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mc:AlternateContent xmlns:mc="http://schemas.openxmlformats.org/markup-compatibility/2006">
    <mc:Choice Requires="x15">
      <x15ac:absPath xmlns:x15ac="http://schemas.microsoft.com/office/spreadsheetml/2010/11/ac" url="C:\Users\Logivan\Desktop\"/>
    </mc:Choice>
  </mc:AlternateContent>
  <xr:revisionPtr revIDLastSave="0" documentId="13_ncr:1_{4C975705-8850-43D2-A2DF-22F11AA9DED6}" xr6:coauthVersionLast="46" xr6:coauthVersionMax="46" xr10:uidLastSave="{00000000-0000-0000-0000-000000000000}"/>
  <bookViews>
    <workbookView xWindow="-120" yWindow="-120" windowWidth="29040" windowHeight="15840" activeTab="3" xr2:uid="{00000000-000D-0000-FFFF-FFFF00000000}"/>
  </bookViews>
  <sheets>
    <sheet name="Đề Bài" sheetId="9" r:id="rId1"/>
    <sheet name="Raw Data" sheetId="4" r:id="rId2"/>
    <sheet name="Bảng Giá" sheetId="1" r:id="rId3"/>
    <sheet name="Answer" sheetId="10" r:id="rId4"/>
    <sheet name="References data" sheetId="11" r:id="rId5"/>
  </sheets>
  <definedNames>
    <definedName name="_xlnm._FilterDatabase" localSheetId="1" hidden="1">'Raw Data'!$A$1:$P$3926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 i="10" l="1"/>
  <c r="I5" i="10"/>
  <c r="I6" i="10"/>
  <c r="F4" i="10"/>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337" i="4"/>
  <c r="S2338" i="4"/>
  <c r="S2339" i="4"/>
  <c r="S2340" i="4"/>
  <c r="S2341" i="4"/>
  <c r="S2342" i="4"/>
  <c r="S2343" i="4"/>
  <c r="S2344" i="4"/>
  <c r="S2345" i="4"/>
  <c r="S2346" i="4"/>
  <c r="S2347" i="4"/>
  <c r="S2348" i="4"/>
  <c r="S2349" i="4"/>
  <c r="S2350" i="4"/>
  <c r="S2351" i="4"/>
  <c r="S2352" i="4"/>
  <c r="S2353" i="4"/>
  <c r="S2354" i="4"/>
  <c r="S2355" i="4"/>
  <c r="S2356" i="4"/>
  <c r="S2357" i="4"/>
  <c r="S2358" i="4"/>
  <c r="S2359" i="4"/>
  <c r="S2360" i="4"/>
  <c r="S2361" i="4"/>
  <c r="S2362" i="4"/>
  <c r="S2363" i="4"/>
  <c r="S2364" i="4"/>
  <c r="S2365" i="4"/>
  <c r="S2366" i="4"/>
  <c r="S2367" i="4"/>
  <c r="S2368" i="4"/>
  <c r="S2369" i="4"/>
  <c r="S2370" i="4"/>
  <c r="S2371" i="4"/>
  <c r="S2372" i="4"/>
  <c r="S2373" i="4"/>
  <c r="S2374" i="4"/>
  <c r="S2375" i="4"/>
  <c r="S2376" i="4"/>
  <c r="S2377" i="4"/>
  <c r="S2378" i="4"/>
  <c r="S2379" i="4"/>
  <c r="S2380" i="4"/>
  <c r="S2381" i="4"/>
  <c r="S2382" i="4"/>
  <c r="S2383" i="4"/>
  <c r="S2384" i="4"/>
  <c r="S2385" i="4"/>
  <c r="S2386" i="4"/>
  <c r="S2387" i="4"/>
  <c r="S2388" i="4"/>
  <c r="S2389" i="4"/>
  <c r="S2390" i="4"/>
  <c r="S2391" i="4"/>
  <c r="S2392" i="4"/>
  <c r="S2393" i="4"/>
  <c r="S2394" i="4"/>
  <c r="S2395" i="4"/>
  <c r="S2396" i="4"/>
  <c r="S2397" i="4"/>
  <c r="S2398" i="4"/>
  <c r="S2399" i="4"/>
  <c r="S2400" i="4"/>
  <c r="S2401" i="4"/>
  <c r="S2402" i="4"/>
  <c r="S2403" i="4"/>
  <c r="S2404" i="4"/>
  <c r="S2405" i="4"/>
  <c r="S2406" i="4"/>
  <c r="S2407" i="4"/>
  <c r="S2408" i="4"/>
  <c r="S2409" i="4"/>
  <c r="S2410" i="4"/>
  <c r="S2411" i="4"/>
  <c r="S2412" i="4"/>
  <c r="S2413" i="4"/>
  <c r="S2414" i="4"/>
  <c r="S2415" i="4"/>
  <c r="S2416" i="4"/>
  <c r="S2417" i="4"/>
  <c r="S2418" i="4"/>
  <c r="S2419" i="4"/>
  <c r="S2420" i="4"/>
  <c r="S2421" i="4"/>
  <c r="S2422" i="4"/>
  <c r="S2423" i="4"/>
  <c r="S2424" i="4"/>
  <c r="S2425" i="4"/>
  <c r="S2426" i="4"/>
  <c r="S2427" i="4"/>
  <c r="S2428" i="4"/>
  <c r="S2429" i="4"/>
  <c r="S2430" i="4"/>
  <c r="S2431" i="4"/>
  <c r="S2432" i="4"/>
  <c r="S2433" i="4"/>
  <c r="S2434" i="4"/>
  <c r="S2435" i="4"/>
  <c r="S2436" i="4"/>
  <c r="S2437" i="4"/>
  <c r="S2438" i="4"/>
  <c r="S2439" i="4"/>
  <c r="S2440" i="4"/>
  <c r="S2441" i="4"/>
  <c r="S2442" i="4"/>
  <c r="S2443" i="4"/>
  <c r="S2444" i="4"/>
  <c r="S2445" i="4"/>
  <c r="S2446" i="4"/>
  <c r="S2447" i="4"/>
  <c r="S2448" i="4"/>
  <c r="S2449" i="4"/>
  <c r="S2450" i="4"/>
  <c r="S2451" i="4"/>
  <c r="S2452" i="4"/>
  <c r="S2453" i="4"/>
  <c r="S2454" i="4"/>
  <c r="S2455" i="4"/>
  <c r="S2456" i="4"/>
  <c r="S2457" i="4"/>
  <c r="S2458" i="4"/>
  <c r="S2459" i="4"/>
  <c r="S2460" i="4"/>
  <c r="S2461" i="4"/>
  <c r="S2462" i="4"/>
  <c r="S2463" i="4"/>
  <c r="S2464" i="4"/>
  <c r="S2465" i="4"/>
  <c r="S2466" i="4"/>
  <c r="S2467" i="4"/>
  <c r="S2468" i="4"/>
  <c r="S2469" i="4"/>
  <c r="S2470" i="4"/>
  <c r="S2471" i="4"/>
  <c r="S2472" i="4"/>
  <c r="S2473" i="4"/>
  <c r="S2474" i="4"/>
  <c r="S2475" i="4"/>
  <c r="S2476" i="4"/>
  <c r="S2477" i="4"/>
  <c r="S2478" i="4"/>
  <c r="S2479" i="4"/>
  <c r="S2480" i="4"/>
  <c r="S2481" i="4"/>
  <c r="S2482" i="4"/>
  <c r="S2483" i="4"/>
  <c r="S2484" i="4"/>
  <c r="S2485" i="4"/>
  <c r="S2486" i="4"/>
  <c r="S2487" i="4"/>
  <c r="S2488" i="4"/>
  <c r="S2489" i="4"/>
  <c r="S2490" i="4"/>
  <c r="S2491" i="4"/>
  <c r="S2492" i="4"/>
  <c r="S2493" i="4"/>
  <c r="S2494" i="4"/>
  <c r="S2495" i="4"/>
  <c r="S2496" i="4"/>
  <c r="S2497" i="4"/>
  <c r="S2498" i="4"/>
  <c r="S2499" i="4"/>
  <c r="S2500" i="4"/>
  <c r="S2501" i="4"/>
  <c r="S2502" i="4"/>
  <c r="S2503" i="4"/>
  <c r="S2504" i="4"/>
  <c r="S2505" i="4"/>
  <c r="S2506" i="4"/>
  <c r="S2507" i="4"/>
  <c r="S2508" i="4"/>
  <c r="S2509" i="4"/>
  <c r="S2510" i="4"/>
  <c r="S2511" i="4"/>
  <c r="S2512" i="4"/>
  <c r="S2513" i="4"/>
  <c r="S2514" i="4"/>
  <c r="S2515" i="4"/>
  <c r="S2516" i="4"/>
  <c r="S2517" i="4"/>
  <c r="S2518" i="4"/>
  <c r="S2519" i="4"/>
  <c r="S2520" i="4"/>
  <c r="S2521" i="4"/>
  <c r="S2522" i="4"/>
  <c r="S2523" i="4"/>
  <c r="S2524" i="4"/>
  <c r="S2525" i="4"/>
  <c r="S2526" i="4"/>
  <c r="S2527" i="4"/>
  <c r="S2528" i="4"/>
  <c r="S2529" i="4"/>
  <c r="S2530" i="4"/>
  <c r="S2531" i="4"/>
  <c r="S2532" i="4"/>
  <c r="S2533" i="4"/>
  <c r="S2534" i="4"/>
  <c r="S2535" i="4"/>
  <c r="S2536" i="4"/>
  <c r="S2537" i="4"/>
  <c r="S2538" i="4"/>
  <c r="S2539" i="4"/>
  <c r="S2540" i="4"/>
  <c r="S2541" i="4"/>
  <c r="S2542" i="4"/>
  <c r="S2543" i="4"/>
  <c r="S2544" i="4"/>
  <c r="S2545" i="4"/>
  <c r="S2546" i="4"/>
  <c r="S2547" i="4"/>
  <c r="S2548" i="4"/>
  <c r="S2549" i="4"/>
  <c r="S2550" i="4"/>
  <c r="S2551" i="4"/>
  <c r="S2552" i="4"/>
  <c r="S2553" i="4"/>
  <c r="S2554" i="4"/>
  <c r="S2555" i="4"/>
  <c r="S2556" i="4"/>
  <c r="S2557" i="4"/>
  <c r="S2558" i="4"/>
  <c r="S2559" i="4"/>
  <c r="S2560" i="4"/>
  <c r="S2561" i="4"/>
  <c r="S2562" i="4"/>
  <c r="S2563" i="4"/>
  <c r="S2564" i="4"/>
  <c r="S2565" i="4"/>
  <c r="S2566" i="4"/>
  <c r="S2567" i="4"/>
  <c r="S2568" i="4"/>
  <c r="S2569" i="4"/>
  <c r="S2570" i="4"/>
  <c r="S2571" i="4"/>
  <c r="S2572" i="4"/>
  <c r="S2573" i="4"/>
  <c r="S2574" i="4"/>
  <c r="S2575" i="4"/>
  <c r="S2576" i="4"/>
  <c r="S2577" i="4"/>
  <c r="S2578" i="4"/>
  <c r="S2579" i="4"/>
  <c r="S2580" i="4"/>
  <c r="S2581" i="4"/>
  <c r="S2582" i="4"/>
  <c r="S2583" i="4"/>
  <c r="S2584" i="4"/>
  <c r="S2585" i="4"/>
  <c r="S2586" i="4"/>
  <c r="S2587" i="4"/>
  <c r="S2588" i="4"/>
  <c r="S2589" i="4"/>
  <c r="S2590" i="4"/>
  <c r="S2591" i="4"/>
  <c r="S2592" i="4"/>
  <c r="S2593" i="4"/>
  <c r="S2594" i="4"/>
  <c r="S2595" i="4"/>
  <c r="S2596" i="4"/>
  <c r="S2597" i="4"/>
  <c r="S2598" i="4"/>
  <c r="S2599" i="4"/>
  <c r="S2600" i="4"/>
  <c r="S2601" i="4"/>
  <c r="S2602" i="4"/>
  <c r="S2603" i="4"/>
  <c r="S2604" i="4"/>
  <c r="S2605" i="4"/>
  <c r="S2606" i="4"/>
  <c r="S2607" i="4"/>
  <c r="S2608" i="4"/>
  <c r="S2609" i="4"/>
  <c r="S2610" i="4"/>
  <c r="S2611" i="4"/>
  <c r="S2612" i="4"/>
  <c r="S2613" i="4"/>
  <c r="S2614" i="4"/>
  <c r="S2615" i="4"/>
  <c r="S2616" i="4"/>
  <c r="S2617" i="4"/>
  <c r="S2618" i="4"/>
  <c r="S2619" i="4"/>
  <c r="S2620" i="4"/>
  <c r="S2621" i="4"/>
  <c r="S2622" i="4"/>
  <c r="S2623" i="4"/>
  <c r="S2624" i="4"/>
  <c r="S2625" i="4"/>
  <c r="S2626" i="4"/>
  <c r="S2627" i="4"/>
  <c r="S2628" i="4"/>
  <c r="S2629" i="4"/>
  <c r="S2630" i="4"/>
  <c r="S2631" i="4"/>
  <c r="S2632" i="4"/>
  <c r="S2633" i="4"/>
  <c r="S2634" i="4"/>
  <c r="S2635" i="4"/>
  <c r="S2636" i="4"/>
  <c r="S2637" i="4"/>
  <c r="S2638" i="4"/>
  <c r="S2639" i="4"/>
  <c r="S2640" i="4"/>
  <c r="S2641" i="4"/>
  <c r="S2642" i="4"/>
  <c r="S2643" i="4"/>
  <c r="S2644" i="4"/>
  <c r="S2645" i="4"/>
  <c r="S2646" i="4"/>
  <c r="S2647" i="4"/>
  <c r="S2648" i="4"/>
  <c r="S2649" i="4"/>
  <c r="S2650" i="4"/>
  <c r="S2651" i="4"/>
  <c r="S2652" i="4"/>
  <c r="S2653" i="4"/>
  <c r="S2654" i="4"/>
  <c r="S2655" i="4"/>
  <c r="S2656" i="4"/>
  <c r="S2657" i="4"/>
  <c r="S2658" i="4"/>
  <c r="S2659" i="4"/>
  <c r="S2660" i="4"/>
  <c r="S2661" i="4"/>
  <c r="S2662" i="4"/>
  <c r="S2663" i="4"/>
  <c r="S2664" i="4"/>
  <c r="S2665" i="4"/>
  <c r="S2666" i="4"/>
  <c r="S2667" i="4"/>
  <c r="S2668" i="4"/>
  <c r="S2669" i="4"/>
  <c r="S2670" i="4"/>
  <c r="S2671" i="4"/>
  <c r="S2672" i="4"/>
  <c r="S2673" i="4"/>
  <c r="S2674" i="4"/>
  <c r="S2675" i="4"/>
  <c r="S2676" i="4"/>
  <c r="S2677" i="4"/>
  <c r="S2678" i="4"/>
  <c r="S2679" i="4"/>
  <c r="S2680" i="4"/>
  <c r="S2681" i="4"/>
  <c r="S2682" i="4"/>
  <c r="S2683" i="4"/>
  <c r="S2684" i="4"/>
  <c r="S2685" i="4"/>
  <c r="S2686" i="4"/>
  <c r="S2687" i="4"/>
  <c r="S2688" i="4"/>
  <c r="S2689" i="4"/>
  <c r="S2690" i="4"/>
  <c r="S2691" i="4"/>
  <c r="S2692" i="4"/>
  <c r="S2693" i="4"/>
  <c r="S2694" i="4"/>
  <c r="S2695" i="4"/>
  <c r="S2696" i="4"/>
  <c r="S2697" i="4"/>
  <c r="S2698" i="4"/>
  <c r="S2699" i="4"/>
  <c r="S2700" i="4"/>
  <c r="S2701" i="4"/>
  <c r="S2702" i="4"/>
  <c r="S2703" i="4"/>
  <c r="S2704" i="4"/>
  <c r="S2705" i="4"/>
  <c r="S2706" i="4"/>
  <c r="S2707" i="4"/>
  <c r="S2708" i="4"/>
  <c r="S2709" i="4"/>
  <c r="S2710" i="4"/>
  <c r="S2711" i="4"/>
  <c r="S2712" i="4"/>
  <c r="S2713" i="4"/>
  <c r="S2714" i="4"/>
  <c r="S2715" i="4"/>
  <c r="S2716" i="4"/>
  <c r="S2717" i="4"/>
  <c r="S2718" i="4"/>
  <c r="S2719" i="4"/>
  <c r="S2720" i="4"/>
  <c r="S2721" i="4"/>
  <c r="S2722" i="4"/>
  <c r="S2723" i="4"/>
  <c r="S2724" i="4"/>
  <c r="S2725" i="4"/>
  <c r="S2726" i="4"/>
  <c r="S2727" i="4"/>
  <c r="S2728" i="4"/>
  <c r="S2729" i="4"/>
  <c r="S2730" i="4"/>
  <c r="S2731" i="4"/>
  <c r="S2732" i="4"/>
  <c r="S2733" i="4"/>
  <c r="S2734" i="4"/>
  <c r="S2735" i="4"/>
  <c r="S2736" i="4"/>
  <c r="S2737" i="4"/>
  <c r="S2738" i="4"/>
  <c r="S2739" i="4"/>
  <c r="S2740" i="4"/>
  <c r="S2741" i="4"/>
  <c r="S2742" i="4"/>
  <c r="S2743" i="4"/>
  <c r="S2744" i="4"/>
  <c r="S2745" i="4"/>
  <c r="S2746" i="4"/>
  <c r="S2747" i="4"/>
  <c r="S2748" i="4"/>
  <c r="S2749" i="4"/>
  <c r="S2750" i="4"/>
  <c r="S2751" i="4"/>
  <c r="S2752" i="4"/>
  <c r="S2753" i="4"/>
  <c r="S2754" i="4"/>
  <c r="S2755" i="4"/>
  <c r="S2756" i="4"/>
  <c r="S2757" i="4"/>
  <c r="S2758" i="4"/>
  <c r="S2759" i="4"/>
  <c r="S2760" i="4"/>
  <c r="S2761" i="4"/>
  <c r="S2762" i="4"/>
  <c r="S2763" i="4"/>
  <c r="S2764" i="4"/>
  <c r="S2765" i="4"/>
  <c r="S2766" i="4"/>
  <c r="S2767" i="4"/>
  <c r="S2768" i="4"/>
  <c r="S2769" i="4"/>
  <c r="S2770" i="4"/>
  <c r="S2771" i="4"/>
  <c r="S2772" i="4"/>
  <c r="S2773" i="4"/>
  <c r="S2774" i="4"/>
  <c r="S2775" i="4"/>
  <c r="S2776" i="4"/>
  <c r="S2777" i="4"/>
  <c r="S2778" i="4"/>
  <c r="S2779" i="4"/>
  <c r="S2780" i="4"/>
  <c r="S2781" i="4"/>
  <c r="S2782" i="4"/>
  <c r="S2783" i="4"/>
  <c r="S2784" i="4"/>
  <c r="S2785" i="4"/>
  <c r="S2786" i="4"/>
  <c r="S2787" i="4"/>
  <c r="S2788" i="4"/>
  <c r="S2789" i="4"/>
  <c r="S2790" i="4"/>
  <c r="S2791" i="4"/>
  <c r="S2792" i="4"/>
  <c r="S2793" i="4"/>
  <c r="S2794" i="4"/>
  <c r="S2795" i="4"/>
  <c r="S2796" i="4"/>
  <c r="S2797" i="4"/>
  <c r="S2798" i="4"/>
  <c r="S2799" i="4"/>
  <c r="S2800" i="4"/>
  <c r="S2801" i="4"/>
  <c r="S2802" i="4"/>
  <c r="S2803" i="4"/>
  <c r="S2804" i="4"/>
  <c r="S2805" i="4"/>
  <c r="S2806" i="4"/>
  <c r="S2807" i="4"/>
  <c r="S2808" i="4"/>
  <c r="S2809" i="4"/>
  <c r="S2810" i="4"/>
  <c r="S2811" i="4"/>
  <c r="S2812" i="4"/>
  <c r="S2813" i="4"/>
  <c r="S2814" i="4"/>
  <c r="S2815" i="4"/>
  <c r="S2816" i="4"/>
  <c r="S2817" i="4"/>
  <c r="S2818" i="4"/>
  <c r="S2819" i="4"/>
  <c r="S2820" i="4"/>
  <c r="S2821" i="4"/>
  <c r="S2822" i="4"/>
  <c r="S2823" i="4"/>
  <c r="S2824" i="4"/>
  <c r="S2825" i="4"/>
  <c r="S2826" i="4"/>
  <c r="S2827" i="4"/>
  <c r="S2828" i="4"/>
  <c r="S2829" i="4"/>
  <c r="S2830" i="4"/>
  <c r="S2831" i="4"/>
  <c r="S2832" i="4"/>
  <c r="S2833" i="4"/>
  <c r="S2834" i="4"/>
  <c r="S2835" i="4"/>
  <c r="S2836" i="4"/>
  <c r="S2837" i="4"/>
  <c r="S2838" i="4"/>
  <c r="S2839" i="4"/>
  <c r="S2840" i="4"/>
  <c r="S2841" i="4"/>
  <c r="S2842" i="4"/>
  <c r="S2843" i="4"/>
  <c r="S2844" i="4"/>
  <c r="S2845" i="4"/>
  <c r="S2846" i="4"/>
  <c r="S2847" i="4"/>
  <c r="S2848" i="4"/>
  <c r="S2849" i="4"/>
  <c r="S2850" i="4"/>
  <c r="S2851" i="4"/>
  <c r="S2852" i="4"/>
  <c r="S2853" i="4"/>
  <c r="S2854" i="4"/>
  <c r="S2855" i="4"/>
  <c r="S2856" i="4"/>
  <c r="S2857" i="4"/>
  <c r="S2858" i="4"/>
  <c r="S2859" i="4"/>
  <c r="S2860" i="4"/>
  <c r="S2861" i="4"/>
  <c r="S2862" i="4"/>
  <c r="S2863" i="4"/>
  <c r="S2864" i="4"/>
  <c r="S2865" i="4"/>
  <c r="S2866" i="4"/>
  <c r="S2867" i="4"/>
  <c r="S2868" i="4"/>
  <c r="S2869" i="4"/>
  <c r="S2870" i="4"/>
  <c r="S2871" i="4"/>
  <c r="S2872" i="4"/>
  <c r="S2873" i="4"/>
  <c r="S2874" i="4"/>
  <c r="S2875" i="4"/>
  <c r="S2876" i="4"/>
  <c r="S2877" i="4"/>
  <c r="S2878" i="4"/>
  <c r="S2879" i="4"/>
  <c r="S2880" i="4"/>
  <c r="S2881" i="4"/>
  <c r="S2882" i="4"/>
  <c r="S2883" i="4"/>
  <c r="S2884" i="4"/>
  <c r="S2885" i="4"/>
  <c r="S2886" i="4"/>
  <c r="S2887" i="4"/>
  <c r="S2888" i="4"/>
  <c r="S2889" i="4"/>
  <c r="S2890" i="4"/>
  <c r="S2891" i="4"/>
  <c r="S2892" i="4"/>
  <c r="S2893" i="4"/>
  <c r="S2894" i="4"/>
  <c r="S2895" i="4"/>
  <c r="S2896" i="4"/>
  <c r="S2897" i="4"/>
  <c r="S2898" i="4"/>
  <c r="S2899" i="4"/>
  <c r="S2900" i="4"/>
  <c r="S2901" i="4"/>
  <c r="S2902" i="4"/>
  <c r="S2903" i="4"/>
  <c r="S2904" i="4"/>
  <c r="S2905" i="4"/>
  <c r="S2906" i="4"/>
  <c r="S2907" i="4"/>
  <c r="S2908" i="4"/>
  <c r="S2909" i="4"/>
  <c r="S2910" i="4"/>
  <c r="S2911" i="4"/>
  <c r="S2912" i="4"/>
  <c r="S2913" i="4"/>
  <c r="S2914" i="4"/>
  <c r="S2915" i="4"/>
  <c r="S2916" i="4"/>
  <c r="S2917" i="4"/>
  <c r="S2918" i="4"/>
  <c r="S2919" i="4"/>
  <c r="S2920" i="4"/>
  <c r="S2921" i="4"/>
  <c r="S2922" i="4"/>
  <c r="S2923" i="4"/>
  <c r="S2924" i="4"/>
  <c r="S2925" i="4"/>
  <c r="S2926" i="4"/>
  <c r="S2927" i="4"/>
  <c r="S2928" i="4"/>
  <c r="S2929" i="4"/>
  <c r="S2930" i="4"/>
  <c r="S2931" i="4"/>
  <c r="S2932" i="4"/>
  <c r="S2933" i="4"/>
  <c r="S2934" i="4"/>
  <c r="S2935" i="4"/>
  <c r="S2936" i="4"/>
  <c r="S2937" i="4"/>
  <c r="S2938" i="4"/>
  <c r="S2939" i="4"/>
  <c r="S2940" i="4"/>
  <c r="S2941" i="4"/>
  <c r="S2942" i="4"/>
  <c r="S2943" i="4"/>
  <c r="S2944" i="4"/>
  <c r="S2945" i="4"/>
  <c r="S2946" i="4"/>
  <c r="S2947" i="4"/>
  <c r="S2948" i="4"/>
  <c r="S2949" i="4"/>
  <c r="S2950" i="4"/>
  <c r="S2951" i="4"/>
  <c r="S2952" i="4"/>
  <c r="S2953" i="4"/>
  <c r="S2954" i="4"/>
  <c r="S2955" i="4"/>
  <c r="S2956" i="4"/>
  <c r="S2957" i="4"/>
  <c r="S2958" i="4"/>
  <c r="S2959" i="4"/>
  <c r="S2960" i="4"/>
  <c r="S2961" i="4"/>
  <c r="S2962" i="4"/>
  <c r="S2963" i="4"/>
  <c r="S2964" i="4"/>
  <c r="S2965" i="4"/>
  <c r="S2966" i="4"/>
  <c r="S2967" i="4"/>
  <c r="S2968" i="4"/>
  <c r="S2969" i="4"/>
  <c r="S2970" i="4"/>
  <c r="S2971" i="4"/>
  <c r="S2972" i="4"/>
  <c r="S2973" i="4"/>
  <c r="S2974" i="4"/>
  <c r="S2975" i="4"/>
  <c r="S2976" i="4"/>
  <c r="S2977" i="4"/>
  <c r="S2978" i="4"/>
  <c r="S2979" i="4"/>
  <c r="S2980" i="4"/>
  <c r="S2981" i="4"/>
  <c r="S2982" i="4"/>
  <c r="S2983" i="4"/>
  <c r="S2984" i="4"/>
  <c r="S2985" i="4"/>
  <c r="S2986" i="4"/>
  <c r="S2987" i="4"/>
  <c r="S2988" i="4"/>
  <c r="S2989" i="4"/>
  <c r="S2990" i="4"/>
  <c r="S2991" i="4"/>
  <c r="S2992" i="4"/>
  <c r="S2993" i="4"/>
  <c r="S2994" i="4"/>
  <c r="S2995" i="4"/>
  <c r="S2996" i="4"/>
  <c r="S2997" i="4"/>
  <c r="S2998" i="4"/>
  <c r="S2999" i="4"/>
  <c r="S3000" i="4"/>
  <c r="S3001" i="4"/>
  <c r="S3002" i="4"/>
  <c r="S3003" i="4"/>
  <c r="S3004" i="4"/>
  <c r="S3005" i="4"/>
  <c r="S3006" i="4"/>
  <c r="S3007" i="4"/>
  <c r="S3008" i="4"/>
  <c r="S3009" i="4"/>
  <c r="S3010" i="4"/>
  <c r="S3011" i="4"/>
  <c r="S3012" i="4"/>
  <c r="S3013" i="4"/>
  <c r="S3014" i="4"/>
  <c r="S3015" i="4"/>
  <c r="S3016" i="4"/>
  <c r="S3017" i="4"/>
  <c r="S3018" i="4"/>
  <c r="S3019" i="4"/>
  <c r="S3020" i="4"/>
  <c r="S3021" i="4"/>
  <c r="S3022" i="4"/>
  <c r="S3023" i="4"/>
  <c r="S3024" i="4"/>
  <c r="S3025" i="4"/>
  <c r="S3026" i="4"/>
  <c r="S3027" i="4"/>
  <c r="S3028" i="4"/>
  <c r="S3029" i="4"/>
  <c r="S3030" i="4"/>
  <c r="S3031" i="4"/>
  <c r="S3032" i="4"/>
  <c r="S3033" i="4"/>
  <c r="S3034" i="4"/>
  <c r="S3035" i="4"/>
  <c r="S3036" i="4"/>
  <c r="S3037" i="4"/>
  <c r="S3038" i="4"/>
  <c r="S3039" i="4"/>
  <c r="S3040" i="4"/>
  <c r="S3041" i="4"/>
  <c r="S3042" i="4"/>
  <c r="S3043" i="4"/>
  <c r="S3044" i="4"/>
  <c r="S3045" i="4"/>
  <c r="S3046" i="4"/>
  <c r="S3047" i="4"/>
  <c r="S3048" i="4"/>
  <c r="S3049" i="4"/>
  <c r="S3050" i="4"/>
  <c r="S3051" i="4"/>
  <c r="S3052" i="4"/>
  <c r="S3053" i="4"/>
  <c r="S3054" i="4"/>
  <c r="S3055" i="4"/>
  <c r="S3056" i="4"/>
  <c r="S3057" i="4"/>
  <c r="S3058" i="4"/>
  <c r="S3059" i="4"/>
  <c r="S3060" i="4"/>
  <c r="S3061" i="4"/>
  <c r="S3062" i="4"/>
  <c r="S3063" i="4"/>
  <c r="S3064" i="4"/>
  <c r="S3065" i="4"/>
  <c r="S3066" i="4"/>
  <c r="S3067" i="4"/>
  <c r="S3068" i="4"/>
  <c r="S3069" i="4"/>
  <c r="S3070" i="4"/>
  <c r="S3071" i="4"/>
  <c r="S3072" i="4"/>
  <c r="S3073" i="4"/>
  <c r="S3074" i="4"/>
  <c r="S3075" i="4"/>
  <c r="S3076" i="4"/>
  <c r="S3077" i="4"/>
  <c r="S3078" i="4"/>
  <c r="S3079" i="4"/>
  <c r="S3080" i="4"/>
  <c r="S3081" i="4"/>
  <c r="S3082" i="4"/>
  <c r="S3083" i="4"/>
  <c r="S3084" i="4"/>
  <c r="S3085" i="4"/>
  <c r="S3086" i="4"/>
  <c r="S3087" i="4"/>
  <c r="S3088" i="4"/>
  <c r="S3089" i="4"/>
  <c r="S3090" i="4"/>
  <c r="S3091" i="4"/>
  <c r="S3092" i="4"/>
  <c r="S3093" i="4"/>
  <c r="S3094" i="4"/>
  <c r="S3095" i="4"/>
  <c r="S3096" i="4"/>
  <c r="S3097" i="4"/>
  <c r="S3098" i="4"/>
  <c r="S3099" i="4"/>
  <c r="S3100" i="4"/>
  <c r="S3101" i="4"/>
  <c r="S3102" i="4"/>
  <c r="S3103" i="4"/>
  <c r="S3104" i="4"/>
  <c r="S3105" i="4"/>
  <c r="S3106" i="4"/>
  <c r="S3107" i="4"/>
  <c r="S3108" i="4"/>
  <c r="S3109" i="4"/>
  <c r="S3110" i="4"/>
  <c r="S3111" i="4"/>
  <c r="S3112" i="4"/>
  <c r="S3113" i="4"/>
  <c r="S3114" i="4"/>
  <c r="S3115" i="4"/>
  <c r="S3116" i="4"/>
  <c r="S3117" i="4"/>
  <c r="S3118" i="4"/>
  <c r="S3119" i="4"/>
  <c r="S3120" i="4"/>
  <c r="S3121" i="4"/>
  <c r="S3122" i="4"/>
  <c r="S3123" i="4"/>
  <c r="S3124" i="4"/>
  <c r="S3125" i="4"/>
  <c r="S3126" i="4"/>
  <c r="S3127" i="4"/>
  <c r="S3128" i="4"/>
  <c r="S3129" i="4"/>
  <c r="S3130" i="4"/>
  <c r="S3131" i="4"/>
  <c r="S3132" i="4"/>
  <c r="S3133" i="4"/>
  <c r="S3134" i="4"/>
  <c r="S3135" i="4"/>
  <c r="S3136" i="4"/>
  <c r="S3137" i="4"/>
  <c r="S3138" i="4"/>
  <c r="S3139" i="4"/>
  <c r="S3140" i="4"/>
  <c r="S3141" i="4"/>
  <c r="S3142" i="4"/>
  <c r="S3143" i="4"/>
  <c r="S3144" i="4"/>
  <c r="S3145" i="4"/>
  <c r="S3146" i="4"/>
  <c r="S3147" i="4"/>
  <c r="S3148" i="4"/>
  <c r="S3149" i="4"/>
  <c r="S3150" i="4"/>
  <c r="S3151" i="4"/>
  <c r="S3152" i="4"/>
  <c r="S3153" i="4"/>
  <c r="S3154" i="4"/>
  <c r="S3155" i="4"/>
  <c r="S3156" i="4"/>
  <c r="S3157" i="4"/>
  <c r="S3158" i="4"/>
  <c r="S3159" i="4"/>
  <c r="S3160" i="4"/>
  <c r="S3161" i="4"/>
  <c r="S3162" i="4"/>
  <c r="S3163" i="4"/>
  <c r="S3164" i="4"/>
  <c r="S3165" i="4"/>
  <c r="S3166" i="4"/>
  <c r="S3167" i="4"/>
  <c r="S3168" i="4"/>
  <c r="S3169" i="4"/>
  <c r="S3170" i="4"/>
  <c r="S3171" i="4"/>
  <c r="S3172" i="4"/>
  <c r="S3173" i="4"/>
  <c r="S3174" i="4"/>
  <c r="S3175" i="4"/>
  <c r="S3176" i="4"/>
  <c r="S3177" i="4"/>
  <c r="S3178" i="4"/>
  <c r="S3179" i="4"/>
  <c r="S3180" i="4"/>
  <c r="S3181" i="4"/>
  <c r="S3182" i="4"/>
  <c r="S3183" i="4"/>
  <c r="S3184" i="4"/>
  <c r="S3185" i="4"/>
  <c r="S3186" i="4"/>
  <c r="S3187" i="4"/>
  <c r="S3188" i="4"/>
  <c r="S3189" i="4"/>
  <c r="S3190" i="4"/>
  <c r="S3191" i="4"/>
  <c r="S3192" i="4"/>
  <c r="S3193" i="4"/>
  <c r="S3194" i="4"/>
  <c r="S3195" i="4"/>
  <c r="S3196" i="4"/>
  <c r="S3197" i="4"/>
  <c r="S3198" i="4"/>
  <c r="S3199" i="4"/>
  <c r="S3200" i="4"/>
  <c r="S3201" i="4"/>
  <c r="S3202" i="4"/>
  <c r="S3203" i="4"/>
  <c r="S3204" i="4"/>
  <c r="S3205" i="4"/>
  <c r="S3206" i="4"/>
  <c r="S3207" i="4"/>
  <c r="S3208" i="4"/>
  <c r="S3209" i="4"/>
  <c r="S3210" i="4"/>
  <c r="S3211" i="4"/>
  <c r="S3212" i="4"/>
  <c r="S3213" i="4"/>
  <c r="S3214" i="4"/>
  <c r="S3215" i="4"/>
  <c r="S3216" i="4"/>
  <c r="S3217" i="4"/>
  <c r="S3218" i="4"/>
  <c r="S3219" i="4"/>
  <c r="S3220" i="4"/>
  <c r="S3221" i="4"/>
  <c r="S3222" i="4"/>
  <c r="S3223" i="4"/>
  <c r="S3224" i="4"/>
  <c r="S3225" i="4"/>
  <c r="S3226" i="4"/>
  <c r="S3227" i="4"/>
  <c r="S3228" i="4"/>
  <c r="S3229" i="4"/>
  <c r="S3230" i="4"/>
  <c r="S3231" i="4"/>
  <c r="S3232" i="4"/>
  <c r="S3233" i="4"/>
  <c r="S3234" i="4"/>
  <c r="S3235" i="4"/>
  <c r="S3236" i="4"/>
  <c r="S3237" i="4"/>
  <c r="S3238" i="4"/>
  <c r="S3239" i="4"/>
  <c r="S3240" i="4"/>
  <c r="S3241" i="4"/>
  <c r="S3242" i="4"/>
  <c r="S3243" i="4"/>
  <c r="S3244" i="4"/>
  <c r="S3245" i="4"/>
  <c r="S3246" i="4"/>
  <c r="S3247" i="4"/>
  <c r="S3248" i="4"/>
  <c r="S3249" i="4"/>
  <c r="S3250" i="4"/>
  <c r="S3251" i="4"/>
  <c r="S3252" i="4"/>
  <c r="S3253" i="4"/>
  <c r="S3254" i="4"/>
  <c r="S3255" i="4"/>
  <c r="S3256" i="4"/>
  <c r="S3257" i="4"/>
  <c r="S3258" i="4"/>
  <c r="S3259" i="4"/>
  <c r="S3260" i="4"/>
  <c r="S3261" i="4"/>
  <c r="S3262" i="4"/>
  <c r="S3263" i="4"/>
  <c r="S3264" i="4"/>
  <c r="S3265" i="4"/>
  <c r="S3266" i="4"/>
  <c r="S3267" i="4"/>
  <c r="S3268" i="4"/>
  <c r="S3269" i="4"/>
  <c r="S3270" i="4"/>
  <c r="S3271" i="4"/>
  <c r="S3272" i="4"/>
  <c r="S3273" i="4"/>
  <c r="S3274" i="4"/>
  <c r="S3275" i="4"/>
  <c r="S3276" i="4"/>
  <c r="S3277" i="4"/>
  <c r="S3278" i="4"/>
  <c r="S3279" i="4"/>
  <c r="S3280" i="4"/>
  <c r="S3281" i="4"/>
  <c r="S3282" i="4"/>
  <c r="S3283" i="4"/>
  <c r="S3284" i="4"/>
  <c r="S3285" i="4"/>
  <c r="S3286" i="4"/>
  <c r="S3287" i="4"/>
  <c r="S3288" i="4"/>
  <c r="S3289" i="4"/>
  <c r="S3290" i="4"/>
  <c r="S3291" i="4"/>
  <c r="S3292" i="4"/>
  <c r="S3293" i="4"/>
  <c r="S3294" i="4"/>
  <c r="S3295" i="4"/>
  <c r="S3296" i="4"/>
  <c r="S3297" i="4"/>
  <c r="S3298" i="4"/>
  <c r="S3299" i="4"/>
  <c r="S3300" i="4"/>
  <c r="S3301" i="4"/>
  <c r="S3302" i="4"/>
  <c r="S3303" i="4"/>
  <c r="S3304" i="4"/>
  <c r="S3305" i="4"/>
  <c r="S3306" i="4"/>
  <c r="S3307" i="4"/>
  <c r="S3308" i="4"/>
  <c r="S3309" i="4"/>
  <c r="S3310" i="4"/>
  <c r="S3311" i="4"/>
  <c r="S3312" i="4"/>
  <c r="S3313" i="4"/>
  <c r="S3314" i="4"/>
  <c r="S3315" i="4"/>
  <c r="S3316" i="4"/>
  <c r="S3317" i="4"/>
  <c r="S3318" i="4"/>
  <c r="S3319" i="4"/>
  <c r="S3320" i="4"/>
  <c r="S3321" i="4"/>
  <c r="S3322" i="4"/>
  <c r="S3323" i="4"/>
  <c r="S3324" i="4"/>
  <c r="S3325" i="4"/>
  <c r="S3326" i="4"/>
  <c r="S3327" i="4"/>
  <c r="S3328" i="4"/>
  <c r="S3329" i="4"/>
  <c r="S3330" i="4"/>
  <c r="S3331" i="4"/>
  <c r="S3332" i="4"/>
  <c r="S3333" i="4"/>
  <c r="S3334" i="4"/>
  <c r="S3335" i="4"/>
  <c r="S3336" i="4"/>
  <c r="S3337" i="4"/>
  <c r="S3338" i="4"/>
  <c r="S3339" i="4"/>
  <c r="S3340" i="4"/>
  <c r="S3341" i="4"/>
  <c r="S3342" i="4"/>
  <c r="S3343" i="4"/>
  <c r="S3344" i="4"/>
  <c r="S3345" i="4"/>
  <c r="S3346" i="4"/>
  <c r="S3347" i="4"/>
  <c r="S3348" i="4"/>
  <c r="S3349" i="4"/>
  <c r="S3350" i="4"/>
  <c r="S3351" i="4"/>
  <c r="S3352" i="4"/>
  <c r="S3353" i="4"/>
  <c r="S3354" i="4"/>
  <c r="S3355" i="4"/>
  <c r="S3356" i="4"/>
  <c r="S3357" i="4"/>
  <c r="S3358" i="4"/>
  <c r="S3359" i="4"/>
  <c r="S3360" i="4"/>
  <c r="S3361" i="4"/>
  <c r="S3362" i="4"/>
  <c r="S3363" i="4"/>
  <c r="S3364" i="4"/>
  <c r="S3365" i="4"/>
  <c r="S3366" i="4"/>
  <c r="S3367" i="4"/>
  <c r="S3368" i="4"/>
  <c r="S3369" i="4"/>
  <c r="S3370" i="4"/>
  <c r="S3371" i="4"/>
  <c r="S3372" i="4"/>
  <c r="S3373" i="4"/>
  <c r="S3374" i="4"/>
  <c r="S3375" i="4"/>
  <c r="S3376" i="4"/>
  <c r="S3377" i="4"/>
  <c r="S3378" i="4"/>
  <c r="S3379" i="4"/>
  <c r="S3380" i="4"/>
  <c r="S3381" i="4"/>
  <c r="S3382" i="4"/>
  <c r="S3383" i="4"/>
  <c r="S3384" i="4"/>
  <c r="S3385" i="4"/>
  <c r="S3386" i="4"/>
  <c r="S3387" i="4"/>
  <c r="S3388" i="4"/>
  <c r="S3389" i="4"/>
  <c r="S3390" i="4"/>
  <c r="S3391" i="4"/>
  <c r="S3392" i="4"/>
  <c r="S3393" i="4"/>
  <c r="S3394" i="4"/>
  <c r="S3395" i="4"/>
  <c r="S3396" i="4"/>
  <c r="S3397" i="4"/>
  <c r="S3398" i="4"/>
  <c r="S3399" i="4"/>
  <c r="S3400" i="4"/>
  <c r="S3401" i="4"/>
  <c r="S3402" i="4"/>
  <c r="S3403" i="4"/>
  <c r="S3404" i="4"/>
  <c r="S3405" i="4"/>
  <c r="S3406" i="4"/>
  <c r="S3407" i="4"/>
  <c r="S3408" i="4"/>
  <c r="S3409" i="4"/>
  <c r="S3410" i="4"/>
  <c r="S3411" i="4"/>
  <c r="S3412" i="4"/>
  <c r="S3413" i="4"/>
  <c r="S3414" i="4"/>
  <c r="S3415" i="4"/>
  <c r="S3416" i="4"/>
  <c r="S3417" i="4"/>
  <c r="S3418" i="4"/>
  <c r="S3419" i="4"/>
  <c r="S3420" i="4"/>
  <c r="S3421" i="4"/>
  <c r="S3422" i="4"/>
  <c r="S3423" i="4"/>
  <c r="S3424" i="4"/>
  <c r="S3425" i="4"/>
  <c r="S3426" i="4"/>
  <c r="S3427" i="4"/>
  <c r="S3428" i="4"/>
  <c r="S3429" i="4"/>
  <c r="S3430" i="4"/>
  <c r="S3431" i="4"/>
  <c r="S3432" i="4"/>
  <c r="S3433" i="4"/>
  <c r="S3434" i="4"/>
  <c r="S3435" i="4"/>
  <c r="S3436" i="4"/>
  <c r="S3437" i="4"/>
  <c r="S3438" i="4"/>
  <c r="S3439" i="4"/>
  <c r="S3440" i="4"/>
  <c r="S3441" i="4"/>
  <c r="S3442" i="4"/>
  <c r="S3443" i="4"/>
  <c r="S3444" i="4"/>
  <c r="S3445" i="4"/>
  <c r="S3446" i="4"/>
  <c r="S3447" i="4"/>
  <c r="S3448" i="4"/>
  <c r="S3449" i="4"/>
  <c r="S3450" i="4"/>
  <c r="S3451" i="4"/>
  <c r="S3452" i="4"/>
  <c r="S3453" i="4"/>
  <c r="S3454" i="4"/>
  <c r="S3455" i="4"/>
  <c r="S3456" i="4"/>
  <c r="S3457" i="4"/>
  <c r="S3458" i="4"/>
  <c r="S3459" i="4"/>
  <c r="S3460" i="4"/>
  <c r="S3461" i="4"/>
  <c r="S3462" i="4"/>
  <c r="S3463" i="4"/>
  <c r="S3464" i="4"/>
  <c r="S3465" i="4"/>
  <c r="S3466" i="4"/>
  <c r="S3467" i="4"/>
  <c r="S3468" i="4"/>
  <c r="S3469" i="4"/>
  <c r="S3470" i="4"/>
  <c r="S3471" i="4"/>
  <c r="S3472" i="4"/>
  <c r="S3473" i="4"/>
  <c r="S3474" i="4"/>
  <c r="S3475" i="4"/>
  <c r="S3476" i="4"/>
  <c r="S3477" i="4"/>
  <c r="S3478" i="4"/>
  <c r="S3479" i="4"/>
  <c r="S3480" i="4"/>
  <c r="S3481" i="4"/>
  <c r="S3482" i="4"/>
  <c r="S3483" i="4"/>
  <c r="S3484" i="4"/>
  <c r="S3485" i="4"/>
  <c r="S3486" i="4"/>
  <c r="S3487" i="4"/>
  <c r="S3488" i="4"/>
  <c r="S3489" i="4"/>
  <c r="S3490" i="4"/>
  <c r="S3491" i="4"/>
  <c r="S3492" i="4"/>
  <c r="S3493" i="4"/>
  <c r="S3494" i="4"/>
  <c r="S3495" i="4"/>
  <c r="S3496" i="4"/>
  <c r="S3497" i="4"/>
  <c r="S3498" i="4"/>
  <c r="S3499" i="4"/>
  <c r="S3500" i="4"/>
  <c r="S3501" i="4"/>
  <c r="S3502" i="4"/>
  <c r="S3503" i="4"/>
  <c r="S3504" i="4"/>
  <c r="S3505" i="4"/>
  <c r="S3506" i="4"/>
  <c r="S3507" i="4"/>
  <c r="S3508" i="4"/>
  <c r="S3509" i="4"/>
  <c r="S3510" i="4"/>
  <c r="S3511" i="4"/>
  <c r="S3512" i="4"/>
  <c r="S3513" i="4"/>
  <c r="S3514" i="4"/>
  <c r="S3515" i="4"/>
  <c r="S3516" i="4"/>
  <c r="S3517" i="4"/>
  <c r="S3518" i="4"/>
  <c r="S3519" i="4"/>
  <c r="S3520" i="4"/>
  <c r="S3521" i="4"/>
  <c r="S3522" i="4"/>
  <c r="S3523" i="4"/>
  <c r="S3524" i="4"/>
  <c r="S3525" i="4"/>
  <c r="S3526" i="4"/>
  <c r="S3527" i="4"/>
  <c r="S3528" i="4"/>
  <c r="S3529" i="4"/>
  <c r="S3530" i="4"/>
  <c r="S3531" i="4"/>
  <c r="S3532" i="4"/>
  <c r="S3533" i="4"/>
  <c r="S3534" i="4"/>
  <c r="S3535" i="4"/>
  <c r="S3536" i="4"/>
  <c r="S3537" i="4"/>
  <c r="S3538" i="4"/>
  <c r="S3539" i="4"/>
  <c r="S3540" i="4"/>
  <c r="S3541" i="4"/>
  <c r="S3542" i="4"/>
  <c r="S3543" i="4"/>
  <c r="S3544" i="4"/>
  <c r="S3545" i="4"/>
  <c r="S3546" i="4"/>
  <c r="S3547" i="4"/>
  <c r="S3548" i="4"/>
  <c r="S3549" i="4"/>
  <c r="S3550" i="4"/>
  <c r="S3551" i="4"/>
  <c r="S3552" i="4"/>
  <c r="S3553" i="4"/>
  <c r="S3554" i="4"/>
  <c r="S3555" i="4"/>
  <c r="S3556" i="4"/>
  <c r="S3557" i="4"/>
  <c r="S3558" i="4"/>
  <c r="S3559" i="4"/>
  <c r="S3560" i="4"/>
  <c r="S3561" i="4"/>
  <c r="S3562" i="4"/>
  <c r="S3563" i="4"/>
  <c r="S3564" i="4"/>
  <c r="S3565" i="4"/>
  <c r="S3566" i="4"/>
  <c r="S3567" i="4"/>
  <c r="S3568" i="4"/>
  <c r="S3569" i="4"/>
  <c r="S3570" i="4"/>
  <c r="S3571" i="4"/>
  <c r="S3572" i="4"/>
  <c r="S3573" i="4"/>
  <c r="S3574" i="4"/>
  <c r="S3575" i="4"/>
  <c r="S3576" i="4"/>
  <c r="S3577" i="4"/>
  <c r="S3578" i="4"/>
  <c r="S3579" i="4"/>
  <c r="S3580" i="4"/>
  <c r="S3581" i="4"/>
  <c r="S3582" i="4"/>
  <c r="S3583" i="4"/>
  <c r="S3584" i="4"/>
  <c r="S3585" i="4"/>
  <c r="S3586" i="4"/>
  <c r="S3587" i="4"/>
  <c r="S3588" i="4"/>
  <c r="S3589" i="4"/>
  <c r="S3590" i="4"/>
  <c r="S3591" i="4"/>
  <c r="S3592" i="4"/>
  <c r="S3593" i="4"/>
  <c r="S3594" i="4"/>
  <c r="S3595" i="4"/>
  <c r="S3596" i="4"/>
  <c r="S3597" i="4"/>
  <c r="S3598" i="4"/>
  <c r="S3599" i="4"/>
  <c r="S3600" i="4"/>
  <c r="S3601" i="4"/>
  <c r="S3602" i="4"/>
  <c r="S3603" i="4"/>
  <c r="S3604" i="4"/>
  <c r="S3605" i="4"/>
  <c r="S3606" i="4"/>
  <c r="S3607" i="4"/>
  <c r="S3608" i="4"/>
  <c r="S3609" i="4"/>
  <c r="S3610" i="4"/>
  <c r="S3611" i="4"/>
  <c r="S3612" i="4"/>
  <c r="S3613" i="4"/>
  <c r="S3614" i="4"/>
  <c r="S3615" i="4"/>
  <c r="S3616" i="4"/>
  <c r="S3617" i="4"/>
  <c r="S3618" i="4"/>
  <c r="S3619" i="4"/>
  <c r="S3620" i="4"/>
  <c r="S3621" i="4"/>
  <c r="S3622" i="4"/>
  <c r="S3623" i="4"/>
  <c r="S3624" i="4"/>
  <c r="S3625" i="4"/>
  <c r="S3626" i="4"/>
  <c r="S3627" i="4"/>
  <c r="S3628" i="4"/>
  <c r="S3629" i="4"/>
  <c r="S3630" i="4"/>
  <c r="S3631" i="4"/>
  <c r="S3632" i="4"/>
  <c r="S3633" i="4"/>
  <c r="S3634" i="4"/>
  <c r="S3635" i="4"/>
  <c r="S3636" i="4"/>
  <c r="S3637" i="4"/>
  <c r="S3638" i="4"/>
  <c r="S3639" i="4"/>
  <c r="S3640" i="4"/>
  <c r="S3641" i="4"/>
  <c r="S3642" i="4"/>
  <c r="S3643" i="4"/>
  <c r="S3644" i="4"/>
  <c r="S3645" i="4"/>
  <c r="S3646" i="4"/>
  <c r="S3647" i="4"/>
  <c r="S3648" i="4"/>
  <c r="S3649" i="4"/>
  <c r="S3650" i="4"/>
  <c r="S3651" i="4"/>
  <c r="S3652" i="4"/>
  <c r="S3653" i="4"/>
  <c r="S3654" i="4"/>
  <c r="S3655" i="4"/>
  <c r="S3656" i="4"/>
  <c r="S3657" i="4"/>
  <c r="S3658" i="4"/>
  <c r="S3659" i="4"/>
  <c r="S3660" i="4"/>
  <c r="S3661" i="4"/>
  <c r="S3662" i="4"/>
  <c r="S3663" i="4"/>
  <c r="S3664" i="4"/>
  <c r="S3665" i="4"/>
  <c r="S3666" i="4"/>
  <c r="S3667" i="4"/>
  <c r="S3668" i="4"/>
  <c r="S3669" i="4"/>
  <c r="S3670" i="4"/>
  <c r="S3671" i="4"/>
  <c r="S3672" i="4"/>
  <c r="S3673" i="4"/>
  <c r="S3674" i="4"/>
  <c r="S3675" i="4"/>
  <c r="S3676" i="4"/>
  <c r="S3677" i="4"/>
  <c r="S3678" i="4"/>
  <c r="S3679" i="4"/>
  <c r="S3680" i="4"/>
  <c r="S3681" i="4"/>
  <c r="S3682" i="4"/>
  <c r="S3683" i="4"/>
  <c r="S3684" i="4"/>
  <c r="S3685" i="4"/>
  <c r="S3686" i="4"/>
  <c r="S3687" i="4"/>
  <c r="S3688" i="4"/>
  <c r="S3689" i="4"/>
  <c r="S3690" i="4"/>
  <c r="S3691" i="4"/>
  <c r="S3692" i="4"/>
  <c r="S3693" i="4"/>
  <c r="S3694" i="4"/>
  <c r="S3695" i="4"/>
  <c r="S3696" i="4"/>
  <c r="S3697" i="4"/>
  <c r="S3698" i="4"/>
  <c r="S3699" i="4"/>
  <c r="S3700" i="4"/>
  <c r="S3701" i="4"/>
  <c r="S3702" i="4"/>
  <c r="S3703" i="4"/>
  <c r="S3704" i="4"/>
  <c r="S3705" i="4"/>
  <c r="S3706" i="4"/>
  <c r="S3707" i="4"/>
  <c r="S3708" i="4"/>
  <c r="S3709" i="4"/>
  <c r="S3710" i="4"/>
  <c r="S3711" i="4"/>
  <c r="S3712" i="4"/>
  <c r="S3713" i="4"/>
  <c r="S3714" i="4"/>
  <c r="S3715" i="4"/>
  <c r="S3716" i="4"/>
  <c r="S3717" i="4"/>
  <c r="S3718" i="4"/>
  <c r="S3719" i="4"/>
  <c r="S3720" i="4"/>
  <c r="S3721" i="4"/>
  <c r="S3722" i="4"/>
  <c r="S3723" i="4"/>
  <c r="S3724" i="4"/>
  <c r="S3725" i="4"/>
  <c r="S3726" i="4"/>
  <c r="S3727" i="4"/>
  <c r="S3728" i="4"/>
  <c r="S3729" i="4"/>
  <c r="S3730" i="4"/>
  <c r="S3731" i="4"/>
  <c r="S3732" i="4"/>
  <c r="S3733" i="4"/>
  <c r="S3734" i="4"/>
  <c r="S3735" i="4"/>
  <c r="S3736" i="4"/>
  <c r="S3737" i="4"/>
  <c r="S3738" i="4"/>
  <c r="S3739" i="4"/>
  <c r="S3740" i="4"/>
  <c r="S3741" i="4"/>
  <c r="S3742" i="4"/>
  <c r="S3743" i="4"/>
  <c r="S3744" i="4"/>
  <c r="S3745" i="4"/>
  <c r="S3746" i="4"/>
  <c r="S3747" i="4"/>
  <c r="S3748" i="4"/>
  <c r="S3749" i="4"/>
  <c r="S3750" i="4"/>
  <c r="S3751" i="4"/>
  <c r="S3752" i="4"/>
  <c r="S3753" i="4"/>
  <c r="S3754" i="4"/>
  <c r="S3755" i="4"/>
  <c r="S3756" i="4"/>
  <c r="S3757" i="4"/>
  <c r="S3758" i="4"/>
  <c r="S3759" i="4"/>
  <c r="S3760" i="4"/>
  <c r="S3761" i="4"/>
  <c r="S3762" i="4"/>
  <c r="S3763" i="4"/>
  <c r="S3764" i="4"/>
  <c r="S3765" i="4"/>
  <c r="S3766" i="4"/>
  <c r="S3767" i="4"/>
  <c r="S3768" i="4"/>
  <c r="S3769" i="4"/>
  <c r="S3770" i="4"/>
  <c r="S3771" i="4"/>
  <c r="S3772" i="4"/>
  <c r="S3773" i="4"/>
  <c r="S3774" i="4"/>
  <c r="S3775" i="4"/>
  <c r="S3776" i="4"/>
  <c r="S3777" i="4"/>
  <c r="S3778" i="4"/>
  <c r="S3779" i="4"/>
  <c r="S3780" i="4"/>
  <c r="S3781" i="4"/>
  <c r="S3782" i="4"/>
  <c r="S3783" i="4"/>
  <c r="S3784" i="4"/>
  <c r="S3785" i="4"/>
  <c r="S3786" i="4"/>
  <c r="S3787" i="4"/>
  <c r="S3788" i="4"/>
  <c r="S3789" i="4"/>
  <c r="S3790" i="4"/>
  <c r="S3791" i="4"/>
  <c r="S3792" i="4"/>
  <c r="S3793" i="4"/>
  <c r="S3794" i="4"/>
  <c r="S3795" i="4"/>
  <c r="S3796" i="4"/>
  <c r="S3797" i="4"/>
  <c r="S3798" i="4"/>
  <c r="S3799" i="4"/>
  <c r="S3800" i="4"/>
  <c r="S3801" i="4"/>
  <c r="S3802" i="4"/>
  <c r="S3803" i="4"/>
  <c r="S3804" i="4"/>
  <c r="S3805" i="4"/>
  <c r="S3806" i="4"/>
  <c r="S3807" i="4"/>
  <c r="S3808" i="4"/>
  <c r="S3809" i="4"/>
  <c r="S3810" i="4"/>
  <c r="S3811" i="4"/>
  <c r="S3812" i="4"/>
  <c r="S3813" i="4"/>
  <c r="S3814" i="4"/>
  <c r="S3815" i="4"/>
  <c r="S3816" i="4"/>
  <c r="S3817" i="4"/>
  <c r="S3818" i="4"/>
  <c r="S3819" i="4"/>
  <c r="S3820" i="4"/>
  <c r="S3821" i="4"/>
  <c r="S3822" i="4"/>
  <c r="S3823" i="4"/>
  <c r="S3824" i="4"/>
  <c r="S3825" i="4"/>
  <c r="S3826" i="4"/>
  <c r="S3827" i="4"/>
  <c r="S3828" i="4"/>
  <c r="S3829" i="4"/>
  <c r="S3830" i="4"/>
  <c r="S3831" i="4"/>
  <c r="S3832" i="4"/>
  <c r="S3833" i="4"/>
  <c r="S3834" i="4"/>
  <c r="S3835" i="4"/>
  <c r="S3836" i="4"/>
  <c r="S3837" i="4"/>
  <c r="S3838" i="4"/>
  <c r="S3839" i="4"/>
  <c r="S3840" i="4"/>
  <c r="S3841" i="4"/>
  <c r="S3842" i="4"/>
  <c r="S3843" i="4"/>
  <c r="S3844" i="4"/>
  <c r="S3845" i="4"/>
  <c r="S3846" i="4"/>
  <c r="S3847" i="4"/>
  <c r="S3848" i="4"/>
  <c r="S3849" i="4"/>
  <c r="S3850" i="4"/>
  <c r="S3851" i="4"/>
  <c r="S3852" i="4"/>
  <c r="S3853" i="4"/>
  <c r="S3854" i="4"/>
  <c r="S3855" i="4"/>
  <c r="S3856" i="4"/>
  <c r="S3857" i="4"/>
  <c r="S3858" i="4"/>
  <c r="S3859" i="4"/>
  <c r="S3860" i="4"/>
  <c r="S3861" i="4"/>
  <c r="S3862" i="4"/>
  <c r="S3863" i="4"/>
  <c r="S3864" i="4"/>
  <c r="S3865" i="4"/>
  <c r="S3866" i="4"/>
  <c r="S3867" i="4"/>
  <c r="S3868" i="4"/>
  <c r="S3869" i="4"/>
  <c r="S3870" i="4"/>
  <c r="S3871" i="4"/>
  <c r="S3872" i="4"/>
  <c r="S3873" i="4"/>
  <c r="S3874" i="4"/>
  <c r="S3875" i="4"/>
  <c r="S3876" i="4"/>
  <c r="S3877" i="4"/>
  <c r="S3878" i="4"/>
  <c r="S3879" i="4"/>
  <c r="S3880" i="4"/>
  <c r="S3881" i="4"/>
  <c r="S3882" i="4"/>
  <c r="S3883" i="4"/>
  <c r="S3884" i="4"/>
  <c r="S3885" i="4"/>
  <c r="S3886" i="4"/>
  <c r="S3887" i="4"/>
  <c r="S3888" i="4"/>
  <c r="S3889" i="4"/>
  <c r="S3890" i="4"/>
  <c r="S3891" i="4"/>
  <c r="S3892" i="4"/>
  <c r="S3893" i="4"/>
  <c r="S3894" i="4"/>
  <c r="S3895" i="4"/>
  <c r="S3896" i="4"/>
  <c r="S3897" i="4"/>
  <c r="S3898" i="4"/>
  <c r="S3899" i="4"/>
  <c r="S3900" i="4"/>
  <c r="S3901" i="4"/>
  <c r="S3902" i="4"/>
  <c r="S3903" i="4"/>
  <c r="S3904" i="4"/>
  <c r="S3905" i="4"/>
  <c r="S3906" i="4"/>
  <c r="S3907" i="4"/>
  <c r="S3908" i="4"/>
  <c r="S3909" i="4"/>
  <c r="S3910" i="4"/>
  <c r="S3911" i="4"/>
  <c r="S3912" i="4"/>
  <c r="S3913" i="4"/>
  <c r="S3914" i="4"/>
  <c r="S3915" i="4"/>
  <c r="S3916" i="4"/>
  <c r="S3917" i="4"/>
  <c r="S3918" i="4"/>
  <c r="S3919" i="4"/>
  <c r="S3920" i="4"/>
  <c r="S3921" i="4"/>
  <c r="S3922" i="4"/>
  <c r="S3923" i="4"/>
  <c r="S3924" i="4"/>
  <c r="S3925" i="4"/>
  <c r="S3926" i="4"/>
  <c r="S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337" i="4"/>
  <c r="R2338" i="4"/>
  <c r="R2339" i="4"/>
  <c r="R2340" i="4"/>
  <c r="R2341" i="4"/>
  <c r="R2342" i="4"/>
  <c r="R2343" i="4"/>
  <c r="R2344" i="4"/>
  <c r="R2345" i="4"/>
  <c r="R2346" i="4"/>
  <c r="R2347" i="4"/>
  <c r="R2348" i="4"/>
  <c r="R2349" i="4"/>
  <c r="R2350" i="4"/>
  <c r="R2351" i="4"/>
  <c r="R2352" i="4"/>
  <c r="R2353" i="4"/>
  <c r="R2354" i="4"/>
  <c r="R2355" i="4"/>
  <c r="R2356" i="4"/>
  <c r="R2357" i="4"/>
  <c r="R2358" i="4"/>
  <c r="R2359" i="4"/>
  <c r="R2360" i="4"/>
  <c r="R2361" i="4"/>
  <c r="R2362" i="4"/>
  <c r="R2363" i="4"/>
  <c r="R2364" i="4"/>
  <c r="R2365" i="4"/>
  <c r="R2366" i="4"/>
  <c r="R2367" i="4"/>
  <c r="R2368" i="4"/>
  <c r="R2369" i="4"/>
  <c r="R2370" i="4"/>
  <c r="R2371" i="4"/>
  <c r="R2372" i="4"/>
  <c r="R2373" i="4"/>
  <c r="R2374" i="4"/>
  <c r="R2375" i="4"/>
  <c r="R2376" i="4"/>
  <c r="R2377" i="4"/>
  <c r="R2378" i="4"/>
  <c r="R2379" i="4"/>
  <c r="R2380" i="4"/>
  <c r="R2381" i="4"/>
  <c r="R2382" i="4"/>
  <c r="R2383" i="4"/>
  <c r="R2384" i="4"/>
  <c r="R2385" i="4"/>
  <c r="R2386" i="4"/>
  <c r="R2387" i="4"/>
  <c r="R2388" i="4"/>
  <c r="R2389" i="4"/>
  <c r="R2390" i="4"/>
  <c r="R2391" i="4"/>
  <c r="R2392" i="4"/>
  <c r="R2393" i="4"/>
  <c r="R2394" i="4"/>
  <c r="R2395" i="4"/>
  <c r="R2396" i="4"/>
  <c r="R2397" i="4"/>
  <c r="R2398" i="4"/>
  <c r="R2399" i="4"/>
  <c r="R2400" i="4"/>
  <c r="R2401" i="4"/>
  <c r="R2402" i="4"/>
  <c r="R2403" i="4"/>
  <c r="R2404" i="4"/>
  <c r="R2405" i="4"/>
  <c r="R2406" i="4"/>
  <c r="R2407" i="4"/>
  <c r="R2408" i="4"/>
  <c r="R2409" i="4"/>
  <c r="R2410" i="4"/>
  <c r="R2411" i="4"/>
  <c r="R2412" i="4"/>
  <c r="R2413" i="4"/>
  <c r="R2414" i="4"/>
  <c r="R2415" i="4"/>
  <c r="R2416" i="4"/>
  <c r="R2417" i="4"/>
  <c r="R2418" i="4"/>
  <c r="R2419" i="4"/>
  <c r="R2420" i="4"/>
  <c r="R2421" i="4"/>
  <c r="R2422" i="4"/>
  <c r="R2423" i="4"/>
  <c r="R2424" i="4"/>
  <c r="R2425" i="4"/>
  <c r="R2426" i="4"/>
  <c r="R2427" i="4"/>
  <c r="R2428" i="4"/>
  <c r="R2429" i="4"/>
  <c r="R2430" i="4"/>
  <c r="R2431" i="4"/>
  <c r="R2432" i="4"/>
  <c r="R2433" i="4"/>
  <c r="R2434" i="4"/>
  <c r="R2435" i="4"/>
  <c r="R2436" i="4"/>
  <c r="R2437" i="4"/>
  <c r="R2438" i="4"/>
  <c r="R2439" i="4"/>
  <c r="R2440" i="4"/>
  <c r="R2441" i="4"/>
  <c r="R2442" i="4"/>
  <c r="R2443" i="4"/>
  <c r="R2444" i="4"/>
  <c r="R2445" i="4"/>
  <c r="R2446" i="4"/>
  <c r="R2447" i="4"/>
  <c r="R2448" i="4"/>
  <c r="R2449" i="4"/>
  <c r="R2450" i="4"/>
  <c r="R2451" i="4"/>
  <c r="R2452" i="4"/>
  <c r="R2453" i="4"/>
  <c r="R2454" i="4"/>
  <c r="R2455" i="4"/>
  <c r="R2456" i="4"/>
  <c r="R2457" i="4"/>
  <c r="R2458" i="4"/>
  <c r="R2459" i="4"/>
  <c r="R2460" i="4"/>
  <c r="R2461" i="4"/>
  <c r="R2462" i="4"/>
  <c r="R2463" i="4"/>
  <c r="R2464" i="4"/>
  <c r="R2465" i="4"/>
  <c r="R2466" i="4"/>
  <c r="R2467" i="4"/>
  <c r="R2468" i="4"/>
  <c r="R2469" i="4"/>
  <c r="R2470" i="4"/>
  <c r="R2471" i="4"/>
  <c r="R2472" i="4"/>
  <c r="R2473" i="4"/>
  <c r="R2474" i="4"/>
  <c r="R2475" i="4"/>
  <c r="R2476" i="4"/>
  <c r="R2477" i="4"/>
  <c r="R2478" i="4"/>
  <c r="R2479" i="4"/>
  <c r="R2480" i="4"/>
  <c r="R2481" i="4"/>
  <c r="R2482" i="4"/>
  <c r="R2483" i="4"/>
  <c r="R2484" i="4"/>
  <c r="R2485" i="4"/>
  <c r="R2486" i="4"/>
  <c r="R2487" i="4"/>
  <c r="R2488" i="4"/>
  <c r="R2489" i="4"/>
  <c r="R2490" i="4"/>
  <c r="R2491" i="4"/>
  <c r="R2492" i="4"/>
  <c r="R2493" i="4"/>
  <c r="R2494" i="4"/>
  <c r="R2495" i="4"/>
  <c r="R2496" i="4"/>
  <c r="R2497" i="4"/>
  <c r="R2498" i="4"/>
  <c r="R2499" i="4"/>
  <c r="R2500" i="4"/>
  <c r="R2501" i="4"/>
  <c r="R2502" i="4"/>
  <c r="R2503" i="4"/>
  <c r="R2504" i="4"/>
  <c r="R2505" i="4"/>
  <c r="R2506" i="4"/>
  <c r="R2507" i="4"/>
  <c r="R2508" i="4"/>
  <c r="R2509" i="4"/>
  <c r="R2510" i="4"/>
  <c r="R2511" i="4"/>
  <c r="R2512" i="4"/>
  <c r="R2513" i="4"/>
  <c r="R2514" i="4"/>
  <c r="R2515" i="4"/>
  <c r="R2516" i="4"/>
  <c r="R2517" i="4"/>
  <c r="R2518" i="4"/>
  <c r="R2519" i="4"/>
  <c r="R2520" i="4"/>
  <c r="R2521" i="4"/>
  <c r="R2522" i="4"/>
  <c r="R2523" i="4"/>
  <c r="R2524" i="4"/>
  <c r="R2525" i="4"/>
  <c r="R2526" i="4"/>
  <c r="R2527" i="4"/>
  <c r="R2528" i="4"/>
  <c r="R2529" i="4"/>
  <c r="R2530" i="4"/>
  <c r="R2531" i="4"/>
  <c r="R2532" i="4"/>
  <c r="R2533" i="4"/>
  <c r="R2534" i="4"/>
  <c r="R2535" i="4"/>
  <c r="R2536" i="4"/>
  <c r="R2537" i="4"/>
  <c r="R2538" i="4"/>
  <c r="R2539" i="4"/>
  <c r="R2540" i="4"/>
  <c r="R2541" i="4"/>
  <c r="R2542" i="4"/>
  <c r="R2543" i="4"/>
  <c r="R2544" i="4"/>
  <c r="R2545" i="4"/>
  <c r="R2546" i="4"/>
  <c r="R2547" i="4"/>
  <c r="R2548" i="4"/>
  <c r="R2549" i="4"/>
  <c r="R2550" i="4"/>
  <c r="R2551" i="4"/>
  <c r="R2552" i="4"/>
  <c r="R2553" i="4"/>
  <c r="R2554" i="4"/>
  <c r="R2555" i="4"/>
  <c r="R2556" i="4"/>
  <c r="R2557" i="4"/>
  <c r="R2558" i="4"/>
  <c r="R2559" i="4"/>
  <c r="R2560" i="4"/>
  <c r="R2561" i="4"/>
  <c r="R2562" i="4"/>
  <c r="R2563" i="4"/>
  <c r="R2564" i="4"/>
  <c r="R2565" i="4"/>
  <c r="R2566" i="4"/>
  <c r="R2567" i="4"/>
  <c r="R2568" i="4"/>
  <c r="R2569" i="4"/>
  <c r="R2570" i="4"/>
  <c r="R2571" i="4"/>
  <c r="R2572" i="4"/>
  <c r="R2573" i="4"/>
  <c r="R2574" i="4"/>
  <c r="R2575" i="4"/>
  <c r="R2576" i="4"/>
  <c r="R2577" i="4"/>
  <c r="R2578" i="4"/>
  <c r="R2579" i="4"/>
  <c r="R2580" i="4"/>
  <c r="R2581" i="4"/>
  <c r="R2582" i="4"/>
  <c r="R2583" i="4"/>
  <c r="R2584" i="4"/>
  <c r="R2585" i="4"/>
  <c r="R2586" i="4"/>
  <c r="R2587" i="4"/>
  <c r="R2588" i="4"/>
  <c r="R2589" i="4"/>
  <c r="R2590" i="4"/>
  <c r="R2591" i="4"/>
  <c r="R2592" i="4"/>
  <c r="R2593" i="4"/>
  <c r="R2594" i="4"/>
  <c r="R2595" i="4"/>
  <c r="R2596" i="4"/>
  <c r="R2597" i="4"/>
  <c r="R2598" i="4"/>
  <c r="R2599" i="4"/>
  <c r="R2600" i="4"/>
  <c r="R2601" i="4"/>
  <c r="R2602" i="4"/>
  <c r="R2603" i="4"/>
  <c r="R2604" i="4"/>
  <c r="R2605" i="4"/>
  <c r="R2606" i="4"/>
  <c r="R2607" i="4"/>
  <c r="R2608" i="4"/>
  <c r="R2609" i="4"/>
  <c r="R2610" i="4"/>
  <c r="R2611" i="4"/>
  <c r="R2612" i="4"/>
  <c r="R2613" i="4"/>
  <c r="R2614" i="4"/>
  <c r="R2615" i="4"/>
  <c r="R2616" i="4"/>
  <c r="R2617" i="4"/>
  <c r="R2618" i="4"/>
  <c r="R2619" i="4"/>
  <c r="R2620" i="4"/>
  <c r="R2621" i="4"/>
  <c r="R2622" i="4"/>
  <c r="R2623" i="4"/>
  <c r="R2624" i="4"/>
  <c r="R2625" i="4"/>
  <c r="R2626" i="4"/>
  <c r="R2627" i="4"/>
  <c r="R2628" i="4"/>
  <c r="R2629" i="4"/>
  <c r="R2630" i="4"/>
  <c r="R2631" i="4"/>
  <c r="R2632" i="4"/>
  <c r="R2633" i="4"/>
  <c r="R2634" i="4"/>
  <c r="R2635" i="4"/>
  <c r="R2636" i="4"/>
  <c r="R2637" i="4"/>
  <c r="R2638" i="4"/>
  <c r="R2639" i="4"/>
  <c r="R2640" i="4"/>
  <c r="R2641" i="4"/>
  <c r="R2642" i="4"/>
  <c r="R2643" i="4"/>
  <c r="R2644" i="4"/>
  <c r="R2645" i="4"/>
  <c r="R2646" i="4"/>
  <c r="R2647" i="4"/>
  <c r="R2648" i="4"/>
  <c r="R2649" i="4"/>
  <c r="R2650" i="4"/>
  <c r="R2651" i="4"/>
  <c r="R2652" i="4"/>
  <c r="R2653" i="4"/>
  <c r="R2654" i="4"/>
  <c r="R2655" i="4"/>
  <c r="R2656" i="4"/>
  <c r="R2657" i="4"/>
  <c r="R2658" i="4"/>
  <c r="R2659" i="4"/>
  <c r="R2660" i="4"/>
  <c r="R2661" i="4"/>
  <c r="R2662" i="4"/>
  <c r="R2663" i="4"/>
  <c r="R2664" i="4"/>
  <c r="R2665" i="4"/>
  <c r="R2666" i="4"/>
  <c r="R2667" i="4"/>
  <c r="R2668" i="4"/>
  <c r="R2669" i="4"/>
  <c r="R2670" i="4"/>
  <c r="R2671" i="4"/>
  <c r="R2672" i="4"/>
  <c r="R2673" i="4"/>
  <c r="R2674" i="4"/>
  <c r="R2675" i="4"/>
  <c r="R2676" i="4"/>
  <c r="R2677" i="4"/>
  <c r="R2678" i="4"/>
  <c r="R2679" i="4"/>
  <c r="R2680" i="4"/>
  <c r="R2681" i="4"/>
  <c r="R2682" i="4"/>
  <c r="R2683" i="4"/>
  <c r="R2684" i="4"/>
  <c r="R2685" i="4"/>
  <c r="R2686" i="4"/>
  <c r="R2687" i="4"/>
  <c r="R2688" i="4"/>
  <c r="R2689" i="4"/>
  <c r="R2690" i="4"/>
  <c r="R2691" i="4"/>
  <c r="R2692" i="4"/>
  <c r="R2693" i="4"/>
  <c r="R2694" i="4"/>
  <c r="R2695" i="4"/>
  <c r="R2696" i="4"/>
  <c r="R2697" i="4"/>
  <c r="R2698" i="4"/>
  <c r="R2699" i="4"/>
  <c r="R2700" i="4"/>
  <c r="R2701" i="4"/>
  <c r="R2702" i="4"/>
  <c r="R2703" i="4"/>
  <c r="R2704" i="4"/>
  <c r="R2705" i="4"/>
  <c r="R2706" i="4"/>
  <c r="R2707" i="4"/>
  <c r="R2708" i="4"/>
  <c r="R2709" i="4"/>
  <c r="R2710" i="4"/>
  <c r="R2711" i="4"/>
  <c r="R2712" i="4"/>
  <c r="R2713" i="4"/>
  <c r="R2714" i="4"/>
  <c r="R2715" i="4"/>
  <c r="R2716" i="4"/>
  <c r="R2717" i="4"/>
  <c r="R2718" i="4"/>
  <c r="R2719" i="4"/>
  <c r="R2720" i="4"/>
  <c r="R2721" i="4"/>
  <c r="R2722" i="4"/>
  <c r="R2723" i="4"/>
  <c r="R2724" i="4"/>
  <c r="R2725" i="4"/>
  <c r="R2726" i="4"/>
  <c r="R2727" i="4"/>
  <c r="R2728" i="4"/>
  <c r="R2729" i="4"/>
  <c r="R2730" i="4"/>
  <c r="R2731" i="4"/>
  <c r="R2732" i="4"/>
  <c r="R2733" i="4"/>
  <c r="R2734" i="4"/>
  <c r="R2735" i="4"/>
  <c r="R2736" i="4"/>
  <c r="R2737" i="4"/>
  <c r="R2738" i="4"/>
  <c r="R2739" i="4"/>
  <c r="R2740" i="4"/>
  <c r="R2741" i="4"/>
  <c r="R2742" i="4"/>
  <c r="R2743" i="4"/>
  <c r="R2744" i="4"/>
  <c r="R2745" i="4"/>
  <c r="R2746" i="4"/>
  <c r="R2747" i="4"/>
  <c r="R2748" i="4"/>
  <c r="R2749" i="4"/>
  <c r="R2750" i="4"/>
  <c r="R2751" i="4"/>
  <c r="R2752" i="4"/>
  <c r="R2753" i="4"/>
  <c r="R2754" i="4"/>
  <c r="R2755" i="4"/>
  <c r="R2756" i="4"/>
  <c r="R2757" i="4"/>
  <c r="R2758" i="4"/>
  <c r="R2759" i="4"/>
  <c r="R2760" i="4"/>
  <c r="R2761" i="4"/>
  <c r="R2762" i="4"/>
  <c r="R2763" i="4"/>
  <c r="R2764" i="4"/>
  <c r="R2765" i="4"/>
  <c r="R2766" i="4"/>
  <c r="R2767" i="4"/>
  <c r="R2768" i="4"/>
  <c r="R2769" i="4"/>
  <c r="R2770" i="4"/>
  <c r="R2771" i="4"/>
  <c r="R2772" i="4"/>
  <c r="R2773" i="4"/>
  <c r="R2774" i="4"/>
  <c r="R2775" i="4"/>
  <c r="R2776" i="4"/>
  <c r="R2777" i="4"/>
  <c r="R2778" i="4"/>
  <c r="R2779" i="4"/>
  <c r="R2780" i="4"/>
  <c r="R2781" i="4"/>
  <c r="R2782" i="4"/>
  <c r="R2783" i="4"/>
  <c r="R2784" i="4"/>
  <c r="R2785" i="4"/>
  <c r="R2786" i="4"/>
  <c r="R2787" i="4"/>
  <c r="R2788" i="4"/>
  <c r="R2789" i="4"/>
  <c r="R2790" i="4"/>
  <c r="R2791" i="4"/>
  <c r="R2792" i="4"/>
  <c r="R2793" i="4"/>
  <c r="R2794" i="4"/>
  <c r="R2795" i="4"/>
  <c r="R2796" i="4"/>
  <c r="R2797" i="4"/>
  <c r="R2798" i="4"/>
  <c r="R2799" i="4"/>
  <c r="R2800" i="4"/>
  <c r="R2801" i="4"/>
  <c r="R2802" i="4"/>
  <c r="R2803" i="4"/>
  <c r="R2804" i="4"/>
  <c r="R2805" i="4"/>
  <c r="R2806" i="4"/>
  <c r="R2807" i="4"/>
  <c r="R2808" i="4"/>
  <c r="R2809" i="4"/>
  <c r="R2810" i="4"/>
  <c r="R2811" i="4"/>
  <c r="R2812" i="4"/>
  <c r="R2813" i="4"/>
  <c r="R2814" i="4"/>
  <c r="R2815" i="4"/>
  <c r="R2816" i="4"/>
  <c r="R2817" i="4"/>
  <c r="R2818" i="4"/>
  <c r="R2819" i="4"/>
  <c r="R2820" i="4"/>
  <c r="R2821" i="4"/>
  <c r="R2822" i="4"/>
  <c r="R2823" i="4"/>
  <c r="R2824" i="4"/>
  <c r="R2825" i="4"/>
  <c r="R2826" i="4"/>
  <c r="R2827" i="4"/>
  <c r="R2828" i="4"/>
  <c r="R2829" i="4"/>
  <c r="R2830" i="4"/>
  <c r="R2831" i="4"/>
  <c r="R2832" i="4"/>
  <c r="R2833" i="4"/>
  <c r="R2834" i="4"/>
  <c r="R2835" i="4"/>
  <c r="R2836" i="4"/>
  <c r="R2837" i="4"/>
  <c r="R2838" i="4"/>
  <c r="R2839" i="4"/>
  <c r="R2840" i="4"/>
  <c r="R2841" i="4"/>
  <c r="R2842" i="4"/>
  <c r="R2843" i="4"/>
  <c r="R2844" i="4"/>
  <c r="R2845" i="4"/>
  <c r="R2846" i="4"/>
  <c r="R2847" i="4"/>
  <c r="R2848" i="4"/>
  <c r="R2849" i="4"/>
  <c r="R2850" i="4"/>
  <c r="R2851" i="4"/>
  <c r="R2852" i="4"/>
  <c r="R2853" i="4"/>
  <c r="R2854" i="4"/>
  <c r="R2855" i="4"/>
  <c r="R2856" i="4"/>
  <c r="R2857" i="4"/>
  <c r="R2858" i="4"/>
  <c r="R2859" i="4"/>
  <c r="R2860" i="4"/>
  <c r="R2861" i="4"/>
  <c r="R2862" i="4"/>
  <c r="R2863" i="4"/>
  <c r="R2864" i="4"/>
  <c r="R2865" i="4"/>
  <c r="R2866" i="4"/>
  <c r="R2867" i="4"/>
  <c r="R2868" i="4"/>
  <c r="R2869" i="4"/>
  <c r="R2870" i="4"/>
  <c r="R2871" i="4"/>
  <c r="R2872" i="4"/>
  <c r="R2873" i="4"/>
  <c r="R2874" i="4"/>
  <c r="R2875" i="4"/>
  <c r="R2876" i="4"/>
  <c r="R2877" i="4"/>
  <c r="R2878" i="4"/>
  <c r="R2879" i="4"/>
  <c r="R2880" i="4"/>
  <c r="R2881" i="4"/>
  <c r="R2882" i="4"/>
  <c r="R2883" i="4"/>
  <c r="R2884" i="4"/>
  <c r="R2885" i="4"/>
  <c r="R2886" i="4"/>
  <c r="R2887" i="4"/>
  <c r="R2888" i="4"/>
  <c r="R2889" i="4"/>
  <c r="R2890" i="4"/>
  <c r="R2891" i="4"/>
  <c r="R2892" i="4"/>
  <c r="R2893" i="4"/>
  <c r="R2894" i="4"/>
  <c r="R2895" i="4"/>
  <c r="R2896" i="4"/>
  <c r="R2897" i="4"/>
  <c r="R2898" i="4"/>
  <c r="R2899" i="4"/>
  <c r="R2900" i="4"/>
  <c r="R2901" i="4"/>
  <c r="R2902" i="4"/>
  <c r="R2903" i="4"/>
  <c r="R2904" i="4"/>
  <c r="R2905" i="4"/>
  <c r="R2906" i="4"/>
  <c r="R2907" i="4"/>
  <c r="R2908" i="4"/>
  <c r="R2909" i="4"/>
  <c r="R2910" i="4"/>
  <c r="R2911" i="4"/>
  <c r="R2912" i="4"/>
  <c r="R2913" i="4"/>
  <c r="R2914" i="4"/>
  <c r="R2915" i="4"/>
  <c r="R2916" i="4"/>
  <c r="R2917" i="4"/>
  <c r="R2918" i="4"/>
  <c r="R2919" i="4"/>
  <c r="R2920" i="4"/>
  <c r="R2921" i="4"/>
  <c r="R2922" i="4"/>
  <c r="R2923" i="4"/>
  <c r="R2924" i="4"/>
  <c r="R2925" i="4"/>
  <c r="R2926" i="4"/>
  <c r="R2927" i="4"/>
  <c r="R2928" i="4"/>
  <c r="R2929" i="4"/>
  <c r="R2930" i="4"/>
  <c r="R2931" i="4"/>
  <c r="R2932" i="4"/>
  <c r="R2933" i="4"/>
  <c r="R2934" i="4"/>
  <c r="R2935" i="4"/>
  <c r="R2936" i="4"/>
  <c r="R2937" i="4"/>
  <c r="R2938" i="4"/>
  <c r="R2939" i="4"/>
  <c r="R2940" i="4"/>
  <c r="R2941" i="4"/>
  <c r="R2942" i="4"/>
  <c r="R2943" i="4"/>
  <c r="R2944" i="4"/>
  <c r="R2945" i="4"/>
  <c r="R2946" i="4"/>
  <c r="R2947" i="4"/>
  <c r="R2948" i="4"/>
  <c r="R2949" i="4"/>
  <c r="R2950" i="4"/>
  <c r="R2951" i="4"/>
  <c r="R2952" i="4"/>
  <c r="R2953" i="4"/>
  <c r="R2954" i="4"/>
  <c r="R2955" i="4"/>
  <c r="R2956" i="4"/>
  <c r="R2957" i="4"/>
  <c r="R2958" i="4"/>
  <c r="R2959" i="4"/>
  <c r="R2960" i="4"/>
  <c r="R2961" i="4"/>
  <c r="R2962" i="4"/>
  <c r="R2963" i="4"/>
  <c r="R2964" i="4"/>
  <c r="R2965" i="4"/>
  <c r="R2966" i="4"/>
  <c r="R2967" i="4"/>
  <c r="R2968" i="4"/>
  <c r="R2969" i="4"/>
  <c r="R2970" i="4"/>
  <c r="R2971" i="4"/>
  <c r="R2972" i="4"/>
  <c r="R2973" i="4"/>
  <c r="R2974" i="4"/>
  <c r="R2975" i="4"/>
  <c r="R2976" i="4"/>
  <c r="R2977" i="4"/>
  <c r="R2978" i="4"/>
  <c r="R2979" i="4"/>
  <c r="R2980" i="4"/>
  <c r="R2981" i="4"/>
  <c r="R2982" i="4"/>
  <c r="R2983" i="4"/>
  <c r="R2984" i="4"/>
  <c r="R2985" i="4"/>
  <c r="R2986" i="4"/>
  <c r="R2987" i="4"/>
  <c r="R2988" i="4"/>
  <c r="R2989" i="4"/>
  <c r="R2990" i="4"/>
  <c r="R2991" i="4"/>
  <c r="R2992" i="4"/>
  <c r="R2993" i="4"/>
  <c r="R2994" i="4"/>
  <c r="R2995" i="4"/>
  <c r="R2996" i="4"/>
  <c r="R2997" i="4"/>
  <c r="R2998" i="4"/>
  <c r="R2999" i="4"/>
  <c r="R3000" i="4"/>
  <c r="R3001" i="4"/>
  <c r="R3002" i="4"/>
  <c r="R3003" i="4"/>
  <c r="R3004" i="4"/>
  <c r="R3005" i="4"/>
  <c r="R3006" i="4"/>
  <c r="R3007" i="4"/>
  <c r="R3008" i="4"/>
  <c r="R3009" i="4"/>
  <c r="R3010" i="4"/>
  <c r="R3011" i="4"/>
  <c r="R3012" i="4"/>
  <c r="R3013" i="4"/>
  <c r="R3014" i="4"/>
  <c r="R3015" i="4"/>
  <c r="R3016" i="4"/>
  <c r="R3017" i="4"/>
  <c r="R3018" i="4"/>
  <c r="R3019" i="4"/>
  <c r="R3020" i="4"/>
  <c r="R3021" i="4"/>
  <c r="R3022" i="4"/>
  <c r="R3023" i="4"/>
  <c r="R3024" i="4"/>
  <c r="R3025" i="4"/>
  <c r="R3026" i="4"/>
  <c r="R3027" i="4"/>
  <c r="R3028" i="4"/>
  <c r="R3029" i="4"/>
  <c r="R3030" i="4"/>
  <c r="R3031" i="4"/>
  <c r="R3032" i="4"/>
  <c r="R3033" i="4"/>
  <c r="R3034" i="4"/>
  <c r="R3035" i="4"/>
  <c r="R3036" i="4"/>
  <c r="R3037" i="4"/>
  <c r="R3038" i="4"/>
  <c r="R3039" i="4"/>
  <c r="R3040" i="4"/>
  <c r="R3041" i="4"/>
  <c r="R3042" i="4"/>
  <c r="R3043" i="4"/>
  <c r="R3044" i="4"/>
  <c r="R3045" i="4"/>
  <c r="R3046" i="4"/>
  <c r="R3047" i="4"/>
  <c r="R3048" i="4"/>
  <c r="R3049" i="4"/>
  <c r="R3050" i="4"/>
  <c r="R3051" i="4"/>
  <c r="R3052" i="4"/>
  <c r="R3053" i="4"/>
  <c r="R3054" i="4"/>
  <c r="R3055" i="4"/>
  <c r="R3056" i="4"/>
  <c r="R3057" i="4"/>
  <c r="R3058" i="4"/>
  <c r="R3059" i="4"/>
  <c r="R3060" i="4"/>
  <c r="R3061" i="4"/>
  <c r="R3062" i="4"/>
  <c r="R3063" i="4"/>
  <c r="R3064" i="4"/>
  <c r="R3065" i="4"/>
  <c r="R3066" i="4"/>
  <c r="R3067" i="4"/>
  <c r="R3068" i="4"/>
  <c r="R3069" i="4"/>
  <c r="R3070" i="4"/>
  <c r="R3071" i="4"/>
  <c r="R3072" i="4"/>
  <c r="R3073" i="4"/>
  <c r="R3074" i="4"/>
  <c r="R3075" i="4"/>
  <c r="R3076" i="4"/>
  <c r="R3077" i="4"/>
  <c r="R3078" i="4"/>
  <c r="R3079" i="4"/>
  <c r="R3080" i="4"/>
  <c r="R3081" i="4"/>
  <c r="R3082" i="4"/>
  <c r="R3083" i="4"/>
  <c r="R3084" i="4"/>
  <c r="R3085" i="4"/>
  <c r="R3086" i="4"/>
  <c r="R3087" i="4"/>
  <c r="R3088" i="4"/>
  <c r="R3089" i="4"/>
  <c r="R3090" i="4"/>
  <c r="R3091" i="4"/>
  <c r="R3092" i="4"/>
  <c r="R3093" i="4"/>
  <c r="R3094" i="4"/>
  <c r="R3095" i="4"/>
  <c r="R3096" i="4"/>
  <c r="R3097" i="4"/>
  <c r="R3098" i="4"/>
  <c r="R3099" i="4"/>
  <c r="R3100" i="4"/>
  <c r="R3101" i="4"/>
  <c r="R3102" i="4"/>
  <c r="R3103" i="4"/>
  <c r="R3104" i="4"/>
  <c r="R3105" i="4"/>
  <c r="R3106" i="4"/>
  <c r="R3107" i="4"/>
  <c r="R3108" i="4"/>
  <c r="R3109" i="4"/>
  <c r="R3110" i="4"/>
  <c r="R3111" i="4"/>
  <c r="R3112" i="4"/>
  <c r="R3113" i="4"/>
  <c r="R3114" i="4"/>
  <c r="R3115" i="4"/>
  <c r="R3116" i="4"/>
  <c r="R3117" i="4"/>
  <c r="R3118" i="4"/>
  <c r="R3119" i="4"/>
  <c r="R3120" i="4"/>
  <c r="R3121" i="4"/>
  <c r="R3122" i="4"/>
  <c r="R3123" i="4"/>
  <c r="R3124" i="4"/>
  <c r="R3125" i="4"/>
  <c r="R3126" i="4"/>
  <c r="R3127" i="4"/>
  <c r="R3128" i="4"/>
  <c r="R3129" i="4"/>
  <c r="R3130" i="4"/>
  <c r="R3131" i="4"/>
  <c r="R3132" i="4"/>
  <c r="R3133" i="4"/>
  <c r="R3134" i="4"/>
  <c r="R3135" i="4"/>
  <c r="R3136" i="4"/>
  <c r="R3137" i="4"/>
  <c r="R3138" i="4"/>
  <c r="R3139" i="4"/>
  <c r="R3140" i="4"/>
  <c r="R3141" i="4"/>
  <c r="R3142" i="4"/>
  <c r="R3143" i="4"/>
  <c r="R3144" i="4"/>
  <c r="R3145" i="4"/>
  <c r="R3146" i="4"/>
  <c r="R3147" i="4"/>
  <c r="R3148" i="4"/>
  <c r="R3149" i="4"/>
  <c r="R3150" i="4"/>
  <c r="R3151" i="4"/>
  <c r="R3152" i="4"/>
  <c r="R3153" i="4"/>
  <c r="R3154" i="4"/>
  <c r="R3155" i="4"/>
  <c r="R3156" i="4"/>
  <c r="R3157" i="4"/>
  <c r="R3158" i="4"/>
  <c r="R3159" i="4"/>
  <c r="R3160" i="4"/>
  <c r="R3161" i="4"/>
  <c r="R3162" i="4"/>
  <c r="R3163" i="4"/>
  <c r="R3164" i="4"/>
  <c r="R3165" i="4"/>
  <c r="R3166" i="4"/>
  <c r="R3167" i="4"/>
  <c r="R3168" i="4"/>
  <c r="R3169" i="4"/>
  <c r="R3170" i="4"/>
  <c r="R3171" i="4"/>
  <c r="R3172" i="4"/>
  <c r="R3173" i="4"/>
  <c r="R3174" i="4"/>
  <c r="R3175" i="4"/>
  <c r="R3176" i="4"/>
  <c r="R3177" i="4"/>
  <c r="R3178" i="4"/>
  <c r="R3179" i="4"/>
  <c r="R3180" i="4"/>
  <c r="R3181" i="4"/>
  <c r="R3182" i="4"/>
  <c r="R3183" i="4"/>
  <c r="R3184" i="4"/>
  <c r="R3185" i="4"/>
  <c r="R3186" i="4"/>
  <c r="R3187" i="4"/>
  <c r="R3188" i="4"/>
  <c r="R3189" i="4"/>
  <c r="R3190" i="4"/>
  <c r="R3191" i="4"/>
  <c r="R3192" i="4"/>
  <c r="R3193" i="4"/>
  <c r="R3194" i="4"/>
  <c r="R3195" i="4"/>
  <c r="R3196" i="4"/>
  <c r="R3197" i="4"/>
  <c r="R3198" i="4"/>
  <c r="R3199" i="4"/>
  <c r="R3200" i="4"/>
  <c r="R3201" i="4"/>
  <c r="R3202" i="4"/>
  <c r="R3203" i="4"/>
  <c r="R3204" i="4"/>
  <c r="R3205" i="4"/>
  <c r="R3206" i="4"/>
  <c r="R3207" i="4"/>
  <c r="R3208" i="4"/>
  <c r="R3209" i="4"/>
  <c r="R3210" i="4"/>
  <c r="R3211" i="4"/>
  <c r="R3212" i="4"/>
  <c r="R3213" i="4"/>
  <c r="R3214" i="4"/>
  <c r="R3215" i="4"/>
  <c r="R3216" i="4"/>
  <c r="R3217" i="4"/>
  <c r="R3218" i="4"/>
  <c r="R3219" i="4"/>
  <c r="R3220" i="4"/>
  <c r="R3221" i="4"/>
  <c r="R3222" i="4"/>
  <c r="R3223" i="4"/>
  <c r="R3224" i="4"/>
  <c r="R3225" i="4"/>
  <c r="R3226" i="4"/>
  <c r="R3227" i="4"/>
  <c r="R3228" i="4"/>
  <c r="R3229" i="4"/>
  <c r="R3230" i="4"/>
  <c r="R3231" i="4"/>
  <c r="R3232" i="4"/>
  <c r="R3233" i="4"/>
  <c r="R3234" i="4"/>
  <c r="R3235" i="4"/>
  <c r="R3236" i="4"/>
  <c r="R3237" i="4"/>
  <c r="R3238" i="4"/>
  <c r="R3239" i="4"/>
  <c r="R3240" i="4"/>
  <c r="R3241" i="4"/>
  <c r="R3242" i="4"/>
  <c r="R3243" i="4"/>
  <c r="R3244" i="4"/>
  <c r="R3245" i="4"/>
  <c r="R3246" i="4"/>
  <c r="R3247" i="4"/>
  <c r="R3248" i="4"/>
  <c r="R3249" i="4"/>
  <c r="R3250" i="4"/>
  <c r="R3251" i="4"/>
  <c r="R3252" i="4"/>
  <c r="R3253" i="4"/>
  <c r="R3254" i="4"/>
  <c r="R3255" i="4"/>
  <c r="R3256" i="4"/>
  <c r="R3257" i="4"/>
  <c r="R3258" i="4"/>
  <c r="R3259" i="4"/>
  <c r="R3260" i="4"/>
  <c r="R3261" i="4"/>
  <c r="R3262" i="4"/>
  <c r="R3263" i="4"/>
  <c r="R3264" i="4"/>
  <c r="R3265" i="4"/>
  <c r="R3266" i="4"/>
  <c r="R3267" i="4"/>
  <c r="R3268" i="4"/>
  <c r="R3269" i="4"/>
  <c r="R3270" i="4"/>
  <c r="R3271" i="4"/>
  <c r="R3272" i="4"/>
  <c r="R3273" i="4"/>
  <c r="R3274" i="4"/>
  <c r="R3275" i="4"/>
  <c r="R3276" i="4"/>
  <c r="R3277" i="4"/>
  <c r="R3278" i="4"/>
  <c r="R3279" i="4"/>
  <c r="R3280" i="4"/>
  <c r="R3281" i="4"/>
  <c r="R3282" i="4"/>
  <c r="R3283" i="4"/>
  <c r="R3284" i="4"/>
  <c r="R3285" i="4"/>
  <c r="R3286" i="4"/>
  <c r="R3287" i="4"/>
  <c r="R3288" i="4"/>
  <c r="R3289" i="4"/>
  <c r="R3290" i="4"/>
  <c r="R3291" i="4"/>
  <c r="R3292" i="4"/>
  <c r="R3293" i="4"/>
  <c r="R3294" i="4"/>
  <c r="R3295" i="4"/>
  <c r="R3296" i="4"/>
  <c r="R3297" i="4"/>
  <c r="R3298" i="4"/>
  <c r="R3299" i="4"/>
  <c r="R3300" i="4"/>
  <c r="R3301" i="4"/>
  <c r="R3302" i="4"/>
  <c r="R3303" i="4"/>
  <c r="R3304" i="4"/>
  <c r="R3305" i="4"/>
  <c r="R3306" i="4"/>
  <c r="R3307" i="4"/>
  <c r="R3308" i="4"/>
  <c r="R3309" i="4"/>
  <c r="R3310" i="4"/>
  <c r="R3311" i="4"/>
  <c r="R3312" i="4"/>
  <c r="R3313" i="4"/>
  <c r="R3314" i="4"/>
  <c r="R3315" i="4"/>
  <c r="R3316" i="4"/>
  <c r="R3317" i="4"/>
  <c r="R3318" i="4"/>
  <c r="R3319" i="4"/>
  <c r="R3320" i="4"/>
  <c r="R3321" i="4"/>
  <c r="R3322" i="4"/>
  <c r="R3323" i="4"/>
  <c r="R3324" i="4"/>
  <c r="R3325" i="4"/>
  <c r="R3326" i="4"/>
  <c r="R3327" i="4"/>
  <c r="R3328" i="4"/>
  <c r="R3329" i="4"/>
  <c r="R3330" i="4"/>
  <c r="R3331" i="4"/>
  <c r="R3332" i="4"/>
  <c r="R3333" i="4"/>
  <c r="R3334" i="4"/>
  <c r="R3335" i="4"/>
  <c r="R3336" i="4"/>
  <c r="R3337" i="4"/>
  <c r="R3338" i="4"/>
  <c r="R3339" i="4"/>
  <c r="R3340" i="4"/>
  <c r="R3341" i="4"/>
  <c r="R3342" i="4"/>
  <c r="R3343" i="4"/>
  <c r="R3344" i="4"/>
  <c r="R3345" i="4"/>
  <c r="R3346" i="4"/>
  <c r="R3347" i="4"/>
  <c r="R3348" i="4"/>
  <c r="R3349" i="4"/>
  <c r="R3350" i="4"/>
  <c r="R3351" i="4"/>
  <c r="R3352" i="4"/>
  <c r="R3353" i="4"/>
  <c r="R3354" i="4"/>
  <c r="R3355" i="4"/>
  <c r="R3356" i="4"/>
  <c r="R3357" i="4"/>
  <c r="R3358" i="4"/>
  <c r="R3359" i="4"/>
  <c r="R3360" i="4"/>
  <c r="R3361" i="4"/>
  <c r="R3362" i="4"/>
  <c r="R3363" i="4"/>
  <c r="R3364" i="4"/>
  <c r="R3365" i="4"/>
  <c r="R3366" i="4"/>
  <c r="R3367" i="4"/>
  <c r="R3368" i="4"/>
  <c r="R3369" i="4"/>
  <c r="R3370" i="4"/>
  <c r="R3371" i="4"/>
  <c r="R3372" i="4"/>
  <c r="R3373" i="4"/>
  <c r="R3374" i="4"/>
  <c r="R3375" i="4"/>
  <c r="R3376" i="4"/>
  <c r="R3377" i="4"/>
  <c r="R3378" i="4"/>
  <c r="R3379" i="4"/>
  <c r="R3380" i="4"/>
  <c r="R3381" i="4"/>
  <c r="R3382" i="4"/>
  <c r="R3383" i="4"/>
  <c r="R3384" i="4"/>
  <c r="R3385" i="4"/>
  <c r="R3386" i="4"/>
  <c r="R3387" i="4"/>
  <c r="R3388" i="4"/>
  <c r="R3389" i="4"/>
  <c r="R3390" i="4"/>
  <c r="R3391" i="4"/>
  <c r="R3392" i="4"/>
  <c r="R3393" i="4"/>
  <c r="R3394" i="4"/>
  <c r="R3395" i="4"/>
  <c r="R3396" i="4"/>
  <c r="R3397" i="4"/>
  <c r="R3398" i="4"/>
  <c r="R3399" i="4"/>
  <c r="R3400" i="4"/>
  <c r="R3401" i="4"/>
  <c r="R3402" i="4"/>
  <c r="R3403" i="4"/>
  <c r="R3404" i="4"/>
  <c r="R3405" i="4"/>
  <c r="R3406" i="4"/>
  <c r="R3407" i="4"/>
  <c r="R3408" i="4"/>
  <c r="R3409" i="4"/>
  <c r="R3410" i="4"/>
  <c r="R3411" i="4"/>
  <c r="R3412" i="4"/>
  <c r="R3413" i="4"/>
  <c r="R3414" i="4"/>
  <c r="R3415" i="4"/>
  <c r="R3416" i="4"/>
  <c r="R3417" i="4"/>
  <c r="R3418" i="4"/>
  <c r="R3419" i="4"/>
  <c r="R3420" i="4"/>
  <c r="R3421" i="4"/>
  <c r="R3422" i="4"/>
  <c r="R3423" i="4"/>
  <c r="R3424" i="4"/>
  <c r="R3425" i="4"/>
  <c r="R3426" i="4"/>
  <c r="R3427" i="4"/>
  <c r="R3428" i="4"/>
  <c r="R3429" i="4"/>
  <c r="R3430" i="4"/>
  <c r="R3431" i="4"/>
  <c r="R3432" i="4"/>
  <c r="R3433" i="4"/>
  <c r="R3434" i="4"/>
  <c r="R3435" i="4"/>
  <c r="R3436" i="4"/>
  <c r="R3437" i="4"/>
  <c r="R3438" i="4"/>
  <c r="R3439" i="4"/>
  <c r="R3440" i="4"/>
  <c r="R3441" i="4"/>
  <c r="R3442" i="4"/>
  <c r="R3443" i="4"/>
  <c r="R3444" i="4"/>
  <c r="R3445" i="4"/>
  <c r="R3446" i="4"/>
  <c r="R3447" i="4"/>
  <c r="R3448" i="4"/>
  <c r="R3449" i="4"/>
  <c r="R3450" i="4"/>
  <c r="R3451" i="4"/>
  <c r="R3452" i="4"/>
  <c r="R3453" i="4"/>
  <c r="R3454" i="4"/>
  <c r="R3455" i="4"/>
  <c r="R3456" i="4"/>
  <c r="R3457" i="4"/>
  <c r="R3458" i="4"/>
  <c r="R3459" i="4"/>
  <c r="R3460" i="4"/>
  <c r="R3461" i="4"/>
  <c r="R3462" i="4"/>
  <c r="R3463" i="4"/>
  <c r="R3464" i="4"/>
  <c r="R3465" i="4"/>
  <c r="R3466" i="4"/>
  <c r="R3467" i="4"/>
  <c r="R3468" i="4"/>
  <c r="R3469" i="4"/>
  <c r="R3470" i="4"/>
  <c r="R3471" i="4"/>
  <c r="R3472" i="4"/>
  <c r="R3473" i="4"/>
  <c r="R3474" i="4"/>
  <c r="R3475" i="4"/>
  <c r="R3476" i="4"/>
  <c r="R3477" i="4"/>
  <c r="R3478" i="4"/>
  <c r="R3479" i="4"/>
  <c r="R3480" i="4"/>
  <c r="R3481" i="4"/>
  <c r="R3482" i="4"/>
  <c r="R3483" i="4"/>
  <c r="R3484" i="4"/>
  <c r="R3485" i="4"/>
  <c r="R3486" i="4"/>
  <c r="R3487" i="4"/>
  <c r="R3488" i="4"/>
  <c r="R3489" i="4"/>
  <c r="R3490" i="4"/>
  <c r="R3491" i="4"/>
  <c r="R3492" i="4"/>
  <c r="R3493" i="4"/>
  <c r="R3494" i="4"/>
  <c r="R3495" i="4"/>
  <c r="R3496" i="4"/>
  <c r="R3497" i="4"/>
  <c r="R3498" i="4"/>
  <c r="R3499" i="4"/>
  <c r="R3500" i="4"/>
  <c r="R3501" i="4"/>
  <c r="R3502" i="4"/>
  <c r="R3503" i="4"/>
  <c r="R3504" i="4"/>
  <c r="R3505" i="4"/>
  <c r="R3506" i="4"/>
  <c r="R3507" i="4"/>
  <c r="R3508" i="4"/>
  <c r="R3509" i="4"/>
  <c r="R3510" i="4"/>
  <c r="R3511" i="4"/>
  <c r="R3512" i="4"/>
  <c r="R3513" i="4"/>
  <c r="R3514" i="4"/>
  <c r="R3515" i="4"/>
  <c r="R3516" i="4"/>
  <c r="R3517" i="4"/>
  <c r="R3518" i="4"/>
  <c r="R3519" i="4"/>
  <c r="R3520" i="4"/>
  <c r="R3521" i="4"/>
  <c r="R3522" i="4"/>
  <c r="R3523" i="4"/>
  <c r="R3524" i="4"/>
  <c r="R3525" i="4"/>
  <c r="R3526" i="4"/>
  <c r="R3527" i="4"/>
  <c r="R3528" i="4"/>
  <c r="R3529" i="4"/>
  <c r="R3530" i="4"/>
  <c r="R3531" i="4"/>
  <c r="R3532" i="4"/>
  <c r="R3533" i="4"/>
  <c r="R3534" i="4"/>
  <c r="R3535" i="4"/>
  <c r="R3536" i="4"/>
  <c r="R3537" i="4"/>
  <c r="R3538" i="4"/>
  <c r="R3539" i="4"/>
  <c r="R3540" i="4"/>
  <c r="R3541" i="4"/>
  <c r="R3542" i="4"/>
  <c r="R3543" i="4"/>
  <c r="R3544" i="4"/>
  <c r="R3545" i="4"/>
  <c r="R3546" i="4"/>
  <c r="R3547" i="4"/>
  <c r="R3548" i="4"/>
  <c r="R3549" i="4"/>
  <c r="R3550" i="4"/>
  <c r="R3551" i="4"/>
  <c r="R3552" i="4"/>
  <c r="R3553" i="4"/>
  <c r="R3554" i="4"/>
  <c r="R3555" i="4"/>
  <c r="R3556" i="4"/>
  <c r="R3557" i="4"/>
  <c r="R3558" i="4"/>
  <c r="R3559" i="4"/>
  <c r="R3560" i="4"/>
  <c r="R3561" i="4"/>
  <c r="R3562" i="4"/>
  <c r="R3563" i="4"/>
  <c r="R3564" i="4"/>
  <c r="R3565" i="4"/>
  <c r="R3566" i="4"/>
  <c r="R3567" i="4"/>
  <c r="R3568" i="4"/>
  <c r="R3569" i="4"/>
  <c r="R3570" i="4"/>
  <c r="R3571" i="4"/>
  <c r="R3572" i="4"/>
  <c r="R3573" i="4"/>
  <c r="R3574" i="4"/>
  <c r="R3575" i="4"/>
  <c r="R3576" i="4"/>
  <c r="R3577" i="4"/>
  <c r="R3578" i="4"/>
  <c r="R3579" i="4"/>
  <c r="R3580" i="4"/>
  <c r="R3581" i="4"/>
  <c r="R3582" i="4"/>
  <c r="R3583" i="4"/>
  <c r="R3584" i="4"/>
  <c r="R3585" i="4"/>
  <c r="R3586" i="4"/>
  <c r="R3587" i="4"/>
  <c r="R3588" i="4"/>
  <c r="R3589" i="4"/>
  <c r="R3590" i="4"/>
  <c r="R3591" i="4"/>
  <c r="R3592" i="4"/>
  <c r="R3593" i="4"/>
  <c r="R3594" i="4"/>
  <c r="R3595" i="4"/>
  <c r="R3596" i="4"/>
  <c r="R3597" i="4"/>
  <c r="R3598" i="4"/>
  <c r="R3599" i="4"/>
  <c r="R3600" i="4"/>
  <c r="R3601" i="4"/>
  <c r="R3602" i="4"/>
  <c r="R3603" i="4"/>
  <c r="R3604" i="4"/>
  <c r="R3605" i="4"/>
  <c r="R3606" i="4"/>
  <c r="R3607" i="4"/>
  <c r="R3608" i="4"/>
  <c r="R3609" i="4"/>
  <c r="R3610" i="4"/>
  <c r="R3611" i="4"/>
  <c r="R3612" i="4"/>
  <c r="R3613" i="4"/>
  <c r="R3614" i="4"/>
  <c r="R3615" i="4"/>
  <c r="R3616" i="4"/>
  <c r="R3617" i="4"/>
  <c r="R3618" i="4"/>
  <c r="R3619" i="4"/>
  <c r="R3620" i="4"/>
  <c r="R3621" i="4"/>
  <c r="R3622" i="4"/>
  <c r="R3623" i="4"/>
  <c r="R3624" i="4"/>
  <c r="R3625" i="4"/>
  <c r="R3626" i="4"/>
  <c r="R3627" i="4"/>
  <c r="R3628" i="4"/>
  <c r="R3629" i="4"/>
  <c r="R3630" i="4"/>
  <c r="R3631" i="4"/>
  <c r="R3632" i="4"/>
  <c r="R3633" i="4"/>
  <c r="R3634" i="4"/>
  <c r="R3635" i="4"/>
  <c r="R3636" i="4"/>
  <c r="R3637" i="4"/>
  <c r="R3638" i="4"/>
  <c r="R3639" i="4"/>
  <c r="R3640" i="4"/>
  <c r="R3641" i="4"/>
  <c r="R3642" i="4"/>
  <c r="R3643" i="4"/>
  <c r="R3644" i="4"/>
  <c r="R3645" i="4"/>
  <c r="R3646" i="4"/>
  <c r="R3647" i="4"/>
  <c r="R3648" i="4"/>
  <c r="R3649" i="4"/>
  <c r="R3650" i="4"/>
  <c r="R3651" i="4"/>
  <c r="R3652" i="4"/>
  <c r="R3653" i="4"/>
  <c r="R3654" i="4"/>
  <c r="R3655" i="4"/>
  <c r="R3656" i="4"/>
  <c r="R3657" i="4"/>
  <c r="R3658" i="4"/>
  <c r="R3659" i="4"/>
  <c r="R3660" i="4"/>
  <c r="R3661" i="4"/>
  <c r="R3662" i="4"/>
  <c r="R3663" i="4"/>
  <c r="R3664" i="4"/>
  <c r="R3665" i="4"/>
  <c r="R3666" i="4"/>
  <c r="R3667" i="4"/>
  <c r="R3668" i="4"/>
  <c r="R3669" i="4"/>
  <c r="R3670" i="4"/>
  <c r="R3671" i="4"/>
  <c r="R3672" i="4"/>
  <c r="R3673" i="4"/>
  <c r="R3674" i="4"/>
  <c r="R3675" i="4"/>
  <c r="R3676" i="4"/>
  <c r="R3677" i="4"/>
  <c r="R3678" i="4"/>
  <c r="R3679" i="4"/>
  <c r="R3680" i="4"/>
  <c r="R3681" i="4"/>
  <c r="R3682" i="4"/>
  <c r="R3683" i="4"/>
  <c r="R3684" i="4"/>
  <c r="R3685" i="4"/>
  <c r="R3686" i="4"/>
  <c r="R3687" i="4"/>
  <c r="R3688" i="4"/>
  <c r="R3689" i="4"/>
  <c r="R3690" i="4"/>
  <c r="R3691" i="4"/>
  <c r="R3692" i="4"/>
  <c r="R3693" i="4"/>
  <c r="R3694" i="4"/>
  <c r="R3695" i="4"/>
  <c r="R3696" i="4"/>
  <c r="R3697" i="4"/>
  <c r="R3698" i="4"/>
  <c r="R3699" i="4"/>
  <c r="R3700" i="4"/>
  <c r="R3701" i="4"/>
  <c r="R3702" i="4"/>
  <c r="R3703" i="4"/>
  <c r="R3704" i="4"/>
  <c r="R3705" i="4"/>
  <c r="R3706" i="4"/>
  <c r="R3707" i="4"/>
  <c r="R3708" i="4"/>
  <c r="R3709" i="4"/>
  <c r="R3710" i="4"/>
  <c r="R3711" i="4"/>
  <c r="R3712" i="4"/>
  <c r="R3713" i="4"/>
  <c r="R3714" i="4"/>
  <c r="R3715" i="4"/>
  <c r="R3716" i="4"/>
  <c r="R3717" i="4"/>
  <c r="R3718" i="4"/>
  <c r="R3719" i="4"/>
  <c r="R3720" i="4"/>
  <c r="R3721" i="4"/>
  <c r="R3722" i="4"/>
  <c r="R3723" i="4"/>
  <c r="R3724" i="4"/>
  <c r="R3725" i="4"/>
  <c r="R3726" i="4"/>
  <c r="R3727" i="4"/>
  <c r="R3728" i="4"/>
  <c r="R3729" i="4"/>
  <c r="R3730" i="4"/>
  <c r="R3731" i="4"/>
  <c r="R3732" i="4"/>
  <c r="R3733" i="4"/>
  <c r="R3734" i="4"/>
  <c r="R3735" i="4"/>
  <c r="R3736" i="4"/>
  <c r="R3737" i="4"/>
  <c r="R3738" i="4"/>
  <c r="R3739" i="4"/>
  <c r="R3740" i="4"/>
  <c r="R3741" i="4"/>
  <c r="R3742" i="4"/>
  <c r="R3743" i="4"/>
  <c r="R3744" i="4"/>
  <c r="R3745" i="4"/>
  <c r="R3746" i="4"/>
  <c r="R3747" i="4"/>
  <c r="R3748" i="4"/>
  <c r="R3749" i="4"/>
  <c r="R3750" i="4"/>
  <c r="R3751" i="4"/>
  <c r="R3752" i="4"/>
  <c r="R3753" i="4"/>
  <c r="R3754" i="4"/>
  <c r="R3755" i="4"/>
  <c r="R3756" i="4"/>
  <c r="R3757" i="4"/>
  <c r="R3758" i="4"/>
  <c r="R3759" i="4"/>
  <c r="R3760" i="4"/>
  <c r="R3761" i="4"/>
  <c r="R3762" i="4"/>
  <c r="R3763" i="4"/>
  <c r="R3764" i="4"/>
  <c r="R3765" i="4"/>
  <c r="R3766" i="4"/>
  <c r="R3767" i="4"/>
  <c r="R3768" i="4"/>
  <c r="R3769" i="4"/>
  <c r="R3770" i="4"/>
  <c r="R3771" i="4"/>
  <c r="R3772" i="4"/>
  <c r="R3773" i="4"/>
  <c r="R3774" i="4"/>
  <c r="R3775" i="4"/>
  <c r="R3776" i="4"/>
  <c r="R3777" i="4"/>
  <c r="R3778" i="4"/>
  <c r="R3779" i="4"/>
  <c r="R3780" i="4"/>
  <c r="R3781" i="4"/>
  <c r="R3782" i="4"/>
  <c r="R3783" i="4"/>
  <c r="R3784" i="4"/>
  <c r="R3785" i="4"/>
  <c r="R3786" i="4"/>
  <c r="R3787" i="4"/>
  <c r="R3788" i="4"/>
  <c r="R3789" i="4"/>
  <c r="R3790" i="4"/>
  <c r="R3791" i="4"/>
  <c r="R3792" i="4"/>
  <c r="R3793" i="4"/>
  <c r="R3794" i="4"/>
  <c r="R3795" i="4"/>
  <c r="R3796" i="4"/>
  <c r="R3797" i="4"/>
  <c r="R3798" i="4"/>
  <c r="R3799" i="4"/>
  <c r="R3800" i="4"/>
  <c r="R3801" i="4"/>
  <c r="R3802" i="4"/>
  <c r="R3803" i="4"/>
  <c r="R3804" i="4"/>
  <c r="R3805" i="4"/>
  <c r="R3806" i="4"/>
  <c r="R3807" i="4"/>
  <c r="R3808" i="4"/>
  <c r="R3809" i="4"/>
  <c r="R3810" i="4"/>
  <c r="R3811" i="4"/>
  <c r="R3812" i="4"/>
  <c r="R3813" i="4"/>
  <c r="R3814" i="4"/>
  <c r="R3815" i="4"/>
  <c r="R3816" i="4"/>
  <c r="R3817" i="4"/>
  <c r="R3818" i="4"/>
  <c r="R3819" i="4"/>
  <c r="R3820" i="4"/>
  <c r="R3821" i="4"/>
  <c r="R3822" i="4"/>
  <c r="R3823" i="4"/>
  <c r="R3824" i="4"/>
  <c r="R3825" i="4"/>
  <c r="R3826" i="4"/>
  <c r="R3827" i="4"/>
  <c r="R3828" i="4"/>
  <c r="R3829" i="4"/>
  <c r="R3830" i="4"/>
  <c r="R3831" i="4"/>
  <c r="R3832" i="4"/>
  <c r="R3833" i="4"/>
  <c r="R3834" i="4"/>
  <c r="R3835" i="4"/>
  <c r="R3836" i="4"/>
  <c r="R3837" i="4"/>
  <c r="R3838" i="4"/>
  <c r="R3839" i="4"/>
  <c r="R3840" i="4"/>
  <c r="R3841" i="4"/>
  <c r="R3842" i="4"/>
  <c r="R3843" i="4"/>
  <c r="R3844" i="4"/>
  <c r="R3845" i="4"/>
  <c r="R3846" i="4"/>
  <c r="R3847" i="4"/>
  <c r="R3848" i="4"/>
  <c r="R3849" i="4"/>
  <c r="R3850" i="4"/>
  <c r="R3851" i="4"/>
  <c r="R3852" i="4"/>
  <c r="R3853" i="4"/>
  <c r="R3854" i="4"/>
  <c r="R3855" i="4"/>
  <c r="R3856" i="4"/>
  <c r="R3857" i="4"/>
  <c r="R3858" i="4"/>
  <c r="R3859" i="4"/>
  <c r="R3860" i="4"/>
  <c r="R3861" i="4"/>
  <c r="R3862" i="4"/>
  <c r="R3863" i="4"/>
  <c r="R3864" i="4"/>
  <c r="R3865" i="4"/>
  <c r="R3866" i="4"/>
  <c r="R3867" i="4"/>
  <c r="R3868" i="4"/>
  <c r="R3869" i="4"/>
  <c r="R3870" i="4"/>
  <c r="R3871" i="4"/>
  <c r="R3872" i="4"/>
  <c r="R3873" i="4"/>
  <c r="R3874" i="4"/>
  <c r="R3875" i="4"/>
  <c r="R3876" i="4"/>
  <c r="R3877" i="4"/>
  <c r="R3878" i="4"/>
  <c r="R3879" i="4"/>
  <c r="R3880" i="4"/>
  <c r="R3881" i="4"/>
  <c r="R3882" i="4"/>
  <c r="R3883" i="4"/>
  <c r="R3884" i="4"/>
  <c r="R3885" i="4"/>
  <c r="R3886" i="4"/>
  <c r="R3887" i="4"/>
  <c r="R3888" i="4"/>
  <c r="R3889" i="4"/>
  <c r="R3890" i="4"/>
  <c r="R3891" i="4"/>
  <c r="R3892" i="4"/>
  <c r="R3893" i="4"/>
  <c r="R3894" i="4"/>
  <c r="R3895" i="4"/>
  <c r="R3896" i="4"/>
  <c r="R3897" i="4"/>
  <c r="R3898" i="4"/>
  <c r="R3899" i="4"/>
  <c r="R3900" i="4"/>
  <c r="R3901" i="4"/>
  <c r="R3902" i="4"/>
  <c r="R3903" i="4"/>
  <c r="R3904" i="4"/>
  <c r="R3905" i="4"/>
  <c r="R3906" i="4"/>
  <c r="R3907" i="4"/>
  <c r="R3908" i="4"/>
  <c r="R3909" i="4"/>
  <c r="R3910" i="4"/>
  <c r="R3911" i="4"/>
  <c r="R3912" i="4"/>
  <c r="R3913" i="4"/>
  <c r="R3914" i="4"/>
  <c r="R3915" i="4"/>
  <c r="R3916" i="4"/>
  <c r="R3917" i="4"/>
  <c r="R3918" i="4"/>
  <c r="R3919" i="4"/>
  <c r="R3920" i="4"/>
  <c r="R3921" i="4"/>
  <c r="R3922" i="4"/>
  <c r="R3923" i="4"/>
  <c r="R3924" i="4"/>
  <c r="R3925" i="4"/>
  <c r="R3926" i="4"/>
  <c r="R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H4" i="10" s="1"/>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H5" i="10" s="1"/>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Q3667" i="4"/>
  <c r="Q3668" i="4"/>
  <c r="Q3669" i="4"/>
  <c r="Q3670" i="4"/>
  <c r="Q3671" i="4"/>
  <c r="Q3672" i="4"/>
  <c r="Q3673" i="4"/>
  <c r="Q3674" i="4"/>
  <c r="Q3675" i="4"/>
  <c r="Q3676" i="4"/>
  <c r="Q3677" i="4"/>
  <c r="Q3678" i="4"/>
  <c r="Q3679" i="4"/>
  <c r="Q3680" i="4"/>
  <c r="Q3681" i="4"/>
  <c r="Q3682" i="4"/>
  <c r="Q3683" i="4"/>
  <c r="Q3684" i="4"/>
  <c r="Q3685" i="4"/>
  <c r="Q3686" i="4"/>
  <c r="Q3687" i="4"/>
  <c r="Q3688" i="4"/>
  <c r="Q3689" i="4"/>
  <c r="Q3690" i="4"/>
  <c r="Q3691" i="4"/>
  <c r="Q3692" i="4"/>
  <c r="Q3693" i="4"/>
  <c r="Q3694" i="4"/>
  <c r="Q3695" i="4"/>
  <c r="Q3696" i="4"/>
  <c r="Q3697" i="4"/>
  <c r="Q3698" i="4"/>
  <c r="Q3699" i="4"/>
  <c r="Q3700" i="4"/>
  <c r="Q3701" i="4"/>
  <c r="Q3702" i="4"/>
  <c r="Q3703" i="4"/>
  <c r="Q3704" i="4"/>
  <c r="Q3705" i="4"/>
  <c r="Q3706" i="4"/>
  <c r="Q3707" i="4"/>
  <c r="Q3708" i="4"/>
  <c r="Q3709" i="4"/>
  <c r="Q3710" i="4"/>
  <c r="Q3711" i="4"/>
  <c r="Q3712" i="4"/>
  <c r="Q3713" i="4"/>
  <c r="Q3714" i="4"/>
  <c r="Q3715" i="4"/>
  <c r="Q3716" i="4"/>
  <c r="Q3717" i="4"/>
  <c r="Q3718" i="4"/>
  <c r="Q3719" i="4"/>
  <c r="Q3720" i="4"/>
  <c r="Q3721" i="4"/>
  <c r="Q3722" i="4"/>
  <c r="Q3723" i="4"/>
  <c r="Q3724" i="4"/>
  <c r="Q3725" i="4"/>
  <c r="Q3726" i="4"/>
  <c r="Q3727" i="4"/>
  <c r="Q3728" i="4"/>
  <c r="Q3729" i="4"/>
  <c r="Q3730" i="4"/>
  <c r="Q3731" i="4"/>
  <c r="Q3732" i="4"/>
  <c r="Q3733" i="4"/>
  <c r="Q3734" i="4"/>
  <c r="Q3735" i="4"/>
  <c r="Q3736" i="4"/>
  <c r="Q3737" i="4"/>
  <c r="Q3738" i="4"/>
  <c r="Q3739" i="4"/>
  <c r="Q3740" i="4"/>
  <c r="Q3741" i="4"/>
  <c r="Q3742" i="4"/>
  <c r="Q3743" i="4"/>
  <c r="Q3744" i="4"/>
  <c r="Q3745" i="4"/>
  <c r="Q3746" i="4"/>
  <c r="Q3747" i="4"/>
  <c r="Q3748" i="4"/>
  <c r="Q3749" i="4"/>
  <c r="Q3750" i="4"/>
  <c r="Q3751" i="4"/>
  <c r="Q3752" i="4"/>
  <c r="Q3753" i="4"/>
  <c r="Q3754" i="4"/>
  <c r="Q3755" i="4"/>
  <c r="Q3756" i="4"/>
  <c r="Q3757" i="4"/>
  <c r="Q3758" i="4"/>
  <c r="Q3759" i="4"/>
  <c r="Q3760" i="4"/>
  <c r="Q3761" i="4"/>
  <c r="Q3762" i="4"/>
  <c r="Q3763" i="4"/>
  <c r="Q3764" i="4"/>
  <c r="Q3765" i="4"/>
  <c r="Q3766" i="4"/>
  <c r="Q3767" i="4"/>
  <c r="Q3768" i="4"/>
  <c r="Q3769" i="4"/>
  <c r="Q3770" i="4"/>
  <c r="Q3771" i="4"/>
  <c r="Q3772" i="4"/>
  <c r="Q3773" i="4"/>
  <c r="Q3774" i="4"/>
  <c r="Q3775" i="4"/>
  <c r="Q3776" i="4"/>
  <c r="Q3777" i="4"/>
  <c r="Q3778" i="4"/>
  <c r="Q3779" i="4"/>
  <c r="Q3780" i="4"/>
  <c r="Q3781" i="4"/>
  <c r="Q3782" i="4"/>
  <c r="Q3783" i="4"/>
  <c r="Q3784" i="4"/>
  <c r="Q3785" i="4"/>
  <c r="Q3786" i="4"/>
  <c r="Q3787" i="4"/>
  <c r="Q3788" i="4"/>
  <c r="Q3789" i="4"/>
  <c r="Q3790" i="4"/>
  <c r="Q3791" i="4"/>
  <c r="Q3792" i="4"/>
  <c r="Q3793" i="4"/>
  <c r="Q3794" i="4"/>
  <c r="Q3795" i="4"/>
  <c r="Q3796" i="4"/>
  <c r="Q3797" i="4"/>
  <c r="Q3798" i="4"/>
  <c r="Q3799" i="4"/>
  <c r="Q3800" i="4"/>
  <c r="Q3801" i="4"/>
  <c r="Q3802" i="4"/>
  <c r="Q3803" i="4"/>
  <c r="Q3804" i="4"/>
  <c r="Q3805" i="4"/>
  <c r="Q3806" i="4"/>
  <c r="Q3807" i="4"/>
  <c r="Q3808" i="4"/>
  <c r="Q3809" i="4"/>
  <c r="Q3810" i="4"/>
  <c r="Q3811" i="4"/>
  <c r="Q3812" i="4"/>
  <c r="Q3813" i="4"/>
  <c r="Q3814" i="4"/>
  <c r="Q3815" i="4"/>
  <c r="Q3816" i="4"/>
  <c r="Q3817" i="4"/>
  <c r="Q3818" i="4"/>
  <c r="Q3819" i="4"/>
  <c r="Q3820" i="4"/>
  <c r="Q3821" i="4"/>
  <c r="Q3822" i="4"/>
  <c r="Q3823" i="4"/>
  <c r="Q3824" i="4"/>
  <c r="Q3825" i="4"/>
  <c r="Q3826" i="4"/>
  <c r="Q3827" i="4"/>
  <c r="Q3828" i="4"/>
  <c r="Q3829" i="4"/>
  <c r="Q3830" i="4"/>
  <c r="Q3831" i="4"/>
  <c r="Q3832" i="4"/>
  <c r="Q3833" i="4"/>
  <c r="Q3834" i="4"/>
  <c r="Q3835" i="4"/>
  <c r="Q3836" i="4"/>
  <c r="Q3837" i="4"/>
  <c r="Q3838" i="4"/>
  <c r="Q3839" i="4"/>
  <c r="Q3840" i="4"/>
  <c r="Q3841" i="4"/>
  <c r="Q3842" i="4"/>
  <c r="Q3843" i="4"/>
  <c r="Q3844" i="4"/>
  <c r="Q3845" i="4"/>
  <c r="Q3846" i="4"/>
  <c r="Q3847" i="4"/>
  <c r="Q3848" i="4"/>
  <c r="Q3849" i="4"/>
  <c r="Q3850" i="4"/>
  <c r="Q3851" i="4"/>
  <c r="Q3852" i="4"/>
  <c r="Q3853" i="4"/>
  <c r="Q3854" i="4"/>
  <c r="Q3855" i="4"/>
  <c r="Q3856" i="4"/>
  <c r="Q3857" i="4"/>
  <c r="Q3858" i="4"/>
  <c r="Q3859" i="4"/>
  <c r="Q3860" i="4"/>
  <c r="Q3861" i="4"/>
  <c r="Q3862" i="4"/>
  <c r="Q3863" i="4"/>
  <c r="Q3864" i="4"/>
  <c r="Q3865" i="4"/>
  <c r="Q3866" i="4"/>
  <c r="Q3867" i="4"/>
  <c r="Q3868" i="4"/>
  <c r="Q3869" i="4"/>
  <c r="Q3870" i="4"/>
  <c r="Q3871" i="4"/>
  <c r="Q3872" i="4"/>
  <c r="Q3873" i="4"/>
  <c r="Q3874" i="4"/>
  <c r="Q3875" i="4"/>
  <c r="Q3876" i="4"/>
  <c r="Q3877" i="4"/>
  <c r="Q3878" i="4"/>
  <c r="Q3879" i="4"/>
  <c r="Q3880" i="4"/>
  <c r="Q3881" i="4"/>
  <c r="Q3882" i="4"/>
  <c r="Q3883" i="4"/>
  <c r="Q3884" i="4"/>
  <c r="Q3885" i="4"/>
  <c r="Q3886" i="4"/>
  <c r="Q3887" i="4"/>
  <c r="Q3888" i="4"/>
  <c r="Q3889" i="4"/>
  <c r="Q3890" i="4"/>
  <c r="Q3891" i="4"/>
  <c r="Q3892" i="4"/>
  <c r="Q3893" i="4"/>
  <c r="Q3894" i="4"/>
  <c r="Q3895" i="4"/>
  <c r="Q3896" i="4"/>
  <c r="Q3897" i="4"/>
  <c r="Q3898" i="4"/>
  <c r="Q3899" i="4"/>
  <c r="Q3900" i="4"/>
  <c r="Q3901" i="4"/>
  <c r="Q3902" i="4"/>
  <c r="Q3903" i="4"/>
  <c r="Q3904" i="4"/>
  <c r="Q3905" i="4"/>
  <c r="Q3906" i="4"/>
  <c r="Q3907" i="4"/>
  <c r="Q3908" i="4"/>
  <c r="Q3909" i="4"/>
  <c r="Q3910" i="4"/>
  <c r="Q3911" i="4"/>
  <c r="Q3912" i="4"/>
  <c r="Q3913" i="4"/>
  <c r="Q3914" i="4"/>
  <c r="Q3915" i="4"/>
  <c r="Q3916" i="4"/>
  <c r="Q3917" i="4"/>
  <c r="Q3918" i="4"/>
  <c r="Q3919" i="4"/>
  <c r="Q3920" i="4"/>
  <c r="Q3921" i="4"/>
  <c r="Q3922" i="4"/>
  <c r="Q3923" i="4"/>
  <c r="Q3924" i="4"/>
  <c r="Q3925" i="4"/>
  <c r="Q3926"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2" i="4"/>
  <c r="H6" i="10"/>
  <c r="Q2" i="4"/>
  <c r="F5" i="10"/>
  <c r="F6" i="10"/>
  <c r="C12" i="10"/>
  <c r="D12" i="10"/>
  <c r="E12" i="10"/>
  <c r="F12" i="10"/>
  <c r="G12" i="10"/>
  <c r="H12" i="10"/>
  <c r="C13" i="10"/>
  <c r="D13" i="10"/>
  <c r="E13" i="10"/>
  <c r="F13" i="10"/>
  <c r="G13" i="10"/>
  <c r="H13" i="10"/>
  <c r="D11" i="10"/>
  <c r="E11" i="10"/>
  <c r="F11" i="10"/>
  <c r="G11" i="10"/>
  <c r="H11" i="10"/>
  <c r="C11" i="10"/>
  <c r="G4" i="10"/>
  <c r="G5" i="10"/>
  <c r="G6" i="10"/>
  <c r="A4" i="1"/>
  <c r="A5" i="1"/>
  <c r="A6" i="1"/>
  <c r="A7" i="1"/>
  <c r="A8" i="1"/>
  <c r="A9" i="1"/>
  <c r="A10" i="1"/>
  <c r="A11" i="1"/>
  <c r="A12" i="1"/>
  <c r="A13" i="1"/>
  <c r="A14" i="1"/>
  <c r="A15" i="1"/>
  <c r="A16" i="1"/>
  <c r="A17" i="1"/>
  <c r="A18" i="1"/>
  <c r="A3" i="1"/>
  <c r="N3" i="4"/>
  <c r="P3" i="4" s="1"/>
  <c r="N4" i="4"/>
  <c r="P4" i="4" s="1"/>
  <c r="N5" i="4"/>
  <c r="P5" i="4" s="1"/>
  <c r="N6" i="4"/>
  <c r="P6" i="4" s="1"/>
  <c r="N7" i="4"/>
  <c r="P7" i="4" s="1"/>
  <c r="N8" i="4"/>
  <c r="P8" i="4" s="1"/>
  <c r="N9" i="4"/>
  <c r="P9" i="4" s="1"/>
  <c r="N10" i="4"/>
  <c r="P10" i="4" s="1"/>
  <c r="N11" i="4"/>
  <c r="P11" i="4" s="1"/>
  <c r="N12" i="4"/>
  <c r="P12" i="4" s="1"/>
  <c r="N13" i="4"/>
  <c r="P13" i="4" s="1"/>
  <c r="N14" i="4"/>
  <c r="P14" i="4" s="1"/>
  <c r="N15" i="4"/>
  <c r="P15" i="4" s="1"/>
  <c r="N16" i="4"/>
  <c r="P16" i="4" s="1"/>
  <c r="N17" i="4"/>
  <c r="P17" i="4" s="1"/>
  <c r="N18" i="4"/>
  <c r="P18" i="4" s="1"/>
  <c r="N19" i="4"/>
  <c r="P19" i="4" s="1"/>
  <c r="N20" i="4"/>
  <c r="P20" i="4" s="1"/>
  <c r="N21" i="4"/>
  <c r="P21" i="4" s="1"/>
  <c r="N22" i="4"/>
  <c r="P22" i="4" s="1"/>
  <c r="N23" i="4"/>
  <c r="P23" i="4" s="1"/>
  <c r="N24" i="4"/>
  <c r="P24" i="4" s="1"/>
  <c r="N25" i="4"/>
  <c r="P25" i="4" s="1"/>
  <c r="N26" i="4"/>
  <c r="P26" i="4" s="1"/>
  <c r="N27" i="4"/>
  <c r="P27" i="4" s="1"/>
  <c r="N28" i="4"/>
  <c r="P28" i="4" s="1"/>
  <c r="N29" i="4"/>
  <c r="P29" i="4" s="1"/>
  <c r="N30" i="4"/>
  <c r="P30" i="4" s="1"/>
  <c r="N31" i="4"/>
  <c r="P31" i="4" s="1"/>
  <c r="N32" i="4"/>
  <c r="P32" i="4" s="1"/>
  <c r="N33" i="4"/>
  <c r="P33" i="4" s="1"/>
  <c r="N34" i="4"/>
  <c r="P34" i="4" s="1"/>
  <c r="N35" i="4"/>
  <c r="P35" i="4" s="1"/>
  <c r="N36" i="4"/>
  <c r="P36" i="4" s="1"/>
  <c r="N37" i="4"/>
  <c r="P37" i="4" s="1"/>
  <c r="N38" i="4"/>
  <c r="P38" i="4" s="1"/>
  <c r="N39" i="4"/>
  <c r="P39" i="4" s="1"/>
  <c r="N40" i="4"/>
  <c r="P40" i="4" s="1"/>
  <c r="N41" i="4"/>
  <c r="P41" i="4" s="1"/>
  <c r="N42" i="4"/>
  <c r="P42" i="4" s="1"/>
  <c r="N43" i="4"/>
  <c r="P43" i="4" s="1"/>
  <c r="N44" i="4"/>
  <c r="P44" i="4" s="1"/>
  <c r="N45" i="4"/>
  <c r="P45" i="4" s="1"/>
  <c r="N46" i="4"/>
  <c r="P46" i="4" s="1"/>
  <c r="N47" i="4"/>
  <c r="P47" i="4" s="1"/>
  <c r="N48" i="4"/>
  <c r="P48" i="4" s="1"/>
  <c r="N49" i="4"/>
  <c r="P49" i="4" s="1"/>
  <c r="N50" i="4"/>
  <c r="P50" i="4" s="1"/>
  <c r="N51" i="4"/>
  <c r="P51" i="4" s="1"/>
  <c r="N52" i="4"/>
  <c r="P52" i="4" s="1"/>
  <c r="N53" i="4"/>
  <c r="P53" i="4" s="1"/>
  <c r="N54" i="4"/>
  <c r="P54" i="4" s="1"/>
  <c r="N55" i="4"/>
  <c r="P55" i="4" s="1"/>
  <c r="N56" i="4"/>
  <c r="P56" i="4" s="1"/>
  <c r="N57" i="4"/>
  <c r="P57" i="4" s="1"/>
  <c r="N58" i="4"/>
  <c r="P58" i="4" s="1"/>
  <c r="N59" i="4"/>
  <c r="P59" i="4" s="1"/>
  <c r="N60" i="4"/>
  <c r="P60" i="4" s="1"/>
  <c r="N61" i="4"/>
  <c r="P61" i="4" s="1"/>
  <c r="N62" i="4"/>
  <c r="P62" i="4" s="1"/>
  <c r="N63" i="4"/>
  <c r="P63" i="4" s="1"/>
  <c r="N64" i="4"/>
  <c r="P64" i="4" s="1"/>
  <c r="N65" i="4"/>
  <c r="P65" i="4" s="1"/>
  <c r="N66" i="4"/>
  <c r="P66" i="4" s="1"/>
  <c r="N67" i="4"/>
  <c r="P67" i="4" s="1"/>
  <c r="N68" i="4"/>
  <c r="P68" i="4" s="1"/>
  <c r="N69" i="4"/>
  <c r="P69" i="4" s="1"/>
  <c r="N70" i="4"/>
  <c r="P70" i="4" s="1"/>
  <c r="N71" i="4"/>
  <c r="P71" i="4" s="1"/>
  <c r="N72" i="4"/>
  <c r="P72" i="4" s="1"/>
  <c r="N73" i="4"/>
  <c r="P73" i="4" s="1"/>
  <c r="N74" i="4"/>
  <c r="P74" i="4" s="1"/>
  <c r="N75" i="4"/>
  <c r="P75" i="4" s="1"/>
  <c r="N76" i="4"/>
  <c r="P76" i="4" s="1"/>
  <c r="N77" i="4"/>
  <c r="P77" i="4" s="1"/>
  <c r="N78" i="4"/>
  <c r="P78" i="4" s="1"/>
  <c r="N79" i="4"/>
  <c r="P79" i="4" s="1"/>
  <c r="N80" i="4"/>
  <c r="P80" i="4" s="1"/>
  <c r="N81" i="4"/>
  <c r="P81" i="4" s="1"/>
  <c r="N82" i="4"/>
  <c r="P82" i="4" s="1"/>
  <c r="N83" i="4"/>
  <c r="P83" i="4" s="1"/>
  <c r="N84" i="4"/>
  <c r="P84" i="4" s="1"/>
  <c r="N85" i="4"/>
  <c r="P85" i="4" s="1"/>
  <c r="N86" i="4"/>
  <c r="P86" i="4" s="1"/>
  <c r="N87" i="4"/>
  <c r="P87" i="4" s="1"/>
  <c r="N88" i="4"/>
  <c r="P88" i="4" s="1"/>
  <c r="N89" i="4"/>
  <c r="P89" i="4" s="1"/>
  <c r="N90" i="4"/>
  <c r="P90" i="4" s="1"/>
  <c r="N91" i="4"/>
  <c r="P91" i="4" s="1"/>
  <c r="N92" i="4"/>
  <c r="P92" i="4" s="1"/>
  <c r="N93" i="4"/>
  <c r="P93" i="4" s="1"/>
  <c r="N94" i="4"/>
  <c r="P94" i="4" s="1"/>
  <c r="N95" i="4"/>
  <c r="P95" i="4" s="1"/>
  <c r="N96" i="4"/>
  <c r="P96" i="4" s="1"/>
  <c r="N97" i="4"/>
  <c r="P97" i="4" s="1"/>
  <c r="N98" i="4"/>
  <c r="P98" i="4" s="1"/>
  <c r="N99" i="4"/>
  <c r="P99" i="4" s="1"/>
  <c r="N100" i="4"/>
  <c r="P100" i="4" s="1"/>
  <c r="N101" i="4"/>
  <c r="P101" i="4" s="1"/>
  <c r="N102" i="4"/>
  <c r="P102" i="4" s="1"/>
  <c r="N103" i="4"/>
  <c r="P103" i="4" s="1"/>
  <c r="N104" i="4"/>
  <c r="P104" i="4" s="1"/>
  <c r="N105" i="4"/>
  <c r="P105" i="4" s="1"/>
  <c r="N106" i="4"/>
  <c r="P106" i="4" s="1"/>
  <c r="N107" i="4"/>
  <c r="P107" i="4" s="1"/>
  <c r="N108" i="4"/>
  <c r="P108" i="4" s="1"/>
  <c r="N109" i="4"/>
  <c r="P109" i="4" s="1"/>
  <c r="N110" i="4"/>
  <c r="P110" i="4" s="1"/>
  <c r="N111" i="4"/>
  <c r="P111" i="4" s="1"/>
  <c r="N112" i="4"/>
  <c r="P112" i="4" s="1"/>
  <c r="N113" i="4"/>
  <c r="P113" i="4" s="1"/>
  <c r="N114" i="4"/>
  <c r="P114" i="4" s="1"/>
  <c r="N115" i="4"/>
  <c r="P115" i="4" s="1"/>
  <c r="N116" i="4"/>
  <c r="P116" i="4" s="1"/>
  <c r="N117" i="4"/>
  <c r="P117" i="4" s="1"/>
  <c r="N118" i="4"/>
  <c r="P118" i="4" s="1"/>
  <c r="N119" i="4"/>
  <c r="P119" i="4" s="1"/>
  <c r="N120" i="4"/>
  <c r="P120" i="4" s="1"/>
  <c r="N121" i="4"/>
  <c r="P121" i="4" s="1"/>
  <c r="N122" i="4"/>
  <c r="P122" i="4" s="1"/>
  <c r="N123" i="4"/>
  <c r="P123" i="4" s="1"/>
  <c r="N124" i="4"/>
  <c r="P124" i="4" s="1"/>
  <c r="N125" i="4"/>
  <c r="P125" i="4" s="1"/>
  <c r="N126" i="4"/>
  <c r="P126" i="4" s="1"/>
  <c r="N127" i="4"/>
  <c r="P127" i="4" s="1"/>
  <c r="N128" i="4"/>
  <c r="P128" i="4" s="1"/>
  <c r="N129" i="4"/>
  <c r="P129" i="4" s="1"/>
  <c r="N130" i="4"/>
  <c r="P130" i="4" s="1"/>
  <c r="N131" i="4"/>
  <c r="P131" i="4" s="1"/>
  <c r="N132" i="4"/>
  <c r="P132" i="4" s="1"/>
  <c r="N133" i="4"/>
  <c r="P133" i="4" s="1"/>
  <c r="N134" i="4"/>
  <c r="P134" i="4" s="1"/>
  <c r="N135" i="4"/>
  <c r="P135" i="4" s="1"/>
  <c r="N136" i="4"/>
  <c r="P136" i="4" s="1"/>
  <c r="N137" i="4"/>
  <c r="P137" i="4" s="1"/>
  <c r="N138" i="4"/>
  <c r="P138" i="4" s="1"/>
  <c r="N139" i="4"/>
  <c r="P139" i="4" s="1"/>
  <c r="N140" i="4"/>
  <c r="P140" i="4" s="1"/>
  <c r="N141" i="4"/>
  <c r="P141" i="4" s="1"/>
  <c r="N142" i="4"/>
  <c r="P142" i="4" s="1"/>
  <c r="N143" i="4"/>
  <c r="P143" i="4" s="1"/>
  <c r="N144" i="4"/>
  <c r="P144" i="4" s="1"/>
  <c r="N145" i="4"/>
  <c r="P145" i="4" s="1"/>
  <c r="N146" i="4"/>
  <c r="P146" i="4" s="1"/>
  <c r="N147" i="4"/>
  <c r="P147" i="4" s="1"/>
  <c r="N148" i="4"/>
  <c r="P148" i="4" s="1"/>
  <c r="N149" i="4"/>
  <c r="P149" i="4" s="1"/>
  <c r="N150" i="4"/>
  <c r="P150" i="4" s="1"/>
  <c r="N151" i="4"/>
  <c r="P151" i="4" s="1"/>
  <c r="N152" i="4"/>
  <c r="P152" i="4" s="1"/>
  <c r="N153" i="4"/>
  <c r="P153" i="4" s="1"/>
  <c r="N154" i="4"/>
  <c r="P154" i="4" s="1"/>
  <c r="N155" i="4"/>
  <c r="P155" i="4" s="1"/>
  <c r="N156" i="4"/>
  <c r="P156" i="4" s="1"/>
  <c r="N157" i="4"/>
  <c r="P157" i="4" s="1"/>
  <c r="N158" i="4"/>
  <c r="P158" i="4" s="1"/>
  <c r="N159" i="4"/>
  <c r="P159" i="4" s="1"/>
  <c r="N160" i="4"/>
  <c r="P160" i="4" s="1"/>
  <c r="N161" i="4"/>
  <c r="P161" i="4" s="1"/>
  <c r="N162" i="4"/>
  <c r="P162" i="4" s="1"/>
  <c r="N163" i="4"/>
  <c r="P163" i="4" s="1"/>
  <c r="N164" i="4"/>
  <c r="P164" i="4" s="1"/>
  <c r="N165" i="4"/>
  <c r="P165" i="4" s="1"/>
  <c r="N166" i="4"/>
  <c r="P166" i="4" s="1"/>
  <c r="N167" i="4"/>
  <c r="P167" i="4" s="1"/>
  <c r="N168" i="4"/>
  <c r="P168" i="4" s="1"/>
  <c r="N169" i="4"/>
  <c r="P169" i="4" s="1"/>
  <c r="N170" i="4"/>
  <c r="P170" i="4" s="1"/>
  <c r="N171" i="4"/>
  <c r="P171" i="4" s="1"/>
  <c r="N172" i="4"/>
  <c r="P172" i="4" s="1"/>
  <c r="N173" i="4"/>
  <c r="P173" i="4" s="1"/>
  <c r="N174" i="4"/>
  <c r="P174" i="4" s="1"/>
  <c r="N175" i="4"/>
  <c r="P175" i="4" s="1"/>
  <c r="N176" i="4"/>
  <c r="P176" i="4" s="1"/>
  <c r="N177" i="4"/>
  <c r="P177" i="4" s="1"/>
  <c r="N178" i="4"/>
  <c r="P178" i="4" s="1"/>
  <c r="N179" i="4"/>
  <c r="P179" i="4" s="1"/>
  <c r="N180" i="4"/>
  <c r="P180" i="4" s="1"/>
  <c r="N181" i="4"/>
  <c r="P181" i="4" s="1"/>
  <c r="N182" i="4"/>
  <c r="P182" i="4" s="1"/>
  <c r="N183" i="4"/>
  <c r="P183" i="4" s="1"/>
  <c r="N184" i="4"/>
  <c r="P184" i="4" s="1"/>
  <c r="N185" i="4"/>
  <c r="P185" i="4" s="1"/>
  <c r="N186" i="4"/>
  <c r="P186" i="4" s="1"/>
  <c r="N187" i="4"/>
  <c r="P187" i="4" s="1"/>
  <c r="N188" i="4"/>
  <c r="P188" i="4" s="1"/>
  <c r="N189" i="4"/>
  <c r="P189" i="4" s="1"/>
  <c r="N190" i="4"/>
  <c r="P190" i="4" s="1"/>
  <c r="N191" i="4"/>
  <c r="P191" i="4" s="1"/>
  <c r="N192" i="4"/>
  <c r="P192" i="4" s="1"/>
  <c r="N193" i="4"/>
  <c r="P193" i="4" s="1"/>
  <c r="N194" i="4"/>
  <c r="P194" i="4" s="1"/>
  <c r="N195" i="4"/>
  <c r="P195" i="4" s="1"/>
  <c r="N196" i="4"/>
  <c r="P196" i="4" s="1"/>
  <c r="N197" i="4"/>
  <c r="P197" i="4" s="1"/>
  <c r="N198" i="4"/>
  <c r="P198" i="4" s="1"/>
  <c r="N199" i="4"/>
  <c r="P199" i="4" s="1"/>
  <c r="N200" i="4"/>
  <c r="P200" i="4" s="1"/>
  <c r="N201" i="4"/>
  <c r="P201" i="4" s="1"/>
  <c r="N202" i="4"/>
  <c r="P202" i="4" s="1"/>
  <c r="N203" i="4"/>
  <c r="P203" i="4" s="1"/>
  <c r="N204" i="4"/>
  <c r="P204" i="4" s="1"/>
  <c r="N205" i="4"/>
  <c r="P205" i="4" s="1"/>
  <c r="N206" i="4"/>
  <c r="P206" i="4" s="1"/>
  <c r="N207" i="4"/>
  <c r="P207" i="4" s="1"/>
  <c r="N208" i="4"/>
  <c r="P208" i="4" s="1"/>
  <c r="N209" i="4"/>
  <c r="P209" i="4" s="1"/>
  <c r="N210" i="4"/>
  <c r="P210" i="4" s="1"/>
  <c r="N211" i="4"/>
  <c r="P211" i="4" s="1"/>
  <c r="N212" i="4"/>
  <c r="P212" i="4" s="1"/>
  <c r="N213" i="4"/>
  <c r="P213" i="4" s="1"/>
  <c r="N214" i="4"/>
  <c r="P214" i="4" s="1"/>
  <c r="N215" i="4"/>
  <c r="P215" i="4" s="1"/>
  <c r="N216" i="4"/>
  <c r="P216" i="4" s="1"/>
  <c r="N217" i="4"/>
  <c r="P217" i="4" s="1"/>
  <c r="N218" i="4"/>
  <c r="P218" i="4" s="1"/>
  <c r="N219" i="4"/>
  <c r="P219" i="4" s="1"/>
  <c r="N220" i="4"/>
  <c r="P220" i="4" s="1"/>
  <c r="N221" i="4"/>
  <c r="P221" i="4" s="1"/>
  <c r="N222" i="4"/>
  <c r="P222" i="4" s="1"/>
  <c r="N223" i="4"/>
  <c r="P223" i="4" s="1"/>
  <c r="N224" i="4"/>
  <c r="P224" i="4" s="1"/>
  <c r="N225" i="4"/>
  <c r="P225" i="4" s="1"/>
  <c r="N226" i="4"/>
  <c r="P226" i="4" s="1"/>
  <c r="N227" i="4"/>
  <c r="P227" i="4" s="1"/>
  <c r="N228" i="4"/>
  <c r="P228" i="4" s="1"/>
  <c r="N229" i="4"/>
  <c r="P229" i="4" s="1"/>
  <c r="N230" i="4"/>
  <c r="P230" i="4" s="1"/>
  <c r="N231" i="4"/>
  <c r="P231" i="4" s="1"/>
  <c r="N232" i="4"/>
  <c r="P232" i="4" s="1"/>
  <c r="N233" i="4"/>
  <c r="P233" i="4" s="1"/>
  <c r="N234" i="4"/>
  <c r="P234" i="4" s="1"/>
  <c r="N235" i="4"/>
  <c r="P235" i="4" s="1"/>
  <c r="N236" i="4"/>
  <c r="P236" i="4" s="1"/>
  <c r="N237" i="4"/>
  <c r="P237" i="4" s="1"/>
  <c r="N238" i="4"/>
  <c r="P238" i="4" s="1"/>
  <c r="N239" i="4"/>
  <c r="P239" i="4" s="1"/>
  <c r="N240" i="4"/>
  <c r="P240" i="4" s="1"/>
  <c r="N241" i="4"/>
  <c r="P241" i="4" s="1"/>
  <c r="N242" i="4"/>
  <c r="P242" i="4" s="1"/>
  <c r="N243" i="4"/>
  <c r="P243" i="4" s="1"/>
  <c r="N244" i="4"/>
  <c r="P244" i="4" s="1"/>
  <c r="N245" i="4"/>
  <c r="P245" i="4" s="1"/>
  <c r="N246" i="4"/>
  <c r="P246" i="4" s="1"/>
  <c r="N247" i="4"/>
  <c r="P247" i="4" s="1"/>
  <c r="N248" i="4"/>
  <c r="P248" i="4" s="1"/>
  <c r="N249" i="4"/>
  <c r="P249" i="4" s="1"/>
  <c r="N250" i="4"/>
  <c r="P250" i="4" s="1"/>
  <c r="N251" i="4"/>
  <c r="P251" i="4" s="1"/>
  <c r="N252" i="4"/>
  <c r="P252" i="4" s="1"/>
  <c r="N253" i="4"/>
  <c r="P253" i="4" s="1"/>
  <c r="N254" i="4"/>
  <c r="P254" i="4" s="1"/>
  <c r="N255" i="4"/>
  <c r="P255" i="4" s="1"/>
  <c r="N256" i="4"/>
  <c r="P256" i="4" s="1"/>
  <c r="N257" i="4"/>
  <c r="P257" i="4" s="1"/>
  <c r="N258" i="4"/>
  <c r="P258" i="4" s="1"/>
  <c r="N259" i="4"/>
  <c r="P259" i="4" s="1"/>
  <c r="N260" i="4"/>
  <c r="P260" i="4" s="1"/>
  <c r="N261" i="4"/>
  <c r="P261" i="4" s="1"/>
  <c r="N262" i="4"/>
  <c r="P262" i="4" s="1"/>
  <c r="N263" i="4"/>
  <c r="P263" i="4" s="1"/>
  <c r="N264" i="4"/>
  <c r="P264" i="4" s="1"/>
  <c r="N265" i="4"/>
  <c r="P265" i="4" s="1"/>
  <c r="N266" i="4"/>
  <c r="P266" i="4" s="1"/>
  <c r="N267" i="4"/>
  <c r="P267" i="4" s="1"/>
  <c r="N268" i="4"/>
  <c r="P268" i="4" s="1"/>
  <c r="N269" i="4"/>
  <c r="P269" i="4" s="1"/>
  <c r="N270" i="4"/>
  <c r="P270" i="4" s="1"/>
  <c r="N271" i="4"/>
  <c r="P271" i="4" s="1"/>
  <c r="N272" i="4"/>
  <c r="P272" i="4" s="1"/>
  <c r="N273" i="4"/>
  <c r="P273" i="4" s="1"/>
  <c r="N274" i="4"/>
  <c r="P274" i="4" s="1"/>
  <c r="N275" i="4"/>
  <c r="P275" i="4" s="1"/>
  <c r="N276" i="4"/>
  <c r="P276" i="4" s="1"/>
  <c r="N277" i="4"/>
  <c r="P277" i="4" s="1"/>
  <c r="N278" i="4"/>
  <c r="P278" i="4" s="1"/>
  <c r="N279" i="4"/>
  <c r="P279" i="4" s="1"/>
  <c r="N280" i="4"/>
  <c r="P280" i="4" s="1"/>
  <c r="N281" i="4"/>
  <c r="P281" i="4" s="1"/>
  <c r="N282" i="4"/>
  <c r="P282" i="4" s="1"/>
  <c r="N283" i="4"/>
  <c r="P283" i="4" s="1"/>
  <c r="N284" i="4"/>
  <c r="P284" i="4" s="1"/>
  <c r="N285" i="4"/>
  <c r="P285" i="4" s="1"/>
  <c r="N286" i="4"/>
  <c r="P286" i="4" s="1"/>
  <c r="N287" i="4"/>
  <c r="P287" i="4" s="1"/>
  <c r="N288" i="4"/>
  <c r="P288" i="4" s="1"/>
  <c r="N289" i="4"/>
  <c r="P289" i="4" s="1"/>
  <c r="N290" i="4"/>
  <c r="P290" i="4" s="1"/>
  <c r="N291" i="4"/>
  <c r="P291" i="4" s="1"/>
  <c r="N292" i="4"/>
  <c r="P292" i="4" s="1"/>
  <c r="N293" i="4"/>
  <c r="P293" i="4" s="1"/>
  <c r="N294" i="4"/>
  <c r="P294" i="4" s="1"/>
  <c r="N295" i="4"/>
  <c r="P295" i="4" s="1"/>
  <c r="N296" i="4"/>
  <c r="P296" i="4" s="1"/>
  <c r="N297" i="4"/>
  <c r="P297" i="4" s="1"/>
  <c r="N298" i="4"/>
  <c r="P298" i="4" s="1"/>
  <c r="N299" i="4"/>
  <c r="P299" i="4" s="1"/>
  <c r="N300" i="4"/>
  <c r="P300" i="4" s="1"/>
  <c r="N301" i="4"/>
  <c r="P301" i="4" s="1"/>
  <c r="N302" i="4"/>
  <c r="P302" i="4" s="1"/>
  <c r="N303" i="4"/>
  <c r="P303" i="4" s="1"/>
  <c r="N304" i="4"/>
  <c r="P304" i="4" s="1"/>
  <c r="N305" i="4"/>
  <c r="P305" i="4" s="1"/>
  <c r="N306" i="4"/>
  <c r="P306" i="4" s="1"/>
  <c r="N307" i="4"/>
  <c r="P307" i="4" s="1"/>
  <c r="N308" i="4"/>
  <c r="P308" i="4" s="1"/>
  <c r="N309" i="4"/>
  <c r="P309" i="4" s="1"/>
  <c r="N310" i="4"/>
  <c r="P310" i="4" s="1"/>
  <c r="N311" i="4"/>
  <c r="P311" i="4" s="1"/>
  <c r="N312" i="4"/>
  <c r="P312" i="4" s="1"/>
  <c r="N313" i="4"/>
  <c r="P313" i="4" s="1"/>
  <c r="N314" i="4"/>
  <c r="P314" i="4" s="1"/>
  <c r="N315" i="4"/>
  <c r="P315" i="4" s="1"/>
  <c r="N316" i="4"/>
  <c r="P316" i="4" s="1"/>
  <c r="N317" i="4"/>
  <c r="P317" i="4" s="1"/>
  <c r="N318" i="4"/>
  <c r="P318" i="4" s="1"/>
  <c r="N319" i="4"/>
  <c r="P319" i="4" s="1"/>
  <c r="N320" i="4"/>
  <c r="P320" i="4" s="1"/>
  <c r="N321" i="4"/>
  <c r="P321" i="4" s="1"/>
  <c r="N322" i="4"/>
  <c r="P322" i="4" s="1"/>
  <c r="N323" i="4"/>
  <c r="P323" i="4" s="1"/>
  <c r="N324" i="4"/>
  <c r="P324" i="4" s="1"/>
  <c r="N325" i="4"/>
  <c r="P325" i="4" s="1"/>
  <c r="N326" i="4"/>
  <c r="P326" i="4" s="1"/>
  <c r="N327" i="4"/>
  <c r="P327" i="4" s="1"/>
  <c r="N328" i="4"/>
  <c r="P328" i="4" s="1"/>
  <c r="N329" i="4"/>
  <c r="P329" i="4" s="1"/>
  <c r="N330" i="4"/>
  <c r="P330" i="4" s="1"/>
  <c r="N331" i="4"/>
  <c r="P331" i="4" s="1"/>
  <c r="N332" i="4"/>
  <c r="P332" i="4" s="1"/>
  <c r="N333" i="4"/>
  <c r="P333" i="4" s="1"/>
  <c r="N334" i="4"/>
  <c r="P334" i="4" s="1"/>
  <c r="N335" i="4"/>
  <c r="P335" i="4" s="1"/>
  <c r="N336" i="4"/>
  <c r="P336" i="4" s="1"/>
  <c r="N337" i="4"/>
  <c r="P337" i="4" s="1"/>
  <c r="N338" i="4"/>
  <c r="P338" i="4" s="1"/>
  <c r="N339" i="4"/>
  <c r="P339" i="4" s="1"/>
  <c r="N340" i="4"/>
  <c r="P340" i="4" s="1"/>
  <c r="N341" i="4"/>
  <c r="P341" i="4" s="1"/>
  <c r="N342" i="4"/>
  <c r="P342" i="4" s="1"/>
  <c r="N343" i="4"/>
  <c r="P343" i="4" s="1"/>
  <c r="N344" i="4"/>
  <c r="P344" i="4" s="1"/>
  <c r="N345" i="4"/>
  <c r="P345" i="4" s="1"/>
  <c r="N346" i="4"/>
  <c r="P346" i="4" s="1"/>
  <c r="N347" i="4"/>
  <c r="P347" i="4" s="1"/>
  <c r="N348" i="4"/>
  <c r="P348" i="4" s="1"/>
  <c r="N349" i="4"/>
  <c r="P349" i="4" s="1"/>
  <c r="N350" i="4"/>
  <c r="P350" i="4" s="1"/>
  <c r="N351" i="4"/>
  <c r="P351" i="4" s="1"/>
  <c r="N352" i="4"/>
  <c r="P352" i="4" s="1"/>
  <c r="N353" i="4"/>
  <c r="P353" i="4" s="1"/>
  <c r="N354" i="4"/>
  <c r="P354" i="4" s="1"/>
  <c r="N355" i="4"/>
  <c r="P355" i="4" s="1"/>
  <c r="N356" i="4"/>
  <c r="P356" i="4" s="1"/>
  <c r="N357" i="4"/>
  <c r="P357" i="4" s="1"/>
  <c r="N358" i="4"/>
  <c r="P358" i="4" s="1"/>
  <c r="N359" i="4"/>
  <c r="P359" i="4" s="1"/>
  <c r="N360" i="4"/>
  <c r="P360" i="4" s="1"/>
  <c r="N361" i="4"/>
  <c r="P361" i="4" s="1"/>
  <c r="N362" i="4"/>
  <c r="P362" i="4" s="1"/>
  <c r="N363" i="4"/>
  <c r="P363" i="4" s="1"/>
  <c r="N364" i="4"/>
  <c r="P364" i="4" s="1"/>
  <c r="N365" i="4"/>
  <c r="P365" i="4" s="1"/>
  <c r="N366" i="4"/>
  <c r="P366" i="4" s="1"/>
  <c r="N367" i="4"/>
  <c r="P367" i="4" s="1"/>
  <c r="N368" i="4"/>
  <c r="P368" i="4" s="1"/>
  <c r="N369" i="4"/>
  <c r="P369" i="4" s="1"/>
  <c r="N370" i="4"/>
  <c r="P370" i="4" s="1"/>
  <c r="N371" i="4"/>
  <c r="P371" i="4" s="1"/>
  <c r="N372" i="4"/>
  <c r="P372" i="4" s="1"/>
  <c r="N373" i="4"/>
  <c r="P373" i="4" s="1"/>
  <c r="N374" i="4"/>
  <c r="P374" i="4" s="1"/>
  <c r="N375" i="4"/>
  <c r="P375" i="4" s="1"/>
  <c r="N376" i="4"/>
  <c r="P376" i="4" s="1"/>
  <c r="N377" i="4"/>
  <c r="P377" i="4" s="1"/>
  <c r="N378" i="4"/>
  <c r="P378" i="4" s="1"/>
  <c r="N379" i="4"/>
  <c r="P379" i="4" s="1"/>
  <c r="N380" i="4"/>
  <c r="P380" i="4" s="1"/>
  <c r="N381" i="4"/>
  <c r="P381" i="4" s="1"/>
  <c r="N382" i="4"/>
  <c r="P382" i="4" s="1"/>
  <c r="N383" i="4"/>
  <c r="P383" i="4" s="1"/>
  <c r="N384" i="4"/>
  <c r="P384" i="4" s="1"/>
  <c r="N385" i="4"/>
  <c r="P385" i="4" s="1"/>
  <c r="N386" i="4"/>
  <c r="P386" i="4" s="1"/>
  <c r="N387" i="4"/>
  <c r="P387" i="4" s="1"/>
  <c r="N388" i="4"/>
  <c r="P388" i="4" s="1"/>
  <c r="N389" i="4"/>
  <c r="P389" i="4" s="1"/>
  <c r="N390" i="4"/>
  <c r="P390" i="4" s="1"/>
  <c r="N391" i="4"/>
  <c r="P391" i="4" s="1"/>
  <c r="N392" i="4"/>
  <c r="P392" i="4" s="1"/>
  <c r="N393" i="4"/>
  <c r="P393" i="4" s="1"/>
  <c r="N394" i="4"/>
  <c r="P394" i="4" s="1"/>
  <c r="N395" i="4"/>
  <c r="P395" i="4" s="1"/>
  <c r="N396" i="4"/>
  <c r="P396" i="4" s="1"/>
  <c r="N397" i="4"/>
  <c r="P397" i="4" s="1"/>
  <c r="N398" i="4"/>
  <c r="P398" i="4" s="1"/>
  <c r="N399" i="4"/>
  <c r="P399" i="4" s="1"/>
  <c r="N400" i="4"/>
  <c r="P400" i="4" s="1"/>
  <c r="N401" i="4"/>
  <c r="P401" i="4" s="1"/>
  <c r="N402" i="4"/>
  <c r="P402" i="4" s="1"/>
  <c r="N403" i="4"/>
  <c r="P403" i="4" s="1"/>
  <c r="N404" i="4"/>
  <c r="P404" i="4" s="1"/>
  <c r="N405" i="4"/>
  <c r="P405" i="4" s="1"/>
  <c r="N406" i="4"/>
  <c r="P406" i="4" s="1"/>
  <c r="N407" i="4"/>
  <c r="P407" i="4" s="1"/>
  <c r="N408" i="4"/>
  <c r="P408" i="4" s="1"/>
  <c r="N409" i="4"/>
  <c r="P409" i="4" s="1"/>
  <c r="N410" i="4"/>
  <c r="P410" i="4" s="1"/>
  <c r="N411" i="4"/>
  <c r="P411" i="4" s="1"/>
  <c r="N412" i="4"/>
  <c r="P412" i="4" s="1"/>
  <c r="N413" i="4"/>
  <c r="P413" i="4" s="1"/>
  <c r="N414" i="4"/>
  <c r="P414" i="4" s="1"/>
  <c r="N415" i="4"/>
  <c r="P415" i="4" s="1"/>
  <c r="N416" i="4"/>
  <c r="P416" i="4" s="1"/>
  <c r="N417" i="4"/>
  <c r="P417" i="4" s="1"/>
  <c r="N418" i="4"/>
  <c r="P418" i="4" s="1"/>
  <c r="N419" i="4"/>
  <c r="P419" i="4" s="1"/>
  <c r="N420" i="4"/>
  <c r="P420" i="4" s="1"/>
  <c r="N421" i="4"/>
  <c r="P421" i="4" s="1"/>
  <c r="N422" i="4"/>
  <c r="P422" i="4" s="1"/>
  <c r="N423" i="4"/>
  <c r="P423" i="4" s="1"/>
  <c r="N424" i="4"/>
  <c r="P424" i="4" s="1"/>
  <c r="N425" i="4"/>
  <c r="P425" i="4" s="1"/>
  <c r="N426" i="4"/>
  <c r="P426" i="4" s="1"/>
  <c r="N427" i="4"/>
  <c r="P427" i="4" s="1"/>
  <c r="N428" i="4"/>
  <c r="P428" i="4" s="1"/>
  <c r="N429" i="4"/>
  <c r="P429" i="4" s="1"/>
  <c r="N430" i="4"/>
  <c r="P430" i="4" s="1"/>
  <c r="N431" i="4"/>
  <c r="P431" i="4" s="1"/>
  <c r="N432" i="4"/>
  <c r="P432" i="4" s="1"/>
  <c r="N433" i="4"/>
  <c r="P433" i="4" s="1"/>
  <c r="N434" i="4"/>
  <c r="P434" i="4" s="1"/>
  <c r="N435" i="4"/>
  <c r="P435" i="4" s="1"/>
  <c r="N436" i="4"/>
  <c r="P436" i="4" s="1"/>
  <c r="N437" i="4"/>
  <c r="P437" i="4" s="1"/>
  <c r="N438" i="4"/>
  <c r="P438" i="4" s="1"/>
  <c r="N439" i="4"/>
  <c r="P439" i="4" s="1"/>
  <c r="N440" i="4"/>
  <c r="P440" i="4" s="1"/>
  <c r="N441" i="4"/>
  <c r="P441" i="4" s="1"/>
  <c r="N442" i="4"/>
  <c r="P442" i="4" s="1"/>
  <c r="N443" i="4"/>
  <c r="P443" i="4" s="1"/>
  <c r="N444" i="4"/>
  <c r="P444" i="4" s="1"/>
  <c r="N445" i="4"/>
  <c r="P445" i="4" s="1"/>
  <c r="N446" i="4"/>
  <c r="P446" i="4" s="1"/>
  <c r="N447" i="4"/>
  <c r="P447" i="4" s="1"/>
  <c r="N448" i="4"/>
  <c r="P448" i="4" s="1"/>
  <c r="N449" i="4"/>
  <c r="P449" i="4" s="1"/>
  <c r="N450" i="4"/>
  <c r="P450" i="4" s="1"/>
  <c r="N451" i="4"/>
  <c r="P451" i="4" s="1"/>
  <c r="N452" i="4"/>
  <c r="P452" i="4" s="1"/>
  <c r="N453" i="4"/>
  <c r="P453" i="4" s="1"/>
  <c r="N454" i="4"/>
  <c r="P454" i="4" s="1"/>
  <c r="N455" i="4"/>
  <c r="P455" i="4" s="1"/>
  <c r="N456" i="4"/>
  <c r="P456" i="4" s="1"/>
  <c r="N457" i="4"/>
  <c r="P457" i="4" s="1"/>
  <c r="N458" i="4"/>
  <c r="P458" i="4" s="1"/>
  <c r="N459" i="4"/>
  <c r="P459" i="4" s="1"/>
  <c r="N460" i="4"/>
  <c r="P460" i="4" s="1"/>
  <c r="N461" i="4"/>
  <c r="P461" i="4" s="1"/>
  <c r="N462" i="4"/>
  <c r="P462" i="4" s="1"/>
  <c r="N463" i="4"/>
  <c r="P463" i="4" s="1"/>
  <c r="N464" i="4"/>
  <c r="P464" i="4" s="1"/>
  <c r="N465" i="4"/>
  <c r="P465" i="4" s="1"/>
  <c r="N466" i="4"/>
  <c r="P466" i="4" s="1"/>
  <c r="N467" i="4"/>
  <c r="P467" i="4" s="1"/>
  <c r="N468" i="4"/>
  <c r="P468" i="4" s="1"/>
  <c r="N469" i="4"/>
  <c r="P469" i="4" s="1"/>
  <c r="N470" i="4"/>
  <c r="P470" i="4" s="1"/>
  <c r="N471" i="4"/>
  <c r="P471" i="4" s="1"/>
  <c r="N472" i="4"/>
  <c r="P472" i="4" s="1"/>
  <c r="N473" i="4"/>
  <c r="P473" i="4" s="1"/>
  <c r="N474" i="4"/>
  <c r="P474" i="4" s="1"/>
  <c r="N475" i="4"/>
  <c r="P475" i="4" s="1"/>
  <c r="N476" i="4"/>
  <c r="P476" i="4" s="1"/>
  <c r="N477" i="4"/>
  <c r="P477" i="4" s="1"/>
  <c r="N478" i="4"/>
  <c r="P478" i="4" s="1"/>
  <c r="N479" i="4"/>
  <c r="P479" i="4" s="1"/>
  <c r="N480" i="4"/>
  <c r="P480" i="4" s="1"/>
  <c r="N481" i="4"/>
  <c r="P481" i="4" s="1"/>
  <c r="N482" i="4"/>
  <c r="P482" i="4" s="1"/>
  <c r="N483" i="4"/>
  <c r="P483" i="4" s="1"/>
  <c r="N484" i="4"/>
  <c r="P484" i="4" s="1"/>
  <c r="N485" i="4"/>
  <c r="P485" i="4" s="1"/>
  <c r="N486" i="4"/>
  <c r="P486" i="4" s="1"/>
  <c r="N487" i="4"/>
  <c r="P487" i="4" s="1"/>
  <c r="N488" i="4"/>
  <c r="P488" i="4" s="1"/>
  <c r="N489" i="4"/>
  <c r="P489" i="4" s="1"/>
  <c r="N490" i="4"/>
  <c r="P490" i="4" s="1"/>
  <c r="N491" i="4"/>
  <c r="P491" i="4" s="1"/>
  <c r="N492" i="4"/>
  <c r="P492" i="4" s="1"/>
  <c r="N493" i="4"/>
  <c r="P493" i="4" s="1"/>
  <c r="N494" i="4"/>
  <c r="P494" i="4" s="1"/>
  <c r="N495" i="4"/>
  <c r="P495" i="4" s="1"/>
  <c r="N496" i="4"/>
  <c r="P496" i="4" s="1"/>
  <c r="N497" i="4"/>
  <c r="P497" i="4" s="1"/>
  <c r="N498" i="4"/>
  <c r="P498" i="4" s="1"/>
  <c r="N499" i="4"/>
  <c r="P499" i="4" s="1"/>
  <c r="N500" i="4"/>
  <c r="P500" i="4" s="1"/>
  <c r="N501" i="4"/>
  <c r="P501" i="4" s="1"/>
  <c r="N502" i="4"/>
  <c r="P502" i="4" s="1"/>
  <c r="N503" i="4"/>
  <c r="P503" i="4" s="1"/>
  <c r="N504" i="4"/>
  <c r="P504" i="4" s="1"/>
  <c r="N505" i="4"/>
  <c r="P505" i="4" s="1"/>
  <c r="N506" i="4"/>
  <c r="P506" i="4" s="1"/>
  <c r="N507" i="4"/>
  <c r="P507" i="4" s="1"/>
  <c r="N508" i="4"/>
  <c r="P508" i="4" s="1"/>
  <c r="N509" i="4"/>
  <c r="P509" i="4" s="1"/>
  <c r="N510" i="4"/>
  <c r="P510" i="4" s="1"/>
  <c r="N511" i="4"/>
  <c r="P511" i="4" s="1"/>
  <c r="N512" i="4"/>
  <c r="P512" i="4" s="1"/>
  <c r="N513" i="4"/>
  <c r="P513" i="4" s="1"/>
  <c r="N514" i="4"/>
  <c r="P514" i="4" s="1"/>
  <c r="N515" i="4"/>
  <c r="P515" i="4" s="1"/>
  <c r="N516" i="4"/>
  <c r="P516" i="4" s="1"/>
  <c r="N517" i="4"/>
  <c r="P517" i="4" s="1"/>
  <c r="N518" i="4"/>
  <c r="P518" i="4" s="1"/>
  <c r="N519" i="4"/>
  <c r="P519" i="4" s="1"/>
  <c r="N520" i="4"/>
  <c r="P520" i="4" s="1"/>
  <c r="N521" i="4"/>
  <c r="P521" i="4" s="1"/>
  <c r="N522" i="4"/>
  <c r="P522" i="4" s="1"/>
  <c r="N523" i="4"/>
  <c r="P523" i="4" s="1"/>
  <c r="N524" i="4"/>
  <c r="P524" i="4" s="1"/>
  <c r="N525" i="4"/>
  <c r="P525" i="4" s="1"/>
  <c r="N526" i="4"/>
  <c r="P526" i="4" s="1"/>
  <c r="N527" i="4"/>
  <c r="P527" i="4" s="1"/>
  <c r="N528" i="4"/>
  <c r="P528" i="4" s="1"/>
  <c r="N529" i="4"/>
  <c r="P529" i="4" s="1"/>
  <c r="N530" i="4"/>
  <c r="P530" i="4" s="1"/>
  <c r="N531" i="4"/>
  <c r="P531" i="4" s="1"/>
  <c r="N532" i="4"/>
  <c r="P532" i="4" s="1"/>
  <c r="N533" i="4"/>
  <c r="P533" i="4" s="1"/>
  <c r="N534" i="4"/>
  <c r="P534" i="4" s="1"/>
  <c r="N535" i="4"/>
  <c r="P535" i="4" s="1"/>
  <c r="N536" i="4"/>
  <c r="P536" i="4" s="1"/>
  <c r="N537" i="4"/>
  <c r="P537" i="4" s="1"/>
  <c r="N538" i="4"/>
  <c r="P538" i="4" s="1"/>
  <c r="N539" i="4"/>
  <c r="P539" i="4" s="1"/>
  <c r="N540" i="4"/>
  <c r="P540" i="4" s="1"/>
  <c r="N541" i="4"/>
  <c r="P541" i="4" s="1"/>
  <c r="N542" i="4"/>
  <c r="P542" i="4" s="1"/>
  <c r="N543" i="4"/>
  <c r="P543" i="4" s="1"/>
  <c r="N544" i="4"/>
  <c r="P544" i="4" s="1"/>
  <c r="N545" i="4"/>
  <c r="P545" i="4" s="1"/>
  <c r="N546" i="4"/>
  <c r="P546" i="4" s="1"/>
  <c r="N547" i="4"/>
  <c r="P547" i="4" s="1"/>
  <c r="N548" i="4"/>
  <c r="P548" i="4" s="1"/>
  <c r="N549" i="4"/>
  <c r="P549" i="4" s="1"/>
  <c r="N550" i="4"/>
  <c r="P550" i="4" s="1"/>
  <c r="N551" i="4"/>
  <c r="P551" i="4" s="1"/>
  <c r="N552" i="4"/>
  <c r="P552" i="4" s="1"/>
  <c r="N553" i="4"/>
  <c r="P553" i="4" s="1"/>
  <c r="N554" i="4"/>
  <c r="P554" i="4" s="1"/>
  <c r="N555" i="4"/>
  <c r="P555" i="4" s="1"/>
  <c r="N556" i="4"/>
  <c r="P556" i="4" s="1"/>
  <c r="N557" i="4"/>
  <c r="P557" i="4" s="1"/>
  <c r="N558" i="4"/>
  <c r="P558" i="4" s="1"/>
  <c r="N559" i="4"/>
  <c r="P559" i="4" s="1"/>
  <c r="N560" i="4"/>
  <c r="P560" i="4" s="1"/>
  <c r="N561" i="4"/>
  <c r="P561" i="4" s="1"/>
  <c r="N562" i="4"/>
  <c r="P562" i="4" s="1"/>
  <c r="N563" i="4"/>
  <c r="P563" i="4" s="1"/>
  <c r="N564" i="4"/>
  <c r="P564" i="4" s="1"/>
  <c r="N565" i="4"/>
  <c r="P565" i="4" s="1"/>
  <c r="N566" i="4"/>
  <c r="P566" i="4" s="1"/>
  <c r="N567" i="4"/>
  <c r="P567" i="4" s="1"/>
  <c r="N568" i="4"/>
  <c r="P568" i="4" s="1"/>
  <c r="N569" i="4"/>
  <c r="P569" i="4" s="1"/>
  <c r="N570" i="4"/>
  <c r="P570" i="4" s="1"/>
  <c r="N571" i="4"/>
  <c r="P571" i="4" s="1"/>
  <c r="N572" i="4"/>
  <c r="P572" i="4" s="1"/>
  <c r="N573" i="4"/>
  <c r="P573" i="4" s="1"/>
  <c r="N574" i="4"/>
  <c r="P574" i="4" s="1"/>
  <c r="N575" i="4"/>
  <c r="P575" i="4" s="1"/>
  <c r="N576" i="4"/>
  <c r="P576" i="4" s="1"/>
  <c r="N577" i="4"/>
  <c r="P577" i="4" s="1"/>
  <c r="N578" i="4"/>
  <c r="P578" i="4" s="1"/>
  <c r="N579" i="4"/>
  <c r="P579" i="4" s="1"/>
  <c r="N580" i="4"/>
  <c r="P580" i="4" s="1"/>
  <c r="N581" i="4"/>
  <c r="P581" i="4" s="1"/>
  <c r="N582" i="4"/>
  <c r="P582" i="4" s="1"/>
  <c r="N583" i="4"/>
  <c r="P583" i="4" s="1"/>
  <c r="N584" i="4"/>
  <c r="P584" i="4" s="1"/>
  <c r="N585" i="4"/>
  <c r="P585" i="4" s="1"/>
  <c r="N586" i="4"/>
  <c r="P586" i="4" s="1"/>
  <c r="N587" i="4"/>
  <c r="P587" i="4" s="1"/>
  <c r="N588" i="4"/>
  <c r="P588" i="4" s="1"/>
  <c r="N589" i="4"/>
  <c r="P589" i="4" s="1"/>
  <c r="N590" i="4"/>
  <c r="P590" i="4" s="1"/>
  <c r="N591" i="4"/>
  <c r="P591" i="4" s="1"/>
  <c r="N592" i="4"/>
  <c r="P592" i="4" s="1"/>
  <c r="N593" i="4"/>
  <c r="P593" i="4" s="1"/>
  <c r="N594" i="4"/>
  <c r="P594" i="4" s="1"/>
  <c r="N595" i="4"/>
  <c r="P595" i="4" s="1"/>
  <c r="N596" i="4"/>
  <c r="P596" i="4" s="1"/>
  <c r="N597" i="4"/>
  <c r="P597" i="4" s="1"/>
  <c r="N598" i="4"/>
  <c r="P598" i="4" s="1"/>
  <c r="N599" i="4"/>
  <c r="P599" i="4" s="1"/>
  <c r="N600" i="4"/>
  <c r="P600" i="4" s="1"/>
  <c r="N601" i="4"/>
  <c r="P601" i="4" s="1"/>
  <c r="N602" i="4"/>
  <c r="P602" i="4" s="1"/>
  <c r="N603" i="4"/>
  <c r="P603" i="4" s="1"/>
  <c r="N604" i="4"/>
  <c r="P604" i="4" s="1"/>
  <c r="N605" i="4"/>
  <c r="P605" i="4" s="1"/>
  <c r="N606" i="4"/>
  <c r="P606" i="4" s="1"/>
  <c r="N607" i="4"/>
  <c r="P607" i="4" s="1"/>
  <c r="N608" i="4"/>
  <c r="P608" i="4" s="1"/>
  <c r="N609" i="4"/>
  <c r="P609" i="4" s="1"/>
  <c r="N610" i="4"/>
  <c r="P610" i="4" s="1"/>
  <c r="N611" i="4"/>
  <c r="P611" i="4" s="1"/>
  <c r="N612" i="4"/>
  <c r="P612" i="4" s="1"/>
  <c r="N613" i="4"/>
  <c r="P613" i="4" s="1"/>
  <c r="N614" i="4"/>
  <c r="P614" i="4" s="1"/>
  <c r="N615" i="4"/>
  <c r="P615" i="4" s="1"/>
  <c r="N616" i="4"/>
  <c r="P616" i="4" s="1"/>
  <c r="N617" i="4"/>
  <c r="P617" i="4" s="1"/>
  <c r="N618" i="4"/>
  <c r="P618" i="4" s="1"/>
  <c r="N619" i="4"/>
  <c r="P619" i="4" s="1"/>
  <c r="N620" i="4"/>
  <c r="P620" i="4" s="1"/>
  <c r="N621" i="4"/>
  <c r="P621" i="4" s="1"/>
  <c r="N622" i="4"/>
  <c r="P622" i="4" s="1"/>
  <c r="N623" i="4"/>
  <c r="P623" i="4" s="1"/>
  <c r="N624" i="4"/>
  <c r="P624" i="4" s="1"/>
  <c r="N625" i="4"/>
  <c r="P625" i="4" s="1"/>
  <c r="N626" i="4"/>
  <c r="P626" i="4" s="1"/>
  <c r="N627" i="4"/>
  <c r="P627" i="4" s="1"/>
  <c r="N628" i="4"/>
  <c r="P628" i="4" s="1"/>
  <c r="N629" i="4"/>
  <c r="P629" i="4" s="1"/>
  <c r="N630" i="4"/>
  <c r="P630" i="4" s="1"/>
  <c r="N631" i="4"/>
  <c r="P631" i="4" s="1"/>
  <c r="N632" i="4"/>
  <c r="P632" i="4" s="1"/>
  <c r="N633" i="4"/>
  <c r="P633" i="4" s="1"/>
  <c r="N634" i="4"/>
  <c r="P634" i="4" s="1"/>
  <c r="N635" i="4"/>
  <c r="P635" i="4" s="1"/>
  <c r="N636" i="4"/>
  <c r="P636" i="4" s="1"/>
  <c r="N637" i="4"/>
  <c r="P637" i="4" s="1"/>
  <c r="N638" i="4"/>
  <c r="P638" i="4" s="1"/>
  <c r="N639" i="4"/>
  <c r="P639" i="4" s="1"/>
  <c r="N640" i="4"/>
  <c r="P640" i="4" s="1"/>
  <c r="N641" i="4"/>
  <c r="P641" i="4" s="1"/>
  <c r="N642" i="4"/>
  <c r="P642" i="4" s="1"/>
  <c r="N643" i="4"/>
  <c r="P643" i="4" s="1"/>
  <c r="N644" i="4"/>
  <c r="P644" i="4" s="1"/>
  <c r="N645" i="4"/>
  <c r="P645" i="4" s="1"/>
  <c r="N646" i="4"/>
  <c r="P646" i="4" s="1"/>
  <c r="N647" i="4"/>
  <c r="P647" i="4" s="1"/>
  <c r="N648" i="4"/>
  <c r="P648" i="4" s="1"/>
  <c r="N649" i="4"/>
  <c r="P649" i="4" s="1"/>
  <c r="N650" i="4"/>
  <c r="P650" i="4" s="1"/>
  <c r="N651" i="4"/>
  <c r="P651" i="4" s="1"/>
  <c r="N652" i="4"/>
  <c r="P652" i="4" s="1"/>
  <c r="N653" i="4"/>
  <c r="P653" i="4" s="1"/>
  <c r="N654" i="4"/>
  <c r="P654" i="4" s="1"/>
  <c r="N655" i="4"/>
  <c r="P655" i="4" s="1"/>
  <c r="N656" i="4"/>
  <c r="P656" i="4" s="1"/>
  <c r="N657" i="4"/>
  <c r="P657" i="4" s="1"/>
  <c r="N658" i="4"/>
  <c r="P658" i="4" s="1"/>
  <c r="N659" i="4"/>
  <c r="P659" i="4" s="1"/>
  <c r="N660" i="4"/>
  <c r="P660" i="4" s="1"/>
  <c r="N661" i="4"/>
  <c r="P661" i="4" s="1"/>
  <c r="N662" i="4"/>
  <c r="P662" i="4" s="1"/>
  <c r="N663" i="4"/>
  <c r="P663" i="4" s="1"/>
  <c r="N664" i="4"/>
  <c r="P664" i="4" s="1"/>
  <c r="N665" i="4"/>
  <c r="P665" i="4" s="1"/>
  <c r="N666" i="4"/>
  <c r="P666" i="4" s="1"/>
  <c r="N667" i="4"/>
  <c r="P667" i="4" s="1"/>
  <c r="N668" i="4"/>
  <c r="P668" i="4" s="1"/>
  <c r="N669" i="4"/>
  <c r="P669" i="4" s="1"/>
  <c r="N670" i="4"/>
  <c r="P670" i="4" s="1"/>
  <c r="N671" i="4"/>
  <c r="P671" i="4" s="1"/>
  <c r="N672" i="4"/>
  <c r="P672" i="4" s="1"/>
  <c r="N673" i="4"/>
  <c r="P673" i="4" s="1"/>
  <c r="N674" i="4"/>
  <c r="P674" i="4" s="1"/>
  <c r="N675" i="4"/>
  <c r="P675" i="4" s="1"/>
  <c r="N676" i="4"/>
  <c r="P676" i="4" s="1"/>
  <c r="N677" i="4"/>
  <c r="P677" i="4" s="1"/>
  <c r="N678" i="4"/>
  <c r="P678" i="4" s="1"/>
  <c r="N679" i="4"/>
  <c r="P679" i="4" s="1"/>
  <c r="N680" i="4"/>
  <c r="P680" i="4" s="1"/>
  <c r="N681" i="4"/>
  <c r="P681" i="4" s="1"/>
  <c r="N682" i="4"/>
  <c r="P682" i="4" s="1"/>
  <c r="N683" i="4"/>
  <c r="P683" i="4" s="1"/>
  <c r="N684" i="4"/>
  <c r="P684" i="4" s="1"/>
  <c r="N685" i="4"/>
  <c r="P685" i="4" s="1"/>
  <c r="N686" i="4"/>
  <c r="P686" i="4" s="1"/>
  <c r="N687" i="4"/>
  <c r="P687" i="4" s="1"/>
  <c r="N688" i="4"/>
  <c r="P688" i="4" s="1"/>
  <c r="N689" i="4"/>
  <c r="P689" i="4" s="1"/>
  <c r="N690" i="4"/>
  <c r="P690" i="4" s="1"/>
  <c r="N691" i="4"/>
  <c r="P691" i="4" s="1"/>
  <c r="N692" i="4"/>
  <c r="P692" i="4" s="1"/>
  <c r="N693" i="4"/>
  <c r="P693" i="4" s="1"/>
  <c r="N694" i="4"/>
  <c r="P694" i="4" s="1"/>
  <c r="N695" i="4"/>
  <c r="P695" i="4" s="1"/>
  <c r="N696" i="4"/>
  <c r="P696" i="4" s="1"/>
  <c r="N697" i="4"/>
  <c r="P697" i="4" s="1"/>
  <c r="N698" i="4"/>
  <c r="P698" i="4" s="1"/>
  <c r="N699" i="4"/>
  <c r="P699" i="4" s="1"/>
  <c r="N700" i="4"/>
  <c r="P700" i="4" s="1"/>
  <c r="N701" i="4"/>
  <c r="P701" i="4" s="1"/>
  <c r="N702" i="4"/>
  <c r="P702" i="4" s="1"/>
  <c r="N703" i="4"/>
  <c r="P703" i="4" s="1"/>
  <c r="N704" i="4"/>
  <c r="P704" i="4" s="1"/>
  <c r="N705" i="4"/>
  <c r="P705" i="4" s="1"/>
  <c r="N706" i="4"/>
  <c r="P706" i="4" s="1"/>
  <c r="N707" i="4"/>
  <c r="P707" i="4" s="1"/>
  <c r="N708" i="4"/>
  <c r="P708" i="4" s="1"/>
  <c r="N709" i="4"/>
  <c r="P709" i="4" s="1"/>
  <c r="N710" i="4"/>
  <c r="P710" i="4" s="1"/>
  <c r="N711" i="4"/>
  <c r="P711" i="4" s="1"/>
  <c r="N712" i="4"/>
  <c r="P712" i="4" s="1"/>
  <c r="N713" i="4"/>
  <c r="P713" i="4" s="1"/>
  <c r="N714" i="4"/>
  <c r="P714" i="4" s="1"/>
  <c r="N715" i="4"/>
  <c r="P715" i="4" s="1"/>
  <c r="N716" i="4"/>
  <c r="P716" i="4" s="1"/>
  <c r="N717" i="4"/>
  <c r="P717" i="4" s="1"/>
  <c r="N718" i="4"/>
  <c r="P718" i="4" s="1"/>
  <c r="N719" i="4"/>
  <c r="P719" i="4" s="1"/>
  <c r="N720" i="4"/>
  <c r="P720" i="4" s="1"/>
  <c r="N721" i="4"/>
  <c r="P721" i="4" s="1"/>
  <c r="N722" i="4"/>
  <c r="P722" i="4" s="1"/>
  <c r="N723" i="4"/>
  <c r="P723" i="4" s="1"/>
  <c r="N724" i="4"/>
  <c r="P724" i="4" s="1"/>
  <c r="N725" i="4"/>
  <c r="P725" i="4" s="1"/>
  <c r="N726" i="4"/>
  <c r="P726" i="4" s="1"/>
  <c r="N727" i="4"/>
  <c r="P727" i="4" s="1"/>
  <c r="N728" i="4"/>
  <c r="P728" i="4" s="1"/>
  <c r="N729" i="4"/>
  <c r="P729" i="4" s="1"/>
  <c r="N730" i="4"/>
  <c r="P730" i="4" s="1"/>
  <c r="N731" i="4"/>
  <c r="P731" i="4" s="1"/>
  <c r="N732" i="4"/>
  <c r="P732" i="4" s="1"/>
  <c r="N733" i="4"/>
  <c r="P733" i="4" s="1"/>
  <c r="N734" i="4"/>
  <c r="P734" i="4" s="1"/>
  <c r="N735" i="4"/>
  <c r="P735" i="4" s="1"/>
  <c r="N736" i="4"/>
  <c r="P736" i="4" s="1"/>
  <c r="N737" i="4"/>
  <c r="P737" i="4" s="1"/>
  <c r="N738" i="4"/>
  <c r="P738" i="4" s="1"/>
  <c r="N739" i="4"/>
  <c r="P739" i="4" s="1"/>
  <c r="N740" i="4"/>
  <c r="P740" i="4" s="1"/>
  <c r="N741" i="4"/>
  <c r="P741" i="4" s="1"/>
  <c r="N742" i="4"/>
  <c r="P742" i="4" s="1"/>
  <c r="N743" i="4"/>
  <c r="P743" i="4" s="1"/>
  <c r="N744" i="4"/>
  <c r="P744" i="4" s="1"/>
  <c r="N745" i="4"/>
  <c r="P745" i="4" s="1"/>
  <c r="N746" i="4"/>
  <c r="P746" i="4" s="1"/>
  <c r="N747" i="4"/>
  <c r="P747" i="4" s="1"/>
  <c r="N748" i="4"/>
  <c r="P748" i="4" s="1"/>
  <c r="N749" i="4"/>
  <c r="P749" i="4" s="1"/>
  <c r="N750" i="4"/>
  <c r="P750" i="4" s="1"/>
  <c r="N751" i="4"/>
  <c r="P751" i="4" s="1"/>
  <c r="N752" i="4"/>
  <c r="P752" i="4" s="1"/>
  <c r="N753" i="4"/>
  <c r="P753" i="4" s="1"/>
  <c r="N754" i="4"/>
  <c r="P754" i="4" s="1"/>
  <c r="N755" i="4"/>
  <c r="P755" i="4" s="1"/>
  <c r="N756" i="4"/>
  <c r="P756" i="4" s="1"/>
  <c r="N757" i="4"/>
  <c r="P757" i="4" s="1"/>
  <c r="N758" i="4"/>
  <c r="P758" i="4" s="1"/>
  <c r="N759" i="4"/>
  <c r="P759" i="4" s="1"/>
  <c r="N760" i="4"/>
  <c r="P760" i="4" s="1"/>
  <c r="N761" i="4"/>
  <c r="P761" i="4" s="1"/>
  <c r="N762" i="4"/>
  <c r="P762" i="4" s="1"/>
  <c r="N763" i="4"/>
  <c r="P763" i="4" s="1"/>
  <c r="N764" i="4"/>
  <c r="P764" i="4" s="1"/>
  <c r="N765" i="4"/>
  <c r="P765" i="4" s="1"/>
  <c r="N766" i="4"/>
  <c r="P766" i="4" s="1"/>
  <c r="N767" i="4"/>
  <c r="P767" i="4" s="1"/>
  <c r="N768" i="4"/>
  <c r="P768" i="4" s="1"/>
  <c r="N769" i="4"/>
  <c r="P769" i="4" s="1"/>
  <c r="N770" i="4"/>
  <c r="P770" i="4" s="1"/>
  <c r="N771" i="4"/>
  <c r="P771" i="4" s="1"/>
  <c r="N772" i="4"/>
  <c r="P772" i="4" s="1"/>
  <c r="N773" i="4"/>
  <c r="P773" i="4" s="1"/>
  <c r="N774" i="4"/>
  <c r="P774" i="4" s="1"/>
  <c r="N775" i="4"/>
  <c r="P775" i="4" s="1"/>
  <c r="N776" i="4"/>
  <c r="P776" i="4" s="1"/>
  <c r="N777" i="4"/>
  <c r="P777" i="4" s="1"/>
  <c r="N778" i="4"/>
  <c r="P778" i="4" s="1"/>
  <c r="N779" i="4"/>
  <c r="P779" i="4" s="1"/>
  <c r="N780" i="4"/>
  <c r="P780" i="4" s="1"/>
  <c r="N781" i="4"/>
  <c r="P781" i="4" s="1"/>
  <c r="N782" i="4"/>
  <c r="P782" i="4" s="1"/>
  <c r="N783" i="4"/>
  <c r="P783" i="4" s="1"/>
  <c r="N784" i="4"/>
  <c r="P784" i="4" s="1"/>
  <c r="N785" i="4"/>
  <c r="P785" i="4" s="1"/>
  <c r="N786" i="4"/>
  <c r="P786" i="4" s="1"/>
  <c r="N787" i="4"/>
  <c r="P787" i="4" s="1"/>
  <c r="N788" i="4"/>
  <c r="P788" i="4" s="1"/>
  <c r="N789" i="4"/>
  <c r="P789" i="4" s="1"/>
  <c r="N790" i="4"/>
  <c r="P790" i="4" s="1"/>
  <c r="N791" i="4"/>
  <c r="P791" i="4" s="1"/>
  <c r="N792" i="4"/>
  <c r="P792" i="4" s="1"/>
  <c r="N793" i="4"/>
  <c r="P793" i="4" s="1"/>
  <c r="N794" i="4"/>
  <c r="P794" i="4" s="1"/>
  <c r="N795" i="4"/>
  <c r="P795" i="4" s="1"/>
  <c r="N796" i="4"/>
  <c r="P796" i="4" s="1"/>
  <c r="N797" i="4"/>
  <c r="P797" i="4" s="1"/>
  <c r="N798" i="4"/>
  <c r="P798" i="4" s="1"/>
  <c r="N799" i="4"/>
  <c r="P799" i="4" s="1"/>
  <c r="N800" i="4"/>
  <c r="P800" i="4" s="1"/>
  <c r="N801" i="4"/>
  <c r="P801" i="4" s="1"/>
  <c r="N802" i="4"/>
  <c r="P802" i="4" s="1"/>
  <c r="N803" i="4"/>
  <c r="P803" i="4" s="1"/>
  <c r="N804" i="4"/>
  <c r="P804" i="4" s="1"/>
  <c r="N805" i="4"/>
  <c r="P805" i="4" s="1"/>
  <c r="N806" i="4"/>
  <c r="P806" i="4" s="1"/>
  <c r="N807" i="4"/>
  <c r="P807" i="4" s="1"/>
  <c r="N808" i="4"/>
  <c r="P808" i="4" s="1"/>
  <c r="N809" i="4"/>
  <c r="P809" i="4" s="1"/>
  <c r="N810" i="4"/>
  <c r="P810" i="4" s="1"/>
  <c r="N811" i="4"/>
  <c r="P811" i="4" s="1"/>
  <c r="N812" i="4"/>
  <c r="P812" i="4" s="1"/>
  <c r="N813" i="4"/>
  <c r="P813" i="4" s="1"/>
  <c r="N814" i="4"/>
  <c r="P814" i="4" s="1"/>
  <c r="N815" i="4"/>
  <c r="P815" i="4" s="1"/>
  <c r="N816" i="4"/>
  <c r="P816" i="4" s="1"/>
  <c r="N817" i="4"/>
  <c r="P817" i="4" s="1"/>
  <c r="N818" i="4"/>
  <c r="P818" i="4" s="1"/>
  <c r="N819" i="4"/>
  <c r="P819" i="4" s="1"/>
  <c r="N820" i="4"/>
  <c r="P820" i="4" s="1"/>
  <c r="N821" i="4"/>
  <c r="P821" i="4" s="1"/>
  <c r="N822" i="4"/>
  <c r="P822" i="4" s="1"/>
  <c r="N823" i="4"/>
  <c r="P823" i="4" s="1"/>
  <c r="N824" i="4"/>
  <c r="P824" i="4" s="1"/>
  <c r="N825" i="4"/>
  <c r="P825" i="4" s="1"/>
  <c r="N826" i="4"/>
  <c r="P826" i="4" s="1"/>
  <c r="N827" i="4"/>
  <c r="P827" i="4" s="1"/>
  <c r="N828" i="4"/>
  <c r="P828" i="4" s="1"/>
  <c r="N829" i="4"/>
  <c r="P829" i="4" s="1"/>
  <c r="N830" i="4"/>
  <c r="P830" i="4" s="1"/>
  <c r="N831" i="4"/>
  <c r="P831" i="4" s="1"/>
  <c r="N832" i="4"/>
  <c r="P832" i="4" s="1"/>
  <c r="N833" i="4"/>
  <c r="P833" i="4" s="1"/>
  <c r="N834" i="4"/>
  <c r="P834" i="4" s="1"/>
  <c r="N835" i="4"/>
  <c r="P835" i="4" s="1"/>
  <c r="N836" i="4"/>
  <c r="P836" i="4" s="1"/>
  <c r="N837" i="4"/>
  <c r="P837" i="4" s="1"/>
  <c r="N838" i="4"/>
  <c r="P838" i="4" s="1"/>
  <c r="N839" i="4"/>
  <c r="P839" i="4" s="1"/>
  <c r="N840" i="4"/>
  <c r="P840" i="4" s="1"/>
  <c r="N841" i="4"/>
  <c r="P841" i="4" s="1"/>
  <c r="N842" i="4"/>
  <c r="P842" i="4" s="1"/>
  <c r="N843" i="4"/>
  <c r="P843" i="4" s="1"/>
  <c r="N844" i="4"/>
  <c r="P844" i="4" s="1"/>
  <c r="N845" i="4"/>
  <c r="P845" i="4" s="1"/>
  <c r="N846" i="4"/>
  <c r="P846" i="4" s="1"/>
  <c r="N847" i="4"/>
  <c r="P847" i="4" s="1"/>
  <c r="N848" i="4"/>
  <c r="P848" i="4" s="1"/>
  <c r="N849" i="4"/>
  <c r="P849" i="4" s="1"/>
  <c r="N850" i="4"/>
  <c r="P850" i="4" s="1"/>
  <c r="N851" i="4"/>
  <c r="P851" i="4" s="1"/>
  <c r="N852" i="4"/>
  <c r="P852" i="4" s="1"/>
  <c r="N853" i="4"/>
  <c r="P853" i="4" s="1"/>
  <c r="N854" i="4"/>
  <c r="P854" i="4" s="1"/>
  <c r="N855" i="4"/>
  <c r="P855" i="4" s="1"/>
  <c r="N856" i="4"/>
  <c r="P856" i="4" s="1"/>
  <c r="N857" i="4"/>
  <c r="P857" i="4" s="1"/>
  <c r="N858" i="4"/>
  <c r="P858" i="4" s="1"/>
  <c r="N859" i="4"/>
  <c r="P859" i="4" s="1"/>
  <c r="N860" i="4"/>
  <c r="P860" i="4" s="1"/>
  <c r="N861" i="4"/>
  <c r="P861" i="4" s="1"/>
  <c r="N862" i="4"/>
  <c r="P862" i="4" s="1"/>
  <c r="N863" i="4"/>
  <c r="P863" i="4" s="1"/>
  <c r="N864" i="4"/>
  <c r="P864" i="4" s="1"/>
  <c r="N865" i="4"/>
  <c r="P865" i="4" s="1"/>
  <c r="N866" i="4"/>
  <c r="P866" i="4" s="1"/>
  <c r="N867" i="4"/>
  <c r="P867" i="4" s="1"/>
  <c r="N868" i="4"/>
  <c r="P868" i="4" s="1"/>
  <c r="N869" i="4"/>
  <c r="P869" i="4" s="1"/>
  <c r="N870" i="4"/>
  <c r="P870" i="4" s="1"/>
  <c r="N871" i="4"/>
  <c r="P871" i="4" s="1"/>
  <c r="N872" i="4"/>
  <c r="P872" i="4" s="1"/>
  <c r="N873" i="4"/>
  <c r="P873" i="4" s="1"/>
  <c r="N874" i="4"/>
  <c r="P874" i="4" s="1"/>
  <c r="N875" i="4"/>
  <c r="P875" i="4" s="1"/>
  <c r="N876" i="4"/>
  <c r="P876" i="4" s="1"/>
  <c r="N877" i="4"/>
  <c r="P877" i="4" s="1"/>
  <c r="N878" i="4"/>
  <c r="P878" i="4" s="1"/>
  <c r="N879" i="4"/>
  <c r="P879" i="4" s="1"/>
  <c r="N880" i="4"/>
  <c r="P880" i="4" s="1"/>
  <c r="N881" i="4"/>
  <c r="P881" i="4" s="1"/>
  <c r="N882" i="4"/>
  <c r="P882" i="4" s="1"/>
  <c r="N883" i="4"/>
  <c r="P883" i="4" s="1"/>
  <c r="N884" i="4"/>
  <c r="P884" i="4" s="1"/>
  <c r="N885" i="4"/>
  <c r="P885" i="4" s="1"/>
  <c r="N886" i="4"/>
  <c r="P886" i="4" s="1"/>
  <c r="N887" i="4"/>
  <c r="P887" i="4" s="1"/>
  <c r="N888" i="4"/>
  <c r="P888" i="4" s="1"/>
  <c r="N889" i="4"/>
  <c r="P889" i="4" s="1"/>
  <c r="N890" i="4"/>
  <c r="P890" i="4" s="1"/>
  <c r="N891" i="4"/>
  <c r="P891" i="4" s="1"/>
  <c r="N892" i="4"/>
  <c r="P892" i="4" s="1"/>
  <c r="N893" i="4"/>
  <c r="P893" i="4" s="1"/>
  <c r="N894" i="4"/>
  <c r="P894" i="4" s="1"/>
  <c r="N895" i="4"/>
  <c r="P895" i="4" s="1"/>
  <c r="N896" i="4"/>
  <c r="P896" i="4" s="1"/>
  <c r="N897" i="4"/>
  <c r="P897" i="4" s="1"/>
  <c r="N898" i="4"/>
  <c r="P898" i="4" s="1"/>
  <c r="N899" i="4"/>
  <c r="P899" i="4" s="1"/>
  <c r="N900" i="4"/>
  <c r="P900" i="4" s="1"/>
  <c r="N901" i="4"/>
  <c r="P901" i="4" s="1"/>
  <c r="N902" i="4"/>
  <c r="P902" i="4" s="1"/>
  <c r="N903" i="4"/>
  <c r="P903" i="4" s="1"/>
  <c r="N904" i="4"/>
  <c r="P904" i="4" s="1"/>
  <c r="N905" i="4"/>
  <c r="P905" i="4" s="1"/>
  <c r="N906" i="4"/>
  <c r="P906" i="4" s="1"/>
  <c r="N907" i="4"/>
  <c r="P907" i="4" s="1"/>
  <c r="N908" i="4"/>
  <c r="P908" i="4" s="1"/>
  <c r="N909" i="4"/>
  <c r="P909" i="4" s="1"/>
  <c r="N910" i="4"/>
  <c r="P910" i="4" s="1"/>
  <c r="N911" i="4"/>
  <c r="P911" i="4" s="1"/>
  <c r="N912" i="4"/>
  <c r="P912" i="4" s="1"/>
  <c r="N913" i="4"/>
  <c r="P913" i="4" s="1"/>
  <c r="N914" i="4"/>
  <c r="P914" i="4" s="1"/>
  <c r="N915" i="4"/>
  <c r="P915" i="4" s="1"/>
  <c r="N916" i="4"/>
  <c r="P916" i="4" s="1"/>
  <c r="N917" i="4"/>
  <c r="P917" i="4" s="1"/>
  <c r="N918" i="4"/>
  <c r="P918" i="4" s="1"/>
  <c r="N919" i="4"/>
  <c r="P919" i="4" s="1"/>
  <c r="N920" i="4"/>
  <c r="P920" i="4" s="1"/>
  <c r="N921" i="4"/>
  <c r="P921" i="4" s="1"/>
  <c r="N922" i="4"/>
  <c r="P922" i="4" s="1"/>
  <c r="N923" i="4"/>
  <c r="P923" i="4" s="1"/>
  <c r="N924" i="4"/>
  <c r="P924" i="4" s="1"/>
  <c r="N925" i="4"/>
  <c r="P925" i="4" s="1"/>
  <c r="N926" i="4"/>
  <c r="P926" i="4" s="1"/>
  <c r="N927" i="4"/>
  <c r="P927" i="4" s="1"/>
  <c r="N928" i="4"/>
  <c r="P928" i="4" s="1"/>
  <c r="N929" i="4"/>
  <c r="P929" i="4" s="1"/>
  <c r="N930" i="4"/>
  <c r="P930" i="4" s="1"/>
  <c r="N931" i="4"/>
  <c r="P931" i="4" s="1"/>
  <c r="N932" i="4"/>
  <c r="P932" i="4" s="1"/>
  <c r="N933" i="4"/>
  <c r="P933" i="4" s="1"/>
  <c r="N934" i="4"/>
  <c r="P934" i="4" s="1"/>
  <c r="N935" i="4"/>
  <c r="P935" i="4" s="1"/>
  <c r="N936" i="4"/>
  <c r="P936" i="4" s="1"/>
  <c r="N937" i="4"/>
  <c r="P937" i="4" s="1"/>
  <c r="N938" i="4"/>
  <c r="P938" i="4" s="1"/>
  <c r="N939" i="4"/>
  <c r="P939" i="4" s="1"/>
  <c r="N940" i="4"/>
  <c r="P940" i="4" s="1"/>
  <c r="N941" i="4"/>
  <c r="P941" i="4" s="1"/>
  <c r="N942" i="4"/>
  <c r="P942" i="4" s="1"/>
  <c r="N943" i="4"/>
  <c r="P943" i="4" s="1"/>
  <c r="N944" i="4"/>
  <c r="P944" i="4" s="1"/>
  <c r="N945" i="4"/>
  <c r="P945" i="4" s="1"/>
  <c r="N946" i="4"/>
  <c r="P946" i="4" s="1"/>
  <c r="N947" i="4"/>
  <c r="P947" i="4" s="1"/>
  <c r="N948" i="4"/>
  <c r="P948" i="4" s="1"/>
  <c r="N949" i="4"/>
  <c r="P949" i="4" s="1"/>
  <c r="N950" i="4"/>
  <c r="P950" i="4" s="1"/>
  <c r="N951" i="4"/>
  <c r="P951" i="4" s="1"/>
  <c r="N952" i="4"/>
  <c r="P952" i="4" s="1"/>
  <c r="N953" i="4"/>
  <c r="P953" i="4" s="1"/>
  <c r="N954" i="4"/>
  <c r="P954" i="4" s="1"/>
  <c r="N955" i="4"/>
  <c r="P955" i="4" s="1"/>
  <c r="N956" i="4"/>
  <c r="P956" i="4" s="1"/>
  <c r="N957" i="4"/>
  <c r="P957" i="4" s="1"/>
  <c r="N958" i="4"/>
  <c r="P958" i="4" s="1"/>
  <c r="N959" i="4"/>
  <c r="P959" i="4" s="1"/>
  <c r="N960" i="4"/>
  <c r="P960" i="4" s="1"/>
  <c r="N961" i="4"/>
  <c r="P961" i="4" s="1"/>
  <c r="N962" i="4"/>
  <c r="P962" i="4" s="1"/>
  <c r="N963" i="4"/>
  <c r="P963" i="4" s="1"/>
  <c r="N964" i="4"/>
  <c r="P964" i="4" s="1"/>
  <c r="N965" i="4"/>
  <c r="P965" i="4" s="1"/>
  <c r="N966" i="4"/>
  <c r="P966" i="4" s="1"/>
  <c r="N967" i="4"/>
  <c r="P967" i="4" s="1"/>
  <c r="N968" i="4"/>
  <c r="P968" i="4" s="1"/>
  <c r="N969" i="4"/>
  <c r="P969" i="4" s="1"/>
  <c r="N970" i="4"/>
  <c r="P970" i="4" s="1"/>
  <c r="N971" i="4"/>
  <c r="P971" i="4" s="1"/>
  <c r="N972" i="4"/>
  <c r="P972" i="4" s="1"/>
  <c r="N973" i="4"/>
  <c r="P973" i="4" s="1"/>
  <c r="N974" i="4"/>
  <c r="P974" i="4" s="1"/>
  <c r="N975" i="4"/>
  <c r="P975" i="4" s="1"/>
  <c r="N976" i="4"/>
  <c r="P976" i="4" s="1"/>
  <c r="N977" i="4"/>
  <c r="P977" i="4" s="1"/>
  <c r="N978" i="4"/>
  <c r="P978" i="4" s="1"/>
  <c r="N979" i="4"/>
  <c r="P979" i="4" s="1"/>
  <c r="N980" i="4"/>
  <c r="P980" i="4" s="1"/>
  <c r="N981" i="4"/>
  <c r="P981" i="4" s="1"/>
  <c r="N982" i="4"/>
  <c r="P982" i="4" s="1"/>
  <c r="N983" i="4"/>
  <c r="P983" i="4" s="1"/>
  <c r="N984" i="4"/>
  <c r="P984" i="4" s="1"/>
  <c r="N985" i="4"/>
  <c r="P985" i="4" s="1"/>
  <c r="N986" i="4"/>
  <c r="P986" i="4" s="1"/>
  <c r="N987" i="4"/>
  <c r="P987" i="4" s="1"/>
  <c r="N988" i="4"/>
  <c r="P988" i="4" s="1"/>
  <c r="N989" i="4"/>
  <c r="P989" i="4" s="1"/>
  <c r="N990" i="4"/>
  <c r="P990" i="4" s="1"/>
  <c r="N991" i="4"/>
  <c r="P991" i="4" s="1"/>
  <c r="N992" i="4"/>
  <c r="P992" i="4" s="1"/>
  <c r="N993" i="4"/>
  <c r="P993" i="4" s="1"/>
  <c r="N994" i="4"/>
  <c r="P994" i="4" s="1"/>
  <c r="N995" i="4"/>
  <c r="P995" i="4" s="1"/>
  <c r="N996" i="4"/>
  <c r="P996" i="4" s="1"/>
  <c r="N997" i="4"/>
  <c r="P997" i="4" s="1"/>
  <c r="N998" i="4"/>
  <c r="P998" i="4" s="1"/>
  <c r="N999" i="4"/>
  <c r="P999" i="4" s="1"/>
  <c r="N1000" i="4"/>
  <c r="P1000" i="4" s="1"/>
  <c r="N1001" i="4"/>
  <c r="P1001" i="4" s="1"/>
  <c r="N1002" i="4"/>
  <c r="P1002" i="4" s="1"/>
  <c r="N1003" i="4"/>
  <c r="P1003" i="4" s="1"/>
  <c r="N1004" i="4"/>
  <c r="P1004" i="4" s="1"/>
  <c r="N1005" i="4"/>
  <c r="P1005" i="4" s="1"/>
  <c r="N1006" i="4"/>
  <c r="P1006" i="4" s="1"/>
  <c r="N1007" i="4"/>
  <c r="P1007" i="4" s="1"/>
  <c r="N1008" i="4"/>
  <c r="P1008" i="4" s="1"/>
  <c r="N1009" i="4"/>
  <c r="P1009" i="4" s="1"/>
  <c r="N1010" i="4"/>
  <c r="P1010" i="4" s="1"/>
  <c r="N1011" i="4"/>
  <c r="P1011" i="4" s="1"/>
  <c r="N1012" i="4"/>
  <c r="P1012" i="4" s="1"/>
  <c r="N1013" i="4"/>
  <c r="P1013" i="4" s="1"/>
  <c r="N1014" i="4"/>
  <c r="P1014" i="4" s="1"/>
  <c r="N1015" i="4"/>
  <c r="P1015" i="4" s="1"/>
  <c r="N1016" i="4"/>
  <c r="P1016" i="4" s="1"/>
  <c r="N1017" i="4"/>
  <c r="P1017" i="4" s="1"/>
  <c r="N1018" i="4"/>
  <c r="P1018" i="4" s="1"/>
  <c r="N1019" i="4"/>
  <c r="P1019" i="4" s="1"/>
  <c r="N1020" i="4"/>
  <c r="P1020" i="4" s="1"/>
  <c r="N1021" i="4"/>
  <c r="P1021" i="4" s="1"/>
  <c r="N1022" i="4"/>
  <c r="P1022" i="4" s="1"/>
  <c r="N1023" i="4"/>
  <c r="P1023" i="4" s="1"/>
  <c r="N1024" i="4"/>
  <c r="P1024" i="4" s="1"/>
  <c r="N1025" i="4"/>
  <c r="P1025" i="4" s="1"/>
  <c r="N1026" i="4"/>
  <c r="P1026" i="4" s="1"/>
  <c r="N1027" i="4"/>
  <c r="P1027" i="4" s="1"/>
  <c r="N1028" i="4"/>
  <c r="P1028" i="4" s="1"/>
  <c r="N1029" i="4"/>
  <c r="P1029" i="4" s="1"/>
  <c r="N1030" i="4"/>
  <c r="P1030" i="4" s="1"/>
  <c r="N1031" i="4"/>
  <c r="P1031" i="4" s="1"/>
  <c r="N1032" i="4"/>
  <c r="P1032" i="4" s="1"/>
  <c r="N1033" i="4"/>
  <c r="P1033" i="4" s="1"/>
  <c r="N1034" i="4"/>
  <c r="P1034" i="4" s="1"/>
  <c r="N1035" i="4"/>
  <c r="P1035" i="4" s="1"/>
  <c r="N1036" i="4"/>
  <c r="P1036" i="4" s="1"/>
  <c r="N1037" i="4"/>
  <c r="P1037" i="4" s="1"/>
  <c r="N1038" i="4"/>
  <c r="P1038" i="4" s="1"/>
  <c r="N1039" i="4"/>
  <c r="P1039" i="4" s="1"/>
  <c r="N1040" i="4"/>
  <c r="P1040" i="4" s="1"/>
  <c r="N1041" i="4"/>
  <c r="P1041" i="4" s="1"/>
  <c r="N1042" i="4"/>
  <c r="P1042" i="4" s="1"/>
  <c r="N1043" i="4"/>
  <c r="P1043" i="4" s="1"/>
  <c r="N1044" i="4"/>
  <c r="P1044" i="4" s="1"/>
  <c r="N1045" i="4"/>
  <c r="P1045" i="4" s="1"/>
  <c r="N1046" i="4"/>
  <c r="P1046" i="4" s="1"/>
  <c r="N1047" i="4"/>
  <c r="P1047" i="4" s="1"/>
  <c r="N1048" i="4"/>
  <c r="P1048" i="4" s="1"/>
  <c r="N1049" i="4"/>
  <c r="P1049" i="4" s="1"/>
  <c r="N1050" i="4"/>
  <c r="P1050" i="4" s="1"/>
  <c r="N1051" i="4"/>
  <c r="P1051" i="4" s="1"/>
  <c r="N1052" i="4"/>
  <c r="P1052" i="4" s="1"/>
  <c r="N1053" i="4"/>
  <c r="P1053" i="4" s="1"/>
  <c r="N1054" i="4"/>
  <c r="P1054" i="4" s="1"/>
  <c r="N1055" i="4"/>
  <c r="P1055" i="4" s="1"/>
  <c r="N1056" i="4"/>
  <c r="P1056" i="4" s="1"/>
  <c r="N1057" i="4"/>
  <c r="P1057" i="4" s="1"/>
  <c r="N1058" i="4"/>
  <c r="P1058" i="4" s="1"/>
  <c r="N1059" i="4"/>
  <c r="P1059" i="4" s="1"/>
  <c r="N1060" i="4"/>
  <c r="P1060" i="4" s="1"/>
  <c r="N1061" i="4"/>
  <c r="P1061" i="4" s="1"/>
  <c r="N1062" i="4"/>
  <c r="P1062" i="4" s="1"/>
  <c r="N1063" i="4"/>
  <c r="P1063" i="4" s="1"/>
  <c r="N1064" i="4"/>
  <c r="P1064" i="4" s="1"/>
  <c r="N1065" i="4"/>
  <c r="P1065" i="4" s="1"/>
  <c r="N1066" i="4"/>
  <c r="P1066" i="4" s="1"/>
  <c r="N1067" i="4"/>
  <c r="P1067" i="4" s="1"/>
  <c r="N1068" i="4"/>
  <c r="P1068" i="4" s="1"/>
  <c r="N1069" i="4"/>
  <c r="P1069" i="4" s="1"/>
  <c r="N1070" i="4"/>
  <c r="P1070" i="4" s="1"/>
  <c r="N1071" i="4"/>
  <c r="P1071" i="4" s="1"/>
  <c r="N1072" i="4"/>
  <c r="P1072" i="4" s="1"/>
  <c r="N1073" i="4"/>
  <c r="P1073" i="4" s="1"/>
  <c r="N1074" i="4"/>
  <c r="P1074" i="4" s="1"/>
  <c r="N1075" i="4"/>
  <c r="P1075" i="4" s="1"/>
  <c r="N1076" i="4"/>
  <c r="P1076" i="4" s="1"/>
  <c r="N1077" i="4"/>
  <c r="P1077" i="4" s="1"/>
  <c r="N1078" i="4"/>
  <c r="P1078" i="4" s="1"/>
  <c r="N1079" i="4"/>
  <c r="P1079" i="4" s="1"/>
  <c r="N1080" i="4"/>
  <c r="P1080" i="4" s="1"/>
  <c r="N1081" i="4"/>
  <c r="P1081" i="4" s="1"/>
  <c r="N1082" i="4"/>
  <c r="P1082" i="4" s="1"/>
  <c r="N1083" i="4"/>
  <c r="P1083" i="4" s="1"/>
  <c r="N1084" i="4"/>
  <c r="P1084" i="4" s="1"/>
  <c r="N1085" i="4"/>
  <c r="P1085" i="4" s="1"/>
  <c r="N1086" i="4"/>
  <c r="P1086" i="4" s="1"/>
  <c r="N1087" i="4"/>
  <c r="P1087" i="4" s="1"/>
  <c r="N1088" i="4"/>
  <c r="P1088" i="4" s="1"/>
  <c r="N1089" i="4"/>
  <c r="P1089" i="4" s="1"/>
  <c r="N1090" i="4"/>
  <c r="P1090" i="4" s="1"/>
  <c r="N1091" i="4"/>
  <c r="P1091" i="4" s="1"/>
  <c r="N1092" i="4"/>
  <c r="P1092" i="4" s="1"/>
  <c r="N1093" i="4"/>
  <c r="P1093" i="4" s="1"/>
  <c r="N1094" i="4"/>
  <c r="P1094" i="4" s="1"/>
  <c r="N1095" i="4"/>
  <c r="P1095" i="4" s="1"/>
  <c r="N1096" i="4"/>
  <c r="P1096" i="4" s="1"/>
  <c r="N1097" i="4"/>
  <c r="P1097" i="4" s="1"/>
  <c r="N1098" i="4"/>
  <c r="P1098" i="4" s="1"/>
  <c r="N1099" i="4"/>
  <c r="P1099" i="4" s="1"/>
  <c r="N1100" i="4"/>
  <c r="P1100" i="4" s="1"/>
  <c r="N1101" i="4"/>
  <c r="P1101" i="4" s="1"/>
  <c r="N1102" i="4"/>
  <c r="P1102" i="4" s="1"/>
  <c r="N1103" i="4"/>
  <c r="P1103" i="4" s="1"/>
  <c r="N1104" i="4"/>
  <c r="P1104" i="4" s="1"/>
  <c r="N1105" i="4"/>
  <c r="P1105" i="4" s="1"/>
  <c r="N1106" i="4"/>
  <c r="P1106" i="4" s="1"/>
  <c r="N1107" i="4"/>
  <c r="P1107" i="4" s="1"/>
  <c r="N1108" i="4"/>
  <c r="P1108" i="4" s="1"/>
  <c r="N1109" i="4"/>
  <c r="P1109" i="4" s="1"/>
  <c r="N1110" i="4"/>
  <c r="P1110" i="4" s="1"/>
  <c r="N1111" i="4"/>
  <c r="P1111" i="4" s="1"/>
  <c r="N1112" i="4"/>
  <c r="P1112" i="4" s="1"/>
  <c r="N1113" i="4"/>
  <c r="P1113" i="4" s="1"/>
  <c r="N1114" i="4"/>
  <c r="P1114" i="4" s="1"/>
  <c r="N1115" i="4"/>
  <c r="P1115" i="4" s="1"/>
  <c r="N1116" i="4"/>
  <c r="P1116" i="4" s="1"/>
  <c r="N1117" i="4"/>
  <c r="P1117" i="4" s="1"/>
  <c r="N1118" i="4"/>
  <c r="P1118" i="4" s="1"/>
  <c r="N1119" i="4"/>
  <c r="P1119" i="4" s="1"/>
  <c r="N1120" i="4"/>
  <c r="P1120" i="4" s="1"/>
  <c r="N1121" i="4"/>
  <c r="P1121" i="4" s="1"/>
  <c r="N1122" i="4"/>
  <c r="P1122" i="4" s="1"/>
  <c r="N1123" i="4"/>
  <c r="P1123" i="4" s="1"/>
  <c r="N1124" i="4"/>
  <c r="P1124" i="4" s="1"/>
  <c r="N1125" i="4"/>
  <c r="P1125" i="4" s="1"/>
  <c r="N1126" i="4"/>
  <c r="P1126" i="4" s="1"/>
  <c r="N1127" i="4"/>
  <c r="P1127" i="4" s="1"/>
  <c r="N1128" i="4"/>
  <c r="P1128" i="4" s="1"/>
  <c r="N1129" i="4"/>
  <c r="P1129" i="4" s="1"/>
  <c r="N1130" i="4"/>
  <c r="P1130" i="4" s="1"/>
  <c r="N1131" i="4"/>
  <c r="P1131" i="4" s="1"/>
  <c r="N1132" i="4"/>
  <c r="P1132" i="4" s="1"/>
  <c r="N1133" i="4"/>
  <c r="P1133" i="4" s="1"/>
  <c r="N1134" i="4"/>
  <c r="P1134" i="4" s="1"/>
  <c r="N1135" i="4"/>
  <c r="P1135" i="4" s="1"/>
  <c r="N1136" i="4"/>
  <c r="P1136" i="4" s="1"/>
  <c r="N1137" i="4"/>
  <c r="P1137" i="4" s="1"/>
  <c r="N1138" i="4"/>
  <c r="P1138" i="4" s="1"/>
  <c r="N1139" i="4"/>
  <c r="P1139" i="4" s="1"/>
  <c r="N1140" i="4"/>
  <c r="P1140" i="4" s="1"/>
  <c r="N1141" i="4"/>
  <c r="P1141" i="4" s="1"/>
  <c r="N1142" i="4"/>
  <c r="P1142" i="4" s="1"/>
  <c r="N1143" i="4"/>
  <c r="P1143" i="4" s="1"/>
  <c r="N1144" i="4"/>
  <c r="P1144" i="4" s="1"/>
  <c r="N1145" i="4"/>
  <c r="P1145" i="4" s="1"/>
  <c r="N1146" i="4"/>
  <c r="P1146" i="4" s="1"/>
  <c r="N1147" i="4"/>
  <c r="P1147" i="4" s="1"/>
  <c r="N1148" i="4"/>
  <c r="P1148" i="4" s="1"/>
  <c r="N1149" i="4"/>
  <c r="P1149" i="4" s="1"/>
  <c r="N1150" i="4"/>
  <c r="P1150" i="4" s="1"/>
  <c r="N1151" i="4"/>
  <c r="P1151" i="4" s="1"/>
  <c r="N1152" i="4"/>
  <c r="P1152" i="4" s="1"/>
  <c r="N1153" i="4"/>
  <c r="P1153" i="4" s="1"/>
  <c r="N1154" i="4"/>
  <c r="P1154" i="4" s="1"/>
  <c r="N1155" i="4"/>
  <c r="P1155" i="4" s="1"/>
  <c r="N1156" i="4"/>
  <c r="P1156" i="4" s="1"/>
  <c r="N1157" i="4"/>
  <c r="P1157" i="4" s="1"/>
  <c r="N1158" i="4"/>
  <c r="P1158" i="4" s="1"/>
  <c r="N1159" i="4"/>
  <c r="P1159" i="4" s="1"/>
  <c r="N1160" i="4"/>
  <c r="P1160" i="4" s="1"/>
  <c r="N1161" i="4"/>
  <c r="P1161" i="4" s="1"/>
  <c r="N1162" i="4"/>
  <c r="P1162" i="4" s="1"/>
  <c r="N1163" i="4"/>
  <c r="P1163" i="4" s="1"/>
  <c r="N1164" i="4"/>
  <c r="P1164" i="4" s="1"/>
  <c r="N1165" i="4"/>
  <c r="P1165" i="4" s="1"/>
  <c r="N1166" i="4"/>
  <c r="P1166" i="4" s="1"/>
  <c r="N1167" i="4"/>
  <c r="P1167" i="4" s="1"/>
  <c r="N1168" i="4"/>
  <c r="P1168" i="4" s="1"/>
  <c r="N1169" i="4"/>
  <c r="P1169" i="4" s="1"/>
  <c r="N1170" i="4"/>
  <c r="P1170" i="4" s="1"/>
  <c r="N1171" i="4"/>
  <c r="P1171" i="4" s="1"/>
  <c r="N1172" i="4"/>
  <c r="P1172" i="4" s="1"/>
  <c r="N1173" i="4"/>
  <c r="P1173" i="4" s="1"/>
  <c r="N1174" i="4"/>
  <c r="P1174" i="4" s="1"/>
  <c r="N1175" i="4"/>
  <c r="P1175" i="4" s="1"/>
  <c r="N1176" i="4"/>
  <c r="P1176" i="4" s="1"/>
  <c r="N1177" i="4"/>
  <c r="P1177" i="4" s="1"/>
  <c r="N1178" i="4"/>
  <c r="P1178" i="4" s="1"/>
  <c r="N1179" i="4"/>
  <c r="P1179" i="4" s="1"/>
  <c r="N1180" i="4"/>
  <c r="P1180" i="4" s="1"/>
  <c r="N1181" i="4"/>
  <c r="P1181" i="4" s="1"/>
  <c r="N1182" i="4"/>
  <c r="P1182" i="4" s="1"/>
  <c r="N1183" i="4"/>
  <c r="P1183" i="4" s="1"/>
  <c r="N1184" i="4"/>
  <c r="P1184" i="4" s="1"/>
  <c r="N1185" i="4"/>
  <c r="P1185" i="4" s="1"/>
  <c r="N1186" i="4"/>
  <c r="P1186" i="4" s="1"/>
  <c r="N1187" i="4"/>
  <c r="P1187" i="4" s="1"/>
  <c r="N1188" i="4"/>
  <c r="P1188" i="4" s="1"/>
  <c r="N1189" i="4"/>
  <c r="P1189" i="4" s="1"/>
  <c r="N1190" i="4"/>
  <c r="P1190" i="4" s="1"/>
  <c r="N1191" i="4"/>
  <c r="P1191" i="4" s="1"/>
  <c r="N1192" i="4"/>
  <c r="P1192" i="4" s="1"/>
  <c r="N1193" i="4"/>
  <c r="P1193" i="4" s="1"/>
  <c r="N1194" i="4"/>
  <c r="P1194" i="4" s="1"/>
  <c r="N1195" i="4"/>
  <c r="P1195" i="4" s="1"/>
  <c r="N1196" i="4"/>
  <c r="P1196" i="4" s="1"/>
  <c r="N1197" i="4"/>
  <c r="P1197" i="4" s="1"/>
  <c r="N1198" i="4"/>
  <c r="P1198" i="4" s="1"/>
  <c r="N1199" i="4"/>
  <c r="P1199" i="4" s="1"/>
  <c r="N1200" i="4"/>
  <c r="P1200" i="4" s="1"/>
  <c r="N1201" i="4"/>
  <c r="P1201" i="4" s="1"/>
  <c r="N1202" i="4"/>
  <c r="P1202" i="4" s="1"/>
  <c r="N1203" i="4"/>
  <c r="P1203" i="4" s="1"/>
  <c r="N1204" i="4"/>
  <c r="P1204" i="4" s="1"/>
  <c r="N1205" i="4"/>
  <c r="P1205" i="4" s="1"/>
  <c r="N1206" i="4"/>
  <c r="P1206" i="4" s="1"/>
  <c r="N1207" i="4"/>
  <c r="P1207" i="4" s="1"/>
  <c r="N1208" i="4"/>
  <c r="P1208" i="4" s="1"/>
  <c r="N1209" i="4"/>
  <c r="P1209" i="4" s="1"/>
  <c r="N1210" i="4"/>
  <c r="P1210" i="4" s="1"/>
  <c r="N1211" i="4"/>
  <c r="P1211" i="4" s="1"/>
  <c r="N1212" i="4"/>
  <c r="P1212" i="4" s="1"/>
  <c r="N1213" i="4"/>
  <c r="P1213" i="4" s="1"/>
  <c r="N1214" i="4"/>
  <c r="P1214" i="4" s="1"/>
  <c r="N1215" i="4"/>
  <c r="P1215" i="4" s="1"/>
  <c r="N1216" i="4"/>
  <c r="P1216" i="4" s="1"/>
  <c r="N1217" i="4"/>
  <c r="P1217" i="4" s="1"/>
  <c r="N1218" i="4"/>
  <c r="P1218" i="4" s="1"/>
  <c r="N1219" i="4"/>
  <c r="P1219" i="4" s="1"/>
  <c r="N1220" i="4"/>
  <c r="P1220" i="4" s="1"/>
  <c r="N1221" i="4"/>
  <c r="P1221" i="4" s="1"/>
  <c r="N1222" i="4"/>
  <c r="P1222" i="4" s="1"/>
  <c r="N1223" i="4"/>
  <c r="P1223" i="4" s="1"/>
  <c r="N1224" i="4"/>
  <c r="P1224" i="4" s="1"/>
  <c r="N1225" i="4"/>
  <c r="P1225" i="4" s="1"/>
  <c r="N1226" i="4"/>
  <c r="P1226" i="4" s="1"/>
  <c r="N1227" i="4"/>
  <c r="P1227" i="4" s="1"/>
  <c r="N1228" i="4"/>
  <c r="P1228" i="4" s="1"/>
  <c r="N1229" i="4"/>
  <c r="P1229" i="4" s="1"/>
  <c r="N1230" i="4"/>
  <c r="P1230" i="4" s="1"/>
  <c r="N1231" i="4"/>
  <c r="P1231" i="4" s="1"/>
  <c r="N1232" i="4"/>
  <c r="P1232" i="4" s="1"/>
  <c r="N1233" i="4"/>
  <c r="P1233" i="4" s="1"/>
  <c r="N1234" i="4"/>
  <c r="P1234" i="4" s="1"/>
  <c r="N1235" i="4"/>
  <c r="P1235" i="4" s="1"/>
  <c r="N1236" i="4"/>
  <c r="P1236" i="4" s="1"/>
  <c r="N1237" i="4"/>
  <c r="P1237" i="4" s="1"/>
  <c r="N1238" i="4"/>
  <c r="P1238" i="4" s="1"/>
  <c r="N1239" i="4"/>
  <c r="P1239" i="4" s="1"/>
  <c r="N1240" i="4"/>
  <c r="P1240" i="4" s="1"/>
  <c r="N1241" i="4"/>
  <c r="P1241" i="4" s="1"/>
  <c r="N1242" i="4"/>
  <c r="P1242" i="4" s="1"/>
  <c r="N1243" i="4"/>
  <c r="P1243" i="4" s="1"/>
  <c r="N1244" i="4"/>
  <c r="P1244" i="4" s="1"/>
  <c r="N1245" i="4"/>
  <c r="P1245" i="4" s="1"/>
  <c r="N1246" i="4"/>
  <c r="P1246" i="4" s="1"/>
  <c r="N1247" i="4"/>
  <c r="P1247" i="4" s="1"/>
  <c r="N1248" i="4"/>
  <c r="P1248" i="4" s="1"/>
  <c r="N1249" i="4"/>
  <c r="P1249" i="4" s="1"/>
  <c r="N1250" i="4"/>
  <c r="P1250" i="4" s="1"/>
  <c r="N1251" i="4"/>
  <c r="P1251" i="4" s="1"/>
  <c r="N1252" i="4"/>
  <c r="P1252" i="4" s="1"/>
  <c r="N1253" i="4"/>
  <c r="P1253" i="4" s="1"/>
  <c r="N1254" i="4"/>
  <c r="P1254" i="4" s="1"/>
  <c r="N1255" i="4"/>
  <c r="P1255" i="4" s="1"/>
  <c r="N1256" i="4"/>
  <c r="P1256" i="4" s="1"/>
  <c r="N1257" i="4"/>
  <c r="P1257" i="4" s="1"/>
  <c r="N1258" i="4"/>
  <c r="P1258" i="4" s="1"/>
  <c r="N1259" i="4"/>
  <c r="P1259" i="4" s="1"/>
  <c r="N1260" i="4"/>
  <c r="P1260" i="4" s="1"/>
  <c r="N1261" i="4"/>
  <c r="P1261" i="4" s="1"/>
  <c r="N1262" i="4"/>
  <c r="P1262" i="4" s="1"/>
  <c r="N1263" i="4"/>
  <c r="P1263" i="4" s="1"/>
  <c r="N1264" i="4"/>
  <c r="P1264" i="4" s="1"/>
  <c r="N1265" i="4"/>
  <c r="P1265" i="4" s="1"/>
  <c r="N1266" i="4"/>
  <c r="P1266" i="4" s="1"/>
  <c r="N1267" i="4"/>
  <c r="P1267" i="4" s="1"/>
  <c r="N1268" i="4"/>
  <c r="P1268" i="4" s="1"/>
  <c r="N1269" i="4"/>
  <c r="P1269" i="4" s="1"/>
  <c r="N1270" i="4"/>
  <c r="P1270" i="4" s="1"/>
  <c r="N1271" i="4"/>
  <c r="P1271" i="4" s="1"/>
  <c r="N1272" i="4"/>
  <c r="P1272" i="4" s="1"/>
  <c r="N1273" i="4"/>
  <c r="P1273" i="4" s="1"/>
  <c r="N1274" i="4"/>
  <c r="P1274" i="4" s="1"/>
  <c r="N1275" i="4"/>
  <c r="P1275" i="4" s="1"/>
  <c r="N1276" i="4"/>
  <c r="P1276" i="4" s="1"/>
  <c r="N1277" i="4"/>
  <c r="P1277" i="4" s="1"/>
  <c r="N1278" i="4"/>
  <c r="P1278" i="4" s="1"/>
  <c r="N1279" i="4"/>
  <c r="P1279" i="4" s="1"/>
  <c r="N1280" i="4"/>
  <c r="P1280" i="4" s="1"/>
  <c r="N1281" i="4"/>
  <c r="P1281" i="4" s="1"/>
  <c r="N1282" i="4"/>
  <c r="P1282" i="4" s="1"/>
  <c r="N1283" i="4"/>
  <c r="P1283" i="4" s="1"/>
  <c r="N1284" i="4"/>
  <c r="P1284" i="4" s="1"/>
  <c r="N1285" i="4"/>
  <c r="P1285" i="4" s="1"/>
  <c r="N1286" i="4"/>
  <c r="P1286" i="4" s="1"/>
  <c r="N1287" i="4"/>
  <c r="P1287" i="4" s="1"/>
  <c r="N1288" i="4"/>
  <c r="P1288" i="4" s="1"/>
  <c r="N1289" i="4"/>
  <c r="P1289" i="4" s="1"/>
  <c r="N1290" i="4"/>
  <c r="P1290" i="4" s="1"/>
  <c r="N1291" i="4"/>
  <c r="P1291" i="4" s="1"/>
  <c r="N1292" i="4"/>
  <c r="P1292" i="4" s="1"/>
  <c r="N1293" i="4"/>
  <c r="P1293" i="4" s="1"/>
  <c r="N1294" i="4"/>
  <c r="P1294" i="4" s="1"/>
  <c r="N1295" i="4"/>
  <c r="P1295" i="4" s="1"/>
  <c r="N1296" i="4"/>
  <c r="P1296" i="4" s="1"/>
  <c r="N1297" i="4"/>
  <c r="P1297" i="4" s="1"/>
  <c r="N1298" i="4"/>
  <c r="P1298" i="4" s="1"/>
  <c r="N1299" i="4"/>
  <c r="P1299" i="4" s="1"/>
  <c r="N1300" i="4"/>
  <c r="P1300" i="4" s="1"/>
  <c r="N1301" i="4"/>
  <c r="P1301" i="4" s="1"/>
  <c r="N1302" i="4"/>
  <c r="P1302" i="4" s="1"/>
  <c r="N1303" i="4"/>
  <c r="P1303" i="4" s="1"/>
  <c r="N1304" i="4"/>
  <c r="P1304" i="4" s="1"/>
  <c r="N1305" i="4"/>
  <c r="P1305" i="4" s="1"/>
  <c r="N1306" i="4"/>
  <c r="P1306" i="4" s="1"/>
  <c r="N1307" i="4"/>
  <c r="P1307" i="4" s="1"/>
  <c r="N1308" i="4"/>
  <c r="P1308" i="4" s="1"/>
  <c r="N1309" i="4"/>
  <c r="P1309" i="4" s="1"/>
  <c r="N1310" i="4"/>
  <c r="P1310" i="4" s="1"/>
  <c r="N1311" i="4"/>
  <c r="P1311" i="4" s="1"/>
  <c r="N1312" i="4"/>
  <c r="P1312" i="4" s="1"/>
  <c r="N1313" i="4"/>
  <c r="P1313" i="4" s="1"/>
  <c r="N1314" i="4"/>
  <c r="P1314" i="4" s="1"/>
  <c r="N1315" i="4"/>
  <c r="P1315" i="4" s="1"/>
  <c r="N1316" i="4"/>
  <c r="P1316" i="4" s="1"/>
  <c r="N1317" i="4"/>
  <c r="P1317" i="4" s="1"/>
  <c r="N1318" i="4"/>
  <c r="P1318" i="4" s="1"/>
  <c r="N1319" i="4"/>
  <c r="P1319" i="4" s="1"/>
  <c r="N1320" i="4"/>
  <c r="P1320" i="4" s="1"/>
  <c r="N1321" i="4"/>
  <c r="P1321" i="4" s="1"/>
  <c r="N1322" i="4"/>
  <c r="P1322" i="4" s="1"/>
  <c r="N1323" i="4"/>
  <c r="P1323" i="4" s="1"/>
  <c r="N1324" i="4"/>
  <c r="P1324" i="4" s="1"/>
  <c r="N1325" i="4"/>
  <c r="P1325" i="4" s="1"/>
  <c r="N1326" i="4"/>
  <c r="P1326" i="4" s="1"/>
  <c r="N1327" i="4"/>
  <c r="P1327" i="4" s="1"/>
  <c r="N1328" i="4"/>
  <c r="P1328" i="4" s="1"/>
  <c r="N1329" i="4"/>
  <c r="P1329" i="4" s="1"/>
  <c r="N1330" i="4"/>
  <c r="P1330" i="4" s="1"/>
  <c r="N1331" i="4"/>
  <c r="P1331" i="4" s="1"/>
  <c r="N1332" i="4"/>
  <c r="P1332" i="4" s="1"/>
  <c r="N1333" i="4"/>
  <c r="P1333" i="4" s="1"/>
  <c r="N1334" i="4"/>
  <c r="P1334" i="4" s="1"/>
  <c r="N1335" i="4"/>
  <c r="P1335" i="4" s="1"/>
  <c r="N1336" i="4"/>
  <c r="P1336" i="4" s="1"/>
  <c r="N1337" i="4"/>
  <c r="P1337" i="4" s="1"/>
  <c r="N1338" i="4"/>
  <c r="P1338" i="4" s="1"/>
  <c r="N1339" i="4"/>
  <c r="P1339" i="4" s="1"/>
  <c r="N1340" i="4"/>
  <c r="P1340" i="4" s="1"/>
  <c r="N1341" i="4"/>
  <c r="P1341" i="4" s="1"/>
  <c r="N1342" i="4"/>
  <c r="P1342" i="4" s="1"/>
  <c r="N1343" i="4"/>
  <c r="P1343" i="4" s="1"/>
  <c r="N1344" i="4"/>
  <c r="P1344" i="4" s="1"/>
  <c r="N1345" i="4"/>
  <c r="P1345" i="4" s="1"/>
  <c r="N1346" i="4"/>
  <c r="P1346" i="4" s="1"/>
  <c r="N1347" i="4"/>
  <c r="P1347" i="4" s="1"/>
  <c r="N1348" i="4"/>
  <c r="P1348" i="4" s="1"/>
  <c r="N1349" i="4"/>
  <c r="P1349" i="4" s="1"/>
  <c r="N1350" i="4"/>
  <c r="P1350" i="4" s="1"/>
  <c r="N1351" i="4"/>
  <c r="P1351" i="4" s="1"/>
  <c r="N1352" i="4"/>
  <c r="P1352" i="4" s="1"/>
  <c r="N1353" i="4"/>
  <c r="P1353" i="4" s="1"/>
  <c r="N1354" i="4"/>
  <c r="P1354" i="4" s="1"/>
  <c r="N1355" i="4"/>
  <c r="P1355" i="4" s="1"/>
  <c r="N1356" i="4"/>
  <c r="P1356" i="4" s="1"/>
  <c r="N1357" i="4"/>
  <c r="P1357" i="4" s="1"/>
  <c r="N1358" i="4"/>
  <c r="P1358" i="4" s="1"/>
  <c r="N1359" i="4"/>
  <c r="P1359" i="4" s="1"/>
  <c r="N1360" i="4"/>
  <c r="P1360" i="4" s="1"/>
  <c r="N1361" i="4"/>
  <c r="P1361" i="4" s="1"/>
  <c r="N1362" i="4"/>
  <c r="P1362" i="4" s="1"/>
  <c r="N1363" i="4"/>
  <c r="P1363" i="4" s="1"/>
  <c r="N1364" i="4"/>
  <c r="P1364" i="4" s="1"/>
  <c r="N1365" i="4"/>
  <c r="P1365" i="4" s="1"/>
  <c r="N1366" i="4"/>
  <c r="P1366" i="4" s="1"/>
  <c r="N1367" i="4"/>
  <c r="P1367" i="4" s="1"/>
  <c r="N1368" i="4"/>
  <c r="P1368" i="4" s="1"/>
  <c r="N1369" i="4"/>
  <c r="P1369" i="4" s="1"/>
  <c r="N1370" i="4"/>
  <c r="P1370" i="4" s="1"/>
  <c r="N1371" i="4"/>
  <c r="P1371" i="4" s="1"/>
  <c r="N1372" i="4"/>
  <c r="P1372" i="4" s="1"/>
  <c r="N1373" i="4"/>
  <c r="P1373" i="4" s="1"/>
  <c r="N1374" i="4"/>
  <c r="P1374" i="4" s="1"/>
  <c r="N1375" i="4"/>
  <c r="P1375" i="4" s="1"/>
  <c r="N1376" i="4"/>
  <c r="P1376" i="4" s="1"/>
  <c r="N1377" i="4"/>
  <c r="P1377" i="4" s="1"/>
  <c r="N1378" i="4"/>
  <c r="P1378" i="4" s="1"/>
  <c r="N1379" i="4"/>
  <c r="P1379" i="4" s="1"/>
  <c r="N1380" i="4"/>
  <c r="P1380" i="4" s="1"/>
  <c r="N1381" i="4"/>
  <c r="P1381" i="4" s="1"/>
  <c r="N1382" i="4"/>
  <c r="P1382" i="4" s="1"/>
  <c r="N1383" i="4"/>
  <c r="P1383" i="4" s="1"/>
  <c r="N1384" i="4"/>
  <c r="P1384" i="4" s="1"/>
  <c r="N1385" i="4"/>
  <c r="P1385" i="4" s="1"/>
  <c r="N1386" i="4"/>
  <c r="P1386" i="4" s="1"/>
  <c r="N1387" i="4"/>
  <c r="P1387" i="4" s="1"/>
  <c r="N1388" i="4"/>
  <c r="P1388" i="4" s="1"/>
  <c r="N1389" i="4"/>
  <c r="P1389" i="4" s="1"/>
  <c r="N1390" i="4"/>
  <c r="P1390" i="4" s="1"/>
  <c r="N1391" i="4"/>
  <c r="P1391" i="4" s="1"/>
  <c r="N1392" i="4"/>
  <c r="P1392" i="4" s="1"/>
  <c r="N1393" i="4"/>
  <c r="P1393" i="4" s="1"/>
  <c r="N1394" i="4"/>
  <c r="P1394" i="4" s="1"/>
  <c r="N1395" i="4"/>
  <c r="P1395" i="4" s="1"/>
  <c r="N1396" i="4"/>
  <c r="P1396" i="4" s="1"/>
  <c r="N1397" i="4"/>
  <c r="P1397" i="4" s="1"/>
  <c r="N1398" i="4"/>
  <c r="P1398" i="4" s="1"/>
  <c r="N1399" i="4"/>
  <c r="P1399" i="4" s="1"/>
  <c r="N1400" i="4"/>
  <c r="P1400" i="4" s="1"/>
  <c r="N1401" i="4"/>
  <c r="P1401" i="4" s="1"/>
  <c r="N1402" i="4"/>
  <c r="P1402" i="4" s="1"/>
  <c r="N1403" i="4"/>
  <c r="P1403" i="4" s="1"/>
  <c r="N1404" i="4"/>
  <c r="P1404" i="4" s="1"/>
  <c r="N1405" i="4"/>
  <c r="P1405" i="4" s="1"/>
  <c r="N1406" i="4"/>
  <c r="P1406" i="4" s="1"/>
  <c r="N1407" i="4"/>
  <c r="P1407" i="4" s="1"/>
  <c r="N1408" i="4"/>
  <c r="P1408" i="4" s="1"/>
  <c r="N1409" i="4"/>
  <c r="P1409" i="4" s="1"/>
  <c r="N1410" i="4"/>
  <c r="P1410" i="4" s="1"/>
  <c r="N1411" i="4"/>
  <c r="P1411" i="4" s="1"/>
  <c r="N1412" i="4"/>
  <c r="P1412" i="4" s="1"/>
  <c r="N1413" i="4"/>
  <c r="P1413" i="4" s="1"/>
  <c r="N1414" i="4"/>
  <c r="P1414" i="4" s="1"/>
  <c r="N1415" i="4"/>
  <c r="P1415" i="4" s="1"/>
  <c r="N1416" i="4"/>
  <c r="P1416" i="4" s="1"/>
  <c r="N1417" i="4"/>
  <c r="P1417" i="4" s="1"/>
  <c r="N1418" i="4"/>
  <c r="P1418" i="4" s="1"/>
  <c r="N1419" i="4"/>
  <c r="P1419" i="4" s="1"/>
  <c r="N1420" i="4"/>
  <c r="P1420" i="4" s="1"/>
  <c r="N1421" i="4"/>
  <c r="P1421" i="4" s="1"/>
  <c r="N1422" i="4"/>
  <c r="P1422" i="4" s="1"/>
  <c r="N1423" i="4"/>
  <c r="P1423" i="4" s="1"/>
  <c r="N1424" i="4"/>
  <c r="P1424" i="4" s="1"/>
  <c r="N1425" i="4"/>
  <c r="P1425" i="4" s="1"/>
  <c r="N1426" i="4"/>
  <c r="P1426" i="4" s="1"/>
  <c r="N1427" i="4"/>
  <c r="P1427" i="4" s="1"/>
  <c r="N1428" i="4"/>
  <c r="P1428" i="4" s="1"/>
  <c r="N1429" i="4"/>
  <c r="P1429" i="4" s="1"/>
  <c r="N1430" i="4"/>
  <c r="P1430" i="4" s="1"/>
  <c r="N1431" i="4"/>
  <c r="P1431" i="4" s="1"/>
  <c r="N1432" i="4"/>
  <c r="P1432" i="4" s="1"/>
  <c r="N1433" i="4"/>
  <c r="P1433" i="4" s="1"/>
  <c r="N1434" i="4"/>
  <c r="P1434" i="4" s="1"/>
  <c r="N1435" i="4"/>
  <c r="P1435" i="4" s="1"/>
  <c r="N1436" i="4"/>
  <c r="P1436" i="4" s="1"/>
  <c r="N1437" i="4"/>
  <c r="P1437" i="4" s="1"/>
  <c r="N1438" i="4"/>
  <c r="P1438" i="4" s="1"/>
  <c r="N1439" i="4"/>
  <c r="P1439" i="4" s="1"/>
  <c r="N1440" i="4"/>
  <c r="P1440" i="4" s="1"/>
  <c r="N1441" i="4"/>
  <c r="P1441" i="4" s="1"/>
  <c r="N1442" i="4"/>
  <c r="P1442" i="4" s="1"/>
  <c r="N1443" i="4"/>
  <c r="P1443" i="4" s="1"/>
  <c r="N1444" i="4"/>
  <c r="P1444" i="4" s="1"/>
  <c r="N1445" i="4"/>
  <c r="P1445" i="4" s="1"/>
  <c r="N1446" i="4"/>
  <c r="P1446" i="4" s="1"/>
  <c r="N1447" i="4"/>
  <c r="P1447" i="4" s="1"/>
  <c r="N1448" i="4"/>
  <c r="P1448" i="4" s="1"/>
  <c r="N1449" i="4"/>
  <c r="P1449" i="4" s="1"/>
  <c r="N1450" i="4"/>
  <c r="P1450" i="4" s="1"/>
  <c r="N1451" i="4"/>
  <c r="P1451" i="4" s="1"/>
  <c r="N1452" i="4"/>
  <c r="P1452" i="4" s="1"/>
  <c r="N1453" i="4"/>
  <c r="P1453" i="4" s="1"/>
  <c r="N1454" i="4"/>
  <c r="P1454" i="4" s="1"/>
  <c r="N1455" i="4"/>
  <c r="P1455" i="4" s="1"/>
  <c r="N1456" i="4"/>
  <c r="P1456" i="4" s="1"/>
  <c r="N1457" i="4"/>
  <c r="P1457" i="4" s="1"/>
  <c r="N1458" i="4"/>
  <c r="P1458" i="4" s="1"/>
  <c r="N1459" i="4"/>
  <c r="P1459" i="4" s="1"/>
  <c r="N1460" i="4"/>
  <c r="P1460" i="4" s="1"/>
  <c r="N1461" i="4"/>
  <c r="P1461" i="4" s="1"/>
  <c r="N1462" i="4"/>
  <c r="P1462" i="4" s="1"/>
  <c r="N1463" i="4"/>
  <c r="P1463" i="4" s="1"/>
  <c r="N1464" i="4"/>
  <c r="P1464" i="4" s="1"/>
  <c r="N1465" i="4"/>
  <c r="P1465" i="4" s="1"/>
  <c r="N1466" i="4"/>
  <c r="P1466" i="4" s="1"/>
  <c r="N1467" i="4"/>
  <c r="P1467" i="4" s="1"/>
  <c r="N1468" i="4"/>
  <c r="P1468" i="4" s="1"/>
  <c r="N1469" i="4"/>
  <c r="P1469" i="4" s="1"/>
  <c r="N1470" i="4"/>
  <c r="P1470" i="4" s="1"/>
  <c r="N1471" i="4"/>
  <c r="P1471" i="4" s="1"/>
  <c r="N1472" i="4"/>
  <c r="P1472" i="4" s="1"/>
  <c r="N1473" i="4"/>
  <c r="P1473" i="4" s="1"/>
  <c r="N1474" i="4"/>
  <c r="P1474" i="4" s="1"/>
  <c r="N1475" i="4"/>
  <c r="P1475" i="4" s="1"/>
  <c r="N1476" i="4"/>
  <c r="P1476" i="4" s="1"/>
  <c r="N1477" i="4"/>
  <c r="P1477" i="4" s="1"/>
  <c r="N1478" i="4"/>
  <c r="P1478" i="4" s="1"/>
  <c r="N1479" i="4"/>
  <c r="P1479" i="4" s="1"/>
  <c r="N1480" i="4"/>
  <c r="P1480" i="4" s="1"/>
  <c r="N1481" i="4"/>
  <c r="P1481" i="4" s="1"/>
  <c r="N1482" i="4"/>
  <c r="P1482" i="4" s="1"/>
  <c r="N1483" i="4"/>
  <c r="P1483" i="4" s="1"/>
  <c r="N1484" i="4"/>
  <c r="P1484" i="4" s="1"/>
  <c r="N1485" i="4"/>
  <c r="P1485" i="4" s="1"/>
  <c r="N1486" i="4"/>
  <c r="P1486" i="4" s="1"/>
  <c r="N1487" i="4"/>
  <c r="P1487" i="4" s="1"/>
  <c r="N1488" i="4"/>
  <c r="P1488" i="4" s="1"/>
  <c r="N1489" i="4"/>
  <c r="P1489" i="4" s="1"/>
  <c r="N1490" i="4"/>
  <c r="P1490" i="4" s="1"/>
  <c r="N1491" i="4"/>
  <c r="P1491" i="4" s="1"/>
  <c r="N1492" i="4"/>
  <c r="P1492" i="4" s="1"/>
  <c r="N1493" i="4"/>
  <c r="P1493" i="4" s="1"/>
  <c r="N1494" i="4"/>
  <c r="P1494" i="4" s="1"/>
  <c r="N1495" i="4"/>
  <c r="P1495" i="4" s="1"/>
  <c r="N1496" i="4"/>
  <c r="P1496" i="4" s="1"/>
  <c r="N1497" i="4"/>
  <c r="P1497" i="4" s="1"/>
  <c r="N1498" i="4"/>
  <c r="P1498" i="4" s="1"/>
  <c r="N1499" i="4"/>
  <c r="P1499" i="4" s="1"/>
  <c r="N1500" i="4"/>
  <c r="P1500" i="4" s="1"/>
  <c r="N1501" i="4"/>
  <c r="P1501" i="4" s="1"/>
  <c r="N1502" i="4"/>
  <c r="P1502" i="4" s="1"/>
  <c r="N1503" i="4"/>
  <c r="P1503" i="4" s="1"/>
  <c r="N1504" i="4"/>
  <c r="P1504" i="4" s="1"/>
  <c r="N1505" i="4"/>
  <c r="P1505" i="4" s="1"/>
  <c r="N1506" i="4"/>
  <c r="P1506" i="4" s="1"/>
  <c r="N1507" i="4"/>
  <c r="P1507" i="4" s="1"/>
  <c r="N1508" i="4"/>
  <c r="P1508" i="4" s="1"/>
  <c r="N1509" i="4"/>
  <c r="P1509" i="4" s="1"/>
  <c r="N1510" i="4"/>
  <c r="P1510" i="4" s="1"/>
  <c r="N1511" i="4"/>
  <c r="P1511" i="4" s="1"/>
  <c r="N1512" i="4"/>
  <c r="P1512" i="4" s="1"/>
  <c r="N1513" i="4"/>
  <c r="P1513" i="4" s="1"/>
  <c r="N1514" i="4"/>
  <c r="P1514" i="4" s="1"/>
  <c r="N1515" i="4"/>
  <c r="P1515" i="4" s="1"/>
  <c r="N1516" i="4"/>
  <c r="P1516" i="4" s="1"/>
  <c r="N1517" i="4"/>
  <c r="P1517" i="4" s="1"/>
  <c r="N1518" i="4"/>
  <c r="P1518" i="4" s="1"/>
  <c r="N1519" i="4"/>
  <c r="P1519" i="4" s="1"/>
  <c r="N1520" i="4"/>
  <c r="P1520" i="4" s="1"/>
  <c r="N1521" i="4"/>
  <c r="P1521" i="4" s="1"/>
  <c r="N1522" i="4"/>
  <c r="P1522" i="4" s="1"/>
  <c r="N1523" i="4"/>
  <c r="P1523" i="4" s="1"/>
  <c r="N1524" i="4"/>
  <c r="P1524" i="4" s="1"/>
  <c r="N1525" i="4"/>
  <c r="P1525" i="4" s="1"/>
  <c r="N1526" i="4"/>
  <c r="P1526" i="4" s="1"/>
  <c r="N1527" i="4"/>
  <c r="P1527" i="4" s="1"/>
  <c r="N1528" i="4"/>
  <c r="P1528" i="4" s="1"/>
  <c r="N1529" i="4"/>
  <c r="P1529" i="4" s="1"/>
  <c r="N1530" i="4"/>
  <c r="P1530" i="4" s="1"/>
  <c r="N1531" i="4"/>
  <c r="P1531" i="4" s="1"/>
  <c r="N1532" i="4"/>
  <c r="P1532" i="4" s="1"/>
  <c r="N1533" i="4"/>
  <c r="P1533" i="4" s="1"/>
  <c r="N1534" i="4"/>
  <c r="P1534" i="4" s="1"/>
  <c r="N1535" i="4"/>
  <c r="P1535" i="4" s="1"/>
  <c r="N1536" i="4"/>
  <c r="P1536" i="4" s="1"/>
  <c r="N1537" i="4"/>
  <c r="P1537" i="4" s="1"/>
  <c r="N1538" i="4"/>
  <c r="P1538" i="4" s="1"/>
  <c r="N1539" i="4"/>
  <c r="P1539" i="4" s="1"/>
  <c r="N1540" i="4"/>
  <c r="P1540" i="4" s="1"/>
  <c r="N1541" i="4"/>
  <c r="P1541" i="4" s="1"/>
  <c r="N1542" i="4"/>
  <c r="P1542" i="4" s="1"/>
  <c r="N1543" i="4"/>
  <c r="P1543" i="4" s="1"/>
  <c r="N1544" i="4"/>
  <c r="P1544" i="4" s="1"/>
  <c r="N1545" i="4"/>
  <c r="P1545" i="4" s="1"/>
  <c r="N1546" i="4"/>
  <c r="P1546" i="4" s="1"/>
  <c r="N1547" i="4"/>
  <c r="P1547" i="4" s="1"/>
  <c r="N1548" i="4"/>
  <c r="P1548" i="4" s="1"/>
  <c r="N1549" i="4"/>
  <c r="P1549" i="4" s="1"/>
  <c r="N1550" i="4"/>
  <c r="P1550" i="4" s="1"/>
  <c r="N1551" i="4"/>
  <c r="P1551" i="4" s="1"/>
  <c r="N1552" i="4"/>
  <c r="P1552" i="4" s="1"/>
  <c r="N1553" i="4"/>
  <c r="P1553" i="4" s="1"/>
  <c r="N1554" i="4"/>
  <c r="P1554" i="4" s="1"/>
  <c r="N1555" i="4"/>
  <c r="P1555" i="4" s="1"/>
  <c r="N1556" i="4"/>
  <c r="P1556" i="4" s="1"/>
  <c r="N1557" i="4"/>
  <c r="P1557" i="4" s="1"/>
  <c r="N1558" i="4"/>
  <c r="P1558" i="4" s="1"/>
  <c r="N1559" i="4"/>
  <c r="P1559" i="4" s="1"/>
  <c r="N1560" i="4"/>
  <c r="P1560" i="4" s="1"/>
  <c r="N1561" i="4"/>
  <c r="P1561" i="4" s="1"/>
  <c r="N1562" i="4"/>
  <c r="P1562" i="4" s="1"/>
  <c r="N1563" i="4"/>
  <c r="P1563" i="4" s="1"/>
  <c r="N1564" i="4"/>
  <c r="P1564" i="4" s="1"/>
  <c r="N1565" i="4"/>
  <c r="P1565" i="4" s="1"/>
  <c r="N1566" i="4"/>
  <c r="P1566" i="4" s="1"/>
  <c r="N1567" i="4"/>
  <c r="P1567" i="4" s="1"/>
  <c r="N1568" i="4"/>
  <c r="P1568" i="4" s="1"/>
  <c r="N1569" i="4"/>
  <c r="P1569" i="4" s="1"/>
  <c r="N1570" i="4"/>
  <c r="P1570" i="4" s="1"/>
  <c r="N1571" i="4"/>
  <c r="P1571" i="4" s="1"/>
  <c r="N1572" i="4"/>
  <c r="P1572" i="4" s="1"/>
  <c r="N1573" i="4"/>
  <c r="P1573" i="4" s="1"/>
  <c r="N1574" i="4"/>
  <c r="P1574" i="4" s="1"/>
  <c r="N1575" i="4"/>
  <c r="P1575" i="4" s="1"/>
  <c r="N1576" i="4"/>
  <c r="P1576" i="4" s="1"/>
  <c r="N1577" i="4"/>
  <c r="P1577" i="4" s="1"/>
  <c r="N1578" i="4"/>
  <c r="P1578" i="4" s="1"/>
  <c r="N1579" i="4"/>
  <c r="P1579" i="4" s="1"/>
  <c r="N1580" i="4"/>
  <c r="P1580" i="4" s="1"/>
  <c r="N1581" i="4"/>
  <c r="P1581" i="4" s="1"/>
  <c r="N1582" i="4"/>
  <c r="P1582" i="4" s="1"/>
  <c r="N1583" i="4"/>
  <c r="P1583" i="4" s="1"/>
  <c r="N1584" i="4"/>
  <c r="P1584" i="4" s="1"/>
  <c r="N1585" i="4"/>
  <c r="P1585" i="4" s="1"/>
  <c r="N1586" i="4"/>
  <c r="P1586" i="4" s="1"/>
  <c r="N1587" i="4"/>
  <c r="P1587" i="4" s="1"/>
  <c r="N1588" i="4"/>
  <c r="P1588" i="4" s="1"/>
  <c r="N1589" i="4"/>
  <c r="P1589" i="4" s="1"/>
  <c r="N1590" i="4"/>
  <c r="P1590" i="4" s="1"/>
  <c r="N1591" i="4"/>
  <c r="P1591" i="4" s="1"/>
  <c r="N1592" i="4"/>
  <c r="P1592" i="4" s="1"/>
  <c r="N1593" i="4"/>
  <c r="P1593" i="4" s="1"/>
  <c r="N1594" i="4"/>
  <c r="P1594" i="4" s="1"/>
  <c r="N1595" i="4"/>
  <c r="P1595" i="4" s="1"/>
  <c r="N1596" i="4"/>
  <c r="P1596" i="4" s="1"/>
  <c r="N1597" i="4"/>
  <c r="P1597" i="4" s="1"/>
  <c r="N1598" i="4"/>
  <c r="P1598" i="4" s="1"/>
  <c r="N1599" i="4"/>
  <c r="P1599" i="4" s="1"/>
  <c r="N1600" i="4"/>
  <c r="P1600" i="4" s="1"/>
  <c r="N1601" i="4"/>
  <c r="P1601" i="4" s="1"/>
  <c r="N1602" i="4"/>
  <c r="P1602" i="4" s="1"/>
  <c r="N1603" i="4"/>
  <c r="P1603" i="4" s="1"/>
  <c r="N1604" i="4"/>
  <c r="P1604" i="4" s="1"/>
  <c r="N1605" i="4"/>
  <c r="P1605" i="4" s="1"/>
  <c r="N1606" i="4"/>
  <c r="P1606" i="4" s="1"/>
  <c r="N1607" i="4"/>
  <c r="P1607" i="4" s="1"/>
  <c r="N1608" i="4"/>
  <c r="P1608" i="4" s="1"/>
  <c r="N1609" i="4"/>
  <c r="P1609" i="4" s="1"/>
  <c r="N1610" i="4"/>
  <c r="P1610" i="4" s="1"/>
  <c r="N1611" i="4"/>
  <c r="P1611" i="4" s="1"/>
  <c r="N1612" i="4"/>
  <c r="P1612" i="4" s="1"/>
  <c r="N1613" i="4"/>
  <c r="P1613" i="4" s="1"/>
  <c r="N1614" i="4"/>
  <c r="P1614" i="4" s="1"/>
  <c r="N1615" i="4"/>
  <c r="P1615" i="4" s="1"/>
  <c r="N1616" i="4"/>
  <c r="P1616" i="4" s="1"/>
  <c r="N1617" i="4"/>
  <c r="P1617" i="4" s="1"/>
  <c r="N1618" i="4"/>
  <c r="P1618" i="4" s="1"/>
  <c r="N1619" i="4"/>
  <c r="P1619" i="4" s="1"/>
  <c r="N1620" i="4"/>
  <c r="P1620" i="4" s="1"/>
  <c r="N1621" i="4"/>
  <c r="P1621" i="4" s="1"/>
  <c r="N1622" i="4"/>
  <c r="P1622" i="4" s="1"/>
  <c r="N1623" i="4"/>
  <c r="P1623" i="4" s="1"/>
  <c r="N1624" i="4"/>
  <c r="P1624" i="4" s="1"/>
  <c r="N1625" i="4"/>
  <c r="P1625" i="4" s="1"/>
  <c r="N1626" i="4"/>
  <c r="P1626" i="4" s="1"/>
  <c r="N1627" i="4"/>
  <c r="P1627" i="4" s="1"/>
  <c r="N1628" i="4"/>
  <c r="P1628" i="4" s="1"/>
  <c r="N1629" i="4"/>
  <c r="P1629" i="4" s="1"/>
  <c r="N1630" i="4"/>
  <c r="P1630" i="4" s="1"/>
  <c r="N1631" i="4"/>
  <c r="P1631" i="4" s="1"/>
  <c r="N1632" i="4"/>
  <c r="P1632" i="4" s="1"/>
  <c r="N1633" i="4"/>
  <c r="P1633" i="4" s="1"/>
  <c r="N1634" i="4"/>
  <c r="P1634" i="4" s="1"/>
  <c r="N1635" i="4"/>
  <c r="P1635" i="4" s="1"/>
  <c r="N1636" i="4"/>
  <c r="P1636" i="4" s="1"/>
  <c r="N1637" i="4"/>
  <c r="P1637" i="4" s="1"/>
  <c r="N1638" i="4"/>
  <c r="P1638" i="4" s="1"/>
  <c r="N1639" i="4"/>
  <c r="P1639" i="4" s="1"/>
  <c r="N1640" i="4"/>
  <c r="P1640" i="4" s="1"/>
  <c r="N1641" i="4"/>
  <c r="P1641" i="4" s="1"/>
  <c r="N1642" i="4"/>
  <c r="P1642" i="4" s="1"/>
  <c r="N1643" i="4"/>
  <c r="P1643" i="4" s="1"/>
  <c r="N1644" i="4"/>
  <c r="P1644" i="4" s="1"/>
  <c r="N1645" i="4"/>
  <c r="P1645" i="4" s="1"/>
  <c r="N1646" i="4"/>
  <c r="P1646" i="4" s="1"/>
  <c r="N1647" i="4"/>
  <c r="P1647" i="4" s="1"/>
  <c r="N1648" i="4"/>
  <c r="P1648" i="4" s="1"/>
  <c r="N1649" i="4"/>
  <c r="P1649" i="4" s="1"/>
  <c r="N1650" i="4"/>
  <c r="P1650" i="4" s="1"/>
  <c r="N1651" i="4"/>
  <c r="P1651" i="4" s="1"/>
  <c r="N1652" i="4"/>
  <c r="P1652" i="4" s="1"/>
  <c r="N1653" i="4"/>
  <c r="P1653" i="4" s="1"/>
  <c r="N1654" i="4"/>
  <c r="P1654" i="4" s="1"/>
  <c r="N1655" i="4"/>
  <c r="P1655" i="4" s="1"/>
  <c r="N1656" i="4"/>
  <c r="P1656" i="4" s="1"/>
  <c r="N1657" i="4"/>
  <c r="P1657" i="4" s="1"/>
  <c r="N1658" i="4"/>
  <c r="P1658" i="4" s="1"/>
  <c r="N1659" i="4"/>
  <c r="P1659" i="4" s="1"/>
  <c r="N1660" i="4"/>
  <c r="P1660" i="4" s="1"/>
  <c r="N1661" i="4"/>
  <c r="P1661" i="4" s="1"/>
  <c r="N1662" i="4"/>
  <c r="P1662" i="4" s="1"/>
  <c r="N1663" i="4"/>
  <c r="P1663" i="4" s="1"/>
  <c r="N1664" i="4"/>
  <c r="P1664" i="4" s="1"/>
  <c r="N1665" i="4"/>
  <c r="P1665" i="4" s="1"/>
  <c r="N1666" i="4"/>
  <c r="P1666" i="4" s="1"/>
  <c r="N1667" i="4"/>
  <c r="P1667" i="4" s="1"/>
  <c r="N1668" i="4"/>
  <c r="P1668" i="4" s="1"/>
  <c r="N1669" i="4"/>
  <c r="P1669" i="4" s="1"/>
  <c r="N1670" i="4"/>
  <c r="P1670" i="4" s="1"/>
  <c r="N1671" i="4"/>
  <c r="P1671" i="4" s="1"/>
  <c r="N1672" i="4"/>
  <c r="P1672" i="4" s="1"/>
  <c r="N1673" i="4"/>
  <c r="P1673" i="4" s="1"/>
  <c r="N1674" i="4"/>
  <c r="P1674" i="4" s="1"/>
  <c r="N1675" i="4"/>
  <c r="P1675" i="4" s="1"/>
  <c r="N1676" i="4"/>
  <c r="P1676" i="4" s="1"/>
  <c r="N1677" i="4"/>
  <c r="P1677" i="4" s="1"/>
  <c r="N1678" i="4"/>
  <c r="P1678" i="4" s="1"/>
  <c r="N1679" i="4"/>
  <c r="P1679" i="4" s="1"/>
  <c r="N1680" i="4"/>
  <c r="P1680" i="4" s="1"/>
  <c r="N1681" i="4"/>
  <c r="P1681" i="4" s="1"/>
  <c r="N1682" i="4"/>
  <c r="P1682" i="4" s="1"/>
  <c r="N1683" i="4"/>
  <c r="P1683" i="4" s="1"/>
  <c r="N1684" i="4"/>
  <c r="P1684" i="4" s="1"/>
  <c r="N1685" i="4"/>
  <c r="P1685" i="4" s="1"/>
  <c r="N1686" i="4"/>
  <c r="P1686" i="4" s="1"/>
  <c r="N1687" i="4"/>
  <c r="P1687" i="4" s="1"/>
  <c r="N1688" i="4"/>
  <c r="P1688" i="4" s="1"/>
  <c r="N1689" i="4"/>
  <c r="P1689" i="4" s="1"/>
  <c r="N1690" i="4"/>
  <c r="P1690" i="4" s="1"/>
  <c r="N1691" i="4"/>
  <c r="P1691" i="4" s="1"/>
  <c r="N1692" i="4"/>
  <c r="P1692" i="4" s="1"/>
  <c r="N1693" i="4"/>
  <c r="P1693" i="4" s="1"/>
  <c r="N1694" i="4"/>
  <c r="P1694" i="4" s="1"/>
  <c r="N1695" i="4"/>
  <c r="P1695" i="4" s="1"/>
  <c r="N1696" i="4"/>
  <c r="P1696" i="4" s="1"/>
  <c r="N1697" i="4"/>
  <c r="P1697" i="4" s="1"/>
  <c r="N1698" i="4"/>
  <c r="P1698" i="4" s="1"/>
  <c r="N1699" i="4"/>
  <c r="P1699" i="4" s="1"/>
  <c r="N1700" i="4"/>
  <c r="P1700" i="4" s="1"/>
  <c r="N1701" i="4"/>
  <c r="P1701" i="4" s="1"/>
  <c r="N1702" i="4"/>
  <c r="P1702" i="4" s="1"/>
  <c r="N1703" i="4"/>
  <c r="P1703" i="4" s="1"/>
  <c r="N1704" i="4"/>
  <c r="P1704" i="4" s="1"/>
  <c r="N1705" i="4"/>
  <c r="P1705" i="4" s="1"/>
  <c r="N1706" i="4"/>
  <c r="P1706" i="4" s="1"/>
  <c r="N1707" i="4"/>
  <c r="P1707" i="4" s="1"/>
  <c r="N1708" i="4"/>
  <c r="P1708" i="4" s="1"/>
  <c r="N1709" i="4"/>
  <c r="P1709" i="4" s="1"/>
  <c r="N1710" i="4"/>
  <c r="P1710" i="4" s="1"/>
  <c r="N1711" i="4"/>
  <c r="P1711" i="4" s="1"/>
  <c r="N1712" i="4"/>
  <c r="P1712" i="4" s="1"/>
  <c r="N1713" i="4"/>
  <c r="P1713" i="4" s="1"/>
  <c r="N1714" i="4"/>
  <c r="P1714" i="4" s="1"/>
  <c r="N1715" i="4"/>
  <c r="P1715" i="4" s="1"/>
  <c r="N1716" i="4"/>
  <c r="P1716" i="4" s="1"/>
  <c r="N1717" i="4"/>
  <c r="P1717" i="4" s="1"/>
  <c r="N1718" i="4"/>
  <c r="P1718" i="4" s="1"/>
  <c r="N1719" i="4"/>
  <c r="P1719" i="4" s="1"/>
  <c r="N1720" i="4"/>
  <c r="P1720" i="4" s="1"/>
  <c r="N1721" i="4"/>
  <c r="P1721" i="4" s="1"/>
  <c r="N1722" i="4"/>
  <c r="P1722" i="4" s="1"/>
  <c r="N1723" i="4"/>
  <c r="P1723" i="4" s="1"/>
  <c r="N1724" i="4"/>
  <c r="P1724" i="4" s="1"/>
  <c r="N1725" i="4"/>
  <c r="P1725" i="4" s="1"/>
  <c r="N1726" i="4"/>
  <c r="P1726" i="4" s="1"/>
  <c r="N1727" i="4"/>
  <c r="P1727" i="4" s="1"/>
  <c r="N1728" i="4"/>
  <c r="P1728" i="4" s="1"/>
  <c r="N1729" i="4"/>
  <c r="P1729" i="4" s="1"/>
  <c r="N1730" i="4"/>
  <c r="P1730" i="4" s="1"/>
  <c r="N1731" i="4"/>
  <c r="P1731" i="4" s="1"/>
  <c r="N1732" i="4"/>
  <c r="P1732" i="4" s="1"/>
  <c r="N1733" i="4"/>
  <c r="P1733" i="4" s="1"/>
  <c r="N1734" i="4"/>
  <c r="P1734" i="4" s="1"/>
  <c r="N1735" i="4"/>
  <c r="P1735" i="4" s="1"/>
  <c r="N1736" i="4"/>
  <c r="P1736" i="4" s="1"/>
  <c r="N1737" i="4"/>
  <c r="P1737" i="4" s="1"/>
  <c r="N1738" i="4"/>
  <c r="P1738" i="4" s="1"/>
  <c r="N1739" i="4"/>
  <c r="P1739" i="4" s="1"/>
  <c r="N1740" i="4"/>
  <c r="P1740" i="4" s="1"/>
  <c r="N1741" i="4"/>
  <c r="P1741" i="4" s="1"/>
  <c r="N1742" i="4"/>
  <c r="P1742" i="4" s="1"/>
  <c r="N1743" i="4"/>
  <c r="P1743" i="4" s="1"/>
  <c r="N1744" i="4"/>
  <c r="P1744" i="4" s="1"/>
  <c r="N1745" i="4"/>
  <c r="P1745" i="4" s="1"/>
  <c r="N1746" i="4"/>
  <c r="P1746" i="4" s="1"/>
  <c r="N1747" i="4"/>
  <c r="P1747" i="4" s="1"/>
  <c r="N1748" i="4"/>
  <c r="P1748" i="4" s="1"/>
  <c r="N1749" i="4"/>
  <c r="P1749" i="4" s="1"/>
  <c r="N1750" i="4"/>
  <c r="P1750" i="4" s="1"/>
  <c r="N1751" i="4"/>
  <c r="P1751" i="4" s="1"/>
  <c r="N1752" i="4"/>
  <c r="P1752" i="4" s="1"/>
  <c r="N1753" i="4"/>
  <c r="P1753" i="4" s="1"/>
  <c r="N1754" i="4"/>
  <c r="P1754" i="4" s="1"/>
  <c r="N1755" i="4"/>
  <c r="P1755" i="4" s="1"/>
  <c r="N1756" i="4"/>
  <c r="P1756" i="4" s="1"/>
  <c r="N1757" i="4"/>
  <c r="P1757" i="4" s="1"/>
  <c r="N1758" i="4"/>
  <c r="P1758" i="4" s="1"/>
  <c r="N1759" i="4"/>
  <c r="P1759" i="4" s="1"/>
  <c r="N1760" i="4"/>
  <c r="P1760" i="4" s="1"/>
  <c r="N1761" i="4"/>
  <c r="P1761" i="4" s="1"/>
  <c r="N1762" i="4"/>
  <c r="P1762" i="4" s="1"/>
  <c r="N1763" i="4"/>
  <c r="P1763" i="4" s="1"/>
  <c r="N1764" i="4"/>
  <c r="P1764" i="4" s="1"/>
  <c r="N1765" i="4"/>
  <c r="P1765" i="4" s="1"/>
  <c r="N1766" i="4"/>
  <c r="P1766" i="4" s="1"/>
  <c r="N1767" i="4"/>
  <c r="P1767" i="4" s="1"/>
  <c r="N1768" i="4"/>
  <c r="P1768" i="4" s="1"/>
  <c r="N1769" i="4"/>
  <c r="P1769" i="4" s="1"/>
  <c r="N1770" i="4"/>
  <c r="P1770" i="4" s="1"/>
  <c r="N1771" i="4"/>
  <c r="P1771" i="4" s="1"/>
  <c r="N1772" i="4"/>
  <c r="P1772" i="4" s="1"/>
  <c r="N1773" i="4"/>
  <c r="P1773" i="4" s="1"/>
  <c r="N1774" i="4"/>
  <c r="P1774" i="4" s="1"/>
  <c r="N1775" i="4"/>
  <c r="P1775" i="4" s="1"/>
  <c r="N1776" i="4"/>
  <c r="P1776" i="4" s="1"/>
  <c r="N1777" i="4"/>
  <c r="P1777" i="4" s="1"/>
  <c r="N1778" i="4"/>
  <c r="P1778" i="4" s="1"/>
  <c r="N1779" i="4"/>
  <c r="P1779" i="4" s="1"/>
  <c r="N1780" i="4"/>
  <c r="P1780" i="4" s="1"/>
  <c r="N1781" i="4"/>
  <c r="P1781" i="4" s="1"/>
  <c r="N1782" i="4"/>
  <c r="P1782" i="4" s="1"/>
  <c r="N1783" i="4"/>
  <c r="P1783" i="4" s="1"/>
  <c r="N1784" i="4"/>
  <c r="P1784" i="4" s="1"/>
  <c r="N1785" i="4"/>
  <c r="P1785" i="4" s="1"/>
  <c r="N1786" i="4"/>
  <c r="P1786" i="4" s="1"/>
  <c r="N1787" i="4"/>
  <c r="P1787" i="4" s="1"/>
  <c r="N1788" i="4"/>
  <c r="P1788" i="4" s="1"/>
  <c r="N1789" i="4"/>
  <c r="P1789" i="4" s="1"/>
  <c r="N1790" i="4"/>
  <c r="P1790" i="4" s="1"/>
  <c r="N1791" i="4"/>
  <c r="P1791" i="4" s="1"/>
  <c r="N1792" i="4"/>
  <c r="P1792" i="4" s="1"/>
  <c r="N1793" i="4"/>
  <c r="P1793" i="4" s="1"/>
  <c r="N1794" i="4"/>
  <c r="P1794" i="4" s="1"/>
  <c r="N1795" i="4"/>
  <c r="P1795" i="4" s="1"/>
  <c r="N1796" i="4"/>
  <c r="P1796" i="4" s="1"/>
  <c r="N1797" i="4"/>
  <c r="P1797" i="4" s="1"/>
  <c r="N1798" i="4"/>
  <c r="P1798" i="4" s="1"/>
  <c r="N1799" i="4"/>
  <c r="P1799" i="4" s="1"/>
  <c r="N1800" i="4"/>
  <c r="P1800" i="4" s="1"/>
  <c r="N1801" i="4"/>
  <c r="P1801" i="4" s="1"/>
  <c r="N1802" i="4"/>
  <c r="P1802" i="4" s="1"/>
  <c r="N1803" i="4"/>
  <c r="P1803" i="4" s="1"/>
  <c r="N1804" i="4"/>
  <c r="P1804" i="4" s="1"/>
  <c r="N1805" i="4"/>
  <c r="P1805" i="4" s="1"/>
  <c r="N1806" i="4"/>
  <c r="P1806" i="4" s="1"/>
  <c r="N1807" i="4"/>
  <c r="P1807" i="4" s="1"/>
  <c r="N1808" i="4"/>
  <c r="P1808" i="4" s="1"/>
  <c r="N1809" i="4"/>
  <c r="P1809" i="4" s="1"/>
  <c r="N1810" i="4"/>
  <c r="P1810" i="4" s="1"/>
  <c r="N1811" i="4"/>
  <c r="P1811" i="4" s="1"/>
  <c r="N1812" i="4"/>
  <c r="P1812" i="4" s="1"/>
  <c r="N1813" i="4"/>
  <c r="P1813" i="4" s="1"/>
  <c r="N1814" i="4"/>
  <c r="P1814" i="4" s="1"/>
  <c r="N1815" i="4"/>
  <c r="P1815" i="4" s="1"/>
  <c r="N1816" i="4"/>
  <c r="P1816" i="4" s="1"/>
  <c r="N1817" i="4"/>
  <c r="P1817" i="4" s="1"/>
  <c r="N1818" i="4"/>
  <c r="P1818" i="4" s="1"/>
  <c r="N1819" i="4"/>
  <c r="P1819" i="4" s="1"/>
  <c r="N1820" i="4"/>
  <c r="P1820" i="4" s="1"/>
  <c r="N1821" i="4"/>
  <c r="P1821" i="4" s="1"/>
  <c r="N1822" i="4"/>
  <c r="P1822" i="4" s="1"/>
  <c r="N1823" i="4"/>
  <c r="P1823" i="4" s="1"/>
  <c r="N1824" i="4"/>
  <c r="P1824" i="4" s="1"/>
  <c r="N1825" i="4"/>
  <c r="P1825" i="4" s="1"/>
  <c r="N1826" i="4"/>
  <c r="P1826" i="4" s="1"/>
  <c r="N1827" i="4"/>
  <c r="P1827" i="4" s="1"/>
  <c r="N1828" i="4"/>
  <c r="P1828" i="4" s="1"/>
  <c r="N1829" i="4"/>
  <c r="P1829" i="4" s="1"/>
  <c r="N1830" i="4"/>
  <c r="P1830" i="4" s="1"/>
  <c r="N1831" i="4"/>
  <c r="P1831" i="4" s="1"/>
  <c r="N1832" i="4"/>
  <c r="P1832" i="4" s="1"/>
  <c r="N1833" i="4"/>
  <c r="P1833" i="4" s="1"/>
  <c r="N1834" i="4"/>
  <c r="P1834" i="4" s="1"/>
  <c r="N1835" i="4"/>
  <c r="P1835" i="4" s="1"/>
  <c r="N1836" i="4"/>
  <c r="P1836" i="4" s="1"/>
  <c r="N1837" i="4"/>
  <c r="P1837" i="4" s="1"/>
  <c r="N1838" i="4"/>
  <c r="P1838" i="4" s="1"/>
  <c r="N1839" i="4"/>
  <c r="P1839" i="4" s="1"/>
  <c r="N1840" i="4"/>
  <c r="P1840" i="4" s="1"/>
  <c r="N1841" i="4"/>
  <c r="P1841" i="4" s="1"/>
  <c r="N1842" i="4"/>
  <c r="P1842" i="4" s="1"/>
  <c r="N1843" i="4"/>
  <c r="P1843" i="4" s="1"/>
  <c r="N1844" i="4"/>
  <c r="P1844" i="4" s="1"/>
  <c r="N1845" i="4"/>
  <c r="P1845" i="4" s="1"/>
  <c r="N1846" i="4"/>
  <c r="P1846" i="4" s="1"/>
  <c r="N1847" i="4"/>
  <c r="P1847" i="4" s="1"/>
  <c r="N1848" i="4"/>
  <c r="P1848" i="4" s="1"/>
  <c r="N1849" i="4"/>
  <c r="P1849" i="4" s="1"/>
  <c r="N1850" i="4"/>
  <c r="P1850" i="4" s="1"/>
  <c r="N1851" i="4"/>
  <c r="P1851" i="4" s="1"/>
  <c r="N1852" i="4"/>
  <c r="P1852" i="4" s="1"/>
  <c r="N1853" i="4"/>
  <c r="P1853" i="4" s="1"/>
  <c r="N1854" i="4"/>
  <c r="P1854" i="4" s="1"/>
  <c r="N1855" i="4"/>
  <c r="P1855" i="4" s="1"/>
  <c r="N1856" i="4"/>
  <c r="P1856" i="4" s="1"/>
  <c r="N1857" i="4"/>
  <c r="P1857" i="4" s="1"/>
  <c r="N1858" i="4"/>
  <c r="P1858" i="4" s="1"/>
  <c r="N1859" i="4"/>
  <c r="P1859" i="4" s="1"/>
  <c r="N1860" i="4"/>
  <c r="P1860" i="4" s="1"/>
  <c r="N1861" i="4"/>
  <c r="P1861" i="4" s="1"/>
  <c r="N1862" i="4"/>
  <c r="P1862" i="4" s="1"/>
  <c r="N1863" i="4"/>
  <c r="P1863" i="4" s="1"/>
  <c r="N1864" i="4"/>
  <c r="P1864" i="4" s="1"/>
  <c r="N1865" i="4"/>
  <c r="P1865" i="4" s="1"/>
  <c r="N1866" i="4"/>
  <c r="P1866" i="4" s="1"/>
  <c r="N1867" i="4"/>
  <c r="P1867" i="4" s="1"/>
  <c r="N1868" i="4"/>
  <c r="P1868" i="4" s="1"/>
  <c r="N1869" i="4"/>
  <c r="P1869" i="4" s="1"/>
  <c r="N1870" i="4"/>
  <c r="P1870" i="4" s="1"/>
  <c r="N1871" i="4"/>
  <c r="P1871" i="4" s="1"/>
  <c r="N1872" i="4"/>
  <c r="P1872" i="4" s="1"/>
  <c r="N1873" i="4"/>
  <c r="P1873" i="4" s="1"/>
  <c r="N1874" i="4"/>
  <c r="P1874" i="4" s="1"/>
  <c r="N1875" i="4"/>
  <c r="P1875" i="4" s="1"/>
  <c r="N1876" i="4"/>
  <c r="P1876" i="4" s="1"/>
  <c r="N1877" i="4"/>
  <c r="P1877" i="4" s="1"/>
  <c r="N1878" i="4"/>
  <c r="P1878" i="4" s="1"/>
  <c r="N1879" i="4"/>
  <c r="P1879" i="4" s="1"/>
  <c r="N1880" i="4"/>
  <c r="P1880" i="4" s="1"/>
  <c r="N1881" i="4"/>
  <c r="P1881" i="4" s="1"/>
  <c r="N1882" i="4"/>
  <c r="P1882" i="4" s="1"/>
  <c r="N1883" i="4"/>
  <c r="P1883" i="4" s="1"/>
  <c r="N1884" i="4"/>
  <c r="P1884" i="4" s="1"/>
  <c r="N1885" i="4"/>
  <c r="P1885" i="4" s="1"/>
  <c r="N1886" i="4"/>
  <c r="P1886" i="4" s="1"/>
  <c r="N1887" i="4"/>
  <c r="P1887" i="4" s="1"/>
  <c r="N1888" i="4"/>
  <c r="P1888" i="4" s="1"/>
  <c r="N1889" i="4"/>
  <c r="P1889" i="4" s="1"/>
  <c r="N1890" i="4"/>
  <c r="P1890" i="4" s="1"/>
  <c r="N1891" i="4"/>
  <c r="P1891" i="4" s="1"/>
  <c r="N1892" i="4"/>
  <c r="P1892" i="4" s="1"/>
  <c r="N1893" i="4"/>
  <c r="P1893" i="4" s="1"/>
  <c r="N1894" i="4"/>
  <c r="P1894" i="4" s="1"/>
  <c r="N1895" i="4"/>
  <c r="P1895" i="4" s="1"/>
  <c r="N1896" i="4"/>
  <c r="P1896" i="4" s="1"/>
  <c r="N1897" i="4"/>
  <c r="P1897" i="4" s="1"/>
  <c r="N1898" i="4"/>
  <c r="P1898" i="4" s="1"/>
  <c r="N1899" i="4"/>
  <c r="P1899" i="4" s="1"/>
  <c r="N1900" i="4"/>
  <c r="P1900" i="4" s="1"/>
  <c r="N1901" i="4"/>
  <c r="P1901" i="4" s="1"/>
  <c r="N1902" i="4"/>
  <c r="P1902" i="4" s="1"/>
  <c r="N1903" i="4"/>
  <c r="P1903" i="4" s="1"/>
  <c r="N1904" i="4"/>
  <c r="P1904" i="4" s="1"/>
  <c r="N1905" i="4"/>
  <c r="P1905" i="4" s="1"/>
  <c r="N1906" i="4"/>
  <c r="P1906" i="4" s="1"/>
  <c r="N1907" i="4"/>
  <c r="P1907" i="4" s="1"/>
  <c r="N1908" i="4"/>
  <c r="P1908" i="4" s="1"/>
  <c r="N1909" i="4"/>
  <c r="P1909" i="4" s="1"/>
  <c r="N1910" i="4"/>
  <c r="P1910" i="4" s="1"/>
  <c r="N1911" i="4"/>
  <c r="P1911" i="4" s="1"/>
  <c r="N1912" i="4"/>
  <c r="P1912" i="4" s="1"/>
  <c r="N1913" i="4"/>
  <c r="P1913" i="4" s="1"/>
  <c r="N1914" i="4"/>
  <c r="P1914" i="4" s="1"/>
  <c r="N1915" i="4"/>
  <c r="P1915" i="4" s="1"/>
  <c r="N1916" i="4"/>
  <c r="P1916" i="4" s="1"/>
  <c r="N1917" i="4"/>
  <c r="P1917" i="4" s="1"/>
  <c r="N1918" i="4"/>
  <c r="P1918" i="4" s="1"/>
  <c r="N1919" i="4"/>
  <c r="P1919" i="4" s="1"/>
  <c r="N1920" i="4"/>
  <c r="P1920" i="4" s="1"/>
  <c r="N1921" i="4"/>
  <c r="P1921" i="4" s="1"/>
  <c r="N1922" i="4"/>
  <c r="P1922" i="4" s="1"/>
  <c r="N1923" i="4"/>
  <c r="P1923" i="4" s="1"/>
  <c r="N1924" i="4"/>
  <c r="P1924" i="4" s="1"/>
  <c r="N1925" i="4"/>
  <c r="P1925" i="4" s="1"/>
  <c r="N1926" i="4"/>
  <c r="P1926" i="4" s="1"/>
  <c r="N1927" i="4"/>
  <c r="P1927" i="4" s="1"/>
  <c r="N1928" i="4"/>
  <c r="P1928" i="4" s="1"/>
  <c r="N1929" i="4"/>
  <c r="P1929" i="4" s="1"/>
  <c r="N1930" i="4"/>
  <c r="P1930" i="4" s="1"/>
  <c r="N1931" i="4"/>
  <c r="P1931" i="4" s="1"/>
  <c r="N1932" i="4"/>
  <c r="P1932" i="4" s="1"/>
  <c r="N1933" i="4"/>
  <c r="P1933" i="4" s="1"/>
  <c r="N1934" i="4"/>
  <c r="P1934" i="4" s="1"/>
  <c r="N1935" i="4"/>
  <c r="P1935" i="4" s="1"/>
  <c r="N1936" i="4"/>
  <c r="P1936" i="4" s="1"/>
  <c r="N1937" i="4"/>
  <c r="P1937" i="4" s="1"/>
  <c r="N1938" i="4"/>
  <c r="P1938" i="4" s="1"/>
  <c r="N1939" i="4"/>
  <c r="P1939" i="4" s="1"/>
  <c r="N1940" i="4"/>
  <c r="P1940" i="4" s="1"/>
  <c r="N1941" i="4"/>
  <c r="P1941" i="4" s="1"/>
  <c r="N1942" i="4"/>
  <c r="P1942" i="4" s="1"/>
  <c r="N1943" i="4"/>
  <c r="P1943" i="4" s="1"/>
  <c r="N1944" i="4"/>
  <c r="P1944" i="4" s="1"/>
  <c r="N1945" i="4"/>
  <c r="P1945" i="4" s="1"/>
  <c r="N1946" i="4"/>
  <c r="P1946" i="4" s="1"/>
  <c r="N1947" i="4"/>
  <c r="P1947" i="4" s="1"/>
  <c r="N1948" i="4"/>
  <c r="P1948" i="4" s="1"/>
  <c r="N1949" i="4"/>
  <c r="P1949" i="4" s="1"/>
  <c r="N1950" i="4"/>
  <c r="P1950" i="4" s="1"/>
  <c r="N1951" i="4"/>
  <c r="P1951" i="4" s="1"/>
  <c r="N1952" i="4"/>
  <c r="P1952" i="4" s="1"/>
  <c r="N1953" i="4"/>
  <c r="P1953" i="4" s="1"/>
  <c r="N1954" i="4"/>
  <c r="P1954" i="4" s="1"/>
  <c r="N1955" i="4"/>
  <c r="P1955" i="4" s="1"/>
  <c r="N1956" i="4"/>
  <c r="P1956" i="4" s="1"/>
  <c r="N1957" i="4"/>
  <c r="P1957" i="4" s="1"/>
  <c r="N1958" i="4"/>
  <c r="P1958" i="4" s="1"/>
  <c r="N1959" i="4"/>
  <c r="P1959" i="4" s="1"/>
  <c r="N1960" i="4"/>
  <c r="P1960" i="4" s="1"/>
  <c r="N1961" i="4"/>
  <c r="P1961" i="4" s="1"/>
  <c r="N1962" i="4"/>
  <c r="P1962" i="4" s="1"/>
  <c r="N1963" i="4"/>
  <c r="P1963" i="4" s="1"/>
  <c r="N1964" i="4"/>
  <c r="P1964" i="4" s="1"/>
  <c r="N1965" i="4"/>
  <c r="P1965" i="4" s="1"/>
  <c r="N1966" i="4"/>
  <c r="P1966" i="4" s="1"/>
  <c r="N1967" i="4"/>
  <c r="P1967" i="4" s="1"/>
  <c r="N1968" i="4"/>
  <c r="P1968" i="4" s="1"/>
  <c r="N1969" i="4"/>
  <c r="P1969" i="4" s="1"/>
  <c r="N1970" i="4"/>
  <c r="P1970" i="4" s="1"/>
  <c r="N1971" i="4"/>
  <c r="P1971" i="4" s="1"/>
  <c r="N1972" i="4"/>
  <c r="P1972" i="4" s="1"/>
  <c r="N1973" i="4"/>
  <c r="P1973" i="4" s="1"/>
  <c r="N1974" i="4"/>
  <c r="P1974" i="4" s="1"/>
  <c r="N1975" i="4"/>
  <c r="P1975" i="4" s="1"/>
  <c r="N1976" i="4"/>
  <c r="P1976" i="4" s="1"/>
  <c r="N1977" i="4"/>
  <c r="P1977" i="4" s="1"/>
  <c r="N1978" i="4"/>
  <c r="P1978" i="4" s="1"/>
  <c r="N1979" i="4"/>
  <c r="P1979" i="4" s="1"/>
  <c r="N1980" i="4"/>
  <c r="P1980" i="4" s="1"/>
  <c r="N1981" i="4"/>
  <c r="P1981" i="4" s="1"/>
  <c r="N1982" i="4"/>
  <c r="P1982" i="4" s="1"/>
  <c r="N1983" i="4"/>
  <c r="P1983" i="4" s="1"/>
  <c r="N1984" i="4"/>
  <c r="P1984" i="4" s="1"/>
  <c r="N1985" i="4"/>
  <c r="P1985" i="4" s="1"/>
  <c r="N1986" i="4"/>
  <c r="P1986" i="4" s="1"/>
  <c r="N1987" i="4"/>
  <c r="P1987" i="4" s="1"/>
  <c r="N1988" i="4"/>
  <c r="P1988" i="4" s="1"/>
  <c r="N1989" i="4"/>
  <c r="P1989" i="4" s="1"/>
  <c r="N1990" i="4"/>
  <c r="P1990" i="4" s="1"/>
  <c r="N1991" i="4"/>
  <c r="P1991" i="4" s="1"/>
  <c r="N1992" i="4"/>
  <c r="P1992" i="4" s="1"/>
  <c r="N1993" i="4"/>
  <c r="P1993" i="4" s="1"/>
  <c r="N1994" i="4"/>
  <c r="P1994" i="4" s="1"/>
  <c r="N1995" i="4"/>
  <c r="P1995" i="4" s="1"/>
  <c r="N1996" i="4"/>
  <c r="P1996" i="4" s="1"/>
  <c r="N1997" i="4"/>
  <c r="P1997" i="4" s="1"/>
  <c r="N1998" i="4"/>
  <c r="P1998" i="4" s="1"/>
  <c r="N1999" i="4"/>
  <c r="P1999" i="4" s="1"/>
  <c r="N2000" i="4"/>
  <c r="P2000" i="4" s="1"/>
  <c r="N2001" i="4"/>
  <c r="P2001" i="4" s="1"/>
  <c r="N2002" i="4"/>
  <c r="P2002" i="4" s="1"/>
  <c r="N2003" i="4"/>
  <c r="P2003" i="4" s="1"/>
  <c r="N2004" i="4"/>
  <c r="P2004" i="4" s="1"/>
  <c r="N2005" i="4"/>
  <c r="P2005" i="4" s="1"/>
  <c r="N2006" i="4"/>
  <c r="P2006" i="4" s="1"/>
  <c r="N2007" i="4"/>
  <c r="P2007" i="4" s="1"/>
  <c r="N2008" i="4"/>
  <c r="P2008" i="4" s="1"/>
  <c r="N2009" i="4"/>
  <c r="P2009" i="4" s="1"/>
  <c r="N2010" i="4"/>
  <c r="P2010" i="4" s="1"/>
  <c r="N2011" i="4"/>
  <c r="P2011" i="4" s="1"/>
  <c r="N2012" i="4"/>
  <c r="P2012" i="4" s="1"/>
  <c r="N2013" i="4"/>
  <c r="P2013" i="4" s="1"/>
  <c r="N2014" i="4"/>
  <c r="P2014" i="4" s="1"/>
  <c r="N2015" i="4"/>
  <c r="P2015" i="4" s="1"/>
  <c r="N2016" i="4"/>
  <c r="P2016" i="4" s="1"/>
  <c r="N2017" i="4"/>
  <c r="P2017" i="4" s="1"/>
  <c r="N2018" i="4"/>
  <c r="P2018" i="4" s="1"/>
  <c r="N2019" i="4"/>
  <c r="P2019" i="4" s="1"/>
  <c r="N2020" i="4"/>
  <c r="P2020" i="4" s="1"/>
  <c r="N2021" i="4"/>
  <c r="P2021" i="4" s="1"/>
  <c r="N2022" i="4"/>
  <c r="P2022" i="4" s="1"/>
  <c r="N2023" i="4"/>
  <c r="P2023" i="4" s="1"/>
  <c r="N2024" i="4"/>
  <c r="P2024" i="4" s="1"/>
  <c r="N2025" i="4"/>
  <c r="P2025" i="4" s="1"/>
  <c r="N2026" i="4"/>
  <c r="P2026" i="4" s="1"/>
  <c r="N2027" i="4"/>
  <c r="P2027" i="4" s="1"/>
  <c r="N2028" i="4"/>
  <c r="P2028" i="4" s="1"/>
  <c r="N2029" i="4"/>
  <c r="P2029" i="4" s="1"/>
  <c r="N2030" i="4"/>
  <c r="P2030" i="4" s="1"/>
  <c r="N2031" i="4"/>
  <c r="P2031" i="4" s="1"/>
  <c r="N2032" i="4"/>
  <c r="P2032" i="4" s="1"/>
  <c r="N2033" i="4"/>
  <c r="P2033" i="4" s="1"/>
  <c r="N2034" i="4"/>
  <c r="P2034" i="4" s="1"/>
  <c r="N2035" i="4"/>
  <c r="P2035" i="4" s="1"/>
  <c r="N2036" i="4"/>
  <c r="P2036" i="4" s="1"/>
  <c r="N2037" i="4"/>
  <c r="P2037" i="4" s="1"/>
  <c r="N2038" i="4"/>
  <c r="P2038" i="4" s="1"/>
  <c r="N2039" i="4"/>
  <c r="P2039" i="4" s="1"/>
  <c r="N2040" i="4"/>
  <c r="P2040" i="4" s="1"/>
  <c r="N2041" i="4"/>
  <c r="P2041" i="4" s="1"/>
  <c r="N2042" i="4"/>
  <c r="P2042" i="4" s="1"/>
  <c r="N2043" i="4"/>
  <c r="P2043" i="4" s="1"/>
  <c r="N2044" i="4"/>
  <c r="P2044" i="4" s="1"/>
  <c r="N2045" i="4"/>
  <c r="P2045" i="4" s="1"/>
  <c r="N2046" i="4"/>
  <c r="P2046" i="4" s="1"/>
  <c r="N2047" i="4"/>
  <c r="P2047" i="4" s="1"/>
  <c r="N2048" i="4"/>
  <c r="P2048" i="4" s="1"/>
  <c r="N2049" i="4"/>
  <c r="P2049" i="4" s="1"/>
  <c r="N2050" i="4"/>
  <c r="P2050" i="4" s="1"/>
  <c r="N2051" i="4"/>
  <c r="P2051" i="4" s="1"/>
  <c r="N2052" i="4"/>
  <c r="P2052" i="4" s="1"/>
  <c r="N2053" i="4"/>
  <c r="P2053" i="4" s="1"/>
  <c r="N2054" i="4"/>
  <c r="P2054" i="4" s="1"/>
  <c r="N2055" i="4"/>
  <c r="P2055" i="4" s="1"/>
  <c r="N2056" i="4"/>
  <c r="P2056" i="4" s="1"/>
  <c r="N2057" i="4"/>
  <c r="P2057" i="4" s="1"/>
  <c r="N2058" i="4"/>
  <c r="P2058" i="4" s="1"/>
  <c r="N2059" i="4"/>
  <c r="P2059" i="4" s="1"/>
  <c r="N2060" i="4"/>
  <c r="P2060" i="4" s="1"/>
  <c r="N2061" i="4"/>
  <c r="P2061" i="4" s="1"/>
  <c r="N2062" i="4"/>
  <c r="P2062" i="4" s="1"/>
  <c r="N2063" i="4"/>
  <c r="P2063" i="4" s="1"/>
  <c r="N2064" i="4"/>
  <c r="P2064" i="4" s="1"/>
  <c r="N2065" i="4"/>
  <c r="P2065" i="4" s="1"/>
  <c r="N2066" i="4"/>
  <c r="P2066" i="4" s="1"/>
  <c r="N2067" i="4"/>
  <c r="P2067" i="4" s="1"/>
  <c r="N2068" i="4"/>
  <c r="P2068" i="4" s="1"/>
  <c r="N2069" i="4"/>
  <c r="P2069" i="4" s="1"/>
  <c r="N2070" i="4"/>
  <c r="P2070" i="4" s="1"/>
  <c r="N2071" i="4"/>
  <c r="P2071" i="4" s="1"/>
  <c r="N2072" i="4"/>
  <c r="P2072" i="4" s="1"/>
  <c r="N2073" i="4"/>
  <c r="P2073" i="4" s="1"/>
  <c r="N2074" i="4"/>
  <c r="P2074" i="4" s="1"/>
  <c r="N2075" i="4"/>
  <c r="P2075" i="4" s="1"/>
  <c r="N2076" i="4"/>
  <c r="P2076" i="4" s="1"/>
  <c r="N2077" i="4"/>
  <c r="P2077" i="4" s="1"/>
  <c r="N2078" i="4"/>
  <c r="P2078" i="4" s="1"/>
  <c r="N2079" i="4"/>
  <c r="P2079" i="4" s="1"/>
  <c r="N2080" i="4"/>
  <c r="P2080" i="4" s="1"/>
  <c r="N2081" i="4"/>
  <c r="P2081" i="4" s="1"/>
  <c r="N2082" i="4"/>
  <c r="P2082" i="4" s="1"/>
  <c r="N2083" i="4"/>
  <c r="P2083" i="4" s="1"/>
  <c r="N2084" i="4"/>
  <c r="P2084" i="4" s="1"/>
  <c r="N2085" i="4"/>
  <c r="P2085" i="4" s="1"/>
  <c r="N2086" i="4"/>
  <c r="P2086" i="4" s="1"/>
  <c r="N2087" i="4"/>
  <c r="P2087" i="4" s="1"/>
  <c r="N2088" i="4"/>
  <c r="P2088" i="4" s="1"/>
  <c r="N2089" i="4"/>
  <c r="P2089" i="4" s="1"/>
  <c r="N2090" i="4"/>
  <c r="P2090" i="4" s="1"/>
  <c r="N2091" i="4"/>
  <c r="P2091" i="4" s="1"/>
  <c r="N2092" i="4"/>
  <c r="P2092" i="4" s="1"/>
  <c r="N2093" i="4"/>
  <c r="P2093" i="4" s="1"/>
  <c r="N2094" i="4"/>
  <c r="P2094" i="4" s="1"/>
  <c r="N2095" i="4"/>
  <c r="P2095" i="4" s="1"/>
  <c r="N2096" i="4"/>
  <c r="P2096" i="4" s="1"/>
  <c r="N2097" i="4"/>
  <c r="P2097" i="4" s="1"/>
  <c r="N2098" i="4"/>
  <c r="P2098" i="4" s="1"/>
  <c r="N2099" i="4"/>
  <c r="P2099" i="4" s="1"/>
  <c r="N2100" i="4"/>
  <c r="P2100" i="4" s="1"/>
  <c r="N2101" i="4"/>
  <c r="P2101" i="4" s="1"/>
  <c r="N2102" i="4"/>
  <c r="P2102" i="4" s="1"/>
  <c r="N2103" i="4"/>
  <c r="P2103" i="4" s="1"/>
  <c r="N2104" i="4"/>
  <c r="P2104" i="4" s="1"/>
  <c r="N2105" i="4"/>
  <c r="P2105" i="4" s="1"/>
  <c r="N2106" i="4"/>
  <c r="P2106" i="4" s="1"/>
  <c r="N2107" i="4"/>
  <c r="P2107" i="4" s="1"/>
  <c r="N2108" i="4"/>
  <c r="P2108" i="4" s="1"/>
  <c r="N2109" i="4"/>
  <c r="P2109" i="4" s="1"/>
  <c r="N2110" i="4"/>
  <c r="P2110" i="4" s="1"/>
  <c r="N2111" i="4"/>
  <c r="P2111" i="4" s="1"/>
  <c r="N2112" i="4"/>
  <c r="P2112" i="4" s="1"/>
  <c r="N2113" i="4"/>
  <c r="P2113" i="4" s="1"/>
  <c r="N2114" i="4"/>
  <c r="P2114" i="4" s="1"/>
  <c r="N2115" i="4"/>
  <c r="P2115" i="4" s="1"/>
  <c r="N2116" i="4"/>
  <c r="P2116" i="4" s="1"/>
  <c r="N2117" i="4"/>
  <c r="P2117" i="4" s="1"/>
  <c r="N2118" i="4"/>
  <c r="P2118" i="4" s="1"/>
  <c r="N2119" i="4"/>
  <c r="P2119" i="4" s="1"/>
  <c r="N2120" i="4"/>
  <c r="P2120" i="4" s="1"/>
  <c r="N2121" i="4"/>
  <c r="P2121" i="4" s="1"/>
  <c r="N2122" i="4"/>
  <c r="P2122" i="4" s="1"/>
  <c r="N2123" i="4"/>
  <c r="P2123" i="4" s="1"/>
  <c r="N2124" i="4"/>
  <c r="P2124" i="4" s="1"/>
  <c r="N2125" i="4"/>
  <c r="P2125" i="4" s="1"/>
  <c r="N2126" i="4"/>
  <c r="P2126" i="4" s="1"/>
  <c r="N2127" i="4"/>
  <c r="P2127" i="4" s="1"/>
  <c r="N2128" i="4"/>
  <c r="P2128" i="4" s="1"/>
  <c r="N2129" i="4"/>
  <c r="P2129" i="4" s="1"/>
  <c r="N2130" i="4"/>
  <c r="P2130" i="4" s="1"/>
  <c r="N2131" i="4"/>
  <c r="P2131" i="4" s="1"/>
  <c r="N2132" i="4"/>
  <c r="P2132" i="4" s="1"/>
  <c r="N2133" i="4"/>
  <c r="P2133" i="4" s="1"/>
  <c r="N2134" i="4"/>
  <c r="P2134" i="4" s="1"/>
  <c r="N2135" i="4"/>
  <c r="P2135" i="4" s="1"/>
  <c r="N2136" i="4"/>
  <c r="P2136" i="4" s="1"/>
  <c r="N2137" i="4"/>
  <c r="P2137" i="4" s="1"/>
  <c r="N2138" i="4"/>
  <c r="P2138" i="4" s="1"/>
  <c r="N2139" i="4"/>
  <c r="P2139" i="4" s="1"/>
  <c r="N2140" i="4"/>
  <c r="P2140" i="4" s="1"/>
  <c r="N2141" i="4"/>
  <c r="P2141" i="4" s="1"/>
  <c r="N2142" i="4"/>
  <c r="P2142" i="4" s="1"/>
  <c r="N2143" i="4"/>
  <c r="P2143" i="4" s="1"/>
  <c r="N2144" i="4"/>
  <c r="P2144" i="4" s="1"/>
  <c r="N2145" i="4"/>
  <c r="P2145" i="4" s="1"/>
  <c r="N2146" i="4"/>
  <c r="P2146" i="4" s="1"/>
  <c r="N2147" i="4"/>
  <c r="P2147" i="4" s="1"/>
  <c r="N2148" i="4"/>
  <c r="P2148" i="4" s="1"/>
  <c r="N2149" i="4"/>
  <c r="P2149" i="4" s="1"/>
  <c r="N2150" i="4"/>
  <c r="P2150" i="4" s="1"/>
  <c r="N2151" i="4"/>
  <c r="P2151" i="4" s="1"/>
  <c r="N2152" i="4"/>
  <c r="P2152" i="4" s="1"/>
  <c r="N2153" i="4"/>
  <c r="P2153" i="4" s="1"/>
  <c r="N2154" i="4"/>
  <c r="P2154" i="4" s="1"/>
  <c r="N2155" i="4"/>
  <c r="P2155" i="4" s="1"/>
  <c r="N2156" i="4"/>
  <c r="P2156" i="4" s="1"/>
  <c r="N2157" i="4"/>
  <c r="P2157" i="4" s="1"/>
  <c r="N2158" i="4"/>
  <c r="P2158" i="4" s="1"/>
  <c r="N2159" i="4"/>
  <c r="P2159" i="4" s="1"/>
  <c r="N2160" i="4"/>
  <c r="P2160" i="4" s="1"/>
  <c r="N2161" i="4"/>
  <c r="P2161" i="4" s="1"/>
  <c r="N2162" i="4"/>
  <c r="P2162" i="4" s="1"/>
  <c r="N2163" i="4"/>
  <c r="P2163" i="4" s="1"/>
  <c r="N2164" i="4"/>
  <c r="P2164" i="4" s="1"/>
  <c r="N2165" i="4"/>
  <c r="P2165" i="4" s="1"/>
  <c r="N2166" i="4"/>
  <c r="P2166" i="4" s="1"/>
  <c r="N2167" i="4"/>
  <c r="P2167" i="4" s="1"/>
  <c r="N2168" i="4"/>
  <c r="P2168" i="4" s="1"/>
  <c r="N2169" i="4"/>
  <c r="P2169" i="4" s="1"/>
  <c r="N2170" i="4"/>
  <c r="P2170" i="4" s="1"/>
  <c r="N2171" i="4"/>
  <c r="P2171" i="4" s="1"/>
  <c r="N2172" i="4"/>
  <c r="P2172" i="4" s="1"/>
  <c r="N2173" i="4"/>
  <c r="P2173" i="4" s="1"/>
  <c r="N2174" i="4"/>
  <c r="P2174" i="4" s="1"/>
  <c r="N2175" i="4"/>
  <c r="P2175" i="4" s="1"/>
  <c r="N2176" i="4"/>
  <c r="P2176" i="4" s="1"/>
  <c r="N2177" i="4"/>
  <c r="P2177" i="4" s="1"/>
  <c r="N2178" i="4"/>
  <c r="P2178" i="4" s="1"/>
  <c r="N2179" i="4"/>
  <c r="P2179" i="4" s="1"/>
  <c r="N2180" i="4"/>
  <c r="P2180" i="4" s="1"/>
  <c r="N2181" i="4"/>
  <c r="P2181" i="4" s="1"/>
  <c r="N2182" i="4"/>
  <c r="P2182" i="4" s="1"/>
  <c r="N2183" i="4"/>
  <c r="P2183" i="4" s="1"/>
  <c r="N2184" i="4"/>
  <c r="P2184" i="4" s="1"/>
  <c r="N2185" i="4"/>
  <c r="P2185" i="4" s="1"/>
  <c r="N2186" i="4"/>
  <c r="P2186" i="4" s="1"/>
  <c r="N2187" i="4"/>
  <c r="P2187" i="4" s="1"/>
  <c r="N2188" i="4"/>
  <c r="P2188" i="4" s="1"/>
  <c r="N2189" i="4"/>
  <c r="P2189" i="4" s="1"/>
  <c r="N2190" i="4"/>
  <c r="P2190" i="4" s="1"/>
  <c r="N2191" i="4"/>
  <c r="P2191" i="4" s="1"/>
  <c r="N2192" i="4"/>
  <c r="P2192" i="4" s="1"/>
  <c r="N2193" i="4"/>
  <c r="P2193" i="4" s="1"/>
  <c r="N2194" i="4"/>
  <c r="P2194" i="4" s="1"/>
  <c r="N2195" i="4"/>
  <c r="P2195" i="4" s="1"/>
  <c r="N2196" i="4"/>
  <c r="P2196" i="4" s="1"/>
  <c r="N2197" i="4"/>
  <c r="P2197" i="4" s="1"/>
  <c r="N2198" i="4"/>
  <c r="P2198" i="4" s="1"/>
  <c r="N2199" i="4"/>
  <c r="P2199" i="4" s="1"/>
  <c r="N2200" i="4"/>
  <c r="P2200" i="4" s="1"/>
  <c r="N2201" i="4"/>
  <c r="P2201" i="4" s="1"/>
  <c r="N2202" i="4"/>
  <c r="P2202" i="4" s="1"/>
  <c r="N2203" i="4"/>
  <c r="P2203" i="4" s="1"/>
  <c r="N2204" i="4"/>
  <c r="P2204" i="4" s="1"/>
  <c r="N2205" i="4"/>
  <c r="P2205" i="4" s="1"/>
  <c r="N2206" i="4"/>
  <c r="P2206" i="4" s="1"/>
  <c r="N2207" i="4"/>
  <c r="P2207" i="4" s="1"/>
  <c r="N2208" i="4"/>
  <c r="P2208" i="4" s="1"/>
  <c r="N2209" i="4"/>
  <c r="P2209" i="4" s="1"/>
  <c r="N2210" i="4"/>
  <c r="P2210" i="4" s="1"/>
  <c r="N2211" i="4"/>
  <c r="P2211" i="4" s="1"/>
  <c r="N2212" i="4"/>
  <c r="P2212" i="4" s="1"/>
  <c r="N2213" i="4"/>
  <c r="P2213" i="4" s="1"/>
  <c r="N2214" i="4"/>
  <c r="P2214" i="4" s="1"/>
  <c r="N2215" i="4"/>
  <c r="P2215" i="4" s="1"/>
  <c r="N2216" i="4"/>
  <c r="P2216" i="4" s="1"/>
  <c r="N2217" i="4"/>
  <c r="P2217" i="4" s="1"/>
  <c r="N2218" i="4"/>
  <c r="P2218" i="4" s="1"/>
  <c r="N2219" i="4"/>
  <c r="P2219" i="4" s="1"/>
  <c r="N2220" i="4"/>
  <c r="P2220" i="4" s="1"/>
  <c r="N2221" i="4"/>
  <c r="P2221" i="4" s="1"/>
  <c r="N2222" i="4"/>
  <c r="P2222" i="4" s="1"/>
  <c r="N2223" i="4"/>
  <c r="P2223" i="4" s="1"/>
  <c r="N2224" i="4"/>
  <c r="P2224" i="4" s="1"/>
  <c r="N2225" i="4"/>
  <c r="P2225" i="4" s="1"/>
  <c r="N2226" i="4"/>
  <c r="P2226" i="4" s="1"/>
  <c r="N2227" i="4"/>
  <c r="P2227" i="4" s="1"/>
  <c r="N2228" i="4"/>
  <c r="P2228" i="4" s="1"/>
  <c r="N2229" i="4"/>
  <c r="P2229" i="4" s="1"/>
  <c r="N2230" i="4"/>
  <c r="P2230" i="4" s="1"/>
  <c r="N2231" i="4"/>
  <c r="P2231" i="4" s="1"/>
  <c r="N2232" i="4"/>
  <c r="P2232" i="4" s="1"/>
  <c r="N2233" i="4"/>
  <c r="P2233" i="4" s="1"/>
  <c r="N2234" i="4"/>
  <c r="P2234" i="4" s="1"/>
  <c r="N2235" i="4"/>
  <c r="P2235" i="4" s="1"/>
  <c r="N2236" i="4"/>
  <c r="P2236" i="4" s="1"/>
  <c r="N2237" i="4"/>
  <c r="P2237" i="4" s="1"/>
  <c r="N2238" i="4"/>
  <c r="P2238" i="4" s="1"/>
  <c r="N2239" i="4"/>
  <c r="P2239" i="4" s="1"/>
  <c r="N2240" i="4"/>
  <c r="P2240" i="4" s="1"/>
  <c r="N2241" i="4"/>
  <c r="P2241" i="4" s="1"/>
  <c r="N2242" i="4"/>
  <c r="P2242" i="4" s="1"/>
  <c r="N2243" i="4"/>
  <c r="P2243" i="4" s="1"/>
  <c r="N2244" i="4"/>
  <c r="P2244" i="4" s="1"/>
  <c r="N2245" i="4"/>
  <c r="P2245" i="4" s="1"/>
  <c r="N2246" i="4"/>
  <c r="P2246" i="4" s="1"/>
  <c r="N2247" i="4"/>
  <c r="P2247" i="4" s="1"/>
  <c r="N2248" i="4"/>
  <c r="P2248" i="4" s="1"/>
  <c r="N2249" i="4"/>
  <c r="P2249" i="4" s="1"/>
  <c r="N2250" i="4"/>
  <c r="P2250" i="4" s="1"/>
  <c r="N2251" i="4"/>
  <c r="P2251" i="4" s="1"/>
  <c r="N2252" i="4"/>
  <c r="P2252" i="4" s="1"/>
  <c r="N2253" i="4"/>
  <c r="P2253" i="4" s="1"/>
  <c r="N2254" i="4"/>
  <c r="P2254" i="4" s="1"/>
  <c r="N2255" i="4"/>
  <c r="P2255" i="4" s="1"/>
  <c r="N2256" i="4"/>
  <c r="P2256" i="4" s="1"/>
  <c r="N2257" i="4"/>
  <c r="P2257" i="4" s="1"/>
  <c r="N2258" i="4"/>
  <c r="P2258" i="4" s="1"/>
  <c r="N2259" i="4"/>
  <c r="P2259" i="4" s="1"/>
  <c r="N2260" i="4"/>
  <c r="P2260" i="4" s="1"/>
  <c r="N2261" i="4"/>
  <c r="P2261" i="4" s="1"/>
  <c r="N2262" i="4"/>
  <c r="P2262" i="4" s="1"/>
  <c r="N2263" i="4"/>
  <c r="P2263" i="4" s="1"/>
  <c r="N2264" i="4"/>
  <c r="P2264" i="4" s="1"/>
  <c r="N2265" i="4"/>
  <c r="P2265" i="4" s="1"/>
  <c r="N2266" i="4"/>
  <c r="P2266" i="4" s="1"/>
  <c r="N2267" i="4"/>
  <c r="P2267" i="4" s="1"/>
  <c r="N2268" i="4"/>
  <c r="P2268" i="4" s="1"/>
  <c r="N2269" i="4"/>
  <c r="P2269" i="4" s="1"/>
  <c r="N2270" i="4"/>
  <c r="P2270" i="4" s="1"/>
  <c r="N2271" i="4"/>
  <c r="P2271" i="4" s="1"/>
  <c r="N2272" i="4"/>
  <c r="P2272" i="4" s="1"/>
  <c r="N2273" i="4"/>
  <c r="P2273" i="4" s="1"/>
  <c r="N2274" i="4"/>
  <c r="P2274" i="4" s="1"/>
  <c r="N2275" i="4"/>
  <c r="P2275" i="4" s="1"/>
  <c r="N2276" i="4"/>
  <c r="P2276" i="4" s="1"/>
  <c r="N2277" i="4"/>
  <c r="P2277" i="4" s="1"/>
  <c r="N2278" i="4"/>
  <c r="P2278" i="4" s="1"/>
  <c r="N2279" i="4"/>
  <c r="P2279" i="4" s="1"/>
  <c r="N2280" i="4"/>
  <c r="P2280" i="4" s="1"/>
  <c r="N2281" i="4"/>
  <c r="P2281" i="4" s="1"/>
  <c r="N2282" i="4"/>
  <c r="P2282" i="4" s="1"/>
  <c r="N2283" i="4"/>
  <c r="P2283" i="4" s="1"/>
  <c r="N2284" i="4"/>
  <c r="P2284" i="4" s="1"/>
  <c r="N2285" i="4"/>
  <c r="P2285" i="4" s="1"/>
  <c r="N2286" i="4"/>
  <c r="P2286" i="4" s="1"/>
  <c r="N2287" i="4"/>
  <c r="P2287" i="4" s="1"/>
  <c r="N2288" i="4"/>
  <c r="P2288" i="4" s="1"/>
  <c r="N2289" i="4"/>
  <c r="P2289" i="4" s="1"/>
  <c r="N2290" i="4"/>
  <c r="P2290" i="4" s="1"/>
  <c r="N2291" i="4"/>
  <c r="P2291" i="4" s="1"/>
  <c r="N2292" i="4"/>
  <c r="P2292" i="4" s="1"/>
  <c r="N2293" i="4"/>
  <c r="P2293" i="4" s="1"/>
  <c r="N2294" i="4"/>
  <c r="P2294" i="4" s="1"/>
  <c r="N2295" i="4"/>
  <c r="P2295" i="4" s="1"/>
  <c r="N2296" i="4"/>
  <c r="P2296" i="4" s="1"/>
  <c r="N2297" i="4"/>
  <c r="P2297" i="4" s="1"/>
  <c r="N2298" i="4"/>
  <c r="P2298" i="4" s="1"/>
  <c r="N2299" i="4"/>
  <c r="P2299" i="4" s="1"/>
  <c r="N2300" i="4"/>
  <c r="P2300" i="4" s="1"/>
  <c r="N2301" i="4"/>
  <c r="P2301" i="4" s="1"/>
  <c r="N2302" i="4"/>
  <c r="P2302" i="4" s="1"/>
  <c r="N2303" i="4"/>
  <c r="P2303" i="4" s="1"/>
  <c r="N2304" i="4"/>
  <c r="P2304" i="4" s="1"/>
  <c r="N2305" i="4"/>
  <c r="P2305" i="4" s="1"/>
  <c r="N2306" i="4"/>
  <c r="P2306" i="4" s="1"/>
  <c r="N2307" i="4"/>
  <c r="P2307" i="4" s="1"/>
  <c r="N2308" i="4"/>
  <c r="P2308" i="4" s="1"/>
  <c r="N2309" i="4"/>
  <c r="P2309" i="4" s="1"/>
  <c r="N2310" i="4"/>
  <c r="P2310" i="4" s="1"/>
  <c r="N2311" i="4"/>
  <c r="P2311" i="4" s="1"/>
  <c r="N2312" i="4"/>
  <c r="P2312" i="4" s="1"/>
  <c r="N2313" i="4"/>
  <c r="P2313" i="4" s="1"/>
  <c r="N2314" i="4"/>
  <c r="P2314" i="4" s="1"/>
  <c r="N2315" i="4"/>
  <c r="P2315" i="4" s="1"/>
  <c r="N2316" i="4"/>
  <c r="P2316" i="4" s="1"/>
  <c r="N2317" i="4"/>
  <c r="P2317" i="4" s="1"/>
  <c r="N2318" i="4"/>
  <c r="P2318" i="4" s="1"/>
  <c r="N2319" i="4"/>
  <c r="P2319" i="4" s="1"/>
  <c r="N2320" i="4"/>
  <c r="P2320" i="4" s="1"/>
  <c r="N2321" i="4"/>
  <c r="P2321" i="4" s="1"/>
  <c r="N2322" i="4"/>
  <c r="P2322" i="4" s="1"/>
  <c r="N2323" i="4"/>
  <c r="P2323" i="4" s="1"/>
  <c r="N2324" i="4"/>
  <c r="P2324" i="4" s="1"/>
  <c r="N2325" i="4"/>
  <c r="P2325" i="4" s="1"/>
  <c r="N2326" i="4"/>
  <c r="P2326" i="4" s="1"/>
  <c r="N2327" i="4"/>
  <c r="P2327" i="4" s="1"/>
  <c r="N2328" i="4"/>
  <c r="P2328" i="4" s="1"/>
  <c r="N2329" i="4"/>
  <c r="P2329" i="4" s="1"/>
  <c r="N2330" i="4"/>
  <c r="P2330" i="4" s="1"/>
  <c r="N2331" i="4"/>
  <c r="P2331" i="4" s="1"/>
  <c r="N2332" i="4"/>
  <c r="P2332" i="4" s="1"/>
  <c r="N2333" i="4"/>
  <c r="P2333" i="4" s="1"/>
  <c r="N2334" i="4"/>
  <c r="P2334" i="4" s="1"/>
  <c r="N2335" i="4"/>
  <c r="P2335" i="4" s="1"/>
  <c r="N2336" i="4"/>
  <c r="P2336" i="4" s="1"/>
  <c r="N2337" i="4"/>
  <c r="P2337" i="4" s="1"/>
  <c r="N2338" i="4"/>
  <c r="P2338" i="4" s="1"/>
  <c r="N2339" i="4"/>
  <c r="P2339" i="4" s="1"/>
  <c r="N2340" i="4"/>
  <c r="P2340" i="4" s="1"/>
  <c r="N2341" i="4"/>
  <c r="P2341" i="4" s="1"/>
  <c r="N2342" i="4"/>
  <c r="P2342" i="4" s="1"/>
  <c r="N2343" i="4"/>
  <c r="P2343" i="4" s="1"/>
  <c r="N2344" i="4"/>
  <c r="P2344" i="4" s="1"/>
  <c r="N2345" i="4"/>
  <c r="P2345" i="4" s="1"/>
  <c r="N2346" i="4"/>
  <c r="P2346" i="4" s="1"/>
  <c r="N2347" i="4"/>
  <c r="P2347" i="4" s="1"/>
  <c r="N2348" i="4"/>
  <c r="P2348" i="4" s="1"/>
  <c r="N2349" i="4"/>
  <c r="P2349" i="4" s="1"/>
  <c r="N2350" i="4"/>
  <c r="P2350" i="4" s="1"/>
  <c r="N2351" i="4"/>
  <c r="P2351" i="4" s="1"/>
  <c r="N2352" i="4"/>
  <c r="P2352" i="4" s="1"/>
  <c r="N2353" i="4"/>
  <c r="P2353" i="4" s="1"/>
  <c r="N2354" i="4"/>
  <c r="P2354" i="4" s="1"/>
  <c r="N2355" i="4"/>
  <c r="P2355" i="4" s="1"/>
  <c r="N2356" i="4"/>
  <c r="P2356" i="4" s="1"/>
  <c r="N2357" i="4"/>
  <c r="P2357" i="4" s="1"/>
  <c r="N2358" i="4"/>
  <c r="P2358" i="4" s="1"/>
  <c r="N2359" i="4"/>
  <c r="P2359" i="4" s="1"/>
  <c r="N2360" i="4"/>
  <c r="P2360" i="4" s="1"/>
  <c r="N2361" i="4"/>
  <c r="P2361" i="4" s="1"/>
  <c r="N2362" i="4"/>
  <c r="P2362" i="4" s="1"/>
  <c r="N2363" i="4"/>
  <c r="P2363" i="4" s="1"/>
  <c r="N2364" i="4"/>
  <c r="P2364" i="4" s="1"/>
  <c r="N2365" i="4"/>
  <c r="P2365" i="4" s="1"/>
  <c r="N2366" i="4"/>
  <c r="P2366" i="4" s="1"/>
  <c r="N2367" i="4"/>
  <c r="P2367" i="4" s="1"/>
  <c r="N2368" i="4"/>
  <c r="P2368" i="4" s="1"/>
  <c r="N2369" i="4"/>
  <c r="P2369" i="4" s="1"/>
  <c r="N2370" i="4"/>
  <c r="P2370" i="4" s="1"/>
  <c r="N2371" i="4"/>
  <c r="P2371" i="4" s="1"/>
  <c r="N2372" i="4"/>
  <c r="P2372" i="4" s="1"/>
  <c r="N2373" i="4"/>
  <c r="P2373" i="4" s="1"/>
  <c r="N2374" i="4"/>
  <c r="P2374" i="4" s="1"/>
  <c r="N2375" i="4"/>
  <c r="P2375" i="4" s="1"/>
  <c r="N2376" i="4"/>
  <c r="P2376" i="4" s="1"/>
  <c r="N2377" i="4"/>
  <c r="P2377" i="4" s="1"/>
  <c r="N2378" i="4"/>
  <c r="P2378" i="4" s="1"/>
  <c r="N2379" i="4"/>
  <c r="P2379" i="4" s="1"/>
  <c r="N2380" i="4"/>
  <c r="P2380" i="4" s="1"/>
  <c r="N2381" i="4"/>
  <c r="P2381" i="4" s="1"/>
  <c r="N2382" i="4"/>
  <c r="P2382" i="4" s="1"/>
  <c r="N2383" i="4"/>
  <c r="P2383" i="4" s="1"/>
  <c r="N2384" i="4"/>
  <c r="P2384" i="4" s="1"/>
  <c r="N2385" i="4"/>
  <c r="P2385" i="4" s="1"/>
  <c r="N2386" i="4"/>
  <c r="P2386" i="4" s="1"/>
  <c r="N2387" i="4"/>
  <c r="P2387" i="4" s="1"/>
  <c r="N2388" i="4"/>
  <c r="P2388" i="4" s="1"/>
  <c r="N2389" i="4"/>
  <c r="P2389" i="4" s="1"/>
  <c r="N2390" i="4"/>
  <c r="P2390" i="4" s="1"/>
  <c r="N2391" i="4"/>
  <c r="P2391" i="4" s="1"/>
  <c r="N2392" i="4"/>
  <c r="P2392" i="4" s="1"/>
  <c r="N2393" i="4"/>
  <c r="P2393" i="4" s="1"/>
  <c r="N2394" i="4"/>
  <c r="P2394" i="4" s="1"/>
  <c r="N2395" i="4"/>
  <c r="P2395" i="4" s="1"/>
  <c r="N2396" i="4"/>
  <c r="P2396" i="4" s="1"/>
  <c r="N2397" i="4"/>
  <c r="P2397" i="4" s="1"/>
  <c r="N2398" i="4"/>
  <c r="P2398" i="4" s="1"/>
  <c r="N2399" i="4"/>
  <c r="P2399" i="4" s="1"/>
  <c r="N2400" i="4"/>
  <c r="P2400" i="4" s="1"/>
  <c r="N2401" i="4"/>
  <c r="P2401" i="4" s="1"/>
  <c r="N2402" i="4"/>
  <c r="P2402" i="4" s="1"/>
  <c r="N2403" i="4"/>
  <c r="P2403" i="4" s="1"/>
  <c r="N2404" i="4"/>
  <c r="P2404" i="4" s="1"/>
  <c r="N2405" i="4"/>
  <c r="P2405" i="4" s="1"/>
  <c r="N2406" i="4"/>
  <c r="P2406" i="4" s="1"/>
  <c r="N2407" i="4"/>
  <c r="P2407" i="4" s="1"/>
  <c r="N2408" i="4"/>
  <c r="P2408" i="4" s="1"/>
  <c r="N2409" i="4"/>
  <c r="P2409" i="4" s="1"/>
  <c r="N2410" i="4"/>
  <c r="P2410" i="4" s="1"/>
  <c r="N2411" i="4"/>
  <c r="P2411" i="4" s="1"/>
  <c r="N2412" i="4"/>
  <c r="P2412" i="4" s="1"/>
  <c r="N2413" i="4"/>
  <c r="P2413" i="4" s="1"/>
  <c r="N2414" i="4"/>
  <c r="P2414" i="4" s="1"/>
  <c r="N2415" i="4"/>
  <c r="P2415" i="4" s="1"/>
  <c r="N2416" i="4"/>
  <c r="P2416" i="4" s="1"/>
  <c r="N2417" i="4"/>
  <c r="P2417" i="4" s="1"/>
  <c r="N2418" i="4"/>
  <c r="P2418" i="4" s="1"/>
  <c r="N2419" i="4"/>
  <c r="P2419" i="4" s="1"/>
  <c r="N2420" i="4"/>
  <c r="P2420" i="4" s="1"/>
  <c r="N2421" i="4"/>
  <c r="P2421" i="4" s="1"/>
  <c r="N2422" i="4"/>
  <c r="P2422" i="4" s="1"/>
  <c r="N2423" i="4"/>
  <c r="P2423" i="4" s="1"/>
  <c r="N2424" i="4"/>
  <c r="P2424" i="4" s="1"/>
  <c r="N2425" i="4"/>
  <c r="P2425" i="4" s="1"/>
  <c r="N2426" i="4"/>
  <c r="P2426" i="4" s="1"/>
  <c r="N2427" i="4"/>
  <c r="P2427" i="4" s="1"/>
  <c r="N2428" i="4"/>
  <c r="P2428" i="4" s="1"/>
  <c r="N2429" i="4"/>
  <c r="P2429" i="4" s="1"/>
  <c r="N2430" i="4"/>
  <c r="P2430" i="4" s="1"/>
  <c r="N2431" i="4"/>
  <c r="P2431" i="4" s="1"/>
  <c r="N2432" i="4"/>
  <c r="P2432" i="4" s="1"/>
  <c r="N2433" i="4"/>
  <c r="P2433" i="4" s="1"/>
  <c r="N2434" i="4"/>
  <c r="P2434" i="4" s="1"/>
  <c r="N2435" i="4"/>
  <c r="P2435" i="4" s="1"/>
  <c r="N2436" i="4"/>
  <c r="P2436" i="4" s="1"/>
  <c r="N2437" i="4"/>
  <c r="P2437" i="4" s="1"/>
  <c r="N2438" i="4"/>
  <c r="P2438" i="4" s="1"/>
  <c r="N2439" i="4"/>
  <c r="P2439" i="4" s="1"/>
  <c r="N2440" i="4"/>
  <c r="P2440" i="4" s="1"/>
  <c r="N2441" i="4"/>
  <c r="P2441" i="4" s="1"/>
  <c r="N2442" i="4"/>
  <c r="P2442" i="4" s="1"/>
  <c r="N2443" i="4"/>
  <c r="P2443" i="4" s="1"/>
  <c r="N2444" i="4"/>
  <c r="P2444" i="4" s="1"/>
  <c r="N2445" i="4"/>
  <c r="P2445" i="4" s="1"/>
  <c r="N2446" i="4"/>
  <c r="P2446" i="4" s="1"/>
  <c r="N2447" i="4"/>
  <c r="P2447" i="4" s="1"/>
  <c r="N2448" i="4"/>
  <c r="P2448" i="4" s="1"/>
  <c r="N2449" i="4"/>
  <c r="P2449" i="4" s="1"/>
  <c r="N2450" i="4"/>
  <c r="P2450" i="4" s="1"/>
  <c r="N2451" i="4"/>
  <c r="P2451" i="4" s="1"/>
  <c r="N2452" i="4"/>
  <c r="P2452" i="4" s="1"/>
  <c r="N2453" i="4"/>
  <c r="P2453" i="4" s="1"/>
  <c r="N2454" i="4"/>
  <c r="P2454" i="4" s="1"/>
  <c r="N2455" i="4"/>
  <c r="P2455" i="4" s="1"/>
  <c r="N2456" i="4"/>
  <c r="P2456" i="4" s="1"/>
  <c r="N2457" i="4"/>
  <c r="P2457" i="4" s="1"/>
  <c r="N2458" i="4"/>
  <c r="P2458" i="4" s="1"/>
  <c r="N2459" i="4"/>
  <c r="P2459" i="4" s="1"/>
  <c r="N2460" i="4"/>
  <c r="P2460" i="4" s="1"/>
  <c r="N2461" i="4"/>
  <c r="P2461" i="4" s="1"/>
  <c r="N2462" i="4"/>
  <c r="P2462" i="4" s="1"/>
  <c r="N2463" i="4"/>
  <c r="P2463" i="4" s="1"/>
  <c r="N2464" i="4"/>
  <c r="P2464" i="4" s="1"/>
  <c r="N2465" i="4"/>
  <c r="P2465" i="4" s="1"/>
  <c r="N2466" i="4"/>
  <c r="P2466" i="4" s="1"/>
  <c r="N2467" i="4"/>
  <c r="P2467" i="4" s="1"/>
  <c r="N2468" i="4"/>
  <c r="P2468" i="4" s="1"/>
  <c r="N2469" i="4"/>
  <c r="P2469" i="4" s="1"/>
  <c r="N2470" i="4"/>
  <c r="P2470" i="4" s="1"/>
  <c r="N2471" i="4"/>
  <c r="P2471" i="4" s="1"/>
  <c r="N2472" i="4"/>
  <c r="P2472" i="4" s="1"/>
  <c r="N2473" i="4"/>
  <c r="P2473" i="4" s="1"/>
  <c r="N2474" i="4"/>
  <c r="P2474" i="4" s="1"/>
  <c r="N2475" i="4"/>
  <c r="P2475" i="4" s="1"/>
  <c r="N2476" i="4"/>
  <c r="P2476" i="4" s="1"/>
  <c r="N2477" i="4"/>
  <c r="P2477" i="4" s="1"/>
  <c r="N2478" i="4"/>
  <c r="P2478" i="4" s="1"/>
  <c r="N2479" i="4"/>
  <c r="P2479" i="4" s="1"/>
  <c r="N2480" i="4"/>
  <c r="P2480" i="4" s="1"/>
  <c r="N2481" i="4"/>
  <c r="P2481" i="4" s="1"/>
  <c r="N2482" i="4"/>
  <c r="P2482" i="4" s="1"/>
  <c r="N2483" i="4"/>
  <c r="P2483" i="4" s="1"/>
  <c r="N2484" i="4"/>
  <c r="P2484" i="4" s="1"/>
  <c r="N2485" i="4"/>
  <c r="P2485" i="4" s="1"/>
  <c r="N2486" i="4"/>
  <c r="P2486" i="4" s="1"/>
  <c r="N2487" i="4"/>
  <c r="P2487" i="4" s="1"/>
  <c r="N2488" i="4"/>
  <c r="P2488" i="4" s="1"/>
  <c r="N2489" i="4"/>
  <c r="P2489" i="4" s="1"/>
  <c r="N2490" i="4"/>
  <c r="P2490" i="4" s="1"/>
  <c r="N2491" i="4"/>
  <c r="P2491" i="4" s="1"/>
  <c r="N2492" i="4"/>
  <c r="P2492" i="4" s="1"/>
  <c r="N2493" i="4"/>
  <c r="P2493" i="4" s="1"/>
  <c r="N2494" i="4"/>
  <c r="P2494" i="4" s="1"/>
  <c r="N2495" i="4"/>
  <c r="P2495" i="4" s="1"/>
  <c r="N2496" i="4"/>
  <c r="P2496" i="4" s="1"/>
  <c r="N2497" i="4"/>
  <c r="P2497" i="4" s="1"/>
  <c r="N2498" i="4"/>
  <c r="P2498" i="4" s="1"/>
  <c r="N2499" i="4"/>
  <c r="P2499" i="4" s="1"/>
  <c r="N2500" i="4"/>
  <c r="P2500" i="4" s="1"/>
  <c r="N2501" i="4"/>
  <c r="P2501" i="4" s="1"/>
  <c r="N2502" i="4"/>
  <c r="P2502" i="4" s="1"/>
  <c r="N2503" i="4"/>
  <c r="P2503" i="4" s="1"/>
  <c r="N2504" i="4"/>
  <c r="P2504" i="4" s="1"/>
  <c r="N2505" i="4"/>
  <c r="P2505" i="4" s="1"/>
  <c r="N2506" i="4"/>
  <c r="P2506" i="4" s="1"/>
  <c r="N2507" i="4"/>
  <c r="P2507" i="4" s="1"/>
  <c r="N2508" i="4"/>
  <c r="P2508" i="4" s="1"/>
  <c r="N2509" i="4"/>
  <c r="P2509" i="4" s="1"/>
  <c r="N2510" i="4"/>
  <c r="P2510" i="4" s="1"/>
  <c r="N2511" i="4"/>
  <c r="P2511" i="4" s="1"/>
  <c r="N2512" i="4"/>
  <c r="P2512" i="4" s="1"/>
  <c r="N2513" i="4"/>
  <c r="P2513" i="4" s="1"/>
  <c r="N2514" i="4"/>
  <c r="P2514" i="4" s="1"/>
  <c r="N2515" i="4"/>
  <c r="P2515" i="4" s="1"/>
  <c r="N2516" i="4"/>
  <c r="P2516" i="4" s="1"/>
  <c r="N2517" i="4"/>
  <c r="P2517" i="4" s="1"/>
  <c r="N2518" i="4"/>
  <c r="P2518" i="4" s="1"/>
  <c r="N2519" i="4"/>
  <c r="P2519" i="4" s="1"/>
  <c r="N2520" i="4"/>
  <c r="P2520" i="4" s="1"/>
  <c r="N2521" i="4"/>
  <c r="P2521" i="4" s="1"/>
  <c r="N2522" i="4"/>
  <c r="P2522" i="4" s="1"/>
  <c r="N2523" i="4"/>
  <c r="P2523" i="4" s="1"/>
  <c r="N2524" i="4"/>
  <c r="P2524" i="4" s="1"/>
  <c r="N2525" i="4"/>
  <c r="P2525" i="4" s="1"/>
  <c r="N2526" i="4"/>
  <c r="P2526" i="4" s="1"/>
  <c r="N2527" i="4"/>
  <c r="P2527" i="4" s="1"/>
  <c r="N2528" i="4"/>
  <c r="P2528" i="4" s="1"/>
  <c r="N2529" i="4"/>
  <c r="P2529" i="4" s="1"/>
  <c r="N2530" i="4"/>
  <c r="P2530" i="4" s="1"/>
  <c r="N2531" i="4"/>
  <c r="P2531" i="4" s="1"/>
  <c r="N2532" i="4"/>
  <c r="P2532" i="4" s="1"/>
  <c r="N2533" i="4"/>
  <c r="P2533" i="4" s="1"/>
  <c r="N2534" i="4"/>
  <c r="P2534" i="4" s="1"/>
  <c r="N2535" i="4"/>
  <c r="P2535" i="4" s="1"/>
  <c r="N2536" i="4"/>
  <c r="P2536" i="4" s="1"/>
  <c r="N2537" i="4"/>
  <c r="P2537" i="4" s="1"/>
  <c r="N2538" i="4"/>
  <c r="P2538" i="4" s="1"/>
  <c r="N2539" i="4"/>
  <c r="P2539" i="4" s="1"/>
  <c r="N2540" i="4"/>
  <c r="P2540" i="4" s="1"/>
  <c r="N2541" i="4"/>
  <c r="P2541" i="4" s="1"/>
  <c r="N2542" i="4"/>
  <c r="P2542" i="4" s="1"/>
  <c r="N2543" i="4"/>
  <c r="P2543" i="4" s="1"/>
  <c r="N2544" i="4"/>
  <c r="P2544" i="4" s="1"/>
  <c r="N2545" i="4"/>
  <c r="P2545" i="4" s="1"/>
  <c r="N2546" i="4"/>
  <c r="P2546" i="4" s="1"/>
  <c r="N2547" i="4"/>
  <c r="P2547" i="4" s="1"/>
  <c r="N2548" i="4"/>
  <c r="P2548" i="4" s="1"/>
  <c r="N2549" i="4"/>
  <c r="P2549" i="4" s="1"/>
  <c r="N2550" i="4"/>
  <c r="P2550" i="4" s="1"/>
  <c r="N2551" i="4"/>
  <c r="P2551" i="4" s="1"/>
  <c r="N2552" i="4"/>
  <c r="P2552" i="4" s="1"/>
  <c r="N2553" i="4"/>
  <c r="P2553" i="4" s="1"/>
  <c r="N2554" i="4"/>
  <c r="P2554" i="4" s="1"/>
  <c r="N2555" i="4"/>
  <c r="P2555" i="4" s="1"/>
  <c r="N2556" i="4"/>
  <c r="P2556" i="4" s="1"/>
  <c r="N2557" i="4"/>
  <c r="P2557" i="4" s="1"/>
  <c r="N2558" i="4"/>
  <c r="P2558" i="4" s="1"/>
  <c r="N2559" i="4"/>
  <c r="P2559" i="4" s="1"/>
  <c r="N2560" i="4"/>
  <c r="P2560" i="4" s="1"/>
  <c r="N2561" i="4"/>
  <c r="P2561" i="4" s="1"/>
  <c r="N2562" i="4"/>
  <c r="P2562" i="4" s="1"/>
  <c r="N2563" i="4"/>
  <c r="P2563" i="4" s="1"/>
  <c r="N2564" i="4"/>
  <c r="P2564" i="4" s="1"/>
  <c r="N2565" i="4"/>
  <c r="P2565" i="4" s="1"/>
  <c r="N2566" i="4"/>
  <c r="P2566" i="4" s="1"/>
  <c r="N2567" i="4"/>
  <c r="P2567" i="4" s="1"/>
  <c r="N2568" i="4"/>
  <c r="P2568" i="4" s="1"/>
  <c r="N2569" i="4"/>
  <c r="P2569" i="4" s="1"/>
  <c r="N2570" i="4"/>
  <c r="P2570" i="4" s="1"/>
  <c r="N2571" i="4"/>
  <c r="P2571" i="4" s="1"/>
  <c r="N2572" i="4"/>
  <c r="P2572" i="4" s="1"/>
  <c r="N2573" i="4"/>
  <c r="P2573" i="4" s="1"/>
  <c r="N2574" i="4"/>
  <c r="P2574" i="4" s="1"/>
  <c r="N2575" i="4"/>
  <c r="P2575" i="4" s="1"/>
  <c r="N2576" i="4"/>
  <c r="P2576" i="4" s="1"/>
  <c r="N2577" i="4"/>
  <c r="P2577" i="4" s="1"/>
  <c r="N2578" i="4"/>
  <c r="P2578" i="4" s="1"/>
  <c r="N2579" i="4"/>
  <c r="P2579" i="4" s="1"/>
  <c r="N2580" i="4"/>
  <c r="P2580" i="4" s="1"/>
  <c r="N2581" i="4"/>
  <c r="P2581" i="4" s="1"/>
  <c r="N2582" i="4"/>
  <c r="P2582" i="4" s="1"/>
  <c r="N2583" i="4"/>
  <c r="P2583" i="4" s="1"/>
  <c r="N2584" i="4"/>
  <c r="P2584" i="4" s="1"/>
  <c r="N2585" i="4"/>
  <c r="P2585" i="4" s="1"/>
  <c r="N2586" i="4"/>
  <c r="P2586" i="4" s="1"/>
  <c r="N2587" i="4"/>
  <c r="P2587" i="4" s="1"/>
  <c r="N2588" i="4"/>
  <c r="P2588" i="4" s="1"/>
  <c r="N2589" i="4"/>
  <c r="P2589" i="4" s="1"/>
  <c r="N2590" i="4"/>
  <c r="P2590" i="4" s="1"/>
  <c r="N2591" i="4"/>
  <c r="P2591" i="4" s="1"/>
  <c r="N2592" i="4"/>
  <c r="P2592" i="4" s="1"/>
  <c r="N2593" i="4"/>
  <c r="P2593" i="4" s="1"/>
  <c r="N2594" i="4"/>
  <c r="P2594" i="4" s="1"/>
  <c r="N2595" i="4"/>
  <c r="P2595" i="4" s="1"/>
  <c r="N2596" i="4"/>
  <c r="P2596" i="4" s="1"/>
  <c r="N2597" i="4"/>
  <c r="P2597" i="4" s="1"/>
  <c r="N2598" i="4"/>
  <c r="P2598" i="4" s="1"/>
  <c r="N2599" i="4"/>
  <c r="P2599" i="4" s="1"/>
  <c r="N2600" i="4"/>
  <c r="P2600" i="4" s="1"/>
  <c r="N2601" i="4"/>
  <c r="P2601" i="4" s="1"/>
  <c r="N2602" i="4"/>
  <c r="P2602" i="4" s="1"/>
  <c r="N2603" i="4"/>
  <c r="P2603" i="4" s="1"/>
  <c r="N2604" i="4"/>
  <c r="P2604" i="4" s="1"/>
  <c r="N2605" i="4"/>
  <c r="P2605" i="4" s="1"/>
  <c r="N2606" i="4"/>
  <c r="P2606" i="4" s="1"/>
  <c r="N2607" i="4"/>
  <c r="P2607" i="4" s="1"/>
  <c r="N2608" i="4"/>
  <c r="P2608" i="4" s="1"/>
  <c r="N2609" i="4"/>
  <c r="P2609" i="4" s="1"/>
  <c r="N2610" i="4"/>
  <c r="P2610" i="4" s="1"/>
  <c r="N2611" i="4"/>
  <c r="P2611" i="4" s="1"/>
  <c r="N2612" i="4"/>
  <c r="P2612" i="4" s="1"/>
  <c r="N2613" i="4"/>
  <c r="P2613" i="4" s="1"/>
  <c r="N2614" i="4"/>
  <c r="P2614" i="4" s="1"/>
  <c r="N2615" i="4"/>
  <c r="P2615" i="4" s="1"/>
  <c r="N2616" i="4"/>
  <c r="P2616" i="4" s="1"/>
  <c r="N2617" i="4"/>
  <c r="P2617" i="4" s="1"/>
  <c r="N2618" i="4"/>
  <c r="P2618" i="4" s="1"/>
  <c r="N2619" i="4"/>
  <c r="P2619" i="4" s="1"/>
  <c r="N2620" i="4"/>
  <c r="P2620" i="4" s="1"/>
  <c r="N2621" i="4"/>
  <c r="P2621" i="4" s="1"/>
  <c r="N2622" i="4"/>
  <c r="P2622" i="4" s="1"/>
  <c r="N2623" i="4"/>
  <c r="P2623" i="4" s="1"/>
  <c r="N2624" i="4"/>
  <c r="P2624" i="4" s="1"/>
  <c r="N2625" i="4"/>
  <c r="P2625" i="4" s="1"/>
  <c r="N2626" i="4"/>
  <c r="P2626" i="4" s="1"/>
  <c r="N2627" i="4"/>
  <c r="P2627" i="4" s="1"/>
  <c r="N2628" i="4"/>
  <c r="P2628" i="4" s="1"/>
  <c r="N2629" i="4"/>
  <c r="P2629" i="4" s="1"/>
  <c r="N2630" i="4"/>
  <c r="P2630" i="4" s="1"/>
  <c r="N2631" i="4"/>
  <c r="P2631" i="4" s="1"/>
  <c r="N2632" i="4"/>
  <c r="P2632" i="4" s="1"/>
  <c r="N2633" i="4"/>
  <c r="P2633" i="4" s="1"/>
  <c r="N2634" i="4"/>
  <c r="P2634" i="4" s="1"/>
  <c r="N2635" i="4"/>
  <c r="P2635" i="4" s="1"/>
  <c r="N2636" i="4"/>
  <c r="P2636" i="4" s="1"/>
  <c r="N2637" i="4"/>
  <c r="P2637" i="4" s="1"/>
  <c r="N2638" i="4"/>
  <c r="P2638" i="4" s="1"/>
  <c r="N2639" i="4"/>
  <c r="P2639" i="4" s="1"/>
  <c r="N2640" i="4"/>
  <c r="P2640" i="4" s="1"/>
  <c r="N2641" i="4"/>
  <c r="P2641" i="4" s="1"/>
  <c r="N2642" i="4"/>
  <c r="P2642" i="4" s="1"/>
  <c r="N2643" i="4"/>
  <c r="P2643" i="4" s="1"/>
  <c r="N2644" i="4"/>
  <c r="P2644" i="4" s="1"/>
  <c r="N2645" i="4"/>
  <c r="P2645" i="4" s="1"/>
  <c r="N2646" i="4"/>
  <c r="P2646" i="4" s="1"/>
  <c r="N2647" i="4"/>
  <c r="P2647" i="4" s="1"/>
  <c r="N2648" i="4"/>
  <c r="P2648" i="4" s="1"/>
  <c r="N2649" i="4"/>
  <c r="P2649" i="4" s="1"/>
  <c r="N2650" i="4"/>
  <c r="P2650" i="4" s="1"/>
  <c r="N2651" i="4"/>
  <c r="P2651" i="4" s="1"/>
  <c r="N2652" i="4"/>
  <c r="P2652" i="4" s="1"/>
  <c r="N2653" i="4"/>
  <c r="P2653" i="4" s="1"/>
  <c r="N2654" i="4"/>
  <c r="P2654" i="4" s="1"/>
  <c r="N2655" i="4"/>
  <c r="P2655" i="4" s="1"/>
  <c r="N2656" i="4"/>
  <c r="P2656" i="4" s="1"/>
  <c r="N2657" i="4"/>
  <c r="P2657" i="4" s="1"/>
  <c r="N2658" i="4"/>
  <c r="P2658" i="4" s="1"/>
  <c r="N2659" i="4"/>
  <c r="P2659" i="4" s="1"/>
  <c r="N2660" i="4"/>
  <c r="P2660" i="4" s="1"/>
  <c r="N2661" i="4"/>
  <c r="P2661" i="4" s="1"/>
  <c r="N2662" i="4"/>
  <c r="P2662" i="4" s="1"/>
  <c r="N2663" i="4"/>
  <c r="P2663" i="4" s="1"/>
  <c r="N2664" i="4"/>
  <c r="P2664" i="4" s="1"/>
  <c r="N2665" i="4"/>
  <c r="P2665" i="4" s="1"/>
  <c r="N2666" i="4"/>
  <c r="P2666" i="4" s="1"/>
  <c r="N2667" i="4"/>
  <c r="P2667" i="4" s="1"/>
  <c r="N2668" i="4"/>
  <c r="P2668" i="4" s="1"/>
  <c r="N2669" i="4"/>
  <c r="P2669" i="4" s="1"/>
  <c r="N2670" i="4"/>
  <c r="P2670" i="4" s="1"/>
  <c r="N2671" i="4"/>
  <c r="P2671" i="4" s="1"/>
  <c r="N2672" i="4"/>
  <c r="P2672" i="4" s="1"/>
  <c r="N2673" i="4"/>
  <c r="P2673" i="4" s="1"/>
  <c r="N2674" i="4"/>
  <c r="P2674" i="4" s="1"/>
  <c r="N2675" i="4"/>
  <c r="P2675" i="4" s="1"/>
  <c r="N2676" i="4"/>
  <c r="P2676" i="4" s="1"/>
  <c r="N2677" i="4"/>
  <c r="P2677" i="4" s="1"/>
  <c r="N2678" i="4"/>
  <c r="P2678" i="4" s="1"/>
  <c r="N2679" i="4"/>
  <c r="P2679" i="4" s="1"/>
  <c r="N2680" i="4"/>
  <c r="P2680" i="4" s="1"/>
  <c r="N2681" i="4"/>
  <c r="P2681" i="4" s="1"/>
  <c r="N2682" i="4"/>
  <c r="P2682" i="4" s="1"/>
  <c r="N2683" i="4"/>
  <c r="P2683" i="4" s="1"/>
  <c r="N2684" i="4"/>
  <c r="P2684" i="4" s="1"/>
  <c r="N2685" i="4"/>
  <c r="P2685" i="4" s="1"/>
  <c r="N2686" i="4"/>
  <c r="P2686" i="4" s="1"/>
  <c r="N2687" i="4"/>
  <c r="P2687" i="4" s="1"/>
  <c r="N2688" i="4"/>
  <c r="P2688" i="4" s="1"/>
  <c r="N2689" i="4"/>
  <c r="P2689" i="4" s="1"/>
  <c r="N2690" i="4"/>
  <c r="P2690" i="4" s="1"/>
  <c r="N2691" i="4"/>
  <c r="P2691" i="4" s="1"/>
  <c r="N2692" i="4"/>
  <c r="P2692" i="4" s="1"/>
  <c r="N2693" i="4"/>
  <c r="P2693" i="4" s="1"/>
  <c r="N2694" i="4"/>
  <c r="P2694" i="4" s="1"/>
  <c r="N2695" i="4"/>
  <c r="P2695" i="4" s="1"/>
  <c r="N2696" i="4"/>
  <c r="P2696" i="4" s="1"/>
  <c r="N2697" i="4"/>
  <c r="P2697" i="4" s="1"/>
  <c r="N2698" i="4"/>
  <c r="P2698" i="4" s="1"/>
  <c r="N2699" i="4"/>
  <c r="P2699" i="4" s="1"/>
  <c r="N2700" i="4"/>
  <c r="P2700" i="4" s="1"/>
  <c r="N2701" i="4"/>
  <c r="P2701" i="4" s="1"/>
  <c r="N2702" i="4"/>
  <c r="P2702" i="4" s="1"/>
  <c r="N2703" i="4"/>
  <c r="P2703" i="4" s="1"/>
  <c r="N2704" i="4"/>
  <c r="P2704" i="4" s="1"/>
  <c r="N2705" i="4"/>
  <c r="P2705" i="4" s="1"/>
  <c r="N2706" i="4"/>
  <c r="P2706" i="4" s="1"/>
  <c r="N2707" i="4"/>
  <c r="P2707" i="4" s="1"/>
  <c r="N2708" i="4"/>
  <c r="P2708" i="4" s="1"/>
  <c r="N2709" i="4"/>
  <c r="P2709" i="4" s="1"/>
  <c r="N2710" i="4"/>
  <c r="P2710" i="4" s="1"/>
  <c r="N2711" i="4"/>
  <c r="P2711" i="4" s="1"/>
  <c r="N2712" i="4"/>
  <c r="P2712" i="4" s="1"/>
  <c r="N2713" i="4"/>
  <c r="P2713" i="4" s="1"/>
  <c r="N2714" i="4"/>
  <c r="P2714" i="4" s="1"/>
  <c r="N2715" i="4"/>
  <c r="P2715" i="4" s="1"/>
  <c r="N2716" i="4"/>
  <c r="P2716" i="4" s="1"/>
  <c r="N2717" i="4"/>
  <c r="P2717" i="4" s="1"/>
  <c r="N2718" i="4"/>
  <c r="P2718" i="4" s="1"/>
  <c r="N2719" i="4"/>
  <c r="P2719" i="4" s="1"/>
  <c r="N2720" i="4"/>
  <c r="P2720" i="4" s="1"/>
  <c r="N2721" i="4"/>
  <c r="P2721" i="4" s="1"/>
  <c r="N2722" i="4"/>
  <c r="P2722" i="4" s="1"/>
  <c r="N2723" i="4"/>
  <c r="P2723" i="4" s="1"/>
  <c r="N2724" i="4"/>
  <c r="P2724" i="4" s="1"/>
  <c r="N2725" i="4"/>
  <c r="P2725" i="4" s="1"/>
  <c r="N2726" i="4"/>
  <c r="P2726" i="4" s="1"/>
  <c r="N2727" i="4"/>
  <c r="P2727" i="4" s="1"/>
  <c r="N2728" i="4"/>
  <c r="P2728" i="4" s="1"/>
  <c r="N2729" i="4"/>
  <c r="P2729" i="4" s="1"/>
  <c r="N2730" i="4"/>
  <c r="P2730" i="4" s="1"/>
  <c r="N2731" i="4"/>
  <c r="P2731" i="4" s="1"/>
  <c r="N2732" i="4"/>
  <c r="P2732" i="4" s="1"/>
  <c r="N2733" i="4"/>
  <c r="P2733" i="4" s="1"/>
  <c r="N2734" i="4"/>
  <c r="P2734" i="4" s="1"/>
  <c r="N2735" i="4"/>
  <c r="P2735" i="4" s="1"/>
  <c r="N2736" i="4"/>
  <c r="P2736" i="4" s="1"/>
  <c r="N2737" i="4"/>
  <c r="P2737" i="4" s="1"/>
  <c r="N2738" i="4"/>
  <c r="P2738" i="4" s="1"/>
  <c r="N2739" i="4"/>
  <c r="P2739" i="4" s="1"/>
  <c r="N2740" i="4"/>
  <c r="P2740" i="4" s="1"/>
  <c r="N2741" i="4"/>
  <c r="P2741" i="4" s="1"/>
  <c r="N2742" i="4"/>
  <c r="P2742" i="4" s="1"/>
  <c r="N2743" i="4"/>
  <c r="P2743" i="4" s="1"/>
  <c r="N2744" i="4"/>
  <c r="P2744" i="4" s="1"/>
  <c r="N2745" i="4"/>
  <c r="P2745" i="4" s="1"/>
  <c r="N2746" i="4"/>
  <c r="P2746" i="4" s="1"/>
  <c r="N2747" i="4"/>
  <c r="P2747" i="4" s="1"/>
  <c r="N2748" i="4"/>
  <c r="P2748" i="4" s="1"/>
  <c r="N2749" i="4"/>
  <c r="P2749" i="4" s="1"/>
  <c r="N2750" i="4"/>
  <c r="P2750" i="4" s="1"/>
  <c r="N2751" i="4"/>
  <c r="P2751" i="4" s="1"/>
  <c r="N2752" i="4"/>
  <c r="P2752" i="4" s="1"/>
  <c r="N2753" i="4"/>
  <c r="P2753" i="4" s="1"/>
  <c r="N2754" i="4"/>
  <c r="P2754" i="4" s="1"/>
  <c r="N2755" i="4"/>
  <c r="P2755" i="4" s="1"/>
  <c r="N2756" i="4"/>
  <c r="P2756" i="4" s="1"/>
  <c r="N2757" i="4"/>
  <c r="P2757" i="4" s="1"/>
  <c r="N2758" i="4"/>
  <c r="P2758" i="4" s="1"/>
  <c r="N2759" i="4"/>
  <c r="P2759" i="4" s="1"/>
  <c r="N2760" i="4"/>
  <c r="P2760" i="4" s="1"/>
  <c r="N2761" i="4"/>
  <c r="P2761" i="4" s="1"/>
  <c r="N2762" i="4"/>
  <c r="P2762" i="4" s="1"/>
  <c r="N2763" i="4"/>
  <c r="P2763" i="4" s="1"/>
  <c r="N2764" i="4"/>
  <c r="P2764" i="4" s="1"/>
  <c r="N2765" i="4"/>
  <c r="P2765" i="4" s="1"/>
  <c r="N2766" i="4"/>
  <c r="P2766" i="4" s="1"/>
  <c r="N2767" i="4"/>
  <c r="P2767" i="4" s="1"/>
  <c r="N2768" i="4"/>
  <c r="P2768" i="4" s="1"/>
  <c r="N2769" i="4"/>
  <c r="P2769" i="4" s="1"/>
  <c r="N2770" i="4"/>
  <c r="P2770" i="4" s="1"/>
  <c r="N2771" i="4"/>
  <c r="P2771" i="4" s="1"/>
  <c r="N2772" i="4"/>
  <c r="P2772" i="4" s="1"/>
  <c r="N2773" i="4"/>
  <c r="P2773" i="4" s="1"/>
  <c r="N2774" i="4"/>
  <c r="P2774" i="4" s="1"/>
  <c r="N2775" i="4"/>
  <c r="P2775" i="4" s="1"/>
  <c r="N2776" i="4"/>
  <c r="P2776" i="4" s="1"/>
  <c r="N2777" i="4"/>
  <c r="P2777" i="4" s="1"/>
  <c r="N2778" i="4"/>
  <c r="P2778" i="4" s="1"/>
  <c r="N2779" i="4"/>
  <c r="P2779" i="4" s="1"/>
  <c r="N2780" i="4"/>
  <c r="P2780" i="4" s="1"/>
  <c r="N2781" i="4"/>
  <c r="P2781" i="4" s="1"/>
  <c r="N2782" i="4"/>
  <c r="P2782" i="4" s="1"/>
  <c r="N2783" i="4"/>
  <c r="P2783" i="4" s="1"/>
  <c r="N2784" i="4"/>
  <c r="P2784" i="4" s="1"/>
  <c r="N2785" i="4"/>
  <c r="P2785" i="4" s="1"/>
  <c r="N2786" i="4"/>
  <c r="P2786" i="4" s="1"/>
  <c r="N2787" i="4"/>
  <c r="P2787" i="4" s="1"/>
  <c r="N2788" i="4"/>
  <c r="P2788" i="4" s="1"/>
  <c r="N2789" i="4"/>
  <c r="P2789" i="4" s="1"/>
  <c r="N2790" i="4"/>
  <c r="P2790" i="4" s="1"/>
  <c r="N2791" i="4"/>
  <c r="P2791" i="4" s="1"/>
  <c r="N2792" i="4"/>
  <c r="P2792" i="4" s="1"/>
  <c r="N2793" i="4"/>
  <c r="P2793" i="4" s="1"/>
  <c r="N2794" i="4"/>
  <c r="P2794" i="4" s="1"/>
  <c r="N2795" i="4"/>
  <c r="P2795" i="4" s="1"/>
  <c r="N2796" i="4"/>
  <c r="P2796" i="4" s="1"/>
  <c r="N2797" i="4"/>
  <c r="P2797" i="4" s="1"/>
  <c r="N2798" i="4"/>
  <c r="P2798" i="4" s="1"/>
  <c r="N2799" i="4"/>
  <c r="P2799" i="4" s="1"/>
  <c r="N2800" i="4"/>
  <c r="P2800" i="4" s="1"/>
  <c r="N2801" i="4"/>
  <c r="P2801" i="4" s="1"/>
  <c r="N2802" i="4"/>
  <c r="P2802" i="4" s="1"/>
  <c r="N2803" i="4"/>
  <c r="P2803" i="4" s="1"/>
  <c r="N2804" i="4"/>
  <c r="P2804" i="4" s="1"/>
  <c r="N2805" i="4"/>
  <c r="P2805" i="4" s="1"/>
  <c r="N2806" i="4"/>
  <c r="P2806" i="4" s="1"/>
  <c r="N2807" i="4"/>
  <c r="P2807" i="4" s="1"/>
  <c r="N2808" i="4"/>
  <c r="P2808" i="4" s="1"/>
  <c r="N2809" i="4"/>
  <c r="P2809" i="4" s="1"/>
  <c r="N2810" i="4"/>
  <c r="P2810" i="4" s="1"/>
  <c r="N2811" i="4"/>
  <c r="P2811" i="4" s="1"/>
  <c r="N2812" i="4"/>
  <c r="P2812" i="4" s="1"/>
  <c r="N2813" i="4"/>
  <c r="P2813" i="4" s="1"/>
  <c r="N2814" i="4"/>
  <c r="P2814" i="4" s="1"/>
  <c r="N2815" i="4"/>
  <c r="P2815" i="4" s="1"/>
  <c r="N2816" i="4"/>
  <c r="P2816" i="4" s="1"/>
  <c r="N2817" i="4"/>
  <c r="P2817" i="4" s="1"/>
  <c r="N2818" i="4"/>
  <c r="P2818" i="4" s="1"/>
  <c r="N2819" i="4"/>
  <c r="P2819" i="4" s="1"/>
  <c r="N2820" i="4"/>
  <c r="P2820" i="4" s="1"/>
  <c r="N2821" i="4"/>
  <c r="P2821" i="4" s="1"/>
  <c r="N2822" i="4"/>
  <c r="P2822" i="4" s="1"/>
  <c r="N2823" i="4"/>
  <c r="P2823" i="4" s="1"/>
  <c r="N2824" i="4"/>
  <c r="P2824" i="4" s="1"/>
  <c r="N2825" i="4"/>
  <c r="P2825" i="4" s="1"/>
  <c r="N2826" i="4"/>
  <c r="P2826" i="4" s="1"/>
  <c r="N2827" i="4"/>
  <c r="P2827" i="4" s="1"/>
  <c r="N2828" i="4"/>
  <c r="P2828" i="4" s="1"/>
  <c r="N2829" i="4"/>
  <c r="P2829" i="4" s="1"/>
  <c r="N2830" i="4"/>
  <c r="P2830" i="4" s="1"/>
  <c r="N2831" i="4"/>
  <c r="P2831" i="4" s="1"/>
  <c r="N2832" i="4"/>
  <c r="P2832" i="4" s="1"/>
  <c r="N2833" i="4"/>
  <c r="P2833" i="4" s="1"/>
  <c r="N2834" i="4"/>
  <c r="P2834" i="4" s="1"/>
  <c r="N2835" i="4"/>
  <c r="P2835" i="4" s="1"/>
  <c r="N2836" i="4"/>
  <c r="P2836" i="4" s="1"/>
  <c r="N2837" i="4"/>
  <c r="P2837" i="4" s="1"/>
  <c r="N2838" i="4"/>
  <c r="P2838" i="4" s="1"/>
  <c r="N2839" i="4"/>
  <c r="P2839" i="4" s="1"/>
  <c r="N2840" i="4"/>
  <c r="P2840" i="4" s="1"/>
  <c r="N2841" i="4"/>
  <c r="P2841" i="4" s="1"/>
  <c r="N2842" i="4"/>
  <c r="P2842" i="4" s="1"/>
  <c r="N2843" i="4"/>
  <c r="P2843" i="4" s="1"/>
  <c r="N2844" i="4"/>
  <c r="P2844" i="4" s="1"/>
  <c r="N2845" i="4"/>
  <c r="P2845" i="4" s="1"/>
  <c r="N2846" i="4"/>
  <c r="P2846" i="4" s="1"/>
  <c r="N2847" i="4"/>
  <c r="P2847" i="4" s="1"/>
  <c r="N2848" i="4"/>
  <c r="P2848" i="4" s="1"/>
  <c r="N2849" i="4"/>
  <c r="P2849" i="4" s="1"/>
  <c r="N2850" i="4"/>
  <c r="P2850" i="4" s="1"/>
  <c r="N2851" i="4"/>
  <c r="P2851" i="4" s="1"/>
  <c r="N2852" i="4"/>
  <c r="P2852" i="4" s="1"/>
  <c r="N2853" i="4"/>
  <c r="P2853" i="4" s="1"/>
  <c r="N2854" i="4"/>
  <c r="P2854" i="4" s="1"/>
  <c r="N2855" i="4"/>
  <c r="P2855" i="4" s="1"/>
  <c r="N2856" i="4"/>
  <c r="P2856" i="4" s="1"/>
  <c r="N2857" i="4"/>
  <c r="P2857" i="4" s="1"/>
  <c r="N2858" i="4"/>
  <c r="P2858" i="4" s="1"/>
  <c r="N2859" i="4"/>
  <c r="P2859" i="4" s="1"/>
  <c r="N2860" i="4"/>
  <c r="P2860" i="4" s="1"/>
  <c r="N2861" i="4"/>
  <c r="P2861" i="4" s="1"/>
  <c r="N2862" i="4"/>
  <c r="P2862" i="4" s="1"/>
  <c r="N2863" i="4"/>
  <c r="P2863" i="4" s="1"/>
  <c r="N2864" i="4"/>
  <c r="P2864" i="4" s="1"/>
  <c r="N2865" i="4"/>
  <c r="P2865" i="4" s="1"/>
  <c r="N2866" i="4"/>
  <c r="P2866" i="4" s="1"/>
  <c r="N2867" i="4"/>
  <c r="P2867" i="4" s="1"/>
  <c r="N2868" i="4"/>
  <c r="P2868" i="4" s="1"/>
  <c r="N2869" i="4"/>
  <c r="P2869" i="4" s="1"/>
  <c r="N2870" i="4"/>
  <c r="P2870" i="4" s="1"/>
  <c r="N2871" i="4"/>
  <c r="P2871" i="4" s="1"/>
  <c r="N2872" i="4"/>
  <c r="P2872" i="4" s="1"/>
  <c r="N2873" i="4"/>
  <c r="P2873" i="4" s="1"/>
  <c r="N2874" i="4"/>
  <c r="P2874" i="4" s="1"/>
  <c r="N2875" i="4"/>
  <c r="P2875" i="4" s="1"/>
  <c r="N2876" i="4"/>
  <c r="P2876" i="4" s="1"/>
  <c r="N2877" i="4"/>
  <c r="P2877" i="4" s="1"/>
  <c r="N2878" i="4"/>
  <c r="P2878" i="4" s="1"/>
  <c r="N2879" i="4"/>
  <c r="P2879" i="4" s="1"/>
  <c r="N2880" i="4"/>
  <c r="P2880" i="4" s="1"/>
  <c r="N2881" i="4"/>
  <c r="P2881" i="4" s="1"/>
  <c r="N2882" i="4"/>
  <c r="P2882" i="4" s="1"/>
  <c r="N2883" i="4"/>
  <c r="P2883" i="4" s="1"/>
  <c r="N2884" i="4"/>
  <c r="P2884" i="4" s="1"/>
  <c r="N2885" i="4"/>
  <c r="P2885" i="4" s="1"/>
  <c r="N2886" i="4"/>
  <c r="P2886" i="4" s="1"/>
  <c r="N2887" i="4"/>
  <c r="P2887" i="4" s="1"/>
  <c r="N2888" i="4"/>
  <c r="P2888" i="4" s="1"/>
  <c r="N2889" i="4"/>
  <c r="P2889" i="4" s="1"/>
  <c r="N2890" i="4"/>
  <c r="P2890" i="4" s="1"/>
  <c r="N2891" i="4"/>
  <c r="P2891" i="4" s="1"/>
  <c r="N2892" i="4"/>
  <c r="P2892" i="4" s="1"/>
  <c r="N2893" i="4"/>
  <c r="P2893" i="4" s="1"/>
  <c r="N2894" i="4"/>
  <c r="P2894" i="4" s="1"/>
  <c r="N2895" i="4"/>
  <c r="P2895" i="4" s="1"/>
  <c r="N2896" i="4"/>
  <c r="P2896" i="4" s="1"/>
  <c r="N2897" i="4"/>
  <c r="P2897" i="4" s="1"/>
  <c r="N2898" i="4"/>
  <c r="P2898" i="4" s="1"/>
  <c r="N2899" i="4"/>
  <c r="P2899" i="4" s="1"/>
  <c r="N2900" i="4"/>
  <c r="P2900" i="4" s="1"/>
  <c r="N2901" i="4"/>
  <c r="P2901" i="4" s="1"/>
  <c r="N2902" i="4"/>
  <c r="P2902" i="4" s="1"/>
  <c r="N2903" i="4"/>
  <c r="P2903" i="4" s="1"/>
  <c r="N2904" i="4"/>
  <c r="P2904" i="4" s="1"/>
  <c r="N2905" i="4"/>
  <c r="P2905" i="4" s="1"/>
  <c r="N2906" i="4"/>
  <c r="P2906" i="4" s="1"/>
  <c r="N2907" i="4"/>
  <c r="P2907" i="4" s="1"/>
  <c r="N2908" i="4"/>
  <c r="P2908" i="4" s="1"/>
  <c r="N2909" i="4"/>
  <c r="P2909" i="4" s="1"/>
  <c r="N2910" i="4"/>
  <c r="P2910" i="4" s="1"/>
  <c r="N2911" i="4"/>
  <c r="P2911" i="4" s="1"/>
  <c r="N2912" i="4"/>
  <c r="P2912" i="4" s="1"/>
  <c r="N2913" i="4"/>
  <c r="P2913" i="4" s="1"/>
  <c r="N2914" i="4"/>
  <c r="P2914" i="4" s="1"/>
  <c r="N2915" i="4"/>
  <c r="P2915" i="4" s="1"/>
  <c r="N2916" i="4"/>
  <c r="P2916" i="4" s="1"/>
  <c r="N2917" i="4"/>
  <c r="P2917" i="4" s="1"/>
  <c r="N2918" i="4"/>
  <c r="P2918" i="4" s="1"/>
  <c r="N2919" i="4"/>
  <c r="P2919" i="4" s="1"/>
  <c r="N2920" i="4"/>
  <c r="P2920" i="4" s="1"/>
  <c r="N2921" i="4"/>
  <c r="P2921" i="4" s="1"/>
  <c r="N2922" i="4"/>
  <c r="P2922" i="4" s="1"/>
  <c r="N2923" i="4"/>
  <c r="P2923" i="4" s="1"/>
  <c r="N2924" i="4"/>
  <c r="P2924" i="4" s="1"/>
  <c r="N2925" i="4"/>
  <c r="P2925" i="4" s="1"/>
  <c r="N2926" i="4"/>
  <c r="P2926" i="4" s="1"/>
  <c r="N2927" i="4"/>
  <c r="P2927" i="4" s="1"/>
  <c r="N2928" i="4"/>
  <c r="P2928" i="4" s="1"/>
  <c r="N2929" i="4"/>
  <c r="P2929" i="4" s="1"/>
  <c r="N2930" i="4"/>
  <c r="P2930" i="4" s="1"/>
  <c r="N2931" i="4"/>
  <c r="P2931" i="4" s="1"/>
  <c r="N2932" i="4"/>
  <c r="P2932" i="4" s="1"/>
  <c r="N2933" i="4"/>
  <c r="P2933" i="4" s="1"/>
  <c r="N2934" i="4"/>
  <c r="P2934" i="4" s="1"/>
  <c r="N2935" i="4"/>
  <c r="P2935" i="4" s="1"/>
  <c r="N2936" i="4"/>
  <c r="P2936" i="4" s="1"/>
  <c r="N2937" i="4"/>
  <c r="P2937" i="4" s="1"/>
  <c r="N2938" i="4"/>
  <c r="P2938" i="4" s="1"/>
  <c r="N2939" i="4"/>
  <c r="P2939" i="4" s="1"/>
  <c r="N2940" i="4"/>
  <c r="P2940" i="4" s="1"/>
  <c r="N2941" i="4"/>
  <c r="P2941" i="4" s="1"/>
  <c r="N2942" i="4"/>
  <c r="P2942" i="4" s="1"/>
  <c r="N2943" i="4"/>
  <c r="P2943" i="4" s="1"/>
  <c r="N2944" i="4"/>
  <c r="P2944" i="4" s="1"/>
  <c r="N2945" i="4"/>
  <c r="P2945" i="4" s="1"/>
  <c r="N2946" i="4"/>
  <c r="P2946" i="4" s="1"/>
  <c r="N2947" i="4"/>
  <c r="P2947" i="4" s="1"/>
  <c r="N2948" i="4"/>
  <c r="P2948" i="4" s="1"/>
  <c r="N2949" i="4"/>
  <c r="P2949" i="4" s="1"/>
  <c r="N2950" i="4"/>
  <c r="P2950" i="4" s="1"/>
  <c r="N2951" i="4"/>
  <c r="P2951" i="4" s="1"/>
  <c r="N2952" i="4"/>
  <c r="P2952" i="4" s="1"/>
  <c r="N2953" i="4"/>
  <c r="P2953" i="4" s="1"/>
  <c r="N2954" i="4"/>
  <c r="P2954" i="4" s="1"/>
  <c r="N2955" i="4"/>
  <c r="P2955" i="4" s="1"/>
  <c r="N2956" i="4"/>
  <c r="P2956" i="4" s="1"/>
  <c r="N2957" i="4"/>
  <c r="P2957" i="4" s="1"/>
  <c r="N2958" i="4"/>
  <c r="P2958" i="4" s="1"/>
  <c r="N2959" i="4"/>
  <c r="P2959" i="4" s="1"/>
  <c r="N2960" i="4"/>
  <c r="P2960" i="4" s="1"/>
  <c r="N2961" i="4"/>
  <c r="P2961" i="4" s="1"/>
  <c r="N2962" i="4"/>
  <c r="P2962" i="4" s="1"/>
  <c r="N2963" i="4"/>
  <c r="P2963" i="4" s="1"/>
  <c r="N2964" i="4"/>
  <c r="P2964" i="4" s="1"/>
  <c r="N2965" i="4"/>
  <c r="P2965" i="4" s="1"/>
  <c r="N2966" i="4"/>
  <c r="P2966" i="4" s="1"/>
  <c r="N2967" i="4"/>
  <c r="P2967" i="4" s="1"/>
  <c r="N2968" i="4"/>
  <c r="P2968" i="4" s="1"/>
  <c r="N2969" i="4"/>
  <c r="P2969" i="4" s="1"/>
  <c r="N2970" i="4"/>
  <c r="P2970" i="4" s="1"/>
  <c r="N2971" i="4"/>
  <c r="P2971" i="4" s="1"/>
  <c r="N2972" i="4"/>
  <c r="P2972" i="4" s="1"/>
  <c r="N2973" i="4"/>
  <c r="P2973" i="4" s="1"/>
  <c r="N2974" i="4"/>
  <c r="P2974" i="4" s="1"/>
  <c r="N2975" i="4"/>
  <c r="P2975" i="4" s="1"/>
  <c r="N2976" i="4"/>
  <c r="P2976" i="4" s="1"/>
  <c r="N2977" i="4"/>
  <c r="P2977" i="4" s="1"/>
  <c r="N2978" i="4"/>
  <c r="P2978" i="4" s="1"/>
  <c r="N2979" i="4"/>
  <c r="P2979" i="4" s="1"/>
  <c r="N2980" i="4"/>
  <c r="P2980" i="4" s="1"/>
  <c r="N2981" i="4"/>
  <c r="P2981" i="4" s="1"/>
  <c r="N2982" i="4"/>
  <c r="P2982" i="4" s="1"/>
  <c r="N2983" i="4"/>
  <c r="P2983" i="4" s="1"/>
  <c r="N2984" i="4"/>
  <c r="P2984" i="4" s="1"/>
  <c r="N2985" i="4"/>
  <c r="P2985" i="4" s="1"/>
  <c r="N2986" i="4"/>
  <c r="P2986" i="4" s="1"/>
  <c r="N2987" i="4"/>
  <c r="P2987" i="4" s="1"/>
  <c r="N2988" i="4"/>
  <c r="P2988" i="4" s="1"/>
  <c r="N2989" i="4"/>
  <c r="P2989" i="4" s="1"/>
  <c r="N2990" i="4"/>
  <c r="P2990" i="4" s="1"/>
  <c r="N2991" i="4"/>
  <c r="P2991" i="4" s="1"/>
  <c r="N2992" i="4"/>
  <c r="P2992" i="4" s="1"/>
  <c r="N2993" i="4"/>
  <c r="P2993" i="4" s="1"/>
  <c r="N2994" i="4"/>
  <c r="P2994" i="4" s="1"/>
  <c r="N2995" i="4"/>
  <c r="P2995" i="4" s="1"/>
  <c r="N2996" i="4"/>
  <c r="P2996" i="4" s="1"/>
  <c r="N2997" i="4"/>
  <c r="P2997" i="4" s="1"/>
  <c r="N2998" i="4"/>
  <c r="P2998" i="4" s="1"/>
  <c r="N2999" i="4"/>
  <c r="P2999" i="4" s="1"/>
  <c r="N3000" i="4"/>
  <c r="P3000" i="4" s="1"/>
  <c r="N3001" i="4"/>
  <c r="P3001" i="4" s="1"/>
  <c r="N3002" i="4"/>
  <c r="P3002" i="4" s="1"/>
  <c r="N3003" i="4"/>
  <c r="P3003" i="4" s="1"/>
  <c r="N3004" i="4"/>
  <c r="P3004" i="4" s="1"/>
  <c r="N3005" i="4"/>
  <c r="P3005" i="4" s="1"/>
  <c r="N3006" i="4"/>
  <c r="P3006" i="4" s="1"/>
  <c r="N3007" i="4"/>
  <c r="P3007" i="4" s="1"/>
  <c r="N3008" i="4"/>
  <c r="P3008" i="4" s="1"/>
  <c r="N3009" i="4"/>
  <c r="P3009" i="4" s="1"/>
  <c r="N3010" i="4"/>
  <c r="P3010" i="4" s="1"/>
  <c r="N3011" i="4"/>
  <c r="P3011" i="4" s="1"/>
  <c r="N3012" i="4"/>
  <c r="P3012" i="4" s="1"/>
  <c r="N3013" i="4"/>
  <c r="P3013" i="4" s="1"/>
  <c r="N3014" i="4"/>
  <c r="P3014" i="4" s="1"/>
  <c r="N3015" i="4"/>
  <c r="P3015" i="4" s="1"/>
  <c r="N3016" i="4"/>
  <c r="P3016" i="4" s="1"/>
  <c r="N3017" i="4"/>
  <c r="P3017" i="4" s="1"/>
  <c r="N3018" i="4"/>
  <c r="P3018" i="4" s="1"/>
  <c r="N3019" i="4"/>
  <c r="P3019" i="4" s="1"/>
  <c r="N3020" i="4"/>
  <c r="P3020" i="4" s="1"/>
  <c r="N3021" i="4"/>
  <c r="P3021" i="4" s="1"/>
  <c r="N3022" i="4"/>
  <c r="P3022" i="4" s="1"/>
  <c r="N3023" i="4"/>
  <c r="P3023" i="4" s="1"/>
  <c r="N3024" i="4"/>
  <c r="P3024" i="4" s="1"/>
  <c r="N3025" i="4"/>
  <c r="P3025" i="4" s="1"/>
  <c r="N3026" i="4"/>
  <c r="P3026" i="4" s="1"/>
  <c r="N3027" i="4"/>
  <c r="P3027" i="4" s="1"/>
  <c r="N3028" i="4"/>
  <c r="P3028" i="4" s="1"/>
  <c r="N3029" i="4"/>
  <c r="P3029" i="4" s="1"/>
  <c r="N3030" i="4"/>
  <c r="P3030" i="4" s="1"/>
  <c r="N3031" i="4"/>
  <c r="P3031" i="4" s="1"/>
  <c r="N3032" i="4"/>
  <c r="P3032" i="4" s="1"/>
  <c r="N3033" i="4"/>
  <c r="P3033" i="4" s="1"/>
  <c r="N3034" i="4"/>
  <c r="P3034" i="4" s="1"/>
  <c r="N3035" i="4"/>
  <c r="P3035" i="4" s="1"/>
  <c r="N3036" i="4"/>
  <c r="P3036" i="4" s="1"/>
  <c r="N3037" i="4"/>
  <c r="P3037" i="4" s="1"/>
  <c r="N3038" i="4"/>
  <c r="P3038" i="4" s="1"/>
  <c r="N3039" i="4"/>
  <c r="P3039" i="4" s="1"/>
  <c r="N3040" i="4"/>
  <c r="P3040" i="4" s="1"/>
  <c r="N3041" i="4"/>
  <c r="P3041" i="4" s="1"/>
  <c r="N3042" i="4"/>
  <c r="P3042" i="4" s="1"/>
  <c r="N3043" i="4"/>
  <c r="P3043" i="4" s="1"/>
  <c r="N3044" i="4"/>
  <c r="P3044" i="4" s="1"/>
  <c r="N3045" i="4"/>
  <c r="P3045" i="4" s="1"/>
  <c r="N3046" i="4"/>
  <c r="P3046" i="4" s="1"/>
  <c r="N3047" i="4"/>
  <c r="P3047" i="4" s="1"/>
  <c r="N3048" i="4"/>
  <c r="P3048" i="4" s="1"/>
  <c r="N3049" i="4"/>
  <c r="P3049" i="4" s="1"/>
  <c r="N3050" i="4"/>
  <c r="P3050" i="4" s="1"/>
  <c r="N3051" i="4"/>
  <c r="P3051" i="4" s="1"/>
  <c r="N3052" i="4"/>
  <c r="P3052" i="4" s="1"/>
  <c r="N3053" i="4"/>
  <c r="P3053" i="4" s="1"/>
  <c r="N3054" i="4"/>
  <c r="P3054" i="4" s="1"/>
  <c r="N3055" i="4"/>
  <c r="P3055" i="4" s="1"/>
  <c r="N3056" i="4"/>
  <c r="P3056" i="4" s="1"/>
  <c r="N3057" i="4"/>
  <c r="P3057" i="4" s="1"/>
  <c r="N3058" i="4"/>
  <c r="P3058" i="4" s="1"/>
  <c r="N3059" i="4"/>
  <c r="P3059" i="4" s="1"/>
  <c r="N3060" i="4"/>
  <c r="P3060" i="4" s="1"/>
  <c r="N3061" i="4"/>
  <c r="P3061" i="4" s="1"/>
  <c r="N3062" i="4"/>
  <c r="P3062" i="4" s="1"/>
  <c r="N3063" i="4"/>
  <c r="P3063" i="4" s="1"/>
  <c r="N3064" i="4"/>
  <c r="P3064" i="4" s="1"/>
  <c r="N3065" i="4"/>
  <c r="P3065" i="4" s="1"/>
  <c r="N3066" i="4"/>
  <c r="P3066" i="4" s="1"/>
  <c r="N3067" i="4"/>
  <c r="P3067" i="4" s="1"/>
  <c r="N3068" i="4"/>
  <c r="P3068" i="4" s="1"/>
  <c r="N3069" i="4"/>
  <c r="P3069" i="4" s="1"/>
  <c r="N3070" i="4"/>
  <c r="P3070" i="4" s="1"/>
  <c r="N3071" i="4"/>
  <c r="P3071" i="4" s="1"/>
  <c r="N3072" i="4"/>
  <c r="P3072" i="4" s="1"/>
  <c r="N3073" i="4"/>
  <c r="P3073" i="4" s="1"/>
  <c r="N3074" i="4"/>
  <c r="P3074" i="4" s="1"/>
  <c r="N3075" i="4"/>
  <c r="P3075" i="4" s="1"/>
  <c r="N3076" i="4"/>
  <c r="P3076" i="4" s="1"/>
  <c r="N3077" i="4"/>
  <c r="P3077" i="4" s="1"/>
  <c r="N3078" i="4"/>
  <c r="P3078" i="4" s="1"/>
  <c r="N3079" i="4"/>
  <c r="P3079" i="4" s="1"/>
  <c r="N3080" i="4"/>
  <c r="P3080" i="4" s="1"/>
  <c r="N3081" i="4"/>
  <c r="P3081" i="4" s="1"/>
  <c r="N3082" i="4"/>
  <c r="P3082" i="4" s="1"/>
  <c r="N3083" i="4"/>
  <c r="P3083" i="4" s="1"/>
  <c r="N3084" i="4"/>
  <c r="P3084" i="4" s="1"/>
  <c r="N3085" i="4"/>
  <c r="P3085" i="4" s="1"/>
  <c r="N3086" i="4"/>
  <c r="P3086" i="4" s="1"/>
  <c r="N3087" i="4"/>
  <c r="P3087" i="4" s="1"/>
  <c r="N3088" i="4"/>
  <c r="P3088" i="4" s="1"/>
  <c r="N3089" i="4"/>
  <c r="P3089" i="4" s="1"/>
  <c r="N3090" i="4"/>
  <c r="P3090" i="4" s="1"/>
  <c r="N3091" i="4"/>
  <c r="P3091" i="4" s="1"/>
  <c r="N3092" i="4"/>
  <c r="P3092" i="4" s="1"/>
  <c r="N3093" i="4"/>
  <c r="P3093" i="4" s="1"/>
  <c r="N3094" i="4"/>
  <c r="P3094" i="4" s="1"/>
  <c r="N3095" i="4"/>
  <c r="P3095" i="4" s="1"/>
  <c r="N3096" i="4"/>
  <c r="P3096" i="4" s="1"/>
  <c r="N3097" i="4"/>
  <c r="P3097" i="4" s="1"/>
  <c r="N3098" i="4"/>
  <c r="P3098" i="4" s="1"/>
  <c r="N3099" i="4"/>
  <c r="P3099" i="4" s="1"/>
  <c r="N3100" i="4"/>
  <c r="P3100" i="4" s="1"/>
  <c r="N3101" i="4"/>
  <c r="P3101" i="4" s="1"/>
  <c r="N3102" i="4"/>
  <c r="P3102" i="4" s="1"/>
  <c r="N3103" i="4"/>
  <c r="P3103" i="4" s="1"/>
  <c r="N3104" i="4"/>
  <c r="P3104" i="4" s="1"/>
  <c r="N3105" i="4"/>
  <c r="P3105" i="4" s="1"/>
  <c r="N3106" i="4"/>
  <c r="P3106" i="4" s="1"/>
  <c r="N3107" i="4"/>
  <c r="P3107" i="4" s="1"/>
  <c r="N3108" i="4"/>
  <c r="P3108" i="4" s="1"/>
  <c r="N3109" i="4"/>
  <c r="P3109" i="4" s="1"/>
  <c r="N3110" i="4"/>
  <c r="P3110" i="4" s="1"/>
  <c r="N3111" i="4"/>
  <c r="P3111" i="4" s="1"/>
  <c r="N3112" i="4"/>
  <c r="P3112" i="4" s="1"/>
  <c r="N3113" i="4"/>
  <c r="P3113" i="4" s="1"/>
  <c r="N3114" i="4"/>
  <c r="P3114" i="4" s="1"/>
  <c r="N3115" i="4"/>
  <c r="P3115" i="4" s="1"/>
  <c r="N3116" i="4"/>
  <c r="P3116" i="4" s="1"/>
  <c r="N3117" i="4"/>
  <c r="P3117" i="4" s="1"/>
  <c r="N3118" i="4"/>
  <c r="P3118" i="4" s="1"/>
  <c r="N3119" i="4"/>
  <c r="P3119" i="4" s="1"/>
  <c r="N3120" i="4"/>
  <c r="P3120" i="4" s="1"/>
  <c r="N3121" i="4"/>
  <c r="P3121" i="4" s="1"/>
  <c r="N3122" i="4"/>
  <c r="P3122" i="4" s="1"/>
  <c r="N3123" i="4"/>
  <c r="P3123" i="4" s="1"/>
  <c r="N3124" i="4"/>
  <c r="P3124" i="4" s="1"/>
  <c r="N3125" i="4"/>
  <c r="P3125" i="4" s="1"/>
  <c r="N3126" i="4"/>
  <c r="P3126" i="4" s="1"/>
  <c r="N3127" i="4"/>
  <c r="P3127" i="4" s="1"/>
  <c r="N3128" i="4"/>
  <c r="P3128" i="4" s="1"/>
  <c r="N3129" i="4"/>
  <c r="P3129" i="4" s="1"/>
  <c r="N3130" i="4"/>
  <c r="P3130" i="4" s="1"/>
  <c r="N3131" i="4"/>
  <c r="P3131" i="4" s="1"/>
  <c r="N3132" i="4"/>
  <c r="P3132" i="4" s="1"/>
  <c r="N3133" i="4"/>
  <c r="P3133" i="4" s="1"/>
  <c r="N3134" i="4"/>
  <c r="P3134" i="4" s="1"/>
  <c r="N3135" i="4"/>
  <c r="P3135" i="4" s="1"/>
  <c r="N3136" i="4"/>
  <c r="P3136" i="4" s="1"/>
  <c r="N3137" i="4"/>
  <c r="P3137" i="4" s="1"/>
  <c r="N3138" i="4"/>
  <c r="P3138" i="4" s="1"/>
  <c r="N3139" i="4"/>
  <c r="P3139" i="4" s="1"/>
  <c r="N3140" i="4"/>
  <c r="P3140" i="4" s="1"/>
  <c r="N3141" i="4"/>
  <c r="P3141" i="4" s="1"/>
  <c r="N3142" i="4"/>
  <c r="P3142" i="4" s="1"/>
  <c r="N3143" i="4"/>
  <c r="P3143" i="4" s="1"/>
  <c r="N3144" i="4"/>
  <c r="P3144" i="4" s="1"/>
  <c r="N3145" i="4"/>
  <c r="P3145" i="4" s="1"/>
  <c r="N3146" i="4"/>
  <c r="P3146" i="4" s="1"/>
  <c r="N3147" i="4"/>
  <c r="P3147" i="4" s="1"/>
  <c r="N3148" i="4"/>
  <c r="P3148" i="4" s="1"/>
  <c r="N3149" i="4"/>
  <c r="P3149" i="4" s="1"/>
  <c r="N3150" i="4"/>
  <c r="P3150" i="4" s="1"/>
  <c r="N3151" i="4"/>
  <c r="P3151" i="4" s="1"/>
  <c r="N3152" i="4"/>
  <c r="P3152" i="4" s="1"/>
  <c r="N3153" i="4"/>
  <c r="P3153" i="4" s="1"/>
  <c r="N3154" i="4"/>
  <c r="P3154" i="4" s="1"/>
  <c r="N3155" i="4"/>
  <c r="P3155" i="4" s="1"/>
  <c r="N3156" i="4"/>
  <c r="P3156" i="4" s="1"/>
  <c r="N3157" i="4"/>
  <c r="P3157" i="4" s="1"/>
  <c r="N3158" i="4"/>
  <c r="P3158" i="4" s="1"/>
  <c r="N3159" i="4"/>
  <c r="P3159" i="4" s="1"/>
  <c r="N3160" i="4"/>
  <c r="P3160" i="4" s="1"/>
  <c r="N3161" i="4"/>
  <c r="P3161" i="4" s="1"/>
  <c r="N3162" i="4"/>
  <c r="P3162" i="4" s="1"/>
  <c r="N3163" i="4"/>
  <c r="P3163" i="4" s="1"/>
  <c r="N3164" i="4"/>
  <c r="P3164" i="4" s="1"/>
  <c r="N3165" i="4"/>
  <c r="P3165" i="4" s="1"/>
  <c r="N3166" i="4"/>
  <c r="P3166" i="4" s="1"/>
  <c r="N3167" i="4"/>
  <c r="P3167" i="4" s="1"/>
  <c r="N3168" i="4"/>
  <c r="P3168" i="4" s="1"/>
  <c r="N3169" i="4"/>
  <c r="P3169" i="4" s="1"/>
  <c r="N3170" i="4"/>
  <c r="P3170" i="4" s="1"/>
  <c r="N3171" i="4"/>
  <c r="P3171" i="4" s="1"/>
  <c r="N3172" i="4"/>
  <c r="P3172" i="4" s="1"/>
  <c r="N3173" i="4"/>
  <c r="P3173" i="4" s="1"/>
  <c r="N3174" i="4"/>
  <c r="P3174" i="4" s="1"/>
  <c r="N3175" i="4"/>
  <c r="P3175" i="4" s="1"/>
  <c r="N3176" i="4"/>
  <c r="P3176" i="4" s="1"/>
  <c r="N3177" i="4"/>
  <c r="P3177" i="4" s="1"/>
  <c r="N3178" i="4"/>
  <c r="P3178" i="4" s="1"/>
  <c r="N3179" i="4"/>
  <c r="P3179" i="4" s="1"/>
  <c r="N3180" i="4"/>
  <c r="P3180" i="4" s="1"/>
  <c r="N3181" i="4"/>
  <c r="P3181" i="4" s="1"/>
  <c r="N3182" i="4"/>
  <c r="P3182" i="4" s="1"/>
  <c r="N3183" i="4"/>
  <c r="P3183" i="4" s="1"/>
  <c r="N3184" i="4"/>
  <c r="P3184" i="4" s="1"/>
  <c r="N3185" i="4"/>
  <c r="P3185" i="4" s="1"/>
  <c r="N3186" i="4"/>
  <c r="P3186" i="4" s="1"/>
  <c r="N3187" i="4"/>
  <c r="P3187" i="4" s="1"/>
  <c r="N3188" i="4"/>
  <c r="P3188" i="4" s="1"/>
  <c r="N3189" i="4"/>
  <c r="P3189" i="4" s="1"/>
  <c r="N3190" i="4"/>
  <c r="P3190" i="4" s="1"/>
  <c r="N3191" i="4"/>
  <c r="P3191" i="4" s="1"/>
  <c r="N3192" i="4"/>
  <c r="P3192" i="4" s="1"/>
  <c r="N3193" i="4"/>
  <c r="P3193" i="4" s="1"/>
  <c r="N3194" i="4"/>
  <c r="P3194" i="4" s="1"/>
  <c r="N3195" i="4"/>
  <c r="P3195" i="4" s="1"/>
  <c r="N3196" i="4"/>
  <c r="P3196" i="4" s="1"/>
  <c r="N3197" i="4"/>
  <c r="P3197" i="4" s="1"/>
  <c r="N3198" i="4"/>
  <c r="P3198" i="4" s="1"/>
  <c r="N3199" i="4"/>
  <c r="P3199" i="4" s="1"/>
  <c r="N3200" i="4"/>
  <c r="P3200" i="4" s="1"/>
  <c r="N3201" i="4"/>
  <c r="P3201" i="4" s="1"/>
  <c r="N3202" i="4"/>
  <c r="P3202" i="4" s="1"/>
  <c r="N3203" i="4"/>
  <c r="P3203" i="4" s="1"/>
  <c r="N3204" i="4"/>
  <c r="P3204" i="4" s="1"/>
  <c r="N3205" i="4"/>
  <c r="P3205" i="4" s="1"/>
  <c r="N3206" i="4"/>
  <c r="P3206" i="4" s="1"/>
  <c r="N3207" i="4"/>
  <c r="P3207" i="4" s="1"/>
  <c r="N3208" i="4"/>
  <c r="P3208" i="4" s="1"/>
  <c r="N3209" i="4"/>
  <c r="P3209" i="4" s="1"/>
  <c r="N3210" i="4"/>
  <c r="P3210" i="4" s="1"/>
  <c r="N3211" i="4"/>
  <c r="P3211" i="4" s="1"/>
  <c r="N3212" i="4"/>
  <c r="P3212" i="4" s="1"/>
  <c r="N3213" i="4"/>
  <c r="P3213" i="4" s="1"/>
  <c r="N3214" i="4"/>
  <c r="P3214" i="4" s="1"/>
  <c r="N3215" i="4"/>
  <c r="P3215" i="4" s="1"/>
  <c r="N3216" i="4"/>
  <c r="P3216" i="4" s="1"/>
  <c r="N3217" i="4"/>
  <c r="P3217" i="4" s="1"/>
  <c r="N3218" i="4"/>
  <c r="P3218" i="4" s="1"/>
  <c r="N3219" i="4"/>
  <c r="P3219" i="4" s="1"/>
  <c r="N3220" i="4"/>
  <c r="P3220" i="4" s="1"/>
  <c r="N3221" i="4"/>
  <c r="P3221" i="4" s="1"/>
  <c r="N3222" i="4"/>
  <c r="P3222" i="4" s="1"/>
  <c r="N3223" i="4"/>
  <c r="P3223" i="4" s="1"/>
  <c r="N3224" i="4"/>
  <c r="P3224" i="4" s="1"/>
  <c r="N3225" i="4"/>
  <c r="P3225" i="4" s="1"/>
  <c r="N3226" i="4"/>
  <c r="P3226" i="4" s="1"/>
  <c r="N3227" i="4"/>
  <c r="P3227" i="4" s="1"/>
  <c r="N3228" i="4"/>
  <c r="P3228" i="4" s="1"/>
  <c r="N3229" i="4"/>
  <c r="P3229" i="4" s="1"/>
  <c r="N3230" i="4"/>
  <c r="P3230" i="4" s="1"/>
  <c r="N3231" i="4"/>
  <c r="P3231" i="4" s="1"/>
  <c r="N3232" i="4"/>
  <c r="P3232" i="4" s="1"/>
  <c r="N3233" i="4"/>
  <c r="P3233" i="4" s="1"/>
  <c r="N3234" i="4"/>
  <c r="P3234" i="4" s="1"/>
  <c r="N3235" i="4"/>
  <c r="P3235" i="4" s="1"/>
  <c r="N3236" i="4"/>
  <c r="P3236" i="4" s="1"/>
  <c r="N3237" i="4"/>
  <c r="P3237" i="4" s="1"/>
  <c r="N3238" i="4"/>
  <c r="P3238" i="4" s="1"/>
  <c r="N3239" i="4"/>
  <c r="P3239" i="4" s="1"/>
  <c r="N3240" i="4"/>
  <c r="P3240" i="4" s="1"/>
  <c r="N3241" i="4"/>
  <c r="P3241" i="4" s="1"/>
  <c r="N3242" i="4"/>
  <c r="P3242" i="4" s="1"/>
  <c r="N3243" i="4"/>
  <c r="P3243" i="4" s="1"/>
  <c r="N3244" i="4"/>
  <c r="P3244" i="4" s="1"/>
  <c r="N3245" i="4"/>
  <c r="P3245" i="4" s="1"/>
  <c r="N3246" i="4"/>
  <c r="P3246" i="4" s="1"/>
  <c r="N3247" i="4"/>
  <c r="P3247" i="4" s="1"/>
  <c r="N3248" i="4"/>
  <c r="P3248" i="4" s="1"/>
  <c r="N3249" i="4"/>
  <c r="P3249" i="4" s="1"/>
  <c r="N3250" i="4"/>
  <c r="P3250" i="4" s="1"/>
  <c r="N3251" i="4"/>
  <c r="P3251" i="4" s="1"/>
  <c r="N3252" i="4"/>
  <c r="P3252" i="4" s="1"/>
  <c r="N3253" i="4"/>
  <c r="P3253" i="4" s="1"/>
  <c r="N3254" i="4"/>
  <c r="P3254" i="4" s="1"/>
  <c r="N3255" i="4"/>
  <c r="P3255" i="4" s="1"/>
  <c r="N3256" i="4"/>
  <c r="P3256" i="4" s="1"/>
  <c r="N3257" i="4"/>
  <c r="P3257" i="4" s="1"/>
  <c r="N3258" i="4"/>
  <c r="P3258" i="4" s="1"/>
  <c r="N3259" i="4"/>
  <c r="P3259" i="4" s="1"/>
  <c r="N3260" i="4"/>
  <c r="P3260" i="4" s="1"/>
  <c r="N3261" i="4"/>
  <c r="P3261" i="4" s="1"/>
  <c r="N3262" i="4"/>
  <c r="P3262" i="4" s="1"/>
  <c r="N3263" i="4"/>
  <c r="P3263" i="4" s="1"/>
  <c r="N3264" i="4"/>
  <c r="P3264" i="4" s="1"/>
  <c r="N3265" i="4"/>
  <c r="P3265" i="4" s="1"/>
  <c r="N3266" i="4"/>
  <c r="P3266" i="4" s="1"/>
  <c r="N3267" i="4"/>
  <c r="P3267" i="4" s="1"/>
  <c r="N3268" i="4"/>
  <c r="P3268" i="4" s="1"/>
  <c r="N3269" i="4"/>
  <c r="P3269" i="4" s="1"/>
  <c r="N3270" i="4"/>
  <c r="P3270" i="4" s="1"/>
  <c r="N3271" i="4"/>
  <c r="P3271" i="4" s="1"/>
  <c r="N3272" i="4"/>
  <c r="P3272" i="4" s="1"/>
  <c r="N3273" i="4"/>
  <c r="P3273" i="4" s="1"/>
  <c r="N3274" i="4"/>
  <c r="P3274" i="4" s="1"/>
  <c r="N3275" i="4"/>
  <c r="P3275" i="4" s="1"/>
  <c r="N3276" i="4"/>
  <c r="P3276" i="4" s="1"/>
  <c r="N3277" i="4"/>
  <c r="P3277" i="4" s="1"/>
  <c r="N3278" i="4"/>
  <c r="P3278" i="4" s="1"/>
  <c r="N3279" i="4"/>
  <c r="P3279" i="4" s="1"/>
  <c r="N3280" i="4"/>
  <c r="P3280" i="4" s="1"/>
  <c r="N3281" i="4"/>
  <c r="P3281" i="4" s="1"/>
  <c r="N3282" i="4"/>
  <c r="P3282" i="4" s="1"/>
  <c r="N3283" i="4"/>
  <c r="P3283" i="4" s="1"/>
  <c r="N3284" i="4"/>
  <c r="P3284" i="4" s="1"/>
  <c r="N3285" i="4"/>
  <c r="P3285" i="4" s="1"/>
  <c r="N3286" i="4"/>
  <c r="P3286" i="4" s="1"/>
  <c r="N3287" i="4"/>
  <c r="P3287" i="4" s="1"/>
  <c r="N3288" i="4"/>
  <c r="P3288" i="4" s="1"/>
  <c r="N3289" i="4"/>
  <c r="P3289" i="4" s="1"/>
  <c r="N3290" i="4"/>
  <c r="P3290" i="4" s="1"/>
  <c r="N3291" i="4"/>
  <c r="P3291" i="4" s="1"/>
  <c r="N3292" i="4"/>
  <c r="P3292" i="4" s="1"/>
  <c r="N3293" i="4"/>
  <c r="P3293" i="4" s="1"/>
  <c r="N3294" i="4"/>
  <c r="P3294" i="4" s="1"/>
  <c r="N3295" i="4"/>
  <c r="P3295" i="4" s="1"/>
  <c r="N3296" i="4"/>
  <c r="P3296" i="4" s="1"/>
  <c r="N3297" i="4"/>
  <c r="P3297" i="4" s="1"/>
  <c r="N3298" i="4"/>
  <c r="P3298" i="4" s="1"/>
  <c r="N3299" i="4"/>
  <c r="P3299" i="4" s="1"/>
  <c r="N3300" i="4"/>
  <c r="P3300" i="4" s="1"/>
  <c r="N3301" i="4"/>
  <c r="P3301" i="4" s="1"/>
  <c r="N3302" i="4"/>
  <c r="P3302" i="4" s="1"/>
  <c r="N3303" i="4"/>
  <c r="P3303" i="4" s="1"/>
  <c r="N3304" i="4"/>
  <c r="P3304" i="4" s="1"/>
  <c r="N3305" i="4"/>
  <c r="P3305" i="4" s="1"/>
  <c r="N3306" i="4"/>
  <c r="P3306" i="4" s="1"/>
  <c r="N3307" i="4"/>
  <c r="P3307" i="4" s="1"/>
  <c r="N3308" i="4"/>
  <c r="P3308" i="4" s="1"/>
  <c r="N3309" i="4"/>
  <c r="P3309" i="4" s="1"/>
  <c r="N3310" i="4"/>
  <c r="P3310" i="4" s="1"/>
  <c r="N3311" i="4"/>
  <c r="P3311" i="4" s="1"/>
  <c r="N3312" i="4"/>
  <c r="P3312" i="4" s="1"/>
  <c r="N3313" i="4"/>
  <c r="P3313" i="4" s="1"/>
  <c r="N3314" i="4"/>
  <c r="P3314" i="4" s="1"/>
  <c r="N3315" i="4"/>
  <c r="P3315" i="4" s="1"/>
  <c r="N3316" i="4"/>
  <c r="P3316" i="4" s="1"/>
  <c r="N3317" i="4"/>
  <c r="P3317" i="4" s="1"/>
  <c r="N3318" i="4"/>
  <c r="P3318" i="4" s="1"/>
  <c r="N3319" i="4"/>
  <c r="P3319" i="4" s="1"/>
  <c r="N3320" i="4"/>
  <c r="P3320" i="4" s="1"/>
  <c r="N3321" i="4"/>
  <c r="P3321" i="4" s="1"/>
  <c r="N3322" i="4"/>
  <c r="P3322" i="4" s="1"/>
  <c r="N3323" i="4"/>
  <c r="P3323" i="4" s="1"/>
  <c r="N3324" i="4"/>
  <c r="P3324" i="4" s="1"/>
  <c r="N3325" i="4"/>
  <c r="P3325" i="4" s="1"/>
  <c r="N3326" i="4"/>
  <c r="P3326" i="4" s="1"/>
  <c r="N3327" i="4"/>
  <c r="P3327" i="4" s="1"/>
  <c r="N3328" i="4"/>
  <c r="P3328" i="4" s="1"/>
  <c r="N3329" i="4"/>
  <c r="P3329" i="4" s="1"/>
  <c r="N3330" i="4"/>
  <c r="P3330" i="4" s="1"/>
  <c r="N3331" i="4"/>
  <c r="P3331" i="4" s="1"/>
  <c r="N3332" i="4"/>
  <c r="P3332" i="4" s="1"/>
  <c r="N3333" i="4"/>
  <c r="P3333" i="4" s="1"/>
  <c r="N3334" i="4"/>
  <c r="P3334" i="4" s="1"/>
  <c r="N3335" i="4"/>
  <c r="P3335" i="4" s="1"/>
  <c r="N3336" i="4"/>
  <c r="P3336" i="4" s="1"/>
  <c r="N3337" i="4"/>
  <c r="P3337" i="4" s="1"/>
  <c r="N3338" i="4"/>
  <c r="P3338" i="4" s="1"/>
  <c r="N3339" i="4"/>
  <c r="P3339" i="4" s="1"/>
  <c r="N3340" i="4"/>
  <c r="P3340" i="4" s="1"/>
  <c r="N3341" i="4"/>
  <c r="P3341" i="4" s="1"/>
  <c r="N3342" i="4"/>
  <c r="P3342" i="4" s="1"/>
  <c r="N3343" i="4"/>
  <c r="P3343" i="4" s="1"/>
  <c r="N3344" i="4"/>
  <c r="P3344" i="4" s="1"/>
  <c r="N3345" i="4"/>
  <c r="P3345" i="4" s="1"/>
  <c r="N3346" i="4"/>
  <c r="P3346" i="4" s="1"/>
  <c r="N3347" i="4"/>
  <c r="P3347" i="4" s="1"/>
  <c r="N3348" i="4"/>
  <c r="P3348" i="4" s="1"/>
  <c r="N3349" i="4"/>
  <c r="P3349" i="4" s="1"/>
  <c r="N3350" i="4"/>
  <c r="P3350" i="4" s="1"/>
  <c r="N3351" i="4"/>
  <c r="P3351" i="4" s="1"/>
  <c r="N3352" i="4"/>
  <c r="P3352" i="4" s="1"/>
  <c r="N3353" i="4"/>
  <c r="P3353" i="4" s="1"/>
  <c r="N3354" i="4"/>
  <c r="P3354" i="4" s="1"/>
  <c r="N3355" i="4"/>
  <c r="P3355" i="4" s="1"/>
  <c r="N3356" i="4"/>
  <c r="P3356" i="4" s="1"/>
  <c r="N3357" i="4"/>
  <c r="P3357" i="4" s="1"/>
  <c r="N3358" i="4"/>
  <c r="P3358" i="4" s="1"/>
  <c r="N3359" i="4"/>
  <c r="P3359" i="4" s="1"/>
  <c r="N3360" i="4"/>
  <c r="P3360" i="4" s="1"/>
  <c r="N3361" i="4"/>
  <c r="P3361" i="4" s="1"/>
  <c r="N3362" i="4"/>
  <c r="P3362" i="4" s="1"/>
  <c r="N3363" i="4"/>
  <c r="P3363" i="4" s="1"/>
  <c r="N3364" i="4"/>
  <c r="P3364" i="4" s="1"/>
  <c r="N3365" i="4"/>
  <c r="P3365" i="4" s="1"/>
  <c r="N3366" i="4"/>
  <c r="P3366" i="4" s="1"/>
  <c r="N3367" i="4"/>
  <c r="P3367" i="4" s="1"/>
  <c r="N3368" i="4"/>
  <c r="P3368" i="4" s="1"/>
  <c r="N3369" i="4"/>
  <c r="P3369" i="4" s="1"/>
  <c r="N3370" i="4"/>
  <c r="P3370" i="4" s="1"/>
  <c r="N3371" i="4"/>
  <c r="P3371" i="4" s="1"/>
  <c r="N3372" i="4"/>
  <c r="P3372" i="4" s="1"/>
  <c r="N3373" i="4"/>
  <c r="P3373" i="4" s="1"/>
  <c r="N3374" i="4"/>
  <c r="P3374" i="4" s="1"/>
  <c r="N3375" i="4"/>
  <c r="P3375" i="4" s="1"/>
  <c r="N3376" i="4"/>
  <c r="P3376" i="4" s="1"/>
  <c r="N3377" i="4"/>
  <c r="P3377" i="4" s="1"/>
  <c r="N3378" i="4"/>
  <c r="P3378" i="4" s="1"/>
  <c r="N3379" i="4"/>
  <c r="P3379" i="4" s="1"/>
  <c r="N3380" i="4"/>
  <c r="P3380" i="4" s="1"/>
  <c r="N3381" i="4"/>
  <c r="P3381" i="4" s="1"/>
  <c r="N3382" i="4"/>
  <c r="P3382" i="4" s="1"/>
  <c r="N3383" i="4"/>
  <c r="P3383" i="4" s="1"/>
  <c r="N3384" i="4"/>
  <c r="P3384" i="4" s="1"/>
  <c r="N3385" i="4"/>
  <c r="P3385" i="4" s="1"/>
  <c r="N3386" i="4"/>
  <c r="P3386" i="4" s="1"/>
  <c r="N3387" i="4"/>
  <c r="P3387" i="4" s="1"/>
  <c r="N3388" i="4"/>
  <c r="P3388" i="4" s="1"/>
  <c r="N3389" i="4"/>
  <c r="P3389" i="4" s="1"/>
  <c r="N3390" i="4"/>
  <c r="P3390" i="4" s="1"/>
  <c r="N3391" i="4"/>
  <c r="P3391" i="4" s="1"/>
  <c r="N3392" i="4"/>
  <c r="P3392" i="4" s="1"/>
  <c r="N3393" i="4"/>
  <c r="P3393" i="4" s="1"/>
  <c r="N3394" i="4"/>
  <c r="P3394" i="4" s="1"/>
  <c r="N3395" i="4"/>
  <c r="P3395" i="4" s="1"/>
  <c r="N3396" i="4"/>
  <c r="P3396" i="4" s="1"/>
  <c r="N3397" i="4"/>
  <c r="P3397" i="4" s="1"/>
  <c r="N3398" i="4"/>
  <c r="P3398" i="4" s="1"/>
  <c r="N3399" i="4"/>
  <c r="P3399" i="4" s="1"/>
  <c r="N3400" i="4"/>
  <c r="P3400" i="4" s="1"/>
  <c r="N3401" i="4"/>
  <c r="P3401" i="4" s="1"/>
  <c r="N3402" i="4"/>
  <c r="P3402" i="4" s="1"/>
  <c r="N3403" i="4"/>
  <c r="P3403" i="4" s="1"/>
  <c r="N3404" i="4"/>
  <c r="P3404" i="4" s="1"/>
  <c r="N3405" i="4"/>
  <c r="P3405" i="4" s="1"/>
  <c r="N3406" i="4"/>
  <c r="P3406" i="4" s="1"/>
  <c r="N3407" i="4"/>
  <c r="P3407" i="4" s="1"/>
  <c r="N3408" i="4"/>
  <c r="P3408" i="4" s="1"/>
  <c r="N3409" i="4"/>
  <c r="P3409" i="4" s="1"/>
  <c r="N3410" i="4"/>
  <c r="P3410" i="4" s="1"/>
  <c r="N3411" i="4"/>
  <c r="P3411" i="4" s="1"/>
  <c r="N3412" i="4"/>
  <c r="P3412" i="4" s="1"/>
  <c r="N3413" i="4"/>
  <c r="P3413" i="4" s="1"/>
  <c r="N3414" i="4"/>
  <c r="P3414" i="4" s="1"/>
  <c r="N3415" i="4"/>
  <c r="P3415" i="4" s="1"/>
  <c r="N3416" i="4"/>
  <c r="P3416" i="4" s="1"/>
  <c r="N3417" i="4"/>
  <c r="P3417" i="4" s="1"/>
  <c r="N3418" i="4"/>
  <c r="P3418" i="4" s="1"/>
  <c r="N3419" i="4"/>
  <c r="P3419" i="4" s="1"/>
  <c r="N3420" i="4"/>
  <c r="P3420" i="4" s="1"/>
  <c r="N3421" i="4"/>
  <c r="P3421" i="4" s="1"/>
  <c r="N3422" i="4"/>
  <c r="P3422" i="4" s="1"/>
  <c r="N3423" i="4"/>
  <c r="P3423" i="4" s="1"/>
  <c r="N3424" i="4"/>
  <c r="P3424" i="4" s="1"/>
  <c r="N3425" i="4"/>
  <c r="P3425" i="4" s="1"/>
  <c r="N3426" i="4"/>
  <c r="P3426" i="4" s="1"/>
  <c r="N3427" i="4"/>
  <c r="P3427" i="4" s="1"/>
  <c r="N3428" i="4"/>
  <c r="P3428" i="4" s="1"/>
  <c r="N3429" i="4"/>
  <c r="P3429" i="4" s="1"/>
  <c r="N3430" i="4"/>
  <c r="P3430" i="4" s="1"/>
  <c r="N3431" i="4"/>
  <c r="P3431" i="4" s="1"/>
  <c r="N3432" i="4"/>
  <c r="P3432" i="4" s="1"/>
  <c r="N3433" i="4"/>
  <c r="P3433" i="4" s="1"/>
  <c r="N3434" i="4"/>
  <c r="P3434" i="4" s="1"/>
  <c r="N3435" i="4"/>
  <c r="P3435" i="4" s="1"/>
  <c r="N3436" i="4"/>
  <c r="P3436" i="4" s="1"/>
  <c r="N3437" i="4"/>
  <c r="P3437" i="4" s="1"/>
  <c r="N3438" i="4"/>
  <c r="P3438" i="4" s="1"/>
  <c r="N3439" i="4"/>
  <c r="P3439" i="4" s="1"/>
  <c r="N3440" i="4"/>
  <c r="P3440" i="4" s="1"/>
  <c r="N3441" i="4"/>
  <c r="P3441" i="4" s="1"/>
  <c r="N3442" i="4"/>
  <c r="P3442" i="4" s="1"/>
  <c r="N3443" i="4"/>
  <c r="P3443" i="4" s="1"/>
  <c r="N3444" i="4"/>
  <c r="P3444" i="4" s="1"/>
  <c r="N3445" i="4"/>
  <c r="P3445" i="4" s="1"/>
  <c r="N3446" i="4"/>
  <c r="P3446" i="4" s="1"/>
  <c r="N3447" i="4"/>
  <c r="P3447" i="4" s="1"/>
  <c r="N3448" i="4"/>
  <c r="P3448" i="4" s="1"/>
  <c r="N3449" i="4"/>
  <c r="P3449" i="4" s="1"/>
  <c r="N3450" i="4"/>
  <c r="P3450" i="4" s="1"/>
  <c r="N3451" i="4"/>
  <c r="P3451" i="4" s="1"/>
  <c r="N3452" i="4"/>
  <c r="P3452" i="4" s="1"/>
  <c r="N3453" i="4"/>
  <c r="P3453" i="4" s="1"/>
  <c r="N3454" i="4"/>
  <c r="P3454" i="4" s="1"/>
  <c r="N3455" i="4"/>
  <c r="P3455" i="4" s="1"/>
  <c r="N3456" i="4"/>
  <c r="P3456" i="4" s="1"/>
  <c r="N3457" i="4"/>
  <c r="P3457" i="4" s="1"/>
  <c r="N3458" i="4"/>
  <c r="P3458" i="4" s="1"/>
  <c r="N3459" i="4"/>
  <c r="P3459" i="4" s="1"/>
  <c r="N3460" i="4"/>
  <c r="P3460" i="4" s="1"/>
  <c r="N3461" i="4"/>
  <c r="P3461" i="4" s="1"/>
  <c r="N3462" i="4"/>
  <c r="P3462" i="4" s="1"/>
  <c r="N3463" i="4"/>
  <c r="P3463" i="4" s="1"/>
  <c r="N3464" i="4"/>
  <c r="P3464" i="4" s="1"/>
  <c r="N3465" i="4"/>
  <c r="P3465" i="4" s="1"/>
  <c r="N3466" i="4"/>
  <c r="P3466" i="4" s="1"/>
  <c r="N3467" i="4"/>
  <c r="P3467" i="4" s="1"/>
  <c r="N3468" i="4"/>
  <c r="P3468" i="4" s="1"/>
  <c r="N3469" i="4"/>
  <c r="P3469" i="4" s="1"/>
  <c r="N3470" i="4"/>
  <c r="P3470" i="4" s="1"/>
  <c r="N3471" i="4"/>
  <c r="P3471" i="4" s="1"/>
  <c r="N3472" i="4"/>
  <c r="P3472" i="4" s="1"/>
  <c r="N3473" i="4"/>
  <c r="P3473" i="4" s="1"/>
  <c r="N3474" i="4"/>
  <c r="P3474" i="4" s="1"/>
  <c r="N3475" i="4"/>
  <c r="P3475" i="4" s="1"/>
  <c r="N3476" i="4"/>
  <c r="P3476" i="4" s="1"/>
  <c r="N3477" i="4"/>
  <c r="P3477" i="4" s="1"/>
  <c r="N3478" i="4"/>
  <c r="P3478" i="4" s="1"/>
  <c r="N3479" i="4"/>
  <c r="P3479" i="4" s="1"/>
  <c r="N3480" i="4"/>
  <c r="P3480" i="4" s="1"/>
  <c r="N3481" i="4"/>
  <c r="P3481" i="4" s="1"/>
  <c r="N3482" i="4"/>
  <c r="P3482" i="4" s="1"/>
  <c r="N3483" i="4"/>
  <c r="P3483" i="4" s="1"/>
  <c r="N3484" i="4"/>
  <c r="P3484" i="4" s="1"/>
  <c r="N3485" i="4"/>
  <c r="P3485" i="4" s="1"/>
  <c r="N3486" i="4"/>
  <c r="P3486" i="4" s="1"/>
  <c r="N3487" i="4"/>
  <c r="P3487" i="4" s="1"/>
  <c r="N3488" i="4"/>
  <c r="P3488" i="4" s="1"/>
  <c r="N3489" i="4"/>
  <c r="P3489" i="4" s="1"/>
  <c r="N3490" i="4"/>
  <c r="P3490" i="4" s="1"/>
  <c r="N3491" i="4"/>
  <c r="P3491" i="4" s="1"/>
  <c r="N3492" i="4"/>
  <c r="P3492" i="4" s="1"/>
  <c r="N3493" i="4"/>
  <c r="P3493" i="4" s="1"/>
  <c r="N3494" i="4"/>
  <c r="P3494" i="4" s="1"/>
  <c r="N3495" i="4"/>
  <c r="P3495" i="4" s="1"/>
  <c r="N3496" i="4"/>
  <c r="P3496" i="4" s="1"/>
  <c r="N3497" i="4"/>
  <c r="P3497" i="4" s="1"/>
  <c r="N3498" i="4"/>
  <c r="P3498" i="4" s="1"/>
  <c r="N3499" i="4"/>
  <c r="P3499" i="4" s="1"/>
  <c r="N3500" i="4"/>
  <c r="P3500" i="4" s="1"/>
  <c r="N3501" i="4"/>
  <c r="P3501" i="4" s="1"/>
  <c r="N3502" i="4"/>
  <c r="P3502" i="4" s="1"/>
  <c r="N3503" i="4"/>
  <c r="P3503" i="4" s="1"/>
  <c r="N3504" i="4"/>
  <c r="P3504" i="4" s="1"/>
  <c r="N3505" i="4"/>
  <c r="P3505" i="4" s="1"/>
  <c r="N3506" i="4"/>
  <c r="P3506" i="4" s="1"/>
  <c r="N3507" i="4"/>
  <c r="P3507" i="4" s="1"/>
  <c r="N3508" i="4"/>
  <c r="P3508" i="4" s="1"/>
  <c r="N3509" i="4"/>
  <c r="P3509" i="4" s="1"/>
  <c r="N3510" i="4"/>
  <c r="P3510" i="4" s="1"/>
  <c r="N3511" i="4"/>
  <c r="P3511" i="4" s="1"/>
  <c r="N3512" i="4"/>
  <c r="P3512" i="4" s="1"/>
  <c r="N3513" i="4"/>
  <c r="P3513" i="4" s="1"/>
  <c r="N3514" i="4"/>
  <c r="P3514" i="4" s="1"/>
  <c r="N3515" i="4"/>
  <c r="P3515" i="4" s="1"/>
  <c r="N3516" i="4"/>
  <c r="P3516" i="4" s="1"/>
  <c r="N3517" i="4"/>
  <c r="P3517" i="4" s="1"/>
  <c r="N3518" i="4"/>
  <c r="P3518" i="4" s="1"/>
  <c r="N3519" i="4"/>
  <c r="P3519" i="4" s="1"/>
  <c r="N3520" i="4"/>
  <c r="P3520" i="4" s="1"/>
  <c r="N3521" i="4"/>
  <c r="P3521" i="4" s="1"/>
  <c r="N3522" i="4"/>
  <c r="P3522" i="4" s="1"/>
  <c r="N3523" i="4"/>
  <c r="P3523" i="4" s="1"/>
  <c r="N3524" i="4"/>
  <c r="P3524" i="4" s="1"/>
  <c r="N3525" i="4"/>
  <c r="P3525" i="4" s="1"/>
  <c r="N3526" i="4"/>
  <c r="P3526" i="4" s="1"/>
  <c r="N3527" i="4"/>
  <c r="P3527" i="4" s="1"/>
  <c r="N3528" i="4"/>
  <c r="P3528" i="4" s="1"/>
  <c r="N3529" i="4"/>
  <c r="P3529" i="4" s="1"/>
  <c r="N3530" i="4"/>
  <c r="P3530" i="4" s="1"/>
  <c r="N3531" i="4"/>
  <c r="P3531" i="4" s="1"/>
  <c r="N3532" i="4"/>
  <c r="P3532" i="4" s="1"/>
  <c r="N3533" i="4"/>
  <c r="P3533" i="4" s="1"/>
  <c r="N3534" i="4"/>
  <c r="P3534" i="4" s="1"/>
  <c r="N3535" i="4"/>
  <c r="P3535" i="4" s="1"/>
  <c r="N3536" i="4"/>
  <c r="P3536" i="4" s="1"/>
  <c r="N3537" i="4"/>
  <c r="P3537" i="4" s="1"/>
  <c r="N3538" i="4"/>
  <c r="P3538" i="4" s="1"/>
  <c r="N3539" i="4"/>
  <c r="P3539" i="4" s="1"/>
  <c r="N3540" i="4"/>
  <c r="P3540" i="4" s="1"/>
  <c r="N3541" i="4"/>
  <c r="P3541" i="4" s="1"/>
  <c r="N3542" i="4"/>
  <c r="P3542" i="4" s="1"/>
  <c r="N3543" i="4"/>
  <c r="P3543" i="4" s="1"/>
  <c r="N3544" i="4"/>
  <c r="P3544" i="4" s="1"/>
  <c r="N3545" i="4"/>
  <c r="P3545" i="4" s="1"/>
  <c r="N3546" i="4"/>
  <c r="P3546" i="4" s="1"/>
  <c r="N3547" i="4"/>
  <c r="P3547" i="4" s="1"/>
  <c r="N3548" i="4"/>
  <c r="P3548" i="4" s="1"/>
  <c r="N3549" i="4"/>
  <c r="P3549" i="4" s="1"/>
  <c r="N3550" i="4"/>
  <c r="P3550" i="4" s="1"/>
  <c r="N3551" i="4"/>
  <c r="P3551" i="4" s="1"/>
  <c r="N3552" i="4"/>
  <c r="P3552" i="4" s="1"/>
  <c r="N3553" i="4"/>
  <c r="P3553" i="4" s="1"/>
  <c r="N3554" i="4"/>
  <c r="P3554" i="4" s="1"/>
  <c r="N3555" i="4"/>
  <c r="P3555" i="4" s="1"/>
  <c r="N3556" i="4"/>
  <c r="P3556" i="4" s="1"/>
  <c r="N3557" i="4"/>
  <c r="P3557" i="4" s="1"/>
  <c r="N3558" i="4"/>
  <c r="P3558" i="4" s="1"/>
  <c r="N3559" i="4"/>
  <c r="P3559" i="4" s="1"/>
  <c r="N3560" i="4"/>
  <c r="P3560" i="4" s="1"/>
  <c r="N3561" i="4"/>
  <c r="P3561" i="4" s="1"/>
  <c r="N3562" i="4"/>
  <c r="P3562" i="4" s="1"/>
  <c r="N3563" i="4"/>
  <c r="P3563" i="4" s="1"/>
  <c r="N3564" i="4"/>
  <c r="P3564" i="4" s="1"/>
  <c r="N3565" i="4"/>
  <c r="P3565" i="4" s="1"/>
  <c r="N3566" i="4"/>
  <c r="P3566" i="4" s="1"/>
  <c r="N3567" i="4"/>
  <c r="P3567" i="4" s="1"/>
  <c r="N3568" i="4"/>
  <c r="P3568" i="4" s="1"/>
  <c r="N3569" i="4"/>
  <c r="P3569" i="4" s="1"/>
  <c r="N3570" i="4"/>
  <c r="P3570" i="4" s="1"/>
  <c r="N3571" i="4"/>
  <c r="P3571" i="4" s="1"/>
  <c r="N3572" i="4"/>
  <c r="P3572" i="4" s="1"/>
  <c r="N3573" i="4"/>
  <c r="P3573" i="4" s="1"/>
  <c r="N3574" i="4"/>
  <c r="P3574" i="4" s="1"/>
  <c r="N3575" i="4"/>
  <c r="P3575" i="4" s="1"/>
  <c r="N3576" i="4"/>
  <c r="P3576" i="4" s="1"/>
  <c r="N3577" i="4"/>
  <c r="P3577" i="4" s="1"/>
  <c r="N3578" i="4"/>
  <c r="P3578" i="4" s="1"/>
  <c r="N3579" i="4"/>
  <c r="P3579" i="4" s="1"/>
  <c r="N3580" i="4"/>
  <c r="P3580" i="4" s="1"/>
  <c r="N3581" i="4"/>
  <c r="P3581" i="4" s="1"/>
  <c r="N3582" i="4"/>
  <c r="P3582" i="4" s="1"/>
  <c r="N3583" i="4"/>
  <c r="P3583" i="4" s="1"/>
  <c r="N3584" i="4"/>
  <c r="P3584" i="4" s="1"/>
  <c r="N3585" i="4"/>
  <c r="P3585" i="4" s="1"/>
  <c r="N3586" i="4"/>
  <c r="P3586" i="4" s="1"/>
  <c r="N3587" i="4"/>
  <c r="P3587" i="4" s="1"/>
  <c r="N3588" i="4"/>
  <c r="P3588" i="4" s="1"/>
  <c r="N3589" i="4"/>
  <c r="P3589" i="4" s="1"/>
  <c r="N3590" i="4"/>
  <c r="P3590" i="4" s="1"/>
  <c r="N3591" i="4"/>
  <c r="P3591" i="4" s="1"/>
  <c r="N3592" i="4"/>
  <c r="P3592" i="4" s="1"/>
  <c r="N3593" i="4"/>
  <c r="P3593" i="4" s="1"/>
  <c r="N3594" i="4"/>
  <c r="P3594" i="4" s="1"/>
  <c r="N3595" i="4"/>
  <c r="P3595" i="4" s="1"/>
  <c r="N3596" i="4"/>
  <c r="P3596" i="4" s="1"/>
  <c r="N3597" i="4"/>
  <c r="P3597" i="4" s="1"/>
  <c r="N3598" i="4"/>
  <c r="P3598" i="4" s="1"/>
  <c r="N3599" i="4"/>
  <c r="P3599" i="4" s="1"/>
  <c r="N3600" i="4"/>
  <c r="P3600" i="4" s="1"/>
  <c r="N3601" i="4"/>
  <c r="P3601" i="4" s="1"/>
  <c r="N3602" i="4"/>
  <c r="P3602" i="4" s="1"/>
  <c r="N3603" i="4"/>
  <c r="P3603" i="4" s="1"/>
  <c r="N3604" i="4"/>
  <c r="P3604" i="4" s="1"/>
  <c r="N3605" i="4"/>
  <c r="P3605" i="4" s="1"/>
  <c r="N3606" i="4"/>
  <c r="P3606" i="4" s="1"/>
  <c r="N3607" i="4"/>
  <c r="P3607" i="4" s="1"/>
  <c r="N3608" i="4"/>
  <c r="P3608" i="4" s="1"/>
  <c r="N3609" i="4"/>
  <c r="P3609" i="4" s="1"/>
  <c r="N3610" i="4"/>
  <c r="P3610" i="4" s="1"/>
  <c r="N3611" i="4"/>
  <c r="P3611" i="4" s="1"/>
  <c r="N3612" i="4"/>
  <c r="P3612" i="4" s="1"/>
  <c r="N3613" i="4"/>
  <c r="P3613" i="4" s="1"/>
  <c r="N3614" i="4"/>
  <c r="P3614" i="4" s="1"/>
  <c r="N3615" i="4"/>
  <c r="P3615" i="4" s="1"/>
  <c r="N3616" i="4"/>
  <c r="P3616" i="4" s="1"/>
  <c r="N3617" i="4"/>
  <c r="P3617" i="4" s="1"/>
  <c r="N3618" i="4"/>
  <c r="P3618" i="4" s="1"/>
  <c r="N3619" i="4"/>
  <c r="P3619" i="4" s="1"/>
  <c r="N3620" i="4"/>
  <c r="P3620" i="4" s="1"/>
  <c r="N3621" i="4"/>
  <c r="P3621" i="4" s="1"/>
  <c r="N3622" i="4"/>
  <c r="P3622" i="4" s="1"/>
  <c r="N3623" i="4"/>
  <c r="P3623" i="4" s="1"/>
  <c r="N3624" i="4"/>
  <c r="P3624" i="4" s="1"/>
  <c r="N3625" i="4"/>
  <c r="P3625" i="4" s="1"/>
  <c r="N3626" i="4"/>
  <c r="P3626" i="4" s="1"/>
  <c r="N3627" i="4"/>
  <c r="P3627" i="4" s="1"/>
  <c r="N3628" i="4"/>
  <c r="P3628" i="4" s="1"/>
  <c r="N3629" i="4"/>
  <c r="P3629" i="4" s="1"/>
  <c r="N3630" i="4"/>
  <c r="P3630" i="4" s="1"/>
  <c r="N3631" i="4"/>
  <c r="P3631" i="4" s="1"/>
  <c r="N3632" i="4"/>
  <c r="P3632" i="4" s="1"/>
  <c r="N3633" i="4"/>
  <c r="P3633" i="4" s="1"/>
  <c r="N3634" i="4"/>
  <c r="P3634" i="4" s="1"/>
  <c r="N3635" i="4"/>
  <c r="P3635" i="4" s="1"/>
  <c r="N3636" i="4"/>
  <c r="P3636" i="4" s="1"/>
  <c r="N3637" i="4"/>
  <c r="P3637" i="4" s="1"/>
  <c r="N3638" i="4"/>
  <c r="P3638" i="4" s="1"/>
  <c r="N3639" i="4"/>
  <c r="P3639" i="4" s="1"/>
  <c r="N3640" i="4"/>
  <c r="P3640" i="4" s="1"/>
  <c r="N3641" i="4"/>
  <c r="P3641" i="4" s="1"/>
  <c r="N3642" i="4"/>
  <c r="P3642" i="4" s="1"/>
  <c r="N3643" i="4"/>
  <c r="P3643" i="4" s="1"/>
  <c r="N3644" i="4"/>
  <c r="P3644" i="4" s="1"/>
  <c r="N3645" i="4"/>
  <c r="P3645" i="4" s="1"/>
  <c r="N3646" i="4"/>
  <c r="P3646" i="4" s="1"/>
  <c r="N3647" i="4"/>
  <c r="P3647" i="4" s="1"/>
  <c r="N3648" i="4"/>
  <c r="P3648" i="4" s="1"/>
  <c r="N3649" i="4"/>
  <c r="P3649" i="4" s="1"/>
  <c r="N3650" i="4"/>
  <c r="P3650" i="4" s="1"/>
  <c r="N3651" i="4"/>
  <c r="P3651" i="4" s="1"/>
  <c r="N3652" i="4"/>
  <c r="P3652" i="4" s="1"/>
  <c r="N3653" i="4"/>
  <c r="P3653" i="4" s="1"/>
  <c r="N3654" i="4"/>
  <c r="P3654" i="4" s="1"/>
  <c r="N3655" i="4"/>
  <c r="P3655" i="4" s="1"/>
  <c r="N3656" i="4"/>
  <c r="P3656" i="4" s="1"/>
  <c r="N3657" i="4"/>
  <c r="P3657" i="4" s="1"/>
  <c r="N3658" i="4"/>
  <c r="P3658" i="4" s="1"/>
  <c r="N3659" i="4"/>
  <c r="P3659" i="4" s="1"/>
  <c r="N3660" i="4"/>
  <c r="P3660" i="4" s="1"/>
  <c r="N3661" i="4"/>
  <c r="P3661" i="4" s="1"/>
  <c r="N3662" i="4"/>
  <c r="P3662" i="4" s="1"/>
  <c r="N3663" i="4"/>
  <c r="P3663" i="4" s="1"/>
  <c r="N3664" i="4"/>
  <c r="P3664" i="4" s="1"/>
  <c r="N3665" i="4"/>
  <c r="P3665" i="4" s="1"/>
  <c r="N3666" i="4"/>
  <c r="P3666" i="4" s="1"/>
  <c r="N3667" i="4"/>
  <c r="P3667" i="4" s="1"/>
  <c r="N3668" i="4"/>
  <c r="P3668" i="4" s="1"/>
  <c r="N3669" i="4"/>
  <c r="P3669" i="4" s="1"/>
  <c r="N3670" i="4"/>
  <c r="P3670" i="4" s="1"/>
  <c r="N3671" i="4"/>
  <c r="P3671" i="4" s="1"/>
  <c r="N3672" i="4"/>
  <c r="P3672" i="4" s="1"/>
  <c r="N3673" i="4"/>
  <c r="P3673" i="4" s="1"/>
  <c r="N3674" i="4"/>
  <c r="P3674" i="4" s="1"/>
  <c r="N3675" i="4"/>
  <c r="P3675" i="4" s="1"/>
  <c r="N3676" i="4"/>
  <c r="P3676" i="4" s="1"/>
  <c r="N3677" i="4"/>
  <c r="P3677" i="4" s="1"/>
  <c r="N3678" i="4"/>
  <c r="P3678" i="4" s="1"/>
  <c r="N3679" i="4"/>
  <c r="P3679" i="4" s="1"/>
  <c r="N3680" i="4"/>
  <c r="P3680" i="4" s="1"/>
  <c r="N3681" i="4"/>
  <c r="P3681" i="4" s="1"/>
  <c r="N3682" i="4"/>
  <c r="P3682" i="4" s="1"/>
  <c r="N3683" i="4"/>
  <c r="P3683" i="4" s="1"/>
  <c r="N3684" i="4"/>
  <c r="P3684" i="4" s="1"/>
  <c r="N3685" i="4"/>
  <c r="P3685" i="4" s="1"/>
  <c r="N3686" i="4"/>
  <c r="P3686" i="4" s="1"/>
  <c r="N3687" i="4"/>
  <c r="P3687" i="4" s="1"/>
  <c r="N3688" i="4"/>
  <c r="P3688" i="4" s="1"/>
  <c r="N3689" i="4"/>
  <c r="P3689" i="4" s="1"/>
  <c r="N3690" i="4"/>
  <c r="P3690" i="4" s="1"/>
  <c r="N3691" i="4"/>
  <c r="P3691" i="4" s="1"/>
  <c r="N3692" i="4"/>
  <c r="P3692" i="4" s="1"/>
  <c r="N3693" i="4"/>
  <c r="P3693" i="4" s="1"/>
  <c r="N3694" i="4"/>
  <c r="P3694" i="4" s="1"/>
  <c r="N3695" i="4"/>
  <c r="P3695" i="4" s="1"/>
  <c r="N3696" i="4"/>
  <c r="P3696" i="4" s="1"/>
  <c r="N3697" i="4"/>
  <c r="P3697" i="4" s="1"/>
  <c r="N3698" i="4"/>
  <c r="P3698" i="4" s="1"/>
  <c r="N3699" i="4"/>
  <c r="P3699" i="4" s="1"/>
  <c r="N3700" i="4"/>
  <c r="P3700" i="4" s="1"/>
  <c r="N3701" i="4"/>
  <c r="P3701" i="4" s="1"/>
  <c r="N3702" i="4"/>
  <c r="P3702" i="4" s="1"/>
  <c r="N3703" i="4"/>
  <c r="P3703" i="4" s="1"/>
  <c r="N3704" i="4"/>
  <c r="P3704" i="4" s="1"/>
  <c r="N3705" i="4"/>
  <c r="P3705" i="4" s="1"/>
  <c r="N3706" i="4"/>
  <c r="P3706" i="4" s="1"/>
  <c r="N3707" i="4"/>
  <c r="P3707" i="4" s="1"/>
  <c r="N3708" i="4"/>
  <c r="P3708" i="4" s="1"/>
  <c r="N3709" i="4"/>
  <c r="P3709" i="4" s="1"/>
  <c r="N3710" i="4"/>
  <c r="P3710" i="4" s="1"/>
  <c r="N3711" i="4"/>
  <c r="P3711" i="4" s="1"/>
  <c r="N3712" i="4"/>
  <c r="P3712" i="4" s="1"/>
  <c r="N3713" i="4"/>
  <c r="P3713" i="4" s="1"/>
  <c r="N3714" i="4"/>
  <c r="P3714" i="4" s="1"/>
  <c r="N3715" i="4"/>
  <c r="P3715" i="4" s="1"/>
  <c r="N3716" i="4"/>
  <c r="P3716" i="4" s="1"/>
  <c r="N3717" i="4"/>
  <c r="P3717" i="4" s="1"/>
  <c r="N3718" i="4"/>
  <c r="P3718" i="4" s="1"/>
  <c r="N3719" i="4"/>
  <c r="P3719" i="4" s="1"/>
  <c r="N3720" i="4"/>
  <c r="P3720" i="4" s="1"/>
  <c r="N3721" i="4"/>
  <c r="P3721" i="4" s="1"/>
  <c r="N3722" i="4"/>
  <c r="P3722" i="4" s="1"/>
  <c r="N3723" i="4"/>
  <c r="P3723" i="4" s="1"/>
  <c r="N3724" i="4"/>
  <c r="P3724" i="4" s="1"/>
  <c r="N3725" i="4"/>
  <c r="P3725" i="4" s="1"/>
  <c r="N3726" i="4"/>
  <c r="P3726" i="4" s="1"/>
  <c r="N3727" i="4"/>
  <c r="P3727" i="4" s="1"/>
  <c r="N3728" i="4"/>
  <c r="P3728" i="4" s="1"/>
  <c r="N3729" i="4"/>
  <c r="P3729" i="4" s="1"/>
  <c r="N3730" i="4"/>
  <c r="P3730" i="4" s="1"/>
  <c r="N3731" i="4"/>
  <c r="P3731" i="4" s="1"/>
  <c r="N3732" i="4"/>
  <c r="P3732" i="4" s="1"/>
  <c r="N3733" i="4"/>
  <c r="P3733" i="4" s="1"/>
  <c r="N3734" i="4"/>
  <c r="P3734" i="4" s="1"/>
  <c r="N3735" i="4"/>
  <c r="P3735" i="4" s="1"/>
  <c r="N3736" i="4"/>
  <c r="P3736" i="4" s="1"/>
  <c r="N3737" i="4"/>
  <c r="P3737" i="4" s="1"/>
  <c r="N3738" i="4"/>
  <c r="P3738" i="4" s="1"/>
  <c r="N3739" i="4"/>
  <c r="P3739" i="4" s="1"/>
  <c r="N3740" i="4"/>
  <c r="P3740" i="4" s="1"/>
  <c r="N3741" i="4"/>
  <c r="P3741" i="4" s="1"/>
  <c r="N3742" i="4"/>
  <c r="P3742" i="4" s="1"/>
  <c r="N3743" i="4"/>
  <c r="P3743" i="4" s="1"/>
  <c r="N3744" i="4"/>
  <c r="P3744" i="4" s="1"/>
  <c r="N3745" i="4"/>
  <c r="P3745" i="4" s="1"/>
  <c r="N3746" i="4"/>
  <c r="P3746" i="4" s="1"/>
  <c r="N3747" i="4"/>
  <c r="P3747" i="4" s="1"/>
  <c r="N3748" i="4"/>
  <c r="P3748" i="4" s="1"/>
  <c r="N3749" i="4"/>
  <c r="P3749" i="4" s="1"/>
  <c r="N3750" i="4"/>
  <c r="P3750" i="4" s="1"/>
  <c r="N3751" i="4"/>
  <c r="P3751" i="4" s="1"/>
  <c r="N3752" i="4"/>
  <c r="P3752" i="4" s="1"/>
  <c r="N3753" i="4"/>
  <c r="P3753" i="4" s="1"/>
  <c r="N3754" i="4"/>
  <c r="P3754" i="4" s="1"/>
  <c r="N3755" i="4"/>
  <c r="P3755" i="4" s="1"/>
  <c r="N3756" i="4"/>
  <c r="P3756" i="4" s="1"/>
  <c r="N3757" i="4"/>
  <c r="P3757" i="4" s="1"/>
  <c r="N3758" i="4"/>
  <c r="P3758" i="4" s="1"/>
  <c r="N3759" i="4"/>
  <c r="P3759" i="4" s="1"/>
  <c r="N3760" i="4"/>
  <c r="P3760" i="4" s="1"/>
  <c r="N3761" i="4"/>
  <c r="P3761" i="4" s="1"/>
  <c r="N3762" i="4"/>
  <c r="P3762" i="4" s="1"/>
  <c r="N3763" i="4"/>
  <c r="P3763" i="4" s="1"/>
  <c r="N3764" i="4"/>
  <c r="P3764" i="4" s="1"/>
  <c r="N3765" i="4"/>
  <c r="P3765" i="4" s="1"/>
  <c r="N3766" i="4"/>
  <c r="P3766" i="4" s="1"/>
  <c r="N3767" i="4"/>
  <c r="P3767" i="4" s="1"/>
  <c r="N3768" i="4"/>
  <c r="P3768" i="4" s="1"/>
  <c r="N3769" i="4"/>
  <c r="P3769" i="4" s="1"/>
  <c r="N3770" i="4"/>
  <c r="P3770" i="4" s="1"/>
  <c r="N3771" i="4"/>
  <c r="P3771" i="4" s="1"/>
  <c r="N3772" i="4"/>
  <c r="P3772" i="4" s="1"/>
  <c r="N3773" i="4"/>
  <c r="P3773" i="4" s="1"/>
  <c r="N3774" i="4"/>
  <c r="P3774" i="4" s="1"/>
  <c r="N3775" i="4"/>
  <c r="P3775" i="4" s="1"/>
  <c r="N3776" i="4"/>
  <c r="P3776" i="4" s="1"/>
  <c r="N3777" i="4"/>
  <c r="P3777" i="4" s="1"/>
  <c r="N3778" i="4"/>
  <c r="P3778" i="4" s="1"/>
  <c r="N3779" i="4"/>
  <c r="P3779" i="4" s="1"/>
  <c r="N3780" i="4"/>
  <c r="P3780" i="4" s="1"/>
  <c r="N3781" i="4"/>
  <c r="P3781" i="4" s="1"/>
  <c r="N3782" i="4"/>
  <c r="P3782" i="4" s="1"/>
  <c r="N3783" i="4"/>
  <c r="P3783" i="4" s="1"/>
  <c r="N3784" i="4"/>
  <c r="P3784" i="4" s="1"/>
  <c r="N3785" i="4"/>
  <c r="P3785" i="4" s="1"/>
  <c r="N3786" i="4"/>
  <c r="P3786" i="4" s="1"/>
  <c r="N3787" i="4"/>
  <c r="P3787" i="4" s="1"/>
  <c r="N3788" i="4"/>
  <c r="P3788" i="4" s="1"/>
  <c r="N3789" i="4"/>
  <c r="P3789" i="4" s="1"/>
  <c r="N3790" i="4"/>
  <c r="P3790" i="4" s="1"/>
  <c r="N3791" i="4"/>
  <c r="P3791" i="4" s="1"/>
  <c r="N3792" i="4"/>
  <c r="P3792" i="4" s="1"/>
  <c r="N3793" i="4"/>
  <c r="P3793" i="4" s="1"/>
  <c r="N3794" i="4"/>
  <c r="P3794" i="4" s="1"/>
  <c r="N3795" i="4"/>
  <c r="P3795" i="4" s="1"/>
  <c r="N3796" i="4"/>
  <c r="P3796" i="4" s="1"/>
  <c r="N3797" i="4"/>
  <c r="P3797" i="4" s="1"/>
  <c r="N3798" i="4"/>
  <c r="P3798" i="4" s="1"/>
  <c r="N3799" i="4"/>
  <c r="P3799" i="4" s="1"/>
  <c r="N3800" i="4"/>
  <c r="P3800" i="4" s="1"/>
  <c r="N3801" i="4"/>
  <c r="P3801" i="4" s="1"/>
  <c r="N3802" i="4"/>
  <c r="P3802" i="4" s="1"/>
  <c r="N3803" i="4"/>
  <c r="P3803" i="4" s="1"/>
  <c r="N3804" i="4"/>
  <c r="P3804" i="4" s="1"/>
  <c r="N3805" i="4"/>
  <c r="P3805" i="4" s="1"/>
  <c r="N3806" i="4"/>
  <c r="P3806" i="4" s="1"/>
  <c r="N3807" i="4"/>
  <c r="P3807" i="4" s="1"/>
  <c r="N3808" i="4"/>
  <c r="P3808" i="4" s="1"/>
  <c r="N3809" i="4"/>
  <c r="P3809" i="4" s="1"/>
  <c r="N3810" i="4"/>
  <c r="P3810" i="4" s="1"/>
  <c r="N3811" i="4"/>
  <c r="P3811" i="4" s="1"/>
  <c r="N3812" i="4"/>
  <c r="P3812" i="4" s="1"/>
  <c r="N3813" i="4"/>
  <c r="P3813" i="4" s="1"/>
  <c r="N3814" i="4"/>
  <c r="P3814" i="4" s="1"/>
  <c r="N3815" i="4"/>
  <c r="P3815" i="4" s="1"/>
  <c r="N3816" i="4"/>
  <c r="P3816" i="4" s="1"/>
  <c r="N3817" i="4"/>
  <c r="P3817" i="4" s="1"/>
  <c r="N3818" i="4"/>
  <c r="P3818" i="4" s="1"/>
  <c r="N3819" i="4"/>
  <c r="P3819" i="4" s="1"/>
  <c r="N3820" i="4"/>
  <c r="P3820" i="4" s="1"/>
  <c r="N3821" i="4"/>
  <c r="P3821" i="4" s="1"/>
  <c r="N3822" i="4"/>
  <c r="P3822" i="4" s="1"/>
  <c r="N3823" i="4"/>
  <c r="P3823" i="4" s="1"/>
  <c r="N3824" i="4"/>
  <c r="P3824" i="4" s="1"/>
  <c r="N3825" i="4"/>
  <c r="P3825" i="4" s="1"/>
  <c r="N3826" i="4"/>
  <c r="P3826" i="4" s="1"/>
  <c r="N3827" i="4"/>
  <c r="P3827" i="4" s="1"/>
  <c r="N3828" i="4"/>
  <c r="P3828" i="4" s="1"/>
  <c r="N3829" i="4"/>
  <c r="P3829" i="4" s="1"/>
  <c r="N3830" i="4"/>
  <c r="P3830" i="4" s="1"/>
  <c r="N3831" i="4"/>
  <c r="P3831" i="4" s="1"/>
  <c r="N3832" i="4"/>
  <c r="P3832" i="4" s="1"/>
  <c r="N3833" i="4"/>
  <c r="P3833" i="4" s="1"/>
  <c r="N3834" i="4"/>
  <c r="P3834" i="4" s="1"/>
  <c r="N3835" i="4"/>
  <c r="P3835" i="4" s="1"/>
  <c r="N3836" i="4"/>
  <c r="P3836" i="4" s="1"/>
  <c r="N3837" i="4"/>
  <c r="P3837" i="4" s="1"/>
  <c r="N3838" i="4"/>
  <c r="P3838" i="4" s="1"/>
  <c r="N3839" i="4"/>
  <c r="P3839" i="4" s="1"/>
  <c r="N3840" i="4"/>
  <c r="P3840" i="4" s="1"/>
  <c r="N3841" i="4"/>
  <c r="P3841" i="4" s="1"/>
  <c r="N3842" i="4"/>
  <c r="P3842" i="4" s="1"/>
  <c r="N3843" i="4"/>
  <c r="P3843" i="4" s="1"/>
  <c r="N3844" i="4"/>
  <c r="P3844" i="4" s="1"/>
  <c r="N3845" i="4"/>
  <c r="P3845" i="4" s="1"/>
  <c r="N3846" i="4"/>
  <c r="P3846" i="4" s="1"/>
  <c r="N3847" i="4"/>
  <c r="P3847" i="4" s="1"/>
  <c r="N3848" i="4"/>
  <c r="P3848" i="4" s="1"/>
  <c r="N3849" i="4"/>
  <c r="P3849" i="4" s="1"/>
  <c r="N3850" i="4"/>
  <c r="P3850" i="4" s="1"/>
  <c r="N3851" i="4"/>
  <c r="P3851" i="4" s="1"/>
  <c r="N3852" i="4"/>
  <c r="P3852" i="4" s="1"/>
  <c r="N3853" i="4"/>
  <c r="P3853" i="4" s="1"/>
  <c r="N3854" i="4"/>
  <c r="P3854" i="4" s="1"/>
  <c r="N3855" i="4"/>
  <c r="P3855" i="4" s="1"/>
  <c r="N3856" i="4"/>
  <c r="P3856" i="4" s="1"/>
  <c r="N3857" i="4"/>
  <c r="P3857" i="4" s="1"/>
  <c r="N3858" i="4"/>
  <c r="P3858" i="4" s="1"/>
  <c r="N3859" i="4"/>
  <c r="P3859" i="4" s="1"/>
  <c r="N3860" i="4"/>
  <c r="P3860" i="4" s="1"/>
  <c r="N3861" i="4"/>
  <c r="P3861" i="4" s="1"/>
  <c r="N3862" i="4"/>
  <c r="P3862" i="4" s="1"/>
  <c r="N3863" i="4"/>
  <c r="P3863" i="4" s="1"/>
  <c r="N3864" i="4"/>
  <c r="P3864" i="4" s="1"/>
  <c r="N3865" i="4"/>
  <c r="P3865" i="4" s="1"/>
  <c r="N3866" i="4"/>
  <c r="P3866" i="4" s="1"/>
  <c r="N3867" i="4"/>
  <c r="P3867" i="4" s="1"/>
  <c r="N3868" i="4"/>
  <c r="P3868" i="4" s="1"/>
  <c r="N3869" i="4"/>
  <c r="P3869" i="4" s="1"/>
  <c r="N3870" i="4"/>
  <c r="P3870" i="4" s="1"/>
  <c r="N3871" i="4"/>
  <c r="P3871" i="4" s="1"/>
  <c r="N3872" i="4"/>
  <c r="P3872" i="4" s="1"/>
  <c r="N3873" i="4"/>
  <c r="P3873" i="4" s="1"/>
  <c r="N3874" i="4"/>
  <c r="P3874" i="4" s="1"/>
  <c r="N3875" i="4"/>
  <c r="P3875" i="4" s="1"/>
  <c r="N3876" i="4"/>
  <c r="P3876" i="4" s="1"/>
  <c r="N3877" i="4"/>
  <c r="P3877" i="4" s="1"/>
  <c r="N3878" i="4"/>
  <c r="P3878" i="4" s="1"/>
  <c r="N3879" i="4"/>
  <c r="P3879" i="4" s="1"/>
  <c r="N3880" i="4"/>
  <c r="P3880" i="4" s="1"/>
  <c r="N3881" i="4"/>
  <c r="P3881" i="4" s="1"/>
  <c r="N3882" i="4"/>
  <c r="P3882" i="4" s="1"/>
  <c r="N3883" i="4"/>
  <c r="P3883" i="4" s="1"/>
  <c r="N3884" i="4"/>
  <c r="P3884" i="4" s="1"/>
  <c r="N3885" i="4"/>
  <c r="P3885" i="4" s="1"/>
  <c r="N3886" i="4"/>
  <c r="P3886" i="4" s="1"/>
  <c r="N3887" i="4"/>
  <c r="P3887" i="4" s="1"/>
  <c r="N3888" i="4"/>
  <c r="P3888" i="4" s="1"/>
  <c r="N3889" i="4"/>
  <c r="P3889" i="4" s="1"/>
  <c r="N3890" i="4"/>
  <c r="P3890" i="4" s="1"/>
  <c r="N3891" i="4"/>
  <c r="P3891" i="4" s="1"/>
  <c r="N3892" i="4"/>
  <c r="P3892" i="4" s="1"/>
  <c r="N3893" i="4"/>
  <c r="P3893" i="4" s="1"/>
  <c r="N3894" i="4"/>
  <c r="P3894" i="4" s="1"/>
  <c r="N3895" i="4"/>
  <c r="P3895" i="4" s="1"/>
  <c r="N3896" i="4"/>
  <c r="P3896" i="4" s="1"/>
  <c r="N3897" i="4"/>
  <c r="P3897" i="4" s="1"/>
  <c r="N3898" i="4"/>
  <c r="P3898" i="4" s="1"/>
  <c r="N3899" i="4"/>
  <c r="P3899" i="4" s="1"/>
  <c r="N3900" i="4"/>
  <c r="P3900" i="4" s="1"/>
  <c r="N3901" i="4"/>
  <c r="N3902" i="4"/>
  <c r="P3902" i="4" s="1"/>
  <c r="N3903" i="4"/>
  <c r="P3903" i="4" s="1"/>
  <c r="N3904" i="4"/>
  <c r="P3904" i="4" s="1"/>
  <c r="N3905" i="4"/>
  <c r="P3905" i="4" s="1"/>
  <c r="N3906" i="4"/>
  <c r="P3906" i="4" s="1"/>
  <c r="N3907" i="4"/>
  <c r="P3907" i="4" s="1"/>
  <c r="N3908" i="4"/>
  <c r="P3908" i="4" s="1"/>
  <c r="N3909" i="4"/>
  <c r="P3909" i="4" s="1"/>
  <c r="N3910" i="4"/>
  <c r="P3910" i="4" s="1"/>
  <c r="N3911" i="4"/>
  <c r="P3911" i="4" s="1"/>
  <c r="N3912" i="4"/>
  <c r="P3912" i="4" s="1"/>
  <c r="N3913" i="4"/>
  <c r="P3913" i="4" s="1"/>
  <c r="N3914" i="4"/>
  <c r="P3914" i="4" s="1"/>
  <c r="N3915" i="4"/>
  <c r="P3915" i="4" s="1"/>
  <c r="N3916" i="4"/>
  <c r="P3916" i="4" s="1"/>
  <c r="N3917" i="4"/>
  <c r="N3918" i="4"/>
  <c r="P3918" i="4" s="1"/>
  <c r="N3919" i="4"/>
  <c r="P3919" i="4" s="1"/>
  <c r="N3920" i="4"/>
  <c r="P3920" i="4" s="1"/>
  <c r="N3921" i="4"/>
  <c r="P3921" i="4" s="1"/>
  <c r="N3922" i="4"/>
  <c r="P3922" i="4" s="1"/>
  <c r="N3923" i="4"/>
  <c r="P3923" i="4" s="1"/>
  <c r="N3924" i="4"/>
  <c r="P3924" i="4" s="1"/>
  <c r="N3925" i="4"/>
  <c r="P3925" i="4" s="1"/>
  <c r="N3926" i="4"/>
  <c r="P3926" i="4" s="1"/>
  <c r="N2" i="4"/>
  <c r="P2" i="4"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2" i="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825" i="11"/>
  <c r="F826" i="11"/>
  <c r="F827" i="11"/>
  <c r="F828" i="11"/>
  <c r="F829" i="11"/>
  <c r="F830" i="11"/>
  <c r="F831" i="11"/>
  <c r="F832" i="11"/>
  <c r="F833" i="11"/>
  <c r="F834" i="11"/>
  <c r="F835" i="11"/>
  <c r="F836" i="11"/>
  <c r="F837" i="11"/>
  <c r="F838" i="11"/>
  <c r="F839" i="11"/>
  <c r="F840" i="11"/>
  <c r="F841" i="11"/>
  <c r="F842" i="11"/>
  <c r="F843" i="11"/>
  <c r="F844" i="11"/>
  <c r="F845" i="11"/>
  <c r="F846" i="11"/>
  <c r="F847" i="11"/>
  <c r="F848" i="11"/>
  <c r="F849" i="11"/>
  <c r="F850" i="11"/>
  <c r="F851" i="11"/>
  <c r="F852" i="11"/>
  <c r="F853" i="11"/>
  <c r="F854" i="11"/>
  <c r="F855" i="11"/>
  <c r="F856" i="11"/>
  <c r="F857" i="11"/>
  <c r="F858" i="11"/>
  <c r="F859" i="11"/>
  <c r="F860" i="11"/>
  <c r="F861" i="11"/>
  <c r="F862" i="11"/>
  <c r="F863" i="11"/>
  <c r="F864" i="11"/>
  <c r="F865" i="11"/>
  <c r="F866" i="11"/>
  <c r="F867" i="11"/>
  <c r="F868" i="11"/>
  <c r="F869" i="11"/>
  <c r="F870" i="11"/>
  <c r="F871" i="11"/>
  <c r="F872" i="11"/>
  <c r="F873" i="11"/>
  <c r="F874" i="11"/>
  <c r="F875" i="11"/>
  <c r="F876" i="11"/>
  <c r="F877" i="11"/>
  <c r="F878" i="11"/>
  <c r="F879" i="11"/>
  <c r="F880" i="11"/>
  <c r="F881" i="11"/>
  <c r="F882" i="11"/>
  <c r="F883" i="11"/>
  <c r="F884" i="11"/>
  <c r="F885" i="11"/>
  <c r="F886" i="11"/>
  <c r="F887" i="11"/>
  <c r="F888" i="11"/>
  <c r="F889" i="11"/>
  <c r="F890" i="11"/>
  <c r="F891" i="11"/>
  <c r="F892" i="11"/>
  <c r="F893" i="11"/>
  <c r="F894" i="11"/>
  <c r="F895" i="11"/>
  <c r="F896" i="11"/>
  <c r="F897" i="11"/>
  <c r="F898" i="11"/>
  <c r="F899" i="11"/>
  <c r="F900" i="11"/>
  <c r="F901" i="11"/>
  <c r="F902" i="11"/>
  <c r="F903" i="11"/>
  <c r="F904" i="11"/>
  <c r="F905" i="11"/>
  <c r="F906" i="11"/>
  <c r="F907" i="11"/>
  <c r="F908" i="11"/>
  <c r="F909" i="11"/>
  <c r="F910" i="11"/>
  <c r="F911" i="11"/>
  <c r="F912" i="11"/>
  <c r="F913" i="11"/>
  <c r="F914" i="11"/>
  <c r="F915" i="11"/>
  <c r="F916" i="11"/>
  <c r="F917" i="11"/>
  <c r="F918" i="11"/>
  <c r="F919" i="11"/>
  <c r="F920" i="11"/>
  <c r="F921" i="11"/>
  <c r="F922" i="11"/>
  <c r="F923" i="11"/>
  <c r="F924" i="11"/>
  <c r="F925" i="11"/>
  <c r="F926" i="11"/>
  <c r="F927" i="11"/>
  <c r="F928" i="11"/>
  <c r="F929" i="11"/>
  <c r="F930" i="11"/>
  <c r="F931" i="11"/>
  <c r="F932" i="11"/>
  <c r="F933" i="11"/>
  <c r="F934" i="11"/>
  <c r="F935" i="11"/>
  <c r="F936" i="11"/>
  <c r="F937" i="11"/>
  <c r="F938" i="11"/>
  <c r="F939" i="11"/>
  <c r="F940" i="11"/>
  <c r="F941" i="11"/>
  <c r="F942" i="11"/>
  <c r="F943" i="11"/>
  <c r="F944" i="11"/>
  <c r="F945" i="11"/>
  <c r="F946" i="11"/>
  <c r="F947" i="11"/>
  <c r="F948" i="11"/>
  <c r="F949" i="11"/>
  <c r="F950" i="11"/>
  <c r="F951" i="11"/>
  <c r="F952" i="11"/>
  <c r="F953" i="11"/>
  <c r="F954" i="11"/>
  <c r="F955" i="11"/>
  <c r="F956" i="11"/>
  <c r="F957" i="11"/>
  <c r="F958" i="11"/>
  <c r="F959" i="11"/>
  <c r="F960" i="11"/>
  <c r="F961" i="11"/>
  <c r="F962" i="11"/>
  <c r="F963" i="11"/>
  <c r="F964" i="11"/>
  <c r="F965" i="11"/>
  <c r="F966" i="11"/>
  <c r="F967" i="11"/>
  <c r="F968" i="11"/>
  <c r="F969" i="11"/>
  <c r="F970" i="11"/>
  <c r="F971" i="11"/>
  <c r="F972" i="11"/>
  <c r="F973" i="11"/>
  <c r="F974" i="11"/>
  <c r="F975" i="11"/>
  <c r="F976" i="11"/>
  <c r="F977" i="11"/>
  <c r="F978" i="11"/>
  <c r="F979" i="11"/>
  <c r="F980" i="11"/>
  <c r="F981" i="11"/>
  <c r="F982" i="11"/>
  <c r="F983" i="11"/>
  <c r="F984" i="11"/>
  <c r="F985" i="11"/>
  <c r="F986" i="11"/>
  <c r="F987" i="11"/>
  <c r="F988" i="11"/>
  <c r="F989" i="11"/>
  <c r="F990" i="11"/>
  <c r="F991" i="11"/>
  <c r="F992" i="11"/>
  <c r="F993" i="11"/>
  <c r="F994" i="11"/>
  <c r="F995" i="11"/>
  <c r="F996" i="11"/>
  <c r="F997" i="11"/>
  <c r="F998" i="11"/>
  <c r="F999" i="11"/>
  <c r="F1000" i="11"/>
  <c r="F1001" i="11"/>
  <c r="F1002" i="11"/>
  <c r="F1003" i="11"/>
  <c r="F1004" i="11"/>
  <c r="F1005" i="11"/>
  <c r="F1006" i="11"/>
  <c r="F1007" i="11"/>
  <c r="F1008" i="11"/>
  <c r="F1009" i="11"/>
  <c r="F1010" i="11"/>
  <c r="F1011" i="11"/>
  <c r="F1012" i="11"/>
  <c r="F1013" i="11"/>
  <c r="F1014" i="11"/>
  <c r="F1015" i="11"/>
  <c r="F1016" i="11"/>
  <c r="F1017" i="11"/>
  <c r="F1018" i="11"/>
  <c r="F1019" i="11"/>
  <c r="F1020" i="11"/>
  <c r="F1021" i="11"/>
  <c r="F1022" i="11"/>
  <c r="F1023" i="11"/>
  <c r="F1024" i="11"/>
  <c r="F1025" i="11"/>
  <c r="F1026" i="11"/>
  <c r="F1027" i="11"/>
  <c r="F1028" i="11"/>
  <c r="F1029" i="11"/>
  <c r="F1030" i="11"/>
  <c r="F1031" i="11"/>
  <c r="F1032" i="11"/>
  <c r="F1033" i="11"/>
  <c r="F1034" i="11"/>
  <c r="F1035" i="11"/>
  <c r="F1036" i="11"/>
  <c r="F1037" i="11"/>
  <c r="F1038" i="11"/>
  <c r="F1039" i="11"/>
  <c r="F1040" i="11"/>
  <c r="F1041" i="11"/>
  <c r="F1042" i="11"/>
  <c r="F1043" i="11"/>
  <c r="F1044" i="11"/>
  <c r="F1045" i="11"/>
  <c r="F1046" i="11"/>
  <c r="F1047" i="11"/>
  <c r="F1048" i="11"/>
  <c r="F1049" i="11"/>
  <c r="F1050" i="11"/>
  <c r="F1051" i="11"/>
  <c r="F1052" i="11"/>
  <c r="F1053" i="11"/>
  <c r="F1054" i="11"/>
  <c r="F1055" i="11"/>
  <c r="F1056" i="11"/>
  <c r="F1057" i="11"/>
  <c r="F1058" i="11"/>
  <c r="F1059" i="11"/>
  <c r="F1060" i="11"/>
  <c r="F1061" i="11"/>
  <c r="F1062" i="11"/>
  <c r="F1063" i="11"/>
  <c r="F1064" i="11"/>
  <c r="F1065" i="11"/>
  <c r="F1066" i="11"/>
  <c r="F1067" i="11"/>
  <c r="F1068" i="11"/>
  <c r="F1069" i="11"/>
  <c r="F1070" i="11"/>
  <c r="F1071" i="11"/>
  <c r="F1072" i="11"/>
  <c r="F1073" i="11"/>
  <c r="F1074" i="11"/>
  <c r="F1075" i="11"/>
  <c r="F1076" i="11"/>
  <c r="F1077" i="11"/>
  <c r="F1078" i="11"/>
  <c r="F1079" i="11"/>
  <c r="F1080" i="11"/>
  <c r="F1081" i="11"/>
  <c r="F1082" i="11"/>
  <c r="F1083" i="11"/>
  <c r="F1084" i="11"/>
  <c r="F1085" i="11"/>
  <c r="F1086" i="11"/>
  <c r="F1087" i="11"/>
  <c r="F1088" i="11"/>
  <c r="F1089" i="11"/>
  <c r="F1090" i="11"/>
  <c r="F1091" i="11"/>
  <c r="F1092" i="11"/>
  <c r="F1093" i="11"/>
  <c r="F1094" i="11"/>
  <c r="F1095" i="11"/>
  <c r="F1096" i="11"/>
  <c r="F1097" i="11"/>
  <c r="F1098" i="11"/>
  <c r="F1099" i="11"/>
  <c r="F1100" i="11"/>
  <c r="F1101" i="11"/>
  <c r="F1102" i="11"/>
  <c r="F1103" i="11"/>
  <c r="F1104" i="11"/>
  <c r="F1105" i="11"/>
  <c r="F1106" i="11"/>
  <c r="F1107" i="11"/>
  <c r="F1108" i="11"/>
  <c r="F1109" i="11"/>
  <c r="F1110" i="11"/>
  <c r="F1111" i="11"/>
  <c r="F1112" i="11"/>
  <c r="F1113" i="11"/>
  <c r="F1114" i="11"/>
  <c r="F1115" i="11"/>
  <c r="F1116" i="11"/>
  <c r="F1117" i="11"/>
  <c r="F1118" i="11"/>
  <c r="F1119" i="11"/>
  <c r="F1120" i="11"/>
  <c r="F1121" i="11"/>
  <c r="F1122" i="11"/>
  <c r="F1123" i="11"/>
  <c r="F1124" i="11"/>
  <c r="F1125" i="11"/>
  <c r="F1126" i="11"/>
  <c r="F1127" i="11"/>
  <c r="F1128" i="11"/>
  <c r="F1129" i="11"/>
  <c r="F1130" i="11"/>
  <c r="F1131" i="11"/>
  <c r="F1132" i="11"/>
  <c r="F1133" i="11"/>
  <c r="F1134" i="11"/>
  <c r="F1135" i="11"/>
  <c r="F1136" i="11"/>
  <c r="F1137" i="11"/>
  <c r="F1138" i="11"/>
  <c r="F1139" i="11"/>
  <c r="F1140" i="11"/>
  <c r="F1141" i="11"/>
  <c r="F1142" i="11"/>
  <c r="F1143" i="11"/>
  <c r="F1144" i="11"/>
  <c r="F1145" i="11"/>
  <c r="F1146" i="11"/>
  <c r="F1147" i="11"/>
  <c r="F1148" i="11"/>
  <c r="F1149" i="11"/>
  <c r="F1150" i="11"/>
  <c r="F1151" i="11"/>
  <c r="F1152" i="11"/>
  <c r="F1153" i="11"/>
  <c r="F1154" i="11"/>
  <c r="F1155" i="11"/>
  <c r="F1156" i="11"/>
  <c r="F1157" i="11"/>
  <c r="F1158" i="11"/>
  <c r="F1159" i="11"/>
  <c r="F1160" i="11"/>
  <c r="F1161" i="11"/>
  <c r="F1162" i="11"/>
  <c r="F1163" i="11"/>
  <c r="F1164" i="11"/>
  <c r="F1165" i="11"/>
  <c r="F1166" i="11"/>
  <c r="F1167" i="11"/>
  <c r="F1168" i="11"/>
  <c r="F1169" i="11"/>
  <c r="F1170" i="11"/>
  <c r="F1171" i="11"/>
  <c r="F1172" i="11"/>
  <c r="F1173" i="11"/>
  <c r="F1174" i="11"/>
  <c r="F1175" i="11"/>
  <c r="F1176" i="11"/>
  <c r="F1177" i="11"/>
  <c r="F1178" i="11"/>
  <c r="F1179" i="11"/>
  <c r="F1180" i="11"/>
  <c r="F1181" i="11"/>
  <c r="F1182" i="11"/>
  <c r="F1183" i="11"/>
  <c r="F1184" i="11"/>
  <c r="F1185" i="11"/>
  <c r="F1186" i="11"/>
  <c r="F1187" i="11"/>
  <c r="F1188" i="11"/>
  <c r="F1189" i="11"/>
  <c r="F1190" i="11"/>
  <c r="F1191" i="11"/>
  <c r="F1192" i="11"/>
  <c r="F1193" i="11"/>
  <c r="F1194" i="11"/>
  <c r="F1195" i="11"/>
  <c r="F1196" i="11"/>
  <c r="F1197" i="11"/>
  <c r="F1198" i="11"/>
  <c r="F1199" i="11"/>
  <c r="F1200" i="11"/>
  <c r="F1201" i="11"/>
  <c r="F1202" i="11"/>
  <c r="F1203" i="11"/>
  <c r="F1204" i="11"/>
  <c r="F1205" i="11"/>
  <c r="F1206" i="11"/>
  <c r="F1207" i="11"/>
  <c r="F1208" i="11"/>
  <c r="F1209" i="11"/>
  <c r="F1210" i="11"/>
  <c r="F1211" i="11"/>
  <c r="F1212" i="11"/>
  <c r="F1213" i="11"/>
  <c r="F1214" i="11"/>
  <c r="F1215" i="11"/>
  <c r="F1216" i="11"/>
  <c r="F1217" i="11"/>
  <c r="F1218" i="11"/>
  <c r="F1219" i="11"/>
  <c r="F1220" i="11"/>
  <c r="F1221" i="11"/>
  <c r="F1222" i="11"/>
  <c r="F1223" i="11"/>
  <c r="F1224" i="11"/>
  <c r="F1225" i="11"/>
  <c r="F1226" i="11"/>
  <c r="F1227" i="11"/>
  <c r="F1228" i="11"/>
  <c r="F1229" i="11"/>
  <c r="F1230" i="11"/>
  <c r="F1231" i="11"/>
  <c r="F1232" i="11"/>
  <c r="F1233" i="11"/>
  <c r="F1234" i="11"/>
  <c r="F1235" i="11"/>
  <c r="F1236" i="11"/>
  <c r="F1237" i="11"/>
  <c r="F1238" i="11"/>
  <c r="F1239" i="11"/>
  <c r="F1240" i="11"/>
  <c r="F1241" i="11"/>
  <c r="F1242" i="11"/>
  <c r="F1243" i="11"/>
  <c r="F1244" i="11"/>
  <c r="F1245" i="11"/>
  <c r="F1246" i="11"/>
  <c r="F1247" i="11"/>
  <c r="F1248" i="11"/>
  <c r="F1249" i="11"/>
  <c r="F1250" i="11"/>
  <c r="F1251" i="11"/>
  <c r="F1252" i="11"/>
  <c r="F1253" i="11"/>
  <c r="F1254" i="11"/>
  <c r="F1255" i="11"/>
  <c r="F1256" i="11"/>
  <c r="F1257" i="11"/>
  <c r="F1258" i="11"/>
  <c r="F1259" i="11"/>
  <c r="F1260" i="11"/>
  <c r="F1261" i="11"/>
  <c r="F1262" i="11"/>
  <c r="F1263" i="11"/>
  <c r="F1264" i="11"/>
  <c r="F1265" i="11"/>
  <c r="F1266" i="11"/>
  <c r="F1267" i="11"/>
  <c r="F1268" i="11"/>
  <c r="F1269" i="11"/>
  <c r="F1270" i="11"/>
  <c r="F1271" i="11"/>
  <c r="F1272" i="11"/>
  <c r="F1273" i="11"/>
  <c r="F1274" i="11"/>
  <c r="F1275" i="11"/>
  <c r="F1276" i="11"/>
  <c r="F1277" i="11"/>
  <c r="F1278" i="11"/>
  <c r="F1279" i="11"/>
  <c r="F1280" i="11"/>
  <c r="F1281" i="11"/>
  <c r="F1282" i="11"/>
  <c r="F1283" i="11"/>
  <c r="F1284" i="11"/>
  <c r="F1285" i="11"/>
  <c r="F1286" i="11"/>
  <c r="F1287" i="11"/>
  <c r="F1288" i="11"/>
  <c r="F1289" i="11"/>
  <c r="F1290" i="11"/>
  <c r="F1291" i="11"/>
  <c r="F1292" i="11"/>
  <c r="F1293" i="11"/>
  <c r="F1294" i="11"/>
  <c r="F1295" i="11"/>
  <c r="F1296" i="11"/>
  <c r="F1297" i="11"/>
  <c r="F1298" i="11"/>
  <c r="F1299" i="11"/>
  <c r="F1300" i="11"/>
  <c r="F1301" i="11"/>
  <c r="F1302" i="11"/>
  <c r="F1303" i="11"/>
  <c r="F1304" i="11"/>
  <c r="F1305" i="11"/>
  <c r="F1306" i="11"/>
  <c r="F1307" i="11"/>
  <c r="F1308" i="11"/>
  <c r="F1309" i="11"/>
  <c r="F1310" i="11"/>
  <c r="F1311" i="11"/>
  <c r="F1312" i="11"/>
  <c r="F1313" i="11"/>
  <c r="F1314" i="11"/>
  <c r="F1315" i="11"/>
  <c r="F1316" i="11"/>
  <c r="F1317" i="11"/>
  <c r="F1318" i="11"/>
  <c r="F1319" i="11"/>
  <c r="F1320" i="11"/>
  <c r="F1321" i="11"/>
  <c r="F1322" i="11"/>
  <c r="F1323" i="11"/>
  <c r="F1324" i="11"/>
  <c r="F1325" i="11"/>
  <c r="F1326" i="11"/>
  <c r="F1327" i="11"/>
  <c r="F1328" i="11"/>
  <c r="F1329" i="11"/>
  <c r="F1330" i="11"/>
  <c r="F1331" i="11"/>
  <c r="F1332" i="11"/>
  <c r="F1333" i="11"/>
  <c r="F1334" i="11"/>
  <c r="F1335" i="11"/>
  <c r="F1336" i="11"/>
  <c r="F1337" i="11"/>
  <c r="F1338" i="11"/>
  <c r="F1339" i="11"/>
  <c r="F1340" i="11"/>
  <c r="F1341" i="11"/>
  <c r="F1342" i="11"/>
  <c r="F1343" i="11"/>
  <c r="F1344" i="11"/>
  <c r="F1345" i="11"/>
  <c r="F1346" i="11"/>
  <c r="F1347" i="11"/>
  <c r="F1348" i="11"/>
  <c r="F1349" i="11"/>
  <c r="F1350" i="11"/>
  <c r="F1351" i="11"/>
  <c r="F1352" i="11"/>
  <c r="F1353" i="11"/>
  <c r="F1354" i="11"/>
  <c r="F1355" i="11"/>
  <c r="F1356" i="11"/>
  <c r="F1357" i="11"/>
  <c r="F1358" i="11"/>
  <c r="F1359" i="11"/>
  <c r="F1360" i="11"/>
  <c r="F1361" i="11"/>
  <c r="F1362" i="11"/>
  <c r="F1363" i="11"/>
  <c r="F1364" i="11"/>
  <c r="F1365" i="11"/>
  <c r="F1366" i="11"/>
  <c r="F1367" i="11"/>
  <c r="F1368" i="11"/>
  <c r="F1369" i="11"/>
  <c r="F1370" i="11"/>
  <c r="F1371" i="11"/>
  <c r="F1372" i="11"/>
  <c r="F1373" i="11"/>
  <c r="F1374" i="11"/>
  <c r="F1375" i="11"/>
  <c r="F1376" i="11"/>
  <c r="F1377" i="11"/>
  <c r="F1378" i="11"/>
  <c r="F1379" i="11"/>
  <c r="F1380" i="11"/>
  <c r="F1381" i="11"/>
  <c r="F1382" i="11"/>
  <c r="F1383" i="11"/>
  <c r="F1384" i="11"/>
  <c r="F1385" i="11"/>
  <c r="F1386" i="11"/>
  <c r="F1387" i="11"/>
  <c r="F1388" i="11"/>
  <c r="F1389" i="11"/>
  <c r="F1390" i="11"/>
  <c r="F1391" i="11"/>
  <c r="F1392" i="11"/>
  <c r="F1393" i="11"/>
  <c r="F1394" i="11"/>
  <c r="F1395" i="11"/>
  <c r="F1396" i="11"/>
  <c r="F1397" i="11"/>
  <c r="F1398" i="11"/>
  <c r="F1399" i="11"/>
  <c r="F1400" i="11"/>
  <c r="F1401" i="11"/>
  <c r="F1402" i="11"/>
  <c r="F1403" i="11"/>
  <c r="F1404" i="11"/>
  <c r="F1405" i="11"/>
  <c r="F1406" i="11"/>
  <c r="F1407" i="11"/>
  <c r="F1408" i="11"/>
  <c r="F1409" i="11"/>
  <c r="F1410" i="11"/>
  <c r="F1411" i="11"/>
  <c r="F1412" i="11"/>
  <c r="F1413" i="11"/>
  <c r="F1414" i="11"/>
  <c r="F1415" i="11"/>
  <c r="F1416" i="11"/>
  <c r="F1417" i="11"/>
  <c r="F1418" i="11"/>
  <c r="F1419" i="11"/>
  <c r="F1420" i="11"/>
  <c r="F1421" i="11"/>
  <c r="F1422" i="11"/>
  <c r="F1423" i="11"/>
  <c r="F1424" i="11"/>
  <c r="F1425" i="11"/>
  <c r="F1426" i="11"/>
  <c r="F1427" i="11"/>
  <c r="F1428" i="11"/>
  <c r="F1429" i="11"/>
  <c r="F1430" i="11"/>
  <c r="F1431" i="11"/>
  <c r="F1432" i="11"/>
  <c r="F1433" i="11"/>
  <c r="F1434" i="11"/>
  <c r="F1435" i="11"/>
  <c r="F1436" i="11"/>
  <c r="F1437" i="11"/>
  <c r="F1438" i="11"/>
  <c r="F1439" i="11"/>
  <c r="F1440" i="11"/>
  <c r="F1441" i="11"/>
  <c r="F1442" i="11"/>
  <c r="F1443" i="11"/>
  <c r="F1444" i="11"/>
  <c r="F1445" i="11"/>
  <c r="F1446" i="11"/>
  <c r="F1447" i="11"/>
  <c r="F1448" i="11"/>
  <c r="F1449" i="11"/>
  <c r="F1450" i="11"/>
  <c r="F1451" i="11"/>
  <c r="F1452" i="11"/>
  <c r="F1453" i="11"/>
  <c r="F1454" i="11"/>
  <c r="F1455" i="11"/>
  <c r="F1456" i="11"/>
  <c r="F1457" i="11"/>
  <c r="F1458" i="11"/>
  <c r="F1459" i="11"/>
  <c r="F1460" i="11"/>
  <c r="F1461" i="11"/>
  <c r="F1462" i="11"/>
  <c r="F1463" i="11"/>
  <c r="F1464" i="11"/>
  <c r="F1465" i="11"/>
  <c r="F1466" i="11"/>
  <c r="F1467" i="11"/>
  <c r="F1468" i="11"/>
  <c r="F1469" i="11"/>
  <c r="F1470" i="11"/>
  <c r="F1471" i="11"/>
  <c r="F1472" i="11"/>
  <c r="F1473" i="11"/>
  <c r="F1474" i="11"/>
  <c r="F1475" i="11"/>
  <c r="F1476" i="11"/>
  <c r="F1477" i="11"/>
  <c r="F1478" i="11"/>
  <c r="F1479" i="11"/>
  <c r="F1480" i="11"/>
  <c r="F1481" i="11"/>
  <c r="F1482" i="11"/>
  <c r="F1483" i="11"/>
  <c r="F1484" i="11"/>
  <c r="F1485" i="11"/>
  <c r="F1486" i="11"/>
  <c r="F1487" i="11"/>
  <c r="F1488" i="11"/>
  <c r="F1489" i="11"/>
  <c r="F1490" i="11"/>
  <c r="F1491" i="11"/>
  <c r="F1492" i="11"/>
  <c r="F1493" i="11"/>
  <c r="F1494" i="11"/>
  <c r="F1495" i="11"/>
  <c r="F1496" i="11"/>
  <c r="F1497" i="11"/>
  <c r="F1498" i="11"/>
  <c r="F1499" i="11"/>
  <c r="F1500" i="11"/>
  <c r="F1501" i="11"/>
  <c r="F1502" i="11"/>
  <c r="F1503" i="11"/>
  <c r="F1504" i="11"/>
  <c r="F1505" i="11"/>
  <c r="F1506" i="11"/>
  <c r="F1507" i="11"/>
  <c r="F1508" i="11"/>
  <c r="F1509" i="11"/>
  <c r="F1510" i="11"/>
  <c r="F1511" i="11"/>
  <c r="F1512" i="11"/>
  <c r="F1513" i="11"/>
  <c r="F1514" i="11"/>
  <c r="F1515" i="11"/>
  <c r="F1516" i="11"/>
  <c r="F1517" i="11"/>
  <c r="F1518" i="11"/>
  <c r="F1519" i="11"/>
  <c r="F1520" i="11"/>
  <c r="F1521" i="11"/>
  <c r="F1522" i="11"/>
  <c r="F1523" i="11"/>
  <c r="F1524" i="11"/>
  <c r="F1525" i="11"/>
  <c r="F1526" i="11"/>
  <c r="F1527" i="11"/>
  <c r="F1528" i="11"/>
  <c r="F1529" i="11"/>
  <c r="F1530" i="11"/>
  <c r="F1531" i="11"/>
  <c r="F1532" i="11"/>
  <c r="F1533" i="11"/>
  <c r="F1534" i="11"/>
  <c r="F1535" i="11"/>
  <c r="F1536" i="11"/>
  <c r="F1537" i="11"/>
  <c r="F1538" i="11"/>
  <c r="F1539" i="11"/>
  <c r="F1540" i="11"/>
  <c r="F1541" i="11"/>
  <c r="F1542" i="11"/>
  <c r="F1543" i="11"/>
  <c r="F1544" i="11"/>
  <c r="F1545" i="11"/>
  <c r="F1546" i="11"/>
  <c r="F1547" i="11"/>
  <c r="F1548" i="11"/>
  <c r="F1549" i="11"/>
  <c r="F1550" i="11"/>
  <c r="F1551" i="11"/>
  <c r="F1552" i="11"/>
  <c r="F1553" i="11"/>
  <c r="F1554" i="11"/>
  <c r="F1555" i="11"/>
  <c r="F1556" i="11"/>
  <c r="F1557" i="11"/>
  <c r="F1558" i="11"/>
  <c r="F1559" i="11"/>
  <c r="F1560" i="11"/>
  <c r="F1561" i="11"/>
  <c r="F1562" i="11"/>
  <c r="F1563" i="11"/>
  <c r="F1564" i="11"/>
  <c r="F1565" i="11"/>
  <c r="F1566" i="11"/>
  <c r="F1567" i="11"/>
  <c r="F1568" i="11"/>
  <c r="F1569" i="11"/>
  <c r="F1570" i="11"/>
  <c r="F1571" i="11"/>
  <c r="F1572" i="11"/>
  <c r="F1573" i="11"/>
  <c r="F1574" i="11"/>
  <c r="F1575" i="11"/>
  <c r="F1576" i="11"/>
  <c r="F1577" i="11"/>
  <c r="F1578" i="11"/>
  <c r="F1579" i="11"/>
  <c r="F1580" i="11"/>
  <c r="F1581" i="11"/>
  <c r="F1582" i="11"/>
  <c r="F1583" i="11"/>
  <c r="F1584" i="11"/>
  <c r="F1585" i="11"/>
  <c r="F1586" i="11"/>
  <c r="F1587" i="11"/>
  <c r="F1588" i="11"/>
  <c r="F1589" i="11"/>
  <c r="F1590" i="11"/>
  <c r="F1591" i="11"/>
  <c r="F1592" i="11"/>
  <c r="F1593" i="11"/>
  <c r="F1594" i="11"/>
  <c r="F1595" i="11"/>
  <c r="F1596" i="11"/>
  <c r="F1597" i="11"/>
  <c r="F1598" i="11"/>
  <c r="F1599" i="11"/>
  <c r="F1600" i="11"/>
  <c r="F1601" i="11"/>
  <c r="F1602" i="11"/>
  <c r="F1603" i="11"/>
  <c r="F1604" i="11"/>
  <c r="F1605" i="11"/>
  <c r="F1606" i="11"/>
  <c r="F1607" i="11"/>
  <c r="F1608" i="11"/>
  <c r="F1609" i="11"/>
  <c r="F1610" i="11"/>
  <c r="F1611" i="11"/>
  <c r="F1612" i="11"/>
  <c r="F1613" i="11"/>
  <c r="F1614" i="11"/>
  <c r="F1615" i="11"/>
  <c r="F1616" i="11"/>
  <c r="F1617" i="11"/>
  <c r="F1618" i="11"/>
  <c r="F1619" i="11"/>
  <c r="F1620" i="11"/>
  <c r="F1621" i="11"/>
  <c r="F1622" i="11"/>
  <c r="F1623" i="11"/>
  <c r="F1624" i="11"/>
  <c r="F1625" i="11"/>
  <c r="F1626" i="11"/>
  <c r="F1627" i="11"/>
  <c r="F1628" i="11"/>
  <c r="F1629" i="11"/>
  <c r="F1630" i="11"/>
  <c r="F1631" i="11"/>
  <c r="F1632" i="11"/>
  <c r="F1633" i="11"/>
  <c r="F1634" i="11"/>
  <c r="F1635" i="11"/>
  <c r="F1636" i="11"/>
  <c r="F1637" i="11"/>
  <c r="F1638" i="11"/>
  <c r="F1639" i="11"/>
  <c r="F1640" i="11"/>
  <c r="F1641" i="11"/>
  <c r="F1642" i="11"/>
  <c r="F1643" i="11"/>
  <c r="F1644" i="11"/>
  <c r="F1645" i="11"/>
  <c r="F1646" i="11"/>
  <c r="F1647" i="11"/>
  <c r="F1648" i="11"/>
  <c r="F1649" i="11"/>
  <c r="F1650" i="11"/>
  <c r="F1651" i="11"/>
  <c r="F1652" i="11"/>
  <c r="F1653" i="11"/>
  <c r="F1654" i="11"/>
  <c r="F1655" i="11"/>
  <c r="F1656" i="11"/>
  <c r="F1657" i="11"/>
  <c r="F1658" i="11"/>
  <c r="F1659" i="11"/>
  <c r="F1660" i="11"/>
  <c r="F1661" i="11"/>
  <c r="F1662" i="11"/>
  <c r="F1663" i="11"/>
  <c r="F1664" i="11"/>
  <c r="F1665" i="11"/>
  <c r="F1666" i="11"/>
  <c r="F1667" i="11"/>
  <c r="F1668" i="11"/>
  <c r="F1669" i="11"/>
  <c r="F1670" i="11"/>
  <c r="F1671" i="11"/>
  <c r="F1672" i="11"/>
  <c r="F1673" i="11"/>
  <c r="F1674" i="11"/>
  <c r="F1675" i="11"/>
  <c r="F1676" i="11"/>
  <c r="F1677" i="11"/>
  <c r="F1678" i="11"/>
  <c r="F1679" i="11"/>
  <c r="F1680" i="11"/>
  <c r="F1681" i="11"/>
  <c r="F1682" i="11"/>
  <c r="F1683" i="11"/>
  <c r="F1684" i="11"/>
  <c r="F1685" i="11"/>
  <c r="F1686" i="11"/>
  <c r="F1687" i="11"/>
  <c r="F1688" i="11"/>
  <c r="F1689" i="11"/>
  <c r="F1690" i="11"/>
  <c r="F1691" i="11"/>
  <c r="F1692" i="11"/>
  <c r="F1693" i="11"/>
  <c r="F1694" i="11"/>
  <c r="F1695" i="11"/>
  <c r="F1696" i="11"/>
  <c r="F1697" i="11"/>
  <c r="F1698" i="11"/>
  <c r="F1699" i="11"/>
  <c r="F1700" i="11"/>
  <c r="F1701" i="11"/>
  <c r="F1702" i="11"/>
  <c r="F1703" i="11"/>
  <c r="F1704" i="11"/>
  <c r="F1705" i="11"/>
  <c r="F1706" i="11"/>
  <c r="F1707" i="11"/>
  <c r="F1708" i="11"/>
  <c r="F1709" i="11"/>
  <c r="F1710" i="11"/>
  <c r="F1711" i="11"/>
  <c r="F1712" i="11"/>
  <c r="F1713" i="11"/>
  <c r="F1714" i="11"/>
  <c r="F1715" i="11"/>
  <c r="F1716" i="11"/>
  <c r="F1717" i="11"/>
  <c r="F1718" i="11"/>
  <c r="F1719" i="11"/>
  <c r="F1720" i="11"/>
  <c r="F1721" i="11"/>
  <c r="F1722" i="11"/>
  <c r="F1723" i="11"/>
  <c r="F1724" i="11"/>
  <c r="F1725" i="11"/>
  <c r="F1726" i="11"/>
  <c r="F1727" i="11"/>
  <c r="F1728" i="11"/>
  <c r="F1729" i="11"/>
  <c r="F1730" i="11"/>
  <c r="F1731" i="11"/>
  <c r="F1732" i="11"/>
  <c r="F1733" i="11"/>
  <c r="F1734" i="11"/>
  <c r="F1735" i="11"/>
  <c r="F1736" i="11"/>
  <c r="F1737" i="11"/>
  <c r="F1738" i="11"/>
  <c r="F1739" i="11"/>
  <c r="F1740" i="11"/>
  <c r="F1741" i="11"/>
  <c r="F1742" i="11"/>
  <c r="F1743" i="11"/>
  <c r="F1744" i="11"/>
  <c r="F1745" i="11"/>
  <c r="F1746" i="11"/>
  <c r="F1747" i="11"/>
  <c r="F1748" i="11"/>
  <c r="F1749" i="11"/>
  <c r="F1750" i="11"/>
  <c r="F1751" i="11"/>
  <c r="F1752" i="11"/>
  <c r="F1753" i="11"/>
  <c r="F1754" i="11"/>
  <c r="F1755" i="11"/>
  <c r="F1756" i="11"/>
  <c r="F1757" i="11"/>
  <c r="F1758" i="11"/>
  <c r="F1759" i="11"/>
  <c r="F1760" i="11"/>
  <c r="F1761" i="11"/>
  <c r="F1762" i="11"/>
  <c r="F1763" i="11"/>
  <c r="F1764" i="11"/>
  <c r="F1765" i="11"/>
  <c r="F1766" i="11"/>
  <c r="F1767" i="11"/>
  <c r="F1768" i="11"/>
  <c r="F1769" i="11"/>
  <c r="F1770" i="11"/>
  <c r="F1771" i="11"/>
  <c r="F1772" i="11"/>
  <c r="F1773" i="11"/>
  <c r="F1774" i="11"/>
  <c r="F1775" i="11"/>
  <c r="F1776" i="11"/>
  <c r="F1777" i="11"/>
  <c r="F1778" i="11"/>
  <c r="F1779" i="11"/>
  <c r="F1780" i="11"/>
  <c r="F1781" i="11"/>
  <c r="F1782" i="11"/>
  <c r="F1783" i="11"/>
  <c r="F1784" i="11"/>
  <c r="F1785" i="11"/>
  <c r="F1786" i="11"/>
  <c r="F1787" i="11"/>
  <c r="F1788" i="11"/>
  <c r="F1789" i="11"/>
  <c r="F1790" i="11"/>
  <c r="F1791" i="11"/>
  <c r="F1792" i="11"/>
  <c r="F1793" i="11"/>
  <c r="F1794" i="11"/>
  <c r="F1795" i="11"/>
  <c r="F1796" i="11"/>
  <c r="F1797" i="11"/>
  <c r="F1798" i="11"/>
  <c r="F1799" i="11"/>
  <c r="F1800" i="11"/>
  <c r="F1801" i="11"/>
  <c r="F1802" i="11"/>
  <c r="F1803" i="11"/>
  <c r="F1804" i="11"/>
  <c r="F1805" i="11"/>
  <c r="F1806" i="11"/>
  <c r="F1807" i="11"/>
  <c r="F1808" i="11"/>
  <c r="F1809" i="11"/>
  <c r="F1810" i="11"/>
  <c r="F1811" i="11"/>
  <c r="F1812" i="11"/>
  <c r="F1813" i="11"/>
  <c r="F1814" i="11"/>
  <c r="F1815" i="11"/>
  <c r="F1816" i="11"/>
  <c r="F1817" i="11"/>
  <c r="F1818" i="11"/>
  <c r="F1819" i="11"/>
  <c r="F1820" i="11"/>
  <c r="F1821" i="11"/>
  <c r="F1822" i="11"/>
  <c r="F1823" i="11"/>
  <c r="F1824" i="11"/>
  <c r="F1825" i="11"/>
  <c r="F1826" i="11"/>
  <c r="F1827" i="11"/>
  <c r="F1828" i="11"/>
  <c r="F1829" i="11"/>
  <c r="F1830" i="11"/>
  <c r="F1831" i="11"/>
  <c r="F1832" i="11"/>
  <c r="F1833" i="11"/>
  <c r="F1834" i="11"/>
  <c r="F1835" i="11"/>
  <c r="F1836" i="11"/>
  <c r="F1837" i="11"/>
  <c r="F1838" i="11"/>
  <c r="F1839" i="11"/>
  <c r="F1840" i="11"/>
  <c r="F1841" i="11"/>
  <c r="F1842" i="11"/>
  <c r="F1843" i="11"/>
  <c r="F1844" i="11"/>
  <c r="F1845" i="11"/>
  <c r="F1846" i="11"/>
  <c r="F1847" i="11"/>
  <c r="F1848" i="11"/>
  <c r="F1849" i="11"/>
  <c r="F1850" i="11"/>
  <c r="F1851" i="11"/>
  <c r="F1852" i="11"/>
  <c r="F1853" i="11"/>
  <c r="F1854" i="11"/>
  <c r="F1855" i="11"/>
  <c r="F1856" i="11"/>
  <c r="F1857" i="11"/>
  <c r="F1858" i="11"/>
  <c r="F1859" i="11"/>
  <c r="F1860" i="11"/>
  <c r="F1861" i="11"/>
  <c r="F1862" i="11"/>
  <c r="F1863" i="11"/>
  <c r="F1864" i="11"/>
  <c r="F1865" i="11"/>
  <c r="F1866" i="11"/>
  <c r="F1867" i="11"/>
  <c r="F1868" i="11"/>
  <c r="F1869" i="11"/>
  <c r="F1870" i="11"/>
  <c r="F1871" i="11"/>
  <c r="F1872" i="11"/>
  <c r="F1873" i="11"/>
  <c r="F1874" i="11"/>
  <c r="F1875" i="11"/>
  <c r="F1876" i="11"/>
  <c r="F1877" i="11"/>
  <c r="F1878" i="11"/>
  <c r="F1879" i="11"/>
  <c r="F1880" i="11"/>
  <c r="F1881" i="11"/>
  <c r="F1882" i="11"/>
  <c r="F1883" i="11"/>
  <c r="F1884" i="11"/>
  <c r="F1885" i="11"/>
  <c r="F1886" i="11"/>
  <c r="F1887" i="11"/>
  <c r="F1888" i="11"/>
  <c r="F1889" i="11"/>
  <c r="F1890" i="11"/>
  <c r="F1891" i="11"/>
  <c r="F1892" i="11"/>
  <c r="F1893" i="11"/>
  <c r="F1894" i="11"/>
  <c r="F1895" i="11"/>
  <c r="F1896" i="11"/>
  <c r="F1897" i="11"/>
  <c r="F1898" i="11"/>
  <c r="F1899" i="11"/>
  <c r="F1900" i="11"/>
  <c r="F1901" i="11"/>
  <c r="F1902" i="11"/>
  <c r="F1903" i="11"/>
  <c r="F1904" i="11"/>
  <c r="F1905" i="11"/>
  <c r="F1906" i="11"/>
  <c r="F1907" i="11"/>
  <c r="F1908" i="11"/>
  <c r="F1909" i="11"/>
  <c r="F1910" i="11"/>
  <c r="F1911" i="11"/>
  <c r="F1912" i="11"/>
  <c r="F1913" i="11"/>
  <c r="F1914" i="11"/>
  <c r="F1915" i="11"/>
  <c r="F1916" i="11"/>
  <c r="F1917" i="11"/>
  <c r="F1918" i="11"/>
  <c r="F1919" i="11"/>
  <c r="F1920" i="11"/>
  <c r="F1921" i="11"/>
  <c r="F1922" i="11"/>
  <c r="F1923" i="11"/>
  <c r="F1924" i="11"/>
  <c r="F1925" i="11"/>
  <c r="F1926" i="11"/>
  <c r="F1927" i="11"/>
  <c r="F1928" i="11"/>
  <c r="F1929" i="11"/>
  <c r="F1930" i="11"/>
  <c r="F1931" i="11"/>
  <c r="F1932" i="11"/>
  <c r="F1933" i="11"/>
  <c r="F1934" i="11"/>
  <c r="F1935" i="11"/>
  <c r="F1936" i="11"/>
  <c r="F1937" i="11"/>
  <c r="F1938" i="11"/>
  <c r="F1939" i="11"/>
  <c r="F1940" i="11"/>
  <c r="F1941" i="11"/>
  <c r="F1942" i="11"/>
  <c r="F1943" i="11"/>
  <c r="F1944" i="11"/>
  <c r="F1945" i="11"/>
  <c r="F1946" i="11"/>
  <c r="F1947" i="11"/>
  <c r="F1948" i="11"/>
  <c r="F1949" i="11"/>
  <c r="F1950" i="11"/>
  <c r="F1951" i="11"/>
  <c r="F1952" i="11"/>
  <c r="F1953" i="11"/>
  <c r="F1954" i="11"/>
  <c r="F1955" i="11"/>
  <c r="F1956" i="11"/>
  <c r="F1957" i="11"/>
  <c r="F1958" i="11"/>
  <c r="F1959" i="11"/>
  <c r="F1960" i="11"/>
  <c r="F1961" i="11"/>
  <c r="F1962" i="11"/>
  <c r="F1963" i="11"/>
  <c r="F1964" i="11"/>
  <c r="F1965" i="11"/>
  <c r="F1966" i="11"/>
  <c r="F1967" i="11"/>
  <c r="F1968" i="11"/>
  <c r="F1969" i="11"/>
  <c r="F1970" i="11"/>
  <c r="F1971" i="11"/>
  <c r="F1972" i="11"/>
  <c r="F1973" i="11"/>
  <c r="F1974" i="11"/>
  <c r="F1975" i="11"/>
  <c r="F1976" i="11"/>
  <c r="F1977" i="11"/>
  <c r="F1978" i="11"/>
  <c r="F1979" i="11"/>
  <c r="F1980" i="11"/>
  <c r="F1981" i="11"/>
  <c r="F1982" i="11"/>
  <c r="F1983" i="11"/>
  <c r="F1984" i="11"/>
  <c r="F1985" i="11"/>
  <c r="F1986" i="11"/>
  <c r="F1987" i="11"/>
  <c r="F1988" i="11"/>
  <c r="F1989" i="11"/>
  <c r="F1990" i="11"/>
  <c r="F1991" i="11"/>
  <c r="F1992" i="11"/>
  <c r="F1993" i="11"/>
  <c r="F1994" i="11"/>
  <c r="F1995" i="11"/>
  <c r="F1996" i="11"/>
  <c r="F1997" i="11"/>
  <c r="F1998" i="11"/>
  <c r="F1999" i="11"/>
  <c r="F2000" i="11"/>
  <c r="F2001" i="11"/>
  <c r="F2002" i="11"/>
  <c r="F2003" i="11"/>
  <c r="F2004" i="11"/>
  <c r="F2005" i="11"/>
  <c r="F2006" i="11"/>
  <c r="F2007" i="11"/>
  <c r="F2008" i="11"/>
  <c r="F2009" i="11"/>
  <c r="F2010" i="11"/>
  <c r="F2011" i="11"/>
  <c r="F2012" i="11"/>
  <c r="F2013" i="11"/>
  <c r="F2014" i="11"/>
  <c r="F2015" i="11"/>
  <c r="F2016" i="11"/>
  <c r="F2017" i="11"/>
  <c r="F2018" i="11"/>
  <c r="F2019" i="11"/>
  <c r="F2020" i="11"/>
  <c r="F2021" i="11"/>
  <c r="F2022" i="11"/>
  <c r="F2023" i="11"/>
  <c r="F2024" i="11"/>
  <c r="F2025" i="11"/>
  <c r="F2026" i="11"/>
  <c r="F2027" i="11"/>
  <c r="F2028" i="11"/>
  <c r="F2029" i="11"/>
  <c r="F2030" i="11"/>
  <c r="F2031" i="11"/>
  <c r="F2032" i="11"/>
  <c r="F2033" i="11"/>
  <c r="F2034" i="11"/>
  <c r="F2035" i="11"/>
  <c r="F2036" i="11"/>
  <c r="F2037" i="11"/>
  <c r="F2038" i="11"/>
  <c r="F2039" i="11"/>
  <c r="F2040" i="11"/>
  <c r="F2041" i="11"/>
  <c r="F2042" i="11"/>
  <c r="F2043" i="11"/>
  <c r="F2044" i="11"/>
  <c r="F2045" i="11"/>
  <c r="F2046" i="11"/>
  <c r="F2047" i="11"/>
  <c r="F2048" i="11"/>
  <c r="F2049" i="11"/>
  <c r="F2050" i="11"/>
  <c r="F2051" i="11"/>
  <c r="F2052" i="11"/>
  <c r="F2053" i="11"/>
  <c r="F2054" i="11"/>
  <c r="F2055" i="11"/>
  <c r="F2056" i="11"/>
  <c r="F2057" i="11"/>
  <c r="F2058" i="11"/>
  <c r="F2059" i="11"/>
  <c r="F2060" i="11"/>
  <c r="F2061" i="11"/>
  <c r="F2062" i="11"/>
  <c r="F2063" i="11"/>
  <c r="F2064" i="11"/>
  <c r="F2065" i="11"/>
  <c r="F2066" i="11"/>
  <c r="F2067" i="11"/>
  <c r="F2068" i="11"/>
  <c r="F2069" i="11"/>
  <c r="F2070" i="11"/>
  <c r="F2071" i="11"/>
  <c r="F2072" i="11"/>
  <c r="F2073" i="11"/>
  <c r="F2074" i="11"/>
  <c r="F2075" i="11"/>
  <c r="F2076" i="11"/>
  <c r="F2077" i="11"/>
  <c r="F2078" i="11"/>
  <c r="F2079" i="11"/>
  <c r="F2080" i="11"/>
  <c r="F2081" i="11"/>
  <c r="F2082" i="11"/>
  <c r="F2083" i="11"/>
  <c r="F2084" i="11"/>
  <c r="F2085" i="11"/>
  <c r="F2086" i="11"/>
  <c r="F2087" i="11"/>
  <c r="F2088" i="11"/>
  <c r="F2089" i="11"/>
  <c r="F2090" i="11"/>
  <c r="F2091" i="11"/>
  <c r="F2092" i="11"/>
  <c r="F2093" i="11"/>
  <c r="F2094" i="11"/>
  <c r="F2095" i="11"/>
  <c r="F2096" i="11"/>
  <c r="F2097" i="11"/>
  <c r="F2098" i="11"/>
  <c r="F2099" i="11"/>
  <c r="F2100" i="11"/>
  <c r="F2101" i="11"/>
  <c r="F2102" i="11"/>
  <c r="F2103" i="11"/>
  <c r="F2104" i="11"/>
  <c r="F2105" i="11"/>
  <c r="F2106" i="11"/>
  <c r="F2107" i="11"/>
  <c r="F2108" i="11"/>
  <c r="F2109" i="11"/>
  <c r="F2110" i="11"/>
  <c r="F2111" i="11"/>
  <c r="F2112" i="11"/>
  <c r="F2113" i="11"/>
  <c r="F2114" i="11"/>
  <c r="F2115" i="11"/>
  <c r="F2116" i="11"/>
  <c r="F2117" i="11"/>
  <c r="F2118" i="11"/>
  <c r="F2119" i="11"/>
  <c r="F2120" i="11"/>
  <c r="F2121" i="11"/>
  <c r="F2122" i="11"/>
  <c r="F2123" i="11"/>
  <c r="F2124" i="11"/>
  <c r="F2125" i="11"/>
  <c r="F2126" i="11"/>
  <c r="F2127" i="11"/>
  <c r="F2128" i="11"/>
  <c r="F2129" i="11"/>
  <c r="F2130" i="11"/>
  <c r="F2131" i="11"/>
  <c r="F2132" i="11"/>
  <c r="F2133" i="11"/>
  <c r="F2134" i="11"/>
  <c r="F2135" i="11"/>
  <c r="F2136" i="11"/>
  <c r="F2137" i="11"/>
  <c r="F2138" i="11"/>
  <c r="F2139" i="11"/>
  <c r="F2140" i="11"/>
  <c r="F2141" i="11"/>
  <c r="F2142" i="11"/>
  <c r="F2143" i="11"/>
  <c r="F2144" i="11"/>
  <c r="F2145" i="11"/>
  <c r="F2146" i="11"/>
  <c r="F2147" i="11"/>
  <c r="F2148" i="11"/>
  <c r="F2149" i="11"/>
  <c r="F2150" i="11"/>
  <c r="F2151" i="11"/>
  <c r="F2152" i="11"/>
  <c r="F2153" i="11"/>
  <c r="F2154" i="11"/>
  <c r="F2155" i="11"/>
  <c r="F2156" i="11"/>
  <c r="F2157" i="11"/>
  <c r="F2158" i="11"/>
  <c r="F2159" i="11"/>
  <c r="F2160" i="11"/>
  <c r="F2161" i="11"/>
  <c r="F2162" i="11"/>
  <c r="F2163" i="11"/>
  <c r="F2164" i="11"/>
  <c r="F2165" i="11"/>
  <c r="F2166" i="11"/>
  <c r="F2167" i="11"/>
  <c r="F2168" i="11"/>
  <c r="F2169" i="11"/>
  <c r="F2170" i="11"/>
  <c r="F2171" i="11"/>
  <c r="F2172" i="11"/>
  <c r="F2173" i="11"/>
  <c r="F2174" i="11"/>
  <c r="F2175" i="11"/>
  <c r="F2176" i="11"/>
  <c r="F2177" i="11"/>
  <c r="F2178" i="11"/>
  <c r="F2179" i="11"/>
  <c r="F2180" i="11"/>
  <c r="F2181" i="11"/>
  <c r="F2182" i="11"/>
  <c r="F2183" i="11"/>
  <c r="F2184" i="11"/>
  <c r="F2185" i="11"/>
  <c r="F2186" i="11"/>
  <c r="F2187" i="11"/>
  <c r="F2188" i="11"/>
  <c r="F2189" i="11"/>
  <c r="F2190" i="11"/>
  <c r="F2191" i="11"/>
  <c r="F2192" i="11"/>
  <c r="F2193" i="11"/>
  <c r="F2194" i="11"/>
  <c r="F2195" i="11"/>
  <c r="F2196" i="11"/>
  <c r="F2197" i="11"/>
  <c r="F2198" i="11"/>
  <c r="F2199" i="11"/>
  <c r="F2200" i="11"/>
  <c r="F2201" i="11"/>
  <c r="F2202" i="11"/>
  <c r="F2203" i="11"/>
  <c r="F2204" i="11"/>
  <c r="F2205" i="11"/>
  <c r="F2206" i="11"/>
  <c r="F2207" i="11"/>
  <c r="F2208" i="11"/>
  <c r="F2209" i="11"/>
  <c r="F2210" i="11"/>
  <c r="F2211" i="11"/>
  <c r="F2212" i="11"/>
  <c r="F2213" i="11"/>
  <c r="F2214" i="11"/>
  <c r="F2215" i="11"/>
  <c r="F2216" i="11"/>
  <c r="F2217" i="11"/>
  <c r="F2218" i="11"/>
  <c r="F2219" i="11"/>
  <c r="F2220" i="11"/>
  <c r="F2221" i="11"/>
  <c r="F2222" i="11"/>
  <c r="F2223" i="11"/>
  <c r="F2224" i="11"/>
  <c r="F2225" i="11"/>
  <c r="F2226" i="11"/>
  <c r="F2227" i="11"/>
  <c r="F2228" i="11"/>
  <c r="F2229" i="11"/>
  <c r="F2230" i="11"/>
  <c r="F2231" i="11"/>
  <c r="F2232" i="11"/>
  <c r="F2233" i="11"/>
  <c r="F2234" i="11"/>
  <c r="F2235" i="11"/>
  <c r="F2236" i="11"/>
  <c r="F2237" i="11"/>
  <c r="F2238" i="11"/>
  <c r="F2239" i="11"/>
  <c r="F2240" i="11"/>
  <c r="F2241" i="11"/>
  <c r="F2242" i="11"/>
  <c r="F2243" i="11"/>
  <c r="F2244" i="11"/>
  <c r="F2245" i="11"/>
  <c r="F2246" i="11"/>
  <c r="F2247" i="11"/>
  <c r="F2248" i="11"/>
  <c r="F2249" i="11"/>
  <c r="F2250" i="11"/>
  <c r="F2251" i="11"/>
  <c r="F2252" i="11"/>
  <c r="F2253" i="11"/>
  <c r="F2254" i="11"/>
  <c r="F2255" i="11"/>
  <c r="F2256" i="11"/>
  <c r="F2257" i="11"/>
  <c r="F2258" i="11"/>
  <c r="F2259" i="11"/>
  <c r="F2260" i="11"/>
  <c r="F2261" i="11"/>
  <c r="F2262" i="11"/>
  <c r="F2263" i="11"/>
  <c r="F2264" i="11"/>
  <c r="F2265" i="11"/>
  <c r="F2266" i="11"/>
  <c r="F2267" i="11"/>
  <c r="F2268" i="11"/>
  <c r="F2269" i="11"/>
  <c r="F2270" i="11"/>
  <c r="F2271" i="11"/>
  <c r="F2272" i="11"/>
  <c r="F2273" i="11"/>
  <c r="F2274" i="11"/>
  <c r="F2275" i="11"/>
  <c r="F2276" i="11"/>
  <c r="F2277" i="11"/>
  <c r="F2278" i="11"/>
  <c r="F2279" i="11"/>
  <c r="F2280" i="11"/>
  <c r="F2281" i="11"/>
  <c r="F2282" i="11"/>
  <c r="F2283" i="11"/>
  <c r="F2284" i="11"/>
  <c r="F2285" i="11"/>
  <c r="F2286" i="11"/>
  <c r="F2287" i="11"/>
  <c r="F2288" i="11"/>
  <c r="F2289" i="11"/>
  <c r="F2290" i="11"/>
  <c r="F2291" i="11"/>
  <c r="F2292" i="11"/>
  <c r="F2293" i="11"/>
  <c r="F2294" i="11"/>
  <c r="F2295" i="11"/>
  <c r="F2296" i="11"/>
  <c r="F2297" i="11"/>
  <c r="F2298" i="11"/>
  <c r="F2299" i="11"/>
  <c r="F2300" i="11"/>
  <c r="F2301" i="11"/>
  <c r="F2302" i="11"/>
  <c r="F2303" i="11"/>
  <c r="F2304" i="11"/>
  <c r="F2305" i="11"/>
  <c r="F2306" i="11"/>
  <c r="F2307" i="11"/>
  <c r="F2308" i="11"/>
  <c r="F2309" i="11"/>
  <c r="F2310" i="11"/>
  <c r="F2311" i="11"/>
  <c r="F2312" i="11"/>
  <c r="F2313" i="11"/>
  <c r="F2314" i="11"/>
  <c r="F2315" i="11"/>
  <c r="F2316" i="11"/>
  <c r="F2317" i="11"/>
  <c r="F2318" i="11"/>
  <c r="F2319" i="11"/>
  <c r="F2320" i="11"/>
  <c r="F2321" i="11"/>
  <c r="F2322" i="11"/>
  <c r="F2323" i="11"/>
  <c r="F2324" i="11"/>
  <c r="F2325" i="11"/>
  <c r="F2326" i="11"/>
  <c r="F2327" i="11"/>
  <c r="F2328" i="11"/>
  <c r="F2329" i="11"/>
  <c r="F2330" i="11"/>
  <c r="F2331" i="11"/>
  <c r="F2332" i="11"/>
  <c r="F2333" i="11"/>
  <c r="F2334" i="11"/>
  <c r="F2335" i="11"/>
  <c r="F2336" i="11"/>
  <c r="F2337" i="11"/>
  <c r="F2338" i="11"/>
  <c r="F2339" i="11"/>
  <c r="F2340" i="11"/>
  <c r="F2341" i="11"/>
  <c r="F2342" i="11"/>
  <c r="F2343" i="11"/>
  <c r="F2344" i="11"/>
  <c r="F2345" i="11"/>
  <c r="F2346" i="11"/>
  <c r="F2347" i="11"/>
  <c r="F2348" i="11"/>
  <c r="F2349" i="11"/>
  <c r="F2350" i="11"/>
  <c r="F2351" i="11"/>
  <c r="F2352" i="11"/>
  <c r="F2353" i="11"/>
  <c r="F2354" i="11"/>
  <c r="F2355" i="11"/>
  <c r="F2356" i="11"/>
  <c r="F2357" i="11"/>
  <c r="F2358" i="11"/>
  <c r="F2359" i="11"/>
  <c r="F2360" i="11"/>
  <c r="F2361" i="11"/>
  <c r="F2362" i="11"/>
  <c r="F2363" i="11"/>
  <c r="F2364" i="11"/>
  <c r="F2365" i="11"/>
  <c r="F2366" i="11"/>
  <c r="F2367" i="11"/>
  <c r="F2368" i="11"/>
  <c r="F2369" i="11"/>
  <c r="F2370" i="11"/>
  <c r="F2371" i="11"/>
  <c r="F2372" i="11"/>
  <c r="F2373" i="11"/>
  <c r="F2374" i="11"/>
  <c r="F2375" i="11"/>
  <c r="F2376" i="11"/>
  <c r="F2377" i="11"/>
  <c r="F2378" i="11"/>
  <c r="F2379" i="11"/>
  <c r="F2380" i="11"/>
  <c r="F2381" i="11"/>
  <c r="F2382" i="11"/>
  <c r="F2383" i="11"/>
  <c r="F2384" i="11"/>
  <c r="F2385" i="11"/>
  <c r="F2386" i="11"/>
  <c r="F2387" i="11"/>
  <c r="F2388" i="11"/>
  <c r="F2389" i="11"/>
  <c r="F2390" i="11"/>
  <c r="F2391" i="11"/>
  <c r="F2392" i="11"/>
  <c r="F2393" i="11"/>
  <c r="F2394" i="11"/>
  <c r="F2395" i="11"/>
  <c r="F2396" i="11"/>
  <c r="F2397" i="11"/>
  <c r="F2398" i="11"/>
  <c r="F2399" i="11"/>
  <c r="F2400" i="11"/>
  <c r="F2401" i="11"/>
  <c r="F2402" i="11"/>
  <c r="F2403" i="11"/>
  <c r="F2404" i="11"/>
  <c r="F2405" i="11"/>
  <c r="F2406" i="11"/>
  <c r="F2407" i="11"/>
  <c r="F2408" i="11"/>
  <c r="F2409" i="11"/>
  <c r="F2410" i="11"/>
  <c r="F2411" i="11"/>
  <c r="F2412" i="11"/>
  <c r="F2413" i="11"/>
  <c r="F2414" i="11"/>
  <c r="F2415" i="11"/>
  <c r="F2416" i="11"/>
  <c r="F2417" i="11"/>
  <c r="F2418" i="11"/>
  <c r="F2419" i="11"/>
  <c r="F2420" i="11"/>
  <c r="F2421" i="11"/>
  <c r="F2422" i="11"/>
  <c r="F2423" i="11"/>
  <c r="F2424" i="11"/>
  <c r="F2425" i="11"/>
  <c r="F2426" i="11"/>
  <c r="F2427" i="11"/>
  <c r="F2428" i="11"/>
  <c r="F2429" i="11"/>
  <c r="F2430" i="11"/>
  <c r="F2431" i="11"/>
  <c r="F2432" i="11"/>
  <c r="F2433" i="11"/>
  <c r="F2434" i="11"/>
  <c r="F2435" i="11"/>
  <c r="F2436" i="11"/>
  <c r="F2437" i="11"/>
  <c r="F2438" i="11"/>
  <c r="F2439" i="11"/>
  <c r="F2440" i="11"/>
  <c r="F2441" i="11"/>
  <c r="F2442" i="11"/>
  <c r="F2443" i="11"/>
  <c r="F2444" i="11"/>
  <c r="F2445" i="11"/>
  <c r="F2446" i="11"/>
  <c r="F2447" i="11"/>
  <c r="F2448" i="11"/>
  <c r="F2449" i="11"/>
  <c r="F2450" i="11"/>
  <c r="F2451" i="11"/>
  <c r="F2452" i="11"/>
  <c r="F2453" i="11"/>
  <c r="F2454" i="11"/>
  <c r="F2455" i="11"/>
  <c r="F2456" i="11"/>
  <c r="F2457" i="11"/>
  <c r="F2458" i="11"/>
  <c r="F2459" i="11"/>
  <c r="F2460" i="11"/>
  <c r="F2461" i="11"/>
  <c r="F2462" i="11"/>
  <c r="F2463" i="11"/>
  <c r="F2464" i="11"/>
  <c r="F2465" i="11"/>
  <c r="F2466" i="11"/>
  <c r="F2467" i="11"/>
  <c r="F2468" i="11"/>
  <c r="F2469" i="11"/>
  <c r="F2470" i="11"/>
  <c r="F2471" i="11"/>
  <c r="F2472" i="11"/>
  <c r="F2473" i="11"/>
  <c r="F2474" i="11"/>
  <c r="F2475" i="11"/>
  <c r="F2476" i="11"/>
  <c r="F2477" i="11"/>
  <c r="F2478" i="11"/>
  <c r="F2479" i="11"/>
  <c r="F2480" i="11"/>
  <c r="F2481" i="11"/>
  <c r="F2482" i="11"/>
  <c r="F2483" i="11"/>
  <c r="F2484" i="11"/>
  <c r="F2485" i="11"/>
  <c r="F2486" i="11"/>
  <c r="F2487" i="11"/>
  <c r="F2488" i="11"/>
  <c r="F2489" i="11"/>
  <c r="F2490" i="11"/>
  <c r="F2491" i="11"/>
  <c r="F2492" i="11"/>
  <c r="F2493" i="11"/>
  <c r="F2494" i="11"/>
  <c r="F2495" i="11"/>
  <c r="F2496" i="11"/>
  <c r="F2497" i="11"/>
  <c r="F2498" i="11"/>
  <c r="F2499" i="11"/>
  <c r="F2500" i="11"/>
  <c r="F2501" i="11"/>
  <c r="F2502" i="11"/>
  <c r="F2503" i="11"/>
  <c r="F2504" i="11"/>
  <c r="F2505" i="11"/>
  <c r="F2506" i="11"/>
  <c r="F2507" i="11"/>
  <c r="F2508" i="11"/>
  <c r="F2509" i="11"/>
  <c r="F2510" i="11"/>
  <c r="F2511" i="11"/>
  <c r="F2512" i="11"/>
  <c r="F2513" i="11"/>
  <c r="F2514" i="11"/>
  <c r="F2515" i="11"/>
  <c r="F2516" i="11"/>
  <c r="F2517" i="11"/>
  <c r="F2518" i="11"/>
  <c r="F2519" i="11"/>
  <c r="F2520" i="11"/>
  <c r="F2521" i="11"/>
  <c r="F2522" i="11"/>
  <c r="F2523" i="11"/>
  <c r="F2524" i="11"/>
  <c r="F2525" i="11"/>
  <c r="F2526" i="11"/>
  <c r="F2527" i="11"/>
  <c r="F2528" i="11"/>
  <c r="F2529" i="11"/>
  <c r="F2530" i="11"/>
  <c r="F2531" i="11"/>
  <c r="F2532" i="11"/>
  <c r="F2533" i="11"/>
  <c r="F2534" i="11"/>
  <c r="F2535" i="11"/>
  <c r="F2536" i="11"/>
  <c r="F2537" i="11"/>
  <c r="F2538" i="11"/>
  <c r="F2539" i="11"/>
  <c r="F2540" i="11"/>
  <c r="F2541" i="11"/>
  <c r="F2542" i="11"/>
  <c r="F2543" i="11"/>
  <c r="F2544" i="11"/>
  <c r="F2545" i="11"/>
  <c r="F2546" i="11"/>
  <c r="F2547" i="11"/>
  <c r="F2548" i="11"/>
  <c r="F2549" i="11"/>
  <c r="F2550" i="11"/>
  <c r="F2551" i="11"/>
  <c r="F2552" i="11"/>
  <c r="F2553" i="11"/>
  <c r="F2554" i="11"/>
  <c r="F2555" i="11"/>
  <c r="F2556" i="11"/>
  <c r="F2557" i="11"/>
  <c r="F2558" i="11"/>
  <c r="F2559" i="11"/>
  <c r="F2560" i="11"/>
  <c r="F2561" i="11"/>
  <c r="F2562" i="11"/>
  <c r="F2563" i="11"/>
  <c r="F2564" i="11"/>
  <c r="F2565" i="11"/>
  <c r="F2566" i="11"/>
  <c r="F2567" i="11"/>
  <c r="F2568" i="11"/>
  <c r="F2569" i="11"/>
  <c r="F2570" i="11"/>
  <c r="F2571" i="11"/>
  <c r="F2572" i="11"/>
  <c r="F2573" i="11"/>
  <c r="F2574" i="11"/>
  <c r="F2575" i="11"/>
  <c r="F2576" i="11"/>
  <c r="F2577" i="11"/>
  <c r="F2578" i="11"/>
  <c r="F2579" i="11"/>
  <c r="F2580" i="11"/>
  <c r="F2581" i="11"/>
  <c r="F2582" i="11"/>
  <c r="F2583" i="11"/>
  <c r="F2584" i="11"/>
  <c r="F2585" i="11"/>
  <c r="F2586" i="11"/>
  <c r="F2587" i="11"/>
  <c r="F2588" i="11"/>
  <c r="F2589" i="11"/>
  <c r="F2590" i="11"/>
  <c r="F2591" i="11"/>
  <c r="F2592" i="11"/>
  <c r="F2593" i="11"/>
  <c r="F2594" i="11"/>
  <c r="F2595" i="11"/>
  <c r="F2596" i="11"/>
  <c r="F2597" i="11"/>
  <c r="F2598" i="11"/>
  <c r="F2599" i="11"/>
  <c r="F2600" i="11"/>
  <c r="F2601" i="11"/>
  <c r="F2602" i="11"/>
  <c r="F2603" i="11"/>
  <c r="F2604" i="11"/>
  <c r="F2605" i="11"/>
  <c r="F2606" i="11"/>
  <c r="F2607" i="11"/>
  <c r="F2608" i="11"/>
  <c r="F2609" i="11"/>
  <c r="F2610" i="11"/>
  <c r="F2611" i="11"/>
  <c r="F2612" i="11"/>
  <c r="F2613" i="11"/>
  <c r="F2614" i="11"/>
  <c r="F2615" i="11"/>
  <c r="F2616" i="11"/>
  <c r="F2617" i="11"/>
  <c r="F2618" i="11"/>
  <c r="F2619" i="11"/>
  <c r="F2620" i="11"/>
  <c r="F2621" i="11"/>
  <c r="F2622" i="11"/>
  <c r="F2623" i="11"/>
  <c r="F2624" i="11"/>
  <c r="F2625" i="11"/>
  <c r="F2626" i="11"/>
  <c r="F2627" i="11"/>
  <c r="F2628" i="11"/>
  <c r="F2629" i="11"/>
  <c r="F2630" i="11"/>
  <c r="F2631" i="11"/>
  <c r="F2632" i="11"/>
  <c r="F2633" i="11"/>
  <c r="F2634" i="11"/>
  <c r="F2635" i="11"/>
  <c r="F2636" i="11"/>
  <c r="F2637" i="11"/>
  <c r="F2638" i="11"/>
  <c r="F2639" i="11"/>
  <c r="F2640" i="11"/>
  <c r="F2641" i="11"/>
  <c r="F2642" i="11"/>
  <c r="F2643" i="11"/>
  <c r="F2644" i="11"/>
  <c r="F2645" i="11"/>
  <c r="F2646" i="11"/>
  <c r="F2647" i="11"/>
  <c r="F2648" i="11"/>
  <c r="F2649" i="11"/>
  <c r="F2650" i="11"/>
  <c r="F2651" i="11"/>
  <c r="F2652" i="11"/>
  <c r="F2653" i="11"/>
  <c r="F2654" i="11"/>
  <c r="F2655" i="11"/>
  <c r="F2656" i="11"/>
  <c r="F2657" i="11"/>
  <c r="F2658" i="11"/>
  <c r="F2659" i="11"/>
  <c r="F2660" i="11"/>
  <c r="F2661" i="11"/>
  <c r="F2662" i="11"/>
  <c r="F2663" i="11"/>
  <c r="F2664" i="11"/>
  <c r="F2665" i="11"/>
  <c r="F2666" i="11"/>
  <c r="F2667" i="11"/>
  <c r="F2668" i="11"/>
  <c r="F2669" i="11"/>
  <c r="F2670" i="11"/>
  <c r="F2671" i="11"/>
  <c r="F2672" i="11"/>
  <c r="F2673" i="11"/>
  <c r="F2674" i="11"/>
  <c r="F2675" i="11"/>
  <c r="F2676" i="11"/>
  <c r="F2677" i="11"/>
  <c r="F2678" i="11"/>
  <c r="F2679" i="11"/>
  <c r="F2680" i="11"/>
  <c r="F2681" i="11"/>
  <c r="F2682" i="11"/>
  <c r="F2683" i="11"/>
  <c r="F2684" i="11"/>
  <c r="F2685" i="11"/>
  <c r="F2686" i="11"/>
  <c r="F2687" i="11"/>
  <c r="F2688" i="11"/>
  <c r="F2689" i="11"/>
  <c r="F2690" i="11"/>
  <c r="F2691" i="11"/>
  <c r="F2692" i="11"/>
  <c r="F2693" i="11"/>
  <c r="F2694" i="11"/>
  <c r="F2695" i="11"/>
  <c r="F2696" i="11"/>
  <c r="F2697" i="11"/>
  <c r="F2698" i="11"/>
  <c r="F2699" i="11"/>
  <c r="F2700" i="11"/>
  <c r="F2701" i="11"/>
  <c r="F2702" i="11"/>
  <c r="F2703" i="11"/>
  <c r="F2704" i="11"/>
  <c r="F2705" i="11"/>
  <c r="F2706" i="11"/>
  <c r="F2707" i="11"/>
  <c r="F2708" i="11"/>
  <c r="F2709" i="11"/>
  <c r="F2710" i="11"/>
  <c r="F2711" i="11"/>
  <c r="F2712" i="11"/>
  <c r="F2713" i="11"/>
  <c r="F2714" i="11"/>
  <c r="F2715" i="11"/>
  <c r="F2716" i="11"/>
  <c r="F2717" i="11"/>
  <c r="F2718" i="11"/>
  <c r="F2719" i="11"/>
  <c r="F2720" i="11"/>
  <c r="F2721" i="11"/>
  <c r="F2722" i="11"/>
  <c r="F2723" i="11"/>
  <c r="F2724" i="11"/>
  <c r="F2725" i="11"/>
  <c r="F2726" i="11"/>
  <c r="F2727" i="11"/>
  <c r="F2728" i="11"/>
  <c r="F2729" i="11"/>
  <c r="F2730" i="11"/>
  <c r="F2731" i="11"/>
  <c r="F2732" i="11"/>
  <c r="F2733" i="11"/>
  <c r="F2734" i="11"/>
  <c r="F2735" i="11"/>
  <c r="F2736" i="11"/>
  <c r="F2737" i="11"/>
  <c r="F2738" i="11"/>
  <c r="F2739" i="11"/>
  <c r="F2740" i="11"/>
  <c r="F2741" i="11"/>
  <c r="F2742" i="11"/>
  <c r="F2743" i="11"/>
  <c r="F2744" i="11"/>
  <c r="F2745" i="11"/>
  <c r="F2746" i="11"/>
  <c r="F2747" i="11"/>
  <c r="F2748" i="11"/>
  <c r="F2749" i="11"/>
  <c r="F2750" i="11"/>
  <c r="F2751" i="11"/>
  <c r="F2752" i="11"/>
  <c r="F2753" i="11"/>
  <c r="F2754" i="11"/>
  <c r="F2755" i="11"/>
  <c r="F2756" i="11"/>
  <c r="F2757" i="11"/>
  <c r="F2758" i="11"/>
  <c r="F2759" i="11"/>
  <c r="F2760" i="11"/>
  <c r="F2761" i="11"/>
  <c r="F2762" i="11"/>
  <c r="F2763" i="11"/>
  <c r="F2764" i="11"/>
  <c r="F2765" i="11"/>
  <c r="F2766" i="11"/>
  <c r="F2767" i="11"/>
  <c r="F2768" i="11"/>
  <c r="F2769" i="11"/>
  <c r="F2770" i="11"/>
  <c r="F2771" i="11"/>
  <c r="F2772" i="11"/>
  <c r="F2773" i="11"/>
  <c r="F2774" i="11"/>
  <c r="F2775" i="11"/>
  <c r="F2776" i="11"/>
  <c r="F2777" i="11"/>
  <c r="F2778" i="11"/>
  <c r="F2779" i="11"/>
  <c r="F2780" i="11"/>
  <c r="F2781" i="11"/>
  <c r="F2782" i="11"/>
  <c r="F2783" i="11"/>
  <c r="F2784" i="11"/>
  <c r="F2785" i="11"/>
  <c r="F2786" i="11"/>
  <c r="F2787" i="11"/>
  <c r="F2788" i="11"/>
  <c r="F2789" i="11"/>
  <c r="F2790" i="11"/>
  <c r="F2791" i="11"/>
  <c r="F2792" i="11"/>
  <c r="F2793" i="11"/>
  <c r="F2794" i="11"/>
  <c r="F2795" i="11"/>
  <c r="F2796" i="11"/>
  <c r="F2797" i="11"/>
  <c r="F2798" i="11"/>
  <c r="F2799" i="11"/>
  <c r="F2800" i="11"/>
  <c r="F2801" i="11"/>
  <c r="F2802" i="11"/>
  <c r="F2803" i="11"/>
  <c r="F2804" i="11"/>
  <c r="F2805" i="11"/>
  <c r="F2806" i="11"/>
  <c r="F2807" i="11"/>
  <c r="F2808" i="11"/>
  <c r="F2809" i="11"/>
  <c r="F2810" i="11"/>
  <c r="F2811" i="11"/>
  <c r="F2812" i="11"/>
  <c r="F2813" i="11"/>
  <c r="F2814" i="11"/>
  <c r="F2815" i="11"/>
  <c r="F2816" i="11"/>
  <c r="F2817" i="11"/>
  <c r="F2818" i="11"/>
  <c r="F2819" i="11"/>
  <c r="F2820" i="11"/>
  <c r="F2821" i="11"/>
  <c r="F2822" i="11"/>
  <c r="F2823" i="11"/>
  <c r="F2824" i="11"/>
  <c r="F2825" i="11"/>
  <c r="F2826" i="11"/>
  <c r="F2827" i="11"/>
  <c r="F2828" i="11"/>
  <c r="F2829" i="11"/>
  <c r="F2830" i="11"/>
  <c r="F2831" i="11"/>
  <c r="F2832" i="11"/>
  <c r="F2833" i="11"/>
  <c r="F2834" i="11"/>
  <c r="F2835" i="11"/>
  <c r="F2836" i="11"/>
  <c r="F2837" i="11"/>
  <c r="F2838" i="11"/>
  <c r="F2839" i="11"/>
  <c r="F2840" i="11"/>
  <c r="F2841" i="11"/>
  <c r="F2842" i="11"/>
  <c r="F2843" i="11"/>
  <c r="F2844" i="11"/>
  <c r="F2845" i="11"/>
  <c r="F2846" i="11"/>
  <c r="F2847" i="11"/>
  <c r="F2848" i="11"/>
  <c r="F2849" i="11"/>
  <c r="F2850" i="11"/>
  <c r="F2851" i="11"/>
  <c r="F2852" i="11"/>
  <c r="F2853" i="11"/>
  <c r="F2854" i="11"/>
  <c r="F2855" i="11"/>
  <c r="F2856" i="11"/>
  <c r="F2857" i="11"/>
  <c r="F2858" i="11"/>
  <c r="F2859" i="11"/>
  <c r="F2860" i="11"/>
  <c r="F2861" i="11"/>
  <c r="F2862" i="11"/>
  <c r="F2863" i="11"/>
  <c r="F2864" i="11"/>
  <c r="F2865" i="11"/>
  <c r="F2866" i="11"/>
  <c r="F2867" i="11"/>
  <c r="F2868" i="11"/>
  <c r="F2869" i="11"/>
  <c r="F2870" i="11"/>
  <c r="F2871" i="11"/>
  <c r="F2872" i="11"/>
  <c r="F2873" i="11"/>
  <c r="F2874" i="11"/>
  <c r="F2875" i="11"/>
  <c r="F2876" i="11"/>
  <c r="F2877" i="11"/>
  <c r="F2878" i="11"/>
  <c r="F2879" i="11"/>
  <c r="F2880" i="11"/>
  <c r="F2881" i="11"/>
  <c r="F2882" i="11"/>
  <c r="F2883" i="11"/>
  <c r="F2884" i="11"/>
  <c r="F2885" i="11"/>
  <c r="F2886" i="11"/>
  <c r="F2887" i="11"/>
  <c r="F2888" i="11"/>
  <c r="F2889" i="11"/>
  <c r="F2890" i="11"/>
  <c r="F2891" i="11"/>
  <c r="F2892" i="11"/>
  <c r="F2893" i="11"/>
  <c r="F2894" i="11"/>
  <c r="F2895" i="11"/>
  <c r="F2896" i="11"/>
  <c r="F2897" i="11"/>
  <c r="F2898" i="11"/>
  <c r="F2899" i="11"/>
  <c r="F2900" i="11"/>
  <c r="F2901" i="11"/>
  <c r="F2902" i="11"/>
  <c r="F2903" i="11"/>
  <c r="F2904" i="11"/>
  <c r="F2905" i="11"/>
  <c r="F2906" i="11"/>
  <c r="F2907" i="11"/>
  <c r="F2908" i="11"/>
  <c r="F2909" i="11"/>
  <c r="F2910" i="11"/>
  <c r="F2911" i="11"/>
  <c r="F2912" i="11"/>
  <c r="F2913" i="11"/>
  <c r="F2914" i="11"/>
  <c r="F2915" i="11"/>
  <c r="F2916" i="11"/>
  <c r="F2917" i="11"/>
  <c r="F2918" i="11"/>
  <c r="F2919" i="11"/>
  <c r="F2920" i="11"/>
  <c r="F2921" i="11"/>
  <c r="F2922" i="11"/>
  <c r="F2923" i="11"/>
  <c r="F2924" i="11"/>
  <c r="F2925" i="11"/>
  <c r="F2926" i="11"/>
  <c r="F2927" i="11"/>
  <c r="F2928" i="11"/>
  <c r="F2929" i="11"/>
  <c r="F2930" i="11"/>
  <c r="F2931" i="11"/>
  <c r="F2932" i="11"/>
  <c r="F2933" i="11"/>
  <c r="F2934" i="11"/>
  <c r="F2935" i="11"/>
  <c r="F2936" i="11"/>
  <c r="F2937" i="11"/>
  <c r="F2938" i="11"/>
  <c r="F2939" i="11"/>
  <c r="F2940" i="11"/>
  <c r="F2941" i="11"/>
  <c r="F2942" i="11"/>
  <c r="F2943" i="11"/>
  <c r="F2944" i="11"/>
  <c r="F2945" i="11"/>
  <c r="F2946" i="11"/>
  <c r="F2947" i="11"/>
  <c r="F2948" i="11"/>
  <c r="F2949" i="11"/>
  <c r="F2950" i="11"/>
  <c r="F2951" i="11"/>
  <c r="F2952" i="11"/>
  <c r="F2953" i="11"/>
  <c r="F2954" i="11"/>
  <c r="F2955" i="11"/>
  <c r="F2956" i="11"/>
  <c r="F2957" i="11"/>
  <c r="F2958" i="11"/>
  <c r="F2959" i="11"/>
  <c r="F2960" i="11"/>
  <c r="F2961" i="11"/>
  <c r="F2962" i="11"/>
  <c r="F2963" i="11"/>
  <c r="F2964" i="11"/>
  <c r="F2965" i="11"/>
  <c r="F2966" i="11"/>
  <c r="F2967" i="11"/>
  <c r="F2968" i="11"/>
  <c r="F2969" i="11"/>
  <c r="F2970" i="11"/>
  <c r="F2971" i="11"/>
  <c r="F2972" i="11"/>
  <c r="F2973" i="11"/>
  <c r="F2974" i="11"/>
  <c r="F2975" i="11"/>
  <c r="F2976" i="11"/>
  <c r="F2977" i="11"/>
  <c r="F2978" i="11"/>
  <c r="F2979" i="11"/>
  <c r="F2980" i="11"/>
  <c r="F2981" i="11"/>
  <c r="F2982" i="11"/>
  <c r="F2983" i="11"/>
  <c r="F2984" i="11"/>
  <c r="F2985" i="11"/>
  <c r="F2986" i="11"/>
  <c r="F2987" i="11"/>
  <c r="F2988" i="11"/>
  <c r="F2989" i="11"/>
  <c r="F2990" i="11"/>
  <c r="F2991" i="11"/>
  <c r="F2992" i="11"/>
  <c r="F2993" i="11"/>
  <c r="F2994" i="11"/>
  <c r="F2995" i="11"/>
  <c r="F2996" i="11"/>
  <c r="F2997" i="11"/>
  <c r="F2998" i="11"/>
  <c r="F2999" i="11"/>
  <c r="F3000" i="11"/>
  <c r="F3001" i="11"/>
  <c r="F3002" i="11"/>
  <c r="F3003" i="11"/>
  <c r="F3004" i="11"/>
  <c r="F3005" i="11"/>
  <c r="F3006" i="11"/>
  <c r="F3007" i="11"/>
  <c r="F3008" i="11"/>
  <c r="F3009" i="11"/>
  <c r="F3010" i="11"/>
  <c r="F3011" i="11"/>
  <c r="F3012" i="11"/>
  <c r="F3013" i="11"/>
  <c r="F3014" i="11"/>
  <c r="F3015" i="11"/>
  <c r="F3016" i="11"/>
  <c r="F3017" i="11"/>
  <c r="F3018" i="11"/>
  <c r="F3019" i="11"/>
  <c r="F3020" i="11"/>
  <c r="F3021" i="11"/>
  <c r="F3022" i="11"/>
  <c r="F3023" i="11"/>
  <c r="F3024" i="11"/>
  <c r="F3025" i="11"/>
  <c r="F3026" i="11"/>
  <c r="F3027" i="11"/>
  <c r="F3028" i="11"/>
  <c r="F3029" i="11"/>
  <c r="F3030" i="11"/>
  <c r="F3031" i="11"/>
  <c r="F3032" i="11"/>
  <c r="F3033" i="11"/>
  <c r="F3034" i="11"/>
  <c r="F3035" i="11"/>
  <c r="F3036" i="11"/>
  <c r="F3037" i="11"/>
  <c r="F3038" i="11"/>
  <c r="F3039" i="11"/>
  <c r="F3040" i="11"/>
  <c r="F3041" i="11"/>
  <c r="F3042" i="11"/>
  <c r="F3043" i="11"/>
  <c r="F3044" i="11"/>
  <c r="F3045" i="11"/>
  <c r="F3046" i="11"/>
  <c r="F3047" i="11"/>
  <c r="F3048" i="11"/>
  <c r="F3049" i="11"/>
  <c r="F3050" i="11"/>
  <c r="F3051" i="11"/>
  <c r="F3052" i="11"/>
  <c r="F3053" i="11"/>
  <c r="F3054" i="11"/>
  <c r="F3055" i="11"/>
  <c r="F3056" i="11"/>
  <c r="F3057" i="11"/>
  <c r="F3058" i="11"/>
  <c r="F3059" i="11"/>
  <c r="F3060" i="11"/>
  <c r="F3061" i="11"/>
  <c r="F3062" i="11"/>
  <c r="F3063" i="11"/>
  <c r="F3064" i="11"/>
  <c r="F3065" i="11"/>
  <c r="F3066" i="11"/>
  <c r="F3067" i="11"/>
  <c r="F3068" i="11"/>
  <c r="F3069" i="11"/>
  <c r="F3070" i="11"/>
  <c r="F3071" i="11"/>
  <c r="F3072" i="11"/>
  <c r="F3073" i="11"/>
  <c r="F3074" i="11"/>
  <c r="F3075" i="11"/>
  <c r="F3076" i="11"/>
  <c r="F3077" i="11"/>
  <c r="F3078" i="11"/>
  <c r="F3079" i="11"/>
  <c r="F3080" i="11"/>
  <c r="F3081" i="11"/>
  <c r="F3082" i="11"/>
  <c r="F3083" i="11"/>
  <c r="F3084" i="11"/>
  <c r="F3085" i="11"/>
  <c r="F3086" i="11"/>
  <c r="F3087" i="11"/>
  <c r="F3088" i="11"/>
  <c r="F3089" i="11"/>
  <c r="F3090" i="11"/>
  <c r="F3091" i="11"/>
  <c r="F3092" i="11"/>
  <c r="F3093" i="11"/>
  <c r="F3094" i="11"/>
  <c r="F3095" i="11"/>
  <c r="F3096" i="11"/>
  <c r="F3097" i="11"/>
  <c r="F3098" i="11"/>
  <c r="F3099" i="11"/>
  <c r="F3100" i="11"/>
  <c r="F3101" i="11"/>
  <c r="F3102" i="11"/>
  <c r="F3103" i="11"/>
  <c r="F3104" i="11"/>
  <c r="F3105" i="11"/>
  <c r="F3106" i="11"/>
  <c r="F3107" i="11"/>
  <c r="F3108" i="11"/>
  <c r="F3109" i="11"/>
  <c r="F3110" i="11"/>
  <c r="F3111" i="11"/>
  <c r="F3112" i="11"/>
  <c r="F3113" i="11"/>
  <c r="F3114" i="11"/>
  <c r="F3115" i="11"/>
  <c r="F3116" i="11"/>
  <c r="F3117" i="11"/>
  <c r="F3118" i="11"/>
  <c r="F3119" i="11"/>
  <c r="F3120" i="11"/>
  <c r="F3121" i="11"/>
  <c r="F3122" i="11"/>
  <c r="F3123" i="11"/>
  <c r="F3124" i="11"/>
  <c r="F3125" i="11"/>
  <c r="F3126" i="11"/>
  <c r="F3127" i="11"/>
  <c r="F3128" i="11"/>
  <c r="F3129" i="11"/>
  <c r="F3130" i="11"/>
  <c r="F3131" i="11"/>
  <c r="F3132" i="11"/>
  <c r="F3133" i="11"/>
  <c r="F3134" i="11"/>
  <c r="F3135" i="11"/>
  <c r="F3136" i="11"/>
  <c r="F3137" i="11"/>
  <c r="F3138" i="11"/>
  <c r="F3139" i="11"/>
  <c r="F3140" i="11"/>
  <c r="F3141" i="11"/>
  <c r="F3142" i="11"/>
  <c r="F3143" i="11"/>
  <c r="F3144" i="11"/>
  <c r="F3145" i="11"/>
  <c r="F3146" i="11"/>
  <c r="F3147" i="11"/>
  <c r="F3148" i="11"/>
  <c r="F3149" i="11"/>
  <c r="F3150" i="11"/>
  <c r="F3151" i="11"/>
  <c r="F3152" i="11"/>
  <c r="F3153" i="11"/>
  <c r="F3154" i="11"/>
  <c r="F3155" i="11"/>
  <c r="F3156" i="11"/>
  <c r="F3157" i="11"/>
  <c r="F3158" i="11"/>
  <c r="F3159" i="11"/>
  <c r="F3160" i="11"/>
  <c r="F3161" i="11"/>
  <c r="F3162" i="11"/>
  <c r="F3163" i="11"/>
  <c r="F3164" i="11"/>
  <c r="F3165" i="11"/>
  <c r="F3166" i="11"/>
  <c r="F3167" i="11"/>
  <c r="F3168" i="11"/>
  <c r="F3169" i="11"/>
  <c r="F3170" i="11"/>
  <c r="F3171" i="11"/>
  <c r="F3172" i="11"/>
  <c r="F3173" i="11"/>
  <c r="F3174" i="11"/>
  <c r="F3175" i="11"/>
  <c r="F3176" i="11"/>
  <c r="F3177" i="11"/>
  <c r="F3178" i="11"/>
  <c r="F3179" i="11"/>
  <c r="F3180" i="11"/>
  <c r="F3181" i="11"/>
  <c r="F3182" i="11"/>
  <c r="F3183" i="11"/>
  <c r="F3184" i="11"/>
  <c r="F3185" i="11"/>
  <c r="F3186" i="11"/>
  <c r="F3187" i="11"/>
  <c r="F3188" i="11"/>
  <c r="F3189" i="11"/>
  <c r="F3190" i="11"/>
  <c r="F3191" i="11"/>
  <c r="F3192" i="11"/>
  <c r="F3193" i="11"/>
  <c r="F3194" i="11"/>
  <c r="F3195" i="11"/>
  <c r="F3196" i="11"/>
  <c r="F3197" i="11"/>
  <c r="F3198" i="11"/>
  <c r="F3199" i="11"/>
  <c r="F3200" i="11"/>
  <c r="F3201" i="11"/>
  <c r="F3202" i="11"/>
  <c r="F3203" i="11"/>
  <c r="F3204" i="11"/>
  <c r="F3205" i="11"/>
  <c r="F3206" i="11"/>
  <c r="F3207" i="11"/>
  <c r="F3208" i="11"/>
  <c r="F3209" i="11"/>
  <c r="F3210" i="11"/>
  <c r="F3211" i="11"/>
  <c r="F3212" i="11"/>
  <c r="F3213" i="11"/>
  <c r="F3214" i="11"/>
  <c r="F3215" i="11"/>
  <c r="F3216" i="11"/>
  <c r="F3217" i="11"/>
  <c r="F3218" i="11"/>
  <c r="F3219" i="11"/>
  <c r="F3220" i="11"/>
  <c r="F3221" i="11"/>
  <c r="F3222" i="11"/>
  <c r="F3223" i="11"/>
  <c r="F3224" i="11"/>
  <c r="F3225" i="11"/>
  <c r="F3226" i="11"/>
  <c r="F3227" i="11"/>
  <c r="F3228" i="11"/>
  <c r="F3229" i="11"/>
  <c r="F3230" i="11"/>
  <c r="F3231" i="11"/>
  <c r="F3232" i="11"/>
  <c r="F3233" i="11"/>
  <c r="F3234" i="11"/>
  <c r="F3235" i="11"/>
  <c r="F3236" i="11"/>
  <c r="F3237" i="11"/>
  <c r="F3238" i="11"/>
  <c r="F3239" i="11"/>
  <c r="F3240" i="11"/>
  <c r="F3241" i="11"/>
  <c r="F3242" i="11"/>
  <c r="F3243" i="11"/>
  <c r="F3244" i="11"/>
  <c r="F3245" i="11"/>
  <c r="F3246" i="11"/>
  <c r="F3247" i="11"/>
  <c r="F3248" i="11"/>
  <c r="F3249" i="11"/>
  <c r="F3250" i="11"/>
  <c r="F3251" i="11"/>
  <c r="F3252" i="11"/>
  <c r="F3253" i="11"/>
  <c r="F3254" i="11"/>
  <c r="F3255" i="11"/>
  <c r="F3256" i="11"/>
  <c r="F3257" i="11"/>
  <c r="F3258" i="11"/>
  <c r="F3259" i="11"/>
  <c r="F3260" i="11"/>
  <c r="F3261" i="11"/>
  <c r="F3262" i="11"/>
  <c r="F3263" i="11"/>
  <c r="F3264" i="11"/>
  <c r="F3265" i="11"/>
  <c r="F3266" i="11"/>
  <c r="F3267" i="11"/>
  <c r="F3268" i="11"/>
  <c r="F3269" i="11"/>
  <c r="F3270" i="11"/>
  <c r="F3271" i="11"/>
  <c r="F3272" i="11"/>
  <c r="F3273" i="11"/>
  <c r="F3274" i="11"/>
  <c r="F3275" i="11"/>
  <c r="F3276" i="11"/>
  <c r="F3277" i="11"/>
  <c r="F3278" i="11"/>
  <c r="F3279" i="11"/>
  <c r="F3280" i="11"/>
  <c r="F3281" i="11"/>
  <c r="F3282" i="11"/>
  <c r="F3283" i="11"/>
  <c r="F3284" i="11"/>
  <c r="F3285" i="11"/>
  <c r="F3286" i="11"/>
  <c r="F3287" i="11"/>
  <c r="F3288" i="11"/>
  <c r="F3289" i="11"/>
  <c r="F3290" i="11"/>
  <c r="F3291" i="11"/>
  <c r="F3292" i="11"/>
  <c r="F3293" i="11"/>
  <c r="F3294" i="11"/>
  <c r="F3295" i="11"/>
  <c r="F3296" i="11"/>
  <c r="F3297" i="11"/>
  <c r="F3298" i="11"/>
  <c r="F3299" i="11"/>
  <c r="F3300" i="11"/>
  <c r="F3301" i="11"/>
  <c r="F3302" i="11"/>
  <c r="F3303" i="11"/>
  <c r="F3304" i="11"/>
  <c r="F3305" i="11"/>
  <c r="F3306" i="11"/>
  <c r="F3307" i="11"/>
  <c r="F3308" i="11"/>
  <c r="F3309" i="11"/>
  <c r="F3310" i="11"/>
  <c r="F3311" i="11"/>
  <c r="F3312" i="11"/>
  <c r="F3313" i="11"/>
  <c r="F3314" i="11"/>
  <c r="F3315" i="11"/>
  <c r="F3316" i="11"/>
  <c r="F3317" i="11"/>
  <c r="F3318" i="11"/>
  <c r="F3319" i="11"/>
  <c r="F3320" i="11"/>
  <c r="F3321" i="11"/>
  <c r="F3322" i="11"/>
  <c r="F3323" i="11"/>
  <c r="F3324" i="11"/>
  <c r="F3325" i="11"/>
  <c r="F3326" i="11"/>
  <c r="F3327" i="11"/>
  <c r="F3328" i="11"/>
  <c r="F3329" i="11"/>
  <c r="F3330" i="11"/>
  <c r="F3331" i="11"/>
  <c r="F3332" i="11"/>
  <c r="F3333" i="11"/>
  <c r="F3334" i="11"/>
  <c r="F3335" i="11"/>
  <c r="F3336" i="11"/>
  <c r="F3337" i="11"/>
  <c r="F3338" i="11"/>
  <c r="F3339" i="11"/>
  <c r="F3340" i="11"/>
  <c r="F3341" i="11"/>
  <c r="F3342" i="11"/>
  <c r="F3343" i="11"/>
  <c r="F3344" i="11"/>
  <c r="F3345" i="11"/>
  <c r="F3346" i="11"/>
  <c r="F3347" i="11"/>
  <c r="F3348" i="11"/>
  <c r="F3349" i="11"/>
  <c r="F3350" i="11"/>
  <c r="F3351" i="11"/>
  <c r="F3352" i="11"/>
  <c r="F3353" i="11"/>
  <c r="F3354" i="11"/>
  <c r="F3355" i="11"/>
  <c r="F3356" i="11"/>
  <c r="F3357" i="11"/>
  <c r="F3358" i="11"/>
  <c r="F3359" i="11"/>
  <c r="F3360" i="11"/>
  <c r="F3361" i="11"/>
  <c r="F3362" i="11"/>
  <c r="F3363" i="11"/>
  <c r="F3364" i="11"/>
  <c r="F3365" i="11"/>
  <c r="F3366" i="11"/>
  <c r="F3367" i="11"/>
  <c r="F3368" i="11"/>
  <c r="F3369" i="11"/>
  <c r="F3370" i="11"/>
  <c r="F3371" i="11"/>
  <c r="F3372" i="11"/>
  <c r="F3373" i="11"/>
  <c r="F3374" i="11"/>
  <c r="F3375" i="11"/>
  <c r="F3376" i="11"/>
  <c r="F3377" i="11"/>
  <c r="F3378" i="11"/>
  <c r="F3379" i="11"/>
  <c r="F3380" i="11"/>
  <c r="F3381" i="11"/>
  <c r="F3382" i="11"/>
  <c r="F3383" i="11"/>
  <c r="F3384" i="11"/>
  <c r="F3385" i="11"/>
  <c r="F3386" i="11"/>
  <c r="F3387" i="11"/>
  <c r="F3388" i="11"/>
  <c r="F3389" i="11"/>
  <c r="F3390" i="11"/>
  <c r="F3391" i="11"/>
  <c r="F3392" i="11"/>
  <c r="F3393" i="11"/>
  <c r="F3394" i="11"/>
  <c r="F3395" i="11"/>
  <c r="F3396" i="11"/>
  <c r="F3397" i="11"/>
  <c r="F3398" i="11"/>
  <c r="F3399" i="11"/>
  <c r="F3400" i="11"/>
  <c r="F3401" i="11"/>
  <c r="F3402" i="11"/>
  <c r="F3403" i="11"/>
  <c r="F3404" i="11"/>
  <c r="F3405" i="11"/>
  <c r="F3406" i="11"/>
  <c r="F3407" i="11"/>
  <c r="F3408" i="11"/>
  <c r="F3409" i="11"/>
  <c r="F3410" i="11"/>
  <c r="F3411" i="11"/>
  <c r="F3412" i="11"/>
  <c r="F3413" i="11"/>
  <c r="F3414" i="11"/>
  <c r="F3415" i="11"/>
  <c r="F3416" i="11"/>
  <c r="F3417" i="11"/>
  <c r="F3418" i="11"/>
  <c r="F3419" i="11"/>
  <c r="F3420" i="11"/>
  <c r="F3421" i="11"/>
  <c r="F3422" i="11"/>
  <c r="F3423" i="11"/>
  <c r="F3424" i="11"/>
  <c r="F3425" i="11"/>
  <c r="F3426" i="11"/>
  <c r="F3427" i="11"/>
  <c r="F3428" i="11"/>
  <c r="F3429" i="11"/>
  <c r="F3430" i="11"/>
  <c r="F3431" i="11"/>
  <c r="F3432" i="11"/>
  <c r="F3433" i="11"/>
  <c r="F3434" i="11"/>
  <c r="F3435" i="11"/>
  <c r="F3436" i="11"/>
  <c r="F3437" i="11"/>
  <c r="F3438" i="11"/>
  <c r="F3439" i="11"/>
  <c r="F3440" i="11"/>
  <c r="F3441" i="11"/>
  <c r="F3442" i="11"/>
  <c r="F3443" i="11"/>
  <c r="F3444" i="11"/>
  <c r="F3445" i="11"/>
  <c r="F3446" i="11"/>
  <c r="F3447" i="11"/>
  <c r="F3448" i="11"/>
  <c r="F3449" i="11"/>
  <c r="F3450" i="11"/>
  <c r="F3451" i="11"/>
  <c r="F3452" i="11"/>
  <c r="F3453" i="11"/>
  <c r="F3454" i="11"/>
  <c r="F3455" i="11"/>
  <c r="F3456" i="11"/>
  <c r="F3457" i="11"/>
  <c r="F3458" i="11"/>
  <c r="F3459" i="11"/>
  <c r="F3460" i="11"/>
  <c r="F3461" i="11"/>
  <c r="F3462" i="11"/>
  <c r="F3463" i="11"/>
  <c r="F3464" i="11"/>
  <c r="F3465" i="11"/>
  <c r="F3466" i="11"/>
  <c r="F3467" i="11"/>
  <c r="F3468" i="11"/>
  <c r="F3469" i="11"/>
  <c r="F3470" i="11"/>
  <c r="F3471" i="11"/>
  <c r="F3472" i="11"/>
  <c r="F3473" i="11"/>
  <c r="F3474" i="11"/>
  <c r="F3475" i="11"/>
  <c r="F3476" i="11"/>
  <c r="F3477" i="11"/>
  <c r="F3478" i="11"/>
  <c r="F3479" i="11"/>
  <c r="F3480" i="11"/>
  <c r="F3481" i="11"/>
  <c r="F3482" i="11"/>
  <c r="F3483" i="11"/>
  <c r="F3484" i="11"/>
  <c r="F3485" i="11"/>
  <c r="F3486" i="11"/>
  <c r="F3487" i="11"/>
  <c r="F3488" i="11"/>
  <c r="F3489" i="11"/>
  <c r="F3490" i="11"/>
  <c r="F3491" i="11"/>
  <c r="F3492" i="11"/>
  <c r="F3493" i="11"/>
  <c r="F3494" i="11"/>
  <c r="F3495" i="11"/>
  <c r="F3496" i="11"/>
  <c r="F3497" i="11"/>
  <c r="F3498" i="11"/>
  <c r="F3499" i="11"/>
  <c r="F3500" i="11"/>
  <c r="F3501" i="11"/>
  <c r="F3502" i="11"/>
  <c r="F3503" i="11"/>
  <c r="F3504" i="11"/>
  <c r="F3505" i="11"/>
  <c r="F3506" i="11"/>
  <c r="F3507" i="11"/>
  <c r="F3508" i="11"/>
  <c r="F3509" i="11"/>
  <c r="F3510" i="11"/>
  <c r="F3511" i="11"/>
  <c r="F3512" i="11"/>
  <c r="F3513" i="11"/>
  <c r="F3514" i="11"/>
  <c r="F3515" i="11"/>
  <c r="F3516" i="11"/>
  <c r="F3517" i="11"/>
  <c r="F3518" i="11"/>
  <c r="F3519" i="11"/>
  <c r="F3520" i="11"/>
  <c r="F3521" i="11"/>
  <c r="F3522" i="11"/>
  <c r="F3523" i="11"/>
  <c r="F3524" i="11"/>
  <c r="F3525" i="11"/>
  <c r="F3526" i="11"/>
  <c r="F3527" i="11"/>
  <c r="F3528" i="11"/>
  <c r="F3529" i="11"/>
  <c r="F3530" i="11"/>
  <c r="F3531" i="11"/>
  <c r="F3532" i="11"/>
  <c r="F3533" i="11"/>
  <c r="F3534" i="11"/>
  <c r="F3535" i="11"/>
  <c r="F3536" i="11"/>
  <c r="F3537" i="11"/>
  <c r="F3538" i="11"/>
  <c r="F3539" i="11"/>
  <c r="F3540" i="11"/>
  <c r="F3541" i="11"/>
  <c r="F3542" i="11"/>
  <c r="F3543" i="11"/>
  <c r="F3544" i="11"/>
  <c r="F3545" i="11"/>
  <c r="F3546" i="11"/>
  <c r="F3547" i="11"/>
  <c r="F3548" i="11"/>
  <c r="F3549" i="11"/>
  <c r="F3550" i="11"/>
  <c r="F3551" i="11"/>
  <c r="F3552" i="11"/>
  <c r="F3553" i="11"/>
  <c r="F3554" i="11"/>
  <c r="F3555" i="11"/>
  <c r="F3556" i="11"/>
  <c r="F3557" i="11"/>
  <c r="F3558" i="11"/>
  <c r="F3559" i="11"/>
  <c r="F3560" i="11"/>
  <c r="F3561" i="11"/>
  <c r="F3562" i="11"/>
  <c r="F3563" i="11"/>
  <c r="F3564" i="11"/>
  <c r="F3565" i="11"/>
  <c r="F3566" i="11"/>
  <c r="F3567" i="11"/>
  <c r="F3568" i="11"/>
  <c r="F3569" i="11"/>
  <c r="F3570" i="11"/>
  <c r="F3571" i="11"/>
  <c r="F3572" i="11"/>
  <c r="F3573" i="11"/>
  <c r="F3574" i="11"/>
  <c r="F3575" i="11"/>
  <c r="F3576" i="11"/>
  <c r="F3577" i="11"/>
  <c r="F3578" i="11"/>
  <c r="F3579" i="11"/>
  <c r="F3580" i="11"/>
  <c r="F3581" i="11"/>
  <c r="F3582" i="11"/>
  <c r="F3583" i="11"/>
  <c r="F3584" i="11"/>
  <c r="F3585" i="11"/>
  <c r="F3586" i="11"/>
  <c r="F3587" i="11"/>
  <c r="F3588" i="11"/>
  <c r="F3589" i="11"/>
  <c r="F3590" i="11"/>
  <c r="F3591" i="11"/>
  <c r="F3592" i="11"/>
  <c r="F3593" i="11"/>
  <c r="F3594" i="11"/>
  <c r="F3595" i="11"/>
  <c r="F3596" i="11"/>
  <c r="F3597" i="11"/>
  <c r="F3598" i="11"/>
  <c r="F3599" i="11"/>
  <c r="F3600" i="11"/>
  <c r="F3601" i="11"/>
  <c r="F3602" i="11"/>
  <c r="F3603" i="11"/>
  <c r="F3604" i="11"/>
  <c r="F3605" i="11"/>
  <c r="F3606" i="11"/>
  <c r="F3607" i="11"/>
  <c r="F3608" i="11"/>
  <c r="F3609" i="11"/>
  <c r="F3610" i="11"/>
  <c r="F3611" i="11"/>
  <c r="F3612" i="11"/>
  <c r="F3613" i="11"/>
  <c r="F3614" i="11"/>
  <c r="F3615" i="11"/>
  <c r="F3616" i="11"/>
  <c r="F3617" i="11"/>
  <c r="F3618" i="11"/>
  <c r="F3619" i="11"/>
  <c r="F3620" i="11"/>
  <c r="F3621" i="11"/>
  <c r="F3622" i="11"/>
  <c r="F3623" i="11"/>
  <c r="F3624" i="11"/>
  <c r="F3625" i="11"/>
  <c r="F3626" i="11"/>
  <c r="F3627" i="11"/>
  <c r="F3628" i="11"/>
  <c r="F3629" i="11"/>
  <c r="F3630" i="11"/>
  <c r="F3631" i="11"/>
  <c r="F3632" i="11"/>
  <c r="F3633" i="11"/>
  <c r="F3634" i="11"/>
  <c r="F3635" i="11"/>
  <c r="F3636" i="11"/>
  <c r="F3637" i="11"/>
  <c r="F3638" i="11"/>
  <c r="F3639" i="11"/>
  <c r="F3640" i="11"/>
  <c r="F3641" i="11"/>
  <c r="F3642" i="11"/>
  <c r="F3643" i="11"/>
  <c r="F3644" i="11"/>
  <c r="F3645" i="11"/>
  <c r="F3646" i="11"/>
  <c r="F3647" i="11"/>
  <c r="F3648" i="11"/>
  <c r="F3649" i="11"/>
  <c r="F3650" i="11"/>
  <c r="F3651" i="11"/>
  <c r="F3652" i="11"/>
  <c r="F3653" i="11"/>
  <c r="F3654" i="11"/>
  <c r="F3655" i="11"/>
  <c r="F3656" i="11"/>
  <c r="F3657" i="11"/>
  <c r="F3658" i="11"/>
  <c r="F3659" i="11"/>
  <c r="F3660" i="11"/>
  <c r="F3661" i="11"/>
  <c r="F3662" i="11"/>
  <c r="F3663" i="11"/>
  <c r="F3664" i="11"/>
  <c r="F3665" i="11"/>
  <c r="F3666" i="11"/>
  <c r="F3667" i="11"/>
  <c r="F3668" i="11"/>
  <c r="F3669" i="11"/>
  <c r="F3670" i="11"/>
  <c r="F3671" i="11"/>
  <c r="F3672" i="11"/>
  <c r="F3673" i="11"/>
  <c r="F3674" i="11"/>
  <c r="F3675" i="11"/>
  <c r="F3676" i="11"/>
  <c r="F3677" i="11"/>
  <c r="F3678" i="11"/>
  <c r="F3679" i="11"/>
  <c r="F3680" i="11"/>
  <c r="F3681" i="11"/>
  <c r="F3682" i="11"/>
  <c r="F3683" i="11"/>
  <c r="F3684" i="11"/>
  <c r="F3685" i="11"/>
  <c r="F3686" i="11"/>
  <c r="F3687" i="11"/>
  <c r="F3688" i="11"/>
  <c r="F3689" i="11"/>
  <c r="F3690" i="11"/>
  <c r="F3691" i="11"/>
  <c r="F3692" i="11"/>
  <c r="F3693" i="11"/>
  <c r="F3694" i="11"/>
  <c r="F3695" i="11"/>
  <c r="F3696" i="11"/>
  <c r="F3697" i="11"/>
  <c r="F3698" i="11"/>
  <c r="F3699" i="11"/>
  <c r="F3700" i="11"/>
  <c r="F3701" i="11"/>
  <c r="F3702" i="11"/>
  <c r="F3703" i="11"/>
  <c r="F3704" i="11"/>
  <c r="F3705" i="11"/>
  <c r="F3706" i="11"/>
  <c r="F3707" i="11"/>
  <c r="F3708" i="11"/>
  <c r="F3709" i="11"/>
  <c r="F3710" i="11"/>
  <c r="F3711" i="11"/>
  <c r="F3712" i="11"/>
  <c r="F3713" i="11"/>
  <c r="F3714" i="11"/>
  <c r="F3715" i="11"/>
  <c r="F3716" i="11"/>
  <c r="F3717" i="11"/>
  <c r="F3718" i="11"/>
  <c r="F3719" i="11"/>
  <c r="F3720" i="11"/>
  <c r="F3721" i="11"/>
  <c r="F3722" i="11"/>
  <c r="F3723" i="11"/>
  <c r="F3724" i="11"/>
  <c r="F3725" i="11"/>
  <c r="F3726" i="11"/>
  <c r="F3727" i="11"/>
  <c r="F3728" i="11"/>
  <c r="F3729" i="11"/>
  <c r="F3730" i="11"/>
  <c r="F3731" i="11"/>
  <c r="F3732" i="11"/>
  <c r="F3733" i="11"/>
  <c r="F3734" i="11"/>
  <c r="F3735" i="11"/>
  <c r="F3736" i="11"/>
  <c r="F3737" i="11"/>
  <c r="F3738" i="11"/>
  <c r="F3739" i="11"/>
  <c r="F3740" i="11"/>
  <c r="F3741" i="11"/>
  <c r="F3742" i="11"/>
  <c r="F3743" i="11"/>
  <c r="F3744" i="11"/>
  <c r="F3745" i="11"/>
  <c r="F3746" i="11"/>
  <c r="F3747" i="11"/>
  <c r="F3748" i="11"/>
  <c r="F3749" i="11"/>
  <c r="F3750" i="11"/>
  <c r="F3751" i="11"/>
  <c r="F3752" i="11"/>
  <c r="F3753" i="11"/>
  <c r="F3754" i="11"/>
  <c r="F3755" i="11"/>
  <c r="F3756" i="11"/>
  <c r="F3757" i="11"/>
  <c r="F3758" i="11"/>
  <c r="F3759" i="11"/>
  <c r="F3760" i="11"/>
  <c r="F3761" i="11"/>
  <c r="F3762" i="11"/>
  <c r="F3763" i="11"/>
  <c r="F3764" i="11"/>
  <c r="F3765" i="11"/>
  <c r="F3766" i="11"/>
  <c r="F3767" i="11"/>
  <c r="F3768" i="11"/>
  <c r="F3769" i="11"/>
  <c r="F3770" i="11"/>
  <c r="F3771" i="11"/>
  <c r="F3772" i="11"/>
  <c r="F3773" i="11"/>
  <c r="F3774" i="11"/>
  <c r="F3775" i="11"/>
  <c r="F3776" i="11"/>
  <c r="F3777" i="11"/>
  <c r="F3778" i="11"/>
  <c r="F3779" i="11"/>
  <c r="F3780" i="11"/>
  <c r="F3781" i="11"/>
  <c r="F3782" i="11"/>
  <c r="F3783" i="11"/>
  <c r="F3784" i="11"/>
  <c r="F3785" i="11"/>
  <c r="F3786" i="11"/>
  <c r="F3787" i="11"/>
  <c r="F3788" i="11"/>
  <c r="F3789" i="11"/>
  <c r="F3790" i="11"/>
  <c r="F3791" i="11"/>
  <c r="F3792" i="11"/>
  <c r="F3793" i="11"/>
  <c r="F3794" i="11"/>
  <c r="F3795" i="11"/>
  <c r="F3796" i="11"/>
  <c r="F3797" i="11"/>
  <c r="F3798" i="11"/>
  <c r="F3799" i="11"/>
  <c r="F3800" i="11"/>
  <c r="F3801" i="11"/>
  <c r="F3802" i="11"/>
  <c r="F3803" i="11"/>
  <c r="F3804" i="11"/>
  <c r="F3805" i="11"/>
  <c r="F3806" i="11"/>
  <c r="F3807" i="11"/>
  <c r="F3808" i="11"/>
  <c r="F3809" i="11"/>
  <c r="F3810" i="11"/>
  <c r="F3811" i="11"/>
  <c r="F3812" i="11"/>
  <c r="F3813" i="11"/>
  <c r="F3814" i="11"/>
  <c r="F3815" i="11"/>
  <c r="F3816" i="11"/>
  <c r="F3817" i="11"/>
  <c r="F3818" i="11"/>
  <c r="F3819" i="11"/>
  <c r="F3820" i="11"/>
  <c r="F3821" i="11"/>
  <c r="F3822" i="11"/>
  <c r="F3823" i="11"/>
  <c r="F3824" i="11"/>
  <c r="F3825" i="11"/>
  <c r="F3826" i="11"/>
  <c r="F3827" i="11"/>
  <c r="F3828" i="11"/>
  <c r="F3829" i="11"/>
  <c r="F3830" i="11"/>
  <c r="F3831" i="11"/>
  <c r="F3832" i="11"/>
  <c r="F3833" i="11"/>
  <c r="F3834" i="11"/>
  <c r="F3835" i="11"/>
  <c r="F3836" i="11"/>
  <c r="F3837" i="11"/>
  <c r="F3838" i="11"/>
  <c r="F3839" i="11"/>
  <c r="F3840" i="11"/>
  <c r="F3841" i="11"/>
  <c r="F3842" i="11"/>
  <c r="F3843" i="11"/>
  <c r="F3844" i="11"/>
  <c r="F3845" i="11"/>
  <c r="F3846" i="11"/>
  <c r="F3847" i="11"/>
  <c r="F3848" i="11"/>
  <c r="F3849" i="11"/>
  <c r="F3850" i="11"/>
  <c r="F3851" i="11"/>
  <c r="F3852" i="11"/>
  <c r="F3853" i="11"/>
  <c r="F3854" i="11"/>
  <c r="F3855" i="11"/>
  <c r="F3856" i="11"/>
  <c r="F3857" i="11"/>
  <c r="F3858" i="11"/>
  <c r="F3859" i="11"/>
  <c r="F3860" i="11"/>
  <c r="F3861" i="11"/>
  <c r="F3862" i="11"/>
  <c r="F3863" i="11"/>
  <c r="F3864" i="11"/>
  <c r="F3865" i="11"/>
  <c r="F3866" i="11"/>
  <c r="F3867" i="11"/>
  <c r="F3868" i="11"/>
  <c r="F3869" i="11"/>
  <c r="F3870" i="11"/>
  <c r="F3871" i="11"/>
  <c r="F3872" i="11"/>
  <c r="F3873" i="11"/>
  <c r="F3874" i="11"/>
  <c r="F3875" i="11"/>
  <c r="F3876" i="11"/>
  <c r="F3877" i="11"/>
  <c r="F3878" i="11"/>
  <c r="F3879" i="11"/>
  <c r="F3880" i="11"/>
  <c r="F3881" i="11"/>
  <c r="F3882" i="11"/>
  <c r="F3883" i="11"/>
  <c r="F3884" i="11"/>
  <c r="F3885" i="11"/>
  <c r="F3886" i="11"/>
  <c r="F3887" i="11"/>
  <c r="F3888" i="11"/>
  <c r="F3889" i="11"/>
  <c r="F3890" i="11"/>
  <c r="F3891" i="11"/>
  <c r="F3892" i="11"/>
  <c r="F3893" i="11"/>
  <c r="F3894" i="11"/>
  <c r="F3895" i="11"/>
  <c r="F3896" i="11"/>
  <c r="F3897" i="11"/>
  <c r="F3898" i="11"/>
  <c r="F3899" i="11"/>
  <c r="F3900" i="11"/>
  <c r="F3901" i="11"/>
  <c r="F3902" i="11"/>
  <c r="F3903" i="11"/>
  <c r="F3904" i="11"/>
  <c r="F3905" i="11"/>
  <c r="F3906" i="11"/>
  <c r="F3907" i="11"/>
  <c r="F3908" i="11"/>
  <c r="F3909" i="11"/>
  <c r="F3910" i="11"/>
  <c r="F3911" i="11"/>
  <c r="F3912" i="11"/>
  <c r="F3913" i="11"/>
  <c r="F3914" i="11"/>
  <c r="F3915" i="11"/>
  <c r="F3916" i="11"/>
  <c r="F3917" i="11"/>
  <c r="F3918" i="11"/>
  <c r="F3919" i="11"/>
  <c r="F3920" i="11"/>
  <c r="F3921" i="11"/>
  <c r="F3922" i="11"/>
  <c r="F3923" i="11"/>
  <c r="F3924" i="11"/>
  <c r="F3925" i="11"/>
  <c r="F3926" i="11"/>
  <c r="F3927" i="11"/>
  <c r="F3" i="11"/>
  <c r="D6" i="10"/>
  <c r="D5" i="10"/>
  <c r="D4" i="10"/>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2" i="4"/>
  <c r="P3917" i="4" l="1"/>
  <c r="P3901" i="4"/>
  <c r="J3901" i="4" s="1"/>
  <c r="G3926" i="11"/>
  <c r="H3926" i="11" s="1"/>
  <c r="M3925" i="4" s="1"/>
  <c r="J3925" i="4" s="1"/>
  <c r="G3922" i="11"/>
  <c r="H3922" i="11" s="1"/>
  <c r="M3921" i="4" s="1"/>
  <c r="J3921" i="4" s="1"/>
  <c r="G3918" i="11"/>
  <c r="H3918" i="11" s="1"/>
  <c r="M3917" i="4" s="1"/>
  <c r="G3914" i="11"/>
  <c r="H3914" i="11" s="1"/>
  <c r="M3913" i="4" s="1"/>
  <c r="J3913" i="4" s="1"/>
  <c r="G3910" i="11"/>
  <c r="H3910" i="11" s="1"/>
  <c r="M3909" i="4" s="1"/>
  <c r="J3909" i="4" s="1"/>
  <c r="G3906" i="11"/>
  <c r="H3906" i="11" s="1"/>
  <c r="M3905" i="4" s="1"/>
  <c r="J3905" i="4" s="1"/>
  <c r="G3902" i="11"/>
  <c r="H3902" i="11" s="1"/>
  <c r="M3901" i="4" s="1"/>
  <c r="G3898" i="11"/>
  <c r="H3898" i="11" s="1"/>
  <c r="M3897" i="4" s="1"/>
  <c r="J3897" i="4" s="1"/>
  <c r="G3894" i="11"/>
  <c r="H3894" i="11" s="1"/>
  <c r="M3893" i="4" s="1"/>
  <c r="J3893" i="4" s="1"/>
  <c r="G3890" i="11"/>
  <c r="H3890" i="11" s="1"/>
  <c r="M3889" i="4" s="1"/>
  <c r="J3889" i="4" s="1"/>
  <c r="G3886" i="11"/>
  <c r="H3886" i="11" s="1"/>
  <c r="M3885" i="4" s="1"/>
  <c r="J3885" i="4" s="1"/>
  <c r="G3882" i="11"/>
  <c r="H3882" i="11" s="1"/>
  <c r="M3881" i="4" s="1"/>
  <c r="J3881" i="4" s="1"/>
  <c r="G3878" i="11"/>
  <c r="H3878" i="11" s="1"/>
  <c r="M3877" i="4" s="1"/>
  <c r="J3877" i="4" s="1"/>
  <c r="G3874" i="11"/>
  <c r="H3874" i="11" s="1"/>
  <c r="M3873" i="4" s="1"/>
  <c r="J3873" i="4" s="1"/>
  <c r="G3870" i="11"/>
  <c r="H3870" i="11" s="1"/>
  <c r="M3869" i="4" s="1"/>
  <c r="J3869" i="4" s="1"/>
  <c r="G3866" i="11"/>
  <c r="H3866" i="11" s="1"/>
  <c r="M3865" i="4" s="1"/>
  <c r="J3865" i="4" s="1"/>
  <c r="G3862" i="11"/>
  <c r="H3862" i="11" s="1"/>
  <c r="M3861" i="4" s="1"/>
  <c r="J3861" i="4" s="1"/>
  <c r="G3858" i="11"/>
  <c r="H3858" i="11" s="1"/>
  <c r="M3857" i="4" s="1"/>
  <c r="J3857" i="4" s="1"/>
  <c r="G3854" i="11"/>
  <c r="H3854" i="11" s="1"/>
  <c r="M3853" i="4" s="1"/>
  <c r="J3853" i="4" s="1"/>
  <c r="G3850" i="11"/>
  <c r="H3850" i="11" s="1"/>
  <c r="M3849" i="4" s="1"/>
  <c r="J3849" i="4" s="1"/>
  <c r="G3846" i="11"/>
  <c r="H3846" i="11" s="1"/>
  <c r="M3845" i="4" s="1"/>
  <c r="J3845" i="4" s="1"/>
  <c r="G3842" i="11"/>
  <c r="H3842" i="11" s="1"/>
  <c r="M3841" i="4" s="1"/>
  <c r="J3841" i="4" s="1"/>
  <c r="G3838" i="11"/>
  <c r="H3838" i="11" s="1"/>
  <c r="M3837" i="4" s="1"/>
  <c r="J3837" i="4" s="1"/>
  <c r="G3834" i="11"/>
  <c r="H3834" i="11" s="1"/>
  <c r="M3833" i="4" s="1"/>
  <c r="J3833" i="4" s="1"/>
  <c r="G3830" i="11"/>
  <c r="H3830" i="11" s="1"/>
  <c r="M3829" i="4" s="1"/>
  <c r="J3829" i="4" s="1"/>
  <c r="G3826" i="11"/>
  <c r="H3826" i="11" s="1"/>
  <c r="M3825" i="4" s="1"/>
  <c r="J3825" i="4" s="1"/>
  <c r="G3822" i="11"/>
  <c r="H3822" i="11" s="1"/>
  <c r="M3821" i="4" s="1"/>
  <c r="J3821" i="4" s="1"/>
  <c r="G3818" i="11"/>
  <c r="H3818" i="11" s="1"/>
  <c r="M3817" i="4" s="1"/>
  <c r="J3817" i="4" s="1"/>
  <c r="G3814" i="11"/>
  <c r="H3814" i="11" s="1"/>
  <c r="M3813" i="4" s="1"/>
  <c r="J3813" i="4" s="1"/>
  <c r="G3810" i="11"/>
  <c r="H3810" i="11" s="1"/>
  <c r="M3809" i="4" s="1"/>
  <c r="J3809" i="4" s="1"/>
  <c r="G3806" i="11"/>
  <c r="H3806" i="11" s="1"/>
  <c r="M3805" i="4" s="1"/>
  <c r="J3805" i="4" s="1"/>
  <c r="G3802" i="11"/>
  <c r="H3802" i="11" s="1"/>
  <c r="M3801" i="4" s="1"/>
  <c r="J3801" i="4" s="1"/>
  <c r="G3798" i="11"/>
  <c r="H3798" i="11" s="1"/>
  <c r="M3797" i="4" s="1"/>
  <c r="J3797" i="4" s="1"/>
  <c r="G3794" i="11"/>
  <c r="H3794" i="11" s="1"/>
  <c r="M3793" i="4" s="1"/>
  <c r="J3793" i="4" s="1"/>
  <c r="G3790" i="11"/>
  <c r="H3790" i="11" s="1"/>
  <c r="M3789" i="4" s="1"/>
  <c r="J3789" i="4" s="1"/>
  <c r="G3786" i="11"/>
  <c r="H3786" i="11" s="1"/>
  <c r="M3785" i="4" s="1"/>
  <c r="J3785" i="4" s="1"/>
  <c r="G3782" i="11"/>
  <c r="H3782" i="11" s="1"/>
  <c r="M3781" i="4" s="1"/>
  <c r="J3781" i="4" s="1"/>
  <c r="G3778" i="11"/>
  <c r="H3778" i="11" s="1"/>
  <c r="M3777" i="4" s="1"/>
  <c r="J3777" i="4" s="1"/>
  <c r="G3774" i="11"/>
  <c r="H3774" i="11" s="1"/>
  <c r="M3773" i="4" s="1"/>
  <c r="J3773" i="4" s="1"/>
  <c r="G3770" i="11"/>
  <c r="H3770" i="11" s="1"/>
  <c r="M3769" i="4" s="1"/>
  <c r="J3769" i="4" s="1"/>
  <c r="G3766" i="11"/>
  <c r="H3766" i="11" s="1"/>
  <c r="M3765" i="4" s="1"/>
  <c r="J3765" i="4" s="1"/>
  <c r="G3762" i="11"/>
  <c r="H3762" i="11" s="1"/>
  <c r="M3761" i="4" s="1"/>
  <c r="J3761" i="4" s="1"/>
  <c r="G3758" i="11"/>
  <c r="H3758" i="11" s="1"/>
  <c r="M3757" i="4" s="1"/>
  <c r="J3757" i="4" s="1"/>
  <c r="G3754" i="11"/>
  <c r="H3754" i="11" s="1"/>
  <c r="M3753" i="4" s="1"/>
  <c r="J3753" i="4" s="1"/>
  <c r="G3750" i="11"/>
  <c r="H3750" i="11" s="1"/>
  <c r="M3749" i="4" s="1"/>
  <c r="J3749" i="4" s="1"/>
  <c r="G3746" i="11"/>
  <c r="H3746" i="11" s="1"/>
  <c r="M3745" i="4" s="1"/>
  <c r="J3745" i="4" s="1"/>
  <c r="G3742" i="11"/>
  <c r="H3742" i="11" s="1"/>
  <c r="M3741" i="4" s="1"/>
  <c r="J3741" i="4" s="1"/>
  <c r="G3738" i="11"/>
  <c r="H3738" i="11" s="1"/>
  <c r="M3737" i="4" s="1"/>
  <c r="J3737" i="4" s="1"/>
  <c r="G3734" i="11"/>
  <c r="H3734" i="11" s="1"/>
  <c r="M3733" i="4" s="1"/>
  <c r="J3733" i="4" s="1"/>
  <c r="G3730" i="11"/>
  <c r="H3730" i="11" s="1"/>
  <c r="M3729" i="4" s="1"/>
  <c r="J3729" i="4" s="1"/>
  <c r="G3726" i="11"/>
  <c r="H3726" i="11" s="1"/>
  <c r="M3725" i="4" s="1"/>
  <c r="J3725" i="4" s="1"/>
  <c r="G3722" i="11"/>
  <c r="H3722" i="11" s="1"/>
  <c r="M3721" i="4" s="1"/>
  <c r="J3721" i="4" s="1"/>
  <c r="G3718" i="11"/>
  <c r="H3718" i="11" s="1"/>
  <c r="M3717" i="4" s="1"/>
  <c r="J3717" i="4" s="1"/>
  <c r="G3714" i="11"/>
  <c r="H3714" i="11" s="1"/>
  <c r="M3713" i="4" s="1"/>
  <c r="J3713" i="4" s="1"/>
  <c r="G3710" i="11"/>
  <c r="H3710" i="11" s="1"/>
  <c r="M3709" i="4" s="1"/>
  <c r="J3709" i="4" s="1"/>
  <c r="G3706" i="11"/>
  <c r="H3706" i="11" s="1"/>
  <c r="M3705" i="4" s="1"/>
  <c r="J3705" i="4" s="1"/>
  <c r="G3702" i="11"/>
  <c r="H3702" i="11" s="1"/>
  <c r="M3701" i="4" s="1"/>
  <c r="J3701" i="4" s="1"/>
  <c r="G3698" i="11"/>
  <c r="H3698" i="11" s="1"/>
  <c r="M3697" i="4" s="1"/>
  <c r="J3697" i="4" s="1"/>
  <c r="G3694" i="11"/>
  <c r="H3694" i="11" s="1"/>
  <c r="M3693" i="4" s="1"/>
  <c r="J3693" i="4" s="1"/>
  <c r="G3690" i="11"/>
  <c r="H3690" i="11" s="1"/>
  <c r="M3689" i="4" s="1"/>
  <c r="J3689" i="4" s="1"/>
  <c r="G3686" i="11"/>
  <c r="H3686" i="11" s="1"/>
  <c r="M3685" i="4" s="1"/>
  <c r="J3685" i="4" s="1"/>
  <c r="G3682" i="11"/>
  <c r="H3682" i="11" s="1"/>
  <c r="M3681" i="4" s="1"/>
  <c r="J3681" i="4" s="1"/>
  <c r="G3678" i="11"/>
  <c r="H3678" i="11" s="1"/>
  <c r="M3677" i="4" s="1"/>
  <c r="J3677" i="4" s="1"/>
  <c r="G3674" i="11"/>
  <c r="H3674" i="11" s="1"/>
  <c r="M3673" i="4" s="1"/>
  <c r="J3673" i="4" s="1"/>
  <c r="G3670" i="11"/>
  <c r="H3670" i="11" s="1"/>
  <c r="M3669" i="4" s="1"/>
  <c r="J3669" i="4" s="1"/>
  <c r="G3666" i="11"/>
  <c r="H3666" i="11" s="1"/>
  <c r="M3665" i="4" s="1"/>
  <c r="J3665" i="4" s="1"/>
  <c r="G3662" i="11"/>
  <c r="H3662" i="11" s="1"/>
  <c r="M3661" i="4" s="1"/>
  <c r="J3661" i="4" s="1"/>
  <c r="G3658" i="11"/>
  <c r="H3658" i="11" s="1"/>
  <c r="M3657" i="4" s="1"/>
  <c r="J3657" i="4" s="1"/>
  <c r="G3654" i="11"/>
  <c r="H3654" i="11" s="1"/>
  <c r="M3653" i="4" s="1"/>
  <c r="J3653" i="4" s="1"/>
  <c r="G3650" i="11"/>
  <c r="H3650" i="11" s="1"/>
  <c r="M3649" i="4" s="1"/>
  <c r="J3649" i="4" s="1"/>
  <c r="G3646" i="11"/>
  <c r="H3646" i="11" s="1"/>
  <c r="M3645" i="4" s="1"/>
  <c r="J3645" i="4" s="1"/>
  <c r="G3642" i="11"/>
  <c r="H3642" i="11" s="1"/>
  <c r="M3641" i="4" s="1"/>
  <c r="J3641" i="4" s="1"/>
  <c r="G3638" i="11"/>
  <c r="H3638" i="11" s="1"/>
  <c r="M3637" i="4" s="1"/>
  <c r="J3637" i="4" s="1"/>
  <c r="G3634" i="11"/>
  <c r="H3634" i="11" s="1"/>
  <c r="M3633" i="4" s="1"/>
  <c r="J3633" i="4" s="1"/>
  <c r="G3630" i="11"/>
  <c r="H3630" i="11" s="1"/>
  <c r="M3629" i="4" s="1"/>
  <c r="J3629" i="4" s="1"/>
  <c r="G3626" i="11"/>
  <c r="H3626" i="11" s="1"/>
  <c r="M3625" i="4" s="1"/>
  <c r="J3625" i="4" s="1"/>
  <c r="G3622" i="11"/>
  <c r="H3622" i="11" s="1"/>
  <c r="M3621" i="4" s="1"/>
  <c r="J3621" i="4" s="1"/>
  <c r="G3618" i="11"/>
  <c r="H3618" i="11" s="1"/>
  <c r="M3617" i="4" s="1"/>
  <c r="J3617" i="4" s="1"/>
  <c r="G3614" i="11"/>
  <c r="H3614" i="11" s="1"/>
  <c r="M3613" i="4" s="1"/>
  <c r="J3613" i="4" s="1"/>
  <c r="G3610" i="11"/>
  <c r="H3610" i="11" s="1"/>
  <c r="M3609" i="4" s="1"/>
  <c r="J3609" i="4" s="1"/>
  <c r="G3606" i="11"/>
  <c r="H3606" i="11" s="1"/>
  <c r="M3605" i="4" s="1"/>
  <c r="J3605" i="4" s="1"/>
  <c r="G3602" i="11"/>
  <c r="H3602" i="11" s="1"/>
  <c r="M3601" i="4" s="1"/>
  <c r="J3601" i="4" s="1"/>
  <c r="G3598" i="11"/>
  <c r="H3598" i="11" s="1"/>
  <c r="M3597" i="4" s="1"/>
  <c r="J3597" i="4" s="1"/>
  <c r="G3594" i="11"/>
  <c r="H3594" i="11" s="1"/>
  <c r="M3593" i="4" s="1"/>
  <c r="J3593" i="4" s="1"/>
  <c r="G3590" i="11"/>
  <c r="H3590" i="11" s="1"/>
  <c r="M3589" i="4" s="1"/>
  <c r="J3589" i="4" s="1"/>
  <c r="G3586" i="11"/>
  <c r="H3586" i="11" s="1"/>
  <c r="M3585" i="4" s="1"/>
  <c r="J3585" i="4" s="1"/>
  <c r="G3582" i="11"/>
  <c r="H3582" i="11" s="1"/>
  <c r="M3581" i="4" s="1"/>
  <c r="J3581" i="4" s="1"/>
  <c r="G3578" i="11"/>
  <c r="H3578" i="11" s="1"/>
  <c r="M3577" i="4" s="1"/>
  <c r="J3577" i="4" s="1"/>
  <c r="G3574" i="11"/>
  <c r="H3574" i="11" s="1"/>
  <c r="M3573" i="4" s="1"/>
  <c r="J3573" i="4" s="1"/>
  <c r="G3570" i="11"/>
  <c r="H3570" i="11" s="1"/>
  <c r="M3569" i="4" s="1"/>
  <c r="J3569" i="4" s="1"/>
  <c r="G3566" i="11"/>
  <c r="H3566" i="11" s="1"/>
  <c r="M3565" i="4" s="1"/>
  <c r="J3565" i="4" s="1"/>
  <c r="G3562" i="11"/>
  <c r="H3562" i="11" s="1"/>
  <c r="M3561" i="4" s="1"/>
  <c r="J3561" i="4" s="1"/>
  <c r="G3558" i="11"/>
  <c r="H3558" i="11" s="1"/>
  <c r="M3557" i="4" s="1"/>
  <c r="J3557" i="4" s="1"/>
  <c r="G3554" i="11"/>
  <c r="H3554" i="11" s="1"/>
  <c r="M3553" i="4" s="1"/>
  <c r="J3553" i="4" s="1"/>
  <c r="G3550" i="11"/>
  <c r="H3550" i="11" s="1"/>
  <c r="M3549" i="4" s="1"/>
  <c r="J3549" i="4" s="1"/>
  <c r="G3546" i="11"/>
  <c r="H3546" i="11" s="1"/>
  <c r="M3545" i="4" s="1"/>
  <c r="J3545" i="4" s="1"/>
  <c r="G3542" i="11"/>
  <c r="H3542" i="11" s="1"/>
  <c r="M3541" i="4" s="1"/>
  <c r="J3541" i="4" s="1"/>
  <c r="G3538" i="11"/>
  <c r="H3538" i="11" s="1"/>
  <c r="M3537" i="4" s="1"/>
  <c r="J3537" i="4" s="1"/>
  <c r="G3534" i="11"/>
  <c r="H3534" i="11" s="1"/>
  <c r="M3533" i="4" s="1"/>
  <c r="J3533" i="4" s="1"/>
  <c r="G3530" i="11"/>
  <c r="H3530" i="11" s="1"/>
  <c r="M3529" i="4" s="1"/>
  <c r="J3529" i="4" s="1"/>
  <c r="G3526" i="11"/>
  <c r="H3526" i="11" s="1"/>
  <c r="M3525" i="4" s="1"/>
  <c r="J3525" i="4" s="1"/>
  <c r="G3522" i="11"/>
  <c r="H3522" i="11" s="1"/>
  <c r="M3521" i="4" s="1"/>
  <c r="J3521" i="4" s="1"/>
  <c r="G3518" i="11"/>
  <c r="H3518" i="11" s="1"/>
  <c r="M3517" i="4" s="1"/>
  <c r="J3517" i="4" s="1"/>
  <c r="G3514" i="11"/>
  <c r="H3514" i="11" s="1"/>
  <c r="M3513" i="4" s="1"/>
  <c r="J3513" i="4" s="1"/>
  <c r="G3510" i="11"/>
  <c r="H3510" i="11" s="1"/>
  <c r="M3509" i="4" s="1"/>
  <c r="J3509" i="4" s="1"/>
  <c r="G3506" i="11"/>
  <c r="H3506" i="11" s="1"/>
  <c r="M3505" i="4" s="1"/>
  <c r="J3505" i="4" s="1"/>
  <c r="G3502" i="11"/>
  <c r="H3502" i="11" s="1"/>
  <c r="M3501" i="4" s="1"/>
  <c r="J3501" i="4" s="1"/>
  <c r="G3498" i="11"/>
  <c r="H3498" i="11" s="1"/>
  <c r="M3497" i="4" s="1"/>
  <c r="J3497" i="4" s="1"/>
  <c r="G3494" i="11"/>
  <c r="H3494" i="11" s="1"/>
  <c r="M3493" i="4" s="1"/>
  <c r="J3493" i="4" s="1"/>
  <c r="G3490" i="11"/>
  <c r="H3490" i="11" s="1"/>
  <c r="M3489" i="4" s="1"/>
  <c r="J3489" i="4" s="1"/>
  <c r="G3486" i="11"/>
  <c r="H3486" i="11" s="1"/>
  <c r="M3485" i="4" s="1"/>
  <c r="J3485" i="4" s="1"/>
  <c r="G3482" i="11"/>
  <c r="H3482" i="11" s="1"/>
  <c r="M3481" i="4" s="1"/>
  <c r="J3481" i="4" s="1"/>
  <c r="G3478" i="11"/>
  <c r="H3478" i="11" s="1"/>
  <c r="M3477" i="4" s="1"/>
  <c r="J3477" i="4" s="1"/>
  <c r="G3474" i="11"/>
  <c r="H3474" i="11" s="1"/>
  <c r="M3473" i="4" s="1"/>
  <c r="J3473" i="4" s="1"/>
  <c r="G3470" i="11"/>
  <c r="H3470" i="11" s="1"/>
  <c r="M3469" i="4" s="1"/>
  <c r="J3469" i="4" s="1"/>
  <c r="G3466" i="11"/>
  <c r="H3466" i="11" s="1"/>
  <c r="M3465" i="4" s="1"/>
  <c r="J3465" i="4" s="1"/>
  <c r="G3462" i="11"/>
  <c r="H3462" i="11" s="1"/>
  <c r="M3461" i="4" s="1"/>
  <c r="J3461" i="4" s="1"/>
  <c r="G3458" i="11"/>
  <c r="H3458" i="11" s="1"/>
  <c r="M3457" i="4" s="1"/>
  <c r="J3457" i="4" s="1"/>
  <c r="G3454" i="11"/>
  <c r="H3454" i="11" s="1"/>
  <c r="M3453" i="4" s="1"/>
  <c r="J3453" i="4" s="1"/>
  <c r="G3450" i="11"/>
  <c r="H3450" i="11" s="1"/>
  <c r="M3449" i="4" s="1"/>
  <c r="J3449" i="4" s="1"/>
  <c r="G3446" i="11"/>
  <c r="H3446" i="11" s="1"/>
  <c r="M3445" i="4" s="1"/>
  <c r="J3445" i="4" s="1"/>
  <c r="G3442" i="11"/>
  <c r="H3442" i="11" s="1"/>
  <c r="M3441" i="4" s="1"/>
  <c r="J3441" i="4" s="1"/>
  <c r="G3438" i="11"/>
  <c r="H3438" i="11" s="1"/>
  <c r="M3437" i="4" s="1"/>
  <c r="J3437" i="4" s="1"/>
  <c r="G3434" i="11"/>
  <c r="H3434" i="11" s="1"/>
  <c r="M3433" i="4" s="1"/>
  <c r="J3433" i="4" s="1"/>
  <c r="G3430" i="11"/>
  <c r="H3430" i="11" s="1"/>
  <c r="M3429" i="4" s="1"/>
  <c r="J3429" i="4" s="1"/>
  <c r="G3426" i="11"/>
  <c r="H3426" i="11" s="1"/>
  <c r="M3425" i="4" s="1"/>
  <c r="J3425" i="4" s="1"/>
  <c r="G3422" i="11"/>
  <c r="H3422" i="11" s="1"/>
  <c r="M3421" i="4" s="1"/>
  <c r="J3421" i="4" s="1"/>
  <c r="G3418" i="11"/>
  <c r="H3418" i="11" s="1"/>
  <c r="M3417" i="4" s="1"/>
  <c r="J3417" i="4" s="1"/>
  <c r="G3414" i="11"/>
  <c r="H3414" i="11" s="1"/>
  <c r="M3413" i="4" s="1"/>
  <c r="J3413" i="4" s="1"/>
  <c r="G3410" i="11"/>
  <c r="H3410" i="11" s="1"/>
  <c r="M3409" i="4" s="1"/>
  <c r="J3409" i="4" s="1"/>
  <c r="G3406" i="11"/>
  <c r="H3406" i="11" s="1"/>
  <c r="M3405" i="4" s="1"/>
  <c r="J3405" i="4" s="1"/>
  <c r="G3402" i="11"/>
  <c r="H3402" i="11" s="1"/>
  <c r="M3401" i="4" s="1"/>
  <c r="J3401" i="4" s="1"/>
  <c r="G3398" i="11"/>
  <c r="H3398" i="11" s="1"/>
  <c r="M3397" i="4" s="1"/>
  <c r="J3397" i="4" s="1"/>
  <c r="G3394" i="11"/>
  <c r="H3394" i="11" s="1"/>
  <c r="M3393" i="4" s="1"/>
  <c r="J3393" i="4" s="1"/>
  <c r="G3390" i="11"/>
  <c r="H3390" i="11" s="1"/>
  <c r="M3389" i="4" s="1"/>
  <c r="J3389" i="4" s="1"/>
  <c r="G3386" i="11"/>
  <c r="H3386" i="11" s="1"/>
  <c r="M3385" i="4" s="1"/>
  <c r="J3385" i="4" s="1"/>
  <c r="G3382" i="11"/>
  <c r="H3382" i="11" s="1"/>
  <c r="M3381" i="4" s="1"/>
  <c r="J3381" i="4" s="1"/>
  <c r="G3378" i="11"/>
  <c r="H3378" i="11" s="1"/>
  <c r="M3377" i="4" s="1"/>
  <c r="J3377" i="4" s="1"/>
  <c r="G3374" i="11"/>
  <c r="H3374" i="11" s="1"/>
  <c r="M3373" i="4" s="1"/>
  <c r="J3373" i="4" s="1"/>
  <c r="G3370" i="11"/>
  <c r="H3370" i="11" s="1"/>
  <c r="M3369" i="4" s="1"/>
  <c r="J3369" i="4" s="1"/>
  <c r="G3366" i="11"/>
  <c r="H3366" i="11" s="1"/>
  <c r="M3365" i="4" s="1"/>
  <c r="J3365" i="4" s="1"/>
  <c r="G3362" i="11"/>
  <c r="H3362" i="11" s="1"/>
  <c r="M3361" i="4" s="1"/>
  <c r="J3361" i="4" s="1"/>
  <c r="G3358" i="11"/>
  <c r="H3358" i="11" s="1"/>
  <c r="M3357" i="4" s="1"/>
  <c r="J3357" i="4" s="1"/>
  <c r="G3354" i="11"/>
  <c r="H3354" i="11" s="1"/>
  <c r="M3353" i="4" s="1"/>
  <c r="J3353" i="4" s="1"/>
  <c r="G3350" i="11"/>
  <c r="H3350" i="11" s="1"/>
  <c r="M3349" i="4" s="1"/>
  <c r="J3349" i="4" s="1"/>
  <c r="G3346" i="11"/>
  <c r="H3346" i="11" s="1"/>
  <c r="M3345" i="4" s="1"/>
  <c r="J3345" i="4" s="1"/>
  <c r="G3342" i="11"/>
  <c r="H3342" i="11" s="1"/>
  <c r="M3341" i="4" s="1"/>
  <c r="J3341" i="4" s="1"/>
  <c r="G3338" i="11"/>
  <c r="H3338" i="11" s="1"/>
  <c r="M3337" i="4" s="1"/>
  <c r="J3337" i="4" s="1"/>
  <c r="G3334" i="11"/>
  <c r="H3334" i="11" s="1"/>
  <c r="M3333" i="4" s="1"/>
  <c r="J3333" i="4" s="1"/>
  <c r="G3330" i="11"/>
  <c r="H3330" i="11" s="1"/>
  <c r="M3329" i="4" s="1"/>
  <c r="J3329" i="4" s="1"/>
  <c r="G3326" i="11"/>
  <c r="H3326" i="11" s="1"/>
  <c r="M3325" i="4" s="1"/>
  <c r="J3325" i="4" s="1"/>
  <c r="G3322" i="11"/>
  <c r="H3322" i="11" s="1"/>
  <c r="M3321" i="4" s="1"/>
  <c r="J3321" i="4" s="1"/>
  <c r="G3318" i="11"/>
  <c r="H3318" i="11" s="1"/>
  <c r="M3317" i="4" s="1"/>
  <c r="J3317" i="4" s="1"/>
  <c r="G3314" i="11"/>
  <c r="H3314" i="11" s="1"/>
  <c r="M3313" i="4" s="1"/>
  <c r="J3313" i="4" s="1"/>
  <c r="G3310" i="11"/>
  <c r="H3310" i="11" s="1"/>
  <c r="M3309" i="4" s="1"/>
  <c r="J3309" i="4" s="1"/>
  <c r="G3306" i="11"/>
  <c r="H3306" i="11" s="1"/>
  <c r="M3305" i="4" s="1"/>
  <c r="J3305" i="4" s="1"/>
  <c r="G3302" i="11"/>
  <c r="H3302" i="11" s="1"/>
  <c r="M3301" i="4" s="1"/>
  <c r="J3301" i="4" s="1"/>
  <c r="G3298" i="11"/>
  <c r="H3298" i="11" s="1"/>
  <c r="M3297" i="4" s="1"/>
  <c r="J3297" i="4" s="1"/>
  <c r="G3294" i="11"/>
  <c r="H3294" i="11" s="1"/>
  <c r="M3293" i="4" s="1"/>
  <c r="J3293" i="4" s="1"/>
  <c r="G3290" i="11"/>
  <c r="H3290" i="11" s="1"/>
  <c r="M3289" i="4" s="1"/>
  <c r="J3289" i="4" s="1"/>
  <c r="G3286" i="11"/>
  <c r="H3286" i="11" s="1"/>
  <c r="M3285" i="4" s="1"/>
  <c r="J3285" i="4" s="1"/>
  <c r="G3282" i="11"/>
  <c r="H3282" i="11" s="1"/>
  <c r="M3281" i="4" s="1"/>
  <c r="J3281" i="4" s="1"/>
  <c r="G3278" i="11"/>
  <c r="H3278" i="11" s="1"/>
  <c r="M3277" i="4" s="1"/>
  <c r="J3277" i="4" s="1"/>
  <c r="G3274" i="11"/>
  <c r="H3274" i="11" s="1"/>
  <c r="M3273" i="4" s="1"/>
  <c r="J3273" i="4" s="1"/>
  <c r="G3270" i="11"/>
  <c r="H3270" i="11" s="1"/>
  <c r="M3269" i="4" s="1"/>
  <c r="J3269" i="4" s="1"/>
  <c r="G3266" i="11"/>
  <c r="H3266" i="11" s="1"/>
  <c r="M3265" i="4" s="1"/>
  <c r="J3265" i="4" s="1"/>
  <c r="G3262" i="11"/>
  <c r="H3262" i="11" s="1"/>
  <c r="M3261" i="4" s="1"/>
  <c r="J3261" i="4" s="1"/>
  <c r="G3258" i="11"/>
  <c r="H3258" i="11" s="1"/>
  <c r="M3257" i="4" s="1"/>
  <c r="J3257" i="4" s="1"/>
  <c r="G3254" i="11"/>
  <c r="H3254" i="11" s="1"/>
  <c r="M3253" i="4" s="1"/>
  <c r="J3253" i="4" s="1"/>
  <c r="G3250" i="11"/>
  <c r="H3250" i="11" s="1"/>
  <c r="M3249" i="4" s="1"/>
  <c r="J3249" i="4" s="1"/>
  <c r="G3246" i="11"/>
  <c r="H3246" i="11" s="1"/>
  <c r="M3245" i="4" s="1"/>
  <c r="J3245" i="4" s="1"/>
  <c r="G3242" i="11"/>
  <c r="H3242" i="11" s="1"/>
  <c r="M3241" i="4" s="1"/>
  <c r="J3241" i="4" s="1"/>
  <c r="G3238" i="11"/>
  <c r="H3238" i="11" s="1"/>
  <c r="M3237" i="4" s="1"/>
  <c r="J3237" i="4" s="1"/>
  <c r="G3234" i="11"/>
  <c r="H3234" i="11" s="1"/>
  <c r="M3233" i="4" s="1"/>
  <c r="J3233" i="4" s="1"/>
  <c r="G3230" i="11"/>
  <c r="H3230" i="11" s="1"/>
  <c r="M3229" i="4" s="1"/>
  <c r="J3229" i="4" s="1"/>
  <c r="G3226" i="11"/>
  <c r="H3226" i="11" s="1"/>
  <c r="M3225" i="4" s="1"/>
  <c r="J3225" i="4" s="1"/>
  <c r="G3222" i="11"/>
  <c r="H3222" i="11" s="1"/>
  <c r="M3221" i="4" s="1"/>
  <c r="J3221" i="4" s="1"/>
  <c r="G3218" i="11"/>
  <c r="H3218" i="11" s="1"/>
  <c r="M3217" i="4" s="1"/>
  <c r="J3217" i="4" s="1"/>
  <c r="G3214" i="11"/>
  <c r="H3214" i="11" s="1"/>
  <c r="M3213" i="4" s="1"/>
  <c r="J3213" i="4" s="1"/>
  <c r="G3210" i="11"/>
  <c r="H3210" i="11" s="1"/>
  <c r="M3209" i="4" s="1"/>
  <c r="J3209" i="4" s="1"/>
  <c r="G3206" i="11"/>
  <c r="H3206" i="11" s="1"/>
  <c r="M3205" i="4" s="1"/>
  <c r="J3205" i="4" s="1"/>
  <c r="G3202" i="11"/>
  <c r="H3202" i="11" s="1"/>
  <c r="M3201" i="4" s="1"/>
  <c r="J3201" i="4" s="1"/>
  <c r="G3198" i="11"/>
  <c r="H3198" i="11" s="1"/>
  <c r="M3197" i="4" s="1"/>
  <c r="J3197" i="4" s="1"/>
  <c r="G3194" i="11"/>
  <c r="H3194" i="11" s="1"/>
  <c r="M3193" i="4" s="1"/>
  <c r="J3193" i="4" s="1"/>
  <c r="G3190" i="11"/>
  <c r="H3190" i="11" s="1"/>
  <c r="M3189" i="4" s="1"/>
  <c r="J3189" i="4" s="1"/>
  <c r="G3186" i="11"/>
  <c r="H3186" i="11" s="1"/>
  <c r="M3185" i="4" s="1"/>
  <c r="J3185" i="4" s="1"/>
  <c r="G3182" i="11"/>
  <c r="H3182" i="11" s="1"/>
  <c r="M3181" i="4" s="1"/>
  <c r="J3181" i="4" s="1"/>
  <c r="G3178" i="11"/>
  <c r="H3178" i="11" s="1"/>
  <c r="M3177" i="4" s="1"/>
  <c r="J3177" i="4" s="1"/>
  <c r="G3174" i="11"/>
  <c r="H3174" i="11" s="1"/>
  <c r="M3173" i="4" s="1"/>
  <c r="J3173" i="4" s="1"/>
  <c r="G3170" i="11"/>
  <c r="H3170" i="11" s="1"/>
  <c r="M3169" i="4" s="1"/>
  <c r="J3169" i="4" s="1"/>
  <c r="G3166" i="11"/>
  <c r="H3166" i="11" s="1"/>
  <c r="M3165" i="4" s="1"/>
  <c r="J3165" i="4" s="1"/>
  <c r="G3162" i="11"/>
  <c r="H3162" i="11" s="1"/>
  <c r="M3161" i="4" s="1"/>
  <c r="J3161" i="4" s="1"/>
  <c r="G3158" i="11"/>
  <c r="H3158" i="11" s="1"/>
  <c r="M3157" i="4" s="1"/>
  <c r="J3157" i="4" s="1"/>
  <c r="G3154" i="11"/>
  <c r="H3154" i="11" s="1"/>
  <c r="M3153" i="4" s="1"/>
  <c r="J3153" i="4" s="1"/>
  <c r="G3150" i="11"/>
  <c r="H3150" i="11" s="1"/>
  <c r="M3149" i="4" s="1"/>
  <c r="J3149" i="4" s="1"/>
  <c r="G3146" i="11"/>
  <c r="H3146" i="11" s="1"/>
  <c r="M3145" i="4" s="1"/>
  <c r="J3145" i="4" s="1"/>
  <c r="G3142" i="11"/>
  <c r="H3142" i="11" s="1"/>
  <c r="M3141" i="4" s="1"/>
  <c r="J3141" i="4" s="1"/>
  <c r="G3138" i="11"/>
  <c r="H3138" i="11" s="1"/>
  <c r="M3137" i="4" s="1"/>
  <c r="J3137" i="4" s="1"/>
  <c r="G3134" i="11"/>
  <c r="H3134" i="11" s="1"/>
  <c r="M3133" i="4" s="1"/>
  <c r="J3133" i="4" s="1"/>
  <c r="G3130" i="11"/>
  <c r="H3130" i="11" s="1"/>
  <c r="M3129" i="4" s="1"/>
  <c r="J3129" i="4" s="1"/>
  <c r="G3126" i="11"/>
  <c r="H3126" i="11" s="1"/>
  <c r="M3125" i="4" s="1"/>
  <c r="J3125" i="4" s="1"/>
  <c r="G3122" i="11"/>
  <c r="H3122" i="11" s="1"/>
  <c r="M3121" i="4" s="1"/>
  <c r="J3121" i="4" s="1"/>
  <c r="G3118" i="11"/>
  <c r="H3118" i="11" s="1"/>
  <c r="M3117" i="4" s="1"/>
  <c r="J3117" i="4" s="1"/>
  <c r="G3114" i="11"/>
  <c r="H3114" i="11" s="1"/>
  <c r="M3113" i="4" s="1"/>
  <c r="J3113" i="4" s="1"/>
  <c r="G3110" i="11"/>
  <c r="H3110" i="11" s="1"/>
  <c r="M3109" i="4" s="1"/>
  <c r="J3109" i="4" s="1"/>
  <c r="G3106" i="11"/>
  <c r="H3106" i="11" s="1"/>
  <c r="M3105" i="4" s="1"/>
  <c r="J3105" i="4" s="1"/>
  <c r="G3102" i="11"/>
  <c r="H3102" i="11" s="1"/>
  <c r="M3101" i="4" s="1"/>
  <c r="J3101" i="4" s="1"/>
  <c r="G3098" i="11"/>
  <c r="H3098" i="11" s="1"/>
  <c r="M3097" i="4" s="1"/>
  <c r="J3097" i="4" s="1"/>
  <c r="G3094" i="11"/>
  <c r="H3094" i="11" s="1"/>
  <c r="M3093" i="4" s="1"/>
  <c r="J3093" i="4" s="1"/>
  <c r="G3090" i="11"/>
  <c r="H3090" i="11" s="1"/>
  <c r="M3089" i="4" s="1"/>
  <c r="J3089" i="4" s="1"/>
  <c r="G3086" i="11"/>
  <c r="H3086" i="11" s="1"/>
  <c r="M3085" i="4" s="1"/>
  <c r="J3085" i="4" s="1"/>
  <c r="G3082" i="11"/>
  <c r="H3082" i="11" s="1"/>
  <c r="M3081" i="4" s="1"/>
  <c r="J3081" i="4" s="1"/>
  <c r="G3078" i="11"/>
  <c r="H3078" i="11" s="1"/>
  <c r="M3077" i="4" s="1"/>
  <c r="J3077" i="4" s="1"/>
  <c r="G3074" i="11"/>
  <c r="H3074" i="11" s="1"/>
  <c r="M3073" i="4" s="1"/>
  <c r="J3073" i="4" s="1"/>
  <c r="G3070" i="11"/>
  <c r="H3070" i="11" s="1"/>
  <c r="M3069" i="4" s="1"/>
  <c r="J3069" i="4" s="1"/>
  <c r="G3066" i="11"/>
  <c r="H3066" i="11" s="1"/>
  <c r="M3065" i="4" s="1"/>
  <c r="J3065" i="4" s="1"/>
  <c r="G3062" i="11"/>
  <c r="H3062" i="11" s="1"/>
  <c r="M3061" i="4" s="1"/>
  <c r="J3061" i="4" s="1"/>
  <c r="G3058" i="11"/>
  <c r="H3058" i="11" s="1"/>
  <c r="M3057" i="4" s="1"/>
  <c r="J3057" i="4" s="1"/>
  <c r="G3054" i="11"/>
  <c r="H3054" i="11" s="1"/>
  <c r="M3053" i="4" s="1"/>
  <c r="J3053" i="4" s="1"/>
  <c r="G3050" i="11"/>
  <c r="H3050" i="11" s="1"/>
  <c r="M3049" i="4" s="1"/>
  <c r="J3049" i="4" s="1"/>
  <c r="G3046" i="11"/>
  <c r="H3046" i="11" s="1"/>
  <c r="M3045" i="4" s="1"/>
  <c r="J3045" i="4" s="1"/>
  <c r="G3042" i="11"/>
  <c r="H3042" i="11" s="1"/>
  <c r="M3041" i="4" s="1"/>
  <c r="J3041" i="4" s="1"/>
  <c r="G3038" i="11"/>
  <c r="H3038" i="11" s="1"/>
  <c r="M3037" i="4" s="1"/>
  <c r="J3037" i="4" s="1"/>
  <c r="G3034" i="11"/>
  <c r="H3034" i="11" s="1"/>
  <c r="M3033" i="4" s="1"/>
  <c r="J3033" i="4" s="1"/>
  <c r="G3030" i="11"/>
  <c r="H3030" i="11" s="1"/>
  <c r="M3029" i="4" s="1"/>
  <c r="J3029" i="4" s="1"/>
  <c r="G3026" i="11"/>
  <c r="H3026" i="11" s="1"/>
  <c r="M3025" i="4" s="1"/>
  <c r="J3025" i="4" s="1"/>
  <c r="G3022" i="11"/>
  <c r="H3022" i="11" s="1"/>
  <c r="M3021" i="4" s="1"/>
  <c r="J3021" i="4" s="1"/>
  <c r="G3018" i="11"/>
  <c r="H3018" i="11" s="1"/>
  <c r="M3017" i="4" s="1"/>
  <c r="J3017" i="4" s="1"/>
  <c r="G3014" i="11"/>
  <c r="H3014" i="11" s="1"/>
  <c r="M3013" i="4" s="1"/>
  <c r="J3013" i="4" s="1"/>
  <c r="G3010" i="11"/>
  <c r="H3010" i="11" s="1"/>
  <c r="M3009" i="4" s="1"/>
  <c r="J3009" i="4" s="1"/>
  <c r="G3006" i="11"/>
  <c r="H3006" i="11" s="1"/>
  <c r="M3005" i="4" s="1"/>
  <c r="J3005" i="4" s="1"/>
  <c r="G3002" i="11"/>
  <c r="H3002" i="11" s="1"/>
  <c r="M3001" i="4" s="1"/>
  <c r="J3001" i="4" s="1"/>
  <c r="G2998" i="11"/>
  <c r="H2998" i="11" s="1"/>
  <c r="M2997" i="4" s="1"/>
  <c r="J2997" i="4" s="1"/>
  <c r="G2994" i="11"/>
  <c r="H2994" i="11" s="1"/>
  <c r="M2993" i="4" s="1"/>
  <c r="J2993" i="4" s="1"/>
  <c r="G2990" i="11"/>
  <c r="H2990" i="11" s="1"/>
  <c r="M2989" i="4" s="1"/>
  <c r="J2989" i="4" s="1"/>
  <c r="G2986" i="11"/>
  <c r="H2986" i="11" s="1"/>
  <c r="M2985" i="4" s="1"/>
  <c r="J2985" i="4" s="1"/>
  <c r="G2982" i="11"/>
  <c r="H2982" i="11" s="1"/>
  <c r="M2981" i="4" s="1"/>
  <c r="J2981" i="4" s="1"/>
  <c r="G2978" i="11"/>
  <c r="H2978" i="11" s="1"/>
  <c r="M2977" i="4" s="1"/>
  <c r="J2977" i="4" s="1"/>
  <c r="G2974" i="11"/>
  <c r="H2974" i="11" s="1"/>
  <c r="M2973" i="4" s="1"/>
  <c r="J2973" i="4" s="1"/>
  <c r="G2970" i="11"/>
  <c r="H2970" i="11" s="1"/>
  <c r="M2969" i="4" s="1"/>
  <c r="J2969" i="4" s="1"/>
  <c r="G2966" i="11"/>
  <c r="H2966" i="11" s="1"/>
  <c r="M2965" i="4" s="1"/>
  <c r="J2965" i="4" s="1"/>
  <c r="G2962" i="11"/>
  <c r="H2962" i="11" s="1"/>
  <c r="M2961" i="4" s="1"/>
  <c r="J2961" i="4" s="1"/>
  <c r="G2958" i="11"/>
  <c r="H2958" i="11" s="1"/>
  <c r="M2957" i="4" s="1"/>
  <c r="J2957" i="4" s="1"/>
  <c r="G2954" i="11"/>
  <c r="H2954" i="11" s="1"/>
  <c r="M2953" i="4" s="1"/>
  <c r="J2953" i="4" s="1"/>
  <c r="G2950" i="11"/>
  <c r="H2950" i="11" s="1"/>
  <c r="M2949" i="4" s="1"/>
  <c r="J2949" i="4" s="1"/>
  <c r="G2946" i="11"/>
  <c r="H2946" i="11" s="1"/>
  <c r="M2945" i="4" s="1"/>
  <c r="J2945" i="4" s="1"/>
  <c r="G2942" i="11"/>
  <c r="H2942" i="11" s="1"/>
  <c r="M2941" i="4" s="1"/>
  <c r="J2941" i="4" s="1"/>
  <c r="G2938" i="11"/>
  <c r="H2938" i="11" s="1"/>
  <c r="M2937" i="4" s="1"/>
  <c r="J2937" i="4" s="1"/>
  <c r="G2934" i="11"/>
  <c r="H2934" i="11" s="1"/>
  <c r="M2933" i="4" s="1"/>
  <c r="J2933" i="4" s="1"/>
  <c r="G2930" i="11"/>
  <c r="H2930" i="11" s="1"/>
  <c r="M2929" i="4" s="1"/>
  <c r="J2929" i="4" s="1"/>
  <c r="G2926" i="11"/>
  <c r="H2926" i="11" s="1"/>
  <c r="M2925" i="4" s="1"/>
  <c r="J2925" i="4" s="1"/>
  <c r="G2922" i="11"/>
  <c r="H2922" i="11" s="1"/>
  <c r="M2921" i="4" s="1"/>
  <c r="J2921" i="4" s="1"/>
  <c r="G2918" i="11"/>
  <c r="H2918" i="11" s="1"/>
  <c r="M2917" i="4" s="1"/>
  <c r="J2917" i="4" s="1"/>
  <c r="G2914" i="11"/>
  <c r="H2914" i="11" s="1"/>
  <c r="M2913" i="4" s="1"/>
  <c r="J2913" i="4" s="1"/>
  <c r="G2910" i="11"/>
  <c r="H2910" i="11" s="1"/>
  <c r="M2909" i="4" s="1"/>
  <c r="J2909" i="4" s="1"/>
  <c r="G2906" i="11"/>
  <c r="H2906" i="11" s="1"/>
  <c r="M2905" i="4" s="1"/>
  <c r="J2905" i="4" s="1"/>
  <c r="G2902" i="11"/>
  <c r="H2902" i="11" s="1"/>
  <c r="M2901" i="4" s="1"/>
  <c r="J2901" i="4" s="1"/>
  <c r="G2898" i="11"/>
  <c r="H2898" i="11" s="1"/>
  <c r="M2897" i="4" s="1"/>
  <c r="J2897" i="4" s="1"/>
  <c r="G2894" i="11"/>
  <c r="H2894" i="11" s="1"/>
  <c r="M2893" i="4" s="1"/>
  <c r="J2893" i="4" s="1"/>
  <c r="G2890" i="11"/>
  <c r="H2890" i="11" s="1"/>
  <c r="M2889" i="4" s="1"/>
  <c r="J2889" i="4" s="1"/>
  <c r="G2886" i="11"/>
  <c r="H2886" i="11" s="1"/>
  <c r="M2885" i="4" s="1"/>
  <c r="J2885" i="4" s="1"/>
  <c r="G2882" i="11"/>
  <c r="H2882" i="11" s="1"/>
  <c r="M2881" i="4" s="1"/>
  <c r="J2881" i="4" s="1"/>
  <c r="G2878" i="11"/>
  <c r="H2878" i="11" s="1"/>
  <c r="M2877" i="4" s="1"/>
  <c r="J2877" i="4" s="1"/>
  <c r="G2874" i="11"/>
  <c r="H2874" i="11" s="1"/>
  <c r="M2873" i="4" s="1"/>
  <c r="J2873" i="4" s="1"/>
  <c r="G2870" i="11"/>
  <c r="H2870" i="11" s="1"/>
  <c r="M2869" i="4" s="1"/>
  <c r="J2869" i="4" s="1"/>
  <c r="G2866" i="11"/>
  <c r="H2866" i="11" s="1"/>
  <c r="M2865" i="4" s="1"/>
  <c r="J2865" i="4" s="1"/>
  <c r="G2862" i="11"/>
  <c r="H2862" i="11" s="1"/>
  <c r="M2861" i="4" s="1"/>
  <c r="J2861" i="4" s="1"/>
  <c r="G2858" i="11"/>
  <c r="H2858" i="11" s="1"/>
  <c r="M2857" i="4" s="1"/>
  <c r="J2857" i="4" s="1"/>
  <c r="G2854" i="11"/>
  <c r="H2854" i="11" s="1"/>
  <c r="M2853" i="4" s="1"/>
  <c r="J2853" i="4" s="1"/>
  <c r="G2850" i="11"/>
  <c r="H2850" i="11" s="1"/>
  <c r="M2849" i="4" s="1"/>
  <c r="J2849" i="4" s="1"/>
  <c r="G2846" i="11"/>
  <c r="H2846" i="11" s="1"/>
  <c r="M2845" i="4" s="1"/>
  <c r="J2845" i="4" s="1"/>
  <c r="G2842" i="11"/>
  <c r="H2842" i="11" s="1"/>
  <c r="M2841" i="4" s="1"/>
  <c r="J2841" i="4" s="1"/>
  <c r="G2838" i="11"/>
  <c r="H2838" i="11" s="1"/>
  <c r="M2837" i="4" s="1"/>
  <c r="J2837" i="4" s="1"/>
  <c r="G2834" i="11"/>
  <c r="H2834" i="11" s="1"/>
  <c r="M2833" i="4" s="1"/>
  <c r="J2833" i="4" s="1"/>
  <c r="G2830" i="11"/>
  <c r="H2830" i="11" s="1"/>
  <c r="M2829" i="4" s="1"/>
  <c r="J2829" i="4" s="1"/>
  <c r="G2826" i="11"/>
  <c r="H2826" i="11" s="1"/>
  <c r="M2825" i="4" s="1"/>
  <c r="J2825" i="4" s="1"/>
  <c r="G2822" i="11"/>
  <c r="H2822" i="11" s="1"/>
  <c r="M2821" i="4" s="1"/>
  <c r="J2821" i="4" s="1"/>
  <c r="G2818" i="11"/>
  <c r="H2818" i="11" s="1"/>
  <c r="M2817" i="4" s="1"/>
  <c r="J2817" i="4" s="1"/>
  <c r="G2814" i="11"/>
  <c r="H2814" i="11" s="1"/>
  <c r="M2813" i="4" s="1"/>
  <c r="J2813" i="4" s="1"/>
  <c r="G2810" i="11"/>
  <c r="H2810" i="11" s="1"/>
  <c r="M2809" i="4" s="1"/>
  <c r="J2809" i="4" s="1"/>
  <c r="G2806" i="11"/>
  <c r="H2806" i="11" s="1"/>
  <c r="M2805" i="4" s="1"/>
  <c r="J2805" i="4" s="1"/>
  <c r="G2802" i="11"/>
  <c r="H2802" i="11" s="1"/>
  <c r="M2801" i="4" s="1"/>
  <c r="J2801" i="4" s="1"/>
  <c r="G2798" i="11"/>
  <c r="H2798" i="11" s="1"/>
  <c r="M2797" i="4" s="1"/>
  <c r="J2797" i="4" s="1"/>
  <c r="G2794" i="11"/>
  <c r="H2794" i="11" s="1"/>
  <c r="M2793" i="4" s="1"/>
  <c r="J2793" i="4" s="1"/>
  <c r="G2790" i="11"/>
  <c r="H2790" i="11" s="1"/>
  <c r="M2789" i="4" s="1"/>
  <c r="J2789" i="4" s="1"/>
  <c r="G2786" i="11"/>
  <c r="H2786" i="11" s="1"/>
  <c r="M2785" i="4" s="1"/>
  <c r="J2785" i="4" s="1"/>
  <c r="G2782" i="11"/>
  <c r="H2782" i="11" s="1"/>
  <c r="M2781" i="4" s="1"/>
  <c r="J2781" i="4" s="1"/>
  <c r="G2778" i="11"/>
  <c r="H2778" i="11" s="1"/>
  <c r="M2777" i="4" s="1"/>
  <c r="J2777" i="4" s="1"/>
  <c r="G2774" i="11"/>
  <c r="H2774" i="11" s="1"/>
  <c r="M2773" i="4" s="1"/>
  <c r="J2773" i="4" s="1"/>
  <c r="G2770" i="11"/>
  <c r="H2770" i="11" s="1"/>
  <c r="M2769" i="4" s="1"/>
  <c r="J2769" i="4" s="1"/>
  <c r="G2766" i="11"/>
  <c r="H2766" i="11" s="1"/>
  <c r="M2765" i="4" s="1"/>
  <c r="J2765" i="4" s="1"/>
  <c r="G2762" i="11"/>
  <c r="H2762" i="11" s="1"/>
  <c r="M2761" i="4" s="1"/>
  <c r="J2761" i="4" s="1"/>
  <c r="G2758" i="11"/>
  <c r="H2758" i="11" s="1"/>
  <c r="M2757" i="4" s="1"/>
  <c r="J2757" i="4" s="1"/>
  <c r="G2754" i="11"/>
  <c r="H2754" i="11" s="1"/>
  <c r="M2753" i="4" s="1"/>
  <c r="J2753" i="4" s="1"/>
  <c r="G2750" i="11"/>
  <c r="H2750" i="11" s="1"/>
  <c r="M2749" i="4" s="1"/>
  <c r="J2749" i="4" s="1"/>
  <c r="G2746" i="11"/>
  <c r="H2746" i="11" s="1"/>
  <c r="M2745" i="4" s="1"/>
  <c r="J2745" i="4" s="1"/>
  <c r="G2742" i="11"/>
  <c r="H2742" i="11" s="1"/>
  <c r="M2741" i="4" s="1"/>
  <c r="J2741" i="4" s="1"/>
  <c r="G2738" i="11"/>
  <c r="H2738" i="11" s="1"/>
  <c r="M2737" i="4" s="1"/>
  <c r="J2737" i="4" s="1"/>
  <c r="G2734" i="11"/>
  <c r="H2734" i="11" s="1"/>
  <c r="M2733" i="4" s="1"/>
  <c r="J2733" i="4" s="1"/>
  <c r="G2730" i="11"/>
  <c r="H2730" i="11" s="1"/>
  <c r="M2729" i="4" s="1"/>
  <c r="J2729" i="4" s="1"/>
  <c r="G2726" i="11"/>
  <c r="H2726" i="11" s="1"/>
  <c r="M2725" i="4" s="1"/>
  <c r="J2725" i="4" s="1"/>
  <c r="G2722" i="11"/>
  <c r="H2722" i="11" s="1"/>
  <c r="M2721" i="4" s="1"/>
  <c r="J2721" i="4" s="1"/>
  <c r="G2718" i="11"/>
  <c r="H2718" i="11" s="1"/>
  <c r="M2717" i="4" s="1"/>
  <c r="J2717" i="4" s="1"/>
  <c r="G2714" i="11"/>
  <c r="H2714" i="11" s="1"/>
  <c r="M2713" i="4" s="1"/>
  <c r="J2713" i="4" s="1"/>
  <c r="G2710" i="11"/>
  <c r="H2710" i="11" s="1"/>
  <c r="M2709" i="4" s="1"/>
  <c r="J2709" i="4" s="1"/>
  <c r="G2706" i="11"/>
  <c r="H2706" i="11" s="1"/>
  <c r="M2705" i="4" s="1"/>
  <c r="J2705" i="4" s="1"/>
  <c r="G2702" i="11"/>
  <c r="H2702" i="11" s="1"/>
  <c r="M2701" i="4" s="1"/>
  <c r="J2701" i="4" s="1"/>
  <c r="G2698" i="11"/>
  <c r="H2698" i="11" s="1"/>
  <c r="M2697" i="4" s="1"/>
  <c r="J2697" i="4" s="1"/>
  <c r="G2694" i="11"/>
  <c r="H2694" i="11" s="1"/>
  <c r="M2693" i="4" s="1"/>
  <c r="J2693" i="4" s="1"/>
  <c r="G2690" i="11"/>
  <c r="H2690" i="11" s="1"/>
  <c r="M2689" i="4" s="1"/>
  <c r="J2689" i="4" s="1"/>
  <c r="G2686" i="11"/>
  <c r="H2686" i="11" s="1"/>
  <c r="M2685" i="4" s="1"/>
  <c r="J2685" i="4" s="1"/>
  <c r="G2682" i="11"/>
  <c r="H2682" i="11" s="1"/>
  <c r="M2681" i="4" s="1"/>
  <c r="J2681" i="4" s="1"/>
  <c r="G2678" i="11"/>
  <c r="H2678" i="11" s="1"/>
  <c r="M2677" i="4" s="1"/>
  <c r="J2677" i="4" s="1"/>
  <c r="G2674" i="11"/>
  <c r="H2674" i="11" s="1"/>
  <c r="M2673" i="4" s="1"/>
  <c r="J2673" i="4" s="1"/>
  <c r="G2670" i="11"/>
  <c r="H2670" i="11" s="1"/>
  <c r="M2669" i="4" s="1"/>
  <c r="J2669" i="4" s="1"/>
  <c r="G2666" i="11"/>
  <c r="H2666" i="11" s="1"/>
  <c r="M2665" i="4" s="1"/>
  <c r="J2665" i="4" s="1"/>
  <c r="G2662" i="11"/>
  <c r="H2662" i="11" s="1"/>
  <c r="M2661" i="4" s="1"/>
  <c r="J2661" i="4" s="1"/>
  <c r="G2658" i="11"/>
  <c r="H2658" i="11" s="1"/>
  <c r="M2657" i="4" s="1"/>
  <c r="J2657" i="4" s="1"/>
  <c r="G2654" i="11"/>
  <c r="H2654" i="11" s="1"/>
  <c r="M2653" i="4" s="1"/>
  <c r="J2653" i="4" s="1"/>
  <c r="G2650" i="11"/>
  <c r="H2650" i="11" s="1"/>
  <c r="M2649" i="4" s="1"/>
  <c r="J2649" i="4" s="1"/>
  <c r="G2646" i="11"/>
  <c r="H2646" i="11" s="1"/>
  <c r="M2645" i="4" s="1"/>
  <c r="J2645" i="4" s="1"/>
  <c r="G2642" i="11"/>
  <c r="H2642" i="11" s="1"/>
  <c r="M2641" i="4" s="1"/>
  <c r="J2641" i="4" s="1"/>
  <c r="G2638" i="11"/>
  <c r="H2638" i="11" s="1"/>
  <c r="M2637" i="4" s="1"/>
  <c r="J2637" i="4" s="1"/>
  <c r="G2634" i="11"/>
  <c r="H2634" i="11" s="1"/>
  <c r="M2633" i="4" s="1"/>
  <c r="J2633" i="4" s="1"/>
  <c r="G2630" i="11"/>
  <c r="H2630" i="11" s="1"/>
  <c r="M2629" i="4" s="1"/>
  <c r="J2629" i="4" s="1"/>
  <c r="G2626" i="11"/>
  <c r="H2626" i="11" s="1"/>
  <c r="M2625" i="4" s="1"/>
  <c r="J2625" i="4" s="1"/>
  <c r="G2622" i="11"/>
  <c r="H2622" i="11" s="1"/>
  <c r="M2621" i="4" s="1"/>
  <c r="J2621" i="4" s="1"/>
  <c r="G2618" i="11"/>
  <c r="H2618" i="11" s="1"/>
  <c r="M2617" i="4" s="1"/>
  <c r="J2617" i="4" s="1"/>
  <c r="G2614" i="11"/>
  <c r="H2614" i="11" s="1"/>
  <c r="M2613" i="4" s="1"/>
  <c r="J2613" i="4" s="1"/>
  <c r="G2610" i="11"/>
  <c r="H2610" i="11" s="1"/>
  <c r="M2609" i="4" s="1"/>
  <c r="J2609" i="4" s="1"/>
  <c r="G2606" i="11"/>
  <c r="H2606" i="11" s="1"/>
  <c r="M2605" i="4" s="1"/>
  <c r="J2605" i="4" s="1"/>
  <c r="G2602" i="11"/>
  <c r="H2602" i="11" s="1"/>
  <c r="M2601" i="4" s="1"/>
  <c r="J2601" i="4" s="1"/>
  <c r="G2598" i="11"/>
  <c r="H2598" i="11" s="1"/>
  <c r="M2597" i="4" s="1"/>
  <c r="J2597" i="4" s="1"/>
  <c r="G2594" i="11"/>
  <c r="H2594" i="11" s="1"/>
  <c r="M2593" i="4" s="1"/>
  <c r="J2593" i="4" s="1"/>
  <c r="G2590" i="11"/>
  <c r="H2590" i="11" s="1"/>
  <c r="M2589" i="4" s="1"/>
  <c r="J2589" i="4" s="1"/>
  <c r="G2586" i="11"/>
  <c r="H2586" i="11" s="1"/>
  <c r="M2585" i="4" s="1"/>
  <c r="J2585" i="4" s="1"/>
  <c r="G2582" i="11"/>
  <c r="H2582" i="11" s="1"/>
  <c r="M2581" i="4" s="1"/>
  <c r="J2581" i="4" s="1"/>
  <c r="G2578" i="11"/>
  <c r="H2578" i="11" s="1"/>
  <c r="M2577" i="4" s="1"/>
  <c r="J2577" i="4" s="1"/>
  <c r="G2574" i="11"/>
  <c r="H2574" i="11" s="1"/>
  <c r="M2573" i="4" s="1"/>
  <c r="J2573" i="4" s="1"/>
  <c r="G2570" i="11"/>
  <c r="H2570" i="11" s="1"/>
  <c r="M2569" i="4" s="1"/>
  <c r="J2569" i="4" s="1"/>
  <c r="G2566" i="11"/>
  <c r="H2566" i="11" s="1"/>
  <c r="M2565" i="4" s="1"/>
  <c r="J2565" i="4" s="1"/>
  <c r="G2562" i="11"/>
  <c r="H2562" i="11" s="1"/>
  <c r="M2561" i="4" s="1"/>
  <c r="J2561" i="4" s="1"/>
  <c r="G2558" i="11"/>
  <c r="H2558" i="11" s="1"/>
  <c r="M2557" i="4" s="1"/>
  <c r="J2557" i="4" s="1"/>
  <c r="G2554" i="11"/>
  <c r="H2554" i="11" s="1"/>
  <c r="M2553" i="4" s="1"/>
  <c r="J2553" i="4" s="1"/>
  <c r="G2550" i="11"/>
  <c r="H2550" i="11" s="1"/>
  <c r="M2549" i="4" s="1"/>
  <c r="J2549" i="4" s="1"/>
  <c r="G2546" i="11"/>
  <c r="H2546" i="11" s="1"/>
  <c r="M2545" i="4" s="1"/>
  <c r="J2545" i="4" s="1"/>
  <c r="G2542" i="11"/>
  <c r="H2542" i="11" s="1"/>
  <c r="M2541" i="4" s="1"/>
  <c r="J2541" i="4" s="1"/>
  <c r="G2538" i="11"/>
  <c r="H2538" i="11" s="1"/>
  <c r="M2537" i="4" s="1"/>
  <c r="J2537" i="4" s="1"/>
  <c r="G2534" i="11"/>
  <c r="H2534" i="11" s="1"/>
  <c r="M2533" i="4" s="1"/>
  <c r="J2533" i="4" s="1"/>
  <c r="G2530" i="11"/>
  <c r="H2530" i="11" s="1"/>
  <c r="M2529" i="4" s="1"/>
  <c r="J2529" i="4" s="1"/>
  <c r="G2526" i="11"/>
  <c r="H2526" i="11" s="1"/>
  <c r="M2525" i="4" s="1"/>
  <c r="J2525" i="4" s="1"/>
  <c r="G2522" i="11"/>
  <c r="H2522" i="11" s="1"/>
  <c r="M2521" i="4" s="1"/>
  <c r="J2521" i="4" s="1"/>
  <c r="G2518" i="11"/>
  <c r="H2518" i="11" s="1"/>
  <c r="M2517" i="4" s="1"/>
  <c r="J2517" i="4" s="1"/>
  <c r="G2514" i="11"/>
  <c r="H2514" i="11" s="1"/>
  <c r="M2513" i="4" s="1"/>
  <c r="J2513" i="4" s="1"/>
  <c r="G2510" i="11"/>
  <c r="H2510" i="11" s="1"/>
  <c r="M2509" i="4" s="1"/>
  <c r="J2509" i="4" s="1"/>
  <c r="G2506" i="11"/>
  <c r="H2506" i="11" s="1"/>
  <c r="M2505" i="4" s="1"/>
  <c r="J2505" i="4" s="1"/>
  <c r="G2502" i="11"/>
  <c r="H2502" i="11" s="1"/>
  <c r="M2501" i="4" s="1"/>
  <c r="J2501" i="4" s="1"/>
  <c r="G2498" i="11"/>
  <c r="H2498" i="11" s="1"/>
  <c r="M2497" i="4" s="1"/>
  <c r="J2497" i="4" s="1"/>
  <c r="G2494" i="11"/>
  <c r="H2494" i="11" s="1"/>
  <c r="M2493" i="4" s="1"/>
  <c r="J2493" i="4" s="1"/>
  <c r="G2490" i="11"/>
  <c r="H2490" i="11" s="1"/>
  <c r="M2489" i="4" s="1"/>
  <c r="J2489" i="4" s="1"/>
  <c r="G2486" i="11"/>
  <c r="H2486" i="11" s="1"/>
  <c r="M2485" i="4" s="1"/>
  <c r="J2485" i="4" s="1"/>
  <c r="G2482" i="11"/>
  <c r="H2482" i="11" s="1"/>
  <c r="M2481" i="4" s="1"/>
  <c r="J2481" i="4" s="1"/>
  <c r="G2478" i="11"/>
  <c r="H2478" i="11" s="1"/>
  <c r="M2477" i="4" s="1"/>
  <c r="J2477" i="4" s="1"/>
  <c r="G2474" i="11"/>
  <c r="H2474" i="11" s="1"/>
  <c r="M2473" i="4" s="1"/>
  <c r="J2473" i="4" s="1"/>
  <c r="G2470" i="11"/>
  <c r="H2470" i="11" s="1"/>
  <c r="M2469" i="4" s="1"/>
  <c r="J2469" i="4" s="1"/>
  <c r="G2466" i="11"/>
  <c r="H2466" i="11" s="1"/>
  <c r="M2465" i="4" s="1"/>
  <c r="J2465" i="4" s="1"/>
  <c r="G2462" i="11"/>
  <c r="H2462" i="11" s="1"/>
  <c r="M2461" i="4" s="1"/>
  <c r="J2461" i="4" s="1"/>
  <c r="G2458" i="11"/>
  <c r="H2458" i="11" s="1"/>
  <c r="M2457" i="4" s="1"/>
  <c r="J2457" i="4" s="1"/>
  <c r="G2454" i="11"/>
  <c r="H2454" i="11" s="1"/>
  <c r="M2453" i="4" s="1"/>
  <c r="J2453" i="4" s="1"/>
  <c r="G2450" i="11"/>
  <c r="H2450" i="11" s="1"/>
  <c r="M2449" i="4" s="1"/>
  <c r="J2449" i="4" s="1"/>
  <c r="G2446" i="11"/>
  <c r="H2446" i="11" s="1"/>
  <c r="M2445" i="4" s="1"/>
  <c r="J2445" i="4" s="1"/>
  <c r="G2442" i="11"/>
  <c r="H2442" i="11" s="1"/>
  <c r="M2441" i="4" s="1"/>
  <c r="J2441" i="4" s="1"/>
  <c r="G2438" i="11"/>
  <c r="H2438" i="11" s="1"/>
  <c r="M2437" i="4" s="1"/>
  <c r="J2437" i="4" s="1"/>
  <c r="G2434" i="11"/>
  <c r="H2434" i="11" s="1"/>
  <c r="M2433" i="4" s="1"/>
  <c r="J2433" i="4" s="1"/>
  <c r="G2430" i="11"/>
  <c r="H2430" i="11" s="1"/>
  <c r="M2429" i="4" s="1"/>
  <c r="J2429" i="4" s="1"/>
  <c r="G2426" i="11"/>
  <c r="H2426" i="11" s="1"/>
  <c r="M2425" i="4" s="1"/>
  <c r="J2425" i="4" s="1"/>
  <c r="G2422" i="11"/>
  <c r="H2422" i="11" s="1"/>
  <c r="M2421" i="4" s="1"/>
  <c r="J2421" i="4" s="1"/>
  <c r="G2418" i="11"/>
  <c r="H2418" i="11" s="1"/>
  <c r="M2417" i="4" s="1"/>
  <c r="J2417" i="4" s="1"/>
  <c r="G2414" i="11"/>
  <c r="H2414" i="11" s="1"/>
  <c r="M2413" i="4" s="1"/>
  <c r="J2413" i="4" s="1"/>
  <c r="G2410" i="11"/>
  <c r="H2410" i="11" s="1"/>
  <c r="M2409" i="4" s="1"/>
  <c r="J2409" i="4" s="1"/>
  <c r="G2406" i="11"/>
  <c r="H2406" i="11" s="1"/>
  <c r="M2405" i="4" s="1"/>
  <c r="J2405" i="4" s="1"/>
  <c r="G2402" i="11"/>
  <c r="H2402" i="11" s="1"/>
  <c r="M2401" i="4" s="1"/>
  <c r="J2401" i="4" s="1"/>
  <c r="G2398" i="11"/>
  <c r="H2398" i="11" s="1"/>
  <c r="M2397" i="4" s="1"/>
  <c r="J2397" i="4" s="1"/>
  <c r="G2394" i="11"/>
  <c r="H2394" i="11" s="1"/>
  <c r="M2393" i="4" s="1"/>
  <c r="J2393" i="4" s="1"/>
  <c r="G2390" i="11"/>
  <c r="H2390" i="11" s="1"/>
  <c r="M2389" i="4" s="1"/>
  <c r="J2389" i="4" s="1"/>
  <c r="G2386" i="11"/>
  <c r="H2386" i="11" s="1"/>
  <c r="M2385" i="4" s="1"/>
  <c r="J2385" i="4" s="1"/>
  <c r="G2382" i="11"/>
  <c r="H2382" i="11" s="1"/>
  <c r="M2381" i="4" s="1"/>
  <c r="J2381" i="4" s="1"/>
  <c r="G2378" i="11"/>
  <c r="H2378" i="11" s="1"/>
  <c r="M2377" i="4" s="1"/>
  <c r="J2377" i="4" s="1"/>
  <c r="G2374" i="11"/>
  <c r="H2374" i="11" s="1"/>
  <c r="M2373" i="4" s="1"/>
  <c r="J2373" i="4" s="1"/>
  <c r="G2370" i="11"/>
  <c r="H2370" i="11" s="1"/>
  <c r="M2369" i="4" s="1"/>
  <c r="J2369" i="4" s="1"/>
  <c r="G2366" i="11"/>
  <c r="H2366" i="11" s="1"/>
  <c r="M2365" i="4" s="1"/>
  <c r="J2365" i="4" s="1"/>
  <c r="G2362" i="11"/>
  <c r="H2362" i="11" s="1"/>
  <c r="M2361" i="4" s="1"/>
  <c r="J2361" i="4" s="1"/>
  <c r="G2358" i="11"/>
  <c r="H2358" i="11" s="1"/>
  <c r="M2357" i="4" s="1"/>
  <c r="J2357" i="4" s="1"/>
  <c r="G2354" i="11"/>
  <c r="H2354" i="11" s="1"/>
  <c r="M2353" i="4" s="1"/>
  <c r="J2353" i="4" s="1"/>
  <c r="G2350" i="11"/>
  <c r="H2350" i="11" s="1"/>
  <c r="M2349" i="4" s="1"/>
  <c r="J2349" i="4" s="1"/>
  <c r="G2346" i="11"/>
  <c r="H2346" i="11" s="1"/>
  <c r="M2345" i="4" s="1"/>
  <c r="J2345" i="4" s="1"/>
  <c r="G3925" i="11"/>
  <c r="H3925" i="11" s="1"/>
  <c r="M3924" i="4" s="1"/>
  <c r="J3924" i="4" s="1"/>
  <c r="G3921" i="11"/>
  <c r="H3921" i="11" s="1"/>
  <c r="M3920" i="4" s="1"/>
  <c r="J3920" i="4" s="1"/>
  <c r="G3917" i="11"/>
  <c r="H3917" i="11" s="1"/>
  <c r="M3916" i="4" s="1"/>
  <c r="J3916" i="4" s="1"/>
  <c r="G3913" i="11"/>
  <c r="H3913" i="11" s="1"/>
  <c r="M3912" i="4" s="1"/>
  <c r="J3912" i="4" s="1"/>
  <c r="G3909" i="11"/>
  <c r="H3909" i="11" s="1"/>
  <c r="M3908" i="4" s="1"/>
  <c r="J3908" i="4" s="1"/>
  <c r="G3905" i="11"/>
  <c r="H3905" i="11" s="1"/>
  <c r="M3904" i="4" s="1"/>
  <c r="J3904" i="4" s="1"/>
  <c r="G3901" i="11"/>
  <c r="H3901" i="11" s="1"/>
  <c r="M3900" i="4" s="1"/>
  <c r="J3900" i="4" s="1"/>
  <c r="G3897" i="11"/>
  <c r="H3897" i="11" s="1"/>
  <c r="M3896" i="4" s="1"/>
  <c r="J3896" i="4" s="1"/>
  <c r="G3893" i="11"/>
  <c r="H3893" i="11" s="1"/>
  <c r="M3892" i="4" s="1"/>
  <c r="J3892" i="4" s="1"/>
  <c r="G3889" i="11"/>
  <c r="H3889" i="11" s="1"/>
  <c r="M3888" i="4" s="1"/>
  <c r="J3888" i="4" s="1"/>
  <c r="G3885" i="11"/>
  <c r="H3885" i="11" s="1"/>
  <c r="M3884" i="4" s="1"/>
  <c r="J3884" i="4" s="1"/>
  <c r="G3881" i="11"/>
  <c r="H3881" i="11" s="1"/>
  <c r="M3880" i="4" s="1"/>
  <c r="J3880" i="4" s="1"/>
  <c r="G3877" i="11"/>
  <c r="H3877" i="11" s="1"/>
  <c r="M3876" i="4" s="1"/>
  <c r="J3876" i="4" s="1"/>
  <c r="G3873" i="11"/>
  <c r="H3873" i="11" s="1"/>
  <c r="M3872" i="4" s="1"/>
  <c r="J3872" i="4" s="1"/>
  <c r="G3869" i="11"/>
  <c r="H3869" i="11" s="1"/>
  <c r="M3868" i="4" s="1"/>
  <c r="J3868" i="4" s="1"/>
  <c r="G3865" i="11"/>
  <c r="H3865" i="11" s="1"/>
  <c r="M3864" i="4" s="1"/>
  <c r="J3864" i="4" s="1"/>
  <c r="G3861" i="11"/>
  <c r="H3861" i="11" s="1"/>
  <c r="M3860" i="4" s="1"/>
  <c r="J3860" i="4" s="1"/>
  <c r="G3857" i="11"/>
  <c r="H3857" i="11" s="1"/>
  <c r="M3856" i="4" s="1"/>
  <c r="J3856" i="4" s="1"/>
  <c r="G3853" i="11"/>
  <c r="H3853" i="11" s="1"/>
  <c r="M3852" i="4" s="1"/>
  <c r="J3852" i="4" s="1"/>
  <c r="G3849" i="11"/>
  <c r="H3849" i="11" s="1"/>
  <c r="M3848" i="4" s="1"/>
  <c r="J3848" i="4" s="1"/>
  <c r="G3845" i="11"/>
  <c r="H3845" i="11" s="1"/>
  <c r="M3844" i="4" s="1"/>
  <c r="J3844" i="4" s="1"/>
  <c r="G3841" i="11"/>
  <c r="H3841" i="11" s="1"/>
  <c r="M3840" i="4" s="1"/>
  <c r="J3840" i="4" s="1"/>
  <c r="G3837" i="11"/>
  <c r="H3837" i="11" s="1"/>
  <c r="M3836" i="4" s="1"/>
  <c r="J3836" i="4" s="1"/>
  <c r="G3833" i="11"/>
  <c r="H3833" i="11" s="1"/>
  <c r="M3832" i="4" s="1"/>
  <c r="J3832" i="4" s="1"/>
  <c r="G3829" i="11"/>
  <c r="H3829" i="11" s="1"/>
  <c r="M3828" i="4" s="1"/>
  <c r="J3828" i="4" s="1"/>
  <c r="G3825" i="11"/>
  <c r="H3825" i="11" s="1"/>
  <c r="M3824" i="4" s="1"/>
  <c r="J3824" i="4" s="1"/>
  <c r="G3821" i="11"/>
  <c r="H3821" i="11" s="1"/>
  <c r="M3820" i="4" s="1"/>
  <c r="J3820" i="4" s="1"/>
  <c r="G3817" i="11"/>
  <c r="H3817" i="11" s="1"/>
  <c r="M3816" i="4" s="1"/>
  <c r="J3816" i="4" s="1"/>
  <c r="G3813" i="11"/>
  <c r="H3813" i="11" s="1"/>
  <c r="M3812" i="4" s="1"/>
  <c r="J3812" i="4" s="1"/>
  <c r="G3809" i="11"/>
  <c r="H3809" i="11" s="1"/>
  <c r="M3808" i="4" s="1"/>
  <c r="J3808" i="4" s="1"/>
  <c r="G3805" i="11"/>
  <c r="H3805" i="11" s="1"/>
  <c r="M3804" i="4" s="1"/>
  <c r="J3804" i="4" s="1"/>
  <c r="G3801" i="11"/>
  <c r="H3801" i="11" s="1"/>
  <c r="M3800" i="4" s="1"/>
  <c r="J3800" i="4" s="1"/>
  <c r="G3797" i="11"/>
  <c r="H3797" i="11" s="1"/>
  <c r="M3796" i="4" s="1"/>
  <c r="J3796" i="4" s="1"/>
  <c r="G3793" i="11"/>
  <c r="H3793" i="11" s="1"/>
  <c r="M3792" i="4" s="1"/>
  <c r="J3792" i="4" s="1"/>
  <c r="G3789" i="11"/>
  <c r="H3789" i="11" s="1"/>
  <c r="M3788" i="4" s="1"/>
  <c r="J3788" i="4" s="1"/>
  <c r="G3785" i="11"/>
  <c r="H3785" i="11" s="1"/>
  <c r="M3784" i="4" s="1"/>
  <c r="J3784" i="4" s="1"/>
  <c r="G3781" i="11"/>
  <c r="H3781" i="11" s="1"/>
  <c r="M3780" i="4" s="1"/>
  <c r="J3780" i="4" s="1"/>
  <c r="G3777" i="11"/>
  <c r="H3777" i="11" s="1"/>
  <c r="M3776" i="4" s="1"/>
  <c r="J3776" i="4" s="1"/>
  <c r="G3773" i="11"/>
  <c r="H3773" i="11" s="1"/>
  <c r="M3772" i="4" s="1"/>
  <c r="J3772" i="4" s="1"/>
  <c r="G3769" i="11"/>
  <c r="H3769" i="11" s="1"/>
  <c r="M3768" i="4" s="1"/>
  <c r="J3768" i="4" s="1"/>
  <c r="G3765" i="11"/>
  <c r="H3765" i="11" s="1"/>
  <c r="M3764" i="4" s="1"/>
  <c r="J3764" i="4" s="1"/>
  <c r="G3761" i="11"/>
  <c r="H3761" i="11" s="1"/>
  <c r="M3760" i="4" s="1"/>
  <c r="J3760" i="4" s="1"/>
  <c r="G3757" i="11"/>
  <c r="H3757" i="11" s="1"/>
  <c r="M3756" i="4" s="1"/>
  <c r="J3756" i="4" s="1"/>
  <c r="G3753" i="11"/>
  <c r="H3753" i="11" s="1"/>
  <c r="M3752" i="4" s="1"/>
  <c r="J3752" i="4" s="1"/>
  <c r="G3749" i="11"/>
  <c r="H3749" i="11" s="1"/>
  <c r="M3748" i="4" s="1"/>
  <c r="J3748" i="4" s="1"/>
  <c r="G3745" i="11"/>
  <c r="H3745" i="11" s="1"/>
  <c r="M3744" i="4" s="1"/>
  <c r="J3744" i="4" s="1"/>
  <c r="G3741" i="11"/>
  <c r="H3741" i="11" s="1"/>
  <c r="M3740" i="4" s="1"/>
  <c r="J3740" i="4" s="1"/>
  <c r="G3737" i="11"/>
  <c r="H3737" i="11" s="1"/>
  <c r="M3736" i="4" s="1"/>
  <c r="J3736" i="4" s="1"/>
  <c r="G3733" i="11"/>
  <c r="H3733" i="11" s="1"/>
  <c r="M3732" i="4" s="1"/>
  <c r="J3732" i="4" s="1"/>
  <c r="G3729" i="11"/>
  <c r="H3729" i="11" s="1"/>
  <c r="M3728" i="4" s="1"/>
  <c r="J3728" i="4" s="1"/>
  <c r="G3725" i="11"/>
  <c r="H3725" i="11" s="1"/>
  <c r="M3724" i="4" s="1"/>
  <c r="J3724" i="4" s="1"/>
  <c r="G3721" i="11"/>
  <c r="H3721" i="11" s="1"/>
  <c r="M3720" i="4" s="1"/>
  <c r="J3720" i="4" s="1"/>
  <c r="G3717" i="11"/>
  <c r="H3717" i="11" s="1"/>
  <c r="M3716" i="4" s="1"/>
  <c r="J3716" i="4" s="1"/>
  <c r="G3713" i="11"/>
  <c r="H3713" i="11" s="1"/>
  <c r="M3712" i="4" s="1"/>
  <c r="J3712" i="4" s="1"/>
  <c r="G3709" i="11"/>
  <c r="H3709" i="11" s="1"/>
  <c r="M3708" i="4" s="1"/>
  <c r="J3708" i="4" s="1"/>
  <c r="G3705" i="11"/>
  <c r="H3705" i="11" s="1"/>
  <c r="M3704" i="4" s="1"/>
  <c r="J3704" i="4" s="1"/>
  <c r="G3701" i="11"/>
  <c r="H3701" i="11" s="1"/>
  <c r="M3700" i="4" s="1"/>
  <c r="J3700" i="4" s="1"/>
  <c r="G3697" i="11"/>
  <c r="H3697" i="11" s="1"/>
  <c r="M3696" i="4" s="1"/>
  <c r="J3696" i="4" s="1"/>
  <c r="G3693" i="11"/>
  <c r="H3693" i="11" s="1"/>
  <c r="M3692" i="4" s="1"/>
  <c r="J3692" i="4" s="1"/>
  <c r="G3689" i="11"/>
  <c r="H3689" i="11" s="1"/>
  <c r="M3688" i="4" s="1"/>
  <c r="J3688" i="4" s="1"/>
  <c r="G3685" i="11"/>
  <c r="H3685" i="11" s="1"/>
  <c r="M3684" i="4" s="1"/>
  <c r="J3684" i="4" s="1"/>
  <c r="G3681" i="11"/>
  <c r="H3681" i="11" s="1"/>
  <c r="M3680" i="4" s="1"/>
  <c r="J3680" i="4" s="1"/>
  <c r="G3677" i="11"/>
  <c r="H3677" i="11" s="1"/>
  <c r="M3676" i="4" s="1"/>
  <c r="J3676" i="4" s="1"/>
  <c r="G3673" i="11"/>
  <c r="H3673" i="11" s="1"/>
  <c r="M3672" i="4" s="1"/>
  <c r="J3672" i="4" s="1"/>
  <c r="G3669" i="11"/>
  <c r="H3669" i="11" s="1"/>
  <c r="M3668" i="4" s="1"/>
  <c r="J3668" i="4" s="1"/>
  <c r="G3665" i="11"/>
  <c r="H3665" i="11" s="1"/>
  <c r="M3664" i="4" s="1"/>
  <c r="J3664" i="4" s="1"/>
  <c r="G3661" i="11"/>
  <c r="H3661" i="11" s="1"/>
  <c r="M3660" i="4" s="1"/>
  <c r="J3660" i="4" s="1"/>
  <c r="G3657" i="11"/>
  <c r="H3657" i="11" s="1"/>
  <c r="M3656" i="4" s="1"/>
  <c r="J3656" i="4" s="1"/>
  <c r="G3653" i="11"/>
  <c r="H3653" i="11" s="1"/>
  <c r="M3652" i="4" s="1"/>
  <c r="J3652" i="4" s="1"/>
  <c r="G3649" i="11"/>
  <c r="H3649" i="11" s="1"/>
  <c r="M3648" i="4" s="1"/>
  <c r="J3648" i="4" s="1"/>
  <c r="G3645" i="11"/>
  <c r="H3645" i="11" s="1"/>
  <c r="M3644" i="4" s="1"/>
  <c r="J3644" i="4" s="1"/>
  <c r="G3641" i="11"/>
  <c r="H3641" i="11" s="1"/>
  <c r="M3640" i="4" s="1"/>
  <c r="J3640" i="4" s="1"/>
  <c r="G3637" i="11"/>
  <c r="H3637" i="11" s="1"/>
  <c r="M3636" i="4" s="1"/>
  <c r="J3636" i="4" s="1"/>
  <c r="G3633" i="11"/>
  <c r="H3633" i="11" s="1"/>
  <c r="M3632" i="4" s="1"/>
  <c r="J3632" i="4" s="1"/>
  <c r="G3629" i="11"/>
  <c r="H3629" i="11" s="1"/>
  <c r="M3628" i="4" s="1"/>
  <c r="J3628" i="4" s="1"/>
  <c r="G3625" i="11"/>
  <c r="H3625" i="11" s="1"/>
  <c r="M3624" i="4" s="1"/>
  <c r="J3624" i="4" s="1"/>
  <c r="G3621" i="11"/>
  <c r="H3621" i="11" s="1"/>
  <c r="M3620" i="4" s="1"/>
  <c r="J3620" i="4" s="1"/>
  <c r="G3617" i="11"/>
  <c r="H3617" i="11" s="1"/>
  <c r="M3616" i="4" s="1"/>
  <c r="J3616" i="4" s="1"/>
  <c r="G3613" i="11"/>
  <c r="H3613" i="11" s="1"/>
  <c r="M3612" i="4" s="1"/>
  <c r="J3612" i="4" s="1"/>
  <c r="G3609" i="11"/>
  <c r="H3609" i="11" s="1"/>
  <c r="M3608" i="4" s="1"/>
  <c r="J3608" i="4" s="1"/>
  <c r="G3605" i="11"/>
  <c r="H3605" i="11" s="1"/>
  <c r="M3604" i="4" s="1"/>
  <c r="J3604" i="4" s="1"/>
  <c r="G3601" i="11"/>
  <c r="H3601" i="11" s="1"/>
  <c r="M3600" i="4" s="1"/>
  <c r="J3600" i="4" s="1"/>
  <c r="G3597" i="11"/>
  <c r="H3597" i="11" s="1"/>
  <c r="M3596" i="4" s="1"/>
  <c r="J3596" i="4" s="1"/>
  <c r="G3593" i="11"/>
  <c r="H3593" i="11" s="1"/>
  <c r="M3592" i="4" s="1"/>
  <c r="J3592" i="4" s="1"/>
  <c r="G3589" i="11"/>
  <c r="H3589" i="11" s="1"/>
  <c r="M3588" i="4" s="1"/>
  <c r="J3588" i="4" s="1"/>
  <c r="G3585" i="11"/>
  <c r="H3585" i="11" s="1"/>
  <c r="M3584" i="4" s="1"/>
  <c r="J3584" i="4" s="1"/>
  <c r="G3581" i="11"/>
  <c r="H3581" i="11" s="1"/>
  <c r="M3580" i="4" s="1"/>
  <c r="J3580" i="4" s="1"/>
  <c r="G3577" i="11"/>
  <c r="H3577" i="11" s="1"/>
  <c r="M3576" i="4" s="1"/>
  <c r="J3576" i="4" s="1"/>
  <c r="G3573" i="11"/>
  <c r="H3573" i="11" s="1"/>
  <c r="M3572" i="4" s="1"/>
  <c r="J3572" i="4" s="1"/>
  <c r="G3569" i="11"/>
  <c r="H3569" i="11" s="1"/>
  <c r="M3568" i="4" s="1"/>
  <c r="J3568" i="4" s="1"/>
  <c r="G3565" i="11"/>
  <c r="H3565" i="11" s="1"/>
  <c r="M3564" i="4" s="1"/>
  <c r="J3564" i="4" s="1"/>
  <c r="G3561" i="11"/>
  <c r="H3561" i="11" s="1"/>
  <c r="M3560" i="4" s="1"/>
  <c r="J3560" i="4" s="1"/>
  <c r="G3557" i="11"/>
  <c r="H3557" i="11" s="1"/>
  <c r="M3556" i="4" s="1"/>
  <c r="J3556" i="4" s="1"/>
  <c r="G3553" i="11"/>
  <c r="H3553" i="11" s="1"/>
  <c r="M3552" i="4" s="1"/>
  <c r="J3552" i="4" s="1"/>
  <c r="G3549" i="11"/>
  <c r="H3549" i="11" s="1"/>
  <c r="M3548" i="4" s="1"/>
  <c r="J3548" i="4" s="1"/>
  <c r="G3545" i="11"/>
  <c r="H3545" i="11" s="1"/>
  <c r="M3544" i="4" s="1"/>
  <c r="J3544" i="4" s="1"/>
  <c r="G3541" i="11"/>
  <c r="H3541" i="11" s="1"/>
  <c r="M3540" i="4" s="1"/>
  <c r="J3540" i="4" s="1"/>
  <c r="G3537" i="11"/>
  <c r="H3537" i="11" s="1"/>
  <c r="M3536" i="4" s="1"/>
  <c r="J3536" i="4" s="1"/>
  <c r="G3533" i="11"/>
  <c r="H3533" i="11" s="1"/>
  <c r="M3532" i="4" s="1"/>
  <c r="J3532" i="4" s="1"/>
  <c r="G3529" i="11"/>
  <c r="H3529" i="11" s="1"/>
  <c r="M3528" i="4" s="1"/>
  <c r="J3528" i="4" s="1"/>
  <c r="G3525" i="11"/>
  <c r="H3525" i="11" s="1"/>
  <c r="M3524" i="4" s="1"/>
  <c r="J3524" i="4" s="1"/>
  <c r="G3521" i="11"/>
  <c r="H3521" i="11" s="1"/>
  <c r="M3520" i="4" s="1"/>
  <c r="J3520" i="4" s="1"/>
  <c r="G3517" i="11"/>
  <c r="H3517" i="11" s="1"/>
  <c r="M3516" i="4" s="1"/>
  <c r="J3516" i="4" s="1"/>
  <c r="G3513" i="11"/>
  <c r="H3513" i="11" s="1"/>
  <c r="M3512" i="4" s="1"/>
  <c r="J3512" i="4" s="1"/>
  <c r="G3509" i="11"/>
  <c r="H3509" i="11" s="1"/>
  <c r="M3508" i="4" s="1"/>
  <c r="J3508" i="4" s="1"/>
  <c r="G3505" i="11"/>
  <c r="H3505" i="11" s="1"/>
  <c r="M3504" i="4" s="1"/>
  <c r="J3504" i="4" s="1"/>
  <c r="G3501" i="11"/>
  <c r="H3501" i="11" s="1"/>
  <c r="M3500" i="4" s="1"/>
  <c r="J3500" i="4" s="1"/>
  <c r="G3497" i="11"/>
  <c r="H3497" i="11" s="1"/>
  <c r="M3496" i="4" s="1"/>
  <c r="J3496" i="4" s="1"/>
  <c r="G3493" i="11"/>
  <c r="H3493" i="11" s="1"/>
  <c r="M3492" i="4" s="1"/>
  <c r="J3492" i="4" s="1"/>
  <c r="G3489" i="11"/>
  <c r="H3489" i="11" s="1"/>
  <c r="M3488" i="4" s="1"/>
  <c r="J3488" i="4" s="1"/>
  <c r="G3485" i="11"/>
  <c r="H3485" i="11" s="1"/>
  <c r="M3484" i="4" s="1"/>
  <c r="J3484" i="4" s="1"/>
  <c r="G3481" i="11"/>
  <c r="H3481" i="11" s="1"/>
  <c r="M3480" i="4" s="1"/>
  <c r="J3480" i="4" s="1"/>
  <c r="G3477" i="11"/>
  <c r="H3477" i="11" s="1"/>
  <c r="M3476" i="4" s="1"/>
  <c r="J3476" i="4" s="1"/>
  <c r="G3473" i="11"/>
  <c r="H3473" i="11" s="1"/>
  <c r="M3472" i="4" s="1"/>
  <c r="J3472" i="4" s="1"/>
  <c r="G3469" i="11"/>
  <c r="H3469" i="11" s="1"/>
  <c r="M3468" i="4" s="1"/>
  <c r="J3468" i="4" s="1"/>
  <c r="G3465" i="11"/>
  <c r="H3465" i="11" s="1"/>
  <c r="M3464" i="4" s="1"/>
  <c r="J3464" i="4" s="1"/>
  <c r="G3461" i="11"/>
  <c r="H3461" i="11" s="1"/>
  <c r="M3460" i="4" s="1"/>
  <c r="J3460" i="4" s="1"/>
  <c r="G3457" i="11"/>
  <c r="H3457" i="11" s="1"/>
  <c r="M3456" i="4" s="1"/>
  <c r="J3456" i="4" s="1"/>
  <c r="G3453" i="11"/>
  <c r="H3453" i="11" s="1"/>
  <c r="M3452" i="4" s="1"/>
  <c r="J3452" i="4" s="1"/>
  <c r="G3449" i="11"/>
  <c r="H3449" i="11" s="1"/>
  <c r="M3448" i="4" s="1"/>
  <c r="J3448" i="4" s="1"/>
  <c r="G3445" i="11"/>
  <c r="H3445" i="11" s="1"/>
  <c r="M3444" i="4" s="1"/>
  <c r="J3444" i="4" s="1"/>
  <c r="G3441" i="11"/>
  <c r="H3441" i="11" s="1"/>
  <c r="M3440" i="4" s="1"/>
  <c r="J3440" i="4" s="1"/>
  <c r="G3437" i="11"/>
  <c r="H3437" i="11" s="1"/>
  <c r="M3436" i="4" s="1"/>
  <c r="J3436" i="4" s="1"/>
  <c r="G3433" i="11"/>
  <c r="H3433" i="11" s="1"/>
  <c r="M3432" i="4" s="1"/>
  <c r="J3432" i="4" s="1"/>
  <c r="G3429" i="11"/>
  <c r="H3429" i="11" s="1"/>
  <c r="M3428" i="4" s="1"/>
  <c r="J3428" i="4" s="1"/>
  <c r="G3425" i="11"/>
  <c r="H3425" i="11" s="1"/>
  <c r="M3424" i="4" s="1"/>
  <c r="J3424" i="4" s="1"/>
  <c r="G3421" i="11"/>
  <c r="H3421" i="11" s="1"/>
  <c r="M3420" i="4" s="1"/>
  <c r="J3420" i="4" s="1"/>
  <c r="G3417" i="11"/>
  <c r="H3417" i="11" s="1"/>
  <c r="M3416" i="4" s="1"/>
  <c r="J3416" i="4" s="1"/>
  <c r="G3413" i="11"/>
  <c r="H3413" i="11" s="1"/>
  <c r="M3412" i="4" s="1"/>
  <c r="J3412" i="4" s="1"/>
  <c r="G3409" i="11"/>
  <c r="H3409" i="11" s="1"/>
  <c r="M3408" i="4" s="1"/>
  <c r="J3408" i="4" s="1"/>
  <c r="G3405" i="11"/>
  <c r="H3405" i="11" s="1"/>
  <c r="M3404" i="4" s="1"/>
  <c r="J3404" i="4" s="1"/>
  <c r="G3401" i="11"/>
  <c r="H3401" i="11" s="1"/>
  <c r="M3400" i="4" s="1"/>
  <c r="J3400" i="4" s="1"/>
  <c r="G3397" i="11"/>
  <c r="H3397" i="11" s="1"/>
  <c r="M3396" i="4" s="1"/>
  <c r="J3396" i="4" s="1"/>
  <c r="G3393" i="11"/>
  <c r="H3393" i="11" s="1"/>
  <c r="M3392" i="4" s="1"/>
  <c r="J3392" i="4" s="1"/>
  <c r="G3389" i="11"/>
  <c r="H3389" i="11" s="1"/>
  <c r="M3388" i="4" s="1"/>
  <c r="J3388" i="4" s="1"/>
  <c r="G3385" i="11"/>
  <c r="H3385" i="11" s="1"/>
  <c r="M3384" i="4" s="1"/>
  <c r="J3384" i="4" s="1"/>
  <c r="G3381" i="11"/>
  <c r="H3381" i="11" s="1"/>
  <c r="M3380" i="4" s="1"/>
  <c r="J3380" i="4" s="1"/>
  <c r="G3377" i="11"/>
  <c r="H3377" i="11" s="1"/>
  <c r="M3376" i="4" s="1"/>
  <c r="J3376" i="4" s="1"/>
  <c r="G3373" i="11"/>
  <c r="H3373" i="11" s="1"/>
  <c r="M3372" i="4" s="1"/>
  <c r="J3372" i="4" s="1"/>
  <c r="G3369" i="11"/>
  <c r="H3369" i="11" s="1"/>
  <c r="M3368" i="4" s="1"/>
  <c r="J3368" i="4" s="1"/>
  <c r="G3365" i="11"/>
  <c r="H3365" i="11" s="1"/>
  <c r="M3364" i="4" s="1"/>
  <c r="J3364" i="4" s="1"/>
  <c r="G3361" i="11"/>
  <c r="H3361" i="11" s="1"/>
  <c r="M3360" i="4" s="1"/>
  <c r="J3360" i="4" s="1"/>
  <c r="G3357" i="11"/>
  <c r="H3357" i="11" s="1"/>
  <c r="M3356" i="4" s="1"/>
  <c r="J3356" i="4" s="1"/>
  <c r="G3353" i="11"/>
  <c r="H3353" i="11" s="1"/>
  <c r="M3352" i="4" s="1"/>
  <c r="J3352" i="4" s="1"/>
  <c r="G3349" i="11"/>
  <c r="H3349" i="11" s="1"/>
  <c r="M3348" i="4" s="1"/>
  <c r="J3348" i="4" s="1"/>
  <c r="G3345" i="11"/>
  <c r="H3345" i="11" s="1"/>
  <c r="M3344" i="4" s="1"/>
  <c r="J3344" i="4" s="1"/>
  <c r="G3341" i="11"/>
  <c r="H3341" i="11" s="1"/>
  <c r="M3340" i="4" s="1"/>
  <c r="J3340" i="4" s="1"/>
  <c r="G3337" i="11"/>
  <c r="H3337" i="11" s="1"/>
  <c r="M3336" i="4" s="1"/>
  <c r="J3336" i="4" s="1"/>
  <c r="G3333" i="11"/>
  <c r="H3333" i="11" s="1"/>
  <c r="M3332" i="4" s="1"/>
  <c r="J3332" i="4" s="1"/>
  <c r="G3329" i="11"/>
  <c r="H3329" i="11" s="1"/>
  <c r="M3328" i="4" s="1"/>
  <c r="J3328" i="4" s="1"/>
  <c r="G3325" i="11"/>
  <c r="H3325" i="11" s="1"/>
  <c r="M3324" i="4" s="1"/>
  <c r="J3324" i="4" s="1"/>
  <c r="G3321" i="11"/>
  <c r="H3321" i="11" s="1"/>
  <c r="M3320" i="4" s="1"/>
  <c r="J3320" i="4" s="1"/>
  <c r="G3317" i="11"/>
  <c r="H3317" i="11" s="1"/>
  <c r="M3316" i="4" s="1"/>
  <c r="J3316" i="4" s="1"/>
  <c r="G3313" i="11"/>
  <c r="H3313" i="11" s="1"/>
  <c r="M3312" i="4" s="1"/>
  <c r="J3312" i="4" s="1"/>
  <c r="G3309" i="11"/>
  <c r="H3309" i="11" s="1"/>
  <c r="M3308" i="4" s="1"/>
  <c r="J3308" i="4" s="1"/>
  <c r="G3305" i="11"/>
  <c r="H3305" i="11" s="1"/>
  <c r="M3304" i="4" s="1"/>
  <c r="J3304" i="4" s="1"/>
  <c r="G3301" i="11"/>
  <c r="H3301" i="11" s="1"/>
  <c r="M3300" i="4" s="1"/>
  <c r="J3300" i="4" s="1"/>
  <c r="G3297" i="11"/>
  <c r="H3297" i="11" s="1"/>
  <c r="M3296" i="4" s="1"/>
  <c r="J3296" i="4" s="1"/>
  <c r="G3293" i="11"/>
  <c r="H3293" i="11" s="1"/>
  <c r="M3292" i="4" s="1"/>
  <c r="J3292" i="4" s="1"/>
  <c r="G3289" i="11"/>
  <c r="H3289" i="11" s="1"/>
  <c r="M3288" i="4" s="1"/>
  <c r="J3288" i="4" s="1"/>
  <c r="G3285" i="11"/>
  <c r="H3285" i="11" s="1"/>
  <c r="M3284" i="4" s="1"/>
  <c r="J3284" i="4" s="1"/>
  <c r="G3281" i="11"/>
  <c r="H3281" i="11" s="1"/>
  <c r="M3280" i="4" s="1"/>
  <c r="J3280" i="4" s="1"/>
  <c r="G3277" i="11"/>
  <c r="H3277" i="11" s="1"/>
  <c r="M3276" i="4" s="1"/>
  <c r="J3276" i="4" s="1"/>
  <c r="G3273" i="11"/>
  <c r="H3273" i="11" s="1"/>
  <c r="M3272" i="4" s="1"/>
  <c r="J3272" i="4" s="1"/>
  <c r="G3269" i="11"/>
  <c r="H3269" i="11" s="1"/>
  <c r="M3268" i="4" s="1"/>
  <c r="J3268" i="4" s="1"/>
  <c r="G3265" i="11"/>
  <c r="H3265" i="11" s="1"/>
  <c r="M3264" i="4" s="1"/>
  <c r="J3264" i="4" s="1"/>
  <c r="G3261" i="11"/>
  <c r="H3261" i="11" s="1"/>
  <c r="M3260" i="4" s="1"/>
  <c r="J3260" i="4" s="1"/>
  <c r="G3257" i="11"/>
  <c r="H3257" i="11" s="1"/>
  <c r="M3256" i="4" s="1"/>
  <c r="J3256" i="4" s="1"/>
  <c r="G3253" i="11"/>
  <c r="H3253" i="11" s="1"/>
  <c r="M3252" i="4" s="1"/>
  <c r="J3252" i="4" s="1"/>
  <c r="G3249" i="11"/>
  <c r="H3249" i="11" s="1"/>
  <c r="M3248" i="4" s="1"/>
  <c r="J3248" i="4" s="1"/>
  <c r="G3245" i="11"/>
  <c r="H3245" i="11" s="1"/>
  <c r="M3244" i="4" s="1"/>
  <c r="J3244" i="4" s="1"/>
  <c r="G3241" i="11"/>
  <c r="H3241" i="11" s="1"/>
  <c r="M3240" i="4" s="1"/>
  <c r="J3240" i="4" s="1"/>
  <c r="G3237" i="11"/>
  <c r="H3237" i="11" s="1"/>
  <c r="M3236" i="4" s="1"/>
  <c r="J3236" i="4" s="1"/>
  <c r="G3233" i="11"/>
  <c r="H3233" i="11" s="1"/>
  <c r="M3232" i="4" s="1"/>
  <c r="J3232" i="4" s="1"/>
  <c r="G3229" i="11"/>
  <c r="H3229" i="11" s="1"/>
  <c r="M3228" i="4" s="1"/>
  <c r="J3228" i="4" s="1"/>
  <c r="G3225" i="11"/>
  <c r="H3225" i="11" s="1"/>
  <c r="M3224" i="4" s="1"/>
  <c r="J3224" i="4" s="1"/>
  <c r="G3221" i="11"/>
  <c r="H3221" i="11" s="1"/>
  <c r="M3220" i="4" s="1"/>
  <c r="J3220" i="4" s="1"/>
  <c r="G3217" i="11"/>
  <c r="H3217" i="11" s="1"/>
  <c r="M3216" i="4" s="1"/>
  <c r="J3216" i="4" s="1"/>
  <c r="G3213" i="11"/>
  <c r="H3213" i="11" s="1"/>
  <c r="M3212" i="4" s="1"/>
  <c r="J3212" i="4" s="1"/>
  <c r="G3209" i="11"/>
  <c r="H3209" i="11" s="1"/>
  <c r="M3208" i="4" s="1"/>
  <c r="J3208" i="4" s="1"/>
  <c r="G3205" i="11"/>
  <c r="H3205" i="11" s="1"/>
  <c r="M3204" i="4" s="1"/>
  <c r="J3204" i="4" s="1"/>
  <c r="G3201" i="11"/>
  <c r="H3201" i="11" s="1"/>
  <c r="M3200" i="4" s="1"/>
  <c r="J3200" i="4" s="1"/>
  <c r="G3197" i="11"/>
  <c r="H3197" i="11" s="1"/>
  <c r="M3196" i="4" s="1"/>
  <c r="J3196" i="4" s="1"/>
  <c r="G3193" i="11"/>
  <c r="H3193" i="11" s="1"/>
  <c r="M3192" i="4" s="1"/>
  <c r="J3192" i="4" s="1"/>
  <c r="G3189" i="11"/>
  <c r="H3189" i="11" s="1"/>
  <c r="M3188" i="4" s="1"/>
  <c r="J3188" i="4" s="1"/>
  <c r="G3185" i="11"/>
  <c r="H3185" i="11" s="1"/>
  <c r="M3184" i="4" s="1"/>
  <c r="J3184" i="4" s="1"/>
  <c r="G3181" i="11"/>
  <c r="H3181" i="11" s="1"/>
  <c r="M3180" i="4" s="1"/>
  <c r="J3180" i="4" s="1"/>
  <c r="G3177" i="11"/>
  <c r="H3177" i="11" s="1"/>
  <c r="M3176" i="4" s="1"/>
  <c r="J3176" i="4" s="1"/>
  <c r="G3173" i="11"/>
  <c r="H3173" i="11" s="1"/>
  <c r="M3172" i="4" s="1"/>
  <c r="J3172" i="4" s="1"/>
  <c r="G3169" i="11"/>
  <c r="H3169" i="11" s="1"/>
  <c r="M3168" i="4" s="1"/>
  <c r="J3168" i="4" s="1"/>
  <c r="G3165" i="11"/>
  <c r="H3165" i="11" s="1"/>
  <c r="M3164" i="4" s="1"/>
  <c r="J3164" i="4" s="1"/>
  <c r="G3161" i="11"/>
  <c r="H3161" i="11" s="1"/>
  <c r="M3160" i="4" s="1"/>
  <c r="J3160" i="4" s="1"/>
  <c r="G3157" i="11"/>
  <c r="H3157" i="11" s="1"/>
  <c r="M3156" i="4" s="1"/>
  <c r="J3156" i="4" s="1"/>
  <c r="G3153" i="11"/>
  <c r="H3153" i="11" s="1"/>
  <c r="M3152" i="4" s="1"/>
  <c r="J3152" i="4" s="1"/>
  <c r="G3149" i="11"/>
  <c r="H3149" i="11" s="1"/>
  <c r="M3148" i="4" s="1"/>
  <c r="J3148" i="4" s="1"/>
  <c r="G3145" i="11"/>
  <c r="H3145" i="11" s="1"/>
  <c r="M3144" i="4" s="1"/>
  <c r="J3144" i="4" s="1"/>
  <c r="G3141" i="11"/>
  <c r="H3141" i="11" s="1"/>
  <c r="M3140" i="4" s="1"/>
  <c r="J3140" i="4" s="1"/>
  <c r="G3137" i="11"/>
  <c r="H3137" i="11" s="1"/>
  <c r="M3136" i="4" s="1"/>
  <c r="J3136" i="4" s="1"/>
  <c r="G3133" i="11"/>
  <c r="H3133" i="11" s="1"/>
  <c r="M3132" i="4" s="1"/>
  <c r="J3132" i="4" s="1"/>
  <c r="G3129" i="11"/>
  <c r="H3129" i="11" s="1"/>
  <c r="M3128" i="4" s="1"/>
  <c r="J3128" i="4" s="1"/>
  <c r="G3125" i="11"/>
  <c r="H3125" i="11" s="1"/>
  <c r="M3124" i="4" s="1"/>
  <c r="J3124" i="4" s="1"/>
  <c r="G3121" i="11"/>
  <c r="H3121" i="11" s="1"/>
  <c r="M3120" i="4" s="1"/>
  <c r="J3120" i="4" s="1"/>
  <c r="G3117" i="11"/>
  <c r="H3117" i="11" s="1"/>
  <c r="M3116" i="4" s="1"/>
  <c r="J3116" i="4" s="1"/>
  <c r="G3113" i="11"/>
  <c r="H3113" i="11" s="1"/>
  <c r="M3112" i="4" s="1"/>
  <c r="J3112" i="4" s="1"/>
  <c r="G3109" i="11"/>
  <c r="H3109" i="11" s="1"/>
  <c r="M3108" i="4" s="1"/>
  <c r="J3108" i="4" s="1"/>
  <c r="G3105" i="11"/>
  <c r="H3105" i="11" s="1"/>
  <c r="M3104" i="4" s="1"/>
  <c r="J3104" i="4" s="1"/>
  <c r="G3101" i="11"/>
  <c r="H3101" i="11" s="1"/>
  <c r="M3100" i="4" s="1"/>
  <c r="J3100" i="4" s="1"/>
  <c r="G3097" i="11"/>
  <c r="H3097" i="11" s="1"/>
  <c r="M3096" i="4" s="1"/>
  <c r="J3096" i="4" s="1"/>
  <c r="G3093" i="11"/>
  <c r="H3093" i="11" s="1"/>
  <c r="M3092" i="4" s="1"/>
  <c r="J3092" i="4" s="1"/>
  <c r="G3089" i="11"/>
  <c r="H3089" i="11" s="1"/>
  <c r="M3088" i="4" s="1"/>
  <c r="J3088" i="4" s="1"/>
  <c r="G3085" i="11"/>
  <c r="H3085" i="11" s="1"/>
  <c r="M3084" i="4" s="1"/>
  <c r="J3084" i="4" s="1"/>
  <c r="G3081" i="11"/>
  <c r="H3081" i="11" s="1"/>
  <c r="M3080" i="4" s="1"/>
  <c r="J3080" i="4" s="1"/>
  <c r="G3077" i="11"/>
  <c r="H3077" i="11" s="1"/>
  <c r="M3076" i="4" s="1"/>
  <c r="J3076" i="4" s="1"/>
  <c r="G3073" i="11"/>
  <c r="H3073" i="11" s="1"/>
  <c r="M3072" i="4" s="1"/>
  <c r="J3072" i="4" s="1"/>
  <c r="G3069" i="11"/>
  <c r="H3069" i="11" s="1"/>
  <c r="M3068" i="4" s="1"/>
  <c r="J3068" i="4" s="1"/>
  <c r="G3065" i="11"/>
  <c r="H3065" i="11" s="1"/>
  <c r="M3064" i="4" s="1"/>
  <c r="J3064" i="4" s="1"/>
  <c r="G3061" i="11"/>
  <c r="H3061" i="11" s="1"/>
  <c r="M3060" i="4" s="1"/>
  <c r="J3060" i="4" s="1"/>
  <c r="G3057" i="11"/>
  <c r="H3057" i="11" s="1"/>
  <c r="M3056" i="4" s="1"/>
  <c r="J3056" i="4" s="1"/>
  <c r="G3053" i="11"/>
  <c r="H3053" i="11" s="1"/>
  <c r="M3052" i="4" s="1"/>
  <c r="J3052" i="4" s="1"/>
  <c r="G3049" i="11"/>
  <c r="H3049" i="11" s="1"/>
  <c r="M3048" i="4" s="1"/>
  <c r="J3048" i="4" s="1"/>
  <c r="G3045" i="11"/>
  <c r="H3045" i="11" s="1"/>
  <c r="M3044" i="4" s="1"/>
  <c r="J3044" i="4" s="1"/>
  <c r="G3041" i="11"/>
  <c r="H3041" i="11" s="1"/>
  <c r="M3040" i="4" s="1"/>
  <c r="J3040" i="4" s="1"/>
  <c r="G3037" i="11"/>
  <c r="H3037" i="11" s="1"/>
  <c r="M3036" i="4" s="1"/>
  <c r="J3036" i="4" s="1"/>
  <c r="G3033" i="11"/>
  <c r="H3033" i="11" s="1"/>
  <c r="M3032" i="4" s="1"/>
  <c r="J3032" i="4" s="1"/>
  <c r="G3029" i="11"/>
  <c r="H3029" i="11" s="1"/>
  <c r="M3028" i="4" s="1"/>
  <c r="J3028" i="4" s="1"/>
  <c r="G3025" i="11"/>
  <c r="H3025" i="11" s="1"/>
  <c r="M3024" i="4" s="1"/>
  <c r="J3024" i="4" s="1"/>
  <c r="G3021" i="11"/>
  <c r="H3021" i="11" s="1"/>
  <c r="M3020" i="4" s="1"/>
  <c r="J3020" i="4" s="1"/>
  <c r="G3017" i="11"/>
  <c r="H3017" i="11" s="1"/>
  <c r="M3016" i="4" s="1"/>
  <c r="J3016" i="4" s="1"/>
  <c r="G3013" i="11"/>
  <c r="H3013" i="11" s="1"/>
  <c r="M3012" i="4" s="1"/>
  <c r="J3012" i="4" s="1"/>
  <c r="G3009" i="11"/>
  <c r="H3009" i="11" s="1"/>
  <c r="M3008" i="4" s="1"/>
  <c r="J3008" i="4" s="1"/>
  <c r="G3005" i="11"/>
  <c r="H3005" i="11" s="1"/>
  <c r="M3004" i="4" s="1"/>
  <c r="J3004" i="4" s="1"/>
  <c r="G3001" i="11"/>
  <c r="H3001" i="11" s="1"/>
  <c r="M3000" i="4" s="1"/>
  <c r="J3000" i="4" s="1"/>
  <c r="G2997" i="11"/>
  <c r="H2997" i="11" s="1"/>
  <c r="M2996" i="4" s="1"/>
  <c r="J2996" i="4" s="1"/>
  <c r="G2993" i="11"/>
  <c r="H2993" i="11" s="1"/>
  <c r="M2992" i="4" s="1"/>
  <c r="J2992" i="4" s="1"/>
  <c r="G2989" i="11"/>
  <c r="H2989" i="11" s="1"/>
  <c r="M2988" i="4" s="1"/>
  <c r="J2988" i="4" s="1"/>
  <c r="G2985" i="11"/>
  <c r="H2985" i="11" s="1"/>
  <c r="M2984" i="4" s="1"/>
  <c r="J2984" i="4" s="1"/>
  <c r="G2981" i="11"/>
  <c r="H2981" i="11" s="1"/>
  <c r="M2980" i="4" s="1"/>
  <c r="J2980" i="4" s="1"/>
  <c r="G2977" i="11"/>
  <c r="H2977" i="11" s="1"/>
  <c r="M2976" i="4" s="1"/>
  <c r="J2976" i="4" s="1"/>
  <c r="G2973" i="11"/>
  <c r="H2973" i="11" s="1"/>
  <c r="M2972" i="4" s="1"/>
  <c r="J2972" i="4" s="1"/>
  <c r="G2969" i="11"/>
  <c r="H2969" i="11" s="1"/>
  <c r="M2968" i="4" s="1"/>
  <c r="J2968" i="4" s="1"/>
  <c r="G2965" i="11"/>
  <c r="H2965" i="11" s="1"/>
  <c r="M2964" i="4" s="1"/>
  <c r="J2964" i="4" s="1"/>
  <c r="G2961" i="11"/>
  <c r="H2961" i="11" s="1"/>
  <c r="M2960" i="4" s="1"/>
  <c r="J2960" i="4" s="1"/>
  <c r="G2957" i="11"/>
  <c r="H2957" i="11" s="1"/>
  <c r="M2956" i="4" s="1"/>
  <c r="J2956" i="4" s="1"/>
  <c r="G2953" i="11"/>
  <c r="H2953" i="11" s="1"/>
  <c r="M2952" i="4" s="1"/>
  <c r="J2952" i="4" s="1"/>
  <c r="G2949" i="11"/>
  <c r="H2949" i="11" s="1"/>
  <c r="M2948" i="4" s="1"/>
  <c r="J2948" i="4" s="1"/>
  <c r="G2945" i="11"/>
  <c r="H2945" i="11" s="1"/>
  <c r="M2944" i="4" s="1"/>
  <c r="J2944" i="4" s="1"/>
  <c r="G2941" i="11"/>
  <c r="H2941" i="11" s="1"/>
  <c r="M2940" i="4" s="1"/>
  <c r="J2940" i="4" s="1"/>
  <c r="G2937" i="11"/>
  <c r="H2937" i="11" s="1"/>
  <c r="M2936" i="4" s="1"/>
  <c r="J2936" i="4" s="1"/>
  <c r="G2933" i="11"/>
  <c r="H2933" i="11" s="1"/>
  <c r="M2932" i="4" s="1"/>
  <c r="J2932" i="4" s="1"/>
  <c r="G2929" i="11"/>
  <c r="H2929" i="11" s="1"/>
  <c r="M2928" i="4" s="1"/>
  <c r="J2928" i="4" s="1"/>
  <c r="G2925" i="11"/>
  <c r="H2925" i="11" s="1"/>
  <c r="M2924" i="4" s="1"/>
  <c r="J2924" i="4" s="1"/>
  <c r="G2921" i="11"/>
  <c r="H2921" i="11" s="1"/>
  <c r="M2920" i="4" s="1"/>
  <c r="J2920" i="4" s="1"/>
  <c r="G2917" i="11"/>
  <c r="H2917" i="11" s="1"/>
  <c r="M2916" i="4" s="1"/>
  <c r="J2916" i="4" s="1"/>
  <c r="G2913" i="11"/>
  <c r="H2913" i="11" s="1"/>
  <c r="M2912" i="4" s="1"/>
  <c r="J2912" i="4" s="1"/>
  <c r="G2909" i="11"/>
  <c r="H2909" i="11" s="1"/>
  <c r="M2908" i="4" s="1"/>
  <c r="J2908" i="4" s="1"/>
  <c r="G2905" i="11"/>
  <c r="H2905" i="11" s="1"/>
  <c r="M2904" i="4" s="1"/>
  <c r="J2904" i="4" s="1"/>
  <c r="G2901" i="11"/>
  <c r="H2901" i="11" s="1"/>
  <c r="M2900" i="4" s="1"/>
  <c r="J2900" i="4" s="1"/>
  <c r="G2897" i="11"/>
  <c r="H2897" i="11" s="1"/>
  <c r="M2896" i="4" s="1"/>
  <c r="J2896" i="4" s="1"/>
  <c r="G2893" i="11"/>
  <c r="H2893" i="11" s="1"/>
  <c r="M2892" i="4" s="1"/>
  <c r="J2892" i="4" s="1"/>
  <c r="G2889" i="11"/>
  <c r="H2889" i="11" s="1"/>
  <c r="M2888" i="4" s="1"/>
  <c r="J2888" i="4" s="1"/>
  <c r="G2885" i="11"/>
  <c r="H2885" i="11" s="1"/>
  <c r="M2884" i="4" s="1"/>
  <c r="J2884" i="4" s="1"/>
  <c r="G2881" i="11"/>
  <c r="H2881" i="11" s="1"/>
  <c r="M2880" i="4" s="1"/>
  <c r="J2880" i="4" s="1"/>
  <c r="G2877" i="11"/>
  <c r="H2877" i="11" s="1"/>
  <c r="M2876" i="4" s="1"/>
  <c r="J2876" i="4" s="1"/>
  <c r="G2873" i="11"/>
  <c r="H2873" i="11" s="1"/>
  <c r="M2872" i="4" s="1"/>
  <c r="J2872" i="4" s="1"/>
  <c r="G2869" i="11"/>
  <c r="H2869" i="11" s="1"/>
  <c r="M2868" i="4" s="1"/>
  <c r="J2868" i="4" s="1"/>
  <c r="G2865" i="11"/>
  <c r="H2865" i="11" s="1"/>
  <c r="M2864" i="4" s="1"/>
  <c r="J2864" i="4" s="1"/>
  <c r="G2861" i="11"/>
  <c r="H2861" i="11" s="1"/>
  <c r="M2860" i="4" s="1"/>
  <c r="J2860" i="4" s="1"/>
  <c r="G2857" i="11"/>
  <c r="H2857" i="11" s="1"/>
  <c r="M2856" i="4" s="1"/>
  <c r="J2856" i="4" s="1"/>
  <c r="G2853" i="11"/>
  <c r="H2853" i="11" s="1"/>
  <c r="M2852" i="4" s="1"/>
  <c r="J2852" i="4" s="1"/>
  <c r="G2849" i="11"/>
  <c r="H2849" i="11" s="1"/>
  <c r="M2848" i="4" s="1"/>
  <c r="J2848" i="4" s="1"/>
  <c r="G2845" i="11"/>
  <c r="H2845" i="11" s="1"/>
  <c r="M2844" i="4" s="1"/>
  <c r="J2844" i="4" s="1"/>
  <c r="G2841" i="11"/>
  <c r="H2841" i="11" s="1"/>
  <c r="M2840" i="4" s="1"/>
  <c r="J2840" i="4" s="1"/>
  <c r="G2837" i="11"/>
  <c r="H2837" i="11" s="1"/>
  <c r="M2836" i="4" s="1"/>
  <c r="J2836" i="4" s="1"/>
  <c r="G2833" i="11"/>
  <c r="H2833" i="11" s="1"/>
  <c r="M2832" i="4" s="1"/>
  <c r="J2832" i="4" s="1"/>
  <c r="G2829" i="11"/>
  <c r="H2829" i="11" s="1"/>
  <c r="M2828" i="4" s="1"/>
  <c r="J2828" i="4" s="1"/>
  <c r="G2825" i="11"/>
  <c r="H2825" i="11" s="1"/>
  <c r="M2824" i="4" s="1"/>
  <c r="J2824" i="4" s="1"/>
  <c r="G2821" i="11"/>
  <c r="H2821" i="11" s="1"/>
  <c r="M2820" i="4" s="1"/>
  <c r="J2820" i="4" s="1"/>
  <c r="G2817" i="11"/>
  <c r="H2817" i="11" s="1"/>
  <c r="M2816" i="4" s="1"/>
  <c r="J2816" i="4" s="1"/>
  <c r="G2813" i="11"/>
  <c r="H2813" i="11" s="1"/>
  <c r="M2812" i="4" s="1"/>
  <c r="J2812" i="4" s="1"/>
  <c r="G2809" i="11"/>
  <c r="H2809" i="11" s="1"/>
  <c r="M2808" i="4" s="1"/>
  <c r="J2808" i="4" s="1"/>
  <c r="G2805" i="11"/>
  <c r="H2805" i="11" s="1"/>
  <c r="M2804" i="4" s="1"/>
  <c r="J2804" i="4" s="1"/>
  <c r="G2801" i="11"/>
  <c r="H2801" i="11" s="1"/>
  <c r="M2800" i="4" s="1"/>
  <c r="J2800" i="4" s="1"/>
  <c r="G2797" i="11"/>
  <c r="H2797" i="11" s="1"/>
  <c r="M2796" i="4" s="1"/>
  <c r="J2796" i="4" s="1"/>
  <c r="G2793" i="11"/>
  <c r="H2793" i="11" s="1"/>
  <c r="M2792" i="4" s="1"/>
  <c r="J2792" i="4" s="1"/>
  <c r="G2789" i="11"/>
  <c r="H2789" i="11" s="1"/>
  <c r="M2788" i="4" s="1"/>
  <c r="J2788" i="4" s="1"/>
  <c r="G2785" i="11"/>
  <c r="H2785" i="11" s="1"/>
  <c r="M2784" i="4" s="1"/>
  <c r="J2784" i="4" s="1"/>
  <c r="G2781" i="11"/>
  <c r="H2781" i="11" s="1"/>
  <c r="M2780" i="4" s="1"/>
  <c r="J2780" i="4" s="1"/>
  <c r="G2777" i="11"/>
  <c r="H2777" i="11" s="1"/>
  <c r="M2776" i="4" s="1"/>
  <c r="J2776" i="4" s="1"/>
  <c r="G2773" i="11"/>
  <c r="H2773" i="11" s="1"/>
  <c r="M2772" i="4" s="1"/>
  <c r="J2772" i="4" s="1"/>
  <c r="G2769" i="11"/>
  <c r="H2769" i="11" s="1"/>
  <c r="M2768" i="4" s="1"/>
  <c r="J2768" i="4" s="1"/>
  <c r="G2765" i="11"/>
  <c r="H2765" i="11" s="1"/>
  <c r="M2764" i="4" s="1"/>
  <c r="J2764" i="4" s="1"/>
  <c r="G2761" i="11"/>
  <c r="H2761" i="11" s="1"/>
  <c r="M2760" i="4" s="1"/>
  <c r="J2760" i="4" s="1"/>
  <c r="G2757" i="11"/>
  <c r="H2757" i="11" s="1"/>
  <c r="M2756" i="4" s="1"/>
  <c r="J2756" i="4" s="1"/>
  <c r="G2753" i="11"/>
  <c r="H2753" i="11" s="1"/>
  <c r="M2752" i="4" s="1"/>
  <c r="J2752" i="4" s="1"/>
  <c r="G2749" i="11"/>
  <c r="H2749" i="11" s="1"/>
  <c r="M2748" i="4" s="1"/>
  <c r="J2748" i="4" s="1"/>
  <c r="G2745" i="11"/>
  <c r="H2745" i="11" s="1"/>
  <c r="M2744" i="4" s="1"/>
  <c r="J2744" i="4" s="1"/>
  <c r="G2741" i="11"/>
  <c r="H2741" i="11" s="1"/>
  <c r="M2740" i="4" s="1"/>
  <c r="J2740" i="4" s="1"/>
  <c r="G2737" i="11"/>
  <c r="H2737" i="11" s="1"/>
  <c r="M2736" i="4" s="1"/>
  <c r="J2736" i="4" s="1"/>
  <c r="G2733" i="11"/>
  <c r="H2733" i="11" s="1"/>
  <c r="M2732" i="4" s="1"/>
  <c r="J2732" i="4" s="1"/>
  <c r="G2729" i="11"/>
  <c r="H2729" i="11" s="1"/>
  <c r="M2728" i="4" s="1"/>
  <c r="J2728" i="4" s="1"/>
  <c r="G2725" i="11"/>
  <c r="H2725" i="11" s="1"/>
  <c r="M2724" i="4" s="1"/>
  <c r="J2724" i="4" s="1"/>
  <c r="G2721" i="11"/>
  <c r="H2721" i="11" s="1"/>
  <c r="M2720" i="4" s="1"/>
  <c r="J2720" i="4" s="1"/>
  <c r="G2717" i="11"/>
  <c r="H2717" i="11" s="1"/>
  <c r="M2716" i="4" s="1"/>
  <c r="J2716" i="4" s="1"/>
  <c r="G2713" i="11"/>
  <c r="H2713" i="11" s="1"/>
  <c r="M2712" i="4" s="1"/>
  <c r="J2712" i="4" s="1"/>
  <c r="G2709" i="11"/>
  <c r="H2709" i="11" s="1"/>
  <c r="M2708" i="4" s="1"/>
  <c r="J2708" i="4" s="1"/>
  <c r="G2705" i="11"/>
  <c r="H2705" i="11" s="1"/>
  <c r="M2704" i="4" s="1"/>
  <c r="J2704" i="4" s="1"/>
  <c r="G2701" i="11"/>
  <c r="H2701" i="11" s="1"/>
  <c r="M2700" i="4" s="1"/>
  <c r="J2700" i="4" s="1"/>
  <c r="G2697" i="11"/>
  <c r="H2697" i="11" s="1"/>
  <c r="M2696" i="4" s="1"/>
  <c r="J2696" i="4" s="1"/>
  <c r="G2693" i="11"/>
  <c r="H2693" i="11" s="1"/>
  <c r="M2692" i="4" s="1"/>
  <c r="J2692" i="4" s="1"/>
  <c r="G2689" i="11"/>
  <c r="H2689" i="11" s="1"/>
  <c r="M2688" i="4" s="1"/>
  <c r="J2688" i="4" s="1"/>
  <c r="G2685" i="11"/>
  <c r="H2685" i="11" s="1"/>
  <c r="M2684" i="4" s="1"/>
  <c r="J2684" i="4" s="1"/>
  <c r="G2681" i="11"/>
  <c r="H2681" i="11" s="1"/>
  <c r="M2680" i="4" s="1"/>
  <c r="J2680" i="4" s="1"/>
  <c r="G2677" i="11"/>
  <c r="H2677" i="11" s="1"/>
  <c r="M2676" i="4" s="1"/>
  <c r="J2676" i="4" s="1"/>
  <c r="G2673" i="11"/>
  <c r="H2673" i="11" s="1"/>
  <c r="M2672" i="4" s="1"/>
  <c r="J2672" i="4" s="1"/>
  <c r="G2669" i="11"/>
  <c r="H2669" i="11" s="1"/>
  <c r="M2668" i="4" s="1"/>
  <c r="J2668" i="4" s="1"/>
  <c r="G2665" i="11"/>
  <c r="H2665" i="11" s="1"/>
  <c r="M2664" i="4" s="1"/>
  <c r="J2664" i="4" s="1"/>
  <c r="G2661" i="11"/>
  <c r="H2661" i="11" s="1"/>
  <c r="M2660" i="4" s="1"/>
  <c r="J2660" i="4" s="1"/>
  <c r="G2657" i="11"/>
  <c r="H2657" i="11" s="1"/>
  <c r="M2656" i="4" s="1"/>
  <c r="J2656" i="4" s="1"/>
  <c r="G2653" i="11"/>
  <c r="H2653" i="11" s="1"/>
  <c r="M2652" i="4" s="1"/>
  <c r="J2652" i="4" s="1"/>
  <c r="G2649" i="11"/>
  <c r="H2649" i="11" s="1"/>
  <c r="M2648" i="4" s="1"/>
  <c r="J2648" i="4" s="1"/>
  <c r="G2645" i="11"/>
  <c r="H2645" i="11" s="1"/>
  <c r="M2644" i="4" s="1"/>
  <c r="J2644" i="4" s="1"/>
  <c r="G2641" i="11"/>
  <c r="H2641" i="11" s="1"/>
  <c r="M2640" i="4" s="1"/>
  <c r="J2640" i="4" s="1"/>
  <c r="G2637" i="11"/>
  <c r="H2637" i="11" s="1"/>
  <c r="M2636" i="4" s="1"/>
  <c r="J2636" i="4" s="1"/>
  <c r="G2633" i="11"/>
  <c r="H2633" i="11" s="1"/>
  <c r="M2632" i="4" s="1"/>
  <c r="J2632" i="4" s="1"/>
  <c r="G2629" i="11"/>
  <c r="H2629" i="11" s="1"/>
  <c r="M2628" i="4" s="1"/>
  <c r="J2628" i="4" s="1"/>
  <c r="G2625" i="11"/>
  <c r="H2625" i="11" s="1"/>
  <c r="M2624" i="4" s="1"/>
  <c r="J2624" i="4" s="1"/>
  <c r="G2621" i="11"/>
  <c r="H2621" i="11" s="1"/>
  <c r="M2620" i="4" s="1"/>
  <c r="J2620" i="4" s="1"/>
  <c r="G2617" i="11"/>
  <c r="H2617" i="11" s="1"/>
  <c r="M2616" i="4" s="1"/>
  <c r="J2616" i="4" s="1"/>
  <c r="G2613" i="11"/>
  <c r="H2613" i="11" s="1"/>
  <c r="M2612" i="4" s="1"/>
  <c r="J2612" i="4" s="1"/>
  <c r="G2609" i="11"/>
  <c r="H2609" i="11" s="1"/>
  <c r="M2608" i="4" s="1"/>
  <c r="J2608" i="4" s="1"/>
  <c r="G2605" i="11"/>
  <c r="H2605" i="11" s="1"/>
  <c r="M2604" i="4" s="1"/>
  <c r="J2604" i="4" s="1"/>
  <c r="G2601" i="11"/>
  <c r="H2601" i="11" s="1"/>
  <c r="M2600" i="4" s="1"/>
  <c r="J2600" i="4" s="1"/>
  <c r="G2597" i="11"/>
  <c r="H2597" i="11" s="1"/>
  <c r="M2596" i="4" s="1"/>
  <c r="J2596" i="4" s="1"/>
  <c r="G2593" i="11"/>
  <c r="H2593" i="11" s="1"/>
  <c r="M2592" i="4" s="1"/>
  <c r="J2592" i="4" s="1"/>
  <c r="G2589" i="11"/>
  <c r="H2589" i="11" s="1"/>
  <c r="M2588" i="4" s="1"/>
  <c r="J2588" i="4" s="1"/>
  <c r="G2585" i="11"/>
  <c r="H2585" i="11" s="1"/>
  <c r="M2584" i="4" s="1"/>
  <c r="J2584" i="4" s="1"/>
  <c r="G2581" i="11"/>
  <c r="H2581" i="11" s="1"/>
  <c r="M2580" i="4" s="1"/>
  <c r="J2580" i="4" s="1"/>
  <c r="G2577" i="11"/>
  <c r="H2577" i="11" s="1"/>
  <c r="M2576" i="4" s="1"/>
  <c r="J2576" i="4" s="1"/>
  <c r="G2573" i="11"/>
  <c r="H2573" i="11" s="1"/>
  <c r="M2572" i="4" s="1"/>
  <c r="J2572" i="4" s="1"/>
  <c r="G2569" i="11"/>
  <c r="H2569" i="11" s="1"/>
  <c r="M2568" i="4" s="1"/>
  <c r="J2568" i="4" s="1"/>
  <c r="G2565" i="11"/>
  <c r="H2565" i="11" s="1"/>
  <c r="M2564" i="4" s="1"/>
  <c r="J2564" i="4" s="1"/>
  <c r="G2561" i="11"/>
  <c r="H2561" i="11" s="1"/>
  <c r="M2560" i="4" s="1"/>
  <c r="J2560" i="4" s="1"/>
  <c r="G2557" i="11"/>
  <c r="H2557" i="11" s="1"/>
  <c r="M2556" i="4" s="1"/>
  <c r="J2556" i="4" s="1"/>
  <c r="G2553" i="11"/>
  <c r="H2553" i="11" s="1"/>
  <c r="M2552" i="4" s="1"/>
  <c r="J2552" i="4" s="1"/>
  <c r="G2549" i="11"/>
  <c r="H2549" i="11" s="1"/>
  <c r="M2548" i="4" s="1"/>
  <c r="J2548" i="4" s="1"/>
  <c r="G2545" i="11"/>
  <c r="H2545" i="11" s="1"/>
  <c r="M2544" i="4" s="1"/>
  <c r="J2544" i="4" s="1"/>
  <c r="G2541" i="11"/>
  <c r="H2541" i="11" s="1"/>
  <c r="M2540" i="4" s="1"/>
  <c r="J2540" i="4" s="1"/>
  <c r="G2537" i="11"/>
  <c r="H2537" i="11" s="1"/>
  <c r="M2536" i="4" s="1"/>
  <c r="J2536" i="4" s="1"/>
  <c r="G2533" i="11"/>
  <c r="H2533" i="11" s="1"/>
  <c r="M2532" i="4" s="1"/>
  <c r="J2532" i="4" s="1"/>
  <c r="G2529" i="11"/>
  <c r="H2529" i="11" s="1"/>
  <c r="M2528" i="4" s="1"/>
  <c r="J2528" i="4" s="1"/>
  <c r="G2525" i="11"/>
  <c r="H2525" i="11" s="1"/>
  <c r="M2524" i="4" s="1"/>
  <c r="J2524" i="4" s="1"/>
  <c r="G2521" i="11"/>
  <c r="H2521" i="11" s="1"/>
  <c r="M2520" i="4" s="1"/>
  <c r="J2520" i="4" s="1"/>
  <c r="G2517" i="11"/>
  <c r="H2517" i="11" s="1"/>
  <c r="M2516" i="4" s="1"/>
  <c r="J2516" i="4" s="1"/>
  <c r="G2513" i="11"/>
  <c r="H2513" i="11" s="1"/>
  <c r="M2512" i="4" s="1"/>
  <c r="J2512" i="4" s="1"/>
  <c r="G2509" i="11"/>
  <c r="H2509" i="11" s="1"/>
  <c r="M2508" i="4" s="1"/>
  <c r="J2508" i="4" s="1"/>
  <c r="G2505" i="11"/>
  <c r="H2505" i="11" s="1"/>
  <c r="M2504" i="4" s="1"/>
  <c r="J2504" i="4" s="1"/>
  <c r="G2501" i="11"/>
  <c r="H2501" i="11" s="1"/>
  <c r="M2500" i="4" s="1"/>
  <c r="J2500" i="4" s="1"/>
  <c r="G2497" i="11"/>
  <c r="H2497" i="11" s="1"/>
  <c r="M2496" i="4" s="1"/>
  <c r="J2496" i="4" s="1"/>
  <c r="G2493" i="11"/>
  <c r="H2493" i="11" s="1"/>
  <c r="M2492" i="4" s="1"/>
  <c r="J2492" i="4" s="1"/>
  <c r="G2489" i="11"/>
  <c r="H2489" i="11" s="1"/>
  <c r="M2488" i="4" s="1"/>
  <c r="J2488" i="4" s="1"/>
  <c r="G2485" i="11"/>
  <c r="H2485" i="11" s="1"/>
  <c r="M2484" i="4" s="1"/>
  <c r="J2484" i="4" s="1"/>
  <c r="G2481" i="11"/>
  <c r="H2481" i="11" s="1"/>
  <c r="M2480" i="4" s="1"/>
  <c r="J2480" i="4" s="1"/>
  <c r="G2477" i="11"/>
  <c r="H2477" i="11" s="1"/>
  <c r="M2476" i="4" s="1"/>
  <c r="J2476" i="4" s="1"/>
  <c r="G2473" i="11"/>
  <c r="H2473" i="11" s="1"/>
  <c r="M2472" i="4" s="1"/>
  <c r="J2472" i="4" s="1"/>
  <c r="G2469" i="11"/>
  <c r="H2469" i="11" s="1"/>
  <c r="M2468" i="4" s="1"/>
  <c r="J2468" i="4" s="1"/>
  <c r="G2465" i="11"/>
  <c r="H2465" i="11" s="1"/>
  <c r="M2464" i="4" s="1"/>
  <c r="J2464" i="4" s="1"/>
  <c r="G2461" i="11"/>
  <c r="H2461" i="11" s="1"/>
  <c r="M2460" i="4" s="1"/>
  <c r="J2460" i="4" s="1"/>
  <c r="G2457" i="11"/>
  <c r="H2457" i="11" s="1"/>
  <c r="M2456" i="4" s="1"/>
  <c r="J2456" i="4" s="1"/>
  <c r="G2453" i="11"/>
  <c r="H2453" i="11" s="1"/>
  <c r="M2452" i="4" s="1"/>
  <c r="J2452" i="4" s="1"/>
  <c r="G2449" i="11"/>
  <c r="H2449" i="11" s="1"/>
  <c r="M2448" i="4" s="1"/>
  <c r="J2448" i="4" s="1"/>
  <c r="G2445" i="11"/>
  <c r="H2445" i="11" s="1"/>
  <c r="M2444" i="4" s="1"/>
  <c r="J2444" i="4" s="1"/>
  <c r="G2441" i="11"/>
  <c r="H2441" i="11" s="1"/>
  <c r="M2440" i="4" s="1"/>
  <c r="J2440" i="4" s="1"/>
  <c r="G2437" i="11"/>
  <c r="H2437" i="11" s="1"/>
  <c r="M2436" i="4" s="1"/>
  <c r="J2436" i="4" s="1"/>
  <c r="G2433" i="11"/>
  <c r="H2433" i="11" s="1"/>
  <c r="M2432" i="4" s="1"/>
  <c r="J2432" i="4" s="1"/>
  <c r="G2429" i="11"/>
  <c r="H2429" i="11" s="1"/>
  <c r="M2428" i="4" s="1"/>
  <c r="J2428" i="4" s="1"/>
  <c r="G2425" i="11"/>
  <c r="H2425" i="11" s="1"/>
  <c r="M2424" i="4" s="1"/>
  <c r="J2424" i="4" s="1"/>
  <c r="G2421" i="11"/>
  <c r="H2421" i="11" s="1"/>
  <c r="M2420" i="4" s="1"/>
  <c r="J2420" i="4" s="1"/>
  <c r="G2417" i="11"/>
  <c r="H2417" i="11" s="1"/>
  <c r="M2416" i="4" s="1"/>
  <c r="J2416" i="4" s="1"/>
  <c r="G2413" i="11"/>
  <c r="H2413" i="11" s="1"/>
  <c r="M2412" i="4" s="1"/>
  <c r="J2412" i="4" s="1"/>
  <c r="G2409" i="11"/>
  <c r="H2409" i="11" s="1"/>
  <c r="M2408" i="4" s="1"/>
  <c r="J2408" i="4" s="1"/>
  <c r="G2405" i="11"/>
  <c r="H2405" i="11" s="1"/>
  <c r="M2404" i="4" s="1"/>
  <c r="J2404" i="4" s="1"/>
  <c r="G2401" i="11"/>
  <c r="H2401" i="11" s="1"/>
  <c r="M2400" i="4" s="1"/>
  <c r="J2400" i="4" s="1"/>
  <c r="G2397" i="11"/>
  <c r="H2397" i="11" s="1"/>
  <c r="M2396" i="4" s="1"/>
  <c r="J2396" i="4" s="1"/>
  <c r="G2393" i="11"/>
  <c r="H2393" i="11" s="1"/>
  <c r="M2392" i="4" s="1"/>
  <c r="J2392" i="4" s="1"/>
  <c r="G2389" i="11"/>
  <c r="H2389" i="11" s="1"/>
  <c r="M2388" i="4" s="1"/>
  <c r="J2388" i="4" s="1"/>
  <c r="G2385" i="11"/>
  <c r="H2385" i="11" s="1"/>
  <c r="M2384" i="4" s="1"/>
  <c r="J2384" i="4" s="1"/>
  <c r="G2381" i="11"/>
  <c r="H2381" i="11" s="1"/>
  <c r="M2380" i="4" s="1"/>
  <c r="J2380" i="4" s="1"/>
  <c r="G2377" i="11"/>
  <c r="H2377" i="11" s="1"/>
  <c r="M2376" i="4" s="1"/>
  <c r="J2376" i="4" s="1"/>
  <c r="G2373" i="11"/>
  <c r="H2373" i="11" s="1"/>
  <c r="M2372" i="4" s="1"/>
  <c r="J2372" i="4" s="1"/>
  <c r="G3" i="11"/>
  <c r="H3" i="11" s="1"/>
  <c r="M2" i="4" s="1"/>
  <c r="J2" i="4" s="1"/>
  <c r="G3924" i="11"/>
  <c r="H3924" i="11" s="1"/>
  <c r="M3923" i="4" s="1"/>
  <c r="J3923" i="4" s="1"/>
  <c r="G3920" i="11"/>
  <c r="H3920" i="11" s="1"/>
  <c r="M3919" i="4" s="1"/>
  <c r="J3919" i="4" s="1"/>
  <c r="G3916" i="11"/>
  <c r="H3916" i="11" s="1"/>
  <c r="M3915" i="4" s="1"/>
  <c r="J3915" i="4" s="1"/>
  <c r="G3912" i="11"/>
  <c r="H3912" i="11" s="1"/>
  <c r="M3911" i="4" s="1"/>
  <c r="J3911" i="4" s="1"/>
  <c r="G3908" i="11"/>
  <c r="H3908" i="11" s="1"/>
  <c r="M3907" i="4" s="1"/>
  <c r="J3907" i="4" s="1"/>
  <c r="G3904" i="11"/>
  <c r="H3904" i="11" s="1"/>
  <c r="M3903" i="4" s="1"/>
  <c r="J3903" i="4" s="1"/>
  <c r="G3900" i="11"/>
  <c r="H3900" i="11" s="1"/>
  <c r="M3899" i="4" s="1"/>
  <c r="J3899" i="4" s="1"/>
  <c r="G3896" i="11"/>
  <c r="H3896" i="11" s="1"/>
  <c r="M3895" i="4" s="1"/>
  <c r="J3895" i="4" s="1"/>
  <c r="G3892" i="11"/>
  <c r="H3892" i="11" s="1"/>
  <c r="M3891" i="4" s="1"/>
  <c r="J3891" i="4" s="1"/>
  <c r="G3888" i="11"/>
  <c r="H3888" i="11" s="1"/>
  <c r="M3887" i="4" s="1"/>
  <c r="J3887" i="4" s="1"/>
  <c r="G3884" i="11"/>
  <c r="H3884" i="11" s="1"/>
  <c r="M3883" i="4" s="1"/>
  <c r="J3883" i="4" s="1"/>
  <c r="G3880" i="11"/>
  <c r="H3880" i="11" s="1"/>
  <c r="M3879" i="4" s="1"/>
  <c r="J3879" i="4" s="1"/>
  <c r="G3876" i="11"/>
  <c r="H3876" i="11" s="1"/>
  <c r="M3875" i="4" s="1"/>
  <c r="J3875" i="4" s="1"/>
  <c r="G3872" i="11"/>
  <c r="H3872" i="11" s="1"/>
  <c r="M3871" i="4" s="1"/>
  <c r="J3871" i="4" s="1"/>
  <c r="G3868" i="11"/>
  <c r="H3868" i="11" s="1"/>
  <c r="M3867" i="4" s="1"/>
  <c r="J3867" i="4" s="1"/>
  <c r="G3864" i="11"/>
  <c r="H3864" i="11" s="1"/>
  <c r="M3863" i="4" s="1"/>
  <c r="J3863" i="4" s="1"/>
  <c r="G3860" i="11"/>
  <c r="H3860" i="11" s="1"/>
  <c r="M3859" i="4" s="1"/>
  <c r="J3859" i="4" s="1"/>
  <c r="G3856" i="11"/>
  <c r="H3856" i="11" s="1"/>
  <c r="M3855" i="4" s="1"/>
  <c r="J3855" i="4" s="1"/>
  <c r="G3852" i="11"/>
  <c r="H3852" i="11" s="1"/>
  <c r="M3851" i="4" s="1"/>
  <c r="J3851" i="4" s="1"/>
  <c r="G3848" i="11"/>
  <c r="H3848" i="11" s="1"/>
  <c r="M3847" i="4" s="1"/>
  <c r="J3847" i="4" s="1"/>
  <c r="G3844" i="11"/>
  <c r="H3844" i="11" s="1"/>
  <c r="M3843" i="4" s="1"/>
  <c r="J3843" i="4" s="1"/>
  <c r="G3840" i="11"/>
  <c r="H3840" i="11" s="1"/>
  <c r="M3839" i="4" s="1"/>
  <c r="J3839" i="4" s="1"/>
  <c r="G3836" i="11"/>
  <c r="H3836" i="11" s="1"/>
  <c r="M3835" i="4" s="1"/>
  <c r="J3835" i="4" s="1"/>
  <c r="G3832" i="11"/>
  <c r="H3832" i="11" s="1"/>
  <c r="M3831" i="4" s="1"/>
  <c r="J3831" i="4" s="1"/>
  <c r="G3828" i="11"/>
  <c r="H3828" i="11" s="1"/>
  <c r="M3827" i="4" s="1"/>
  <c r="J3827" i="4" s="1"/>
  <c r="G3824" i="11"/>
  <c r="H3824" i="11" s="1"/>
  <c r="M3823" i="4" s="1"/>
  <c r="J3823" i="4" s="1"/>
  <c r="G3820" i="11"/>
  <c r="H3820" i="11" s="1"/>
  <c r="M3819" i="4" s="1"/>
  <c r="J3819" i="4" s="1"/>
  <c r="G3816" i="11"/>
  <c r="H3816" i="11" s="1"/>
  <c r="M3815" i="4" s="1"/>
  <c r="J3815" i="4" s="1"/>
  <c r="G3812" i="11"/>
  <c r="H3812" i="11" s="1"/>
  <c r="M3811" i="4" s="1"/>
  <c r="J3811" i="4" s="1"/>
  <c r="G3808" i="11"/>
  <c r="H3808" i="11" s="1"/>
  <c r="M3807" i="4" s="1"/>
  <c r="J3807" i="4" s="1"/>
  <c r="G3804" i="11"/>
  <c r="H3804" i="11" s="1"/>
  <c r="M3803" i="4" s="1"/>
  <c r="J3803" i="4" s="1"/>
  <c r="G3800" i="11"/>
  <c r="H3800" i="11" s="1"/>
  <c r="M3799" i="4" s="1"/>
  <c r="J3799" i="4" s="1"/>
  <c r="G3796" i="11"/>
  <c r="H3796" i="11" s="1"/>
  <c r="M3795" i="4" s="1"/>
  <c r="J3795" i="4" s="1"/>
  <c r="G3792" i="11"/>
  <c r="H3792" i="11" s="1"/>
  <c r="M3791" i="4" s="1"/>
  <c r="J3791" i="4" s="1"/>
  <c r="G3788" i="11"/>
  <c r="H3788" i="11" s="1"/>
  <c r="M3787" i="4" s="1"/>
  <c r="J3787" i="4" s="1"/>
  <c r="G3784" i="11"/>
  <c r="H3784" i="11" s="1"/>
  <c r="M3783" i="4" s="1"/>
  <c r="J3783" i="4" s="1"/>
  <c r="G3780" i="11"/>
  <c r="H3780" i="11" s="1"/>
  <c r="M3779" i="4" s="1"/>
  <c r="J3779" i="4" s="1"/>
  <c r="G3776" i="11"/>
  <c r="H3776" i="11" s="1"/>
  <c r="M3775" i="4" s="1"/>
  <c r="J3775" i="4" s="1"/>
  <c r="G3772" i="11"/>
  <c r="H3772" i="11" s="1"/>
  <c r="M3771" i="4" s="1"/>
  <c r="J3771" i="4" s="1"/>
  <c r="G3768" i="11"/>
  <c r="H3768" i="11" s="1"/>
  <c r="M3767" i="4" s="1"/>
  <c r="J3767" i="4" s="1"/>
  <c r="G3764" i="11"/>
  <c r="H3764" i="11" s="1"/>
  <c r="M3763" i="4" s="1"/>
  <c r="J3763" i="4" s="1"/>
  <c r="G3760" i="11"/>
  <c r="H3760" i="11" s="1"/>
  <c r="M3759" i="4" s="1"/>
  <c r="J3759" i="4" s="1"/>
  <c r="G3756" i="11"/>
  <c r="H3756" i="11" s="1"/>
  <c r="M3755" i="4" s="1"/>
  <c r="J3755" i="4" s="1"/>
  <c r="G3752" i="11"/>
  <c r="H3752" i="11" s="1"/>
  <c r="M3751" i="4" s="1"/>
  <c r="J3751" i="4" s="1"/>
  <c r="G3748" i="11"/>
  <c r="H3748" i="11" s="1"/>
  <c r="M3747" i="4" s="1"/>
  <c r="J3747" i="4" s="1"/>
  <c r="G3744" i="11"/>
  <c r="H3744" i="11" s="1"/>
  <c r="M3743" i="4" s="1"/>
  <c r="J3743" i="4" s="1"/>
  <c r="G3740" i="11"/>
  <c r="H3740" i="11" s="1"/>
  <c r="M3739" i="4" s="1"/>
  <c r="J3739" i="4" s="1"/>
  <c r="G3736" i="11"/>
  <c r="H3736" i="11" s="1"/>
  <c r="M3735" i="4" s="1"/>
  <c r="J3735" i="4" s="1"/>
  <c r="G3732" i="11"/>
  <c r="H3732" i="11" s="1"/>
  <c r="M3731" i="4" s="1"/>
  <c r="J3731" i="4" s="1"/>
  <c r="G3728" i="11"/>
  <c r="H3728" i="11" s="1"/>
  <c r="M3727" i="4" s="1"/>
  <c r="J3727" i="4" s="1"/>
  <c r="G3724" i="11"/>
  <c r="H3724" i="11" s="1"/>
  <c r="M3723" i="4" s="1"/>
  <c r="J3723" i="4" s="1"/>
  <c r="G3720" i="11"/>
  <c r="H3720" i="11" s="1"/>
  <c r="M3719" i="4" s="1"/>
  <c r="J3719" i="4" s="1"/>
  <c r="G3716" i="11"/>
  <c r="H3716" i="11" s="1"/>
  <c r="M3715" i="4" s="1"/>
  <c r="J3715" i="4" s="1"/>
  <c r="G3712" i="11"/>
  <c r="H3712" i="11" s="1"/>
  <c r="M3711" i="4" s="1"/>
  <c r="J3711" i="4" s="1"/>
  <c r="G3708" i="11"/>
  <c r="H3708" i="11" s="1"/>
  <c r="M3707" i="4" s="1"/>
  <c r="J3707" i="4" s="1"/>
  <c r="G3704" i="11"/>
  <c r="H3704" i="11" s="1"/>
  <c r="M3703" i="4" s="1"/>
  <c r="J3703" i="4" s="1"/>
  <c r="G3700" i="11"/>
  <c r="H3700" i="11" s="1"/>
  <c r="M3699" i="4" s="1"/>
  <c r="J3699" i="4" s="1"/>
  <c r="G3696" i="11"/>
  <c r="H3696" i="11" s="1"/>
  <c r="M3695" i="4" s="1"/>
  <c r="J3695" i="4" s="1"/>
  <c r="G3692" i="11"/>
  <c r="H3692" i="11" s="1"/>
  <c r="M3691" i="4" s="1"/>
  <c r="J3691" i="4" s="1"/>
  <c r="G3688" i="11"/>
  <c r="H3688" i="11" s="1"/>
  <c r="M3687" i="4" s="1"/>
  <c r="J3687" i="4" s="1"/>
  <c r="G3684" i="11"/>
  <c r="H3684" i="11" s="1"/>
  <c r="M3683" i="4" s="1"/>
  <c r="J3683" i="4" s="1"/>
  <c r="G3680" i="11"/>
  <c r="H3680" i="11" s="1"/>
  <c r="M3679" i="4" s="1"/>
  <c r="J3679" i="4" s="1"/>
  <c r="G3676" i="11"/>
  <c r="H3676" i="11" s="1"/>
  <c r="M3675" i="4" s="1"/>
  <c r="J3675" i="4" s="1"/>
  <c r="G3672" i="11"/>
  <c r="H3672" i="11" s="1"/>
  <c r="M3671" i="4" s="1"/>
  <c r="J3671" i="4" s="1"/>
  <c r="G3668" i="11"/>
  <c r="H3668" i="11" s="1"/>
  <c r="M3667" i="4" s="1"/>
  <c r="J3667" i="4" s="1"/>
  <c r="G3664" i="11"/>
  <c r="H3664" i="11" s="1"/>
  <c r="M3663" i="4" s="1"/>
  <c r="J3663" i="4" s="1"/>
  <c r="G3660" i="11"/>
  <c r="H3660" i="11" s="1"/>
  <c r="M3659" i="4" s="1"/>
  <c r="J3659" i="4" s="1"/>
  <c r="G3656" i="11"/>
  <c r="H3656" i="11" s="1"/>
  <c r="M3655" i="4" s="1"/>
  <c r="J3655" i="4" s="1"/>
  <c r="G3652" i="11"/>
  <c r="H3652" i="11" s="1"/>
  <c r="M3651" i="4" s="1"/>
  <c r="J3651" i="4" s="1"/>
  <c r="G3648" i="11"/>
  <c r="H3648" i="11" s="1"/>
  <c r="M3647" i="4" s="1"/>
  <c r="J3647" i="4" s="1"/>
  <c r="G3644" i="11"/>
  <c r="H3644" i="11" s="1"/>
  <c r="M3643" i="4" s="1"/>
  <c r="J3643" i="4" s="1"/>
  <c r="G3640" i="11"/>
  <c r="H3640" i="11" s="1"/>
  <c r="M3639" i="4" s="1"/>
  <c r="J3639" i="4" s="1"/>
  <c r="G3636" i="11"/>
  <c r="H3636" i="11" s="1"/>
  <c r="M3635" i="4" s="1"/>
  <c r="J3635" i="4" s="1"/>
  <c r="G3632" i="11"/>
  <c r="H3632" i="11" s="1"/>
  <c r="M3631" i="4" s="1"/>
  <c r="J3631" i="4" s="1"/>
  <c r="G3628" i="11"/>
  <c r="H3628" i="11" s="1"/>
  <c r="M3627" i="4" s="1"/>
  <c r="J3627" i="4" s="1"/>
  <c r="G3624" i="11"/>
  <c r="H3624" i="11" s="1"/>
  <c r="M3623" i="4" s="1"/>
  <c r="J3623" i="4" s="1"/>
  <c r="G3620" i="11"/>
  <c r="H3620" i="11" s="1"/>
  <c r="M3619" i="4" s="1"/>
  <c r="J3619" i="4" s="1"/>
  <c r="G3616" i="11"/>
  <c r="H3616" i="11" s="1"/>
  <c r="M3615" i="4" s="1"/>
  <c r="J3615" i="4" s="1"/>
  <c r="G3612" i="11"/>
  <c r="H3612" i="11" s="1"/>
  <c r="M3611" i="4" s="1"/>
  <c r="J3611" i="4" s="1"/>
  <c r="G3608" i="11"/>
  <c r="H3608" i="11" s="1"/>
  <c r="M3607" i="4" s="1"/>
  <c r="J3607" i="4" s="1"/>
  <c r="G3604" i="11"/>
  <c r="H3604" i="11" s="1"/>
  <c r="M3603" i="4" s="1"/>
  <c r="J3603" i="4" s="1"/>
  <c r="G3600" i="11"/>
  <c r="H3600" i="11" s="1"/>
  <c r="M3599" i="4" s="1"/>
  <c r="J3599" i="4" s="1"/>
  <c r="G3596" i="11"/>
  <c r="H3596" i="11" s="1"/>
  <c r="M3595" i="4" s="1"/>
  <c r="J3595" i="4" s="1"/>
  <c r="G3592" i="11"/>
  <c r="H3592" i="11" s="1"/>
  <c r="M3591" i="4" s="1"/>
  <c r="J3591" i="4" s="1"/>
  <c r="G3588" i="11"/>
  <c r="H3588" i="11" s="1"/>
  <c r="M3587" i="4" s="1"/>
  <c r="J3587" i="4" s="1"/>
  <c r="G3584" i="11"/>
  <c r="H3584" i="11" s="1"/>
  <c r="M3583" i="4" s="1"/>
  <c r="J3583" i="4" s="1"/>
  <c r="G3580" i="11"/>
  <c r="H3580" i="11" s="1"/>
  <c r="M3579" i="4" s="1"/>
  <c r="J3579" i="4" s="1"/>
  <c r="G3576" i="11"/>
  <c r="H3576" i="11" s="1"/>
  <c r="M3575" i="4" s="1"/>
  <c r="J3575" i="4" s="1"/>
  <c r="G3572" i="11"/>
  <c r="H3572" i="11" s="1"/>
  <c r="M3571" i="4" s="1"/>
  <c r="J3571" i="4" s="1"/>
  <c r="G3568" i="11"/>
  <c r="H3568" i="11" s="1"/>
  <c r="M3567" i="4" s="1"/>
  <c r="J3567" i="4" s="1"/>
  <c r="G3564" i="11"/>
  <c r="H3564" i="11" s="1"/>
  <c r="M3563" i="4" s="1"/>
  <c r="J3563" i="4" s="1"/>
  <c r="G3560" i="11"/>
  <c r="H3560" i="11" s="1"/>
  <c r="M3559" i="4" s="1"/>
  <c r="J3559" i="4" s="1"/>
  <c r="G3556" i="11"/>
  <c r="H3556" i="11" s="1"/>
  <c r="M3555" i="4" s="1"/>
  <c r="J3555" i="4" s="1"/>
  <c r="G3552" i="11"/>
  <c r="H3552" i="11" s="1"/>
  <c r="M3551" i="4" s="1"/>
  <c r="J3551" i="4" s="1"/>
  <c r="G3548" i="11"/>
  <c r="H3548" i="11" s="1"/>
  <c r="M3547" i="4" s="1"/>
  <c r="J3547" i="4" s="1"/>
  <c r="G3544" i="11"/>
  <c r="H3544" i="11" s="1"/>
  <c r="M3543" i="4" s="1"/>
  <c r="J3543" i="4" s="1"/>
  <c r="G3540" i="11"/>
  <c r="H3540" i="11" s="1"/>
  <c r="M3539" i="4" s="1"/>
  <c r="J3539" i="4" s="1"/>
  <c r="G3536" i="11"/>
  <c r="H3536" i="11" s="1"/>
  <c r="M3535" i="4" s="1"/>
  <c r="J3535" i="4" s="1"/>
  <c r="G3532" i="11"/>
  <c r="H3532" i="11" s="1"/>
  <c r="M3531" i="4" s="1"/>
  <c r="J3531" i="4" s="1"/>
  <c r="G3528" i="11"/>
  <c r="H3528" i="11" s="1"/>
  <c r="M3527" i="4" s="1"/>
  <c r="J3527" i="4" s="1"/>
  <c r="G3524" i="11"/>
  <c r="H3524" i="11" s="1"/>
  <c r="M3523" i="4" s="1"/>
  <c r="J3523" i="4" s="1"/>
  <c r="G3520" i="11"/>
  <c r="H3520" i="11" s="1"/>
  <c r="M3519" i="4" s="1"/>
  <c r="J3519" i="4" s="1"/>
  <c r="G3516" i="11"/>
  <c r="H3516" i="11" s="1"/>
  <c r="M3515" i="4" s="1"/>
  <c r="J3515" i="4" s="1"/>
  <c r="G3512" i="11"/>
  <c r="H3512" i="11" s="1"/>
  <c r="M3511" i="4" s="1"/>
  <c r="J3511" i="4" s="1"/>
  <c r="G3508" i="11"/>
  <c r="H3508" i="11" s="1"/>
  <c r="M3507" i="4" s="1"/>
  <c r="J3507" i="4" s="1"/>
  <c r="G3504" i="11"/>
  <c r="H3504" i="11" s="1"/>
  <c r="M3503" i="4" s="1"/>
  <c r="J3503" i="4" s="1"/>
  <c r="G3500" i="11"/>
  <c r="H3500" i="11" s="1"/>
  <c r="M3499" i="4" s="1"/>
  <c r="J3499" i="4" s="1"/>
  <c r="G3496" i="11"/>
  <c r="H3496" i="11" s="1"/>
  <c r="M3495" i="4" s="1"/>
  <c r="J3495" i="4" s="1"/>
  <c r="G3492" i="11"/>
  <c r="H3492" i="11" s="1"/>
  <c r="M3491" i="4" s="1"/>
  <c r="J3491" i="4" s="1"/>
  <c r="G3488" i="11"/>
  <c r="H3488" i="11" s="1"/>
  <c r="M3487" i="4" s="1"/>
  <c r="J3487" i="4" s="1"/>
  <c r="G3484" i="11"/>
  <c r="H3484" i="11" s="1"/>
  <c r="M3483" i="4" s="1"/>
  <c r="J3483" i="4" s="1"/>
  <c r="G3480" i="11"/>
  <c r="H3480" i="11" s="1"/>
  <c r="M3479" i="4" s="1"/>
  <c r="J3479" i="4" s="1"/>
  <c r="G3476" i="11"/>
  <c r="H3476" i="11" s="1"/>
  <c r="M3475" i="4" s="1"/>
  <c r="J3475" i="4" s="1"/>
  <c r="G3472" i="11"/>
  <c r="H3472" i="11" s="1"/>
  <c r="M3471" i="4" s="1"/>
  <c r="J3471" i="4" s="1"/>
  <c r="G3468" i="11"/>
  <c r="H3468" i="11" s="1"/>
  <c r="M3467" i="4" s="1"/>
  <c r="J3467" i="4" s="1"/>
  <c r="G3464" i="11"/>
  <c r="H3464" i="11" s="1"/>
  <c r="M3463" i="4" s="1"/>
  <c r="J3463" i="4" s="1"/>
  <c r="G3460" i="11"/>
  <c r="H3460" i="11" s="1"/>
  <c r="M3459" i="4" s="1"/>
  <c r="J3459" i="4" s="1"/>
  <c r="G3456" i="11"/>
  <c r="H3456" i="11" s="1"/>
  <c r="M3455" i="4" s="1"/>
  <c r="J3455" i="4" s="1"/>
  <c r="G3452" i="11"/>
  <c r="H3452" i="11" s="1"/>
  <c r="M3451" i="4" s="1"/>
  <c r="J3451" i="4" s="1"/>
  <c r="G3448" i="11"/>
  <c r="H3448" i="11" s="1"/>
  <c r="M3447" i="4" s="1"/>
  <c r="J3447" i="4" s="1"/>
  <c r="G3444" i="11"/>
  <c r="H3444" i="11" s="1"/>
  <c r="M3443" i="4" s="1"/>
  <c r="J3443" i="4" s="1"/>
  <c r="G3440" i="11"/>
  <c r="H3440" i="11" s="1"/>
  <c r="M3439" i="4" s="1"/>
  <c r="J3439" i="4" s="1"/>
  <c r="G3436" i="11"/>
  <c r="H3436" i="11" s="1"/>
  <c r="M3435" i="4" s="1"/>
  <c r="J3435" i="4" s="1"/>
  <c r="G3432" i="11"/>
  <c r="H3432" i="11" s="1"/>
  <c r="M3431" i="4" s="1"/>
  <c r="J3431" i="4" s="1"/>
  <c r="G3428" i="11"/>
  <c r="H3428" i="11" s="1"/>
  <c r="M3427" i="4" s="1"/>
  <c r="J3427" i="4" s="1"/>
  <c r="G3424" i="11"/>
  <c r="H3424" i="11" s="1"/>
  <c r="M3423" i="4" s="1"/>
  <c r="J3423" i="4" s="1"/>
  <c r="G3420" i="11"/>
  <c r="H3420" i="11" s="1"/>
  <c r="M3419" i="4" s="1"/>
  <c r="J3419" i="4" s="1"/>
  <c r="G3416" i="11"/>
  <c r="H3416" i="11" s="1"/>
  <c r="M3415" i="4" s="1"/>
  <c r="J3415" i="4" s="1"/>
  <c r="G3412" i="11"/>
  <c r="H3412" i="11" s="1"/>
  <c r="M3411" i="4" s="1"/>
  <c r="J3411" i="4" s="1"/>
  <c r="G3408" i="11"/>
  <c r="H3408" i="11" s="1"/>
  <c r="M3407" i="4" s="1"/>
  <c r="J3407" i="4" s="1"/>
  <c r="G3404" i="11"/>
  <c r="H3404" i="11" s="1"/>
  <c r="M3403" i="4" s="1"/>
  <c r="J3403" i="4" s="1"/>
  <c r="G3400" i="11"/>
  <c r="H3400" i="11" s="1"/>
  <c r="M3399" i="4" s="1"/>
  <c r="J3399" i="4" s="1"/>
  <c r="G3396" i="11"/>
  <c r="H3396" i="11" s="1"/>
  <c r="M3395" i="4" s="1"/>
  <c r="J3395" i="4" s="1"/>
  <c r="G3392" i="11"/>
  <c r="H3392" i="11" s="1"/>
  <c r="M3391" i="4" s="1"/>
  <c r="J3391" i="4" s="1"/>
  <c r="G3388" i="11"/>
  <c r="H3388" i="11" s="1"/>
  <c r="M3387" i="4" s="1"/>
  <c r="J3387" i="4" s="1"/>
  <c r="G3384" i="11"/>
  <c r="H3384" i="11" s="1"/>
  <c r="M3383" i="4" s="1"/>
  <c r="J3383" i="4" s="1"/>
  <c r="G3380" i="11"/>
  <c r="H3380" i="11" s="1"/>
  <c r="M3379" i="4" s="1"/>
  <c r="J3379" i="4" s="1"/>
  <c r="G3376" i="11"/>
  <c r="H3376" i="11" s="1"/>
  <c r="M3375" i="4" s="1"/>
  <c r="J3375" i="4" s="1"/>
  <c r="G3372" i="11"/>
  <c r="H3372" i="11" s="1"/>
  <c r="M3371" i="4" s="1"/>
  <c r="J3371" i="4" s="1"/>
  <c r="G3368" i="11"/>
  <c r="H3368" i="11" s="1"/>
  <c r="M3367" i="4" s="1"/>
  <c r="J3367" i="4" s="1"/>
  <c r="G3364" i="11"/>
  <c r="H3364" i="11" s="1"/>
  <c r="M3363" i="4" s="1"/>
  <c r="J3363" i="4" s="1"/>
  <c r="G3360" i="11"/>
  <c r="H3360" i="11" s="1"/>
  <c r="M3359" i="4" s="1"/>
  <c r="J3359" i="4" s="1"/>
  <c r="G3356" i="11"/>
  <c r="H3356" i="11" s="1"/>
  <c r="M3355" i="4" s="1"/>
  <c r="J3355" i="4" s="1"/>
  <c r="G3352" i="11"/>
  <c r="H3352" i="11" s="1"/>
  <c r="M3351" i="4" s="1"/>
  <c r="J3351" i="4" s="1"/>
  <c r="G3348" i="11"/>
  <c r="H3348" i="11" s="1"/>
  <c r="M3347" i="4" s="1"/>
  <c r="J3347" i="4" s="1"/>
  <c r="G3344" i="11"/>
  <c r="H3344" i="11" s="1"/>
  <c r="M3343" i="4" s="1"/>
  <c r="J3343" i="4" s="1"/>
  <c r="G3340" i="11"/>
  <c r="H3340" i="11" s="1"/>
  <c r="M3339" i="4" s="1"/>
  <c r="J3339" i="4" s="1"/>
  <c r="G3336" i="11"/>
  <c r="H3336" i="11" s="1"/>
  <c r="M3335" i="4" s="1"/>
  <c r="J3335" i="4" s="1"/>
  <c r="G3332" i="11"/>
  <c r="H3332" i="11" s="1"/>
  <c r="M3331" i="4" s="1"/>
  <c r="J3331" i="4" s="1"/>
  <c r="G3328" i="11"/>
  <c r="H3328" i="11" s="1"/>
  <c r="M3327" i="4" s="1"/>
  <c r="J3327" i="4" s="1"/>
  <c r="G3324" i="11"/>
  <c r="H3324" i="11" s="1"/>
  <c r="M3323" i="4" s="1"/>
  <c r="J3323" i="4" s="1"/>
  <c r="G3320" i="11"/>
  <c r="H3320" i="11" s="1"/>
  <c r="M3319" i="4" s="1"/>
  <c r="J3319" i="4" s="1"/>
  <c r="G3316" i="11"/>
  <c r="H3316" i="11" s="1"/>
  <c r="M3315" i="4" s="1"/>
  <c r="J3315" i="4" s="1"/>
  <c r="G3312" i="11"/>
  <c r="H3312" i="11" s="1"/>
  <c r="M3311" i="4" s="1"/>
  <c r="J3311" i="4" s="1"/>
  <c r="G3308" i="11"/>
  <c r="H3308" i="11" s="1"/>
  <c r="M3307" i="4" s="1"/>
  <c r="J3307" i="4" s="1"/>
  <c r="G3304" i="11"/>
  <c r="H3304" i="11" s="1"/>
  <c r="M3303" i="4" s="1"/>
  <c r="J3303" i="4" s="1"/>
  <c r="G3300" i="11"/>
  <c r="H3300" i="11" s="1"/>
  <c r="M3299" i="4" s="1"/>
  <c r="J3299" i="4" s="1"/>
  <c r="G3296" i="11"/>
  <c r="H3296" i="11" s="1"/>
  <c r="M3295" i="4" s="1"/>
  <c r="J3295" i="4" s="1"/>
  <c r="G3292" i="11"/>
  <c r="H3292" i="11" s="1"/>
  <c r="M3291" i="4" s="1"/>
  <c r="J3291" i="4" s="1"/>
  <c r="G3288" i="11"/>
  <c r="H3288" i="11" s="1"/>
  <c r="M3287" i="4" s="1"/>
  <c r="J3287" i="4" s="1"/>
  <c r="G3284" i="11"/>
  <c r="H3284" i="11" s="1"/>
  <c r="M3283" i="4" s="1"/>
  <c r="J3283" i="4" s="1"/>
  <c r="G3280" i="11"/>
  <c r="H3280" i="11" s="1"/>
  <c r="M3279" i="4" s="1"/>
  <c r="J3279" i="4" s="1"/>
  <c r="G3276" i="11"/>
  <c r="H3276" i="11" s="1"/>
  <c r="M3275" i="4" s="1"/>
  <c r="J3275" i="4" s="1"/>
  <c r="G3272" i="11"/>
  <c r="H3272" i="11" s="1"/>
  <c r="M3271" i="4" s="1"/>
  <c r="J3271" i="4" s="1"/>
  <c r="G3268" i="11"/>
  <c r="H3268" i="11" s="1"/>
  <c r="M3267" i="4" s="1"/>
  <c r="J3267" i="4" s="1"/>
  <c r="G3264" i="11"/>
  <c r="H3264" i="11" s="1"/>
  <c r="M3263" i="4" s="1"/>
  <c r="J3263" i="4" s="1"/>
  <c r="G3260" i="11"/>
  <c r="H3260" i="11" s="1"/>
  <c r="M3259" i="4" s="1"/>
  <c r="J3259" i="4" s="1"/>
  <c r="G3256" i="11"/>
  <c r="H3256" i="11" s="1"/>
  <c r="M3255" i="4" s="1"/>
  <c r="J3255" i="4" s="1"/>
  <c r="G3252" i="11"/>
  <c r="H3252" i="11" s="1"/>
  <c r="M3251" i="4" s="1"/>
  <c r="J3251" i="4" s="1"/>
  <c r="G3248" i="11"/>
  <c r="H3248" i="11" s="1"/>
  <c r="M3247" i="4" s="1"/>
  <c r="J3247" i="4" s="1"/>
  <c r="G3244" i="11"/>
  <c r="H3244" i="11" s="1"/>
  <c r="M3243" i="4" s="1"/>
  <c r="J3243" i="4" s="1"/>
  <c r="G3240" i="11"/>
  <c r="H3240" i="11" s="1"/>
  <c r="M3239" i="4" s="1"/>
  <c r="J3239" i="4" s="1"/>
  <c r="G3236" i="11"/>
  <c r="H3236" i="11" s="1"/>
  <c r="M3235" i="4" s="1"/>
  <c r="J3235" i="4" s="1"/>
  <c r="G3232" i="11"/>
  <c r="H3232" i="11" s="1"/>
  <c r="M3231" i="4" s="1"/>
  <c r="J3231" i="4" s="1"/>
  <c r="G3228" i="11"/>
  <c r="H3228" i="11" s="1"/>
  <c r="M3227" i="4" s="1"/>
  <c r="J3227" i="4" s="1"/>
  <c r="G3224" i="11"/>
  <c r="H3224" i="11" s="1"/>
  <c r="M3223" i="4" s="1"/>
  <c r="J3223" i="4" s="1"/>
  <c r="G3220" i="11"/>
  <c r="H3220" i="11" s="1"/>
  <c r="M3219" i="4" s="1"/>
  <c r="J3219" i="4" s="1"/>
  <c r="G3216" i="11"/>
  <c r="H3216" i="11" s="1"/>
  <c r="M3215" i="4" s="1"/>
  <c r="J3215" i="4" s="1"/>
  <c r="G3212" i="11"/>
  <c r="H3212" i="11" s="1"/>
  <c r="M3211" i="4" s="1"/>
  <c r="J3211" i="4" s="1"/>
  <c r="G3208" i="11"/>
  <c r="H3208" i="11" s="1"/>
  <c r="M3207" i="4" s="1"/>
  <c r="J3207" i="4" s="1"/>
  <c r="G3204" i="11"/>
  <c r="H3204" i="11" s="1"/>
  <c r="M3203" i="4" s="1"/>
  <c r="J3203" i="4" s="1"/>
  <c r="G3200" i="11"/>
  <c r="H3200" i="11" s="1"/>
  <c r="M3199" i="4" s="1"/>
  <c r="J3199" i="4" s="1"/>
  <c r="G3196" i="11"/>
  <c r="H3196" i="11" s="1"/>
  <c r="M3195" i="4" s="1"/>
  <c r="J3195" i="4" s="1"/>
  <c r="G3192" i="11"/>
  <c r="H3192" i="11" s="1"/>
  <c r="M3191" i="4" s="1"/>
  <c r="J3191" i="4" s="1"/>
  <c r="G3188" i="11"/>
  <c r="H3188" i="11" s="1"/>
  <c r="M3187" i="4" s="1"/>
  <c r="J3187" i="4" s="1"/>
  <c r="G3184" i="11"/>
  <c r="H3184" i="11" s="1"/>
  <c r="M3183" i="4" s="1"/>
  <c r="J3183" i="4" s="1"/>
  <c r="G3180" i="11"/>
  <c r="H3180" i="11" s="1"/>
  <c r="M3179" i="4" s="1"/>
  <c r="J3179" i="4" s="1"/>
  <c r="G3176" i="11"/>
  <c r="H3176" i="11" s="1"/>
  <c r="M3175" i="4" s="1"/>
  <c r="J3175" i="4" s="1"/>
  <c r="G3172" i="11"/>
  <c r="H3172" i="11" s="1"/>
  <c r="M3171" i="4" s="1"/>
  <c r="J3171" i="4" s="1"/>
  <c r="G3168" i="11"/>
  <c r="H3168" i="11" s="1"/>
  <c r="M3167" i="4" s="1"/>
  <c r="J3167" i="4" s="1"/>
  <c r="G3164" i="11"/>
  <c r="H3164" i="11" s="1"/>
  <c r="M3163" i="4" s="1"/>
  <c r="J3163" i="4" s="1"/>
  <c r="G3160" i="11"/>
  <c r="H3160" i="11" s="1"/>
  <c r="M3159" i="4" s="1"/>
  <c r="J3159" i="4" s="1"/>
  <c r="G3156" i="11"/>
  <c r="H3156" i="11" s="1"/>
  <c r="M3155" i="4" s="1"/>
  <c r="J3155" i="4" s="1"/>
  <c r="G3152" i="11"/>
  <c r="H3152" i="11" s="1"/>
  <c r="M3151" i="4" s="1"/>
  <c r="J3151" i="4" s="1"/>
  <c r="G3148" i="11"/>
  <c r="H3148" i="11" s="1"/>
  <c r="M3147" i="4" s="1"/>
  <c r="J3147" i="4" s="1"/>
  <c r="G3144" i="11"/>
  <c r="H3144" i="11" s="1"/>
  <c r="M3143" i="4" s="1"/>
  <c r="J3143" i="4" s="1"/>
  <c r="G3140" i="11"/>
  <c r="H3140" i="11" s="1"/>
  <c r="M3139" i="4" s="1"/>
  <c r="J3139" i="4" s="1"/>
  <c r="G3136" i="11"/>
  <c r="H3136" i="11" s="1"/>
  <c r="M3135" i="4" s="1"/>
  <c r="J3135" i="4" s="1"/>
  <c r="G3132" i="11"/>
  <c r="H3132" i="11" s="1"/>
  <c r="M3131" i="4" s="1"/>
  <c r="J3131" i="4" s="1"/>
  <c r="G3128" i="11"/>
  <c r="H3128" i="11" s="1"/>
  <c r="M3127" i="4" s="1"/>
  <c r="J3127" i="4" s="1"/>
  <c r="G3124" i="11"/>
  <c r="H3124" i="11" s="1"/>
  <c r="M3123" i="4" s="1"/>
  <c r="J3123" i="4" s="1"/>
  <c r="G3120" i="11"/>
  <c r="H3120" i="11" s="1"/>
  <c r="M3119" i="4" s="1"/>
  <c r="J3119" i="4" s="1"/>
  <c r="G3116" i="11"/>
  <c r="H3116" i="11" s="1"/>
  <c r="M3115" i="4" s="1"/>
  <c r="J3115" i="4" s="1"/>
  <c r="G3112" i="11"/>
  <c r="H3112" i="11" s="1"/>
  <c r="M3111" i="4" s="1"/>
  <c r="J3111" i="4" s="1"/>
  <c r="G3108" i="11"/>
  <c r="H3108" i="11" s="1"/>
  <c r="M3107" i="4" s="1"/>
  <c r="J3107" i="4" s="1"/>
  <c r="G3104" i="11"/>
  <c r="H3104" i="11" s="1"/>
  <c r="M3103" i="4" s="1"/>
  <c r="J3103" i="4" s="1"/>
  <c r="G3100" i="11"/>
  <c r="H3100" i="11" s="1"/>
  <c r="M3099" i="4" s="1"/>
  <c r="J3099" i="4" s="1"/>
  <c r="G3096" i="11"/>
  <c r="H3096" i="11" s="1"/>
  <c r="M3095" i="4" s="1"/>
  <c r="J3095" i="4" s="1"/>
  <c r="G3092" i="11"/>
  <c r="H3092" i="11" s="1"/>
  <c r="M3091" i="4" s="1"/>
  <c r="J3091" i="4" s="1"/>
  <c r="G3088" i="11"/>
  <c r="H3088" i="11" s="1"/>
  <c r="M3087" i="4" s="1"/>
  <c r="J3087" i="4" s="1"/>
  <c r="G3084" i="11"/>
  <c r="H3084" i="11" s="1"/>
  <c r="M3083" i="4" s="1"/>
  <c r="J3083" i="4" s="1"/>
  <c r="G3080" i="11"/>
  <c r="H3080" i="11" s="1"/>
  <c r="M3079" i="4" s="1"/>
  <c r="J3079" i="4" s="1"/>
  <c r="G3076" i="11"/>
  <c r="H3076" i="11" s="1"/>
  <c r="M3075" i="4" s="1"/>
  <c r="J3075" i="4" s="1"/>
  <c r="G3072" i="11"/>
  <c r="H3072" i="11" s="1"/>
  <c r="M3071" i="4" s="1"/>
  <c r="J3071" i="4" s="1"/>
  <c r="G3068" i="11"/>
  <c r="H3068" i="11" s="1"/>
  <c r="M3067" i="4" s="1"/>
  <c r="J3067" i="4" s="1"/>
  <c r="G3064" i="11"/>
  <c r="H3064" i="11" s="1"/>
  <c r="M3063" i="4" s="1"/>
  <c r="J3063" i="4" s="1"/>
  <c r="G3060" i="11"/>
  <c r="H3060" i="11" s="1"/>
  <c r="M3059" i="4" s="1"/>
  <c r="J3059" i="4" s="1"/>
  <c r="G3056" i="11"/>
  <c r="H3056" i="11" s="1"/>
  <c r="M3055" i="4" s="1"/>
  <c r="J3055" i="4" s="1"/>
  <c r="G3052" i="11"/>
  <c r="H3052" i="11" s="1"/>
  <c r="M3051" i="4" s="1"/>
  <c r="J3051" i="4" s="1"/>
  <c r="G3048" i="11"/>
  <c r="H3048" i="11" s="1"/>
  <c r="M3047" i="4" s="1"/>
  <c r="J3047" i="4" s="1"/>
  <c r="G3044" i="11"/>
  <c r="H3044" i="11" s="1"/>
  <c r="M3043" i="4" s="1"/>
  <c r="J3043" i="4" s="1"/>
  <c r="G3040" i="11"/>
  <c r="H3040" i="11" s="1"/>
  <c r="M3039" i="4" s="1"/>
  <c r="J3039" i="4" s="1"/>
  <c r="G3036" i="11"/>
  <c r="H3036" i="11" s="1"/>
  <c r="M3035" i="4" s="1"/>
  <c r="J3035" i="4" s="1"/>
  <c r="G3032" i="11"/>
  <c r="H3032" i="11" s="1"/>
  <c r="M3031" i="4" s="1"/>
  <c r="J3031" i="4" s="1"/>
  <c r="G3028" i="11"/>
  <c r="H3028" i="11" s="1"/>
  <c r="M3027" i="4" s="1"/>
  <c r="J3027" i="4" s="1"/>
  <c r="G3024" i="11"/>
  <c r="H3024" i="11" s="1"/>
  <c r="M3023" i="4" s="1"/>
  <c r="J3023" i="4" s="1"/>
  <c r="G3020" i="11"/>
  <c r="H3020" i="11" s="1"/>
  <c r="M3019" i="4" s="1"/>
  <c r="J3019" i="4" s="1"/>
  <c r="G3016" i="11"/>
  <c r="H3016" i="11" s="1"/>
  <c r="M3015" i="4" s="1"/>
  <c r="J3015" i="4" s="1"/>
  <c r="G3012" i="11"/>
  <c r="H3012" i="11" s="1"/>
  <c r="M3011" i="4" s="1"/>
  <c r="J3011" i="4" s="1"/>
  <c r="G3008" i="11"/>
  <c r="H3008" i="11" s="1"/>
  <c r="M3007" i="4" s="1"/>
  <c r="J3007" i="4" s="1"/>
  <c r="G3004" i="11"/>
  <c r="H3004" i="11" s="1"/>
  <c r="M3003" i="4" s="1"/>
  <c r="J3003" i="4" s="1"/>
  <c r="G3000" i="11"/>
  <c r="H3000" i="11" s="1"/>
  <c r="M2999" i="4" s="1"/>
  <c r="J2999" i="4" s="1"/>
  <c r="G2996" i="11"/>
  <c r="H2996" i="11" s="1"/>
  <c r="M2995" i="4" s="1"/>
  <c r="J2995" i="4" s="1"/>
  <c r="G2992" i="11"/>
  <c r="H2992" i="11" s="1"/>
  <c r="M2991" i="4" s="1"/>
  <c r="J2991" i="4" s="1"/>
  <c r="G2988" i="11"/>
  <c r="H2988" i="11" s="1"/>
  <c r="M2987" i="4" s="1"/>
  <c r="J2987" i="4" s="1"/>
  <c r="G2984" i="11"/>
  <c r="H2984" i="11" s="1"/>
  <c r="M2983" i="4" s="1"/>
  <c r="J2983" i="4" s="1"/>
  <c r="G2980" i="11"/>
  <c r="H2980" i="11" s="1"/>
  <c r="M2979" i="4" s="1"/>
  <c r="J2979" i="4" s="1"/>
  <c r="G2976" i="11"/>
  <c r="H2976" i="11" s="1"/>
  <c r="M2975" i="4" s="1"/>
  <c r="J2975" i="4" s="1"/>
  <c r="G2972" i="11"/>
  <c r="H2972" i="11" s="1"/>
  <c r="M2971" i="4" s="1"/>
  <c r="J2971" i="4" s="1"/>
  <c r="G2968" i="11"/>
  <c r="H2968" i="11" s="1"/>
  <c r="M2967" i="4" s="1"/>
  <c r="J2967" i="4" s="1"/>
  <c r="G2964" i="11"/>
  <c r="H2964" i="11" s="1"/>
  <c r="M2963" i="4" s="1"/>
  <c r="J2963" i="4" s="1"/>
  <c r="G2960" i="11"/>
  <c r="H2960" i="11" s="1"/>
  <c r="M2959" i="4" s="1"/>
  <c r="J2959" i="4" s="1"/>
  <c r="G2956" i="11"/>
  <c r="H2956" i="11" s="1"/>
  <c r="M2955" i="4" s="1"/>
  <c r="J2955" i="4" s="1"/>
  <c r="G2952" i="11"/>
  <c r="H2952" i="11" s="1"/>
  <c r="M2951" i="4" s="1"/>
  <c r="J2951" i="4" s="1"/>
  <c r="G2948" i="11"/>
  <c r="H2948" i="11" s="1"/>
  <c r="M2947" i="4" s="1"/>
  <c r="J2947" i="4" s="1"/>
  <c r="G2944" i="11"/>
  <c r="H2944" i="11" s="1"/>
  <c r="M2943" i="4" s="1"/>
  <c r="J2943" i="4" s="1"/>
  <c r="G2940" i="11"/>
  <c r="H2940" i="11" s="1"/>
  <c r="M2939" i="4" s="1"/>
  <c r="J2939" i="4" s="1"/>
  <c r="G2936" i="11"/>
  <c r="H2936" i="11" s="1"/>
  <c r="M2935" i="4" s="1"/>
  <c r="J2935" i="4" s="1"/>
  <c r="G2932" i="11"/>
  <c r="H2932" i="11" s="1"/>
  <c r="M2931" i="4" s="1"/>
  <c r="J2931" i="4" s="1"/>
  <c r="G2928" i="11"/>
  <c r="H2928" i="11" s="1"/>
  <c r="M2927" i="4" s="1"/>
  <c r="J2927" i="4" s="1"/>
  <c r="G2924" i="11"/>
  <c r="H2924" i="11" s="1"/>
  <c r="M2923" i="4" s="1"/>
  <c r="J2923" i="4" s="1"/>
  <c r="G2920" i="11"/>
  <c r="H2920" i="11" s="1"/>
  <c r="M2919" i="4" s="1"/>
  <c r="J2919" i="4" s="1"/>
  <c r="G2916" i="11"/>
  <c r="H2916" i="11" s="1"/>
  <c r="M2915" i="4" s="1"/>
  <c r="J2915" i="4" s="1"/>
  <c r="G2912" i="11"/>
  <c r="H2912" i="11" s="1"/>
  <c r="M2911" i="4" s="1"/>
  <c r="J2911" i="4" s="1"/>
  <c r="G2908" i="11"/>
  <c r="H2908" i="11" s="1"/>
  <c r="M2907" i="4" s="1"/>
  <c r="J2907" i="4" s="1"/>
  <c r="G2904" i="11"/>
  <c r="H2904" i="11" s="1"/>
  <c r="M2903" i="4" s="1"/>
  <c r="J2903" i="4" s="1"/>
  <c r="G2900" i="11"/>
  <c r="H2900" i="11" s="1"/>
  <c r="M2899" i="4" s="1"/>
  <c r="J2899" i="4" s="1"/>
  <c r="G2896" i="11"/>
  <c r="H2896" i="11" s="1"/>
  <c r="M2895" i="4" s="1"/>
  <c r="J2895" i="4" s="1"/>
  <c r="G2892" i="11"/>
  <c r="H2892" i="11" s="1"/>
  <c r="M2891" i="4" s="1"/>
  <c r="J2891" i="4" s="1"/>
  <c r="G2888" i="11"/>
  <c r="H2888" i="11" s="1"/>
  <c r="M2887" i="4" s="1"/>
  <c r="J2887" i="4" s="1"/>
  <c r="G2884" i="11"/>
  <c r="H2884" i="11" s="1"/>
  <c r="M2883" i="4" s="1"/>
  <c r="J2883" i="4" s="1"/>
  <c r="G2880" i="11"/>
  <c r="H2880" i="11" s="1"/>
  <c r="M2879" i="4" s="1"/>
  <c r="J2879" i="4" s="1"/>
  <c r="G2876" i="11"/>
  <c r="H2876" i="11" s="1"/>
  <c r="M2875" i="4" s="1"/>
  <c r="J2875" i="4" s="1"/>
  <c r="G2872" i="11"/>
  <c r="H2872" i="11" s="1"/>
  <c r="M2871" i="4" s="1"/>
  <c r="J2871" i="4" s="1"/>
  <c r="G2868" i="11"/>
  <c r="H2868" i="11" s="1"/>
  <c r="M2867" i="4" s="1"/>
  <c r="J2867" i="4" s="1"/>
  <c r="G2864" i="11"/>
  <c r="H2864" i="11" s="1"/>
  <c r="M2863" i="4" s="1"/>
  <c r="J2863" i="4" s="1"/>
  <c r="G2860" i="11"/>
  <c r="H2860" i="11" s="1"/>
  <c r="M2859" i="4" s="1"/>
  <c r="J2859" i="4" s="1"/>
  <c r="G2856" i="11"/>
  <c r="H2856" i="11" s="1"/>
  <c r="M2855" i="4" s="1"/>
  <c r="J2855" i="4" s="1"/>
  <c r="G2852" i="11"/>
  <c r="H2852" i="11" s="1"/>
  <c r="M2851" i="4" s="1"/>
  <c r="J2851" i="4" s="1"/>
  <c r="G2848" i="11"/>
  <c r="H2848" i="11" s="1"/>
  <c r="M2847" i="4" s="1"/>
  <c r="J2847" i="4" s="1"/>
  <c r="G2844" i="11"/>
  <c r="H2844" i="11" s="1"/>
  <c r="M2843" i="4" s="1"/>
  <c r="J2843" i="4" s="1"/>
  <c r="G2840" i="11"/>
  <c r="H2840" i="11" s="1"/>
  <c r="M2839" i="4" s="1"/>
  <c r="J2839" i="4" s="1"/>
  <c r="G2836" i="11"/>
  <c r="H2836" i="11" s="1"/>
  <c r="M2835" i="4" s="1"/>
  <c r="J2835" i="4" s="1"/>
  <c r="G2832" i="11"/>
  <c r="H2832" i="11" s="1"/>
  <c r="M2831" i="4" s="1"/>
  <c r="J2831" i="4" s="1"/>
  <c r="G2828" i="11"/>
  <c r="H2828" i="11" s="1"/>
  <c r="M2827" i="4" s="1"/>
  <c r="J2827" i="4" s="1"/>
  <c r="G2824" i="11"/>
  <c r="H2824" i="11" s="1"/>
  <c r="M2823" i="4" s="1"/>
  <c r="J2823" i="4" s="1"/>
  <c r="G2820" i="11"/>
  <c r="H2820" i="11" s="1"/>
  <c r="M2819" i="4" s="1"/>
  <c r="J2819" i="4" s="1"/>
  <c r="G2816" i="11"/>
  <c r="H2816" i="11" s="1"/>
  <c r="M2815" i="4" s="1"/>
  <c r="J2815" i="4" s="1"/>
  <c r="G2812" i="11"/>
  <c r="H2812" i="11" s="1"/>
  <c r="M2811" i="4" s="1"/>
  <c r="J2811" i="4" s="1"/>
  <c r="G2808" i="11"/>
  <c r="H2808" i="11" s="1"/>
  <c r="M2807" i="4" s="1"/>
  <c r="J2807" i="4" s="1"/>
  <c r="G2804" i="11"/>
  <c r="H2804" i="11" s="1"/>
  <c r="M2803" i="4" s="1"/>
  <c r="J2803" i="4" s="1"/>
  <c r="G2800" i="11"/>
  <c r="H2800" i="11" s="1"/>
  <c r="M2799" i="4" s="1"/>
  <c r="J2799" i="4" s="1"/>
  <c r="G2796" i="11"/>
  <c r="H2796" i="11" s="1"/>
  <c r="M2795" i="4" s="1"/>
  <c r="J2795" i="4" s="1"/>
  <c r="G2792" i="11"/>
  <c r="H2792" i="11" s="1"/>
  <c r="M2791" i="4" s="1"/>
  <c r="J2791" i="4" s="1"/>
  <c r="G2788" i="11"/>
  <c r="H2788" i="11" s="1"/>
  <c r="M2787" i="4" s="1"/>
  <c r="J2787" i="4" s="1"/>
  <c r="G2784" i="11"/>
  <c r="H2784" i="11" s="1"/>
  <c r="M2783" i="4" s="1"/>
  <c r="J2783" i="4" s="1"/>
  <c r="G2780" i="11"/>
  <c r="H2780" i="11" s="1"/>
  <c r="M2779" i="4" s="1"/>
  <c r="J2779" i="4" s="1"/>
  <c r="G2776" i="11"/>
  <c r="H2776" i="11" s="1"/>
  <c r="M2775" i="4" s="1"/>
  <c r="J2775" i="4" s="1"/>
  <c r="G2772" i="11"/>
  <c r="H2772" i="11" s="1"/>
  <c r="M2771" i="4" s="1"/>
  <c r="J2771" i="4" s="1"/>
  <c r="G2768" i="11"/>
  <c r="H2768" i="11" s="1"/>
  <c r="M2767" i="4" s="1"/>
  <c r="J2767" i="4" s="1"/>
  <c r="G2764" i="11"/>
  <c r="H2764" i="11" s="1"/>
  <c r="M2763" i="4" s="1"/>
  <c r="J2763" i="4" s="1"/>
  <c r="G2760" i="11"/>
  <c r="H2760" i="11" s="1"/>
  <c r="M2759" i="4" s="1"/>
  <c r="J2759" i="4" s="1"/>
  <c r="G2756" i="11"/>
  <c r="H2756" i="11" s="1"/>
  <c r="M2755" i="4" s="1"/>
  <c r="J2755" i="4" s="1"/>
  <c r="G2752" i="11"/>
  <c r="H2752" i="11" s="1"/>
  <c r="M2751" i="4" s="1"/>
  <c r="J2751" i="4" s="1"/>
  <c r="G2748" i="11"/>
  <c r="H2748" i="11" s="1"/>
  <c r="M2747" i="4" s="1"/>
  <c r="J2747" i="4" s="1"/>
  <c r="G2744" i="11"/>
  <c r="H2744" i="11" s="1"/>
  <c r="M2743" i="4" s="1"/>
  <c r="J2743" i="4" s="1"/>
  <c r="G2740" i="11"/>
  <c r="H2740" i="11" s="1"/>
  <c r="M2739" i="4" s="1"/>
  <c r="J2739" i="4" s="1"/>
  <c r="G2736" i="11"/>
  <c r="H2736" i="11" s="1"/>
  <c r="M2735" i="4" s="1"/>
  <c r="J2735" i="4" s="1"/>
  <c r="G2732" i="11"/>
  <c r="H2732" i="11" s="1"/>
  <c r="M2731" i="4" s="1"/>
  <c r="J2731" i="4" s="1"/>
  <c r="G2728" i="11"/>
  <c r="H2728" i="11" s="1"/>
  <c r="M2727" i="4" s="1"/>
  <c r="J2727" i="4" s="1"/>
  <c r="G2724" i="11"/>
  <c r="H2724" i="11" s="1"/>
  <c r="M2723" i="4" s="1"/>
  <c r="J2723" i="4" s="1"/>
  <c r="G2720" i="11"/>
  <c r="H2720" i="11" s="1"/>
  <c r="M2719" i="4" s="1"/>
  <c r="J2719" i="4" s="1"/>
  <c r="G2716" i="11"/>
  <c r="H2716" i="11" s="1"/>
  <c r="M2715" i="4" s="1"/>
  <c r="J2715" i="4" s="1"/>
  <c r="G2712" i="11"/>
  <c r="H2712" i="11" s="1"/>
  <c r="M2711" i="4" s="1"/>
  <c r="J2711" i="4" s="1"/>
  <c r="G2708" i="11"/>
  <c r="H2708" i="11" s="1"/>
  <c r="M2707" i="4" s="1"/>
  <c r="J2707" i="4" s="1"/>
  <c r="G2704" i="11"/>
  <c r="H2704" i="11" s="1"/>
  <c r="M2703" i="4" s="1"/>
  <c r="J2703" i="4" s="1"/>
  <c r="G2700" i="11"/>
  <c r="H2700" i="11" s="1"/>
  <c r="M2699" i="4" s="1"/>
  <c r="J2699" i="4" s="1"/>
  <c r="G2696" i="11"/>
  <c r="H2696" i="11" s="1"/>
  <c r="M2695" i="4" s="1"/>
  <c r="J2695" i="4" s="1"/>
  <c r="G2692" i="11"/>
  <c r="H2692" i="11" s="1"/>
  <c r="M2691" i="4" s="1"/>
  <c r="J2691" i="4" s="1"/>
  <c r="G2688" i="11"/>
  <c r="H2688" i="11" s="1"/>
  <c r="M2687" i="4" s="1"/>
  <c r="J2687" i="4" s="1"/>
  <c r="G2684" i="11"/>
  <c r="H2684" i="11" s="1"/>
  <c r="M2683" i="4" s="1"/>
  <c r="J2683" i="4" s="1"/>
  <c r="G2680" i="11"/>
  <c r="H2680" i="11" s="1"/>
  <c r="M2679" i="4" s="1"/>
  <c r="J2679" i="4" s="1"/>
  <c r="G2676" i="11"/>
  <c r="H2676" i="11" s="1"/>
  <c r="M2675" i="4" s="1"/>
  <c r="J2675" i="4" s="1"/>
  <c r="G2672" i="11"/>
  <c r="H2672" i="11" s="1"/>
  <c r="M2671" i="4" s="1"/>
  <c r="J2671" i="4" s="1"/>
  <c r="G2668" i="11"/>
  <c r="H2668" i="11" s="1"/>
  <c r="M2667" i="4" s="1"/>
  <c r="J2667" i="4" s="1"/>
  <c r="G2664" i="11"/>
  <c r="H2664" i="11" s="1"/>
  <c r="M2663" i="4" s="1"/>
  <c r="J2663" i="4" s="1"/>
  <c r="G2660" i="11"/>
  <c r="H2660" i="11" s="1"/>
  <c r="M2659" i="4" s="1"/>
  <c r="J2659" i="4" s="1"/>
  <c r="G2656" i="11"/>
  <c r="H2656" i="11" s="1"/>
  <c r="M2655" i="4" s="1"/>
  <c r="J2655" i="4" s="1"/>
  <c r="G2652" i="11"/>
  <c r="H2652" i="11" s="1"/>
  <c r="M2651" i="4" s="1"/>
  <c r="J2651" i="4" s="1"/>
  <c r="G2648" i="11"/>
  <c r="H2648" i="11" s="1"/>
  <c r="M2647" i="4" s="1"/>
  <c r="J2647" i="4" s="1"/>
  <c r="G2644" i="11"/>
  <c r="H2644" i="11" s="1"/>
  <c r="M2643" i="4" s="1"/>
  <c r="J2643" i="4" s="1"/>
  <c r="G2640" i="11"/>
  <c r="H2640" i="11" s="1"/>
  <c r="M2639" i="4" s="1"/>
  <c r="J2639" i="4" s="1"/>
  <c r="G2636" i="11"/>
  <c r="H2636" i="11" s="1"/>
  <c r="M2635" i="4" s="1"/>
  <c r="J2635" i="4" s="1"/>
  <c r="G2632" i="11"/>
  <c r="H2632" i="11" s="1"/>
  <c r="M2631" i="4" s="1"/>
  <c r="J2631" i="4" s="1"/>
  <c r="G2628" i="11"/>
  <c r="H2628" i="11" s="1"/>
  <c r="M2627" i="4" s="1"/>
  <c r="J2627" i="4" s="1"/>
  <c r="G2624" i="11"/>
  <c r="H2624" i="11" s="1"/>
  <c r="M2623" i="4" s="1"/>
  <c r="J2623" i="4" s="1"/>
  <c r="G2620" i="11"/>
  <c r="H2620" i="11" s="1"/>
  <c r="M2619" i="4" s="1"/>
  <c r="J2619" i="4" s="1"/>
  <c r="G2616" i="11"/>
  <c r="H2616" i="11" s="1"/>
  <c r="M2615" i="4" s="1"/>
  <c r="J2615" i="4" s="1"/>
  <c r="G2612" i="11"/>
  <c r="H2612" i="11" s="1"/>
  <c r="M2611" i="4" s="1"/>
  <c r="J2611" i="4" s="1"/>
  <c r="G2608" i="11"/>
  <c r="H2608" i="11" s="1"/>
  <c r="M2607" i="4" s="1"/>
  <c r="J2607" i="4" s="1"/>
  <c r="G2604" i="11"/>
  <c r="H2604" i="11" s="1"/>
  <c r="M2603" i="4" s="1"/>
  <c r="J2603" i="4" s="1"/>
  <c r="G2600" i="11"/>
  <c r="H2600" i="11" s="1"/>
  <c r="M2599" i="4" s="1"/>
  <c r="J2599" i="4" s="1"/>
  <c r="G2596" i="11"/>
  <c r="H2596" i="11" s="1"/>
  <c r="M2595" i="4" s="1"/>
  <c r="J2595" i="4" s="1"/>
  <c r="G2592" i="11"/>
  <c r="H2592" i="11" s="1"/>
  <c r="M2591" i="4" s="1"/>
  <c r="J2591" i="4" s="1"/>
  <c r="G2588" i="11"/>
  <c r="H2588" i="11" s="1"/>
  <c r="M2587" i="4" s="1"/>
  <c r="J2587" i="4" s="1"/>
  <c r="G2584" i="11"/>
  <c r="H2584" i="11" s="1"/>
  <c r="M2583" i="4" s="1"/>
  <c r="J2583" i="4" s="1"/>
  <c r="G2580" i="11"/>
  <c r="H2580" i="11" s="1"/>
  <c r="M2579" i="4" s="1"/>
  <c r="J2579" i="4" s="1"/>
  <c r="G2576" i="11"/>
  <c r="H2576" i="11" s="1"/>
  <c r="M2575" i="4" s="1"/>
  <c r="J2575" i="4" s="1"/>
  <c r="G2572" i="11"/>
  <c r="H2572" i="11" s="1"/>
  <c r="M2571" i="4" s="1"/>
  <c r="J2571" i="4" s="1"/>
  <c r="G2568" i="11"/>
  <c r="H2568" i="11" s="1"/>
  <c r="M2567" i="4" s="1"/>
  <c r="J2567" i="4" s="1"/>
  <c r="G2564" i="11"/>
  <c r="H2564" i="11" s="1"/>
  <c r="M2563" i="4" s="1"/>
  <c r="J2563" i="4" s="1"/>
  <c r="G2560" i="11"/>
  <c r="H2560" i="11" s="1"/>
  <c r="M2559" i="4" s="1"/>
  <c r="J2559" i="4" s="1"/>
  <c r="G2556" i="11"/>
  <c r="H2556" i="11" s="1"/>
  <c r="M2555" i="4" s="1"/>
  <c r="J2555" i="4" s="1"/>
  <c r="G2552" i="11"/>
  <c r="H2552" i="11" s="1"/>
  <c r="M2551" i="4" s="1"/>
  <c r="J2551" i="4" s="1"/>
  <c r="G2548" i="11"/>
  <c r="H2548" i="11" s="1"/>
  <c r="M2547" i="4" s="1"/>
  <c r="J2547" i="4" s="1"/>
  <c r="G2544" i="11"/>
  <c r="H2544" i="11" s="1"/>
  <c r="M2543" i="4" s="1"/>
  <c r="J2543" i="4" s="1"/>
  <c r="G2540" i="11"/>
  <c r="H2540" i="11" s="1"/>
  <c r="M2539" i="4" s="1"/>
  <c r="J2539" i="4" s="1"/>
  <c r="G2536" i="11"/>
  <c r="H2536" i="11" s="1"/>
  <c r="M2535" i="4" s="1"/>
  <c r="J2535" i="4" s="1"/>
  <c r="G2532" i="11"/>
  <c r="H2532" i="11" s="1"/>
  <c r="M2531" i="4" s="1"/>
  <c r="J2531" i="4" s="1"/>
  <c r="G2528" i="11"/>
  <c r="H2528" i="11" s="1"/>
  <c r="M2527" i="4" s="1"/>
  <c r="J2527" i="4" s="1"/>
  <c r="G2524" i="11"/>
  <c r="H2524" i="11" s="1"/>
  <c r="M2523" i="4" s="1"/>
  <c r="J2523" i="4" s="1"/>
  <c r="G2520" i="11"/>
  <c r="H2520" i="11" s="1"/>
  <c r="M2519" i="4" s="1"/>
  <c r="J2519" i="4" s="1"/>
  <c r="G2516" i="11"/>
  <c r="H2516" i="11" s="1"/>
  <c r="M2515" i="4" s="1"/>
  <c r="J2515" i="4" s="1"/>
  <c r="G2512" i="11"/>
  <c r="H2512" i="11" s="1"/>
  <c r="M2511" i="4" s="1"/>
  <c r="J2511" i="4" s="1"/>
  <c r="G2508" i="11"/>
  <c r="H2508" i="11" s="1"/>
  <c r="M2507" i="4" s="1"/>
  <c r="J2507" i="4" s="1"/>
  <c r="G2504" i="11"/>
  <c r="H2504" i="11" s="1"/>
  <c r="M2503" i="4" s="1"/>
  <c r="J2503" i="4" s="1"/>
  <c r="G2500" i="11"/>
  <c r="H2500" i="11" s="1"/>
  <c r="M2499" i="4" s="1"/>
  <c r="J2499" i="4" s="1"/>
  <c r="G2496" i="11"/>
  <c r="H2496" i="11" s="1"/>
  <c r="M2495" i="4" s="1"/>
  <c r="J2495" i="4" s="1"/>
  <c r="G2492" i="11"/>
  <c r="H2492" i="11" s="1"/>
  <c r="M2491" i="4" s="1"/>
  <c r="J2491" i="4" s="1"/>
  <c r="G2488" i="11"/>
  <c r="H2488" i="11" s="1"/>
  <c r="M2487" i="4" s="1"/>
  <c r="J2487" i="4" s="1"/>
  <c r="G2484" i="11"/>
  <c r="H2484" i="11" s="1"/>
  <c r="M2483" i="4" s="1"/>
  <c r="J2483" i="4" s="1"/>
  <c r="G2480" i="11"/>
  <c r="H2480" i="11" s="1"/>
  <c r="M2479" i="4" s="1"/>
  <c r="J2479" i="4" s="1"/>
  <c r="G2476" i="11"/>
  <c r="H2476" i="11" s="1"/>
  <c r="M2475" i="4" s="1"/>
  <c r="J2475" i="4" s="1"/>
  <c r="G2472" i="11"/>
  <c r="H2472" i="11" s="1"/>
  <c r="M2471" i="4" s="1"/>
  <c r="J2471" i="4" s="1"/>
  <c r="G2468" i="11"/>
  <c r="H2468" i="11" s="1"/>
  <c r="M2467" i="4" s="1"/>
  <c r="J2467" i="4" s="1"/>
  <c r="G2464" i="11"/>
  <c r="H2464" i="11" s="1"/>
  <c r="M2463" i="4" s="1"/>
  <c r="J2463" i="4" s="1"/>
  <c r="G2460" i="11"/>
  <c r="H2460" i="11" s="1"/>
  <c r="M2459" i="4" s="1"/>
  <c r="J2459" i="4" s="1"/>
  <c r="G2456" i="11"/>
  <c r="H2456" i="11" s="1"/>
  <c r="M2455" i="4" s="1"/>
  <c r="J2455" i="4" s="1"/>
  <c r="G2452" i="11"/>
  <c r="H2452" i="11" s="1"/>
  <c r="M2451" i="4" s="1"/>
  <c r="J2451" i="4" s="1"/>
  <c r="G2448" i="11"/>
  <c r="H2448" i="11" s="1"/>
  <c r="M2447" i="4" s="1"/>
  <c r="J2447" i="4" s="1"/>
  <c r="G2444" i="11"/>
  <c r="H2444" i="11" s="1"/>
  <c r="M2443" i="4" s="1"/>
  <c r="J2443" i="4" s="1"/>
  <c r="G2440" i="11"/>
  <c r="H2440" i="11" s="1"/>
  <c r="M2439" i="4" s="1"/>
  <c r="J2439" i="4" s="1"/>
  <c r="G2436" i="11"/>
  <c r="H2436" i="11" s="1"/>
  <c r="M2435" i="4" s="1"/>
  <c r="J2435" i="4" s="1"/>
  <c r="G2432" i="11"/>
  <c r="H2432" i="11" s="1"/>
  <c r="M2431" i="4" s="1"/>
  <c r="J2431" i="4" s="1"/>
  <c r="G2428" i="11"/>
  <c r="H2428" i="11" s="1"/>
  <c r="M2427" i="4" s="1"/>
  <c r="J2427" i="4" s="1"/>
  <c r="G2424" i="11"/>
  <c r="H2424" i="11" s="1"/>
  <c r="M2423" i="4" s="1"/>
  <c r="J2423" i="4" s="1"/>
  <c r="G2420" i="11"/>
  <c r="H2420" i="11" s="1"/>
  <c r="M2419" i="4" s="1"/>
  <c r="J2419" i="4" s="1"/>
  <c r="G2416" i="11"/>
  <c r="H2416" i="11" s="1"/>
  <c r="M2415" i="4" s="1"/>
  <c r="J2415" i="4" s="1"/>
  <c r="G2412" i="11"/>
  <c r="H2412" i="11" s="1"/>
  <c r="M2411" i="4" s="1"/>
  <c r="J2411" i="4" s="1"/>
  <c r="G2408" i="11"/>
  <c r="H2408" i="11" s="1"/>
  <c r="M2407" i="4" s="1"/>
  <c r="J2407" i="4" s="1"/>
  <c r="G2404" i="11"/>
  <c r="H2404" i="11" s="1"/>
  <c r="M2403" i="4" s="1"/>
  <c r="J2403" i="4" s="1"/>
  <c r="G2400" i="11"/>
  <c r="H2400" i="11" s="1"/>
  <c r="M2399" i="4" s="1"/>
  <c r="J2399" i="4" s="1"/>
  <c r="G2396" i="11"/>
  <c r="H2396" i="11" s="1"/>
  <c r="M2395" i="4" s="1"/>
  <c r="J2395" i="4" s="1"/>
  <c r="G2392" i="11"/>
  <c r="H2392" i="11" s="1"/>
  <c r="M2391" i="4" s="1"/>
  <c r="J2391" i="4" s="1"/>
  <c r="G2388" i="11"/>
  <c r="H2388" i="11" s="1"/>
  <c r="M2387" i="4" s="1"/>
  <c r="J2387" i="4" s="1"/>
  <c r="G2384" i="11"/>
  <c r="H2384" i="11" s="1"/>
  <c r="M2383" i="4" s="1"/>
  <c r="J2383" i="4" s="1"/>
  <c r="G2380" i="11"/>
  <c r="H2380" i="11" s="1"/>
  <c r="M2379" i="4" s="1"/>
  <c r="J2379" i="4" s="1"/>
  <c r="G2376" i="11"/>
  <c r="H2376" i="11" s="1"/>
  <c r="M2375" i="4" s="1"/>
  <c r="J2375" i="4" s="1"/>
  <c r="G2372" i="11"/>
  <c r="H2372" i="11" s="1"/>
  <c r="M2371" i="4" s="1"/>
  <c r="J2371" i="4" s="1"/>
  <c r="G2368" i="11"/>
  <c r="H2368" i="11" s="1"/>
  <c r="M2367" i="4" s="1"/>
  <c r="J2367" i="4" s="1"/>
  <c r="G2364" i="11"/>
  <c r="H2364" i="11" s="1"/>
  <c r="M2363" i="4" s="1"/>
  <c r="J2363" i="4" s="1"/>
  <c r="G2360" i="11"/>
  <c r="H2360" i="11" s="1"/>
  <c r="M2359" i="4" s="1"/>
  <c r="J2359" i="4" s="1"/>
  <c r="G2356" i="11"/>
  <c r="H2356" i="11" s="1"/>
  <c r="M2355" i="4" s="1"/>
  <c r="J2355" i="4" s="1"/>
  <c r="G2352" i="11"/>
  <c r="H2352" i="11" s="1"/>
  <c r="M2351" i="4" s="1"/>
  <c r="J2351" i="4" s="1"/>
  <c r="G2348" i="11"/>
  <c r="H2348" i="11" s="1"/>
  <c r="M2347" i="4" s="1"/>
  <c r="J2347" i="4" s="1"/>
  <c r="G2344" i="11"/>
  <c r="H2344" i="11" s="1"/>
  <c r="M2343" i="4" s="1"/>
  <c r="J2343" i="4" s="1"/>
  <c r="G2340" i="11"/>
  <c r="H2340" i="11" s="1"/>
  <c r="M2339" i="4" s="1"/>
  <c r="J2339" i="4" s="1"/>
  <c r="G2336" i="11"/>
  <c r="H2336" i="11" s="1"/>
  <c r="M2335" i="4" s="1"/>
  <c r="J2335" i="4" s="1"/>
  <c r="G2332" i="11"/>
  <c r="H2332" i="11" s="1"/>
  <c r="M2331" i="4" s="1"/>
  <c r="J2331" i="4" s="1"/>
  <c r="G2328" i="11"/>
  <c r="H2328" i="11" s="1"/>
  <c r="M2327" i="4" s="1"/>
  <c r="J2327" i="4" s="1"/>
  <c r="G2324" i="11"/>
  <c r="H2324" i="11" s="1"/>
  <c r="M2323" i="4" s="1"/>
  <c r="J2323" i="4" s="1"/>
  <c r="G2320" i="11"/>
  <c r="H2320" i="11" s="1"/>
  <c r="M2319" i="4" s="1"/>
  <c r="J2319" i="4" s="1"/>
  <c r="G2316" i="11"/>
  <c r="H2316" i="11" s="1"/>
  <c r="M2315" i="4" s="1"/>
  <c r="J2315" i="4" s="1"/>
  <c r="G2312" i="11"/>
  <c r="H2312" i="11" s="1"/>
  <c r="M2311" i="4" s="1"/>
  <c r="J2311" i="4" s="1"/>
  <c r="G2308" i="11"/>
  <c r="H2308" i="11" s="1"/>
  <c r="M2307" i="4" s="1"/>
  <c r="J2307" i="4" s="1"/>
  <c r="G2304" i="11"/>
  <c r="H2304" i="11" s="1"/>
  <c r="M2303" i="4" s="1"/>
  <c r="J2303" i="4" s="1"/>
  <c r="G2300" i="11"/>
  <c r="H2300" i="11" s="1"/>
  <c r="M2299" i="4" s="1"/>
  <c r="J2299" i="4" s="1"/>
  <c r="G2296" i="11"/>
  <c r="H2296" i="11" s="1"/>
  <c r="M2295" i="4" s="1"/>
  <c r="J2295" i="4" s="1"/>
  <c r="G2292" i="11"/>
  <c r="H2292" i="11" s="1"/>
  <c r="M2291" i="4" s="1"/>
  <c r="J2291" i="4" s="1"/>
  <c r="G2288" i="11"/>
  <c r="H2288" i="11" s="1"/>
  <c r="M2287" i="4" s="1"/>
  <c r="J2287" i="4" s="1"/>
  <c r="G2284" i="11"/>
  <c r="H2284" i="11" s="1"/>
  <c r="M2283" i="4" s="1"/>
  <c r="J2283" i="4" s="1"/>
  <c r="G2280" i="11"/>
  <c r="H2280" i="11" s="1"/>
  <c r="M2279" i="4" s="1"/>
  <c r="J2279" i="4" s="1"/>
  <c r="G2276" i="11"/>
  <c r="H2276" i="11" s="1"/>
  <c r="M2275" i="4" s="1"/>
  <c r="J2275" i="4" s="1"/>
  <c r="G2272" i="11"/>
  <c r="H2272" i="11" s="1"/>
  <c r="M2271" i="4" s="1"/>
  <c r="J2271" i="4" s="1"/>
  <c r="G2268" i="11"/>
  <c r="H2268" i="11" s="1"/>
  <c r="M2267" i="4" s="1"/>
  <c r="J2267" i="4" s="1"/>
  <c r="G2264" i="11"/>
  <c r="H2264" i="11" s="1"/>
  <c r="M2263" i="4" s="1"/>
  <c r="J2263" i="4" s="1"/>
  <c r="G2260" i="11"/>
  <c r="H2260" i="11" s="1"/>
  <c r="M2259" i="4" s="1"/>
  <c r="J2259" i="4" s="1"/>
  <c r="G2256" i="11"/>
  <c r="H2256" i="11" s="1"/>
  <c r="M2255" i="4" s="1"/>
  <c r="J2255" i="4" s="1"/>
  <c r="G2252" i="11"/>
  <c r="H2252" i="11" s="1"/>
  <c r="M2251" i="4" s="1"/>
  <c r="J2251" i="4" s="1"/>
  <c r="G2248" i="11"/>
  <c r="H2248" i="11" s="1"/>
  <c r="M2247" i="4" s="1"/>
  <c r="J2247" i="4" s="1"/>
  <c r="G2244" i="11"/>
  <c r="H2244" i="11" s="1"/>
  <c r="M2243" i="4" s="1"/>
  <c r="J2243" i="4" s="1"/>
  <c r="G2240" i="11"/>
  <c r="H2240" i="11" s="1"/>
  <c r="M2239" i="4" s="1"/>
  <c r="J2239" i="4" s="1"/>
  <c r="G2236" i="11"/>
  <c r="H2236" i="11" s="1"/>
  <c r="M2235" i="4" s="1"/>
  <c r="J2235" i="4" s="1"/>
  <c r="G2232" i="11"/>
  <c r="H2232" i="11" s="1"/>
  <c r="M2231" i="4" s="1"/>
  <c r="J2231" i="4" s="1"/>
  <c r="G2228" i="11"/>
  <c r="H2228" i="11" s="1"/>
  <c r="M2227" i="4" s="1"/>
  <c r="J2227" i="4" s="1"/>
  <c r="G2224" i="11"/>
  <c r="H2224" i="11" s="1"/>
  <c r="M2223" i="4" s="1"/>
  <c r="J2223" i="4" s="1"/>
  <c r="G2220" i="11"/>
  <c r="H2220" i="11" s="1"/>
  <c r="M2219" i="4" s="1"/>
  <c r="J2219" i="4" s="1"/>
  <c r="G2216" i="11"/>
  <c r="H2216" i="11" s="1"/>
  <c r="M2215" i="4" s="1"/>
  <c r="J2215" i="4" s="1"/>
  <c r="G2212" i="11"/>
  <c r="H2212" i="11" s="1"/>
  <c r="M2211" i="4" s="1"/>
  <c r="J2211" i="4" s="1"/>
  <c r="G2208" i="11"/>
  <c r="H2208" i="11" s="1"/>
  <c r="M2207" i="4" s="1"/>
  <c r="J2207" i="4" s="1"/>
  <c r="G2204" i="11"/>
  <c r="H2204" i="11" s="1"/>
  <c r="M2203" i="4" s="1"/>
  <c r="J2203" i="4" s="1"/>
  <c r="G2200" i="11"/>
  <c r="H2200" i="11" s="1"/>
  <c r="M2199" i="4" s="1"/>
  <c r="J2199" i="4" s="1"/>
  <c r="G2196" i="11"/>
  <c r="H2196" i="11" s="1"/>
  <c r="M2195" i="4" s="1"/>
  <c r="J2195" i="4" s="1"/>
  <c r="G2192" i="11"/>
  <c r="H2192" i="11" s="1"/>
  <c r="M2191" i="4" s="1"/>
  <c r="J2191" i="4" s="1"/>
  <c r="G2188" i="11"/>
  <c r="H2188" i="11" s="1"/>
  <c r="M2187" i="4" s="1"/>
  <c r="J2187" i="4" s="1"/>
  <c r="G2184" i="11"/>
  <c r="H2184" i="11" s="1"/>
  <c r="M2183" i="4" s="1"/>
  <c r="J2183" i="4" s="1"/>
  <c r="G2180" i="11"/>
  <c r="H2180" i="11" s="1"/>
  <c r="M2179" i="4" s="1"/>
  <c r="J2179" i="4" s="1"/>
  <c r="G2176" i="11"/>
  <c r="H2176" i="11" s="1"/>
  <c r="M2175" i="4" s="1"/>
  <c r="J2175" i="4" s="1"/>
  <c r="G2172" i="11"/>
  <c r="H2172" i="11" s="1"/>
  <c r="M2171" i="4" s="1"/>
  <c r="J2171" i="4" s="1"/>
  <c r="G2168" i="11"/>
  <c r="H2168" i="11" s="1"/>
  <c r="M2167" i="4" s="1"/>
  <c r="J2167" i="4" s="1"/>
  <c r="G2164" i="11"/>
  <c r="H2164" i="11" s="1"/>
  <c r="M2163" i="4" s="1"/>
  <c r="J2163" i="4" s="1"/>
  <c r="G2160" i="11"/>
  <c r="H2160" i="11" s="1"/>
  <c r="M2159" i="4" s="1"/>
  <c r="J2159" i="4" s="1"/>
  <c r="G2156" i="11"/>
  <c r="H2156" i="11" s="1"/>
  <c r="M2155" i="4" s="1"/>
  <c r="J2155" i="4" s="1"/>
  <c r="G2152" i="11"/>
  <c r="H2152" i="11" s="1"/>
  <c r="M2151" i="4" s="1"/>
  <c r="J2151" i="4" s="1"/>
  <c r="G2148" i="11"/>
  <c r="H2148" i="11" s="1"/>
  <c r="M2147" i="4" s="1"/>
  <c r="J2147" i="4" s="1"/>
  <c r="G2144" i="11"/>
  <c r="H2144" i="11" s="1"/>
  <c r="M2143" i="4" s="1"/>
  <c r="J2143" i="4" s="1"/>
  <c r="G2140" i="11"/>
  <c r="H2140" i="11" s="1"/>
  <c r="M2139" i="4" s="1"/>
  <c r="J2139" i="4" s="1"/>
  <c r="G2136" i="11"/>
  <c r="H2136" i="11" s="1"/>
  <c r="M2135" i="4" s="1"/>
  <c r="J2135" i="4" s="1"/>
  <c r="G2132" i="11"/>
  <c r="H2132" i="11" s="1"/>
  <c r="M2131" i="4" s="1"/>
  <c r="J2131" i="4" s="1"/>
  <c r="G3927" i="11"/>
  <c r="H3927" i="11" s="1"/>
  <c r="M3926" i="4" s="1"/>
  <c r="J3926" i="4" s="1"/>
  <c r="G3923" i="11"/>
  <c r="H3923" i="11" s="1"/>
  <c r="M3922" i="4" s="1"/>
  <c r="J3922" i="4" s="1"/>
  <c r="G3919" i="11"/>
  <c r="H3919" i="11" s="1"/>
  <c r="M3918" i="4" s="1"/>
  <c r="J3918" i="4" s="1"/>
  <c r="G3915" i="11"/>
  <c r="H3915" i="11" s="1"/>
  <c r="M3914" i="4" s="1"/>
  <c r="J3914" i="4" s="1"/>
  <c r="G3911" i="11"/>
  <c r="H3911" i="11" s="1"/>
  <c r="M3910" i="4" s="1"/>
  <c r="J3910" i="4" s="1"/>
  <c r="G3907" i="11"/>
  <c r="H3907" i="11" s="1"/>
  <c r="M3906" i="4" s="1"/>
  <c r="J3906" i="4" s="1"/>
  <c r="G3903" i="11"/>
  <c r="H3903" i="11" s="1"/>
  <c r="M3902" i="4" s="1"/>
  <c r="J3902" i="4" s="1"/>
  <c r="G3899" i="11"/>
  <c r="H3899" i="11" s="1"/>
  <c r="M3898" i="4" s="1"/>
  <c r="J3898" i="4" s="1"/>
  <c r="G3895" i="11"/>
  <c r="H3895" i="11" s="1"/>
  <c r="M3894" i="4" s="1"/>
  <c r="J3894" i="4" s="1"/>
  <c r="G3891" i="11"/>
  <c r="H3891" i="11" s="1"/>
  <c r="M3890" i="4" s="1"/>
  <c r="J3890" i="4" s="1"/>
  <c r="G3887" i="11"/>
  <c r="H3887" i="11" s="1"/>
  <c r="M3886" i="4" s="1"/>
  <c r="J3886" i="4" s="1"/>
  <c r="G3883" i="11"/>
  <c r="H3883" i="11" s="1"/>
  <c r="M3882" i="4" s="1"/>
  <c r="J3882" i="4" s="1"/>
  <c r="G3879" i="11"/>
  <c r="H3879" i="11" s="1"/>
  <c r="M3878" i="4" s="1"/>
  <c r="J3878" i="4" s="1"/>
  <c r="G3875" i="11"/>
  <c r="H3875" i="11" s="1"/>
  <c r="M3874" i="4" s="1"/>
  <c r="J3874" i="4" s="1"/>
  <c r="G3871" i="11"/>
  <c r="H3871" i="11" s="1"/>
  <c r="M3870" i="4" s="1"/>
  <c r="J3870" i="4" s="1"/>
  <c r="G3867" i="11"/>
  <c r="H3867" i="11" s="1"/>
  <c r="M3866" i="4" s="1"/>
  <c r="J3866" i="4" s="1"/>
  <c r="G3863" i="11"/>
  <c r="H3863" i="11" s="1"/>
  <c r="M3862" i="4" s="1"/>
  <c r="J3862" i="4" s="1"/>
  <c r="G3859" i="11"/>
  <c r="H3859" i="11" s="1"/>
  <c r="M3858" i="4" s="1"/>
  <c r="J3858" i="4" s="1"/>
  <c r="G3855" i="11"/>
  <c r="H3855" i="11" s="1"/>
  <c r="M3854" i="4" s="1"/>
  <c r="J3854" i="4" s="1"/>
  <c r="G3851" i="11"/>
  <c r="H3851" i="11" s="1"/>
  <c r="M3850" i="4" s="1"/>
  <c r="J3850" i="4" s="1"/>
  <c r="G3847" i="11"/>
  <c r="H3847" i="11" s="1"/>
  <c r="M3846" i="4" s="1"/>
  <c r="J3846" i="4" s="1"/>
  <c r="G3843" i="11"/>
  <c r="H3843" i="11" s="1"/>
  <c r="M3842" i="4" s="1"/>
  <c r="J3842" i="4" s="1"/>
  <c r="G3839" i="11"/>
  <c r="H3839" i="11" s="1"/>
  <c r="M3838" i="4" s="1"/>
  <c r="J3838" i="4" s="1"/>
  <c r="G3835" i="11"/>
  <c r="H3835" i="11" s="1"/>
  <c r="M3834" i="4" s="1"/>
  <c r="J3834" i="4" s="1"/>
  <c r="G3831" i="11"/>
  <c r="H3831" i="11" s="1"/>
  <c r="M3830" i="4" s="1"/>
  <c r="J3830" i="4" s="1"/>
  <c r="G3827" i="11"/>
  <c r="H3827" i="11" s="1"/>
  <c r="M3826" i="4" s="1"/>
  <c r="J3826" i="4" s="1"/>
  <c r="G3823" i="11"/>
  <c r="H3823" i="11" s="1"/>
  <c r="M3822" i="4" s="1"/>
  <c r="J3822" i="4" s="1"/>
  <c r="G3819" i="11"/>
  <c r="H3819" i="11" s="1"/>
  <c r="M3818" i="4" s="1"/>
  <c r="J3818" i="4" s="1"/>
  <c r="G3815" i="11"/>
  <c r="H3815" i="11" s="1"/>
  <c r="M3814" i="4" s="1"/>
  <c r="J3814" i="4" s="1"/>
  <c r="G3811" i="11"/>
  <c r="H3811" i="11" s="1"/>
  <c r="M3810" i="4" s="1"/>
  <c r="J3810" i="4" s="1"/>
  <c r="G3807" i="11"/>
  <c r="H3807" i="11" s="1"/>
  <c r="M3806" i="4" s="1"/>
  <c r="J3806" i="4" s="1"/>
  <c r="G3803" i="11"/>
  <c r="H3803" i="11" s="1"/>
  <c r="M3802" i="4" s="1"/>
  <c r="J3802" i="4" s="1"/>
  <c r="G3799" i="11"/>
  <c r="H3799" i="11" s="1"/>
  <c r="M3798" i="4" s="1"/>
  <c r="J3798" i="4" s="1"/>
  <c r="G3795" i="11"/>
  <c r="H3795" i="11" s="1"/>
  <c r="M3794" i="4" s="1"/>
  <c r="J3794" i="4" s="1"/>
  <c r="G3791" i="11"/>
  <c r="H3791" i="11" s="1"/>
  <c r="M3790" i="4" s="1"/>
  <c r="J3790" i="4" s="1"/>
  <c r="G3787" i="11"/>
  <c r="H3787" i="11" s="1"/>
  <c r="M3786" i="4" s="1"/>
  <c r="J3786" i="4" s="1"/>
  <c r="G3783" i="11"/>
  <c r="H3783" i="11" s="1"/>
  <c r="M3782" i="4" s="1"/>
  <c r="J3782" i="4" s="1"/>
  <c r="G3779" i="11"/>
  <c r="H3779" i="11" s="1"/>
  <c r="M3778" i="4" s="1"/>
  <c r="J3778" i="4" s="1"/>
  <c r="G3775" i="11"/>
  <c r="H3775" i="11" s="1"/>
  <c r="M3774" i="4" s="1"/>
  <c r="J3774" i="4" s="1"/>
  <c r="G3771" i="11"/>
  <c r="H3771" i="11" s="1"/>
  <c r="M3770" i="4" s="1"/>
  <c r="J3770" i="4" s="1"/>
  <c r="G3767" i="11"/>
  <c r="H3767" i="11" s="1"/>
  <c r="M3766" i="4" s="1"/>
  <c r="J3766" i="4" s="1"/>
  <c r="G3763" i="11"/>
  <c r="H3763" i="11" s="1"/>
  <c r="M3762" i="4" s="1"/>
  <c r="J3762" i="4" s="1"/>
  <c r="G3759" i="11"/>
  <c r="H3759" i="11" s="1"/>
  <c r="M3758" i="4" s="1"/>
  <c r="J3758" i="4" s="1"/>
  <c r="G3755" i="11"/>
  <c r="H3755" i="11" s="1"/>
  <c r="M3754" i="4" s="1"/>
  <c r="J3754" i="4" s="1"/>
  <c r="G3751" i="11"/>
  <c r="H3751" i="11" s="1"/>
  <c r="M3750" i="4" s="1"/>
  <c r="J3750" i="4" s="1"/>
  <c r="G3747" i="11"/>
  <c r="H3747" i="11" s="1"/>
  <c r="M3746" i="4" s="1"/>
  <c r="J3746" i="4" s="1"/>
  <c r="G3743" i="11"/>
  <c r="H3743" i="11" s="1"/>
  <c r="M3742" i="4" s="1"/>
  <c r="J3742" i="4" s="1"/>
  <c r="G3739" i="11"/>
  <c r="H3739" i="11" s="1"/>
  <c r="M3738" i="4" s="1"/>
  <c r="J3738" i="4" s="1"/>
  <c r="G3735" i="11"/>
  <c r="H3735" i="11" s="1"/>
  <c r="M3734" i="4" s="1"/>
  <c r="J3734" i="4" s="1"/>
  <c r="G3731" i="11"/>
  <c r="H3731" i="11" s="1"/>
  <c r="M3730" i="4" s="1"/>
  <c r="J3730" i="4" s="1"/>
  <c r="G3727" i="11"/>
  <c r="H3727" i="11" s="1"/>
  <c r="M3726" i="4" s="1"/>
  <c r="J3726" i="4" s="1"/>
  <c r="G3723" i="11"/>
  <c r="H3723" i="11" s="1"/>
  <c r="M3722" i="4" s="1"/>
  <c r="J3722" i="4" s="1"/>
  <c r="G3719" i="11"/>
  <c r="H3719" i="11" s="1"/>
  <c r="M3718" i="4" s="1"/>
  <c r="J3718" i="4" s="1"/>
  <c r="G3715" i="11"/>
  <c r="H3715" i="11" s="1"/>
  <c r="M3714" i="4" s="1"/>
  <c r="J3714" i="4" s="1"/>
  <c r="G3711" i="11"/>
  <c r="H3711" i="11" s="1"/>
  <c r="M3710" i="4" s="1"/>
  <c r="J3710" i="4" s="1"/>
  <c r="G3707" i="11"/>
  <c r="H3707" i="11" s="1"/>
  <c r="M3706" i="4" s="1"/>
  <c r="J3706" i="4" s="1"/>
  <c r="G3703" i="11"/>
  <c r="H3703" i="11" s="1"/>
  <c r="M3702" i="4" s="1"/>
  <c r="J3702" i="4" s="1"/>
  <c r="G3699" i="11"/>
  <c r="H3699" i="11" s="1"/>
  <c r="M3698" i="4" s="1"/>
  <c r="J3698" i="4" s="1"/>
  <c r="G3695" i="11"/>
  <c r="H3695" i="11" s="1"/>
  <c r="M3694" i="4" s="1"/>
  <c r="J3694" i="4" s="1"/>
  <c r="G3691" i="11"/>
  <c r="H3691" i="11" s="1"/>
  <c r="M3690" i="4" s="1"/>
  <c r="J3690" i="4" s="1"/>
  <c r="G3687" i="11"/>
  <c r="H3687" i="11" s="1"/>
  <c r="M3686" i="4" s="1"/>
  <c r="J3686" i="4" s="1"/>
  <c r="G3683" i="11"/>
  <c r="H3683" i="11" s="1"/>
  <c r="M3682" i="4" s="1"/>
  <c r="J3682" i="4" s="1"/>
  <c r="G3679" i="11"/>
  <c r="H3679" i="11" s="1"/>
  <c r="M3678" i="4" s="1"/>
  <c r="J3678" i="4" s="1"/>
  <c r="G3675" i="11"/>
  <c r="H3675" i="11" s="1"/>
  <c r="M3674" i="4" s="1"/>
  <c r="J3674" i="4" s="1"/>
  <c r="G3671" i="11"/>
  <c r="H3671" i="11" s="1"/>
  <c r="M3670" i="4" s="1"/>
  <c r="J3670" i="4" s="1"/>
  <c r="G3667" i="11"/>
  <c r="H3667" i="11" s="1"/>
  <c r="M3666" i="4" s="1"/>
  <c r="J3666" i="4" s="1"/>
  <c r="G3663" i="11"/>
  <c r="H3663" i="11" s="1"/>
  <c r="M3662" i="4" s="1"/>
  <c r="J3662" i="4" s="1"/>
  <c r="G3659" i="11"/>
  <c r="H3659" i="11" s="1"/>
  <c r="M3658" i="4" s="1"/>
  <c r="J3658" i="4" s="1"/>
  <c r="G3655" i="11"/>
  <c r="H3655" i="11" s="1"/>
  <c r="M3654" i="4" s="1"/>
  <c r="J3654" i="4" s="1"/>
  <c r="G3651" i="11"/>
  <c r="H3651" i="11" s="1"/>
  <c r="M3650" i="4" s="1"/>
  <c r="J3650" i="4" s="1"/>
  <c r="G3647" i="11"/>
  <c r="H3647" i="11" s="1"/>
  <c r="M3646" i="4" s="1"/>
  <c r="J3646" i="4" s="1"/>
  <c r="G3643" i="11"/>
  <c r="H3643" i="11" s="1"/>
  <c r="M3642" i="4" s="1"/>
  <c r="J3642" i="4" s="1"/>
  <c r="G3639" i="11"/>
  <c r="H3639" i="11" s="1"/>
  <c r="M3638" i="4" s="1"/>
  <c r="J3638" i="4" s="1"/>
  <c r="G3635" i="11"/>
  <c r="H3635" i="11" s="1"/>
  <c r="M3634" i="4" s="1"/>
  <c r="J3634" i="4" s="1"/>
  <c r="G3631" i="11"/>
  <c r="H3631" i="11" s="1"/>
  <c r="M3630" i="4" s="1"/>
  <c r="J3630" i="4" s="1"/>
  <c r="G3627" i="11"/>
  <c r="H3627" i="11" s="1"/>
  <c r="M3626" i="4" s="1"/>
  <c r="J3626" i="4" s="1"/>
  <c r="G3623" i="11"/>
  <c r="H3623" i="11" s="1"/>
  <c r="M3622" i="4" s="1"/>
  <c r="J3622" i="4" s="1"/>
  <c r="G3619" i="11"/>
  <c r="H3619" i="11" s="1"/>
  <c r="M3618" i="4" s="1"/>
  <c r="J3618" i="4" s="1"/>
  <c r="G3615" i="11"/>
  <c r="H3615" i="11" s="1"/>
  <c r="M3614" i="4" s="1"/>
  <c r="J3614" i="4" s="1"/>
  <c r="G3611" i="11"/>
  <c r="H3611" i="11" s="1"/>
  <c r="M3610" i="4" s="1"/>
  <c r="J3610" i="4" s="1"/>
  <c r="G3607" i="11"/>
  <c r="H3607" i="11" s="1"/>
  <c r="M3606" i="4" s="1"/>
  <c r="J3606" i="4" s="1"/>
  <c r="G3603" i="11"/>
  <c r="H3603" i="11" s="1"/>
  <c r="M3602" i="4" s="1"/>
  <c r="J3602" i="4" s="1"/>
  <c r="G3599" i="11"/>
  <c r="H3599" i="11" s="1"/>
  <c r="M3598" i="4" s="1"/>
  <c r="J3598" i="4" s="1"/>
  <c r="G3595" i="11"/>
  <c r="H3595" i="11" s="1"/>
  <c r="M3594" i="4" s="1"/>
  <c r="J3594" i="4" s="1"/>
  <c r="G3591" i="11"/>
  <c r="H3591" i="11" s="1"/>
  <c r="M3590" i="4" s="1"/>
  <c r="J3590" i="4" s="1"/>
  <c r="G3587" i="11"/>
  <c r="H3587" i="11" s="1"/>
  <c r="M3586" i="4" s="1"/>
  <c r="J3586" i="4" s="1"/>
  <c r="G3583" i="11"/>
  <c r="H3583" i="11" s="1"/>
  <c r="M3582" i="4" s="1"/>
  <c r="J3582" i="4" s="1"/>
  <c r="G3579" i="11"/>
  <c r="H3579" i="11" s="1"/>
  <c r="M3578" i="4" s="1"/>
  <c r="J3578" i="4" s="1"/>
  <c r="G3575" i="11"/>
  <c r="H3575" i="11" s="1"/>
  <c r="M3574" i="4" s="1"/>
  <c r="J3574" i="4" s="1"/>
  <c r="G3571" i="11"/>
  <c r="H3571" i="11" s="1"/>
  <c r="M3570" i="4" s="1"/>
  <c r="J3570" i="4" s="1"/>
  <c r="G3567" i="11"/>
  <c r="H3567" i="11" s="1"/>
  <c r="M3566" i="4" s="1"/>
  <c r="J3566" i="4" s="1"/>
  <c r="G3563" i="11"/>
  <c r="H3563" i="11" s="1"/>
  <c r="M3562" i="4" s="1"/>
  <c r="J3562" i="4" s="1"/>
  <c r="G3559" i="11"/>
  <c r="H3559" i="11" s="1"/>
  <c r="M3558" i="4" s="1"/>
  <c r="J3558" i="4" s="1"/>
  <c r="G3555" i="11"/>
  <c r="H3555" i="11" s="1"/>
  <c r="M3554" i="4" s="1"/>
  <c r="J3554" i="4" s="1"/>
  <c r="G3551" i="11"/>
  <c r="H3551" i="11" s="1"/>
  <c r="M3550" i="4" s="1"/>
  <c r="J3550" i="4" s="1"/>
  <c r="G3547" i="11"/>
  <c r="H3547" i="11" s="1"/>
  <c r="M3546" i="4" s="1"/>
  <c r="J3546" i="4" s="1"/>
  <c r="G3543" i="11"/>
  <c r="H3543" i="11" s="1"/>
  <c r="M3542" i="4" s="1"/>
  <c r="J3542" i="4" s="1"/>
  <c r="G3539" i="11"/>
  <c r="H3539" i="11" s="1"/>
  <c r="M3538" i="4" s="1"/>
  <c r="J3538" i="4" s="1"/>
  <c r="G3535" i="11"/>
  <c r="H3535" i="11" s="1"/>
  <c r="M3534" i="4" s="1"/>
  <c r="J3534" i="4" s="1"/>
  <c r="G3531" i="11"/>
  <c r="H3531" i="11" s="1"/>
  <c r="M3530" i="4" s="1"/>
  <c r="J3530" i="4" s="1"/>
  <c r="G3527" i="11"/>
  <c r="H3527" i="11" s="1"/>
  <c r="M3526" i="4" s="1"/>
  <c r="J3526" i="4" s="1"/>
  <c r="G3523" i="11"/>
  <c r="H3523" i="11" s="1"/>
  <c r="M3522" i="4" s="1"/>
  <c r="J3522" i="4" s="1"/>
  <c r="G3519" i="11"/>
  <c r="H3519" i="11" s="1"/>
  <c r="M3518" i="4" s="1"/>
  <c r="J3518" i="4" s="1"/>
  <c r="G3515" i="11"/>
  <c r="H3515" i="11" s="1"/>
  <c r="M3514" i="4" s="1"/>
  <c r="J3514" i="4" s="1"/>
  <c r="G3511" i="11"/>
  <c r="H3511" i="11" s="1"/>
  <c r="M3510" i="4" s="1"/>
  <c r="J3510" i="4" s="1"/>
  <c r="G3507" i="11"/>
  <c r="H3507" i="11" s="1"/>
  <c r="M3506" i="4" s="1"/>
  <c r="J3506" i="4" s="1"/>
  <c r="G3503" i="11"/>
  <c r="H3503" i="11" s="1"/>
  <c r="M3502" i="4" s="1"/>
  <c r="J3502" i="4" s="1"/>
  <c r="G3499" i="11"/>
  <c r="H3499" i="11" s="1"/>
  <c r="M3498" i="4" s="1"/>
  <c r="J3498" i="4" s="1"/>
  <c r="G3495" i="11"/>
  <c r="H3495" i="11" s="1"/>
  <c r="M3494" i="4" s="1"/>
  <c r="J3494" i="4" s="1"/>
  <c r="G3491" i="11"/>
  <c r="H3491" i="11" s="1"/>
  <c r="M3490" i="4" s="1"/>
  <c r="J3490" i="4" s="1"/>
  <c r="G3487" i="11"/>
  <c r="H3487" i="11" s="1"/>
  <c r="M3486" i="4" s="1"/>
  <c r="J3486" i="4" s="1"/>
  <c r="G3483" i="11"/>
  <c r="H3483" i="11" s="1"/>
  <c r="M3482" i="4" s="1"/>
  <c r="J3482" i="4" s="1"/>
  <c r="G3479" i="11"/>
  <c r="H3479" i="11" s="1"/>
  <c r="M3478" i="4" s="1"/>
  <c r="J3478" i="4" s="1"/>
  <c r="G3475" i="11"/>
  <c r="H3475" i="11" s="1"/>
  <c r="M3474" i="4" s="1"/>
  <c r="J3474" i="4" s="1"/>
  <c r="G3471" i="11"/>
  <c r="H3471" i="11" s="1"/>
  <c r="M3470" i="4" s="1"/>
  <c r="J3470" i="4" s="1"/>
  <c r="G3467" i="11"/>
  <c r="H3467" i="11" s="1"/>
  <c r="M3466" i="4" s="1"/>
  <c r="J3466" i="4" s="1"/>
  <c r="G3463" i="11"/>
  <c r="H3463" i="11" s="1"/>
  <c r="M3462" i="4" s="1"/>
  <c r="J3462" i="4" s="1"/>
  <c r="G3459" i="11"/>
  <c r="H3459" i="11" s="1"/>
  <c r="M3458" i="4" s="1"/>
  <c r="J3458" i="4" s="1"/>
  <c r="G3455" i="11"/>
  <c r="H3455" i="11" s="1"/>
  <c r="M3454" i="4" s="1"/>
  <c r="J3454" i="4" s="1"/>
  <c r="G3451" i="11"/>
  <c r="H3451" i="11" s="1"/>
  <c r="M3450" i="4" s="1"/>
  <c r="J3450" i="4" s="1"/>
  <c r="G3447" i="11"/>
  <c r="H3447" i="11" s="1"/>
  <c r="M3446" i="4" s="1"/>
  <c r="J3446" i="4" s="1"/>
  <c r="G3443" i="11"/>
  <c r="H3443" i="11" s="1"/>
  <c r="M3442" i="4" s="1"/>
  <c r="J3442" i="4" s="1"/>
  <c r="G3439" i="11"/>
  <c r="H3439" i="11" s="1"/>
  <c r="M3438" i="4" s="1"/>
  <c r="J3438" i="4" s="1"/>
  <c r="G3435" i="11"/>
  <c r="H3435" i="11" s="1"/>
  <c r="M3434" i="4" s="1"/>
  <c r="J3434" i="4" s="1"/>
  <c r="G3431" i="11"/>
  <c r="H3431" i="11" s="1"/>
  <c r="M3430" i="4" s="1"/>
  <c r="J3430" i="4" s="1"/>
  <c r="G3427" i="11"/>
  <c r="H3427" i="11" s="1"/>
  <c r="M3426" i="4" s="1"/>
  <c r="J3426" i="4" s="1"/>
  <c r="G3423" i="11"/>
  <c r="H3423" i="11" s="1"/>
  <c r="M3422" i="4" s="1"/>
  <c r="J3422" i="4" s="1"/>
  <c r="G3419" i="11"/>
  <c r="H3419" i="11" s="1"/>
  <c r="M3418" i="4" s="1"/>
  <c r="J3418" i="4" s="1"/>
  <c r="G3415" i="11"/>
  <c r="H3415" i="11" s="1"/>
  <c r="M3414" i="4" s="1"/>
  <c r="J3414" i="4" s="1"/>
  <c r="G3411" i="11"/>
  <c r="H3411" i="11" s="1"/>
  <c r="M3410" i="4" s="1"/>
  <c r="J3410" i="4" s="1"/>
  <c r="G3407" i="11"/>
  <c r="H3407" i="11" s="1"/>
  <c r="M3406" i="4" s="1"/>
  <c r="J3406" i="4" s="1"/>
  <c r="G3403" i="11"/>
  <c r="H3403" i="11" s="1"/>
  <c r="M3402" i="4" s="1"/>
  <c r="J3402" i="4" s="1"/>
  <c r="G3399" i="11"/>
  <c r="H3399" i="11" s="1"/>
  <c r="M3398" i="4" s="1"/>
  <c r="J3398" i="4" s="1"/>
  <c r="G3395" i="11"/>
  <c r="H3395" i="11" s="1"/>
  <c r="M3394" i="4" s="1"/>
  <c r="J3394" i="4" s="1"/>
  <c r="G3391" i="11"/>
  <c r="H3391" i="11" s="1"/>
  <c r="M3390" i="4" s="1"/>
  <c r="J3390" i="4" s="1"/>
  <c r="G3387" i="11"/>
  <c r="H3387" i="11" s="1"/>
  <c r="M3386" i="4" s="1"/>
  <c r="J3386" i="4" s="1"/>
  <c r="G3383" i="11"/>
  <c r="H3383" i="11" s="1"/>
  <c r="M3382" i="4" s="1"/>
  <c r="J3382" i="4" s="1"/>
  <c r="G3379" i="11"/>
  <c r="H3379" i="11" s="1"/>
  <c r="M3378" i="4" s="1"/>
  <c r="J3378" i="4" s="1"/>
  <c r="G3375" i="11"/>
  <c r="H3375" i="11" s="1"/>
  <c r="M3374" i="4" s="1"/>
  <c r="J3374" i="4" s="1"/>
  <c r="G3371" i="11"/>
  <c r="H3371" i="11" s="1"/>
  <c r="M3370" i="4" s="1"/>
  <c r="J3370" i="4" s="1"/>
  <c r="G3367" i="11"/>
  <c r="H3367" i="11" s="1"/>
  <c r="M3366" i="4" s="1"/>
  <c r="J3366" i="4" s="1"/>
  <c r="G3363" i="11"/>
  <c r="H3363" i="11" s="1"/>
  <c r="M3362" i="4" s="1"/>
  <c r="J3362" i="4" s="1"/>
  <c r="G3359" i="11"/>
  <c r="H3359" i="11" s="1"/>
  <c r="M3358" i="4" s="1"/>
  <c r="J3358" i="4" s="1"/>
  <c r="G3355" i="11"/>
  <c r="H3355" i="11" s="1"/>
  <c r="M3354" i="4" s="1"/>
  <c r="J3354" i="4" s="1"/>
  <c r="G3351" i="11"/>
  <c r="H3351" i="11" s="1"/>
  <c r="M3350" i="4" s="1"/>
  <c r="J3350" i="4" s="1"/>
  <c r="G3347" i="11"/>
  <c r="H3347" i="11" s="1"/>
  <c r="M3346" i="4" s="1"/>
  <c r="J3346" i="4" s="1"/>
  <c r="G3343" i="11"/>
  <c r="H3343" i="11" s="1"/>
  <c r="M3342" i="4" s="1"/>
  <c r="J3342" i="4" s="1"/>
  <c r="G3339" i="11"/>
  <c r="H3339" i="11" s="1"/>
  <c r="M3338" i="4" s="1"/>
  <c r="J3338" i="4" s="1"/>
  <c r="G3335" i="11"/>
  <c r="H3335" i="11" s="1"/>
  <c r="M3334" i="4" s="1"/>
  <c r="J3334" i="4" s="1"/>
  <c r="G3331" i="11"/>
  <c r="H3331" i="11" s="1"/>
  <c r="M3330" i="4" s="1"/>
  <c r="J3330" i="4" s="1"/>
  <c r="G3327" i="11"/>
  <c r="H3327" i="11" s="1"/>
  <c r="M3326" i="4" s="1"/>
  <c r="J3326" i="4" s="1"/>
  <c r="G3323" i="11"/>
  <c r="H3323" i="11" s="1"/>
  <c r="M3322" i="4" s="1"/>
  <c r="J3322" i="4" s="1"/>
  <c r="G3319" i="11"/>
  <c r="H3319" i="11" s="1"/>
  <c r="M3318" i="4" s="1"/>
  <c r="J3318" i="4" s="1"/>
  <c r="G3315" i="11"/>
  <c r="H3315" i="11" s="1"/>
  <c r="M3314" i="4" s="1"/>
  <c r="J3314" i="4" s="1"/>
  <c r="G3311" i="11"/>
  <c r="H3311" i="11" s="1"/>
  <c r="M3310" i="4" s="1"/>
  <c r="J3310" i="4" s="1"/>
  <c r="G3307" i="11"/>
  <c r="H3307" i="11" s="1"/>
  <c r="M3306" i="4" s="1"/>
  <c r="J3306" i="4" s="1"/>
  <c r="G3303" i="11"/>
  <c r="H3303" i="11" s="1"/>
  <c r="M3302" i="4" s="1"/>
  <c r="J3302" i="4" s="1"/>
  <c r="G3299" i="11"/>
  <c r="H3299" i="11" s="1"/>
  <c r="M3298" i="4" s="1"/>
  <c r="J3298" i="4" s="1"/>
  <c r="G3295" i="11"/>
  <c r="H3295" i="11" s="1"/>
  <c r="M3294" i="4" s="1"/>
  <c r="J3294" i="4" s="1"/>
  <c r="G3291" i="11"/>
  <c r="H3291" i="11" s="1"/>
  <c r="M3290" i="4" s="1"/>
  <c r="J3290" i="4" s="1"/>
  <c r="G3287" i="11"/>
  <c r="H3287" i="11" s="1"/>
  <c r="M3286" i="4" s="1"/>
  <c r="J3286" i="4" s="1"/>
  <c r="G3283" i="11"/>
  <c r="H3283" i="11" s="1"/>
  <c r="M3282" i="4" s="1"/>
  <c r="J3282" i="4" s="1"/>
  <c r="G3279" i="11"/>
  <c r="H3279" i="11" s="1"/>
  <c r="M3278" i="4" s="1"/>
  <c r="J3278" i="4" s="1"/>
  <c r="G3275" i="11"/>
  <c r="H3275" i="11" s="1"/>
  <c r="M3274" i="4" s="1"/>
  <c r="J3274" i="4" s="1"/>
  <c r="G3271" i="11"/>
  <c r="H3271" i="11" s="1"/>
  <c r="M3270" i="4" s="1"/>
  <c r="J3270" i="4" s="1"/>
  <c r="G3267" i="11"/>
  <c r="H3267" i="11" s="1"/>
  <c r="M3266" i="4" s="1"/>
  <c r="J3266" i="4" s="1"/>
  <c r="G3263" i="11"/>
  <c r="H3263" i="11" s="1"/>
  <c r="M3262" i="4" s="1"/>
  <c r="J3262" i="4" s="1"/>
  <c r="G3259" i="11"/>
  <c r="H3259" i="11" s="1"/>
  <c r="M3258" i="4" s="1"/>
  <c r="J3258" i="4" s="1"/>
  <c r="G3255" i="11"/>
  <c r="H3255" i="11" s="1"/>
  <c r="M3254" i="4" s="1"/>
  <c r="J3254" i="4" s="1"/>
  <c r="G3251" i="11"/>
  <c r="H3251" i="11" s="1"/>
  <c r="M3250" i="4" s="1"/>
  <c r="J3250" i="4" s="1"/>
  <c r="G3247" i="11"/>
  <c r="H3247" i="11" s="1"/>
  <c r="M3246" i="4" s="1"/>
  <c r="J3246" i="4" s="1"/>
  <c r="G3243" i="11"/>
  <c r="H3243" i="11" s="1"/>
  <c r="M3242" i="4" s="1"/>
  <c r="J3242" i="4" s="1"/>
  <c r="G3239" i="11"/>
  <c r="H3239" i="11" s="1"/>
  <c r="M3238" i="4" s="1"/>
  <c r="J3238" i="4" s="1"/>
  <c r="G3235" i="11"/>
  <c r="H3235" i="11" s="1"/>
  <c r="M3234" i="4" s="1"/>
  <c r="J3234" i="4" s="1"/>
  <c r="G3231" i="11"/>
  <c r="H3231" i="11" s="1"/>
  <c r="M3230" i="4" s="1"/>
  <c r="J3230" i="4" s="1"/>
  <c r="G3227" i="11"/>
  <c r="H3227" i="11" s="1"/>
  <c r="M3226" i="4" s="1"/>
  <c r="J3226" i="4" s="1"/>
  <c r="G3223" i="11"/>
  <c r="H3223" i="11" s="1"/>
  <c r="M3222" i="4" s="1"/>
  <c r="J3222" i="4" s="1"/>
  <c r="G3219" i="11"/>
  <c r="H3219" i="11" s="1"/>
  <c r="M3218" i="4" s="1"/>
  <c r="J3218" i="4" s="1"/>
  <c r="G3215" i="11"/>
  <c r="H3215" i="11" s="1"/>
  <c r="M3214" i="4" s="1"/>
  <c r="J3214" i="4" s="1"/>
  <c r="G3211" i="11"/>
  <c r="H3211" i="11" s="1"/>
  <c r="M3210" i="4" s="1"/>
  <c r="J3210" i="4" s="1"/>
  <c r="G3207" i="11"/>
  <c r="H3207" i="11" s="1"/>
  <c r="M3206" i="4" s="1"/>
  <c r="J3206" i="4" s="1"/>
  <c r="G3203" i="11"/>
  <c r="H3203" i="11" s="1"/>
  <c r="M3202" i="4" s="1"/>
  <c r="J3202" i="4" s="1"/>
  <c r="G3199" i="11"/>
  <c r="H3199" i="11" s="1"/>
  <c r="M3198" i="4" s="1"/>
  <c r="J3198" i="4" s="1"/>
  <c r="G3195" i="11"/>
  <c r="H3195" i="11" s="1"/>
  <c r="M3194" i="4" s="1"/>
  <c r="J3194" i="4" s="1"/>
  <c r="G3191" i="11"/>
  <c r="H3191" i="11" s="1"/>
  <c r="M3190" i="4" s="1"/>
  <c r="J3190" i="4" s="1"/>
  <c r="G3187" i="11"/>
  <c r="H3187" i="11" s="1"/>
  <c r="M3186" i="4" s="1"/>
  <c r="J3186" i="4" s="1"/>
  <c r="G3183" i="11"/>
  <c r="H3183" i="11" s="1"/>
  <c r="M3182" i="4" s="1"/>
  <c r="J3182" i="4" s="1"/>
  <c r="G3179" i="11"/>
  <c r="H3179" i="11" s="1"/>
  <c r="M3178" i="4" s="1"/>
  <c r="J3178" i="4" s="1"/>
  <c r="G3175" i="11"/>
  <c r="H3175" i="11" s="1"/>
  <c r="M3174" i="4" s="1"/>
  <c r="J3174" i="4" s="1"/>
  <c r="G3171" i="11"/>
  <c r="H3171" i="11" s="1"/>
  <c r="M3170" i="4" s="1"/>
  <c r="J3170" i="4" s="1"/>
  <c r="G3167" i="11"/>
  <c r="H3167" i="11" s="1"/>
  <c r="M3166" i="4" s="1"/>
  <c r="J3166" i="4" s="1"/>
  <c r="G3163" i="11"/>
  <c r="H3163" i="11" s="1"/>
  <c r="M3162" i="4" s="1"/>
  <c r="J3162" i="4" s="1"/>
  <c r="G3159" i="11"/>
  <c r="H3159" i="11" s="1"/>
  <c r="M3158" i="4" s="1"/>
  <c r="J3158" i="4" s="1"/>
  <c r="G3155" i="11"/>
  <c r="H3155" i="11" s="1"/>
  <c r="M3154" i="4" s="1"/>
  <c r="J3154" i="4" s="1"/>
  <c r="G3151" i="11"/>
  <c r="H3151" i="11" s="1"/>
  <c r="M3150" i="4" s="1"/>
  <c r="J3150" i="4" s="1"/>
  <c r="G3147" i="11"/>
  <c r="H3147" i="11" s="1"/>
  <c r="M3146" i="4" s="1"/>
  <c r="J3146" i="4" s="1"/>
  <c r="G3143" i="11"/>
  <c r="H3143" i="11" s="1"/>
  <c r="M3142" i="4" s="1"/>
  <c r="J3142" i="4" s="1"/>
  <c r="G3139" i="11"/>
  <c r="H3139" i="11" s="1"/>
  <c r="M3138" i="4" s="1"/>
  <c r="J3138" i="4" s="1"/>
  <c r="G3135" i="11"/>
  <c r="H3135" i="11" s="1"/>
  <c r="M3134" i="4" s="1"/>
  <c r="J3134" i="4" s="1"/>
  <c r="G3131" i="11"/>
  <c r="H3131" i="11" s="1"/>
  <c r="M3130" i="4" s="1"/>
  <c r="J3130" i="4" s="1"/>
  <c r="G3127" i="11"/>
  <c r="H3127" i="11" s="1"/>
  <c r="M3126" i="4" s="1"/>
  <c r="J3126" i="4" s="1"/>
  <c r="G3123" i="11"/>
  <c r="H3123" i="11" s="1"/>
  <c r="M3122" i="4" s="1"/>
  <c r="J3122" i="4" s="1"/>
  <c r="G3119" i="11"/>
  <c r="H3119" i="11" s="1"/>
  <c r="M3118" i="4" s="1"/>
  <c r="J3118" i="4" s="1"/>
  <c r="G3115" i="11"/>
  <c r="H3115" i="11" s="1"/>
  <c r="M3114" i="4" s="1"/>
  <c r="J3114" i="4" s="1"/>
  <c r="G3111" i="11"/>
  <c r="H3111" i="11" s="1"/>
  <c r="M3110" i="4" s="1"/>
  <c r="J3110" i="4" s="1"/>
  <c r="G3107" i="11"/>
  <c r="H3107" i="11" s="1"/>
  <c r="M3106" i="4" s="1"/>
  <c r="J3106" i="4" s="1"/>
  <c r="G3103" i="11"/>
  <c r="H3103" i="11" s="1"/>
  <c r="M3102" i="4" s="1"/>
  <c r="J3102" i="4" s="1"/>
  <c r="G3099" i="11"/>
  <c r="H3099" i="11" s="1"/>
  <c r="M3098" i="4" s="1"/>
  <c r="J3098" i="4" s="1"/>
  <c r="G3095" i="11"/>
  <c r="H3095" i="11" s="1"/>
  <c r="M3094" i="4" s="1"/>
  <c r="J3094" i="4" s="1"/>
  <c r="G3091" i="11"/>
  <c r="H3091" i="11" s="1"/>
  <c r="M3090" i="4" s="1"/>
  <c r="J3090" i="4" s="1"/>
  <c r="G3087" i="11"/>
  <c r="H3087" i="11" s="1"/>
  <c r="M3086" i="4" s="1"/>
  <c r="J3086" i="4" s="1"/>
  <c r="G3083" i="11"/>
  <c r="H3083" i="11" s="1"/>
  <c r="M3082" i="4" s="1"/>
  <c r="J3082" i="4" s="1"/>
  <c r="G3079" i="11"/>
  <c r="H3079" i="11" s="1"/>
  <c r="M3078" i="4" s="1"/>
  <c r="J3078" i="4" s="1"/>
  <c r="G3075" i="11"/>
  <c r="H3075" i="11" s="1"/>
  <c r="M3074" i="4" s="1"/>
  <c r="J3074" i="4" s="1"/>
  <c r="G3071" i="11"/>
  <c r="H3071" i="11" s="1"/>
  <c r="M3070" i="4" s="1"/>
  <c r="J3070" i="4" s="1"/>
  <c r="G3067" i="11"/>
  <c r="H3067" i="11" s="1"/>
  <c r="M3066" i="4" s="1"/>
  <c r="J3066" i="4" s="1"/>
  <c r="G3063" i="11"/>
  <c r="H3063" i="11" s="1"/>
  <c r="M3062" i="4" s="1"/>
  <c r="J3062" i="4" s="1"/>
  <c r="G3059" i="11"/>
  <c r="H3059" i="11" s="1"/>
  <c r="M3058" i="4" s="1"/>
  <c r="J3058" i="4" s="1"/>
  <c r="G3055" i="11"/>
  <c r="H3055" i="11" s="1"/>
  <c r="M3054" i="4" s="1"/>
  <c r="J3054" i="4" s="1"/>
  <c r="G3051" i="11"/>
  <c r="H3051" i="11" s="1"/>
  <c r="M3050" i="4" s="1"/>
  <c r="J3050" i="4" s="1"/>
  <c r="G3047" i="11"/>
  <c r="H3047" i="11" s="1"/>
  <c r="M3046" i="4" s="1"/>
  <c r="J3046" i="4" s="1"/>
  <c r="G3043" i="11"/>
  <c r="H3043" i="11" s="1"/>
  <c r="M3042" i="4" s="1"/>
  <c r="J3042" i="4" s="1"/>
  <c r="G3039" i="11"/>
  <c r="H3039" i="11" s="1"/>
  <c r="M3038" i="4" s="1"/>
  <c r="J3038" i="4" s="1"/>
  <c r="G3035" i="11"/>
  <c r="H3035" i="11" s="1"/>
  <c r="M3034" i="4" s="1"/>
  <c r="J3034" i="4" s="1"/>
  <c r="G3031" i="11"/>
  <c r="H3031" i="11" s="1"/>
  <c r="M3030" i="4" s="1"/>
  <c r="J3030" i="4" s="1"/>
  <c r="G3027" i="11"/>
  <c r="H3027" i="11" s="1"/>
  <c r="M3026" i="4" s="1"/>
  <c r="J3026" i="4" s="1"/>
  <c r="G3023" i="11"/>
  <c r="H3023" i="11" s="1"/>
  <c r="M3022" i="4" s="1"/>
  <c r="J3022" i="4" s="1"/>
  <c r="G3019" i="11"/>
  <c r="H3019" i="11" s="1"/>
  <c r="M3018" i="4" s="1"/>
  <c r="J3018" i="4" s="1"/>
  <c r="G3015" i="11"/>
  <c r="H3015" i="11" s="1"/>
  <c r="M3014" i="4" s="1"/>
  <c r="J3014" i="4" s="1"/>
  <c r="G3011" i="11"/>
  <c r="H3011" i="11" s="1"/>
  <c r="M3010" i="4" s="1"/>
  <c r="J3010" i="4" s="1"/>
  <c r="G3007" i="11"/>
  <c r="H3007" i="11" s="1"/>
  <c r="M3006" i="4" s="1"/>
  <c r="J3006" i="4" s="1"/>
  <c r="G3003" i="11"/>
  <c r="H3003" i="11" s="1"/>
  <c r="M3002" i="4" s="1"/>
  <c r="J3002" i="4" s="1"/>
  <c r="G2999" i="11"/>
  <c r="H2999" i="11" s="1"/>
  <c r="M2998" i="4" s="1"/>
  <c r="J2998" i="4" s="1"/>
  <c r="G2995" i="11"/>
  <c r="H2995" i="11" s="1"/>
  <c r="M2994" i="4" s="1"/>
  <c r="J2994" i="4" s="1"/>
  <c r="G2991" i="11"/>
  <c r="H2991" i="11" s="1"/>
  <c r="M2990" i="4" s="1"/>
  <c r="J2990" i="4" s="1"/>
  <c r="G2987" i="11"/>
  <c r="H2987" i="11" s="1"/>
  <c r="M2986" i="4" s="1"/>
  <c r="J2986" i="4" s="1"/>
  <c r="G2983" i="11"/>
  <c r="H2983" i="11" s="1"/>
  <c r="M2982" i="4" s="1"/>
  <c r="J2982" i="4" s="1"/>
  <c r="G2979" i="11"/>
  <c r="H2979" i="11" s="1"/>
  <c r="M2978" i="4" s="1"/>
  <c r="J2978" i="4" s="1"/>
  <c r="G2975" i="11"/>
  <c r="H2975" i="11" s="1"/>
  <c r="M2974" i="4" s="1"/>
  <c r="J2974" i="4" s="1"/>
  <c r="G2971" i="11"/>
  <c r="H2971" i="11" s="1"/>
  <c r="M2970" i="4" s="1"/>
  <c r="J2970" i="4" s="1"/>
  <c r="G2967" i="11"/>
  <c r="H2967" i="11" s="1"/>
  <c r="M2966" i="4" s="1"/>
  <c r="J2966" i="4" s="1"/>
  <c r="G2963" i="11"/>
  <c r="H2963" i="11" s="1"/>
  <c r="M2962" i="4" s="1"/>
  <c r="J2962" i="4" s="1"/>
  <c r="G2959" i="11"/>
  <c r="H2959" i="11" s="1"/>
  <c r="M2958" i="4" s="1"/>
  <c r="J2958" i="4" s="1"/>
  <c r="G2955" i="11"/>
  <c r="H2955" i="11" s="1"/>
  <c r="M2954" i="4" s="1"/>
  <c r="J2954" i="4" s="1"/>
  <c r="G2951" i="11"/>
  <c r="H2951" i="11" s="1"/>
  <c r="M2950" i="4" s="1"/>
  <c r="J2950" i="4" s="1"/>
  <c r="G2947" i="11"/>
  <c r="H2947" i="11" s="1"/>
  <c r="M2946" i="4" s="1"/>
  <c r="J2946" i="4" s="1"/>
  <c r="G2943" i="11"/>
  <c r="H2943" i="11" s="1"/>
  <c r="M2942" i="4" s="1"/>
  <c r="J2942" i="4" s="1"/>
  <c r="G2939" i="11"/>
  <c r="H2939" i="11" s="1"/>
  <c r="M2938" i="4" s="1"/>
  <c r="J2938" i="4" s="1"/>
  <c r="G2935" i="11"/>
  <c r="H2935" i="11" s="1"/>
  <c r="M2934" i="4" s="1"/>
  <c r="J2934" i="4" s="1"/>
  <c r="G2931" i="11"/>
  <c r="H2931" i="11" s="1"/>
  <c r="M2930" i="4" s="1"/>
  <c r="J2930" i="4" s="1"/>
  <c r="G2927" i="11"/>
  <c r="H2927" i="11" s="1"/>
  <c r="M2926" i="4" s="1"/>
  <c r="J2926" i="4" s="1"/>
  <c r="G2923" i="11"/>
  <c r="H2923" i="11" s="1"/>
  <c r="M2922" i="4" s="1"/>
  <c r="J2922" i="4" s="1"/>
  <c r="G2919" i="11"/>
  <c r="H2919" i="11" s="1"/>
  <c r="M2918" i="4" s="1"/>
  <c r="J2918" i="4" s="1"/>
  <c r="G2915" i="11"/>
  <c r="H2915" i="11" s="1"/>
  <c r="M2914" i="4" s="1"/>
  <c r="J2914" i="4" s="1"/>
  <c r="G2911" i="11"/>
  <c r="H2911" i="11" s="1"/>
  <c r="M2910" i="4" s="1"/>
  <c r="J2910" i="4" s="1"/>
  <c r="G2907" i="11"/>
  <c r="H2907" i="11" s="1"/>
  <c r="M2906" i="4" s="1"/>
  <c r="J2906" i="4" s="1"/>
  <c r="G2903" i="11"/>
  <c r="H2903" i="11" s="1"/>
  <c r="M2902" i="4" s="1"/>
  <c r="J2902" i="4" s="1"/>
  <c r="G2899" i="11"/>
  <c r="H2899" i="11" s="1"/>
  <c r="M2898" i="4" s="1"/>
  <c r="J2898" i="4" s="1"/>
  <c r="G2895" i="11"/>
  <c r="H2895" i="11" s="1"/>
  <c r="M2894" i="4" s="1"/>
  <c r="J2894" i="4" s="1"/>
  <c r="G2891" i="11"/>
  <c r="H2891" i="11" s="1"/>
  <c r="M2890" i="4" s="1"/>
  <c r="J2890" i="4" s="1"/>
  <c r="G2887" i="11"/>
  <c r="H2887" i="11" s="1"/>
  <c r="M2886" i="4" s="1"/>
  <c r="J2886" i="4" s="1"/>
  <c r="G2883" i="11"/>
  <c r="H2883" i="11" s="1"/>
  <c r="M2882" i="4" s="1"/>
  <c r="J2882" i="4" s="1"/>
  <c r="G2879" i="11"/>
  <c r="H2879" i="11" s="1"/>
  <c r="M2878" i="4" s="1"/>
  <c r="J2878" i="4" s="1"/>
  <c r="G2875" i="11"/>
  <c r="H2875" i="11" s="1"/>
  <c r="M2874" i="4" s="1"/>
  <c r="J2874" i="4" s="1"/>
  <c r="G2871" i="11"/>
  <c r="H2871" i="11" s="1"/>
  <c r="M2870" i="4" s="1"/>
  <c r="J2870" i="4" s="1"/>
  <c r="G2867" i="11"/>
  <c r="H2867" i="11" s="1"/>
  <c r="M2866" i="4" s="1"/>
  <c r="J2866" i="4" s="1"/>
  <c r="G2863" i="11"/>
  <c r="H2863" i="11" s="1"/>
  <c r="M2862" i="4" s="1"/>
  <c r="J2862" i="4" s="1"/>
  <c r="G2859" i="11"/>
  <c r="H2859" i="11" s="1"/>
  <c r="M2858" i="4" s="1"/>
  <c r="J2858" i="4" s="1"/>
  <c r="G2855" i="11"/>
  <c r="H2855" i="11" s="1"/>
  <c r="M2854" i="4" s="1"/>
  <c r="J2854" i="4" s="1"/>
  <c r="G2851" i="11"/>
  <c r="H2851" i="11" s="1"/>
  <c r="M2850" i="4" s="1"/>
  <c r="J2850" i="4" s="1"/>
  <c r="G2847" i="11"/>
  <c r="H2847" i="11" s="1"/>
  <c r="M2846" i="4" s="1"/>
  <c r="J2846" i="4" s="1"/>
  <c r="G2843" i="11"/>
  <c r="H2843" i="11" s="1"/>
  <c r="M2842" i="4" s="1"/>
  <c r="J2842" i="4" s="1"/>
  <c r="G2839" i="11"/>
  <c r="H2839" i="11" s="1"/>
  <c r="M2838" i="4" s="1"/>
  <c r="J2838" i="4" s="1"/>
  <c r="G2835" i="11"/>
  <c r="H2835" i="11" s="1"/>
  <c r="M2834" i="4" s="1"/>
  <c r="J2834" i="4" s="1"/>
  <c r="G2831" i="11"/>
  <c r="H2831" i="11" s="1"/>
  <c r="M2830" i="4" s="1"/>
  <c r="J2830" i="4" s="1"/>
  <c r="G2827" i="11"/>
  <c r="H2827" i="11" s="1"/>
  <c r="M2826" i="4" s="1"/>
  <c r="J2826" i="4" s="1"/>
  <c r="G2823" i="11"/>
  <c r="H2823" i="11" s="1"/>
  <c r="M2822" i="4" s="1"/>
  <c r="J2822" i="4" s="1"/>
  <c r="G2819" i="11"/>
  <c r="H2819" i="11" s="1"/>
  <c r="M2818" i="4" s="1"/>
  <c r="J2818" i="4" s="1"/>
  <c r="G2815" i="11"/>
  <c r="H2815" i="11" s="1"/>
  <c r="M2814" i="4" s="1"/>
  <c r="J2814" i="4" s="1"/>
  <c r="G2811" i="11"/>
  <c r="H2811" i="11" s="1"/>
  <c r="M2810" i="4" s="1"/>
  <c r="J2810" i="4" s="1"/>
  <c r="G2807" i="11"/>
  <c r="H2807" i="11" s="1"/>
  <c r="M2806" i="4" s="1"/>
  <c r="J2806" i="4" s="1"/>
  <c r="G2803" i="11"/>
  <c r="H2803" i="11" s="1"/>
  <c r="M2802" i="4" s="1"/>
  <c r="J2802" i="4" s="1"/>
  <c r="G2799" i="11"/>
  <c r="H2799" i="11" s="1"/>
  <c r="M2798" i="4" s="1"/>
  <c r="J2798" i="4" s="1"/>
  <c r="G2795" i="11"/>
  <c r="H2795" i="11" s="1"/>
  <c r="M2794" i="4" s="1"/>
  <c r="J2794" i="4" s="1"/>
  <c r="G2791" i="11"/>
  <c r="H2791" i="11" s="1"/>
  <c r="M2790" i="4" s="1"/>
  <c r="J2790" i="4" s="1"/>
  <c r="G2787" i="11"/>
  <c r="H2787" i="11" s="1"/>
  <c r="M2786" i="4" s="1"/>
  <c r="J2786" i="4" s="1"/>
  <c r="G2783" i="11"/>
  <c r="H2783" i="11" s="1"/>
  <c r="M2782" i="4" s="1"/>
  <c r="J2782" i="4" s="1"/>
  <c r="G2779" i="11"/>
  <c r="H2779" i="11" s="1"/>
  <c r="M2778" i="4" s="1"/>
  <c r="J2778" i="4" s="1"/>
  <c r="G2775" i="11"/>
  <c r="H2775" i="11" s="1"/>
  <c r="M2774" i="4" s="1"/>
  <c r="J2774" i="4" s="1"/>
  <c r="G2771" i="11"/>
  <c r="H2771" i="11" s="1"/>
  <c r="M2770" i="4" s="1"/>
  <c r="J2770" i="4" s="1"/>
  <c r="G2767" i="11"/>
  <c r="H2767" i="11" s="1"/>
  <c r="M2766" i="4" s="1"/>
  <c r="J2766" i="4" s="1"/>
  <c r="G2763" i="11"/>
  <c r="H2763" i="11" s="1"/>
  <c r="M2762" i="4" s="1"/>
  <c r="J2762" i="4" s="1"/>
  <c r="G2759" i="11"/>
  <c r="H2759" i="11" s="1"/>
  <c r="M2758" i="4" s="1"/>
  <c r="J2758" i="4" s="1"/>
  <c r="G2755" i="11"/>
  <c r="H2755" i="11" s="1"/>
  <c r="M2754" i="4" s="1"/>
  <c r="J2754" i="4" s="1"/>
  <c r="G2751" i="11"/>
  <c r="H2751" i="11" s="1"/>
  <c r="M2750" i="4" s="1"/>
  <c r="J2750" i="4" s="1"/>
  <c r="G2747" i="11"/>
  <c r="H2747" i="11" s="1"/>
  <c r="M2746" i="4" s="1"/>
  <c r="J2746" i="4" s="1"/>
  <c r="G2743" i="11"/>
  <c r="H2743" i="11" s="1"/>
  <c r="M2742" i="4" s="1"/>
  <c r="J2742" i="4" s="1"/>
  <c r="G2739" i="11"/>
  <c r="H2739" i="11" s="1"/>
  <c r="M2738" i="4" s="1"/>
  <c r="J2738" i="4" s="1"/>
  <c r="G2735" i="11"/>
  <c r="H2735" i="11" s="1"/>
  <c r="M2734" i="4" s="1"/>
  <c r="J2734" i="4" s="1"/>
  <c r="G2731" i="11"/>
  <c r="H2731" i="11" s="1"/>
  <c r="M2730" i="4" s="1"/>
  <c r="J2730" i="4" s="1"/>
  <c r="G2727" i="11"/>
  <c r="H2727" i="11" s="1"/>
  <c r="M2726" i="4" s="1"/>
  <c r="J2726" i="4" s="1"/>
  <c r="G2723" i="11"/>
  <c r="H2723" i="11" s="1"/>
  <c r="M2722" i="4" s="1"/>
  <c r="J2722" i="4" s="1"/>
  <c r="G2719" i="11"/>
  <c r="H2719" i="11" s="1"/>
  <c r="M2718" i="4" s="1"/>
  <c r="J2718" i="4" s="1"/>
  <c r="G2715" i="11"/>
  <c r="H2715" i="11" s="1"/>
  <c r="M2714" i="4" s="1"/>
  <c r="J2714" i="4" s="1"/>
  <c r="G2711" i="11"/>
  <c r="H2711" i="11" s="1"/>
  <c r="M2710" i="4" s="1"/>
  <c r="J2710" i="4" s="1"/>
  <c r="G2707" i="11"/>
  <c r="H2707" i="11" s="1"/>
  <c r="M2706" i="4" s="1"/>
  <c r="J2706" i="4" s="1"/>
  <c r="G2703" i="11"/>
  <c r="H2703" i="11" s="1"/>
  <c r="M2702" i="4" s="1"/>
  <c r="J2702" i="4" s="1"/>
  <c r="G2699" i="11"/>
  <c r="H2699" i="11" s="1"/>
  <c r="M2698" i="4" s="1"/>
  <c r="J2698" i="4" s="1"/>
  <c r="G2695" i="11"/>
  <c r="H2695" i="11" s="1"/>
  <c r="M2694" i="4" s="1"/>
  <c r="J2694" i="4" s="1"/>
  <c r="G2691" i="11"/>
  <c r="H2691" i="11" s="1"/>
  <c r="M2690" i="4" s="1"/>
  <c r="J2690" i="4" s="1"/>
  <c r="G2687" i="11"/>
  <c r="H2687" i="11" s="1"/>
  <c r="M2686" i="4" s="1"/>
  <c r="J2686" i="4" s="1"/>
  <c r="G2683" i="11"/>
  <c r="H2683" i="11" s="1"/>
  <c r="M2682" i="4" s="1"/>
  <c r="J2682" i="4" s="1"/>
  <c r="G2679" i="11"/>
  <c r="H2679" i="11" s="1"/>
  <c r="M2678" i="4" s="1"/>
  <c r="J2678" i="4" s="1"/>
  <c r="G2675" i="11"/>
  <c r="H2675" i="11" s="1"/>
  <c r="M2674" i="4" s="1"/>
  <c r="J2674" i="4" s="1"/>
  <c r="G2671" i="11"/>
  <c r="H2671" i="11" s="1"/>
  <c r="M2670" i="4" s="1"/>
  <c r="J2670" i="4" s="1"/>
  <c r="G2667" i="11"/>
  <c r="H2667" i="11" s="1"/>
  <c r="M2666" i="4" s="1"/>
  <c r="J2666" i="4" s="1"/>
  <c r="G2663" i="11"/>
  <c r="H2663" i="11" s="1"/>
  <c r="M2662" i="4" s="1"/>
  <c r="J2662" i="4" s="1"/>
  <c r="G2659" i="11"/>
  <c r="H2659" i="11" s="1"/>
  <c r="M2658" i="4" s="1"/>
  <c r="J2658" i="4" s="1"/>
  <c r="G2655" i="11"/>
  <c r="H2655" i="11" s="1"/>
  <c r="M2654" i="4" s="1"/>
  <c r="J2654" i="4" s="1"/>
  <c r="G2651" i="11"/>
  <c r="H2651" i="11" s="1"/>
  <c r="M2650" i="4" s="1"/>
  <c r="J2650" i="4" s="1"/>
  <c r="G2647" i="11"/>
  <c r="H2647" i="11" s="1"/>
  <c r="M2646" i="4" s="1"/>
  <c r="J2646" i="4" s="1"/>
  <c r="G2643" i="11"/>
  <c r="H2643" i="11" s="1"/>
  <c r="M2642" i="4" s="1"/>
  <c r="J2642" i="4" s="1"/>
  <c r="G2639" i="11"/>
  <c r="H2639" i="11" s="1"/>
  <c r="M2638" i="4" s="1"/>
  <c r="J2638" i="4" s="1"/>
  <c r="G2635" i="11"/>
  <c r="H2635" i="11" s="1"/>
  <c r="M2634" i="4" s="1"/>
  <c r="J2634" i="4" s="1"/>
  <c r="G2631" i="11"/>
  <c r="H2631" i="11" s="1"/>
  <c r="M2630" i="4" s="1"/>
  <c r="J2630" i="4" s="1"/>
  <c r="G2627" i="11"/>
  <c r="H2627" i="11" s="1"/>
  <c r="M2626" i="4" s="1"/>
  <c r="J2626" i="4" s="1"/>
  <c r="G2623" i="11"/>
  <c r="H2623" i="11" s="1"/>
  <c r="M2622" i="4" s="1"/>
  <c r="J2622" i="4" s="1"/>
  <c r="G2619" i="11"/>
  <c r="H2619" i="11" s="1"/>
  <c r="M2618" i="4" s="1"/>
  <c r="J2618" i="4" s="1"/>
  <c r="G2615" i="11"/>
  <c r="H2615" i="11" s="1"/>
  <c r="M2614" i="4" s="1"/>
  <c r="J2614" i="4" s="1"/>
  <c r="G2611" i="11"/>
  <c r="H2611" i="11" s="1"/>
  <c r="M2610" i="4" s="1"/>
  <c r="J2610" i="4" s="1"/>
  <c r="G2607" i="11"/>
  <c r="H2607" i="11" s="1"/>
  <c r="M2606" i="4" s="1"/>
  <c r="J2606" i="4" s="1"/>
  <c r="G2603" i="11"/>
  <c r="H2603" i="11" s="1"/>
  <c r="M2602" i="4" s="1"/>
  <c r="J2602" i="4" s="1"/>
  <c r="G2599" i="11"/>
  <c r="H2599" i="11" s="1"/>
  <c r="M2598" i="4" s="1"/>
  <c r="J2598" i="4" s="1"/>
  <c r="G2595" i="11"/>
  <c r="H2595" i="11" s="1"/>
  <c r="M2594" i="4" s="1"/>
  <c r="J2594" i="4" s="1"/>
  <c r="G2591" i="11"/>
  <c r="H2591" i="11" s="1"/>
  <c r="M2590" i="4" s="1"/>
  <c r="J2590" i="4" s="1"/>
  <c r="G2587" i="11"/>
  <c r="H2587" i="11" s="1"/>
  <c r="M2586" i="4" s="1"/>
  <c r="J2586" i="4" s="1"/>
  <c r="G2583" i="11"/>
  <c r="H2583" i="11" s="1"/>
  <c r="M2582" i="4" s="1"/>
  <c r="J2582" i="4" s="1"/>
  <c r="G2579" i="11"/>
  <c r="H2579" i="11" s="1"/>
  <c r="M2578" i="4" s="1"/>
  <c r="J2578" i="4" s="1"/>
  <c r="G2575" i="11"/>
  <c r="H2575" i="11" s="1"/>
  <c r="M2574" i="4" s="1"/>
  <c r="J2574" i="4" s="1"/>
  <c r="G2571" i="11"/>
  <c r="H2571" i="11" s="1"/>
  <c r="M2570" i="4" s="1"/>
  <c r="J2570" i="4" s="1"/>
  <c r="G2567" i="11"/>
  <c r="H2567" i="11" s="1"/>
  <c r="M2566" i="4" s="1"/>
  <c r="J2566" i="4" s="1"/>
  <c r="G2563" i="11"/>
  <c r="H2563" i="11" s="1"/>
  <c r="M2562" i="4" s="1"/>
  <c r="J2562" i="4" s="1"/>
  <c r="G2559" i="11"/>
  <c r="H2559" i="11" s="1"/>
  <c r="M2558" i="4" s="1"/>
  <c r="J2558" i="4" s="1"/>
  <c r="G2555" i="11"/>
  <c r="H2555" i="11" s="1"/>
  <c r="M2554" i="4" s="1"/>
  <c r="J2554" i="4" s="1"/>
  <c r="G2551" i="11"/>
  <c r="H2551" i="11" s="1"/>
  <c r="M2550" i="4" s="1"/>
  <c r="J2550" i="4" s="1"/>
  <c r="G2547" i="11"/>
  <c r="H2547" i="11" s="1"/>
  <c r="M2546" i="4" s="1"/>
  <c r="J2546" i="4" s="1"/>
  <c r="G2543" i="11"/>
  <c r="H2543" i="11" s="1"/>
  <c r="M2542" i="4" s="1"/>
  <c r="J2542" i="4" s="1"/>
  <c r="G2539" i="11"/>
  <c r="H2539" i="11" s="1"/>
  <c r="M2538" i="4" s="1"/>
  <c r="J2538" i="4" s="1"/>
  <c r="G2535" i="11"/>
  <c r="H2535" i="11" s="1"/>
  <c r="M2534" i="4" s="1"/>
  <c r="J2534" i="4" s="1"/>
  <c r="G2531" i="11"/>
  <c r="H2531" i="11" s="1"/>
  <c r="M2530" i="4" s="1"/>
  <c r="J2530" i="4" s="1"/>
  <c r="G2527" i="11"/>
  <c r="H2527" i="11" s="1"/>
  <c r="M2526" i="4" s="1"/>
  <c r="J2526" i="4" s="1"/>
  <c r="G2523" i="11"/>
  <c r="H2523" i="11" s="1"/>
  <c r="M2522" i="4" s="1"/>
  <c r="J2522" i="4" s="1"/>
  <c r="G2519" i="11"/>
  <c r="H2519" i="11" s="1"/>
  <c r="M2518" i="4" s="1"/>
  <c r="J2518" i="4" s="1"/>
  <c r="G2515" i="11"/>
  <c r="H2515" i="11" s="1"/>
  <c r="M2514" i="4" s="1"/>
  <c r="J2514" i="4" s="1"/>
  <c r="G2511" i="11"/>
  <c r="H2511" i="11" s="1"/>
  <c r="M2510" i="4" s="1"/>
  <c r="J2510" i="4" s="1"/>
  <c r="G2507" i="11"/>
  <c r="H2507" i="11" s="1"/>
  <c r="M2506" i="4" s="1"/>
  <c r="J2506" i="4" s="1"/>
  <c r="G2503" i="11"/>
  <c r="H2503" i="11" s="1"/>
  <c r="M2502" i="4" s="1"/>
  <c r="J2502" i="4" s="1"/>
  <c r="G2499" i="11"/>
  <c r="H2499" i="11" s="1"/>
  <c r="M2498" i="4" s="1"/>
  <c r="J2498" i="4" s="1"/>
  <c r="G2495" i="11"/>
  <c r="H2495" i="11" s="1"/>
  <c r="M2494" i="4" s="1"/>
  <c r="J2494" i="4" s="1"/>
  <c r="G2491" i="11"/>
  <c r="H2491" i="11" s="1"/>
  <c r="M2490" i="4" s="1"/>
  <c r="J2490" i="4" s="1"/>
  <c r="G2487" i="11"/>
  <c r="H2487" i="11" s="1"/>
  <c r="M2486" i="4" s="1"/>
  <c r="J2486" i="4" s="1"/>
  <c r="G2483" i="11"/>
  <c r="H2483" i="11" s="1"/>
  <c r="M2482" i="4" s="1"/>
  <c r="J2482" i="4" s="1"/>
  <c r="G2479" i="11"/>
  <c r="H2479" i="11" s="1"/>
  <c r="M2478" i="4" s="1"/>
  <c r="J2478" i="4" s="1"/>
  <c r="G2475" i="11"/>
  <c r="H2475" i="11" s="1"/>
  <c r="M2474" i="4" s="1"/>
  <c r="J2474" i="4" s="1"/>
  <c r="G2471" i="11"/>
  <c r="H2471" i="11" s="1"/>
  <c r="M2470" i="4" s="1"/>
  <c r="J2470" i="4" s="1"/>
  <c r="G2467" i="11"/>
  <c r="H2467" i="11" s="1"/>
  <c r="M2466" i="4" s="1"/>
  <c r="J2466" i="4" s="1"/>
  <c r="G2463" i="11"/>
  <c r="H2463" i="11" s="1"/>
  <c r="M2462" i="4" s="1"/>
  <c r="J2462" i="4" s="1"/>
  <c r="G2459" i="11"/>
  <c r="H2459" i="11" s="1"/>
  <c r="M2458" i="4" s="1"/>
  <c r="J2458" i="4" s="1"/>
  <c r="G2455" i="11"/>
  <c r="H2455" i="11" s="1"/>
  <c r="M2454" i="4" s="1"/>
  <c r="J2454" i="4" s="1"/>
  <c r="G2451" i="11"/>
  <c r="H2451" i="11" s="1"/>
  <c r="M2450" i="4" s="1"/>
  <c r="J2450" i="4" s="1"/>
  <c r="G2447" i="11"/>
  <c r="H2447" i="11" s="1"/>
  <c r="M2446" i="4" s="1"/>
  <c r="J2446" i="4" s="1"/>
  <c r="G2443" i="11"/>
  <c r="H2443" i="11" s="1"/>
  <c r="M2442" i="4" s="1"/>
  <c r="J2442" i="4" s="1"/>
  <c r="G2439" i="11"/>
  <c r="H2439" i="11" s="1"/>
  <c r="M2438" i="4" s="1"/>
  <c r="J2438" i="4" s="1"/>
  <c r="G2435" i="11"/>
  <c r="H2435" i="11" s="1"/>
  <c r="M2434" i="4" s="1"/>
  <c r="J2434" i="4" s="1"/>
  <c r="G2431" i="11"/>
  <c r="H2431" i="11" s="1"/>
  <c r="M2430" i="4" s="1"/>
  <c r="J2430" i="4" s="1"/>
  <c r="G2427" i="11"/>
  <c r="H2427" i="11" s="1"/>
  <c r="M2426" i="4" s="1"/>
  <c r="J2426" i="4" s="1"/>
  <c r="G2423" i="11"/>
  <c r="H2423" i="11" s="1"/>
  <c r="M2422" i="4" s="1"/>
  <c r="J2422" i="4" s="1"/>
  <c r="G2419" i="11"/>
  <c r="H2419" i="11" s="1"/>
  <c r="M2418" i="4" s="1"/>
  <c r="J2418" i="4" s="1"/>
  <c r="G2415" i="11"/>
  <c r="H2415" i="11" s="1"/>
  <c r="M2414" i="4" s="1"/>
  <c r="J2414" i="4" s="1"/>
  <c r="G2411" i="11"/>
  <c r="H2411" i="11" s="1"/>
  <c r="M2410" i="4" s="1"/>
  <c r="J2410" i="4" s="1"/>
  <c r="G2407" i="11"/>
  <c r="H2407" i="11" s="1"/>
  <c r="M2406" i="4" s="1"/>
  <c r="J2406" i="4" s="1"/>
  <c r="G2403" i="11"/>
  <c r="H2403" i="11" s="1"/>
  <c r="M2402" i="4" s="1"/>
  <c r="J2402" i="4" s="1"/>
  <c r="G2399" i="11"/>
  <c r="H2399" i="11" s="1"/>
  <c r="M2398" i="4" s="1"/>
  <c r="J2398" i="4" s="1"/>
  <c r="G2395" i="11"/>
  <c r="H2395" i="11" s="1"/>
  <c r="M2394" i="4" s="1"/>
  <c r="J2394" i="4" s="1"/>
  <c r="G2391" i="11"/>
  <c r="H2391" i="11" s="1"/>
  <c r="M2390" i="4" s="1"/>
  <c r="J2390" i="4" s="1"/>
  <c r="G2387" i="11"/>
  <c r="H2387" i="11" s="1"/>
  <c r="M2386" i="4" s="1"/>
  <c r="J2386" i="4" s="1"/>
  <c r="G2383" i="11"/>
  <c r="H2383" i="11" s="1"/>
  <c r="M2382" i="4" s="1"/>
  <c r="J2382" i="4" s="1"/>
  <c r="G2379" i="11"/>
  <c r="H2379" i="11" s="1"/>
  <c r="M2378" i="4" s="1"/>
  <c r="J2378" i="4" s="1"/>
  <c r="G2375" i="11"/>
  <c r="H2375" i="11" s="1"/>
  <c r="M2374" i="4" s="1"/>
  <c r="J2374" i="4" s="1"/>
  <c r="G2371" i="11"/>
  <c r="H2371" i="11" s="1"/>
  <c r="M2370" i="4" s="1"/>
  <c r="J2370" i="4" s="1"/>
  <c r="G2367" i="11"/>
  <c r="H2367" i="11" s="1"/>
  <c r="M2366" i="4" s="1"/>
  <c r="J2366" i="4" s="1"/>
  <c r="G2363" i="11"/>
  <c r="H2363" i="11" s="1"/>
  <c r="M2362" i="4" s="1"/>
  <c r="J2362" i="4" s="1"/>
  <c r="G2359" i="11"/>
  <c r="H2359" i="11" s="1"/>
  <c r="M2358" i="4" s="1"/>
  <c r="J2358" i="4" s="1"/>
  <c r="G2355" i="11"/>
  <c r="H2355" i="11" s="1"/>
  <c r="M2354" i="4" s="1"/>
  <c r="J2354" i="4" s="1"/>
  <c r="G2351" i="11"/>
  <c r="H2351" i="11" s="1"/>
  <c r="M2350" i="4" s="1"/>
  <c r="J2350" i="4" s="1"/>
  <c r="G2347" i="11"/>
  <c r="H2347" i="11" s="1"/>
  <c r="M2346" i="4" s="1"/>
  <c r="J2346" i="4" s="1"/>
  <c r="G2343" i="11"/>
  <c r="H2343" i="11" s="1"/>
  <c r="M2342" i="4" s="1"/>
  <c r="J2342" i="4" s="1"/>
  <c r="G2339" i="11"/>
  <c r="H2339" i="11" s="1"/>
  <c r="M2338" i="4" s="1"/>
  <c r="J2338" i="4" s="1"/>
  <c r="G2335" i="11"/>
  <c r="H2335" i="11" s="1"/>
  <c r="M2334" i="4" s="1"/>
  <c r="J2334" i="4" s="1"/>
  <c r="G2331" i="11"/>
  <c r="H2331" i="11" s="1"/>
  <c r="M2330" i="4" s="1"/>
  <c r="J2330" i="4" s="1"/>
  <c r="G2327" i="11"/>
  <c r="H2327" i="11" s="1"/>
  <c r="M2326" i="4" s="1"/>
  <c r="J2326" i="4" s="1"/>
  <c r="G2323" i="11"/>
  <c r="H2323" i="11" s="1"/>
  <c r="M2322" i="4" s="1"/>
  <c r="J2322" i="4" s="1"/>
  <c r="G2319" i="11"/>
  <c r="H2319" i="11" s="1"/>
  <c r="M2318" i="4" s="1"/>
  <c r="J2318" i="4" s="1"/>
  <c r="G2315" i="11"/>
  <c r="H2315" i="11" s="1"/>
  <c r="M2314" i="4" s="1"/>
  <c r="J2314" i="4" s="1"/>
  <c r="G2311" i="11"/>
  <c r="H2311" i="11" s="1"/>
  <c r="M2310" i="4" s="1"/>
  <c r="J2310" i="4" s="1"/>
  <c r="G2307" i="11"/>
  <c r="H2307" i="11" s="1"/>
  <c r="M2306" i="4" s="1"/>
  <c r="J2306" i="4" s="1"/>
  <c r="G2303" i="11"/>
  <c r="H2303" i="11" s="1"/>
  <c r="M2302" i="4" s="1"/>
  <c r="J2302" i="4" s="1"/>
  <c r="G2299" i="11"/>
  <c r="H2299" i="11" s="1"/>
  <c r="M2298" i="4" s="1"/>
  <c r="J2298" i="4" s="1"/>
  <c r="G2295" i="11"/>
  <c r="H2295" i="11" s="1"/>
  <c r="M2294" i="4" s="1"/>
  <c r="J2294" i="4" s="1"/>
  <c r="G2291" i="11"/>
  <c r="H2291" i="11" s="1"/>
  <c r="M2290" i="4" s="1"/>
  <c r="J2290" i="4" s="1"/>
  <c r="G2287" i="11"/>
  <c r="H2287" i="11" s="1"/>
  <c r="M2286" i="4" s="1"/>
  <c r="J2286" i="4" s="1"/>
  <c r="G2283" i="11"/>
  <c r="H2283" i="11" s="1"/>
  <c r="M2282" i="4" s="1"/>
  <c r="J2282" i="4" s="1"/>
  <c r="G2279" i="11"/>
  <c r="H2279" i="11" s="1"/>
  <c r="M2278" i="4" s="1"/>
  <c r="J2278" i="4" s="1"/>
  <c r="G2275" i="11"/>
  <c r="H2275" i="11" s="1"/>
  <c r="M2274" i="4" s="1"/>
  <c r="J2274" i="4" s="1"/>
  <c r="G2271" i="11"/>
  <c r="H2271" i="11" s="1"/>
  <c r="M2270" i="4" s="1"/>
  <c r="J2270" i="4" s="1"/>
  <c r="G2267" i="11"/>
  <c r="H2267" i="11" s="1"/>
  <c r="M2266" i="4" s="1"/>
  <c r="J2266" i="4" s="1"/>
  <c r="G2263" i="11"/>
  <c r="H2263" i="11" s="1"/>
  <c r="M2262" i="4" s="1"/>
  <c r="J2262" i="4" s="1"/>
  <c r="G2259" i="11"/>
  <c r="H2259" i="11" s="1"/>
  <c r="M2258" i="4" s="1"/>
  <c r="J2258" i="4" s="1"/>
  <c r="G2255" i="11"/>
  <c r="H2255" i="11" s="1"/>
  <c r="M2254" i="4" s="1"/>
  <c r="J2254" i="4" s="1"/>
  <c r="G2251" i="11"/>
  <c r="H2251" i="11" s="1"/>
  <c r="M2250" i="4" s="1"/>
  <c r="J2250" i="4" s="1"/>
  <c r="G2247" i="11"/>
  <c r="H2247" i="11" s="1"/>
  <c r="M2246" i="4" s="1"/>
  <c r="J2246" i="4" s="1"/>
  <c r="G2243" i="11"/>
  <c r="H2243" i="11" s="1"/>
  <c r="M2242" i="4" s="1"/>
  <c r="J2242" i="4" s="1"/>
  <c r="G2239" i="11"/>
  <c r="H2239" i="11" s="1"/>
  <c r="M2238" i="4" s="1"/>
  <c r="J2238" i="4" s="1"/>
  <c r="G2235" i="11"/>
  <c r="H2235" i="11" s="1"/>
  <c r="M2234" i="4" s="1"/>
  <c r="J2234" i="4" s="1"/>
  <c r="G2231" i="11"/>
  <c r="H2231" i="11" s="1"/>
  <c r="M2230" i="4" s="1"/>
  <c r="J2230" i="4" s="1"/>
  <c r="G2227" i="11"/>
  <c r="H2227" i="11" s="1"/>
  <c r="M2226" i="4" s="1"/>
  <c r="J2226" i="4" s="1"/>
  <c r="G2223" i="11"/>
  <c r="H2223" i="11" s="1"/>
  <c r="M2222" i="4" s="1"/>
  <c r="J2222" i="4" s="1"/>
  <c r="G2219" i="11"/>
  <c r="H2219" i="11" s="1"/>
  <c r="M2218" i="4" s="1"/>
  <c r="J2218" i="4" s="1"/>
  <c r="G2215" i="11"/>
  <c r="H2215" i="11" s="1"/>
  <c r="M2214" i="4" s="1"/>
  <c r="J2214" i="4" s="1"/>
  <c r="G2211" i="11"/>
  <c r="H2211" i="11" s="1"/>
  <c r="M2210" i="4" s="1"/>
  <c r="J2210" i="4" s="1"/>
  <c r="G2207" i="11"/>
  <c r="H2207" i="11" s="1"/>
  <c r="M2206" i="4" s="1"/>
  <c r="J2206" i="4" s="1"/>
  <c r="G2203" i="11"/>
  <c r="H2203" i="11" s="1"/>
  <c r="M2202" i="4" s="1"/>
  <c r="J2202" i="4" s="1"/>
  <c r="G2199" i="11"/>
  <c r="H2199" i="11" s="1"/>
  <c r="M2198" i="4" s="1"/>
  <c r="J2198" i="4" s="1"/>
  <c r="G2195" i="11"/>
  <c r="H2195" i="11" s="1"/>
  <c r="M2194" i="4" s="1"/>
  <c r="J2194" i="4" s="1"/>
  <c r="G2191" i="11"/>
  <c r="H2191" i="11" s="1"/>
  <c r="M2190" i="4" s="1"/>
  <c r="J2190" i="4" s="1"/>
  <c r="G2187" i="11"/>
  <c r="H2187" i="11" s="1"/>
  <c r="M2186" i="4" s="1"/>
  <c r="J2186" i="4" s="1"/>
  <c r="G2183" i="11"/>
  <c r="H2183" i="11" s="1"/>
  <c r="M2182" i="4" s="1"/>
  <c r="J2182" i="4" s="1"/>
  <c r="G2179" i="11"/>
  <c r="H2179" i="11" s="1"/>
  <c r="M2178" i="4" s="1"/>
  <c r="J2178" i="4" s="1"/>
  <c r="G2175" i="11"/>
  <c r="H2175" i="11" s="1"/>
  <c r="M2174" i="4" s="1"/>
  <c r="J2174" i="4" s="1"/>
  <c r="G2171" i="11"/>
  <c r="H2171" i="11" s="1"/>
  <c r="M2170" i="4" s="1"/>
  <c r="J2170" i="4" s="1"/>
  <c r="G2167" i="11"/>
  <c r="H2167" i="11" s="1"/>
  <c r="M2166" i="4" s="1"/>
  <c r="J2166" i="4" s="1"/>
  <c r="G2163" i="11"/>
  <c r="H2163" i="11" s="1"/>
  <c r="M2162" i="4" s="1"/>
  <c r="J2162" i="4" s="1"/>
  <c r="G2159" i="11"/>
  <c r="H2159" i="11" s="1"/>
  <c r="M2158" i="4" s="1"/>
  <c r="J2158" i="4" s="1"/>
  <c r="G2155" i="11"/>
  <c r="H2155" i="11" s="1"/>
  <c r="M2154" i="4" s="1"/>
  <c r="J2154" i="4" s="1"/>
  <c r="G2151" i="11"/>
  <c r="H2151" i="11" s="1"/>
  <c r="M2150" i="4" s="1"/>
  <c r="J2150" i="4" s="1"/>
  <c r="G2147" i="11"/>
  <c r="H2147" i="11" s="1"/>
  <c r="M2146" i="4" s="1"/>
  <c r="J2146" i="4" s="1"/>
  <c r="G2143" i="11"/>
  <c r="H2143" i="11" s="1"/>
  <c r="M2142" i="4" s="1"/>
  <c r="J2142" i="4" s="1"/>
  <c r="G2139" i="11"/>
  <c r="H2139" i="11" s="1"/>
  <c r="M2138" i="4" s="1"/>
  <c r="J2138" i="4" s="1"/>
  <c r="G2135" i="11"/>
  <c r="H2135" i="11" s="1"/>
  <c r="M2134" i="4" s="1"/>
  <c r="J2134" i="4" s="1"/>
  <c r="G2131" i="11"/>
  <c r="H2131" i="11" s="1"/>
  <c r="M2130" i="4" s="1"/>
  <c r="J2130" i="4" s="1"/>
  <c r="G2127" i="11"/>
  <c r="H2127" i="11" s="1"/>
  <c r="M2126" i="4" s="1"/>
  <c r="J2126" i="4" s="1"/>
  <c r="G2123" i="11"/>
  <c r="H2123" i="11" s="1"/>
  <c r="M2122" i="4" s="1"/>
  <c r="J2122" i="4" s="1"/>
  <c r="G2119" i="11"/>
  <c r="H2119" i="11" s="1"/>
  <c r="M2118" i="4" s="1"/>
  <c r="J2118" i="4" s="1"/>
  <c r="G2115" i="11"/>
  <c r="H2115" i="11" s="1"/>
  <c r="M2114" i="4" s="1"/>
  <c r="J2114" i="4" s="1"/>
  <c r="G2111" i="11"/>
  <c r="H2111" i="11" s="1"/>
  <c r="M2110" i="4" s="1"/>
  <c r="J2110" i="4" s="1"/>
  <c r="G2107" i="11"/>
  <c r="H2107" i="11" s="1"/>
  <c r="M2106" i="4" s="1"/>
  <c r="J2106" i="4" s="1"/>
  <c r="G2103" i="11"/>
  <c r="H2103" i="11" s="1"/>
  <c r="M2102" i="4" s="1"/>
  <c r="J2102" i="4" s="1"/>
  <c r="G2099" i="11"/>
  <c r="H2099" i="11" s="1"/>
  <c r="M2098" i="4" s="1"/>
  <c r="J2098" i="4" s="1"/>
  <c r="G2095" i="11"/>
  <c r="H2095" i="11" s="1"/>
  <c r="M2094" i="4" s="1"/>
  <c r="J2094" i="4" s="1"/>
  <c r="G2091" i="11"/>
  <c r="H2091" i="11" s="1"/>
  <c r="M2090" i="4" s="1"/>
  <c r="J2090" i="4" s="1"/>
  <c r="G2087" i="11"/>
  <c r="H2087" i="11" s="1"/>
  <c r="M2086" i="4" s="1"/>
  <c r="J2086" i="4" s="1"/>
  <c r="G2083" i="11"/>
  <c r="H2083" i="11" s="1"/>
  <c r="M2082" i="4" s="1"/>
  <c r="J2082" i="4" s="1"/>
  <c r="G2079" i="11"/>
  <c r="H2079" i="11" s="1"/>
  <c r="M2078" i="4" s="1"/>
  <c r="J2078" i="4" s="1"/>
  <c r="G2075" i="11"/>
  <c r="H2075" i="11" s="1"/>
  <c r="M2074" i="4" s="1"/>
  <c r="J2074" i="4" s="1"/>
  <c r="G2071" i="11"/>
  <c r="H2071" i="11" s="1"/>
  <c r="M2070" i="4" s="1"/>
  <c r="J2070" i="4" s="1"/>
  <c r="G2067" i="11"/>
  <c r="H2067" i="11" s="1"/>
  <c r="M2066" i="4" s="1"/>
  <c r="J2066" i="4" s="1"/>
  <c r="G2063" i="11"/>
  <c r="H2063" i="11" s="1"/>
  <c r="M2062" i="4" s="1"/>
  <c r="J2062" i="4" s="1"/>
  <c r="G2059" i="11"/>
  <c r="H2059" i="11" s="1"/>
  <c r="M2058" i="4" s="1"/>
  <c r="J2058" i="4" s="1"/>
  <c r="G2055" i="11"/>
  <c r="H2055" i="11" s="1"/>
  <c r="M2054" i="4" s="1"/>
  <c r="J2054" i="4" s="1"/>
  <c r="G2051" i="11"/>
  <c r="H2051" i="11" s="1"/>
  <c r="M2050" i="4" s="1"/>
  <c r="J2050" i="4" s="1"/>
  <c r="G2047" i="11"/>
  <c r="H2047" i="11" s="1"/>
  <c r="M2046" i="4" s="1"/>
  <c r="J2046" i="4" s="1"/>
  <c r="G2043" i="11"/>
  <c r="H2043" i="11" s="1"/>
  <c r="M2042" i="4" s="1"/>
  <c r="J2042" i="4" s="1"/>
  <c r="G2039" i="11"/>
  <c r="H2039" i="11" s="1"/>
  <c r="M2038" i="4" s="1"/>
  <c r="J2038" i="4" s="1"/>
  <c r="G2035" i="11"/>
  <c r="H2035" i="11" s="1"/>
  <c r="M2034" i="4" s="1"/>
  <c r="J2034" i="4" s="1"/>
  <c r="G2031" i="11"/>
  <c r="H2031" i="11" s="1"/>
  <c r="M2030" i="4" s="1"/>
  <c r="J2030" i="4" s="1"/>
  <c r="G2027" i="11"/>
  <c r="H2027" i="11" s="1"/>
  <c r="M2026" i="4" s="1"/>
  <c r="J2026" i="4" s="1"/>
  <c r="G2023" i="11"/>
  <c r="H2023" i="11" s="1"/>
  <c r="M2022" i="4" s="1"/>
  <c r="J2022" i="4" s="1"/>
  <c r="G2019" i="11"/>
  <c r="H2019" i="11" s="1"/>
  <c r="M2018" i="4" s="1"/>
  <c r="J2018" i="4" s="1"/>
  <c r="G2015" i="11"/>
  <c r="H2015" i="11" s="1"/>
  <c r="M2014" i="4" s="1"/>
  <c r="J2014" i="4" s="1"/>
  <c r="G2011" i="11"/>
  <c r="H2011" i="11" s="1"/>
  <c r="M2010" i="4" s="1"/>
  <c r="J2010" i="4" s="1"/>
  <c r="G2007" i="11"/>
  <c r="H2007" i="11" s="1"/>
  <c r="M2006" i="4" s="1"/>
  <c r="J2006" i="4" s="1"/>
  <c r="G2003" i="11"/>
  <c r="H2003" i="11" s="1"/>
  <c r="M2002" i="4" s="1"/>
  <c r="J2002" i="4" s="1"/>
  <c r="G1999" i="11"/>
  <c r="H1999" i="11" s="1"/>
  <c r="M1998" i="4" s="1"/>
  <c r="J1998" i="4" s="1"/>
  <c r="G1995" i="11"/>
  <c r="H1995" i="11" s="1"/>
  <c r="M1994" i="4" s="1"/>
  <c r="J1994" i="4" s="1"/>
  <c r="G1991" i="11"/>
  <c r="H1991" i="11" s="1"/>
  <c r="M1990" i="4" s="1"/>
  <c r="J1990" i="4" s="1"/>
  <c r="G1987" i="11"/>
  <c r="H1987" i="11" s="1"/>
  <c r="M1986" i="4" s="1"/>
  <c r="J1986" i="4" s="1"/>
  <c r="G1983" i="11"/>
  <c r="H1983" i="11" s="1"/>
  <c r="M1982" i="4" s="1"/>
  <c r="J1982" i="4" s="1"/>
  <c r="G1979" i="11"/>
  <c r="H1979" i="11" s="1"/>
  <c r="M1978" i="4" s="1"/>
  <c r="J1978" i="4" s="1"/>
  <c r="G1975" i="11"/>
  <c r="H1975" i="11" s="1"/>
  <c r="M1974" i="4" s="1"/>
  <c r="J1974" i="4" s="1"/>
  <c r="G1971" i="11"/>
  <c r="H1971" i="11" s="1"/>
  <c r="M1970" i="4" s="1"/>
  <c r="J1970" i="4" s="1"/>
  <c r="G1967" i="11"/>
  <c r="H1967" i="11" s="1"/>
  <c r="M1966" i="4" s="1"/>
  <c r="J1966" i="4" s="1"/>
  <c r="G1963" i="11"/>
  <c r="H1963" i="11" s="1"/>
  <c r="M1962" i="4" s="1"/>
  <c r="J1962" i="4" s="1"/>
  <c r="G1959" i="11"/>
  <c r="H1959" i="11" s="1"/>
  <c r="M1958" i="4" s="1"/>
  <c r="J1958" i="4" s="1"/>
  <c r="G1955" i="11"/>
  <c r="H1955" i="11" s="1"/>
  <c r="M1954" i="4" s="1"/>
  <c r="J1954" i="4" s="1"/>
  <c r="G1951" i="11"/>
  <c r="H1951" i="11" s="1"/>
  <c r="M1950" i="4" s="1"/>
  <c r="J1950" i="4" s="1"/>
  <c r="G1947" i="11"/>
  <c r="H1947" i="11" s="1"/>
  <c r="M1946" i="4" s="1"/>
  <c r="J1946" i="4" s="1"/>
  <c r="G1943" i="11"/>
  <c r="H1943" i="11" s="1"/>
  <c r="M1942" i="4" s="1"/>
  <c r="J1942" i="4" s="1"/>
  <c r="G1939" i="11"/>
  <c r="H1939" i="11" s="1"/>
  <c r="M1938" i="4" s="1"/>
  <c r="J1938" i="4" s="1"/>
  <c r="G1935" i="11"/>
  <c r="H1935" i="11" s="1"/>
  <c r="M1934" i="4" s="1"/>
  <c r="J1934" i="4" s="1"/>
  <c r="G1931" i="11"/>
  <c r="H1931" i="11" s="1"/>
  <c r="M1930" i="4" s="1"/>
  <c r="J1930" i="4" s="1"/>
  <c r="G1927" i="11"/>
  <c r="H1927" i="11" s="1"/>
  <c r="M1926" i="4" s="1"/>
  <c r="J1926" i="4" s="1"/>
  <c r="G1923" i="11"/>
  <c r="H1923" i="11" s="1"/>
  <c r="M1922" i="4" s="1"/>
  <c r="J1922" i="4" s="1"/>
  <c r="G1919" i="11"/>
  <c r="H1919" i="11" s="1"/>
  <c r="M1918" i="4" s="1"/>
  <c r="J1918" i="4" s="1"/>
  <c r="G1915" i="11"/>
  <c r="H1915" i="11" s="1"/>
  <c r="M1914" i="4" s="1"/>
  <c r="J1914" i="4" s="1"/>
  <c r="G1911" i="11"/>
  <c r="H1911" i="11" s="1"/>
  <c r="M1910" i="4" s="1"/>
  <c r="J1910" i="4" s="1"/>
  <c r="G1907" i="11"/>
  <c r="H1907" i="11" s="1"/>
  <c r="M1906" i="4" s="1"/>
  <c r="J1906" i="4" s="1"/>
  <c r="G1903" i="11"/>
  <c r="H1903" i="11" s="1"/>
  <c r="M1902" i="4" s="1"/>
  <c r="J1902" i="4" s="1"/>
  <c r="G1899" i="11"/>
  <c r="H1899" i="11" s="1"/>
  <c r="M1898" i="4" s="1"/>
  <c r="J1898" i="4" s="1"/>
  <c r="G1895" i="11"/>
  <c r="H1895" i="11" s="1"/>
  <c r="M1894" i="4" s="1"/>
  <c r="J1894" i="4" s="1"/>
  <c r="G1891" i="11"/>
  <c r="H1891" i="11" s="1"/>
  <c r="M1890" i="4" s="1"/>
  <c r="J1890" i="4" s="1"/>
  <c r="G1887" i="11"/>
  <c r="H1887" i="11" s="1"/>
  <c r="M1886" i="4" s="1"/>
  <c r="J1886" i="4" s="1"/>
  <c r="G1883" i="11"/>
  <c r="H1883" i="11" s="1"/>
  <c r="M1882" i="4" s="1"/>
  <c r="J1882" i="4" s="1"/>
  <c r="G1879" i="11"/>
  <c r="H1879" i="11" s="1"/>
  <c r="M1878" i="4" s="1"/>
  <c r="J1878" i="4" s="1"/>
  <c r="G1875" i="11"/>
  <c r="H1875" i="11" s="1"/>
  <c r="M1874" i="4" s="1"/>
  <c r="J1874" i="4" s="1"/>
  <c r="G1871" i="11"/>
  <c r="H1871" i="11" s="1"/>
  <c r="M1870" i="4" s="1"/>
  <c r="J1870" i="4" s="1"/>
  <c r="G1867" i="11"/>
  <c r="H1867" i="11" s="1"/>
  <c r="M1866" i="4" s="1"/>
  <c r="J1866" i="4" s="1"/>
  <c r="G1863" i="11"/>
  <c r="H1863" i="11" s="1"/>
  <c r="M1862" i="4" s="1"/>
  <c r="J1862" i="4" s="1"/>
  <c r="G1859" i="11"/>
  <c r="H1859" i="11" s="1"/>
  <c r="M1858" i="4" s="1"/>
  <c r="J1858" i="4" s="1"/>
  <c r="G1855" i="11"/>
  <c r="H1855" i="11" s="1"/>
  <c r="M1854" i="4" s="1"/>
  <c r="J1854" i="4" s="1"/>
  <c r="G1851" i="11"/>
  <c r="H1851" i="11" s="1"/>
  <c r="M1850" i="4" s="1"/>
  <c r="J1850" i="4" s="1"/>
  <c r="G1847" i="11"/>
  <c r="H1847" i="11" s="1"/>
  <c r="M1846" i="4" s="1"/>
  <c r="J1846" i="4" s="1"/>
  <c r="G1843" i="11"/>
  <c r="H1843" i="11" s="1"/>
  <c r="M1842" i="4" s="1"/>
  <c r="J1842" i="4" s="1"/>
  <c r="G1839" i="11"/>
  <c r="H1839" i="11" s="1"/>
  <c r="M1838" i="4" s="1"/>
  <c r="J1838" i="4" s="1"/>
  <c r="G1835" i="11"/>
  <c r="H1835" i="11" s="1"/>
  <c r="M1834" i="4" s="1"/>
  <c r="J1834" i="4" s="1"/>
  <c r="G1831" i="11"/>
  <c r="H1831" i="11" s="1"/>
  <c r="M1830" i="4" s="1"/>
  <c r="J1830" i="4" s="1"/>
  <c r="G1827" i="11"/>
  <c r="H1827" i="11" s="1"/>
  <c r="M1826" i="4" s="1"/>
  <c r="J1826" i="4" s="1"/>
  <c r="G1823" i="11"/>
  <c r="H1823" i="11" s="1"/>
  <c r="M1822" i="4" s="1"/>
  <c r="J1822" i="4" s="1"/>
  <c r="G1819" i="11"/>
  <c r="H1819" i="11" s="1"/>
  <c r="M1818" i="4" s="1"/>
  <c r="J1818" i="4" s="1"/>
  <c r="G1815" i="11"/>
  <c r="H1815" i="11" s="1"/>
  <c r="M1814" i="4" s="1"/>
  <c r="J1814" i="4" s="1"/>
  <c r="G1811" i="11"/>
  <c r="H1811" i="11" s="1"/>
  <c r="M1810" i="4" s="1"/>
  <c r="J1810" i="4" s="1"/>
  <c r="G1807" i="11"/>
  <c r="H1807" i="11" s="1"/>
  <c r="M1806" i="4" s="1"/>
  <c r="J1806" i="4" s="1"/>
  <c r="G1803" i="11"/>
  <c r="H1803" i="11" s="1"/>
  <c r="M1802" i="4" s="1"/>
  <c r="J1802" i="4" s="1"/>
  <c r="G1799" i="11"/>
  <c r="H1799" i="11" s="1"/>
  <c r="M1798" i="4" s="1"/>
  <c r="J1798" i="4" s="1"/>
  <c r="G1795" i="11"/>
  <c r="H1795" i="11" s="1"/>
  <c r="M1794" i="4" s="1"/>
  <c r="J1794" i="4" s="1"/>
  <c r="G1791" i="11"/>
  <c r="H1791" i="11" s="1"/>
  <c r="M1790" i="4" s="1"/>
  <c r="J1790" i="4" s="1"/>
  <c r="G1787" i="11"/>
  <c r="H1787" i="11" s="1"/>
  <c r="M1786" i="4" s="1"/>
  <c r="J1786" i="4" s="1"/>
  <c r="G1783" i="11"/>
  <c r="H1783" i="11" s="1"/>
  <c r="M1782" i="4" s="1"/>
  <c r="J1782" i="4" s="1"/>
  <c r="G1779" i="11"/>
  <c r="H1779" i="11" s="1"/>
  <c r="M1778" i="4" s="1"/>
  <c r="J1778" i="4" s="1"/>
  <c r="G1775" i="11"/>
  <c r="H1775" i="11" s="1"/>
  <c r="M1774" i="4" s="1"/>
  <c r="J1774" i="4" s="1"/>
  <c r="G1771" i="11"/>
  <c r="H1771" i="11" s="1"/>
  <c r="M1770" i="4" s="1"/>
  <c r="J1770" i="4" s="1"/>
  <c r="G1767" i="11"/>
  <c r="H1767" i="11" s="1"/>
  <c r="M1766" i="4" s="1"/>
  <c r="J1766" i="4" s="1"/>
  <c r="G1763" i="11"/>
  <c r="H1763" i="11" s="1"/>
  <c r="M1762" i="4" s="1"/>
  <c r="J1762" i="4" s="1"/>
  <c r="G1759" i="11"/>
  <c r="H1759" i="11" s="1"/>
  <c r="M1758" i="4" s="1"/>
  <c r="J1758" i="4" s="1"/>
  <c r="G1755" i="11"/>
  <c r="H1755" i="11" s="1"/>
  <c r="M1754" i="4" s="1"/>
  <c r="J1754" i="4" s="1"/>
  <c r="G1751" i="11"/>
  <c r="H1751" i="11" s="1"/>
  <c r="M1750" i="4" s="1"/>
  <c r="J1750" i="4" s="1"/>
  <c r="G1747" i="11"/>
  <c r="H1747" i="11" s="1"/>
  <c r="M1746" i="4" s="1"/>
  <c r="J1746" i="4" s="1"/>
  <c r="G1743" i="11"/>
  <c r="H1743" i="11" s="1"/>
  <c r="M1742" i="4" s="1"/>
  <c r="J1742" i="4" s="1"/>
  <c r="G1739" i="11"/>
  <c r="H1739" i="11" s="1"/>
  <c r="M1738" i="4" s="1"/>
  <c r="J1738" i="4" s="1"/>
  <c r="G1735" i="11"/>
  <c r="H1735" i="11" s="1"/>
  <c r="M1734" i="4" s="1"/>
  <c r="J1734" i="4" s="1"/>
  <c r="G1731" i="11"/>
  <c r="H1731" i="11" s="1"/>
  <c r="M1730" i="4" s="1"/>
  <c r="J1730" i="4" s="1"/>
  <c r="G1727" i="11"/>
  <c r="H1727" i="11" s="1"/>
  <c r="M1726" i="4" s="1"/>
  <c r="J1726" i="4" s="1"/>
  <c r="G1723" i="11"/>
  <c r="H1723" i="11" s="1"/>
  <c r="M1722" i="4" s="1"/>
  <c r="J1722" i="4" s="1"/>
  <c r="G1719" i="11"/>
  <c r="H1719" i="11" s="1"/>
  <c r="M1718" i="4" s="1"/>
  <c r="J1718" i="4" s="1"/>
  <c r="G1715" i="11"/>
  <c r="H1715" i="11" s="1"/>
  <c r="M1714" i="4" s="1"/>
  <c r="J1714" i="4" s="1"/>
  <c r="G1711" i="11"/>
  <c r="H1711" i="11" s="1"/>
  <c r="M1710" i="4" s="1"/>
  <c r="J1710" i="4" s="1"/>
  <c r="G1707" i="11"/>
  <c r="H1707" i="11" s="1"/>
  <c r="M1706" i="4" s="1"/>
  <c r="J1706" i="4" s="1"/>
  <c r="G1703" i="11"/>
  <c r="H1703" i="11" s="1"/>
  <c r="M1702" i="4" s="1"/>
  <c r="J1702" i="4" s="1"/>
  <c r="G1699" i="11"/>
  <c r="H1699" i="11" s="1"/>
  <c r="M1698" i="4" s="1"/>
  <c r="J1698" i="4" s="1"/>
  <c r="G1695" i="11"/>
  <c r="H1695" i="11" s="1"/>
  <c r="M1694" i="4" s="1"/>
  <c r="J1694" i="4" s="1"/>
  <c r="G1691" i="11"/>
  <c r="H1691" i="11" s="1"/>
  <c r="M1690" i="4" s="1"/>
  <c r="J1690" i="4" s="1"/>
  <c r="G1687" i="11"/>
  <c r="H1687" i="11" s="1"/>
  <c r="M1686" i="4" s="1"/>
  <c r="J1686" i="4" s="1"/>
  <c r="G1683" i="11"/>
  <c r="H1683" i="11" s="1"/>
  <c r="M1682" i="4" s="1"/>
  <c r="J1682" i="4" s="1"/>
  <c r="G1679" i="11"/>
  <c r="H1679" i="11" s="1"/>
  <c r="M1678" i="4" s="1"/>
  <c r="J1678" i="4" s="1"/>
  <c r="G1675" i="11"/>
  <c r="H1675" i="11" s="1"/>
  <c r="M1674" i="4" s="1"/>
  <c r="J1674" i="4" s="1"/>
  <c r="G1671" i="11"/>
  <c r="H1671" i="11" s="1"/>
  <c r="M1670" i="4" s="1"/>
  <c r="J1670" i="4" s="1"/>
  <c r="G1667" i="11"/>
  <c r="H1667" i="11" s="1"/>
  <c r="M1666" i="4" s="1"/>
  <c r="J1666" i="4" s="1"/>
  <c r="G1663" i="11"/>
  <c r="H1663" i="11" s="1"/>
  <c r="M1662" i="4" s="1"/>
  <c r="J1662" i="4" s="1"/>
  <c r="G1659" i="11"/>
  <c r="H1659" i="11" s="1"/>
  <c r="M1658" i="4" s="1"/>
  <c r="J1658" i="4" s="1"/>
  <c r="G1655" i="11"/>
  <c r="H1655" i="11" s="1"/>
  <c r="M1654" i="4" s="1"/>
  <c r="J1654" i="4" s="1"/>
  <c r="G1651" i="11"/>
  <c r="H1651" i="11" s="1"/>
  <c r="M1650" i="4" s="1"/>
  <c r="J1650" i="4" s="1"/>
  <c r="G1647" i="11"/>
  <c r="H1647" i="11" s="1"/>
  <c r="M1646" i="4" s="1"/>
  <c r="J1646" i="4" s="1"/>
  <c r="G1643" i="11"/>
  <c r="H1643" i="11" s="1"/>
  <c r="M1642" i="4" s="1"/>
  <c r="J1642" i="4" s="1"/>
  <c r="G1639" i="11"/>
  <c r="H1639" i="11" s="1"/>
  <c r="M1638" i="4" s="1"/>
  <c r="J1638" i="4" s="1"/>
  <c r="G1635" i="11"/>
  <c r="H1635" i="11" s="1"/>
  <c r="M1634" i="4" s="1"/>
  <c r="J1634" i="4" s="1"/>
  <c r="G1631" i="11"/>
  <c r="H1631" i="11" s="1"/>
  <c r="M1630" i="4" s="1"/>
  <c r="J1630" i="4" s="1"/>
  <c r="G1627" i="11"/>
  <c r="H1627" i="11" s="1"/>
  <c r="M1626" i="4" s="1"/>
  <c r="J1626" i="4" s="1"/>
  <c r="G1623" i="11"/>
  <c r="H1623" i="11" s="1"/>
  <c r="M1622" i="4" s="1"/>
  <c r="J1622" i="4" s="1"/>
  <c r="G1619" i="11"/>
  <c r="H1619" i="11" s="1"/>
  <c r="M1618" i="4" s="1"/>
  <c r="J1618" i="4" s="1"/>
  <c r="G1615" i="11"/>
  <c r="H1615" i="11" s="1"/>
  <c r="M1614" i="4" s="1"/>
  <c r="J1614" i="4" s="1"/>
  <c r="G1611" i="11"/>
  <c r="H1611" i="11" s="1"/>
  <c r="M1610" i="4" s="1"/>
  <c r="J1610" i="4" s="1"/>
  <c r="G1607" i="11"/>
  <c r="H1607" i="11" s="1"/>
  <c r="M1606" i="4" s="1"/>
  <c r="J1606" i="4" s="1"/>
  <c r="G1603" i="11"/>
  <c r="H1603" i="11" s="1"/>
  <c r="M1602" i="4" s="1"/>
  <c r="J1602" i="4" s="1"/>
  <c r="G1599" i="11"/>
  <c r="H1599" i="11" s="1"/>
  <c r="M1598" i="4" s="1"/>
  <c r="J1598" i="4" s="1"/>
  <c r="G1595" i="11"/>
  <c r="H1595" i="11" s="1"/>
  <c r="M1594" i="4" s="1"/>
  <c r="J1594" i="4" s="1"/>
  <c r="G1591" i="11"/>
  <c r="H1591" i="11" s="1"/>
  <c r="M1590" i="4" s="1"/>
  <c r="J1590" i="4" s="1"/>
  <c r="G1587" i="11"/>
  <c r="H1587" i="11" s="1"/>
  <c r="M1586" i="4" s="1"/>
  <c r="J1586" i="4" s="1"/>
  <c r="G1583" i="11"/>
  <c r="H1583" i="11" s="1"/>
  <c r="M1582" i="4" s="1"/>
  <c r="J1582" i="4" s="1"/>
  <c r="G1579" i="11"/>
  <c r="H1579" i="11" s="1"/>
  <c r="M1578" i="4" s="1"/>
  <c r="J1578" i="4" s="1"/>
  <c r="G1575" i="11"/>
  <c r="H1575" i="11" s="1"/>
  <c r="M1574" i="4" s="1"/>
  <c r="J1574" i="4" s="1"/>
  <c r="G1571" i="11"/>
  <c r="H1571" i="11" s="1"/>
  <c r="M1570" i="4" s="1"/>
  <c r="J1570" i="4" s="1"/>
  <c r="G1567" i="11"/>
  <c r="H1567" i="11" s="1"/>
  <c r="M1566" i="4" s="1"/>
  <c r="J1566" i="4" s="1"/>
  <c r="G1563" i="11"/>
  <c r="H1563" i="11" s="1"/>
  <c r="M1562" i="4" s="1"/>
  <c r="J1562" i="4" s="1"/>
  <c r="G1559" i="11"/>
  <c r="H1559" i="11" s="1"/>
  <c r="M1558" i="4" s="1"/>
  <c r="J1558" i="4" s="1"/>
  <c r="G1555" i="11"/>
  <c r="H1555" i="11" s="1"/>
  <c r="M1554" i="4" s="1"/>
  <c r="J1554" i="4" s="1"/>
  <c r="G1551" i="11"/>
  <c r="H1551" i="11" s="1"/>
  <c r="M1550" i="4" s="1"/>
  <c r="J1550" i="4" s="1"/>
  <c r="G1547" i="11"/>
  <c r="H1547" i="11" s="1"/>
  <c r="M1546" i="4" s="1"/>
  <c r="J1546" i="4" s="1"/>
  <c r="G1543" i="11"/>
  <c r="H1543" i="11" s="1"/>
  <c r="M1542" i="4" s="1"/>
  <c r="J1542" i="4" s="1"/>
  <c r="G1539" i="11"/>
  <c r="H1539" i="11" s="1"/>
  <c r="M1538" i="4" s="1"/>
  <c r="J1538" i="4" s="1"/>
  <c r="G1535" i="11"/>
  <c r="H1535" i="11" s="1"/>
  <c r="M1534" i="4" s="1"/>
  <c r="J1534" i="4" s="1"/>
  <c r="G1531" i="11"/>
  <c r="H1531" i="11" s="1"/>
  <c r="M1530" i="4" s="1"/>
  <c r="J1530" i="4" s="1"/>
  <c r="G1527" i="11"/>
  <c r="H1527" i="11" s="1"/>
  <c r="M1526" i="4" s="1"/>
  <c r="J1526" i="4" s="1"/>
  <c r="G1523" i="11"/>
  <c r="H1523" i="11" s="1"/>
  <c r="M1522" i="4" s="1"/>
  <c r="J1522" i="4" s="1"/>
  <c r="G1519" i="11"/>
  <c r="H1519" i="11" s="1"/>
  <c r="M1518" i="4" s="1"/>
  <c r="J1518" i="4" s="1"/>
  <c r="G1515" i="11"/>
  <c r="H1515" i="11" s="1"/>
  <c r="M1514" i="4" s="1"/>
  <c r="J1514" i="4" s="1"/>
  <c r="G1511" i="11"/>
  <c r="H1511" i="11" s="1"/>
  <c r="M1510" i="4" s="1"/>
  <c r="J1510" i="4" s="1"/>
  <c r="G1507" i="11"/>
  <c r="H1507" i="11" s="1"/>
  <c r="M1506" i="4" s="1"/>
  <c r="J1506" i="4" s="1"/>
  <c r="G1503" i="11"/>
  <c r="H1503" i="11" s="1"/>
  <c r="M1502" i="4" s="1"/>
  <c r="J1502" i="4" s="1"/>
  <c r="G1499" i="11"/>
  <c r="H1499" i="11" s="1"/>
  <c r="M1498" i="4" s="1"/>
  <c r="J1498" i="4" s="1"/>
  <c r="G1495" i="11"/>
  <c r="H1495" i="11" s="1"/>
  <c r="M1494" i="4" s="1"/>
  <c r="J1494" i="4" s="1"/>
  <c r="G1491" i="11"/>
  <c r="H1491" i="11" s="1"/>
  <c r="M1490" i="4" s="1"/>
  <c r="J1490" i="4" s="1"/>
  <c r="G1487" i="11"/>
  <c r="H1487" i="11" s="1"/>
  <c r="M1486" i="4" s="1"/>
  <c r="J1486" i="4" s="1"/>
  <c r="G1483" i="11"/>
  <c r="H1483" i="11" s="1"/>
  <c r="M1482" i="4" s="1"/>
  <c r="J1482" i="4" s="1"/>
  <c r="G1479" i="11"/>
  <c r="H1479" i="11" s="1"/>
  <c r="M1478" i="4" s="1"/>
  <c r="J1478" i="4" s="1"/>
  <c r="G1475" i="11"/>
  <c r="H1475" i="11" s="1"/>
  <c r="M1474" i="4" s="1"/>
  <c r="J1474" i="4" s="1"/>
  <c r="G1471" i="11"/>
  <c r="H1471" i="11" s="1"/>
  <c r="M1470" i="4" s="1"/>
  <c r="J1470" i="4" s="1"/>
  <c r="G1467" i="11"/>
  <c r="H1467" i="11" s="1"/>
  <c r="M1466" i="4" s="1"/>
  <c r="J1466" i="4" s="1"/>
  <c r="G1463" i="11"/>
  <c r="H1463" i="11" s="1"/>
  <c r="M1462" i="4" s="1"/>
  <c r="J1462" i="4" s="1"/>
  <c r="G1459" i="11"/>
  <c r="H1459" i="11" s="1"/>
  <c r="M1458" i="4" s="1"/>
  <c r="J1458" i="4" s="1"/>
  <c r="G1455" i="11"/>
  <c r="H1455" i="11" s="1"/>
  <c r="M1454" i="4" s="1"/>
  <c r="J1454" i="4" s="1"/>
  <c r="G1451" i="11"/>
  <c r="H1451" i="11" s="1"/>
  <c r="M1450" i="4" s="1"/>
  <c r="J1450" i="4" s="1"/>
  <c r="G1447" i="11"/>
  <c r="H1447" i="11" s="1"/>
  <c r="M1446" i="4" s="1"/>
  <c r="J1446" i="4" s="1"/>
  <c r="G1443" i="11"/>
  <c r="H1443" i="11" s="1"/>
  <c r="M1442" i="4" s="1"/>
  <c r="J1442" i="4" s="1"/>
  <c r="G1439" i="11"/>
  <c r="H1439" i="11" s="1"/>
  <c r="M1438" i="4" s="1"/>
  <c r="J1438" i="4" s="1"/>
  <c r="G1435" i="11"/>
  <c r="H1435" i="11" s="1"/>
  <c r="M1434" i="4" s="1"/>
  <c r="J1434" i="4" s="1"/>
  <c r="G1431" i="11"/>
  <c r="H1431" i="11" s="1"/>
  <c r="M1430" i="4" s="1"/>
  <c r="J1430" i="4" s="1"/>
  <c r="G1427" i="11"/>
  <c r="H1427" i="11" s="1"/>
  <c r="M1426" i="4" s="1"/>
  <c r="J1426" i="4" s="1"/>
  <c r="G1423" i="11"/>
  <c r="H1423" i="11" s="1"/>
  <c r="M1422" i="4" s="1"/>
  <c r="J1422" i="4" s="1"/>
  <c r="G1419" i="11"/>
  <c r="H1419" i="11" s="1"/>
  <c r="M1418" i="4" s="1"/>
  <c r="J1418" i="4" s="1"/>
  <c r="G1415" i="11"/>
  <c r="H1415" i="11" s="1"/>
  <c r="M1414" i="4" s="1"/>
  <c r="J1414" i="4" s="1"/>
  <c r="G1411" i="11"/>
  <c r="H1411" i="11" s="1"/>
  <c r="M1410" i="4" s="1"/>
  <c r="J1410" i="4" s="1"/>
  <c r="G1407" i="11"/>
  <c r="H1407" i="11" s="1"/>
  <c r="M1406" i="4" s="1"/>
  <c r="J1406" i="4" s="1"/>
  <c r="G1403" i="11"/>
  <c r="H1403" i="11" s="1"/>
  <c r="M1402" i="4" s="1"/>
  <c r="J1402" i="4" s="1"/>
  <c r="G1399" i="11"/>
  <c r="H1399" i="11" s="1"/>
  <c r="M1398" i="4" s="1"/>
  <c r="J1398" i="4" s="1"/>
  <c r="G1395" i="11"/>
  <c r="H1395" i="11" s="1"/>
  <c r="M1394" i="4" s="1"/>
  <c r="J1394" i="4" s="1"/>
  <c r="G1391" i="11"/>
  <c r="H1391" i="11" s="1"/>
  <c r="M1390" i="4" s="1"/>
  <c r="J1390" i="4" s="1"/>
  <c r="G1387" i="11"/>
  <c r="H1387" i="11" s="1"/>
  <c r="M1386" i="4" s="1"/>
  <c r="J1386" i="4" s="1"/>
  <c r="G1383" i="11"/>
  <c r="H1383" i="11" s="1"/>
  <c r="M1382" i="4" s="1"/>
  <c r="J1382" i="4" s="1"/>
  <c r="G2369" i="11"/>
  <c r="H2369" i="11" s="1"/>
  <c r="M2368" i="4" s="1"/>
  <c r="J2368" i="4" s="1"/>
  <c r="G2365" i="11"/>
  <c r="H2365" i="11" s="1"/>
  <c r="M2364" i="4" s="1"/>
  <c r="J2364" i="4" s="1"/>
  <c r="G2361" i="11"/>
  <c r="H2361" i="11" s="1"/>
  <c r="M2360" i="4" s="1"/>
  <c r="J2360" i="4" s="1"/>
  <c r="G2357" i="11"/>
  <c r="H2357" i="11" s="1"/>
  <c r="M2356" i="4" s="1"/>
  <c r="J2356" i="4" s="1"/>
  <c r="G2353" i="11"/>
  <c r="H2353" i="11" s="1"/>
  <c r="M2352" i="4" s="1"/>
  <c r="J2352" i="4" s="1"/>
  <c r="G2349" i="11"/>
  <c r="H2349" i="11" s="1"/>
  <c r="M2348" i="4" s="1"/>
  <c r="J2348" i="4" s="1"/>
  <c r="G2345" i="11"/>
  <c r="H2345" i="11" s="1"/>
  <c r="M2344" i="4" s="1"/>
  <c r="J2344" i="4" s="1"/>
  <c r="G2341" i="11"/>
  <c r="H2341" i="11" s="1"/>
  <c r="M2340" i="4" s="1"/>
  <c r="J2340" i="4" s="1"/>
  <c r="G2337" i="11"/>
  <c r="H2337" i="11" s="1"/>
  <c r="M2336" i="4" s="1"/>
  <c r="J2336" i="4" s="1"/>
  <c r="G2333" i="11"/>
  <c r="H2333" i="11" s="1"/>
  <c r="M2332" i="4" s="1"/>
  <c r="J2332" i="4" s="1"/>
  <c r="G2329" i="11"/>
  <c r="H2329" i="11" s="1"/>
  <c r="M2328" i="4" s="1"/>
  <c r="J2328" i="4" s="1"/>
  <c r="G2325" i="11"/>
  <c r="H2325" i="11" s="1"/>
  <c r="M2324" i="4" s="1"/>
  <c r="J2324" i="4" s="1"/>
  <c r="G2321" i="11"/>
  <c r="H2321" i="11" s="1"/>
  <c r="M2320" i="4" s="1"/>
  <c r="J2320" i="4" s="1"/>
  <c r="G2317" i="11"/>
  <c r="H2317" i="11" s="1"/>
  <c r="M2316" i="4" s="1"/>
  <c r="J2316" i="4" s="1"/>
  <c r="G2313" i="11"/>
  <c r="H2313" i="11" s="1"/>
  <c r="M2312" i="4" s="1"/>
  <c r="J2312" i="4" s="1"/>
  <c r="G2309" i="11"/>
  <c r="H2309" i="11" s="1"/>
  <c r="M2308" i="4" s="1"/>
  <c r="J2308" i="4" s="1"/>
  <c r="G2305" i="11"/>
  <c r="H2305" i="11" s="1"/>
  <c r="M2304" i="4" s="1"/>
  <c r="J2304" i="4" s="1"/>
  <c r="G2301" i="11"/>
  <c r="H2301" i="11" s="1"/>
  <c r="M2300" i="4" s="1"/>
  <c r="J2300" i="4" s="1"/>
  <c r="G2297" i="11"/>
  <c r="H2297" i="11" s="1"/>
  <c r="M2296" i="4" s="1"/>
  <c r="J2296" i="4" s="1"/>
  <c r="G2293" i="11"/>
  <c r="H2293" i="11" s="1"/>
  <c r="M2292" i="4" s="1"/>
  <c r="J2292" i="4" s="1"/>
  <c r="G2289" i="11"/>
  <c r="H2289" i="11" s="1"/>
  <c r="M2288" i="4" s="1"/>
  <c r="J2288" i="4" s="1"/>
  <c r="G2285" i="11"/>
  <c r="H2285" i="11" s="1"/>
  <c r="M2284" i="4" s="1"/>
  <c r="J2284" i="4" s="1"/>
  <c r="G2281" i="11"/>
  <c r="H2281" i="11" s="1"/>
  <c r="M2280" i="4" s="1"/>
  <c r="J2280" i="4" s="1"/>
  <c r="G2277" i="11"/>
  <c r="H2277" i="11" s="1"/>
  <c r="M2276" i="4" s="1"/>
  <c r="J2276" i="4" s="1"/>
  <c r="G2273" i="11"/>
  <c r="H2273" i="11" s="1"/>
  <c r="M2272" i="4" s="1"/>
  <c r="J2272" i="4" s="1"/>
  <c r="G2269" i="11"/>
  <c r="H2269" i="11" s="1"/>
  <c r="M2268" i="4" s="1"/>
  <c r="J2268" i="4" s="1"/>
  <c r="G2265" i="11"/>
  <c r="H2265" i="11" s="1"/>
  <c r="M2264" i="4" s="1"/>
  <c r="J2264" i="4" s="1"/>
  <c r="G2261" i="11"/>
  <c r="H2261" i="11" s="1"/>
  <c r="M2260" i="4" s="1"/>
  <c r="J2260" i="4" s="1"/>
  <c r="G2257" i="11"/>
  <c r="H2257" i="11" s="1"/>
  <c r="M2256" i="4" s="1"/>
  <c r="J2256" i="4" s="1"/>
  <c r="G2253" i="11"/>
  <c r="H2253" i="11" s="1"/>
  <c r="M2252" i="4" s="1"/>
  <c r="J2252" i="4" s="1"/>
  <c r="G2249" i="11"/>
  <c r="H2249" i="11" s="1"/>
  <c r="M2248" i="4" s="1"/>
  <c r="J2248" i="4" s="1"/>
  <c r="G2245" i="11"/>
  <c r="H2245" i="11" s="1"/>
  <c r="M2244" i="4" s="1"/>
  <c r="J2244" i="4" s="1"/>
  <c r="G2241" i="11"/>
  <c r="H2241" i="11" s="1"/>
  <c r="M2240" i="4" s="1"/>
  <c r="J2240" i="4" s="1"/>
  <c r="G2237" i="11"/>
  <c r="H2237" i="11" s="1"/>
  <c r="M2236" i="4" s="1"/>
  <c r="J2236" i="4" s="1"/>
  <c r="G2233" i="11"/>
  <c r="H2233" i="11" s="1"/>
  <c r="M2232" i="4" s="1"/>
  <c r="J2232" i="4" s="1"/>
  <c r="G2229" i="11"/>
  <c r="H2229" i="11" s="1"/>
  <c r="M2228" i="4" s="1"/>
  <c r="J2228" i="4" s="1"/>
  <c r="G2225" i="11"/>
  <c r="H2225" i="11" s="1"/>
  <c r="M2224" i="4" s="1"/>
  <c r="J2224" i="4" s="1"/>
  <c r="G2221" i="11"/>
  <c r="H2221" i="11" s="1"/>
  <c r="M2220" i="4" s="1"/>
  <c r="J2220" i="4" s="1"/>
  <c r="G2217" i="11"/>
  <c r="H2217" i="11" s="1"/>
  <c r="M2216" i="4" s="1"/>
  <c r="J2216" i="4" s="1"/>
  <c r="G2213" i="11"/>
  <c r="H2213" i="11" s="1"/>
  <c r="M2212" i="4" s="1"/>
  <c r="J2212" i="4" s="1"/>
  <c r="G2209" i="11"/>
  <c r="H2209" i="11" s="1"/>
  <c r="M2208" i="4" s="1"/>
  <c r="J2208" i="4" s="1"/>
  <c r="G2205" i="11"/>
  <c r="H2205" i="11" s="1"/>
  <c r="M2204" i="4" s="1"/>
  <c r="J2204" i="4" s="1"/>
  <c r="G2201" i="11"/>
  <c r="H2201" i="11" s="1"/>
  <c r="M2200" i="4" s="1"/>
  <c r="J2200" i="4" s="1"/>
  <c r="G2197" i="11"/>
  <c r="H2197" i="11" s="1"/>
  <c r="M2196" i="4" s="1"/>
  <c r="J2196" i="4" s="1"/>
  <c r="G2193" i="11"/>
  <c r="H2193" i="11" s="1"/>
  <c r="M2192" i="4" s="1"/>
  <c r="J2192" i="4" s="1"/>
  <c r="G2189" i="11"/>
  <c r="H2189" i="11" s="1"/>
  <c r="M2188" i="4" s="1"/>
  <c r="J2188" i="4" s="1"/>
  <c r="G2185" i="11"/>
  <c r="H2185" i="11" s="1"/>
  <c r="M2184" i="4" s="1"/>
  <c r="J2184" i="4" s="1"/>
  <c r="G2181" i="11"/>
  <c r="H2181" i="11" s="1"/>
  <c r="M2180" i="4" s="1"/>
  <c r="J2180" i="4" s="1"/>
  <c r="G2177" i="11"/>
  <c r="H2177" i="11" s="1"/>
  <c r="M2176" i="4" s="1"/>
  <c r="J2176" i="4" s="1"/>
  <c r="G2173" i="11"/>
  <c r="H2173" i="11" s="1"/>
  <c r="M2172" i="4" s="1"/>
  <c r="J2172" i="4" s="1"/>
  <c r="G2169" i="11"/>
  <c r="H2169" i="11" s="1"/>
  <c r="M2168" i="4" s="1"/>
  <c r="J2168" i="4" s="1"/>
  <c r="G2165" i="11"/>
  <c r="H2165" i="11" s="1"/>
  <c r="M2164" i="4" s="1"/>
  <c r="J2164" i="4" s="1"/>
  <c r="G2161" i="11"/>
  <c r="H2161" i="11" s="1"/>
  <c r="M2160" i="4" s="1"/>
  <c r="J2160" i="4" s="1"/>
  <c r="G2157" i="11"/>
  <c r="H2157" i="11" s="1"/>
  <c r="M2156" i="4" s="1"/>
  <c r="J2156" i="4" s="1"/>
  <c r="G2153" i="11"/>
  <c r="H2153" i="11" s="1"/>
  <c r="M2152" i="4" s="1"/>
  <c r="J2152" i="4" s="1"/>
  <c r="G2149" i="11"/>
  <c r="H2149" i="11" s="1"/>
  <c r="M2148" i="4" s="1"/>
  <c r="J2148" i="4" s="1"/>
  <c r="G2145" i="11"/>
  <c r="H2145" i="11" s="1"/>
  <c r="M2144" i="4" s="1"/>
  <c r="J2144" i="4" s="1"/>
  <c r="G2141" i="11"/>
  <c r="H2141" i="11" s="1"/>
  <c r="M2140" i="4" s="1"/>
  <c r="J2140" i="4" s="1"/>
  <c r="G2137" i="11"/>
  <c r="H2137" i="11" s="1"/>
  <c r="M2136" i="4" s="1"/>
  <c r="J2136" i="4" s="1"/>
  <c r="G2133" i="11"/>
  <c r="H2133" i="11" s="1"/>
  <c r="M2132" i="4" s="1"/>
  <c r="J2132" i="4" s="1"/>
  <c r="G2129" i="11"/>
  <c r="H2129" i="11" s="1"/>
  <c r="M2128" i="4" s="1"/>
  <c r="J2128" i="4" s="1"/>
  <c r="G2125" i="11"/>
  <c r="H2125" i="11" s="1"/>
  <c r="M2124" i="4" s="1"/>
  <c r="J2124" i="4" s="1"/>
  <c r="G2121" i="11"/>
  <c r="H2121" i="11" s="1"/>
  <c r="M2120" i="4" s="1"/>
  <c r="J2120" i="4" s="1"/>
  <c r="G2117" i="11"/>
  <c r="H2117" i="11" s="1"/>
  <c r="M2116" i="4" s="1"/>
  <c r="J2116" i="4" s="1"/>
  <c r="G2113" i="11"/>
  <c r="H2113" i="11" s="1"/>
  <c r="M2112" i="4" s="1"/>
  <c r="J2112" i="4" s="1"/>
  <c r="G2109" i="11"/>
  <c r="H2109" i="11" s="1"/>
  <c r="M2108" i="4" s="1"/>
  <c r="J2108" i="4" s="1"/>
  <c r="G2105" i="11"/>
  <c r="H2105" i="11" s="1"/>
  <c r="M2104" i="4" s="1"/>
  <c r="J2104" i="4" s="1"/>
  <c r="G2101" i="11"/>
  <c r="H2101" i="11" s="1"/>
  <c r="M2100" i="4" s="1"/>
  <c r="J2100" i="4" s="1"/>
  <c r="G2097" i="11"/>
  <c r="H2097" i="11" s="1"/>
  <c r="M2096" i="4" s="1"/>
  <c r="J2096" i="4" s="1"/>
  <c r="G2093" i="11"/>
  <c r="H2093" i="11" s="1"/>
  <c r="M2092" i="4" s="1"/>
  <c r="J2092" i="4" s="1"/>
  <c r="G2089" i="11"/>
  <c r="H2089" i="11" s="1"/>
  <c r="M2088" i="4" s="1"/>
  <c r="J2088" i="4" s="1"/>
  <c r="G2085" i="11"/>
  <c r="H2085" i="11" s="1"/>
  <c r="M2084" i="4" s="1"/>
  <c r="J2084" i="4" s="1"/>
  <c r="G2081" i="11"/>
  <c r="H2081" i="11" s="1"/>
  <c r="M2080" i="4" s="1"/>
  <c r="J2080" i="4" s="1"/>
  <c r="G2077" i="11"/>
  <c r="H2077" i="11" s="1"/>
  <c r="M2076" i="4" s="1"/>
  <c r="J2076" i="4" s="1"/>
  <c r="G2073" i="11"/>
  <c r="H2073" i="11" s="1"/>
  <c r="M2072" i="4" s="1"/>
  <c r="J2072" i="4" s="1"/>
  <c r="G2069" i="11"/>
  <c r="H2069" i="11" s="1"/>
  <c r="M2068" i="4" s="1"/>
  <c r="J2068" i="4" s="1"/>
  <c r="G2065" i="11"/>
  <c r="H2065" i="11" s="1"/>
  <c r="M2064" i="4" s="1"/>
  <c r="J2064" i="4" s="1"/>
  <c r="G2061" i="11"/>
  <c r="H2061" i="11" s="1"/>
  <c r="M2060" i="4" s="1"/>
  <c r="J2060" i="4" s="1"/>
  <c r="G2057" i="11"/>
  <c r="H2057" i="11" s="1"/>
  <c r="M2056" i="4" s="1"/>
  <c r="J2056" i="4" s="1"/>
  <c r="G2053" i="11"/>
  <c r="H2053" i="11" s="1"/>
  <c r="M2052" i="4" s="1"/>
  <c r="J2052" i="4" s="1"/>
  <c r="G2049" i="11"/>
  <c r="H2049" i="11" s="1"/>
  <c r="M2048" i="4" s="1"/>
  <c r="J2048" i="4" s="1"/>
  <c r="G2045" i="11"/>
  <c r="H2045" i="11" s="1"/>
  <c r="M2044" i="4" s="1"/>
  <c r="J2044" i="4" s="1"/>
  <c r="G2041" i="11"/>
  <c r="H2041" i="11" s="1"/>
  <c r="M2040" i="4" s="1"/>
  <c r="J2040" i="4" s="1"/>
  <c r="G2037" i="11"/>
  <c r="H2037" i="11" s="1"/>
  <c r="M2036" i="4" s="1"/>
  <c r="J2036" i="4" s="1"/>
  <c r="G2033" i="11"/>
  <c r="H2033" i="11" s="1"/>
  <c r="M2032" i="4" s="1"/>
  <c r="J2032" i="4" s="1"/>
  <c r="G2029" i="11"/>
  <c r="H2029" i="11" s="1"/>
  <c r="M2028" i="4" s="1"/>
  <c r="J2028" i="4" s="1"/>
  <c r="G2025" i="11"/>
  <c r="H2025" i="11" s="1"/>
  <c r="M2024" i="4" s="1"/>
  <c r="J2024" i="4" s="1"/>
  <c r="G2021" i="11"/>
  <c r="H2021" i="11" s="1"/>
  <c r="M2020" i="4" s="1"/>
  <c r="J2020" i="4" s="1"/>
  <c r="G2017" i="11"/>
  <c r="H2017" i="11" s="1"/>
  <c r="M2016" i="4" s="1"/>
  <c r="J2016" i="4" s="1"/>
  <c r="G2013" i="11"/>
  <c r="H2013" i="11" s="1"/>
  <c r="M2012" i="4" s="1"/>
  <c r="J2012" i="4" s="1"/>
  <c r="G2009" i="11"/>
  <c r="H2009" i="11" s="1"/>
  <c r="M2008" i="4" s="1"/>
  <c r="J2008" i="4" s="1"/>
  <c r="G2005" i="11"/>
  <c r="H2005" i="11" s="1"/>
  <c r="M2004" i="4" s="1"/>
  <c r="J2004" i="4" s="1"/>
  <c r="G2001" i="11"/>
  <c r="H2001" i="11" s="1"/>
  <c r="M2000" i="4" s="1"/>
  <c r="J2000" i="4" s="1"/>
  <c r="G1997" i="11"/>
  <c r="H1997" i="11" s="1"/>
  <c r="M1996" i="4" s="1"/>
  <c r="J1996" i="4" s="1"/>
  <c r="G1993" i="11"/>
  <c r="H1993" i="11" s="1"/>
  <c r="M1992" i="4" s="1"/>
  <c r="J1992" i="4" s="1"/>
  <c r="G1989" i="11"/>
  <c r="H1989" i="11" s="1"/>
  <c r="M1988" i="4" s="1"/>
  <c r="J1988" i="4" s="1"/>
  <c r="G1985" i="11"/>
  <c r="H1985" i="11" s="1"/>
  <c r="M1984" i="4" s="1"/>
  <c r="J1984" i="4" s="1"/>
  <c r="G1981" i="11"/>
  <c r="H1981" i="11" s="1"/>
  <c r="M1980" i="4" s="1"/>
  <c r="J1980" i="4" s="1"/>
  <c r="G1977" i="11"/>
  <c r="H1977" i="11" s="1"/>
  <c r="M1976" i="4" s="1"/>
  <c r="J1976" i="4" s="1"/>
  <c r="G1973" i="11"/>
  <c r="H1973" i="11" s="1"/>
  <c r="M1972" i="4" s="1"/>
  <c r="J1972" i="4" s="1"/>
  <c r="G1969" i="11"/>
  <c r="H1969" i="11" s="1"/>
  <c r="M1968" i="4" s="1"/>
  <c r="J1968" i="4" s="1"/>
  <c r="G1965" i="11"/>
  <c r="H1965" i="11" s="1"/>
  <c r="M1964" i="4" s="1"/>
  <c r="J1964" i="4" s="1"/>
  <c r="G1961" i="11"/>
  <c r="H1961" i="11" s="1"/>
  <c r="M1960" i="4" s="1"/>
  <c r="J1960" i="4" s="1"/>
  <c r="G1957" i="11"/>
  <c r="H1957" i="11" s="1"/>
  <c r="M1956" i="4" s="1"/>
  <c r="J1956" i="4" s="1"/>
  <c r="G1953" i="11"/>
  <c r="H1953" i="11" s="1"/>
  <c r="M1952" i="4" s="1"/>
  <c r="J1952" i="4" s="1"/>
  <c r="G1949" i="11"/>
  <c r="H1949" i="11" s="1"/>
  <c r="M1948" i="4" s="1"/>
  <c r="J1948" i="4" s="1"/>
  <c r="G1945" i="11"/>
  <c r="H1945" i="11" s="1"/>
  <c r="M1944" i="4" s="1"/>
  <c r="J1944" i="4" s="1"/>
  <c r="G1941" i="11"/>
  <c r="H1941" i="11" s="1"/>
  <c r="M1940" i="4" s="1"/>
  <c r="J1940" i="4" s="1"/>
  <c r="G1937" i="11"/>
  <c r="H1937" i="11" s="1"/>
  <c r="M1936" i="4" s="1"/>
  <c r="J1936" i="4" s="1"/>
  <c r="G1933" i="11"/>
  <c r="H1933" i="11" s="1"/>
  <c r="M1932" i="4" s="1"/>
  <c r="J1932" i="4" s="1"/>
  <c r="G1929" i="11"/>
  <c r="H1929" i="11" s="1"/>
  <c r="M1928" i="4" s="1"/>
  <c r="J1928" i="4" s="1"/>
  <c r="G1925" i="11"/>
  <c r="H1925" i="11" s="1"/>
  <c r="M1924" i="4" s="1"/>
  <c r="J1924" i="4" s="1"/>
  <c r="G1921" i="11"/>
  <c r="H1921" i="11" s="1"/>
  <c r="M1920" i="4" s="1"/>
  <c r="J1920" i="4" s="1"/>
  <c r="G1917" i="11"/>
  <c r="H1917" i="11" s="1"/>
  <c r="M1916" i="4" s="1"/>
  <c r="J1916" i="4" s="1"/>
  <c r="G1913" i="11"/>
  <c r="H1913" i="11" s="1"/>
  <c r="M1912" i="4" s="1"/>
  <c r="J1912" i="4" s="1"/>
  <c r="G1909" i="11"/>
  <c r="H1909" i="11" s="1"/>
  <c r="M1908" i="4" s="1"/>
  <c r="J1908" i="4" s="1"/>
  <c r="G1905" i="11"/>
  <c r="H1905" i="11" s="1"/>
  <c r="M1904" i="4" s="1"/>
  <c r="J1904" i="4" s="1"/>
  <c r="G1901" i="11"/>
  <c r="H1901" i="11" s="1"/>
  <c r="M1900" i="4" s="1"/>
  <c r="J1900" i="4" s="1"/>
  <c r="G1897" i="11"/>
  <c r="H1897" i="11" s="1"/>
  <c r="M1896" i="4" s="1"/>
  <c r="J1896" i="4" s="1"/>
  <c r="G1893" i="11"/>
  <c r="H1893" i="11" s="1"/>
  <c r="M1892" i="4" s="1"/>
  <c r="J1892" i="4" s="1"/>
  <c r="G1889" i="11"/>
  <c r="H1889" i="11" s="1"/>
  <c r="M1888" i="4" s="1"/>
  <c r="J1888" i="4" s="1"/>
  <c r="G1885" i="11"/>
  <c r="H1885" i="11" s="1"/>
  <c r="M1884" i="4" s="1"/>
  <c r="J1884" i="4" s="1"/>
  <c r="G1881" i="11"/>
  <c r="H1881" i="11" s="1"/>
  <c r="M1880" i="4" s="1"/>
  <c r="J1880" i="4" s="1"/>
  <c r="G1877" i="11"/>
  <c r="H1877" i="11" s="1"/>
  <c r="M1876" i="4" s="1"/>
  <c r="J1876" i="4" s="1"/>
  <c r="G1873" i="11"/>
  <c r="H1873" i="11" s="1"/>
  <c r="M1872" i="4" s="1"/>
  <c r="J1872" i="4" s="1"/>
  <c r="G1869" i="11"/>
  <c r="H1869" i="11" s="1"/>
  <c r="M1868" i="4" s="1"/>
  <c r="J1868" i="4" s="1"/>
  <c r="G1865" i="11"/>
  <c r="H1865" i="11" s="1"/>
  <c r="M1864" i="4" s="1"/>
  <c r="J1864" i="4" s="1"/>
  <c r="G1861" i="11"/>
  <c r="H1861" i="11" s="1"/>
  <c r="M1860" i="4" s="1"/>
  <c r="J1860" i="4" s="1"/>
  <c r="G1857" i="11"/>
  <c r="H1857" i="11" s="1"/>
  <c r="M1856" i="4" s="1"/>
  <c r="J1856" i="4" s="1"/>
  <c r="G1853" i="11"/>
  <c r="H1853" i="11" s="1"/>
  <c r="M1852" i="4" s="1"/>
  <c r="J1852" i="4" s="1"/>
  <c r="G1849" i="11"/>
  <c r="H1849" i="11" s="1"/>
  <c r="M1848" i="4" s="1"/>
  <c r="J1848" i="4" s="1"/>
  <c r="G1845" i="11"/>
  <c r="H1845" i="11" s="1"/>
  <c r="M1844" i="4" s="1"/>
  <c r="J1844" i="4" s="1"/>
  <c r="G1841" i="11"/>
  <c r="H1841" i="11" s="1"/>
  <c r="M1840" i="4" s="1"/>
  <c r="J1840" i="4" s="1"/>
  <c r="G1837" i="11"/>
  <c r="H1837" i="11" s="1"/>
  <c r="M1836" i="4" s="1"/>
  <c r="J1836" i="4" s="1"/>
  <c r="G1833" i="11"/>
  <c r="H1833" i="11" s="1"/>
  <c r="M1832" i="4" s="1"/>
  <c r="J1832" i="4" s="1"/>
  <c r="G1829" i="11"/>
  <c r="H1829" i="11" s="1"/>
  <c r="M1828" i="4" s="1"/>
  <c r="J1828" i="4" s="1"/>
  <c r="G1825" i="11"/>
  <c r="H1825" i="11" s="1"/>
  <c r="M1824" i="4" s="1"/>
  <c r="J1824" i="4" s="1"/>
  <c r="G1821" i="11"/>
  <c r="H1821" i="11" s="1"/>
  <c r="M1820" i="4" s="1"/>
  <c r="J1820" i="4" s="1"/>
  <c r="G1817" i="11"/>
  <c r="H1817" i="11" s="1"/>
  <c r="M1816" i="4" s="1"/>
  <c r="J1816" i="4" s="1"/>
  <c r="G1813" i="11"/>
  <c r="H1813" i="11" s="1"/>
  <c r="M1812" i="4" s="1"/>
  <c r="J1812" i="4" s="1"/>
  <c r="G1809" i="11"/>
  <c r="H1809" i="11" s="1"/>
  <c r="M1808" i="4" s="1"/>
  <c r="J1808" i="4" s="1"/>
  <c r="G1805" i="11"/>
  <c r="H1805" i="11" s="1"/>
  <c r="M1804" i="4" s="1"/>
  <c r="J1804" i="4" s="1"/>
  <c r="G1801" i="11"/>
  <c r="H1801" i="11" s="1"/>
  <c r="M1800" i="4" s="1"/>
  <c r="J1800" i="4" s="1"/>
  <c r="G1797" i="11"/>
  <c r="H1797" i="11" s="1"/>
  <c r="M1796" i="4" s="1"/>
  <c r="J1796" i="4" s="1"/>
  <c r="G1793" i="11"/>
  <c r="H1793" i="11" s="1"/>
  <c r="M1792" i="4" s="1"/>
  <c r="J1792" i="4" s="1"/>
  <c r="G1789" i="11"/>
  <c r="H1789" i="11" s="1"/>
  <c r="M1788" i="4" s="1"/>
  <c r="J1788" i="4" s="1"/>
  <c r="G1785" i="11"/>
  <c r="H1785" i="11" s="1"/>
  <c r="M1784" i="4" s="1"/>
  <c r="J1784" i="4" s="1"/>
  <c r="G1781" i="11"/>
  <c r="H1781" i="11" s="1"/>
  <c r="M1780" i="4" s="1"/>
  <c r="J1780" i="4" s="1"/>
  <c r="G1777" i="11"/>
  <c r="H1777" i="11" s="1"/>
  <c r="M1776" i="4" s="1"/>
  <c r="J1776" i="4" s="1"/>
  <c r="G1773" i="11"/>
  <c r="H1773" i="11" s="1"/>
  <c r="M1772" i="4" s="1"/>
  <c r="J1772" i="4" s="1"/>
  <c r="G1769" i="11"/>
  <c r="H1769" i="11" s="1"/>
  <c r="M1768" i="4" s="1"/>
  <c r="J1768" i="4" s="1"/>
  <c r="G1765" i="11"/>
  <c r="H1765" i="11" s="1"/>
  <c r="M1764" i="4" s="1"/>
  <c r="J1764" i="4" s="1"/>
  <c r="G1761" i="11"/>
  <c r="H1761" i="11" s="1"/>
  <c r="M1760" i="4" s="1"/>
  <c r="J1760" i="4" s="1"/>
  <c r="G1757" i="11"/>
  <c r="H1757" i="11" s="1"/>
  <c r="M1756" i="4" s="1"/>
  <c r="J1756" i="4" s="1"/>
  <c r="G1753" i="11"/>
  <c r="H1753" i="11" s="1"/>
  <c r="M1752" i="4" s="1"/>
  <c r="J1752" i="4" s="1"/>
  <c r="G1749" i="11"/>
  <c r="H1749" i="11" s="1"/>
  <c r="M1748" i="4" s="1"/>
  <c r="J1748" i="4" s="1"/>
  <c r="G1745" i="11"/>
  <c r="H1745" i="11" s="1"/>
  <c r="M1744" i="4" s="1"/>
  <c r="J1744" i="4" s="1"/>
  <c r="G1741" i="11"/>
  <c r="H1741" i="11" s="1"/>
  <c r="M1740" i="4" s="1"/>
  <c r="J1740" i="4" s="1"/>
  <c r="G1737" i="11"/>
  <c r="H1737" i="11" s="1"/>
  <c r="M1736" i="4" s="1"/>
  <c r="J1736" i="4" s="1"/>
  <c r="G1733" i="11"/>
  <c r="H1733" i="11" s="1"/>
  <c r="M1732" i="4" s="1"/>
  <c r="J1732" i="4" s="1"/>
  <c r="G1729" i="11"/>
  <c r="H1729" i="11" s="1"/>
  <c r="M1728" i="4" s="1"/>
  <c r="J1728" i="4" s="1"/>
  <c r="G1725" i="11"/>
  <c r="H1725" i="11" s="1"/>
  <c r="M1724" i="4" s="1"/>
  <c r="J1724" i="4" s="1"/>
  <c r="G1721" i="11"/>
  <c r="H1721" i="11" s="1"/>
  <c r="M1720" i="4" s="1"/>
  <c r="J1720" i="4" s="1"/>
  <c r="G1717" i="11"/>
  <c r="H1717" i="11" s="1"/>
  <c r="M1716" i="4" s="1"/>
  <c r="J1716" i="4" s="1"/>
  <c r="G1713" i="11"/>
  <c r="H1713" i="11" s="1"/>
  <c r="M1712" i="4" s="1"/>
  <c r="J1712" i="4" s="1"/>
  <c r="G1709" i="11"/>
  <c r="H1709" i="11" s="1"/>
  <c r="M1708" i="4" s="1"/>
  <c r="J1708" i="4" s="1"/>
  <c r="G1705" i="11"/>
  <c r="H1705" i="11" s="1"/>
  <c r="M1704" i="4" s="1"/>
  <c r="J1704" i="4" s="1"/>
  <c r="G1701" i="11"/>
  <c r="H1701" i="11" s="1"/>
  <c r="M1700" i="4" s="1"/>
  <c r="J1700" i="4" s="1"/>
  <c r="G1697" i="11"/>
  <c r="H1697" i="11" s="1"/>
  <c r="M1696" i="4" s="1"/>
  <c r="J1696" i="4" s="1"/>
  <c r="G1693" i="11"/>
  <c r="H1693" i="11" s="1"/>
  <c r="M1692" i="4" s="1"/>
  <c r="J1692" i="4" s="1"/>
  <c r="G1689" i="11"/>
  <c r="H1689" i="11" s="1"/>
  <c r="M1688" i="4" s="1"/>
  <c r="J1688" i="4" s="1"/>
  <c r="G1685" i="11"/>
  <c r="H1685" i="11" s="1"/>
  <c r="M1684" i="4" s="1"/>
  <c r="J1684" i="4" s="1"/>
  <c r="G1681" i="11"/>
  <c r="H1681" i="11" s="1"/>
  <c r="M1680" i="4" s="1"/>
  <c r="J1680" i="4" s="1"/>
  <c r="G1677" i="11"/>
  <c r="H1677" i="11" s="1"/>
  <c r="M1676" i="4" s="1"/>
  <c r="J1676" i="4" s="1"/>
  <c r="G1673" i="11"/>
  <c r="H1673" i="11" s="1"/>
  <c r="M1672" i="4" s="1"/>
  <c r="J1672" i="4" s="1"/>
  <c r="G1669" i="11"/>
  <c r="H1669" i="11" s="1"/>
  <c r="M1668" i="4" s="1"/>
  <c r="J1668" i="4" s="1"/>
  <c r="G1665" i="11"/>
  <c r="H1665" i="11" s="1"/>
  <c r="M1664" i="4" s="1"/>
  <c r="J1664" i="4" s="1"/>
  <c r="G1661" i="11"/>
  <c r="H1661" i="11" s="1"/>
  <c r="M1660" i="4" s="1"/>
  <c r="J1660" i="4" s="1"/>
  <c r="G1657" i="11"/>
  <c r="H1657" i="11" s="1"/>
  <c r="M1656" i="4" s="1"/>
  <c r="J1656" i="4" s="1"/>
  <c r="G1653" i="11"/>
  <c r="H1653" i="11" s="1"/>
  <c r="M1652" i="4" s="1"/>
  <c r="J1652" i="4" s="1"/>
  <c r="G1649" i="11"/>
  <c r="H1649" i="11" s="1"/>
  <c r="M1648" i="4" s="1"/>
  <c r="J1648" i="4" s="1"/>
  <c r="G1645" i="11"/>
  <c r="H1645" i="11" s="1"/>
  <c r="M1644" i="4" s="1"/>
  <c r="J1644" i="4" s="1"/>
  <c r="G1641" i="11"/>
  <c r="H1641" i="11" s="1"/>
  <c r="M1640" i="4" s="1"/>
  <c r="J1640" i="4" s="1"/>
  <c r="G1637" i="11"/>
  <c r="H1637" i="11" s="1"/>
  <c r="M1636" i="4" s="1"/>
  <c r="J1636" i="4" s="1"/>
  <c r="G1633" i="11"/>
  <c r="H1633" i="11" s="1"/>
  <c r="M1632" i="4" s="1"/>
  <c r="J1632" i="4" s="1"/>
  <c r="G1629" i="11"/>
  <c r="H1629" i="11" s="1"/>
  <c r="M1628" i="4" s="1"/>
  <c r="J1628" i="4" s="1"/>
  <c r="G1625" i="11"/>
  <c r="H1625" i="11" s="1"/>
  <c r="M1624" i="4" s="1"/>
  <c r="J1624" i="4" s="1"/>
  <c r="G1621" i="11"/>
  <c r="H1621" i="11" s="1"/>
  <c r="M1620" i="4" s="1"/>
  <c r="J1620" i="4" s="1"/>
  <c r="G1617" i="11"/>
  <c r="H1617" i="11" s="1"/>
  <c r="M1616" i="4" s="1"/>
  <c r="J1616" i="4" s="1"/>
  <c r="G1613" i="11"/>
  <c r="H1613" i="11" s="1"/>
  <c r="M1612" i="4" s="1"/>
  <c r="J1612" i="4" s="1"/>
  <c r="G1609" i="11"/>
  <c r="H1609" i="11" s="1"/>
  <c r="M1608" i="4" s="1"/>
  <c r="J1608" i="4" s="1"/>
  <c r="G1605" i="11"/>
  <c r="H1605" i="11" s="1"/>
  <c r="M1604" i="4" s="1"/>
  <c r="J1604" i="4" s="1"/>
  <c r="G1601" i="11"/>
  <c r="H1601" i="11" s="1"/>
  <c r="M1600" i="4" s="1"/>
  <c r="J1600" i="4" s="1"/>
  <c r="G1597" i="11"/>
  <c r="H1597" i="11" s="1"/>
  <c r="M1596" i="4" s="1"/>
  <c r="J1596" i="4" s="1"/>
  <c r="G1593" i="11"/>
  <c r="H1593" i="11" s="1"/>
  <c r="M1592" i="4" s="1"/>
  <c r="J1592" i="4" s="1"/>
  <c r="G1589" i="11"/>
  <c r="H1589" i="11" s="1"/>
  <c r="M1588" i="4" s="1"/>
  <c r="J1588" i="4" s="1"/>
  <c r="G1585" i="11"/>
  <c r="H1585" i="11" s="1"/>
  <c r="M1584" i="4" s="1"/>
  <c r="J1584" i="4" s="1"/>
  <c r="G1581" i="11"/>
  <c r="H1581" i="11" s="1"/>
  <c r="M1580" i="4" s="1"/>
  <c r="J1580" i="4" s="1"/>
  <c r="G1577" i="11"/>
  <c r="H1577" i="11" s="1"/>
  <c r="M1576" i="4" s="1"/>
  <c r="J1576" i="4" s="1"/>
  <c r="G1573" i="11"/>
  <c r="H1573" i="11" s="1"/>
  <c r="M1572" i="4" s="1"/>
  <c r="J1572" i="4" s="1"/>
  <c r="G1569" i="11"/>
  <c r="H1569" i="11" s="1"/>
  <c r="M1568" i="4" s="1"/>
  <c r="J1568" i="4" s="1"/>
  <c r="G1565" i="11"/>
  <c r="H1565" i="11" s="1"/>
  <c r="M1564" i="4" s="1"/>
  <c r="J1564" i="4" s="1"/>
  <c r="G1561" i="11"/>
  <c r="H1561" i="11" s="1"/>
  <c r="M1560" i="4" s="1"/>
  <c r="J1560" i="4" s="1"/>
  <c r="G1557" i="11"/>
  <c r="H1557" i="11" s="1"/>
  <c r="M1556" i="4" s="1"/>
  <c r="J1556" i="4" s="1"/>
  <c r="G1553" i="11"/>
  <c r="H1553" i="11" s="1"/>
  <c r="M1552" i="4" s="1"/>
  <c r="J1552" i="4" s="1"/>
  <c r="G1549" i="11"/>
  <c r="H1549" i="11" s="1"/>
  <c r="M1548" i="4" s="1"/>
  <c r="J1548" i="4" s="1"/>
  <c r="G1545" i="11"/>
  <c r="H1545" i="11" s="1"/>
  <c r="M1544" i="4" s="1"/>
  <c r="J1544" i="4" s="1"/>
  <c r="G1541" i="11"/>
  <c r="H1541" i="11" s="1"/>
  <c r="M1540" i="4" s="1"/>
  <c r="J1540" i="4" s="1"/>
  <c r="G1537" i="11"/>
  <c r="H1537" i="11" s="1"/>
  <c r="M1536" i="4" s="1"/>
  <c r="J1536" i="4" s="1"/>
  <c r="G1533" i="11"/>
  <c r="H1533" i="11" s="1"/>
  <c r="M1532" i="4" s="1"/>
  <c r="J1532" i="4" s="1"/>
  <c r="G1529" i="11"/>
  <c r="H1529" i="11" s="1"/>
  <c r="M1528" i="4" s="1"/>
  <c r="J1528" i="4" s="1"/>
  <c r="G1525" i="11"/>
  <c r="H1525" i="11" s="1"/>
  <c r="M1524" i="4" s="1"/>
  <c r="J1524" i="4" s="1"/>
  <c r="G1521" i="11"/>
  <c r="H1521" i="11" s="1"/>
  <c r="M1520" i="4" s="1"/>
  <c r="J1520" i="4" s="1"/>
  <c r="G1517" i="11"/>
  <c r="H1517" i="11" s="1"/>
  <c r="M1516" i="4" s="1"/>
  <c r="J1516" i="4" s="1"/>
  <c r="G1513" i="11"/>
  <c r="H1513" i="11" s="1"/>
  <c r="M1512" i="4" s="1"/>
  <c r="J1512" i="4" s="1"/>
  <c r="G1509" i="11"/>
  <c r="H1509" i="11" s="1"/>
  <c r="M1508" i="4" s="1"/>
  <c r="J1508" i="4" s="1"/>
  <c r="G1505" i="11"/>
  <c r="H1505" i="11" s="1"/>
  <c r="M1504" i="4" s="1"/>
  <c r="J1504" i="4" s="1"/>
  <c r="G1501" i="11"/>
  <c r="H1501" i="11" s="1"/>
  <c r="M1500" i="4" s="1"/>
  <c r="J1500" i="4" s="1"/>
  <c r="G1497" i="11"/>
  <c r="H1497" i="11" s="1"/>
  <c r="M1496" i="4" s="1"/>
  <c r="J1496" i="4" s="1"/>
  <c r="G1493" i="11"/>
  <c r="H1493" i="11" s="1"/>
  <c r="M1492" i="4" s="1"/>
  <c r="J1492" i="4" s="1"/>
  <c r="G1489" i="11"/>
  <c r="H1489" i="11" s="1"/>
  <c r="M1488" i="4" s="1"/>
  <c r="J1488" i="4" s="1"/>
  <c r="G1485" i="11"/>
  <c r="H1485" i="11" s="1"/>
  <c r="M1484" i="4" s="1"/>
  <c r="J1484" i="4" s="1"/>
  <c r="G1481" i="11"/>
  <c r="H1481" i="11" s="1"/>
  <c r="M1480" i="4" s="1"/>
  <c r="J1480" i="4" s="1"/>
  <c r="G1477" i="11"/>
  <c r="H1477" i="11" s="1"/>
  <c r="M1476" i="4" s="1"/>
  <c r="J1476" i="4" s="1"/>
  <c r="G1473" i="11"/>
  <c r="H1473" i="11" s="1"/>
  <c r="M1472" i="4" s="1"/>
  <c r="J1472" i="4" s="1"/>
  <c r="G1469" i="11"/>
  <c r="H1469" i="11" s="1"/>
  <c r="M1468" i="4" s="1"/>
  <c r="J1468" i="4" s="1"/>
  <c r="G1465" i="11"/>
  <c r="H1465" i="11" s="1"/>
  <c r="M1464" i="4" s="1"/>
  <c r="J1464" i="4" s="1"/>
  <c r="G1461" i="11"/>
  <c r="H1461" i="11" s="1"/>
  <c r="M1460" i="4" s="1"/>
  <c r="J1460" i="4" s="1"/>
  <c r="G1457" i="11"/>
  <c r="H1457" i="11" s="1"/>
  <c r="M1456" i="4" s="1"/>
  <c r="J1456" i="4" s="1"/>
  <c r="G1453" i="11"/>
  <c r="H1453" i="11" s="1"/>
  <c r="M1452" i="4" s="1"/>
  <c r="J1452" i="4" s="1"/>
  <c r="G1449" i="11"/>
  <c r="H1449" i="11" s="1"/>
  <c r="M1448" i="4" s="1"/>
  <c r="J1448" i="4" s="1"/>
  <c r="G1445" i="11"/>
  <c r="H1445" i="11" s="1"/>
  <c r="M1444" i="4" s="1"/>
  <c r="J1444" i="4" s="1"/>
  <c r="G1441" i="11"/>
  <c r="H1441" i="11" s="1"/>
  <c r="M1440" i="4" s="1"/>
  <c r="J1440" i="4" s="1"/>
  <c r="G1437" i="11"/>
  <c r="H1437" i="11" s="1"/>
  <c r="M1436" i="4" s="1"/>
  <c r="J1436" i="4" s="1"/>
  <c r="G1433" i="11"/>
  <c r="H1433" i="11" s="1"/>
  <c r="M1432" i="4" s="1"/>
  <c r="J1432" i="4" s="1"/>
  <c r="G1429" i="11"/>
  <c r="H1429" i="11" s="1"/>
  <c r="M1428" i="4" s="1"/>
  <c r="J1428" i="4" s="1"/>
  <c r="G1425" i="11"/>
  <c r="H1425" i="11" s="1"/>
  <c r="M1424" i="4" s="1"/>
  <c r="J1424" i="4" s="1"/>
  <c r="G1421" i="11"/>
  <c r="H1421" i="11" s="1"/>
  <c r="M1420" i="4" s="1"/>
  <c r="J1420" i="4" s="1"/>
  <c r="G1417" i="11"/>
  <c r="H1417" i="11" s="1"/>
  <c r="M1416" i="4" s="1"/>
  <c r="J1416" i="4" s="1"/>
  <c r="G1413" i="11"/>
  <c r="H1413" i="11" s="1"/>
  <c r="M1412" i="4" s="1"/>
  <c r="J1412" i="4" s="1"/>
  <c r="G1409" i="11"/>
  <c r="H1409" i="11" s="1"/>
  <c r="M1408" i="4" s="1"/>
  <c r="J1408" i="4" s="1"/>
  <c r="G1405" i="11"/>
  <c r="H1405" i="11" s="1"/>
  <c r="M1404" i="4" s="1"/>
  <c r="J1404" i="4" s="1"/>
  <c r="G1401" i="11"/>
  <c r="H1401" i="11" s="1"/>
  <c r="M1400" i="4" s="1"/>
  <c r="J1400" i="4" s="1"/>
  <c r="G1397" i="11"/>
  <c r="H1397" i="11" s="1"/>
  <c r="M1396" i="4" s="1"/>
  <c r="J1396" i="4" s="1"/>
  <c r="G1393" i="11"/>
  <c r="H1393" i="11" s="1"/>
  <c r="M1392" i="4" s="1"/>
  <c r="J1392" i="4" s="1"/>
  <c r="G1389" i="11"/>
  <c r="H1389" i="11" s="1"/>
  <c r="M1388" i="4" s="1"/>
  <c r="J1388" i="4" s="1"/>
  <c r="G1385" i="11"/>
  <c r="H1385" i="11" s="1"/>
  <c r="M1384" i="4" s="1"/>
  <c r="J1384" i="4" s="1"/>
  <c r="G1381" i="11"/>
  <c r="H1381" i="11" s="1"/>
  <c r="M1380" i="4" s="1"/>
  <c r="J1380" i="4" s="1"/>
  <c r="G1377" i="11"/>
  <c r="H1377" i="11" s="1"/>
  <c r="M1376" i="4" s="1"/>
  <c r="J1376" i="4" s="1"/>
  <c r="G1373" i="11"/>
  <c r="H1373" i="11" s="1"/>
  <c r="M1372" i="4" s="1"/>
  <c r="J1372" i="4" s="1"/>
  <c r="G1369" i="11"/>
  <c r="H1369" i="11" s="1"/>
  <c r="M1368" i="4" s="1"/>
  <c r="J1368" i="4" s="1"/>
  <c r="G1365" i="11"/>
  <c r="H1365" i="11" s="1"/>
  <c r="M1364" i="4" s="1"/>
  <c r="J1364" i="4" s="1"/>
  <c r="G1361" i="11"/>
  <c r="H1361" i="11" s="1"/>
  <c r="M1360" i="4" s="1"/>
  <c r="J1360" i="4" s="1"/>
  <c r="G1357" i="11"/>
  <c r="H1357" i="11" s="1"/>
  <c r="M1356" i="4" s="1"/>
  <c r="J1356" i="4" s="1"/>
  <c r="G1353" i="11"/>
  <c r="H1353" i="11" s="1"/>
  <c r="M1352" i="4" s="1"/>
  <c r="J1352" i="4" s="1"/>
  <c r="G1349" i="11"/>
  <c r="H1349" i="11" s="1"/>
  <c r="M1348" i="4" s="1"/>
  <c r="J1348" i="4" s="1"/>
  <c r="G1345" i="11"/>
  <c r="H1345" i="11" s="1"/>
  <c r="M1344" i="4" s="1"/>
  <c r="J1344" i="4" s="1"/>
  <c r="G1341" i="11"/>
  <c r="H1341" i="11" s="1"/>
  <c r="M1340" i="4" s="1"/>
  <c r="J1340" i="4" s="1"/>
  <c r="G1337" i="11"/>
  <c r="H1337" i="11" s="1"/>
  <c r="M1336" i="4" s="1"/>
  <c r="J1336" i="4" s="1"/>
  <c r="G1333" i="11"/>
  <c r="H1333" i="11" s="1"/>
  <c r="M1332" i="4" s="1"/>
  <c r="J1332" i="4" s="1"/>
  <c r="G1329" i="11"/>
  <c r="H1329" i="11" s="1"/>
  <c r="M1328" i="4" s="1"/>
  <c r="J1328" i="4" s="1"/>
  <c r="G1325" i="11"/>
  <c r="H1325" i="11" s="1"/>
  <c r="M1324" i="4" s="1"/>
  <c r="J1324" i="4" s="1"/>
  <c r="G1321" i="11"/>
  <c r="H1321" i="11" s="1"/>
  <c r="M1320" i="4" s="1"/>
  <c r="J1320" i="4" s="1"/>
  <c r="G1317" i="11"/>
  <c r="H1317" i="11" s="1"/>
  <c r="M1316" i="4" s="1"/>
  <c r="J1316" i="4" s="1"/>
  <c r="G1313" i="11"/>
  <c r="H1313" i="11" s="1"/>
  <c r="M1312" i="4" s="1"/>
  <c r="J1312" i="4" s="1"/>
  <c r="G1309" i="11"/>
  <c r="H1309" i="11" s="1"/>
  <c r="M1308" i="4" s="1"/>
  <c r="J1308" i="4" s="1"/>
  <c r="G1305" i="11"/>
  <c r="H1305" i="11" s="1"/>
  <c r="M1304" i="4" s="1"/>
  <c r="J1304" i="4" s="1"/>
  <c r="G1301" i="11"/>
  <c r="H1301" i="11" s="1"/>
  <c r="M1300" i="4" s="1"/>
  <c r="J1300" i="4" s="1"/>
  <c r="G1297" i="11"/>
  <c r="H1297" i="11" s="1"/>
  <c r="M1296" i="4" s="1"/>
  <c r="J1296" i="4" s="1"/>
  <c r="G1293" i="11"/>
  <c r="H1293" i="11" s="1"/>
  <c r="M1292" i="4" s="1"/>
  <c r="J1292" i="4" s="1"/>
  <c r="G1289" i="11"/>
  <c r="H1289" i="11" s="1"/>
  <c r="M1288" i="4" s="1"/>
  <c r="J1288" i="4" s="1"/>
  <c r="G1285" i="11"/>
  <c r="H1285" i="11" s="1"/>
  <c r="M1284" i="4" s="1"/>
  <c r="J1284" i="4" s="1"/>
  <c r="G1281" i="11"/>
  <c r="H1281" i="11" s="1"/>
  <c r="M1280" i="4" s="1"/>
  <c r="J1280" i="4" s="1"/>
  <c r="G1277" i="11"/>
  <c r="H1277" i="11" s="1"/>
  <c r="M1276" i="4" s="1"/>
  <c r="J1276" i="4" s="1"/>
  <c r="G1273" i="11"/>
  <c r="H1273" i="11" s="1"/>
  <c r="M1272" i="4" s="1"/>
  <c r="J1272" i="4" s="1"/>
  <c r="G1269" i="11"/>
  <c r="H1269" i="11" s="1"/>
  <c r="M1268" i="4" s="1"/>
  <c r="J1268" i="4" s="1"/>
  <c r="G1265" i="11"/>
  <c r="H1265" i="11" s="1"/>
  <c r="M1264" i="4" s="1"/>
  <c r="J1264" i="4" s="1"/>
  <c r="G1261" i="11"/>
  <c r="H1261" i="11" s="1"/>
  <c r="M1260" i="4" s="1"/>
  <c r="J1260" i="4" s="1"/>
  <c r="G1257" i="11"/>
  <c r="H1257" i="11" s="1"/>
  <c r="M1256" i="4" s="1"/>
  <c r="J1256" i="4" s="1"/>
  <c r="G1253" i="11"/>
  <c r="H1253" i="11" s="1"/>
  <c r="M1252" i="4" s="1"/>
  <c r="J1252" i="4" s="1"/>
  <c r="G1249" i="11"/>
  <c r="H1249" i="11" s="1"/>
  <c r="M1248" i="4" s="1"/>
  <c r="J1248" i="4" s="1"/>
  <c r="G1245" i="11"/>
  <c r="H1245" i="11" s="1"/>
  <c r="M1244" i="4" s="1"/>
  <c r="J1244" i="4" s="1"/>
  <c r="G1241" i="11"/>
  <c r="H1241" i="11" s="1"/>
  <c r="M1240" i="4" s="1"/>
  <c r="J1240" i="4" s="1"/>
  <c r="G1237" i="11"/>
  <c r="H1237" i="11" s="1"/>
  <c r="M1236" i="4" s="1"/>
  <c r="J1236" i="4" s="1"/>
  <c r="G1233" i="11"/>
  <c r="H1233" i="11" s="1"/>
  <c r="M1232" i="4" s="1"/>
  <c r="J1232" i="4" s="1"/>
  <c r="G1229" i="11"/>
  <c r="H1229" i="11" s="1"/>
  <c r="M1228" i="4" s="1"/>
  <c r="J1228" i="4" s="1"/>
  <c r="G1225" i="11"/>
  <c r="H1225" i="11" s="1"/>
  <c r="M1224" i="4" s="1"/>
  <c r="J1224" i="4" s="1"/>
  <c r="G1221" i="11"/>
  <c r="H1221" i="11" s="1"/>
  <c r="M1220" i="4" s="1"/>
  <c r="J1220" i="4" s="1"/>
  <c r="G1217" i="11"/>
  <c r="H1217" i="11" s="1"/>
  <c r="M1216" i="4" s="1"/>
  <c r="J1216" i="4" s="1"/>
  <c r="G1213" i="11"/>
  <c r="H1213" i="11" s="1"/>
  <c r="M1212" i="4" s="1"/>
  <c r="J1212" i="4" s="1"/>
  <c r="G1209" i="11"/>
  <c r="H1209" i="11" s="1"/>
  <c r="M1208" i="4" s="1"/>
  <c r="J1208" i="4" s="1"/>
  <c r="G1205" i="11"/>
  <c r="H1205" i="11" s="1"/>
  <c r="M1204" i="4" s="1"/>
  <c r="J1204" i="4" s="1"/>
  <c r="G1201" i="11"/>
  <c r="H1201" i="11" s="1"/>
  <c r="M1200" i="4" s="1"/>
  <c r="J1200" i="4" s="1"/>
  <c r="G1197" i="11"/>
  <c r="H1197" i="11" s="1"/>
  <c r="M1196" i="4" s="1"/>
  <c r="J1196" i="4" s="1"/>
  <c r="G1193" i="11"/>
  <c r="H1193" i="11" s="1"/>
  <c r="M1192" i="4" s="1"/>
  <c r="J1192" i="4" s="1"/>
  <c r="G1189" i="11"/>
  <c r="H1189" i="11" s="1"/>
  <c r="M1188" i="4" s="1"/>
  <c r="J1188" i="4" s="1"/>
  <c r="G1185" i="11"/>
  <c r="H1185" i="11" s="1"/>
  <c r="M1184" i="4" s="1"/>
  <c r="J1184" i="4" s="1"/>
  <c r="G1181" i="11"/>
  <c r="H1181" i="11" s="1"/>
  <c r="M1180" i="4" s="1"/>
  <c r="J1180" i="4" s="1"/>
  <c r="G1177" i="11"/>
  <c r="H1177" i="11" s="1"/>
  <c r="M1176" i="4" s="1"/>
  <c r="J1176" i="4" s="1"/>
  <c r="G1173" i="11"/>
  <c r="H1173" i="11" s="1"/>
  <c r="M1172" i="4" s="1"/>
  <c r="J1172" i="4" s="1"/>
  <c r="G1169" i="11"/>
  <c r="H1169" i="11" s="1"/>
  <c r="M1168" i="4" s="1"/>
  <c r="J1168" i="4" s="1"/>
  <c r="G1165" i="11"/>
  <c r="H1165" i="11" s="1"/>
  <c r="M1164" i="4" s="1"/>
  <c r="J1164" i="4" s="1"/>
  <c r="G1161" i="11"/>
  <c r="H1161" i="11" s="1"/>
  <c r="M1160" i="4" s="1"/>
  <c r="J1160" i="4" s="1"/>
  <c r="G1157" i="11"/>
  <c r="H1157" i="11" s="1"/>
  <c r="M1156" i="4" s="1"/>
  <c r="J1156" i="4" s="1"/>
  <c r="G1153" i="11"/>
  <c r="H1153" i="11" s="1"/>
  <c r="M1152" i="4" s="1"/>
  <c r="J1152" i="4" s="1"/>
  <c r="G1149" i="11"/>
  <c r="H1149" i="11" s="1"/>
  <c r="M1148" i="4" s="1"/>
  <c r="J1148" i="4" s="1"/>
  <c r="G1145" i="11"/>
  <c r="H1145" i="11" s="1"/>
  <c r="M1144" i="4" s="1"/>
  <c r="J1144" i="4" s="1"/>
  <c r="G1141" i="11"/>
  <c r="H1141" i="11" s="1"/>
  <c r="M1140" i="4" s="1"/>
  <c r="J1140" i="4" s="1"/>
  <c r="G1137" i="11"/>
  <c r="H1137" i="11" s="1"/>
  <c r="M1136" i="4" s="1"/>
  <c r="J1136" i="4" s="1"/>
  <c r="G1133" i="11"/>
  <c r="H1133" i="11" s="1"/>
  <c r="M1132" i="4" s="1"/>
  <c r="J1132" i="4" s="1"/>
  <c r="G1129" i="11"/>
  <c r="H1129" i="11" s="1"/>
  <c r="M1128" i="4" s="1"/>
  <c r="J1128" i="4" s="1"/>
  <c r="G1125" i="11"/>
  <c r="H1125" i="11" s="1"/>
  <c r="M1124" i="4" s="1"/>
  <c r="J1124" i="4" s="1"/>
  <c r="G1121" i="11"/>
  <c r="H1121" i="11" s="1"/>
  <c r="M1120" i="4" s="1"/>
  <c r="J1120" i="4" s="1"/>
  <c r="G1117" i="11"/>
  <c r="H1117" i="11" s="1"/>
  <c r="M1116" i="4" s="1"/>
  <c r="J1116" i="4" s="1"/>
  <c r="G1113" i="11"/>
  <c r="H1113" i="11" s="1"/>
  <c r="M1112" i="4" s="1"/>
  <c r="J1112" i="4" s="1"/>
  <c r="G1109" i="11"/>
  <c r="H1109" i="11" s="1"/>
  <c r="M1108" i="4" s="1"/>
  <c r="J1108" i="4" s="1"/>
  <c r="G1105" i="11"/>
  <c r="H1105" i="11" s="1"/>
  <c r="M1104" i="4" s="1"/>
  <c r="J1104" i="4" s="1"/>
  <c r="G1101" i="11"/>
  <c r="H1101" i="11" s="1"/>
  <c r="M1100" i="4" s="1"/>
  <c r="J1100" i="4" s="1"/>
  <c r="G1097" i="11"/>
  <c r="H1097" i="11" s="1"/>
  <c r="M1096" i="4" s="1"/>
  <c r="J1096" i="4" s="1"/>
  <c r="G1093" i="11"/>
  <c r="H1093" i="11" s="1"/>
  <c r="M1092" i="4" s="1"/>
  <c r="J1092" i="4" s="1"/>
  <c r="G1089" i="11"/>
  <c r="H1089" i="11" s="1"/>
  <c r="M1088" i="4" s="1"/>
  <c r="J1088" i="4" s="1"/>
  <c r="G1085" i="11"/>
  <c r="H1085" i="11" s="1"/>
  <c r="M1084" i="4" s="1"/>
  <c r="J1084" i="4" s="1"/>
  <c r="G1081" i="11"/>
  <c r="H1081" i="11" s="1"/>
  <c r="M1080" i="4" s="1"/>
  <c r="J1080" i="4" s="1"/>
  <c r="G1077" i="11"/>
  <c r="H1077" i="11" s="1"/>
  <c r="M1076" i="4" s="1"/>
  <c r="J1076" i="4" s="1"/>
  <c r="G1073" i="11"/>
  <c r="H1073" i="11" s="1"/>
  <c r="M1072" i="4" s="1"/>
  <c r="J1072" i="4" s="1"/>
  <c r="G1069" i="11"/>
  <c r="H1069" i="11" s="1"/>
  <c r="M1068" i="4" s="1"/>
  <c r="J1068" i="4" s="1"/>
  <c r="G1065" i="11"/>
  <c r="H1065" i="11" s="1"/>
  <c r="M1064" i="4" s="1"/>
  <c r="J1064" i="4" s="1"/>
  <c r="G1061" i="11"/>
  <c r="H1061" i="11" s="1"/>
  <c r="M1060" i="4" s="1"/>
  <c r="J1060" i="4" s="1"/>
  <c r="G1057" i="11"/>
  <c r="H1057" i="11" s="1"/>
  <c r="M1056" i="4" s="1"/>
  <c r="J1056" i="4" s="1"/>
  <c r="G1053" i="11"/>
  <c r="H1053" i="11" s="1"/>
  <c r="M1052" i="4" s="1"/>
  <c r="J1052" i="4" s="1"/>
  <c r="G1049" i="11"/>
  <c r="H1049" i="11" s="1"/>
  <c r="M1048" i="4" s="1"/>
  <c r="J1048" i="4" s="1"/>
  <c r="G1045" i="11"/>
  <c r="H1045" i="11" s="1"/>
  <c r="M1044" i="4" s="1"/>
  <c r="J1044" i="4" s="1"/>
  <c r="G1041" i="11"/>
  <c r="H1041" i="11" s="1"/>
  <c r="M1040" i="4" s="1"/>
  <c r="J1040" i="4" s="1"/>
  <c r="G1037" i="11"/>
  <c r="H1037" i="11" s="1"/>
  <c r="M1036" i="4" s="1"/>
  <c r="J1036" i="4" s="1"/>
  <c r="G1033" i="11"/>
  <c r="H1033" i="11" s="1"/>
  <c r="M1032" i="4" s="1"/>
  <c r="J1032" i="4" s="1"/>
  <c r="G1029" i="11"/>
  <c r="H1029" i="11" s="1"/>
  <c r="M1028" i="4" s="1"/>
  <c r="J1028" i="4" s="1"/>
  <c r="G1025" i="11"/>
  <c r="H1025" i="11" s="1"/>
  <c r="M1024" i="4" s="1"/>
  <c r="J1024" i="4" s="1"/>
  <c r="G1021" i="11"/>
  <c r="H1021" i="11" s="1"/>
  <c r="M1020" i="4" s="1"/>
  <c r="J1020" i="4" s="1"/>
  <c r="G1017" i="11"/>
  <c r="H1017" i="11" s="1"/>
  <c r="M1016" i="4" s="1"/>
  <c r="J1016" i="4" s="1"/>
  <c r="G1013" i="11"/>
  <c r="H1013" i="11" s="1"/>
  <c r="M1012" i="4" s="1"/>
  <c r="J1012" i="4" s="1"/>
  <c r="G1009" i="11"/>
  <c r="H1009" i="11" s="1"/>
  <c r="M1008" i="4" s="1"/>
  <c r="J1008" i="4" s="1"/>
  <c r="G1005" i="11"/>
  <c r="H1005" i="11" s="1"/>
  <c r="M1004" i="4" s="1"/>
  <c r="J1004" i="4" s="1"/>
  <c r="G1001" i="11"/>
  <c r="H1001" i="11" s="1"/>
  <c r="M1000" i="4" s="1"/>
  <c r="J1000" i="4" s="1"/>
  <c r="G997" i="11"/>
  <c r="H997" i="11" s="1"/>
  <c r="M996" i="4" s="1"/>
  <c r="J996" i="4" s="1"/>
  <c r="G993" i="11"/>
  <c r="H993" i="11" s="1"/>
  <c r="M992" i="4" s="1"/>
  <c r="J992" i="4" s="1"/>
  <c r="G989" i="11"/>
  <c r="H989" i="11" s="1"/>
  <c r="M988" i="4" s="1"/>
  <c r="J988" i="4" s="1"/>
  <c r="G985" i="11"/>
  <c r="H985" i="11" s="1"/>
  <c r="M984" i="4" s="1"/>
  <c r="J984" i="4" s="1"/>
  <c r="G981" i="11"/>
  <c r="H981" i="11" s="1"/>
  <c r="M980" i="4" s="1"/>
  <c r="J980" i="4" s="1"/>
  <c r="G977" i="11"/>
  <c r="H977" i="11" s="1"/>
  <c r="M976" i="4" s="1"/>
  <c r="J976" i="4" s="1"/>
  <c r="G973" i="11"/>
  <c r="H973" i="11" s="1"/>
  <c r="M972" i="4" s="1"/>
  <c r="J972" i="4" s="1"/>
  <c r="G969" i="11"/>
  <c r="H969" i="11" s="1"/>
  <c r="M968" i="4" s="1"/>
  <c r="J968" i="4" s="1"/>
  <c r="G965" i="11"/>
  <c r="H965" i="11" s="1"/>
  <c r="M964" i="4" s="1"/>
  <c r="J964" i="4" s="1"/>
  <c r="G961" i="11"/>
  <c r="H961" i="11" s="1"/>
  <c r="M960" i="4" s="1"/>
  <c r="J960" i="4" s="1"/>
  <c r="G957" i="11"/>
  <c r="H957" i="11" s="1"/>
  <c r="M956" i="4" s="1"/>
  <c r="J956" i="4" s="1"/>
  <c r="G953" i="11"/>
  <c r="H953" i="11" s="1"/>
  <c r="M952" i="4" s="1"/>
  <c r="J952" i="4" s="1"/>
  <c r="G949" i="11"/>
  <c r="H949" i="11" s="1"/>
  <c r="M948" i="4" s="1"/>
  <c r="J948" i="4" s="1"/>
  <c r="G945" i="11"/>
  <c r="H945" i="11" s="1"/>
  <c r="M944" i="4" s="1"/>
  <c r="J944" i="4" s="1"/>
  <c r="G941" i="11"/>
  <c r="H941" i="11" s="1"/>
  <c r="M940" i="4" s="1"/>
  <c r="J940" i="4" s="1"/>
  <c r="G937" i="11"/>
  <c r="H937" i="11" s="1"/>
  <c r="M936" i="4" s="1"/>
  <c r="J936" i="4" s="1"/>
  <c r="G933" i="11"/>
  <c r="H933" i="11" s="1"/>
  <c r="M932" i="4" s="1"/>
  <c r="J932" i="4" s="1"/>
  <c r="G929" i="11"/>
  <c r="H929" i="11" s="1"/>
  <c r="M928" i="4" s="1"/>
  <c r="J928" i="4" s="1"/>
  <c r="G925" i="11"/>
  <c r="H925" i="11" s="1"/>
  <c r="M924" i="4" s="1"/>
  <c r="J924" i="4" s="1"/>
  <c r="G921" i="11"/>
  <c r="H921" i="11" s="1"/>
  <c r="M920" i="4" s="1"/>
  <c r="J920" i="4" s="1"/>
  <c r="G917" i="11"/>
  <c r="H917" i="11" s="1"/>
  <c r="M916" i="4" s="1"/>
  <c r="J916" i="4" s="1"/>
  <c r="G913" i="11"/>
  <c r="H913" i="11" s="1"/>
  <c r="M912" i="4" s="1"/>
  <c r="J912" i="4" s="1"/>
  <c r="G909" i="11"/>
  <c r="H909" i="11" s="1"/>
  <c r="M908" i="4" s="1"/>
  <c r="J908" i="4" s="1"/>
  <c r="G905" i="11"/>
  <c r="H905" i="11" s="1"/>
  <c r="M904" i="4" s="1"/>
  <c r="J904" i="4" s="1"/>
  <c r="G901" i="11"/>
  <c r="H901" i="11" s="1"/>
  <c r="M900" i="4" s="1"/>
  <c r="J900" i="4" s="1"/>
  <c r="G897" i="11"/>
  <c r="H897" i="11" s="1"/>
  <c r="M896" i="4" s="1"/>
  <c r="J896" i="4" s="1"/>
  <c r="G893" i="11"/>
  <c r="H893" i="11" s="1"/>
  <c r="M892" i="4" s="1"/>
  <c r="J892" i="4" s="1"/>
  <c r="G889" i="11"/>
  <c r="H889" i="11" s="1"/>
  <c r="M888" i="4" s="1"/>
  <c r="J888" i="4" s="1"/>
  <c r="G885" i="11"/>
  <c r="H885" i="11" s="1"/>
  <c r="M884" i="4" s="1"/>
  <c r="J884" i="4" s="1"/>
  <c r="G881" i="11"/>
  <c r="H881" i="11" s="1"/>
  <c r="M880" i="4" s="1"/>
  <c r="J880" i="4" s="1"/>
  <c r="G877" i="11"/>
  <c r="H877" i="11" s="1"/>
  <c r="M876" i="4" s="1"/>
  <c r="J876" i="4" s="1"/>
  <c r="G873" i="11"/>
  <c r="H873" i="11" s="1"/>
  <c r="M872" i="4" s="1"/>
  <c r="J872" i="4" s="1"/>
  <c r="G869" i="11"/>
  <c r="H869" i="11" s="1"/>
  <c r="M868" i="4" s="1"/>
  <c r="J868" i="4" s="1"/>
  <c r="G865" i="11"/>
  <c r="H865" i="11" s="1"/>
  <c r="M864" i="4" s="1"/>
  <c r="J864" i="4" s="1"/>
  <c r="G861" i="11"/>
  <c r="H861" i="11" s="1"/>
  <c r="M860" i="4" s="1"/>
  <c r="J860" i="4" s="1"/>
  <c r="G857" i="11"/>
  <c r="H857" i="11" s="1"/>
  <c r="M856" i="4" s="1"/>
  <c r="J856" i="4" s="1"/>
  <c r="G853" i="11"/>
  <c r="H853" i="11" s="1"/>
  <c r="M852" i="4" s="1"/>
  <c r="J852" i="4" s="1"/>
  <c r="G849" i="11"/>
  <c r="H849" i="11" s="1"/>
  <c r="M848" i="4" s="1"/>
  <c r="J848" i="4" s="1"/>
  <c r="G845" i="11"/>
  <c r="H845" i="11" s="1"/>
  <c r="M844" i="4" s="1"/>
  <c r="J844" i="4" s="1"/>
  <c r="G841" i="11"/>
  <c r="H841" i="11" s="1"/>
  <c r="M840" i="4" s="1"/>
  <c r="J840" i="4" s="1"/>
  <c r="G837" i="11"/>
  <c r="H837" i="11" s="1"/>
  <c r="M836" i="4" s="1"/>
  <c r="J836" i="4" s="1"/>
  <c r="G833" i="11"/>
  <c r="H833" i="11" s="1"/>
  <c r="M832" i="4" s="1"/>
  <c r="J832" i="4" s="1"/>
  <c r="G829" i="11"/>
  <c r="H829" i="11" s="1"/>
  <c r="M828" i="4" s="1"/>
  <c r="J828" i="4" s="1"/>
  <c r="G825" i="11"/>
  <c r="H825" i="11" s="1"/>
  <c r="M824" i="4" s="1"/>
  <c r="J824" i="4" s="1"/>
  <c r="G821" i="11"/>
  <c r="H821" i="11" s="1"/>
  <c r="M820" i="4" s="1"/>
  <c r="J820" i="4" s="1"/>
  <c r="G817" i="11"/>
  <c r="H817" i="11" s="1"/>
  <c r="M816" i="4" s="1"/>
  <c r="J816" i="4" s="1"/>
  <c r="G813" i="11"/>
  <c r="H813" i="11" s="1"/>
  <c r="M812" i="4" s="1"/>
  <c r="J812" i="4" s="1"/>
  <c r="G809" i="11"/>
  <c r="H809" i="11" s="1"/>
  <c r="M808" i="4" s="1"/>
  <c r="J808" i="4" s="1"/>
  <c r="G805" i="11"/>
  <c r="H805" i="11" s="1"/>
  <c r="M804" i="4" s="1"/>
  <c r="J804" i="4" s="1"/>
  <c r="G801" i="11"/>
  <c r="H801" i="11" s="1"/>
  <c r="M800" i="4" s="1"/>
  <c r="J800" i="4" s="1"/>
  <c r="G797" i="11"/>
  <c r="H797" i="11" s="1"/>
  <c r="M796" i="4" s="1"/>
  <c r="J796" i="4" s="1"/>
  <c r="G793" i="11"/>
  <c r="H793" i="11" s="1"/>
  <c r="M792" i="4" s="1"/>
  <c r="J792" i="4" s="1"/>
  <c r="G789" i="11"/>
  <c r="H789" i="11" s="1"/>
  <c r="M788" i="4" s="1"/>
  <c r="J788" i="4" s="1"/>
  <c r="G785" i="11"/>
  <c r="H785" i="11" s="1"/>
  <c r="M784" i="4" s="1"/>
  <c r="J784" i="4" s="1"/>
  <c r="G781" i="11"/>
  <c r="H781" i="11" s="1"/>
  <c r="M780" i="4" s="1"/>
  <c r="J780" i="4" s="1"/>
  <c r="G777" i="11"/>
  <c r="H777" i="11" s="1"/>
  <c r="M776" i="4" s="1"/>
  <c r="J776" i="4" s="1"/>
  <c r="G773" i="11"/>
  <c r="H773" i="11" s="1"/>
  <c r="M772" i="4" s="1"/>
  <c r="J772" i="4" s="1"/>
  <c r="G769" i="11"/>
  <c r="H769" i="11" s="1"/>
  <c r="M768" i="4" s="1"/>
  <c r="J768" i="4" s="1"/>
  <c r="G765" i="11"/>
  <c r="H765" i="11" s="1"/>
  <c r="M764" i="4" s="1"/>
  <c r="J764" i="4" s="1"/>
  <c r="G761" i="11"/>
  <c r="H761" i="11" s="1"/>
  <c r="M760" i="4" s="1"/>
  <c r="J760" i="4" s="1"/>
  <c r="G757" i="11"/>
  <c r="H757" i="11" s="1"/>
  <c r="M756" i="4" s="1"/>
  <c r="J756" i="4" s="1"/>
  <c r="G753" i="11"/>
  <c r="H753" i="11" s="1"/>
  <c r="M752" i="4" s="1"/>
  <c r="J752" i="4" s="1"/>
  <c r="G749" i="11"/>
  <c r="H749" i="11" s="1"/>
  <c r="M748" i="4" s="1"/>
  <c r="J748" i="4" s="1"/>
  <c r="G745" i="11"/>
  <c r="H745" i="11" s="1"/>
  <c r="M744" i="4" s="1"/>
  <c r="J744" i="4" s="1"/>
  <c r="G741" i="11"/>
  <c r="H741" i="11" s="1"/>
  <c r="M740" i="4" s="1"/>
  <c r="J740" i="4" s="1"/>
  <c r="G737" i="11"/>
  <c r="H737" i="11" s="1"/>
  <c r="M736" i="4" s="1"/>
  <c r="J736" i="4" s="1"/>
  <c r="G733" i="11"/>
  <c r="H733" i="11" s="1"/>
  <c r="M732" i="4" s="1"/>
  <c r="J732" i="4" s="1"/>
  <c r="G729" i="11"/>
  <c r="H729" i="11" s="1"/>
  <c r="M728" i="4" s="1"/>
  <c r="J728" i="4" s="1"/>
  <c r="G725" i="11"/>
  <c r="H725" i="11" s="1"/>
  <c r="M724" i="4" s="1"/>
  <c r="J724" i="4" s="1"/>
  <c r="G721" i="11"/>
  <c r="H721" i="11" s="1"/>
  <c r="M720" i="4" s="1"/>
  <c r="J720" i="4" s="1"/>
  <c r="G717" i="11"/>
  <c r="H717" i="11" s="1"/>
  <c r="M716" i="4" s="1"/>
  <c r="J716" i="4" s="1"/>
  <c r="G713" i="11"/>
  <c r="H713" i="11" s="1"/>
  <c r="M712" i="4" s="1"/>
  <c r="J712" i="4" s="1"/>
  <c r="G709" i="11"/>
  <c r="H709" i="11" s="1"/>
  <c r="M708" i="4" s="1"/>
  <c r="J708" i="4" s="1"/>
  <c r="G705" i="11"/>
  <c r="H705" i="11" s="1"/>
  <c r="M704" i="4" s="1"/>
  <c r="J704" i="4" s="1"/>
  <c r="G701" i="11"/>
  <c r="H701" i="11" s="1"/>
  <c r="M700" i="4" s="1"/>
  <c r="J700" i="4" s="1"/>
  <c r="G697" i="11"/>
  <c r="H697" i="11" s="1"/>
  <c r="M696" i="4" s="1"/>
  <c r="J696" i="4" s="1"/>
  <c r="G693" i="11"/>
  <c r="H693" i="11" s="1"/>
  <c r="M692" i="4" s="1"/>
  <c r="J692" i="4" s="1"/>
  <c r="G689" i="11"/>
  <c r="H689" i="11" s="1"/>
  <c r="M688" i="4" s="1"/>
  <c r="J688" i="4" s="1"/>
  <c r="G685" i="11"/>
  <c r="H685" i="11" s="1"/>
  <c r="M684" i="4" s="1"/>
  <c r="J684" i="4" s="1"/>
  <c r="G681" i="11"/>
  <c r="H681" i="11" s="1"/>
  <c r="M680" i="4" s="1"/>
  <c r="J680" i="4" s="1"/>
  <c r="G677" i="11"/>
  <c r="H677" i="11" s="1"/>
  <c r="M676" i="4" s="1"/>
  <c r="J676" i="4" s="1"/>
  <c r="G673" i="11"/>
  <c r="H673" i="11" s="1"/>
  <c r="M672" i="4" s="1"/>
  <c r="J672" i="4" s="1"/>
  <c r="G669" i="11"/>
  <c r="H669" i="11" s="1"/>
  <c r="M668" i="4" s="1"/>
  <c r="J668" i="4" s="1"/>
  <c r="G665" i="11"/>
  <c r="H665" i="11" s="1"/>
  <c r="M664" i="4" s="1"/>
  <c r="J664" i="4" s="1"/>
  <c r="G661" i="11"/>
  <c r="H661" i="11" s="1"/>
  <c r="M660" i="4" s="1"/>
  <c r="J660" i="4" s="1"/>
  <c r="G657" i="11"/>
  <c r="H657" i="11" s="1"/>
  <c r="M656" i="4" s="1"/>
  <c r="J656" i="4" s="1"/>
  <c r="G653" i="11"/>
  <c r="H653" i="11" s="1"/>
  <c r="M652" i="4" s="1"/>
  <c r="J652" i="4" s="1"/>
  <c r="G649" i="11"/>
  <c r="H649" i="11" s="1"/>
  <c r="M648" i="4" s="1"/>
  <c r="J648" i="4" s="1"/>
  <c r="G645" i="11"/>
  <c r="H645" i="11" s="1"/>
  <c r="M644" i="4" s="1"/>
  <c r="J644" i="4" s="1"/>
  <c r="G641" i="11"/>
  <c r="H641" i="11" s="1"/>
  <c r="M640" i="4" s="1"/>
  <c r="J640" i="4" s="1"/>
  <c r="G637" i="11"/>
  <c r="H637" i="11" s="1"/>
  <c r="M636" i="4" s="1"/>
  <c r="J636" i="4" s="1"/>
  <c r="G633" i="11"/>
  <c r="H633" i="11" s="1"/>
  <c r="M632" i="4" s="1"/>
  <c r="J632" i="4" s="1"/>
  <c r="G629" i="11"/>
  <c r="H629" i="11" s="1"/>
  <c r="M628" i="4" s="1"/>
  <c r="J628" i="4" s="1"/>
  <c r="G625" i="11"/>
  <c r="H625" i="11" s="1"/>
  <c r="M624" i="4" s="1"/>
  <c r="J624" i="4" s="1"/>
  <c r="G621" i="11"/>
  <c r="H621" i="11" s="1"/>
  <c r="M620" i="4" s="1"/>
  <c r="J620" i="4" s="1"/>
  <c r="G617" i="11"/>
  <c r="H617" i="11" s="1"/>
  <c r="M616" i="4" s="1"/>
  <c r="J616" i="4" s="1"/>
  <c r="G613" i="11"/>
  <c r="H613" i="11" s="1"/>
  <c r="M612" i="4" s="1"/>
  <c r="J612" i="4" s="1"/>
  <c r="G609" i="11"/>
  <c r="H609" i="11" s="1"/>
  <c r="M608" i="4" s="1"/>
  <c r="J608" i="4" s="1"/>
  <c r="G605" i="11"/>
  <c r="H605" i="11" s="1"/>
  <c r="M604" i="4" s="1"/>
  <c r="J604" i="4" s="1"/>
  <c r="G601" i="11"/>
  <c r="H601" i="11" s="1"/>
  <c r="M600" i="4" s="1"/>
  <c r="J600" i="4" s="1"/>
  <c r="G597" i="11"/>
  <c r="H597" i="11" s="1"/>
  <c r="M596" i="4" s="1"/>
  <c r="J596" i="4" s="1"/>
  <c r="G593" i="11"/>
  <c r="H593" i="11" s="1"/>
  <c r="M592" i="4" s="1"/>
  <c r="J592" i="4" s="1"/>
  <c r="G589" i="11"/>
  <c r="H589" i="11" s="1"/>
  <c r="M588" i="4" s="1"/>
  <c r="J588" i="4" s="1"/>
  <c r="G585" i="11"/>
  <c r="H585" i="11" s="1"/>
  <c r="M584" i="4" s="1"/>
  <c r="J584" i="4" s="1"/>
  <c r="G581" i="11"/>
  <c r="H581" i="11" s="1"/>
  <c r="M580" i="4" s="1"/>
  <c r="J580" i="4" s="1"/>
  <c r="G577" i="11"/>
  <c r="H577" i="11" s="1"/>
  <c r="M576" i="4" s="1"/>
  <c r="J576" i="4" s="1"/>
  <c r="G573" i="11"/>
  <c r="H573" i="11" s="1"/>
  <c r="M572" i="4" s="1"/>
  <c r="J572" i="4" s="1"/>
  <c r="G569" i="11"/>
  <c r="H569" i="11" s="1"/>
  <c r="M568" i="4" s="1"/>
  <c r="J568" i="4" s="1"/>
  <c r="G565" i="11"/>
  <c r="H565" i="11" s="1"/>
  <c r="M564" i="4" s="1"/>
  <c r="J564" i="4" s="1"/>
  <c r="G561" i="11"/>
  <c r="H561" i="11" s="1"/>
  <c r="M560" i="4" s="1"/>
  <c r="J560" i="4" s="1"/>
  <c r="G557" i="11"/>
  <c r="H557" i="11" s="1"/>
  <c r="M556" i="4" s="1"/>
  <c r="J556" i="4" s="1"/>
  <c r="G553" i="11"/>
  <c r="H553" i="11" s="1"/>
  <c r="M552" i="4" s="1"/>
  <c r="J552" i="4" s="1"/>
  <c r="G549" i="11"/>
  <c r="H549" i="11" s="1"/>
  <c r="M548" i="4" s="1"/>
  <c r="J548" i="4" s="1"/>
  <c r="G545" i="11"/>
  <c r="H545" i="11" s="1"/>
  <c r="M544" i="4" s="1"/>
  <c r="J544" i="4" s="1"/>
  <c r="G541" i="11"/>
  <c r="H541" i="11" s="1"/>
  <c r="M540" i="4" s="1"/>
  <c r="J540" i="4" s="1"/>
  <c r="G537" i="11"/>
  <c r="H537" i="11" s="1"/>
  <c r="M536" i="4" s="1"/>
  <c r="J536" i="4" s="1"/>
  <c r="G533" i="11"/>
  <c r="H533" i="11" s="1"/>
  <c r="M532" i="4" s="1"/>
  <c r="J532" i="4" s="1"/>
  <c r="G529" i="11"/>
  <c r="H529" i="11" s="1"/>
  <c r="M528" i="4" s="1"/>
  <c r="J528" i="4" s="1"/>
  <c r="G525" i="11"/>
  <c r="H525" i="11" s="1"/>
  <c r="M524" i="4" s="1"/>
  <c r="J524" i="4" s="1"/>
  <c r="G521" i="11"/>
  <c r="H521" i="11" s="1"/>
  <c r="M520" i="4" s="1"/>
  <c r="J520" i="4" s="1"/>
  <c r="G517" i="11"/>
  <c r="H517" i="11" s="1"/>
  <c r="M516" i="4" s="1"/>
  <c r="J516" i="4" s="1"/>
  <c r="G513" i="11"/>
  <c r="H513" i="11" s="1"/>
  <c r="M512" i="4" s="1"/>
  <c r="J512" i="4" s="1"/>
  <c r="G509" i="11"/>
  <c r="H509" i="11" s="1"/>
  <c r="M508" i="4" s="1"/>
  <c r="J508" i="4" s="1"/>
  <c r="G505" i="11"/>
  <c r="H505" i="11" s="1"/>
  <c r="M504" i="4" s="1"/>
  <c r="J504" i="4" s="1"/>
  <c r="G501" i="11"/>
  <c r="H501" i="11" s="1"/>
  <c r="M500" i="4" s="1"/>
  <c r="J500" i="4" s="1"/>
  <c r="G497" i="11"/>
  <c r="H497" i="11" s="1"/>
  <c r="M496" i="4" s="1"/>
  <c r="J496" i="4" s="1"/>
  <c r="G493" i="11"/>
  <c r="H493" i="11" s="1"/>
  <c r="M492" i="4" s="1"/>
  <c r="J492" i="4" s="1"/>
  <c r="G489" i="11"/>
  <c r="H489" i="11" s="1"/>
  <c r="M488" i="4" s="1"/>
  <c r="J488" i="4" s="1"/>
  <c r="G485" i="11"/>
  <c r="H485" i="11" s="1"/>
  <c r="M484" i="4" s="1"/>
  <c r="J484" i="4" s="1"/>
  <c r="G481" i="11"/>
  <c r="H481" i="11" s="1"/>
  <c r="M480" i="4" s="1"/>
  <c r="J480" i="4" s="1"/>
  <c r="G477" i="11"/>
  <c r="H477" i="11" s="1"/>
  <c r="M476" i="4" s="1"/>
  <c r="J476" i="4" s="1"/>
  <c r="G473" i="11"/>
  <c r="H473" i="11" s="1"/>
  <c r="M472" i="4" s="1"/>
  <c r="J472" i="4" s="1"/>
  <c r="G469" i="11"/>
  <c r="H469" i="11" s="1"/>
  <c r="M468" i="4" s="1"/>
  <c r="J468" i="4" s="1"/>
  <c r="G465" i="11"/>
  <c r="H465" i="11" s="1"/>
  <c r="M464" i="4" s="1"/>
  <c r="J464" i="4" s="1"/>
  <c r="G461" i="11"/>
  <c r="H461" i="11" s="1"/>
  <c r="M460" i="4" s="1"/>
  <c r="J460" i="4" s="1"/>
  <c r="G457" i="11"/>
  <c r="H457" i="11" s="1"/>
  <c r="M456" i="4" s="1"/>
  <c r="J456" i="4" s="1"/>
  <c r="G453" i="11"/>
  <c r="H453" i="11" s="1"/>
  <c r="M452" i="4" s="1"/>
  <c r="J452" i="4" s="1"/>
  <c r="G449" i="11"/>
  <c r="H449" i="11" s="1"/>
  <c r="M448" i="4" s="1"/>
  <c r="J448" i="4" s="1"/>
  <c r="G445" i="11"/>
  <c r="H445" i="11" s="1"/>
  <c r="M444" i="4" s="1"/>
  <c r="J444" i="4" s="1"/>
  <c r="G441" i="11"/>
  <c r="H441" i="11" s="1"/>
  <c r="M440" i="4" s="1"/>
  <c r="J440" i="4" s="1"/>
  <c r="G437" i="11"/>
  <c r="H437" i="11" s="1"/>
  <c r="M436" i="4" s="1"/>
  <c r="J436" i="4" s="1"/>
  <c r="G433" i="11"/>
  <c r="H433" i="11" s="1"/>
  <c r="M432" i="4" s="1"/>
  <c r="J432" i="4" s="1"/>
  <c r="G429" i="11"/>
  <c r="H429" i="11" s="1"/>
  <c r="M428" i="4" s="1"/>
  <c r="J428" i="4" s="1"/>
  <c r="G425" i="11"/>
  <c r="H425" i="11" s="1"/>
  <c r="M424" i="4" s="1"/>
  <c r="J424" i="4" s="1"/>
  <c r="G421" i="11"/>
  <c r="H421" i="11" s="1"/>
  <c r="M420" i="4" s="1"/>
  <c r="J420" i="4" s="1"/>
  <c r="G417" i="11"/>
  <c r="H417" i="11" s="1"/>
  <c r="M416" i="4" s="1"/>
  <c r="J416" i="4" s="1"/>
  <c r="G413" i="11"/>
  <c r="H413" i="11" s="1"/>
  <c r="M412" i="4" s="1"/>
  <c r="J412" i="4" s="1"/>
  <c r="G409" i="11"/>
  <c r="H409" i="11" s="1"/>
  <c r="M408" i="4" s="1"/>
  <c r="J408" i="4" s="1"/>
  <c r="G405" i="11"/>
  <c r="H405" i="11" s="1"/>
  <c r="M404" i="4" s="1"/>
  <c r="J404" i="4" s="1"/>
  <c r="G401" i="11"/>
  <c r="H401" i="11" s="1"/>
  <c r="M400" i="4" s="1"/>
  <c r="J400" i="4" s="1"/>
  <c r="G397" i="11"/>
  <c r="H397" i="11" s="1"/>
  <c r="M396" i="4" s="1"/>
  <c r="J396" i="4" s="1"/>
  <c r="G393" i="11"/>
  <c r="H393" i="11" s="1"/>
  <c r="M392" i="4" s="1"/>
  <c r="J392" i="4" s="1"/>
  <c r="G389" i="11"/>
  <c r="H389" i="11" s="1"/>
  <c r="M388" i="4" s="1"/>
  <c r="J388" i="4" s="1"/>
  <c r="G385" i="11"/>
  <c r="H385" i="11" s="1"/>
  <c r="M384" i="4" s="1"/>
  <c r="J384" i="4" s="1"/>
  <c r="G381" i="11"/>
  <c r="H381" i="11" s="1"/>
  <c r="M380" i="4" s="1"/>
  <c r="J380" i="4" s="1"/>
  <c r="G377" i="11"/>
  <c r="H377" i="11" s="1"/>
  <c r="M376" i="4" s="1"/>
  <c r="J376" i="4" s="1"/>
  <c r="G373" i="11"/>
  <c r="H373" i="11" s="1"/>
  <c r="M372" i="4" s="1"/>
  <c r="J372" i="4" s="1"/>
  <c r="G369" i="11"/>
  <c r="H369" i="11" s="1"/>
  <c r="M368" i="4" s="1"/>
  <c r="J368" i="4" s="1"/>
  <c r="G365" i="11"/>
  <c r="H365" i="11" s="1"/>
  <c r="M364" i="4" s="1"/>
  <c r="J364" i="4" s="1"/>
  <c r="G361" i="11"/>
  <c r="H361" i="11" s="1"/>
  <c r="M360" i="4" s="1"/>
  <c r="J360" i="4" s="1"/>
  <c r="G357" i="11"/>
  <c r="H357" i="11" s="1"/>
  <c r="M356" i="4" s="1"/>
  <c r="J356" i="4" s="1"/>
  <c r="G353" i="11"/>
  <c r="H353" i="11" s="1"/>
  <c r="M352" i="4" s="1"/>
  <c r="J352" i="4" s="1"/>
  <c r="G349" i="11"/>
  <c r="H349" i="11" s="1"/>
  <c r="M348" i="4" s="1"/>
  <c r="J348" i="4" s="1"/>
  <c r="G345" i="11"/>
  <c r="H345" i="11" s="1"/>
  <c r="M344" i="4" s="1"/>
  <c r="J344" i="4" s="1"/>
  <c r="G341" i="11"/>
  <c r="H341" i="11" s="1"/>
  <c r="M340" i="4" s="1"/>
  <c r="J340" i="4" s="1"/>
  <c r="G337" i="11"/>
  <c r="H337" i="11" s="1"/>
  <c r="M336" i="4" s="1"/>
  <c r="J336" i="4" s="1"/>
  <c r="G333" i="11"/>
  <c r="H333" i="11" s="1"/>
  <c r="M332" i="4" s="1"/>
  <c r="J332" i="4" s="1"/>
  <c r="G329" i="11"/>
  <c r="H329" i="11" s="1"/>
  <c r="M328" i="4" s="1"/>
  <c r="J328" i="4" s="1"/>
  <c r="G325" i="11"/>
  <c r="H325" i="11" s="1"/>
  <c r="M324" i="4" s="1"/>
  <c r="J324" i="4" s="1"/>
  <c r="G321" i="11"/>
  <c r="H321" i="11" s="1"/>
  <c r="M320" i="4" s="1"/>
  <c r="J320" i="4" s="1"/>
  <c r="G317" i="11"/>
  <c r="H317" i="11" s="1"/>
  <c r="M316" i="4" s="1"/>
  <c r="J316" i="4" s="1"/>
  <c r="G313" i="11"/>
  <c r="H313" i="11" s="1"/>
  <c r="M312" i="4" s="1"/>
  <c r="J312" i="4" s="1"/>
  <c r="G309" i="11"/>
  <c r="H309" i="11" s="1"/>
  <c r="M308" i="4" s="1"/>
  <c r="J308" i="4" s="1"/>
  <c r="G305" i="11"/>
  <c r="H305" i="11" s="1"/>
  <c r="M304" i="4" s="1"/>
  <c r="J304" i="4" s="1"/>
  <c r="G301" i="11"/>
  <c r="H301" i="11" s="1"/>
  <c r="M300" i="4" s="1"/>
  <c r="J300" i="4" s="1"/>
  <c r="G297" i="11"/>
  <c r="H297" i="11" s="1"/>
  <c r="M296" i="4" s="1"/>
  <c r="J296" i="4" s="1"/>
  <c r="G293" i="11"/>
  <c r="H293" i="11" s="1"/>
  <c r="M292" i="4" s="1"/>
  <c r="J292" i="4" s="1"/>
  <c r="G289" i="11"/>
  <c r="H289" i="11" s="1"/>
  <c r="M288" i="4" s="1"/>
  <c r="J288" i="4" s="1"/>
  <c r="G285" i="11"/>
  <c r="H285" i="11" s="1"/>
  <c r="M284" i="4" s="1"/>
  <c r="J284" i="4" s="1"/>
  <c r="G281" i="11"/>
  <c r="H281" i="11" s="1"/>
  <c r="M280" i="4" s="1"/>
  <c r="J280" i="4" s="1"/>
  <c r="G277" i="11"/>
  <c r="H277" i="11" s="1"/>
  <c r="M276" i="4" s="1"/>
  <c r="J276" i="4" s="1"/>
  <c r="G273" i="11"/>
  <c r="H273" i="11" s="1"/>
  <c r="M272" i="4" s="1"/>
  <c r="J272" i="4" s="1"/>
  <c r="G269" i="11"/>
  <c r="H269" i="11" s="1"/>
  <c r="M268" i="4" s="1"/>
  <c r="J268" i="4" s="1"/>
  <c r="G265" i="11"/>
  <c r="H265" i="11" s="1"/>
  <c r="M264" i="4" s="1"/>
  <c r="J264" i="4" s="1"/>
  <c r="G261" i="11"/>
  <c r="H261" i="11" s="1"/>
  <c r="M260" i="4" s="1"/>
  <c r="J260" i="4" s="1"/>
  <c r="G257" i="11"/>
  <c r="H257" i="11" s="1"/>
  <c r="M256" i="4" s="1"/>
  <c r="J256" i="4" s="1"/>
  <c r="G253" i="11"/>
  <c r="H253" i="11" s="1"/>
  <c r="M252" i="4" s="1"/>
  <c r="J252" i="4" s="1"/>
  <c r="G249" i="11"/>
  <c r="H249" i="11" s="1"/>
  <c r="M248" i="4" s="1"/>
  <c r="J248" i="4" s="1"/>
  <c r="G245" i="11"/>
  <c r="H245" i="11" s="1"/>
  <c r="M244" i="4" s="1"/>
  <c r="J244" i="4" s="1"/>
  <c r="G241" i="11"/>
  <c r="H241" i="11" s="1"/>
  <c r="M240" i="4" s="1"/>
  <c r="J240" i="4" s="1"/>
  <c r="G237" i="11"/>
  <c r="H237" i="11" s="1"/>
  <c r="M236" i="4" s="1"/>
  <c r="J236" i="4" s="1"/>
  <c r="G233" i="11"/>
  <c r="H233" i="11" s="1"/>
  <c r="M232" i="4" s="1"/>
  <c r="J232" i="4" s="1"/>
  <c r="G229" i="11"/>
  <c r="H229" i="11" s="1"/>
  <c r="M228" i="4" s="1"/>
  <c r="J228" i="4" s="1"/>
  <c r="G225" i="11"/>
  <c r="H225" i="11" s="1"/>
  <c r="M224" i="4" s="1"/>
  <c r="J224" i="4" s="1"/>
  <c r="G221" i="11"/>
  <c r="H221" i="11" s="1"/>
  <c r="M220" i="4" s="1"/>
  <c r="J220" i="4" s="1"/>
  <c r="G217" i="11"/>
  <c r="H217" i="11" s="1"/>
  <c r="M216" i="4" s="1"/>
  <c r="J216" i="4" s="1"/>
  <c r="G213" i="11"/>
  <c r="H213" i="11" s="1"/>
  <c r="M212" i="4" s="1"/>
  <c r="J212" i="4" s="1"/>
  <c r="G209" i="11"/>
  <c r="H209" i="11" s="1"/>
  <c r="M208" i="4" s="1"/>
  <c r="J208" i="4" s="1"/>
  <c r="G205" i="11"/>
  <c r="H205" i="11" s="1"/>
  <c r="M204" i="4" s="1"/>
  <c r="J204" i="4" s="1"/>
  <c r="G201" i="11"/>
  <c r="H201" i="11" s="1"/>
  <c r="M200" i="4" s="1"/>
  <c r="J200" i="4" s="1"/>
  <c r="G197" i="11"/>
  <c r="H197" i="11" s="1"/>
  <c r="M196" i="4" s="1"/>
  <c r="J196" i="4" s="1"/>
  <c r="G193" i="11"/>
  <c r="H193" i="11" s="1"/>
  <c r="M192" i="4" s="1"/>
  <c r="J192" i="4" s="1"/>
  <c r="G189" i="11"/>
  <c r="H189" i="11" s="1"/>
  <c r="M188" i="4" s="1"/>
  <c r="J188" i="4" s="1"/>
  <c r="G185" i="11"/>
  <c r="H185" i="11" s="1"/>
  <c r="M184" i="4" s="1"/>
  <c r="J184" i="4" s="1"/>
  <c r="G181" i="11"/>
  <c r="H181" i="11" s="1"/>
  <c r="M180" i="4" s="1"/>
  <c r="J180" i="4" s="1"/>
  <c r="G177" i="11"/>
  <c r="H177" i="11" s="1"/>
  <c r="M176" i="4" s="1"/>
  <c r="J176" i="4" s="1"/>
  <c r="G173" i="11"/>
  <c r="H173" i="11" s="1"/>
  <c r="M172" i="4" s="1"/>
  <c r="J172" i="4" s="1"/>
  <c r="G169" i="11"/>
  <c r="H169" i="11" s="1"/>
  <c r="M168" i="4" s="1"/>
  <c r="J168" i="4" s="1"/>
  <c r="G165" i="11"/>
  <c r="H165" i="11" s="1"/>
  <c r="M164" i="4" s="1"/>
  <c r="J164" i="4" s="1"/>
  <c r="G161" i="11"/>
  <c r="H161" i="11" s="1"/>
  <c r="M160" i="4" s="1"/>
  <c r="J160" i="4" s="1"/>
  <c r="G157" i="11"/>
  <c r="H157" i="11" s="1"/>
  <c r="M156" i="4" s="1"/>
  <c r="J156" i="4" s="1"/>
  <c r="G153" i="11"/>
  <c r="H153" i="11" s="1"/>
  <c r="M152" i="4" s="1"/>
  <c r="J152" i="4" s="1"/>
  <c r="G149" i="11"/>
  <c r="H149" i="11" s="1"/>
  <c r="M148" i="4" s="1"/>
  <c r="J148" i="4" s="1"/>
  <c r="G145" i="11"/>
  <c r="H145" i="11" s="1"/>
  <c r="M144" i="4" s="1"/>
  <c r="J144" i="4" s="1"/>
  <c r="G141" i="11"/>
  <c r="H141" i="11" s="1"/>
  <c r="M140" i="4" s="1"/>
  <c r="J140" i="4" s="1"/>
  <c r="G137" i="11"/>
  <c r="H137" i="11" s="1"/>
  <c r="M136" i="4" s="1"/>
  <c r="J136" i="4" s="1"/>
  <c r="G133" i="11"/>
  <c r="H133" i="11" s="1"/>
  <c r="M132" i="4" s="1"/>
  <c r="J132" i="4" s="1"/>
  <c r="G129" i="11"/>
  <c r="H129" i="11" s="1"/>
  <c r="M128" i="4" s="1"/>
  <c r="J128" i="4" s="1"/>
  <c r="G125" i="11"/>
  <c r="H125" i="11" s="1"/>
  <c r="M124" i="4" s="1"/>
  <c r="J124" i="4" s="1"/>
  <c r="G121" i="11"/>
  <c r="H121" i="11" s="1"/>
  <c r="M120" i="4" s="1"/>
  <c r="J120" i="4" s="1"/>
  <c r="G117" i="11"/>
  <c r="H117" i="11" s="1"/>
  <c r="M116" i="4" s="1"/>
  <c r="J116" i="4" s="1"/>
  <c r="G113" i="11"/>
  <c r="H113" i="11" s="1"/>
  <c r="M112" i="4" s="1"/>
  <c r="J112" i="4" s="1"/>
  <c r="G109" i="11"/>
  <c r="H109" i="11" s="1"/>
  <c r="M108" i="4" s="1"/>
  <c r="J108" i="4" s="1"/>
  <c r="G105" i="11"/>
  <c r="H105" i="11" s="1"/>
  <c r="M104" i="4" s="1"/>
  <c r="J104" i="4" s="1"/>
  <c r="G101" i="11"/>
  <c r="H101" i="11" s="1"/>
  <c r="M100" i="4" s="1"/>
  <c r="J100" i="4" s="1"/>
  <c r="G97" i="11"/>
  <c r="H97" i="11" s="1"/>
  <c r="M96" i="4" s="1"/>
  <c r="J96" i="4" s="1"/>
  <c r="G93" i="11"/>
  <c r="H93" i="11" s="1"/>
  <c r="M92" i="4" s="1"/>
  <c r="J92" i="4" s="1"/>
  <c r="G89" i="11"/>
  <c r="H89" i="11" s="1"/>
  <c r="M88" i="4" s="1"/>
  <c r="J88" i="4" s="1"/>
  <c r="G85" i="11"/>
  <c r="H85" i="11" s="1"/>
  <c r="M84" i="4" s="1"/>
  <c r="J84" i="4" s="1"/>
  <c r="G81" i="11"/>
  <c r="H81" i="11" s="1"/>
  <c r="M80" i="4" s="1"/>
  <c r="J80" i="4" s="1"/>
  <c r="G77" i="11"/>
  <c r="H77" i="11" s="1"/>
  <c r="M76" i="4" s="1"/>
  <c r="J76" i="4" s="1"/>
  <c r="G73" i="11"/>
  <c r="H73" i="11" s="1"/>
  <c r="M72" i="4" s="1"/>
  <c r="J72" i="4" s="1"/>
  <c r="G69" i="11"/>
  <c r="H69" i="11" s="1"/>
  <c r="M68" i="4" s="1"/>
  <c r="J68" i="4" s="1"/>
  <c r="G65" i="11"/>
  <c r="H65" i="11" s="1"/>
  <c r="M64" i="4" s="1"/>
  <c r="J64" i="4" s="1"/>
  <c r="G61" i="11"/>
  <c r="H61" i="11" s="1"/>
  <c r="M60" i="4" s="1"/>
  <c r="J60" i="4" s="1"/>
  <c r="G57" i="11"/>
  <c r="H57" i="11" s="1"/>
  <c r="M56" i="4" s="1"/>
  <c r="J56" i="4" s="1"/>
  <c r="G53" i="11"/>
  <c r="H53" i="11" s="1"/>
  <c r="M52" i="4" s="1"/>
  <c r="J52" i="4" s="1"/>
  <c r="G49" i="11"/>
  <c r="H49" i="11" s="1"/>
  <c r="M48" i="4" s="1"/>
  <c r="J48" i="4" s="1"/>
  <c r="G45" i="11"/>
  <c r="H45" i="11" s="1"/>
  <c r="M44" i="4" s="1"/>
  <c r="J44" i="4" s="1"/>
  <c r="G41" i="11"/>
  <c r="H41" i="11" s="1"/>
  <c r="M40" i="4" s="1"/>
  <c r="J40" i="4" s="1"/>
  <c r="G37" i="11"/>
  <c r="H37" i="11" s="1"/>
  <c r="M36" i="4" s="1"/>
  <c r="J36" i="4" s="1"/>
  <c r="G33" i="11"/>
  <c r="H33" i="11" s="1"/>
  <c r="M32" i="4" s="1"/>
  <c r="J32" i="4" s="1"/>
  <c r="G29" i="11"/>
  <c r="H29" i="11" s="1"/>
  <c r="M28" i="4" s="1"/>
  <c r="J28" i="4" s="1"/>
  <c r="G25" i="11"/>
  <c r="H25" i="11" s="1"/>
  <c r="M24" i="4" s="1"/>
  <c r="J24" i="4" s="1"/>
  <c r="G21" i="11"/>
  <c r="H21" i="11" s="1"/>
  <c r="M20" i="4" s="1"/>
  <c r="J20" i="4" s="1"/>
  <c r="G17" i="11"/>
  <c r="H17" i="11" s="1"/>
  <c r="M16" i="4" s="1"/>
  <c r="J16" i="4" s="1"/>
  <c r="G13" i="11"/>
  <c r="H13" i="11" s="1"/>
  <c r="M12" i="4" s="1"/>
  <c r="J12" i="4" s="1"/>
  <c r="G9" i="11"/>
  <c r="H9" i="11" s="1"/>
  <c r="M8" i="4" s="1"/>
  <c r="J8" i="4" s="1"/>
  <c r="G5" i="11"/>
  <c r="H5" i="11" s="1"/>
  <c r="M4" i="4" s="1"/>
  <c r="J4" i="4" s="1"/>
  <c r="G2128" i="11"/>
  <c r="H2128" i="11" s="1"/>
  <c r="M2127" i="4" s="1"/>
  <c r="J2127" i="4" s="1"/>
  <c r="G2124" i="11"/>
  <c r="H2124" i="11" s="1"/>
  <c r="M2123" i="4" s="1"/>
  <c r="J2123" i="4" s="1"/>
  <c r="G2120" i="11"/>
  <c r="H2120" i="11" s="1"/>
  <c r="M2119" i="4" s="1"/>
  <c r="J2119" i="4" s="1"/>
  <c r="G2116" i="11"/>
  <c r="H2116" i="11" s="1"/>
  <c r="M2115" i="4" s="1"/>
  <c r="J2115" i="4" s="1"/>
  <c r="G2112" i="11"/>
  <c r="H2112" i="11" s="1"/>
  <c r="M2111" i="4" s="1"/>
  <c r="J2111" i="4" s="1"/>
  <c r="G2108" i="11"/>
  <c r="H2108" i="11" s="1"/>
  <c r="M2107" i="4" s="1"/>
  <c r="J2107" i="4" s="1"/>
  <c r="G2104" i="11"/>
  <c r="H2104" i="11" s="1"/>
  <c r="M2103" i="4" s="1"/>
  <c r="J2103" i="4" s="1"/>
  <c r="G2100" i="11"/>
  <c r="H2100" i="11" s="1"/>
  <c r="M2099" i="4" s="1"/>
  <c r="J2099" i="4" s="1"/>
  <c r="G2096" i="11"/>
  <c r="H2096" i="11" s="1"/>
  <c r="M2095" i="4" s="1"/>
  <c r="J2095" i="4" s="1"/>
  <c r="G2092" i="11"/>
  <c r="H2092" i="11" s="1"/>
  <c r="M2091" i="4" s="1"/>
  <c r="J2091" i="4" s="1"/>
  <c r="G2088" i="11"/>
  <c r="H2088" i="11" s="1"/>
  <c r="M2087" i="4" s="1"/>
  <c r="J2087" i="4" s="1"/>
  <c r="G2084" i="11"/>
  <c r="H2084" i="11" s="1"/>
  <c r="M2083" i="4" s="1"/>
  <c r="J2083" i="4" s="1"/>
  <c r="G2080" i="11"/>
  <c r="H2080" i="11" s="1"/>
  <c r="M2079" i="4" s="1"/>
  <c r="J2079" i="4" s="1"/>
  <c r="G2076" i="11"/>
  <c r="H2076" i="11" s="1"/>
  <c r="M2075" i="4" s="1"/>
  <c r="J2075" i="4" s="1"/>
  <c r="G2072" i="11"/>
  <c r="H2072" i="11" s="1"/>
  <c r="M2071" i="4" s="1"/>
  <c r="J2071" i="4" s="1"/>
  <c r="G2068" i="11"/>
  <c r="H2068" i="11" s="1"/>
  <c r="M2067" i="4" s="1"/>
  <c r="J2067" i="4" s="1"/>
  <c r="G2064" i="11"/>
  <c r="H2064" i="11" s="1"/>
  <c r="M2063" i="4" s="1"/>
  <c r="J2063" i="4" s="1"/>
  <c r="G2060" i="11"/>
  <c r="H2060" i="11" s="1"/>
  <c r="M2059" i="4" s="1"/>
  <c r="J2059" i="4" s="1"/>
  <c r="G2056" i="11"/>
  <c r="H2056" i="11" s="1"/>
  <c r="M2055" i="4" s="1"/>
  <c r="J2055" i="4" s="1"/>
  <c r="G2052" i="11"/>
  <c r="H2052" i="11" s="1"/>
  <c r="M2051" i="4" s="1"/>
  <c r="J2051" i="4" s="1"/>
  <c r="G2048" i="11"/>
  <c r="H2048" i="11" s="1"/>
  <c r="M2047" i="4" s="1"/>
  <c r="J2047" i="4" s="1"/>
  <c r="G2044" i="11"/>
  <c r="H2044" i="11" s="1"/>
  <c r="M2043" i="4" s="1"/>
  <c r="J2043" i="4" s="1"/>
  <c r="G2040" i="11"/>
  <c r="H2040" i="11" s="1"/>
  <c r="M2039" i="4" s="1"/>
  <c r="J2039" i="4" s="1"/>
  <c r="G2036" i="11"/>
  <c r="H2036" i="11" s="1"/>
  <c r="M2035" i="4" s="1"/>
  <c r="J2035" i="4" s="1"/>
  <c r="G2032" i="11"/>
  <c r="H2032" i="11" s="1"/>
  <c r="M2031" i="4" s="1"/>
  <c r="J2031" i="4" s="1"/>
  <c r="G2028" i="11"/>
  <c r="H2028" i="11" s="1"/>
  <c r="M2027" i="4" s="1"/>
  <c r="J2027" i="4" s="1"/>
  <c r="G2024" i="11"/>
  <c r="H2024" i="11" s="1"/>
  <c r="M2023" i="4" s="1"/>
  <c r="J2023" i="4" s="1"/>
  <c r="G2020" i="11"/>
  <c r="H2020" i="11" s="1"/>
  <c r="M2019" i="4" s="1"/>
  <c r="J2019" i="4" s="1"/>
  <c r="G2016" i="11"/>
  <c r="H2016" i="11" s="1"/>
  <c r="M2015" i="4" s="1"/>
  <c r="J2015" i="4" s="1"/>
  <c r="G2012" i="11"/>
  <c r="H2012" i="11" s="1"/>
  <c r="M2011" i="4" s="1"/>
  <c r="J2011" i="4" s="1"/>
  <c r="G2008" i="11"/>
  <c r="H2008" i="11" s="1"/>
  <c r="M2007" i="4" s="1"/>
  <c r="J2007" i="4" s="1"/>
  <c r="G2004" i="11"/>
  <c r="H2004" i="11" s="1"/>
  <c r="M2003" i="4" s="1"/>
  <c r="J2003" i="4" s="1"/>
  <c r="G2000" i="11"/>
  <c r="H2000" i="11" s="1"/>
  <c r="M1999" i="4" s="1"/>
  <c r="J1999" i="4" s="1"/>
  <c r="G1996" i="11"/>
  <c r="H1996" i="11" s="1"/>
  <c r="M1995" i="4" s="1"/>
  <c r="J1995" i="4" s="1"/>
  <c r="G1992" i="11"/>
  <c r="H1992" i="11" s="1"/>
  <c r="M1991" i="4" s="1"/>
  <c r="J1991" i="4" s="1"/>
  <c r="G1988" i="11"/>
  <c r="H1988" i="11" s="1"/>
  <c r="M1987" i="4" s="1"/>
  <c r="J1987" i="4" s="1"/>
  <c r="G1984" i="11"/>
  <c r="H1984" i="11" s="1"/>
  <c r="M1983" i="4" s="1"/>
  <c r="J1983" i="4" s="1"/>
  <c r="G1980" i="11"/>
  <c r="H1980" i="11" s="1"/>
  <c r="M1979" i="4" s="1"/>
  <c r="J1979" i="4" s="1"/>
  <c r="G1976" i="11"/>
  <c r="H1976" i="11" s="1"/>
  <c r="M1975" i="4" s="1"/>
  <c r="J1975" i="4" s="1"/>
  <c r="G1972" i="11"/>
  <c r="H1972" i="11" s="1"/>
  <c r="M1971" i="4" s="1"/>
  <c r="J1971" i="4" s="1"/>
  <c r="G1968" i="11"/>
  <c r="H1968" i="11" s="1"/>
  <c r="M1967" i="4" s="1"/>
  <c r="J1967" i="4" s="1"/>
  <c r="G1964" i="11"/>
  <c r="H1964" i="11" s="1"/>
  <c r="M1963" i="4" s="1"/>
  <c r="J1963" i="4" s="1"/>
  <c r="G1960" i="11"/>
  <c r="H1960" i="11" s="1"/>
  <c r="M1959" i="4" s="1"/>
  <c r="J1959" i="4" s="1"/>
  <c r="G1956" i="11"/>
  <c r="H1956" i="11" s="1"/>
  <c r="M1955" i="4" s="1"/>
  <c r="J1955" i="4" s="1"/>
  <c r="G1952" i="11"/>
  <c r="H1952" i="11" s="1"/>
  <c r="M1951" i="4" s="1"/>
  <c r="J1951" i="4" s="1"/>
  <c r="G1948" i="11"/>
  <c r="H1948" i="11" s="1"/>
  <c r="M1947" i="4" s="1"/>
  <c r="J1947" i="4" s="1"/>
  <c r="G1944" i="11"/>
  <c r="H1944" i="11" s="1"/>
  <c r="M1943" i="4" s="1"/>
  <c r="J1943" i="4" s="1"/>
  <c r="G1940" i="11"/>
  <c r="H1940" i="11" s="1"/>
  <c r="M1939" i="4" s="1"/>
  <c r="J1939" i="4" s="1"/>
  <c r="G1936" i="11"/>
  <c r="H1936" i="11" s="1"/>
  <c r="M1935" i="4" s="1"/>
  <c r="J1935" i="4" s="1"/>
  <c r="G1932" i="11"/>
  <c r="H1932" i="11" s="1"/>
  <c r="M1931" i="4" s="1"/>
  <c r="J1931" i="4" s="1"/>
  <c r="G1928" i="11"/>
  <c r="H1928" i="11" s="1"/>
  <c r="M1927" i="4" s="1"/>
  <c r="J1927" i="4" s="1"/>
  <c r="G1924" i="11"/>
  <c r="H1924" i="11" s="1"/>
  <c r="M1923" i="4" s="1"/>
  <c r="J1923" i="4" s="1"/>
  <c r="G1920" i="11"/>
  <c r="H1920" i="11" s="1"/>
  <c r="M1919" i="4" s="1"/>
  <c r="J1919" i="4" s="1"/>
  <c r="G1916" i="11"/>
  <c r="H1916" i="11" s="1"/>
  <c r="M1915" i="4" s="1"/>
  <c r="J1915" i="4" s="1"/>
  <c r="G1912" i="11"/>
  <c r="H1912" i="11" s="1"/>
  <c r="M1911" i="4" s="1"/>
  <c r="J1911" i="4" s="1"/>
  <c r="G1908" i="11"/>
  <c r="H1908" i="11" s="1"/>
  <c r="M1907" i="4" s="1"/>
  <c r="J1907" i="4" s="1"/>
  <c r="G1904" i="11"/>
  <c r="H1904" i="11" s="1"/>
  <c r="M1903" i="4" s="1"/>
  <c r="J1903" i="4" s="1"/>
  <c r="G1900" i="11"/>
  <c r="H1900" i="11" s="1"/>
  <c r="M1899" i="4" s="1"/>
  <c r="J1899" i="4" s="1"/>
  <c r="G1896" i="11"/>
  <c r="H1896" i="11" s="1"/>
  <c r="M1895" i="4" s="1"/>
  <c r="J1895" i="4" s="1"/>
  <c r="G1892" i="11"/>
  <c r="H1892" i="11" s="1"/>
  <c r="M1891" i="4" s="1"/>
  <c r="J1891" i="4" s="1"/>
  <c r="G1888" i="11"/>
  <c r="H1888" i="11" s="1"/>
  <c r="M1887" i="4" s="1"/>
  <c r="J1887" i="4" s="1"/>
  <c r="G1884" i="11"/>
  <c r="H1884" i="11" s="1"/>
  <c r="M1883" i="4" s="1"/>
  <c r="J1883" i="4" s="1"/>
  <c r="G1880" i="11"/>
  <c r="H1880" i="11" s="1"/>
  <c r="M1879" i="4" s="1"/>
  <c r="J1879" i="4" s="1"/>
  <c r="G1876" i="11"/>
  <c r="H1876" i="11" s="1"/>
  <c r="M1875" i="4" s="1"/>
  <c r="J1875" i="4" s="1"/>
  <c r="G1872" i="11"/>
  <c r="H1872" i="11" s="1"/>
  <c r="M1871" i="4" s="1"/>
  <c r="J1871" i="4" s="1"/>
  <c r="G1868" i="11"/>
  <c r="H1868" i="11" s="1"/>
  <c r="M1867" i="4" s="1"/>
  <c r="J1867" i="4" s="1"/>
  <c r="G1864" i="11"/>
  <c r="H1864" i="11" s="1"/>
  <c r="M1863" i="4" s="1"/>
  <c r="J1863" i="4" s="1"/>
  <c r="G1860" i="11"/>
  <c r="H1860" i="11" s="1"/>
  <c r="M1859" i="4" s="1"/>
  <c r="J1859" i="4" s="1"/>
  <c r="G1856" i="11"/>
  <c r="H1856" i="11" s="1"/>
  <c r="M1855" i="4" s="1"/>
  <c r="J1855" i="4" s="1"/>
  <c r="G1852" i="11"/>
  <c r="H1852" i="11" s="1"/>
  <c r="M1851" i="4" s="1"/>
  <c r="J1851" i="4" s="1"/>
  <c r="G1848" i="11"/>
  <c r="H1848" i="11" s="1"/>
  <c r="M1847" i="4" s="1"/>
  <c r="J1847" i="4" s="1"/>
  <c r="G1844" i="11"/>
  <c r="H1844" i="11" s="1"/>
  <c r="M1843" i="4" s="1"/>
  <c r="J1843" i="4" s="1"/>
  <c r="G1840" i="11"/>
  <c r="H1840" i="11" s="1"/>
  <c r="M1839" i="4" s="1"/>
  <c r="J1839" i="4" s="1"/>
  <c r="G1836" i="11"/>
  <c r="H1836" i="11" s="1"/>
  <c r="M1835" i="4" s="1"/>
  <c r="J1835" i="4" s="1"/>
  <c r="G1832" i="11"/>
  <c r="H1832" i="11" s="1"/>
  <c r="M1831" i="4" s="1"/>
  <c r="J1831" i="4" s="1"/>
  <c r="G1828" i="11"/>
  <c r="H1828" i="11" s="1"/>
  <c r="M1827" i="4" s="1"/>
  <c r="J1827" i="4" s="1"/>
  <c r="G1824" i="11"/>
  <c r="H1824" i="11" s="1"/>
  <c r="M1823" i="4" s="1"/>
  <c r="J1823" i="4" s="1"/>
  <c r="G1820" i="11"/>
  <c r="H1820" i="11" s="1"/>
  <c r="M1819" i="4" s="1"/>
  <c r="J1819" i="4" s="1"/>
  <c r="G1816" i="11"/>
  <c r="H1816" i="11" s="1"/>
  <c r="M1815" i="4" s="1"/>
  <c r="J1815" i="4" s="1"/>
  <c r="G1812" i="11"/>
  <c r="H1812" i="11" s="1"/>
  <c r="M1811" i="4" s="1"/>
  <c r="J1811" i="4" s="1"/>
  <c r="G1808" i="11"/>
  <c r="H1808" i="11" s="1"/>
  <c r="M1807" i="4" s="1"/>
  <c r="J1807" i="4" s="1"/>
  <c r="G1804" i="11"/>
  <c r="H1804" i="11" s="1"/>
  <c r="M1803" i="4" s="1"/>
  <c r="J1803" i="4" s="1"/>
  <c r="G1800" i="11"/>
  <c r="H1800" i="11" s="1"/>
  <c r="M1799" i="4" s="1"/>
  <c r="J1799" i="4" s="1"/>
  <c r="G1796" i="11"/>
  <c r="H1796" i="11" s="1"/>
  <c r="M1795" i="4" s="1"/>
  <c r="J1795" i="4" s="1"/>
  <c r="G1792" i="11"/>
  <c r="H1792" i="11" s="1"/>
  <c r="M1791" i="4" s="1"/>
  <c r="J1791" i="4" s="1"/>
  <c r="G1788" i="11"/>
  <c r="H1788" i="11" s="1"/>
  <c r="M1787" i="4" s="1"/>
  <c r="J1787" i="4" s="1"/>
  <c r="G1784" i="11"/>
  <c r="H1784" i="11" s="1"/>
  <c r="M1783" i="4" s="1"/>
  <c r="J1783" i="4" s="1"/>
  <c r="G1780" i="11"/>
  <c r="H1780" i="11" s="1"/>
  <c r="M1779" i="4" s="1"/>
  <c r="J1779" i="4" s="1"/>
  <c r="G1776" i="11"/>
  <c r="H1776" i="11" s="1"/>
  <c r="M1775" i="4" s="1"/>
  <c r="J1775" i="4" s="1"/>
  <c r="G1772" i="11"/>
  <c r="H1772" i="11" s="1"/>
  <c r="M1771" i="4" s="1"/>
  <c r="J1771" i="4" s="1"/>
  <c r="G1768" i="11"/>
  <c r="H1768" i="11" s="1"/>
  <c r="M1767" i="4" s="1"/>
  <c r="J1767" i="4" s="1"/>
  <c r="G1764" i="11"/>
  <c r="H1764" i="11" s="1"/>
  <c r="M1763" i="4" s="1"/>
  <c r="J1763" i="4" s="1"/>
  <c r="G1760" i="11"/>
  <c r="H1760" i="11" s="1"/>
  <c r="M1759" i="4" s="1"/>
  <c r="J1759" i="4" s="1"/>
  <c r="G1756" i="11"/>
  <c r="H1756" i="11" s="1"/>
  <c r="M1755" i="4" s="1"/>
  <c r="J1755" i="4" s="1"/>
  <c r="G1752" i="11"/>
  <c r="H1752" i="11" s="1"/>
  <c r="M1751" i="4" s="1"/>
  <c r="J1751" i="4" s="1"/>
  <c r="G1748" i="11"/>
  <c r="H1748" i="11" s="1"/>
  <c r="M1747" i="4" s="1"/>
  <c r="J1747" i="4" s="1"/>
  <c r="G1744" i="11"/>
  <c r="H1744" i="11" s="1"/>
  <c r="M1743" i="4" s="1"/>
  <c r="J1743" i="4" s="1"/>
  <c r="G1740" i="11"/>
  <c r="H1740" i="11" s="1"/>
  <c r="M1739" i="4" s="1"/>
  <c r="J1739" i="4" s="1"/>
  <c r="G1736" i="11"/>
  <c r="H1736" i="11" s="1"/>
  <c r="M1735" i="4" s="1"/>
  <c r="J1735" i="4" s="1"/>
  <c r="G1732" i="11"/>
  <c r="H1732" i="11" s="1"/>
  <c r="M1731" i="4" s="1"/>
  <c r="J1731" i="4" s="1"/>
  <c r="G1728" i="11"/>
  <c r="H1728" i="11" s="1"/>
  <c r="M1727" i="4" s="1"/>
  <c r="J1727" i="4" s="1"/>
  <c r="G1724" i="11"/>
  <c r="H1724" i="11" s="1"/>
  <c r="M1723" i="4" s="1"/>
  <c r="J1723" i="4" s="1"/>
  <c r="G1720" i="11"/>
  <c r="H1720" i="11" s="1"/>
  <c r="M1719" i="4" s="1"/>
  <c r="J1719" i="4" s="1"/>
  <c r="G1716" i="11"/>
  <c r="H1716" i="11" s="1"/>
  <c r="M1715" i="4" s="1"/>
  <c r="J1715" i="4" s="1"/>
  <c r="G1712" i="11"/>
  <c r="H1712" i="11" s="1"/>
  <c r="M1711" i="4" s="1"/>
  <c r="J1711" i="4" s="1"/>
  <c r="G1708" i="11"/>
  <c r="H1708" i="11" s="1"/>
  <c r="M1707" i="4" s="1"/>
  <c r="J1707" i="4" s="1"/>
  <c r="G1704" i="11"/>
  <c r="H1704" i="11" s="1"/>
  <c r="M1703" i="4" s="1"/>
  <c r="J1703" i="4" s="1"/>
  <c r="G1700" i="11"/>
  <c r="H1700" i="11" s="1"/>
  <c r="M1699" i="4" s="1"/>
  <c r="J1699" i="4" s="1"/>
  <c r="G1696" i="11"/>
  <c r="H1696" i="11" s="1"/>
  <c r="M1695" i="4" s="1"/>
  <c r="J1695" i="4" s="1"/>
  <c r="G1692" i="11"/>
  <c r="H1692" i="11" s="1"/>
  <c r="M1691" i="4" s="1"/>
  <c r="J1691" i="4" s="1"/>
  <c r="G1688" i="11"/>
  <c r="H1688" i="11" s="1"/>
  <c r="M1687" i="4" s="1"/>
  <c r="J1687" i="4" s="1"/>
  <c r="G1684" i="11"/>
  <c r="H1684" i="11" s="1"/>
  <c r="M1683" i="4" s="1"/>
  <c r="J1683" i="4" s="1"/>
  <c r="G1680" i="11"/>
  <c r="H1680" i="11" s="1"/>
  <c r="M1679" i="4" s="1"/>
  <c r="J1679" i="4" s="1"/>
  <c r="G1676" i="11"/>
  <c r="H1676" i="11" s="1"/>
  <c r="M1675" i="4" s="1"/>
  <c r="J1675" i="4" s="1"/>
  <c r="G1672" i="11"/>
  <c r="H1672" i="11" s="1"/>
  <c r="M1671" i="4" s="1"/>
  <c r="J1671" i="4" s="1"/>
  <c r="G1668" i="11"/>
  <c r="H1668" i="11" s="1"/>
  <c r="M1667" i="4" s="1"/>
  <c r="J1667" i="4" s="1"/>
  <c r="G1664" i="11"/>
  <c r="H1664" i="11" s="1"/>
  <c r="M1663" i="4" s="1"/>
  <c r="J1663" i="4" s="1"/>
  <c r="G1660" i="11"/>
  <c r="H1660" i="11" s="1"/>
  <c r="M1659" i="4" s="1"/>
  <c r="J1659" i="4" s="1"/>
  <c r="G1656" i="11"/>
  <c r="H1656" i="11" s="1"/>
  <c r="M1655" i="4" s="1"/>
  <c r="J1655" i="4" s="1"/>
  <c r="G1652" i="11"/>
  <c r="H1652" i="11" s="1"/>
  <c r="M1651" i="4" s="1"/>
  <c r="J1651" i="4" s="1"/>
  <c r="G1648" i="11"/>
  <c r="H1648" i="11" s="1"/>
  <c r="M1647" i="4" s="1"/>
  <c r="J1647" i="4" s="1"/>
  <c r="G1644" i="11"/>
  <c r="H1644" i="11" s="1"/>
  <c r="M1643" i="4" s="1"/>
  <c r="J1643" i="4" s="1"/>
  <c r="G1640" i="11"/>
  <c r="H1640" i="11" s="1"/>
  <c r="M1639" i="4" s="1"/>
  <c r="J1639" i="4" s="1"/>
  <c r="G1636" i="11"/>
  <c r="H1636" i="11" s="1"/>
  <c r="M1635" i="4" s="1"/>
  <c r="J1635" i="4" s="1"/>
  <c r="G1632" i="11"/>
  <c r="H1632" i="11" s="1"/>
  <c r="M1631" i="4" s="1"/>
  <c r="J1631" i="4" s="1"/>
  <c r="G1628" i="11"/>
  <c r="H1628" i="11" s="1"/>
  <c r="M1627" i="4" s="1"/>
  <c r="J1627" i="4" s="1"/>
  <c r="G1624" i="11"/>
  <c r="H1624" i="11" s="1"/>
  <c r="M1623" i="4" s="1"/>
  <c r="J1623" i="4" s="1"/>
  <c r="G1620" i="11"/>
  <c r="H1620" i="11" s="1"/>
  <c r="M1619" i="4" s="1"/>
  <c r="J1619" i="4" s="1"/>
  <c r="G1616" i="11"/>
  <c r="H1616" i="11" s="1"/>
  <c r="M1615" i="4" s="1"/>
  <c r="J1615" i="4" s="1"/>
  <c r="G1612" i="11"/>
  <c r="H1612" i="11" s="1"/>
  <c r="M1611" i="4" s="1"/>
  <c r="J1611" i="4" s="1"/>
  <c r="G1608" i="11"/>
  <c r="H1608" i="11" s="1"/>
  <c r="M1607" i="4" s="1"/>
  <c r="J1607" i="4" s="1"/>
  <c r="G1604" i="11"/>
  <c r="H1604" i="11" s="1"/>
  <c r="M1603" i="4" s="1"/>
  <c r="J1603" i="4" s="1"/>
  <c r="G1600" i="11"/>
  <c r="H1600" i="11" s="1"/>
  <c r="M1599" i="4" s="1"/>
  <c r="J1599" i="4" s="1"/>
  <c r="G1596" i="11"/>
  <c r="H1596" i="11" s="1"/>
  <c r="M1595" i="4" s="1"/>
  <c r="J1595" i="4" s="1"/>
  <c r="G1592" i="11"/>
  <c r="H1592" i="11" s="1"/>
  <c r="M1591" i="4" s="1"/>
  <c r="J1591" i="4" s="1"/>
  <c r="G1588" i="11"/>
  <c r="H1588" i="11" s="1"/>
  <c r="M1587" i="4" s="1"/>
  <c r="J1587" i="4" s="1"/>
  <c r="G1584" i="11"/>
  <c r="H1584" i="11" s="1"/>
  <c r="M1583" i="4" s="1"/>
  <c r="J1583" i="4" s="1"/>
  <c r="G1580" i="11"/>
  <c r="H1580" i="11" s="1"/>
  <c r="M1579" i="4" s="1"/>
  <c r="J1579" i="4" s="1"/>
  <c r="G1576" i="11"/>
  <c r="H1576" i="11" s="1"/>
  <c r="M1575" i="4" s="1"/>
  <c r="J1575" i="4" s="1"/>
  <c r="G1572" i="11"/>
  <c r="H1572" i="11" s="1"/>
  <c r="M1571" i="4" s="1"/>
  <c r="J1571" i="4" s="1"/>
  <c r="G1568" i="11"/>
  <c r="H1568" i="11" s="1"/>
  <c r="M1567" i="4" s="1"/>
  <c r="J1567" i="4" s="1"/>
  <c r="G1564" i="11"/>
  <c r="H1564" i="11" s="1"/>
  <c r="M1563" i="4" s="1"/>
  <c r="J1563" i="4" s="1"/>
  <c r="G1560" i="11"/>
  <c r="H1560" i="11" s="1"/>
  <c r="M1559" i="4" s="1"/>
  <c r="J1559" i="4" s="1"/>
  <c r="G1556" i="11"/>
  <c r="H1556" i="11" s="1"/>
  <c r="M1555" i="4" s="1"/>
  <c r="J1555" i="4" s="1"/>
  <c r="G1552" i="11"/>
  <c r="H1552" i="11" s="1"/>
  <c r="M1551" i="4" s="1"/>
  <c r="J1551" i="4" s="1"/>
  <c r="G1548" i="11"/>
  <c r="H1548" i="11" s="1"/>
  <c r="M1547" i="4" s="1"/>
  <c r="J1547" i="4" s="1"/>
  <c r="G1544" i="11"/>
  <c r="H1544" i="11" s="1"/>
  <c r="M1543" i="4" s="1"/>
  <c r="J1543" i="4" s="1"/>
  <c r="G1540" i="11"/>
  <c r="H1540" i="11" s="1"/>
  <c r="M1539" i="4" s="1"/>
  <c r="J1539" i="4" s="1"/>
  <c r="G1536" i="11"/>
  <c r="H1536" i="11" s="1"/>
  <c r="M1535" i="4" s="1"/>
  <c r="J1535" i="4" s="1"/>
  <c r="G1532" i="11"/>
  <c r="H1532" i="11" s="1"/>
  <c r="M1531" i="4" s="1"/>
  <c r="J1531" i="4" s="1"/>
  <c r="G1528" i="11"/>
  <c r="H1528" i="11" s="1"/>
  <c r="M1527" i="4" s="1"/>
  <c r="J1527" i="4" s="1"/>
  <c r="G1524" i="11"/>
  <c r="H1524" i="11" s="1"/>
  <c r="M1523" i="4" s="1"/>
  <c r="J1523" i="4" s="1"/>
  <c r="G1520" i="11"/>
  <c r="H1520" i="11" s="1"/>
  <c r="M1519" i="4" s="1"/>
  <c r="J1519" i="4" s="1"/>
  <c r="G1516" i="11"/>
  <c r="H1516" i="11" s="1"/>
  <c r="M1515" i="4" s="1"/>
  <c r="J1515" i="4" s="1"/>
  <c r="G1512" i="11"/>
  <c r="H1512" i="11" s="1"/>
  <c r="M1511" i="4" s="1"/>
  <c r="J1511" i="4" s="1"/>
  <c r="G1508" i="11"/>
  <c r="H1508" i="11" s="1"/>
  <c r="M1507" i="4" s="1"/>
  <c r="J1507" i="4" s="1"/>
  <c r="G1504" i="11"/>
  <c r="H1504" i="11" s="1"/>
  <c r="M1503" i="4" s="1"/>
  <c r="J1503" i="4" s="1"/>
  <c r="G1500" i="11"/>
  <c r="H1500" i="11" s="1"/>
  <c r="M1499" i="4" s="1"/>
  <c r="J1499" i="4" s="1"/>
  <c r="G1496" i="11"/>
  <c r="H1496" i="11" s="1"/>
  <c r="M1495" i="4" s="1"/>
  <c r="J1495" i="4" s="1"/>
  <c r="G1492" i="11"/>
  <c r="H1492" i="11" s="1"/>
  <c r="M1491" i="4" s="1"/>
  <c r="J1491" i="4" s="1"/>
  <c r="G1488" i="11"/>
  <c r="H1488" i="11" s="1"/>
  <c r="M1487" i="4" s="1"/>
  <c r="J1487" i="4" s="1"/>
  <c r="G1484" i="11"/>
  <c r="H1484" i="11" s="1"/>
  <c r="M1483" i="4" s="1"/>
  <c r="J1483" i="4" s="1"/>
  <c r="G1480" i="11"/>
  <c r="H1480" i="11" s="1"/>
  <c r="M1479" i="4" s="1"/>
  <c r="J1479" i="4" s="1"/>
  <c r="G1476" i="11"/>
  <c r="H1476" i="11" s="1"/>
  <c r="M1475" i="4" s="1"/>
  <c r="J1475" i="4" s="1"/>
  <c r="G1472" i="11"/>
  <c r="H1472" i="11" s="1"/>
  <c r="M1471" i="4" s="1"/>
  <c r="J1471" i="4" s="1"/>
  <c r="G1468" i="11"/>
  <c r="H1468" i="11" s="1"/>
  <c r="M1467" i="4" s="1"/>
  <c r="J1467" i="4" s="1"/>
  <c r="G1464" i="11"/>
  <c r="H1464" i="11" s="1"/>
  <c r="M1463" i="4" s="1"/>
  <c r="J1463" i="4" s="1"/>
  <c r="G1460" i="11"/>
  <c r="H1460" i="11" s="1"/>
  <c r="M1459" i="4" s="1"/>
  <c r="J1459" i="4" s="1"/>
  <c r="G1456" i="11"/>
  <c r="H1456" i="11" s="1"/>
  <c r="M1455" i="4" s="1"/>
  <c r="J1455" i="4" s="1"/>
  <c r="G1452" i="11"/>
  <c r="H1452" i="11" s="1"/>
  <c r="M1451" i="4" s="1"/>
  <c r="J1451" i="4" s="1"/>
  <c r="G1448" i="11"/>
  <c r="H1448" i="11" s="1"/>
  <c r="M1447" i="4" s="1"/>
  <c r="J1447" i="4" s="1"/>
  <c r="G1444" i="11"/>
  <c r="H1444" i="11" s="1"/>
  <c r="M1443" i="4" s="1"/>
  <c r="J1443" i="4" s="1"/>
  <c r="G1440" i="11"/>
  <c r="H1440" i="11" s="1"/>
  <c r="M1439" i="4" s="1"/>
  <c r="J1439" i="4" s="1"/>
  <c r="G1436" i="11"/>
  <c r="H1436" i="11" s="1"/>
  <c r="M1435" i="4" s="1"/>
  <c r="J1435" i="4" s="1"/>
  <c r="G1432" i="11"/>
  <c r="H1432" i="11" s="1"/>
  <c r="M1431" i="4" s="1"/>
  <c r="J1431" i="4" s="1"/>
  <c r="G1428" i="11"/>
  <c r="H1428" i="11" s="1"/>
  <c r="M1427" i="4" s="1"/>
  <c r="J1427" i="4" s="1"/>
  <c r="G1424" i="11"/>
  <c r="H1424" i="11" s="1"/>
  <c r="M1423" i="4" s="1"/>
  <c r="J1423" i="4" s="1"/>
  <c r="G1420" i="11"/>
  <c r="H1420" i="11" s="1"/>
  <c r="M1419" i="4" s="1"/>
  <c r="J1419" i="4" s="1"/>
  <c r="G1416" i="11"/>
  <c r="H1416" i="11" s="1"/>
  <c r="M1415" i="4" s="1"/>
  <c r="J1415" i="4" s="1"/>
  <c r="G1412" i="11"/>
  <c r="H1412" i="11" s="1"/>
  <c r="M1411" i="4" s="1"/>
  <c r="J1411" i="4" s="1"/>
  <c r="G1408" i="11"/>
  <c r="H1408" i="11" s="1"/>
  <c r="M1407" i="4" s="1"/>
  <c r="J1407" i="4" s="1"/>
  <c r="G1404" i="11"/>
  <c r="H1404" i="11" s="1"/>
  <c r="M1403" i="4" s="1"/>
  <c r="J1403" i="4" s="1"/>
  <c r="G1400" i="11"/>
  <c r="H1400" i="11" s="1"/>
  <c r="M1399" i="4" s="1"/>
  <c r="J1399" i="4" s="1"/>
  <c r="G1396" i="11"/>
  <c r="H1396" i="11" s="1"/>
  <c r="M1395" i="4" s="1"/>
  <c r="J1395" i="4" s="1"/>
  <c r="G1392" i="11"/>
  <c r="H1392" i="11" s="1"/>
  <c r="M1391" i="4" s="1"/>
  <c r="J1391" i="4" s="1"/>
  <c r="G1388" i="11"/>
  <c r="H1388" i="11" s="1"/>
  <c r="M1387" i="4" s="1"/>
  <c r="J1387" i="4" s="1"/>
  <c r="G1384" i="11"/>
  <c r="H1384" i="11" s="1"/>
  <c r="M1383" i="4" s="1"/>
  <c r="J1383" i="4" s="1"/>
  <c r="G1380" i="11"/>
  <c r="H1380" i="11" s="1"/>
  <c r="M1379" i="4" s="1"/>
  <c r="J1379" i="4" s="1"/>
  <c r="G1376" i="11"/>
  <c r="H1376" i="11" s="1"/>
  <c r="M1375" i="4" s="1"/>
  <c r="J1375" i="4" s="1"/>
  <c r="G1372" i="11"/>
  <c r="H1372" i="11" s="1"/>
  <c r="M1371" i="4" s="1"/>
  <c r="J1371" i="4" s="1"/>
  <c r="G1368" i="11"/>
  <c r="H1368" i="11" s="1"/>
  <c r="M1367" i="4" s="1"/>
  <c r="J1367" i="4" s="1"/>
  <c r="G1364" i="11"/>
  <c r="H1364" i="11" s="1"/>
  <c r="M1363" i="4" s="1"/>
  <c r="J1363" i="4" s="1"/>
  <c r="G1360" i="11"/>
  <c r="H1360" i="11" s="1"/>
  <c r="M1359" i="4" s="1"/>
  <c r="J1359" i="4" s="1"/>
  <c r="G1356" i="11"/>
  <c r="H1356" i="11" s="1"/>
  <c r="M1355" i="4" s="1"/>
  <c r="J1355" i="4" s="1"/>
  <c r="G1352" i="11"/>
  <c r="H1352" i="11" s="1"/>
  <c r="M1351" i="4" s="1"/>
  <c r="J1351" i="4" s="1"/>
  <c r="G1348" i="11"/>
  <c r="H1348" i="11" s="1"/>
  <c r="M1347" i="4" s="1"/>
  <c r="J1347" i="4" s="1"/>
  <c r="G1344" i="11"/>
  <c r="H1344" i="11" s="1"/>
  <c r="M1343" i="4" s="1"/>
  <c r="J1343" i="4" s="1"/>
  <c r="G1340" i="11"/>
  <c r="H1340" i="11" s="1"/>
  <c r="M1339" i="4" s="1"/>
  <c r="J1339" i="4" s="1"/>
  <c r="G1336" i="11"/>
  <c r="H1336" i="11" s="1"/>
  <c r="M1335" i="4" s="1"/>
  <c r="J1335" i="4" s="1"/>
  <c r="G1332" i="11"/>
  <c r="H1332" i="11" s="1"/>
  <c r="M1331" i="4" s="1"/>
  <c r="J1331" i="4" s="1"/>
  <c r="G1328" i="11"/>
  <c r="H1328" i="11" s="1"/>
  <c r="M1327" i="4" s="1"/>
  <c r="J1327" i="4" s="1"/>
  <c r="G1324" i="11"/>
  <c r="H1324" i="11" s="1"/>
  <c r="M1323" i="4" s="1"/>
  <c r="J1323" i="4" s="1"/>
  <c r="G1320" i="11"/>
  <c r="H1320" i="11" s="1"/>
  <c r="M1319" i="4" s="1"/>
  <c r="J1319" i="4" s="1"/>
  <c r="G1316" i="11"/>
  <c r="H1316" i="11" s="1"/>
  <c r="M1315" i="4" s="1"/>
  <c r="J1315" i="4" s="1"/>
  <c r="G1312" i="11"/>
  <c r="H1312" i="11" s="1"/>
  <c r="M1311" i="4" s="1"/>
  <c r="J1311" i="4" s="1"/>
  <c r="G1308" i="11"/>
  <c r="H1308" i="11" s="1"/>
  <c r="M1307" i="4" s="1"/>
  <c r="J1307" i="4" s="1"/>
  <c r="G1304" i="11"/>
  <c r="H1304" i="11" s="1"/>
  <c r="M1303" i="4" s="1"/>
  <c r="J1303" i="4" s="1"/>
  <c r="G1300" i="11"/>
  <c r="H1300" i="11" s="1"/>
  <c r="M1299" i="4" s="1"/>
  <c r="J1299" i="4" s="1"/>
  <c r="G1296" i="11"/>
  <c r="H1296" i="11" s="1"/>
  <c r="M1295" i="4" s="1"/>
  <c r="J1295" i="4" s="1"/>
  <c r="G1292" i="11"/>
  <c r="H1292" i="11" s="1"/>
  <c r="M1291" i="4" s="1"/>
  <c r="J1291" i="4" s="1"/>
  <c r="G1288" i="11"/>
  <c r="H1288" i="11" s="1"/>
  <c r="M1287" i="4" s="1"/>
  <c r="J1287" i="4" s="1"/>
  <c r="G1284" i="11"/>
  <c r="H1284" i="11" s="1"/>
  <c r="M1283" i="4" s="1"/>
  <c r="J1283" i="4" s="1"/>
  <c r="G1280" i="11"/>
  <c r="H1280" i="11" s="1"/>
  <c r="M1279" i="4" s="1"/>
  <c r="J1279" i="4" s="1"/>
  <c r="G1276" i="11"/>
  <c r="H1276" i="11" s="1"/>
  <c r="M1275" i="4" s="1"/>
  <c r="J1275" i="4" s="1"/>
  <c r="G1272" i="11"/>
  <c r="H1272" i="11" s="1"/>
  <c r="M1271" i="4" s="1"/>
  <c r="J1271" i="4" s="1"/>
  <c r="G1268" i="11"/>
  <c r="H1268" i="11" s="1"/>
  <c r="M1267" i="4" s="1"/>
  <c r="J1267" i="4" s="1"/>
  <c r="G1264" i="11"/>
  <c r="H1264" i="11" s="1"/>
  <c r="M1263" i="4" s="1"/>
  <c r="J1263" i="4" s="1"/>
  <c r="G1260" i="11"/>
  <c r="H1260" i="11" s="1"/>
  <c r="M1259" i="4" s="1"/>
  <c r="J1259" i="4" s="1"/>
  <c r="G1256" i="11"/>
  <c r="H1256" i="11" s="1"/>
  <c r="M1255" i="4" s="1"/>
  <c r="J1255" i="4" s="1"/>
  <c r="G1252" i="11"/>
  <c r="H1252" i="11" s="1"/>
  <c r="M1251" i="4" s="1"/>
  <c r="J1251" i="4" s="1"/>
  <c r="G1248" i="11"/>
  <c r="H1248" i="11" s="1"/>
  <c r="M1247" i="4" s="1"/>
  <c r="J1247" i="4" s="1"/>
  <c r="G1244" i="11"/>
  <c r="H1244" i="11" s="1"/>
  <c r="M1243" i="4" s="1"/>
  <c r="J1243" i="4" s="1"/>
  <c r="G1240" i="11"/>
  <c r="H1240" i="11" s="1"/>
  <c r="M1239" i="4" s="1"/>
  <c r="J1239" i="4" s="1"/>
  <c r="G1236" i="11"/>
  <c r="H1236" i="11" s="1"/>
  <c r="M1235" i="4" s="1"/>
  <c r="J1235" i="4" s="1"/>
  <c r="G1232" i="11"/>
  <c r="H1232" i="11" s="1"/>
  <c r="M1231" i="4" s="1"/>
  <c r="J1231" i="4" s="1"/>
  <c r="G1228" i="11"/>
  <c r="H1228" i="11" s="1"/>
  <c r="M1227" i="4" s="1"/>
  <c r="J1227" i="4" s="1"/>
  <c r="G1224" i="11"/>
  <c r="H1224" i="11" s="1"/>
  <c r="M1223" i="4" s="1"/>
  <c r="J1223" i="4" s="1"/>
  <c r="G1220" i="11"/>
  <c r="H1220" i="11" s="1"/>
  <c r="M1219" i="4" s="1"/>
  <c r="J1219" i="4" s="1"/>
  <c r="G1216" i="11"/>
  <c r="H1216" i="11" s="1"/>
  <c r="M1215" i="4" s="1"/>
  <c r="J1215" i="4" s="1"/>
  <c r="G1212" i="11"/>
  <c r="H1212" i="11" s="1"/>
  <c r="M1211" i="4" s="1"/>
  <c r="J1211" i="4" s="1"/>
  <c r="G1208" i="11"/>
  <c r="H1208" i="11" s="1"/>
  <c r="M1207" i="4" s="1"/>
  <c r="J1207" i="4" s="1"/>
  <c r="G1204" i="11"/>
  <c r="H1204" i="11" s="1"/>
  <c r="M1203" i="4" s="1"/>
  <c r="J1203" i="4" s="1"/>
  <c r="G1200" i="11"/>
  <c r="H1200" i="11" s="1"/>
  <c r="M1199" i="4" s="1"/>
  <c r="J1199" i="4" s="1"/>
  <c r="G1196" i="11"/>
  <c r="H1196" i="11" s="1"/>
  <c r="M1195" i="4" s="1"/>
  <c r="J1195" i="4" s="1"/>
  <c r="G1192" i="11"/>
  <c r="H1192" i="11" s="1"/>
  <c r="M1191" i="4" s="1"/>
  <c r="J1191" i="4" s="1"/>
  <c r="G1188" i="11"/>
  <c r="H1188" i="11" s="1"/>
  <c r="M1187" i="4" s="1"/>
  <c r="J1187" i="4" s="1"/>
  <c r="G1184" i="11"/>
  <c r="H1184" i="11" s="1"/>
  <c r="M1183" i="4" s="1"/>
  <c r="J1183" i="4" s="1"/>
  <c r="G1180" i="11"/>
  <c r="H1180" i="11" s="1"/>
  <c r="M1179" i="4" s="1"/>
  <c r="J1179" i="4" s="1"/>
  <c r="G1176" i="11"/>
  <c r="H1176" i="11" s="1"/>
  <c r="M1175" i="4" s="1"/>
  <c r="J1175" i="4" s="1"/>
  <c r="G1172" i="11"/>
  <c r="H1172" i="11" s="1"/>
  <c r="M1171" i="4" s="1"/>
  <c r="J1171" i="4" s="1"/>
  <c r="G1168" i="11"/>
  <c r="H1168" i="11" s="1"/>
  <c r="M1167" i="4" s="1"/>
  <c r="J1167" i="4" s="1"/>
  <c r="G1164" i="11"/>
  <c r="H1164" i="11" s="1"/>
  <c r="M1163" i="4" s="1"/>
  <c r="J1163" i="4" s="1"/>
  <c r="G1160" i="11"/>
  <c r="H1160" i="11" s="1"/>
  <c r="M1159" i="4" s="1"/>
  <c r="J1159" i="4" s="1"/>
  <c r="G1156" i="11"/>
  <c r="H1156" i="11" s="1"/>
  <c r="M1155" i="4" s="1"/>
  <c r="J1155" i="4" s="1"/>
  <c r="G1152" i="11"/>
  <c r="H1152" i="11" s="1"/>
  <c r="M1151" i="4" s="1"/>
  <c r="J1151" i="4" s="1"/>
  <c r="G1148" i="11"/>
  <c r="H1148" i="11" s="1"/>
  <c r="M1147" i="4" s="1"/>
  <c r="J1147" i="4" s="1"/>
  <c r="G1144" i="11"/>
  <c r="H1144" i="11" s="1"/>
  <c r="M1143" i="4" s="1"/>
  <c r="J1143" i="4" s="1"/>
  <c r="G1140" i="11"/>
  <c r="H1140" i="11" s="1"/>
  <c r="M1139" i="4" s="1"/>
  <c r="J1139" i="4" s="1"/>
  <c r="G1136" i="11"/>
  <c r="H1136" i="11" s="1"/>
  <c r="M1135" i="4" s="1"/>
  <c r="J1135" i="4" s="1"/>
  <c r="G1132" i="11"/>
  <c r="H1132" i="11" s="1"/>
  <c r="M1131" i="4" s="1"/>
  <c r="J1131" i="4" s="1"/>
  <c r="G1128" i="11"/>
  <c r="H1128" i="11" s="1"/>
  <c r="M1127" i="4" s="1"/>
  <c r="J1127" i="4" s="1"/>
  <c r="G1124" i="11"/>
  <c r="H1124" i="11" s="1"/>
  <c r="M1123" i="4" s="1"/>
  <c r="J1123" i="4" s="1"/>
  <c r="G1120" i="11"/>
  <c r="H1120" i="11" s="1"/>
  <c r="M1119" i="4" s="1"/>
  <c r="J1119" i="4" s="1"/>
  <c r="G1116" i="11"/>
  <c r="H1116" i="11" s="1"/>
  <c r="M1115" i="4" s="1"/>
  <c r="J1115" i="4" s="1"/>
  <c r="G1112" i="11"/>
  <c r="H1112" i="11" s="1"/>
  <c r="M1111" i="4" s="1"/>
  <c r="J1111" i="4" s="1"/>
  <c r="G1108" i="11"/>
  <c r="H1108" i="11" s="1"/>
  <c r="M1107" i="4" s="1"/>
  <c r="J1107" i="4" s="1"/>
  <c r="G1104" i="11"/>
  <c r="H1104" i="11" s="1"/>
  <c r="M1103" i="4" s="1"/>
  <c r="J1103" i="4" s="1"/>
  <c r="G1100" i="11"/>
  <c r="H1100" i="11" s="1"/>
  <c r="M1099" i="4" s="1"/>
  <c r="J1099" i="4" s="1"/>
  <c r="G1096" i="11"/>
  <c r="H1096" i="11" s="1"/>
  <c r="M1095" i="4" s="1"/>
  <c r="J1095" i="4" s="1"/>
  <c r="G1092" i="11"/>
  <c r="H1092" i="11" s="1"/>
  <c r="M1091" i="4" s="1"/>
  <c r="J1091" i="4" s="1"/>
  <c r="G1088" i="11"/>
  <c r="H1088" i="11" s="1"/>
  <c r="M1087" i="4" s="1"/>
  <c r="J1087" i="4" s="1"/>
  <c r="G1084" i="11"/>
  <c r="H1084" i="11" s="1"/>
  <c r="M1083" i="4" s="1"/>
  <c r="J1083" i="4" s="1"/>
  <c r="G1080" i="11"/>
  <c r="H1080" i="11" s="1"/>
  <c r="M1079" i="4" s="1"/>
  <c r="J1079" i="4" s="1"/>
  <c r="G1076" i="11"/>
  <c r="H1076" i="11" s="1"/>
  <c r="M1075" i="4" s="1"/>
  <c r="J1075" i="4" s="1"/>
  <c r="G1072" i="11"/>
  <c r="H1072" i="11" s="1"/>
  <c r="M1071" i="4" s="1"/>
  <c r="J1071" i="4" s="1"/>
  <c r="G1068" i="11"/>
  <c r="H1068" i="11" s="1"/>
  <c r="M1067" i="4" s="1"/>
  <c r="J1067" i="4" s="1"/>
  <c r="G1064" i="11"/>
  <c r="H1064" i="11" s="1"/>
  <c r="M1063" i="4" s="1"/>
  <c r="J1063" i="4" s="1"/>
  <c r="G1060" i="11"/>
  <c r="H1060" i="11" s="1"/>
  <c r="M1059" i="4" s="1"/>
  <c r="J1059" i="4" s="1"/>
  <c r="G1056" i="11"/>
  <c r="H1056" i="11" s="1"/>
  <c r="M1055" i="4" s="1"/>
  <c r="J1055" i="4" s="1"/>
  <c r="G1052" i="11"/>
  <c r="H1052" i="11" s="1"/>
  <c r="M1051" i="4" s="1"/>
  <c r="J1051" i="4" s="1"/>
  <c r="G1048" i="11"/>
  <c r="H1048" i="11" s="1"/>
  <c r="M1047" i="4" s="1"/>
  <c r="J1047" i="4" s="1"/>
  <c r="G1044" i="11"/>
  <c r="H1044" i="11" s="1"/>
  <c r="M1043" i="4" s="1"/>
  <c r="J1043" i="4" s="1"/>
  <c r="G1040" i="11"/>
  <c r="H1040" i="11" s="1"/>
  <c r="M1039" i="4" s="1"/>
  <c r="J1039" i="4" s="1"/>
  <c r="G1036" i="11"/>
  <c r="H1036" i="11" s="1"/>
  <c r="M1035" i="4" s="1"/>
  <c r="J1035" i="4" s="1"/>
  <c r="G1032" i="11"/>
  <c r="H1032" i="11" s="1"/>
  <c r="M1031" i="4" s="1"/>
  <c r="J1031" i="4" s="1"/>
  <c r="G1028" i="11"/>
  <c r="H1028" i="11" s="1"/>
  <c r="M1027" i="4" s="1"/>
  <c r="J1027" i="4" s="1"/>
  <c r="G1024" i="11"/>
  <c r="H1024" i="11" s="1"/>
  <c r="M1023" i="4" s="1"/>
  <c r="J1023" i="4" s="1"/>
  <c r="G1020" i="11"/>
  <c r="H1020" i="11" s="1"/>
  <c r="M1019" i="4" s="1"/>
  <c r="J1019" i="4" s="1"/>
  <c r="G1016" i="11"/>
  <c r="H1016" i="11" s="1"/>
  <c r="M1015" i="4" s="1"/>
  <c r="J1015" i="4" s="1"/>
  <c r="G1012" i="11"/>
  <c r="H1012" i="11" s="1"/>
  <c r="M1011" i="4" s="1"/>
  <c r="J1011" i="4" s="1"/>
  <c r="G1008" i="11"/>
  <c r="H1008" i="11" s="1"/>
  <c r="M1007" i="4" s="1"/>
  <c r="J1007" i="4" s="1"/>
  <c r="G1004" i="11"/>
  <c r="H1004" i="11" s="1"/>
  <c r="M1003" i="4" s="1"/>
  <c r="J1003" i="4" s="1"/>
  <c r="G1000" i="11"/>
  <c r="H1000" i="11" s="1"/>
  <c r="M999" i="4" s="1"/>
  <c r="J999" i="4" s="1"/>
  <c r="G996" i="11"/>
  <c r="H996" i="11" s="1"/>
  <c r="M995" i="4" s="1"/>
  <c r="J995" i="4" s="1"/>
  <c r="G992" i="11"/>
  <c r="H992" i="11" s="1"/>
  <c r="M991" i="4" s="1"/>
  <c r="J991" i="4" s="1"/>
  <c r="G988" i="11"/>
  <c r="H988" i="11" s="1"/>
  <c r="M987" i="4" s="1"/>
  <c r="J987" i="4" s="1"/>
  <c r="G984" i="11"/>
  <c r="H984" i="11" s="1"/>
  <c r="M983" i="4" s="1"/>
  <c r="J983" i="4" s="1"/>
  <c r="G980" i="11"/>
  <c r="H980" i="11" s="1"/>
  <c r="M979" i="4" s="1"/>
  <c r="J979" i="4" s="1"/>
  <c r="G976" i="11"/>
  <c r="H976" i="11" s="1"/>
  <c r="M975" i="4" s="1"/>
  <c r="J975" i="4" s="1"/>
  <c r="G972" i="11"/>
  <c r="H972" i="11" s="1"/>
  <c r="M971" i="4" s="1"/>
  <c r="J971" i="4" s="1"/>
  <c r="G968" i="11"/>
  <c r="H968" i="11" s="1"/>
  <c r="M967" i="4" s="1"/>
  <c r="J967" i="4" s="1"/>
  <c r="G964" i="11"/>
  <c r="H964" i="11" s="1"/>
  <c r="M963" i="4" s="1"/>
  <c r="J963" i="4" s="1"/>
  <c r="G960" i="11"/>
  <c r="H960" i="11" s="1"/>
  <c r="M959" i="4" s="1"/>
  <c r="J959" i="4" s="1"/>
  <c r="G956" i="11"/>
  <c r="H956" i="11" s="1"/>
  <c r="M955" i="4" s="1"/>
  <c r="J955" i="4" s="1"/>
  <c r="G952" i="11"/>
  <c r="H952" i="11" s="1"/>
  <c r="M951" i="4" s="1"/>
  <c r="J951" i="4" s="1"/>
  <c r="G948" i="11"/>
  <c r="H948" i="11" s="1"/>
  <c r="M947" i="4" s="1"/>
  <c r="J947" i="4" s="1"/>
  <c r="G944" i="11"/>
  <c r="H944" i="11" s="1"/>
  <c r="M943" i="4" s="1"/>
  <c r="J943" i="4" s="1"/>
  <c r="G940" i="11"/>
  <c r="H940" i="11" s="1"/>
  <c r="M939" i="4" s="1"/>
  <c r="J939" i="4" s="1"/>
  <c r="G936" i="11"/>
  <c r="H936" i="11" s="1"/>
  <c r="M935" i="4" s="1"/>
  <c r="J935" i="4" s="1"/>
  <c r="G932" i="11"/>
  <c r="H932" i="11" s="1"/>
  <c r="M931" i="4" s="1"/>
  <c r="J931" i="4" s="1"/>
  <c r="G928" i="11"/>
  <c r="H928" i="11" s="1"/>
  <c r="M927" i="4" s="1"/>
  <c r="J927" i="4" s="1"/>
  <c r="G924" i="11"/>
  <c r="H924" i="11" s="1"/>
  <c r="M923" i="4" s="1"/>
  <c r="J923" i="4" s="1"/>
  <c r="G920" i="11"/>
  <c r="H920" i="11" s="1"/>
  <c r="M919" i="4" s="1"/>
  <c r="J919" i="4" s="1"/>
  <c r="G916" i="11"/>
  <c r="H916" i="11" s="1"/>
  <c r="M915" i="4" s="1"/>
  <c r="J915" i="4" s="1"/>
  <c r="G912" i="11"/>
  <c r="H912" i="11" s="1"/>
  <c r="M911" i="4" s="1"/>
  <c r="J911" i="4" s="1"/>
  <c r="G908" i="11"/>
  <c r="H908" i="11" s="1"/>
  <c r="M907" i="4" s="1"/>
  <c r="J907" i="4" s="1"/>
  <c r="G904" i="11"/>
  <c r="H904" i="11" s="1"/>
  <c r="M903" i="4" s="1"/>
  <c r="J903" i="4" s="1"/>
  <c r="G900" i="11"/>
  <c r="H900" i="11" s="1"/>
  <c r="M899" i="4" s="1"/>
  <c r="J899" i="4" s="1"/>
  <c r="G896" i="11"/>
  <c r="H896" i="11" s="1"/>
  <c r="M895" i="4" s="1"/>
  <c r="J895" i="4" s="1"/>
  <c r="G892" i="11"/>
  <c r="H892" i="11" s="1"/>
  <c r="M891" i="4" s="1"/>
  <c r="J891" i="4" s="1"/>
  <c r="G888" i="11"/>
  <c r="H888" i="11" s="1"/>
  <c r="M887" i="4" s="1"/>
  <c r="J887" i="4" s="1"/>
  <c r="G884" i="11"/>
  <c r="H884" i="11" s="1"/>
  <c r="M883" i="4" s="1"/>
  <c r="J883" i="4" s="1"/>
  <c r="G880" i="11"/>
  <c r="H880" i="11" s="1"/>
  <c r="M879" i="4" s="1"/>
  <c r="J879" i="4" s="1"/>
  <c r="G876" i="11"/>
  <c r="H876" i="11" s="1"/>
  <c r="M875" i="4" s="1"/>
  <c r="J875" i="4" s="1"/>
  <c r="G872" i="11"/>
  <c r="H872" i="11" s="1"/>
  <c r="M871" i="4" s="1"/>
  <c r="J871" i="4" s="1"/>
  <c r="G868" i="11"/>
  <c r="H868" i="11" s="1"/>
  <c r="M867" i="4" s="1"/>
  <c r="J867" i="4" s="1"/>
  <c r="G864" i="11"/>
  <c r="H864" i="11" s="1"/>
  <c r="M863" i="4" s="1"/>
  <c r="J863" i="4" s="1"/>
  <c r="G860" i="11"/>
  <c r="H860" i="11" s="1"/>
  <c r="M859" i="4" s="1"/>
  <c r="J859" i="4" s="1"/>
  <c r="G856" i="11"/>
  <c r="H856" i="11" s="1"/>
  <c r="M855" i="4" s="1"/>
  <c r="J855" i="4" s="1"/>
  <c r="G852" i="11"/>
  <c r="H852" i="11" s="1"/>
  <c r="M851" i="4" s="1"/>
  <c r="J851" i="4" s="1"/>
  <c r="G848" i="11"/>
  <c r="H848" i="11" s="1"/>
  <c r="M847" i="4" s="1"/>
  <c r="J847" i="4" s="1"/>
  <c r="G844" i="11"/>
  <c r="H844" i="11" s="1"/>
  <c r="M843" i="4" s="1"/>
  <c r="J843" i="4" s="1"/>
  <c r="G840" i="11"/>
  <c r="H840" i="11" s="1"/>
  <c r="M839" i="4" s="1"/>
  <c r="J839" i="4" s="1"/>
  <c r="G836" i="11"/>
  <c r="H836" i="11" s="1"/>
  <c r="M835" i="4" s="1"/>
  <c r="J835" i="4" s="1"/>
  <c r="G832" i="11"/>
  <c r="H832" i="11" s="1"/>
  <c r="M831" i="4" s="1"/>
  <c r="J831" i="4" s="1"/>
  <c r="G828" i="11"/>
  <c r="H828" i="11" s="1"/>
  <c r="M827" i="4" s="1"/>
  <c r="J827" i="4" s="1"/>
  <c r="G824" i="11"/>
  <c r="H824" i="11" s="1"/>
  <c r="M823" i="4" s="1"/>
  <c r="J823" i="4" s="1"/>
  <c r="G820" i="11"/>
  <c r="H820" i="11" s="1"/>
  <c r="M819" i="4" s="1"/>
  <c r="J819" i="4" s="1"/>
  <c r="G816" i="11"/>
  <c r="H816" i="11" s="1"/>
  <c r="M815" i="4" s="1"/>
  <c r="J815" i="4" s="1"/>
  <c r="G812" i="11"/>
  <c r="H812" i="11" s="1"/>
  <c r="M811" i="4" s="1"/>
  <c r="J811" i="4" s="1"/>
  <c r="G808" i="11"/>
  <c r="H808" i="11" s="1"/>
  <c r="M807" i="4" s="1"/>
  <c r="J807" i="4" s="1"/>
  <c r="G804" i="11"/>
  <c r="H804" i="11" s="1"/>
  <c r="M803" i="4" s="1"/>
  <c r="J803" i="4" s="1"/>
  <c r="G800" i="11"/>
  <c r="H800" i="11" s="1"/>
  <c r="M799" i="4" s="1"/>
  <c r="J799" i="4" s="1"/>
  <c r="G796" i="11"/>
  <c r="H796" i="11" s="1"/>
  <c r="M795" i="4" s="1"/>
  <c r="J795" i="4" s="1"/>
  <c r="G792" i="11"/>
  <c r="H792" i="11" s="1"/>
  <c r="M791" i="4" s="1"/>
  <c r="J791" i="4" s="1"/>
  <c r="G788" i="11"/>
  <c r="H788" i="11" s="1"/>
  <c r="M787" i="4" s="1"/>
  <c r="J787" i="4" s="1"/>
  <c r="G784" i="11"/>
  <c r="H784" i="11" s="1"/>
  <c r="M783" i="4" s="1"/>
  <c r="J783" i="4" s="1"/>
  <c r="G780" i="11"/>
  <c r="H780" i="11" s="1"/>
  <c r="M779" i="4" s="1"/>
  <c r="J779" i="4" s="1"/>
  <c r="G776" i="11"/>
  <c r="H776" i="11" s="1"/>
  <c r="M775" i="4" s="1"/>
  <c r="J775" i="4" s="1"/>
  <c r="G772" i="11"/>
  <c r="H772" i="11" s="1"/>
  <c r="M771" i="4" s="1"/>
  <c r="J771" i="4" s="1"/>
  <c r="G768" i="11"/>
  <c r="H768" i="11" s="1"/>
  <c r="M767" i="4" s="1"/>
  <c r="J767" i="4" s="1"/>
  <c r="G764" i="11"/>
  <c r="H764" i="11" s="1"/>
  <c r="M763" i="4" s="1"/>
  <c r="J763" i="4" s="1"/>
  <c r="G760" i="11"/>
  <c r="H760" i="11" s="1"/>
  <c r="M759" i="4" s="1"/>
  <c r="J759" i="4" s="1"/>
  <c r="G756" i="11"/>
  <c r="H756" i="11" s="1"/>
  <c r="M755" i="4" s="1"/>
  <c r="J755" i="4" s="1"/>
  <c r="G752" i="11"/>
  <c r="H752" i="11" s="1"/>
  <c r="M751" i="4" s="1"/>
  <c r="J751" i="4" s="1"/>
  <c r="G748" i="11"/>
  <c r="H748" i="11" s="1"/>
  <c r="M747" i="4" s="1"/>
  <c r="J747" i="4" s="1"/>
  <c r="G744" i="11"/>
  <c r="H744" i="11" s="1"/>
  <c r="M743" i="4" s="1"/>
  <c r="J743" i="4" s="1"/>
  <c r="G740" i="11"/>
  <c r="H740" i="11" s="1"/>
  <c r="M739" i="4" s="1"/>
  <c r="J739" i="4" s="1"/>
  <c r="G736" i="11"/>
  <c r="H736" i="11" s="1"/>
  <c r="M735" i="4" s="1"/>
  <c r="J735" i="4" s="1"/>
  <c r="G732" i="11"/>
  <c r="H732" i="11" s="1"/>
  <c r="M731" i="4" s="1"/>
  <c r="J731" i="4" s="1"/>
  <c r="G728" i="11"/>
  <c r="H728" i="11" s="1"/>
  <c r="M727" i="4" s="1"/>
  <c r="J727" i="4" s="1"/>
  <c r="G724" i="11"/>
  <c r="H724" i="11" s="1"/>
  <c r="M723" i="4" s="1"/>
  <c r="J723" i="4" s="1"/>
  <c r="G720" i="11"/>
  <c r="H720" i="11" s="1"/>
  <c r="M719" i="4" s="1"/>
  <c r="J719" i="4" s="1"/>
  <c r="G716" i="11"/>
  <c r="H716" i="11" s="1"/>
  <c r="M715" i="4" s="1"/>
  <c r="J715" i="4" s="1"/>
  <c r="G712" i="11"/>
  <c r="H712" i="11" s="1"/>
  <c r="M711" i="4" s="1"/>
  <c r="J711" i="4" s="1"/>
  <c r="G708" i="11"/>
  <c r="H708" i="11" s="1"/>
  <c r="M707" i="4" s="1"/>
  <c r="J707" i="4" s="1"/>
  <c r="G704" i="11"/>
  <c r="H704" i="11" s="1"/>
  <c r="M703" i="4" s="1"/>
  <c r="J703" i="4" s="1"/>
  <c r="G700" i="11"/>
  <c r="H700" i="11" s="1"/>
  <c r="M699" i="4" s="1"/>
  <c r="J699" i="4" s="1"/>
  <c r="G696" i="11"/>
  <c r="H696" i="11" s="1"/>
  <c r="M695" i="4" s="1"/>
  <c r="J695" i="4" s="1"/>
  <c r="G692" i="11"/>
  <c r="H692" i="11" s="1"/>
  <c r="M691" i="4" s="1"/>
  <c r="J691" i="4" s="1"/>
  <c r="G688" i="11"/>
  <c r="H688" i="11" s="1"/>
  <c r="M687" i="4" s="1"/>
  <c r="J687" i="4" s="1"/>
  <c r="G684" i="11"/>
  <c r="H684" i="11" s="1"/>
  <c r="M683" i="4" s="1"/>
  <c r="J683" i="4" s="1"/>
  <c r="G680" i="11"/>
  <c r="H680" i="11" s="1"/>
  <c r="M679" i="4" s="1"/>
  <c r="J679" i="4" s="1"/>
  <c r="G676" i="11"/>
  <c r="H676" i="11" s="1"/>
  <c r="M675" i="4" s="1"/>
  <c r="J675" i="4" s="1"/>
  <c r="G672" i="11"/>
  <c r="H672" i="11" s="1"/>
  <c r="M671" i="4" s="1"/>
  <c r="J671" i="4" s="1"/>
  <c r="G668" i="11"/>
  <c r="H668" i="11" s="1"/>
  <c r="M667" i="4" s="1"/>
  <c r="J667" i="4" s="1"/>
  <c r="G664" i="11"/>
  <c r="H664" i="11" s="1"/>
  <c r="M663" i="4" s="1"/>
  <c r="J663" i="4" s="1"/>
  <c r="G660" i="11"/>
  <c r="H660" i="11" s="1"/>
  <c r="M659" i="4" s="1"/>
  <c r="J659" i="4" s="1"/>
  <c r="G656" i="11"/>
  <c r="H656" i="11" s="1"/>
  <c r="M655" i="4" s="1"/>
  <c r="J655" i="4" s="1"/>
  <c r="G652" i="11"/>
  <c r="H652" i="11" s="1"/>
  <c r="M651" i="4" s="1"/>
  <c r="J651" i="4" s="1"/>
  <c r="G648" i="11"/>
  <c r="H648" i="11" s="1"/>
  <c r="M647" i="4" s="1"/>
  <c r="J647" i="4" s="1"/>
  <c r="G644" i="11"/>
  <c r="H644" i="11" s="1"/>
  <c r="M643" i="4" s="1"/>
  <c r="J643" i="4" s="1"/>
  <c r="G640" i="11"/>
  <c r="H640" i="11" s="1"/>
  <c r="M639" i="4" s="1"/>
  <c r="J639" i="4" s="1"/>
  <c r="G636" i="11"/>
  <c r="H636" i="11" s="1"/>
  <c r="M635" i="4" s="1"/>
  <c r="J635" i="4" s="1"/>
  <c r="G632" i="11"/>
  <c r="H632" i="11" s="1"/>
  <c r="M631" i="4" s="1"/>
  <c r="J631" i="4" s="1"/>
  <c r="G628" i="11"/>
  <c r="H628" i="11" s="1"/>
  <c r="M627" i="4" s="1"/>
  <c r="J627" i="4" s="1"/>
  <c r="G624" i="11"/>
  <c r="H624" i="11" s="1"/>
  <c r="M623" i="4" s="1"/>
  <c r="J623" i="4" s="1"/>
  <c r="G620" i="11"/>
  <c r="H620" i="11" s="1"/>
  <c r="M619" i="4" s="1"/>
  <c r="J619" i="4" s="1"/>
  <c r="G616" i="11"/>
  <c r="H616" i="11" s="1"/>
  <c r="M615" i="4" s="1"/>
  <c r="J615" i="4" s="1"/>
  <c r="G612" i="11"/>
  <c r="H612" i="11" s="1"/>
  <c r="M611" i="4" s="1"/>
  <c r="J611" i="4" s="1"/>
  <c r="G608" i="11"/>
  <c r="H608" i="11" s="1"/>
  <c r="M607" i="4" s="1"/>
  <c r="J607" i="4" s="1"/>
  <c r="G604" i="11"/>
  <c r="H604" i="11" s="1"/>
  <c r="M603" i="4" s="1"/>
  <c r="J603" i="4" s="1"/>
  <c r="G600" i="11"/>
  <c r="H600" i="11" s="1"/>
  <c r="M599" i="4" s="1"/>
  <c r="J599" i="4" s="1"/>
  <c r="G596" i="11"/>
  <c r="H596" i="11" s="1"/>
  <c r="M595" i="4" s="1"/>
  <c r="J595" i="4" s="1"/>
  <c r="G592" i="11"/>
  <c r="H592" i="11" s="1"/>
  <c r="M591" i="4" s="1"/>
  <c r="J591" i="4" s="1"/>
  <c r="G588" i="11"/>
  <c r="H588" i="11" s="1"/>
  <c r="M587" i="4" s="1"/>
  <c r="J587" i="4" s="1"/>
  <c r="G584" i="11"/>
  <c r="H584" i="11" s="1"/>
  <c r="M583" i="4" s="1"/>
  <c r="J583" i="4" s="1"/>
  <c r="G580" i="11"/>
  <c r="H580" i="11" s="1"/>
  <c r="M579" i="4" s="1"/>
  <c r="J579" i="4" s="1"/>
  <c r="G576" i="11"/>
  <c r="H576" i="11" s="1"/>
  <c r="M575" i="4" s="1"/>
  <c r="J575" i="4" s="1"/>
  <c r="G572" i="11"/>
  <c r="H572" i="11" s="1"/>
  <c r="M571" i="4" s="1"/>
  <c r="J571" i="4" s="1"/>
  <c r="G568" i="11"/>
  <c r="H568" i="11" s="1"/>
  <c r="M567" i="4" s="1"/>
  <c r="J567" i="4" s="1"/>
  <c r="G564" i="11"/>
  <c r="H564" i="11" s="1"/>
  <c r="M563" i="4" s="1"/>
  <c r="J563" i="4" s="1"/>
  <c r="G560" i="11"/>
  <c r="H560" i="11" s="1"/>
  <c r="M559" i="4" s="1"/>
  <c r="J559" i="4" s="1"/>
  <c r="G556" i="11"/>
  <c r="H556" i="11" s="1"/>
  <c r="M555" i="4" s="1"/>
  <c r="J555" i="4" s="1"/>
  <c r="G552" i="11"/>
  <c r="H552" i="11" s="1"/>
  <c r="M551" i="4" s="1"/>
  <c r="J551" i="4" s="1"/>
  <c r="G548" i="11"/>
  <c r="H548" i="11" s="1"/>
  <c r="M547" i="4" s="1"/>
  <c r="J547" i="4" s="1"/>
  <c r="G544" i="11"/>
  <c r="H544" i="11" s="1"/>
  <c r="M543" i="4" s="1"/>
  <c r="J543" i="4" s="1"/>
  <c r="G540" i="11"/>
  <c r="H540" i="11" s="1"/>
  <c r="M539" i="4" s="1"/>
  <c r="J539" i="4" s="1"/>
  <c r="G536" i="11"/>
  <c r="H536" i="11" s="1"/>
  <c r="M535" i="4" s="1"/>
  <c r="J535" i="4" s="1"/>
  <c r="G532" i="11"/>
  <c r="H532" i="11" s="1"/>
  <c r="M531" i="4" s="1"/>
  <c r="J531" i="4" s="1"/>
  <c r="G528" i="11"/>
  <c r="H528" i="11" s="1"/>
  <c r="M527" i="4" s="1"/>
  <c r="J527" i="4" s="1"/>
  <c r="G524" i="11"/>
  <c r="H524" i="11" s="1"/>
  <c r="M523" i="4" s="1"/>
  <c r="J523" i="4" s="1"/>
  <c r="G520" i="11"/>
  <c r="H520" i="11" s="1"/>
  <c r="M519" i="4" s="1"/>
  <c r="J519" i="4" s="1"/>
  <c r="G516" i="11"/>
  <c r="H516" i="11" s="1"/>
  <c r="M515" i="4" s="1"/>
  <c r="J515" i="4" s="1"/>
  <c r="G512" i="11"/>
  <c r="H512" i="11" s="1"/>
  <c r="M511" i="4" s="1"/>
  <c r="J511" i="4" s="1"/>
  <c r="G508" i="11"/>
  <c r="H508" i="11" s="1"/>
  <c r="M507" i="4" s="1"/>
  <c r="J507" i="4" s="1"/>
  <c r="G504" i="11"/>
  <c r="H504" i="11" s="1"/>
  <c r="M503" i="4" s="1"/>
  <c r="J503" i="4" s="1"/>
  <c r="G500" i="11"/>
  <c r="H500" i="11" s="1"/>
  <c r="M499" i="4" s="1"/>
  <c r="J499" i="4" s="1"/>
  <c r="G496" i="11"/>
  <c r="H496" i="11" s="1"/>
  <c r="M495" i="4" s="1"/>
  <c r="J495" i="4" s="1"/>
  <c r="G492" i="11"/>
  <c r="H492" i="11" s="1"/>
  <c r="M491" i="4" s="1"/>
  <c r="J491" i="4" s="1"/>
  <c r="G488" i="11"/>
  <c r="H488" i="11" s="1"/>
  <c r="M487" i="4" s="1"/>
  <c r="J487" i="4" s="1"/>
  <c r="G484" i="11"/>
  <c r="H484" i="11" s="1"/>
  <c r="M483" i="4" s="1"/>
  <c r="J483" i="4" s="1"/>
  <c r="G480" i="11"/>
  <c r="H480" i="11" s="1"/>
  <c r="M479" i="4" s="1"/>
  <c r="J479" i="4" s="1"/>
  <c r="G476" i="11"/>
  <c r="H476" i="11" s="1"/>
  <c r="M475" i="4" s="1"/>
  <c r="J475" i="4" s="1"/>
  <c r="G472" i="11"/>
  <c r="H472" i="11" s="1"/>
  <c r="M471" i="4" s="1"/>
  <c r="J471" i="4" s="1"/>
  <c r="G468" i="11"/>
  <c r="H468" i="11" s="1"/>
  <c r="M467" i="4" s="1"/>
  <c r="J467" i="4" s="1"/>
  <c r="G464" i="11"/>
  <c r="H464" i="11" s="1"/>
  <c r="M463" i="4" s="1"/>
  <c r="J463" i="4" s="1"/>
  <c r="G460" i="11"/>
  <c r="H460" i="11" s="1"/>
  <c r="M459" i="4" s="1"/>
  <c r="J459" i="4" s="1"/>
  <c r="G456" i="11"/>
  <c r="H456" i="11" s="1"/>
  <c r="M455" i="4" s="1"/>
  <c r="J455" i="4" s="1"/>
  <c r="G452" i="11"/>
  <c r="H452" i="11" s="1"/>
  <c r="M451" i="4" s="1"/>
  <c r="J451" i="4" s="1"/>
  <c r="G448" i="11"/>
  <c r="H448" i="11" s="1"/>
  <c r="M447" i="4" s="1"/>
  <c r="J447" i="4" s="1"/>
  <c r="G444" i="11"/>
  <c r="H444" i="11" s="1"/>
  <c r="M443" i="4" s="1"/>
  <c r="J443" i="4" s="1"/>
  <c r="G440" i="11"/>
  <c r="H440" i="11" s="1"/>
  <c r="M439" i="4" s="1"/>
  <c r="J439" i="4" s="1"/>
  <c r="G436" i="11"/>
  <c r="H436" i="11" s="1"/>
  <c r="M435" i="4" s="1"/>
  <c r="J435" i="4" s="1"/>
  <c r="G432" i="11"/>
  <c r="H432" i="11" s="1"/>
  <c r="M431" i="4" s="1"/>
  <c r="J431" i="4" s="1"/>
  <c r="G428" i="11"/>
  <c r="H428" i="11" s="1"/>
  <c r="M427" i="4" s="1"/>
  <c r="J427" i="4" s="1"/>
  <c r="G424" i="11"/>
  <c r="H424" i="11" s="1"/>
  <c r="M423" i="4" s="1"/>
  <c r="J423" i="4" s="1"/>
  <c r="G420" i="11"/>
  <c r="H420" i="11" s="1"/>
  <c r="M419" i="4" s="1"/>
  <c r="J419" i="4" s="1"/>
  <c r="G416" i="11"/>
  <c r="H416" i="11" s="1"/>
  <c r="M415" i="4" s="1"/>
  <c r="J415" i="4" s="1"/>
  <c r="G412" i="11"/>
  <c r="H412" i="11" s="1"/>
  <c r="M411" i="4" s="1"/>
  <c r="J411" i="4" s="1"/>
  <c r="G408" i="11"/>
  <c r="H408" i="11" s="1"/>
  <c r="M407" i="4" s="1"/>
  <c r="J407" i="4" s="1"/>
  <c r="G404" i="11"/>
  <c r="H404" i="11" s="1"/>
  <c r="M403" i="4" s="1"/>
  <c r="J403" i="4" s="1"/>
  <c r="G400" i="11"/>
  <c r="H400" i="11" s="1"/>
  <c r="M399" i="4" s="1"/>
  <c r="J399" i="4" s="1"/>
  <c r="G396" i="11"/>
  <c r="H396" i="11" s="1"/>
  <c r="M395" i="4" s="1"/>
  <c r="J395" i="4" s="1"/>
  <c r="G392" i="11"/>
  <c r="H392" i="11" s="1"/>
  <c r="M391" i="4" s="1"/>
  <c r="J391" i="4" s="1"/>
  <c r="G388" i="11"/>
  <c r="H388" i="11" s="1"/>
  <c r="M387" i="4" s="1"/>
  <c r="J387" i="4" s="1"/>
  <c r="G384" i="11"/>
  <c r="H384" i="11" s="1"/>
  <c r="M383" i="4" s="1"/>
  <c r="J383" i="4" s="1"/>
  <c r="G380" i="11"/>
  <c r="H380" i="11" s="1"/>
  <c r="M379" i="4" s="1"/>
  <c r="J379" i="4" s="1"/>
  <c r="G376" i="11"/>
  <c r="H376" i="11" s="1"/>
  <c r="M375" i="4" s="1"/>
  <c r="J375" i="4" s="1"/>
  <c r="G372" i="11"/>
  <c r="H372" i="11" s="1"/>
  <c r="M371" i="4" s="1"/>
  <c r="J371" i="4" s="1"/>
  <c r="G368" i="11"/>
  <c r="H368" i="11" s="1"/>
  <c r="M367" i="4" s="1"/>
  <c r="J367" i="4" s="1"/>
  <c r="G364" i="11"/>
  <c r="H364" i="11" s="1"/>
  <c r="M363" i="4" s="1"/>
  <c r="J363" i="4" s="1"/>
  <c r="G360" i="11"/>
  <c r="H360" i="11" s="1"/>
  <c r="M359" i="4" s="1"/>
  <c r="J359" i="4" s="1"/>
  <c r="G356" i="11"/>
  <c r="H356" i="11" s="1"/>
  <c r="M355" i="4" s="1"/>
  <c r="J355" i="4" s="1"/>
  <c r="G352" i="11"/>
  <c r="H352" i="11" s="1"/>
  <c r="M351" i="4" s="1"/>
  <c r="J351" i="4" s="1"/>
  <c r="G348" i="11"/>
  <c r="H348" i="11" s="1"/>
  <c r="M347" i="4" s="1"/>
  <c r="J347" i="4" s="1"/>
  <c r="G344" i="11"/>
  <c r="H344" i="11" s="1"/>
  <c r="M343" i="4" s="1"/>
  <c r="J343" i="4" s="1"/>
  <c r="G340" i="11"/>
  <c r="H340" i="11" s="1"/>
  <c r="M339" i="4" s="1"/>
  <c r="J339" i="4" s="1"/>
  <c r="G336" i="11"/>
  <c r="H336" i="11" s="1"/>
  <c r="M335" i="4" s="1"/>
  <c r="J335" i="4" s="1"/>
  <c r="G332" i="11"/>
  <c r="H332" i="11" s="1"/>
  <c r="M331" i="4" s="1"/>
  <c r="J331" i="4" s="1"/>
  <c r="G328" i="11"/>
  <c r="H328" i="11" s="1"/>
  <c r="M327" i="4" s="1"/>
  <c r="J327" i="4" s="1"/>
  <c r="G324" i="11"/>
  <c r="H324" i="11" s="1"/>
  <c r="M323" i="4" s="1"/>
  <c r="J323" i="4" s="1"/>
  <c r="G320" i="11"/>
  <c r="H320" i="11" s="1"/>
  <c r="M319" i="4" s="1"/>
  <c r="J319" i="4" s="1"/>
  <c r="G316" i="11"/>
  <c r="H316" i="11" s="1"/>
  <c r="M315" i="4" s="1"/>
  <c r="J315" i="4" s="1"/>
  <c r="G312" i="11"/>
  <c r="H312" i="11" s="1"/>
  <c r="M311" i="4" s="1"/>
  <c r="J311" i="4" s="1"/>
  <c r="G308" i="11"/>
  <c r="H308" i="11" s="1"/>
  <c r="M307" i="4" s="1"/>
  <c r="J307" i="4" s="1"/>
  <c r="G304" i="11"/>
  <c r="H304" i="11" s="1"/>
  <c r="M303" i="4" s="1"/>
  <c r="J303" i="4" s="1"/>
  <c r="G300" i="11"/>
  <c r="H300" i="11" s="1"/>
  <c r="M299" i="4" s="1"/>
  <c r="J299" i="4" s="1"/>
  <c r="G296" i="11"/>
  <c r="H296" i="11" s="1"/>
  <c r="M295" i="4" s="1"/>
  <c r="J295" i="4" s="1"/>
  <c r="G292" i="11"/>
  <c r="H292" i="11" s="1"/>
  <c r="M291" i="4" s="1"/>
  <c r="J291" i="4" s="1"/>
  <c r="G288" i="11"/>
  <c r="H288" i="11" s="1"/>
  <c r="M287" i="4" s="1"/>
  <c r="J287" i="4" s="1"/>
  <c r="G284" i="11"/>
  <c r="H284" i="11" s="1"/>
  <c r="M283" i="4" s="1"/>
  <c r="J283" i="4" s="1"/>
  <c r="G280" i="11"/>
  <c r="H280" i="11" s="1"/>
  <c r="M279" i="4" s="1"/>
  <c r="J279" i="4" s="1"/>
  <c r="G276" i="11"/>
  <c r="H276" i="11" s="1"/>
  <c r="M275" i="4" s="1"/>
  <c r="J275" i="4" s="1"/>
  <c r="G272" i="11"/>
  <c r="H272" i="11" s="1"/>
  <c r="M271" i="4" s="1"/>
  <c r="J271" i="4" s="1"/>
  <c r="G268" i="11"/>
  <c r="H268" i="11" s="1"/>
  <c r="M267" i="4" s="1"/>
  <c r="J267" i="4" s="1"/>
  <c r="G264" i="11"/>
  <c r="H264" i="11" s="1"/>
  <c r="M263" i="4" s="1"/>
  <c r="J263" i="4" s="1"/>
  <c r="G260" i="11"/>
  <c r="H260" i="11" s="1"/>
  <c r="M259" i="4" s="1"/>
  <c r="J259" i="4" s="1"/>
  <c r="G256" i="11"/>
  <c r="H256" i="11" s="1"/>
  <c r="M255" i="4" s="1"/>
  <c r="J255" i="4" s="1"/>
  <c r="G252" i="11"/>
  <c r="H252" i="11" s="1"/>
  <c r="M251" i="4" s="1"/>
  <c r="J251" i="4" s="1"/>
  <c r="G248" i="11"/>
  <c r="H248" i="11" s="1"/>
  <c r="M247" i="4" s="1"/>
  <c r="J247" i="4" s="1"/>
  <c r="G244" i="11"/>
  <c r="H244" i="11" s="1"/>
  <c r="M243" i="4" s="1"/>
  <c r="J243" i="4" s="1"/>
  <c r="G240" i="11"/>
  <c r="H240" i="11" s="1"/>
  <c r="M239" i="4" s="1"/>
  <c r="J239" i="4" s="1"/>
  <c r="G236" i="11"/>
  <c r="H236" i="11" s="1"/>
  <c r="M235" i="4" s="1"/>
  <c r="J235" i="4" s="1"/>
  <c r="G232" i="11"/>
  <c r="H232" i="11" s="1"/>
  <c r="M231" i="4" s="1"/>
  <c r="J231" i="4" s="1"/>
  <c r="G228" i="11"/>
  <c r="H228" i="11" s="1"/>
  <c r="M227" i="4" s="1"/>
  <c r="J227" i="4" s="1"/>
  <c r="G224" i="11"/>
  <c r="H224" i="11" s="1"/>
  <c r="M223" i="4" s="1"/>
  <c r="J223" i="4" s="1"/>
  <c r="G220" i="11"/>
  <c r="H220" i="11" s="1"/>
  <c r="M219" i="4" s="1"/>
  <c r="J219" i="4" s="1"/>
  <c r="G216" i="11"/>
  <c r="H216" i="11" s="1"/>
  <c r="M215" i="4" s="1"/>
  <c r="J215" i="4" s="1"/>
  <c r="G212" i="11"/>
  <c r="H212" i="11" s="1"/>
  <c r="M211" i="4" s="1"/>
  <c r="J211" i="4" s="1"/>
  <c r="G208" i="11"/>
  <c r="H208" i="11" s="1"/>
  <c r="M207" i="4" s="1"/>
  <c r="J207" i="4" s="1"/>
  <c r="G204" i="11"/>
  <c r="H204" i="11" s="1"/>
  <c r="M203" i="4" s="1"/>
  <c r="J203" i="4" s="1"/>
  <c r="G200" i="11"/>
  <c r="H200" i="11" s="1"/>
  <c r="M199" i="4" s="1"/>
  <c r="J199" i="4" s="1"/>
  <c r="G196" i="11"/>
  <c r="H196" i="11" s="1"/>
  <c r="M195" i="4" s="1"/>
  <c r="J195" i="4" s="1"/>
  <c r="G192" i="11"/>
  <c r="H192" i="11" s="1"/>
  <c r="M191" i="4" s="1"/>
  <c r="J191" i="4" s="1"/>
  <c r="G188" i="11"/>
  <c r="H188" i="11" s="1"/>
  <c r="M187" i="4" s="1"/>
  <c r="J187" i="4" s="1"/>
  <c r="G184" i="11"/>
  <c r="H184" i="11" s="1"/>
  <c r="M183" i="4" s="1"/>
  <c r="J183" i="4" s="1"/>
  <c r="G180" i="11"/>
  <c r="H180" i="11" s="1"/>
  <c r="M179" i="4" s="1"/>
  <c r="J179" i="4" s="1"/>
  <c r="G176" i="11"/>
  <c r="H176" i="11" s="1"/>
  <c r="M175" i="4" s="1"/>
  <c r="J175" i="4" s="1"/>
  <c r="G172" i="11"/>
  <c r="H172" i="11" s="1"/>
  <c r="M171" i="4" s="1"/>
  <c r="J171" i="4" s="1"/>
  <c r="G168" i="11"/>
  <c r="H168" i="11" s="1"/>
  <c r="M167" i="4" s="1"/>
  <c r="J167" i="4" s="1"/>
  <c r="G164" i="11"/>
  <c r="H164" i="11" s="1"/>
  <c r="M163" i="4" s="1"/>
  <c r="J163" i="4" s="1"/>
  <c r="G160" i="11"/>
  <c r="H160" i="11" s="1"/>
  <c r="M159" i="4" s="1"/>
  <c r="J159" i="4" s="1"/>
  <c r="G156" i="11"/>
  <c r="H156" i="11" s="1"/>
  <c r="M155" i="4" s="1"/>
  <c r="J155" i="4" s="1"/>
  <c r="G152" i="11"/>
  <c r="H152" i="11" s="1"/>
  <c r="M151" i="4" s="1"/>
  <c r="J151" i="4" s="1"/>
  <c r="G148" i="11"/>
  <c r="H148" i="11" s="1"/>
  <c r="M147" i="4" s="1"/>
  <c r="J147" i="4" s="1"/>
  <c r="G144" i="11"/>
  <c r="H144" i="11" s="1"/>
  <c r="M143" i="4" s="1"/>
  <c r="J143" i="4" s="1"/>
  <c r="G140" i="11"/>
  <c r="H140" i="11" s="1"/>
  <c r="M139" i="4" s="1"/>
  <c r="J139" i="4" s="1"/>
  <c r="G136" i="11"/>
  <c r="H136" i="11" s="1"/>
  <c r="M135" i="4" s="1"/>
  <c r="J135" i="4" s="1"/>
  <c r="G132" i="11"/>
  <c r="H132" i="11" s="1"/>
  <c r="M131" i="4" s="1"/>
  <c r="J131" i="4" s="1"/>
  <c r="G128" i="11"/>
  <c r="H128" i="11" s="1"/>
  <c r="M127" i="4" s="1"/>
  <c r="J127" i="4" s="1"/>
  <c r="G124" i="11"/>
  <c r="H124" i="11" s="1"/>
  <c r="M123" i="4" s="1"/>
  <c r="J123" i="4" s="1"/>
  <c r="G120" i="11"/>
  <c r="H120" i="11" s="1"/>
  <c r="M119" i="4" s="1"/>
  <c r="J119" i="4" s="1"/>
  <c r="G116" i="11"/>
  <c r="H116" i="11" s="1"/>
  <c r="M115" i="4" s="1"/>
  <c r="J115" i="4" s="1"/>
  <c r="G112" i="11"/>
  <c r="H112" i="11" s="1"/>
  <c r="M111" i="4" s="1"/>
  <c r="J111" i="4" s="1"/>
  <c r="G108" i="11"/>
  <c r="H108" i="11" s="1"/>
  <c r="M107" i="4" s="1"/>
  <c r="J107" i="4" s="1"/>
  <c r="G104" i="11"/>
  <c r="H104" i="11" s="1"/>
  <c r="M103" i="4" s="1"/>
  <c r="J103" i="4" s="1"/>
  <c r="G100" i="11"/>
  <c r="H100" i="11" s="1"/>
  <c r="M99" i="4" s="1"/>
  <c r="J99" i="4" s="1"/>
  <c r="G96" i="11"/>
  <c r="H96" i="11" s="1"/>
  <c r="M95" i="4" s="1"/>
  <c r="J95" i="4" s="1"/>
  <c r="G92" i="11"/>
  <c r="H92" i="11" s="1"/>
  <c r="M91" i="4" s="1"/>
  <c r="J91" i="4" s="1"/>
  <c r="G88" i="11"/>
  <c r="H88" i="11" s="1"/>
  <c r="M87" i="4" s="1"/>
  <c r="J87" i="4" s="1"/>
  <c r="G84" i="11"/>
  <c r="H84" i="11" s="1"/>
  <c r="M83" i="4" s="1"/>
  <c r="J83" i="4" s="1"/>
  <c r="G80" i="11"/>
  <c r="H80" i="11" s="1"/>
  <c r="M79" i="4" s="1"/>
  <c r="J79" i="4" s="1"/>
  <c r="G76" i="11"/>
  <c r="H76" i="11" s="1"/>
  <c r="M75" i="4" s="1"/>
  <c r="J75" i="4" s="1"/>
  <c r="G72" i="11"/>
  <c r="H72" i="11" s="1"/>
  <c r="M71" i="4" s="1"/>
  <c r="J71" i="4" s="1"/>
  <c r="G68" i="11"/>
  <c r="H68" i="11" s="1"/>
  <c r="M67" i="4" s="1"/>
  <c r="J67" i="4" s="1"/>
  <c r="G64" i="11"/>
  <c r="H64" i="11" s="1"/>
  <c r="M63" i="4" s="1"/>
  <c r="J63" i="4" s="1"/>
  <c r="G60" i="11"/>
  <c r="H60" i="11" s="1"/>
  <c r="M59" i="4" s="1"/>
  <c r="J59" i="4" s="1"/>
  <c r="G56" i="11"/>
  <c r="H56" i="11" s="1"/>
  <c r="M55" i="4" s="1"/>
  <c r="J55" i="4" s="1"/>
  <c r="G52" i="11"/>
  <c r="H52" i="11" s="1"/>
  <c r="M51" i="4" s="1"/>
  <c r="J51" i="4" s="1"/>
  <c r="G48" i="11"/>
  <c r="H48" i="11" s="1"/>
  <c r="M47" i="4" s="1"/>
  <c r="J47" i="4" s="1"/>
  <c r="G44" i="11"/>
  <c r="H44" i="11" s="1"/>
  <c r="M43" i="4" s="1"/>
  <c r="J43" i="4" s="1"/>
  <c r="G40" i="11"/>
  <c r="H40" i="11" s="1"/>
  <c r="M39" i="4" s="1"/>
  <c r="J39" i="4" s="1"/>
  <c r="G36" i="11"/>
  <c r="H36" i="11" s="1"/>
  <c r="M35" i="4" s="1"/>
  <c r="J35" i="4" s="1"/>
  <c r="G32" i="11"/>
  <c r="H32" i="11" s="1"/>
  <c r="M31" i="4" s="1"/>
  <c r="J31" i="4" s="1"/>
  <c r="G28" i="11"/>
  <c r="H28" i="11" s="1"/>
  <c r="M27" i="4" s="1"/>
  <c r="J27" i="4" s="1"/>
  <c r="G24" i="11"/>
  <c r="H24" i="11" s="1"/>
  <c r="M23" i="4" s="1"/>
  <c r="J23" i="4" s="1"/>
  <c r="G20" i="11"/>
  <c r="H20" i="11" s="1"/>
  <c r="M19" i="4" s="1"/>
  <c r="J19" i="4" s="1"/>
  <c r="G16" i="11"/>
  <c r="H16" i="11" s="1"/>
  <c r="M15" i="4" s="1"/>
  <c r="J15" i="4" s="1"/>
  <c r="G12" i="11"/>
  <c r="H12" i="11" s="1"/>
  <c r="M11" i="4" s="1"/>
  <c r="J11" i="4" s="1"/>
  <c r="G8" i="11"/>
  <c r="H8" i="11" s="1"/>
  <c r="M7" i="4" s="1"/>
  <c r="J7" i="4" s="1"/>
  <c r="G4" i="11"/>
  <c r="H4" i="11" s="1"/>
  <c r="M3" i="4" s="1"/>
  <c r="J3" i="4" s="1"/>
  <c r="G1379" i="11"/>
  <c r="H1379" i="11" s="1"/>
  <c r="M1378" i="4" s="1"/>
  <c r="J1378" i="4" s="1"/>
  <c r="G1375" i="11"/>
  <c r="H1375" i="11" s="1"/>
  <c r="M1374" i="4" s="1"/>
  <c r="J1374" i="4" s="1"/>
  <c r="G1371" i="11"/>
  <c r="H1371" i="11" s="1"/>
  <c r="M1370" i="4" s="1"/>
  <c r="J1370" i="4" s="1"/>
  <c r="G1367" i="11"/>
  <c r="H1367" i="11" s="1"/>
  <c r="M1366" i="4" s="1"/>
  <c r="J1366" i="4" s="1"/>
  <c r="G1363" i="11"/>
  <c r="H1363" i="11" s="1"/>
  <c r="M1362" i="4" s="1"/>
  <c r="J1362" i="4" s="1"/>
  <c r="G1359" i="11"/>
  <c r="H1359" i="11" s="1"/>
  <c r="M1358" i="4" s="1"/>
  <c r="J1358" i="4" s="1"/>
  <c r="G1355" i="11"/>
  <c r="H1355" i="11" s="1"/>
  <c r="M1354" i="4" s="1"/>
  <c r="J1354" i="4" s="1"/>
  <c r="G1351" i="11"/>
  <c r="H1351" i="11" s="1"/>
  <c r="M1350" i="4" s="1"/>
  <c r="J1350" i="4" s="1"/>
  <c r="G1347" i="11"/>
  <c r="H1347" i="11" s="1"/>
  <c r="M1346" i="4" s="1"/>
  <c r="J1346" i="4" s="1"/>
  <c r="G1343" i="11"/>
  <c r="H1343" i="11" s="1"/>
  <c r="M1342" i="4" s="1"/>
  <c r="J1342" i="4" s="1"/>
  <c r="G1339" i="11"/>
  <c r="H1339" i="11" s="1"/>
  <c r="M1338" i="4" s="1"/>
  <c r="J1338" i="4" s="1"/>
  <c r="G1335" i="11"/>
  <c r="H1335" i="11" s="1"/>
  <c r="M1334" i="4" s="1"/>
  <c r="J1334" i="4" s="1"/>
  <c r="G1331" i="11"/>
  <c r="H1331" i="11" s="1"/>
  <c r="M1330" i="4" s="1"/>
  <c r="J1330" i="4" s="1"/>
  <c r="G1327" i="11"/>
  <c r="H1327" i="11" s="1"/>
  <c r="M1326" i="4" s="1"/>
  <c r="J1326" i="4" s="1"/>
  <c r="G1323" i="11"/>
  <c r="H1323" i="11" s="1"/>
  <c r="M1322" i="4" s="1"/>
  <c r="J1322" i="4" s="1"/>
  <c r="G1319" i="11"/>
  <c r="H1319" i="11" s="1"/>
  <c r="M1318" i="4" s="1"/>
  <c r="J1318" i="4" s="1"/>
  <c r="G1315" i="11"/>
  <c r="H1315" i="11" s="1"/>
  <c r="M1314" i="4" s="1"/>
  <c r="J1314" i="4" s="1"/>
  <c r="G1311" i="11"/>
  <c r="H1311" i="11" s="1"/>
  <c r="M1310" i="4" s="1"/>
  <c r="J1310" i="4" s="1"/>
  <c r="G1307" i="11"/>
  <c r="H1307" i="11" s="1"/>
  <c r="M1306" i="4" s="1"/>
  <c r="J1306" i="4" s="1"/>
  <c r="G1303" i="11"/>
  <c r="H1303" i="11" s="1"/>
  <c r="M1302" i="4" s="1"/>
  <c r="J1302" i="4" s="1"/>
  <c r="G1299" i="11"/>
  <c r="H1299" i="11" s="1"/>
  <c r="M1298" i="4" s="1"/>
  <c r="J1298" i="4" s="1"/>
  <c r="G1295" i="11"/>
  <c r="H1295" i="11" s="1"/>
  <c r="M1294" i="4" s="1"/>
  <c r="J1294" i="4" s="1"/>
  <c r="G1291" i="11"/>
  <c r="H1291" i="11" s="1"/>
  <c r="M1290" i="4" s="1"/>
  <c r="J1290" i="4" s="1"/>
  <c r="G1287" i="11"/>
  <c r="H1287" i="11" s="1"/>
  <c r="M1286" i="4" s="1"/>
  <c r="J1286" i="4" s="1"/>
  <c r="G1283" i="11"/>
  <c r="H1283" i="11" s="1"/>
  <c r="M1282" i="4" s="1"/>
  <c r="J1282" i="4" s="1"/>
  <c r="G1279" i="11"/>
  <c r="H1279" i="11" s="1"/>
  <c r="M1278" i="4" s="1"/>
  <c r="J1278" i="4" s="1"/>
  <c r="G1275" i="11"/>
  <c r="H1275" i="11" s="1"/>
  <c r="M1274" i="4" s="1"/>
  <c r="J1274" i="4" s="1"/>
  <c r="G1271" i="11"/>
  <c r="H1271" i="11" s="1"/>
  <c r="M1270" i="4" s="1"/>
  <c r="J1270" i="4" s="1"/>
  <c r="G1267" i="11"/>
  <c r="H1267" i="11" s="1"/>
  <c r="M1266" i="4" s="1"/>
  <c r="J1266" i="4" s="1"/>
  <c r="G1263" i="11"/>
  <c r="H1263" i="11" s="1"/>
  <c r="M1262" i="4" s="1"/>
  <c r="J1262" i="4" s="1"/>
  <c r="G1259" i="11"/>
  <c r="H1259" i="11" s="1"/>
  <c r="M1258" i="4" s="1"/>
  <c r="J1258" i="4" s="1"/>
  <c r="G1255" i="11"/>
  <c r="H1255" i="11" s="1"/>
  <c r="M1254" i="4" s="1"/>
  <c r="J1254" i="4" s="1"/>
  <c r="G1251" i="11"/>
  <c r="H1251" i="11" s="1"/>
  <c r="M1250" i="4" s="1"/>
  <c r="J1250" i="4" s="1"/>
  <c r="G1247" i="11"/>
  <c r="H1247" i="11" s="1"/>
  <c r="M1246" i="4" s="1"/>
  <c r="J1246" i="4" s="1"/>
  <c r="G1243" i="11"/>
  <c r="H1243" i="11" s="1"/>
  <c r="M1242" i="4" s="1"/>
  <c r="J1242" i="4" s="1"/>
  <c r="G1239" i="11"/>
  <c r="H1239" i="11" s="1"/>
  <c r="M1238" i="4" s="1"/>
  <c r="J1238" i="4" s="1"/>
  <c r="G1235" i="11"/>
  <c r="H1235" i="11" s="1"/>
  <c r="M1234" i="4" s="1"/>
  <c r="J1234" i="4" s="1"/>
  <c r="G1231" i="11"/>
  <c r="H1231" i="11" s="1"/>
  <c r="M1230" i="4" s="1"/>
  <c r="J1230" i="4" s="1"/>
  <c r="G1227" i="11"/>
  <c r="H1227" i="11" s="1"/>
  <c r="M1226" i="4" s="1"/>
  <c r="J1226" i="4" s="1"/>
  <c r="G1223" i="11"/>
  <c r="H1223" i="11" s="1"/>
  <c r="M1222" i="4" s="1"/>
  <c r="J1222" i="4" s="1"/>
  <c r="G1219" i="11"/>
  <c r="H1219" i="11" s="1"/>
  <c r="M1218" i="4" s="1"/>
  <c r="J1218" i="4" s="1"/>
  <c r="G1215" i="11"/>
  <c r="H1215" i="11" s="1"/>
  <c r="M1214" i="4" s="1"/>
  <c r="J1214" i="4" s="1"/>
  <c r="G1211" i="11"/>
  <c r="H1211" i="11" s="1"/>
  <c r="M1210" i="4" s="1"/>
  <c r="J1210" i="4" s="1"/>
  <c r="G1207" i="11"/>
  <c r="H1207" i="11" s="1"/>
  <c r="M1206" i="4" s="1"/>
  <c r="J1206" i="4" s="1"/>
  <c r="G1203" i="11"/>
  <c r="H1203" i="11" s="1"/>
  <c r="M1202" i="4" s="1"/>
  <c r="J1202" i="4" s="1"/>
  <c r="G1199" i="11"/>
  <c r="H1199" i="11" s="1"/>
  <c r="M1198" i="4" s="1"/>
  <c r="J1198" i="4" s="1"/>
  <c r="G1195" i="11"/>
  <c r="H1195" i="11" s="1"/>
  <c r="M1194" i="4" s="1"/>
  <c r="J1194" i="4" s="1"/>
  <c r="G1191" i="11"/>
  <c r="H1191" i="11" s="1"/>
  <c r="M1190" i="4" s="1"/>
  <c r="J1190" i="4" s="1"/>
  <c r="G1187" i="11"/>
  <c r="H1187" i="11" s="1"/>
  <c r="M1186" i="4" s="1"/>
  <c r="J1186" i="4" s="1"/>
  <c r="G1183" i="11"/>
  <c r="H1183" i="11" s="1"/>
  <c r="M1182" i="4" s="1"/>
  <c r="J1182" i="4" s="1"/>
  <c r="G1179" i="11"/>
  <c r="H1179" i="11" s="1"/>
  <c r="M1178" i="4" s="1"/>
  <c r="J1178" i="4" s="1"/>
  <c r="G1175" i="11"/>
  <c r="H1175" i="11" s="1"/>
  <c r="M1174" i="4" s="1"/>
  <c r="J1174" i="4" s="1"/>
  <c r="G1171" i="11"/>
  <c r="H1171" i="11" s="1"/>
  <c r="M1170" i="4" s="1"/>
  <c r="J1170" i="4" s="1"/>
  <c r="G1167" i="11"/>
  <c r="H1167" i="11" s="1"/>
  <c r="M1166" i="4" s="1"/>
  <c r="J1166" i="4" s="1"/>
  <c r="G1163" i="11"/>
  <c r="H1163" i="11" s="1"/>
  <c r="M1162" i="4" s="1"/>
  <c r="J1162" i="4" s="1"/>
  <c r="G1159" i="11"/>
  <c r="H1159" i="11" s="1"/>
  <c r="M1158" i="4" s="1"/>
  <c r="J1158" i="4" s="1"/>
  <c r="G1155" i="11"/>
  <c r="H1155" i="11" s="1"/>
  <c r="M1154" i="4" s="1"/>
  <c r="J1154" i="4" s="1"/>
  <c r="G1151" i="11"/>
  <c r="H1151" i="11" s="1"/>
  <c r="M1150" i="4" s="1"/>
  <c r="J1150" i="4" s="1"/>
  <c r="G1147" i="11"/>
  <c r="H1147" i="11" s="1"/>
  <c r="M1146" i="4" s="1"/>
  <c r="J1146" i="4" s="1"/>
  <c r="G1143" i="11"/>
  <c r="H1143" i="11" s="1"/>
  <c r="M1142" i="4" s="1"/>
  <c r="J1142" i="4" s="1"/>
  <c r="G1139" i="11"/>
  <c r="H1139" i="11" s="1"/>
  <c r="M1138" i="4" s="1"/>
  <c r="J1138" i="4" s="1"/>
  <c r="G1135" i="11"/>
  <c r="H1135" i="11" s="1"/>
  <c r="M1134" i="4" s="1"/>
  <c r="J1134" i="4" s="1"/>
  <c r="G1131" i="11"/>
  <c r="H1131" i="11" s="1"/>
  <c r="M1130" i="4" s="1"/>
  <c r="J1130" i="4" s="1"/>
  <c r="G1127" i="11"/>
  <c r="H1127" i="11" s="1"/>
  <c r="M1126" i="4" s="1"/>
  <c r="J1126" i="4" s="1"/>
  <c r="G1123" i="11"/>
  <c r="H1123" i="11" s="1"/>
  <c r="M1122" i="4" s="1"/>
  <c r="J1122" i="4" s="1"/>
  <c r="G1119" i="11"/>
  <c r="H1119" i="11" s="1"/>
  <c r="M1118" i="4" s="1"/>
  <c r="J1118" i="4" s="1"/>
  <c r="G1115" i="11"/>
  <c r="H1115" i="11" s="1"/>
  <c r="M1114" i="4" s="1"/>
  <c r="J1114" i="4" s="1"/>
  <c r="G1111" i="11"/>
  <c r="H1111" i="11" s="1"/>
  <c r="M1110" i="4" s="1"/>
  <c r="J1110" i="4" s="1"/>
  <c r="G1107" i="11"/>
  <c r="H1107" i="11" s="1"/>
  <c r="M1106" i="4" s="1"/>
  <c r="J1106" i="4" s="1"/>
  <c r="G1103" i="11"/>
  <c r="H1103" i="11" s="1"/>
  <c r="M1102" i="4" s="1"/>
  <c r="J1102" i="4" s="1"/>
  <c r="G1099" i="11"/>
  <c r="H1099" i="11" s="1"/>
  <c r="M1098" i="4" s="1"/>
  <c r="J1098" i="4" s="1"/>
  <c r="G1095" i="11"/>
  <c r="H1095" i="11" s="1"/>
  <c r="M1094" i="4" s="1"/>
  <c r="J1094" i="4" s="1"/>
  <c r="G1091" i="11"/>
  <c r="H1091" i="11" s="1"/>
  <c r="M1090" i="4" s="1"/>
  <c r="J1090" i="4" s="1"/>
  <c r="G1087" i="11"/>
  <c r="H1087" i="11" s="1"/>
  <c r="M1086" i="4" s="1"/>
  <c r="J1086" i="4" s="1"/>
  <c r="G1083" i="11"/>
  <c r="H1083" i="11" s="1"/>
  <c r="M1082" i="4" s="1"/>
  <c r="J1082" i="4" s="1"/>
  <c r="G1079" i="11"/>
  <c r="H1079" i="11" s="1"/>
  <c r="M1078" i="4" s="1"/>
  <c r="J1078" i="4" s="1"/>
  <c r="G1075" i="11"/>
  <c r="H1075" i="11" s="1"/>
  <c r="M1074" i="4" s="1"/>
  <c r="J1074" i="4" s="1"/>
  <c r="G1071" i="11"/>
  <c r="H1071" i="11" s="1"/>
  <c r="M1070" i="4" s="1"/>
  <c r="J1070" i="4" s="1"/>
  <c r="G1067" i="11"/>
  <c r="H1067" i="11" s="1"/>
  <c r="M1066" i="4" s="1"/>
  <c r="J1066" i="4" s="1"/>
  <c r="G1063" i="11"/>
  <c r="H1063" i="11" s="1"/>
  <c r="M1062" i="4" s="1"/>
  <c r="J1062" i="4" s="1"/>
  <c r="G1059" i="11"/>
  <c r="H1059" i="11" s="1"/>
  <c r="M1058" i="4" s="1"/>
  <c r="J1058" i="4" s="1"/>
  <c r="G1055" i="11"/>
  <c r="H1055" i="11" s="1"/>
  <c r="M1054" i="4" s="1"/>
  <c r="J1054" i="4" s="1"/>
  <c r="G1051" i="11"/>
  <c r="H1051" i="11" s="1"/>
  <c r="M1050" i="4" s="1"/>
  <c r="J1050" i="4" s="1"/>
  <c r="G1047" i="11"/>
  <c r="H1047" i="11" s="1"/>
  <c r="M1046" i="4" s="1"/>
  <c r="J1046" i="4" s="1"/>
  <c r="G1043" i="11"/>
  <c r="H1043" i="11" s="1"/>
  <c r="M1042" i="4" s="1"/>
  <c r="J1042" i="4" s="1"/>
  <c r="G1039" i="11"/>
  <c r="H1039" i="11" s="1"/>
  <c r="M1038" i="4" s="1"/>
  <c r="J1038" i="4" s="1"/>
  <c r="G1035" i="11"/>
  <c r="H1035" i="11" s="1"/>
  <c r="M1034" i="4" s="1"/>
  <c r="J1034" i="4" s="1"/>
  <c r="G1031" i="11"/>
  <c r="H1031" i="11" s="1"/>
  <c r="M1030" i="4" s="1"/>
  <c r="J1030" i="4" s="1"/>
  <c r="G1027" i="11"/>
  <c r="H1027" i="11" s="1"/>
  <c r="M1026" i="4" s="1"/>
  <c r="J1026" i="4" s="1"/>
  <c r="G1023" i="11"/>
  <c r="H1023" i="11" s="1"/>
  <c r="M1022" i="4" s="1"/>
  <c r="J1022" i="4" s="1"/>
  <c r="G1019" i="11"/>
  <c r="H1019" i="11" s="1"/>
  <c r="M1018" i="4" s="1"/>
  <c r="J1018" i="4" s="1"/>
  <c r="G1015" i="11"/>
  <c r="H1015" i="11" s="1"/>
  <c r="M1014" i="4" s="1"/>
  <c r="J1014" i="4" s="1"/>
  <c r="G1011" i="11"/>
  <c r="H1011" i="11" s="1"/>
  <c r="M1010" i="4" s="1"/>
  <c r="J1010" i="4" s="1"/>
  <c r="G1007" i="11"/>
  <c r="H1007" i="11" s="1"/>
  <c r="M1006" i="4" s="1"/>
  <c r="J1006" i="4" s="1"/>
  <c r="G1003" i="11"/>
  <c r="H1003" i="11" s="1"/>
  <c r="M1002" i="4" s="1"/>
  <c r="J1002" i="4" s="1"/>
  <c r="G999" i="11"/>
  <c r="H999" i="11" s="1"/>
  <c r="M998" i="4" s="1"/>
  <c r="J998" i="4" s="1"/>
  <c r="G995" i="11"/>
  <c r="H995" i="11" s="1"/>
  <c r="M994" i="4" s="1"/>
  <c r="J994" i="4" s="1"/>
  <c r="G991" i="11"/>
  <c r="H991" i="11" s="1"/>
  <c r="M990" i="4" s="1"/>
  <c r="J990" i="4" s="1"/>
  <c r="G987" i="11"/>
  <c r="H987" i="11" s="1"/>
  <c r="M986" i="4" s="1"/>
  <c r="J986" i="4" s="1"/>
  <c r="G983" i="11"/>
  <c r="H983" i="11" s="1"/>
  <c r="M982" i="4" s="1"/>
  <c r="J982" i="4" s="1"/>
  <c r="G979" i="11"/>
  <c r="H979" i="11" s="1"/>
  <c r="M978" i="4" s="1"/>
  <c r="J978" i="4" s="1"/>
  <c r="G975" i="11"/>
  <c r="H975" i="11" s="1"/>
  <c r="M974" i="4" s="1"/>
  <c r="J974" i="4" s="1"/>
  <c r="G971" i="11"/>
  <c r="H971" i="11" s="1"/>
  <c r="M970" i="4" s="1"/>
  <c r="J970" i="4" s="1"/>
  <c r="G967" i="11"/>
  <c r="H967" i="11" s="1"/>
  <c r="M966" i="4" s="1"/>
  <c r="J966" i="4" s="1"/>
  <c r="G963" i="11"/>
  <c r="H963" i="11" s="1"/>
  <c r="M962" i="4" s="1"/>
  <c r="J962" i="4" s="1"/>
  <c r="G959" i="11"/>
  <c r="H959" i="11" s="1"/>
  <c r="M958" i="4" s="1"/>
  <c r="J958" i="4" s="1"/>
  <c r="G955" i="11"/>
  <c r="H955" i="11" s="1"/>
  <c r="M954" i="4" s="1"/>
  <c r="J954" i="4" s="1"/>
  <c r="G951" i="11"/>
  <c r="H951" i="11" s="1"/>
  <c r="M950" i="4" s="1"/>
  <c r="J950" i="4" s="1"/>
  <c r="G947" i="11"/>
  <c r="H947" i="11" s="1"/>
  <c r="M946" i="4" s="1"/>
  <c r="J946" i="4" s="1"/>
  <c r="G943" i="11"/>
  <c r="H943" i="11" s="1"/>
  <c r="M942" i="4" s="1"/>
  <c r="J942" i="4" s="1"/>
  <c r="G939" i="11"/>
  <c r="H939" i="11" s="1"/>
  <c r="M938" i="4" s="1"/>
  <c r="J938" i="4" s="1"/>
  <c r="G935" i="11"/>
  <c r="H935" i="11" s="1"/>
  <c r="M934" i="4" s="1"/>
  <c r="J934" i="4" s="1"/>
  <c r="G931" i="11"/>
  <c r="H931" i="11" s="1"/>
  <c r="M930" i="4" s="1"/>
  <c r="J930" i="4" s="1"/>
  <c r="G927" i="11"/>
  <c r="H927" i="11" s="1"/>
  <c r="M926" i="4" s="1"/>
  <c r="J926" i="4" s="1"/>
  <c r="G923" i="11"/>
  <c r="H923" i="11" s="1"/>
  <c r="M922" i="4" s="1"/>
  <c r="J922" i="4" s="1"/>
  <c r="G919" i="11"/>
  <c r="H919" i="11" s="1"/>
  <c r="M918" i="4" s="1"/>
  <c r="J918" i="4" s="1"/>
  <c r="G915" i="11"/>
  <c r="H915" i="11" s="1"/>
  <c r="M914" i="4" s="1"/>
  <c r="J914" i="4" s="1"/>
  <c r="G911" i="11"/>
  <c r="H911" i="11" s="1"/>
  <c r="M910" i="4" s="1"/>
  <c r="J910" i="4" s="1"/>
  <c r="G907" i="11"/>
  <c r="H907" i="11" s="1"/>
  <c r="M906" i="4" s="1"/>
  <c r="J906" i="4" s="1"/>
  <c r="G903" i="11"/>
  <c r="H903" i="11" s="1"/>
  <c r="M902" i="4" s="1"/>
  <c r="J902" i="4" s="1"/>
  <c r="G899" i="11"/>
  <c r="H899" i="11" s="1"/>
  <c r="M898" i="4" s="1"/>
  <c r="J898" i="4" s="1"/>
  <c r="G895" i="11"/>
  <c r="H895" i="11" s="1"/>
  <c r="M894" i="4" s="1"/>
  <c r="J894" i="4" s="1"/>
  <c r="G891" i="11"/>
  <c r="H891" i="11" s="1"/>
  <c r="M890" i="4" s="1"/>
  <c r="J890" i="4" s="1"/>
  <c r="G887" i="11"/>
  <c r="H887" i="11" s="1"/>
  <c r="M886" i="4" s="1"/>
  <c r="J886" i="4" s="1"/>
  <c r="G883" i="11"/>
  <c r="H883" i="11" s="1"/>
  <c r="M882" i="4" s="1"/>
  <c r="J882" i="4" s="1"/>
  <c r="G879" i="11"/>
  <c r="H879" i="11" s="1"/>
  <c r="M878" i="4" s="1"/>
  <c r="J878" i="4" s="1"/>
  <c r="G875" i="11"/>
  <c r="H875" i="11" s="1"/>
  <c r="M874" i="4" s="1"/>
  <c r="J874" i="4" s="1"/>
  <c r="G871" i="11"/>
  <c r="H871" i="11" s="1"/>
  <c r="M870" i="4" s="1"/>
  <c r="J870" i="4" s="1"/>
  <c r="G867" i="11"/>
  <c r="H867" i="11" s="1"/>
  <c r="M866" i="4" s="1"/>
  <c r="J866" i="4" s="1"/>
  <c r="G863" i="11"/>
  <c r="H863" i="11" s="1"/>
  <c r="M862" i="4" s="1"/>
  <c r="J862" i="4" s="1"/>
  <c r="G859" i="11"/>
  <c r="H859" i="11" s="1"/>
  <c r="M858" i="4" s="1"/>
  <c r="J858" i="4" s="1"/>
  <c r="G855" i="11"/>
  <c r="H855" i="11" s="1"/>
  <c r="M854" i="4" s="1"/>
  <c r="J854" i="4" s="1"/>
  <c r="G851" i="11"/>
  <c r="H851" i="11" s="1"/>
  <c r="M850" i="4" s="1"/>
  <c r="J850" i="4" s="1"/>
  <c r="G847" i="11"/>
  <c r="H847" i="11" s="1"/>
  <c r="M846" i="4" s="1"/>
  <c r="J846" i="4" s="1"/>
  <c r="G843" i="11"/>
  <c r="H843" i="11" s="1"/>
  <c r="M842" i="4" s="1"/>
  <c r="J842" i="4" s="1"/>
  <c r="G839" i="11"/>
  <c r="H839" i="11" s="1"/>
  <c r="M838" i="4" s="1"/>
  <c r="J838" i="4" s="1"/>
  <c r="G835" i="11"/>
  <c r="H835" i="11" s="1"/>
  <c r="M834" i="4" s="1"/>
  <c r="J834" i="4" s="1"/>
  <c r="G831" i="11"/>
  <c r="H831" i="11" s="1"/>
  <c r="M830" i="4" s="1"/>
  <c r="J830" i="4" s="1"/>
  <c r="G827" i="11"/>
  <c r="H827" i="11" s="1"/>
  <c r="M826" i="4" s="1"/>
  <c r="J826" i="4" s="1"/>
  <c r="G823" i="11"/>
  <c r="H823" i="11" s="1"/>
  <c r="M822" i="4" s="1"/>
  <c r="J822" i="4" s="1"/>
  <c r="G819" i="11"/>
  <c r="H819" i="11" s="1"/>
  <c r="M818" i="4" s="1"/>
  <c r="J818" i="4" s="1"/>
  <c r="G815" i="11"/>
  <c r="H815" i="11" s="1"/>
  <c r="M814" i="4" s="1"/>
  <c r="J814" i="4" s="1"/>
  <c r="G811" i="11"/>
  <c r="H811" i="11" s="1"/>
  <c r="M810" i="4" s="1"/>
  <c r="J810" i="4" s="1"/>
  <c r="G807" i="11"/>
  <c r="H807" i="11" s="1"/>
  <c r="M806" i="4" s="1"/>
  <c r="J806" i="4" s="1"/>
  <c r="G803" i="11"/>
  <c r="H803" i="11" s="1"/>
  <c r="M802" i="4" s="1"/>
  <c r="J802" i="4" s="1"/>
  <c r="G799" i="11"/>
  <c r="H799" i="11" s="1"/>
  <c r="M798" i="4" s="1"/>
  <c r="J798" i="4" s="1"/>
  <c r="G795" i="11"/>
  <c r="H795" i="11" s="1"/>
  <c r="M794" i="4" s="1"/>
  <c r="J794" i="4" s="1"/>
  <c r="G791" i="11"/>
  <c r="H791" i="11" s="1"/>
  <c r="M790" i="4" s="1"/>
  <c r="J790" i="4" s="1"/>
  <c r="G787" i="11"/>
  <c r="H787" i="11" s="1"/>
  <c r="M786" i="4" s="1"/>
  <c r="J786" i="4" s="1"/>
  <c r="G783" i="11"/>
  <c r="H783" i="11" s="1"/>
  <c r="M782" i="4" s="1"/>
  <c r="J782" i="4" s="1"/>
  <c r="G779" i="11"/>
  <c r="H779" i="11" s="1"/>
  <c r="M778" i="4" s="1"/>
  <c r="J778" i="4" s="1"/>
  <c r="G775" i="11"/>
  <c r="H775" i="11" s="1"/>
  <c r="M774" i="4" s="1"/>
  <c r="J774" i="4" s="1"/>
  <c r="G771" i="11"/>
  <c r="H771" i="11" s="1"/>
  <c r="M770" i="4" s="1"/>
  <c r="J770" i="4" s="1"/>
  <c r="G767" i="11"/>
  <c r="H767" i="11" s="1"/>
  <c r="M766" i="4" s="1"/>
  <c r="J766" i="4" s="1"/>
  <c r="G763" i="11"/>
  <c r="H763" i="11" s="1"/>
  <c r="M762" i="4" s="1"/>
  <c r="J762" i="4" s="1"/>
  <c r="G759" i="11"/>
  <c r="H759" i="11" s="1"/>
  <c r="M758" i="4" s="1"/>
  <c r="J758" i="4" s="1"/>
  <c r="G755" i="11"/>
  <c r="H755" i="11" s="1"/>
  <c r="M754" i="4" s="1"/>
  <c r="J754" i="4" s="1"/>
  <c r="G751" i="11"/>
  <c r="H751" i="11" s="1"/>
  <c r="M750" i="4" s="1"/>
  <c r="J750" i="4" s="1"/>
  <c r="G747" i="11"/>
  <c r="H747" i="11" s="1"/>
  <c r="M746" i="4" s="1"/>
  <c r="J746" i="4" s="1"/>
  <c r="G743" i="11"/>
  <c r="H743" i="11" s="1"/>
  <c r="M742" i="4" s="1"/>
  <c r="J742" i="4" s="1"/>
  <c r="G739" i="11"/>
  <c r="H739" i="11" s="1"/>
  <c r="M738" i="4" s="1"/>
  <c r="J738" i="4" s="1"/>
  <c r="G735" i="11"/>
  <c r="H735" i="11" s="1"/>
  <c r="M734" i="4" s="1"/>
  <c r="J734" i="4" s="1"/>
  <c r="G731" i="11"/>
  <c r="H731" i="11" s="1"/>
  <c r="M730" i="4" s="1"/>
  <c r="J730" i="4" s="1"/>
  <c r="G727" i="11"/>
  <c r="H727" i="11" s="1"/>
  <c r="M726" i="4" s="1"/>
  <c r="J726" i="4" s="1"/>
  <c r="G723" i="11"/>
  <c r="H723" i="11" s="1"/>
  <c r="M722" i="4" s="1"/>
  <c r="J722" i="4" s="1"/>
  <c r="G719" i="11"/>
  <c r="H719" i="11" s="1"/>
  <c r="M718" i="4" s="1"/>
  <c r="J718" i="4" s="1"/>
  <c r="G715" i="11"/>
  <c r="H715" i="11" s="1"/>
  <c r="M714" i="4" s="1"/>
  <c r="J714" i="4" s="1"/>
  <c r="G711" i="11"/>
  <c r="H711" i="11" s="1"/>
  <c r="M710" i="4" s="1"/>
  <c r="J710" i="4" s="1"/>
  <c r="G707" i="11"/>
  <c r="H707" i="11" s="1"/>
  <c r="M706" i="4" s="1"/>
  <c r="J706" i="4" s="1"/>
  <c r="G703" i="11"/>
  <c r="H703" i="11" s="1"/>
  <c r="M702" i="4" s="1"/>
  <c r="J702" i="4" s="1"/>
  <c r="G699" i="11"/>
  <c r="H699" i="11" s="1"/>
  <c r="M698" i="4" s="1"/>
  <c r="J698" i="4" s="1"/>
  <c r="G695" i="11"/>
  <c r="H695" i="11" s="1"/>
  <c r="M694" i="4" s="1"/>
  <c r="J694" i="4" s="1"/>
  <c r="G691" i="11"/>
  <c r="H691" i="11" s="1"/>
  <c r="M690" i="4" s="1"/>
  <c r="J690" i="4" s="1"/>
  <c r="G687" i="11"/>
  <c r="H687" i="11" s="1"/>
  <c r="M686" i="4" s="1"/>
  <c r="J686" i="4" s="1"/>
  <c r="G683" i="11"/>
  <c r="H683" i="11" s="1"/>
  <c r="M682" i="4" s="1"/>
  <c r="J682" i="4" s="1"/>
  <c r="G679" i="11"/>
  <c r="H679" i="11" s="1"/>
  <c r="M678" i="4" s="1"/>
  <c r="J678" i="4" s="1"/>
  <c r="G675" i="11"/>
  <c r="H675" i="11" s="1"/>
  <c r="M674" i="4" s="1"/>
  <c r="J674" i="4" s="1"/>
  <c r="G671" i="11"/>
  <c r="H671" i="11" s="1"/>
  <c r="M670" i="4" s="1"/>
  <c r="J670" i="4" s="1"/>
  <c r="G667" i="11"/>
  <c r="H667" i="11" s="1"/>
  <c r="M666" i="4" s="1"/>
  <c r="J666" i="4" s="1"/>
  <c r="G663" i="11"/>
  <c r="H663" i="11" s="1"/>
  <c r="M662" i="4" s="1"/>
  <c r="J662" i="4" s="1"/>
  <c r="G659" i="11"/>
  <c r="H659" i="11" s="1"/>
  <c r="M658" i="4" s="1"/>
  <c r="J658" i="4" s="1"/>
  <c r="G655" i="11"/>
  <c r="H655" i="11" s="1"/>
  <c r="M654" i="4" s="1"/>
  <c r="J654" i="4" s="1"/>
  <c r="G651" i="11"/>
  <c r="H651" i="11" s="1"/>
  <c r="M650" i="4" s="1"/>
  <c r="J650" i="4" s="1"/>
  <c r="G647" i="11"/>
  <c r="H647" i="11" s="1"/>
  <c r="M646" i="4" s="1"/>
  <c r="J646" i="4" s="1"/>
  <c r="G643" i="11"/>
  <c r="H643" i="11" s="1"/>
  <c r="M642" i="4" s="1"/>
  <c r="J642" i="4" s="1"/>
  <c r="G639" i="11"/>
  <c r="H639" i="11" s="1"/>
  <c r="M638" i="4" s="1"/>
  <c r="J638" i="4" s="1"/>
  <c r="G635" i="11"/>
  <c r="H635" i="11" s="1"/>
  <c r="M634" i="4" s="1"/>
  <c r="J634" i="4" s="1"/>
  <c r="G631" i="11"/>
  <c r="H631" i="11" s="1"/>
  <c r="M630" i="4" s="1"/>
  <c r="J630" i="4" s="1"/>
  <c r="G627" i="11"/>
  <c r="H627" i="11" s="1"/>
  <c r="M626" i="4" s="1"/>
  <c r="J626" i="4" s="1"/>
  <c r="G623" i="11"/>
  <c r="H623" i="11" s="1"/>
  <c r="M622" i="4" s="1"/>
  <c r="J622" i="4" s="1"/>
  <c r="G619" i="11"/>
  <c r="H619" i="11" s="1"/>
  <c r="M618" i="4" s="1"/>
  <c r="J618" i="4" s="1"/>
  <c r="G615" i="11"/>
  <c r="H615" i="11" s="1"/>
  <c r="M614" i="4" s="1"/>
  <c r="J614" i="4" s="1"/>
  <c r="G611" i="11"/>
  <c r="H611" i="11" s="1"/>
  <c r="M610" i="4" s="1"/>
  <c r="J610" i="4" s="1"/>
  <c r="G607" i="11"/>
  <c r="H607" i="11" s="1"/>
  <c r="M606" i="4" s="1"/>
  <c r="J606" i="4" s="1"/>
  <c r="G603" i="11"/>
  <c r="H603" i="11" s="1"/>
  <c r="M602" i="4" s="1"/>
  <c r="J602" i="4" s="1"/>
  <c r="G599" i="11"/>
  <c r="H599" i="11" s="1"/>
  <c r="M598" i="4" s="1"/>
  <c r="J598" i="4" s="1"/>
  <c r="G595" i="11"/>
  <c r="H595" i="11" s="1"/>
  <c r="M594" i="4" s="1"/>
  <c r="J594" i="4" s="1"/>
  <c r="G591" i="11"/>
  <c r="H591" i="11" s="1"/>
  <c r="M590" i="4" s="1"/>
  <c r="J590" i="4" s="1"/>
  <c r="G587" i="11"/>
  <c r="H587" i="11" s="1"/>
  <c r="M586" i="4" s="1"/>
  <c r="J586" i="4" s="1"/>
  <c r="G583" i="11"/>
  <c r="H583" i="11" s="1"/>
  <c r="M582" i="4" s="1"/>
  <c r="J582" i="4" s="1"/>
  <c r="G579" i="11"/>
  <c r="H579" i="11" s="1"/>
  <c r="M578" i="4" s="1"/>
  <c r="J578" i="4" s="1"/>
  <c r="G575" i="11"/>
  <c r="H575" i="11" s="1"/>
  <c r="M574" i="4" s="1"/>
  <c r="J574" i="4" s="1"/>
  <c r="G571" i="11"/>
  <c r="H571" i="11" s="1"/>
  <c r="M570" i="4" s="1"/>
  <c r="J570" i="4" s="1"/>
  <c r="G567" i="11"/>
  <c r="H567" i="11" s="1"/>
  <c r="M566" i="4" s="1"/>
  <c r="J566" i="4" s="1"/>
  <c r="G563" i="11"/>
  <c r="H563" i="11" s="1"/>
  <c r="M562" i="4" s="1"/>
  <c r="J562" i="4" s="1"/>
  <c r="G559" i="11"/>
  <c r="H559" i="11" s="1"/>
  <c r="M558" i="4" s="1"/>
  <c r="J558" i="4" s="1"/>
  <c r="G555" i="11"/>
  <c r="H555" i="11" s="1"/>
  <c r="M554" i="4" s="1"/>
  <c r="J554" i="4" s="1"/>
  <c r="G551" i="11"/>
  <c r="H551" i="11" s="1"/>
  <c r="M550" i="4" s="1"/>
  <c r="J550" i="4" s="1"/>
  <c r="G547" i="11"/>
  <c r="H547" i="11" s="1"/>
  <c r="M546" i="4" s="1"/>
  <c r="J546" i="4" s="1"/>
  <c r="G543" i="11"/>
  <c r="H543" i="11" s="1"/>
  <c r="M542" i="4" s="1"/>
  <c r="J542" i="4" s="1"/>
  <c r="G539" i="11"/>
  <c r="H539" i="11" s="1"/>
  <c r="M538" i="4" s="1"/>
  <c r="J538" i="4" s="1"/>
  <c r="G535" i="11"/>
  <c r="H535" i="11" s="1"/>
  <c r="M534" i="4" s="1"/>
  <c r="J534" i="4" s="1"/>
  <c r="G531" i="11"/>
  <c r="H531" i="11" s="1"/>
  <c r="M530" i="4" s="1"/>
  <c r="J530" i="4" s="1"/>
  <c r="G527" i="11"/>
  <c r="H527" i="11" s="1"/>
  <c r="M526" i="4" s="1"/>
  <c r="J526" i="4" s="1"/>
  <c r="G523" i="11"/>
  <c r="H523" i="11" s="1"/>
  <c r="M522" i="4" s="1"/>
  <c r="J522" i="4" s="1"/>
  <c r="G519" i="11"/>
  <c r="H519" i="11" s="1"/>
  <c r="M518" i="4" s="1"/>
  <c r="J518" i="4" s="1"/>
  <c r="G515" i="11"/>
  <c r="H515" i="11" s="1"/>
  <c r="M514" i="4" s="1"/>
  <c r="J514" i="4" s="1"/>
  <c r="G511" i="11"/>
  <c r="H511" i="11" s="1"/>
  <c r="M510" i="4" s="1"/>
  <c r="J510" i="4" s="1"/>
  <c r="G507" i="11"/>
  <c r="H507" i="11" s="1"/>
  <c r="M506" i="4" s="1"/>
  <c r="J506" i="4" s="1"/>
  <c r="G503" i="11"/>
  <c r="H503" i="11" s="1"/>
  <c r="M502" i="4" s="1"/>
  <c r="J502" i="4" s="1"/>
  <c r="G499" i="11"/>
  <c r="H499" i="11" s="1"/>
  <c r="M498" i="4" s="1"/>
  <c r="J498" i="4" s="1"/>
  <c r="G495" i="11"/>
  <c r="H495" i="11" s="1"/>
  <c r="M494" i="4" s="1"/>
  <c r="J494" i="4" s="1"/>
  <c r="G491" i="11"/>
  <c r="H491" i="11" s="1"/>
  <c r="M490" i="4" s="1"/>
  <c r="J490" i="4" s="1"/>
  <c r="G487" i="11"/>
  <c r="H487" i="11" s="1"/>
  <c r="M486" i="4" s="1"/>
  <c r="J486" i="4" s="1"/>
  <c r="G483" i="11"/>
  <c r="H483" i="11" s="1"/>
  <c r="M482" i="4" s="1"/>
  <c r="J482" i="4" s="1"/>
  <c r="G479" i="11"/>
  <c r="H479" i="11" s="1"/>
  <c r="M478" i="4" s="1"/>
  <c r="J478" i="4" s="1"/>
  <c r="G475" i="11"/>
  <c r="H475" i="11" s="1"/>
  <c r="M474" i="4" s="1"/>
  <c r="J474" i="4" s="1"/>
  <c r="G471" i="11"/>
  <c r="H471" i="11" s="1"/>
  <c r="M470" i="4" s="1"/>
  <c r="J470" i="4" s="1"/>
  <c r="G467" i="11"/>
  <c r="H467" i="11" s="1"/>
  <c r="M466" i="4" s="1"/>
  <c r="J466" i="4" s="1"/>
  <c r="G463" i="11"/>
  <c r="H463" i="11" s="1"/>
  <c r="M462" i="4" s="1"/>
  <c r="J462" i="4" s="1"/>
  <c r="G459" i="11"/>
  <c r="H459" i="11" s="1"/>
  <c r="M458" i="4" s="1"/>
  <c r="J458" i="4" s="1"/>
  <c r="G455" i="11"/>
  <c r="H455" i="11" s="1"/>
  <c r="M454" i="4" s="1"/>
  <c r="J454" i="4" s="1"/>
  <c r="G451" i="11"/>
  <c r="H451" i="11" s="1"/>
  <c r="M450" i="4" s="1"/>
  <c r="J450" i="4" s="1"/>
  <c r="G447" i="11"/>
  <c r="H447" i="11" s="1"/>
  <c r="M446" i="4" s="1"/>
  <c r="J446" i="4" s="1"/>
  <c r="G443" i="11"/>
  <c r="H443" i="11" s="1"/>
  <c r="M442" i="4" s="1"/>
  <c r="J442" i="4" s="1"/>
  <c r="G439" i="11"/>
  <c r="H439" i="11" s="1"/>
  <c r="M438" i="4" s="1"/>
  <c r="J438" i="4" s="1"/>
  <c r="G435" i="11"/>
  <c r="H435" i="11" s="1"/>
  <c r="M434" i="4" s="1"/>
  <c r="J434" i="4" s="1"/>
  <c r="G431" i="11"/>
  <c r="H431" i="11" s="1"/>
  <c r="M430" i="4" s="1"/>
  <c r="J430" i="4" s="1"/>
  <c r="G427" i="11"/>
  <c r="H427" i="11" s="1"/>
  <c r="M426" i="4" s="1"/>
  <c r="J426" i="4" s="1"/>
  <c r="G423" i="11"/>
  <c r="H423" i="11" s="1"/>
  <c r="M422" i="4" s="1"/>
  <c r="J422" i="4" s="1"/>
  <c r="G419" i="11"/>
  <c r="H419" i="11" s="1"/>
  <c r="M418" i="4" s="1"/>
  <c r="J418" i="4" s="1"/>
  <c r="G415" i="11"/>
  <c r="H415" i="11" s="1"/>
  <c r="M414" i="4" s="1"/>
  <c r="J414" i="4" s="1"/>
  <c r="G411" i="11"/>
  <c r="H411" i="11" s="1"/>
  <c r="M410" i="4" s="1"/>
  <c r="J410" i="4" s="1"/>
  <c r="G407" i="11"/>
  <c r="H407" i="11" s="1"/>
  <c r="M406" i="4" s="1"/>
  <c r="J406" i="4" s="1"/>
  <c r="G403" i="11"/>
  <c r="H403" i="11" s="1"/>
  <c r="M402" i="4" s="1"/>
  <c r="J402" i="4" s="1"/>
  <c r="G399" i="11"/>
  <c r="H399" i="11" s="1"/>
  <c r="M398" i="4" s="1"/>
  <c r="J398" i="4" s="1"/>
  <c r="G395" i="11"/>
  <c r="H395" i="11" s="1"/>
  <c r="M394" i="4" s="1"/>
  <c r="J394" i="4" s="1"/>
  <c r="G391" i="11"/>
  <c r="H391" i="11" s="1"/>
  <c r="M390" i="4" s="1"/>
  <c r="J390" i="4" s="1"/>
  <c r="G387" i="11"/>
  <c r="H387" i="11" s="1"/>
  <c r="M386" i="4" s="1"/>
  <c r="J386" i="4" s="1"/>
  <c r="G383" i="11"/>
  <c r="H383" i="11" s="1"/>
  <c r="M382" i="4" s="1"/>
  <c r="J382" i="4" s="1"/>
  <c r="G379" i="11"/>
  <c r="H379" i="11" s="1"/>
  <c r="M378" i="4" s="1"/>
  <c r="J378" i="4" s="1"/>
  <c r="G375" i="11"/>
  <c r="H375" i="11" s="1"/>
  <c r="M374" i="4" s="1"/>
  <c r="J374" i="4" s="1"/>
  <c r="G371" i="11"/>
  <c r="H371" i="11" s="1"/>
  <c r="M370" i="4" s="1"/>
  <c r="J370" i="4" s="1"/>
  <c r="G367" i="11"/>
  <c r="H367" i="11" s="1"/>
  <c r="M366" i="4" s="1"/>
  <c r="J366" i="4" s="1"/>
  <c r="G363" i="11"/>
  <c r="H363" i="11" s="1"/>
  <c r="M362" i="4" s="1"/>
  <c r="J362" i="4" s="1"/>
  <c r="G359" i="11"/>
  <c r="H359" i="11" s="1"/>
  <c r="M358" i="4" s="1"/>
  <c r="J358" i="4" s="1"/>
  <c r="G355" i="11"/>
  <c r="H355" i="11" s="1"/>
  <c r="M354" i="4" s="1"/>
  <c r="J354" i="4" s="1"/>
  <c r="G351" i="11"/>
  <c r="H351" i="11" s="1"/>
  <c r="M350" i="4" s="1"/>
  <c r="J350" i="4" s="1"/>
  <c r="G347" i="11"/>
  <c r="H347" i="11" s="1"/>
  <c r="M346" i="4" s="1"/>
  <c r="J346" i="4" s="1"/>
  <c r="G343" i="11"/>
  <c r="H343" i="11" s="1"/>
  <c r="M342" i="4" s="1"/>
  <c r="J342" i="4" s="1"/>
  <c r="G339" i="11"/>
  <c r="H339" i="11" s="1"/>
  <c r="M338" i="4" s="1"/>
  <c r="J338" i="4" s="1"/>
  <c r="G335" i="11"/>
  <c r="H335" i="11" s="1"/>
  <c r="M334" i="4" s="1"/>
  <c r="J334" i="4" s="1"/>
  <c r="G331" i="11"/>
  <c r="H331" i="11" s="1"/>
  <c r="M330" i="4" s="1"/>
  <c r="J330" i="4" s="1"/>
  <c r="G327" i="11"/>
  <c r="H327" i="11" s="1"/>
  <c r="M326" i="4" s="1"/>
  <c r="J326" i="4" s="1"/>
  <c r="G323" i="11"/>
  <c r="H323" i="11" s="1"/>
  <c r="M322" i="4" s="1"/>
  <c r="J322" i="4" s="1"/>
  <c r="G319" i="11"/>
  <c r="H319" i="11" s="1"/>
  <c r="M318" i="4" s="1"/>
  <c r="J318" i="4" s="1"/>
  <c r="G315" i="11"/>
  <c r="H315" i="11" s="1"/>
  <c r="M314" i="4" s="1"/>
  <c r="J314" i="4" s="1"/>
  <c r="G311" i="11"/>
  <c r="H311" i="11" s="1"/>
  <c r="M310" i="4" s="1"/>
  <c r="J310" i="4" s="1"/>
  <c r="G307" i="11"/>
  <c r="H307" i="11" s="1"/>
  <c r="M306" i="4" s="1"/>
  <c r="J306" i="4" s="1"/>
  <c r="G303" i="11"/>
  <c r="H303" i="11" s="1"/>
  <c r="M302" i="4" s="1"/>
  <c r="J302" i="4" s="1"/>
  <c r="G299" i="11"/>
  <c r="H299" i="11" s="1"/>
  <c r="M298" i="4" s="1"/>
  <c r="J298" i="4" s="1"/>
  <c r="G295" i="11"/>
  <c r="H295" i="11" s="1"/>
  <c r="M294" i="4" s="1"/>
  <c r="J294" i="4" s="1"/>
  <c r="G291" i="11"/>
  <c r="H291" i="11" s="1"/>
  <c r="M290" i="4" s="1"/>
  <c r="J290" i="4" s="1"/>
  <c r="G287" i="11"/>
  <c r="H287" i="11" s="1"/>
  <c r="M286" i="4" s="1"/>
  <c r="J286" i="4" s="1"/>
  <c r="G283" i="11"/>
  <c r="H283" i="11" s="1"/>
  <c r="M282" i="4" s="1"/>
  <c r="J282" i="4" s="1"/>
  <c r="G279" i="11"/>
  <c r="H279" i="11" s="1"/>
  <c r="M278" i="4" s="1"/>
  <c r="J278" i="4" s="1"/>
  <c r="G275" i="11"/>
  <c r="H275" i="11" s="1"/>
  <c r="M274" i="4" s="1"/>
  <c r="J274" i="4" s="1"/>
  <c r="G271" i="11"/>
  <c r="H271" i="11" s="1"/>
  <c r="M270" i="4" s="1"/>
  <c r="J270" i="4" s="1"/>
  <c r="G267" i="11"/>
  <c r="H267" i="11" s="1"/>
  <c r="M266" i="4" s="1"/>
  <c r="J266" i="4" s="1"/>
  <c r="G263" i="11"/>
  <c r="H263" i="11" s="1"/>
  <c r="M262" i="4" s="1"/>
  <c r="J262" i="4" s="1"/>
  <c r="G259" i="11"/>
  <c r="H259" i="11" s="1"/>
  <c r="M258" i="4" s="1"/>
  <c r="J258" i="4" s="1"/>
  <c r="G255" i="11"/>
  <c r="H255" i="11" s="1"/>
  <c r="M254" i="4" s="1"/>
  <c r="J254" i="4" s="1"/>
  <c r="G251" i="11"/>
  <c r="H251" i="11" s="1"/>
  <c r="M250" i="4" s="1"/>
  <c r="J250" i="4" s="1"/>
  <c r="G247" i="11"/>
  <c r="H247" i="11" s="1"/>
  <c r="M246" i="4" s="1"/>
  <c r="J246" i="4" s="1"/>
  <c r="G243" i="11"/>
  <c r="H243" i="11" s="1"/>
  <c r="M242" i="4" s="1"/>
  <c r="J242" i="4" s="1"/>
  <c r="G239" i="11"/>
  <c r="H239" i="11" s="1"/>
  <c r="M238" i="4" s="1"/>
  <c r="J238" i="4" s="1"/>
  <c r="G235" i="11"/>
  <c r="H235" i="11" s="1"/>
  <c r="M234" i="4" s="1"/>
  <c r="J234" i="4" s="1"/>
  <c r="G231" i="11"/>
  <c r="H231" i="11" s="1"/>
  <c r="M230" i="4" s="1"/>
  <c r="J230" i="4" s="1"/>
  <c r="G227" i="11"/>
  <c r="H227" i="11" s="1"/>
  <c r="M226" i="4" s="1"/>
  <c r="J226" i="4" s="1"/>
  <c r="G223" i="11"/>
  <c r="H223" i="11" s="1"/>
  <c r="M222" i="4" s="1"/>
  <c r="J222" i="4" s="1"/>
  <c r="G219" i="11"/>
  <c r="H219" i="11" s="1"/>
  <c r="M218" i="4" s="1"/>
  <c r="J218" i="4" s="1"/>
  <c r="G215" i="11"/>
  <c r="H215" i="11" s="1"/>
  <c r="M214" i="4" s="1"/>
  <c r="J214" i="4" s="1"/>
  <c r="G211" i="11"/>
  <c r="H211" i="11" s="1"/>
  <c r="M210" i="4" s="1"/>
  <c r="J210" i="4" s="1"/>
  <c r="G207" i="11"/>
  <c r="H207" i="11" s="1"/>
  <c r="M206" i="4" s="1"/>
  <c r="J206" i="4" s="1"/>
  <c r="G203" i="11"/>
  <c r="H203" i="11" s="1"/>
  <c r="M202" i="4" s="1"/>
  <c r="J202" i="4" s="1"/>
  <c r="G199" i="11"/>
  <c r="H199" i="11" s="1"/>
  <c r="M198" i="4" s="1"/>
  <c r="J198" i="4" s="1"/>
  <c r="G195" i="11"/>
  <c r="H195" i="11" s="1"/>
  <c r="M194" i="4" s="1"/>
  <c r="J194" i="4" s="1"/>
  <c r="G191" i="11"/>
  <c r="H191" i="11" s="1"/>
  <c r="M190" i="4" s="1"/>
  <c r="J190" i="4" s="1"/>
  <c r="G187" i="11"/>
  <c r="H187" i="11" s="1"/>
  <c r="M186" i="4" s="1"/>
  <c r="J186" i="4" s="1"/>
  <c r="G183" i="11"/>
  <c r="H183" i="11" s="1"/>
  <c r="M182" i="4" s="1"/>
  <c r="J182" i="4" s="1"/>
  <c r="G179" i="11"/>
  <c r="H179" i="11" s="1"/>
  <c r="M178" i="4" s="1"/>
  <c r="J178" i="4" s="1"/>
  <c r="G175" i="11"/>
  <c r="H175" i="11" s="1"/>
  <c r="M174" i="4" s="1"/>
  <c r="J174" i="4" s="1"/>
  <c r="G171" i="11"/>
  <c r="H171" i="11" s="1"/>
  <c r="M170" i="4" s="1"/>
  <c r="J170" i="4" s="1"/>
  <c r="G167" i="11"/>
  <c r="H167" i="11" s="1"/>
  <c r="M166" i="4" s="1"/>
  <c r="J166" i="4" s="1"/>
  <c r="G163" i="11"/>
  <c r="H163" i="11" s="1"/>
  <c r="M162" i="4" s="1"/>
  <c r="J162" i="4" s="1"/>
  <c r="G159" i="11"/>
  <c r="H159" i="11" s="1"/>
  <c r="M158" i="4" s="1"/>
  <c r="J158" i="4" s="1"/>
  <c r="G155" i="11"/>
  <c r="H155" i="11" s="1"/>
  <c r="M154" i="4" s="1"/>
  <c r="J154" i="4" s="1"/>
  <c r="G151" i="11"/>
  <c r="H151" i="11" s="1"/>
  <c r="M150" i="4" s="1"/>
  <c r="J150" i="4" s="1"/>
  <c r="G147" i="11"/>
  <c r="H147" i="11" s="1"/>
  <c r="M146" i="4" s="1"/>
  <c r="J146" i="4" s="1"/>
  <c r="G143" i="11"/>
  <c r="H143" i="11" s="1"/>
  <c r="M142" i="4" s="1"/>
  <c r="J142" i="4" s="1"/>
  <c r="G139" i="11"/>
  <c r="H139" i="11" s="1"/>
  <c r="M138" i="4" s="1"/>
  <c r="J138" i="4" s="1"/>
  <c r="G135" i="11"/>
  <c r="H135" i="11" s="1"/>
  <c r="M134" i="4" s="1"/>
  <c r="J134" i="4" s="1"/>
  <c r="G131" i="11"/>
  <c r="H131" i="11" s="1"/>
  <c r="M130" i="4" s="1"/>
  <c r="J130" i="4" s="1"/>
  <c r="G127" i="11"/>
  <c r="H127" i="11" s="1"/>
  <c r="M126" i="4" s="1"/>
  <c r="J126" i="4" s="1"/>
  <c r="G123" i="11"/>
  <c r="H123" i="11" s="1"/>
  <c r="M122" i="4" s="1"/>
  <c r="J122" i="4" s="1"/>
  <c r="G119" i="11"/>
  <c r="H119" i="11" s="1"/>
  <c r="M118" i="4" s="1"/>
  <c r="J118" i="4" s="1"/>
  <c r="G115" i="11"/>
  <c r="H115" i="11" s="1"/>
  <c r="M114" i="4" s="1"/>
  <c r="J114" i="4" s="1"/>
  <c r="G111" i="11"/>
  <c r="H111" i="11" s="1"/>
  <c r="M110" i="4" s="1"/>
  <c r="J110" i="4" s="1"/>
  <c r="G107" i="11"/>
  <c r="H107" i="11" s="1"/>
  <c r="M106" i="4" s="1"/>
  <c r="J106" i="4" s="1"/>
  <c r="G103" i="11"/>
  <c r="H103" i="11" s="1"/>
  <c r="M102" i="4" s="1"/>
  <c r="J102" i="4" s="1"/>
  <c r="G99" i="11"/>
  <c r="H99" i="11" s="1"/>
  <c r="M98" i="4" s="1"/>
  <c r="J98" i="4" s="1"/>
  <c r="G95" i="11"/>
  <c r="H95" i="11" s="1"/>
  <c r="M94" i="4" s="1"/>
  <c r="J94" i="4" s="1"/>
  <c r="G91" i="11"/>
  <c r="H91" i="11" s="1"/>
  <c r="M90" i="4" s="1"/>
  <c r="J90" i="4" s="1"/>
  <c r="G87" i="11"/>
  <c r="H87" i="11" s="1"/>
  <c r="M86" i="4" s="1"/>
  <c r="J86" i="4" s="1"/>
  <c r="G83" i="11"/>
  <c r="H83" i="11" s="1"/>
  <c r="M82" i="4" s="1"/>
  <c r="J82" i="4" s="1"/>
  <c r="G79" i="11"/>
  <c r="H79" i="11" s="1"/>
  <c r="M78" i="4" s="1"/>
  <c r="J78" i="4" s="1"/>
  <c r="G75" i="11"/>
  <c r="H75" i="11" s="1"/>
  <c r="M74" i="4" s="1"/>
  <c r="J74" i="4" s="1"/>
  <c r="G71" i="11"/>
  <c r="H71" i="11" s="1"/>
  <c r="M70" i="4" s="1"/>
  <c r="J70" i="4" s="1"/>
  <c r="G67" i="11"/>
  <c r="H67" i="11" s="1"/>
  <c r="M66" i="4" s="1"/>
  <c r="J66" i="4" s="1"/>
  <c r="G63" i="11"/>
  <c r="H63" i="11" s="1"/>
  <c r="M62" i="4" s="1"/>
  <c r="J62" i="4" s="1"/>
  <c r="G59" i="11"/>
  <c r="H59" i="11" s="1"/>
  <c r="M58" i="4" s="1"/>
  <c r="J58" i="4" s="1"/>
  <c r="G55" i="11"/>
  <c r="H55" i="11" s="1"/>
  <c r="M54" i="4" s="1"/>
  <c r="J54" i="4" s="1"/>
  <c r="G51" i="11"/>
  <c r="H51" i="11" s="1"/>
  <c r="M50" i="4" s="1"/>
  <c r="J50" i="4" s="1"/>
  <c r="G47" i="11"/>
  <c r="H47" i="11" s="1"/>
  <c r="M46" i="4" s="1"/>
  <c r="J46" i="4" s="1"/>
  <c r="G43" i="11"/>
  <c r="H43" i="11" s="1"/>
  <c r="M42" i="4" s="1"/>
  <c r="J42" i="4" s="1"/>
  <c r="G39" i="11"/>
  <c r="H39" i="11" s="1"/>
  <c r="M38" i="4" s="1"/>
  <c r="J38" i="4" s="1"/>
  <c r="G35" i="11"/>
  <c r="H35" i="11" s="1"/>
  <c r="M34" i="4" s="1"/>
  <c r="J34" i="4" s="1"/>
  <c r="G31" i="11"/>
  <c r="H31" i="11" s="1"/>
  <c r="M30" i="4" s="1"/>
  <c r="J30" i="4" s="1"/>
  <c r="G27" i="11"/>
  <c r="H27" i="11" s="1"/>
  <c r="M26" i="4" s="1"/>
  <c r="J26" i="4" s="1"/>
  <c r="G23" i="11"/>
  <c r="H23" i="11" s="1"/>
  <c r="M22" i="4" s="1"/>
  <c r="J22" i="4" s="1"/>
  <c r="G19" i="11"/>
  <c r="H19" i="11" s="1"/>
  <c r="M18" i="4" s="1"/>
  <c r="J18" i="4" s="1"/>
  <c r="G15" i="11"/>
  <c r="H15" i="11" s="1"/>
  <c r="M14" i="4" s="1"/>
  <c r="J14" i="4" s="1"/>
  <c r="G11" i="11"/>
  <c r="H11" i="11" s="1"/>
  <c r="M10" i="4" s="1"/>
  <c r="J10" i="4" s="1"/>
  <c r="G7" i="11"/>
  <c r="H7" i="11" s="1"/>
  <c r="M6" i="4" s="1"/>
  <c r="J6" i="4" s="1"/>
  <c r="G2342" i="11"/>
  <c r="H2342" i="11" s="1"/>
  <c r="M2341" i="4" s="1"/>
  <c r="J2341" i="4" s="1"/>
  <c r="G2338" i="11"/>
  <c r="H2338" i="11" s="1"/>
  <c r="M2337" i="4" s="1"/>
  <c r="J2337" i="4" s="1"/>
  <c r="G2334" i="11"/>
  <c r="H2334" i="11" s="1"/>
  <c r="M2333" i="4" s="1"/>
  <c r="J2333" i="4" s="1"/>
  <c r="G2330" i="11"/>
  <c r="H2330" i="11" s="1"/>
  <c r="M2329" i="4" s="1"/>
  <c r="J2329" i="4" s="1"/>
  <c r="G2326" i="11"/>
  <c r="H2326" i="11" s="1"/>
  <c r="M2325" i="4" s="1"/>
  <c r="J2325" i="4" s="1"/>
  <c r="G2322" i="11"/>
  <c r="H2322" i="11" s="1"/>
  <c r="M2321" i="4" s="1"/>
  <c r="J2321" i="4" s="1"/>
  <c r="G2318" i="11"/>
  <c r="H2318" i="11" s="1"/>
  <c r="M2317" i="4" s="1"/>
  <c r="J2317" i="4" s="1"/>
  <c r="G2314" i="11"/>
  <c r="H2314" i="11" s="1"/>
  <c r="M2313" i="4" s="1"/>
  <c r="J2313" i="4" s="1"/>
  <c r="G2310" i="11"/>
  <c r="H2310" i="11" s="1"/>
  <c r="M2309" i="4" s="1"/>
  <c r="J2309" i="4" s="1"/>
  <c r="G2306" i="11"/>
  <c r="H2306" i="11" s="1"/>
  <c r="M2305" i="4" s="1"/>
  <c r="J2305" i="4" s="1"/>
  <c r="G2302" i="11"/>
  <c r="H2302" i="11" s="1"/>
  <c r="M2301" i="4" s="1"/>
  <c r="J2301" i="4" s="1"/>
  <c r="G2298" i="11"/>
  <c r="H2298" i="11" s="1"/>
  <c r="M2297" i="4" s="1"/>
  <c r="J2297" i="4" s="1"/>
  <c r="G2294" i="11"/>
  <c r="H2294" i="11" s="1"/>
  <c r="M2293" i="4" s="1"/>
  <c r="J2293" i="4" s="1"/>
  <c r="G2290" i="11"/>
  <c r="H2290" i="11" s="1"/>
  <c r="M2289" i="4" s="1"/>
  <c r="J2289" i="4" s="1"/>
  <c r="G2286" i="11"/>
  <c r="H2286" i="11" s="1"/>
  <c r="M2285" i="4" s="1"/>
  <c r="J2285" i="4" s="1"/>
  <c r="G2282" i="11"/>
  <c r="H2282" i="11" s="1"/>
  <c r="M2281" i="4" s="1"/>
  <c r="J2281" i="4" s="1"/>
  <c r="G2278" i="11"/>
  <c r="H2278" i="11" s="1"/>
  <c r="M2277" i="4" s="1"/>
  <c r="J2277" i="4" s="1"/>
  <c r="G2274" i="11"/>
  <c r="H2274" i="11" s="1"/>
  <c r="M2273" i="4" s="1"/>
  <c r="J2273" i="4" s="1"/>
  <c r="G2270" i="11"/>
  <c r="H2270" i="11" s="1"/>
  <c r="M2269" i="4" s="1"/>
  <c r="J2269" i="4" s="1"/>
  <c r="G2266" i="11"/>
  <c r="H2266" i="11" s="1"/>
  <c r="M2265" i="4" s="1"/>
  <c r="J2265" i="4" s="1"/>
  <c r="G2262" i="11"/>
  <c r="H2262" i="11" s="1"/>
  <c r="M2261" i="4" s="1"/>
  <c r="J2261" i="4" s="1"/>
  <c r="G2258" i="11"/>
  <c r="H2258" i="11" s="1"/>
  <c r="M2257" i="4" s="1"/>
  <c r="J2257" i="4" s="1"/>
  <c r="G2254" i="11"/>
  <c r="H2254" i="11" s="1"/>
  <c r="M2253" i="4" s="1"/>
  <c r="J2253" i="4" s="1"/>
  <c r="G2250" i="11"/>
  <c r="H2250" i="11" s="1"/>
  <c r="M2249" i="4" s="1"/>
  <c r="J2249" i="4" s="1"/>
  <c r="G2246" i="11"/>
  <c r="H2246" i="11" s="1"/>
  <c r="M2245" i="4" s="1"/>
  <c r="J2245" i="4" s="1"/>
  <c r="G2242" i="11"/>
  <c r="H2242" i="11" s="1"/>
  <c r="M2241" i="4" s="1"/>
  <c r="J2241" i="4" s="1"/>
  <c r="G2238" i="11"/>
  <c r="H2238" i="11" s="1"/>
  <c r="M2237" i="4" s="1"/>
  <c r="J2237" i="4" s="1"/>
  <c r="G2234" i="11"/>
  <c r="H2234" i="11" s="1"/>
  <c r="M2233" i="4" s="1"/>
  <c r="J2233" i="4" s="1"/>
  <c r="G2230" i="11"/>
  <c r="H2230" i="11" s="1"/>
  <c r="M2229" i="4" s="1"/>
  <c r="J2229" i="4" s="1"/>
  <c r="G2226" i="11"/>
  <c r="H2226" i="11" s="1"/>
  <c r="M2225" i="4" s="1"/>
  <c r="J2225" i="4" s="1"/>
  <c r="G2222" i="11"/>
  <c r="H2222" i="11" s="1"/>
  <c r="M2221" i="4" s="1"/>
  <c r="J2221" i="4" s="1"/>
  <c r="G2218" i="11"/>
  <c r="H2218" i="11" s="1"/>
  <c r="M2217" i="4" s="1"/>
  <c r="J2217" i="4" s="1"/>
  <c r="G2214" i="11"/>
  <c r="H2214" i="11" s="1"/>
  <c r="M2213" i="4" s="1"/>
  <c r="J2213" i="4" s="1"/>
  <c r="G2210" i="11"/>
  <c r="H2210" i="11" s="1"/>
  <c r="M2209" i="4" s="1"/>
  <c r="J2209" i="4" s="1"/>
  <c r="G2206" i="11"/>
  <c r="H2206" i="11" s="1"/>
  <c r="M2205" i="4" s="1"/>
  <c r="J2205" i="4" s="1"/>
  <c r="G2202" i="11"/>
  <c r="H2202" i="11" s="1"/>
  <c r="M2201" i="4" s="1"/>
  <c r="J2201" i="4" s="1"/>
  <c r="G2198" i="11"/>
  <c r="H2198" i="11" s="1"/>
  <c r="M2197" i="4" s="1"/>
  <c r="J2197" i="4" s="1"/>
  <c r="G2194" i="11"/>
  <c r="H2194" i="11" s="1"/>
  <c r="M2193" i="4" s="1"/>
  <c r="J2193" i="4" s="1"/>
  <c r="G2190" i="11"/>
  <c r="H2190" i="11" s="1"/>
  <c r="M2189" i="4" s="1"/>
  <c r="J2189" i="4" s="1"/>
  <c r="G2186" i="11"/>
  <c r="H2186" i="11" s="1"/>
  <c r="M2185" i="4" s="1"/>
  <c r="J2185" i="4" s="1"/>
  <c r="G2182" i="11"/>
  <c r="H2182" i="11" s="1"/>
  <c r="M2181" i="4" s="1"/>
  <c r="J2181" i="4" s="1"/>
  <c r="G2178" i="11"/>
  <c r="H2178" i="11" s="1"/>
  <c r="M2177" i="4" s="1"/>
  <c r="J2177" i="4" s="1"/>
  <c r="G2174" i="11"/>
  <c r="H2174" i="11" s="1"/>
  <c r="M2173" i="4" s="1"/>
  <c r="J2173" i="4" s="1"/>
  <c r="G2170" i="11"/>
  <c r="H2170" i="11" s="1"/>
  <c r="M2169" i="4" s="1"/>
  <c r="J2169" i="4" s="1"/>
  <c r="G2166" i="11"/>
  <c r="H2166" i="11" s="1"/>
  <c r="M2165" i="4" s="1"/>
  <c r="J2165" i="4" s="1"/>
  <c r="G2162" i="11"/>
  <c r="H2162" i="11" s="1"/>
  <c r="M2161" i="4" s="1"/>
  <c r="J2161" i="4" s="1"/>
  <c r="G2158" i="11"/>
  <c r="H2158" i="11" s="1"/>
  <c r="M2157" i="4" s="1"/>
  <c r="J2157" i="4" s="1"/>
  <c r="G2154" i="11"/>
  <c r="H2154" i="11" s="1"/>
  <c r="M2153" i="4" s="1"/>
  <c r="J2153" i="4" s="1"/>
  <c r="G2150" i="11"/>
  <c r="H2150" i="11" s="1"/>
  <c r="M2149" i="4" s="1"/>
  <c r="J2149" i="4" s="1"/>
  <c r="G2146" i="11"/>
  <c r="H2146" i="11" s="1"/>
  <c r="M2145" i="4" s="1"/>
  <c r="J2145" i="4" s="1"/>
  <c r="G2142" i="11"/>
  <c r="H2142" i="11" s="1"/>
  <c r="M2141" i="4" s="1"/>
  <c r="J2141" i="4" s="1"/>
  <c r="G2138" i="11"/>
  <c r="H2138" i="11" s="1"/>
  <c r="M2137" i="4" s="1"/>
  <c r="J2137" i="4" s="1"/>
  <c r="G2134" i="11"/>
  <c r="H2134" i="11" s="1"/>
  <c r="M2133" i="4" s="1"/>
  <c r="J2133" i="4" s="1"/>
  <c r="G2130" i="11"/>
  <c r="H2130" i="11" s="1"/>
  <c r="M2129" i="4" s="1"/>
  <c r="J2129" i="4" s="1"/>
  <c r="G2126" i="11"/>
  <c r="H2126" i="11" s="1"/>
  <c r="M2125" i="4" s="1"/>
  <c r="J2125" i="4" s="1"/>
  <c r="G2122" i="11"/>
  <c r="H2122" i="11" s="1"/>
  <c r="M2121" i="4" s="1"/>
  <c r="J2121" i="4" s="1"/>
  <c r="G2118" i="11"/>
  <c r="H2118" i="11" s="1"/>
  <c r="M2117" i="4" s="1"/>
  <c r="J2117" i="4" s="1"/>
  <c r="G2114" i="11"/>
  <c r="H2114" i="11" s="1"/>
  <c r="M2113" i="4" s="1"/>
  <c r="J2113" i="4" s="1"/>
  <c r="G2110" i="11"/>
  <c r="H2110" i="11" s="1"/>
  <c r="M2109" i="4" s="1"/>
  <c r="J2109" i="4" s="1"/>
  <c r="G2106" i="11"/>
  <c r="H2106" i="11" s="1"/>
  <c r="M2105" i="4" s="1"/>
  <c r="J2105" i="4" s="1"/>
  <c r="G2102" i="11"/>
  <c r="H2102" i="11" s="1"/>
  <c r="M2101" i="4" s="1"/>
  <c r="J2101" i="4" s="1"/>
  <c r="G2098" i="11"/>
  <c r="H2098" i="11" s="1"/>
  <c r="M2097" i="4" s="1"/>
  <c r="J2097" i="4" s="1"/>
  <c r="G2094" i="11"/>
  <c r="H2094" i="11" s="1"/>
  <c r="M2093" i="4" s="1"/>
  <c r="J2093" i="4" s="1"/>
  <c r="G2090" i="11"/>
  <c r="H2090" i="11" s="1"/>
  <c r="M2089" i="4" s="1"/>
  <c r="J2089" i="4" s="1"/>
  <c r="G2086" i="11"/>
  <c r="H2086" i="11" s="1"/>
  <c r="M2085" i="4" s="1"/>
  <c r="J2085" i="4" s="1"/>
  <c r="G2082" i="11"/>
  <c r="H2082" i="11" s="1"/>
  <c r="M2081" i="4" s="1"/>
  <c r="J2081" i="4" s="1"/>
  <c r="G2078" i="11"/>
  <c r="H2078" i="11" s="1"/>
  <c r="M2077" i="4" s="1"/>
  <c r="J2077" i="4" s="1"/>
  <c r="G2074" i="11"/>
  <c r="H2074" i="11" s="1"/>
  <c r="M2073" i="4" s="1"/>
  <c r="J2073" i="4" s="1"/>
  <c r="G2070" i="11"/>
  <c r="H2070" i="11" s="1"/>
  <c r="M2069" i="4" s="1"/>
  <c r="J2069" i="4" s="1"/>
  <c r="G2066" i="11"/>
  <c r="H2066" i="11" s="1"/>
  <c r="M2065" i="4" s="1"/>
  <c r="J2065" i="4" s="1"/>
  <c r="G2062" i="11"/>
  <c r="H2062" i="11" s="1"/>
  <c r="M2061" i="4" s="1"/>
  <c r="J2061" i="4" s="1"/>
  <c r="G2058" i="11"/>
  <c r="H2058" i="11" s="1"/>
  <c r="M2057" i="4" s="1"/>
  <c r="J2057" i="4" s="1"/>
  <c r="G2054" i="11"/>
  <c r="H2054" i="11" s="1"/>
  <c r="M2053" i="4" s="1"/>
  <c r="J2053" i="4" s="1"/>
  <c r="G2050" i="11"/>
  <c r="H2050" i="11" s="1"/>
  <c r="M2049" i="4" s="1"/>
  <c r="J2049" i="4" s="1"/>
  <c r="G2046" i="11"/>
  <c r="H2046" i="11" s="1"/>
  <c r="M2045" i="4" s="1"/>
  <c r="J2045" i="4" s="1"/>
  <c r="G2042" i="11"/>
  <c r="H2042" i="11" s="1"/>
  <c r="M2041" i="4" s="1"/>
  <c r="J2041" i="4" s="1"/>
  <c r="G2038" i="11"/>
  <c r="H2038" i="11" s="1"/>
  <c r="M2037" i="4" s="1"/>
  <c r="J2037" i="4" s="1"/>
  <c r="G2034" i="11"/>
  <c r="H2034" i="11" s="1"/>
  <c r="M2033" i="4" s="1"/>
  <c r="J2033" i="4" s="1"/>
  <c r="G2030" i="11"/>
  <c r="H2030" i="11" s="1"/>
  <c r="M2029" i="4" s="1"/>
  <c r="J2029" i="4" s="1"/>
  <c r="G2026" i="11"/>
  <c r="H2026" i="11" s="1"/>
  <c r="M2025" i="4" s="1"/>
  <c r="J2025" i="4" s="1"/>
  <c r="G2022" i="11"/>
  <c r="H2022" i="11" s="1"/>
  <c r="M2021" i="4" s="1"/>
  <c r="J2021" i="4" s="1"/>
  <c r="G2018" i="11"/>
  <c r="H2018" i="11" s="1"/>
  <c r="M2017" i="4" s="1"/>
  <c r="J2017" i="4" s="1"/>
  <c r="G2014" i="11"/>
  <c r="H2014" i="11" s="1"/>
  <c r="M2013" i="4" s="1"/>
  <c r="J2013" i="4" s="1"/>
  <c r="G2010" i="11"/>
  <c r="H2010" i="11" s="1"/>
  <c r="M2009" i="4" s="1"/>
  <c r="J2009" i="4" s="1"/>
  <c r="G2006" i="11"/>
  <c r="H2006" i="11" s="1"/>
  <c r="M2005" i="4" s="1"/>
  <c r="J2005" i="4" s="1"/>
  <c r="G2002" i="11"/>
  <c r="H2002" i="11" s="1"/>
  <c r="M2001" i="4" s="1"/>
  <c r="J2001" i="4" s="1"/>
  <c r="G1998" i="11"/>
  <c r="H1998" i="11" s="1"/>
  <c r="M1997" i="4" s="1"/>
  <c r="J1997" i="4" s="1"/>
  <c r="G1994" i="11"/>
  <c r="H1994" i="11" s="1"/>
  <c r="M1993" i="4" s="1"/>
  <c r="J1993" i="4" s="1"/>
  <c r="G1990" i="11"/>
  <c r="H1990" i="11" s="1"/>
  <c r="M1989" i="4" s="1"/>
  <c r="J1989" i="4" s="1"/>
  <c r="G1986" i="11"/>
  <c r="H1986" i="11" s="1"/>
  <c r="M1985" i="4" s="1"/>
  <c r="J1985" i="4" s="1"/>
  <c r="G1982" i="11"/>
  <c r="H1982" i="11" s="1"/>
  <c r="M1981" i="4" s="1"/>
  <c r="J1981" i="4" s="1"/>
  <c r="G1978" i="11"/>
  <c r="H1978" i="11" s="1"/>
  <c r="M1977" i="4" s="1"/>
  <c r="J1977" i="4" s="1"/>
  <c r="G1974" i="11"/>
  <c r="H1974" i="11" s="1"/>
  <c r="M1973" i="4" s="1"/>
  <c r="J1973" i="4" s="1"/>
  <c r="G1970" i="11"/>
  <c r="H1970" i="11" s="1"/>
  <c r="M1969" i="4" s="1"/>
  <c r="J1969" i="4" s="1"/>
  <c r="G1966" i="11"/>
  <c r="H1966" i="11" s="1"/>
  <c r="M1965" i="4" s="1"/>
  <c r="J1965" i="4" s="1"/>
  <c r="G1962" i="11"/>
  <c r="H1962" i="11" s="1"/>
  <c r="M1961" i="4" s="1"/>
  <c r="J1961" i="4" s="1"/>
  <c r="G1958" i="11"/>
  <c r="H1958" i="11" s="1"/>
  <c r="M1957" i="4" s="1"/>
  <c r="J1957" i="4" s="1"/>
  <c r="G1954" i="11"/>
  <c r="H1954" i="11" s="1"/>
  <c r="M1953" i="4" s="1"/>
  <c r="J1953" i="4" s="1"/>
  <c r="G1950" i="11"/>
  <c r="H1950" i="11" s="1"/>
  <c r="M1949" i="4" s="1"/>
  <c r="J1949" i="4" s="1"/>
  <c r="G1946" i="11"/>
  <c r="H1946" i="11" s="1"/>
  <c r="M1945" i="4" s="1"/>
  <c r="J1945" i="4" s="1"/>
  <c r="G1942" i="11"/>
  <c r="H1942" i="11" s="1"/>
  <c r="M1941" i="4" s="1"/>
  <c r="J1941" i="4" s="1"/>
  <c r="G1938" i="11"/>
  <c r="H1938" i="11" s="1"/>
  <c r="M1937" i="4" s="1"/>
  <c r="J1937" i="4" s="1"/>
  <c r="G1934" i="11"/>
  <c r="H1934" i="11" s="1"/>
  <c r="M1933" i="4" s="1"/>
  <c r="J1933" i="4" s="1"/>
  <c r="G1930" i="11"/>
  <c r="H1930" i="11" s="1"/>
  <c r="M1929" i="4" s="1"/>
  <c r="J1929" i="4" s="1"/>
  <c r="G1926" i="11"/>
  <c r="H1926" i="11" s="1"/>
  <c r="M1925" i="4" s="1"/>
  <c r="J1925" i="4" s="1"/>
  <c r="G1922" i="11"/>
  <c r="H1922" i="11" s="1"/>
  <c r="M1921" i="4" s="1"/>
  <c r="J1921" i="4" s="1"/>
  <c r="G1918" i="11"/>
  <c r="H1918" i="11" s="1"/>
  <c r="M1917" i="4" s="1"/>
  <c r="J1917" i="4" s="1"/>
  <c r="G1914" i="11"/>
  <c r="H1914" i="11" s="1"/>
  <c r="M1913" i="4" s="1"/>
  <c r="J1913" i="4" s="1"/>
  <c r="G1910" i="11"/>
  <c r="H1910" i="11" s="1"/>
  <c r="M1909" i="4" s="1"/>
  <c r="J1909" i="4" s="1"/>
  <c r="G1906" i="11"/>
  <c r="H1906" i="11" s="1"/>
  <c r="M1905" i="4" s="1"/>
  <c r="J1905" i="4" s="1"/>
  <c r="G1902" i="11"/>
  <c r="H1902" i="11" s="1"/>
  <c r="M1901" i="4" s="1"/>
  <c r="J1901" i="4" s="1"/>
  <c r="G1898" i="11"/>
  <c r="H1898" i="11" s="1"/>
  <c r="M1897" i="4" s="1"/>
  <c r="J1897" i="4" s="1"/>
  <c r="G1894" i="11"/>
  <c r="H1894" i="11" s="1"/>
  <c r="M1893" i="4" s="1"/>
  <c r="J1893" i="4" s="1"/>
  <c r="G1890" i="11"/>
  <c r="H1890" i="11" s="1"/>
  <c r="M1889" i="4" s="1"/>
  <c r="J1889" i="4" s="1"/>
  <c r="G1886" i="11"/>
  <c r="H1886" i="11" s="1"/>
  <c r="M1885" i="4" s="1"/>
  <c r="J1885" i="4" s="1"/>
  <c r="G1882" i="11"/>
  <c r="H1882" i="11" s="1"/>
  <c r="M1881" i="4" s="1"/>
  <c r="J1881" i="4" s="1"/>
  <c r="G1878" i="11"/>
  <c r="H1878" i="11" s="1"/>
  <c r="M1877" i="4" s="1"/>
  <c r="J1877" i="4" s="1"/>
  <c r="G1874" i="11"/>
  <c r="H1874" i="11" s="1"/>
  <c r="M1873" i="4" s="1"/>
  <c r="J1873" i="4" s="1"/>
  <c r="G1870" i="11"/>
  <c r="H1870" i="11" s="1"/>
  <c r="M1869" i="4" s="1"/>
  <c r="J1869" i="4" s="1"/>
  <c r="G1866" i="11"/>
  <c r="H1866" i="11" s="1"/>
  <c r="M1865" i="4" s="1"/>
  <c r="J1865" i="4" s="1"/>
  <c r="G1862" i="11"/>
  <c r="H1862" i="11" s="1"/>
  <c r="M1861" i="4" s="1"/>
  <c r="J1861" i="4" s="1"/>
  <c r="G1858" i="11"/>
  <c r="H1858" i="11" s="1"/>
  <c r="M1857" i="4" s="1"/>
  <c r="J1857" i="4" s="1"/>
  <c r="G1854" i="11"/>
  <c r="H1854" i="11" s="1"/>
  <c r="M1853" i="4" s="1"/>
  <c r="J1853" i="4" s="1"/>
  <c r="G1850" i="11"/>
  <c r="H1850" i="11" s="1"/>
  <c r="M1849" i="4" s="1"/>
  <c r="J1849" i="4" s="1"/>
  <c r="G1846" i="11"/>
  <c r="H1846" i="11" s="1"/>
  <c r="M1845" i="4" s="1"/>
  <c r="J1845" i="4" s="1"/>
  <c r="G1842" i="11"/>
  <c r="H1842" i="11" s="1"/>
  <c r="M1841" i="4" s="1"/>
  <c r="J1841" i="4" s="1"/>
  <c r="G1838" i="11"/>
  <c r="H1838" i="11" s="1"/>
  <c r="M1837" i="4" s="1"/>
  <c r="J1837" i="4" s="1"/>
  <c r="G1834" i="11"/>
  <c r="H1834" i="11" s="1"/>
  <c r="M1833" i="4" s="1"/>
  <c r="J1833" i="4" s="1"/>
  <c r="G1830" i="11"/>
  <c r="H1830" i="11" s="1"/>
  <c r="M1829" i="4" s="1"/>
  <c r="J1829" i="4" s="1"/>
  <c r="G1826" i="11"/>
  <c r="H1826" i="11" s="1"/>
  <c r="M1825" i="4" s="1"/>
  <c r="J1825" i="4" s="1"/>
  <c r="G1822" i="11"/>
  <c r="H1822" i="11" s="1"/>
  <c r="M1821" i="4" s="1"/>
  <c r="J1821" i="4" s="1"/>
  <c r="G1818" i="11"/>
  <c r="H1818" i="11" s="1"/>
  <c r="M1817" i="4" s="1"/>
  <c r="J1817" i="4" s="1"/>
  <c r="G1814" i="11"/>
  <c r="H1814" i="11" s="1"/>
  <c r="M1813" i="4" s="1"/>
  <c r="J1813" i="4" s="1"/>
  <c r="G1810" i="11"/>
  <c r="H1810" i="11" s="1"/>
  <c r="M1809" i="4" s="1"/>
  <c r="J1809" i="4" s="1"/>
  <c r="G1806" i="11"/>
  <c r="H1806" i="11" s="1"/>
  <c r="M1805" i="4" s="1"/>
  <c r="J1805" i="4" s="1"/>
  <c r="G1802" i="11"/>
  <c r="H1802" i="11" s="1"/>
  <c r="M1801" i="4" s="1"/>
  <c r="J1801" i="4" s="1"/>
  <c r="G1798" i="11"/>
  <c r="H1798" i="11" s="1"/>
  <c r="M1797" i="4" s="1"/>
  <c r="J1797" i="4" s="1"/>
  <c r="G1794" i="11"/>
  <c r="H1794" i="11" s="1"/>
  <c r="M1793" i="4" s="1"/>
  <c r="J1793" i="4" s="1"/>
  <c r="G1790" i="11"/>
  <c r="H1790" i="11" s="1"/>
  <c r="M1789" i="4" s="1"/>
  <c r="J1789" i="4" s="1"/>
  <c r="G1786" i="11"/>
  <c r="H1786" i="11" s="1"/>
  <c r="M1785" i="4" s="1"/>
  <c r="J1785" i="4" s="1"/>
  <c r="G1782" i="11"/>
  <c r="H1782" i="11" s="1"/>
  <c r="M1781" i="4" s="1"/>
  <c r="J1781" i="4" s="1"/>
  <c r="G1778" i="11"/>
  <c r="H1778" i="11" s="1"/>
  <c r="M1777" i="4" s="1"/>
  <c r="J1777" i="4" s="1"/>
  <c r="G1774" i="11"/>
  <c r="H1774" i="11" s="1"/>
  <c r="M1773" i="4" s="1"/>
  <c r="J1773" i="4" s="1"/>
  <c r="G1770" i="11"/>
  <c r="H1770" i="11" s="1"/>
  <c r="M1769" i="4" s="1"/>
  <c r="J1769" i="4" s="1"/>
  <c r="G1766" i="11"/>
  <c r="H1766" i="11" s="1"/>
  <c r="M1765" i="4" s="1"/>
  <c r="J1765" i="4" s="1"/>
  <c r="G1762" i="11"/>
  <c r="H1762" i="11" s="1"/>
  <c r="M1761" i="4" s="1"/>
  <c r="J1761" i="4" s="1"/>
  <c r="G1758" i="11"/>
  <c r="H1758" i="11" s="1"/>
  <c r="M1757" i="4" s="1"/>
  <c r="J1757" i="4" s="1"/>
  <c r="G1754" i="11"/>
  <c r="H1754" i="11" s="1"/>
  <c r="M1753" i="4" s="1"/>
  <c r="J1753" i="4" s="1"/>
  <c r="G1750" i="11"/>
  <c r="H1750" i="11" s="1"/>
  <c r="M1749" i="4" s="1"/>
  <c r="J1749" i="4" s="1"/>
  <c r="G1746" i="11"/>
  <c r="H1746" i="11" s="1"/>
  <c r="M1745" i="4" s="1"/>
  <c r="J1745" i="4" s="1"/>
  <c r="G1742" i="11"/>
  <c r="H1742" i="11" s="1"/>
  <c r="M1741" i="4" s="1"/>
  <c r="J1741" i="4" s="1"/>
  <c r="G1738" i="11"/>
  <c r="H1738" i="11" s="1"/>
  <c r="M1737" i="4" s="1"/>
  <c r="J1737" i="4" s="1"/>
  <c r="G1734" i="11"/>
  <c r="H1734" i="11" s="1"/>
  <c r="M1733" i="4" s="1"/>
  <c r="J1733" i="4" s="1"/>
  <c r="G1730" i="11"/>
  <c r="H1730" i="11" s="1"/>
  <c r="M1729" i="4" s="1"/>
  <c r="J1729" i="4" s="1"/>
  <c r="G1726" i="11"/>
  <c r="H1726" i="11" s="1"/>
  <c r="M1725" i="4" s="1"/>
  <c r="J1725" i="4" s="1"/>
  <c r="G1722" i="11"/>
  <c r="H1722" i="11" s="1"/>
  <c r="M1721" i="4" s="1"/>
  <c r="J1721" i="4" s="1"/>
  <c r="G1718" i="11"/>
  <c r="H1718" i="11" s="1"/>
  <c r="M1717" i="4" s="1"/>
  <c r="J1717" i="4" s="1"/>
  <c r="G1714" i="11"/>
  <c r="H1714" i="11" s="1"/>
  <c r="M1713" i="4" s="1"/>
  <c r="J1713" i="4" s="1"/>
  <c r="G1710" i="11"/>
  <c r="H1710" i="11" s="1"/>
  <c r="M1709" i="4" s="1"/>
  <c r="J1709" i="4" s="1"/>
  <c r="G1706" i="11"/>
  <c r="H1706" i="11" s="1"/>
  <c r="M1705" i="4" s="1"/>
  <c r="J1705" i="4" s="1"/>
  <c r="G1702" i="11"/>
  <c r="H1702" i="11" s="1"/>
  <c r="M1701" i="4" s="1"/>
  <c r="J1701" i="4" s="1"/>
  <c r="G1698" i="11"/>
  <c r="H1698" i="11" s="1"/>
  <c r="M1697" i="4" s="1"/>
  <c r="J1697" i="4" s="1"/>
  <c r="G1694" i="11"/>
  <c r="H1694" i="11" s="1"/>
  <c r="M1693" i="4" s="1"/>
  <c r="J1693" i="4" s="1"/>
  <c r="G1690" i="11"/>
  <c r="H1690" i="11" s="1"/>
  <c r="M1689" i="4" s="1"/>
  <c r="J1689" i="4" s="1"/>
  <c r="G1686" i="11"/>
  <c r="H1686" i="11" s="1"/>
  <c r="M1685" i="4" s="1"/>
  <c r="J1685" i="4" s="1"/>
  <c r="G1682" i="11"/>
  <c r="H1682" i="11" s="1"/>
  <c r="M1681" i="4" s="1"/>
  <c r="J1681" i="4" s="1"/>
  <c r="G1678" i="11"/>
  <c r="H1678" i="11" s="1"/>
  <c r="M1677" i="4" s="1"/>
  <c r="J1677" i="4" s="1"/>
  <c r="G1674" i="11"/>
  <c r="H1674" i="11" s="1"/>
  <c r="M1673" i="4" s="1"/>
  <c r="J1673" i="4" s="1"/>
  <c r="G1670" i="11"/>
  <c r="H1670" i="11" s="1"/>
  <c r="M1669" i="4" s="1"/>
  <c r="J1669" i="4" s="1"/>
  <c r="G1666" i="11"/>
  <c r="H1666" i="11" s="1"/>
  <c r="M1665" i="4" s="1"/>
  <c r="J1665" i="4" s="1"/>
  <c r="G1662" i="11"/>
  <c r="H1662" i="11" s="1"/>
  <c r="M1661" i="4" s="1"/>
  <c r="J1661" i="4" s="1"/>
  <c r="G1658" i="11"/>
  <c r="H1658" i="11" s="1"/>
  <c r="M1657" i="4" s="1"/>
  <c r="J1657" i="4" s="1"/>
  <c r="G1654" i="11"/>
  <c r="H1654" i="11" s="1"/>
  <c r="M1653" i="4" s="1"/>
  <c r="J1653" i="4" s="1"/>
  <c r="G1650" i="11"/>
  <c r="H1650" i="11" s="1"/>
  <c r="M1649" i="4" s="1"/>
  <c r="J1649" i="4" s="1"/>
  <c r="G1646" i="11"/>
  <c r="H1646" i="11" s="1"/>
  <c r="M1645" i="4" s="1"/>
  <c r="J1645" i="4" s="1"/>
  <c r="G1642" i="11"/>
  <c r="H1642" i="11" s="1"/>
  <c r="M1641" i="4" s="1"/>
  <c r="J1641" i="4" s="1"/>
  <c r="G1638" i="11"/>
  <c r="H1638" i="11" s="1"/>
  <c r="M1637" i="4" s="1"/>
  <c r="J1637" i="4" s="1"/>
  <c r="G1634" i="11"/>
  <c r="H1634" i="11" s="1"/>
  <c r="M1633" i="4" s="1"/>
  <c r="J1633" i="4" s="1"/>
  <c r="G1630" i="11"/>
  <c r="H1630" i="11" s="1"/>
  <c r="M1629" i="4" s="1"/>
  <c r="J1629" i="4" s="1"/>
  <c r="G1626" i="11"/>
  <c r="H1626" i="11" s="1"/>
  <c r="M1625" i="4" s="1"/>
  <c r="J1625" i="4" s="1"/>
  <c r="G1622" i="11"/>
  <c r="H1622" i="11" s="1"/>
  <c r="M1621" i="4" s="1"/>
  <c r="J1621" i="4" s="1"/>
  <c r="G1618" i="11"/>
  <c r="H1618" i="11" s="1"/>
  <c r="M1617" i="4" s="1"/>
  <c r="J1617" i="4" s="1"/>
  <c r="G1614" i="11"/>
  <c r="H1614" i="11" s="1"/>
  <c r="M1613" i="4" s="1"/>
  <c r="J1613" i="4" s="1"/>
  <c r="G1610" i="11"/>
  <c r="H1610" i="11" s="1"/>
  <c r="M1609" i="4" s="1"/>
  <c r="J1609" i="4" s="1"/>
  <c r="G1606" i="11"/>
  <c r="H1606" i="11" s="1"/>
  <c r="M1605" i="4" s="1"/>
  <c r="J1605" i="4" s="1"/>
  <c r="G1602" i="11"/>
  <c r="H1602" i="11" s="1"/>
  <c r="M1601" i="4" s="1"/>
  <c r="J1601" i="4" s="1"/>
  <c r="G1598" i="11"/>
  <c r="H1598" i="11" s="1"/>
  <c r="M1597" i="4" s="1"/>
  <c r="J1597" i="4" s="1"/>
  <c r="G1594" i="11"/>
  <c r="H1594" i="11" s="1"/>
  <c r="M1593" i="4" s="1"/>
  <c r="J1593" i="4" s="1"/>
  <c r="G1590" i="11"/>
  <c r="H1590" i="11" s="1"/>
  <c r="M1589" i="4" s="1"/>
  <c r="J1589" i="4" s="1"/>
  <c r="G1586" i="11"/>
  <c r="H1586" i="11" s="1"/>
  <c r="M1585" i="4" s="1"/>
  <c r="J1585" i="4" s="1"/>
  <c r="G1582" i="11"/>
  <c r="H1582" i="11" s="1"/>
  <c r="M1581" i="4" s="1"/>
  <c r="J1581" i="4" s="1"/>
  <c r="G1578" i="11"/>
  <c r="H1578" i="11" s="1"/>
  <c r="M1577" i="4" s="1"/>
  <c r="J1577" i="4" s="1"/>
  <c r="G1574" i="11"/>
  <c r="H1574" i="11" s="1"/>
  <c r="M1573" i="4" s="1"/>
  <c r="J1573" i="4" s="1"/>
  <c r="G1570" i="11"/>
  <c r="H1570" i="11" s="1"/>
  <c r="M1569" i="4" s="1"/>
  <c r="J1569" i="4" s="1"/>
  <c r="G1566" i="11"/>
  <c r="H1566" i="11" s="1"/>
  <c r="M1565" i="4" s="1"/>
  <c r="J1565" i="4" s="1"/>
  <c r="G1562" i="11"/>
  <c r="H1562" i="11" s="1"/>
  <c r="M1561" i="4" s="1"/>
  <c r="J1561" i="4" s="1"/>
  <c r="G1558" i="11"/>
  <c r="H1558" i="11" s="1"/>
  <c r="M1557" i="4" s="1"/>
  <c r="J1557" i="4" s="1"/>
  <c r="G1554" i="11"/>
  <c r="H1554" i="11" s="1"/>
  <c r="M1553" i="4" s="1"/>
  <c r="J1553" i="4" s="1"/>
  <c r="G1550" i="11"/>
  <c r="H1550" i="11" s="1"/>
  <c r="M1549" i="4" s="1"/>
  <c r="J1549" i="4" s="1"/>
  <c r="G1546" i="11"/>
  <c r="H1546" i="11" s="1"/>
  <c r="M1545" i="4" s="1"/>
  <c r="J1545" i="4" s="1"/>
  <c r="G1542" i="11"/>
  <c r="H1542" i="11" s="1"/>
  <c r="M1541" i="4" s="1"/>
  <c r="J1541" i="4" s="1"/>
  <c r="G1538" i="11"/>
  <c r="H1538" i="11" s="1"/>
  <c r="M1537" i="4" s="1"/>
  <c r="J1537" i="4" s="1"/>
  <c r="G1534" i="11"/>
  <c r="H1534" i="11" s="1"/>
  <c r="M1533" i="4" s="1"/>
  <c r="J1533" i="4" s="1"/>
  <c r="G1530" i="11"/>
  <c r="H1530" i="11" s="1"/>
  <c r="M1529" i="4" s="1"/>
  <c r="J1529" i="4" s="1"/>
  <c r="G1526" i="11"/>
  <c r="H1526" i="11" s="1"/>
  <c r="M1525" i="4" s="1"/>
  <c r="J1525" i="4" s="1"/>
  <c r="G1522" i="11"/>
  <c r="H1522" i="11" s="1"/>
  <c r="M1521" i="4" s="1"/>
  <c r="J1521" i="4" s="1"/>
  <c r="G1518" i="11"/>
  <c r="H1518" i="11" s="1"/>
  <c r="M1517" i="4" s="1"/>
  <c r="J1517" i="4" s="1"/>
  <c r="G1514" i="11"/>
  <c r="H1514" i="11" s="1"/>
  <c r="M1513" i="4" s="1"/>
  <c r="J1513" i="4" s="1"/>
  <c r="G1510" i="11"/>
  <c r="H1510" i="11" s="1"/>
  <c r="M1509" i="4" s="1"/>
  <c r="J1509" i="4" s="1"/>
  <c r="G1506" i="11"/>
  <c r="H1506" i="11" s="1"/>
  <c r="M1505" i="4" s="1"/>
  <c r="J1505" i="4" s="1"/>
  <c r="G1502" i="11"/>
  <c r="H1502" i="11" s="1"/>
  <c r="M1501" i="4" s="1"/>
  <c r="J1501" i="4" s="1"/>
  <c r="G1498" i="11"/>
  <c r="H1498" i="11" s="1"/>
  <c r="M1497" i="4" s="1"/>
  <c r="J1497" i="4" s="1"/>
  <c r="G1494" i="11"/>
  <c r="H1494" i="11" s="1"/>
  <c r="M1493" i="4" s="1"/>
  <c r="J1493" i="4" s="1"/>
  <c r="G1490" i="11"/>
  <c r="H1490" i="11" s="1"/>
  <c r="M1489" i="4" s="1"/>
  <c r="J1489" i="4" s="1"/>
  <c r="G1486" i="11"/>
  <c r="H1486" i="11" s="1"/>
  <c r="M1485" i="4" s="1"/>
  <c r="J1485" i="4" s="1"/>
  <c r="G1482" i="11"/>
  <c r="H1482" i="11" s="1"/>
  <c r="M1481" i="4" s="1"/>
  <c r="J1481" i="4" s="1"/>
  <c r="G1478" i="11"/>
  <c r="H1478" i="11" s="1"/>
  <c r="M1477" i="4" s="1"/>
  <c r="J1477" i="4" s="1"/>
  <c r="G1474" i="11"/>
  <c r="H1474" i="11" s="1"/>
  <c r="M1473" i="4" s="1"/>
  <c r="J1473" i="4" s="1"/>
  <c r="G1470" i="11"/>
  <c r="H1470" i="11" s="1"/>
  <c r="M1469" i="4" s="1"/>
  <c r="J1469" i="4" s="1"/>
  <c r="G1466" i="11"/>
  <c r="H1466" i="11" s="1"/>
  <c r="M1465" i="4" s="1"/>
  <c r="J1465" i="4" s="1"/>
  <c r="G1462" i="11"/>
  <c r="H1462" i="11" s="1"/>
  <c r="M1461" i="4" s="1"/>
  <c r="J1461" i="4" s="1"/>
  <c r="G1458" i="11"/>
  <c r="H1458" i="11" s="1"/>
  <c r="M1457" i="4" s="1"/>
  <c r="J1457" i="4" s="1"/>
  <c r="G1454" i="11"/>
  <c r="H1454" i="11" s="1"/>
  <c r="M1453" i="4" s="1"/>
  <c r="J1453" i="4" s="1"/>
  <c r="G1450" i="11"/>
  <c r="H1450" i="11" s="1"/>
  <c r="M1449" i="4" s="1"/>
  <c r="J1449" i="4" s="1"/>
  <c r="G1446" i="11"/>
  <c r="H1446" i="11" s="1"/>
  <c r="M1445" i="4" s="1"/>
  <c r="J1445" i="4" s="1"/>
  <c r="G1442" i="11"/>
  <c r="H1442" i="11" s="1"/>
  <c r="M1441" i="4" s="1"/>
  <c r="J1441" i="4" s="1"/>
  <c r="G1438" i="11"/>
  <c r="H1438" i="11" s="1"/>
  <c r="M1437" i="4" s="1"/>
  <c r="J1437" i="4" s="1"/>
  <c r="G1434" i="11"/>
  <c r="H1434" i="11" s="1"/>
  <c r="M1433" i="4" s="1"/>
  <c r="J1433" i="4" s="1"/>
  <c r="G1430" i="11"/>
  <c r="H1430" i="11" s="1"/>
  <c r="M1429" i="4" s="1"/>
  <c r="J1429" i="4" s="1"/>
  <c r="G1426" i="11"/>
  <c r="H1426" i="11" s="1"/>
  <c r="M1425" i="4" s="1"/>
  <c r="J1425" i="4" s="1"/>
  <c r="G1422" i="11"/>
  <c r="H1422" i="11" s="1"/>
  <c r="M1421" i="4" s="1"/>
  <c r="J1421" i="4" s="1"/>
  <c r="G1418" i="11"/>
  <c r="H1418" i="11" s="1"/>
  <c r="M1417" i="4" s="1"/>
  <c r="J1417" i="4" s="1"/>
  <c r="G1414" i="11"/>
  <c r="H1414" i="11" s="1"/>
  <c r="M1413" i="4" s="1"/>
  <c r="J1413" i="4" s="1"/>
  <c r="G1410" i="11"/>
  <c r="H1410" i="11" s="1"/>
  <c r="M1409" i="4" s="1"/>
  <c r="J1409" i="4" s="1"/>
  <c r="G1406" i="11"/>
  <c r="H1406" i="11" s="1"/>
  <c r="M1405" i="4" s="1"/>
  <c r="J1405" i="4" s="1"/>
  <c r="G1402" i="11"/>
  <c r="H1402" i="11" s="1"/>
  <c r="M1401" i="4" s="1"/>
  <c r="J1401" i="4" s="1"/>
  <c r="G1398" i="11"/>
  <c r="H1398" i="11" s="1"/>
  <c r="M1397" i="4" s="1"/>
  <c r="J1397" i="4" s="1"/>
  <c r="G1394" i="11"/>
  <c r="H1394" i="11" s="1"/>
  <c r="M1393" i="4" s="1"/>
  <c r="J1393" i="4" s="1"/>
  <c r="G1390" i="11"/>
  <c r="H1390" i="11" s="1"/>
  <c r="M1389" i="4" s="1"/>
  <c r="J1389" i="4" s="1"/>
  <c r="G1386" i="11"/>
  <c r="H1386" i="11" s="1"/>
  <c r="M1385" i="4" s="1"/>
  <c r="J1385" i="4" s="1"/>
  <c r="G1382" i="11"/>
  <c r="H1382" i="11" s="1"/>
  <c r="M1381" i="4" s="1"/>
  <c r="J1381" i="4" s="1"/>
  <c r="G1378" i="11"/>
  <c r="H1378" i="11" s="1"/>
  <c r="M1377" i="4" s="1"/>
  <c r="J1377" i="4" s="1"/>
  <c r="G1374" i="11"/>
  <c r="H1374" i="11" s="1"/>
  <c r="M1373" i="4" s="1"/>
  <c r="J1373" i="4" s="1"/>
  <c r="G1370" i="11"/>
  <c r="H1370" i="11" s="1"/>
  <c r="M1369" i="4" s="1"/>
  <c r="J1369" i="4" s="1"/>
  <c r="G1366" i="11"/>
  <c r="H1366" i="11" s="1"/>
  <c r="M1365" i="4" s="1"/>
  <c r="J1365" i="4" s="1"/>
  <c r="G1362" i="11"/>
  <c r="H1362" i="11" s="1"/>
  <c r="M1361" i="4" s="1"/>
  <c r="J1361" i="4" s="1"/>
  <c r="G1358" i="11"/>
  <c r="H1358" i="11" s="1"/>
  <c r="M1357" i="4" s="1"/>
  <c r="J1357" i="4" s="1"/>
  <c r="G1354" i="11"/>
  <c r="H1354" i="11" s="1"/>
  <c r="M1353" i="4" s="1"/>
  <c r="J1353" i="4" s="1"/>
  <c r="G1350" i="11"/>
  <c r="H1350" i="11" s="1"/>
  <c r="M1349" i="4" s="1"/>
  <c r="J1349" i="4" s="1"/>
  <c r="G1346" i="11"/>
  <c r="H1346" i="11" s="1"/>
  <c r="M1345" i="4" s="1"/>
  <c r="J1345" i="4" s="1"/>
  <c r="G1342" i="11"/>
  <c r="H1342" i="11" s="1"/>
  <c r="M1341" i="4" s="1"/>
  <c r="J1341" i="4" s="1"/>
  <c r="G1338" i="11"/>
  <c r="H1338" i="11" s="1"/>
  <c r="M1337" i="4" s="1"/>
  <c r="J1337" i="4" s="1"/>
  <c r="G1334" i="11"/>
  <c r="H1334" i="11" s="1"/>
  <c r="M1333" i="4" s="1"/>
  <c r="J1333" i="4" s="1"/>
  <c r="G1330" i="11"/>
  <c r="H1330" i="11" s="1"/>
  <c r="M1329" i="4" s="1"/>
  <c r="J1329" i="4" s="1"/>
  <c r="G1326" i="11"/>
  <c r="H1326" i="11" s="1"/>
  <c r="M1325" i="4" s="1"/>
  <c r="J1325" i="4" s="1"/>
  <c r="G1322" i="11"/>
  <c r="H1322" i="11" s="1"/>
  <c r="M1321" i="4" s="1"/>
  <c r="J1321" i="4" s="1"/>
  <c r="G1318" i="11"/>
  <c r="H1318" i="11" s="1"/>
  <c r="M1317" i="4" s="1"/>
  <c r="J1317" i="4" s="1"/>
  <c r="G1314" i="11"/>
  <c r="H1314" i="11" s="1"/>
  <c r="M1313" i="4" s="1"/>
  <c r="J1313" i="4" s="1"/>
  <c r="G1310" i="11"/>
  <c r="H1310" i="11" s="1"/>
  <c r="M1309" i="4" s="1"/>
  <c r="J1309" i="4" s="1"/>
  <c r="G1306" i="11"/>
  <c r="H1306" i="11" s="1"/>
  <c r="M1305" i="4" s="1"/>
  <c r="J1305" i="4" s="1"/>
  <c r="G1302" i="11"/>
  <c r="H1302" i="11" s="1"/>
  <c r="M1301" i="4" s="1"/>
  <c r="J1301" i="4" s="1"/>
  <c r="G1298" i="11"/>
  <c r="H1298" i="11" s="1"/>
  <c r="M1297" i="4" s="1"/>
  <c r="J1297" i="4" s="1"/>
  <c r="G1294" i="11"/>
  <c r="H1294" i="11" s="1"/>
  <c r="M1293" i="4" s="1"/>
  <c r="J1293" i="4" s="1"/>
  <c r="G1290" i="11"/>
  <c r="H1290" i="11" s="1"/>
  <c r="M1289" i="4" s="1"/>
  <c r="J1289" i="4" s="1"/>
  <c r="G1286" i="11"/>
  <c r="H1286" i="11" s="1"/>
  <c r="M1285" i="4" s="1"/>
  <c r="J1285" i="4" s="1"/>
  <c r="G1282" i="11"/>
  <c r="H1282" i="11" s="1"/>
  <c r="M1281" i="4" s="1"/>
  <c r="J1281" i="4" s="1"/>
  <c r="G1278" i="11"/>
  <c r="H1278" i="11" s="1"/>
  <c r="M1277" i="4" s="1"/>
  <c r="J1277" i="4" s="1"/>
  <c r="G1274" i="11"/>
  <c r="H1274" i="11" s="1"/>
  <c r="M1273" i="4" s="1"/>
  <c r="J1273" i="4" s="1"/>
  <c r="G1270" i="11"/>
  <c r="H1270" i="11" s="1"/>
  <c r="M1269" i="4" s="1"/>
  <c r="J1269" i="4" s="1"/>
  <c r="G1266" i="11"/>
  <c r="H1266" i="11" s="1"/>
  <c r="M1265" i="4" s="1"/>
  <c r="J1265" i="4" s="1"/>
  <c r="G1262" i="11"/>
  <c r="H1262" i="11" s="1"/>
  <c r="M1261" i="4" s="1"/>
  <c r="J1261" i="4" s="1"/>
  <c r="G1258" i="11"/>
  <c r="H1258" i="11" s="1"/>
  <c r="M1257" i="4" s="1"/>
  <c r="J1257" i="4" s="1"/>
  <c r="G1254" i="11"/>
  <c r="H1254" i="11" s="1"/>
  <c r="M1253" i="4" s="1"/>
  <c r="J1253" i="4" s="1"/>
  <c r="G1250" i="11"/>
  <c r="H1250" i="11" s="1"/>
  <c r="M1249" i="4" s="1"/>
  <c r="J1249" i="4" s="1"/>
  <c r="G1246" i="11"/>
  <c r="H1246" i="11" s="1"/>
  <c r="M1245" i="4" s="1"/>
  <c r="J1245" i="4" s="1"/>
  <c r="G1242" i="11"/>
  <c r="H1242" i="11" s="1"/>
  <c r="M1241" i="4" s="1"/>
  <c r="J1241" i="4" s="1"/>
  <c r="G1238" i="11"/>
  <c r="H1238" i="11" s="1"/>
  <c r="M1237" i="4" s="1"/>
  <c r="J1237" i="4" s="1"/>
  <c r="G1234" i="11"/>
  <c r="H1234" i="11" s="1"/>
  <c r="M1233" i="4" s="1"/>
  <c r="J1233" i="4" s="1"/>
  <c r="G1230" i="11"/>
  <c r="H1230" i="11" s="1"/>
  <c r="M1229" i="4" s="1"/>
  <c r="J1229" i="4" s="1"/>
  <c r="G1226" i="11"/>
  <c r="H1226" i="11" s="1"/>
  <c r="M1225" i="4" s="1"/>
  <c r="J1225" i="4" s="1"/>
  <c r="G1222" i="11"/>
  <c r="H1222" i="11" s="1"/>
  <c r="M1221" i="4" s="1"/>
  <c r="J1221" i="4" s="1"/>
  <c r="G1218" i="11"/>
  <c r="H1218" i="11" s="1"/>
  <c r="M1217" i="4" s="1"/>
  <c r="J1217" i="4" s="1"/>
  <c r="G1214" i="11"/>
  <c r="H1214" i="11" s="1"/>
  <c r="M1213" i="4" s="1"/>
  <c r="J1213" i="4" s="1"/>
  <c r="G1210" i="11"/>
  <c r="H1210" i="11" s="1"/>
  <c r="M1209" i="4" s="1"/>
  <c r="J1209" i="4" s="1"/>
  <c r="G1206" i="11"/>
  <c r="H1206" i="11" s="1"/>
  <c r="M1205" i="4" s="1"/>
  <c r="J1205" i="4" s="1"/>
  <c r="G1202" i="11"/>
  <c r="H1202" i="11" s="1"/>
  <c r="M1201" i="4" s="1"/>
  <c r="J1201" i="4" s="1"/>
  <c r="G1198" i="11"/>
  <c r="H1198" i="11" s="1"/>
  <c r="M1197" i="4" s="1"/>
  <c r="J1197" i="4" s="1"/>
  <c r="G1194" i="11"/>
  <c r="H1194" i="11" s="1"/>
  <c r="M1193" i="4" s="1"/>
  <c r="J1193" i="4" s="1"/>
  <c r="G1190" i="11"/>
  <c r="H1190" i="11" s="1"/>
  <c r="M1189" i="4" s="1"/>
  <c r="J1189" i="4" s="1"/>
  <c r="G1186" i="11"/>
  <c r="H1186" i="11" s="1"/>
  <c r="M1185" i="4" s="1"/>
  <c r="J1185" i="4" s="1"/>
  <c r="G1182" i="11"/>
  <c r="H1182" i="11" s="1"/>
  <c r="M1181" i="4" s="1"/>
  <c r="J1181" i="4" s="1"/>
  <c r="G1178" i="11"/>
  <c r="H1178" i="11" s="1"/>
  <c r="M1177" i="4" s="1"/>
  <c r="J1177" i="4" s="1"/>
  <c r="G1174" i="11"/>
  <c r="H1174" i="11" s="1"/>
  <c r="M1173" i="4" s="1"/>
  <c r="J1173" i="4" s="1"/>
  <c r="G1170" i="11"/>
  <c r="H1170" i="11" s="1"/>
  <c r="M1169" i="4" s="1"/>
  <c r="J1169" i="4" s="1"/>
  <c r="G1166" i="11"/>
  <c r="H1166" i="11" s="1"/>
  <c r="M1165" i="4" s="1"/>
  <c r="J1165" i="4" s="1"/>
  <c r="G1162" i="11"/>
  <c r="H1162" i="11" s="1"/>
  <c r="M1161" i="4" s="1"/>
  <c r="J1161" i="4" s="1"/>
  <c r="G1158" i="11"/>
  <c r="H1158" i="11" s="1"/>
  <c r="M1157" i="4" s="1"/>
  <c r="J1157" i="4" s="1"/>
  <c r="G1154" i="11"/>
  <c r="H1154" i="11" s="1"/>
  <c r="M1153" i="4" s="1"/>
  <c r="J1153" i="4" s="1"/>
  <c r="G1150" i="11"/>
  <c r="H1150" i="11" s="1"/>
  <c r="M1149" i="4" s="1"/>
  <c r="J1149" i="4" s="1"/>
  <c r="G1146" i="11"/>
  <c r="H1146" i="11" s="1"/>
  <c r="M1145" i="4" s="1"/>
  <c r="J1145" i="4" s="1"/>
  <c r="G1142" i="11"/>
  <c r="H1142" i="11" s="1"/>
  <c r="M1141" i="4" s="1"/>
  <c r="J1141" i="4" s="1"/>
  <c r="G1138" i="11"/>
  <c r="H1138" i="11" s="1"/>
  <c r="M1137" i="4" s="1"/>
  <c r="J1137" i="4" s="1"/>
  <c r="G1134" i="11"/>
  <c r="H1134" i="11" s="1"/>
  <c r="M1133" i="4" s="1"/>
  <c r="J1133" i="4" s="1"/>
  <c r="G1130" i="11"/>
  <c r="H1130" i="11" s="1"/>
  <c r="M1129" i="4" s="1"/>
  <c r="J1129" i="4" s="1"/>
  <c r="G1126" i="11"/>
  <c r="H1126" i="11" s="1"/>
  <c r="M1125" i="4" s="1"/>
  <c r="J1125" i="4" s="1"/>
  <c r="G1122" i="11"/>
  <c r="H1122" i="11" s="1"/>
  <c r="M1121" i="4" s="1"/>
  <c r="J1121" i="4" s="1"/>
  <c r="G1118" i="11"/>
  <c r="H1118" i="11" s="1"/>
  <c r="M1117" i="4" s="1"/>
  <c r="J1117" i="4" s="1"/>
  <c r="G1114" i="11"/>
  <c r="H1114" i="11" s="1"/>
  <c r="M1113" i="4" s="1"/>
  <c r="J1113" i="4" s="1"/>
  <c r="G1110" i="11"/>
  <c r="H1110" i="11" s="1"/>
  <c r="M1109" i="4" s="1"/>
  <c r="J1109" i="4" s="1"/>
  <c r="G1106" i="11"/>
  <c r="H1106" i="11" s="1"/>
  <c r="M1105" i="4" s="1"/>
  <c r="J1105" i="4" s="1"/>
  <c r="G1102" i="11"/>
  <c r="H1102" i="11" s="1"/>
  <c r="M1101" i="4" s="1"/>
  <c r="J1101" i="4" s="1"/>
  <c r="G1098" i="11"/>
  <c r="H1098" i="11" s="1"/>
  <c r="M1097" i="4" s="1"/>
  <c r="J1097" i="4" s="1"/>
  <c r="G1094" i="11"/>
  <c r="H1094" i="11" s="1"/>
  <c r="M1093" i="4" s="1"/>
  <c r="J1093" i="4" s="1"/>
  <c r="G1090" i="11"/>
  <c r="H1090" i="11" s="1"/>
  <c r="M1089" i="4" s="1"/>
  <c r="J1089" i="4" s="1"/>
  <c r="G1086" i="11"/>
  <c r="H1086" i="11" s="1"/>
  <c r="M1085" i="4" s="1"/>
  <c r="J1085" i="4" s="1"/>
  <c r="G1082" i="11"/>
  <c r="H1082" i="11" s="1"/>
  <c r="M1081" i="4" s="1"/>
  <c r="J1081" i="4" s="1"/>
  <c r="G1078" i="11"/>
  <c r="H1078" i="11" s="1"/>
  <c r="M1077" i="4" s="1"/>
  <c r="J1077" i="4" s="1"/>
  <c r="G1074" i="11"/>
  <c r="H1074" i="11" s="1"/>
  <c r="M1073" i="4" s="1"/>
  <c r="J1073" i="4" s="1"/>
  <c r="G1070" i="11"/>
  <c r="H1070" i="11" s="1"/>
  <c r="M1069" i="4" s="1"/>
  <c r="J1069" i="4" s="1"/>
  <c r="G1066" i="11"/>
  <c r="H1066" i="11" s="1"/>
  <c r="M1065" i="4" s="1"/>
  <c r="J1065" i="4" s="1"/>
  <c r="G1062" i="11"/>
  <c r="H1062" i="11" s="1"/>
  <c r="M1061" i="4" s="1"/>
  <c r="J1061" i="4" s="1"/>
  <c r="G1058" i="11"/>
  <c r="H1058" i="11" s="1"/>
  <c r="M1057" i="4" s="1"/>
  <c r="J1057" i="4" s="1"/>
  <c r="G1054" i="11"/>
  <c r="H1054" i="11" s="1"/>
  <c r="M1053" i="4" s="1"/>
  <c r="J1053" i="4" s="1"/>
  <c r="G1050" i="11"/>
  <c r="H1050" i="11" s="1"/>
  <c r="M1049" i="4" s="1"/>
  <c r="J1049" i="4" s="1"/>
  <c r="G1046" i="11"/>
  <c r="H1046" i="11" s="1"/>
  <c r="M1045" i="4" s="1"/>
  <c r="J1045" i="4" s="1"/>
  <c r="G1042" i="11"/>
  <c r="H1042" i="11" s="1"/>
  <c r="M1041" i="4" s="1"/>
  <c r="J1041" i="4" s="1"/>
  <c r="G1038" i="11"/>
  <c r="H1038" i="11" s="1"/>
  <c r="M1037" i="4" s="1"/>
  <c r="J1037" i="4" s="1"/>
  <c r="G1034" i="11"/>
  <c r="H1034" i="11" s="1"/>
  <c r="M1033" i="4" s="1"/>
  <c r="J1033" i="4" s="1"/>
  <c r="G1030" i="11"/>
  <c r="H1030" i="11" s="1"/>
  <c r="M1029" i="4" s="1"/>
  <c r="J1029" i="4" s="1"/>
  <c r="G1026" i="11"/>
  <c r="H1026" i="11" s="1"/>
  <c r="M1025" i="4" s="1"/>
  <c r="J1025" i="4" s="1"/>
  <c r="G1022" i="11"/>
  <c r="H1022" i="11" s="1"/>
  <c r="M1021" i="4" s="1"/>
  <c r="J1021" i="4" s="1"/>
  <c r="G1018" i="11"/>
  <c r="H1018" i="11" s="1"/>
  <c r="M1017" i="4" s="1"/>
  <c r="J1017" i="4" s="1"/>
  <c r="G1014" i="11"/>
  <c r="H1014" i="11" s="1"/>
  <c r="M1013" i="4" s="1"/>
  <c r="J1013" i="4" s="1"/>
  <c r="G1010" i="11"/>
  <c r="H1010" i="11" s="1"/>
  <c r="M1009" i="4" s="1"/>
  <c r="J1009" i="4" s="1"/>
  <c r="G1006" i="11"/>
  <c r="H1006" i="11" s="1"/>
  <c r="M1005" i="4" s="1"/>
  <c r="J1005" i="4" s="1"/>
  <c r="G1002" i="11"/>
  <c r="H1002" i="11" s="1"/>
  <c r="M1001" i="4" s="1"/>
  <c r="J1001" i="4" s="1"/>
  <c r="G998" i="11"/>
  <c r="H998" i="11" s="1"/>
  <c r="M997" i="4" s="1"/>
  <c r="J997" i="4" s="1"/>
  <c r="G994" i="11"/>
  <c r="H994" i="11" s="1"/>
  <c r="M993" i="4" s="1"/>
  <c r="J993" i="4" s="1"/>
  <c r="G990" i="11"/>
  <c r="H990" i="11" s="1"/>
  <c r="M989" i="4" s="1"/>
  <c r="J989" i="4" s="1"/>
  <c r="G986" i="11"/>
  <c r="H986" i="11" s="1"/>
  <c r="M985" i="4" s="1"/>
  <c r="J985" i="4" s="1"/>
  <c r="G982" i="11"/>
  <c r="H982" i="11" s="1"/>
  <c r="M981" i="4" s="1"/>
  <c r="J981" i="4" s="1"/>
  <c r="G978" i="11"/>
  <c r="H978" i="11" s="1"/>
  <c r="M977" i="4" s="1"/>
  <c r="J977" i="4" s="1"/>
  <c r="G974" i="11"/>
  <c r="H974" i="11" s="1"/>
  <c r="M973" i="4" s="1"/>
  <c r="J973" i="4" s="1"/>
  <c r="G970" i="11"/>
  <c r="H970" i="11" s="1"/>
  <c r="M969" i="4" s="1"/>
  <c r="J969" i="4" s="1"/>
  <c r="G966" i="11"/>
  <c r="H966" i="11" s="1"/>
  <c r="M965" i="4" s="1"/>
  <c r="J965" i="4" s="1"/>
  <c r="G962" i="11"/>
  <c r="H962" i="11" s="1"/>
  <c r="M961" i="4" s="1"/>
  <c r="J961" i="4" s="1"/>
  <c r="G958" i="11"/>
  <c r="H958" i="11" s="1"/>
  <c r="M957" i="4" s="1"/>
  <c r="J957" i="4" s="1"/>
  <c r="G954" i="11"/>
  <c r="H954" i="11" s="1"/>
  <c r="M953" i="4" s="1"/>
  <c r="J953" i="4" s="1"/>
  <c r="G950" i="11"/>
  <c r="H950" i="11" s="1"/>
  <c r="M949" i="4" s="1"/>
  <c r="J949" i="4" s="1"/>
  <c r="G946" i="11"/>
  <c r="H946" i="11" s="1"/>
  <c r="M945" i="4" s="1"/>
  <c r="J945" i="4" s="1"/>
  <c r="G942" i="11"/>
  <c r="H942" i="11" s="1"/>
  <c r="M941" i="4" s="1"/>
  <c r="J941" i="4" s="1"/>
  <c r="G938" i="11"/>
  <c r="H938" i="11" s="1"/>
  <c r="M937" i="4" s="1"/>
  <c r="J937" i="4" s="1"/>
  <c r="G934" i="11"/>
  <c r="H934" i="11" s="1"/>
  <c r="M933" i="4" s="1"/>
  <c r="J933" i="4" s="1"/>
  <c r="G930" i="11"/>
  <c r="H930" i="11" s="1"/>
  <c r="M929" i="4" s="1"/>
  <c r="J929" i="4" s="1"/>
  <c r="G926" i="11"/>
  <c r="H926" i="11" s="1"/>
  <c r="M925" i="4" s="1"/>
  <c r="J925" i="4" s="1"/>
  <c r="G922" i="11"/>
  <c r="H922" i="11" s="1"/>
  <c r="M921" i="4" s="1"/>
  <c r="J921" i="4" s="1"/>
  <c r="G918" i="11"/>
  <c r="H918" i="11" s="1"/>
  <c r="M917" i="4" s="1"/>
  <c r="J917" i="4" s="1"/>
  <c r="G914" i="11"/>
  <c r="H914" i="11" s="1"/>
  <c r="M913" i="4" s="1"/>
  <c r="J913" i="4" s="1"/>
  <c r="G910" i="11"/>
  <c r="H910" i="11" s="1"/>
  <c r="M909" i="4" s="1"/>
  <c r="J909" i="4" s="1"/>
  <c r="G906" i="11"/>
  <c r="H906" i="11" s="1"/>
  <c r="M905" i="4" s="1"/>
  <c r="J905" i="4" s="1"/>
  <c r="G902" i="11"/>
  <c r="H902" i="11" s="1"/>
  <c r="M901" i="4" s="1"/>
  <c r="J901" i="4" s="1"/>
  <c r="G898" i="11"/>
  <c r="H898" i="11" s="1"/>
  <c r="M897" i="4" s="1"/>
  <c r="J897" i="4" s="1"/>
  <c r="G894" i="11"/>
  <c r="H894" i="11" s="1"/>
  <c r="M893" i="4" s="1"/>
  <c r="J893" i="4" s="1"/>
  <c r="G890" i="11"/>
  <c r="H890" i="11" s="1"/>
  <c r="M889" i="4" s="1"/>
  <c r="J889" i="4" s="1"/>
  <c r="G886" i="11"/>
  <c r="H886" i="11" s="1"/>
  <c r="M885" i="4" s="1"/>
  <c r="J885" i="4" s="1"/>
  <c r="G882" i="11"/>
  <c r="H882" i="11" s="1"/>
  <c r="M881" i="4" s="1"/>
  <c r="J881" i="4" s="1"/>
  <c r="G878" i="11"/>
  <c r="H878" i="11" s="1"/>
  <c r="M877" i="4" s="1"/>
  <c r="J877" i="4" s="1"/>
  <c r="G874" i="11"/>
  <c r="H874" i="11" s="1"/>
  <c r="M873" i="4" s="1"/>
  <c r="J873" i="4" s="1"/>
  <c r="G870" i="11"/>
  <c r="H870" i="11" s="1"/>
  <c r="M869" i="4" s="1"/>
  <c r="J869" i="4" s="1"/>
  <c r="G866" i="11"/>
  <c r="H866" i="11" s="1"/>
  <c r="M865" i="4" s="1"/>
  <c r="J865" i="4" s="1"/>
  <c r="G862" i="11"/>
  <c r="H862" i="11" s="1"/>
  <c r="M861" i="4" s="1"/>
  <c r="J861" i="4" s="1"/>
  <c r="G858" i="11"/>
  <c r="H858" i="11" s="1"/>
  <c r="M857" i="4" s="1"/>
  <c r="J857" i="4" s="1"/>
  <c r="G854" i="11"/>
  <c r="H854" i="11" s="1"/>
  <c r="M853" i="4" s="1"/>
  <c r="J853" i="4" s="1"/>
  <c r="G850" i="11"/>
  <c r="H850" i="11" s="1"/>
  <c r="M849" i="4" s="1"/>
  <c r="J849" i="4" s="1"/>
  <c r="G846" i="11"/>
  <c r="H846" i="11" s="1"/>
  <c r="M845" i="4" s="1"/>
  <c r="J845" i="4" s="1"/>
  <c r="G842" i="11"/>
  <c r="H842" i="11" s="1"/>
  <c r="M841" i="4" s="1"/>
  <c r="J841" i="4" s="1"/>
  <c r="G838" i="11"/>
  <c r="H838" i="11" s="1"/>
  <c r="M837" i="4" s="1"/>
  <c r="J837" i="4" s="1"/>
  <c r="G834" i="11"/>
  <c r="H834" i="11" s="1"/>
  <c r="M833" i="4" s="1"/>
  <c r="J833" i="4" s="1"/>
  <c r="G830" i="11"/>
  <c r="H830" i="11" s="1"/>
  <c r="M829" i="4" s="1"/>
  <c r="J829" i="4" s="1"/>
  <c r="G826" i="11"/>
  <c r="H826" i="11" s="1"/>
  <c r="M825" i="4" s="1"/>
  <c r="J825" i="4" s="1"/>
  <c r="G822" i="11"/>
  <c r="H822" i="11" s="1"/>
  <c r="M821" i="4" s="1"/>
  <c r="J821" i="4" s="1"/>
  <c r="G818" i="11"/>
  <c r="H818" i="11" s="1"/>
  <c r="M817" i="4" s="1"/>
  <c r="J817" i="4" s="1"/>
  <c r="G814" i="11"/>
  <c r="H814" i="11" s="1"/>
  <c r="M813" i="4" s="1"/>
  <c r="J813" i="4" s="1"/>
  <c r="G810" i="11"/>
  <c r="H810" i="11" s="1"/>
  <c r="M809" i="4" s="1"/>
  <c r="J809" i="4" s="1"/>
  <c r="G806" i="11"/>
  <c r="H806" i="11" s="1"/>
  <c r="M805" i="4" s="1"/>
  <c r="J805" i="4" s="1"/>
  <c r="G802" i="11"/>
  <c r="H802" i="11" s="1"/>
  <c r="M801" i="4" s="1"/>
  <c r="J801" i="4" s="1"/>
  <c r="G798" i="11"/>
  <c r="H798" i="11" s="1"/>
  <c r="M797" i="4" s="1"/>
  <c r="J797" i="4" s="1"/>
  <c r="G794" i="11"/>
  <c r="H794" i="11" s="1"/>
  <c r="M793" i="4" s="1"/>
  <c r="J793" i="4" s="1"/>
  <c r="G790" i="11"/>
  <c r="H790" i="11" s="1"/>
  <c r="M789" i="4" s="1"/>
  <c r="J789" i="4" s="1"/>
  <c r="G786" i="11"/>
  <c r="H786" i="11" s="1"/>
  <c r="M785" i="4" s="1"/>
  <c r="J785" i="4" s="1"/>
  <c r="G782" i="11"/>
  <c r="H782" i="11" s="1"/>
  <c r="M781" i="4" s="1"/>
  <c r="J781" i="4" s="1"/>
  <c r="G778" i="11"/>
  <c r="H778" i="11" s="1"/>
  <c r="M777" i="4" s="1"/>
  <c r="J777" i="4" s="1"/>
  <c r="G774" i="11"/>
  <c r="H774" i="11" s="1"/>
  <c r="M773" i="4" s="1"/>
  <c r="J773" i="4" s="1"/>
  <c r="G770" i="11"/>
  <c r="H770" i="11" s="1"/>
  <c r="M769" i="4" s="1"/>
  <c r="J769" i="4" s="1"/>
  <c r="G766" i="11"/>
  <c r="H766" i="11" s="1"/>
  <c r="M765" i="4" s="1"/>
  <c r="J765" i="4" s="1"/>
  <c r="G762" i="11"/>
  <c r="H762" i="11" s="1"/>
  <c r="M761" i="4" s="1"/>
  <c r="J761" i="4" s="1"/>
  <c r="G758" i="11"/>
  <c r="H758" i="11" s="1"/>
  <c r="M757" i="4" s="1"/>
  <c r="J757" i="4" s="1"/>
  <c r="G754" i="11"/>
  <c r="H754" i="11" s="1"/>
  <c r="M753" i="4" s="1"/>
  <c r="J753" i="4" s="1"/>
  <c r="G750" i="11"/>
  <c r="H750" i="11" s="1"/>
  <c r="M749" i="4" s="1"/>
  <c r="J749" i="4" s="1"/>
  <c r="G746" i="11"/>
  <c r="H746" i="11" s="1"/>
  <c r="M745" i="4" s="1"/>
  <c r="J745" i="4" s="1"/>
  <c r="G742" i="11"/>
  <c r="H742" i="11" s="1"/>
  <c r="M741" i="4" s="1"/>
  <c r="J741" i="4" s="1"/>
  <c r="G738" i="11"/>
  <c r="H738" i="11" s="1"/>
  <c r="M737" i="4" s="1"/>
  <c r="J737" i="4" s="1"/>
  <c r="G734" i="11"/>
  <c r="H734" i="11" s="1"/>
  <c r="M733" i="4" s="1"/>
  <c r="J733" i="4" s="1"/>
  <c r="G730" i="11"/>
  <c r="H730" i="11" s="1"/>
  <c r="M729" i="4" s="1"/>
  <c r="J729" i="4" s="1"/>
  <c r="G726" i="11"/>
  <c r="H726" i="11" s="1"/>
  <c r="M725" i="4" s="1"/>
  <c r="J725" i="4" s="1"/>
  <c r="G722" i="11"/>
  <c r="H722" i="11" s="1"/>
  <c r="M721" i="4" s="1"/>
  <c r="J721" i="4" s="1"/>
  <c r="G718" i="11"/>
  <c r="H718" i="11" s="1"/>
  <c r="M717" i="4" s="1"/>
  <c r="J717" i="4" s="1"/>
  <c r="G714" i="11"/>
  <c r="H714" i="11" s="1"/>
  <c r="M713" i="4" s="1"/>
  <c r="J713" i="4" s="1"/>
  <c r="G710" i="11"/>
  <c r="H710" i="11" s="1"/>
  <c r="M709" i="4" s="1"/>
  <c r="J709" i="4" s="1"/>
  <c r="G706" i="11"/>
  <c r="H706" i="11" s="1"/>
  <c r="M705" i="4" s="1"/>
  <c r="J705" i="4" s="1"/>
  <c r="G702" i="11"/>
  <c r="H702" i="11" s="1"/>
  <c r="M701" i="4" s="1"/>
  <c r="J701" i="4" s="1"/>
  <c r="G698" i="11"/>
  <c r="H698" i="11" s="1"/>
  <c r="M697" i="4" s="1"/>
  <c r="J697" i="4" s="1"/>
  <c r="G694" i="11"/>
  <c r="H694" i="11" s="1"/>
  <c r="M693" i="4" s="1"/>
  <c r="J693" i="4" s="1"/>
  <c r="G690" i="11"/>
  <c r="H690" i="11" s="1"/>
  <c r="M689" i="4" s="1"/>
  <c r="J689" i="4" s="1"/>
  <c r="G686" i="11"/>
  <c r="H686" i="11" s="1"/>
  <c r="M685" i="4" s="1"/>
  <c r="J685" i="4" s="1"/>
  <c r="G682" i="11"/>
  <c r="H682" i="11" s="1"/>
  <c r="M681" i="4" s="1"/>
  <c r="J681" i="4" s="1"/>
  <c r="G678" i="11"/>
  <c r="H678" i="11" s="1"/>
  <c r="M677" i="4" s="1"/>
  <c r="J677" i="4" s="1"/>
  <c r="G674" i="11"/>
  <c r="H674" i="11" s="1"/>
  <c r="M673" i="4" s="1"/>
  <c r="J673" i="4" s="1"/>
  <c r="G670" i="11"/>
  <c r="H670" i="11" s="1"/>
  <c r="M669" i="4" s="1"/>
  <c r="J669" i="4" s="1"/>
  <c r="G666" i="11"/>
  <c r="H666" i="11" s="1"/>
  <c r="M665" i="4" s="1"/>
  <c r="J665" i="4" s="1"/>
  <c r="G662" i="11"/>
  <c r="H662" i="11" s="1"/>
  <c r="M661" i="4" s="1"/>
  <c r="J661" i="4" s="1"/>
  <c r="G658" i="11"/>
  <c r="H658" i="11" s="1"/>
  <c r="M657" i="4" s="1"/>
  <c r="J657" i="4" s="1"/>
  <c r="G654" i="11"/>
  <c r="H654" i="11" s="1"/>
  <c r="M653" i="4" s="1"/>
  <c r="J653" i="4" s="1"/>
  <c r="G650" i="11"/>
  <c r="H650" i="11" s="1"/>
  <c r="M649" i="4" s="1"/>
  <c r="J649" i="4" s="1"/>
  <c r="G646" i="11"/>
  <c r="H646" i="11" s="1"/>
  <c r="M645" i="4" s="1"/>
  <c r="J645" i="4" s="1"/>
  <c r="G642" i="11"/>
  <c r="H642" i="11" s="1"/>
  <c r="M641" i="4" s="1"/>
  <c r="J641" i="4" s="1"/>
  <c r="G638" i="11"/>
  <c r="H638" i="11" s="1"/>
  <c r="M637" i="4" s="1"/>
  <c r="J637" i="4" s="1"/>
  <c r="G634" i="11"/>
  <c r="H634" i="11" s="1"/>
  <c r="M633" i="4" s="1"/>
  <c r="J633" i="4" s="1"/>
  <c r="G630" i="11"/>
  <c r="H630" i="11" s="1"/>
  <c r="M629" i="4" s="1"/>
  <c r="J629" i="4" s="1"/>
  <c r="G626" i="11"/>
  <c r="H626" i="11" s="1"/>
  <c r="M625" i="4" s="1"/>
  <c r="J625" i="4" s="1"/>
  <c r="G622" i="11"/>
  <c r="H622" i="11" s="1"/>
  <c r="M621" i="4" s="1"/>
  <c r="J621" i="4" s="1"/>
  <c r="G618" i="11"/>
  <c r="H618" i="11" s="1"/>
  <c r="M617" i="4" s="1"/>
  <c r="J617" i="4" s="1"/>
  <c r="G614" i="11"/>
  <c r="H614" i="11" s="1"/>
  <c r="M613" i="4" s="1"/>
  <c r="J613" i="4" s="1"/>
  <c r="G610" i="11"/>
  <c r="H610" i="11" s="1"/>
  <c r="M609" i="4" s="1"/>
  <c r="J609" i="4" s="1"/>
  <c r="G606" i="11"/>
  <c r="H606" i="11" s="1"/>
  <c r="M605" i="4" s="1"/>
  <c r="J605" i="4" s="1"/>
  <c r="G602" i="11"/>
  <c r="H602" i="11" s="1"/>
  <c r="M601" i="4" s="1"/>
  <c r="J601" i="4" s="1"/>
  <c r="G598" i="11"/>
  <c r="H598" i="11" s="1"/>
  <c r="M597" i="4" s="1"/>
  <c r="J597" i="4" s="1"/>
  <c r="G594" i="11"/>
  <c r="H594" i="11" s="1"/>
  <c r="M593" i="4" s="1"/>
  <c r="J593" i="4" s="1"/>
  <c r="G590" i="11"/>
  <c r="H590" i="11" s="1"/>
  <c r="M589" i="4" s="1"/>
  <c r="J589" i="4" s="1"/>
  <c r="G586" i="11"/>
  <c r="H586" i="11" s="1"/>
  <c r="M585" i="4" s="1"/>
  <c r="J585" i="4" s="1"/>
  <c r="G582" i="11"/>
  <c r="H582" i="11" s="1"/>
  <c r="M581" i="4" s="1"/>
  <c r="J581" i="4" s="1"/>
  <c r="G578" i="11"/>
  <c r="H578" i="11" s="1"/>
  <c r="M577" i="4" s="1"/>
  <c r="J577" i="4" s="1"/>
  <c r="G574" i="11"/>
  <c r="H574" i="11" s="1"/>
  <c r="M573" i="4" s="1"/>
  <c r="J573" i="4" s="1"/>
  <c r="G570" i="11"/>
  <c r="H570" i="11" s="1"/>
  <c r="M569" i="4" s="1"/>
  <c r="J569" i="4" s="1"/>
  <c r="G566" i="11"/>
  <c r="H566" i="11" s="1"/>
  <c r="M565" i="4" s="1"/>
  <c r="J565" i="4" s="1"/>
  <c r="G562" i="11"/>
  <c r="H562" i="11" s="1"/>
  <c r="M561" i="4" s="1"/>
  <c r="J561" i="4" s="1"/>
  <c r="G558" i="11"/>
  <c r="H558" i="11" s="1"/>
  <c r="M557" i="4" s="1"/>
  <c r="J557" i="4" s="1"/>
  <c r="G554" i="11"/>
  <c r="H554" i="11" s="1"/>
  <c r="M553" i="4" s="1"/>
  <c r="J553" i="4" s="1"/>
  <c r="G550" i="11"/>
  <c r="H550" i="11" s="1"/>
  <c r="M549" i="4" s="1"/>
  <c r="J549" i="4" s="1"/>
  <c r="G546" i="11"/>
  <c r="H546" i="11" s="1"/>
  <c r="M545" i="4" s="1"/>
  <c r="J545" i="4" s="1"/>
  <c r="G542" i="11"/>
  <c r="H542" i="11" s="1"/>
  <c r="M541" i="4" s="1"/>
  <c r="J541" i="4" s="1"/>
  <c r="G538" i="11"/>
  <c r="H538" i="11" s="1"/>
  <c r="M537" i="4" s="1"/>
  <c r="J537" i="4" s="1"/>
  <c r="G534" i="11"/>
  <c r="H534" i="11" s="1"/>
  <c r="M533" i="4" s="1"/>
  <c r="J533" i="4" s="1"/>
  <c r="G530" i="11"/>
  <c r="H530" i="11" s="1"/>
  <c r="M529" i="4" s="1"/>
  <c r="J529" i="4" s="1"/>
  <c r="G526" i="11"/>
  <c r="H526" i="11" s="1"/>
  <c r="M525" i="4" s="1"/>
  <c r="J525" i="4" s="1"/>
  <c r="G522" i="11"/>
  <c r="H522" i="11" s="1"/>
  <c r="M521" i="4" s="1"/>
  <c r="J521" i="4" s="1"/>
  <c r="G518" i="11"/>
  <c r="H518" i="11" s="1"/>
  <c r="M517" i="4" s="1"/>
  <c r="J517" i="4" s="1"/>
  <c r="G514" i="11"/>
  <c r="H514" i="11" s="1"/>
  <c r="M513" i="4" s="1"/>
  <c r="J513" i="4" s="1"/>
  <c r="G510" i="11"/>
  <c r="H510" i="11" s="1"/>
  <c r="M509" i="4" s="1"/>
  <c r="J509" i="4" s="1"/>
  <c r="G506" i="11"/>
  <c r="H506" i="11" s="1"/>
  <c r="M505" i="4" s="1"/>
  <c r="J505" i="4" s="1"/>
  <c r="G502" i="11"/>
  <c r="H502" i="11" s="1"/>
  <c r="M501" i="4" s="1"/>
  <c r="J501" i="4" s="1"/>
  <c r="G498" i="11"/>
  <c r="H498" i="11" s="1"/>
  <c r="M497" i="4" s="1"/>
  <c r="J497" i="4" s="1"/>
  <c r="G494" i="11"/>
  <c r="H494" i="11" s="1"/>
  <c r="M493" i="4" s="1"/>
  <c r="J493" i="4" s="1"/>
  <c r="G490" i="11"/>
  <c r="H490" i="11" s="1"/>
  <c r="M489" i="4" s="1"/>
  <c r="J489" i="4" s="1"/>
  <c r="G486" i="11"/>
  <c r="H486" i="11" s="1"/>
  <c r="M485" i="4" s="1"/>
  <c r="J485" i="4" s="1"/>
  <c r="G482" i="11"/>
  <c r="H482" i="11" s="1"/>
  <c r="M481" i="4" s="1"/>
  <c r="J481" i="4" s="1"/>
  <c r="G478" i="11"/>
  <c r="H478" i="11" s="1"/>
  <c r="M477" i="4" s="1"/>
  <c r="J477" i="4" s="1"/>
  <c r="G474" i="11"/>
  <c r="H474" i="11" s="1"/>
  <c r="M473" i="4" s="1"/>
  <c r="J473" i="4" s="1"/>
  <c r="G470" i="11"/>
  <c r="H470" i="11" s="1"/>
  <c r="M469" i="4" s="1"/>
  <c r="J469" i="4" s="1"/>
  <c r="G466" i="11"/>
  <c r="H466" i="11" s="1"/>
  <c r="M465" i="4" s="1"/>
  <c r="J465" i="4" s="1"/>
  <c r="G462" i="11"/>
  <c r="H462" i="11" s="1"/>
  <c r="M461" i="4" s="1"/>
  <c r="J461" i="4" s="1"/>
  <c r="G458" i="11"/>
  <c r="H458" i="11" s="1"/>
  <c r="M457" i="4" s="1"/>
  <c r="J457" i="4" s="1"/>
  <c r="G454" i="11"/>
  <c r="H454" i="11" s="1"/>
  <c r="M453" i="4" s="1"/>
  <c r="J453" i="4" s="1"/>
  <c r="G450" i="11"/>
  <c r="H450" i="11" s="1"/>
  <c r="M449" i="4" s="1"/>
  <c r="J449" i="4" s="1"/>
  <c r="G446" i="11"/>
  <c r="H446" i="11" s="1"/>
  <c r="M445" i="4" s="1"/>
  <c r="J445" i="4" s="1"/>
  <c r="G442" i="11"/>
  <c r="H442" i="11" s="1"/>
  <c r="M441" i="4" s="1"/>
  <c r="J441" i="4" s="1"/>
  <c r="G438" i="11"/>
  <c r="H438" i="11" s="1"/>
  <c r="M437" i="4" s="1"/>
  <c r="J437" i="4" s="1"/>
  <c r="G434" i="11"/>
  <c r="H434" i="11" s="1"/>
  <c r="M433" i="4" s="1"/>
  <c r="J433" i="4" s="1"/>
  <c r="G430" i="11"/>
  <c r="H430" i="11" s="1"/>
  <c r="M429" i="4" s="1"/>
  <c r="J429" i="4" s="1"/>
  <c r="G426" i="11"/>
  <c r="H426" i="11" s="1"/>
  <c r="M425" i="4" s="1"/>
  <c r="J425" i="4" s="1"/>
  <c r="G422" i="11"/>
  <c r="H422" i="11" s="1"/>
  <c r="M421" i="4" s="1"/>
  <c r="J421" i="4" s="1"/>
  <c r="G418" i="11"/>
  <c r="H418" i="11" s="1"/>
  <c r="M417" i="4" s="1"/>
  <c r="J417" i="4" s="1"/>
  <c r="G414" i="11"/>
  <c r="H414" i="11" s="1"/>
  <c r="M413" i="4" s="1"/>
  <c r="J413" i="4" s="1"/>
  <c r="G410" i="11"/>
  <c r="H410" i="11" s="1"/>
  <c r="M409" i="4" s="1"/>
  <c r="J409" i="4" s="1"/>
  <c r="G406" i="11"/>
  <c r="H406" i="11" s="1"/>
  <c r="M405" i="4" s="1"/>
  <c r="J405" i="4" s="1"/>
  <c r="G402" i="11"/>
  <c r="H402" i="11" s="1"/>
  <c r="M401" i="4" s="1"/>
  <c r="J401" i="4" s="1"/>
  <c r="G398" i="11"/>
  <c r="H398" i="11" s="1"/>
  <c r="M397" i="4" s="1"/>
  <c r="J397" i="4" s="1"/>
  <c r="G394" i="11"/>
  <c r="H394" i="11" s="1"/>
  <c r="M393" i="4" s="1"/>
  <c r="J393" i="4" s="1"/>
  <c r="G390" i="11"/>
  <c r="H390" i="11" s="1"/>
  <c r="M389" i="4" s="1"/>
  <c r="J389" i="4" s="1"/>
  <c r="G386" i="11"/>
  <c r="H386" i="11" s="1"/>
  <c r="M385" i="4" s="1"/>
  <c r="J385" i="4" s="1"/>
  <c r="G382" i="11"/>
  <c r="H382" i="11" s="1"/>
  <c r="M381" i="4" s="1"/>
  <c r="J381" i="4" s="1"/>
  <c r="G378" i="11"/>
  <c r="H378" i="11" s="1"/>
  <c r="M377" i="4" s="1"/>
  <c r="J377" i="4" s="1"/>
  <c r="G374" i="11"/>
  <c r="H374" i="11" s="1"/>
  <c r="M373" i="4" s="1"/>
  <c r="J373" i="4" s="1"/>
  <c r="G370" i="11"/>
  <c r="H370" i="11" s="1"/>
  <c r="M369" i="4" s="1"/>
  <c r="J369" i="4" s="1"/>
  <c r="G366" i="11"/>
  <c r="H366" i="11" s="1"/>
  <c r="M365" i="4" s="1"/>
  <c r="J365" i="4" s="1"/>
  <c r="G362" i="11"/>
  <c r="H362" i="11" s="1"/>
  <c r="M361" i="4" s="1"/>
  <c r="J361" i="4" s="1"/>
  <c r="G358" i="11"/>
  <c r="H358" i="11" s="1"/>
  <c r="M357" i="4" s="1"/>
  <c r="J357" i="4" s="1"/>
  <c r="G354" i="11"/>
  <c r="H354" i="11" s="1"/>
  <c r="M353" i="4" s="1"/>
  <c r="J353" i="4" s="1"/>
  <c r="G350" i="11"/>
  <c r="H350" i="11" s="1"/>
  <c r="M349" i="4" s="1"/>
  <c r="J349" i="4" s="1"/>
  <c r="G346" i="11"/>
  <c r="H346" i="11" s="1"/>
  <c r="M345" i="4" s="1"/>
  <c r="J345" i="4" s="1"/>
  <c r="G342" i="11"/>
  <c r="H342" i="11" s="1"/>
  <c r="M341" i="4" s="1"/>
  <c r="J341" i="4" s="1"/>
  <c r="G338" i="11"/>
  <c r="H338" i="11" s="1"/>
  <c r="M337" i="4" s="1"/>
  <c r="J337" i="4" s="1"/>
  <c r="G334" i="11"/>
  <c r="H334" i="11" s="1"/>
  <c r="M333" i="4" s="1"/>
  <c r="J333" i="4" s="1"/>
  <c r="G330" i="11"/>
  <c r="H330" i="11" s="1"/>
  <c r="M329" i="4" s="1"/>
  <c r="J329" i="4" s="1"/>
  <c r="G326" i="11"/>
  <c r="H326" i="11" s="1"/>
  <c r="M325" i="4" s="1"/>
  <c r="J325" i="4" s="1"/>
  <c r="G322" i="11"/>
  <c r="H322" i="11" s="1"/>
  <c r="M321" i="4" s="1"/>
  <c r="J321" i="4" s="1"/>
  <c r="G318" i="11"/>
  <c r="H318" i="11" s="1"/>
  <c r="M317" i="4" s="1"/>
  <c r="J317" i="4" s="1"/>
  <c r="G314" i="11"/>
  <c r="H314" i="11" s="1"/>
  <c r="M313" i="4" s="1"/>
  <c r="J313" i="4" s="1"/>
  <c r="G310" i="11"/>
  <c r="H310" i="11" s="1"/>
  <c r="M309" i="4" s="1"/>
  <c r="J309" i="4" s="1"/>
  <c r="G306" i="11"/>
  <c r="H306" i="11" s="1"/>
  <c r="M305" i="4" s="1"/>
  <c r="J305" i="4" s="1"/>
  <c r="G302" i="11"/>
  <c r="H302" i="11" s="1"/>
  <c r="M301" i="4" s="1"/>
  <c r="J301" i="4" s="1"/>
  <c r="G298" i="11"/>
  <c r="H298" i="11" s="1"/>
  <c r="M297" i="4" s="1"/>
  <c r="J297" i="4" s="1"/>
  <c r="G294" i="11"/>
  <c r="H294" i="11" s="1"/>
  <c r="M293" i="4" s="1"/>
  <c r="J293" i="4" s="1"/>
  <c r="G290" i="11"/>
  <c r="H290" i="11" s="1"/>
  <c r="M289" i="4" s="1"/>
  <c r="J289" i="4" s="1"/>
  <c r="G286" i="11"/>
  <c r="H286" i="11" s="1"/>
  <c r="M285" i="4" s="1"/>
  <c r="J285" i="4" s="1"/>
  <c r="G282" i="11"/>
  <c r="H282" i="11" s="1"/>
  <c r="M281" i="4" s="1"/>
  <c r="J281" i="4" s="1"/>
  <c r="G278" i="11"/>
  <c r="H278" i="11" s="1"/>
  <c r="M277" i="4" s="1"/>
  <c r="J277" i="4" s="1"/>
  <c r="G274" i="11"/>
  <c r="H274" i="11" s="1"/>
  <c r="M273" i="4" s="1"/>
  <c r="J273" i="4" s="1"/>
  <c r="G270" i="11"/>
  <c r="H270" i="11" s="1"/>
  <c r="M269" i="4" s="1"/>
  <c r="J269" i="4" s="1"/>
  <c r="G266" i="11"/>
  <c r="H266" i="11" s="1"/>
  <c r="M265" i="4" s="1"/>
  <c r="J265" i="4" s="1"/>
  <c r="G262" i="11"/>
  <c r="H262" i="11" s="1"/>
  <c r="M261" i="4" s="1"/>
  <c r="J261" i="4" s="1"/>
  <c r="G258" i="11"/>
  <c r="H258" i="11" s="1"/>
  <c r="M257" i="4" s="1"/>
  <c r="J257" i="4" s="1"/>
  <c r="G254" i="11"/>
  <c r="H254" i="11" s="1"/>
  <c r="M253" i="4" s="1"/>
  <c r="J253" i="4" s="1"/>
  <c r="G250" i="11"/>
  <c r="H250" i="11" s="1"/>
  <c r="M249" i="4" s="1"/>
  <c r="J249" i="4" s="1"/>
  <c r="G246" i="11"/>
  <c r="H246" i="11" s="1"/>
  <c r="M245" i="4" s="1"/>
  <c r="J245" i="4" s="1"/>
  <c r="G242" i="11"/>
  <c r="H242" i="11" s="1"/>
  <c r="M241" i="4" s="1"/>
  <c r="J241" i="4" s="1"/>
  <c r="G238" i="11"/>
  <c r="H238" i="11" s="1"/>
  <c r="M237" i="4" s="1"/>
  <c r="J237" i="4" s="1"/>
  <c r="G234" i="11"/>
  <c r="H234" i="11" s="1"/>
  <c r="M233" i="4" s="1"/>
  <c r="J233" i="4" s="1"/>
  <c r="G230" i="11"/>
  <c r="H230" i="11" s="1"/>
  <c r="M229" i="4" s="1"/>
  <c r="J229" i="4" s="1"/>
  <c r="G226" i="11"/>
  <c r="H226" i="11" s="1"/>
  <c r="M225" i="4" s="1"/>
  <c r="J225" i="4" s="1"/>
  <c r="G222" i="11"/>
  <c r="H222" i="11" s="1"/>
  <c r="M221" i="4" s="1"/>
  <c r="J221" i="4" s="1"/>
  <c r="G218" i="11"/>
  <c r="H218" i="11" s="1"/>
  <c r="M217" i="4" s="1"/>
  <c r="J217" i="4" s="1"/>
  <c r="G214" i="11"/>
  <c r="H214" i="11" s="1"/>
  <c r="M213" i="4" s="1"/>
  <c r="J213" i="4" s="1"/>
  <c r="G210" i="11"/>
  <c r="H210" i="11" s="1"/>
  <c r="M209" i="4" s="1"/>
  <c r="J209" i="4" s="1"/>
  <c r="G206" i="11"/>
  <c r="H206" i="11" s="1"/>
  <c r="M205" i="4" s="1"/>
  <c r="J205" i="4" s="1"/>
  <c r="G202" i="11"/>
  <c r="H202" i="11" s="1"/>
  <c r="M201" i="4" s="1"/>
  <c r="J201" i="4" s="1"/>
  <c r="G198" i="11"/>
  <c r="H198" i="11" s="1"/>
  <c r="M197" i="4" s="1"/>
  <c r="J197" i="4" s="1"/>
  <c r="G194" i="11"/>
  <c r="H194" i="11" s="1"/>
  <c r="M193" i="4" s="1"/>
  <c r="J193" i="4" s="1"/>
  <c r="G190" i="11"/>
  <c r="H190" i="11" s="1"/>
  <c r="M189" i="4" s="1"/>
  <c r="J189" i="4" s="1"/>
  <c r="G186" i="11"/>
  <c r="H186" i="11" s="1"/>
  <c r="M185" i="4" s="1"/>
  <c r="J185" i="4" s="1"/>
  <c r="G182" i="11"/>
  <c r="H182" i="11" s="1"/>
  <c r="M181" i="4" s="1"/>
  <c r="J181" i="4" s="1"/>
  <c r="G178" i="11"/>
  <c r="H178" i="11" s="1"/>
  <c r="M177" i="4" s="1"/>
  <c r="J177" i="4" s="1"/>
  <c r="G174" i="11"/>
  <c r="H174" i="11" s="1"/>
  <c r="M173" i="4" s="1"/>
  <c r="J173" i="4" s="1"/>
  <c r="G170" i="11"/>
  <c r="H170" i="11" s="1"/>
  <c r="M169" i="4" s="1"/>
  <c r="J169" i="4" s="1"/>
  <c r="G166" i="11"/>
  <c r="H166" i="11" s="1"/>
  <c r="M165" i="4" s="1"/>
  <c r="J165" i="4" s="1"/>
  <c r="G162" i="11"/>
  <c r="H162" i="11" s="1"/>
  <c r="M161" i="4" s="1"/>
  <c r="J161" i="4" s="1"/>
  <c r="G158" i="11"/>
  <c r="H158" i="11" s="1"/>
  <c r="M157" i="4" s="1"/>
  <c r="J157" i="4" s="1"/>
  <c r="G154" i="11"/>
  <c r="H154" i="11" s="1"/>
  <c r="M153" i="4" s="1"/>
  <c r="J153" i="4" s="1"/>
  <c r="G150" i="11"/>
  <c r="H150" i="11" s="1"/>
  <c r="M149" i="4" s="1"/>
  <c r="J149" i="4" s="1"/>
  <c r="G146" i="11"/>
  <c r="H146" i="11" s="1"/>
  <c r="M145" i="4" s="1"/>
  <c r="J145" i="4" s="1"/>
  <c r="G142" i="11"/>
  <c r="H142" i="11" s="1"/>
  <c r="M141" i="4" s="1"/>
  <c r="J141" i="4" s="1"/>
  <c r="G138" i="11"/>
  <c r="H138" i="11" s="1"/>
  <c r="M137" i="4" s="1"/>
  <c r="J137" i="4" s="1"/>
  <c r="G134" i="11"/>
  <c r="H134" i="11" s="1"/>
  <c r="M133" i="4" s="1"/>
  <c r="J133" i="4" s="1"/>
  <c r="G130" i="11"/>
  <c r="H130" i="11" s="1"/>
  <c r="M129" i="4" s="1"/>
  <c r="J129" i="4" s="1"/>
  <c r="G126" i="11"/>
  <c r="H126" i="11" s="1"/>
  <c r="M125" i="4" s="1"/>
  <c r="J125" i="4" s="1"/>
  <c r="G122" i="11"/>
  <c r="H122" i="11" s="1"/>
  <c r="M121" i="4" s="1"/>
  <c r="J121" i="4" s="1"/>
  <c r="G118" i="11"/>
  <c r="H118" i="11" s="1"/>
  <c r="M117" i="4" s="1"/>
  <c r="J117" i="4" s="1"/>
  <c r="G114" i="11"/>
  <c r="H114" i="11" s="1"/>
  <c r="M113" i="4" s="1"/>
  <c r="J113" i="4" s="1"/>
  <c r="G110" i="11"/>
  <c r="H110" i="11" s="1"/>
  <c r="M109" i="4" s="1"/>
  <c r="J109" i="4" s="1"/>
  <c r="G106" i="11"/>
  <c r="H106" i="11" s="1"/>
  <c r="M105" i="4" s="1"/>
  <c r="J105" i="4" s="1"/>
  <c r="G102" i="11"/>
  <c r="H102" i="11" s="1"/>
  <c r="M101" i="4" s="1"/>
  <c r="J101" i="4" s="1"/>
  <c r="G98" i="11"/>
  <c r="H98" i="11" s="1"/>
  <c r="M97" i="4" s="1"/>
  <c r="J97" i="4" s="1"/>
  <c r="G94" i="11"/>
  <c r="H94" i="11" s="1"/>
  <c r="M93" i="4" s="1"/>
  <c r="J93" i="4" s="1"/>
  <c r="G90" i="11"/>
  <c r="H90" i="11" s="1"/>
  <c r="M89" i="4" s="1"/>
  <c r="J89" i="4" s="1"/>
  <c r="G86" i="11"/>
  <c r="H86" i="11" s="1"/>
  <c r="M85" i="4" s="1"/>
  <c r="J85" i="4" s="1"/>
  <c r="G82" i="11"/>
  <c r="H82" i="11" s="1"/>
  <c r="M81" i="4" s="1"/>
  <c r="J81" i="4" s="1"/>
  <c r="G78" i="11"/>
  <c r="H78" i="11" s="1"/>
  <c r="M77" i="4" s="1"/>
  <c r="J77" i="4" s="1"/>
  <c r="G74" i="11"/>
  <c r="H74" i="11" s="1"/>
  <c r="M73" i="4" s="1"/>
  <c r="J73" i="4" s="1"/>
  <c r="G70" i="11"/>
  <c r="H70" i="11" s="1"/>
  <c r="M69" i="4" s="1"/>
  <c r="J69" i="4" s="1"/>
  <c r="G66" i="11"/>
  <c r="H66" i="11" s="1"/>
  <c r="M65" i="4" s="1"/>
  <c r="J65" i="4" s="1"/>
  <c r="G62" i="11"/>
  <c r="H62" i="11" s="1"/>
  <c r="M61" i="4" s="1"/>
  <c r="J61" i="4" s="1"/>
  <c r="G58" i="11"/>
  <c r="H58" i="11" s="1"/>
  <c r="M57" i="4" s="1"/>
  <c r="J57" i="4" s="1"/>
  <c r="G54" i="11"/>
  <c r="H54" i="11" s="1"/>
  <c r="M53" i="4" s="1"/>
  <c r="J53" i="4" s="1"/>
  <c r="G50" i="11"/>
  <c r="H50" i="11" s="1"/>
  <c r="M49" i="4" s="1"/>
  <c r="J49" i="4" s="1"/>
  <c r="G46" i="11"/>
  <c r="H46" i="11" s="1"/>
  <c r="M45" i="4" s="1"/>
  <c r="J45" i="4" s="1"/>
  <c r="G42" i="11"/>
  <c r="H42" i="11" s="1"/>
  <c r="M41" i="4" s="1"/>
  <c r="J41" i="4" s="1"/>
  <c r="G38" i="11"/>
  <c r="H38" i="11" s="1"/>
  <c r="M37" i="4" s="1"/>
  <c r="J37" i="4" s="1"/>
  <c r="G34" i="11"/>
  <c r="H34" i="11" s="1"/>
  <c r="M33" i="4" s="1"/>
  <c r="J33" i="4" s="1"/>
  <c r="G30" i="11"/>
  <c r="H30" i="11" s="1"/>
  <c r="M29" i="4" s="1"/>
  <c r="J29" i="4" s="1"/>
  <c r="G26" i="11"/>
  <c r="H26" i="11" s="1"/>
  <c r="M25" i="4" s="1"/>
  <c r="J25" i="4" s="1"/>
  <c r="G22" i="11"/>
  <c r="H22" i="11" s="1"/>
  <c r="M21" i="4" s="1"/>
  <c r="J21" i="4" s="1"/>
  <c r="G18" i="11"/>
  <c r="H18" i="11" s="1"/>
  <c r="M17" i="4" s="1"/>
  <c r="J17" i="4" s="1"/>
  <c r="G14" i="11"/>
  <c r="H14" i="11" s="1"/>
  <c r="M13" i="4" s="1"/>
  <c r="J13" i="4" s="1"/>
  <c r="G10" i="11"/>
  <c r="H10" i="11" s="1"/>
  <c r="M9" i="4" s="1"/>
  <c r="J9" i="4" s="1"/>
  <c r="G6" i="11"/>
  <c r="H6" i="11" s="1"/>
  <c r="M5" i="4" s="1"/>
  <c r="J5" i="4" s="1"/>
  <c r="C4" i="10"/>
  <c r="C6" i="10"/>
  <c r="C5" i="10"/>
  <c r="E5" i="10" l="1"/>
  <c r="E6" i="10"/>
  <c r="J3917" i="4"/>
  <c r="E4" i="10"/>
</calcChain>
</file>

<file path=xl/sharedStrings.xml><?xml version="1.0" encoding="utf-8"?>
<sst xmlns="http://schemas.openxmlformats.org/spreadsheetml/2006/main" count="33858" uniqueCount="3171">
  <si>
    <t>Hồ Chí Minh</t>
  </si>
  <si>
    <t>Hà Nội</t>
  </si>
  <si>
    <t>Next 0.5</t>
  </si>
  <si>
    <t>Gói cước tiêu chuẩn</t>
  </si>
  <si>
    <t>Nội Vùng</t>
  </si>
  <si>
    <t>Liên Vùng</t>
  </si>
  <si>
    <t>Liên Vùng Tỉnh</t>
  </si>
  <si>
    <t>Nội Vùng Tỉnh</t>
  </si>
  <si>
    <t>Tuyến</t>
  </si>
  <si>
    <t>Đà Nẵng</t>
  </si>
  <si>
    <t>Tỉnh</t>
  </si>
  <si>
    <t>Khu Vực</t>
  </si>
  <si>
    <t>Gia Lai</t>
  </si>
  <si>
    <t>Khánh Hòa</t>
  </si>
  <si>
    <t>Kon Tum</t>
  </si>
  <si>
    <t>Phú Yên</t>
  </si>
  <si>
    <t>Quảng Bình</t>
  </si>
  <si>
    <t>Quảng Nam</t>
  </si>
  <si>
    <t>Quảng Ngãi</t>
  </si>
  <si>
    <t>Quảng Trị</t>
  </si>
  <si>
    <t>Hải Phòng</t>
  </si>
  <si>
    <t>Bắc Ninh</t>
  </si>
  <si>
    <t>Cao Bằng</t>
  </si>
  <si>
    <t>Bắc Kạn</t>
  </si>
  <si>
    <t>Điện Biên</t>
  </si>
  <si>
    <t>Hà Giang</t>
  </si>
  <si>
    <t>Hà Nam</t>
  </si>
  <si>
    <t>Hà Tĩnh</t>
  </si>
  <si>
    <t>Hải Dương</t>
  </si>
  <si>
    <t>Bắc Giang</t>
  </si>
  <si>
    <t>Hòa Bình</t>
  </si>
  <si>
    <t>Lai Châu</t>
  </si>
  <si>
    <t>Lạng Sơn</t>
  </si>
  <si>
    <t>Lào Cai</t>
  </si>
  <si>
    <t>Nam Định</t>
  </si>
  <si>
    <t>Nghệ An</t>
  </si>
  <si>
    <t>Ninh Bình</t>
  </si>
  <si>
    <t>Phú Thọ</t>
  </si>
  <si>
    <t>Quảng Ninh</t>
  </si>
  <si>
    <t>Sơn La</t>
  </si>
  <si>
    <t>Thái Bình</t>
  </si>
  <si>
    <t>Thái Nguyên</t>
  </si>
  <si>
    <t>Thanh Hóa</t>
  </si>
  <si>
    <t>Tuyên Quang</t>
  </si>
  <si>
    <t>Vĩnh Phúc</t>
  </si>
  <si>
    <t>Yên Bái</t>
  </si>
  <si>
    <t>Bình Dương</t>
  </si>
  <si>
    <t>Bến Tre</t>
  </si>
  <si>
    <t>Bạc Liêu</t>
  </si>
  <si>
    <t>Bình Phước</t>
  </si>
  <si>
    <t>Cà Mau</t>
  </si>
  <si>
    <t>Cần Thơ</t>
  </si>
  <si>
    <t>Đắk Lắk</t>
  </si>
  <si>
    <t>Đắk Nông</t>
  </si>
  <si>
    <t>Đồng Nai</t>
  </si>
  <si>
    <t>Đồng Tháp</t>
  </si>
  <si>
    <t>Hậu Giang</t>
  </si>
  <si>
    <t>An Giang</t>
  </si>
  <si>
    <t>Kiên Giang</t>
  </si>
  <si>
    <t>Lâm Đồng</t>
  </si>
  <si>
    <t>Long An</t>
  </si>
  <si>
    <t>Ninh Thuận</t>
  </si>
  <si>
    <t>Sóc Trăng</t>
  </si>
  <si>
    <t>Tây Ninh</t>
  </si>
  <si>
    <t>Tiền Giang</t>
  </si>
  <si>
    <t>Trà Vinh</t>
  </si>
  <si>
    <t>Vĩnh Long</t>
  </si>
  <si>
    <t>Vùng 2</t>
  </si>
  <si>
    <t>Vùng 3</t>
  </si>
  <si>
    <t>Vùng 1</t>
  </si>
  <si>
    <t>STT</t>
  </si>
  <si>
    <t>Từ Quận</t>
  </si>
  <si>
    <t>Đến Quận</t>
  </si>
  <si>
    <t>Cước giao</t>
  </si>
  <si>
    <t>Quận 10 - Hồ Chí Minh</t>
  </si>
  <si>
    <t>Quận Cầu Giấy - Hà Nội</t>
  </si>
  <si>
    <t>Quận Tân Bình - Hồ Chí Minh</t>
  </si>
  <si>
    <t>Huyện Thanh Trì - Hà Nội</t>
  </si>
  <si>
    <t>Quận 6 - Hồ Chí Minh</t>
  </si>
  <si>
    <t>Thành phố Long Xuyên - An Giang</t>
  </si>
  <si>
    <t>Huyện Bình Chánh - Hồ Chí Minh</t>
  </si>
  <si>
    <t>Huyện Phú Tân - Cà Mau</t>
  </si>
  <si>
    <t>Quận Bắc Từ Liêm - Hà Nội</t>
  </si>
  <si>
    <t>Quận 5 - Hồ Chí Minh</t>
  </si>
  <si>
    <t>Huyện Đầm Dơi - Cà Mau</t>
  </si>
  <si>
    <t>Quận Thủ Đức - Hồ Chí Minh</t>
  </si>
  <si>
    <t>Huyện Nhà Bè - Hồ Chí Minh</t>
  </si>
  <si>
    <t>Quận Bình Tân - Hồ Chí Minh</t>
  </si>
  <si>
    <t>Quận Hà Đông - Hà Nội</t>
  </si>
  <si>
    <t>Quận 8 - Hồ Chí Minh</t>
  </si>
  <si>
    <t>Huyện Duy Xuyên - Quảng Nam</t>
  </si>
  <si>
    <t>Quận 1 - Hồ Chí Minh</t>
  </si>
  <si>
    <t>Huyện Phước Sơn - Quảng Nam</t>
  </si>
  <si>
    <t>Quận Tân Phú - Hồ Chí Minh</t>
  </si>
  <si>
    <t>Quận Hoàng Mai - Hà Nội</t>
  </si>
  <si>
    <t>Quận Gò Vấp - Hồ Chí Minh</t>
  </si>
  <si>
    <t>Thành phố Rạch Giá - Kiên Giang</t>
  </si>
  <si>
    <t>Quận Lê Chân - Hải Phòng</t>
  </si>
  <si>
    <t>Quận Phú Nhuận - Hồ Chí Minh</t>
  </si>
  <si>
    <t>Quận 12 - Hồ Chí Minh</t>
  </si>
  <si>
    <t>Quận Bình Thạnh - Hồ Chí Minh</t>
  </si>
  <si>
    <t>Thành phố Quảng Ngãi - Quảng Ngãi</t>
  </si>
  <si>
    <t>Huyện Đông Triều - Quảng Ninh</t>
  </si>
  <si>
    <t>Quận 4 - Hồ Chí Minh</t>
  </si>
  <si>
    <t>Huyện Na Hang - Tuyên Quang</t>
  </si>
  <si>
    <t>Huyện Krông Bông - Đắk Lắk</t>
  </si>
  <si>
    <t>Huyện Cam Lâm - Khánh Hòa</t>
  </si>
  <si>
    <t>Thành phố Tuy Hòa - Phú Yên</t>
  </si>
  <si>
    <t>Huyện Phúc Thọ - Hà Nội</t>
  </si>
  <si>
    <t>Huyện Thanh Oai - Hà Nội</t>
  </si>
  <si>
    <t>Huyện Krông Pắc - Đắk Lắk</t>
  </si>
  <si>
    <t>Quận Ninh Kiều - Cần Thơ</t>
  </si>
  <si>
    <t>Huyện Sóc Sơn - Hà Nội</t>
  </si>
  <si>
    <t>Thành phố Yên Bái - Yên Bái</t>
  </si>
  <si>
    <t>Quận Hai Bà Trưng - Hà Nội</t>
  </si>
  <si>
    <t>Huyện Bình Sơn - Quảng Ngãi</t>
  </si>
  <si>
    <t>Quận Đống Đa - Hà Nội</t>
  </si>
  <si>
    <t>Thành phố Biên Hòa - Đồng Nai</t>
  </si>
  <si>
    <t>Huyện Yên Dũng - Bắc Giang</t>
  </si>
  <si>
    <t>Huyện Tân Thành - Bà Rịa – Vũng Tàu</t>
  </si>
  <si>
    <t>Thị xã Tân Uyên - Bình Dương</t>
  </si>
  <si>
    <t>Thị xã Sơn Tây - Hà Nội</t>
  </si>
  <si>
    <t>Huyện Hòn Đất - Kiên Giang</t>
  </si>
  <si>
    <t>Quận Ba Đình - Hà Nội</t>
  </si>
  <si>
    <t>Huyện Phú Xuyên - Hà Nội</t>
  </si>
  <si>
    <t>Huyện Đức Trọng - Lâm Đồng</t>
  </si>
  <si>
    <t>Thành phố Cẩm Phả - Quảng Ninh</t>
  </si>
  <si>
    <t>23DU6NSA</t>
  </si>
  <si>
    <t>Quận Thanh Khê - Đà Nẵng</t>
  </si>
  <si>
    <t>Huyện Châu Thành - Kiên Giang</t>
  </si>
  <si>
    <t>239K13KU</t>
  </si>
  <si>
    <t>Quận Ngũ Hành Sơn - Đà Nẵng</t>
  </si>
  <si>
    <t>Huyện Bình Xuyên - Vĩnh Phúc</t>
  </si>
  <si>
    <t>23N6NDDU</t>
  </si>
  <si>
    <t>Huyện Mỹ Đức - Hà Nội</t>
  </si>
  <si>
    <t>234DU5D5</t>
  </si>
  <si>
    <t>Huyện Giồng Riềng - Kiên Giang</t>
  </si>
  <si>
    <t>236KL7D6</t>
  </si>
  <si>
    <t>23QNFKS3</t>
  </si>
  <si>
    <t>Quận Liên Chiểu - Đà Nẵng</t>
  </si>
  <si>
    <t>Thị xã Thuận An - Bình Dương</t>
  </si>
  <si>
    <t>23F74955</t>
  </si>
  <si>
    <t>Quận Cẩm Lệ - Đà Nẵng</t>
  </si>
  <si>
    <t>Thị xã Thái Hòa - Nghệ An</t>
  </si>
  <si>
    <t>23SSNRR4</t>
  </si>
  <si>
    <t>236DHHXH</t>
  </si>
  <si>
    <t>Quận Hải Châu - Đà Nẵng</t>
  </si>
  <si>
    <t>23HN5ND5</t>
  </si>
  <si>
    <t>23ASR44A</t>
  </si>
  <si>
    <t>Huyện Vĩnh Thuận - Kiên Giang</t>
  </si>
  <si>
    <t>23DS5L4X</t>
  </si>
  <si>
    <t>Thành phố Đà Lạt - Lâm Đồng</t>
  </si>
  <si>
    <t>23SS4NL3</t>
  </si>
  <si>
    <t>233KD91D</t>
  </si>
  <si>
    <t>Huyện Thoại Sơn - An Giang</t>
  </si>
  <si>
    <t>23FU37F3</t>
  </si>
  <si>
    <t>23H7YQLD</t>
  </si>
  <si>
    <t>Thành phố Phủ Lý - Hà Nam</t>
  </si>
  <si>
    <t>23UU4U9A</t>
  </si>
  <si>
    <t>23H7XL9X</t>
  </si>
  <si>
    <t>Huyện Thường Tín - Hà Nội</t>
  </si>
  <si>
    <t>23QKSFU5</t>
  </si>
  <si>
    <t>Huyện đảo Phú Quý - Bình Thuận</t>
  </si>
  <si>
    <t>23ASR337</t>
  </si>
  <si>
    <t>Thành phố Kon Tum - Kon Tum</t>
  </si>
  <si>
    <t>Thành phố Thủ Dầu Một - Bình Dương</t>
  </si>
  <si>
    <t>Huyện Nông Cống - Thanh Hóa</t>
  </si>
  <si>
    <t>Thành phố Bắc Ninh - Bắc Ninh</t>
  </si>
  <si>
    <t>Thành phố Vinh - Nghệ An</t>
  </si>
  <si>
    <t>Thành phố Phan Thiết - Bình Thuận</t>
  </si>
  <si>
    <t>Thành phố Bạc Liêu - Bạc Liêu</t>
  </si>
  <si>
    <t>Thành phố Huế - Thừa Thiên – Huế</t>
  </si>
  <si>
    <t>Thừa Thiên – Huế</t>
  </si>
  <si>
    <t>Huyện đảo Phú Quốc - Kiên Giang</t>
  </si>
  <si>
    <t>Huyện Thuận Thành - Bắc Ninh</t>
  </si>
  <si>
    <t>Thành phố Sa Đéc - Đồng Tháp</t>
  </si>
  <si>
    <t>Huyện Yên Mỹ - Hưng Yên</t>
  </si>
  <si>
    <t>Hưng Yên</t>
  </si>
  <si>
    <t>Thành phố Vũng Tàu - Bà Rịa – Vũng Tàu</t>
  </si>
  <si>
    <t>Huyện Mỹ Hào - Hưng Yên</t>
  </si>
  <si>
    <t>Huyện Ba Tri - Bến Tre</t>
  </si>
  <si>
    <t>Thị xã Từ Sơn - Bắc Ninh</t>
  </si>
  <si>
    <t>Thành phố Thái Bình - Thái Bình</t>
  </si>
  <si>
    <t>Huyện Cao Lãnh - Đồng Tháp</t>
  </si>
  <si>
    <t>Huyện Cái Bè - Tiền Giang</t>
  </si>
  <si>
    <t>Huyện Giồng Trôm - Bến Tre</t>
  </si>
  <si>
    <t>Thành phố Hưng Yên - Hưng Yên</t>
  </si>
  <si>
    <t>Thành phố Móng Cái - Quảng Ninh</t>
  </si>
  <si>
    <t>Huyện Vụ Bản - Nam Định</t>
  </si>
  <si>
    <t>Huyện Mỹ Xuyên - Sóc Trăng</t>
  </si>
  <si>
    <t>Thành phố Thái Nguyên - Thái Nguyên</t>
  </si>
  <si>
    <t>Huyện Thăng Bình - Quảng Nam</t>
  </si>
  <si>
    <t>Thị xã Sông Công - Thái Nguyên</t>
  </si>
  <si>
    <t>Huyện Hóc Môn - Hồ Chí Minh</t>
  </si>
  <si>
    <t>Thành phố Lạng Sơn - Lạng Sơn</t>
  </si>
  <si>
    <t>Huyện Đất Đỏ - Bà Rịa – Vũng Tàu</t>
  </si>
  <si>
    <t>Thành phố Vĩnh Yên - Vĩnh Phúc</t>
  </si>
  <si>
    <t>Thành phố Phan Rang – Tháp Chàm - Ninh Thuận</t>
  </si>
  <si>
    <t>Khối lượng tính cước (gr)</t>
  </si>
  <si>
    <t>Nội Tỉnh</t>
  </si>
  <si>
    <t>Từ</t>
  </si>
  <si>
    <t>Đến</t>
  </si>
  <si>
    <t>Tỉnh X Vùng 1</t>
  </si>
  <si>
    <t>Tỉnh X Vùng 2</t>
  </si>
  <si>
    <t>Tỉnh X Vùng 3</t>
  </si>
  <si>
    <t>Liên Vùng đặc biệt</t>
  </si>
  <si>
    <t>OrderID</t>
  </si>
  <si>
    <t>Tình trạng</t>
  </si>
  <si>
    <t>Chi phí vận hành</t>
  </si>
  <si>
    <t>Client</t>
  </si>
  <si>
    <t>Ngày nhận hàng</t>
  </si>
  <si>
    <t>Shopee</t>
  </si>
  <si>
    <t>2333FSNQ</t>
  </si>
  <si>
    <t>237KND5Q</t>
  </si>
  <si>
    <t>236D9Q6N</t>
  </si>
  <si>
    <t>23DUXKYX</t>
  </si>
  <si>
    <t>23K6SDKR</t>
  </si>
  <si>
    <t>234KD449</t>
  </si>
  <si>
    <t>23H7F11X</t>
  </si>
  <si>
    <t>23LN7F61</t>
  </si>
  <si>
    <t>23DL34A6</t>
  </si>
  <si>
    <t>234KA57A</t>
  </si>
  <si>
    <t>Huyện Tuy Phước - Bình Định</t>
  </si>
  <si>
    <t>Huyện Lý Nhân - Hà Nam</t>
  </si>
  <si>
    <t>Huyện Tân Châu - An Giang</t>
  </si>
  <si>
    <t>231H494A</t>
  </si>
  <si>
    <t>231H49XD</t>
  </si>
  <si>
    <t>231H59NU</t>
  </si>
  <si>
    <t>231HNRKD</t>
  </si>
  <si>
    <t>231HNRKQ</t>
  </si>
  <si>
    <t>231HNRQL</t>
  </si>
  <si>
    <t>231HUXYA</t>
  </si>
  <si>
    <t>231HY37Y</t>
  </si>
  <si>
    <t>231K1L9Q</t>
  </si>
  <si>
    <t>231K1QDQ</t>
  </si>
  <si>
    <t>2333YD3K</t>
  </si>
  <si>
    <t>233H497U</t>
  </si>
  <si>
    <t>233H49DD</t>
  </si>
  <si>
    <t>233H49DQ</t>
  </si>
  <si>
    <t>233H49F1</t>
  </si>
  <si>
    <t>233H59N1</t>
  </si>
  <si>
    <t>233H59NK</t>
  </si>
  <si>
    <t>233H75N5</t>
  </si>
  <si>
    <t>233HNR35</t>
  </si>
  <si>
    <t>233HY174</t>
  </si>
  <si>
    <t>233HY176</t>
  </si>
  <si>
    <t>233K33HH</t>
  </si>
  <si>
    <t>233K3944</t>
  </si>
  <si>
    <t>233K5XL4</t>
  </si>
  <si>
    <t>234D9KS6</t>
  </si>
  <si>
    <t>234DKQ4Q</t>
  </si>
  <si>
    <t>234H5Q7R</t>
  </si>
  <si>
    <t>234H5QS4</t>
  </si>
  <si>
    <t>234H7516</t>
  </si>
  <si>
    <t>234H75NS</t>
  </si>
  <si>
    <t>234HN3A9</t>
  </si>
  <si>
    <t>234HN3LA</t>
  </si>
  <si>
    <t>234HUQ4X</t>
  </si>
  <si>
    <t>234HUQ7Q</t>
  </si>
  <si>
    <t>234KD47R</t>
  </si>
  <si>
    <t>235H4973</t>
  </si>
  <si>
    <t>235H49DY</t>
  </si>
  <si>
    <t>235H49FD</t>
  </si>
  <si>
    <t>235HR9ND</t>
  </si>
  <si>
    <t>235HR9NQ</t>
  </si>
  <si>
    <t>235HUXYR</t>
  </si>
  <si>
    <t>235K59D3</t>
  </si>
  <si>
    <t>235KLK6H</t>
  </si>
  <si>
    <t>236D9U59</t>
  </si>
  <si>
    <t>236DKQ41</t>
  </si>
  <si>
    <t>236DKY3F</t>
  </si>
  <si>
    <t>236U4Q4N</t>
  </si>
  <si>
    <t>236U4QH1</t>
  </si>
  <si>
    <t>236U4QHQ</t>
  </si>
  <si>
    <t>236UF1D9</t>
  </si>
  <si>
    <t>Thành phố Tam Kỳ - Quảng Nam</t>
  </si>
  <si>
    <t>Thành phố Nha Trang - Khánh Hòa</t>
  </si>
  <si>
    <t>Thành phố Bà Rịa - Bà Rịa – Vũng Tàu</t>
  </si>
  <si>
    <t>Thị xã Gia Nghĩa - Đắk Nông</t>
  </si>
  <si>
    <t>Thành phố Pleiku - Gia Lai</t>
  </si>
  <si>
    <t>Thành phố Sóc Trăng - Sóc Trăng</t>
  </si>
  <si>
    <t>Thị xã Bến Cát - Bình Dương</t>
  </si>
  <si>
    <t>Thành phố Uông Bí - Quảng Ninh</t>
  </si>
  <si>
    <t>Huyện Đông Anh - Hà Nội</t>
  </si>
  <si>
    <t>Quận Cái Răng - Cần Thơ</t>
  </si>
  <si>
    <t>Quận Bình Thủy - Cần Thơ</t>
  </si>
  <si>
    <t>Huyện Hoài Đức - Hà Nội</t>
  </si>
  <si>
    <t>Thành phố Thanh Hóa - Thanh Hóa</t>
  </si>
  <si>
    <t>Quận Ngô Quyền - Hải Phòng</t>
  </si>
  <si>
    <t>Quận Sơn Trà - Đà Nẵng</t>
  </si>
  <si>
    <t>Thành phố Hạ Long - Quảng Ninh</t>
  </si>
  <si>
    <t>Thành phố Việt Trì - Phú Thọ</t>
  </si>
  <si>
    <t>Lazada</t>
  </si>
  <si>
    <t>Tiki.vn</t>
  </si>
  <si>
    <t>Quận Long Biên - Hà Nội</t>
  </si>
  <si>
    <t>Quận Hoàn Kiếm - Hà Nội</t>
  </si>
  <si>
    <t>Quận Nam Từ Liêm - Hà Nội</t>
  </si>
  <si>
    <t>Quận Thanh Xuân - Hà Nội</t>
  </si>
  <si>
    <t>Quận 7 - Hồ Chí Minh</t>
  </si>
  <si>
    <t>Quận 9 - Hồ Chí Minh</t>
  </si>
  <si>
    <t>Quận 3 - Hồ Chí Minh</t>
  </si>
  <si>
    <t>Quận 11 - Hồ Chí Minh</t>
  </si>
  <si>
    <t>Giao thành công</t>
  </si>
  <si>
    <t>Trả hàng</t>
  </si>
  <si>
    <t>Bình Thuận</t>
  </si>
  <si>
    <t>Bình Định</t>
  </si>
  <si>
    <t>Bà Rịa – Vũng Tàu</t>
  </si>
  <si>
    <t>RMA15805-18432510</t>
  </si>
  <si>
    <t>RMA14539-29820504</t>
  </si>
  <si>
    <t>RMA11943-101430031</t>
  </si>
  <si>
    <t>RMA14498-95586205</t>
  </si>
  <si>
    <t>Quận Đặc Biệt - Hà Nội</t>
  </si>
  <si>
    <t>Thành phố Hội An - Quảng Nam</t>
  </si>
  <si>
    <t>Thành phố Cao Lãnh - Đồng Tháp</t>
  </si>
  <si>
    <t>Huyện Điện Bàn - Quảng Nam</t>
  </si>
  <si>
    <t>Quận 2 - Hồ Chí Minh</t>
  </si>
  <si>
    <t>Huyện Quảng Trạch - Quảng Bình</t>
  </si>
  <si>
    <t>Huyện Quế Sơn - Quảng Nam</t>
  </si>
  <si>
    <t>Huyện Gò Công Đông - Tiền Giang</t>
  </si>
  <si>
    <t>Huyện Đại Lộc - Quảng Nam</t>
  </si>
  <si>
    <t>Thành phố Đồng Hới - Quảng Bình</t>
  </si>
  <si>
    <t>Trả hàng/Chờ hoàn tất</t>
  </si>
  <si>
    <t>Quận Đặc Biệt DC - Hồ Chí Minh</t>
  </si>
  <si>
    <t>Huyện Gio Linh - Quảng Trị</t>
  </si>
  <si>
    <t>Thành phố Đông Hà - Quảng Trị</t>
  </si>
  <si>
    <t>Huyện Hòa Vang - Đà Nẵng</t>
  </si>
  <si>
    <t>Huyện Nam Giang - Quảng Nam</t>
  </si>
  <si>
    <t>Huyện Triệu Phong - Quảng Trị</t>
  </si>
  <si>
    <t>Huyện Mộ Đức - Quảng Ngãi</t>
  </si>
  <si>
    <t>Huyện Tuyên Hóa - Quảng Bình</t>
  </si>
  <si>
    <t>Huyện Hướng Hóa - Quảng Trị</t>
  </si>
  <si>
    <t>Huyện Sơn Tịnh - Quảng Ngãi</t>
  </si>
  <si>
    <t>Huyện Tư Nghĩa - Quảng Ngãi</t>
  </si>
  <si>
    <t>Huyện Lệ Thủy - Quảng Bình</t>
  </si>
  <si>
    <t>Huyện Nông Sơn - Quảng Nam</t>
  </si>
  <si>
    <t>Huyện Núi Thành - Quảng Nam</t>
  </si>
  <si>
    <t>Thị xã Bỉm Sơn - Thanh Hóa</t>
  </si>
  <si>
    <t>Huyện Quảng Điền - Thừa Thiên – Huế</t>
  </si>
  <si>
    <t>Thị xã Ba Đồn - Quảng Bình</t>
  </si>
  <si>
    <t>Huyện Phú Vang - Thừa Thiên – Huế</t>
  </si>
  <si>
    <t>Huyện Phú Lộc - Thừa Thiên – Huế</t>
  </si>
  <si>
    <t>Huyện Cam Lộ - Quảng Trị</t>
  </si>
  <si>
    <t>Thị xã Hương Thủy - Thừa Thiên – Huế</t>
  </si>
  <si>
    <t>Huyện Phong Điền - Thừa Thiên – Huế</t>
  </si>
  <si>
    <t>Huyện Tây Trà - Quảng Ngãi</t>
  </si>
  <si>
    <t>Huyện Đông Giang - Quảng Nam</t>
  </si>
  <si>
    <t>Huyện Đức Phổ - Quảng Ngãi</t>
  </si>
  <si>
    <t>Thị xã Hương Trà - Thừa Thiên – Huế</t>
  </si>
  <si>
    <t>Huyện Quảng Ninh - Quảng Bình</t>
  </si>
  <si>
    <t>Huyện Nghĩa Hành - Quảng Ngãi</t>
  </si>
  <si>
    <t>Huyện Nam Đông - Thừa Thiên – Huế</t>
  </si>
  <si>
    <t>Huyện Vĩnh Linh - Quảng Trị</t>
  </si>
  <si>
    <t>Huyện Khoái Châu - Hưng Yên</t>
  </si>
  <si>
    <t>Huyện Quế Võ - Bắc Ninh</t>
  </si>
  <si>
    <t>huyện Sốp Cộp - Sơn La</t>
  </si>
  <si>
    <t>Huyện Cẩm Giàng - Hải Dương</t>
  </si>
  <si>
    <t>Quận Hồng Bàng - Hải Phòng</t>
  </si>
  <si>
    <t>Huyện Nghĩa Hưng - Nam Định</t>
  </si>
  <si>
    <t>Thành phố Lào Cai - Lào Cai</t>
  </si>
  <si>
    <t>Huyện Lập Thạch - Vĩnh Phúc</t>
  </si>
  <si>
    <t>Huyện Tiền Hải - Thái Bình</t>
  </si>
  <si>
    <t>Quận Kiến An - Hải Phòng</t>
  </si>
  <si>
    <t>Huyện Gia Lộc - Hải Dương</t>
  </si>
  <si>
    <t>Huyện Gia Viễn - Ninh Bình</t>
  </si>
  <si>
    <t>Thành phố Sơn La - Sơn La</t>
  </si>
  <si>
    <t>Thị xã Chí Linh - Hải Dương</t>
  </si>
  <si>
    <t>Huyện Yên Định - Thanh Hóa</t>
  </si>
  <si>
    <t>Huyện Hòa An - Cao Bằng</t>
  </si>
  <si>
    <t>Huyện Thanh Miện - Hải Dương</t>
  </si>
  <si>
    <t>Thành phố Hà Tĩnh - Hà Tĩnh</t>
  </si>
  <si>
    <t>Quận Hải An - Hải Phòng</t>
  </si>
  <si>
    <t>Thành phố Nam Định - Nam Định</t>
  </si>
  <si>
    <t>Quận Dương Kinh - Hải Phòng</t>
  </si>
  <si>
    <t>Huyện Quảng Xương - Thanh Hóa</t>
  </si>
  <si>
    <t>Huyện Văn Lâm - Hưng Yên</t>
  </si>
  <si>
    <t>Thành phố Tuyên Quang - Tuyên Quang</t>
  </si>
  <si>
    <t>Huyện Kiến Xương - Thái Bình</t>
  </si>
  <si>
    <t>Thị xã Phúc Yên - Vĩnh Phúc</t>
  </si>
  <si>
    <t>Huyện Hưng Nguyên - Nghệ An</t>
  </si>
  <si>
    <t>Huyện An Dương - Hải Phòng</t>
  </si>
  <si>
    <t>Thành phố Lai Châu - Lai Châu</t>
  </si>
  <si>
    <t>Huyện Ngọc Lặc - Thanh Hóa</t>
  </si>
  <si>
    <t>Huyện Hàm Yên - Tuyên Quang</t>
  </si>
  <si>
    <t>Huyện Sơn Dương - Tuyên Quang</t>
  </si>
  <si>
    <t>Huyện Thọ Xuân - Thanh Hóa</t>
  </si>
  <si>
    <t>Huyện Kinh Môn - Hải Dương</t>
  </si>
  <si>
    <t>Huyện Hải Hậu - Nam Định</t>
  </si>
  <si>
    <t>Huyện Quỳnh Lưu - Nghệ An</t>
  </si>
  <si>
    <t>Thành phố Hà Giang - Hà Giang</t>
  </si>
  <si>
    <t>Huyện Tiên Du - Bắc Ninh</t>
  </si>
  <si>
    <t>Huyện Thanh Hà - Hải Dương</t>
  </si>
  <si>
    <t>Huyện Bình Giang - Hải Dương</t>
  </si>
  <si>
    <t>Huyện Phổ Yên - Thái Nguyên</t>
  </si>
  <si>
    <t>Thành phố Điện Biên Phủ - Điện Biên</t>
  </si>
  <si>
    <t>Huyện Thạch Thành - Thanh Hóa</t>
  </si>
  <si>
    <t>Huyện Vĩnh Tường - Vĩnh Phúc</t>
  </si>
  <si>
    <t>Huyện Yên Phong - Bắc Ninh</t>
  </si>
  <si>
    <t>Huyện Yên Mô - Ninh Bình</t>
  </si>
  <si>
    <t>Huyện Kim Thành - Hải Dương</t>
  </si>
  <si>
    <t>Huyện Cẩm Thủy - Thanh Hóa</t>
  </si>
  <si>
    <t>Huyện Hương Sơn - Hà Tĩnh</t>
  </si>
  <si>
    <t>Huyện Định Hóa - Thái Nguyên</t>
  </si>
  <si>
    <t>Huyện Kiến Thụy - Hải Phòng</t>
  </si>
  <si>
    <t>Thị xã Phú Thọ - Phú Thọ</t>
  </si>
  <si>
    <t>Huyện Thanh Ba - Phú Thọ</t>
  </si>
  <si>
    <t>Huyện Lục Nam - Bắc Giang</t>
  </si>
  <si>
    <t>Huyện Tiên Yên - Quảng Ninh</t>
  </si>
  <si>
    <t>Huyện Đình Lập - Lạng Sơn</t>
  </si>
  <si>
    <t>Thành phố Hải Dương - Hải Dương</t>
  </si>
  <si>
    <t>Thành phố Bắc Giang - Bắc Giang</t>
  </si>
  <si>
    <t>Huyện Trực Ninh - Nam Định</t>
  </si>
  <si>
    <t>Huyện Thủy Nguyên - Hải Phòng</t>
  </si>
  <si>
    <t>Huyện Đồng Hỷ - Thái Nguyên</t>
  </si>
  <si>
    <t>Huyện Văn Bàn - Lào Cai</t>
  </si>
  <si>
    <t>Huyện Tân Yên - Bắc Giang</t>
  </si>
  <si>
    <t>Huyện Tứ Kỳ - Hải Dương</t>
  </si>
  <si>
    <t>Huyện Duy Tiên - Hà Nam</t>
  </si>
  <si>
    <t>Huyện Hương Khê - Hà Tĩnh</t>
  </si>
  <si>
    <t>Huyện Lục Ngạn - Bắc Giang</t>
  </si>
  <si>
    <t>Huyện Bảo Yên - Lào Cai</t>
  </si>
  <si>
    <t>Huyện Mộc Châu - Sơn La</t>
  </si>
  <si>
    <t>Huyện Nghi Lộc - Nghệ An</t>
  </si>
  <si>
    <t>Huyện Mường Chà - Điện Biên</t>
  </si>
  <si>
    <t>Thị xã Quảng Yên - Quảng Ninh</t>
  </si>
  <si>
    <t>Huyện Giao Thủy - Nam Định</t>
  </si>
  <si>
    <t>Huyện An Lão - Hải Phòng</t>
  </si>
  <si>
    <t>Huyện Nho Quan - Ninh Bình</t>
  </si>
  <si>
    <t>Huyện Lạng Giang - Bắc Giang</t>
  </si>
  <si>
    <t>Huyện Quỳnh Phụ - Thái Bình</t>
  </si>
  <si>
    <t>Huyện Yên Thành - Nghệ An</t>
  </si>
  <si>
    <t>Huyện Việt Yên - Bắc Giang</t>
  </si>
  <si>
    <t>Huyện Vị Xuyên - Hà Giang</t>
  </si>
  <si>
    <t>Huyện Con Cuông - Nghệ An</t>
  </si>
  <si>
    <t>Huyện Hiệp Hòa - Bắc Giang</t>
  </si>
  <si>
    <t>Huyện Đức Thọ - Hà Tĩnh</t>
  </si>
  <si>
    <t>Huyện Hoa Lư - Ninh Bình</t>
  </si>
  <si>
    <t>Huyện Phù Cừ - Hưng Yên</t>
  </si>
  <si>
    <t>Huyện Lương Tài - Bắc Ninh</t>
  </si>
  <si>
    <t>Huyện Đông Hưng - Thái Bình</t>
  </si>
  <si>
    <t>Thành phố Mỹ Tho - Tiền Giang</t>
  </si>
  <si>
    <t>Huyện Đắk Song - Đắk Nông</t>
  </si>
  <si>
    <t>Thành phố Tân An - Long An</t>
  </si>
  <si>
    <t>Huyện Ngọc Hồi - Kon Tum</t>
  </si>
  <si>
    <t>Huyện Lộc Ninh - Bình Phước</t>
  </si>
  <si>
    <t>Thị xã Dĩ An - Bình Dương</t>
  </si>
  <si>
    <t>Huyện Lấp Vò - Đồng Tháp</t>
  </si>
  <si>
    <t>Huyện Hòa Thành - Tây Ninh</t>
  </si>
  <si>
    <t>Thị xã Hồng Ngự - Đồng Tháp</t>
  </si>
  <si>
    <t>Huyện Cờ Đỏ - Cần Thơ</t>
  </si>
  <si>
    <t>Thành phố Bảo Lộc - Lâm Đồng</t>
  </si>
  <si>
    <t>Huyện Đồng Phú - Bình Phước</t>
  </si>
  <si>
    <t>Thị xã Bình Minh - Vĩnh Long</t>
  </si>
  <si>
    <t>Thành phố Buôn Ma Thuột - Đắk Lắk</t>
  </si>
  <si>
    <t>Huyện Đông Hòa - Phú Yên</t>
  </si>
  <si>
    <t>Huyện Long Điền - Bà Rịa – Vũng Tàu</t>
  </si>
  <si>
    <t>Huyện Phụng Hiệp - Hậu Giang</t>
  </si>
  <si>
    <t>Huyện Tân Phú - Đồng Nai</t>
  </si>
  <si>
    <t>Huyện Bắc Bình - Bình Thuận</t>
  </si>
  <si>
    <t>Huyện Gò Công Tây - Tiền Giang</t>
  </si>
  <si>
    <t>Thành phố Bến Tre - Bến Tre</t>
  </si>
  <si>
    <t>Huyện Di Linh - Lâm Đồng</t>
  </si>
  <si>
    <t>Thị xã Phước Long - Bình Phước</t>
  </si>
  <si>
    <t>Huyện Châu Phú - An Giang</t>
  </si>
  <si>
    <t>Huyện Bình Đại - Bến Tre</t>
  </si>
  <si>
    <t>Huyện Dầu Tiếng - Bình Dương</t>
  </si>
  <si>
    <t>Huyện Đức Hòa - Long An</t>
  </si>
  <si>
    <t>Huyện Tây Sơn - Bình Định</t>
  </si>
  <si>
    <t>Huyện Đông Hải - Bạc Liêu</t>
  </si>
  <si>
    <t>Huyện Long Thành - Đồng Nai</t>
  </si>
  <si>
    <t>Huyện Mang Yang - Gia Lai</t>
  </si>
  <si>
    <t>Huyện Phú Tân - An Giang</t>
  </si>
  <si>
    <t>Huyện Châu Thành A - Hậu Giang</t>
  </si>
  <si>
    <t>Huyện Tân Hiệp - Kiên Giang</t>
  </si>
  <si>
    <t>Huyện Xuân Lộc - Đồng Nai</t>
  </si>
  <si>
    <t>Thành phố Cà Mau - Cà Mau</t>
  </si>
  <si>
    <t>Huyện Dương Minh Châu - Tây Ninh</t>
  </si>
  <si>
    <t>Huyện Nhơn Trạch - Đồng Nai</t>
  </si>
  <si>
    <t>Huyện Cư M gar - Đắk Lắk</t>
  </si>
  <si>
    <t>Thị xã Long Khánh - Đồng Nai</t>
  </si>
  <si>
    <t>Huyện Tam Nông - Đồng Tháp</t>
  </si>
  <si>
    <t>Huyện An Biên - Kiên Giang</t>
  </si>
  <si>
    <t>Huyện Thống Nhất - Đồng Nai</t>
  </si>
  <si>
    <t>Huyện Bù Đốp - Bình Phước</t>
  </si>
  <si>
    <t>Thành phố Tây Ninh - Tây Ninh</t>
  </si>
  <si>
    <t>Thành phố Quy Nhơn - Bình Định</t>
  </si>
  <si>
    <t>Huyện Gò Dầu - Tây Ninh</t>
  </si>
  <si>
    <t>Huyện Kế Sách - Sóc Trăng</t>
  </si>
  <si>
    <t>Thị xã Cai Lậy - Tiền Giang</t>
  </si>
  <si>
    <t>Huyện Tân Châu - Tây Ninh</t>
  </si>
  <si>
    <t>Thành phố Châu Đốc - An Giang</t>
  </si>
  <si>
    <t>Huyện Định Quán - Đồng Nai</t>
  </si>
  <si>
    <t>Huyện Cần Giuộc - Long An</t>
  </si>
  <si>
    <t>Huyện Châu Thành - Bến Tre</t>
  </si>
  <si>
    <t>Thành phố Cam Ranh - Khánh Hòa</t>
  </si>
  <si>
    <t>Huyện Phú Giáo - Bình Dương</t>
  </si>
  <si>
    <t>Huyện Chợ Mới - An Giang</t>
  </si>
  <si>
    <t>Huyện Lạc Dương - Lâm Đồng</t>
  </si>
  <si>
    <t>Thị xã Bình Long - Bình Phước</t>
  </si>
  <si>
    <t>Huyện Hoài Nhơn - Bình Định</t>
  </si>
  <si>
    <t>Huyện Châu Đức - Bà Rịa – Vũng Tàu</t>
  </si>
  <si>
    <t>34149881-1</t>
  </si>
  <si>
    <t>88714707-1</t>
  </si>
  <si>
    <t>99407919-2</t>
  </si>
  <si>
    <t>99790103-2</t>
  </si>
  <si>
    <t>Huyện Gia Lâm - Hà Nội</t>
  </si>
  <si>
    <t>Huyện Mê Linh - Hà Nội</t>
  </si>
  <si>
    <t>Huyện Ba Vì - Hà Nội</t>
  </si>
  <si>
    <t>Huyện Chương Mỹ - Hà Nội</t>
  </si>
  <si>
    <t>Huyện Đan Phượng - Hà Nội</t>
  </si>
  <si>
    <t>Huyện Thạch Thất - Hà Nội</t>
  </si>
  <si>
    <t>Huyện Ứng Hòa - Hà Nội</t>
  </si>
  <si>
    <t>Huyện Quốc Oai  - Hà Nội</t>
  </si>
  <si>
    <t>Quận Tây Hồ - Hà Nội</t>
  </si>
  <si>
    <t>97384434-2</t>
  </si>
  <si>
    <t>Huyện Củ Chi - Hồ Chí Minh</t>
  </si>
  <si>
    <t>CKYYU311</t>
  </si>
  <si>
    <t>CKYYU31K</t>
  </si>
  <si>
    <t>CKYYU34U</t>
  </si>
  <si>
    <t>CKYYU355</t>
  </si>
  <si>
    <t>CKYYU3A6</t>
  </si>
  <si>
    <t>CKYYU3DL</t>
  </si>
  <si>
    <t>CKYYU3R3</t>
  </si>
  <si>
    <t>CKYYU479</t>
  </si>
  <si>
    <t>CKYYU4FS</t>
  </si>
  <si>
    <t>CKYYU4U1</t>
  </si>
  <si>
    <t>CKYYU4UK</t>
  </si>
  <si>
    <t>CKYYU56L</t>
  </si>
  <si>
    <t>CKYYU577</t>
  </si>
  <si>
    <t>CKYYU5H5</t>
  </si>
  <si>
    <t>CKYYU5N4</t>
  </si>
  <si>
    <t>CKYYU5N7</t>
  </si>
  <si>
    <t>CKYYU5S3</t>
  </si>
  <si>
    <t>CKYYU5S9</t>
  </si>
  <si>
    <t>CKYYU5XA</t>
  </si>
  <si>
    <t>CKYYU617</t>
  </si>
  <si>
    <t>CKYYU6LH</t>
  </si>
  <si>
    <t>CKYYU6SX</t>
  </si>
  <si>
    <t>CKYYU6XF</t>
  </si>
  <si>
    <t>CKYYU6YX</t>
  </si>
  <si>
    <t>CKYYU779</t>
  </si>
  <si>
    <t>CKYYU7D7</t>
  </si>
  <si>
    <t>CKYYU7RH</t>
  </si>
  <si>
    <t>CKYYU7XL</t>
  </si>
  <si>
    <t>CKYYU9AR</t>
  </si>
  <si>
    <t>CKYYU9KS</t>
  </si>
  <si>
    <t>CKYYU9R3</t>
  </si>
  <si>
    <t>CKYYU9SN</t>
  </si>
  <si>
    <t>CKYYUA3H</t>
  </si>
  <si>
    <t>CKYYUAAY</t>
  </si>
  <si>
    <t>CKYYUAUQ</t>
  </si>
  <si>
    <t>CKYYUD1D</t>
  </si>
  <si>
    <t>CKYYUD6X</t>
  </si>
  <si>
    <t>CKYYUF4S</t>
  </si>
  <si>
    <t>CKYYUF59</t>
  </si>
  <si>
    <t>CKYYUF7A</t>
  </si>
  <si>
    <t>CKYYUFDD</t>
  </si>
  <si>
    <t>CKYYUFF7</t>
  </si>
  <si>
    <t>CKYYUFR1</t>
  </si>
  <si>
    <t>CKYYUFSL</t>
  </si>
  <si>
    <t>CKYYUFU4</t>
  </si>
  <si>
    <t>CKYYUH5R</t>
  </si>
  <si>
    <t>CKYYUHK9</t>
  </si>
  <si>
    <t>CKYYUHQY</t>
  </si>
  <si>
    <t>CKYYUHU3</t>
  </si>
  <si>
    <t>CKYYUK37</t>
  </si>
  <si>
    <t>CKYYUK6H</t>
  </si>
  <si>
    <t>CKYYUKA1</t>
  </si>
  <si>
    <t>CKYYUKAK</t>
  </si>
  <si>
    <t>CKYYUKDF</t>
  </si>
  <si>
    <t>CKYYUKFX</t>
  </si>
  <si>
    <t>CKYYUKHF</t>
  </si>
  <si>
    <t>CKYYUKL9</t>
  </si>
  <si>
    <t>CKYYUKQS</t>
  </si>
  <si>
    <t>CKYYUKRR</t>
  </si>
  <si>
    <t>CKYYUKYS</t>
  </si>
  <si>
    <t>CKYYUL59</t>
  </si>
  <si>
    <t>CKYYULDH</t>
  </si>
  <si>
    <t>CKYYULU7</t>
  </si>
  <si>
    <t>CKYYUN5F</t>
  </si>
  <si>
    <t>CKYYUNAX</t>
  </si>
  <si>
    <t>CKYYUNLH</t>
  </si>
  <si>
    <t>CKYYUNQ1</t>
  </si>
  <si>
    <t>CKYYUNQK</t>
  </si>
  <si>
    <t>CKYYUQ6L</t>
  </si>
  <si>
    <t>CKYYUQ77</t>
  </si>
  <si>
    <t>CKYYUQD1</t>
  </si>
  <si>
    <t>CKYYUQK6</t>
  </si>
  <si>
    <t>CKYYUQS9</t>
  </si>
  <si>
    <t>CKYYUQUH</t>
  </si>
  <si>
    <t>CKYYUQXA</t>
  </si>
  <si>
    <t>CKYYUR1S</t>
  </si>
  <si>
    <t>CKYYUR6Y</t>
  </si>
  <si>
    <t>CKYYUR91</t>
  </si>
  <si>
    <t>CKYYURX5</t>
  </si>
  <si>
    <t>CKYYURYD</t>
  </si>
  <si>
    <t>CKYYUS3H</t>
  </si>
  <si>
    <t>CKYYUS7K</t>
  </si>
  <si>
    <t>CKYYUSAY</t>
  </si>
  <si>
    <t>CKYYUSHR</t>
  </si>
  <si>
    <t>CKYYUSUF</t>
  </si>
  <si>
    <t>CKYYUSUU</t>
  </si>
  <si>
    <t>CKYYUU3F</t>
  </si>
  <si>
    <t>CKYYUUFL</t>
  </si>
  <si>
    <t>CKYYUUK7</t>
  </si>
  <si>
    <t>CKYYUULN</t>
  </si>
  <si>
    <t>CKYYUX3S</t>
  </si>
  <si>
    <t>CKYYUX67</t>
  </si>
  <si>
    <t>CKYYUXAH</t>
  </si>
  <si>
    <t>CKYYUXH5</t>
  </si>
  <si>
    <t>CKYYUXN7</t>
  </si>
  <si>
    <t>CKYYUXQ3</t>
  </si>
  <si>
    <t>CKYYUXSH</t>
  </si>
  <si>
    <t>CKYYUXUN</t>
  </si>
  <si>
    <t>CKYYUXX1</t>
  </si>
  <si>
    <t>CKYYUXXK</t>
  </si>
  <si>
    <t>CKYYUXY3</t>
  </si>
  <si>
    <t>CKYYUYKD</t>
  </si>
  <si>
    <t>CKYYUYKH</t>
  </si>
  <si>
    <t>CKYYUYR4</t>
  </si>
  <si>
    <t>CKYYUYU9</t>
  </si>
  <si>
    <t>CKYYUYYF</t>
  </si>
  <si>
    <t>CKYYX114</t>
  </si>
  <si>
    <t>CKYYX117</t>
  </si>
  <si>
    <t>CKYYX17R</t>
  </si>
  <si>
    <t>CKYYX19Y</t>
  </si>
  <si>
    <t>CKYYX1LD</t>
  </si>
  <si>
    <t>CKYYX1Y1</t>
  </si>
  <si>
    <t>CKYYX1YK</t>
  </si>
  <si>
    <t>CKYYX315</t>
  </si>
  <si>
    <t>CKYYX3D7</t>
  </si>
  <si>
    <t>CKYYX3RH</t>
  </si>
  <si>
    <t>CKYYX3US</t>
  </si>
  <si>
    <t>CKYYX41L</t>
  </si>
  <si>
    <t>CKYYX434</t>
  </si>
  <si>
    <t>CKYYX446</t>
  </si>
  <si>
    <t>CKYYX4A1</t>
  </si>
  <si>
    <t>CKYYX4XY</t>
  </si>
  <si>
    <t>CKYYX54U</t>
  </si>
  <si>
    <t>CKYYX5D5</t>
  </si>
  <si>
    <t>CKYYX5HL</t>
  </si>
  <si>
    <t>CKYYX5R3</t>
  </si>
  <si>
    <t>CKYYX61Y</t>
  </si>
  <si>
    <t>CKYYX7DQ</t>
  </si>
  <si>
    <t>CKYYX7F1</t>
  </si>
  <si>
    <t>CKYYX7KX</t>
  </si>
  <si>
    <t>CKYYX7SA</t>
  </si>
  <si>
    <t>CKYYX91X</t>
  </si>
  <si>
    <t>CKYYX9FA</t>
  </si>
  <si>
    <t>CKYYX9HY</t>
  </si>
  <si>
    <t>CKYYX9LF</t>
  </si>
  <si>
    <t>CKYYX9LU</t>
  </si>
  <si>
    <t>CKYYX9RH</t>
  </si>
  <si>
    <t>CKYYX9UA</t>
  </si>
  <si>
    <t>CKYYX9YR</t>
  </si>
  <si>
    <t>CKYYXA1H</t>
  </si>
  <si>
    <t>CKYYXA5N</t>
  </si>
  <si>
    <t>CKYYXAYY</t>
  </si>
  <si>
    <t>CKYYXD1N</t>
  </si>
  <si>
    <t>CKYYXD3R</t>
  </si>
  <si>
    <t>CKYYXD4L</t>
  </si>
  <si>
    <t>CKYYXDDS</t>
  </si>
  <si>
    <t>CKYYXDL5</t>
  </si>
  <si>
    <t>CKYYXDQF</t>
  </si>
  <si>
    <t>CKYYXDR4</t>
  </si>
  <si>
    <t>CKYYXDU9</t>
  </si>
  <si>
    <t>CKYYXDYU</t>
  </si>
  <si>
    <t>CKYYXF4A</t>
  </si>
  <si>
    <t>CKYYXFQL</t>
  </si>
  <si>
    <t>CKYYXFYL</t>
  </si>
  <si>
    <t>CKYYXH47</t>
  </si>
  <si>
    <t>CKYYXH77</t>
  </si>
  <si>
    <t>CKYYXHH1</t>
  </si>
  <si>
    <t>CKYYXHNL</t>
  </si>
  <si>
    <t>CKYYXHQF</t>
  </si>
  <si>
    <t>CKYYXK4R</t>
  </si>
  <si>
    <t>CKYYXK5U</t>
  </si>
  <si>
    <t>CKYYXKA5</t>
  </si>
  <si>
    <t>CKYYXKD3</t>
  </si>
  <si>
    <t>CKYYXKH3</t>
  </si>
  <si>
    <t>CKYYXKN6</t>
  </si>
  <si>
    <t>CKYYXL4K</t>
  </si>
  <si>
    <t>CKYYXL61</t>
  </si>
  <si>
    <t>CKYYXLA4</t>
  </si>
  <si>
    <t>CKYYXLDN</t>
  </si>
  <si>
    <t>CKYYXLH6</t>
  </si>
  <si>
    <t>CKYYXLNA</t>
  </si>
  <si>
    <t>CKYYXLUQ</t>
  </si>
  <si>
    <t>CKYYXN9F</t>
  </si>
  <si>
    <t>CKYYXN9U</t>
  </si>
  <si>
    <t>CKYYXNHD</t>
  </si>
  <si>
    <t>CKYYXNHH</t>
  </si>
  <si>
    <t>CKYYXNL6</t>
  </si>
  <si>
    <t>CKYYXNLN</t>
  </si>
  <si>
    <t>CKYYXNQX</t>
  </si>
  <si>
    <t>CKYYXNRA</t>
  </si>
  <si>
    <t>CKYYXNRS</t>
  </si>
  <si>
    <t>CKYYXNY5</t>
  </si>
  <si>
    <t>CKYYXQ3S</t>
  </si>
  <si>
    <t>CKYYXQ51</t>
  </si>
  <si>
    <t>CKYYXQQ3</t>
  </si>
  <si>
    <t>CKYYXQRQ</t>
  </si>
  <si>
    <t>CKYYXR35</t>
  </si>
  <si>
    <t>CKYYXR6U</t>
  </si>
  <si>
    <t>CKYYXR95</t>
  </si>
  <si>
    <t>CKYYXRNU</t>
  </si>
  <si>
    <t>CKYYXRR9</t>
  </si>
  <si>
    <t>CKYYXRY6</t>
  </si>
  <si>
    <t>CKYYXRYN</t>
  </si>
  <si>
    <t>CKYYXS36</t>
  </si>
  <si>
    <t>CKYYXS5R</t>
  </si>
  <si>
    <t>CKYYXS6K</t>
  </si>
  <si>
    <t>CKYYXS9H</t>
  </si>
  <si>
    <t>CKYYXSFF</t>
  </si>
  <si>
    <t>CKYYXSFU</t>
  </si>
  <si>
    <t>CKYYXSSQ</t>
  </si>
  <si>
    <t>CKYYXUS7</t>
  </si>
  <si>
    <t>CKYYXXFN</t>
  </si>
  <si>
    <t>CKYYXXL7</t>
  </si>
  <si>
    <t>CKYYXXNY</t>
  </si>
  <si>
    <t>CKYYXXS6</t>
  </si>
  <si>
    <t>CKYYXY5A</t>
  </si>
  <si>
    <t>CKYYXY7Y</t>
  </si>
  <si>
    <t>CKYYXYKN</t>
  </si>
  <si>
    <t>CKYYXYLL</t>
  </si>
  <si>
    <t>CKYYXYX1</t>
  </si>
  <si>
    <t>CKYYY14A</t>
  </si>
  <si>
    <t>CKYYY15D</t>
  </si>
  <si>
    <t>CKYYY16S</t>
  </si>
  <si>
    <t>CKYYY171</t>
  </si>
  <si>
    <t>CKYYY17K</t>
  </si>
  <si>
    <t>CKYYY1QL</t>
  </si>
  <si>
    <t>CKYYY1XD</t>
  </si>
  <si>
    <t>CKYYY36N</t>
  </si>
  <si>
    <t>CKYYY39Q</t>
  </si>
  <si>
    <t>CKYYY3H3</t>
  </si>
  <si>
    <t>CKYYY3N6</t>
  </si>
  <si>
    <t>CKYYY3S5</t>
  </si>
  <si>
    <t>CKYYY4Q5</t>
  </si>
  <si>
    <t>CKYYY515</t>
  </si>
  <si>
    <t>CKYYY554</t>
  </si>
  <si>
    <t>CKYYY579</t>
  </si>
  <si>
    <t>CKYYY5FA</t>
  </si>
  <si>
    <t>CKYYY5FS</t>
  </si>
  <si>
    <t>CKYYY5HQ</t>
  </si>
  <si>
    <t>CKYYY5K5</t>
  </si>
  <si>
    <t>CKYYY5KX</t>
  </si>
  <si>
    <t>CKYYY5LF</t>
  </si>
  <si>
    <t>CKYYY5LU</t>
  </si>
  <si>
    <t>CKYYY66A</t>
  </si>
  <si>
    <t>CKYYY699</t>
  </si>
  <si>
    <t>CKYYY6AQ</t>
  </si>
  <si>
    <t>CKYYY6D6</t>
  </si>
  <si>
    <t>CKYYY6S4</t>
  </si>
  <si>
    <t>CKYYY71Q</t>
  </si>
  <si>
    <t>CKYYY753</t>
  </si>
  <si>
    <t>CKYYY759</t>
  </si>
  <si>
    <t>CKYYY77A</t>
  </si>
  <si>
    <t>CKYYY7U4</t>
  </si>
  <si>
    <t>CKYYY7X3</t>
  </si>
  <si>
    <t>CKYYY93Q</t>
  </si>
  <si>
    <t>CKYYY95F</t>
  </si>
  <si>
    <t>CKYYY9LD</t>
  </si>
  <si>
    <t>CKYYY9Q1</t>
  </si>
  <si>
    <t>CKYYY9SX</t>
  </si>
  <si>
    <t>CKYYYA31</t>
  </si>
  <si>
    <t>CKYYYA3K</t>
  </si>
  <si>
    <t>CKYYYA4F</t>
  </si>
  <si>
    <t>CKYYYA64</t>
  </si>
  <si>
    <t>CKYYYARU</t>
  </si>
  <si>
    <t>CKYYYD11</t>
  </si>
  <si>
    <t>CKYYYF5R</t>
  </si>
  <si>
    <t>CKYYYF7L</t>
  </si>
  <si>
    <t>CKYYYFNX</t>
  </si>
  <si>
    <t>CKYYYFU3</t>
  </si>
  <si>
    <t>CKYYYKKF</t>
  </si>
  <si>
    <t>CKYYYKS4</t>
  </si>
  <si>
    <t>CKYYYLHS</t>
  </si>
  <si>
    <t>CKYYYN75</t>
  </si>
  <si>
    <t>CKYYYN7X</t>
  </si>
  <si>
    <t>CKYYYNFF</t>
  </si>
  <si>
    <t>CKYYYNLS</t>
  </si>
  <si>
    <t>CKYYYNQ4</t>
  </si>
  <si>
    <t>CKYYYNSQ</t>
  </si>
  <si>
    <t>CKYYYNY4</t>
  </si>
  <si>
    <t>CKYYYQ6U</t>
  </si>
  <si>
    <t>CKYYYQ9X</t>
  </si>
  <si>
    <t>CKYYYQK1</t>
  </si>
  <si>
    <t>CKYYYQR9</t>
  </si>
  <si>
    <t>CKYYYQYN</t>
  </si>
  <si>
    <t>CKYYYR5Y</t>
  </si>
  <si>
    <t>CKYYYR6H</t>
  </si>
  <si>
    <t>CKYYYR94</t>
  </si>
  <si>
    <t>CKYYYR97</t>
  </si>
  <si>
    <t>CKYYYRF5</t>
  </si>
  <si>
    <t>CKYYYRFX</t>
  </si>
  <si>
    <t>CKYYYRHU</t>
  </si>
  <si>
    <t>CKYYYS3A</t>
  </si>
  <si>
    <t>CKYYYSLL</t>
  </si>
  <si>
    <t>CKYYYSN7</t>
  </si>
  <si>
    <t>CKYYYSQ3</t>
  </si>
  <si>
    <t>CKYYYSU6</t>
  </si>
  <si>
    <t>CKYYYSY9</t>
  </si>
  <si>
    <t>CKYYYU1D</t>
  </si>
  <si>
    <t>CKYYYU5R</t>
  </si>
  <si>
    <t>CKYYYUAU</t>
  </si>
  <si>
    <t>CKYYYUNX</t>
  </si>
  <si>
    <t>CKYYYUQY</t>
  </si>
  <si>
    <t>CKYYYUSU</t>
  </si>
  <si>
    <t>CKYYYUYQ</t>
  </si>
  <si>
    <t>CKYYYX15</t>
  </si>
  <si>
    <t>CKYYYX9L</t>
  </si>
  <si>
    <t>CKYYYXU1</t>
  </si>
  <si>
    <t>CKYYYYLQ</t>
  </si>
  <si>
    <t>CKYYYYNU</t>
  </si>
  <si>
    <t>CKYYYYQ6</t>
  </si>
  <si>
    <t>Huyện Mỹ Lộc - Nam Định</t>
  </si>
  <si>
    <t>Thị xã Gò Công - Tiền Giang</t>
  </si>
  <si>
    <t>Huyện Ý Yên - Nam Định</t>
  </si>
  <si>
    <t>Huyện Mang Thít - Vĩnh Long</t>
  </si>
  <si>
    <t>Huyện Anh Sơn - Nghệ An</t>
  </si>
  <si>
    <t>Huyện Trảng Bàng - Tây Ninh</t>
  </si>
  <si>
    <t>Huyện Nam Sách - Hải Dương</t>
  </si>
  <si>
    <t>Huyện Long Hồ - Vĩnh Long</t>
  </si>
  <si>
    <t>Thị xã Ngã Bảy - Hậu Giang</t>
  </si>
  <si>
    <t>Huyện Nga Sơn - Thanh Hóa</t>
  </si>
  <si>
    <t>Huyện Đắk R lấp - Đắk Nông</t>
  </si>
  <si>
    <t>Huyện Giá Rai - Bạc Liêu</t>
  </si>
  <si>
    <t>Huyện Hoàng Su Phì - Hà Giang</t>
  </si>
  <si>
    <t>Huyện Thái Thụy - Thái Bình</t>
  </si>
  <si>
    <t>Huyện Lương Sơn - Hòa Bình</t>
  </si>
  <si>
    <t>Huyện Tiên Lãng - Hải Phòng</t>
  </si>
  <si>
    <t>Thành phố Hòa Bình - Hòa Bình</t>
  </si>
  <si>
    <t>Quận Thốt Nốt - Cần Thơ</t>
  </si>
  <si>
    <t>Huyện Đức Cơ - Gia Lai</t>
  </si>
  <si>
    <t>Huyện Đơn Dương - Lâm Đồng</t>
  </si>
  <si>
    <t>Huyện Kiên Lương - Kiên Giang</t>
  </si>
  <si>
    <t>Huyện Xuân Trường - Nam Định</t>
  </si>
  <si>
    <t>Huyện Châu Thành - Đồng Tháp</t>
  </si>
  <si>
    <t>Huyện Triệu Sơn - Thanh Hóa</t>
  </si>
  <si>
    <t>Huyện Tây Hòa - Phú Yên</t>
  </si>
  <si>
    <t>Huyện Ea Kar - Đắk Lắk</t>
  </si>
  <si>
    <t>Huyện Phù Ninh - Phú Thọ</t>
  </si>
  <si>
    <t>Thành phố Vĩnh Long - Vĩnh Long</t>
  </si>
  <si>
    <t>Huyện Lâm Thao - Phú Thọ</t>
  </si>
  <si>
    <t>Thị xã Kỳ Anh - Hà Tĩnh</t>
  </si>
  <si>
    <t>Huyện Gia Bình - Bắc Ninh</t>
  </si>
  <si>
    <t>Huyện Khánh Sơn - Khánh Hòa</t>
  </si>
  <si>
    <t>Huyện Lộc Hà - Hà Tĩnh</t>
  </si>
  <si>
    <t>Huyện Xi Ma Cai - Lào Cai</t>
  </si>
  <si>
    <t>Huyện Kỳ Sơn - Hòa Bình</t>
  </si>
  <si>
    <t>Huyện Yên Lập - Phú Thọ</t>
  </si>
  <si>
    <t>Huyện U Minh - Cà Mau</t>
  </si>
  <si>
    <t>Huyện Đức Linh - Bình Thuận</t>
  </si>
  <si>
    <t>Huyện Đắk Mil - Đắk Nông</t>
  </si>
  <si>
    <t>Huyện Lạc Thủy - Hòa Bình</t>
  </si>
  <si>
    <t>Huyện Bát Xát - Lào Cai</t>
  </si>
  <si>
    <t>Huyện Ninh Hải - Ninh Thuận</t>
  </si>
  <si>
    <t>Huyện Sông Mã - Sơn La</t>
  </si>
  <si>
    <t>CKYYKAYD</t>
  </si>
  <si>
    <t>CKYYKD35</t>
  </si>
  <si>
    <t>CKYYKD95</t>
  </si>
  <si>
    <t>CKYYKDQ6</t>
  </si>
  <si>
    <t>CKYYKDQN</t>
  </si>
  <si>
    <t>CKYYKDSR</t>
  </si>
  <si>
    <t>CKYYKF9R</t>
  </si>
  <si>
    <t>CKYYKFKH</t>
  </si>
  <si>
    <t>CKYYKFL5</t>
  </si>
  <si>
    <t>CKYYKFQF</t>
  </si>
  <si>
    <t>CKYYKFR7</t>
  </si>
  <si>
    <t>CKYYKFYU</t>
  </si>
  <si>
    <t>CKYYKH6F</t>
  </si>
  <si>
    <t>CKYYKH95</t>
  </si>
  <si>
    <t>CKYYKHAR</t>
  </si>
  <si>
    <t>CKYYKHKS</t>
  </si>
  <si>
    <t>CKYYKK3D</t>
  </si>
  <si>
    <t>CKYYKKAY</t>
  </si>
  <si>
    <t>CKYYKKDR</t>
  </si>
  <si>
    <t>CKYYKKUU</t>
  </si>
  <si>
    <t>CKYYKKX6</t>
  </si>
  <si>
    <t>CKYYKKY7</t>
  </si>
  <si>
    <t>CKYYKLA9</t>
  </si>
  <si>
    <t>CKYYKLSD</t>
  </si>
  <si>
    <t>CKYYKN5N</t>
  </si>
  <si>
    <t>CKYYKN6X</t>
  </si>
  <si>
    <t>CKYYKNK9</t>
  </si>
  <si>
    <t>CKYYKNL1</t>
  </si>
  <si>
    <t>CKYYKNQY</t>
  </si>
  <si>
    <t>CKYYKNSF</t>
  </si>
  <si>
    <t>CKYYKNXR</t>
  </si>
  <si>
    <t>CKYYKQ4D</t>
  </si>
  <si>
    <t>CKYYKQ79</t>
  </si>
  <si>
    <t>CKYYKQUS</t>
  </si>
  <si>
    <t>CKYYKR4R</t>
  </si>
  <si>
    <t>CKYYKR6N</t>
  </si>
  <si>
    <t>CKYYKRNN</t>
  </si>
  <si>
    <t>CKYYKS55</t>
  </si>
  <si>
    <t>CKYYKSHL</t>
  </si>
  <si>
    <t>CKYYKUHK</t>
  </si>
  <si>
    <t>CKYYKXR6</t>
  </si>
  <si>
    <t>CKYYKXRN</t>
  </si>
  <si>
    <t>CKYYKXX4</t>
  </si>
  <si>
    <t>CKYYKY5L</t>
  </si>
  <si>
    <t>CKYYKY79</t>
  </si>
  <si>
    <t>CKYYKYD4</t>
  </si>
  <si>
    <t>CKYYKYFA</t>
  </si>
  <si>
    <t>CKYYKYLF</t>
  </si>
  <si>
    <t>CKYYKYLU</t>
  </si>
  <si>
    <t>CKYYKYRD</t>
  </si>
  <si>
    <t>CKYYL13X</t>
  </si>
  <si>
    <t>CKYYL1QN</t>
  </si>
  <si>
    <t>CKYYL35K</t>
  </si>
  <si>
    <t>CKYYL3HX</t>
  </si>
  <si>
    <t>CKYYL3Y3</t>
  </si>
  <si>
    <t>CKYYL41A</t>
  </si>
  <si>
    <t>CKYYL41S</t>
  </si>
  <si>
    <t>CKYYL47F</t>
  </si>
  <si>
    <t>CKYYL47U</t>
  </si>
  <si>
    <t>CKYYL4FR</t>
  </si>
  <si>
    <t>CKYYL4KA</t>
  </si>
  <si>
    <t>CKYYL4L4</t>
  </si>
  <si>
    <t>CKYYL4S6</t>
  </si>
  <si>
    <t>CKYYL4Y6</t>
  </si>
  <si>
    <t>CKYYL5HA</t>
  </si>
  <si>
    <t>CKYYL5HS</t>
  </si>
  <si>
    <t>CKYYL5KH</t>
  </si>
  <si>
    <t>CKYYL5LK</t>
  </si>
  <si>
    <t>CKYYL5QY</t>
  </si>
  <si>
    <t>CKYYL5R4</t>
  </si>
  <si>
    <t>CKYYL615</t>
  </si>
  <si>
    <t>CKYYL61X</t>
  </si>
  <si>
    <t>CKYYL6FA</t>
  </si>
  <si>
    <t>CKYYL6R6</t>
  </si>
  <si>
    <t>CKYYL7HL</t>
  </si>
  <si>
    <t>CKYYL7LY</t>
  </si>
  <si>
    <t>CKYYL7QD</t>
  </si>
  <si>
    <t>CKYYL7R3</t>
  </si>
  <si>
    <t>CKYYL7X5</t>
  </si>
  <si>
    <t>CKYYL93S</t>
  </si>
  <si>
    <t>CKYYL951</t>
  </si>
  <si>
    <t>CKYYL9AD</t>
  </si>
  <si>
    <t>CKYYL9H5</t>
  </si>
  <si>
    <t>CKYYL9LL</t>
  </si>
  <si>
    <t>CKYYL9RQ</t>
  </si>
  <si>
    <t>CKYYL9X1</t>
  </si>
  <si>
    <t>CKYYLA7A</t>
  </si>
  <si>
    <t>CKYYLA7S</t>
  </si>
  <si>
    <t>CKYYLD6A</t>
  </si>
  <si>
    <t>CKYYLDKF</t>
  </si>
  <si>
    <t>CKYYLDNA</t>
  </si>
  <si>
    <t>CKYYLDS4</t>
  </si>
  <si>
    <t>CKYYLF37</t>
  </si>
  <si>
    <t>CKYYLF5Q</t>
  </si>
  <si>
    <t>CKYYLFDF</t>
  </si>
  <si>
    <t>CKYYLFXQ</t>
  </si>
  <si>
    <t>CKYYLH39</t>
  </si>
  <si>
    <t>CKYYLH4K</t>
  </si>
  <si>
    <t>CKYYLH6S</t>
  </si>
  <si>
    <t>CKYYLHKF</t>
  </si>
  <si>
    <t>CKYYLHNS</t>
  </si>
  <si>
    <t>CKYYLHUQ</t>
  </si>
  <si>
    <t>CKYYLHXH</t>
  </si>
  <si>
    <t>CKYYLKLU</t>
  </si>
  <si>
    <t>CKYYLKQR</t>
  </si>
  <si>
    <t>CKYYLLQ1</t>
  </si>
  <si>
    <t>CKYYLLQK</t>
  </si>
  <si>
    <t>CKYYLN7D</t>
  </si>
  <si>
    <t>CKYYLNN3</t>
  </si>
  <si>
    <t>CKYYLNU1</t>
  </si>
  <si>
    <t>CKYYLNUK</t>
  </si>
  <si>
    <t>CKYYLNX7</t>
  </si>
  <si>
    <t>CKYYLQ56</t>
  </si>
  <si>
    <t>CKYYLQLS</t>
  </si>
  <si>
    <t>CKYYLR47</t>
  </si>
  <si>
    <t>CKYYLRRY</t>
  </si>
  <si>
    <t>CKYYLRUH</t>
  </si>
  <si>
    <t>CKYYLS1Q</t>
  </si>
  <si>
    <t>CKYYLS9F</t>
  </si>
  <si>
    <t>CKYYLS9U</t>
  </si>
  <si>
    <t>CKYYLSHD</t>
  </si>
  <si>
    <t>CKYYLSKY</t>
  </si>
  <si>
    <t>CKYYLSL6</t>
  </si>
  <si>
    <t>CKYYLSQX</t>
  </si>
  <si>
    <t>CKYYLU37</t>
  </si>
  <si>
    <t>CKYYLU46</t>
  </si>
  <si>
    <t>CKYYLU5Y</t>
  </si>
  <si>
    <t>CKYYLU76</t>
  </si>
  <si>
    <t>CKYYLU7N</t>
  </si>
  <si>
    <t>CKYYLUHF</t>
  </si>
  <si>
    <t>CKYYLUHU</t>
  </si>
  <si>
    <t>CKYYLUND</t>
  </si>
  <si>
    <t>CKYYLUYA</t>
  </si>
  <si>
    <t>CKYYLUYS</t>
  </si>
  <si>
    <t>CKYYLXAF</t>
  </si>
  <si>
    <t>CKYYLXAU</t>
  </si>
  <si>
    <t>CKYYLY13</t>
  </si>
  <si>
    <t>CKYYLYFF</t>
  </si>
  <si>
    <t>CKYYLYQ7</t>
  </si>
  <si>
    <t>CKYYN1A5</t>
  </si>
  <si>
    <t>CKYYN354</t>
  </si>
  <si>
    <t>CKYYN3N9</t>
  </si>
  <si>
    <t>CKYYN3R6</t>
  </si>
  <si>
    <t>CKYYN494</t>
  </si>
  <si>
    <t>CKYYN4AX</t>
  </si>
  <si>
    <t>CKYYN4FX</t>
  </si>
  <si>
    <t>CKYYN4NN</t>
  </si>
  <si>
    <t>CKYYN51K</t>
  </si>
  <si>
    <t>CKYYN61F</t>
  </si>
  <si>
    <t>CKYYN64A</t>
  </si>
  <si>
    <t>CKYYN6KQ</t>
  </si>
  <si>
    <t>CKYYN6SL</t>
  </si>
  <si>
    <t>CKYYN74N</t>
  </si>
  <si>
    <t>CKYYN7LD</t>
  </si>
  <si>
    <t>CKYYN7QS</t>
  </si>
  <si>
    <t>CKYYN7XQ</t>
  </si>
  <si>
    <t>CKYYN91L</t>
  </si>
  <si>
    <t>CKYYN96D</t>
  </si>
  <si>
    <t>CKYYN9RN</t>
  </si>
  <si>
    <t>CKYYNA16</t>
  </si>
  <si>
    <t>CKYYNA1N</t>
  </si>
  <si>
    <t>CKYYNADS</t>
  </si>
  <si>
    <t>CKYYNAH1</t>
  </si>
  <si>
    <t>CKYYNAL5</t>
  </si>
  <si>
    <t>CKYYNAR7</t>
  </si>
  <si>
    <t>CKYYNAYU</t>
  </si>
  <si>
    <t>CKYYNDQ3</t>
  </si>
  <si>
    <t>CKYYNDX1</t>
  </si>
  <si>
    <t>CKYYNDXK</t>
  </si>
  <si>
    <t>CKYYNF13</t>
  </si>
  <si>
    <t>CKYYNF19</t>
  </si>
  <si>
    <t>CKYYNFFU</t>
  </si>
  <si>
    <t>CKYYNFHR</t>
  </si>
  <si>
    <t>CKYYNFLA</t>
  </si>
  <si>
    <t>CKYYNFX6</t>
  </si>
  <si>
    <t>CKYYNFY4</t>
  </si>
  <si>
    <t>CKYYNH1R</t>
  </si>
  <si>
    <t>CKYYNHFH</t>
  </si>
  <si>
    <t>CKYYNKRA</t>
  </si>
  <si>
    <t>CKYYNL5N</t>
  </si>
  <si>
    <t>CKYYNLAQ</t>
  </si>
  <si>
    <t>CKYYNLSF</t>
  </si>
  <si>
    <t>CKYYNLXR</t>
  </si>
  <si>
    <t>CKYYNLYY</t>
  </si>
  <si>
    <t>CKYYNQ9A</t>
  </si>
  <si>
    <t>CKYYNQD5</t>
  </si>
  <si>
    <t>CKYYNQF6</t>
  </si>
  <si>
    <t>CKYYNQY9</t>
  </si>
  <si>
    <t>CKYYNR4D</t>
  </si>
  <si>
    <t>CKYYNR69</t>
  </si>
  <si>
    <t>CKYYNR7D</t>
  </si>
  <si>
    <t>CKYYNRF1</t>
  </si>
  <si>
    <t>CKYYNRN3</t>
  </si>
  <si>
    <t>CKYYNRX4</t>
  </si>
  <si>
    <t>CKYYNS96</t>
  </si>
  <si>
    <t>CKYYNS9N</t>
  </si>
  <si>
    <t>CKYYNU4X</t>
  </si>
  <si>
    <t>CKYYNU75</t>
  </si>
  <si>
    <t>CKYYNU7X</t>
  </si>
  <si>
    <t>CKYYNUAY</t>
  </si>
  <si>
    <t>CKYYNUDR</t>
  </si>
  <si>
    <t>CKYYNUN1</t>
  </si>
  <si>
    <t>CKYYNUY4</t>
  </si>
  <si>
    <t>CKYYNX1K</t>
  </si>
  <si>
    <t>CKYYNX35</t>
  </si>
  <si>
    <t>CKYYNX95</t>
  </si>
  <si>
    <t>CKYYNX9X</t>
  </si>
  <si>
    <t>CKYYNXLQ</t>
  </si>
  <si>
    <t>CKYYNXSR</t>
  </si>
  <si>
    <t>CKYYQ1SL</t>
  </si>
  <si>
    <t>CKYYQ1U7</t>
  </si>
  <si>
    <t>CKYYQ35Y</t>
  </si>
  <si>
    <t>CKYYQ3L3</t>
  </si>
  <si>
    <t>CKYYQ3SK</t>
  </si>
  <si>
    <t>CKYYQ414</t>
  </si>
  <si>
    <t>CKYYQ43F</t>
  </si>
  <si>
    <t>CKYYQ43U</t>
  </si>
  <si>
    <t>CKYYQ4H9</t>
  </si>
  <si>
    <t>CKYYQ4XU</t>
  </si>
  <si>
    <t>CKYYQ554</t>
  </si>
  <si>
    <t>CKYYQ5FS</t>
  </si>
  <si>
    <t>CKYYQ5RN</t>
  </si>
  <si>
    <t>CKYYQ64X</t>
  </si>
  <si>
    <t>CKYYQ66A</t>
  </si>
  <si>
    <t>CKYYQ699</t>
  </si>
  <si>
    <t>CKYYQ6S4</t>
  </si>
  <si>
    <t>CKYYQ6Y4</t>
  </si>
  <si>
    <t>CKYYQ914</t>
  </si>
  <si>
    <t>CKYYQ93Q</t>
  </si>
  <si>
    <t>CKYYQ97R</t>
  </si>
  <si>
    <t>CKYYQ99Y</t>
  </si>
  <si>
    <t>CKYYQ9A5</t>
  </si>
  <si>
    <t>CKYYQ9Q1</t>
  </si>
  <si>
    <t>CKYYQANL</t>
  </si>
  <si>
    <t>CKYYQAXA</t>
  </si>
  <si>
    <t>CKYYQD31</t>
  </si>
  <si>
    <t>CKYYQD5X</t>
  </si>
  <si>
    <t>CKYYQD6Y</t>
  </si>
  <si>
    <t>CKYYQDL4</t>
  </si>
  <si>
    <t>CKYYQDS6</t>
  </si>
  <si>
    <t>CKYYQDUR</t>
  </si>
  <si>
    <t>CKYYQF65</t>
  </si>
  <si>
    <t>CKYYQF7L</t>
  </si>
  <si>
    <t>CKYYQFF3</t>
  </si>
  <si>
    <t>CKYYQFN5</t>
  </si>
  <si>
    <t>CKYYQFNX</t>
  </si>
  <si>
    <t>CKYYQFU3</t>
  </si>
  <si>
    <t>CKYYQFYQ</t>
  </si>
  <si>
    <t>CKYYQH4Q</t>
  </si>
  <si>
    <t>CKYYQH9A</t>
  </si>
  <si>
    <t>CKYYQHH5</t>
  </si>
  <si>
    <t>CKYYQHHX</t>
  </si>
  <si>
    <t>CKYYQHRF</t>
  </si>
  <si>
    <t>CKYYQHU6</t>
  </si>
  <si>
    <t>CKYYQHUN</t>
  </si>
  <si>
    <t>CKYYQK1F</t>
  </si>
  <si>
    <t>CKYYQK1U</t>
  </si>
  <si>
    <t>CKYYQKDH</t>
  </si>
  <si>
    <t>CKYYQKU7</t>
  </si>
  <si>
    <t>CKYYQKX9</t>
  </si>
  <si>
    <t>CKYYQLDA</t>
  </si>
  <si>
    <t>CKYYQLHS</t>
  </si>
  <si>
    <t>CKYYQLKH</t>
  </si>
  <si>
    <t>CKYYQLU9</t>
  </si>
  <si>
    <t>CKYYQLYU</t>
  </si>
  <si>
    <t>CKYYQN56</t>
  </si>
  <si>
    <t>CKYYQNY4</t>
  </si>
  <si>
    <t>CKYYQQ11</t>
  </si>
  <si>
    <t>CKYYQQ55</t>
  </si>
  <si>
    <t>CKYYQQKA</t>
  </si>
  <si>
    <t>CKYYQR34</t>
  </si>
  <si>
    <t>CKYYQR37</t>
  </si>
  <si>
    <t>CKYYQRU5</t>
  </si>
  <si>
    <t>CKYYQRUX</t>
  </si>
  <si>
    <t>CKYYQS3A</t>
  </si>
  <si>
    <t>CKYYQS4Q</t>
  </si>
  <si>
    <t>CKYYQS77</t>
  </si>
  <si>
    <t>CKYYQSAD</t>
  </si>
  <si>
    <t>CKYYQSDK</t>
  </si>
  <si>
    <t>CKYYQSH5</t>
  </si>
  <si>
    <t>CKYYQSN4</t>
  </si>
  <si>
    <t>CKYYQSRF</t>
  </si>
  <si>
    <t>CKYYQSS9</t>
  </si>
  <si>
    <t>CKYYQSY3</t>
  </si>
  <si>
    <t>CKYYQU1H</t>
  </si>
  <si>
    <t>CKYYQU36</t>
  </si>
  <si>
    <t>CKYYQU6X</t>
  </si>
  <si>
    <t>CKYYQUAF</t>
  </si>
  <si>
    <t>CKYYQX1X</t>
  </si>
  <si>
    <t>CKYYQXFA</t>
  </si>
  <si>
    <t>CKYYQXSS</t>
  </si>
  <si>
    <t>CKYYQY95</t>
  </si>
  <si>
    <t>CKYYQYAR</t>
  </si>
  <si>
    <t>CKYYQYNF</t>
  </si>
  <si>
    <t>CKYYQYXL</t>
  </si>
  <si>
    <t>CKYYQYYN</t>
  </si>
  <si>
    <t>CKYYR149</t>
  </si>
  <si>
    <t>CKYYR1D4</t>
  </si>
  <si>
    <t>CKYYR1H4</t>
  </si>
  <si>
    <t>CKYYR1H7</t>
  </si>
  <si>
    <t>CKYYR1KK</t>
  </si>
  <si>
    <t>CKYYR1RH</t>
  </si>
  <si>
    <t>CKYYR1UA</t>
  </si>
  <si>
    <t>CKYYR1US</t>
  </si>
  <si>
    <t>CKYYR1YR</t>
  </si>
  <si>
    <t>CKYYR31A</t>
  </si>
  <si>
    <t>CKYYR36Q</t>
  </si>
  <si>
    <t>CKYYR3NY</t>
  </si>
  <si>
    <t>CKYYR3XX</t>
  </si>
  <si>
    <t>CKYYR411</t>
  </si>
  <si>
    <t>CKYYR46F</t>
  </si>
  <si>
    <t>CKYYR4H7</t>
  </si>
  <si>
    <t>CKYYR4KK</t>
  </si>
  <si>
    <t>CKYYR4LY</t>
  </si>
  <si>
    <t>CKYYR4RD</t>
  </si>
  <si>
    <t>CKYYR4UA</t>
  </si>
  <si>
    <t>CKYYR51N</t>
  </si>
  <si>
    <t>CKYYR5A3</t>
  </si>
  <si>
    <t>CKYYR5QF</t>
  </si>
  <si>
    <t>CKYYR5RY</t>
  </si>
  <si>
    <t>CKYYR6A1</t>
  </si>
  <si>
    <t>CKYYR6F1</t>
  </si>
  <si>
    <t>CKYYR6HU</t>
  </si>
  <si>
    <t>CKYYR6NH</t>
  </si>
  <si>
    <t>CKYYR6UX</t>
  </si>
  <si>
    <t>CKYYR6YA</t>
  </si>
  <si>
    <t>CKYYR6YS</t>
  </si>
  <si>
    <t>CKYYR711</t>
  </si>
  <si>
    <t>CKYYR735</t>
  </si>
  <si>
    <t>CKYYR773</t>
  </si>
  <si>
    <t>CKYYR7KS</t>
  </si>
  <si>
    <t>CKYYR7Y6</t>
  </si>
  <si>
    <t>CKYYR7YN</t>
  </si>
  <si>
    <t>CKYYR9YH</t>
  </si>
  <si>
    <t>CKYYRA71</t>
  </si>
  <si>
    <t>CKYYRA7K</t>
  </si>
  <si>
    <t>CKYYRAFY</t>
  </si>
  <si>
    <t>CKYYRAHN</t>
  </si>
  <si>
    <t>CKYYRAKU</t>
  </si>
  <si>
    <t>CKYYRAXD</t>
  </si>
  <si>
    <t>CKYYRAXH</t>
  </si>
  <si>
    <t>CKYYRAYL</t>
  </si>
  <si>
    <t>CKYYRD3D</t>
  </si>
  <si>
    <t>CKYYRD3H</t>
  </si>
  <si>
    <t>CKYYRD4X</t>
  </si>
  <si>
    <t>CKYYRD56</t>
  </si>
  <si>
    <t>CKYYRDAY</t>
  </si>
  <si>
    <t>CKYYRDLS</t>
  </si>
  <si>
    <t>CKYYRDNK</t>
  </si>
  <si>
    <t>CKYYRDSQ</t>
  </si>
  <si>
    <t>CKYYRDSY</t>
  </si>
  <si>
    <t>CKYYRDX6</t>
  </si>
  <si>
    <t>CKYYRDY7</t>
  </si>
  <si>
    <t>CKYYRFLD</t>
  </si>
  <si>
    <t>CKYYRFLH</t>
  </si>
  <si>
    <t>CKYYRH56</t>
  </si>
  <si>
    <t>CKYYRH6A</t>
  </si>
  <si>
    <t>CKYYRH9H</t>
  </si>
  <si>
    <t>CKYYRHAY</t>
  </si>
  <si>
    <t>CKYYRHY4</t>
  </si>
  <si>
    <t>CKYYRK63</t>
  </si>
  <si>
    <t>CKYYRK9L</t>
  </si>
  <si>
    <t>CKYYRKF1</t>
  </si>
  <si>
    <t>CKYYRKU1</t>
  </si>
  <si>
    <t>CKYYRKX4</t>
  </si>
  <si>
    <t>CKYYRKX7</t>
  </si>
  <si>
    <t>CKYYRL9F</t>
  </si>
  <si>
    <t>CKYYRLD9</t>
  </si>
  <si>
    <t>CKYYRLLN</t>
  </si>
  <si>
    <t>CKYYRN1L</t>
  </si>
  <si>
    <t>CKYYRN34</t>
  </si>
  <si>
    <t>CKYYRN6D</t>
  </si>
  <si>
    <t>CKYYRNHF</t>
  </si>
  <si>
    <t>CKYYRNN9</t>
  </si>
  <si>
    <t>CKYYRQ3N</t>
  </si>
  <si>
    <t>CKYYRQAF</t>
  </si>
  <si>
    <t>CKYYRQAU</t>
  </si>
  <si>
    <t>CKYYRQL1</t>
  </si>
  <si>
    <t>CKYYRQRL</t>
  </si>
  <si>
    <t>CKYYRR3A</t>
  </si>
  <si>
    <t>CKYYRR3S</t>
  </si>
  <si>
    <t>CKYYRR9S</t>
  </si>
  <si>
    <t>CKYYRRH5</t>
  </si>
  <si>
    <t>CKYYRRN4</t>
  </si>
  <si>
    <t>CKYYRRRF</t>
  </si>
  <si>
    <t>CKYYRRSH</t>
  </si>
  <si>
    <t>CKYYRS5H</t>
  </si>
  <si>
    <t>CKYYRS7S</t>
  </si>
  <si>
    <t>CKYYRSA4</t>
  </si>
  <si>
    <t>CKYYRSF4</t>
  </si>
  <si>
    <t>CKYYRSX9</t>
  </si>
  <si>
    <t>CKYYRUQ1</t>
  </si>
  <si>
    <t>CKYYRUS5</t>
  </si>
  <si>
    <t>CKYYRUUL</t>
  </si>
  <si>
    <t>CKYYRUXF</t>
  </si>
  <si>
    <t>CKYYRUXU</t>
  </si>
  <si>
    <t>CKYYRX4L</t>
  </si>
  <si>
    <t>CKYYRXHS</t>
  </si>
  <si>
    <t>CKYYRXKD</t>
  </si>
  <si>
    <t>CKYYRXQQ</t>
  </si>
  <si>
    <t>CKYYRXR4</t>
  </si>
  <si>
    <t>CKYYRXR7</t>
  </si>
  <si>
    <t>CKYYRXYU</t>
  </si>
  <si>
    <t>CKYYRY1H</t>
  </si>
  <si>
    <t>CKYYRY5N</t>
  </si>
  <si>
    <t>CKYYRYQY</t>
  </si>
  <si>
    <t>CKYYRYRL</t>
  </si>
  <si>
    <t>CKYYS11R</t>
  </si>
  <si>
    <t>CKYYS1A3</t>
  </si>
  <si>
    <t>CKYYS1DK</t>
  </si>
  <si>
    <t>CKYYS1FH</t>
  </si>
  <si>
    <t>CKYYS1XS</t>
  </si>
  <si>
    <t>CKYYS33N</t>
  </si>
  <si>
    <t>CKYYS396</t>
  </si>
  <si>
    <t>CKYYS39N</t>
  </si>
  <si>
    <t>CKYYS3AF</t>
  </si>
  <si>
    <t>CKYYS3AU</t>
  </si>
  <si>
    <t>CKYYS3N5</t>
  </si>
  <si>
    <t>CKYYS3SU</t>
  </si>
  <si>
    <t>CKYYS444</t>
  </si>
  <si>
    <t>CKYYS4A9</t>
  </si>
  <si>
    <t>CKYYS4DA</t>
  </si>
  <si>
    <t>CKYYS5HN</t>
  </si>
  <si>
    <t>CKYYS5RX</t>
  </si>
  <si>
    <t>CKYYS63K</t>
  </si>
  <si>
    <t>CKYYS6SD</t>
  </si>
  <si>
    <t>CKYYS7DS</t>
  </si>
  <si>
    <t>CKYYS7QQ</t>
  </si>
  <si>
    <t>CKYYS9LK</t>
  </si>
  <si>
    <t>CKYYSA5Y</t>
  </si>
  <si>
    <t>CKYYSA7N</t>
  </si>
  <si>
    <t>CKYYSADU</t>
  </si>
  <si>
    <t>CKYYSANH</t>
  </si>
  <si>
    <t>CKYYSDSX</t>
  </si>
  <si>
    <t>CKYYSH14</t>
  </si>
  <si>
    <t>CKYYSHN6</t>
  </si>
  <si>
    <t>CKYYSK9A</t>
  </si>
  <si>
    <t>CKYYSKY9</t>
  </si>
  <si>
    <t>CKYYSLKK</t>
  </si>
  <si>
    <t>CKYYSLRD</t>
  </si>
  <si>
    <t>CKYYSLUA</t>
  </si>
  <si>
    <t>CKYYSN4U</t>
  </si>
  <si>
    <t>CKYYSNA6</t>
  </si>
  <si>
    <t>CKYYSNL4</t>
  </si>
  <si>
    <t>CKYYSQK7</t>
  </si>
  <si>
    <t>CKYYSRUU</t>
  </si>
  <si>
    <t>CKYYSS34</t>
  </si>
  <si>
    <t>CKYYSS9L</t>
  </si>
  <si>
    <t>CKYYSSA1</t>
  </si>
  <si>
    <t>CKYYSSHF</t>
  </si>
  <si>
    <t>CKYYSSND</t>
  </si>
  <si>
    <t>CKYYSSX4</t>
  </si>
  <si>
    <t>CKYYSSYS</t>
  </si>
  <si>
    <t>CKYYSU11</t>
  </si>
  <si>
    <t>CKYYSU35</t>
  </si>
  <si>
    <t>CKYYSX53</t>
  </si>
  <si>
    <t>CKYYSXQ5</t>
  </si>
  <si>
    <t>CKYYSYRS</t>
  </si>
  <si>
    <t>CKYYU1DU</t>
  </si>
  <si>
    <t>CKYYU1L3</t>
  </si>
  <si>
    <t>CKYYU1QA</t>
  </si>
  <si>
    <t>CKYYU1SK</t>
  </si>
  <si>
    <t>CKYYU1XQ</t>
  </si>
  <si>
    <t>CKYYU1YA</t>
  </si>
  <si>
    <t>CKYYU3AN</t>
  </si>
  <si>
    <t>CKYYU4LF</t>
  </si>
  <si>
    <t>CKYYU4N3</t>
  </si>
  <si>
    <t>CKYYU51R</t>
  </si>
  <si>
    <t>CKYYU54Q</t>
  </si>
  <si>
    <t>CKYYU5FD</t>
  </si>
  <si>
    <t>CKYYU5HX</t>
  </si>
  <si>
    <t>CKYYU5KR</t>
  </si>
  <si>
    <t>CKYYU5Y3</t>
  </si>
  <si>
    <t>CKYYU63F</t>
  </si>
  <si>
    <t>CKYYU67R</t>
  </si>
  <si>
    <t>CKYYU6H9</t>
  </si>
  <si>
    <t>CKYYU6K4</t>
  </si>
  <si>
    <t>CKYYU6Q1</t>
  </si>
  <si>
    <t>CKYYU6RA</t>
  </si>
  <si>
    <t>CKYYU7D4</t>
  </si>
  <si>
    <t>CKYYU7US</t>
  </si>
  <si>
    <t>CKYYU91K</t>
  </si>
  <si>
    <t>CKYYU93X</t>
  </si>
  <si>
    <t>CKYYU9KA</t>
  </si>
  <si>
    <t>CKYYU9LY</t>
  </si>
  <si>
    <t>CKYYUA3D</t>
  </si>
  <si>
    <t>CKYYUA4X</t>
  </si>
  <si>
    <t>CKYYUAHR</t>
  </si>
  <si>
    <t>CKYYUANA</t>
  </si>
  <si>
    <t>CKYYUARX</t>
  </si>
  <si>
    <t>CKYYUAS4</t>
  </si>
  <si>
    <t>CKYYUD45</t>
  </si>
  <si>
    <t>CKYYUD5N</t>
  </si>
  <si>
    <t>CKYYUDK3</t>
  </si>
  <si>
    <t>CKYYUDXR</t>
  </si>
  <si>
    <t>CKYYUDYY</t>
  </si>
  <si>
    <t>CKYYUF53</t>
  </si>
  <si>
    <t>CKYYUFAL</t>
  </si>
  <si>
    <t>CKYYUFDH</t>
  </si>
  <si>
    <t>CKYYUFF4</t>
  </si>
  <si>
    <t>CKYYUFHH</t>
  </si>
  <si>
    <t>CKYYUFLR</t>
  </si>
  <si>
    <t>CKYYUFRK</t>
  </si>
  <si>
    <t>CKYYUFX9</t>
  </si>
  <si>
    <t>CKYYUH6X</t>
  </si>
  <si>
    <t>CKYYUHYQ</t>
  </si>
  <si>
    <t>CKYYUK7N</t>
  </si>
  <si>
    <t>CKYYUKHU</t>
  </si>
  <si>
    <t>CKYYUKND</t>
  </si>
  <si>
    <t>CKYYUKQA</t>
  </si>
  <si>
    <t>CKYYUKSK</t>
  </si>
  <si>
    <t>CKYYUKU5</t>
  </si>
  <si>
    <t>CKYYUL7A</t>
  </si>
  <si>
    <t>CKYYULLR</t>
  </si>
  <si>
    <t>CKYYULR1</t>
  </si>
  <si>
    <t>CKYYULU4</t>
  </si>
  <si>
    <t>CKYYUN17</t>
  </si>
  <si>
    <t>CKYYUN4R</t>
  </si>
  <si>
    <t>CKYYUNA5</t>
  </si>
  <si>
    <t>CKYYUNY1</t>
  </si>
  <si>
    <t>CKYYUQ74</t>
  </si>
  <si>
    <t>CKYYUQDK</t>
  </si>
  <si>
    <t>CKYYURQH</t>
  </si>
  <si>
    <t>CKYYURS6</t>
  </si>
  <si>
    <t>CKYYURYH</t>
  </si>
  <si>
    <t>CKYYUSNK</t>
  </si>
  <si>
    <t>CKYYUSY7</t>
  </si>
  <si>
    <t>CKYYUU1Y</t>
  </si>
  <si>
    <t>CKYYUU6N</t>
  </si>
  <si>
    <t>CKYYUUH9</t>
  </si>
  <si>
    <t>CKYYUUK4</t>
  </si>
  <si>
    <t>CKYYUX3A</t>
  </si>
  <si>
    <t>CKYYUX5K</t>
  </si>
  <si>
    <t>CKYYUX7Q</t>
  </si>
  <si>
    <t>CKYYUX9S</t>
  </si>
  <si>
    <t>CKYYUXDX</t>
  </si>
  <si>
    <t>CKYYUXRF</t>
  </si>
  <si>
    <t>CKYYUXRU</t>
  </si>
  <si>
    <t>CKYYUXU6</t>
  </si>
  <si>
    <t>CKYYUXY9</t>
  </si>
  <si>
    <t>CKYYUY16</t>
  </si>
  <si>
    <t>CKYYUYDS</t>
  </si>
  <si>
    <t>CKYYUYF9</t>
  </si>
  <si>
    <t>CKYYUYL5</t>
  </si>
  <si>
    <t>CKYYUYQU</t>
  </si>
  <si>
    <t>CKYYX13Y</t>
  </si>
  <si>
    <t>CKYYX1KL</t>
  </si>
  <si>
    <t>CKYYX1Q1</t>
  </si>
  <si>
    <t>CKYYX1SX</t>
  </si>
  <si>
    <t>CKYYX349</t>
  </si>
  <si>
    <t>CKYYX379</t>
  </si>
  <si>
    <t>CKYYX3KK</t>
  </si>
  <si>
    <t>CKYYX437</t>
  </si>
  <si>
    <t>CKYYX45Y</t>
  </si>
  <si>
    <t>CKYYX4SA</t>
  </si>
  <si>
    <t>CKYYX555</t>
  </si>
  <si>
    <t>CKYYX57Q</t>
  </si>
  <si>
    <t>CKYYX59A</t>
  </si>
  <si>
    <t>CKYYX59S</t>
  </si>
  <si>
    <t>CKYYX5AN</t>
  </si>
  <si>
    <t>CKYYX5NQ</t>
  </si>
  <si>
    <t>CKYYX653</t>
  </si>
  <si>
    <t>CKYYX6D3</t>
  </si>
  <si>
    <t>CKYYX6R1</t>
  </si>
  <si>
    <t>CKYYX6RK</t>
  </si>
  <si>
    <t>CKYYX6S5</t>
  </si>
  <si>
    <t>CKYYX763</t>
  </si>
  <si>
    <t>CKYYX769</t>
  </si>
  <si>
    <t>CKYYX7FK</t>
  </si>
  <si>
    <t>CKYYX7HQ</t>
  </si>
  <si>
    <t>CKYYX7K5</t>
  </si>
  <si>
    <t>CKYYX7R6</t>
  </si>
  <si>
    <t>CKYYX7X4</t>
  </si>
  <si>
    <t>CKYYX93L</t>
  </si>
  <si>
    <t>CKYYX95L</t>
  </si>
  <si>
    <t>CKYYX979</t>
  </si>
  <si>
    <t>CKYYX9D4</t>
  </si>
  <si>
    <t>CKYYX9FS</t>
  </si>
  <si>
    <t>CKYYXALK</t>
  </si>
  <si>
    <t>CKYYXASF</t>
  </si>
  <si>
    <t>CKYYXDDA</t>
  </si>
  <si>
    <t>CKYYXDF9</t>
  </si>
  <si>
    <t>CKYYXDHS</t>
  </si>
  <si>
    <t>CKYYXDKD</t>
  </si>
  <si>
    <t>CKYYXDKH</t>
  </si>
  <si>
    <t>CKYYXDR7</t>
  </si>
  <si>
    <t>CKYYXF6S</t>
  </si>
  <si>
    <t>CKYYXFFY</t>
  </si>
  <si>
    <t>CKYYXFXD</t>
  </si>
  <si>
    <t>CKYYXHQU</t>
  </si>
  <si>
    <t>CKYYXHUH</t>
  </si>
  <si>
    <t>CKYYXK1Y</t>
  </si>
  <si>
    <t>CKYYXK3Q</t>
  </si>
  <si>
    <t>CKYYXKAX</t>
  </si>
  <si>
    <t>CKYYXKNN</t>
  </si>
  <si>
    <t>CKYYXKUL</t>
  </si>
  <si>
    <t>CKYYXL5H</t>
  </si>
  <si>
    <t>CKYYXL6A</t>
  </si>
  <si>
    <t>CKYYXL99</t>
  </si>
  <si>
    <t>CKYYXLA7</t>
  </si>
  <si>
    <t>CKYYXLD6</t>
  </si>
  <si>
    <t>CKYYXLNS</t>
  </si>
  <si>
    <t>CKYYXN4S</t>
  </si>
  <si>
    <t>CKYYXN6R</t>
  </si>
  <si>
    <t>CKYYXNKY</t>
  </si>
  <si>
    <t>CKYYXNQ5</t>
  </si>
  <si>
    <t>CKYYXQLL</t>
  </si>
  <si>
    <t>CKYYXQXK</t>
  </si>
  <si>
    <t>CKYYXRAR</t>
  </si>
  <si>
    <t>CKYYXRKA</t>
  </si>
  <si>
    <t>CKYYXRKS</t>
  </si>
  <si>
    <t>CKYYXRLQ</t>
  </si>
  <si>
    <t>CKYYXRQ6</t>
  </si>
  <si>
    <t>CKYYXS19</t>
  </si>
  <si>
    <t>CKYYXS9D</t>
  </si>
  <si>
    <t>CKYYXSK9</t>
  </si>
  <si>
    <t>CKYYXSSY</t>
  </si>
  <si>
    <t>CKYYXSU3</t>
  </si>
  <si>
    <t>CKYYXU1U</t>
  </si>
  <si>
    <t>CKYYXU7K</t>
  </si>
  <si>
    <t>CKYYXU93</t>
  </si>
  <si>
    <t>CKYYXUKQ</t>
  </si>
  <si>
    <t>CKYYXUX9</t>
  </si>
  <si>
    <t>CKYYXX31</t>
  </si>
  <si>
    <t>CKYYXX3K</t>
  </si>
  <si>
    <t>CKYYXX64</t>
  </si>
  <si>
    <t>CKYYXX7F</t>
  </si>
  <si>
    <t>CKYYXX7U</t>
  </si>
  <si>
    <t>CKYYXX9K</t>
  </si>
  <si>
    <t>CKYYXXF6</t>
  </si>
  <si>
    <t>CKYYXXQ9</t>
  </si>
  <si>
    <t>CKYYXY44</t>
  </si>
  <si>
    <t>CKYYXY51</t>
  </si>
  <si>
    <t>CKYYXYA9</t>
  </si>
  <si>
    <t>CKYYXYRQ</t>
  </si>
  <si>
    <t>CKYYXYXK</t>
  </si>
  <si>
    <t>CKYYY1S7</t>
  </si>
  <si>
    <t>CKYYY35U</t>
  </si>
  <si>
    <t>CKYYY3AX</t>
  </si>
  <si>
    <t>CKYYY3D3</t>
  </si>
  <si>
    <t>CKYYY54H</t>
  </si>
  <si>
    <t>CKYYY5QR</t>
  </si>
  <si>
    <t>CKYYY74S</t>
  </si>
  <si>
    <t>CKYYY77S</t>
  </si>
  <si>
    <t>CKYYY7AL</t>
  </si>
  <si>
    <t>CKYYY7DH</t>
  </si>
  <si>
    <t>CKYYY7HH</t>
  </si>
  <si>
    <t>CKYYY7LR</t>
  </si>
  <si>
    <t>CKYYY7R1</t>
  </si>
  <si>
    <t>CKYYY917</t>
  </si>
  <si>
    <t>CKYYY99Y</t>
  </si>
  <si>
    <t>CKYYY9LH</t>
  </si>
  <si>
    <t>CKYYY9Y1</t>
  </si>
  <si>
    <t>CKYYYARF</t>
  </si>
  <si>
    <t>CKYYYAU6</t>
  </si>
  <si>
    <t>CKYYYAY9</t>
  </si>
  <si>
    <t>CKYYYD55</t>
  </si>
  <si>
    <t>CKYYYDAN</t>
  </si>
  <si>
    <t>CKYYYDR3</t>
  </si>
  <si>
    <t>CKYYYDSN</t>
  </si>
  <si>
    <t>CKYYYFYQ</t>
  </si>
  <si>
    <t>CKYYYK61</t>
  </si>
  <si>
    <t>CKYYYKKU</t>
  </si>
  <si>
    <t>CKYYYL4L</t>
  </si>
  <si>
    <t>CKYYYLF9</t>
  </si>
  <si>
    <t>CKYYYLHA</t>
  </si>
  <si>
    <t>CKYYYLKH</t>
  </si>
  <si>
    <t>CKYYYLQF</t>
  </si>
  <si>
    <t>CKYYYLR4</t>
  </si>
  <si>
    <t>CKYYYLR7</t>
  </si>
  <si>
    <t>CKYYYN13</t>
  </si>
  <si>
    <t>CKYYYN19</t>
  </si>
  <si>
    <t>CKYYYN9D</t>
  </si>
  <si>
    <t>CKYYYNAQ</t>
  </si>
  <si>
    <t>CKYYYNQ7</t>
  </si>
  <si>
    <t>CKYYYNUF</t>
  </si>
  <si>
    <t>CKYYYNX6</t>
  </si>
  <si>
    <t>CKYYYQNF</t>
  </si>
  <si>
    <t>CKYYYQNU</t>
  </si>
  <si>
    <t>CKYYYQQ6</t>
  </si>
  <si>
    <t>CKYYYR37</t>
  </si>
  <si>
    <t>CKYYYR5Q</t>
  </si>
  <si>
    <t>CKYYYRU5</t>
  </si>
  <si>
    <t>CKYYYRUX</t>
  </si>
  <si>
    <t>CKYYYS4Q</t>
  </si>
  <si>
    <t>CKYYYS4Y</t>
  </si>
  <si>
    <t>CKYYYSSD</t>
  </si>
  <si>
    <t>CKYYYU36</t>
  </si>
  <si>
    <t>CKYYYU3N</t>
  </si>
  <si>
    <t>CKYYYU6X</t>
  </si>
  <si>
    <t>CKYYYUN5</t>
  </si>
  <si>
    <t>CKYYYUU3</t>
  </si>
  <si>
    <t>CKYYYUXR</t>
  </si>
  <si>
    <t>CKYYYX57</t>
  </si>
  <si>
    <t>CKYYYX7H</t>
  </si>
  <si>
    <t>CKYYYXDY</t>
  </si>
  <si>
    <t>CKYYYXSS</t>
  </si>
  <si>
    <t>CKYYYXUK</t>
  </si>
  <si>
    <t>CKYYYY9X</t>
  </si>
  <si>
    <t>CKYYYYY6</t>
  </si>
  <si>
    <t>Thành phố Cao Bằng - Cao Bằng</t>
  </si>
  <si>
    <t>Thành phố Ninh Bình - Ninh Bình</t>
  </si>
  <si>
    <t>Thị xã An Nhơn - Bình Định</t>
  </si>
  <si>
    <t>Huyện Thới Lai - Cần Thơ</t>
  </si>
  <si>
    <t>Huyện Tân Trụ - Long An</t>
  </si>
  <si>
    <t>Huyện Đoan Hùng - Phú Thọ</t>
  </si>
  <si>
    <t>Huyện Hồng Ngự - Đồng Tháp</t>
  </si>
  <si>
    <t>Huyện Trần Đề - Sóc Trăng</t>
  </si>
  <si>
    <t>Huyện Cầu Ngang - Trà Vinh</t>
  </si>
  <si>
    <t>Huyện Chư Prông - Gia Lai</t>
  </si>
  <si>
    <t>Huyện Tam Nông - Phú Thọ</t>
  </si>
  <si>
    <t>Huyện Cẩm Khê - Phú Thọ</t>
  </si>
  <si>
    <t>Huyện Trà Ôn - Vĩnh Long</t>
  </si>
  <si>
    <t>Huyện Bù Gia Mập - Bình Phước</t>
  </si>
  <si>
    <t>Huyện Phú Riềng - Bình Phước</t>
  </si>
  <si>
    <t>Huyện Châu Thành - An Giang</t>
  </si>
  <si>
    <t>Huyện Ea Súp - Đắk Lắk</t>
  </si>
  <si>
    <t>Huyện Bình Lục - Hà Nam</t>
  </si>
  <si>
    <t>Huyện Sông Hinh - Phú Yên</t>
  </si>
  <si>
    <t>Thị xã Đồng Xoài - Bình Phước</t>
  </si>
  <si>
    <t>Huyện Diên Khánh - Khánh Hòa</t>
  </si>
  <si>
    <t>Huyện Tuy Đức - Đắk Nông</t>
  </si>
  <si>
    <t>Thị xã Tam Điệp - Ninh Bình</t>
  </si>
  <si>
    <t>Huyện Quang Bình - Hà Giang</t>
  </si>
  <si>
    <t>Huyện Trảng Bom - Đồng Nai</t>
  </si>
  <si>
    <t>Huyện Hàm Tân - Bình Thuận</t>
  </si>
  <si>
    <t>Huyện Bến Lức - Long An</t>
  </si>
  <si>
    <t>Huyện Bố Trạch - Quảng Bình</t>
  </si>
  <si>
    <t>Huyện Tam Đảo - Vĩnh Phúc</t>
  </si>
  <si>
    <t>Thành phố Trà Vinh - Trà Vinh</t>
  </si>
  <si>
    <t>Huyện Vũ Thư - Thái Bình</t>
  </si>
  <si>
    <t>Huyện Chợ Gạo - Tiền Giang</t>
  </si>
  <si>
    <t>Huyện Krông Năng - Đắk Lắk</t>
  </si>
  <si>
    <t>Huyện Đạ Tẻh - Lâm Đồng</t>
  </si>
  <si>
    <t>Thị xã An Khê - Gia Lai</t>
  </si>
  <si>
    <t>Huyện Đô Lương - Nghệ An</t>
  </si>
  <si>
    <t>Huyện Chư Păh - Gia Lai</t>
  </si>
  <si>
    <t>Quận Đồ Sơn - Hải Phòng</t>
  </si>
  <si>
    <t>Quận Ô Môn - Cần Thơ</t>
  </si>
  <si>
    <t>Huyện Tân Hưng - Long An</t>
  </si>
  <si>
    <t>Huyện Lâm Hà - Lâm Đồng</t>
  </si>
  <si>
    <t>Huyện Bảo Lâm - Lâm Đồng</t>
  </si>
  <si>
    <t>Huyện Vĩnh Bảo - Hải Phòng</t>
  </si>
  <si>
    <t>Huyện Thanh Chương - Nghệ An</t>
  </si>
  <si>
    <t>Huyện Hòa Bình - Bạc Liêu</t>
  </si>
  <si>
    <t>Huyện Phong Thổ - Lai Châu</t>
  </si>
  <si>
    <t>Huyện Châu Thành - Tiền Giang</t>
  </si>
  <si>
    <t>Huyện Vĩnh Cửu - Đồng Nai</t>
  </si>
  <si>
    <t>Huyện Chơn Thành - Bình Phước</t>
  </si>
  <si>
    <t>Thị xã Vĩnh Châu - Sóc Trăng</t>
  </si>
  <si>
    <t>Huyện Bá Thước - Thanh Hóa</t>
  </si>
  <si>
    <t>Huyện Chư Sê - Gia Lai</t>
  </si>
  <si>
    <t>Huyện Bù Đăng - Bình Phước</t>
  </si>
  <si>
    <t>Thị Xã Sông Cầu - Phú Yên</t>
  </si>
  <si>
    <t>Huyện Kim Bôi - Hòa Bình</t>
  </si>
  <si>
    <t>Huyện Phong Điền - Cần Thơ</t>
  </si>
  <si>
    <t>Huyện Đông Sơn - Thanh Hóa</t>
  </si>
  <si>
    <t>Huyện đảo Côn Đảo - Bà Rịa – Vũng Tàu</t>
  </si>
  <si>
    <t>Thị xã Ayun Pa - Gia Lai</t>
  </si>
  <si>
    <t>Huyện Bắc Quang - Hà Giang</t>
  </si>
  <si>
    <t>Thị xã Cửa Lò - Nghệ An</t>
  </si>
  <si>
    <t>Huyện Diễn Châu - Nghệ An</t>
  </si>
  <si>
    <t>Huyện Vạn Ninh - Khánh Hòa</t>
  </si>
  <si>
    <t>Thị xã Sầm Sơn - Thanh Hóa</t>
  </si>
  <si>
    <t>Huyện Thạnh Phú - Bến Tre</t>
  </si>
  <si>
    <t>Huyện Trà Cú - Trà Vinh</t>
  </si>
  <si>
    <t>Huyện Hàm Thuận Nam - Bình Thuận</t>
  </si>
  <si>
    <t>Huyện Mèo Vạc - Hà Giang</t>
  </si>
  <si>
    <t>Thị xã Ninh Hòa - Khánh Hòa</t>
  </si>
  <si>
    <t>Huyện Tân Thạnh - Long An</t>
  </si>
  <si>
    <t>Huyện Mường Nhé - Điện Biên</t>
  </si>
  <si>
    <t>Huyện Vĩnh Hưng - Long An</t>
  </si>
  <si>
    <t>Huyện Nghĩa Đàn - Nghệ An</t>
  </si>
  <si>
    <t>Thị xã Hà Tiên - Kiên Giang</t>
  </si>
  <si>
    <t>Huyện Đức Huệ - Long An</t>
  </si>
  <si>
    <t>Huyện Mỏ Cày Nam - Bến Tre</t>
  </si>
  <si>
    <t>Huyện Kim Sơn - Ninh Bình</t>
  </si>
  <si>
    <t>Huyện Bắc Trà My - Quảng Nam</t>
  </si>
  <si>
    <t>Huyện Vĩnh Thạnh - Bình Định</t>
  </si>
  <si>
    <t>Huyện Long Phú - Sóc Trăng</t>
  </si>
  <si>
    <t>Huyện Trấn Yên - Yên Bái</t>
  </si>
  <si>
    <t>Huyện Nghi Xuân - Hà Tĩnh</t>
  </si>
  <si>
    <t>Huyện Ia Grai - Gia Lai</t>
  </si>
  <si>
    <t>Huyện Tân Biên - Tây Ninh</t>
  </si>
  <si>
    <t>Huyện Châu Thành - Tây Ninh</t>
  </si>
  <si>
    <t>Huyện Sơn Hà - Quảng Ngãi</t>
  </si>
  <si>
    <t>2311KD76</t>
  </si>
  <si>
    <t>2311Q7X9</t>
  </si>
  <si>
    <t>231H5976</t>
  </si>
  <si>
    <t>231H59N5</t>
  </si>
  <si>
    <t>231H5R5R</t>
  </si>
  <si>
    <t>231HF91H</t>
  </si>
  <si>
    <t>231HF91N</t>
  </si>
  <si>
    <t>231HF93S</t>
  </si>
  <si>
    <t>231HF941</t>
  </si>
  <si>
    <t>231HF94X</t>
  </si>
  <si>
    <t>231HF95A</t>
  </si>
  <si>
    <t>231HF975</t>
  </si>
  <si>
    <t>231HF994</t>
  </si>
  <si>
    <t>231HF996</t>
  </si>
  <si>
    <t>231HF9DD</t>
  </si>
  <si>
    <t>231HF9F3</t>
  </si>
  <si>
    <t>231HF9FK</t>
  </si>
  <si>
    <t>231HF9HY</t>
  </si>
  <si>
    <t>231HF9LU</t>
  </si>
  <si>
    <t>231HF9QD</t>
  </si>
  <si>
    <t>231HF9UA</t>
  </si>
  <si>
    <t>231HF9XN</t>
  </si>
  <si>
    <t>231HF9Y7</t>
  </si>
  <si>
    <t>231HF9YL</t>
  </si>
  <si>
    <t>231HFLRR</t>
  </si>
  <si>
    <t>231HY434</t>
  </si>
  <si>
    <t>231HY4X5</t>
  </si>
  <si>
    <t>231HY4XU</t>
  </si>
  <si>
    <t>231HYA57</t>
  </si>
  <si>
    <t>231HYD64</t>
  </si>
  <si>
    <t>231HYD9Q</t>
  </si>
  <si>
    <t>231HYDHR</t>
  </si>
  <si>
    <t>231HYDLA</t>
  </si>
  <si>
    <t>231HYDQU</t>
  </si>
  <si>
    <t>231HYDUY</t>
  </si>
  <si>
    <t>231HYQ1Q</t>
  </si>
  <si>
    <t>231HYQ6A</t>
  </si>
  <si>
    <t>231HYY1H</t>
  </si>
  <si>
    <t>231HYY3S</t>
  </si>
  <si>
    <t>231HYY4X</t>
  </si>
  <si>
    <t>231HYY61</t>
  </si>
  <si>
    <t>231HYY7U</t>
  </si>
  <si>
    <t>231HYYDD</t>
  </si>
  <si>
    <t>231HYYDQ</t>
  </si>
  <si>
    <t>231HYYF3</t>
  </si>
  <si>
    <t>231HYYFK</t>
  </si>
  <si>
    <t>231HYYQD</t>
  </si>
  <si>
    <t>231HYYR3</t>
  </si>
  <si>
    <t>231HYYRK</t>
  </si>
  <si>
    <t>231HYYS4</t>
  </si>
  <si>
    <t>231HYYUA</t>
  </si>
  <si>
    <t>231HYYXH</t>
  </si>
  <si>
    <t>231HYYXN</t>
  </si>
  <si>
    <t>231HYYYL</t>
  </si>
  <si>
    <t>231K11L1</t>
  </si>
  <si>
    <t>231K191U</t>
  </si>
  <si>
    <t>231K195F</t>
  </si>
  <si>
    <t>231K1Q4X</t>
  </si>
  <si>
    <t>231K1Q5A</t>
  </si>
  <si>
    <t>231K1QDD</t>
  </si>
  <si>
    <t>231K5UX3</t>
  </si>
  <si>
    <t>231K5UXK</t>
  </si>
  <si>
    <t>231K7QX9</t>
  </si>
  <si>
    <t>231K7UK6</t>
  </si>
  <si>
    <t>231KLK91</t>
  </si>
  <si>
    <t>231KLQ4F</t>
  </si>
  <si>
    <t>231KLQ4R</t>
  </si>
  <si>
    <t>231KLYNQ</t>
  </si>
  <si>
    <t>231KSD5Y</t>
  </si>
  <si>
    <t>231KSDK7</t>
  </si>
  <si>
    <t>231KX175</t>
  </si>
  <si>
    <t>231KX1F3</t>
  </si>
  <si>
    <t>231KXH5F</t>
  </si>
  <si>
    <t>231KYD9L</t>
  </si>
  <si>
    <t>233H597L</t>
  </si>
  <si>
    <t>233HF93Y</t>
  </si>
  <si>
    <t>233HF94S</t>
  </si>
  <si>
    <t>233HF953</t>
  </si>
  <si>
    <t>233HF971</t>
  </si>
  <si>
    <t>233HF99L</t>
  </si>
  <si>
    <t>233HF9DH</t>
  </si>
  <si>
    <t>233HF9DN</t>
  </si>
  <si>
    <t>233HF9H4</t>
  </si>
  <si>
    <t>233HF9K5</t>
  </si>
  <si>
    <t>233HF9KU</t>
  </si>
  <si>
    <t>233HF9LK</t>
  </si>
  <si>
    <t>233HF9QN</t>
  </si>
  <si>
    <t>233HF9S7</t>
  </si>
  <si>
    <t>233HF9U3</t>
  </si>
  <si>
    <t>233HF9XY</t>
  </si>
  <si>
    <t>233HY444</t>
  </si>
  <si>
    <t>233HY4D5</t>
  </si>
  <si>
    <t>233HY4X1</t>
  </si>
  <si>
    <t>233HY4XK</t>
  </si>
  <si>
    <t>233HYD3F</t>
  </si>
  <si>
    <t>233HYD3R</t>
  </si>
  <si>
    <t>233HYD6L</t>
  </si>
  <si>
    <t>233HYD9H</t>
  </si>
  <si>
    <t>233HYD9N</t>
  </si>
  <si>
    <t>233HYDAU</t>
  </si>
  <si>
    <t>233HYDHD</t>
  </si>
  <si>
    <t>233HYDHQ</t>
  </si>
  <si>
    <t>233HYDKA</t>
  </si>
  <si>
    <t>233HYDL3</t>
  </si>
  <si>
    <t>233HYDLX</t>
  </si>
  <si>
    <t>233HYDQK</t>
  </si>
  <si>
    <t>233HYDR9</t>
  </si>
  <si>
    <t>233HYDRS</t>
  </si>
  <si>
    <t>233HYDU4</t>
  </si>
  <si>
    <t>233HYDU6</t>
  </si>
  <si>
    <t>233HYQ3H</t>
  </si>
  <si>
    <t>233HYQ3N</t>
  </si>
  <si>
    <t>233HYQ63</t>
  </si>
  <si>
    <t>233HYY3Y</t>
  </si>
  <si>
    <t>233HYY4S</t>
  </si>
  <si>
    <t>233HYY53</t>
  </si>
  <si>
    <t>233HYYDH</t>
  </si>
  <si>
    <t>233HYYDN</t>
  </si>
  <si>
    <t>233HYYFR</t>
  </si>
  <si>
    <t>233HYYKX</t>
  </si>
  <si>
    <t>233HYYL9</t>
  </si>
  <si>
    <t>233HYYQN</t>
  </si>
  <si>
    <t>233HYYRR</t>
  </si>
  <si>
    <t>233HYYS7</t>
  </si>
  <si>
    <t>233HYYU3</t>
  </si>
  <si>
    <t>233HYYXY</t>
  </si>
  <si>
    <t>233K39D5</t>
  </si>
  <si>
    <t>233K39DU</t>
  </si>
  <si>
    <t>233K3L9H</t>
  </si>
  <si>
    <t>233K3LR9</t>
  </si>
  <si>
    <t>233K3Q53</t>
  </si>
  <si>
    <t>233K5UXR</t>
  </si>
  <si>
    <t>233K7Q1A</t>
  </si>
  <si>
    <t>233K7QDS</t>
  </si>
  <si>
    <t>233K7UA9</t>
  </si>
  <si>
    <t>233KL6A6</t>
  </si>
  <si>
    <t>233KL6NX</t>
  </si>
  <si>
    <t>233KL6QL</t>
  </si>
  <si>
    <t>233KLK6R</t>
  </si>
  <si>
    <t>233KLQ4Q</t>
  </si>
  <si>
    <t>233KLYDF</t>
  </si>
  <si>
    <t>233KLYYA</t>
  </si>
  <si>
    <t>233KSD3N</t>
  </si>
  <si>
    <t>233KSDUA</t>
  </si>
  <si>
    <t>233KSDXF</t>
  </si>
  <si>
    <t>233KXKR9</t>
  </si>
  <si>
    <t>233KXKRS</t>
  </si>
  <si>
    <t>234D9D35</t>
  </si>
  <si>
    <t>234DKKY5</t>
  </si>
  <si>
    <t>234DKY3L</t>
  </si>
  <si>
    <t>234DNQ9H</t>
  </si>
  <si>
    <t>234DS4HN</t>
  </si>
  <si>
    <t>234DS4RD</t>
  </si>
  <si>
    <t>234DY664</t>
  </si>
  <si>
    <t>234DY6DH</t>
  </si>
  <si>
    <t>234DY6HQ</t>
  </si>
  <si>
    <t>234DY6HS</t>
  </si>
  <si>
    <t>234DY6L3</t>
  </si>
  <si>
    <t>234DY6SL</t>
  </si>
  <si>
    <t>234DY6YF</t>
  </si>
  <si>
    <t>234DYDKK</t>
  </si>
  <si>
    <t>234DYF1S</t>
  </si>
  <si>
    <t>234DYF31</t>
  </si>
  <si>
    <t>234HF435</t>
  </si>
  <si>
    <t>234HF4DY</t>
  </si>
  <si>
    <t>234HF4K4</t>
  </si>
  <si>
    <t>234HF4KA</t>
  </si>
  <si>
    <t>234HF4RQ</t>
  </si>
  <si>
    <t>234HFAA3</t>
  </si>
  <si>
    <t>234HFF1D</t>
  </si>
  <si>
    <t>234HFFAA</t>
  </si>
  <si>
    <t>234HFFFK</t>
  </si>
  <si>
    <t>234HFFQ6</t>
  </si>
  <si>
    <t>234HFFQU</t>
  </si>
  <si>
    <t>234HFFS6</t>
  </si>
  <si>
    <t>234HFFU5</t>
  </si>
  <si>
    <t>234HFFYL</t>
  </si>
  <si>
    <t>234HFU4Q</t>
  </si>
  <si>
    <t>234HFU4S</t>
  </si>
  <si>
    <t>234HFU5N</t>
  </si>
  <si>
    <t>234HFUUF</t>
  </si>
  <si>
    <t>234HXQ11</t>
  </si>
  <si>
    <t>234HXQ1D</t>
  </si>
  <si>
    <t>234HXQ34</t>
  </si>
  <si>
    <t>234HXQAA</t>
  </si>
  <si>
    <t>234HXQDQ</t>
  </si>
  <si>
    <t>234HXQDS</t>
  </si>
  <si>
    <t>234HXQNF</t>
  </si>
  <si>
    <t>234HXQQR</t>
  </si>
  <si>
    <t>234HXQR3</t>
  </si>
  <si>
    <t>234HXQS6</t>
  </si>
  <si>
    <t>234HXY3H</t>
  </si>
  <si>
    <t>234K1FXQ</t>
  </si>
  <si>
    <t>234K3AFS</t>
  </si>
  <si>
    <t>234K517U</t>
  </si>
  <si>
    <t>234KNUNQ</t>
  </si>
  <si>
    <t>234X63KQ</t>
  </si>
  <si>
    <t>2355YDK7</t>
  </si>
  <si>
    <t>235HF913</t>
  </si>
  <si>
    <t>235HF91F</t>
  </si>
  <si>
    <t>235HF957</t>
  </si>
  <si>
    <t>235HF95L</t>
  </si>
  <si>
    <t>235HF961</t>
  </si>
  <si>
    <t>235HF96K</t>
  </si>
  <si>
    <t>235HF97Q</t>
  </si>
  <si>
    <t>235HF99X</t>
  </si>
  <si>
    <t>235HF9D4</t>
  </si>
  <si>
    <t>235HF9D6</t>
  </si>
  <si>
    <t>235HF9K3</t>
  </si>
  <si>
    <t>235HF9NA</t>
  </si>
  <si>
    <t>235HF9Q4</t>
  </si>
  <si>
    <t>235HF9RR</t>
  </si>
  <si>
    <t>235HF9RU</t>
  </si>
  <si>
    <t>235HF9SX</t>
  </si>
  <si>
    <t>235HF9UU</t>
  </si>
  <si>
    <t>235HF9XL</t>
  </si>
  <si>
    <t>235HF9YS</t>
  </si>
  <si>
    <t>235HR97X</t>
  </si>
  <si>
    <t>235HY41X</t>
  </si>
  <si>
    <t>235HY44A</t>
  </si>
  <si>
    <t>235HY4XD</t>
  </si>
  <si>
    <t>235HY4XQ</t>
  </si>
  <si>
    <t>235HYARS</t>
  </si>
  <si>
    <t>235HYD6X</t>
  </si>
  <si>
    <t>235HYD94</t>
  </si>
  <si>
    <t>235HYD96</t>
  </si>
  <si>
    <t>235HYDLU</t>
  </si>
  <si>
    <t>235HYDQQ</t>
  </si>
  <si>
    <t>235HYQ54</t>
  </si>
  <si>
    <t>235HYQ56</t>
  </si>
  <si>
    <t>235HYQ6U</t>
  </si>
  <si>
    <t>235HYQKS</t>
  </si>
  <si>
    <t>235HYY13</t>
  </si>
  <si>
    <t>235HYY1F</t>
  </si>
  <si>
    <t>235HYY3H</t>
  </si>
  <si>
    <t>235HYY3N</t>
  </si>
  <si>
    <t>235HYY4K</t>
  </si>
  <si>
    <t>235HYY57</t>
  </si>
  <si>
    <t>235HYY5L</t>
  </si>
  <si>
    <t>235HYY61</t>
  </si>
  <si>
    <t>235HYY6K</t>
  </si>
  <si>
    <t>235HYY7D</t>
  </si>
  <si>
    <t>235HYY7Q</t>
  </si>
  <si>
    <t>235HYY95</t>
  </si>
  <si>
    <t>235HYYD4</t>
  </si>
  <si>
    <t>235HYYFH</t>
  </si>
  <si>
    <t>235HYYFN</t>
  </si>
  <si>
    <t>235HYYHA</t>
  </si>
  <si>
    <t>235HYYLD</t>
  </si>
  <si>
    <t>235HYYNA</t>
  </si>
  <si>
    <t>235HYYQ4</t>
  </si>
  <si>
    <t>235HYYSX</t>
  </si>
  <si>
    <t>235HYYUR</t>
  </si>
  <si>
    <t>235HYYUU</t>
  </si>
  <si>
    <t>235HYYX7</t>
  </si>
  <si>
    <t>235HYYY9</t>
  </si>
  <si>
    <t>235K5L96</t>
  </si>
  <si>
    <t>235K5QRU</t>
  </si>
  <si>
    <t>235K7U5Y</t>
  </si>
  <si>
    <t>235K7UF3</t>
  </si>
  <si>
    <t>235KL67A</t>
  </si>
  <si>
    <t>235KL6H3</t>
  </si>
  <si>
    <t>235KL6X1</t>
  </si>
  <si>
    <t>235KLK9K</t>
  </si>
  <si>
    <t>235KLQ4Y</t>
  </si>
  <si>
    <t>235KLYN6</t>
  </si>
  <si>
    <t>235KSDSA</t>
  </si>
  <si>
    <t>236D59D9</t>
  </si>
  <si>
    <t>236D5L9R</t>
  </si>
  <si>
    <t>236DFADS</t>
  </si>
  <si>
    <t>236DH65D</t>
  </si>
  <si>
    <t>236DH66S</t>
  </si>
  <si>
    <t>236DKQ7Q</t>
  </si>
  <si>
    <t>236DY7A3</t>
  </si>
  <si>
    <t>236DY7D9</t>
  </si>
  <si>
    <t>236DY7FR</t>
  </si>
  <si>
    <t>236DY7LY</t>
  </si>
  <si>
    <t>236DY7NN</t>
  </si>
  <si>
    <t>236DY7YQ</t>
  </si>
  <si>
    <t>236DYA4K</t>
  </si>
  <si>
    <t>236DYA66</t>
  </si>
  <si>
    <t>236DYA9N</t>
  </si>
  <si>
    <t>236DYFAR</t>
  </si>
  <si>
    <t>236DYFHL</t>
  </si>
  <si>
    <t>236DYFL3</t>
  </si>
  <si>
    <t>236DYFX4</t>
  </si>
  <si>
    <t>236KK3H1</t>
  </si>
  <si>
    <t>236KK7SH</t>
  </si>
  <si>
    <t>236U536N</t>
  </si>
  <si>
    <t>236U5QS3</t>
  </si>
  <si>
    <t>236UF1S1</t>
  </si>
  <si>
    <t>236UF1SD</t>
  </si>
  <si>
    <t>236UF441</t>
  </si>
  <si>
    <t>236UF44Q</t>
  </si>
  <si>
    <t>236UF459</t>
  </si>
  <si>
    <t>236UF63F</t>
  </si>
  <si>
    <t>236UF673</t>
  </si>
  <si>
    <t>236UF6AS</t>
  </si>
  <si>
    <t>236UF6L1</t>
  </si>
  <si>
    <t>236UF6LD</t>
  </si>
  <si>
    <t>236UF6UK</t>
  </si>
  <si>
    <t>236UF6YN</t>
  </si>
  <si>
    <t>236UFA7X</t>
  </si>
  <si>
    <t>236UFAAY</t>
  </si>
  <si>
    <t>236UFAD6</t>
  </si>
  <si>
    <t>236UFF17</t>
  </si>
  <si>
    <t>236UFF3R</t>
  </si>
  <si>
    <t>236UFF9L</t>
  </si>
  <si>
    <t>236UFFDN</t>
  </si>
  <si>
    <t>236UFFDU</t>
  </si>
  <si>
    <t>236UFFF6</t>
  </si>
  <si>
    <t>236UFFFA</t>
  </si>
  <si>
    <t>236UFFK5</t>
  </si>
  <si>
    <t>236UFFKL</t>
  </si>
  <si>
    <t>236UFFLX</t>
  </si>
  <si>
    <t>236UFFNQ</t>
  </si>
  <si>
    <t>236UFFUH</t>
  </si>
  <si>
    <t>236UFFUQ</t>
  </si>
  <si>
    <t>236UFFXR</t>
  </si>
  <si>
    <t>236UFFYF</t>
  </si>
  <si>
    <t>236UL17A</t>
  </si>
  <si>
    <t>236UL9F3</t>
  </si>
  <si>
    <t>236UL9XS</t>
  </si>
  <si>
    <t>236UL9XY</t>
  </si>
  <si>
    <t>236UN379</t>
  </si>
  <si>
    <t>236UXQ14</t>
  </si>
  <si>
    <t>236UXQ5X</t>
  </si>
  <si>
    <t>236UXQ95</t>
  </si>
  <si>
    <t>236UXQ9L</t>
  </si>
  <si>
    <t>236UXQF6</t>
  </si>
  <si>
    <t>236UXQFA</t>
  </si>
  <si>
    <t>236UXQK5</t>
  </si>
  <si>
    <t>236UXQLX</t>
  </si>
  <si>
    <t>236UXQNH</t>
  </si>
  <si>
    <t>236UXQNQ</t>
  </si>
  <si>
    <t>236UXQQ3</t>
  </si>
  <si>
    <t>236UXQRS</t>
  </si>
  <si>
    <t>236UXQU1</t>
  </si>
  <si>
    <t>236UXQUD</t>
  </si>
  <si>
    <t>236UXQXR</t>
  </si>
  <si>
    <t>236UXQYS</t>
  </si>
  <si>
    <t>23771FRQ</t>
  </si>
  <si>
    <t>237776NA</t>
  </si>
  <si>
    <t>2377FDQ6</t>
  </si>
  <si>
    <t>237AR6NA</t>
  </si>
  <si>
    <t>237K7AD7</t>
  </si>
  <si>
    <t>237K7Q69</t>
  </si>
  <si>
    <t>237K7QLR</t>
  </si>
  <si>
    <t>237K7YQ7</t>
  </si>
  <si>
    <t>237K9K3U</t>
  </si>
  <si>
    <t>237KF439</t>
  </si>
  <si>
    <t>237KFAKL</t>
  </si>
  <si>
    <t>237KS475</t>
  </si>
  <si>
    <t>237KSADN</t>
  </si>
  <si>
    <t>237KY66S</t>
  </si>
  <si>
    <t>237KY66Y</t>
  </si>
  <si>
    <t>237KY6AK</t>
  </si>
  <si>
    <t>237KY6NA</t>
  </si>
  <si>
    <t>237KY6ND</t>
  </si>
  <si>
    <t>237KY6XH</t>
  </si>
  <si>
    <t>237KYF4K</t>
  </si>
  <si>
    <t>237KYFN7</t>
  </si>
  <si>
    <t>237U4163</t>
  </si>
  <si>
    <t>237U49X6</t>
  </si>
  <si>
    <t>237U49XL</t>
  </si>
  <si>
    <t>237UF1S4</t>
  </si>
  <si>
    <t>237UFA77</t>
  </si>
  <si>
    <t>237UFD3N</t>
  </si>
  <si>
    <t>237UFD3U</t>
  </si>
  <si>
    <t>237UFD44</t>
  </si>
  <si>
    <t>237UFD4R</t>
  </si>
  <si>
    <t>237UFD6K</t>
  </si>
  <si>
    <t>237UFD7Y</t>
  </si>
  <si>
    <t>237UFDAL</t>
  </si>
  <si>
    <t>237UFDQ7</t>
  </si>
  <si>
    <t>237UFDU5</t>
  </si>
  <si>
    <t>237UFDYD</t>
  </si>
  <si>
    <t>237UFF56</t>
  </si>
  <si>
    <t>237UFF5L</t>
  </si>
  <si>
    <t>237UFF6X</t>
  </si>
  <si>
    <t>237UFFD7</t>
  </si>
  <si>
    <t>237UFFH1</t>
  </si>
  <si>
    <t>237UFFHQ</t>
  </si>
  <si>
    <t>237UFFKA</t>
  </si>
  <si>
    <t>237UFFKD</t>
  </si>
  <si>
    <t>237UFFLN</t>
  </si>
  <si>
    <t>237UFFQH</t>
  </si>
  <si>
    <t>237UFFU9</t>
  </si>
  <si>
    <t>237UFFYU</t>
  </si>
  <si>
    <t>237UFL11</t>
  </si>
  <si>
    <t>237UFLLR</t>
  </si>
  <si>
    <t>237ULQD5</t>
  </si>
  <si>
    <t>237ULQLD</t>
  </si>
  <si>
    <t>237UN34S</t>
  </si>
  <si>
    <t>237UN3A3</t>
  </si>
  <si>
    <t>237URQSK</t>
  </si>
  <si>
    <t>237USR1H</t>
  </si>
  <si>
    <t>237USR1Q</t>
  </si>
  <si>
    <t>237UXQ1F</t>
  </si>
  <si>
    <t>237UXQ56</t>
  </si>
  <si>
    <t>237UXQ5L</t>
  </si>
  <si>
    <t>237UXQ6X</t>
  </si>
  <si>
    <t>237UXQAY</t>
  </si>
  <si>
    <t>237UXQD7</t>
  </si>
  <si>
    <t>237UXQHQ</t>
  </si>
  <si>
    <t>237UXQLN</t>
  </si>
  <si>
    <t>237UXQN9</t>
  </si>
  <si>
    <t>237UXQQK</t>
  </si>
  <si>
    <t>237UXQU4</t>
  </si>
  <si>
    <t>237UXQYL</t>
  </si>
  <si>
    <t>23993HR5</t>
  </si>
  <si>
    <t>239H5XDN</t>
  </si>
  <si>
    <t>239H5XDS</t>
  </si>
  <si>
    <t>239H6533</t>
  </si>
  <si>
    <t>239H65DL</t>
  </si>
  <si>
    <t>239HDRKF</t>
  </si>
  <si>
    <t>239HDRQD</t>
  </si>
  <si>
    <t>239HL14Q</t>
  </si>
  <si>
    <t>239HL199</t>
  </si>
  <si>
    <t>239HL1AL</t>
  </si>
  <si>
    <t>239HL1KR</t>
  </si>
  <si>
    <t>239HL1QN</t>
  </si>
  <si>
    <t>239HLL1F</t>
  </si>
  <si>
    <t>239HLL5Q</t>
  </si>
  <si>
    <t>239HLL6N</t>
  </si>
  <si>
    <t>239HLL6S</t>
  </si>
  <si>
    <t>239HLL97</t>
  </si>
  <si>
    <t>239HLL9X</t>
  </si>
  <si>
    <t>239HLLAA</t>
  </si>
  <si>
    <t>239HLLD5</t>
  </si>
  <si>
    <t>239HLLF7</t>
  </si>
  <si>
    <t>239HLLH5</t>
  </si>
  <si>
    <t>239HLLHU</t>
  </si>
  <si>
    <t>239HLLND</t>
  </si>
  <si>
    <t>239HLLNH</t>
  </si>
  <si>
    <t>239HLLQF</t>
  </si>
  <si>
    <t>239HLLR4</t>
  </si>
  <si>
    <t>239HLLR6</t>
  </si>
  <si>
    <t>239HLLSH</t>
  </si>
  <si>
    <t>239HLLU1</t>
  </si>
  <si>
    <t>239HLLX3</t>
  </si>
  <si>
    <t>239HLLXK</t>
  </si>
  <si>
    <t>239HLLY4</t>
  </si>
  <si>
    <t>239HLLY6</t>
  </si>
  <si>
    <t>239HLQ9F</t>
  </si>
  <si>
    <t>239HLQKY</t>
  </si>
  <si>
    <t>239HLQN1</t>
  </si>
  <si>
    <t>239HLQNQ</t>
  </si>
  <si>
    <t>239HLS1L</t>
  </si>
  <si>
    <t>239HLSFN</t>
  </si>
  <si>
    <t>239HLSFS</t>
  </si>
  <si>
    <t>239HLSSU</t>
  </si>
  <si>
    <t>239HSXSQ</t>
  </si>
  <si>
    <t>239HUFL1</t>
  </si>
  <si>
    <t>239HUFYA</t>
  </si>
  <si>
    <t>239HYX1F</t>
  </si>
  <si>
    <t>239HYX51</t>
  </si>
  <si>
    <t>239HYX5Q</t>
  </si>
  <si>
    <t>239HYX6N</t>
  </si>
  <si>
    <t>239HYX6S</t>
  </si>
  <si>
    <t>239HYX7K</t>
  </si>
  <si>
    <t>239HYX97</t>
  </si>
  <si>
    <t>239HYX9X</t>
  </si>
  <si>
    <t>239HYXAA</t>
  </si>
  <si>
    <t>239HYXD5</t>
  </si>
  <si>
    <t>239HYXDU</t>
  </si>
  <si>
    <t>239HYXF7</t>
  </si>
  <si>
    <t>239HYXFX</t>
  </si>
  <si>
    <t>239HYXLR</t>
  </si>
  <si>
    <t>239HYXND</t>
  </si>
  <si>
    <t>239HYXNH</t>
  </si>
  <si>
    <t>239HYXU1</t>
  </si>
  <si>
    <t>239HYXY6</t>
  </si>
  <si>
    <t>239K4K9Y</t>
  </si>
  <si>
    <t>239K4KXH</t>
  </si>
  <si>
    <t>239K4LXX</t>
  </si>
  <si>
    <t>239K4NFD</t>
  </si>
  <si>
    <t>239K4NL4</t>
  </si>
  <si>
    <t>239K4NS9</t>
  </si>
  <si>
    <t>239K4NUA</t>
  </si>
  <si>
    <t>239K5UF4</t>
  </si>
  <si>
    <t>239K994H</t>
  </si>
  <si>
    <t>239K9X9S</t>
  </si>
  <si>
    <t>239K9XNU</t>
  </si>
  <si>
    <t>239K9XSU</t>
  </si>
  <si>
    <t>239KLQKA</t>
  </si>
  <si>
    <t>239KLUR5</t>
  </si>
  <si>
    <t>239NAK3H</t>
  </si>
  <si>
    <t>23A66UFY</t>
  </si>
  <si>
    <t>23A6AH4N</t>
  </si>
  <si>
    <t>23A6D1R3</t>
  </si>
  <si>
    <t>23AK17D7</t>
  </si>
  <si>
    <t>23AK17DR</t>
  </si>
  <si>
    <t>23AK43DY</t>
  </si>
  <si>
    <t>23AK4454</t>
  </si>
  <si>
    <t>23AK4493</t>
  </si>
  <si>
    <t>23AK449S</t>
  </si>
  <si>
    <t>23AK44A4</t>
  </si>
  <si>
    <t>23AK44DK</t>
  </si>
  <si>
    <t>23AK44DL</t>
  </si>
  <si>
    <t>23AK44HD</t>
  </si>
  <si>
    <t>23AK44L6</t>
  </si>
  <si>
    <t>23AK44ND</t>
  </si>
  <si>
    <t>23AK44NX</t>
  </si>
  <si>
    <t>23AK44Q5</t>
  </si>
  <si>
    <t>23AK44QA</t>
  </si>
  <si>
    <t>23AK44UA</t>
  </si>
  <si>
    <t>23AK44XL</t>
  </si>
  <si>
    <t>23AK4H6D</t>
  </si>
  <si>
    <t>23AK4H6X</t>
  </si>
  <si>
    <t>23AK4HUS</t>
  </si>
  <si>
    <t>23AK4N7D</t>
  </si>
  <si>
    <t>23AK4N7X</t>
  </si>
  <si>
    <t>23AK4N9Y</t>
  </si>
  <si>
    <t>23AK4NAA</t>
  </si>
  <si>
    <t>23AK4NFH</t>
  </si>
  <si>
    <t>23AK4NHK</t>
  </si>
  <si>
    <t>23AK4NKQ</t>
  </si>
  <si>
    <t>23AK4NKU</t>
  </si>
  <si>
    <t>23AK4NS1</t>
  </si>
  <si>
    <t>23AK4NU7</t>
  </si>
  <si>
    <t>23AK4NXS</t>
  </si>
  <si>
    <t>23AK4Q1F</t>
  </si>
  <si>
    <t>23AK4Q3R</t>
  </si>
  <si>
    <t>23AK4QNH</t>
  </si>
  <si>
    <t>23AK4QQ6</t>
  </si>
  <si>
    <t>23AK4QQY</t>
  </si>
  <si>
    <t>23AK4QYK</t>
  </si>
  <si>
    <t>23AK4QYL</t>
  </si>
  <si>
    <t>23AK5713</t>
  </si>
  <si>
    <t>23AK5754</t>
  </si>
  <si>
    <t>23AK5777</t>
  </si>
  <si>
    <t>23AK577R</t>
  </si>
  <si>
    <t>23AK579S</t>
  </si>
  <si>
    <t>23AK57DK</t>
  </si>
  <si>
    <t>23AK57DL</t>
  </si>
  <si>
    <t>23AK57HD</t>
  </si>
  <si>
    <t>23AK57KY</t>
  </si>
  <si>
    <t>23AK57L6</t>
  </si>
  <si>
    <t>23AK57ND</t>
  </si>
  <si>
    <t>23AK57NX</t>
  </si>
  <si>
    <t>23AK57QA</t>
  </si>
  <si>
    <t>23AK57SH</t>
  </si>
  <si>
    <t>23AK57SN</t>
  </si>
  <si>
    <t>23AK57UA</t>
  </si>
  <si>
    <t>23AK57XK</t>
  </si>
  <si>
    <t>23AK9Y43</t>
  </si>
  <si>
    <t>23AK9Y4S</t>
  </si>
  <si>
    <t>23AKLASD</t>
  </si>
  <si>
    <t>23AKLAUF</t>
  </si>
  <si>
    <t>23AKQ7DH</t>
  </si>
  <si>
    <t>23AKQ7NU</t>
  </si>
  <si>
    <t>23AKQ7R6</t>
  </si>
  <si>
    <t>23AKQ7RY</t>
  </si>
  <si>
    <t>23AKQ7YD</t>
  </si>
  <si>
    <t>23AS1YSF</t>
  </si>
  <si>
    <t>23AS66X5</t>
  </si>
  <si>
    <t>23AS67NH</t>
  </si>
  <si>
    <t>23AS67U6</t>
  </si>
  <si>
    <t>23AS69AF</t>
  </si>
  <si>
    <t>23AS6H1S</t>
  </si>
  <si>
    <t>231155KL</t>
  </si>
  <si>
    <t>2311RQAY</t>
  </si>
  <si>
    <t>2311YDKN</t>
  </si>
  <si>
    <t>231H5974</t>
  </si>
  <si>
    <t>231K1915</t>
  </si>
  <si>
    <t>231KLK6K</t>
  </si>
  <si>
    <t>231KN9XF</t>
  </si>
  <si>
    <t>233K33LS</t>
  </si>
  <si>
    <t>233K5XH5</t>
  </si>
  <si>
    <t>233KX371</t>
  </si>
  <si>
    <t>234DFA59</t>
  </si>
  <si>
    <t>234DKL3H</t>
  </si>
  <si>
    <t>234K54QN</t>
  </si>
  <si>
    <t>235K595D</t>
  </si>
  <si>
    <t>235K5QRR</t>
  </si>
  <si>
    <t>235KX5FH</t>
  </si>
  <si>
    <t>235KYU3A</t>
  </si>
  <si>
    <t>236D9KNQ</t>
  </si>
  <si>
    <t>236K374S</t>
  </si>
  <si>
    <t>236UL9FX</t>
  </si>
  <si>
    <t>23773A5R</t>
  </si>
  <si>
    <t>2377AN1D</t>
  </si>
  <si>
    <t>237KYKKL</t>
  </si>
  <si>
    <t>237URQS1</t>
  </si>
  <si>
    <t>239HSXFF</t>
  </si>
  <si>
    <t>239KLURU</t>
  </si>
  <si>
    <t>23A61Y1F</t>
  </si>
  <si>
    <t>23AK17LK</t>
  </si>
  <si>
    <t>23AK436A</t>
  </si>
  <si>
    <t>23AKQ75L</t>
  </si>
  <si>
    <t>23AS1YXY</t>
  </si>
  <si>
    <t>23AS67NN</t>
  </si>
  <si>
    <t>23ASYK1F</t>
  </si>
  <si>
    <t>23DN5XRX</t>
  </si>
  <si>
    <t>23DNQH6D</t>
  </si>
  <si>
    <t>23DNY176</t>
  </si>
  <si>
    <t>23DNY1SA</t>
  </si>
  <si>
    <t>23DSK494</t>
  </si>
  <si>
    <t>23DUS46U</t>
  </si>
  <si>
    <t>23DUSAK7</t>
  </si>
  <si>
    <t>23F7KU9R</t>
  </si>
  <si>
    <t>23F7UYX3</t>
  </si>
  <si>
    <t>23FDQSNS</t>
  </si>
  <si>
    <t>23FDYK55</t>
  </si>
  <si>
    <t>23FDYKUQ</t>
  </si>
  <si>
    <t>23FH75K1</t>
  </si>
  <si>
    <t>23H7N6XU</t>
  </si>
  <si>
    <t>23HK59RL</t>
  </si>
  <si>
    <t>23HKF6F1</t>
  </si>
  <si>
    <t>23HN4YKY</t>
  </si>
  <si>
    <t>23HN4YNH</t>
  </si>
  <si>
    <t>23K64XSX</t>
  </si>
  <si>
    <t>23KD5Y3D</t>
  </si>
  <si>
    <t>23KDLK66</t>
  </si>
  <si>
    <t>23KS67X6</t>
  </si>
  <si>
    <t>23L7N6XS</t>
  </si>
  <si>
    <t>23L7NSXA</t>
  </si>
  <si>
    <t>23LK4LSQ</t>
  </si>
  <si>
    <t>23LKX643</t>
  </si>
  <si>
    <t>23LNXYL9</t>
  </si>
  <si>
    <t>23N6SYF7</t>
  </si>
  <si>
    <t>23N6XY73</t>
  </si>
  <si>
    <t>23NKF79X</t>
  </si>
  <si>
    <t>23NS65N7</t>
  </si>
  <si>
    <t>23NS6A75</t>
  </si>
  <si>
    <t>23NS6HFF</t>
  </si>
  <si>
    <t>23NS963Y</t>
  </si>
  <si>
    <t>23NS96R6</t>
  </si>
  <si>
    <t>23NSAS6L</t>
  </si>
  <si>
    <t>23NSL797</t>
  </si>
  <si>
    <t>23QH6F1U</t>
  </si>
  <si>
    <t>23QHD3QD</t>
  </si>
  <si>
    <t>23QKFXHH</t>
  </si>
  <si>
    <t>23QKXQ6L</t>
  </si>
  <si>
    <t>23QKXQ7U</t>
  </si>
  <si>
    <t>23RHU95X</t>
  </si>
  <si>
    <t>23RK9RL9</t>
  </si>
  <si>
    <t>23RKRQ76</t>
  </si>
  <si>
    <t>23SKS436</t>
  </si>
  <si>
    <t>23SSYAQY</t>
  </si>
  <si>
    <t>23SUD3KR</t>
  </si>
  <si>
    <t>23UH49F5</t>
  </si>
  <si>
    <t>23UH6X1L</t>
  </si>
  <si>
    <t>23UK9UDS</t>
  </si>
  <si>
    <t>23UUX166</t>
  </si>
  <si>
    <t>23XHLAD7</t>
  </si>
  <si>
    <t>23XHNANH</t>
  </si>
  <si>
    <t>23XHUQFD</t>
  </si>
  <si>
    <t>23XKF5LF</t>
  </si>
  <si>
    <t>23XKQKAA</t>
  </si>
  <si>
    <t>23XKXALL</t>
  </si>
  <si>
    <t>23XKXANK</t>
  </si>
  <si>
    <t>23XXK4NU</t>
  </si>
  <si>
    <t>23XXL436</t>
  </si>
  <si>
    <t>23YHUQ9F</t>
  </si>
  <si>
    <t>23YHUQL6</t>
  </si>
  <si>
    <t>23YK4KKF</t>
  </si>
  <si>
    <t>23YKL5KU</t>
  </si>
  <si>
    <t>23YYLX36</t>
  </si>
  <si>
    <t>2804XHDF</t>
  </si>
  <si>
    <t>2806XUAQ</t>
  </si>
  <si>
    <t>2807XQ7K</t>
  </si>
  <si>
    <t>2807XUK9</t>
  </si>
  <si>
    <t>280DRH4K</t>
  </si>
  <si>
    <t>280DRNNL</t>
  </si>
  <si>
    <t>280KR7SU</t>
  </si>
  <si>
    <t>280KRDA6</t>
  </si>
  <si>
    <t>280KRDDX</t>
  </si>
  <si>
    <t>280LRK69</t>
  </si>
  <si>
    <t>280RFHKQ</t>
  </si>
  <si>
    <t>281393DN</t>
  </si>
  <si>
    <t>2814K5A9</t>
  </si>
  <si>
    <t>2814X9QL</t>
  </si>
  <si>
    <t>2814YSAL</t>
  </si>
  <si>
    <t>2816NN66</t>
  </si>
  <si>
    <t>2816U9XU</t>
  </si>
  <si>
    <t>28176L3F</t>
  </si>
  <si>
    <t>2817K3AU</t>
  </si>
  <si>
    <t>28193FFA</t>
  </si>
  <si>
    <t>281AS1K9</t>
  </si>
  <si>
    <t>281ASAN5</t>
  </si>
  <si>
    <t>281ASAUQ</t>
  </si>
  <si>
    <t>281DYS55</t>
  </si>
  <si>
    <t>281F1H39</t>
  </si>
  <si>
    <t>281FF67F</t>
  </si>
  <si>
    <t>281H5Y7H</t>
  </si>
  <si>
    <t>281H779Q</t>
  </si>
  <si>
    <t>281H7R6N</t>
  </si>
  <si>
    <t>281K4S15</t>
  </si>
  <si>
    <t>281K4XQ9</t>
  </si>
  <si>
    <t>281K4XYY</t>
  </si>
  <si>
    <t>281KU96A</t>
  </si>
  <si>
    <t>281N1NSQ</t>
  </si>
  <si>
    <t>281NUD1K</t>
  </si>
  <si>
    <t>281QAH3S</t>
  </si>
  <si>
    <t>281QR4NR</t>
  </si>
  <si>
    <t>281QRDYL</t>
  </si>
  <si>
    <t>281QRLQ5</t>
  </si>
  <si>
    <t>281RNN1K</t>
  </si>
  <si>
    <t>281RR733</t>
  </si>
  <si>
    <t>281RR77R</t>
  </si>
  <si>
    <t>281S34RK</t>
  </si>
  <si>
    <t>281U9DNL</t>
  </si>
  <si>
    <t>281UDARF</t>
  </si>
  <si>
    <t>281UDY9A</t>
  </si>
  <si>
    <t>281UNFFQ</t>
  </si>
  <si>
    <t>281XDAXD</t>
  </si>
  <si>
    <t>281XDYQQ</t>
  </si>
  <si>
    <t>2831915A</t>
  </si>
  <si>
    <t>28319FUH</t>
  </si>
  <si>
    <t>2833F66Q</t>
  </si>
  <si>
    <t>2833Y69R</t>
  </si>
  <si>
    <t>2834K5QD</t>
  </si>
  <si>
    <t>2834KDUR</t>
  </si>
  <si>
    <t>2834LDQ1</t>
  </si>
  <si>
    <t>2834X93U</t>
  </si>
  <si>
    <t>2834YSAS</t>
  </si>
  <si>
    <t>2834YSK7</t>
  </si>
  <si>
    <t>28376HAL</t>
  </si>
  <si>
    <t>2837KN5A</t>
  </si>
  <si>
    <t>2837NKQ6</t>
  </si>
  <si>
    <t>283911RR</t>
  </si>
  <si>
    <t>283ASAA3</t>
  </si>
  <si>
    <t>283ASHKU</t>
  </si>
  <si>
    <t>283D51A54</t>
  </si>
  <si>
    <t>283D51DXU</t>
  </si>
  <si>
    <t>283DX1AN</t>
  </si>
  <si>
    <t>283DY7D9</t>
  </si>
  <si>
    <t>283H1795</t>
  </si>
  <si>
    <t>283H7R6Y</t>
  </si>
  <si>
    <t>283K4SKY</t>
  </si>
  <si>
    <t>283K4XAS</t>
  </si>
  <si>
    <t>283KHL5A</t>
  </si>
  <si>
    <t>283KQ5KA</t>
  </si>
  <si>
    <t>283KU93H</t>
  </si>
  <si>
    <t>283L47NF</t>
  </si>
  <si>
    <t>283LAX3U</t>
  </si>
  <si>
    <t>283LAXAL</t>
  </si>
  <si>
    <t>283LAXUF</t>
  </si>
  <si>
    <t>283N37F7</t>
  </si>
  <si>
    <t>283N37FL</t>
  </si>
  <si>
    <t>283NUDA7</t>
  </si>
  <si>
    <t>283NUDKH</t>
  </si>
  <si>
    <t>283QAH4S</t>
  </si>
  <si>
    <t>283RASD3</t>
  </si>
  <si>
    <t>283SH79D</t>
  </si>
  <si>
    <t>283SH79Q</t>
  </si>
  <si>
    <t>283SH7RX</t>
  </si>
  <si>
    <t>283SHFL6</t>
  </si>
  <si>
    <t>283SKK66</t>
  </si>
  <si>
    <t>283SRDFX</t>
  </si>
  <si>
    <t>283SXKR7</t>
  </si>
  <si>
    <t>283SXKRL</t>
  </si>
  <si>
    <t>283UA1H3</t>
  </si>
  <si>
    <t>283UAQLL</t>
  </si>
  <si>
    <t>283UDUDN</t>
  </si>
  <si>
    <t>283UDY5U</t>
  </si>
  <si>
    <t>283UDYD6</t>
  </si>
  <si>
    <t>283X1SQN</t>
  </si>
  <si>
    <t>283XHRFS</t>
  </si>
  <si>
    <t>283XL54A</t>
  </si>
  <si>
    <t>283XL5DR</t>
  </si>
  <si>
    <t>283XSYQ6</t>
  </si>
  <si>
    <t>283Y671N</t>
  </si>
  <si>
    <t>283YUXQL</t>
  </si>
  <si>
    <t>28415UX1</t>
  </si>
  <si>
    <t>2841Q1NN</t>
  </si>
  <si>
    <t>2843NUQ6</t>
  </si>
  <si>
    <t>284451F5U</t>
  </si>
  <si>
    <t>28449S73</t>
  </si>
  <si>
    <t>28449UND</t>
  </si>
  <si>
    <t>2844DAS5</t>
  </si>
  <si>
    <t>2844DL4K</t>
  </si>
  <si>
    <t>2844FN36</t>
  </si>
  <si>
    <t>2844YDLK</t>
  </si>
  <si>
    <t>2846N1RL</t>
  </si>
  <si>
    <t>28476HFX</t>
  </si>
  <si>
    <t>28476HXY</t>
  </si>
  <si>
    <t>2847D17L</t>
  </si>
  <si>
    <t>2847DN57</t>
  </si>
  <si>
    <t>28494FLA</t>
  </si>
  <si>
    <t>28494R9K</t>
  </si>
  <si>
    <t>2849SFLD</t>
  </si>
  <si>
    <t>2849SRUQ</t>
  </si>
  <si>
    <t>284A19NU</t>
  </si>
  <si>
    <t>284AL4YR</t>
  </si>
  <si>
    <t>284ARYR4</t>
  </si>
  <si>
    <t>284DU1SA</t>
  </si>
  <si>
    <t>284F31UF</t>
  </si>
  <si>
    <t>284FANAR</t>
  </si>
  <si>
    <t>284FL96A</t>
  </si>
  <si>
    <t>284H17QQ</t>
  </si>
  <si>
    <t>284H1SFQ</t>
  </si>
  <si>
    <t>284H73A5</t>
  </si>
  <si>
    <t>284KF6Y6</t>
  </si>
  <si>
    <t>284KX6AY</t>
  </si>
  <si>
    <t>284L4X36</t>
  </si>
  <si>
    <t>284LQ47N</t>
  </si>
  <si>
    <t>284LQU3N</t>
  </si>
  <si>
    <t>284NL46H</t>
  </si>
  <si>
    <t>284Q11YL</t>
  </si>
  <si>
    <t>284Q1N71</t>
  </si>
  <si>
    <t>284Q1NS7</t>
  </si>
  <si>
    <t>284Q1X7Y</t>
  </si>
  <si>
    <t>284RK4NA</t>
  </si>
  <si>
    <t>284RSKD1</t>
  </si>
  <si>
    <t>284RSKHY</t>
  </si>
  <si>
    <t>284RSR9D</t>
  </si>
  <si>
    <t>284S1UQ6</t>
  </si>
  <si>
    <t>284S9DDH</t>
  </si>
  <si>
    <t>284S9H47</t>
  </si>
  <si>
    <t>284S9H5D</t>
  </si>
  <si>
    <t>284SHS5A</t>
  </si>
  <si>
    <t>284SXR7L</t>
  </si>
  <si>
    <t>284U154L</t>
  </si>
  <si>
    <t>284UFSAR</t>
  </si>
  <si>
    <t>284XUKKU</t>
  </si>
  <si>
    <t>284XXF3K</t>
  </si>
  <si>
    <t>284YR9DF</t>
  </si>
  <si>
    <t>284YU7HA</t>
  </si>
  <si>
    <t>28519NN3</t>
  </si>
  <si>
    <t>28533SQ7</t>
  </si>
  <si>
    <t>2853A66R</t>
  </si>
  <si>
    <t>2853ASDU</t>
  </si>
  <si>
    <t>2853N457</t>
  </si>
  <si>
    <t>2854KRAA</t>
  </si>
  <si>
    <t>2854LDQ7</t>
  </si>
  <si>
    <t>2854LDU1</t>
  </si>
  <si>
    <t>2855F677</t>
  </si>
  <si>
    <t>2855F67L</t>
  </si>
  <si>
    <t>2855F6S3</t>
  </si>
  <si>
    <t>2855Y6L5</t>
  </si>
  <si>
    <t>2857K1AD</t>
  </si>
  <si>
    <t>2857N5HR</t>
  </si>
  <si>
    <t>2857N5X9</t>
  </si>
  <si>
    <t>2857N5XS</t>
  </si>
  <si>
    <t>28591N1Q</t>
  </si>
  <si>
    <t>285ASA7X</t>
  </si>
  <si>
    <t>285ASAFS</t>
  </si>
  <si>
    <t>285ASAND</t>
  </si>
  <si>
    <t>285ASAU4</t>
  </si>
  <si>
    <t>285DUQY3</t>
  </si>
  <si>
    <t>285DX4FR</t>
  </si>
  <si>
    <t>285H1793</t>
  </si>
  <si>
    <t>285H17L7</t>
  </si>
  <si>
    <t>285H1SAA</t>
  </si>
  <si>
    <t>285H3774</t>
  </si>
  <si>
    <t>285H7367</t>
  </si>
  <si>
    <t>285H73U6</t>
  </si>
  <si>
    <t>285K4XQN</t>
  </si>
  <si>
    <t>285K4XU5</t>
  </si>
  <si>
    <t>285LAXQ1</t>
  </si>
  <si>
    <t>285N5D9F</t>
  </si>
  <si>
    <t>285NUD55</t>
  </si>
  <si>
    <t>285NUDAY</t>
  </si>
  <si>
    <t>285Q33N1</t>
  </si>
  <si>
    <t>285SHSD1</t>
  </si>
  <si>
    <t>285SKKK5</t>
  </si>
  <si>
    <t>285U9DFA</t>
  </si>
  <si>
    <t>285UAQ31</t>
  </si>
  <si>
    <t>285XKA9U</t>
  </si>
  <si>
    <t>285XSYUX</t>
  </si>
  <si>
    <t>285XYHS4</t>
  </si>
  <si>
    <t>285Y34AD</t>
  </si>
  <si>
    <t>2861Q14A</t>
  </si>
  <si>
    <t>2861QNHQ</t>
  </si>
  <si>
    <t>28633SSK</t>
  </si>
  <si>
    <t>2863N43R</t>
  </si>
  <si>
    <t>2863N4DU</t>
  </si>
  <si>
    <t>2863N4LX</t>
  </si>
  <si>
    <t>2863NNDD</t>
  </si>
  <si>
    <t>28649QKS</t>
  </si>
  <si>
    <t>28649QKY</t>
  </si>
  <si>
    <t>2864D5LN</t>
  </si>
  <si>
    <t>2864Y6XL</t>
  </si>
  <si>
    <t>286694FS</t>
  </si>
  <si>
    <t>286694S5</t>
  </si>
  <si>
    <t>286694SL</t>
  </si>
  <si>
    <t>2866DL6X</t>
  </si>
  <si>
    <t>2867N1RF</t>
  </si>
  <si>
    <t>2869DRU7</t>
  </si>
  <si>
    <t>2869FUH3</t>
  </si>
  <si>
    <t>286A34SN</t>
  </si>
  <si>
    <t>286A36RY</t>
  </si>
  <si>
    <t>286ARU95</t>
  </si>
  <si>
    <t>286D49RF</t>
  </si>
  <si>
    <t>286D4HAU</t>
  </si>
  <si>
    <t>286DLQ7X</t>
  </si>
  <si>
    <t>286DUY6K</t>
  </si>
  <si>
    <t>286DUYY4</t>
  </si>
  <si>
    <t>286HDDA4</t>
  </si>
  <si>
    <t>286KD119</t>
  </si>
  <si>
    <t>286KRF3S</t>
  </si>
  <si>
    <t>286KX7A6</t>
  </si>
  <si>
    <t>286L6RQ6</t>
  </si>
  <si>
    <t>286LR1DY</t>
  </si>
  <si>
    <t>286N3HY9</t>
  </si>
  <si>
    <t>286N3HYK</t>
  </si>
  <si>
    <t>286NK634</t>
  </si>
  <si>
    <t>286NL6AN</t>
  </si>
  <si>
    <t>286Q11UH</t>
  </si>
  <si>
    <t>286RHKD4</t>
  </si>
  <si>
    <t>286RHRF9</t>
  </si>
  <si>
    <t>286S79RN</t>
  </si>
  <si>
    <t>286SD1HL</t>
  </si>
  <si>
    <t>286SNKKA</t>
  </si>
  <si>
    <t>286SNKUX</t>
  </si>
  <si>
    <t>286U5XYD</t>
  </si>
  <si>
    <t>286X7L4R</t>
  </si>
  <si>
    <t>286XKU9L</t>
  </si>
  <si>
    <t>286XX7HU</t>
  </si>
  <si>
    <t>286XX7R5</t>
  </si>
  <si>
    <t>286Y4SH5</t>
  </si>
  <si>
    <t>286YR9DH</t>
  </si>
  <si>
    <t>2871Q1RA</t>
  </si>
  <si>
    <t>2871RLFD</t>
  </si>
  <si>
    <t>28733SHD</t>
  </si>
  <si>
    <t>287356LD</t>
  </si>
  <si>
    <t>28735H9X</t>
  </si>
  <si>
    <t>2873LYXL</t>
  </si>
  <si>
    <t>2873NLAY</t>
  </si>
  <si>
    <t>28745AQS</t>
  </si>
  <si>
    <t>28745AYK</t>
  </si>
  <si>
    <t>2874DFD4</t>
  </si>
  <si>
    <t>2874NXFN</t>
  </si>
  <si>
    <t>28757DNS</t>
  </si>
  <si>
    <t>2875H5HS</t>
  </si>
  <si>
    <t>2875H5SK</t>
  </si>
  <si>
    <t>2875H5X3</t>
  </si>
  <si>
    <t>28764QQ5</t>
  </si>
  <si>
    <t>2877F6YQ</t>
  </si>
  <si>
    <t>2877F7RL</t>
  </si>
  <si>
    <t>2879YR99</t>
  </si>
  <si>
    <t>287A1LNR</t>
  </si>
  <si>
    <t>287A3D5L</t>
  </si>
  <si>
    <t>287A3YAU</t>
  </si>
  <si>
    <t>287D4A3Q</t>
  </si>
  <si>
    <t>287D9H5F</t>
  </si>
  <si>
    <t>287D9HHA</t>
  </si>
  <si>
    <t>287D9LX7</t>
  </si>
  <si>
    <t>287D9XDF</t>
  </si>
  <si>
    <t>287DK4DH</t>
  </si>
  <si>
    <t>287DK4DQ</t>
  </si>
  <si>
    <t>287DR15R4</t>
  </si>
  <si>
    <t>287H3DXA</t>
  </si>
  <si>
    <t>287H9K31</t>
  </si>
  <si>
    <t>287HX5HH</t>
  </si>
  <si>
    <t>287KL9F4</t>
  </si>
  <si>
    <t>287KUYD5</t>
  </si>
  <si>
    <t>287LY95S</t>
  </si>
  <si>
    <t>287LYDAQ</t>
  </si>
  <si>
    <t>Ngày hoàn tất giao</t>
  </si>
  <si>
    <t>GIAOHANGNHANH - ANALYTICAL TEST</t>
  </si>
  <si>
    <t>- Tính thời gian giao hàng trung bình kể từ ngày nhận đến ngày giao cho mỗi Khách hàng</t>
  </si>
  <si>
    <t>- Tính % tỷ lệ trả hàng cho từng Khách hàng</t>
  </si>
  <si>
    <r>
      <t xml:space="preserve">Cho 03 bảng dữ liệu trong sheet: </t>
    </r>
    <r>
      <rPr>
        <b/>
        <sz val="11"/>
        <rFont val="Arial"/>
        <family val="2"/>
      </rPr>
      <t>Bảng Giá</t>
    </r>
  </si>
  <si>
    <t>- Bảng 1: Bảng giá cước dịch vụ giao hàng theo khoảng cân và tuyến đường. Với các đơn hàng từ 6KG trở lên, giá cước được tính theo từng 0.5 KG kế tiếp</t>
  </si>
  <si>
    <t>- Bảng 3: Định nghĩa tuyến đường dựa trên khu vực nhận hàng và khu vực giao hàng</t>
  </si>
  <si>
    <t>- Bảng 2: Định nghĩa phân chia các tỉnh theo khu vực trong bảng giá</t>
  </si>
  <si>
    <t>Yêu cầu:</t>
  </si>
  <si>
    <r>
      <t xml:space="preserve">- Tính giá cước dịch vụ cho từng đơn hàng của các Khách hàng trong cột </t>
    </r>
    <r>
      <rPr>
        <b/>
        <sz val="11"/>
        <color theme="1"/>
        <rFont val="Calibri"/>
        <family val="2"/>
        <scheme val="minor"/>
      </rPr>
      <t xml:space="preserve">Giá cước </t>
    </r>
    <r>
      <rPr>
        <sz val="11"/>
        <color theme="1"/>
        <rFont val="Calibri"/>
        <family val="2"/>
        <scheme val="minor"/>
      </rPr>
      <t>trong sheet Raw Data</t>
    </r>
  </si>
  <si>
    <t>- Tính giá cước trung bình của từng Khách hàng</t>
  </si>
  <si>
    <t>- Tình % Profit cho từng Khách hàng (dựa trên giá cước vừa tính và cột chi phí vận hành)</t>
  </si>
  <si>
    <t>BÀI 3: VISUALIZATION</t>
  </si>
  <si>
    <t>BÀI 1: DATA SUMMARY</t>
  </si>
  <si>
    <t>BÀI 2: CALCULATION</t>
  </si>
  <si>
    <t>Vẽ biểu đồ thể hiện Giá trị cước trung bình (Average Order Value - AOV), Sản lượng, Lợi nhuận của từng KH và đưa ra nhận xét</t>
  </si>
  <si>
    <t xml:space="preserve">BÀI 4: DATA ANALYSIS </t>
  </si>
  <si>
    <r>
      <t xml:space="preserve">Cho 01 bảng số liệu trong sheet: </t>
    </r>
    <r>
      <rPr>
        <b/>
        <sz val="11"/>
        <rFont val="Arial"/>
        <family val="2"/>
      </rPr>
      <t>Raw Data</t>
    </r>
  </si>
  <si>
    <t>BÀI 5 (BONUS): DATA TOOL</t>
  </si>
  <si>
    <t>- Yêu cầu có số liệu tính toán, các giả thiết đi kèm</t>
  </si>
  <si>
    <t>0&lt;x&lt;=0.05</t>
  </si>
  <si>
    <t>0.05&lt;x&lt;=0.1</t>
  </si>
  <si>
    <t>0.1&lt;x&lt;=0.25</t>
  </si>
  <si>
    <t>0.25&lt;x&lt;=0.5</t>
  </si>
  <si>
    <t>0.5&lt;x&lt;=1</t>
  </si>
  <si>
    <t>1&lt;x&lt;=1.5</t>
  </si>
  <si>
    <t>1.5&lt;x&lt;=2</t>
  </si>
  <si>
    <t>2&lt;x&lt;=2.5</t>
  </si>
  <si>
    <t>2.5&lt;x&lt;=3</t>
  </si>
  <si>
    <t>3&lt;x&lt;=3.5</t>
  </si>
  <si>
    <t>3.5&lt;x&lt;=4</t>
  </si>
  <si>
    <t>4&lt;x&lt;=4.5</t>
  </si>
  <si>
    <t>4.5&lt;x&lt;=5</t>
  </si>
  <si>
    <t>5&lt;x&lt;=5.5</t>
  </si>
  <si>
    <t>5.5&lt;x&lt;=6</t>
  </si>
  <si>
    <t>KG (x)</t>
  </si>
  <si>
    <t>- Sử dụng 1 công cụ xử lý dữ liệu khác Excel (ví dụ: Microsoft Power BI, Microsoft Access, SQL,...) để xử lý dữ liệu trong sheet Raw Data và hoàn thành lại bài 1 bằng công cụ đó</t>
  </si>
  <si>
    <t>Ví dụ - Hình ảnh chỉ mang tính minh họa, không phải là gợi ý đáp án</t>
  </si>
  <si>
    <t>- Đề xuất phương án điều chỉnh bảng giá cho từng hoặc tất cả các Khách hàng để cải thiện mức lợi nhuận thêm 20% so với mức lợi nhuận hiện tại (Giả sử chi phí vận hành và sản lượng tháng sau không thay đổi)</t>
  </si>
  <si>
    <t>Thời gian giao hàng (đơn vị ngày)</t>
  </si>
  <si>
    <t>Thời gian giao hàng trung bình (Ngày)</t>
  </si>
  <si>
    <t>Tỷ lệ trả hàng</t>
  </si>
  <si>
    <t xml:space="preserve">Quận Cầu Giấy </t>
  </si>
  <si>
    <t xml:space="preserve"> Hà Nội</t>
  </si>
  <si>
    <t xml:space="preserve">Huyện Thanh Trì </t>
  </si>
  <si>
    <t xml:space="preserve">Thành phố Long Xuyên </t>
  </si>
  <si>
    <t xml:space="preserve"> An Giang</t>
  </si>
  <si>
    <t xml:space="preserve">Huyện Phú Tân </t>
  </si>
  <si>
    <t xml:space="preserve"> Cà Mau</t>
  </si>
  <si>
    <t xml:space="preserve">Quận Bắc Từ Liêm </t>
  </si>
  <si>
    <t xml:space="preserve">Huyện Đầm Dơi </t>
  </si>
  <si>
    <t xml:space="preserve">Huyện Nhà Bè </t>
  </si>
  <si>
    <t xml:space="preserve"> Hồ Chí Minh</t>
  </si>
  <si>
    <t xml:space="preserve">Quận Hà Đông </t>
  </si>
  <si>
    <t xml:space="preserve">Huyện Duy Xuyên </t>
  </si>
  <si>
    <t xml:space="preserve"> Quảng Nam</t>
  </si>
  <si>
    <t xml:space="preserve">Huyện Phước Sơn </t>
  </si>
  <si>
    <t xml:space="preserve">Quận Tân Bình </t>
  </si>
  <si>
    <t xml:space="preserve">Quận Hoàng Mai </t>
  </si>
  <si>
    <t xml:space="preserve">Thành phố Rạch Giá </t>
  </si>
  <si>
    <t xml:space="preserve"> Kiên Giang</t>
  </si>
  <si>
    <t xml:space="preserve">Quận Lê Chân </t>
  </si>
  <si>
    <t xml:space="preserve"> Hải Phòng</t>
  </si>
  <si>
    <t xml:space="preserve">Quận 12 </t>
  </si>
  <si>
    <t xml:space="preserve">Thành phố Quảng Ngãi </t>
  </si>
  <si>
    <t xml:space="preserve"> Quảng Ngãi</t>
  </si>
  <si>
    <t xml:space="preserve">Huyện Đông Triều </t>
  </si>
  <si>
    <t xml:space="preserve"> Quảng Ninh</t>
  </si>
  <si>
    <t xml:space="preserve">Huyện Na Hang </t>
  </si>
  <si>
    <t xml:space="preserve"> Tuyên Quang</t>
  </si>
  <si>
    <t xml:space="preserve">Huyện Krông Bông </t>
  </si>
  <si>
    <t xml:space="preserve"> Đắk Lắk</t>
  </si>
  <si>
    <t xml:space="preserve">Huyện Cam Lâm </t>
  </si>
  <si>
    <t xml:space="preserve"> Khánh Hòa</t>
  </si>
  <si>
    <t xml:space="preserve">Thành phố Tuy Hòa </t>
  </si>
  <si>
    <t xml:space="preserve"> Phú Yên</t>
  </si>
  <si>
    <t xml:space="preserve">Quận 6 </t>
  </si>
  <si>
    <t xml:space="preserve">Huyện Krông Pắc </t>
  </si>
  <si>
    <t xml:space="preserve">Quận Ninh Kiều </t>
  </si>
  <si>
    <t xml:space="preserve"> Cần Thơ</t>
  </si>
  <si>
    <t xml:space="preserve">Thành phố Yên Bái </t>
  </si>
  <si>
    <t xml:space="preserve"> Yên Bái</t>
  </si>
  <si>
    <t xml:space="preserve">Huyện Bình Sơn </t>
  </si>
  <si>
    <t xml:space="preserve">Thành phố Biên Hòa </t>
  </si>
  <si>
    <t xml:space="preserve"> Đồng Nai</t>
  </si>
  <si>
    <t xml:space="preserve">Huyện Yên Dũng </t>
  </si>
  <si>
    <t xml:space="preserve"> Bắc Giang</t>
  </si>
  <si>
    <t xml:space="preserve">Huyện Tân Thành </t>
  </si>
  <si>
    <t xml:space="preserve"> Bà Rịa – Vũng Tàu</t>
  </si>
  <si>
    <t xml:space="preserve">Thị xã Tân Uyên </t>
  </si>
  <si>
    <t xml:space="preserve"> Bình Dương</t>
  </si>
  <si>
    <t xml:space="preserve">Huyện Hòn Đất </t>
  </si>
  <si>
    <t xml:space="preserve">Quận Ba Đình </t>
  </si>
  <si>
    <t xml:space="preserve">Huyện Đức Trọng </t>
  </si>
  <si>
    <t xml:space="preserve"> Lâm Đồng</t>
  </si>
  <si>
    <t xml:space="preserve">Thành phố Cẩm Phả </t>
  </si>
  <si>
    <t xml:space="preserve">Huyện Châu Thành </t>
  </si>
  <si>
    <t xml:space="preserve">Huyện Bình Xuyên </t>
  </si>
  <si>
    <t xml:space="preserve"> Vĩnh Phúc</t>
  </si>
  <si>
    <t xml:space="preserve">Huyện Mỹ Đức </t>
  </si>
  <si>
    <t xml:space="preserve">Huyện Giồng Riềng </t>
  </si>
  <si>
    <t xml:space="preserve">Thị xã Thuận An </t>
  </si>
  <si>
    <t xml:space="preserve">Thị xã Thái Hòa </t>
  </si>
  <si>
    <t xml:space="preserve"> Nghệ An</t>
  </si>
  <si>
    <t xml:space="preserve">Quận Đống Đa </t>
  </si>
  <si>
    <t xml:space="preserve">Huyện Vĩnh Thuận </t>
  </si>
  <si>
    <t xml:space="preserve">Thành phố Đà Lạt </t>
  </si>
  <si>
    <t xml:space="preserve">Huyện Thoại Sơn </t>
  </si>
  <si>
    <t xml:space="preserve">Thành phố Phủ Lý </t>
  </si>
  <si>
    <t xml:space="preserve"> Hà Nam</t>
  </si>
  <si>
    <t xml:space="preserve">Huyện Thường Tín </t>
  </si>
  <si>
    <t xml:space="preserve">Huyện đảo Phú Quý </t>
  </si>
  <si>
    <t xml:space="preserve"> Bình Thuận</t>
  </si>
  <si>
    <t xml:space="preserve">Thành phố Kon Tum </t>
  </si>
  <si>
    <t xml:space="preserve"> Kon Tum</t>
  </si>
  <si>
    <t xml:space="preserve">Huyện Tuy Phước </t>
  </si>
  <si>
    <t xml:space="preserve"> Bình Định</t>
  </si>
  <si>
    <t xml:space="preserve">Thành phố Thái Nguyên </t>
  </si>
  <si>
    <t xml:space="preserve"> Thái Nguyên</t>
  </si>
  <si>
    <t xml:space="preserve">Huyện Lý Nhân </t>
  </si>
  <si>
    <t xml:space="preserve">Thành phố Bạc Liêu </t>
  </si>
  <si>
    <t xml:space="preserve"> Bạc Liêu</t>
  </si>
  <si>
    <t xml:space="preserve">Thành phố Vũng Tàu </t>
  </si>
  <si>
    <t xml:space="preserve">Huyện Tân Châu </t>
  </si>
  <si>
    <t xml:space="preserve">Huyện Nông Cống </t>
  </si>
  <si>
    <t xml:space="preserve"> Thanh Hóa</t>
  </si>
  <si>
    <t xml:space="preserve">Quận Thủ Đức </t>
  </si>
  <si>
    <t xml:space="preserve">Thành phố Phan Thiết </t>
  </si>
  <si>
    <t xml:space="preserve">Huyện Sóc Sơn </t>
  </si>
  <si>
    <t xml:space="preserve">Huyện đảo Phú Quốc </t>
  </si>
  <si>
    <t xml:space="preserve">Thành phố Sa Đéc </t>
  </si>
  <si>
    <t xml:space="preserve"> Đồng Tháp</t>
  </si>
  <si>
    <t xml:space="preserve">Huyện Ba Tri </t>
  </si>
  <si>
    <t xml:space="preserve"> Bến Tre</t>
  </si>
  <si>
    <t xml:space="preserve">Quận 5 </t>
  </si>
  <si>
    <t xml:space="preserve">Huyện Cao Lãnh </t>
  </si>
  <si>
    <t xml:space="preserve">Huyện Giồng Trôm </t>
  </si>
  <si>
    <t xml:space="preserve">Quận Phú Nhuận </t>
  </si>
  <si>
    <t xml:space="preserve">Huyện Vụ Bản </t>
  </si>
  <si>
    <t xml:space="preserve"> Nam Định</t>
  </si>
  <si>
    <t xml:space="preserve">Huyện Thăng Bình </t>
  </si>
  <si>
    <t xml:space="preserve">Huyện Hóc Môn </t>
  </si>
  <si>
    <t xml:space="preserve">Huyện Đất Đỏ </t>
  </si>
  <si>
    <t xml:space="preserve">Quận Bình Tân </t>
  </si>
  <si>
    <t xml:space="preserve">Thành phố Tam Kỳ </t>
  </si>
  <si>
    <t xml:space="preserve">Thành phố Nha Trang </t>
  </si>
  <si>
    <t xml:space="preserve">Thành phố Bà Rịa </t>
  </si>
  <si>
    <t xml:space="preserve">Thị xã Gia Nghĩa </t>
  </si>
  <si>
    <t xml:space="preserve"> Đắk Nông</t>
  </si>
  <si>
    <t xml:space="preserve">Thành phố Pleiku </t>
  </si>
  <si>
    <t xml:space="preserve"> Gia Lai</t>
  </si>
  <si>
    <t xml:space="preserve">Thành phố Sóc Trăng </t>
  </si>
  <si>
    <t xml:space="preserve"> Sóc Trăng</t>
  </si>
  <si>
    <t xml:space="preserve">Thị xã Bến Cát </t>
  </si>
  <si>
    <t xml:space="preserve">Thành phố Huế </t>
  </si>
  <si>
    <t xml:space="preserve"> Thừa Thiên – Huế</t>
  </si>
  <si>
    <t xml:space="preserve">Thành phố Uông Bí </t>
  </si>
  <si>
    <t xml:space="preserve">Huyện Đông Anh </t>
  </si>
  <si>
    <t xml:space="preserve">Huyện Thanh Oai </t>
  </si>
  <si>
    <t xml:space="preserve">Quận Ngũ Hành Sơn </t>
  </si>
  <si>
    <t xml:space="preserve"> Đà Nẵng</t>
  </si>
  <si>
    <t xml:space="preserve">Quận Liên Chiểu </t>
  </si>
  <si>
    <t xml:space="preserve">Quận Cái Răng </t>
  </si>
  <si>
    <t xml:space="preserve">Quận Bình Thủy </t>
  </si>
  <si>
    <t xml:space="preserve">Thành phố Thủ Dầu Một </t>
  </si>
  <si>
    <t xml:space="preserve">Huyện Hoài Đức </t>
  </si>
  <si>
    <t xml:space="preserve">Thành phố Thanh Hóa </t>
  </si>
  <si>
    <t xml:space="preserve">Thành phố Bắc Ninh </t>
  </si>
  <si>
    <t xml:space="preserve"> Bắc Ninh</t>
  </si>
  <si>
    <t xml:space="preserve">Quận Ngô Quyền </t>
  </si>
  <si>
    <t xml:space="preserve">Quận Sơn Trà </t>
  </si>
  <si>
    <t xml:space="preserve">Thành phố Phan Rang – Tháp Chàm </t>
  </si>
  <si>
    <t xml:space="preserve"> Ninh Thuận</t>
  </si>
  <si>
    <t xml:space="preserve">Thành phố Hạ Long </t>
  </si>
  <si>
    <t xml:space="preserve">Thành phố Việt Trì </t>
  </si>
  <si>
    <t xml:space="preserve"> Phú Thọ</t>
  </si>
  <si>
    <t xml:space="preserve">Quận Hải Châu </t>
  </si>
  <si>
    <t xml:space="preserve">Quận Thanh Khê </t>
  </si>
  <si>
    <t xml:space="preserve">Thành phố Hội An </t>
  </si>
  <si>
    <t xml:space="preserve">Thành phố Cao Lãnh </t>
  </si>
  <si>
    <t xml:space="preserve">Quận Bình Thạnh </t>
  </si>
  <si>
    <t xml:space="preserve">Quận Cẩm Lệ </t>
  </si>
  <si>
    <t xml:space="preserve">Quận 10 </t>
  </si>
  <si>
    <t xml:space="preserve">Quận 3 </t>
  </si>
  <si>
    <t xml:space="preserve">Huyện Điện Bàn </t>
  </si>
  <si>
    <t xml:space="preserve">Quận 11 </t>
  </si>
  <si>
    <t xml:space="preserve">Quận 2 </t>
  </si>
  <si>
    <t xml:space="preserve">Huyện Quảng Trạch </t>
  </si>
  <si>
    <t xml:space="preserve"> Quảng Bình</t>
  </si>
  <si>
    <t xml:space="preserve">Huyện Quế Sơn </t>
  </si>
  <si>
    <t xml:space="preserve">Huyện Gò Công Đông </t>
  </si>
  <si>
    <t xml:space="preserve"> Tiền Giang</t>
  </si>
  <si>
    <t xml:space="preserve">Huyện Đại Lộc </t>
  </si>
  <si>
    <t xml:space="preserve">Thành phố Đồng Hới </t>
  </si>
  <si>
    <t xml:space="preserve">Huyện Gio Linh </t>
  </si>
  <si>
    <t xml:space="preserve"> Quảng Trị</t>
  </si>
  <si>
    <t xml:space="preserve">Thành phố Đông Hà </t>
  </si>
  <si>
    <t xml:space="preserve">Huyện Hòa Vang </t>
  </si>
  <si>
    <t xml:space="preserve">Huyện Nam Giang </t>
  </si>
  <si>
    <t xml:space="preserve">Huyện Triệu Phong </t>
  </si>
  <si>
    <t xml:space="preserve">Huyện Mộ Đức </t>
  </si>
  <si>
    <t xml:space="preserve">Huyện Tuyên Hóa </t>
  </si>
  <si>
    <t xml:space="preserve">Huyện Hướng Hóa </t>
  </si>
  <si>
    <t xml:space="preserve">Huyện Sơn Tịnh </t>
  </si>
  <si>
    <t xml:space="preserve">Huyện Tư Nghĩa </t>
  </si>
  <si>
    <t xml:space="preserve">Huyện Lệ Thủy </t>
  </si>
  <si>
    <t xml:space="preserve">Huyện Nông Sơn </t>
  </si>
  <si>
    <t xml:space="preserve">Huyện Núi Thành </t>
  </si>
  <si>
    <t xml:space="preserve">Thị xã Bỉm Sơn </t>
  </si>
  <si>
    <t xml:space="preserve">Huyện Quảng Điền </t>
  </si>
  <si>
    <t xml:space="preserve">Thị xã Ba Đồn </t>
  </si>
  <si>
    <t xml:space="preserve">Huyện Phú Vang </t>
  </si>
  <si>
    <t xml:space="preserve">Huyện Phú Lộc </t>
  </si>
  <si>
    <t xml:space="preserve">Huyện Cam Lộ </t>
  </si>
  <si>
    <t xml:space="preserve">Thị xã Hương Thủy </t>
  </si>
  <si>
    <t xml:space="preserve">Huyện Phong Điền </t>
  </si>
  <si>
    <t xml:space="preserve">Huyện Tây Trà </t>
  </si>
  <si>
    <t xml:space="preserve">Huyện Đông Giang </t>
  </si>
  <si>
    <t xml:space="preserve">Huyện Đức Phổ </t>
  </si>
  <si>
    <t xml:space="preserve">Thị xã Hương Trà </t>
  </si>
  <si>
    <t xml:space="preserve">Huyện Quảng Ninh </t>
  </si>
  <si>
    <t xml:space="preserve">Huyện Nghĩa Hành </t>
  </si>
  <si>
    <t xml:space="preserve">Huyện Nam Đông </t>
  </si>
  <si>
    <t xml:space="preserve">Huyện Vĩnh Linh </t>
  </si>
  <si>
    <t xml:space="preserve">Thành phố Thái Bình </t>
  </si>
  <si>
    <t xml:space="preserve"> Thái Bình</t>
  </si>
  <si>
    <t xml:space="preserve">Huyện Khoái Châu </t>
  </si>
  <si>
    <t xml:space="preserve"> Hưng Yên</t>
  </si>
  <si>
    <t xml:space="preserve">Huyện Quế Võ </t>
  </si>
  <si>
    <t xml:space="preserve">huyện Sốp Cộp </t>
  </si>
  <si>
    <t xml:space="preserve"> Sơn La</t>
  </si>
  <si>
    <t xml:space="preserve">Huyện Cẩm Giàng </t>
  </si>
  <si>
    <t xml:space="preserve"> Hải Dương</t>
  </si>
  <si>
    <t xml:space="preserve">Thành phố Vinh </t>
  </si>
  <si>
    <t xml:space="preserve">Quận Hồng Bàng </t>
  </si>
  <si>
    <t xml:space="preserve">Huyện Yên Mỹ </t>
  </si>
  <si>
    <t xml:space="preserve">Huyện Nghĩa Hưng </t>
  </si>
  <si>
    <t xml:space="preserve">Thành phố Lào Cai </t>
  </si>
  <si>
    <t xml:space="preserve"> Lào Cai</t>
  </si>
  <si>
    <t xml:space="preserve">Huyện Lập Thạch </t>
  </si>
  <si>
    <t xml:space="preserve">Huyện Tiền Hải </t>
  </si>
  <si>
    <t xml:space="preserve">Quận Kiến An </t>
  </si>
  <si>
    <t xml:space="preserve">Thị xã Từ Sơn </t>
  </si>
  <si>
    <t xml:space="preserve">Thành phố Hưng Yên </t>
  </si>
  <si>
    <t xml:space="preserve">Huyện Gia Lộc </t>
  </si>
  <si>
    <t xml:space="preserve">Huyện Gia Viễn </t>
  </si>
  <si>
    <t xml:space="preserve"> Ninh Bình</t>
  </si>
  <si>
    <t xml:space="preserve">Thành phố Sơn La </t>
  </si>
  <si>
    <t xml:space="preserve">Thị xã Chí Linh </t>
  </si>
  <si>
    <t xml:space="preserve">Huyện Yên Định </t>
  </si>
  <si>
    <t xml:space="preserve">Huyện Hòa An </t>
  </si>
  <si>
    <t xml:space="preserve"> Cao Bằng</t>
  </si>
  <si>
    <t xml:space="preserve">Huyện Thanh Miện </t>
  </si>
  <si>
    <t xml:space="preserve">Thành phố Hà Tĩnh </t>
  </si>
  <si>
    <t xml:space="preserve"> Hà Tĩnh</t>
  </si>
  <si>
    <t xml:space="preserve">Quận Hải An </t>
  </si>
  <si>
    <t xml:space="preserve">Thành phố Nam Định </t>
  </si>
  <si>
    <t xml:space="preserve">Quận Dương Kinh </t>
  </si>
  <si>
    <t xml:space="preserve">Thành phố Vĩnh Yên </t>
  </si>
  <si>
    <t xml:space="preserve">Huyện Quảng Xương </t>
  </si>
  <si>
    <t xml:space="preserve">Huyện Văn Lâm </t>
  </si>
  <si>
    <t xml:space="preserve">Thành phố Tuyên Quang </t>
  </si>
  <si>
    <t xml:space="preserve">Huyện Kiến Xương </t>
  </si>
  <si>
    <t xml:space="preserve">Thị xã Phúc Yên </t>
  </si>
  <si>
    <t xml:space="preserve">Huyện Hưng Nguyên </t>
  </si>
  <si>
    <t xml:space="preserve">Huyện An Dương </t>
  </si>
  <si>
    <t xml:space="preserve">Thành phố Lai Châu </t>
  </si>
  <si>
    <t xml:space="preserve"> Lai Châu</t>
  </si>
  <si>
    <t xml:space="preserve">Huyện Ngọc Lặc </t>
  </si>
  <si>
    <t xml:space="preserve">Huyện Hàm Yên </t>
  </si>
  <si>
    <t xml:space="preserve">Huyện Sơn Dương </t>
  </si>
  <si>
    <t xml:space="preserve">Huyện Thọ Xuân </t>
  </si>
  <si>
    <t xml:space="preserve">Huyện Kinh Môn </t>
  </si>
  <si>
    <t xml:space="preserve">Huyện Hải Hậu </t>
  </si>
  <si>
    <t xml:space="preserve">Huyện Quỳnh Lưu </t>
  </si>
  <si>
    <t xml:space="preserve">Thành phố Hà Giang </t>
  </si>
  <si>
    <t xml:space="preserve"> Hà Giang</t>
  </si>
  <si>
    <t xml:space="preserve">Huyện Tiên Du </t>
  </si>
  <si>
    <t xml:space="preserve">Huyện Thanh Hà </t>
  </si>
  <si>
    <t xml:space="preserve">Huyện Bình Giang </t>
  </si>
  <si>
    <t xml:space="preserve">Huyện Phổ Yên </t>
  </si>
  <si>
    <t xml:space="preserve">Thành phố Điện Biên Phủ </t>
  </si>
  <si>
    <t xml:space="preserve"> Điện Biên</t>
  </si>
  <si>
    <t xml:space="preserve">Huyện Thạch Thành </t>
  </si>
  <si>
    <t xml:space="preserve">Huyện Vĩnh Tường </t>
  </si>
  <si>
    <t xml:space="preserve">Huyện Yên Phong </t>
  </si>
  <si>
    <t xml:space="preserve">Thành phố Lạng Sơn </t>
  </si>
  <si>
    <t xml:space="preserve"> Lạng Sơn</t>
  </si>
  <si>
    <t xml:space="preserve">Huyện Yên Mô </t>
  </si>
  <si>
    <t xml:space="preserve">Thành phố Móng Cái </t>
  </si>
  <si>
    <t xml:space="preserve">Huyện Kim Thành </t>
  </si>
  <si>
    <t xml:space="preserve">Huyện Cẩm Thủy </t>
  </si>
  <si>
    <t xml:space="preserve">Huyện Hương Sơn </t>
  </si>
  <si>
    <t xml:space="preserve">Huyện Định Hóa </t>
  </si>
  <si>
    <t xml:space="preserve">Huyện Kiến Thụy </t>
  </si>
  <si>
    <t xml:space="preserve">Thị xã Phú Thọ </t>
  </si>
  <si>
    <t xml:space="preserve">Huyện Thanh Ba </t>
  </si>
  <si>
    <t xml:space="preserve">Huyện Lục Nam </t>
  </si>
  <si>
    <t xml:space="preserve">Huyện Tiên Yên </t>
  </si>
  <si>
    <t xml:space="preserve">Thị xã Sông Công </t>
  </si>
  <si>
    <t xml:space="preserve">Huyện Đình Lập </t>
  </si>
  <si>
    <t xml:space="preserve">Thành phố Hải Dương </t>
  </si>
  <si>
    <t xml:space="preserve">Thành phố Bắc Giang </t>
  </si>
  <si>
    <t xml:space="preserve">Huyện Trực Ninh </t>
  </si>
  <si>
    <t xml:space="preserve">Huyện Thủy Nguyên </t>
  </si>
  <si>
    <t xml:space="preserve">Huyện Đồng Hỷ </t>
  </si>
  <si>
    <t xml:space="preserve">Huyện Văn Bàn </t>
  </si>
  <si>
    <t xml:space="preserve">Huyện Tân Yên </t>
  </si>
  <si>
    <t xml:space="preserve">Huyện Tứ Kỳ </t>
  </si>
  <si>
    <t xml:space="preserve">Huyện Duy Tiên </t>
  </si>
  <si>
    <t xml:space="preserve">Huyện Hương Khê </t>
  </si>
  <si>
    <t xml:space="preserve">Huyện Lục Ngạn </t>
  </si>
  <si>
    <t xml:space="preserve">Huyện Bảo Yên </t>
  </si>
  <si>
    <t xml:space="preserve">Huyện Mỹ Hào </t>
  </si>
  <si>
    <t xml:space="preserve">Huyện Mộc Châu </t>
  </si>
  <si>
    <t xml:space="preserve">Huyện Nghi Lộc </t>
  </si>
  <si>
    <t xml:space="preserve">Huyện Mường Chà </t>
  </si>
  <si>
    <t xml:space="preserve">Thị xã Quảng Yên </t>
  </si>
  <si>
    <t xml:space="preserve">Huyện Giao Thủy </t>
  </si>
  <si>
    <t xml:space="preserve">Huyện An Lão </t>
  </si>
  <si>
    <t xml:space="preserve">Huyện Nho Quan </t>
  </si>
  <si>
    <t xml:space="preserve">Huyện Lạng Giang </t>
  </si>
  <si>
    <t xml:space="preserve">Huyện Quỳnh Phụ </t>
  </si>
  <si>
    <t xml:space="preserve">Huyện Yên Thành </t>
  </si>
  <si>
    <t xml:space="preserve">Huyện Việt Yên </t>
  </si>
  <si>
    <t xml:space="preserve">Huyện Vị Xuyên </t>
  </si>
  <si>
    <t xml:space="preserve">Huyện Con Cuông </t>
  </si>
  <si>
    <t xml:space="preserve">Huyện Hiệp Hòa </t>
  </si>
  <si>
    <t xml:space="preserve">Huyện Đức Thọ </t>
  </si>
  <si>
    <t xml:space="preserve">Huyện Hoa Lư </t>
  </si>
  <si>
    <t xml:space="preserve">Huyện Phù Cừ </t>
  </si>
  <si>
    <t xml:space="preserve">Huyện Lương Tài </t>
  </si>
  <si>
    <t xml:space="preserve">Huyện Đông Hưng </t>
  </si>
  <si>
    <t xml:space="preserve">Thành phố Mỹ Tho </t>
  </si>
  <si>
    <t xml:space="preserve">Huyện Đắk Song </t>
  </si>
  <si>
    <t xml:space="preserve">Thành phố Tân An </t>
  </si>
  <si>
    <t xml:space="preserve"> Long An</t>
  </si>
  <si>
    <t xml:space="preserve">Huyện Ngọc Hồi </t>
  </si>
  <si>
    <t xml:space="preserve">Huyện Lộc Ninh </t>
  </si>
  <si>
    <t xml:space="preserve"> Bình Phước</t>
  </si>
  <si>
    <t xml:space="preserve">Thị xã Dĩ An </t>
  </si>
  <si>
    <t xml:space="preserve">Huyện Lấp Vò </t>
  </si>
  <si>
    <t xml:space="preserve">Huyện Hòa Thành </t>
  </si>
  <si>
    <t xml:space="preserve"> Tây Ninh</t>
  </si>
  <si>
    <t xml:space="preserve">Thị xã Hồng Ngự </t>
  </si>
  <si>
    <t xml:space="preserve">Huyện Cờ Đỏ </t>
  </si>
  <si>
    <t xml:space="preserve">Thành phố Bảo Lộc </t>
  </si>
  <si>
    <t xml:space="preserve">Huyện Đồng Phú </t>
  </si>
  <si>
    <t xml:space="preserve">Thị xã Bình Minh </t>
  </si>
  <si>
    <t xml:space="preserve"> Vĩnh Long</t>
  </si>
  <si>
    <t xml:space="preserve">Thành phố Buôn Ma Thuột </t>
  </si>
  <si>
    <t xml:space="preserve">Huyện Đông Hòa </t>
  </si>
  <si>
    <t xml:space="preserve">Huyện Long Điền </t>
  </si>
  <si>
    <t xml:space="preserve">Huyện Phụng Hiệp </t>
  </si>
  <si>
    <t xml:space="preserve"> Hậu Giang</t>
  </si>
  <si>
    <t xml:space="preserve">Huyện Tân Phú </t>
  </si>
  <si>
    <t xml:space="preserve">Huyện Bắc Bình </t>
  </si>
  <si>
    <t xml:space="preserve">Huyện Gò Công Tây </t>
  </si>
  <si>
    <t xml:space="preserve">Thành phố Bến Tre </t>
  </si>
  <si>
    <t xml:space="preserve">Huyện Di Linh </t>
  </si>
  <si>
    <t xml:space="preserve">Thị xã Phước Long </t>
  </si>
  <si>
    <t xml:space="preserve">Huyện Châu Phú </t>
  </si>
  <si>
    <t xml:space="preserve">Huyện Bình Đại </t>
  </si>
  <si>
    <t xml:space="preserve">Huyện Dầu Tiếng </t>
  </si>
  <si>
    <t xml:space="preserve">Huyện Đức Hòa </t>
  </si>
  <si>
    <t xml:space="preserve">Huyện Tây Sơn </t>
  </si>
  <si>
    <t xml:space="preserve">Huyện Đông Hải </t>
  </si>
  <si>
    <t xml:space="preserve">Huyện Long Thành </t>
  </si>
  <si>
    <t xml:space="preserve">Huyện Mang Yang </t>
  </si>
  <si>
    <t xml:space="preserve">Huyện Châu Thành A </t>
  </si>
  <si>
    <t xml:space="preserve">Huyện Tân Hiệp </t>
  </si>
  <si>
    <t xml:space="preserve">Huyện Xuân Lộc </t>
  </si>
  <si>
    <t xml:space="preserve">Thành phố Cà Mau </t>
  </si>
  <si>
    <t xml:space="preserve">Huyện Dương Minh Châu </t>
  </si>
  <si>
    <t xml:space="preserve">Huyện Nhơn Trạch </t>
  </si>
  <si>
    <t xml:space="preserve">Huyện Cư M gar </t>
  </si>
  <si>
    <t xml:space="preserve">Thị xã Long Khánh </t>
  </si>
  <si>
    <t xml:space="preserve">Huyện Tam Nông </t>
  </si>
  <si>
    <t xml:space="preserve">Huyện An Biên </t>
  </si>
  <si>
    <t xml:space="preserve">Huyện Thống Nhất </t>
  </si>
  <si>
    <t xml:space="preserve">Huyện Bù Đốp </t>
  </si>
  <si>
    <t xml:space="preserve">Thành phố Tây Ninh </t>
  </si>
  <si>
    <t xml:space="preserve">Thành phố Quy Nhơn </t>
  </si>
  <si>
    <t xml:space="preserve">Huyện Gò Dầu </t>
  </si>
  <si>
    <t xml:space="preserve">Huyện Kế Sách </t>
  </si>
  <si>
    <t xml:space="preserve">Thị xã Cai Lậy </t>
  </si>
  <si>
    <t xml:space="preserve">Huyện Mỹ Xuyên </t>
  </si>
  <si>
    <t xml:space="preserve">Thành phố Châu Đốc </t>
  </si>
  <si>
    <t xml:space="preserve">Huyện Định Quán </t>
  </si>
  <si>
    <t xml:space="preserve">Huyện Cần Giuộc </t>
  </si>
  <si>
    <t xml:space="preserve">Thành phố Cam Ranh </t>
  </si>
  <si>
    <t xml:space="preserve">Huyện Phú Giáo </t>
  </si>
  <si>
    <t xml:space="preserve">Huyện Chợ Mới </t>
  </si>
  <si>
    <t xml:space="preserve">Huyện Lạc Dương </t>
  </si>
  <si>
    <t xml:space="preserve">Thị xã Bình Long </t>
  </si>
  <si>
    <t xml:space="preserve">Huyện Hoài Nhơn </t>
  </si>
  <si>
    <t xml:space="preserve">Huyện Châu Đức </t>
  </si>
  <si>
    <t xml:space="preserve">Quận Thanh Xuân </t>
  </si>
  <si>
    <t xml:space="preserve">Huyện Gia Lâm </t>
  </si>
  <si>
    <t xml:space="preserve">Huyện Mê Linh </t>
  </si>
  <si>
    <t xml:space="preserve">Thị xã Sơn Tây </t>
  </si>
  <si>
    <t xml:space="preserve">Huyện Ba Vì </t>
  </si>
  <si>
    <t xml:space="preserve">Huyện Phú Xuyên </t>
  </si>
  <si>
    <t xml:space="preserve">Huyện Chương Mỹ </t>
  </si>
  <si>
    <t xml:space="preserve">Quận Long Biên </t>
  </si>
  <si>
    <t xml:space="preserve">Huyện Đan Phượng </t>
  </si>
  <si>
    <t xml:space="preserve">Quận Hoàn Kiếm </t>
  </si>
  <si>
    <t xml:space="preserve">Quận Hai Bà Trưng </t>
  </si>
  <si>
    <t xml:space="preserve">Huyện Thạch Thất </t>
  </si>
  <si>
    <t xml:space="preserve">Huyện Ứng Hòa </t>
  </si>
  <si>
    <t xml:space="preserve">Huyện Quốc Oai  </t>
  </si>
  <si>
    <t xml:space="preserve">Quận Nam Từ Liêm </t>
  </si>
  <si>
    <t xml:space="preserve">Quận Đặc Biệt </t>
  </si>
  <si>
    <t xml:space="preserve">Quận Tây Hồ </t>
  </si>
  <si>
    <t xml:space="preserve">Huyện Phúc Thọ </t>
  </si>
  <si>
    <t xml:space="preserve">Quận Đặc Biệt DC </t>
  </si>
  <si>
    <t xml:space="preserve">Huyện Bình Chánh </t>
  </si>
  <si>
    <t xml:space="preserve">Huyện Củ Chi </t>
  </si>
  <si>
    <t xml:space="preserve">Quận 8 </t>
  </si>
  <si>
    <t xml:space="preserve">Quận 9 </t>
  </si>
  <si>
    <t xml:space="preserve">Quận 7 </t>
  </si>
  <si>
    <t xml:space="preserve">Quận 4 </t>
  </si>
  <si>
    <t xml:space="preserve">Quận 1 </t>
  </si>
  <si>
    <t xml:space="preserve">Quận Gò Vấp </t>
  </si>
  <si>
    <t xml:space="preserve">Quận Tân Phú </t>
  </si>
  <si>
    <t xml:space="preserve">Thị xã Gò Công </t>
  </si>
  <si>
    <t xml:space="preserve">Huyện Ý Yên </t>
  </si>
  <si>
    <t xml:space="preserve">Huyện Mang Thít </t>
  </si>
  <si>
    <t xml:space="preserve">Huyện Anh Sơn </t>
  </si>
  <si>
    <t xml:space="preserve">Huyện Trảng Bàng </t>
  </si>
  <si>
    <t xml:space="preserve">Huyện Nam Sách </t>
  </si>
  <si>
    <t xml:space="preserve">Huyện Long Hồ </t>
  </si>
  <si>
    <t xml:space="preserve">Thị xã Ngã Bảy </t>
  </si>
  <si>
    <t xml:space="preserve">Huyện Nga Sơn </t>
  </si>
  <si>
    <t xml:space="preserve">Huyện Đắk R lấp </t>
  </si>
  <si>
    <t xml:space="preserve">Huyện Giá Rai </t>
  </si>
  <si>
    <t xml:space="preserve">Huyện Hoàng Su Phì </t>
  </si>
  <si>
    <t xml:space="preserve">Huyện Thái Thụy </t>
  </si>
  <si>
    <t xml:space="preserve">Huyện Lương Sơn </t>
  </si>
  <si>
    <t xml:space="preserve"> Hòa Bình</t>
  </si>
  <si>
    <t xml:space="preserve">Huyện Tiên Lãng </t>
  </si>
  <si>
    <t xml:space="preserve">Thành phố Hòa Bình </t>
  </si>
  <si>
    <t xml:space="preserve">Quận Thốt Nốt </t>
  </si>
  <si>
    <t xml:space="preserve">Huyện Đức Cơ </t>
  </si>
  <si>
    <t xml:space="preserve">Huyện Đơn Dương </t>
  </si>
  <si>
    <t xml:space="preserve">Huyện Kiên Lương </t>
  </si>
  <si>
    <t xml:space="preserve">Huyện Xuân Trường </t>
  </si>
  <si>
    <t xml:space="preserve">Huyện Triệu Sơn </t>
  </si>
  <si>
    <t xml:space="preserve">Huyện Tây Hòa </t>
  </si>
  <si>
    <t xml:space="preserve">Huyện Ea Kar </t>
  </si>
  <si>
    <t xml:space="preserve">Huyện Phù Ninh </t>
  </si>
  <si>
    <t xml:space="preserve">Thành phố Vĩnh Long </t>
  </si>
  <si>
    <t xml:space="preserve">Huyện Lâm Thao </t>
  </si>
  <si>
    <t xml:space="preserve">Thị xã Kỳ Anh </t>
  </si>
  <si>
    <t xml:space="preserve">Huyện Gia Bình </t>
  </si>
  <si>
    <t xml:space="preserve">Huyện Khánh Sơn </t>
  </si>
  <si>
    <t xml:space="preserve">Huyện Lộc Hà </t>
  </si>
  <si>
    <t xml:space="preserve">Huyện Xi Ma Cai </t>
  </si>
  <si>
    <t xml:space="preserve">Huyện Kỳ Sơn </t>
  </si>
  <si>
    <t xml:space="preserve">Huyện Yên Lập </t>
  </si>
  <si>
    <t xml:space="preserve">Huyện U Minh </t>
  </si>
  <si>
    <t xml:space="preserve">Huyện Đức Linh </t>
  </si>
  <si>
    <t xml:space="preserve">Huyện Đắk Mil </t>
  </si>
  <si>
    <t xml:space="preserve">Huyện Lạc Thủy </t>
  </si>
  <si>
    <t xml:space="preserve">Huyện Bát Xát </t>
  </si>
  <si>
    <t xml:space="preserve">Huyện Ninh Hải </t>
  </si>
  <si>
    <t xml:space="preserve">Huyện Sông Mã </t>
  </si>
  <si>
    <t xml:space="preserve">Thị xã An Nhơn </t>
  </si>
  <si>
    <t xml:space="preserve">Huyện Thới Lai </t>
  </si>
  <si>
    <t xml:space="preserve">Huyện Tân Trụ </t>
  </si>
  <si>
    <t xml:space="preserve">Huyện Đoan Hùng </t>
  </si>
  <si>
    <t xml:space="preserve">Huyện Hồng Ngự </t>
  </si>
  <si>
    <t xml:space="preserve">Huyện Trần Đề </t>
  </si>
  <si>
    <t xml:space="preserve">Huyện Cầu Ngang </t>
  </si>
  <si>
    <t xml:space="preserve"> Trà Vinh</t>
  </si>
  <si>
    <t xml:space="preserve">Huyện Chư Prông </t>
  </si>
  <si>
    <t xml:space="preserve">Huyện Cẩm Khê </t>
  </si>
  <si>
    <t xml:space="preserve">Huyện Trà Ôn </t>
  </si>
  <si>
    <t xml:space="preserve">Huyện Bù Gia Mập </t>
  </si>
  <si>
    <t xml:space="preserve">Huyện Phú Riềng </t>
  </si>
  <si>
    <t xml:space="preserve">Huyện Ea Súp </t>
  </si>
  <si>
    <t xml:space="preserve">Huyện Bình Lục </t>
  </si>
  <si>
    <t xml:space="preserve">Huyện Sông Hinh </t>
  </si>
  <si>
    <t xml:space="preserve">Thị xã Đồng Xoài </t>
  </si>
  <si>
    <t xml:space="preserve">Huyện Diên Khánh </t>
  </si>
  <si>
    <t xml:space="preserve">Huyện Tuy Đức </t>
  </si>
  <si>
    <t xml:space="preserve">Thị xã Tam Điệp </t>
  </si>
  <si>
    <t xml:space="preserve">Huyện Quang Bình </t>
  </si>
  <si>
    <t xml:space="preserve">Huyện Trảng Bom </t>
  </si>
  <si>
    <t xml:space="preserve">Huyện Hàm Tân </t>
  </si>
  <si>
    <t xml:space="preserve">Huyện Bến Lức </t>
  </si>
  <si>
    <t xml:space="preserve">Huyện Bố Trạch </t>
  </si>
  <si>
    <t xml:space="preserve">Huyện Tam Đảo </t>
  </si>
  <si>
    <t xml:space="preserve">Thành phố Trà Vinh </t>
  </si>
  <si>
    <t xml:space="preserve">Huyện Vũ Thư </t>
  </si>
  <si>
    <t xml:space="preserve">Thành phố Ninh Bình </t>
  </si>
  <si>
    <t xml:space="preserve">Huyện Chợ Gạo </t>
  </si>
  <si>
    <t xml:space="preserve">Huyện Krông Năng </t>
  </si>
  <si>
    <t xml:space="preserve">Thành phố Cao Bằng </t>
  </si>
  <si>
    <t xml:space="preserve">Huyện Đạ Tẻh </t>
  </si>
  <si>
    <t xml:space="preserve">Thị xã An Khê </t>
  </si>
  <si>
    <t xml:space="preserve">Huyện Đô Lương </t>
  </si>
  <si>
    <t xml:space="preserve">Huyện Chư Păh </t>
  </si>
  <si>
    <t xml:space="preserve">Quận Đồ Sơn </t>
  </si>
  <si>
    <t xml:space="preserve">Quận Ô Môn </t>
  </si>
  <si>
    <t xml:space="preserve">Huyện Tân Hưng </t>
  </si>
  <si>
    <t xml:space="preserve">Huyện Lâm Hà </t>
  </si>
  <si>
    <t xml:space="preserve">Huyện Bảo Lâm </t>
  </si>
  <si>
    <t xml:space="preserve">Huyện Vĩnh Bảo </t>
  </si>
  <si>
    <t xml:space="preserve">Huyện Thanh Chương </t>
  </si>
  <si>
    <t xml:space="preserve">Huyện Hòa Bình </t>
  </si>
  <si>
    <t xml:space="preserve">Huyện Phong Thổ </t>
  </si>
  <si>
    <t xml:space="preserve">Huyện Vĩnh Cửu </t>
  </si>
  <si>
    <t xml:space="preserve">Huyện Chơn Thành </t>
  </si>
  <si>
    <t xml:space="preserve">Thị xã Vĩnh Châu </t>
  </si>
  <si>
    <t xml:space="preserve">Huyện Bá Thước </t>
  </si>
  <si>
    <t xml:space="preserve">Huyện Thuận Thành </t>
  </si>
  <si>
    <t xml:space="preserve">Huyện Chư Sê </t>
  </si>
  <si>
    <t xml:space="preserve">Huyện Bù Đăng </t>
  </si>
  <si>
    <t xml:space="preserve">Thị Xã Sông Cầu </t>
  </si>
  <si>
    <t xml:space="preserve">Huyện Kim Bôi </t>
  </si>
  <si>
    <t xml:space="preserve">Huyện Đông Sơn </t>
  </si>
  <si>
    <t xml:space="preserve">Huyện đảo Côn Đảo </t>
  </si>
  <si>
    <t xml:space="preserve">Thị xã Ayun Pa </t>
  </si>
  <si>
    <t xml:space="preserve">Huyện Bắc Quang </t>
  </si>
  <si>
    <t xml:space="preserve">Thị xã Cửa Lò </t>
  </si>
  <si>
    <t xml:space="preserve">Huyện Diễn Châu </t>
  </si>
  <si>
    <t xml:space="preserve">Huyện Vạn Ninh </t>
  </si>
  <si>
    <t xml:space="preserve">Thị xã Sầm Sơn </t>
  </si>
  <si>
    <t xml:space="preserve">Huyện Thạnh Phú </t>
  </si>
  <si>
    <t xml:space="preserve">Huyện Trà Cú </t>
  </si>
  <si>
    <t xml:space="preserve">Huyện Hàm Thuận Nam </t>
  </si>
  <si>
    <t xml:space="preserve">Huyện Mèo Vạc </t>
  </si>
  <si>
    <t xml:space="preserve">Thị xã Ninh Hòa </t>
  </si>
  <si>
    <t xml:space="preserve">Huyện Tân Thạnh </t>
  </si>
  <si>
    <t xml:space="preserve">Huyện Mường Nhé </t>
  </si>
  <si>
    <t xml:space="preserve">Huyện Vĩnh Hưng </t>
  </si>
  <si>
    <t xml:space="preserve">Huyện Nghĩa Đàn </t>
  </si>
  <si>
    <t xml:space="preserve">Thị xã Hà Tiên </t>
  </si>
  <si>
    <t xml:space="preserve">Huyện Đức Huệ </t>
  </si>
  <si>
    <t xml:space="preserve">Huyện Mỏ Cày Nam </t>
  </si>
  <si>
    <t xml:space="preserve">Huyện Kim Sơn </t>
  </si>
  <si>
    <t xml:space="preserve">Huyện Bắc Trà My </t>
  </si>
  <si>
    <t xml:space="preserve">Huyện Vĩnh Thạnh </t>
  </si>
  <si>
    <t xml:space="preserve">Huyện Long Phú </t>
  </si>
  <si>
    <t xml:space="preserve">Huyện Trấn Yên </t>
  </si>
  <si>
    <t xml:space="preserve">Huyện Nghi Xuân </t>
  </si>
  <si>
    <t xml:space="preserve">Huyện Ia Grai </t>
  </si>
  <si>
    <t xml:space="preserve">Huyện Tân Biên </t>
  </si>
  <si>
    <t xml:space="preserve">Huyện Sơn Hà </t>
  </si>
  <si>
    <t xml:space="preserve">Huyện Cái Bè </t>
  </si>
  <si>
    <t xml:space="preserve">Huyện Mỹ Lộc </t>
  </si>
  <si>
    <t>Vùng</t>
  </si>
  <si>
    <t>Tỉnh/TP</t>
  </si>
  <si>
    <t>Điểm đi</t>
  </si>
  <si>
    <t>Điểm đến</t>
  </si>
  <si>
    <t>Kết hợp vùng điểm đi &amp; đến</t>
  </si>
  <si>
    <t>Khối lượng (Kg)</t>
  </si>
  <si>
    <t>Code</t>
  </si>
  <si>
    <t>Giá cước Trung bình</t>
  </si>
  <si>
    <t>Đáp án</t>
  </si>
  <si>
    <t>%Profit</t>
  </si>
  <si>
    <t>Profit</t>
  </si>
  <si>
    <t>Số lượng đơn</t>
  </si>
  <si>
    <t>Tuyến Client</t>
  </si>
  <si>
    <t>Thống kê các chỉ số</t>
  </si>
  <si>
    <t>Số lượng chuyển theo tuyến</t>
  </si>
  <si>
    <t>Visualization</t>
  </si>
  <si>
    <t>Nhận xét</t>
  </si>
  <si>
    <t>Gross Profit Margin</t>
  </si>
  <si>
    <t>Gross Profit Margin (avg)</t>
  </si>
  <si>
    <t>Các Tuyến có Các thành phố/tỉnh phát triển triển như Hồ Chí Minh, Hà Nội, Đà Nẵng,…có lượng đơn hàng cao do mật độ dân số lớn, trình độ dân trí cao, dễ dàng thích nghi với xu hướng mua sắm online. Shopee có tỷ lệ trả hàng cao nhất 7.03% trong khi đó tỷ lệ của Tiki là 0%. Giá cước giao hàng trung bình của Lazada cao hơn Shopee 1.5 lần và gấp đôi Tiki.vn. Tiki.vn có lượng đơn hàng cao nhất gấp 1.62 lần Shopee &amp; Lazada. Về Profit của Client Lazada âm 0.83% nhưng tỷ lệ margin là cao nhất âm 0.52. Dù Tiki.vn có lượng đơn hàng vượt trội nhưng margin thấp do chi phí vận hành cao hơn chi phí giao hàng</t>
  </si>
  <si>
    <t>Cước nếu tăng 20%</t>
  </si>
  <si>
    <t>Profit (giả thuyết tăng 20%)</t>
  </si>
  <si>
    <t>%Profit (giả thuyết tăng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</si>
</sst>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_(* #,##0_);_(* \(#,##0\);_(* &quot;-&quot;??_);_(@_)"/>
    <numFmt numFmtId="165" formatCode="_-* #,##0_-;\-* #,##0_-;_-* &quot;-&quot;??_-;_-@_-"/>
    <numFmt numFmtId="166" formatCode="m/d/yy\ h:mm;@"/>
    <numFmt numFmtId="167" formatCode="yyyy\-mm\-dd\ hh:mm:ss"/>
    <numFmt numFmtId="168" formatCode="_(* #,##0.0_);_(* \(#,##0.0\);_(* &quot;-&quot;??_);_(@_)"/>
    <numFmt numFmtId="169" formatCode="0.0000"/>
  </numFmts>
  <fonts count="1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4"/>
      <color rgb="FFC00000"/>
      <name val="Arial"/>
      <family val="2"/>
    </font>
    <font>
      <sz val="14"/>
      <color rgb="FFC00000"/>
      <name val="Arial"/>
      <family val="2"/>
    </font>
    <font>
      <sz val="11"/>
      <color rgb="FFC00000"/>
      <name val="Arial"/>
      <family val="2"/>
    </font>
    <font>
      <sz val="11"/>
      <name val="Arial"/>
      <family val="2"/>
    </font>
    <font>
      <b/>
      <sz val="11"/>
      <name val="Arial"/>
      <family val="2"/>
    </font>
    <font>
      <sz val="11"/>
      <name val="Calibri"/>
      <family val="2"/>
      <scheme val="minor"/>
    </font>
    <font>
      <b/>
      <sz val="14"/>
      <color theme="9" tint="-0.499984740745262"/>
      <name val="Arial"/>
      <family val="2"/>
    </font>
    <font>
      <b/>
      <sz val="15"/>
      <color theme="9" tint="-0.499984740745262"/>
      <name val="Arial"/>
      <family val="2"/>
    </font>
    <font>
      <b/>
      <sz val="15"/>
      <color theme="3"/>
      <name val="Calibri"/>
      <family val="2"/>
      <scheme val="minor"/>
    </font>
    <font>
      <b/>
      <sz val="13"/>
      <color theme="3"/>
      <name val="Calibri"/>
      <family val="2"/>
      <scheme val="minor"/>
    </font>
    <font>
      <b/>
      <sz val="11"/>
      <color theme="3"/>
      <name val="Calibri"/>
      <family val="2"/>
      <scheme val="minor"/>
    </font>
    <font>
      <b/>
      <sz val="22"/>
      <color rgb="FFFF0000"/>
      <name val="Bahnschrift Light Condensed"/>
      <family val="2"/>
    </font>
    <font>
      <b/>
      <sz val="22"/>
      <color rgb="FFFF0000"/>
      <name val="Calibri"/>
      <family val="2"/>
      <scheme val="minor"/>
    </font>
    <font>
      <b/>
      <sz val="16"/>
      <color rgb="FFFF0000"/>
      <name val="Constantia"/>
      <family val="1"/>
    </font>
  </fonts>
  <fills count="7">
    <fill>
      <patternFill patternType="none"/>
    </fill>
    <fill>
      <patternFill patternType="gray125"/>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0"/>
        <bgColor indexed="64"/>
      </patternFill>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diagonalDown="1">
      <left/>
      <right/>
      <top style="medium">
        <color theme="4" tint="0.39997558519241921"/>
      </top>
      <bottom style="medium">
        <color theme="4" tint="0.39997558519241921"/>
      </bottom>
      <diagonal style="medium">
        <color theme="4" tint="0.39994506668294322"/>
      </diagonal>
    </border>
  </borders>
  <cellStyleXfs count="10">
    <xf numFmtId="0" fontId="0" fillId="0" borderId="0"/>
    <xf numFmtId="43" fontId="1" fillId="0" borderId="0" applyFont="0" applyFill="0" applyBorder="0" applyAlignment="0" applyProtection="0"/>
    <xf numFmtId="0" fontId="3" fillId="2" borderId="0" applyNumberFormat="0" applyBorder="0" applyAlignment="0" applyProtection="0"/>
    <xf numFmtId="0" fontId="1" fillId="3" borderId="0" applyNumberFormat="0" applyBorder="0" applyAlignment="0" applyProtection="0"/>
    <xf numFmtId="0" fontId="3" fillId="4" borderId="0" applyNumberFormat="0" applyBorder="0" applyAlignment="0" applyProtection="0"/>
    <xf numFmtId="0" fontId="1" fillId="0" borderId="0"/>
    <xf numFmtId="0" fontId="1" fillId="0" borderId="0"/>
    <xf numFmtId="0" fontId="12" fillId="0" borderId="5" applyNumberFormat="0" applyFill="0" applyAlignment="0" applyProtection="0"/>
    <xf numFmtId="0" fontId="13" fillId="0" borderId="6" applyNumberFormat="0" applyFill="0" applyAlignment="0" applyProtection="0"/>
    <xf numFmtId="0" fontId="14" fillId="0" borderId="7" applyNumberFormat="0" applyFill="0" applyAlignment="0" applyProtection="0"/>
  </cellStyleXfs>
  <cellXfs count="79">
    <xf numFmtId="0" fontId="0" fillId="0" borderId="0" xfId="0"/>
    <xf numFmtId="0" fontId="0" fillId="0" borderId="1" xfId="0" applyBorder="1"/>
    <xf numFmtId="0" fontId="0" fillId="5" borderId="1" xfId="0" applyFill="1" applyBorder="1" applyAlignment="1">
      <alignment horizontal="right"/>
    </xf>
    <xf numFmtId="164" fontId="0" fillId="5" borderId="1" xfId="1" applyNumberFormat="1" applyFont="1" applyFill="1" applyBorder="1"/>
    <xf numFmtId="0" fontId="2" fillId="0" borderId="1" xfId="0" applyFont="1" applyBorder="1"/>
    <xf numFmtId="165" fontId="2" fillId="5" borderId="1" xfId="1" applyNumberFormat="1" applyFont="1" applyFill="1" applyBorder="1" applyAlignment="1">
      <alignment horizont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0" fillId="0" borderId="0" xfId="0" applyAlignment="1">
      <alignment vertical="center"/>
    </xf>
    <xf numFmtId="0" fontId="7" fillId="0" borderId="0" xfId="0" applyFont="1" applyAlignment="1">
      <alignment vertical="center"/>
    </xf>
    <xf numFmtId="0" fontId="2" fillId="0" borderId="1" xfId="0" applyFont="1" applyBorder="1" applyAlignment="1">
      <alignment horizontal="center"/>
    </xf>
    <xf numFmtId="0" fontId="0" fillId="0" borderId="1" xfId="0" applyFont="1" applyBorder="1"/>
    <xf numFmtId="0" fontId="0" fillId="0" borderId="1" xfId="5" applyFont="1" applyBorder="1"/>
    <xf numFmtId="14" fontId="0" fillId="0" borderId="1" xfId="5" applyNumberFormat="1" applyFont="1" applyBorder="1"/>
    <xf numFmtId="0" fontId="0" fillId="0" borderId="1" xfId="6" applyFont="1" applyBorder="1"/>
    <xf numFmtId="14" fontId="0" fillId="0" borderId="1" xfId="6" applyNumberFormat="1" applyFont="1" applyBorder="1"/>
    <xf numFmtId="166" fontId="0" fillId="0" borderId="1" xfId="0" applyNumberFormat="1" applyFont="1" applyBorder="1"/>
    <xf numFmtId="1" fontId="0" fillId="0" borderId="1" xfId="0" applyNumberFormat="1" applyFont="1" applyBorder="1"/>
    <xf numFmtId="1" fontId="9" fillId="0" borderId="1" xfId="0" applyNumberFormat="1" applyFont="1" applyBorder="1"/>
    <xf numFmtId="166" fontId="9" fillId="0" borderId="1" xfId="0" applyNumberFormat="1" applyFont="1" applyBorder="1"/>
    <xf numFmtId="166" fontId="9" fillId="0" borderId="1" xfId="1" applyNumberFormat="1" applyFont="1" applyBorder="1"/>
    <xf numFmtId="0" fontId="9" fillId="0" borderId="1" xfId="0" applyFont="1" applyBorder="1"/>
    <xf numFmtId="166" fontId="0" fillId="0" borderId="1" xfId="1" applyNumberFormat="1" applyFont="1" applyBorder="1"/>
    <xf numFmtId="1" fontId="9" fillId="0" borderId="1" xfId="0" applyNumberFormat="1" applyFont="1" applyFill="1" applyBorder="1"/>
    <xf numFmtId="3" fontId="9" fillId="0" borderId="1" xfId="0" applyNumberFormat="1" applyFont="1" applyFill="1" applyBorder="1" applyAlignment="1">
      <alignment horizontal="right" vertical="center"/>
    </xf>
    <xf numFmtId="1" fontId="0" fillId="0" borderId="1" xfId="0" applyNumberFormat="1" applyFont="1" applyBorder="1" applyAlignment="1">
      <alignment horizontal="left"/>
    </xf>
    <xf numFmtId="0" fontId="9" fillId="0" borderId="1" xfId="0" applyFont="1" applyFill="1" applyBorder="1"/>
    <xf numFmtId="167" fontId="0" fillId="0" borderId="1" xfId="0" applyNumberFormat="1" applyFont="1" applyFill="1" applyBorder="1" applyAlignment="1">
      <alignment vertical="center"/>
    </xf>
    <xf numFmtId="0" fontId="8"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7" fillId="0" borderId="0" xfId="0" quotePrefix="1" applyFont="1" applyAlignment="1">
      <alignment vertical="center"/>
    </xf>
    <xf numFmtId="164" fontId="0" fillId="5" borderId="0" xfId="1" applyNumberFormat="1" applyFont="1" applyFill="1" applyBorder="1"/>
    <xf numFmtId="168" fontId="0" fillId="5" borderId="0" xfId="1" applyNumberFormat="1" applyFont="1" applyFill="1" applyBorder="1"/>
    <xf numFmtId="0" fontId="0" fillId="3" borderId="1" xfId="3" applyFont="1" applyBorder="1" applyAlignment="1">
      <alignment horizontal="center" wrapText="1"/>
    </xf>
    <xf numFmtId="2" fontId="0" fillId="0" borderId="0" xfId="0" applyNumberFormat="1"/>
    <xf numFmtId="0" fontId="0" fillId="0" borderId="1" xfId="0" applyNumberFormat="1" applyFont="1" applyBorder="1"/>
    <xf numFmtId="0" fontId="0" fillId="0" borderId="0" xfId="0" applyAlignment="1"/>
    <xf numFmtId="0" fontId="0" fillId="0" borderId="0" xfId="0" applyFill="1" applyBorder="1" applyAlignment="1"/>
    <xf numFmtId="0" fontId="2" fillId="0" borderId="4" xfId="0" applyFont="1" applyBorder="1" applyAlignment="1">
      <alignment horizontal="center"/>
    </xf>
    <xf numFmtId="0" fontId="0" fillId="0" borderId="4" xfId="5" applyFont="1" applyBorder="1"/>
    <xf numFmtId="0" fontId="0" fillId="0" borderId="4" xfId="6" applyFont="1" applyBorder="1"/>
    <xf numFmtId="0" fontId="0" fillId="0" borderId="4" xfId="0" applyFont="1" applyBorder="1"/>
    <xf numFmtId="0" fontId="9" fillId="0" borderId="4" xfId="0" applyFont="1" applyBorder="1"/>
    <xf numFmtId="0" fontId="0" fillId="0" borderId="3" xfId="0" applyBorder="1"/>
    <xf numFmtId="169" fontId="0" fillId="0" borderId="0" xfId="0" applyNumberFormat="1"/>
    <xf numFmtId="0" fontId="2" fillId="0" borderId="1" xfId="0" applyFont="1" applyBorder="1" applyAlignment="1">
      <alignment horizontal="center" vertical="center"/>
    </xf>
    <xf numFmtId="10" fontId="0" fillId="0" borderId="0" xfId="0" applyNumberFormat="1"/>
    <xf numFmtId="0" fontId="13" fillId="0" borderId="6" xfId="8"/>
    <xf numFmtId="0" fontId="13" fillId="0" borderId="6" xfId="8" applyNumberFormat="1" applyAlignment="1">
      <alignment horizontal="center" vertical="center"/>
    </xf>
    <xf numFmtId="10" fontId="13" fillId="0" borderId="6" xfId="8" applyNumberFormat="1" applyAlignment="1">
      <alignment horizontal="center" vertical="center"/>
    </xf>
    <xf numFmtId="43" fontId="13" fillId="0" borderId="6" xfId="8" applyNumberFormat="1" applyAlignment="1">
      <alignment horizontal="center" vertical="center"/>
    </xf>
    <xf numFmtId="0" fontId="12" fillId="0" borderId="5" xfId="7" applyAlignment="1">
      <alignment horizontal="center" vertical="center"/>
    </xf>
    <xf numFmtId="0" fontId="12" fillId="0" borderId="5" xfId="7" applyAlignment="1">
      <alignment horizontal="center" vertical="center" wrapText="1"/>
    </xf>
    <xf numFmtId="0" fontId="12" fillId="0" borderId="5" xfId="7" applyFill="1" applyAlignment="1">
      <alignment horizontal="center" vertical="center"/>
    </xf>
    <xf numFmtId="0" fontId="14" fillId="0" borderId="7" xfId="9"/>
    <xf numFmtId="0" fontId="14" fillId="0" borderId="7" xfId="9" applyAlignment="1">
      <alignment horizontal="center" vertical="center"/>
    </xf>
    <xf numFmtId="0" fontId="14" fillId="0" borderId="8" xfId="9" applyBorder="1" applyAlignment="1">
      <alignment horizontal="centerContinuous" wrapText="1" shrinkToFit="1"/>
    </xf>
    <xf numFmtId="0" fontId="2" fillId="6" borderId="1" xfId="0" applyFont="1" applyFill="1" applyBorder="1" applyAlignment="1">
      <alignment horizontal="center" vertical="center"/>
    </xf>
    <xf numFmtId="0" fontId="2" fillId="0" borderId="2" xfId="0" applyFont="1" applyFill="1" applyBorder="1" applyAlignment="1">
      <alignment horizontal="center" vertical="center"/>
    </xf>
    <xf numFmtId="169" fontId="2" fillId="0" borderId="2" xfId="0" applyNumberFormat="1" applyFont="1" applyFill="1" applyBorder="1" applyAlignment="1">
      <alignment horizontal="center" vertical="center"/>
    </xf>
    <xf numFmtId="0" fontId="2" fillId="0" borderId="2" xfId="0" applyFont="1" applyFill="1" applyBorder="1" applyAlignment="1">
      <alignment horizontal="center" vertical="center" wrapText="1"/>
    </xf>
    <xf numFmtId="0" fontId="15" fillId="0" borderId="0" xfId="0" applyFont="1" applyAlignment="1">
      <alignment horizontal="center" vertical="center"/>
    </xf>
    <xf numFmtId="0" fontId="13" fillId="0" borderId="6" xfId="8" applyAlignment="1">
      <alignment horizontal="center"/>
    </xf>
    <xf numFmtId="0" fontId="0" fillId="0" borderId="0" xfId="0" applyAlignment="1">
      <alignment wrapText="1"/>
    </xf>
    <xf numFmtId="0" fontId="2" fillId="0" borderId="0" xfId="0" applyFont="1" applyAlignment="1">
      <alignment horizontal="center" vertical="center" wrapText="1"/>
    </xf>
    <xf numFmtId="0" fontId="12" fillId="0" borderId="0" xfId="7" applyFill="1" applyBorder="1" applyAlignment="1">
      <alignment horizontal="center" vertical="center"/>
    </xf>
    <xf numFmtId="0" fontId="12" fillId="0" borderId="5" xfId="7" applyFill="1" applyAlignment="1">
      <alignment horizontal="center" vertical="center" wrapText="1"/>
    </xf>
    <xf numFmtId="0" fontId="3" fillId="4" borderId="1" xfId="4" applyBorder="1" applyAlignment="1">
      <alignment horizontal="center"/>
    </xf>
    <xf numFmtId="0" fontId="3" fillId="2" borderId="1" xfId="2" applyBorder="1" applyAlignment="1">
      <alignment horizontal="center" vertical="center"/>
    </xf>
    <xf numFmtId="0" fontId="13" fillId="0" borderId="6" xfId="8" applyAlignment="1">
      <alignment horizontal="center"/>
    </xf>
    <xf numFmtId="0" fontId="15" fillId="0" borderId="0" xfId="0" applyFont="1" applyAlignment="1">
      <alignment horizontal="center" vertical="center"/>
    </xf>
    <xf numFmtId="0" fontId="16" fillId="0" borderId="0" xfId="0" applyFont="1" applyAlignment="1">
      <alignment horizontal="center" vertical="center"/>
    </xf>
    <xf numFmtId="0" fontId="0" fillId="0" borderId="0" xfId="0" applyAlignment="1">
      <alignment horizontal="center" vertical="center"/>
    </xf>
    <xf numFmtId="0" fontId="17" fillId="0" borderId="0" xfId="0" applyFont="1" applyAlignment="1">
      <alignment horizontal="center" vertical="center"/>
    </xf>
    <xf numFmtId="0" fontId="0" fillId="0" borderId="0" xfId="0" applyAlignment="1">
      <alignment horizontal="center" vertical="top" wrapText="1"/>
    </xf>
    <xf numFmtId="0" fontId="14" fillId="0" borderId="7" xfId="9" applyAlignment="1">
      <alignment horizontal="center" vertical="center"/>
    </xf>
    <xf numFmtId="0" fontId="0" fillId="0" borderId="0" xfId="0" applyAlignment="1">
      <alignment horizontal="center"/>
    </xf>
  </cellXfs>
  <cellStyles count="10">
    <cellStyle name="40% - Accent5" xfId="3" builtinId="47"/>
    <cellStyle name="60% - Accent5" xfId="4" builtinId="48"/>
    <cellStyle name="Accent5" xfId="2" builtinId="45"/>
    <cellStyle name="Comma" xfId="1" builtinId="3"/>
    <cellStyle name="Heading 1" xfId="7" builtinId="16"/>
    <cellStyle name="Heading 2" xfId="8" builtinId="17"/>
    <cellStyle name="Heading 3" xfId="9" builtinId="18"/>
    <cellStyle name="Normal" xfId="0" builtinId="0"/>
    <cellStyle name="Normal 10 2 2 2 2 2 2" xfId="6" xr:uid="{00000000-0005-0000-0000-000005000000}"/>
    <cellStyle name="Normal 19" xfId="5" xr:uid="{00000000-0005-0000-0000-00000600000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6"/>
      <tableStyleElement type="headerRow"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Thời gian giao hàng trung bình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Answer!$C$3</c:f>
              <c:strCache>
                <c:ptCount val="1"/>
                <c:pt idx="0">
                  <c:v>Thời gian giao hàng trung bình (Ngày)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cat>
            <c:strRef>
              <c:f>Answer!$B$4:$B$6</c:f>
              <c:strCache>
                <c:ptCount val="3"/>
                <c:pt idx="0">
                  <c:v>Shopee</c:v>
                </c:pt>
                <c:pt idx="1">
                  <c:v>Lazada</c:v>
                </c:pt>
                <c:pt idx="2">
                  <c:v>Tiki.vn</c:v>
                </c:pt>
              </c:strCache>
            </c:strRef>
          </c:cat>
          <c:val>
            <c:numRef>
              <c:f>Answer!$C$4:$C$6</c:f>
              <c:numCache>
                <c:formatCode>General</c:formatCode>
                <c:ptCount val="3"/>
                <c:pt idx="0">
                  <c:v>2.9993123772114982</c:v>
                </c:pt>
                <c:pt idx="1">
                  <c:v>2.3724479682845399</c:v>
                </c:pt>
                <c:pt idx="2">
                  <c:v>1.6352477964968106</c:v>
                </c:pt>
              </c:numCache>
            </c:numRef>
          </c:val>
          <c:extLst>
            <c:ext xmlns:c16="http://schemas.microsoft.com/office/drawing/2014/chart" uri="{C3380CC4-5D6E-409C-BE32-E72D297353CC}">
              <c16:uniqueId val="{00000000-EE1B-4989-A02B-43B96F462342}"/>
            </c:ext>
          </c:extLst>
        </c:ser>
        <c:dLbls>
          <c:dLblPos val="outEnd"/>
          <c:showLegendKey val="0"/>
          <c:showVal val="1"/>
          <c:showCatName val="0"/>
          <c:showSerName val="0"/>
          <c:showPercent val="0"/>
          <c:showBubbleSize val="0"/>
        </c:dLbls>
        <c:gapWidth val="315"/>
        <c:overlap val="-40"/>
        <c:axId val="385483472"/>
        <c:axId val="385486096"/>
      </c:barChart>
      <c:catAx>
        <c:axId val="3854834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Client name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486096"/>
        <c:crosses val="autoZero"/>
        <c:auto val="1"/>
        <c:lblAlgn val="ctr"/>
        <c:lblOffset val="100"/>
        <c:noMultiLvlLbl val="0"/>
      </c:catAx>
      <c:valAx>
        <c:axId val="3854860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Ngày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483472"/>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Answer!$E$3</c:f>
              <c:strCache>
                <c:ptCount val="1"/>
                <c:pt idx="0">
                  <c:v>Giá cước Trung bình</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Answer!$B$4:$B$6</c:f>
              <c:strCache>
                <c:ptCount val="3"/>
                <c:pt idx="0">
                  <c:v>Shopee</c:v>
                </c:pt>
                <c:pt idx="1">
                  <c:v>Lazada</c:v>
                </c:pt>
                <c:pt idx="2">
                  <c:v>Tiki.vn</c:v>
                </c:pt>
              </c:strCache>
            </c:strRef>
          </c:cat>
          <c:val>
            <c:numRef>
              <c:f>Answer!$E$4:$E$6</c:f>
              <c:numCache>
                <c:formatCode>_(* #,##0.00_);_(* \(#,##0.00\);_(* "-"??_);_(@_)</c:formatCode>
                <c:ptCount val="3"/>
                <c:pt idx="0">
                  <c:v>30762.100456621003</c:v>
                </c:pt>
                <c:pt idx="1">
                  <c:v>47499.047619047618</c:v>
                </c:pt>
                <c:pt idx="2">
                  <c:v>23127.106741573032</c:v>
                </c:pt>
              </c:numCache>
            </c:numRef>
          </c:val>
          <c:extLst>
            <c:ext xmlns:c16="http://schemas.microsoft.com/office/drawing/2014/chart" uri="{C3380CC4-5D6E-409C-BE32-E72D297353CC}">
              <c16:uniqueId val="{00000000-A64D-40F6-8137-939637D2A405}"/>
            </c:ext>
          </c:extLst>
        </c:ser>
        <c:dLbls>
          <c:dLblPos val="inEnd"/>
          <c:showLegendKey val="0"/>
          <c:showVal val="1"/>
          <c:showCatName val="0"/>
          <c:showSerName val="0"/>
          <c:showPercent val="0"/>
          <c:showBubbleSize val="0"/>
        </c:dLbls>
        <c:gapWidth val="65"/>
        <c:axId val="465236904"/>
        <c:axId val="465237232"/>
      </c:barChart>
      <c:catAx>
        <c:axId val="46523690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Client name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65237232"/>
        <c:crosses val="autoZero"/>
        <c:auto val="1"/>
        <c:lblAlgn val="ctr"/>
        <c:lblOffset val="100"/>
        <c:noMultiLvlLbl val="0"/>
      </c:catAx>
      <c:valAx>
        <c:axId val="4652372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Số tiền (Vnd)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6523690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Số lượng đơn và tỷ lệ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Answer!$F$3</c:f>
              <c:strCache>
                <c:ptCount val="1"/>
                <c:pt idx="0">
                  <c:v>%Profit</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Answer!$B$4:$B$6</c:f>
              <c:strCache>
                <c:ptCount val="3"/>
                <c:pt idx="0">
                  <c:v>Shopee</c:v>
                </c:pt>
                <c:pt idx="1">
                  <c:v>Lazada</c:v>
                </c:pt>
                <c:pt idx="2">
                  <c:v>Tiki.vn</c:v>
                </c:pt>
              </c:strCache>
            </c:strRef>
          </c:cat>
          <c:val>
            <c:numRef>
              <c:f>Answer!$F$4:$F$6</c:f>
              <c:numCache>
                <c:formatCode>0.00%</c:formatCode>
                <c:ptCount val="3"/>
                <c:pt idx="0">
                  <c:v>0.14076759381048623</c:v>
                </c:pt>
                <c:pt idx="1">
                  <c:v>-8.3068664249890383E-3</c:v>
                </c:pt>
                <c:pt idx="2">
                  <c:v>0.86753927261450281</c:v>
                </c:pt>
              </c:numCache>
            </c:numRef>
          </c:val>
          <c:extLst>
            <c:ext xmlns:c16="http://schemas.microsoft.com/office/drawing/2014/chart" uri="{C3380CC4-5D6E-409C-BE32-E72D297353CC}">
              <c16:uniqueId val="{00000000-5D3A-4710-8535-4BFC9C077DD0}"/>
            </c:ext>
          </c:extLst>
        </c:ser>
        <c:ser>
          <c:idx val="1"/>
          <c:order val="1"/>
          <c:tx>
            <c:strRef>
              <c:f>Answer!$G$3</c:f>
              <c:strCache>
                <c:ptCount val="1"/>
                <c:pt idx="0">
                  <c:v>Số lượng đơn</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Answer!$B$4:$B$6</c:f>
              <c:strCache>
                <c:ptCount val="3"/>
                <c:pt idx="0">
                  <c:v>Shopee</c:v>
                </c:pt>
                <c:pt idx="1">
                  <c:v>Lazada</c:v>
                </c:pt>
                <c:pt idx="2">
                  <c:v>Tiki.vn</c:v>
                </c:pt>
              </c:strCache>
            </c:strRef>
          </c:cat>
          <c:val>
            <c:numRef>
              <c:f>Answer!$G$4:$G$6</c:f>
              <c:numCache>
                <c:formatCode>General</c:formatCode>
                <c:ptCount val="3"/>
                <c:pt idx="0">
                  <c:v>1095</c:v>
                </c:pt>
                <c:pt idx="1">
                  <c:v>1050</c:v>
                </c:pt>
                <c:pt idx="2">
                  <c:v>1780</c:v>
                </c:pt>
              </c:numCache>
            </c:numRef>
          </c:val>
          <c:extLst>
            <c:ext xmlns:c16="http://schemas.microsoft.com/office/drawing/2014/chart" uri="{C3380CC4-5D6E-409C-BE32-E72D297353CC}">
              <c16:uniqueId val="{00000001-5D3A-4710-8535-4BFC9C077DD0}"/>
            </c:ext>
          </c:extLst>
        </c:ser>
        <c:dLbls>
          <c:showLegendKey val="0"/>
          <c:showVal val="1"/>
          <c:showCatName val="0"/>
          <c:showSerName val="0"/>
          <c:showPercent val="0"/>
          <c:showBubbleSize val="0"/>
        </c:dLbls>
        <c:gapWidth val="65"/>
        <c:shape val="box"/>
        <c:axId val="465237888"/>
        <c:axId val="465233952"/>
        <c:axId val="0"/>
      </c:bar3DChart>
      <c:catAx>
        <c:axId val="465237888"/>
        <c:scaling>
          <c:orientation val="minMax"/>
        </c:scaling>
        <c:delete val="1"/>
        <c:axPos val="b"/>
        <c:numFmt formatCode="General" sourceLinked="1"/>
        <c:majorTickMark val="none"/>
        <c:minorTickMark val="none"/>
        <c:tickLblPos val="nextTo"/>
        <c:crossAx val="465233952"/>
        <c:crosses val="autoZero"/>
        <c:auto val="1"/>
        <c:lblAlgn val="ctr"/>
        <c:lblOffset val="100"/>
        <c:noMultiLvlLbl val="0"/>
      </c:catAx>
      <c:valAx>
        <c:axId val="465233952"/>
        <c:scaling>
          <c:orientation val="minMax"/>
        </c:scaling>
        <c:delete val="1"/>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crossAx val="465237888"/>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Số</a:t>
            </a:r>
            <a:r>
              <a:rPr lang="en-US" baseline="0"/>
              <a:t> lượng chuyến theo Tuyến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Answer!$B$11</c:f>
              <c:strCache>
                <c:ptCount val="1"/>
                <c:pt idx="0">
                  <c:v>Shopee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Answer!$C$10:$H$10</c:f>
              <c:strCache>
                <c:ptCount val="6"/>
                <c:pt idx="0">
                  <c:v>Nội Tỉnh</c:v>
                </c:pt>
                <c:pt idx="1">
                  <c:v>Liên Vùng đặc biệt</c:v>
                </c:pt>
                <c:pt idx="2">
                  <c:v>Nội Vùng</c:v>
                </c:pt>
                <c:pt idx="3">
                  <c:v>Liên Vùng</c:v>
                </c:pt>
                <c:pt idx="4">
                  <c:v>Liên Vùng Tỉnh</c:v>
                </c:pt>
                <c:pt idx="5">
                  <c:v>Nội Vùng Tỉnh</c:v>
                </c:pt>
              </c:strCache>
            </c:strRef>
          </c:cat>
          <c:val>
            <c:numRef>
              <c:f>Answer!$C$11:$H$11</c:f>
              <c:numCache>
                <c:formatCode>General</c:formatCode>
                <c:ptCount val="6"/>
                <c:pt idx="0">
                  <c:v>118</c:v>
                </c:pt>
                <c:pt idx="1">
                  <c:v>206</c:v>
                </c:pt>
                <c:pt idx="2">
                  <c:v>151</c:v>
                </c:pt>
                <c:pt idx="3">
                  <c:v>431</c:v>
                </c:pt>
                <c:pt idx="4">
                  <c:v>147</c:v>
                </c:pt>
                <c:pt idx="5">
                  <c:v>42</c:v>
                </c:pt>
              </c:numCache>
            </c:numRef>
          </c:val>
          <c:extLst>
            <c:ext xmlns:c16="http://schemas.microsoft.com/office/drawing/2014/chart" uri="{C3380CC4-5D6E-409C-BE32-E72D297353CC}">
              <c16:uniqueId val="{00000000-3792-4DC9-A22C-8DB33392581D}"/>
            </c:ext>
          </c:extLst>
        </c:ser>
        <c:ser>
          <c:idx val="1"/>
          <c:order val="1"/>
          <c:tx>
            <c:strRef>
              <c:f>Answer!$B$12</c:f>
              <c:strCache>
                <c:ptCount val="1"/>
                <c:pt idx="0">
                  <c:v>Lazada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Answer!$C$10:$H$10</c:f>
              <c:strCache>
                <c:ptCount val="6"/>
                <c:pt idx="0">
                  <c:v>Nội Tỉnh</c:v>
                </c:pt>
                <c:pt idx="1">
                  <c:v>Liên Vùng đặc biệt</c:v>
                </c:pt>
                <c:pt idx="2">
                  <c:v>Nội Vùng</c:v>
                </c:pt>
                <c:pt idx="3">
                  <c:v>Liên Vùng</c:v>
                </c:pt>
                <c:pt idx="4">
                  <c:v>Liên Vùng Tỉnh</c:v>
                </c:pt>
                <c:pt idx="5">
                  <c:v>Nội Vùng Tỉnh</c:v>
                </c:pt>
              </c:strCache>
            </c:strRef>
          </c:cat>
          <c:val>
            <c:numRef>
              <c:f>Answer!$C$12:$H$12</c:f>
              <c:numCache>
                <c:formatCode>General</c:formatCode>
                <c:ptCount val="6"/>
                <c:pt idx="0">
                  <c:v>460</c:v>
                </c:pt>
                <c:pt idx="1">
                  <c:v>246</c:v>
                </c:pt>
                <c:pt idx="2">
                  <c:v>132</c:v>
                </c:pt>
                <c:pt idx="3">
                  <c:v>189</c:v>
                </c:pt>
                <c:pt idx="4">
                  <c:v>15</c:v>
                </c:pt>
                <c:pt idx="5">
                  <c:v>8</c:v>
                </c:pt>
              </c:numCache>
            </c:numRef>
          </c:val>
          <c:extLst>
            <c:ext xmlns:c16="http://schemas.microsoft.com/office/drawing/2014/chart" uri="{C3380CC4-5D6E-409C-BE32-E72D297353CC}">
              <c16:uniqueId val="{00000001-3792-4DC9-A22C-8DB33392581D}"/>
            </c:ext>
          </c:extLst>
        </c:ser>
        <c:ser>
          <c:idx val="2"/>
          <c:order val="2"/>
          <c:tx>
            <c:strRef>
              <c:f>Answer!$B$13</c:f>
              <c:strCache>
                <c:ptCount val="1"/>
                <c:pt idx="0">
                  <c:v>Tiki.vn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Answer!$C$10:$H$10</c:f>
              <c:strCache>
                <c:ptCount val="6"/>
                <c:pt idx="0">
                  <c:v>Nội Tỉnh</c:v>
                </c:pt>
                <c:pt idx="1">
                  <c:v>Liên Vùng đặc biệt</c:v>
                </c:pt>
                <c:pt idx="2">
                  <c:v>Nội Vùng</c:v>
                </c:pt>
                <c:pt idx="3">
                  <c:v>Liên Vùng</c:v>
                </c:pt>
                <c:pt idx="4">
                  <c:v>Liên Vùng Tỉnh</c:v>
                </c:pt>
                <c:pt idx="5">
                  <c:v>Nội Vùng Tỉnh</c:v>
                </c:pt>
              </c:strCache>
            </c:strRef>
          </c:cat>
          <c:val>
            <c:numRef>
              <c:f>Answer!$C$13:$H$13</c:f>
              <c:numCache>
                <c:formatCode>General</c:formatCode>
                <c:ptCount val="6"/>
                <c:pt idx="0">
                  <c:v>983</c:v>
                </c:pt>
                <c:pt idx="1">
                  <c:v>169</c:v>
                </c:pt>
                <c:pt idx="2">
                  <c:v>380</c:v>
                </c:pt>
                <c:pt idx="3">
                  <c:v>248</c:v>
                </c:pt>
                <c:pt idx="4">
                  <c:v>0</c:v>
                </c:pt>
                <c:pt idx="5">
                  <c:v>0</c:v>
                </c:pt>
              </c:numCache>
            </c:numRef>
          </c:val>
          <c:extLst>
            <c:ext xmlns:c16="http://schemas.microsoft.com/office/drawing/2014/chart" uri="{C3380CC4-5D6E-409C-BE32-E72D297353CC}">
              <c16:uniqueId val="{00000002-3792-4DC9-A22C-8DB33392581D}"/>
            </c:ext>
          </c:extLst>
        </c:ser>
        <c:dLbls>
          <c:dLblPos val="outEnd"/>
          <c:showLegendKey val="0"/>
          <c:showVal val="1"/>
          <c:showCatName val="0"/>
          <c:showSerName val="0"/>
          <c:showPercent val="0"/>
          <c:showBubbleSize val="0"/>
        </c:dLbls>
        <c:gapWidth val="115"/>
        <c:overlap val="-20"/>
        <c:axId val="574133280"/>
        <c:axId val="574134592"/>
      </c:barChart>
      <c:catAx>
        <c:axId val="57413328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Tuyến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134592"/>
        <c:crosses val="autoZero"/>
        <c:auto val="1"/>
        <c:lblAlgn val="ctr"/>
        <c:lblOffset val="100"/>
        <c:noMultiLvlLbl val="0"/>
      </c:catAx>
      <c:valAx>
        <c:axId val="574134592"/>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Số</a:t>
                </a:r>
                <a:r>
                  <a:rPr lang="en-US" baseline="0"/>
                  <a:t> chuyến</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133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182880</xdr:colOff>
      <xdr:row>23</xdr:row>
      <xdr:rowOff>53340</xdr:rowOff>
    </xdr:from>
    <xdr:to>
      <xdr:col>8</xdr:col>
      <xdr:colOff>461958</xdr:colOff>
      <xdr:row>36</xdr:row>
      <xdr:rowOff>101656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94410" y="4926330"/>
          <a:ext cx="3936678" cy="24257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1</xdr:row>
      <xdr:rowOff>4762</xdr:rowOff>
    </xdr:from>
    <xdr:to>
      <xdr:col>19</xdr:col>
      <xdr:colOff>0</xdr:colOff>
      <xdr:row>12</xdr:row>
      <xdr:rowOff>0</xdr:rowOff>
    </xdr:to>
    <xdr:graphicFrame macro="">
      <xdr:nvGraphicFramePr>
        <xdr:cNvPr id="3" name="Chart 2">
          <a:extLst>
            <a:ext uri="{FF2B5EF4-FFF2-40B4-BE49-F238E27FC236}">
              <a16:creationId xmlns:a16="http://schemas.microsoft.com/office/drawing/2014/main" id="{35B270FD-29DA-4A66-BCF9-D13DB6AF4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xdr:colOff>
      <xdr:row>1</xdr:row>
      <xdr:rowOff>4763</xdr:rowOff>
    </xdr:from>
    <xdr:to>
      <xdr:col>26</xdr:col>
      <xdr:colOff>323850</xdr:colOff>
      <xdr:row>11</xdr:row>
      <xdr:rowOff>180976</xdr:rowOff>
    </xdr:to>
    <xdr:graphicFrame macro="">
      <xdr:nvGraphicFramePr>
        <xdr:cNvPr id="4" name="Chart 3">
          <a:extLst>
            <a:ext uri="{FF2B5EF4-FFF2-40B4-BE49-F238E27FC236}">
              <a16:creationId xmlns:a16="http://schemas.microsoft.com/office/drawing/2014/main" id="{CA5D9429-84FA-48CC-B8C1-EE9622282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9525</xdr:colOff>
      <xdr:row>12</xdr:row>
      <xdr:rowOff>4760</xdr:rowOff>
    </xdr:from>
    <xdr:to>
      <xdr:col>18</xdr:col>
      <xdr:colOff>600075</xdr:colOff>
      <xdr:row>26</xdr:row>
      <xdr:rowOff>180974</xdr:rowOff>
    </xdr:to>
    <xdr:graphicFrame macro="">
      <xdr:nvGraphicFramePr>
        <xdr:cNvPr id="6" name="Chart 5">
          <a:extLst>
            <a:ext uri="{FF2B5EF4-FFF2-40B4-BE49-F238E27FC236}">
              <a16:creationId xmlns:a16="http://schemas.microsoft.com/office/drawing/2014/main" id="{471D9BAE-CD8A-424A-B58B-0515B00B5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609599</xdr:colOff>
      <xdr:row>12</xdr:row>
      <xdr:rowOff>4761</xdr:rowOff>
    </xdr:from>
    <xdr:to>
      <xdr:col>26</xdr:col>
      <xdr:colOff>314324</xdr:colOff>
      <xdr:row>26</xdr:row>
      <xdr:rowOff>190499</xdr:rowOff>
    </xdr:to>
    <xdr:graphicFrame macro="">
      <xdr:nvGraphicFramePr>
        <xdr:cNvPr id="8" name="Chart 7">
          <a:extLst>
            <a:ext uri="{FF2B5EF4-FFF2-40B4-BE49-F238E27FC236}">
              <a16:creationId xmlns:a16="http://schemas.microsoft.com/office/drawing/2014/main" id="{5CE64522-A3C0-46E5-8F96-75A77E068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52B8360-0029-4E32-AF74-20DF05D85D6C}">
  <we:reference id="wa200001383" version="1.0.0.0" store="en-US" storeType="OMEX"/>
  <we:alternateReferences>
    <we:reference id="wa200001383" version="1.0.0.0" store="WA200001383"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44"/>
  <sheetViews>
    <sheetView showGridLines="0" topLeftCell="A13" zoomScale="90" zoomScaleNormal="90" workbookViewId="0">
      <selection activeCell="E12" sqref="E12"/>
    </sheetView>
  </sheetViews>
  <sheetFormatPr defaultRowHeight="15" x14ac:dyDescent="0.25"/>
  <cols>
    <col min="2" max="2" width="6.85546875" customWidth="1"/>
    <col min="3" max="3" width="6.28515625" customWidth="1"/>
  </cols>
  <sheetData>
    <row r="1" spans="2:5" ht="19.5" x14ac:dyDescent="0.25">
      <c r="B1" s="31" t="s">
        <v>2597</v>
      </c>
    </row>
    <row r="2" spans="2:5" ht="18" x14ac:dyDescent="0.25">
      <c r="B2" s="6"/>
    </row>
    <row r="3" spans="2:5" ht="18" x14ac:dyDescent="0.25">
      <c r="B3" s="7"/>
    </row>
    <row r="4" spans="2:5" ht="18" x14ac:dyDescent="0.25">
      <c r="B4" s="30" t="s">
        <v>2609</v>
      </c>
      <c r="C4" s="8"/>
      <c r="D4" s="9"/>
      <c r="E4" s="9"/>
    </row>
    <row r="5" spans="2:5" ht="18" x14ac:dyDescent="0.25">
      <c r="B5" s="6"/>
      <c r="C5" s="8"/>
      <c r="D5" s="10" t="s">
        <v>2613</v>
      </c>
      <c r="E5" s="9"/>
    </row>
    <row r="6" spans="2:5" ht="18" x14ac:dyDescent="0.25">
      <c r="B6" s="6"/>
      <c r="C6" s="8"/>
      <c r="D6" s="29" t="s">
        <v>2604</v>
      </c>
      <c r="E6" s="9"/>
    </row>
    <row r="7" spans="2:5" ht="18" x14ac:dyDescent="0.25">
      <c r="B7" s="6"/>
      <c r="C7" s="8"/>
      <c r="D7" s="10" t="s">
        <v>2598</v>
      </c>
      <c r="E7" s="9"/>
    </row>
    <row r="8" spans="2:5" ht="18" x14ac:dyDescent="0.25">
      <c r="B8" s="6"/>
      <c r="C8" s="8"/>
      <c r="D8" s="10" t="s">
        <v>2599</v>
      </c>
      <c r="E8" s="9"/>
    </row>
    <row r="9" spans="2:5" ht="18" x14ac:dyDescent="0.25">
      <c r="B9" s="6"/>
      <c r="C9" s="8"/>
      <c r="D9" s="9"/>
      <c r="E9" s="9"/>
    </row>
    <row r="10" spans="2:5" ht="18" x14ac:dyDescent="0.25">
      <c r="B10" s="30" t="s">
        <v>2610</v>
      </c>
      <c r="C10" s="8"/>
      <c r="D10" s="9"/>
      <c r="E10" s="9"/>
    </row>
    <row r="11" spans="2:5" ht="18" x14ac:dyDescent="0.25">
      <c r="B11" s="6"/>
      <c r="C11" s="8"/>
      <c r="D11" s="10" t="s">
        <v>2600</v>
      </c>
      <c r="E11" s="9"/>
    </row>
    <row r="12" spans="2:5" ht="18" x14ac:dyDescent="0.25">
      <c r="B12" s="6"/>
      <c r="C12" s="8"/>
      <c r="D12" s="10" t="s">
        <v>2601</v>
      </c>
    </row>
    <row r="13" spans="2:5" ht="18" x14ac:dyDescent="0.25">
      <c r="B13" s="6"/>
      <c r="C13" s="8"/>
      <c r="D13" s="10" t="s">
        <v>2603</v>
      </c>
    </row>
    <row r="14" spans="2:5" x14ac:dyDescent="0.25">
      <c r="D14" s="10" t="s">
        <v>2602</v>
      </c>
    </row>
    <row r="16" spans="2:5" x14ac:dyDescent="0.25">
      <c r="D16" s="29" t="s">
        <v>2604</v>
      </c>
    </row>
    <row r="17" spans="2:4" x14ac:dyDescent="0.25">
      <c r="D17" s="10" t="s">
        <v>2605</v>
      </c>
    </row>
    <row r="18" spans="2:4" x14ac:dyDescent="0.25">
      <c r="D18" s="10" t="s">
        <v>2606</v>
      </c>
    </row>
    <row r="19" spans="2:4" ht="18" x14ac:dyDescent="0.25">
      <c r="B19" s="30"/>
      <c r="D19" s="10" t="s">
        <v>2607</v>
      </c>
    </row>
    <row r="21" spans="2:4" ht="18" x14ac:dyDescent="0.25">
      <c r="B21" s="30" t="s">
        <v>2608</v>
      </c>
      <c r="C21" s="8"/>
      <c r="D21" s="9"/>
    </row>
    <row r="22" spans="2:4" ht="18" x14ac:dyDescent="0.25">
      <c r="B22" s="6"/>
      <c r="C22" s="8"/>
      <c r="D22" s="10" t="s">
        <v>2611</v>
      </c>
    </row>
    <row r="23" spans="2:4" x14ac:dyDescent="0.25">
      <c r="D23" s="10" t="s">
        <v>2633</v>
      </c>
    </row>
    <row r="39" spans="2:4" ht="18" x14ac:dyDescent="0.25">
      <c r="B39" s="30" t="s">
        <v>2612</v>
      </c>
    </row>
    <row r="40" spans="2:4" x14ac:dyDescent="0.25">
      <c r="D40" s="32" t="s">
        <v>2634</v>
      </c>
    </row>
    <row r="41" spans="2:4" x14ac:dyDescent="0.25">
      <c r="D41" s="32" t="s">
        <v>2615</v>
      </c>
    </row>
    <row r="43" spans="2:4" ht="18" x14ac:dyDescent="0.25">
      <c r="B43" s="30" t="s">
        <v>2614</v>
      </c>
    </row>
    <row r="44" spans="2:4" x14ac:dyDescent="0.25">
      <c r="D44" s="32" t="s">
        <v>2632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3926"/>
  <sheetViews>
    <sheetView workbookViewId="0">
      <pane xSplit="5" ySplit="1" topLeftCell="I3897" activePane="bottomRight" state="frozen"/>
      <selection pane="topRight" activeCell="F1" sqref="F1"/>
      <selection pane="bottomLeft" activeCell="A2" sqref="A2"/>
      <selection pane="bottomRight" activeCell="R2" sqref="R2"/>
    </sheetView>
  </sheetViews>
  <sheetFormatPr defaultColWidth="8.85546875" defaultRowHeight="15" x14ac:dyDescent="0.25"/>
  <cols>
    <col min="1" max="1" width="8.85546875" bestFit="1" customWidth="1"/>
    <col min="3" max="3" width="14.85546875" bestFit="1" customWidth="1"/>
    <col min="4" max="4" width="20.85546875" customWidth="1"/>
    <col min="5" max="5" width="20.85546875" bestFit="1" customWidth="1"/>
    <col min="6" max="6" width="18.42578125" bestFit="1" customWidth="1"/>
    <col min="7" max="7" width="22.42578125" bestFit="1" customWidth="1"/>
    <col min="8" max="8" width="39.140625" bestFit="1" customWidth="1"/>
    <col min="9" max="9" width="40.42578125" bestFit="1" customWidth="1"/>
    <col min="10" max="10" width="12.85546875" customWidth="1"/>
    <col min="11" max="12" width="15.7109375" customWidth="1"/>
    <col min="13" max="13" width="13.140625" customWidth="1"/>
    <col min="14" max="15" width="16.42578125" style="46" customWidth="1"/>
    <col min="16" max="16" width="8.85546875" customWidth="1"/>
    <col min="17" max="17" width="11.7109375" customWidth="1"/>
    <col min="19" max="19" width="13.7109375" customWidth="1"/>
  </cols>
  <sheetData>
    <row r="1" spans="1:19" ht="45" x14ac:dyDescent="0.25">
      <c r="A1" s="47" t="s">
        <v>70</v>
      </c>
      <c r="B1" s="47" t="s">
        <v>209</v>
      </c>
      <c r="C1" s="47" t="s">
        <v>206</v>
      </c>
      <c r="D1" s="47" t="s">
        <v>210</v>
      </c>
      <c r="E1" s="47" t="s">
        <v>2596</v>
      </c>
      <c r="F1" s="47" t="s">
        <v>207</v>
      </c>
      <c r="G1" s="47" t="s">
        <v>198</v>
      </c>
      <c r="H1" s="47" t="s">
        <v>71</v>
      </c>
      <c r="I1" s="47" t="s">
        <v>72</v>
      </c>
      <c r="J1" s="59" t="s">
        <v>73</v>
      </c>
      <c r="K1" s="47" t="s">
        <v>208</v>
      </c>
      <c r="L1" s="60" t="s">
        <v>2635</v>
      </c>
      <c r="M1" s="60" t="s">
        <v>8</v>
      </c>
      <c r="N1" s="61" t="s">
        <v>3153</v>
      </c>
      <c r="O1" s="61" t="s">
        <v>3158</v>
      </c>
      <c r="P1" s="60" t="s">
        <v>3154</v>
      </c>
      <c r="Q1" s="62" t="s">
        <v>3165</v>
      </c>
      <c r="R1" s="66" t="s">
        <v>3168</v>
      </c>
      <c r="S1" s="66" t="s">
        <v>3169</v>
      </c>
    </row>
    <row r="2" spans="1:19" x14ac:dyDescent="0.25">
      <c r="A2" s="12">
        <v>1</v>
      </c>
      <c r="B2" s="12" t="s">
        <v>211</v>
      </c>
      <c r="C2" s="13">
        <v>237182971</v>
      </c>
      <c r="D2" s="14">
        <v>42997.467719907407</v>
      </c>
      <c r="E2" s="17">
        <v>42999.567719907405</v>
      </c>
      <c r="F2" s="13" t="s">
        <v>303</v>
      </c>
      <c r="G2" s="12">
        <v>250</v>
      </c>
      <c r="H2" s="13" t="s">
        <v>74</v>
      </c>
      <c r="I2" s="13" t="s">
        <v>75</v>
      </c>
      <c r="J2" s="37">
        <f>INDEX('Bảng Giá'!$C$3:$H$18,MATCH('Raw Data'!P2,'Bảng Giá'!$B$3:$B$18,0),MATCH('Raw Data'!M2,'Bảng Giá'!$C$2:$H$2,0))</f>
        <v>21000</v>
      </c>
      <c r="K2" s="12">
        <v>22100</v>
      </c>
      <c r="L2" s="36">
        <f>E2-D2</f>
        <v>2.0999999999985448</v>
      </c>
      <c r="M2" t="str">
        <f>'References data'!H3</f>
        <v>Liên Vùng đặc biệt</v>
      </c>
      <c r="N2">
        <f>G2/1000</f>
        <v>0.25</v>
      </c>
      <c r="O2">
        <f>J2-K2</f>
        <v>-1100</v>
      </c>
      <c r="P2" t="str">
        <f>IF(AND(N2&gt;0,N2&lt;=0.05),'Bảng Giá'!$B$3,IF(AND(N2&lt;=0.1,N2&gt;0.05),'Bảng Giá'!$B$4,IF(AND('Raw Data'!N2&gt;0.1,'Raw Data'!N2&lt;=0.25),'Bảng Giá'!$B$5,IF(AND('Raw Data'!N2&gt;0.25,'Raw Data'!N2&lt;=0.5),'Bảng Giá'!$B$6,IF(AND('Raw Data'!N2&gt;0.5,'Raw Data'!N2&lt;=1),'Bảng Giá'!$B$7,IF(AND('Raw Data'!N2&gt;1,'Raw Data'!N2&lt;=1.5),'Bảng Giá'!$B$8,IF(AND('Raw Data'!N2&gt;1.5,'Raw Data'!N2&lt;=2),'Bảng Giá'!$B$9,IF(AND('Raw Data'!N2&gt;2,'Raw Data'!N2&lt;=2.5),'Bảng Giá'!$B$10,IF(AND('Raw Data'!N2&gt;2.5,'Raw Data'!N2&lt;=3),'Bảng Giá'!$B$11,IF(AND('Raw Data'!N2&gt;3,'Raw Data'!N2&lt;=3.5),'Bảng Giá'!$B$12,IF(AND('Raw Data'!N2&gt;3.5,'Raw Data'!N2&lt;=4),'Bảng Giá'!$B$13,IF(AND('Raw Data'!N2&gt;4,'Raw Data'!N2&lt;=4.5),'Bảng Giá'!$B$14,IF(AND('Raw Data'!N2&gt;4.5,'Raw Data'!N2&lt;=5),'Bảng Giá'!$B$15,IF(AND('Raw Data'!N2&gt;5,'Raw Data'!N2&lt;=5.5),'Bảng Giá'!$B$16,IF(AND('Raw Data'!N2&gt;5.5,'Raw Data'!N2&lt;=6),'Bảng Giá'!$B$17,'Bảng Giá'!$B$18)))))))))))))))</f>
        <v>0.1&lt;x&lt;=0.25</v>
      </c>
      <c r="Q2" s="48">
        <f>O2/K2</f>
        <v>-4.9773755656108594E-2</v>
      </c>
      <c r="R2">
        <f>J2+(J2*0.2)</f>
        <v>25200</v>
      </c>
      <c r="S2">
        <f>R2-K2</f>
        <v>3100</v>
      </c>
    </row>
    <row r="3" spans="1:19" x14ac:dyDescent="0.25">
      <c r="A3" s="12">
        <v>2</v>
      </c>
      <c r="B3" s="12" t="s">
        <v>211</v>
      </c>
      <c r="C3" s="13">
        <v>237804523</v>
      </c>
      <c r="D3" s="14">
        <v>42998.333333333336</v>
      </c>
      <c r="E3" s="17">
        <v>43000.433333333334</v>
      </c>
      <c r="F3" s="13" t="s">
        <v>303</v>
      </c>
      <c r="G3" s="12">
        <v>1450</v>
      </c>
      <c r="H3" s="13" t="s">
        <v>76</v>
      </c>
      <c r="I3" s="13" t="s">
        <v>77</v>
      </c>
      <c r="J3" s="37">
        <f>INDEX('Bảng Giá'!$C$3:$H$18,MATCH('Raw Data'!P3,'Bảng Giá'!$B$3:$B$18,0),MATCH('Raw Data'!M3,'Bảng Giá'!$C$2:$H$2,0))</f>
        <v>38500</v>
      </c>
      <c r="K3" s="12">
        <v>37800</v>
      </c>
      <c r="L3" s="36">
        <f t="shared" ref="L3:L66" si="0">E3-D3</f>
        <v>2.0999999999985448</v>
      </c>
      <c r="M3" t="str">
        <f>'References data'!H4</f>
        <v>Liên Vùng đặc biệt</v>
      </c>
      <c r="N3">
        <f t="shared" ref="N3:N66" si="1">G3/1000</f>
        <v>1.45</v>
      </c>
      <c r="O3">
        <f t="shared" ref="O3:O66" si="2">J3-K3</f>
        <v>700</v>
      </c>
      <c r="P3" t="str">
        <f>IF(AND(N3&gt;0,N3&lt;=0.05),'Bảng Giá'!$B$3,IF(AND(N3&lt;=0.1,N3&gt;0.05),'Bảng Giá'!$B$4,IF(AND('Raw Data'!N3&gt;0.1,'Raw Data'!N3&lt;=0.25),'Bảng Giá'!$B$5,IF(AND('Raw Data'!N3&gt;0.25,'Raw Data'!N3&lt;=0.5),'Bảng Giá'!$B$6,IF(AND('Raw Data'!N3&gt;0.5,'Raw Data'!N3&lt;=1),'Bảng Giá'!$B$7,IF(AND('Raw Data'!N3&gt;1,'Raw Data'!N3&lt;=1.5),'Bảng Giá'!$B$8,IF(AND('Raw Data'!N3&gt;1.5,'Raw Data'!N3&lt;=2),'Bảng Giá'!$B$9,IF(AND('Raw Data'!N3&gt;2,'Raw Data'!N3&lt;=2.5),'Bảng Giá'!$B$10,IF(AND('Raw Data'!N3&gt;2.5,'Raw Data'!N3&lt;=3),'Bảng Giá'!$B$11,IF(AND('Raw Data'!N3&gt;3,'Raw Data'!N3&lt;=3.5),'Bảng Giá'!$B$12,IF(AND('Raw Data'!N3&gt;3.5,'Raw Data'!N3&lt;=4),'Bảng Giá'!$B$13,IF(AND('Raw Data'!N3&gt;4,'Raw Data'!N3&lt;=4.5),'Bảng Giá'!$B$14,IF(AND('Raw Data'!N3&gt;4.5,'Raw Data'!N3&lt;=5),'Bảng Giá'!$B$15,IF(AND('Raw Data'!N3&gt;5,'Raw Data'!N3&lt;=5.5),'Bảng Giá'!$B$16,IF(AND('Raw Data'!N3&gt;5.5,'Raw Data'!N3&lt;=6),'Bảng Giá'!$B$17,'Bảng Giá'!$B$18)))))))))))))))</f>
        <v>1&lt;x&lt;=1.5</v>
      </c>
      <c r="Q3" s="48">
        <f t="shared" ref="Q3:Q66" si="3">O3/K3</f>
        <v>1.8518518518518517E-2</v>
      </c>
      <c r="R3">
        <f t="shared" ref="R3:R66" si="4">J3+(J3*0.2)</f>
        <v>46200</v>
      </c>
      <c r="S3">
        <f t="shared" ref="S3:S66" si="5">R3-K3</f>
        <v>8400</v>
      </c>
    </row>
    <row r="4" spans="1:19" x14ac:dyDescent="0.25">
      <c r="A4" s="12">
        <v>3</v>
      </c>
      <c r="B4" s="12" t="s">
        <v>211</v>
      </c>
      <c r="C4" s="13">
        <v>237961119</v>
      </c>
      <c r="D4" s="14">
        <v>42998.37699074074</v>
      </c>
      <c r="E4" s="17">
        <v>43000.676990740743</v>
      </c>
      <c r="F4" s="13" t="s">
        <v>303</v>
      </c>
      <c r="G4" s="12">
        <v>180</v>
      </c>
      <c r="H4" s="13" t="s">
        <v>78</v>
      </c>
      <c r="I4" s="13" t="s">
        <v>79</v>
      </c>
      <c r="J4" s="37">
        <f>INDEX('Bảng Giá'!$C$3:$H$18,MATCH('Raw Data'!P4,'Bảng Giá'!$B$3:$B$18,0),MATCH('Raw Data'!M4,'Bảng Giá'!$C$2:$H$2,0))</f>
        <v>20000</v>
      </c>
      <c r="K4" s="12">
        <v>20100</v>
      </c>
      <c r="L4" s="36">
        <f t="shared" si="0"/>
        <v>2.3000000000029104</v>
      </c>
      <c r="M4" t="str">
        <f>'References data'!H5</f>
        <v>Nội Vùng</v>
      </c>
      <c r="N4">
        <f t="shared" si="1"/>
        <v>0.18</v>
      </c>
      <c r="O4">
        <f t="shared" si="2"/>
        <v>-100</v>
      </c>
      <c r="P4" t="str">
        <f>IF(AND(N4&gt;0,N4&lt;=0.05),'Bảng Giá'!$B$3,IF(AND(N4&lt;=0.1,N4&gt;0.05),'Bảng Giá'!$B$4,IF(AND('Raw Data'!N4&gt;0.1,'Raw Data'!N4&lt;=0.25),'Bảng Giá'!$B$5,IF(AND('Raw Data'!N4&gt;0.25,'Raw Data'!N4&lt;=0.5),'Bảng Giá'!$B$6,IF(AND('Raw Data'!N4&gt;0.5,'Raw Data'!N4&lt;=1),'Bảng Giá'!$B$7,IF(AND('Raw Data'!N4&gt;1,'Raw Data'!N4&lt;=1.5),'Bảng Giá'!$B$8,IF(AND('Raw Data'!N4&gt;1.5,'Raw Data'!N4&lt;=2),'Bảng Giá'!$B$9,IF(AND('Raw Data'!N4&gt;2,'Raw Data'!N4&lt;=2.5),'Bảng Giá'!$B$10,IF(AND('Raw Data'!N4&gt;2.5,'Raw Data'!N4&lt;=3),'Bảng Giá'!$B$11,IF(AND('Raw Data'!N4&gt;3,'Raw Data'!N4&lt;=3.5),'Bảng Giá'!$B$12,IF(AND('Raw Data'!N4&gt;3.5,'Raw Data'!N4&lt;=4),'Bảng Giá'!$B$13,IF(AND('Raw Data'!N4&gt;4,'Raw Data'!N4&lt;=4.5),'Bảng Giá'!$B$14,IF(AND('Raw Data'!N4&gt;4.5,'Raw Data'!N4&lt;=5),'Bảng Giá'!$B$15,IF(AND('Raw Data'!N4&gt;5,'Raw Data'!N4&lt;=5.5),'Bảng Giá'!$B$16,IF(AND('Raw Data'!N4&gt;5.5,'Raw Data'!N4&lt;=6),'Bảng Giá'!$B$17,'Bảng Giá'!$B$18)))))))))))))))</f>
        <v>0.1&lt;x&lt;=0.25</v>
      </c>
      <c r="Q4" s="48">
        <f t="shared" si="3"/>
        <v>-4.9751243781094526E-3</v>
      </c>
      <c r="R4">
        <f t="shared" si="4"/>
        <v>24000</v>
      </c>
      <c r="S4">
        <f t="shared" si="5"/>
        <v>3900</v>
      </c>
    </row>
    <row r="5" spans="1:19" x14ac:dyDescent="0.25">
      <c r="A5" s="12">
        <v>4</v>
      </c>
      <c r="B5" s="12" t="s">
        <v>211</v>
      </c>
      <c r="C5" s="13">
        <v>240943391</v>
      </c>
      <c r="D5" s="14">
        <v>43005.333333333336</v>
      </c>
      <c r="E5" s="17">
        <v>43007.633333333339</v>
      </c>
      <c r="F5" s="13" t="s">
        <v>302</v>
      </c>
      <c r="G5" s="12">
        <v>4500</v>
      </c>
      <c r="H5" s="13" t="s">
        <v>80</v>
      </c>
      <c r="I5" s="13" t="s">
        <v>81</v>
      </c>
      <c r="J5" s="37">
        <f>INDEX('Bảng Giá'!$C$3:$H$18,MATCH('Raw Data'!P5,'Bảng Giá'!$B$3:$B$18,0),MATCH('Raw Data'!M5,'Bảng Giá'!$C$2:$H$2,0))</f>
        <v>52750</v>
      </c>
      <c r="K5" s="12">
        <v>54300</v>
      </c>
      <c r="L5" s="36">
        <f t="shared" si="0"/>
        <v>2.3000000000029104</v>
      </c>
      <c r="M5" t="str">
        <f>'References data'!H6</f>
        <v>Nội Vùng</v>
      </c>
      <c r="N5">
        <f t="shared" si="1"/>
        <v>4.5</v>
      </c>
      <c r="O5">
        <f t="shared" si="2"/>
        <v>-1550</v>
      </c>
      <c r="P5" t="str">
        <f>IF(AND(N5&gt;0,N5&lt;=0.05),'Bảng Giá'!$B$3,IF(AND(N5&lt;=0.1,N5&gt;0.05),'Bảng Giá'!$B$4,IF(AND('Raw Data'!N5&gt;0.1,'Raw Data'!N5&lt;=0.25),'Bảng Giá'!$B$5,IF(AND('Raw Data'!N5&gt;0.25,'Raw Data'!N5&lt;=0.5),'Bảng Giá'!$B$6,IF(AND('Raw Data'!N5&gt;0.5,'Raw Data'!N5&lt;=1),'Bảng Giá'!$B$7,IF(AND('Raw Data'!N5&gt;1,'Raw Data'!N5&lt;=1.5),'Bảng Giá'!$B$8,IF(AND('Raw Data'!N5&gt;1.5,'Raw Data'!N5&lt;=2),'Bảng Giá'!$B$9,IF(AND('Raw Data'!N5&gt;2,'Raw Data'!N5&lt;=2.5),'Bảng Giá'!$B$10,IF(AND('Raw Data'!N5&gt;2.5,'Raw Data'!N5&lt;=3),'Bảng Giá'!$B$11,IF(AND('Raw Data'!N5&gt;3,'Raw Data'!N5&lt;=3.5),'Bảng Giá'!$B$12,IF(AND('Raw Data'!N5&gt;3.5,'Raw Data'!N5&lt;=4),'Bảng Giá'!$B$13,IF(AND('Raw Data'!N5&gt;4,'Raw Data'!N5&lt;=4.5),'Bảng Giá'!$B$14,IF(AND('Raw Data'!N5&gt;4.5,'Raw Data'!N5&lt;=5),'Bảng Giá'!$B$15,IF(AND('Raw Data'!N5&gt;5,'Raw Data'!N5&lt;=5.5),'Bảng Giá'!$B$16,IF(AND('Raw Data'!N5&gt;5.5,'Raw Data'!N5&lt;=6),'Bảng Giá'!$B$17,'Bảng Giá'!$B$18)))))))))))))))</f>
        <v>4&lt;x&lt;=4.5</v>
      </c>
      <c r="Q5" s="48">
        <f t="shared" si="3"/>
        <v>-2.85451197053407E-2</v>
      </c>
      <c r="R5">
        <f t="shared" si="4"/>
        <v>63300</v>
      </c>
      <c r="S5">
        <f t="shared" si="5"/>
        <v>9000</v>
      </c>
    </row>
    <row r="6" spans="1:19" x14ac:dyDescent="0.25">
      <c r="A6" s="12">
        <v>5</v>
      </c>
      <c r="B6" s="12" t="s">
        <v>211</v>
      </c>
      <c r="C6" s="13">
        <v>241035111</v>
      </c>
      <c r="D6" s="14">
        <v>43002.598692129628</v>
      </c>
      <c r="E6" s="17">
        <v>43004.698692129627</v>
      </c>
      <c r="F6" s="13" t="s">
        <v>302</v>
      </c>
      <c r="G6" s="12">
        <v>400</v>
      </c>
      <c r="H6" s="13" t="s">
        <v>74</v>
      </c>
      <c r="I6" s="13" t="s">
        <v>82</v>
      </c>
      <c r="J6" s="37">
        <f>INDEX('Bảng Giá'!$C$3:$H$18,MATCH('Raw Data'!P6,'Bảng Giá'!$B$3:$B$18,0),MATCH('Raw Data'!M6,'Bảng Giá'!$C$2:$H$2,0))</f>
        <v>22500</v>
      </c>
      <c r="K6" s="12">
        <v>22100</v>
      </c>
      <c r="L6" s="36">
        <f t="shared" si="0"/>
        <v>2.0999999999985448</v>
      </c>
      <c r="M6" t="str">
        <f>'References data'!H7</f>
        <v>Liên Vùng đặc biệt</v>
      </c>
      <c r="N6">
        <f t="shared" si="1"/>
        <v>0.4</v>
      </c>
      <c r="O6">
        <f t="shared" si="2"/>
        <v>400</v>
      </c>
      <c r="P6" t="str">
        <f>IF(AND(N6&gt;0,N6&lt;=0.05),'Bảng Giá'!$B$3,IF(AND(N6&lt;=0.1,N6&gt;0.05),'Bảng Giá'!$B$4,IF(AND('Raw Data'!N6&gt;0.1,'Raw Data'!N6&lt;=0.25),'Bảng Giá'!$B$5,IF(AND('Raw Data'!N6&gt;0.25,'Raw Data'!N6&lt;=0.5),'Bảng Giá'!$B$6,IF(AND('Raw Data'!N6&gt;0.5,'Raw Data'!N6&lt;=1),'Bảng Giá'!$B$7,IF(AND('Raw Data'!N6&gt;1,'Raw Data'!N6&lt;=1.5),'Bảng Giá'!$B$8,IF(AND('Raw Data'!N6&gt;1.5,'Raw Data'!N6&lt;=2),'Bảng Giá'!$B$9,IF(AND('Raw Data'!N6&gt;2,'Raw Data'!N6&lt;=2.5),'Bảng Giá'!$B$10,IF(AND('Raw Data'!N6&gt;2.5,'Raw Data'!N6&lt;=3),'Bảng Giá'!$B$11,IF(AND('Raw Data'!N6&gt;3,'Raw Data'!N6&lt;=3.5),'Bảng Giá'!$B$12,IF(AND('Raw Data'!N6&gt;3.5,'Raw Data'!N6&lt;=4),'Bảng Giá'!$B$13,IF(AND('Raw Data'!N6&gt;4,'Raw Data'!N6&lt;=4.5),'Bảng Giá'!$B$14,IF(AND('Raw Data'!N6&gt;4.5,'Raw Data'!N6&lt;=5),'Bảng Giá'!$B$15,IF(AND('Raw Data'!N6&gt;5,'Raw Data'!N6&lt;=5.5),'Bảng Giá'!$B$16,IF(AND('Raw Data'!N6&gt;5.5,'Raw Data'!N6&lt;=6),'Bảng Giá'!$B$17,'Bảng Giá'!$B$18)))))))))))))))</f>
        <v>0.25&lt;x&lt;=0.5</v>
      </c>
      <c r="Q6" s="48">
        <f t="shared" si="3"/>
        <v>1.8099547511312219E-2</v>
      </c>
      <c r="R6">
        <f t="shared" si="4"/>
        <v>27000</v>
      </c>
      <c r="S6">
        <f t="shared" si="5"/>
        <v>4900</v>
      </c>
    </row>
    <row r="7" spans="1:19" x14ac:dyDescent="0.25">
      <c r="A7" s="12">
        <v>6</v>
      </c>
      <c r="B7" s="12" t="s">
        <v>211</v>
      </c>
      <c r="C7" s="13">
        <v>242675280</v>
      </c>
      <c r="D7" s="14">
        <v>43004.785173611112</v>
      </c>
      <c r="E7" s="17">
        <v>43007.085173611114</v>
      </c>
      <c r="F7" s="13" t="s">
        <v>302</v>
      </c>
      <c r="G7" s="12">
        <v>800</v>
      </c>
      <c r="H7" s="13" t="s">
        <v>83</v>
      </c>
      <c r="I7" s="13" t="s">
        <v>84</v>
      </c>
      <c r="J7" s="37">
        <f>INDEX('Bảng Giá'!$C$3:$H$18,MATCH('Raw Data'!P7,'Bảng Giá'!$B$3:$B$18,0),MATCH('Raw Data'!M7,'Bảng Giá'!$C$2:$H$2,0))</f>
        <v>22500</v>
      </c>
      <c r="K7" s="12">
        <v>22700</v>
      </c>
      <c r="L7" s="36">
        <f t="shared" si="0"/>
        <v>2.3000000000029104</v>
      </c>
      <c r="M7" t="str">
        <f>'References data'!H8</f>
        <v>Nội Vùng</v>
      </c>
      <c r="N7">
        <f t="shared" si="1"/>
        <v>0.8</v>
      </c>
      <c r="O7">
        <f t="shared" si="2"/>
        <v>-200</v>
      </c>
      <c r="P7" t="str">
        <f>IF(AND(N7&gt;0,N7&lt;=0.05),'Bảng Giá'!$B$3,IF(AND(N7&lt;=0.1,N7&gt;0.05),'Bảng Giá'!$B$4,IF(AND('Raw Data'!N7&gt;0.1,'Raw Data'!N7&lt;=0.25),'Bảng Giá'!$B$5,IF(AND('Raw Data'!N7&gt;0.25,'Raw Data'!N7&lt;=0.5),'Bảng Giá'!$B$6,IF(AND('Raw Data'!N7&gt;0.5,'Raw Data'!N7&lt;=1),'Bảng Giá'!$B$7,IF(AND('Raw Data'!N7&gt;1,'Raw Data'!N7&lt;=1.5),'Bảng Giá'!$B$8,IF(AND('Raw Data'!N7&gt;1.5,'Raw Data'!N7&lt;=2),'Bảng Giá'!$B$9,IF(AND('Raw Data'!N7&gt;2,'Raw Data'!N7&lt;=2.5),'Bảng Giá'!$B$10,IF(AND('Raw Data'!N7&gt;2.5,'Raw Data'!N7&lt;=3),'Bảng Giá'!$B$11,IF(AND('Raw Data'!N7&gt;3,'Raw Data'!N7&lt;=3.5),'Bảng Giá'!$B$12,IF(AND('Raw Data'!N7&gt;3.5,'Raw Data'!N7&lt;=4),'Bảng Giá'!$B$13,IF(AND('Raw Data'!N7&gt;4,'Raw Data'!N7&lt;=4.5),'Bảng Giá'!$B$14,IF(AND('Raw Data'!N7&gt;4.5,'Raw Data'!N7&lt;=5),'Bảng Giá'!$B$15,IF(AND('Raw Data'!N7&gt;5,'Raw Data'!N7&lt;=5.5),'Bảng Giá'!$B$16,IF(AND('Raw Data'!N7&gt;5.5,'Raw Data'!N7&lt;=6),'Bảng Giá'!$B$17,'Bảng Giá'!$B$18)))))))))))))))</f>
        <v>0.5&lt;x&lt;=1</v>
      </c>
      <c r="Q7" s="48">
        <f t="shared" si="3"/>
        <v>-8.8105726872246704E-3</v>
      </c>
      <c r="R7">
        <f t="shared" si="4"/>
        <v>27000</v>
      </c>
      <c r="S7">
        <f t="shared" si="5"/>
        <v>4300</v>
      </c>
    </row>
    <row r="8" spans="1:19" x14ac:dyDescent="0.25">
      <c r="A8" s="12">
        <v>7</v>
      </c>
      <c r="B8" s="12" t="s">
        <v>211</v>
      </c>
      <c r="C8" s="13">
        <v>241354444</v>
      </c>
      <c r="D8" s="14">
        <v>43003.34679398148</v>
      </c>
      <c r="E8" s="17">
        <v>43004.646793981483</v>
      </c>
      <c r="F8" s="13" t="s">
        <v>302</v>
      </c>
      <c r="G8" s="12">
        <v>300</v>
      </c>
      <c r="H8" s="13" t="s">
        <v>85</v>
      </c>
      <c r="I8" s="13" t="s">
        <v>86</v>
      </c>
      <c r="J8" s="37">
        <f>INDEX('Bảng Giá'!$C$3:$H$18,MATCH('Raw Data'!P8,'Bảng Giá'!$B$3:$B$18,0),MATCH('Raw Data'!M8,'Bảng Giá'!$C$2:$H$2,0))</f>
        <v>13000</v>
      </c>
      <c r="K8" s="12">
        <v>13100</v>
      </c>
      <c r="L8" s="36">
        <f t="shared" si="0"/>
        <v>1.3000000000029104</v>
      </c>
      <c r="M8" t="str">
        <f>'References data'!H9</f>
        <v>Nội Tỉnh</v>
      </c>
      <c r="N8">
        <f t="shared" si="1"/>
        <v>0.3</v>
      </c>
      <c r="O8">
        <f t="shared" si="2"/>
        <v>-100</v>
      </c>
      <c r="P8" t="str">
        <f>IF(AND(N8&gt;0,N8&lt;=0.05),'Bảng Giá'!$B$3,IF(AND(N8&lt;=0.1,N8&gt;0.05),'Bảng Giá'!$B$4,IF(AND('Raw Data'!N8&gt;0.1,'Raw Data'!N8&lt;=0.25),'Bảng Giá'!$B$5,IF(AND('Raw Data'!N8&gt;0.25,'Raw Data'!N8&lt;=0.5),'Bảng Giá'!$B$6,IF(AND('Raw Data'!N8&gt;0.5,'Raw Data'!N8&lt;=1),'Bảng Giá'!$B$7,IF(AND('Raw Data'!N8&gt;1,'Raw Data'!N8&lt;=1.5),'Bảng Giá'!$B$8,IF(AND('Raw Data'!N8&gt;1.5,'Raw Data'!N8&lt;=2),'Bảng Giá'!$B$9,IF(AND('Raw Data'!N8&gt;2,'Raw Data'!N8&lt;=2.5),'Bảng Giá'!$B$10,IF(AND('Raw Data'!N8&gt;2.5,'Raw Data'!N8&lt;=3),'Bảng Giá'!$B$11,IF(AND('Raw Data'!N8&gt;3,'Raw Data'!N8&lt;=3.5),'Bảng Giá'!$B$12,IF(AND('Raw Data'!N8&gt;3.5,'Raw Data'!N8&lt;=4),'Bảng Giá'!$B$13,IF(AND('Raw Data'!N8&gt;4,'Raw Data'!N8&lt;=4.5),'Bảng Giá'!$B$14,IF(AND('Raw Data'!N8&gt;4.5,'Raw Data'!N8&lt;=5),'Bảng Giá'!$B$15,IF(AND('Raw Data'!N8&gt;5,'Raw Data'!N8&lt;=5.5),'Bảng Giá'!$B$16,IF(AND('Raw Data'!N8&gt;5.5,'Raw Data'!N8&lt;=6),'Bảng Giá'!$B$17,'Bảng Giá'!$B$18)))))))))))))))</f>
        <v>0.25&lt;x&lt;=0.5</v>
      </c>
      <c r="Q8" s="48">
        <f t="shared" si="3"/>
        <v>-7.6335877862595417E-3</v>
      </c>
      <c r="R8">
        <f t="shared" si="4"/>
        <v>15600</v>
      </c>
      <c r="S8">
        <f t="shared" si="5"/>
        <v>2500</v>
      </c>
    </row>
    <row r="9" spans="1:19" x14ac:dyDescent="0.25">
      <c r="A9" s="12">
        <v>8</v>
      </c>
      <c r="B9" s="12" t="s">
        <v>211</v>
      </c>
      <c r="C9" s="13">
        <v>240718136</v>
      </c>
      <c r="D9" s="14">
        <v>43003.649953703702</v>
      </c>
      <c r="E9" s="17">
        <v>43005.7499537037</v>
      </c>
      <c r="F9" s="13" t="s">
        <v>302</v>
      </c>
      <c r="G9" s="12">
        <v>1000</v>
      </c>
      <c r="H9" s="13" t="s">
        <v>87</v>
      </c>
      <c r="I9" s="13" t="s">
        <v>88</v>
      </c>
      <c r="J9" s="37">
        <f>INDEX('Bảng Giá'!$C$3:$H$18,MATCH('Raw Data'!P9,'Bảng Giá'!$B$3:$B$18,0),MATCH('Raw Data'!M9,'Bảng Giá'!$C$2:$H$2,0))</f>
        <v>30500</v>
      </c>
      <c r="K9" s="12">
        <v>37800</v>
      </c>
      <c r="L9" s="36">
        <f t="shared" si="0"/>
        <v>2.0999999999985448</v>
      </c>
      <c r="M9" t="str">
        <f>'References data'!H10</f>
        <v>Liên Vùng đặc biệt</v>
      </c>
      <c r="N9">
        <f t="shared" si="1"/>
        <v>1</v>
      </c>
      <c r="O9">
        <f t="shared" si="2"/>
        <v>-7300</v>
      </c>
      <c r="P9" t="str">
        <f>IF(AND(N9&gt;0,N9&lt;=0.05),'Bảng Giá'!$B$3,IF(AND(N9&lt;=0.1,N9&gt;0.05),'Bảng Giá'!$B$4,IF(AND('Raw Data'!N9&gt;0.1,'Raw Data'!N9&lt;=0.25),'Bảng Giá'!$B$5,IF(AND('Raw Data'!N9&gt;0.25,'Raw Data'!N9&lt;=0.5),'Bảng Giá'!$B$6,IF(AND('Raw Data'!N9&gt;0.5,'Raw Data'!N9&lt;=1),'Bảng Giá'!$B$7,IF(AND('Raw Data'!N9&gt;1,'Raw Data'!N9&lt;=1.5),'Bảng Giá'!$B$8,IF(AND('Raw Data'!N9&gt;1.5,'Raw Data'!N9&lt;=2),'Bảng Giá'!$B$9,IF(AND('Raw Data'!N9&gt;2,'Raw Data'!N9&lt;=2.5),'Bảng Giá'!$B$10,IF(AND('Raw Data'!N9&gt;2.5,'Raw Data'!N9&lt;=3),'Bảng Giá'!$B$11,IF(AND('Raw Data'!N9&gt;3,'Raw Data'!N9&lt;=3.5),'Bảng Giá'!$B$12,IF(AND('Raw Data'!N9&gt;3.5,'Raw Data'!N9&lt;=4),'Bảng Giá'!$B$13,IF(AND('Raw Data'!N9&gt;4,'Raw Data'!N9&lt;=4.5),'Bảng Giá'!$B$14,IF(AND('Raw Data'!N9&gt;4.5,'Raw Data'!N9&lt;=5),'Bảng Giá'!$B$15,IF(AND('Raw Data'!N9&gt;5,'Raw Data'!N9&lt;=5.5),'Bảng Giá'!$B$16,IF(AND('Raw Data'!N9&gt;5.5,'Raw Data'!N9&lt;=6),'Bảng Giá'!$B$17,'Bảng Giá'!$B$18)))))))))))))))</f>
        <v>0.5&lt;x&lt;=1</v>
      </c>
      <c r="Q9" s="48">
        <f t="shared" si="3"/>
        <v>-0.19312169312169311</v>
      </c>
      <c r="R9">
        <f t="shared" si="4"/>
        <v>36600</v>
      </c>
      <c r="S9">
        <f t="shared" si="5"/>
        <v>-1200</v>
      </c>
    </row>
    <row r="10" spans="1:19" x14ac:dyDescent="0.25">
      <c r="A10" s="12">
        <v>9</v>
      </c>
      <c r="B10" s="12" t="s">
        <v>211</v>
      </c>
      <c r="C10" s="13">
        <v>241831993</v>
      </c>
      <c r="D10" s="14">
        <v>43003.640625</v>
      </c>
      <c r="E10" s="17">
        <v>43007.440625000003</v>
      </c>
      <c r="F10" s="13" t="s">
        <v>302</v>
      </c>
      <c r="G10" s="12">
        <v>1500</v>
      </c>
      <c r="H10" s="13" t="s">
        <v>89</v>
      </c>
      <c r="I10" s="13" t="s">
        <v>90</v>
      </c>
      <c r="J10" s="37">
        <f>INDEX('Bảng Giá'!$C$3:$H$18,MATCH('Raw Data'!P10,'Bảng Giá'!$B$3:$B$18,0),MATCH('Raw Data'!M10,'Bảng Giá'!$C$2:$H$2,0))</f>
        <v>41000</v>
      </c>
      <c r="K10" s="12">
        <v>48300</v>
      </c>
      <c r="L10" s="36">
        <f t="shared" si="0"/>
        <v>3.8000000000029104</v>
      </c>
      <c r="M10" t="str">
        <f>'References data'!H11</f>
        <v>Liên Vùng</v>
      </c>
      <c r="N10">
        <f t="shared" si="1"/>
        <v>1.5</v>
      </c>
      <c r="O10">
        <f t="shared" si="2"/>
        <v>-7300</v>
      </c>
      <c r="P10" t="str">
        <f>IF(AND(N10&gt;0,N10&lt;=0.05),'Bảng Giá'!$B$3,IF(AND(N10&lt;=0.1,N10&gt;0.05),'Bảng Giá'!$B$4,IF(AND('Raw Data'!N10&gt;0.1,'Raw Data'!N10&lt;=0.25),'Bảng Giá'!$B$5,IF(AND('Raw Data'!N10&gt;0.25,'Raw Data'!N10&lt;=0.5),'Bảng Giá'!$B$6,IF(AND('Raw Data'!N10&gt;0.5,'Raw Data'!N10&lt;=1),'Bảng Giá'!$B$7,IF(AND('Raw Data'!N10&gt;1,'Raw Data'!N10&lt;=1.5),'Bảng Giá'!$B$8,IF(AND('Raw Data'!N10&gt;1.5,'Raw Data'!N10&lt;=2),'Bảng Giá'!$B$9,IF(AND('Raw Data'!N10&gt;2,'Raw Data'!N10&lt;=2.5),'Bảng Giá'!$B$10,IF(AND('Raw Data'!N10&gt;2.5,'Raw Data'!N10&lt;=3),'Bảng Giá'!$B$11,IF(AND('Raw Data'!N10&gt;3,'Raw Data'!N10&lt;=3.5),'Bảng Giá'!$B$12,IF(AND('Raw Data'!N10&gt;3.5,'Raw Data'!N10&lt;=4),'Bảng Giá'!$B$13,IF(AND('Raw Data'!N10&gt;4,'Raw Data'!N10&lt;=4.5),'Bảng Giá'!$B$14,IF(AND('Raw Data'!N10&gt;4.5,'Raw Data'!N10&lt;=5),'Bảng Giá'!$B$15,IF(AND('Raw Data'!N10&gt;5,'Raw Data'!N10&lt;=5.5),'Bảng Giá'!$B$16,IF(AND('Raw Data'!N10&gt;5.5,'Raw Data'!N10&lt;=6),'Bảng Giá'!$B$17,'Bảng Giá'!$B$18)))))))))))))))</f>
        <v>1&lt;x&lt;=1.5</v>
      </c>
      <c r="Q10" s="48">
        <f t="shared" si="3"/>
        <v>-0.15113871635610765</v>
      </c>
      <c r="R10">
        <f t="shared" si="4"/>
        <v>49200</v>
      </c>
      <c r="S10">
        <f t="shared" si="5"/>
        <v>900</v>
      </c>
    </row>
    <row r="11" spans="1:19" x14ac:dyDescent="0.25">
      <c r="A11" s="12">
        <v>10</v>
      </c>
      <c r="B11" s="12" t="s">
        <v>211</v>
      </c>
      <c r="C11" s="13">
        <v>242280927</v>
      </c>
      <c r="D11" s="14">
        <v>43004.548854166664</v>
      </c>
      <c r="E11" s="17">
        <v>43008.348854166667</v>
      </c>
      <c r="F11" s="13" t="s">
        <v>302</v>
      </c>
      <c r="G11" s="12">
        <v>200</v>
      </c>
      <c r="H11" s="13" t="s">
        <v>91</v>
      </c>
      <c r="I11" s="13" t="s">
        <v>92</v>
      </c>
      <c r="J11" s="37">
        <f>INDEX('Bảng Giá'!$C$3:$H$18,MATCH('Raw Data'!P11,'Bảng Giá'!$B$3:$B$18,0),MATCH('Raw Data'!M11,'Bảng Giá'!$C$2:$H$2,0))</f>
        <v>21000</v>
      </c>
      <c r="K11" s="12">
        <v>20500</v>
      </c>
      <c r="L11" s="36">
        <f t="shared" si="0"/>
        <v>3.8000000000029104</v>
      </c>
      <c r="M11" t="str">
        <f>'References data'!H12</f>
        <v>Liên Vùng</v>
      </c>
      <c r="N11">
        <f t="shared" si="1"/>
        <v>0.2</v>
      </c>
      <c r="O11">
        <f t="shared" si="2"/>
        <v>500</v>
      </c>
      <c r="P11" t="str">
        <f>IF(AND(N11&gt;0,N11&lt;=0.05),'Bảng Giá'!$B$3,IF(AND(N11&lt;=0.1,N11&gt;0.05),'Bảng Giá'!$B$4,IF(AND('Raw Data'!N11&gt;0.1,'Raw Data'!N11&lt;=0.25),'Bảng Giá'!$B$5,IF(AND('Raw Data'!N11&gt;0.25,'Raw Data'!N11&lt;=0.5),'Bảng Giá'!$B$6,IF(AND('Raw Data'!N11&gt;0.5,'Raw Data'!N11&lt;=1),'Bảng Giá'!$B$7,IF(AND('Raw Data'!N11&gt;1,'Raw Data'!N11&lt;=1.5),'Bảng Giá'!$B$8,IF(AND('Raw Data'!N11&gt;1.5,'Raw Data'!N11&lt;=2),'Bảng Giá'!$B$9,IF(AND('Raw Data'!N11&gt;2,'Raw Data'!N11&lt;=2.5),'Bảng Giá'!$B$10,IF(AND('Raw Data'!N11&gt;2.5,'Raw Data'!N11&lt;=3),'Bảng Giá'!$B$11,IF(AND('Raw Data'!N11&gt;3,'Raw Data'!N11&lt;=3.5),'Bảng Giá'!$B$12,IF(AND('Raw Data'!N11&gt;3.5,'Raw Data'!N11&lt;=4),'Bảng Giá'!$B$13,IF(AND('Raw Data'!N11&gt;4,'Raw Data'!N11&lt;=4.5),'Bảng Giá'!$B$14,IF(AND('Raw Data'!N11&gt;4.5,'Raw Data'!N11&lt;=5),'Bảng Giá'!$B$15,IF(AND('Raw Data'!N11&gt;5,'Raw Data'!N11&lt;=5.5),'Bảng Giá'!$B$16,IF(AND('Raw Data'!N11&gt;5.5,'Raw Data'!N11&lt;=6),'Bảng Giá'!$B$17,'Bảng Giá'!$B$18)))))))))))))))</f>
        <v>0.1&lt;x&lt;=0.25</v>
      </c>
      <c r="Q11" s="48">
        <f t="shared" si="3"/>
        <v>2.4390243902439025E-2</v>
      </c>
      <c r="R11">
        <f t="shared" si="4"/>
        <v>25200</v>
      </c>
      <c r="S11">
        <f t="shared" si="5"/>
        <v>4700</v>
      </c>
    </row>
    <row r="12" spans="1:19" x14ac:dyDescent="0.25">
      <c r="A12" s="12">
        <v>11</v>
      </c>
      <c r="B12" s="12" t="s">
        <v>211</v>
      </c>
      <c r="C12" s="13">
        <v>241292083</v>
      </c>
      <c r="D12" s="14">
        <v>43002.82712962963</v>
      </c>
      <c r="E12" s="17">
        <v>43004.127129629633</v>
      </c>
      <c r="F12" s="13" t="s">
        <v>303</v>
      </c>
      <c r="G12" s="12">
        <v>150</v>
      </c>
      <c r="H12" s="13" t="s">
        <v>76</v>
      </c>
      <c r="I12" s="13" t="s">
        <v>76</v>
      </c>
      <c r="J12" s="37">
        <f>INDEX('Bảng Giá'!$C$3:$H$18,MATCH('Raw Data'!P12,'Bảng Giá'!$B$3:$B$18,0),MATCH('Raw Data'!M12,'Bảng Giá'!$C$2:$H$2,0))</f>
        <v>13000</v>
      </c>
      <c r="K12" s="12">
        <v>13100</v>
      </c>
      <c r="L12" s="36">
        <f t="shared" si="0"/>
        <v>1.3000000000029104</v>
      </c>
      <c r="M12" t="str">
        <f>'References data'!H13</f>
        <v>Nội Tỉnh</v>
      </c>
      <c r="N12">
        <f t="shared" si="1"/>
        <v>0.15</v>
      </c>
      <c r="O12">
        <f t="shared" si="2"/>
        <v>-100</v>
      </c>
      <c r="P12" t="str">
        <f>IF(AND(N12&gt;0,N12&lt;=0.05),'Bảng Giá'!$B$3,IF(AND(N12&lt;=0.1,N12&gt;0.05),'Bảng Giá'!$B$4,IF(AND('Raw Data'!N12&gt;0.1,'Raw Data'!N12&lt;=0.25),'Bảng Giá'!$B$5,IF(AND('Raw Data'!N12&gt;0.25,'Raw Data'!N12&lt;=0.5),'Bảng Giá'!$B$6,IF(AND('Raw Data'!N12&gt;0.5,'Raw Data'!N12&lt;=1),'Bảng Giá'!$B$7,IF(AND('Raw Data'!N12&gt;1,'Raw Data'!N12&lt;=1.5),'Bảng Giá'!$B$8,IF(AND('Raw Data'!N12&gt;1.5,'Raw Data'!N12&lt;=2),'Bảng Giá'!$B$9,IF(AND('Raw Data'!N12&gt;2,'Raw Data'!N12&lt;=2.5),'Bảng Giá'!$B$10,IF(AND('Raw Data'!N12&gt;2.5,'Raw Data'!N12&lt;=3),'Bảng Giá'!$B$11,IF(AND('Raw Data'!N12&gt;3,'Raw Data'!N12&lt;=3.5),'Bảng Giá'!$B$12,IF(AND('Raw Data'!N12&gt;3.5,'Raw Data'!N12&lt;=4),'Bảng Giá'!$B$13,IF(AND('Raw Data'!N12&gt;4,'Raw Data'!N12&lt;=4.5),'Bảng Giá'!$B$14,IF(AND('Raw Data'!N12&gt;4.5,'Raw Data'!N12&lt;=5),'Bảng Giá'!$B$15,IF(AND('Raw Data'!N12&gt;5,'Raw Data'!N12&lt;=5.5),'Bảng Giá'!$B$16,IF(AND('Raw Data'!N12&gt;5.5,'Raw Data'!N12&lt;=6),'Bảng Giá'!$B$17,'Bảng Giá'!$B$18)))))))))))))))</f>
        <v>0.1&lt;x&lt;=0.25</v>
      </c>
      <c r="Q12" s="48">
        <f t="shared" si="3"/>
        <v>-7.6335877862595417E-3</v>
      </c>
      <c r="R12">
        <f t="shared" si="4"/>
        <v>15600</v>
      </c>
      <c r="S12">
        <f t="shared" si="5"/>
        <v>2500</v>
      </c>
    </row>
    <row r="13" spans="1:19" x14ac:dyDescent="0.25">
      <c r="A13" s="12">
        <v>12</v>
      </c>
      <c r="B13" s="12" t="s">
        <v>211</v>
      </c>
      <c r="C13" s="13">
        <v>236627930</v>
      </c>
      <c r="D13" s="14">
        <v>42996.669282407405</v>
      </c>
      <c r="E13" s="17">
        <v>42998.769282407404</v>
      </c>
      <c r="F13" s="13" t="s">
        <v>303</v>
      </c>
      <c r="G13" s="12">
        <v>500</v>
      </c>
      <c r="H13" s="13" t="s">
        <v>93</v>
      </c>
      <c r="I13" s="13" t="s">
        <v>94</v>
      </c>
      <c r="J13" s="37">
        <f>INDEX('Bảng Giá'!$C$3:$H$18,MATCH('Raw Data'!P13,'Bảng Giá'!$B$3:$B$18,0),MATCH('Raw Data'!M13,'Bảng Giá'!$C$2:$H$2,0))</f>
        <v>22500</v>
      </c>
      <c r="K13" s="12">
        <v>29900</v>
      </c>
      <c r="L13" s="36">
        <f t="shared" si="0"/>
        <v>2.0999999999985448</v>
      </c>
      <c r="M13" t="str">
        <f>'References data'!H14</f>
        <v>Liên Vùng đặc biệt</v>
      </c>
      <c r="N13">
        <f t="shared" si="1"/>
        <v>0.5</v>
      </c>
      <c r="O13">
        <f t="shared" si="2"/>
        <v>-7400</v>
      </c>
      <c r="P13" t="str">
        <f>IF(AND(N13&gt;0,N13&lt;=0.05),'Bảng Giá'!$B$3,IF(AND(N13&lt;=0.1,N13&gt;0.05),'Bảng Giá'!$B$4,IF(AND('Raw Data'!N13&gt;0.1,'Raw Data'!N13&lt;=0.25),'Bảng Giá'!$B$5,IF(AND('Raw Data'!N13&gt;0.25,'Raw Data'!N13&lt;=0.5),'Bảng Giá'!$B$6,IF(AND('Raw Data'!N13&gt;0.5,'Raw Data'!N13&lt;=1),'Bảng Giá'!$B$7,IF(AND('Raw Data'!N13&gt;1,'Raw Data'!N13&lt;=1.5),'Bảng Giá'!$B$8,IF(AND('Raw Data'!N13&gt;1.5,'Raw Data'!N13&lt;=2),'Bảng Giá'!$B$9,IF(AND('Raw Data'!N13&gt;2,'Raw Data'!N13&lt;=2.5),'Bảng Giá'!$B$10,IF(AND('Raw Data'!N13&gt;2.5,'Raw Data'!N13&lt;=3),'Bảng Giá'!$B$11,IF(AND('Raw Data'!N13&gt;3,'Raw Data'!N13&lt;=3.5),'Bảng Giá'!$B$12,IF(AND('Raw Data'!N13&gt;3.5,'Raw Data'!N13&lt;=4),'Bảng Giá'!$B$13,IF(AND('Raw Data'!N13&gt;4,'Raw Data'!N13&lt;=4.5),'Bảng Giá'!$B$14,IF(AND('Raw Data'!N13&gt;4.5,'Raw Data'!N13&lt;=5),'Bảng Giá'!$B$15,IF(AND('Raw Data'!N13&gt;5,'Raw Data'!N13&lt;=5.5),'Bảng Giá'!$B$16,IF(AND('Raw Data'!N13&gt;5.5,'Raw Data'!N13&lt;=6),'Bảng Giá'!$B$17,'Bảng Giá'!$B$18)))))))))))))))</f>
        <v>0.25&lt;x&lt;=0.5</v>
      </c>
      <c r="Q13" s="48">
        <f t="shared" si="3"/>
        <v>-0.24749163879598662</v>
      </c>
      <c r="R13">
        <f t="shared" si="4"/>
        <v>27000</v>
      </c>
      <c r="S13">
        <f t="shared" si="5"/>
        <v>-2900</v>
      </c>
    </row>
    <row r="14" spans="1:19" x14ac:dyDescent="0.25">
      <c r="A14" s="12">
        <v>13</v>
      </c>
      <c r="B14" s="12" t="s">
        <v>211</v>
      </c>
      <c r="C14" s="13">
        <v>236257968</v>
      </c>
      <c r="D14" s="14">
        <v>42996.609768518516</v>
      </c>
      <c r="E14" s="17">
        <v>42998.909768518519</v>
      </c>
      <c r="F14" s="13" t="s">
        <v>303</v>
      </c>
      <c r="G14" s="12">
        <v>250</v>
      </c>
      <c r="H14" s="13" t="s">
        <v>95</v>
      </c>
      <c r="I14" s="13" t="s">
        <v>96</v>
      </c>
      <c r="J14" s="37">
        <f>INDEX('Bảng Giá'!$C$3:$H$18,MATCH('Raw Data'!P14,'Bảng Giá'!$B$3:$B$18,0),MATCH('Raw Data'!M14,'Bảng Giá'!$C$2:$H$2,0))</f>
        <v>20000</v>
      </c>
      <c r="K14" s="12">
        <v>20100</v>
      </c>
      <c r="L14" s="36">
        <f t="shared" si="0"/>
        <v>2.3000000000029104</v>
      </c>
      <c r="M14" t="str">
        <f>'References data'!H15</f>
        <v>Nội Vùng</v>
      </c>
      <c r="N14">
        <f t="shared" si="1"/>
        <v>0.25</v>
      </c>
      <c r="O14">
        <f t="shared" si="2"/>
        <v>-100</v>
      </c>
      <c r="P14" t="str">
        <f>IF(AND(N14&gt;0,N14&lt;=0.05),'Bảng Giá'!$B$3,IF(AND(N14&lt;=0.1,N14&gt;0.05),'Bảng Giá'!$B$4,IF(AND('Raw Data'!N14&gt;0.1,'Raw Data'!N14&lt;=0.25),'Bảng Giá'!$B$5,IF(AND('Raw Data'!N14&gt;0.25,'Raw Data'!N14&lt;=0.5),'Bảng Giá'!$B$6,IF(AND('Raw Data'!N14&gt;0.5,'Raw Data'!N14&lt;=1),'Bảng Giá'!$B$7,IF(AND('Raw Data'!N14&gt;1,'Raw Data'!N14&lt;=1.5),'Bảng Giá'!$B$8,IF(AND('Raw Data'!N14&gt;1.5,'Raw Data'!N14&lt;=2),'Bảng Giá'!$B$9,IF(AND('Raw Data'!N14&gt;2,'Raw Data'!N14&lt;=2.5),'Bảng Giá'!$B$10,IF(AND('Raw Data'!N14&gt;2.5,'Raw Data'!N14&lt;=3),'Bảng Giá'!$B$11,IF(AND('Raw Data'!N14&gt;3,'Raw Data'!N14&lt;=3.5),'Bảng Giá'!$B$12,IF(AND('Raw Data'!N14&gt;3.5,'Raw Data'!N14&lt;=4),'Bảng Giá'!$B$13,IF(AND('Raw Data'!N14&gt;4,'Raw Data'!N14&lt;=4.5),'Bảng Giá'!$B$14,IF(AND('Raw Data'!N14&gt;4.5,'Raw Data'!N14&lt;=5),'Bảng Giá'!$B$15,IF(AND('Raw Data'!N14&gt;5,'Raw Data'!N14&lt;=5.5),'Bảng Giá'!$B$16,IF(AND('Raw Data'!N14&gt;5.5,'Raw Data'!N14&lt;=6),'Bảng Giá'!$B$17,'Bảng Giá'!$B$18)))))))))))))))</f>
        <v>0.1&lt;x&lt;=0.25</v>
      </c>
      <c r="Q14" s="48">
        <f t="shared" si="3"/>
        <v>-4.9751243781094526E-3</v>
      </c>
      <c r="R14">
        <f t="shared" si="4"/>
        <v>24000</v>
      </c>
      <c r="S14">
        <f t="shared" si="5"/>
        <v>3900</v>
      </c>
    </row>
    <row r="15" spans="1:19" x14ac:dyDescent="0.25">
      <c r="A15" s="12">
        <v>14</v>
      </c>
      <c r="B15" s="12" t="s">
        <v>211</v>
      </c>
      <c r="C15" s="13">
        <v>241477053</v>
      </c>
      <c r="D15" s="14">
        <v>43003.599907407406</v>
      </c>
      <c r="E15" s="17">
        <v>43007.399907407409</v>
      </c>
      <c r="F15" s="13" t="s">
        <v>302</v>
      </c>
      <c r="G15" s="12">
        <v>600</v>
      </c>
      <c r="H15" s="13" t="s">
        <v>93</v>
      </c>
      <c r="I15" s="13" t="s">
        <v>97</v>
      </c>
      <c r="J15" s="37">
        <f>INDEX('Bảng Giá'!$C$3:$H$18,MATCH('Raw Data'!P15,'Bảng Giá'!$B$3:$B$18,0),MATCH('Raw Data'!M15,'Bảng Giá'!$C$2:$H$2,0))</f>
        <v>32500</v>
      </c>
      <c r="K15" s="12">
        <v>31700</v>
      </c>
      <c r="L15" s="36">
        <f t="shared" si="0"/>
        <v>3.8000000000029104</v>
      </c>
      <c r="M15" t="str">
        <f>'References data'!H16</f>
        <v>Liên Vùng</v>
      </c>
      <c r="N15">
        <f t="shared" si="1"/>
        <v>0.6</v>
      </c>
      <c r="O15">
        <f t="shared" si="2"/>
        <v>800</v>
      </c>
      <c r="P15" t="str">
        <f>IF(AND(N15&gt;0,N15&lt;=0.05),'Bảng Giá'!$B$3,IF(AND(N15&lt;=0.1,N15&gt;0.05),'Bảng Giá'!$B$4,IF(AND('Raw Data'!N15&gt;0.1,'Raw Data'!N15&lt;=0.25),'Bảng Giá'!$B$5,IF(AND('Raw Data'!N15&gt;0.25,'Raw Data'!N15&lt;=0.5),'Bảng Giá'!$B$6,IF(AND('Raw Data'!N15&gt;0.5,'Raw Data'!N15&lt;=1),'Bảng Giá'!$B$7,IF(AND('Raw Data'!N15&gt;1,'Raw Data'!N15&lt;=1.5),'Bảng Giá'!$B$8,IF(AND('Raw Data'!N15&gt;1.5,'Raw Data'!N15&lt;=2),'Bảng Giá'!$B$9,IF(AND('Raw Data'!N15&gt;2,'Raw Data'!N15&lt;=2.5),'Bảng Giá'!$B$10,IF(AND('Raw Data'!N15&gt;2.5,'Raw Data'!N15&lt;=3),'Bảng Giá'!$B$11,IF(AND('Raw Data'!N15&gt;3,'Raw Data'!N15&lt;=3.5),'Bảng Giá'!$B$12,IF(AND('Raw Data'!N15&gt;3.5,'Raw Data'!N15&lt;=4),'Bảng Giá'!$B$13,IF(AND('Raw Data'!N15&gt;4,'Raw Data'!N15&lt;=4.5),'Bảng Giá'!$B$14,IF(AND('Raw Data'!N15&gt;4.5,'Raw Data'!N15&lt;=5),'Bảng Giá'!$B$15,IF(AND('Raw Data'!N15&gt;5,'Raw Data'!N15&lt;=5.5),'Bảng Giá'!$B$16,IF(AND('Raw Data'!N15&gt;5.5,'Raw Data'!N15&lt;=6),'Bảng Giá'!$B$17,'Bảng Giá'!$B$18)))))))))))))))</f>
        <v>0.5&lt;x&lt;=1</v>
      </c>
      <c r="Q15" s="48">
        <f t="shared" si="3"/>
        <v>2.5236593059936908E-2</v>
      </c>
      <c r="R15">
        <f t="shared" si="4"/>
        <v>39000</v>
      </c>
      <c r="S15">
        <f t="shared" si="5"/>
        <v>7300</v>
      </c>
    </row>
    <row r="16" spans="1:19" x14ac:dyDescent="0.25">
      <c r="A16" s="12">
        <v>15</v>
      </c>
      <c r="B16" s="12" t="s">
        <v>211</v>
      </c>
      <c r="C16" s="13">
        <v>237942110</v>
      </c>
      <c r="D16" s="14">
        <v>42998.743946759256</v>
      </c>
      <c r="E16" s="17">
        <v>43000.043946759259</v>
      </c>
      <c r="F16" s="13" t="s">
        <v>303</v>
      </c>
      <c r="G16" s="12">
        <v>600</v>
      </c>
      <c r="H16" s="13" t="s">
        <v>98</v>
      </c>
      <c r="I16" s="13" t="s">
        <v>99</v>
      </c>
      <c r="J16" s="37">
        <f>INDEX('Bảng Giá'!$C$3:$H$18,MATCH('Raw Data'!P16,'Bảng Giá'!$B$3:$B$18,0),MATCH('Raw Data'!M16,'Bảng Giá'!$C$2:$H$2,0))</f>
        <v>14000</v>
      </c>
      <c r="K16" s="12">
        <v>14100</v>
      </c>
      <c r="L16" s="36">
        <f t="shared" si="0"/>
        <v>1.3000000000029104</v>
      </c>
      <c r="M16" t="str">
        <f>'References data'!H17</f>
        <v>Nội Tỉnh</v>
      </c>
      <c r="N16">
        <f t="shared" si="1"/>
        <v>0.6</v>
      </c>
      <c r="O16">
        <f t="shared" si="2"/>
        <v>-100</v>
      </c>
      <c r="P16" t="str">
        <f>IF(AND(N16&gt;0,N16&lt;=0.05),'Bảng Giá'!$B$3,IF(AND(N16&lt;=0.1,N16&gt;0.05),'Bảng Giá'!$B$4,IF(AND('Raw Data'!N16&gt;0.1,'Raw Data'!N16&lt;=0.25),'Bảng Giá'!$B$5,IF(AND('Raw Data'!N16&gt;0.25,'Raw Data'!N16&lt;=0.5),'Bảng Giá'!$B$6,IF(AND('Raw Data'!N16&gt;0.5,'Raw Data'!N16&lt;=1),'Bảng Giá'!$B$7,IF(AND('Raw Data'!N16&gt;1,'Raw Data'!N16&lt;=1.5),'Bảng Giá'!$B$8,IF(AND('Raw Data'!N16&gt;1.5,'Raw Data'!N16&lt;=2),'Bảng Giá'!$B$9,IF(AND('Raw Data'!N16&gt;2,'Raw Data'!N16&lt;=2.5),'Bảng Giá'!$B$10,IF(AND('Raw Data'!N16&gt;2.5,'Raw Data'!N16&lt;=3),'Bảng Giá'!$B$11,IF(AND('Raw Data'!N16&gt;3,'Raw Data'!N16&lt;=3.5),'Bảng Giá'!$B$12,IF(AND('Raw Data'!N16&gt;3.5,'Raw Data'!N16&lt;=4),'Bảng Giá'!$B$13,IF(AND('Raw Data'!N16&gt;4,'Raw Data'!N16&lt;=4.5),'Bảng Giá'!$B$14,IF(AND('Raw Data'!N16&gt;4.5,'Raw Data'!N16&lt;=5),'Bảng Giá'!$B$15,IF(AND('Raw Data'!N16&gt;5,'Raw Data'!N16&lt;=5.5),'Bảng Giá'!$B$16,IF(AND('Raw Data'!N16&gt;5.5,'Raw Data'!N16&lt;=6),'Bảng Giá'!$B$17,'Bảng Giá'!$B$18)))))))))))))))</f>
        <v>0.5&lt;x&lt;=1</v>
      </c>
      <c r="Q16" s="48">
        <f t="shared" si="3"/>
        <v>-7.0921985815602835E-3</v>
      </c>
      <c r="R16">
        <f t="shared" si="4"/>
        <v>16800</v>
      </c>
      <c r="S16">
        <f t="shared" si="5"/>
        <v>2700</v>
      </c>
    </row>
    <row r="17" spans="1:19" x14ac:dyDescent="0.25">
      <c r="A17" s="12">
        <v>16</v>
      </c>
      <c r="B17" s="12" t="s">
        <v>211</v>
      </c>
      <c r="C17" s="13">
        <v>243705507</v>
      </c>
      <c r="D17" s="14">
        <v>43005.621967592589</v>
      </c>
      <c r="E17" s="17">
        <v>43009.421967592592</v>
      </c>
      <c r="F17" s="13" t="s">
        <v>302</v>
      </c>
      <c r="G17" s="12">
        <v>500</v>
      </c>
      <c r="H17" s="13" t="s">
        <v>100</v>
      </c>
      <c r="I17" s="13" t="s">
        <v>101</v>
      </c>
      <c r="J17" s="37">
        <f>INDEX('Bảng Giá'!$C$3:$H$18,MATCH('Raw Data'!P17,'Bảng Giá'!$B$3:$B$18,0),MATCH('Raw Data'!M17,'Bảng Giá'!$C$2:$H$2,0))</f>
        <v>26000</v>
      </c>
      <c r="K17" s="12">
        <v>31700</v>
      </c>
      <c r="L17" s="36">
        <f t="shared" si="0"/>
        <v>3.8000000000029104</v>
      </c>
      <c r="M17" t="str">
        <f>'References data'!H18</f>
        <v>Liên Vùng</v>
      </c>
      <c r="N17">
        <f t="shared" si="1"/>
        <v>0.5</v>
      </c>
      <c r="O17">
        <f t="shared" si="2"/>
        <v>-5700</v>
      </c>
      <c r="P17" t="str">
        <f>IF(AND(N17&gt;0,N17&lt;=0.05),'Bảng Giá'!$B$3,IF(AND(N17&lt;=0.1,N17&gt;0.05),'Bảng Giá'!$B$4,IF(AND('Raw Data'!N17&gt;0.1,'Raw Data'!N17&lt;=0.25),'Bảng Giá'!$B$5,IF(AND('Raw Data'!N17&gt;0.25,'Raw Data'!N17&lt;=0.5),'Bảng Giá'!$B$6,IF(AND('Raw Data'!N17&gt;0.5,'Raw Data'!N17&lt;=1),'Bảng Giá'!$B$7,IF(AND('Raw Data'!N17&gt;1,'Raw Data'!N17&lt;=1.5),'Bảng Giá'!$B$8,IF(AND('Raw Data'!N17&gt;1.5,'Raw Data'!N17&lt;=2),'Bảng Giá'!$B$9,IF(AND('Raw Data'!N17&gt;2,'Raw Data'!N17&lt;=2.5),'Bảng Giá'!$B$10,IF(AND('Raw Data'!N17&gt;2.5,'Raw Data'!N17&lt;=3),'Bảng Giá'!$B$11,IF(AND('Raw Data'!N17&gt;3,'Raw Data'!N17&lt;=3.5),'Bảng Giá'!$B$12,IF(AND('Raw Data'!N17&gt;3.5,'Raw Data'!N17&lt;=4),'Bảng Giá'!$B$13,IF(AND('Raw Data'!N17&gt;4,'Raw Data'!N17&lt;=4.5),'Bảng Giá'!$B$14,IF(AND('Raw Data'!N17&gt;4.5,'Raw Data'!N17&lt;=5),'Bảng Giá'!$B$15,IF(AND('Raw Data'!N17&gt;5,'Raw Data'!N17&lt;=5.5),'Bảng Giá'!$B$16,IF(AND('Raw Data'!N17&gt;5.5,'Raw Data'!N17&lt;=6),'Bảng Giá'!$B$17,'Bảng Giá'!$B$18)))))))))))))))</f>
        <v>0.25&lt;x&lt;=0.5</v>
      </c>
      <c r="Q17" s="48">
        <f t="shared" si="3"/>
        <v>-0.17981072555205047</v>
      </c>
      <c r="R17">
        <f t="shared" si="4"/>
        <v>31200</v>
      </c>
      <c r="S17">
        <f t="shared" si="5"/>
        <v>-500</v>
      </c>
    </row>
    <row r="18" spans="1:19" x14ac:dyDescent="0.25">
      <c r="A18" s="12">
        <v>17</v>
      </c>
      <c r="B18" s="12" t="s">
        <v>211</v>
      </c>
      <c r="C18" s="13">
        <v>243294384</v>
      </c>
      <c r="D18" s="14">
        <v>43005.607245370367</v>
      </c>
      <c r="E18" s="17">
        <v>43009.40724537037</v>
      </c>
      <c r="F18" s="13" t="s">
        <v>302</v>
      </c>
      <c r="G18" s="12">
        <v>150</v>
      </c>
      <c r="H18" s="13" t="s">
        <v>100</v>
      </c>
      <c r="I18" s="13" t="s">
        <v>102</v>
      </c>
      <c r="J18" s="37">
        <f>INDEX('Bảng Giá'!$C$3:$H$18,MATCH('Raw Data'!P18,'Bảng Giá'!$B$3:$B$18,0),MATCH('Raw Data'!M18,'Bảng Giá'!$C$2:$H$2,0))</f>
        <v>21000</v>
      </c>
      <c r="K18" s="12">
        <v>20500</v>
      </c>
      <c r="L18" s="36">
        <f t="shared" si="0"/>
        <v>3.8000000000029104</v>
      </c>
      <c r="M18" t="str">
        <f>'References data'!H19</f>
        <v>Liên Vùng</v>
      </c>
      <c r="N18">
        <f t="shared" si="1"/>
        <v>0.15</v>
      </c>
      <c r="O18">
        <f t="shared" si="2"/>
        <v>500</v>
      </c>
      <c r="P18" t="str">
        <f>IF(AND(N18&gt;0,N18&lt;=0.05),'Bảng Giá'!$B$3,IF(AND(N18&lt;=0.1,N18&gt;0.05),'Bảng Giá'!$B$4,IF(AND('Raw Data'!N18&gt;0.1,'Raw Data'!N18&lt;=0.25),'Bảng Giá'!$B$5,IF(AND('Raw Data'!N18&gt;0.25,'Raw Data'!N18&lt;=0.5),'Bảng Giá'!$B$6,IF(AND('Raw Data'!N18&gt;0.5,'Raw Data'!N18&lt;=1),'Bảng Giá'!$B$7,IF(AND('Raw Data'!N18&gt;1,'Raw Data'!N18&lt;=1.5),'Bảng Giá'!$B$8,IF(AND('Raw Data'!N18&gt;1.5,'Raw Data'!N18&lt;=2),'Bảng Giá'!$B$9,IF(AND('Raw Data'!N18&gt;2,'Raw Data'!N18&lt;=2.5),'Bảng Giá'!$B$10,IF(AND('Raw Data'!N18&gt;2.5,'Raw Data'!N18&lt;=3),'Bảng Giá'!$B$11,IF(AND('Raw Data'!N18&gt;3,'Raw Data'!N18&lt;=3.5),'Bảng Giá'!$B$12,IF(AND('Raw Data'!N18&gt;3.5,'Raw Data'!N18&lt;=4),'Bảng Giá'!$B$13,IF(AND('Raw Data'!N18&gt;4,'Raw Data'!N18&lt;=4.5),'Bảng Giá'!$B$14,IF(AND('Raw Data'!N18&gt;4.5,'Raw Data'!N18&lt;=5),'Bảng Giá'!$B$15,IF(AND('Raw Data'!N18&gt;5,'Raw Data'!N18&lt;=5.5),'Bảng Giá'!$B$16,IF(AND('Raw Data'!N18&gt;5.5,'Raw Data'!N18&lt;=6),'Bảng Giá'!$B$17,'Bảng Giá'!$B$18)))))))))))))))</f>
        <v>0.1&lt;x&lt;=0.25</v>
      </c>
      <c r="Q18" s="48">
        <f t="shared" si="3"/>
        <v>2.4390243902439025E-2</v>
      </c>
      <c r="R18">
        <f t="shared" si="4"/>
        <v>25200</v>
      </c>
      <c r="S18">
        <f t="shared" si="5"/>
        <v>4700</v>
      </c>
    </row>
    <row r="19" spans="1:19" x14ac:dyDescent="0.25">
      <c r="A19" s="12">
        <v>18</v>
      </c>
      <c r="B19" s="12" t="s">
        <v>211</v>
      </c>
      <c r="C19" s="13">
        <v>239536073</v>
      </c>
      <c r="D19" s="14">
        <v>43000.443564814814</v>
      </c>
      <c r="E19" s="17">
        <v>43004.243564814817</v>
      </c>
      <c r="F19" s="13" t="s">
        <v>303</v>
      </c>
      <c r="G19" s="12">
        <v>550</v>
      </c>
      <c r="H19" s="13" t="s">
        <v>103</v>
      </c>
      <c r="I19" s="13" t="s">
        <v>104</v>
      </c>
      <c r="J19" s="37">
        <f>INDEX('Bảng Giá'!$C$3:$H$18,MATCH('Raw Data'!P19,'Bảng Giá'!$B$3:$B$18,0),MATCH('Raw Data'!M19,'Bảng Giá'!$C$2:$H$2,0))</f>
        <v>32500</v>
      </c>
      <c r="K19" s="12">
        <v>31700</v>
      </c>
      <c r="L19" s="36">
        <f t="shared" si="0"/>
        <v>3.8000000000029104</v>
      </c>
      <c r="M19" t="str">
        <f>'References data'!H20</f>
        <v>Liên Vùng</v>
      </c>
      <c r="N19">
        <f t="shared" si="1"/>
        <v>0.55000000000000004</v>
      </c>
      <c r="O19">
        <f t="shared" si="2"/>
        <v>800</v>
      </c>
      <c r="P19" t="str">
        <f>IF(AND(N19&gt;0,N19&lt;=0.05),'Bảng Giá'!$B$3,IF(AND(N19&lt;=0.1,N19&gt;0.05),'Bảng Giá'!$B$4,IF(AND('Raw Data'!N19&gt;0.1,'Raw Data'!N19&lt;=0.25),'Bảng Giá'!$B$5,IF(AND('Raw Data'!N19&gt;0.25,'Raw Data'!N19&lt;=0.5),'Bảng Giá'!$B$6,IF(AND('Raw Data'!N19&gt;0.5,'Raw Data'!N19&lt;=1),'Bảng Giá'!$B$7,IF(AND('Raw Data'!N19&gt;1,'Raw Data'!N19&lt;=1.5),'Bảng Giá'!$B$8,IF(AND('Raw Data'!N19&gt;1.5,'Raw Data'!N19&lt;=2),'Bảng Giá'!$B$9,IF(AND('Raw Data'!N19&gt;2,'Raw Data'!N19&lt;=2.5),'Bảng Giá'!$B$10,IF(AND('Raw Data'!N19&gt;2.5,'Raw Data'!N19&lt;=3),'Bảng Giá'!$B$11,IF(AND('Raw Data'!N19&gt;3,'Raw Data'!N19&lt;=3.5),'Bảng Giá'!$B$12,IF(AND('Raw Data'!N19&gt;3.5,'Raw Data'!N19&lt;=4),'Bảng Giá'!$B$13,IF(AND('Raw Data'!N19&gt;4,'Raw Data'!N19&lt;=4.5),'Bảng Giá'!$B$14,IF(AND('Raw Data'!N19&gt;4.5,'Raw Data'!N19&lt;=5),'Bảng Giá'!$B$15,IF(AND('Raw Data'!N19&gt;5,'Raw Data'!N19&lt;=5.5),'Bảng Giá'!$B$16,IF(AND('Raw Data'!N19&gt;5.5,'Raw Data'!N19&lt;=6),'Bảng Giá'!$B$17,'Bảng Giá'!$B$18)))))))))))))))</f>
        <v>0.5&lt;x&lt;=1</v>
      </c>
      <c r="Q19" s="48">
        <f t="shared" si="3"/>
        <v>2.5236593059936908E-2</v>
      </c>
      <c r="R19">
        <f t="shared" si="4"/>
        <v>39000</v>
      </c>
      <c r="S19">
        <f t="shared" si="5"/>
        <v>7300</v>
      </c>
    </row>
    <row r="20" spans="1:19" x14ac:dyDescent="0.25">
      <c r="A20" s="12">
        <v>19</v>
      </c>
      <c r="B20" s="12" t="s">
        <v>211</v>
      </c>
      <c r="C20" s="13">
        <v>243216088</v>
      </c>
      <c r="D20" s="14">
        <v>43005.652268518519</v>
      </c>
      <c r="E20" s="17">
        <v>43007.752268518518</v>
      </c>
      <c r="F20" s="13" t="s">
        <v>302</v>
      </c>
      <c r="G20" s="12">
        <v>2700</v>
      </c>
      <c r="H20" s="13" t="s">
        <v>95</v>
      </c>
      <c r="I20" s="13" t="s">
        <v>94</v>
      </c>
      <c r="J20" s="37">
        <f>INDEX('Bảng Giá'!$C$3:$H$18,MATCH('Raw Data'!P20,'Bảng Giá'!$B$3:$B$18,0),MATCH('Raw Data'!M20,'Bảng Giá'!$C$2:$H$2,0))</f>
        <v>62500</v>
      </c>
      <c r="K20" s="12">
        <v>61300</v>
      </c>
      <c r="L20" s="36">
        <f t="shared" si="0"/>
        <v>2.0999999999985448</v>
      </c>
      <c r="M20" t="str">
        <f>'References data'!H21</f>
        <v>Liên Vùng đặc biệt</v>
      </c>
      <c r="N20">
        <f t="shared" si="1"/>
        <v>2.7</v>
      </c>
      <c r="O20">
        <f t="shared" si="2"/>
        <v>1200</v>
      </c>
      <c r="P20" t="str">
        <f>IF(AND(N20&gt;0,N20&lt;=0.05),'Bảng Giá'!$B$3,IF(AND(N20&lt;=0.1,N20&gt;0.05),'Bảng Giá'!$B$4,IF(AND('Raw Data'!N20&gt;0.1,'Raw Data'!N20&lt;=0.25),'Bảng Giá'!$B$5,IF(AND('Raw Data'!N20&gt;0.25,'Raw Data'!N20&lt;=0.5),'Bảng Giá'!$B$6,IF(AND('Raw Data'!N20&gt;0.5,'Raw Data'!N20&lt;=1),'Bảng Giá'!$B$7,IF(AND('Raw Data'!N20&gt;1,'Raw Data'!N20&lt;=1.5),'Bảng Giá'!$B$8,IF(AND('Raw Data'!N20&gt;1.5,'Raw Data'!N20&lt;=2),'Bảng Giá'!$B$9,IF(AND('Raw Data'!N20&gt;2,'Raw Data'!N20&lt;=2.5),'Bảng Giá'!$B$10,IF(AND('Raw Data'!N20&gt;2.5,'Raw Data'!N20&lt;=3),'Bảng Giá'!$B$11,IF(AND('Raw Data'!N20&gt;3,'Raw Data'!N20&lt;=3.5),'Bảng Giá'!$B$12,IF(AND('Raw Data'!N20&gt;3.5,'Raw Data'!N20&lt;=4),'Bảng Giá'!$B$13,IF(AND('Raw Data'!N20&gt;4,'Raw Data'!N20&lt;=4.5),'Bảng Giá'!$B$14,IF(AND('Raw Data'!N20&gt;4.5,'Raw Data'!N20&lt;=5),'Bảng Giá'!$B$15,IF(AND('Raw Data'!N20&gt;5,'Raw Data'!N20&lt;=5.5),'Bảng Giá'!$B$16,IF(AND('Raw Data'!N20&gt;5.5,'Raw Data'!N20&lt;=6),'Bảng Giá'!$B$17,'Bảng Giá'!$B$18)))))))))))))))</f>
        <v>2.5&lt;x&lt;=3</v>
      </c>
      <c r="Q20" s="48">
        <f t="shared" si="3"/>
        <v>1.9575856443719411E-2</v>
      </c>
      <c r="R20">
        <f t="shared" si="4"/>
        <v>75000</v>
      </c>
      <c r="S20">
        <f t="shared" si="5"/>
        <v>13700</v>
      </c>
    </row>
    <row r="21" spans="1:19" x14ac:dyDescent="0.25">
      <c r="A21" s="12">
        <v>20</v>
      </c>
      <c r="B21" s="12" t="s">
        <v>211</v>
      </c>
      <c r="C21" s="13">
        <v>240953683</v>
      </c>
      <c r="D21" s="14">
        <v>43002.468055555553</v>
      </c>
      <c r="E21" s="17">
        <v>43004.768055555556</v>
      </c>
      <c r="F21" s="13" t="s">
        <v>303</v>
      </c>
      <c r="G21" s="12">
        <v>300</v>
      </c>
      <c r="H21" s="13" t="s">
        <v>76</v>
      </c>
      <c r="I21" s="13" t="s">
        <v>105</v>
      </c>
      <c r="J21" s="37">
        <f>INDEX('Bảng Giá'!$C$3:$H$18,MATCH('Raw Data'!P21,'Bảng Giá'!$B$3:$B$18,0),MATCH('Raw Data'!M21,'Bảng Giá'!$C$2:$H$2,0))</f>
        <v>20000</v>
      </c>
      <c r="K21" s="12">
        <v>20100</v>
      </c>
      <c r="L21" s="36">
        <f t="shared" si="0"/>
        <v>2.3000000000029104</v>
      </c>
      <c r="M21" t="str">
        <f>'References data'!H22</f>
        <v>Nội Vùng</v>
      </c>
      <c r="N21">
        <f t="shared" si="1"/>
        <v>0.3</v>
      </c>
      <c r="O21">
        <f t="shared" si="2"/>
        <v>-100</v>
      </c>
      <c r="P21" t="str">
        <f>IF(AND(N21&gt;0,N21&lt;=0.05),'Bảng Giá'!$B$3,IF(AND(N21&lt;=0.1,N21&gt;0.05),'Bảng Giá'!$B$4,IF(AND('Raw Data'!N21&gt;0.1,'Raw Data'!N21&lt;=0.25),'Bảng Giá'!$B$5,IF(AND('Raw Data'!N21&gt;0.25,'Raw Data'!N21&lt;=0.5),'Bảng Giá'!$B$6,IF(AND('Raw Data'!N21&gt;0.5,'Raw Data'!N21&lt;=1),'Bảng Giá'!$B$7,IF(AND('Raw Data'!N21&gt;1,'Raw Data'!N21&lt;=1.5),'Bảng Giá'!$B$8,IF(AND('Raw Data'!N21&gt;1.5,'Raw Data'!N21&lt;=2),'Bảng Giá'!$B$9,IF(AND('Raw Data'!N21&gt;2,'Raw Data'!N21&lt;=2.5),'Bảng Giá'!$B$10,IF(AND('Raw Data'!N21&gt;2.5,'Raw Data'!N21&lt;=3),'Bảng Giá'!$B$11,IF(AND('Raw Data'!N21&gt;3,'Raw Data'!N21&lt;=3.5),'Bảng Giá'!$B$12,IF(AND('Raw Data'!N21&gt;3.5,'Raw Data'!N21&lt;=4),'Bảng Giá'!$B$13,IF(AND('Raw Data'!N21&gt;4,'Raw Data'!N21&lt;=4.5),'Bảng Giá'!$B$14,IF(AND('Raw Data'!N21&gt;4.5,'Raw Data'!N21&lt;=5),'Bảng Giá'!$B$15,IF(AND('Raw Data'!N21&gt;5,'Raw Data'!N21&lt;=5.5),'Bảng Giá'!$B$16,IF(AND('Raw Data'!N21&gt;5.5,'Raw Data'!N21&lt;=6),'Bảng Giá'!$B$17,'Bảng Giá'!$B$18)))))))))))))))</f>
        <v>0.25&lt;x&lt;=0.5</v>
      </c>
      <c r="Q21" s="48">
        <f t="shared" si="3"/>
        <v>-4.9751243781094526E-3</v>
      </c>
      <c r="R21">
        <f t="shared" si="4"/>
        <v>24000</v>
      </c>
      <c r="S21">
        <f t="shared" si="5"/>
        <v>3900</v>
      </c>
    </row>
    <row r="22" spans="1:19" x14ac:dyDescent="0.25">
      <c r="A22" s="12">
        <v>21</v>
      </c>
      <c r="B22" s="12" t="s">
        <v>211</v>
      </c>
      <c r="C22" s="15">
        <v>237502691</v>
      </c>
      <c r="D22" s="16">
        <v>42998.333333333336</v>
      </c>
      <c r="E22" s="17">
        <v>43002.133333333339</v>
      </c>
      <c r="F22" s="13" t="s">
        <v>303</v>
      </c>
      <c r="G22" s="12">
        <v>1150</v>
      </c>
      <c r="H22" s="15" t="s">
        <v>77</v>
      </c>
      <c r="I22" s="15" t="s">
        <v>106</v>
      </c>
      <c r="J22" s="37">
        <f>INDEX('Bảng Giá'!$C$3:$H$18,MATCH('Raw Data'!P22,'Bảng Giá'!$B$3:$B$18,0),MATCH('Raw Data'!M22,'Bảng Giá'!$C$2:$H$2,0))</f>
        <v>41000</v>
      </c>
      <c r="K22" s="12">
        <v>40000</v>
      </c>
      <c r="L22" s="36">
        <f t="shared" si="0"/>
        <v>3.8000000000029104</v>
      </c>
      <c r="M22" t="str">
        <f>'References data'!H23</f>
        <v>Liên Vùng</v>
      </c>
      <c r="N22">
        <f t="shared" si="1"/>
        <v>1.1499999999999999</v>
      </c>
      <c r="O22">
        <f t="shared" si="2"/>
        <v>1000</v>
      </c>
      <c r="P22" t="str">
        <f>IF(AND(N22&gt;0,N22&lt;=0.05),'Bảng Giá'!$B$3,IF(AND(N22&lt;=0.1,N22&gt;0.05),'Bảng Giá'!$B$4,IF(AND('Raw Data'!N22&gt;0.1,'Raw Data'!N22&lt;=0.25),'Bảng Giá'!$B$5,IF(AND('Raw Data'!N22&gt;0.25,'Raw Data'!N22&lt;=0.5),'Bảng Giá'!$B$6,IF(AND('Raw Data'!N22&gt;0.5,'Raw Data'!N22&lt;=1),'Bảng Giá'!$B$7,IF(AND('Raw Data'!N22&gt;1,'Raw Data'!N22&lt;=1.5),'Bảng Giá'!$B$8,IF(AND('Raw Data'!N22&gt;1.5,'Raw Data'!N22&lt;=2),'Bảng Giá'!$B$9,IF(AND('Raw Data'!N22&gt;2,'Raw Data'!N22&lt;=2.5),'Bảng Giá'!$B$10,IF(AND('Raw Data'!N22&gt;2.5,'Raw Data'!N22&lt;=3),'Bảng Giá'!$B$11,IF(AND('Raw Data'!N22&gt;3,'Raw Data'!N22&lt;=3.5),'Bảng Giá'!$B$12,IF(AND('Raw Data'!N22&gt;3.5,'Raw Data'!N22&lt;=4),'Bảng Giá'!$B$13,IF(AND('Raw Data'!N22&gt;4,'Raw Data'!N22&lt;=4.5),'Bảng Giá'!$B$14,IF(AND('Raw Data'!N22&gt;4.5,'Raw Data'!N22&lt;=5),'Bảng Giá'!$B$15,IF(AND('Raw Data'!N22&gt;5,'Raw Data'!N22&lt;=5.5),'Bảng Giá'!$B$16,IF(AND('Raw Data'!N22&gt;5.5,'Raw Data'!N22&lt;=6),'Bảng Giá'!$B$17,'Bảng Giá'!$B$18)))))))))))))))</f>
        <v>1&lt;x&lt;=1.5</v>
      </c>
      <c r="Q22" s="48">
        <f t="shared" si="3"/>
        <v>2.5000000000000001E-2</v>
      </c>
      <c r="R22">
        <f t="shared" si="4"/>
        <v>49200</v>
      </c>
      <c r="S22">
        <f t="shared" si="5"/>
        <v>9200</v>
      </c>
    </row>
    <row r="23" spans="1:19" x14ac:dyDescent="0.25">
      <c r="A23" s="12">
        <v>22</v>
      </c>
      <c r="B23" s="12" t="s">
        <v>211</v>
      </c>
      <c r="C23" s="15">
        <v>237131528</v>
      </c>
      <c r="D23" s="16">
        <v>42997.40351851852</v>
      </c>
      <c r="E23" s="17">
        <v>43001.203518518523</v>
      </c>
      <c r="F23" s="13" t="s">
        <v>303</v>
      </c>
      <c r="G23" s="12">
        <v>1000</v>
      </c>
      <c r="H23" s="15" t="s">
        <v>77</v>
      </c>
      <c r="I23" s="15" t="s">
        <v>107</v>
      </c>
      <c r="J23" s="37">
        <f>INDEX('Bảng Giá'!$C$3:$H$18,MATCH('Raw Data'!P23,'Bảng Giá'!$B$3:$B$18,0),MATCH('Raw Data'!M23,'Bảng Giá'!$C$2:$H$2,0))</f>
        <v>32500</v>
      </c>
      <c r="K23" s="12">
        <v>40000</v>
      </c>
      <c r="L23" s="36">
        <f t="shared" si="0"/>
        <v>3.8000000000029104</v>
      </c>
      <c r="M23" t="str">
        <f>'References data'!H24</f>
        <v>Liên Vùng</v>
      </c>
      <c r="N23">
        <f t="shared" si="1"/>
        <v>1</v>
      </c>
      <c r="O23">
        <f t="shared" si="2"/>
        <v>-7500</v>
      </c>
      <c r="P23" t="str">
        <f>IF(AND(N23&gt;0,N23&lt;=0.05),'Bảng Giá'!$B$3,IF(AND(N23&lt;=0.1,N23&gt;0.05),'Bảng Giá'!$B$4,IF(AND('Raw Data'!N23&gt;0.1,'Raw Data'!N23&lt;=0.25),'Bảng Giá'!$B$5,IF(AND('Raw Data'!N23&gt;0.25,'Raw Data'!N23&lt;=0.5),'Bảng Giá'!$B$6,IF(AND('Raw Data'!N23&gt;0.5,'Raw Data'!N23&lt;=1),'Bảng Giá'!$B$7,IF(AND('Raw Data'!N23&gt;1,'Raw Data'!N23&lt;=1.5),'Bảng Giá'!$B$8,IF(AND('Raw Data'!N23&gt;1.5,'Raw Data'!N23&lt;=2),'Bảng Giá'!$B$9,IF(AND('Raw Data'!N23&gt;2,'Raw Data'!N23&lt;=2.5),'Bảng Giá'!$B$10,IF(AND('Raw Data'!N23&gt;2.5,'Raw Data'!N23&lt;=3),'Bảng Giá'!$B$11,IF(AND('Raw Data'!N23&gt;3,'Raw Data'!N23&lt;=3.5),'Bảng Giá'!$B$12,IF(AND('Raw Data'!N23&gt;3.5,'Raw Data'!N23&lt;=4),'Bảng Giá'!$B$13,IF(AND('Raw Data'!N23&gt;4,'Raw Data'!N23&lt;=4.5),'Bảng Giá'!$B$14,IF(AND('Raw Data'!N23&gt;4.5,'Raw Data'!N23&lt;=5),'Bảng Giá'!$B$15,IF(AND('Raw Data'!N23&gt;5,'Raw Data'!N23&lt;=5.5),'Bảng Giá'!$B$16,IF(AND('Raw Data'!N23&gt;5.5,'Raw Data'!N23&lt;=6),'Bảng Giá'!$B$17,'Bảng Giá'!$B$18)))))))))))))))</f>
        <v>0.5&lt;x&lt;=1</v>
      </c>
      <c r="Q23" s="48">
        <f t="shared" si="3"/>
        <v>-0.1875</v>
      </c>
      <c r="R23">
        <f t="shared" si="4"/>
        <v>39000</v>
      </c>
      <c r="S23">
        <f t="shared" si="5"/>
        <v>-1000</v>
      </c>
    </row>
    <row r="24" spans="1:19" x14ac:dyDescent="0.25">
      <c r="A24" s="12">
        <v>23</v>
      </c>
      <c r="B24" s="12" t="s">
        <v>211</v>
      </c>
      <c r="C24" s="15">
        <v>236943950</v>
      </c>
      <c r="D24" s="16">
        <v>42997.333333333336</v>
      </c>
      <c r="E24" s="17">
        <v>42999.433333333334</v>
      </c>
      <c r="F24" s="13" t="s">
        <v>303</v>
      </c>
      <c r="G24" s="12">
        <v>800</v>
      </c>
      <c r="H24" s="15" t="s">
        <v>108</v>
      </c>
      <c r="I24" s="15" t="s">
        <v>78</v>
      </c>
      <c r="J24" s="37">
        <f>INDEX('Bảng Giá'!$C$3:$H$18,MATCH('Raw Data'!P24,'Bảng Giá'!$B$3:$B$18,0),MATCH('Raw Data'!M24,'Bảng Giá'!$C$2:$H$2,0))</f>
        <v>30500</v>
      </c>
      <c r="K24" s="12">
        <v>29900</v>
      </c>
      <c r="L24" s="36">
        <f t="shared" si="0"/>
        <v>2.0999999999985448</v>
      </c>
      <c r="M24" t="str">
        <f>'References data'!H25</f>
        <v>Liên Vùng đặc biệt</v>
      </c>
      <c r="N24">
        <f t="shared" si="1"/>
        <v>0.8</v>
      </c>
      <c r="O24">
        <f t="shared" si="2"/>
        <v>600</v>
      </c>
      <c r="P24" t="str">
        <f>IF(AND(N24&gt;0,N24&lt;=0.05),'Bảng Giá'!$B$3,IF(AND(N24&lt;=0.1,N24&gt;0.05),'Bảng Giá'!$B$4,IF(AND('Raw Data'!N24&gt;0.1,'Raw Data'!N24&lt;=0.25),'Bảng Giá'!$B$5,IF(AND('Raw Data'!N24&gt;0.25,'Raw Data'!N24&lt;=0.5),'Bảng Giá'!$B$6,IF(AND('Raw Data'!N24&gt;0.5,'Raw Data'!N24&lt;=1),'Bảng Giá'!$B$7,IF(AND('Raw Data'!N24&gt;1,'Raw Data'!N24&lt;=1.5),'Bảng Giá'!$B$8,IF(AND('Raw Data'!N24&gt;1.5,'Raw Data'!N24&lt;=2),'Bảng Giá'!$B$9,IF(AND('Raw Data'!N24&gt;2,'Raw Data'!N24&lt;=2.5),'Bảng Giá'!$B$10,IF(AND('Raw Data'!N24&gt;2.5,'Raw Data'!N24&lt;=3),'Bảng Giá'!$B$11,IF(AND('Raw Data'!N24&gt;3,'Raw Data'!N24&lt;=3.5),'Bảng Giá'!$B$12,IF(AND('Raw Data'!N24&gt;3.5,'Raw Data'!N24&lt;=4),'Bảng Giá'!$B$13,IF(AND('Raw Data'!N24&gt;4,'Raw Data'!N24&lt;=4.5),'Bảng Giá'!$B$14,IF(AND('Raw Data'!N24&gt;4.5,'Raw Data'!N24&lt;=5),'Bảng Giá'!$B$15,IF(AND('Raw Data'!N24&gt;5,'Raw Data'!N24&lt;=5.5),'Bảng Giá'!$B$16,IF(AND('Raw Data'!N24&gt;5.5,'Raw Data'!N24&lt;=6),'Bảng Giá'!$B$17,'Bảng Giá'!$B$18)))))))))))))))</f>
        <v>0.5&lt;x&lt;=1</v>
      </c>
      <c r="Q24" s="48">
        <f t="shared" si="3"/>
        <v>2.0066889632107024E-2</v>
      </c>
      <c r="R24">
        <f t="shared" si="4"/>
        <v>36600</v>
      </c>
      <c r="S24">
        <f t="shared" si="5"/>
        <v>6700</v>
      </c>
    </row>
    <row r="25" spans="1:19" x14ac:dyDescent="0.25">
      <c r="A25" s="12">
        <v>24</v>
      </c>
      <c r="B25" s="12" t="s">
        <v>211</v>
      </c>
      <c r="C25" s="15">
        <v>237548992</v>
      </c>
      <c r="D25" s="16">
        <v>42998.38726851852</v>
      </c>
      <c r="E25" s="17">
        <v>43002.187268518523</v>
      </c>
      <c r="F25" s="13" t="s">
        <v>303</v>
      </c>
      <c r="G25" s="12">
        <v>1200</v>
      </c>
      <c r="H25" s="15" t="s">
        <v>109</v>
      </c>
      <c r="I25" s="15" t="s">
        <v>110</v>
      </c>
      <c r="J25" s="37">
        <f>INDEX('Bảng Giá'!$C$3:$H$18,MATCH('Raw Data'!P25,'Bảng Giá'!$B$3:$B$18,0),MATCH('Raw Data'!M25,'Bảng Giá'!$C$2:$H$2,0))</f>
        <v>41000</v>
      </c>
      <c r="K25" s="12">
        <v>40000</v>
      </c>
      <c r="L25" s="36">
        <f t="shared" si="0"/>
        <v>3.8000000000029104</v>
      </c>
      <c r="M25" t="str">
        <f>'References data'!H26</f>
        <v>Liên Vùng</v>
      </c>
      <c r="N25">
        <f t="shared" si="1"/>
        <v>1.2</v>
      </c>
      <c r="O25">
        <f t="shared" si="2"/>
        <v>1000</v>
      </c>
      <c r="P25" t="str">
        <f>IF(AND(N25&gt;0,N25&lt;=0.05),'Bảng Giá'!$B$3,IF(AND(N25&lt;=0.1,N25&gt;0.05),'Bảng Giá'!$B$4,IF(AND('Raw Data'!N25&gt;0.1,'Raw Data'!N25&lt;=0.25),'Bảng Giá'!$B$5,IF(AND('Raw Data'!N25&gt;0.25,'Raw Data'!N25&lt;=0.5),'Bảng Giá'!$B$6,IF(AND('Raw Data'!N25&gt;0.5,'Raw Data'!N25&lt;=1),'Bảng Giá'!$B$7,IF(AND('Raw Data'!N25&gt;1,'Raw Data'!N25&lt;=1.5),'Bảng Giá'!$B$8,IF(AND('Raw Data'!N25&gt;1.5,'Raw Data'!N25&lt;=2),'Bảng Giá'!$B$9,IF(AND('Raw Data'!N25&gt;2,'Raw Data'!N25&lt;=2.5),'Bảng Giá'!$B$10,IF(AND('Raw Data'!N25&gt;2.5,'Raw Data'!N25&lt;=3),'Bảng Giá'!$B$11,IF(AND('Raw Data'!N25&gt;3,'Raw Data'!N25&lt;=3.5),'Bảng Giá'!$B$12,IF(AND('Raw Data'!N25&gt;3.5,'Raw Data'!N25&lt;=4),'Bảng Giá'!$B$13,IF(AND('Raw Data'!N25&gt;4,'Raw Data'!N25&lt;=4.5),'Bảng Giá'!$B$14,IF(AND('Raw Data'!N25&gt;4.5,'Raw Data'!N25&lt;=5),'Bảng Giá'!$B$15,IF(AND('Raw Data'!N25&gt;5,'Raw Data'!N25&lt;=5.5),'Bảng Giá'!$B$16,IF(AND('Raw Data'!N25&gt;5.5,'Raw Data'!N25&lt;=6),'Bảng Giá'!$B$17,'Bảng Giá'!$B$18)))))))))))))))</f>
        <v>1&lt;x&lt;=1.5</v>
      </c>
      <c r="Q25" s="48">
        <f t="shared" si="3"/>
        <v>2.5000000000000001E-2</v>
      </c>
      <c r="R25">
        <f t="shared" si="4"/>
        <v>49200</v>
      </c>
      <c r="S25">
        <f t="shared" si="5"/>
        <v>9200</v>
      </c>
    </row>
    <row r="26" spans="1:19" x14ac:dyDescent="0.25">
      <c r="A26" s="12">
        <v>25</v>
      </c>
      <c r="B26" s="12" t="s">
        <v>211</v>
      </c>
      <c r="C26" s="15">
        <v>237321947</v>
      </c>
      <c r="D26" s="16">
        <v>43004.333333333336</v>
      </c>
      <c r="E26" s="17">
        <v>43008.133333333339</v>
      </c>
      <c r="F26" s="13" t="s">
        <v>302</v>
      </c>
      <c r="G26" s="12">
        <v>2000</v>
      </c>
      <c r="H26" s="15" t="s">
        <v>75</v>
      </c>
      <c r="I26" s="15" t="s">
        <v>111</v>
      </c>
      <c r="J26" s="37">
        <f>INDEX('Bảng Giá'!$C$3:$H$18,MATCH('Raw Data'!P26,'Bảng Giá'!$B$3:$B$18,0),MATCH('Raw Data'!M26,'Bảng Giá'!$C$2:$H$2,0))</f>
        <v>49500</v>
      </c>
      <c r="K26" s="12">
        <v>56600</v>
      </c>
      <c r="L26" s="36">
        <f t="shared" si="0"/>
        <v>3.8000000000029104</v>
      </c>
      <c r="M26" t="str">
        <f>'References data'!H27</f>
        <v>Liên Vùng</v>
      </c>
      <c r="N26">
        <f t="shared" si="1"/>
        <v>2</v>
      </c>
      <c r="O26">
        <f t="shared" si="2"/>
        <v>-7100</v>
      </c>
      <c r="P26" t="str">
        <f>IF(AND(N26&gt;0,N26&lt;=0.05),'Bảng Giá'!$B$3,IF(AND(N26&lt;=0.1,N26&gt;0.05),'Bảng Giá'!$B$4,IF(AND('Raw Data'!N26&gt;0.1,'Raw Data'!N26&lt;=0.25),'Bảng Giá'!$B$5,IF(AND('Raw Data'!N26&gt;0.25,'Raw Data'!N26&lt;=0.5),'Bảng Giá'!$B$6,IF(AND('Raw Data'!N26&gt;0.5,'Raw Data'!N26&lt;=1),'Bảng Giá'!$B$7,IF(AND('Raw Data'!N26&gt;1,'Raw Data'!N26&lt;=1.5),'Bảng Giá'!$B$8,IF(AND('Raw Data'!N26&gt;1.5,'Raw Data'!N26&lt;=2),'Bảng Giá'!$B$9,IF(AND('Raw Data'!N26&gt;2,'Raw Data'!N26&lt;=2.5),'Bảng Giá'!$B$10,IF(AND('Raw Data'!N26&gt;2.5,'Raw Data'!N26&lt;=3),'Bảng Giá'!$B$11,IF(AND('Raw Data'!N26&gt;3,'Raw Data'!N26&lt;=3.5),'Bảng Giá'!$B$12,IF(AND('Raw Data'!N26&gt;3.5,'Raw Data'!N26&lt;=4),'Bảng Giá'!$B$13,IF(AND('Raw Data'!N26&gt;4,'Raw Data'!N26&lt;=4.5),'Bảng Giá'!$B$14,IF(AND('Raw Data'!N26&gt;4.5,'Raw Data'!N26&lt;=5),'Bảng Giá'!$B$15,IF(AND('Raw Data'!N26&gt;5,'Raw Data'!N26&lt;=5.5),'Bảng Giá'!$B$16,IF(AND('Raw Data'!N26&gt;5.5,'Raw Data'!N26&lt;=6),'Bảng Giá'!$B$17,'Bảng Giá'!$B$18)))))))))))))))</f>
        <v>1.5&lt;x&lt;=2</v>
      </c>
      <c r="Q26" s="48">
        <f t="shared" si="3"/>
        <v>-0.12544169611307421</v>
      </c>
      <c r="R26">
        <f t="shared" si="4"/>
        <v>59400</v>
      </c>
      <c r="S26">
        <f t="shared" si="5"/>
        <v>2800</v>
      </c>
    </row>
    <row r="27" spans="1:19" x14ac:dyDescent="0.25">
      <c r="A27" s="12">
        <v>26</v>
      </c>
      <c r="B27" s="12" t="s">
        <v>211</v>
      </c>
      <c r="C27" s="15">
        <v>242331858</v>
      </c>
      <c r="D27" s="16">
        <v>43004.333333333336</v>
      </c>
      <c r="E27" s="17">
        <v>43006.633333333339</v>
      </c>
      <c r="F27" s="13" t="s">
        <v>302</v>
      </c>
      <c r="G27" s="12">
        <v>1000</v>
      </c>
      <c r="H27" s="15" t="s">
        <v>112</v>
      </c>
      <c r="I27" s="15" t="s">
        <v>113</v>
      </c>
      <c r="J27" s="37">
        <f>INDEX('Bảng Giá'!$C$3:$H$18,MATCH('Raw Data'!P27,'Bảng Giá'!$B$3:$B$18,0),MATCH('Raw Data'!M27,'Bảng Giá'!$C$2:$H$2,0))</f>
        <v>22500</v>
      </c>
      <c r="K27" s="12">
        <v>27700</v>
      </c>
      <c r="L27" s="36">
        <f t="shared" si="0"/>
        <v>2.3000000000029104</v>
      </c>
      <c r="M27" t="str">
        <f>'References data'!H28</f>
        <v>Nội Vùng</v>
      </c>
      <c r="N27">
        <f t="shared" si="1"/>
        <v>1</v>
      </c>
      <c r="O27">
        <f t="shared" si="2"/>
        <v>-5200</v>
      </c>
      <c r="P27" t="str">
        <f>IF(AND(N27&gt;0,N27&lt;=0.05),'Bảng Giá'!$B$3,IF(AND(N27&lt;=0.1,N27&gt;0.05),'Bảng Giá'!$B$4,IF(AND('Raw Data'!N27&gt;0.1,'Raw Data'!N27&lt;=0.25),'Bảng Giá'!$B$5,IF(AND('Raw Data'!N27&gt;0.25,'Raw Data'!N27&lt;=0.5),'Bảng Giá'!$B$6,IF(AND('Raw Data'!N27&gt;0.5,'Raw Data'!N27&lt;=1),'Bảng Giá'!$B$7,IF(AND('Raw Data'!N27&gt;1,'Raw Data'!N27&lt;=1.5),'Bảng Giá'!$B$8,IF(AND('Raw Data'!N27&gt;1.5,'Raw Data'!N27&lt;=2),'Bảng Giá'!$B$9,IF(AND('Raw Data'!N27&gt;2,'Raw Data'!N27&lt;=2.5),'Bảng Giá'!$B$10,IF(AND('Raw Data'!N27&gt;2.5,'Raw Data'!N27&lt;=3),'Bảng Giá'!$B$11,IF(AND('Raw Data'!N27&gt;3,'Raw Data'!N27&lt;=3.5),'Bảng Giá'!$B$12,IF(AND('Raw Data'!N27&gt;3.5,'Raw Data'!N27&lt;=4),'Bảng Giá'!$B$13,IF(AND('Raw Data'!N27&gt;4,'Raw Data'!N27&lt;=4.5),'Bảng Giá'!$B$14,IF(AND('Raw Data'!N27&gt;4.5,'Raw Data'!N27&lt;=5),'Bảng Giá'!$B$15,IF(AND('Raw Data'!N27&gt;5,'Raw Data'!N27&lt;=5.5),'Bảng Giá'!$B$16,IF(AND('Raw Data'!N27&gt;5.5,'Raw Data'!N27&lt;=6),'Bảng Giá'!$B$17,'Bảng Giá'!$B$18)))))))))))))))</f>
        <v>0.5&lt;x&lt;=1</v>
      </c>
      <c r="Q27" s="48">
        <f t="shared" si="3"/>
        <v>-0.18772563176895307</v>
      </c>
      <c r="R27">
        <f t="shared" si="4"/>
        <v>27000</v>
      </c>
      <c r="S27">
        <f t="shared" si="5"/>
        <v>-700</v>
      </c>
    </row>
    <row r="28" spans="1:19" x14ac:dyDescent="0.25">
      <c r="A28" s="12">
        <v>27</v>
      </c>
      <c r="B28" s="12" t="s">
        <v>211</v>
      </c>
      <c r="C28" s="15">
        <v>242381292</v>
      </c>
      <c r="D28" s="16">
        <v>43005.333333333336</v>
      </c>
      <c r="E28" s="17">
        <v>43009.133333333339</v>
      </c>
      <c r="F28" s="13" t="s">
        <v>302</v>
      </c>
      <c r="G28" s="12">
        <v>50</v>
      </c>
      <c r="H28" s="15" t="s">
        <v>114</v>
      </c>
      <c r="I28" s="15" t="s">
        <v>115</v>
      </c>
      <c r="J28" s="37">
        <f>INDEX('Bảng Giá'!$C$3:$H$18,MATCH('Raw Data'!P28,'Bảng Giá'!$B$3:$B$18,0),MATCH('Raw Data'!M28,'Bảng Giá'!$C$2:$H$2,0))</f>
        <v>21000</v>
      </c>
      <c r="K28" s="12">
        <v>20500</v>
      </c>
      <c r="L28" s="36">
        <f t="shared" si="0"/>
        <v>3.8000000000029104</v>
      </c>
      <c r="M28" t="str">
        <f>'References data'!H29</f>
        <v>Liên Vùng</v>
      </c>
      <c r="N28">
        <f t="shared" si="1"/>
        <v>0.05</v>
      </c>
      <c r="O28">
        <f t="shared" si="2"/>
        <v>500</v>
      </c>
      <c r="P28" t="str">
        <f>IF(AND(N28&gt;0,N28&lt;=0.05),'Bảng Giá'!$B$3,IF(AND(N28&lt;=0.1,N28&gt;0.05),'Bảng Giá'!$B$4,IF(AND('Raw Data'!N28&gt;0.1,'Raw Data'!N28&lt;=0.25),'Bảng Giá'!$B$5,IF(AND('Raw Data'!N28&gt;0.25,'Raw Data'!N28&lt;=0.5),'Bảng Giá'!$B$6,IF(AND('Raw Data'!N28&gt;0.5,'Raw Data'!N28&lt;=1),'Bảng Giá'!$B$7,IF(AND('Raw Data'!N28&gt;1,'Raw Data'!N28&lt;=1.5),'Bảng Giá'!$B$8,IF(AND('Raw Data'!N28&gt;1.5,'Raw Data'!N28&lt;=2),'Bảng Giá'!$B$9,IF(AND('Raw Data'!N28&gt;2,'Raw Data'!N28&lt;=2.5),'Bảng Giá'!$B$10,IF(AND('Raw Data'!N28&gt;2.5,'Raw Data'!N28&lt;=3),'Bảng Giá'!$B$11,IF(AND('Raw Data'!N28&gt;3,'Raw Data'!N28&lt;=3.5),'Bảng Giá'!$B$12,IF(AND('Raw Data'!N28&gt;3.5,'Raw Data'!N28&lt;=4),'Bảng Giá'!$B$13,IF(AND('Raw Data'!N28&gt;4,'Raw Data'!N28&lt;=4.5),'Bảng Giá'!$B$14,IF(AND('Raw Data'!N28&gt;4.5,'Raw Data'!N28&lt;=5),'Bảng Giá'!$B$15,IF(AND('Raw Data'!N28&gt;5,'Raw Data'!N28&lt;=5.5),'Bảng Giá'!$B$16,IF(AND('Raw Data'!N28&gt;5.5,'Raw Data'!N28&lt;=6),'Bảng Giá'!$B$17,'Bảng Giá'!$B$18)))))))))))))))</f>
        <v>0&lt;x&lt;=0.05</v>
      </c>
      <c r="Q28" s="48">
        <f t="shared" si="3"/>
        <v>2.4390243902439025E-2</v>
      </c>
      <c r="R28">
        <f t="shared" si="4"/>
        <v>25200</v>
      </c>
      <c r="S28">
        <f t="shared" si="5"/>
        <v>4700</v>
      </c>
    </row>
    <row r="29" spans="1:19" x14ac:dyDescent="0.25">
      <c r="A29" s="12">
        <v>28</v>
      </c>
      <c r="B29" s="12" t="s">
        <v>211</v>
      </c>
      <c r="C29" s="15">
        <v>243000513</v>
      </c>
      <c r="D29" s="16">
        <v>43004.784212962964</v>
      </c>
      <c r="E29" s="17">
        <v>43008.584212962967</v>
      </c>
      <c r="F29" s="13" t="s">
        <v>302</v>
      </c>
      <c r="G29" s="12">
        <v>500</v>
      </c>
      <c r="H29" s="15" t="s">
        <v>116</v>
      </c>
      <c r="I29" s="15" t="s">
        <v>117</v>
      </c>
      <c r="J29" s="37">
        <f>INDEX('Bảng Giá'!$C$3:$H$18,MATCH('Raw Data'!P29,'Bảng Giá'!$B$3:$B$18,0),MATCH('Raw Data'!M29,'Bảng Giá'!$C$2:$H$2,0))</f>
        <v>26000</v>
      </c>
      <c r="K29" s="12">
        <v>31700</v>
      </c>
      <c r="L29" s="36">
        <f t="shared" si="0"/>
        <v>3.8000000000029104</v>
      </c>
      <c r="M29" t="str">
        <f>'References data'!H30</f>
        <v>Liên Vùng</v>
      </c>
      <c r="N29">
        <f t="shared" si="1"/>
        <v>0.5</v>
      </c>
      <c r="O29">
        <f t="shared" si="2"/>
        <v>-5700</v>
      </c>
      <c r="P29" t="str">
        <f>IF(AND(N29&gt;0,N29&lt;=0.05),'Bảng Giá'!$B$3,IF(AND(N29&lt;=0.1,N29&gt;0.05),'Bảng Giá'!$B$4,IF(AND('Raw Data'!N29&gt;0.1,'Raw Data'!N29&lt;=0.25),'Bảng Giá'!$B$5,IF(AND('Raw Data'!N29&gt;0.25,'Raw Data'!N29&lt;=0.5),'Bảng Giá'!$B$6,IF(AND('Raw Data'!N29&gt;0.5,'Raw Data'!N29&lt;=1),'Bảng Giá'!$B$7,IF(AND('Raw Data'!N29&gt;1,'Raw Data'!N29&lt;=1.5),'Bảng Giá'!$B$8,IF(AND('Raw Data'!N29&gt;1.5,'Raw Data'!N29&lt;=2),'Bảng Giá'!$B$9,IF(AND('Raw Data'!N29&gt;2,'Raw Data'!N29&lt;=2.5),'Bảng Giá'!$B$10,IF(AND('Raw Data'!N29&gt;2.5,'Raw Data'!N29&lt;=3),'Bảng Giá'!$B$11,IF(AND('Raw Data'!N29&gt;3,'Raw Data'!N29&lt;=3.5),'Bảng Giá'!$B$12,IF(AND('Raw Data'!N29&gt;3.5,'Raw Data'!N29&lt;=4),'Bảng Giá'!$B$13,IF(AND('Raw Data'!N29&gt;4,'Raw Data'!N29&lt;=4.5),'Bảng Giá'!$B$14,IF(AND('Raw Data'!N29&gt;4.5,'Raw Data'!N29&lt;=5),'Bảng Giá'!$B$15,IF(AND('Raw Data'!N29&gt;5,'Raw Data'!N29&lt;=5.5),'Bảng Giá'!$B$16,IF(AND('Raw Data'!N29&gt;5.5,'Raw Data'!N29&lt;=6),'Bảng Giá'!$B$17,'Bảng Giá'!$B$18)))))))))))))))</f>
        <v>0.25&lt;x&lt;=0.5</v>
      </c>
      <c r="Q29" s="48">
        <f t="shared" si="3"/>
        <v>-0.17981072555205047</v>
      </c>
      <c r="R29">
        <f t="shared" si="4"/>
        <v>31200</v>
      </c>
      <c r="S29">
        <f t="shared" si="5"/>
        <v>-500</v>
      </c>
    </row>
    <row r="30" spans="1:19" x14ac:dyDescent="0.25">
      <c r="A30" s="12">
        <v>29</v>
      </c>
      <c r="B30" s="12" t="s">
        <v>211</v>
      </c>
      <c r="C30" s="15">
        <v>238603617</v>
      </c>
      <c r="D30" s="16">
        <v>42999.517511574071</v>
      </c>
      <c r="E30" s="17">
        <v>43003.317511574074</v>
      </c>
      <c r="F30" s="13" t="s">
        <v>303</v>
      </c>
      <c r="G30" s="12">
        <v>1300</v>
      </c>
      <c r="H30" s="15" t="s">
        <v>109</v>
      </c>
      <c r="I30" s="15" t="s">
        <v>96</v>
      </c>
      <c r="J30" s="37">
        <f>INDEX('Bảng Giá'!$C$3:$H$18,MATCH('Raw Data'!P30,'Bảng Giá'!$B$3:$B$18,0),MATCH('Raw Data'!M30,'Bảng Giá'!$C$2:$H$2,0))</f>
        <v>41000</v>
      </c>
      <c r="K30" s="12">
        <v>40000</v>
      </c>
      <c r="L30" s="36">
        <f t="shared" si="0"/>
        <v>3.8000000000029104</v>
      </c>
      <c r="M30" t="str">
        <f>'References data'!H31</f>
        <v>Liên Vùng</v>
      </c>
      <c r="N30">
        <f t="shared" si="1"/>
        <v>1.3</v>
      </c>
      <c r="O30">
        <f t="shared" si="2"/>
        <v>1000</v>
      </c>
      <c r="P30" t="str">
        <f>IF(AND(N30&gt;0,N30&lt;=0.05),'Bảng Giá'!$B$3,IF(AND(N30&lt;=0.1,N30&gt;0.05),'Bảng Giá'!$B$4,IF(AND('Raw Data'!N30&gt;0.1,'Raw Data'!N30&lt;=0.25),'Bảng Giá'!$B$5,IF(AND('Raw Data'!N30&gt;0.25,'Raw Data'!N30&lt;=0.5),'Bảng Giá'!$B$6,IF(AND('Raw Data'!N30&gt;0.5,'Raw Data'!N30&lt;=1),'Bảng Giá'!$B$7,IF(AND('Raw Data'!N30&gt;1,'Raw Data'!N30&lt;=1.5),'Bảng Giá'!$B$8,IF(AND('Raw Data'!N30&gt;1.5,'Raw Data'!N30&lt;=2),'Bảng Giá'!$B$9,IF(AND('Raw Data'!N30&gt;2,'Raw Data'!N30&lt;=2.5),'Bảng Giá'!$B$10,IF(AND('Raw Data'!N30&gt;2.5,'Raw Data'!N30&lt;=3),'Bảng Giá'!$B$11,IF(AND('Raw Data'!N30&gt;3,'Raw Data'!N30&lt;=3.5),'Bảng Giá'!$B$12,IF(AND('Raw Data'!N30&gt;3.5,'Raw Data'!N30&lt;=4),'Bảng Giá'!$B$13,IF(AND('Raw Data'!N30&gt;4,'Raw Data'!N30&lt;=4.5),'Bảng Giá'!$B$14,IF(AND('Raw Data'!N30&gt;4.5,'Raw Data'!N30&lt;=5),'Bảng Giá'!$B$15,IF(AND('Raw Data'!N30&gt;5,'Raw Data'!N30&lt;=5.5),'Bảng Giá'!$B$16,IF(AND('Raw Data'!N30&gt;5.5,'Raw Data'!N30&lt;=6),'Bảng Giá'!$B$17,'Bảng Giá'!$B$18)))))))))))))))</f>
        <v>1&lt;x&lt;=1.5</v>
      </c>
      <c r="Q30" s="48">
        <f t="shared" si="3"/>
        <v>2.5000000000000001E-2</v>
      </c>
      <c r="R30">
        <f t="shared" si="4"/>
        <v>49200</v>
      </c>
      <c r="S30">
        <f t="shared" si="5"/>
        <v>9200</v>
      </c>
    </row>
    <row r="31" spans="1:19" x14ac:dyDescent="0.25">
      <c r="A31" s="12">
        <v>30</v>
      </c>
      <c r="B31" s="12" t="s">
        <v>211</v>
      </c>
      <c r="C31" s="15">
        <v>243057762</v>
      </c>
      <c r="D31" s="16">
        <v>43005.333333333336</v>
      </c>
      <c r="E31" s="17">
        <v>43009.133333333339</v>
      </c>
      <c r="F31" s="13" t="s">
        <v>302</v>
      </c>
      <c r="G31" s="12">
        <v>500</v>
      </c>
      <c r="H31" s="15" t="s">
        <v>75</v>
      </c>
      <c r="I31" s="15" t="s">
        <v>81</v>
      </c>
      <c r="J31" s="37">
        <f>INDEX('Bảng Giá'!$C$3:$H$18,MATCH('Raw Data'!P31,'Bảng Giá'!$B$3:$B$18,0),MATCH('Raw Data'!M31,'Bảng Giá'!$C$2:$H$2,0))</f>
        <v>26000</v>
      </c>
      <c r="K31" s="12">
        <v>31700</v>
      </c>
      <c r="L31" s="36">
        <f t="shared" si="0"/>
        <v>3.8000000000029104</v>
      </c>
      <c r="M31" t="str">
        <f>'References data'!H32</f>
        <v>Liên Vùng</v>
      </c>
      <c r="N31">
        <f t="shared" si="1"/>
        <v>0.5</v>
      </c>
      <c r="O31">
        <f t="shared" si="2"/>
        <v>-5700</v>
      </c>
      <c r="P31" t="str">
        <f>IF(AND(N31&gt;0,N31&lt;=0.05),'Bảng Giá'!$B$3,IF(AND(N31&lt;=0.1,N31&gt;0.05),'Bảng Giá'!$B$4,IF(AND('Raw Data'!N31&gt;0.1,'Raw Data'!N31&lt;=0.25),'Bảng Giá'!$B$5,IF(AND('Raw Data'!N31&gt;0.25,'Raw Data'!N31&lt;=0.5),'Bảng Giá'!$B$6,IF(AND('Raw Data'!N31&gt;0.5,'Raw Data'!N31&lt;=1),'Bảng Giá'!$B$7,IF(AND('Raw Data'!N31&gt;1,'Raw Data'!N31&lt;=1.5),'Bảng Giá'!$B$8,IF(AND('Raw Data'!N31&gt;1.5,'Raw Data'!N31&lt;=2),'Bảng Giá'!$B$9,IF(AND('Raw Data'!N31&gt;2,'Raw Data'!N31&lt;=2.5),'Bảng Giá'!$B$10,IF(AND('Raw Data'!N31&gt;2.5,'Raw Data'!N31&lt;=3),'Bảng Giá'!$B$11,IF(AND('Raw Data'!N31&gt;3,'Raw Data'!N31&lt;=3.5),'Bảng Giá'!$B$12,IF(AND('Raw Data'!N31&gt;3.5,'Raw Data'!N31&lt;=4),'Bảng Giá'!$B$13,IF(AND('Raw Data'!N31&gt;4,'Raw Data'!N31&lt;=4.5),'Bảng Giá'!$B$14,IF(AND('Raw Data'!N31&gt;4.5,'Raw Data'!N31&lt;=5),'Bảng Giá'!$B$15,IF(AND('Raw Data'!N31&gt;5,'Raw Data'!N31&lt;=5.5),'Bảng Giá'!$B$16,IF(AND('Raw Data'!N31&gt;5.5,'Raw Data'!N31&lt;=6),'Bảng Giá'!$B$17,'Bảng Giá'!$B$18)))))))))))))))</f>
        <v>0.25&lt;x&lt;=0.5</v>
      </c>
      <c r="Q31" s="48">
        <f t="shared" si="3"/>
        <v>-0.17981072555205047</v>
      </c>
      <c r="R31">
        <f t="shared" si="4"/>
        <v>31200</v>
      </c>
      <c r="S31">
        <f t="shared" si="5"/>
        <v>-500</v>
      </c>
    </row>
    <row r="32" spans="1:19" x14ac:dyDescent="0.25">
      <c r="A32" s="12">
        <v>31</v>
      </c>
      <c r="B32" s="12" t="s">
        <v>211</v>
      </c>
      <c r="C32" s="15">
        <v>241432148</v>
      </c>
      <c r="D32" s="16">
        <v>43003.333333333336</v>
      </c>
      <c r="E32" s="17">
        <v>43005.433333333334</v>
      </c>
      <c r="F32" s="13" t="s">
        <v>303</v>
      </c>
      <c r="G32" s="12">
        <v>200</v>
      </c>
      <c r="H32" s="15" t="s">
        <v>88</v>
      </c>
      <c r="I32" s="15" t="s">
        <v>76</v>
      </c>
      <c r="J32" s="37">
        <f>INDEX('Bảng Giá'!$C$3:$H$18,MATCH('Raw Data'!P32,'Bảng Giá'!$B$3:$B$18,0),MATCH('Raw Data'!M32,'Bảng Giá'!$C$2:$H$2,0))</f>
        <v>21000</v>
      </c>
      <c r="K32" s="12">
        <v>20600</v>
      </c>
      <c r="L32" s="36">
        <f t="shared" si="0"/>
        <v>2.0999999999985448</v>
      </c>
      <c r="M32" t="str">
        <f>'References data'!H33</f>
        <v>Liên Vùng đặc biệt</v>
      </c>
      <c r="N32">
        <f t="shared" si="1"/>
        <v>0.2</v>
      </c>
      <c r="O32">
        <f t="shared" si="2"/>
        <v>400</v>
      </c>
      <c r="P32" t="str">
        <f>IF(AND(N32&gt;0,N32&lt;=0.05),'Bảng Giá'!$B$3,IF(AND(N32&lt;=0.1,N32&gt;0.05),'Bảng Giá'!$B$4,IF(AND('Raw Data'!N32&gt;0.1,'Raw Data'!N32&lt;=0.25),'Bảng Giá'!$B$5,IF(AND('Raw Data'!N32&gt;0.25,'Raw Data'!N32&lt;=0.5),'Bảng Giá'!$B$6,IF(AND('Raw Data'!N32&gt;0.5,'Raw Data'!N32&lt;=1),'Bảng Giá'!$B$7,IF(AND('Raw Data'!N32&gt;1,'Raw Data'!N32&lt;=1.5),'Bảng Giá'!$B$8,IF(AND('Raw Data'!N32&gt;1.5,'Raw Data'!N32&lt;=2),'Bảng Giá'!$B$9,IF(AND('Raw Data'!N32&gt;2,'Raw Data'!N32&lt;=2.5),'Bảng Giá'!$B$10,IF(AND('Raw Data'!N32&gt;2.5,'Raw Data'!N32&lt;=3),'Bảng Giá'!$B$11,IF(AND('Raw Data'!N32&gt;3,'Raw Data'!N32&lt;=3.5),'Bảng Giá'!$B$12,IF(AND('Raw Data'!N32&gt;3.5,'Raw Data'!N32&lt;=4),'Bảng Giá'!$B$13,IF(AND('Raw Data'!N32&gt;4,'Raw Data'!N32&lt;=4.5),'Bảng Giá'!$B$14,IF(AND('Raw Data'!N32&gt;4.5,'Raw Data'!N32&lt;=5),'Bảng Giá'!$B$15,IF(AND('Raw Data'!N32&gt;5,'Raw Data'!N32&lt;=5.5),'Bảng Giá'!$B$16,IF(AND('Raw Data'!N32&gt;5.5,'Raw Data'!N32&lt;=6),'Bảng Giá'!$B$17,'Bảng Giá'!$B$18)))))))))))))))</f>
        <v>0.1&lt;x&lt;=0.25</v>
      </c>
      <c r="Q32" s="48">
        <f t="shared" si="3"/>
        <v>1.9417475728155338E-2</v>
      </c>
      <c r="R32">
        <f t="shared" si="4"/>
        <v>25200</v>
      </c>
      <c r="S32">
        <f t="shared" si="5"/>
        <v>4600</v>
      </c>
    </row>
    <row r="33" spans="1:19" x14ac:dyDescent="0.25">
      <c r="A33" s="12">
        <v>32</v>
      </c>
      <c r="B33" s="12" t="s">
        <v>211</v>
      </c>
      <c r="C33" s="15">
        <v>241627912</v>
      </c>
      <c r="D33" s="16">
        <v>43003.517141203702</v>
      </c>
      <c r="E33" s="17">
        <v>43005.817141203705</v>
      </c>
      <c r="F33" s="13" t="s">
        <v>303</v>
      </c>
      <c r="G33" s="12">
        <v>2000</v>
      </c>
      <c r="H33" s="15" t="s">
        <v>77</v>
      </c>
      <c r="I33" s="15" t="s">
        <v>118</v>
      </c>
      <c r="J33" s="37">
        <f>INDEX('Bảng Giá'!$C$3:$H$18,MATCH('Raw Data'!P33,'Bảng Giá'!$B$3:$B$18,0),MATCH('Raw Data'!M33,'Bảng Giá'!$C$2:$H$2,0))</f>
        <v>32000</v>
      </c>
      <c r="K33" s="12">
        <v>38200</v>
      </c>
      <c r="L33" s="36">
        <f t="shared" si="0"/>
        <v>2.3000000000029104</v>
      </c>
      <c r="M33" t="str">
        <f>'References data'!H34</f>
        <v>Nội Vùng</v>
      </c>
      <c r="N33">
        <f t="shared" si="1"/>
        <v>2</v>
      </c>
      <c r="O33">
        <f t="shared" si="2"/>
        <v>-6200</v>
      </c>
      <c r="P33" t="str">
        <f>IF(AND(N33&gt;0,N33&lt;=0.05),'Bảng Giá'!$B$3,IF(AND(N33&lt;=0.1,N33&gt;0.05),'Bảng Giá'!$B$4,IF(AND('Raw Data'!N33&gt;0.1,'Raw Data'!N33&lt;=0.25),'Bảng Giá'!$B$5,IF(AND('Raw Data'!N33&gt;0.25,'Raw Data'!N33&lt;=0.5),'Bảng Giá'!$B$6,IF(AND('Raw Data'!N33&gt;0.5,'Raw Data'!N33&lt;=1),'Bảng Giá'!$B$7,IF(AND('Raw Data'!N33&gt;1,'Raw Data'!N33&lt;=1.5),'Bảng Giá'!$B$8,IF(AND('Raw Data'!N33&gt;1.5,'Raw Data'!N33&lt;=2),'Bảng Giá'!$B$9,IF(AND('Raw Data'!N33&gt;2,'Raw Data'!N33&lt;=2.5),'Bảng Giá'!$B$10,IF(AND('Raw Data'!N33&gt;2.5,'Raw Data'!N33&lt;=3),'Bảng Giá'!$B$11,IF(AND('Raw Data'!N33&gt;3,'Raw Data'!N33&lt;=3.5),'Bảng Giá'!$B$12,IF(AND('Raw Data'!N33&gt;3.5,'Raw Data'!N33&lt;=4),'Bảng Giá'!$B$13,IF(AND('Raw Data'!N33&gt;4,'Raw Data'!N33&lt;=4.5),'Bảng Giá'!$B$14,IF(AND('Raw Data'!N33&gt;4.5,'Raw Data'!N33&lt;=5),'Bảng Giá'!$B$15,IF(AND('Raw Data'!N33&gt;5,'Raw Data'!N33&lt;=5.5),'Bảng Giá'!$B$16,IF(AND('Raw Data'!N33&gt;5.5,'Raw Data'!N33&lt;=6),'Bảng Giá'!$B$17,'Bảng Giá'!$B$18)))))))))))))))</f>
        <v>1.5&lt;x&lt;=2</v>
      </c>
      <c r="Q33" s="48">
        <f t="shared" si="3"/>
        <v>-0.16230366492146597</v>
      </c>
      <c r="R33">
        <f t="shared" si="4"/>
        <v>38400</v>
      </c>
      <c r="S33">
        <f t="shared" si="5"/>
        <v>200</v>
      </c>
    </row>
    <row r="34" spans="1:19" x14ac:dyDescent="0.25">
      <c r="A34" s="12">
        <v>33</v>
      </c>
      <c r="B34" s="12" t="s">
        <v>211</v>
      </c>
      <c r="C34" s="15">
        <v>240602140</v>
      </c>
      <c r="D34" s="16">
        <v>43002.333333333336</v>
      </c>
      <c r="E34" s="17">
        <v>43006.133333333339</v>
      </c>
      <c r="F34" s="13" t="s">
        <v>303</v>
      </c>
      <c r="G34" s="12">
        <v>900</v>
      </c>
      <c r="H34" s="15" t="s">
        <v>88</v>
      </c>
      <c r="I34" s="15" t="s">
        <v>119</v>
      </c>
      <c r="J34" s="37">
        <f>INDEX('Bảng Giá'!$C$3:$H$18,MATCH('Raw Data'!P34,'Bảng Giá'!$B$3:$B$18,0),MATCH('Raw Data'!M34,'Bảng Giá'!$C$2:$H$2,0))</f>
        <v>32500</v>
      </c>
      <c r="K34" s="12">
        <v>31700</v>
      </c>
      <c r="L34" s="36">
        <f t="shared" si="0"/>
        <v>3.8000000000029104</v>
      </c>
      <c r="M34" t="str">
        <f>'References data'!H35</f>
        <v>Liên Vùng</v>
      </c>
      <c r="N34">
        <f t="shared" si="1"/>
        <v>0.9</v>
      </c>
      <c r="O34">
        <f t="shared" si="2"/>
        <v>800</v>
      </c>
      <c r="P34" t="str">
        <f>IF(AND(N34&gt;0,N34&lt;=0.05),'Bảng Giá'!$B$3,IF(AND(N34&lt;=0.1,N34&gt;0.05),'Bảng Giá'!$B$4,IF(AND('Raw Data'!N34&gt;0.1,'Raw Data'!N34&lt;=0.25),'Bảng Giá'!$B$5,IF(AND('Raw Data'!N34&gt;0.25,'Raw Data'!N34&lt;=0.5),'Bảng Giá'!$B$6,IF(AND('Raw Data'!N34&gt;0.5,'Raw Data'!N34&lt;=1),'Bảng Giá'!$B$7,IF(AND('Raw Data'!N34&gt;1,'Raw Data'!N34&lt;=1.5),'Bảng Giá'!$B$8,IF(AND('Raw Data'!N34&gt;1.5,'Raw Data'!N34&lt;=2),'Bảng Giá'!$B$9,IF(AND('Raw Data'!N34&gt;2,'Raw Data'!N34&lt;=2.5),'Bảng Giá'!$B$10,IF(AND('Raw Data'!N34&gt;2.5,'Raw Data'!N34&lt;=3),'Bảng Giá'!$B$11,IF(AND('Raw Data'!N34&gt;3,'Raw Data'!N34&lt;=3.5),'Bảng Giá'!$B$12,IF(AND('Raw Data'!N34&gt;3.5,'Raw Data'!N34&lt;=4),'Bảng Giá'!$B$13,IF(AND('Raw Data'!N34&gt;4,'Raw Data'!N34&lt;=4.5),'Bảng Giá'!$B$14,IF(AND('Raw Data'!N34&gt;4.5,'Raw Data'!N34&lt;=5),'Bảng Giá'!$B$15,IF(AND('Raw Data'!N34&gt;5,'Raw Data'!N34&lt;=5.5),'Bảng Giá'!$B$16,IF(AND('Raw Data'!N34&gt;5.5,'Raw Data'!N34&lt;=6),'Bảng Giá'!$B$17,'Bảng Giá'!$B$18)))))))))))))))</f>
        <v>0.5&lt;x&lt;=1</v>
      </c>
      <c r="Q34" s="48">
        <f t="shared" si="3"/>
        <v>2.5236593059936908E-2</v>
      </c>
      <c r="R34">
        <f t="shared" si="4"/>
        <v>39000</v>
      </c>
      <c r="S34">
        <f t="shared" si="5"/>
        <v>7300</v>
      </c>
    </row>
    <row r="35" spans="1:19" x14ac:dyDescent="0.25">
      <c r="A35" s="12">
        <v>34</v>
      </c>
      <c r="B35" s="12" t="s">
        <v>211</v>
      </c>
      <c r="C35" s="15">
        <v>237681296</v>
      </c>
      <c r="D35" s="16">
        <v>43003.635567129626</v>
      </c>
      <c r="E35" s="17">
        <v>43007.435567129629</v>
      </c>
      <c r="F35" s="13" t="s">
        <v>302</v>
      </c>
      <c r="G35" s="12">
        <v>2700</v>
      </c>
      <c r="H35" s="15" t="s">
        <v>75</v>
      </c>
      <c r="I35" s="15" t="s">
        <v>120</v>
      </c>
      <c r="J35" s="37">
        <f>INDEX('Bảng Giá'!$C$3:$H$18,MATCH('Raw Data'!P35,'Bảng Giá'!$B$3:$B$18,0),MATCH('Raw Data'!M35,'Bảng Giá'!$C$2:$H$2,0))</f>
        <v>66500</v>
      </c>
      <c r="K35" s="12">
        <v>64900</v>
      </c>
      <c r="L35" s="36">
        <f t="shared" si="0"/>
        <v>3.8000000000029104</v>
      </c>
      <c r="M35" t="str">
        <f>'References data'!H36</f>
        <v>Liên Vùng</v>
      </c>
      <c r="N35">
        <f t="shared" si="1"/>
        <v>2.7</v>
      </c>
      <c r="O35">
        <f t="shared" si="2"/>
        <v>1600</v>
      </c>
      <c r="P35" t="str">
        <f>IF(AND(N35&gt;0,N35&lt;=0.05),'Bảng Giá'!$B$3,IF(AND(N35&lt;=0.1,N35&gt;0.05),'Bảng Giá'!$B$4,IF(AND('Raw Data'!N35&gt;0.1,'Raw Data'!N35&lt;=0.25),'Bảng Giá'!$B$5,IF(AND('Raw Data'!N35&gt;0.25,'Raw Data'!N35&lt;=0.5),'Bảng Giá'!$B$6,IF(AND('Raw Data'!N35&gt;0.5,'Raw Data'!N35&lt;=1),'Bảng Giá'!$B$7,IF(AND('Raw Data'!N35&gt;1,'Raw Data'!N35&lt;=1.5),'Bảng Giá'!$B$8,IF(AND('Raw Data'!N35&gt;1.5,'Raw Data'!N35&lt;=2),'Bảng Giá'!$B$9,IF(AND('Raw Data'!N35&gt;2,'Raw Data'!N35&lt;=2.5),'Bảng Giá'!$B$10,IF(AND('Raw Data'!N35&gt;2.5,'Raw Data'!N35&lt;=3),'Bảng Giá'!$B$11,IF(AND('Raw Data'!N35&gt;3,'Raw Data'!N35&lt;=3.5),'Bảng Giá'!$B$12,IF(AND('Raw Data'!N35&gt;3.5,'Raw Data'!N35&lt;=4),'Bảng Giá'!$B$13,IF(AND('Raw Data'!N35&gt;4,'Raw Data'!N35&lt;=4.5),'Bảng Giá'!$B$14,IF(AND('Raw Data'!N35&gt;4.5,'Raw Data'!N35&lt;=5),'Bảng Giá'!$B$15,IF(AND('Raw Data'!N35&gt;5,'Raw Data'!N35&lt;=5.5),'Bảng Giá'!$B$16,IF(AND('Raw Data'!N35&gt;5.5,'Raw Data'!N35&lt;=6),'Bảng Giá'!$B$17,'Bảng Giá'!$B$18)))))))))))))))</f>
        <v>2.5&lt;x&lt;=3</v>
      </c>
      <c r="Q35" s="48">
        <f t="shared" si="3"/>
        <v>2.465331278890601E-2</v>
      </c>
      <c r="R35">
        <f t="shared" si="4"/>
        <v>79800</v>
      </c>
      <c r="S35">
        <f t="shared" si="5"/>
        <v>14900</v>
      </c>
    </row>
    <row r="36" spans="1:19" x14ac:dyDescent="0.25">
      <c r="A36" s="12">
        <v>35</v>
      </c>
      <c r="B36" s="12" t="s">
        <v>211</v>
      </c>
      <c r="C36" s="15">
        <v>241191950</v>
      </c>
      <c r="D36" s="16">
        <v>43003.333333333336</v>
      </c>
      <c r="E36" s="17">
        <v>43007.133333333339</v>
      </c>
      <c r="F36" s="13" t="s">
        <v>302</v>
      </c>
      <c r="G36" s="12">
        <v>800</v>
      </c>
      <c r="H36" s="15" t="s">
        <v>121</v>
      </c>
      <c r="I36" s="15" t="s">
        <v>122</v>
      </c>
      <c r="J36" s="37">
        <f>INDEX('Bảng Giá'!$C$3:$H$18,MATCH('Raw Data'!P36,'Bảng Giá'!$B$3:$B$18,0),MATCH('Raw Data'!M36,'Bảng Giá'!$C$2:$H$2,0))</f>
        <v>32500</v>
      </c>
      <c r="K36" s="12">
        <v>31700</v>
      </c>
      <c r="L36" s="36">
        <f t="shared" si="0"/>
        <v>3.8000000000029104</v>
      </c>
      <c r="M36" t="str">
        <f>'References data'!H37</f>
        <v>Liên Vùng</v>
      </c>
      <c r="N36">
        <f t="shared" si="1"/>
        <v>0.8</v>
      </c>
      <c r="O36">
        <f t="shared" si="2"/>
        <v>800</v>
      </c>
      <c r="P36" t="str">
        <f>IF(AND(N36&gt;0,N36&lt;=0.05),'Bảng Giá'!$B$3,IF(AND(N36&lt;=0.1,N36&gt;0.05),'Bảng Giá'!$B$4,IF(AND('Raw Data'!N36&gt;0.1,'Raw Data'!N36&lt;=0.25),'Bảng Giá'!$B$5,IF(AND('Raw Data'!N36&gt;0.25,'Raw Data'!N36&lt;=0.5),'Bảng Giá'!$B$6,IF(AND('Raw Data'!N36&gt;0.5,'Raw Data'!N36&lt;=1),'Bảng Giá'!$B$7,IF(AND('Raw Data'!N36&gt;1,'Raw Data'!N36&lt;=1.5),'Bảng Giá'!$B$8,IF(AND('Raw Data'!N36&gt;1.5,'Raw Data'!N36&lt;=2),'Bảng Giá'!$B$9,IF(AND('Raw Data'!N36&gt;2,'Raw Data'!N36&lt;=2.5),'Bảng Giá'!$B$10,IF(AND('Raw Data'!N36&gt;2.5,'Raw Data'!N36&lt;=3),'Bảng Giá'!$B$11,IF(AND('Raw Data'!N36&gt;3,'Raw Data'!N36&lt;=3.5),'Bảng Giá'!$B$12,IF(AND('Raw Data'!N36&gt;3.5,'Raw Data'!N36&lt;=4),'Bảng Giá'!$B$13,IF(AND('Raw Data'!N36&gt;4,'Raw Data'!N36&lt;=4.5),'Bảng Giá'!$B$14,IF(AND('Raw Data'!N36&gt;4.5,'Raw Data'!N36&lt;=5),'Bảng Giá'!$B$15,IF(AND('Raw Data'!N36&gt;5,'Raw Data'!N36&lt;=5.5),'Bảng Giá'!$B$16,IF(AND('Raw Data'!N36&gt;5.5,'Raw Data'!N36&lt;=6),'Bảng Giá'!$B$17,'Bảng Giá'!$B$18)))))))))))))))</f>
        <v>0.5&lt;x&lt;=1</v>
      </c>
      <c r="Q36" s="48">
        <f t="shared" si="3"/>
        <v>2.5236593059936908E-2</v>
      </c>
      <c r="R36">
        <f t="shared" si="4"/>
        <v>39000</v>
      </c>
      <c r="S36">
        <f t="shared" si="5"/>
        <v>7300</v>
      </c>
    </row>
    <row r="37" spans="1:19" x14ac:dyDescent="0.25">
      <c r="A37" s="12">
        <v>36</v>
      </c>
      <c r="B37" s="12" t="s">
        <v>211</v>
      </c>
      <c r="C37" s="15">
        <v>238196104</v>
      </c>
      <c r="D37" s="16">
        <v>42998.622835648152</v>
      </c>
      <c r="E37" s="17">
        <v>43000.72283564815</v>
      </c>
      <c r="F37" s="13" t="s">
        <v>303</v>
      </c>
      <c r="G37" s="12">
        <v>1500</v>
      </c>
      <c r="H37" s="15" t="s">
        <v>109</v>
      </c>
      <c r="I37" s="15" t="s">
        <v>76</v>
      </c>
      <c r="J37" s="37">
        <f>INDEX('Bảng Giá'!$C$3:$H$18,MATCH('Raw Data'!P37,'Bảng Giá'!$B$3:$B$18,0),MATCH('Raw Data'!M37,'Bảng Giá'!$C$2:$H$2,0))</f>
        <v>38500</v>
      </c>
      <c r="K37" s="12">
        <v>45600</v>
      </c>
      <c r="L37" s="36">
        <f t="shared" si="0"/>
        <v>2.0999999999985448</v>
      </c>
      <c r="M37" t="str">
        <f>'References data'!H38</f>
        <v>Liên Vùng đặc biệt</v>
      </c>
      <c r="N37">
        <f t="shared" si="1"/>
        <v>1.5</v>
      </c>
      <c r="O37">
        <f t="shared" si="2"/>
        <v>-7100</v>
      </c>
      <c r="P37" t="str">
        <f>IF(AND(N37&gt;0,N37&lt;=0.05),'Bảng Giá'!$B$3,IF(AND(N37&lt;=0.1,N37&gt;0.05),'Bảng Giá'!$B$4,IF(AND('Raw Data'!N37&gt;0.1,'Raw Data'!N37&lt;=0.25),'Bảng Giá'!$B$5,IF(AND('Raw Data'!N37&gt;0.25,'Raw Data'!N37&lt;=0.5),'Bảng Giá'!$B$6,IF(AND('Raw Data'!N37&gt;0.5,'Raw Data'!N37&lt;=1),'Bảng Giá'!$B$7,IF(AND('Raw Data'!N37&gt;1,'Raw Data'!N37&lt;=1.5),'Bảng Giá'!$B$8,IF(AND('Raw Data'!N37&gt;1.5,'Raw Data'!N37&lt;=2),'Bảng Giá'!$B$9,IF(AND('Raw Data'!N37&gt;2,'Raw Data'!N37&lt;=2.5),'Bảng Giá'!$B$10,IF(AND('Raw Data'!N37&gt;2.5,'Raw Data'!N37&lt;=3),'Bảng Giá'!$B$11,IF(AND('Raw Data'!N37&gt;3,'Raw Data'!N37&lt;=3.5),'Bảng Giá'!$B$12,IF(AND('Raw Data'!N37&gt;3.5,'Raw Data'!N37&lt;=4),'Bảng Giá'!$B$13,IF(AND('Raw Data'!N37&gt;4,'Raw Data'!N37&lt;=4.5),'Bảng Giá'!$B$14,IF(AND('Raw Data'!N37&gt;4.5,'Raw Data'!N37&lt;=5),'Bảng Giá'!$B$15,IF(AND('Raw Data'!N37&gt;5,'Raw Data'!N37&lt;=5.5),'Bảng Giá'!$B$16,IF(AND('Raw Data'!N37&gt;5.5,'Raw Data'!N37&lt;=6),'Bảng Giá'!$B$17,'Bảng Giá'!$B$18)))))))))))))))</f>
        <v>1&lt;x&lt;=1.5</v>
      </c>
      <c r="Q37" s="48">
        <f t="shared" si="3"/>
        <v>-0.15570175438596492</v>
      </c>
      <c r="R37">
        <f t="shared" si="4"/>
        <v>46200</v>
      </c>
      <c r="S37">
        <f t="shared" si="5"/>
        <v>600</v>
      </c>
    </row>
    <row r="38" spans="1:19" x14ac:dyDescent="0.25">
      <c r="A38" s="12">
        <v>37</v>
      </c>
      <c r="B38" s="12" t="s">
        <v>211</v>
      </c>
      <c r="C38" s="15">
        <v>242624606</v>
      </c>
      <c r="D38" s="16">
        <v>43004.470856481479</v>
      </c>
      <c r="E38" s="17">
        <v>43005.770856481482</v>
      </c>
      <c r="F38" s="13" t="s">
        <v>302</v>
      </c>
      <c r="G38" s="12">
        <v>1000</v>
      </c>
      <c r="H38" s="15" t="s">
        <v>114</v>
      </c>
      <c r="I38" s="15" t="s">
        <v>123</v>
      </c>
      <c r="J38" s="37">
        <f>INDEX('Bảng Giá'!$C$3:$H$18,MATCH('Raw Data'!P38,'Bảng Giá'!$B$3:$B$18,0),MATCH('Raw Data'!M38,'Bảng Giá'!$C$2:$H$2,0))</f>
        <v>14000</v>
      </c>
      <c r="K38" s="12">
        <v>14700</v>
      </c>
      <c r="L38" s="36">
        <f t="shared" si="0"/>
        <v>1.3000000000029104</v>
      </c>
      <c r="M38" t="str">
        <f>'References data'!H39</f>
        <v>Nội Tỉnh</v>
      </c>
      <c r="N38">
        <f t="shared" si="1"/>
        <v>1</v>
      </c>
      <c r="O38">
        <f t="shared" si="2"/>
        <v>-700</v>
      </c>
      <c r="P38" t="str">
        <f>IF(AND(N38&gt;0,N38&lt;=0.05),'Bảng Giá'!$B$3,IF(AND(N38&lt;=0.1,N38&gt;0.05),'Bảng Giá'!$B$4,IF(AND('Raw Data'!N38&gt;0.1,'Raw Data'!N38&lt;=0.25),'Bảng Giá'!$B$5,IF(AND('Raw Data'!N38&gt;0.25,'Raw Data'!N38&lt;=0.5),'Bảng Giá'!$B$6,IF(AND('Raw Data'!N38&gt;0.5,'Raw Data'!N38&lt;=1),'Bảng Giá'!$B$7,IF(AND('Raw Data'!N38&gt;1,'Raw Data'!N38&lt;=1.5),'Bảng Giá'!$B$8,IF(AND('Raw Data'!N38&gt;1.5,'Raw Data'!N38&lt;=2),'Bảng Giá'!$B$9,IF(AND('Raw Data'!N38&gt;2,'Raw Data'!N38&lt;=2.5),'Bảng Giá'!$B$10,IF(AND('Raw Data'!N38&gt;2.5,'Raw Data'!N38&lt;=3),'Bảng Giá'!$B$11,IF(AND('Raw Data'!N38&gt;3,'Raw Data'!N38&lt;=3.5),'Bảng Giá'!$B$12,IF(AND('Raw Data'!N38&gt;3.5,'Raw Data'!N38&lt;=4),'Bảng Giá'!$B$13,IF(AND('Raw Data'!N38&gt;4,'Raw Data'!N38&lt;=4.5),'Bảng Giá'!$B$14,IF(AND('Raw Data'!N38&gt;4.5,'Raw Data'!N38&lt;=5),'Bảng Giá'!$B$15,IF(AND('Raw Data'!N38&gt;5,'Raw Data'!N38&lt;=5.5),'Bảng Giá'!$B$16,IF(AND('Raw Data'!N38&gt;5.5,'Raw Data'!N38&lt;=6),'Bảng Giá'!$B$17,'Bảng Giá'!$B$18)))))))))))))))</f>
        <v>0.5&lt;x&lt;=1</v>
      </c>
      <c r="Q38" s="48">
        <f t="shared" si="3"/>
        <v>-4.7619047619047616E-2</v>
      </c>
      <c r="R38">
        <f t="shared" si="4"/>
        <v>16800</v>
      </c>
      <c r="S38">
        <f t="shared" si="5"/>
        <v>2100</v>
      </c>
    </row>
    <row r="39" spans="1:19" x14ac:dyDescent="0.25">
      <c r="A39" s="12">
        <v>38</v>
      </c>
      <c r="B39" s="12" t="s">
        <v>211</v>
      </c>
      <c r="C39" s="15">
        <v>242191479</v>
      </c>
      <c r="D39" s="16">
        <v>43005.333333333336</v>
      </c>
      <c r="E39" s="17">
        <v>43009.133333333339</v>
      </c>
      <c r="F39" s="13" t="s">
        <v>302</v>
      </c>
      <c r="G39" s="12">
        <v>2250</v>
      </c>
      <c r="H39" s="15" t="s">
        <v>124</v>
      </c>
      <c r="I39" s="15" t="s">
        <v>111</v>
      </c>
      <c r="J39" s="37">
        <f>INDEX('Bảng Giá'!$C$3:$H$18,MATCH('Raw Data'!P39,'Bảng Giá'!$B$3:$B$18,0),MATCH('Raw Data'!M39,'Bảng Giá'!$C$2:$H$2,0))</f>
        <v>58000</v>
      </c>
      <c r="K39" s="12">
        <v>56600</v>
      </c>
      <c r="L39" s="36">
        <f t="shared" si="0"/>
        <v>3.8000000000029104</v>
      </c>
      <c r="M39" t="str">
        <f>'References data'!H40</f>
        <v>Liên Vùng</v>
      </c>
      <c r="N39">
        <f t="shared" si="1"/>
        <v>2.25</v>
      </c>
      <c r="O39">
        <f t="shared" si="2"/>
        <v>1400</v>
      </c>
      <c r="P39" t="str">
        <f>IF(AND(N39&gt;0,N39&lt;=0.05),'Bảng Giá'!$B$3,IF(AND(N39&lt;=0.1,N39&gt;0.05),'Bảng Giá'!$B$4,IF(AND('Raw Data'!N39&gt;0.1,'Raw Data'!N39&lt;=0.25),'Bảng Giá'!$B$5,IF(AND('Raw Data'!N39&gt;0.25,'Raw Data'!N39&lt;=0.5),'Bảng Giá'!$B$6,IF(AND('Raw Data'!N39&gt;0.5,'Raw Data'!N39&lt;=1),'Bảng Giá'!$B$7,IF(AND('Raw Data'!N39&gt;1,'Raw Data'!N39&lt;=1.5),'Bảng Giá'!$B$8,IF(AND('Raw Data'!N39&gt;1.5,'Raw Data'!N39&lt;=2),'Bảng Giá'!$B$9,IF(AND('Raw Data'!N39&gt;2,'Raw Data'!N39&lt;=2.5),'Bảng Giá'!$B$10,IF(AND('Raw Data'!N39&gt;2.5,'Raw Data'!N39&lt;=3),'Bảng Giá'!$B$11,IF(AND('Raw Data'!N39&gt;3,'Raw Data'!N39&lt;=3.5),'Bảng Giá'!$B$12,IF(AND('Raw Data'!N39&gt;3.5,'Raw Data'!N39&lt;=4),'Bảng Giá'!$B$13,IF(AND('Raw Data'!N39&gt;4,'Raw Data'!N39&lt;=4.5),'Bảng Giá'!$B$14,IF(AND('Raw Data'!N39&gt;4.5,'Raw Data'!N39&lt;=5),'Bảng Giá'!$B$15,IF(AND('Raw Data'!N39&gt;5,'Raw Data'!N39&lt;=5.5),'Bảng Giá'!$B$16,IF(AND('Raw Data'!N39&gt;5.5,'Raw Data'!N39&lt;=6),'Bảng Giá'!$B$17,'Bảng Giá'!$B$18)))))))))))))))</f>
        <v>2&lt;x&lt;=2.5</v>
      </c>
      <c r="Q39" s="48">
        <f t="shared" si="3"/>
        <v>2.4734982332155476E-2</v>
      </c>
      <c r="R39">
        <f t="shared" si="4"/>
        <v>69600</v>
      </c>
      <c r="S39">
        <f t="shared" si="5"/>
        <v>13000</v>
      </c>
    </row>
    <row r="40" spans="1:19" x14ac:dyDescent="0.25">
      <c r="A40" s="12">
        <v>39</v>
      </c>
      <c r="B40" s="12" t="s">
        <v>211</v>
      </c>
      <c r="C40" s="15">
        <v>241618685</v>
      </c>
      <c r="D40" s="16">
        <v>43003.4921875</v>
      </c>
      <c r="E40" s="17">
        <v>43007.292187500003</v>
      </c>
      <c r="F40" s="13" t="s">
        <v>302</v>
      </c>
      <c r="G40" s="12">
        <v>2000</v>
      </c>
      <c r="H40" s="15" t="s">
        <v>121</v>
      </c>
      <c r="I40" s="15" t="s">
        <v>125</v>
      </c>
      <c r="J40" s="37">
        <f>INDEX('Bảng Giá'!$C$3:$H$18,MATCH('Raw Data'!P40,'Bảng Giá'!$B$3:$B$18,0),MATCH('Raw Data'!M40,'Bảng Giá'!$C$2:$H$2,0))</f>
        <v>49500</v>
      </c>
      <c r="K40" s="12">
        <v>56600</v>
      </c>
      <c r="L40" s="36">
        <f t="shared" si="0"/>
        <v>3.8000000000029104</v>
      </c>
      <c r="M40" t="str">
        <f>'References data'!H41</f>
        <v>Liên Vùng</v>
      </c>
      <c r="N40">
        <f t="shared" si="1"/>
        <v>2</v>
      </c>
      <c r="O40">
        <f t="shared" si="2"/>
        <v>-7100</v>
      </c>
      <c r="P40" t="str">
        <f>IF(AND(N40&gt;0,N40&lt;=0.05),'Bảng Giá'!$B$3,IF(AND(N40&lt;=0.1,N40&gt;0.05),'Bảng Giá'!$B$4,IF(AND('Raw Data'!N40&gt;0.1,'Raw Data'!N40&lt;=0.25),'Bảng Giá'!$B$5,IF(AND('Raw Data'!N40&gt;0.25,'Raw Data'!N40&lt;=0.5),'Bảng Giá'!$B$6,IF(AND('Raw Data'!N40&gt;0.5,'Raw Data'!N40&lt;=1),'Bảng Giá'!$B$7,IF(AND('Raw Data'!N40&gt;1,'Raw Data'!N40&lt;=1.5),'Bảng Giá'!$B$8,IF(AND('Raw Data'!N40&gt;1.5,'Raw Data'!N40&lt;=2),'Bảng Giá'!$B$9,IF(AND('Raw Data'!N40&gt;2,'Raw Data'!N40&lt;=2.5),'Bảng Giá'!$B$10,IF(AND('Raw Data'!N40&gt;2.5,'Raw Data'!N40&lt;=3),'Bảng Giá'!$B$11,IF(AND('Raw Data'!N40&gt;3,'Raw Data'!N40&lt;=3.5),'Bảng Giá'!$B$12,IF(AND('Raw Data'!N40&gt;3.5,'Raw Data'!N40&lt;=4),'Bảng Giá'!$B$13,IF(AND('Raw Data'!N40&gt;4,'Raw Data'!N40&lt;=4.5),'Bảng Giá'!$B$14,IF(AND('Raw Data'!N40&gt;4.5,'Raw Data'!N40&lt;=5),'Bảng Giá'!$B$15,IF(AND('Raw Data'!N40&gt;5,'Raw Data'!N40&lt;=5.5),'Bảng Giá'!$B$16,IF(AND('Raw Data'!N40&gt;5.5,'Raw Data'!N40&lt;=6),'Bảng Giá'!$B$17,'Bảng Giá'!$B$18)))))))))))))))</f>
        <v>1.5&lt;x&lt;=2</v>
      </c>
      <c r="Q40" s="48">
        <f t="shared" si="3"/>
        <v>-0.12544169611307421</v>
      </c>
      <c r="R40">
        <f t="shared" si="4"/>
        <v>59400</v>
      </c>
      <c r="S40">
        <f t="shared" si="5"/>
        <v>2800</v>
      </c>
    </row>
    <row r="41" spans="1:19" x14ac:dyDescent="0.25">
      <c r="A41" s="12">
        <v>40</v>
      </c>
      <c r="B41" s="12" t="s">
        <v>211</v>
      </c>
      <c r="C41" s="15">
        <v>238612923</v>
      </c>
      <c r="D41" s="16">
        <v>42999.429270833331</v>
      </c>
      <c r="E41" s="17">
        <v>43001.729270833333</v>
      </c>
      <c r="F41" s="13" t="s">
        <v>303</v>
      </c>
      <c r="G41" s="12">
        <v>4500</v>
      </c>
      <c r="H41" s="15" t="s">
        <v>109</v>
      </c>
      <c r="I41" s="15" t="s">
        <v>126</v>
      </c>
      <c r="J41" s="37">
        <f>INDEX('Bảng Giá'!$C$3:$H$18,MATCH('Raw Data'!P41,'Bảng Giá'!$B$3:$B$18,0),MATCH('Raw Data'!M41,'Bảng Giá'!$C$2:$H$2,0))</f>
        <v>52750</v>
      </c>
      <c r="K41" s="12">
        <v>54300</v>
      </c>
      <c r="L41" s="36">
        <f t="shared" si="0"/>
        <v>2.3000000000029104</v>
      </c>
      <c r="M41" t="str">
        <f>'References data'!H42</f>
        <v>Nội Vùng</v>
      </c>
      <c r="N41">
        <f t="shared" si="1"/>
        <v>4.5</v>
      </c>
      <c r="O41">
        <f t="shared" si="2"/>
        <v>-1550</v>
      </c>
      <c r="P41" t="str">
        <f>IF(AND(N41&gt;0,N41&lt;=0.05),'Bảng Giá'!$B$3,IF(AND(N41&lt;=0.1,N41&gt;0.05),'Bảng Giá'!$B$4,IF(AND('Raw Data'!N41&gt;0.1,'Raw Data'!N41&lt;=0.25),'Bảng Giá'!$B$5,IF(AND('Raw Data'!N41&gt;0.25,'Raw Data'!N41&lt;=0.5),'Bảng Giá'!$B$6,IF(AND('Raw Data'!N41&gt;0.5,'Raw Data'!N41&lt;=1),'Bảng Giá'!$B$7,IF(AND('Raw Data'!N41&gt;1,'Raw Data'!N41&lt;=1.5),'Bảng Giá'!$B$8,IF(AND('Raw Data'!N41&gt;1.5,'Raw Data'!N41&lt;=2),'Bảng Giá'!$B$9,IF(AND('Raw Data'!N41&gt;2,'Raw Data'!N41&lt;=2.5),'Bảng Giá'!$B$10,IF(AND('Raw Data'!N41&gt;2.5,'Raw Data'!N41&lt;=3),'Bảng Giá'!$B$11,IF(AND('Raw Data'!N41&gt;3,'Raw Data'!N41&lt;=3.5),'Bảng Giá'!$B$12,IF(AND('Raw Data'!N41&gt;3.5,'Raw Data'!N41&lt;=4),'Bảng Giá'!$B$13,IF(AND('Raw Data'!N41&gt;4,'Raw Data'!N41&lt;=4.5),'Bảng Giá'!$B$14,IF(AND('Raw Data'!N41&gt;4.5,'Raw Data'!N41&lt;=5),'Bảng Giá'!$B$15,IF(AND('Raw Data'!N41&gt;5,'Raw Data'!N41&lt;=5.5),'Bảng Giá'!$B$16,IF(AND('Raw Data'!N41&gt;5.5,'Raw Data'!N41&lt;=6),'Bảng Giá'!$B$17,'Bảng Giá'!$B$18)))))))))))))))</f>
        <v>4&lt;x&lt;=4.5</v>
      </c>
      <c r="Q41" s="48">
        <f t="shared" si="3"/>
        <v>-2.85451197053407E-2</v>
      </c>
      <c r="R41">
        <f t="shared" si="4"/>
        <v>63300</v>
      </c>
      <c r="S41">
        <f t="shared" si="5"/>
        <v>9000</v>
      </c>
    </row>
    <row r="42" spans="1:19" x14ac:dyDescent="0.25">
      <c r="A42" s="12">
        <v>41</v>
      </c>
      <c r="B42" s="12" t="s">
        <v>211</v>
      </c>
      <c r="C42" s="15" t="s">
        <v>127</v>
      </c>
      <c r="D42" s="16">
        <v>43006.333333333336</v>
      </c>
      <c r="E42" s="17">
        <v>43010.133333333339</v>
      </c>
      <c r="F42" s="13" t="s">
        <v>302</v>
      </c>
      <c r="G42" s="12">
        <v>400</v>
      </c>
      <c r="H42" s="15" t="s">
        <v>128</v>
      </c>
      <c r="I42" s="15" t="s">
        <v>129</v>
      </c>
      <c r="J42" s="37">
        <f>INDEX('Bảng Giá'!$C$3:$H$18,MATCH('Raw Data'!P42,'Bảng Giá'!$B$3:$B$18,0),MATCH('Raw Data'!M42,'Bảng Giá'!$C$2:$H$2,0))</f>
        <v>26000</v>
      </c>
      <c r="K42" s="12">
        <v>25400</v>
      </c>
      <c r="L42" s="36">
        <f t="shared" si="0"/>
        <v>3.8000000000029104</v>
      </c>
      <c r="M42" t="str">
        <f>'References data'!H43</f>
        <v>Liên Vùng</v>
      </c>
      <c r="N42">
        <f t="shared" si="1"/>
        <v>0.4</v>
      </c>
      <c r="O42">
        <f t="shared" si="2"/>
        <v>600</v>
      </c>
      <c r="P42" t="str">
        <f>IF(AND(N42&gt;0,N42&lt;=0.05),'Bảng Giá'!$B$3,IF(AND(N42&lt;=0.1,N42&gt;0.05),'Bảng Giá'!$B$4,IF(AND('Raw Data'!N42&gt;0.1,'Raw Data'!N42&lt;=0.25),'Bảng Giá'!$B$5,IF(AND('Raw Data'!N42&gt;0.25,'Raw Data'!N42&lt;=0.5),'Bảng Giá'!$B$6,IF(AND('Raw Data'!N42&gt;0.5,'Raw Data'!N42&lt;=1),'Bảng Giá'!$B$7,IF(AND('Raw Data'!N42&gt;1,'Raw Data'!N42&lt;=1.5),'Bảng Giá'!$B$8,IF(AND('Raw Data'!N42&gt;1.5,'Raw Data'!N42&lt;=2),'Bảng Giá'!$B$9,IF(AND('Raw Data'!N42&gt;2,'Raw Data'!N42&lt;=2.5),'Bảng Giá'!$B$10,IF(AND('Raw Data'!N42&gt;2.5,'Raw Data'!N42&lt;=3),'Bảng Giá'!$B$11,IF(AND('Raw Data'!N42&gt;3,'Raw Data'!N42&lt;=3.5),'Bảng Giá'!$B$12,IF(AND('Raw Data'!N42&gt;3.5,'Raw Data'!N42&lt;=4),'Bảng Giá'!$B$13,IF(AND('Raw Data'!N42&gt;4,'Raw Data'!N42&lt;=4.5),'Bảng Giá'!$B$14,IF(AND('Raw Data'!N42&gt;4.5,'Raw Data'!N42&lt;=5),'Bảng Giá'!$B$15,IF(AND('Raw Data'!N42&gt;5,'Raw Data'!N42&lt;=5.5),'Bảng Giá'!$B$16,IF(AND('Raw Data'!N42&gt;5.5,'Raw Data'!N42&lt;=6),'Bảng Giá'!$B$17,'Bảng Giá'!$B$18)))))))))))))))</f>
        <v>0.25&lt;x&lt;=0.5</v>
      </c>
      <c r="Q42" s="48">
        <f t="shared" si="3"/>
        <v>2.3622047244094488E-2</v>
      </c>
      <c r="R42">
        <f t="shared" si="4"/>
        <v>31200</v>
      </c>
      <c r="S42">
        <f t="shared" si="5"/>
        <v>5800</v>
      </c>
    </row>
    <row r="43" spans="1:19" x14ac:dyDescent="0.25">
      <c r="A43" s="12">
        <v>42</v>
      </c>
      <c r="B43" s="12" t="s">
        <v>211</v>
      </c>
      <c r="C43" s="15" t="s">
        <v>130</v>
      </c>
      <c r="D43" s="16">
        <v>43006.333333333336</v>
      </c>
      <c r="E43" s="17">
        <v>43010.133333333339</v>
      </c>
      <c r="F43" s="13" t="s">
        <v>302</v>
      </c>
      <c r="G43" s="12">
        <v>100</v>
      </c>
      <c r="H43" s="15" t="s">
        <v>131</v>
      </c>
      <c r="I43" s="15" t="s">
        <v>132</v>
      </c>
      <c r="J43" s="37">
        <f>INDEX('Bảng Giá'!$C$3:$H$18,MATCH('Raw Data'!P43,'Bảng Giá'!$B$3:$B$18,0),MATCH('Raw Data'!M43,'Bảng Giá'!$C$2:$H$2,0))</f>
        <v>21000</v>
      </c>
      <c r="K43" s="12">
        <v>20500</v>
      </c>
      <c r="L43" s="36">
        <f t="shared" si="0"/>
        <v>3.8000000000029104</v>
      </c>
      <c r="M43" t="str">
        <f>'References data'!H44</f>
        <v>Liên Vùng</v>
      </c>
      <c r="N43" s="46">
        <f t="shared" si="1"/>
        <v>0.1</v>
      </c>
      <c r="O43">
        <f t="shared" si="2"/>
        <v>500</v>
      </c>
      <c r="P43" t="str">
        <f>IF(AND(N43&gt;0,N43&lt;=0.05),'Bảng Giá'!$B$3,IF(AND(N43&lt;=0.1,N43&gt;0.05),'Bảng Giá'!$B$4,IF(AND('Raw Data'!N43&gt;0.1,'Raw Data'!N43&lt;=0.25),'Bảng Giá'!$B$5,IF(AND('Raw Data'!N43&gt;0.25,'Raw Data'!N43&lt;=0.5),'Bảng Giá'!$B$6,IF(AND('Raw Data'!N43&gt;0.5,'Raw Data'!N43&lt;=1),'Bảng Giá'!$B$7,IF(AND('Raw Data'!N43&gt;1,'Raw Data'!N43&lt;=1.5),'Bảng Giá'!$B$8,IF(AND('Raw Data'!N43&gt;1.5,'Raw Data'!N43&lt;=2),'Bảng Giá'!$B$9,IF(AND('Raw Data'!N43&gt;2,'Raw Data'!N43&lt;=2.5),'Bảng Giá'!$B$10,IF(AND('Raw Data'!N43&gt;2.5,'Raw Data'!N43&lt;=3),'Bảng Giá'!$B$11,IF(AND('Raw Data'!N43&gt;3,'Raw Data'!N43&lt;=3.5),'Bảng Giá'!$B$12,IF(AND('Raw Data'!N43&gt;3.5,'Raw Data'!N43&lt;=4),'Bảng Giá'!$B$13,IF(AND('Raw Data'!N43&gt;4,'Raw Data'!N43&lt;=4.5),'Bảng Giá'!$B$14,IF(AND('Raw Data'!N43&gt;4.5,'Raw Data'!N43&lt;=5),'Bảng Giá'!$B$15,IF(AND('Raw Data'!N43&gt;5,'Raw Data'!N43&lt;=5.5),'Bảng Giá'!$B$16,IF(AND('Raw Data'!N43&gt;5.5,'Raw Data'!N43&lt;=6),'Bảng Giá'!$B$17,'Bảng Giá'!$B$18)))))))))))))))</f>
        <v>0.05&lt;x&lt;=0.1</v>
      </c>
      <c r="Q43" s="48">
        <f t="shared" si="3"/>
        <v>2.4390243902439025E-2</v>
      </c>
      <c r="R43">
        <f t="shared" si="4"/>
        <v>25200</v>
      </c>
      <c r="S43">
        <f t="shared" si="5"/>
        <v>4700</v>
      </c>
    </row>
    <row r="44" spans="1:19" x14ac:dyDescent="0.25">
      <c r="A44" s="12">
        <v>43</v>
      </c>
      <c r="B44" s="12" t="s">
        <v>211</v>
      </c>
      <c r="C44" s="15" t="s">
        <v>133</v>
      </c>
      <c r="D44" s="16">
        <v>43006.333333333336</v>
      </c>
      <c r="E44" s="17">
        <v>43008.433333333334</v>
      </c>
      <c r="F44" s="13" t="s">
        <v>302</v>
      </c>
      <c r="G44" s="12">
        <v>1500</v>
      </c>
      <c r="H44" s="15" t="s">
        <v>128</v>
      </c>
      <c r="I44" s="15" t="s">
        <v>134</v>
      </c>
      <c r="J44" s="37">
        <f>INDEX('Bảng Giá'!$C$3:$H$18,MATCH('Raw Data'!P44,'Bảng Giá'!$B$3:$B$18,0),MATCH('Raw Data'!M44,'Bảng Giá'!$C$2:$H$2,0))</f>
        <v>38500</v>
      </c>
      <c r="K44" s="12">
        <v>45600</v>
      </c>
      <c r="L44" s="36">
        <f t="shared" si="0"/>
        <v>2.0999999999985448</v>
      </c>
      <c r="M44" t="str">
        <f>'References data'!H45</f>
        <v>Liên Vùng đặc biệt</v>
      </c>
      <c r="N44">
        <f t="shared" si="1"/>
        <v>1.5</v>
      </c>
      <c r="O44">
        <f t="shared" si="2"/>
        <v>-7100</v>
      </c>
      <c r="P44" t="str">
        <f>IF(AND(N44&gt;0,N44&lt;=0.05),'Bảng Giá'!$B$3,IF(AND(N44&lt;=0.1,N44&gt;0.05),'Bảng Giá'!$B$4,IF(AND('Raw Data'!N44&gt;0.1,'Raw Data'!N44&lt;=0.25),'Bảng Giá'!$B$5,IF(AND('Raw Data'!N44&gt;0.25,'Raw Data'!N44&lt;=0.5),'Bảng Giá'!$B$6,IF(AND('Raw Data'!N44&gt;0.5,'Raw Data'!N44&lt;=1),'Bảng Giá'!$B$7,IF(AND('Raw Data'!N44&gt;1,'Raw Data'!N44&lt;=1.5),'Bảng Giá'!$B$8,IF(AND('Raw Data'!N44&gt;1.5,'Raw Data'!N44&lt;=2),'Bảng Giá'!$B$9,IF(AND('Raw Data'!N44&gt;2,'Raw Data'!N44&lt;=2.5),'Bảng Giá'!$B$10,IF(AND('Raw Data'!N44&gt;2.5,'Raw Data'!N44&lt;=3),'Bảng Giá'!$B$11,IF(AND('Raw Data'!N44&gt;3,'Raw Data'!N44&lt;=3.5),'Bảng Giá'!$B$12,IF(AND('Raw Data'!N44&gt;3.5,'Raw Data'!N44&lt;=4),'Bảng Giá'!$B$13,IF(AND('Raw Data'!N44&gt;4,'Raw Data'!N44&lt;=4.5),'Bảng Giá'!$B$14,IF(AND('Raw Data'!N44&gt;4.5,'Raw Data'!N44&lt;=5),'Bảng Giá'!$B$15,IF(AND('Raw Data'!N44&gt;5,'Raw Data'!N44&lt;=5.5),'Bảng Giá'!$B$16,IF(AND('Raw Data'!N44&gt;5.5,'Raw Data'!N44&lt;=6),'Bảng Giá'!$B$17,'Bảng Giá'!$B$18)))))))))))))))</f>
        <v>1&lt;x&lt;=1.5</v>
      </c>
      <c r="Q44" s="48">
        <f t="shared" si="3"/>
        <v>-0.15570175438596492</v>
      </c>
      <c r="R44">
        <f t="shared" si="4"/>
        <v>46200</v>
      </c>
      <c r="S44">
        <f t="shared" si="5"/>
        <v>600</v>
      </c>
    </row>
    <row r="45" spans="1:19" x14ac:dyDescent="0.25">
      <c r="A45" s="12">
        <v>44</v>
      </c>
      <c r="B45" s="12" t="s">
        <v>211</v>
      </c>
      <c r="C45" s="15" t="s">
        <v>135</v>
      </c>
      <c r="D45" s="16">
        <v>43006.333333333336</v>
      </c>
      <c r="E45" s="17">
        <v>43010.133333333339</v>
      </c>
      <c r="F45" s="13" t="s">
        <v>302</v>
      </c>
      <c r="G45" s="12">
        <v>1000</v>
      </c>
      <c r="H45" s="15" t="s">
        <v>128</v>
      </c>
      <c r="I45" s="15" t="s">
        <v>136</v>
      </c>
      <c r="J45" s="37">
        <f>INDEX('Bảng Giá'!$C$3:$H$18,MATCH('Raw Data'!P45,'Bảng Giá'!$B$3:$B$18,0),MATCH('Raw Data'!M45,'Bảng Giá'!$C$2:$H$2,0))</f>
        <v>32500</v>
      </c>
      <c r="K45" s="12">
        <v>40000</v>
      </c>
      <c r="L45" s="36">
        <f t="shared" si="0"/>
        <v>3.8000000000029104</v>
      </c>
      <c r="M45" t="str">
        <f>'References data'!H46</f>
        <v>Liên Vùng</v>
      </c>
      <c r="N45">
        <f t="shared" si="1"/>
        <v>1</v>
      </c>
      <c r="O45">
        <f t="shared" si="2"/>
        <v>-7500</v>
      </c>
      <c r="P45" t="str">
        <f>IF(AND(N45&gt;0,N45&lt;=0.05),'Bảng Giá'!$B$3,IF(AND(N45&lt;=0.1,N45&gt;0.05),'Bảng Giá'!$B$4,IF(AND('Raw Data'!N45&gt;0.1,'Raw Data'!N45&lt;=0.25),'Bảng Giá'!$B$5,IF(AND('Raw Data'!N45&gt;0.25,'Raw Data'!N45&lt;=0.5),'Bảng Giá'!$B$6,IF(AND('Raw Data'!N45&gt;0.5,'Raw Data'!N45&lt;=1),'Bảng Giá'!$B$7,IF(AND('Raw Data'!N45&gt;1,'Raw Data'!N45&lt;=1.5),'Bảng Giá'!$B$8,IF(AND('Raw Data'!N45&gt;1.5,'Raw Data'!N45&lt;=2),'Bảng Giá'!$B$9,IF(AND('Raw Data'!N45&gt;2,'Raw Data'!N45&lt;=2.5),'Bảng Giá'!$B$10,IF(AND('Raw Data'!N45&gt;2.5,'Raw Data'!N45&lt;=3),'Bảng Giá'!$B$11,IF(AND('Raw Data'!N45&gt;3,'Raw Data'!N45&lt;=3.5),'Bảng Giá'!$B$12,IF(AND('Raw Data'!N45&gt;3.5,'Raw Data'!N45&lt;=4),'Bảng Giá'!$B$13,IF(AND('Raw Data'!N45&gt;4,'Raw Data'!N45&lt;=4.5),'Bảng Giá'!$B$14,IF(AND('Raw Data'!N45&gt;4.5,'Raw Data'!N45&lt;=5),'Bảng Giá'!$B$15,IF(AND('Raw Data'!N45&gt;5,'Raw Data'!N45&lt;=5.5),'Bảng Giá'!$B$16,IF(AND('Raw Data'!N45&gt;5.5,'Raw Data'!N45&lt;=6),'Bảng Giá'!$B$17,'Bảng Giá'!$B$18)))))))))))))))</f>
        <v>0.5&lt;x&lt;=1</v>
      </c>
      <c r="Q45" s="48">
        <f t="shared" si="3"/>
        <v>-0.1875</v>
      </c>
      <c r="R45">
        <f t="shared" si="4"/>
        <v>39000</v>
      </c>
      <c r="S45">
        <f t="shared" si="5"/>
        <v>-1000</v>
      </c>
    </row>
    <row r="46" spans="1:19" x14ac:dyDescent="0.25">
      <c r="A46" s="12">
        <v>45</v>
      </c>
      <c r="B46" s="12" t="s">
        <v>211</v>
      </c>
      <c r="C46" s="15" t="s">
        <v>137</v>
      </c>
      <c r="D46" s="16">
        <v>43006.333333333336</v>
      </c>
      <c r="E46" s="17">
        <v>43010.133333333339</v>
      </c>
      <c r="F46" s="13" t="s">
        <v>302</v>
      </c>
      <c r="G46" s="12">
        <v>900</v>
      </c>
      <c r="H46" s="15" t="s">
        <v>131</v>
      </c>
      <c r="I46" s="15" t="s">
        <v>111</v>
      </c>
      <c r="J46" s="37">
        <f>INDEX('Bảng Giá'!$C$3:$H$18,MATCH('Raw Data'!P46,'Bảng Giá'!$B$3:$B$18,0),MATCH('Raw Data'!M46,'Bảng Giá'!$C$2:$H$2,0))</f>
        <v>32500</v>
      </c>
      <c r="K46" s="12">
        <v>31700</v>
      </c>
      <c r="L46" s="36">
        <f t="shared" si="0"/>
        <v>3.8000000000029104</v>
      </c>
      <c r="M46" t="str">
        <f>'References data'!H47</f>
        <v>Liên Vùng</v>
      </c>
      <c r="N46">
        <f t="shared" si="1"/>
        <v>0.9</v>
      </c>
      <c r="O46">
        <f t="shared" si="2"/>
        <v>800</v>
      </c>
      <c r="P46" t="str">
        <f>IF(AND(N46&gt;0,N46&lt;=0.05),'Bảng Giá'!$B$3,IF(AND(N46&lt;=0.1,N46&gt;0.05),'Bảng Giá'!$B$4,IF(AND('Raw Data'!N46&gt;0.1,'Raw Data'!N46&lt;=0.25),'Bảng Giá'!$B$5,IF(AND('Raw Data'!N46&gt;0.25,'Raw Data'!N46&lt;=0.5),'Bảng Giá'!$B$6,IF(AND('Raw Data'!N46&gt;0.5,'Raw Data'!N46&lt;=1),'Bảng Giá'!$B$7,IF(AND('Raw Data'!N46&gt;1,'Raw Data'!N46&lt;=1.5),'Bảng Giá'!$B$8,IF(AND('Raw Data'!N46&gt;1.5,'Raw Data'!N46&lt;=2),'Bảng Giá'!$B$9,IF(AND('Raw Data'!N46&gt;2,'Raw Data'!N46&lt;=2.5),'Bảng Giá'!$B$10,IF(AND('Raw Data'!N46&gt;2.5,'Raw Data'!N46&lt;=3),'Bảng Giá'!$B$11,IF(AND('Raw Data'!N46&gt;3,'Raw Data'!N46&lt;=3.5),'Bảng Giá'!$B$12,IF(AND('Raw Data'!N46&gt;3.5,'Raw Data'!N46&lt;=4),'Bảng Giá'!$B$13,IF(AND('Raw Data'!N46&gt;4,'Raw Data'!N46&lt;=4.5),'Bảng Giá'!$B$14,IF(AND('Raw Data'!N46&gt;4.5,'Raw Data'!N46&lt;=5),'Bảng Giá'!$B$15,IF(AND('Raw Data'!N46&gt;5,'Raw Data'!N46&lt;=5.5),'Bảng Giá'!$B$16,IF(AND('Raw Data'!N46&gt;5.5,'Raw Data'!N46&lt;=6),'Bảng Giá'!$B$17,'Bảng Giá'!$B$18)))))))))))))))</f>
        <v>0.5&lt;x&lt;=1</v>
      </c>
      <c r="Q46" s="48">
        <f t="shared" si="3"/>
        <v>2.5236593059936908E-2</v>
      </c>
      <c r="R46">
        <f t="shared" si="4"/>
        <v>39000</v>
      </c>
      <c r="S46">
        <f t="shared" si="5"/>
        <v>7300</v>
      </c>
    </row>
    <row r="47" spans="1:19" x14ac:dyDescent="0.25">
      <c r="A47" s="12">
        <v>46</v>
      </c>
      <c r="B47" s="12" t="s">
        <v>211</v>
      </c>
      <c r="C47" s="15" t="s">
        <v>138</v>
      </c>
      <c r="D47" s="16">
        <v>43003.333333333336</v>
      </c>
      <c r="E47" s="17">
        <v>43007.133333333339</v>
      </c>
      <c r="F47" s="13" t="s">
        <v>302</v>
      </c>
      <c r="G47" s="12">
        <v>500</v>
      </c>
      <c r="H47" s="15" t="s">
        <v>139</v>
      </c>
      <c r="I47" s="15" t="s">
        <v>140</v>
      </c>
      <c r="J47" s="37">
        <f>INDEX('Bảng Giá'!$C$3:$H$18,MATCH('Raw Data'!P47,'Bảng Giá'!$B$3:$B$18,0),MATCH('Raw Data'!M47,'Bảng Giá'!$C$2:$H$2,0))</f>
        <v>26000</v>
      </c>
      <c r="K47" s="12">
        <v>31700</v>
      </c>
      <c r="L47" s="36">
        <f t="shared" si="0"/>
        <v>3.8000000000029104</v>
      </c>
      <c r="M47" t="str">
        <f>'References data'!H48</f>
        <v>Liên Vùng</v>
      </c>
      <c r="N47">
        <f t="shared" si="1"/>
        <v>0.5</v>
      </c>
      <c r="O47">
        <f t="shared" si="2"/>
        <v>-5700</v>
      </c>
      <c r="P47" t="str">
        <f>IF(AND(N47&gt;0,N47&lt;=0.05),'Bảng Giá'!$B$3,IF(AND(N47&lt;=0.1,N47&gt;0.05),'Bảng Giá'!$B$4,IF(AND('Raw Data'!N47&gt;0.1,'Raw Data'!N47&lt;=0.25),'Bảng Giá'!$B$5,IF(AND('Raw Data'!N47&gt;0.25,'Raw Data'!N47&lt;=0.5),'Bảng Giá'!$B$6,IF(AND('Raw Data'!N47&gt;0.5,'Raw Data'!N47&lt;=1),'Bảng Giá'!$B$7,IF(AND('Raw Data'!N47&gt;1,'Raw Data'!N47&lt;=1.5),'Bảng Giá'!$B$8,IF(AND('Raw Data'!N47&gt;1.5,'Raw Data'!N47&lt;=2),'Bảng Giá'!$B$9,IF(AND('Raw Data'!N47&gt;2,'Raw Data'!N47&lt;=2.5),'Bảng Giá'!$B$10,IF(AND('Raw Data'!N47&gt;2.5,'Raw Data'!N47&lt;=3),'Bảng Giá'!$B$11,IF(AND('Raw Data'!N47&gt;3,'Raw Data'!N47&lt;=3.5),'Bảng Giá'!$B$12,IF(AND('Raw Data'!N47&gt;3.5,'Raw Data'!N47&lt;=4),'Bảng Giá'!$B$13,IF(AND('Raw Data'!N47&gt;4,'Raw Data'!N47&lt;=4.5),'Bảng Giá'!$B$14,IF(AND('Raw Data'!N47&gt;4.5,'Raw Data'!N47&lt;=5),'Bảng Giá'!$B$15,IF(AND('Raw Data'!N47&gt;5,'Raw Data'!N47&lt;=5.5),'Bảng Giá'!$B$16,IF(AND('Raw Data'!N47&gt;5.5,'Raw Data'!N47&lt;=6),'Bảng Giá'!$B$17,'Bảng Giá'!$B$18)))))))))))))))</f>
        <v>0.25&lt;x&lt;=0.5</v>
      </c>
      <c r="Q47" s="48">
        <f t="shared" si="3"/>
        <v>-0.17981072555205047</v>
      </c>
      <c r="R47">
        <f t="shared" si="4"/>
        <v>31200</v>
      </c>
      <c r="S47">
        <f t="shared" si="5"/>
        <v>-500</v>
      </c>
    </row>
    <row r="48" spans="1:19" x14ac:dyDescent="0.25">
      <c r="A48" s="12">
        <v>47</v>
      </c>
      <c r="B48" s="12" t="s">
        <v>211</v>
      </c>
      <c r="C48" s="15" t="s">
        <v>141</v>
      </c>
      <c r="D48" s="16">
        <v>43005.48369212963</v>
      </c>
      <c r="E48" s="17">
        <v>43009.283692129633</v>
      </c>
      <c r="F48" s="13" t="s">
        <v>302</v>
      </c>
      <c r="G48" s="12">
        <v>250</v>
      </c>
      <c r="H48" s="15" t="s">
        <v>142</v>
      </c>
      <c r="I48" s="15" t="s">
        <v>143</v>
      </c>
      <c r="J48" s="37">
        <f>INDEX('Bảng Giá'!$C$3:$H$18,MATCH('Raw Data'!P48,'Bảng Giá'!$B$3:$B$18,0),MATCH('Raw Data'!M48,'Bảng Giá'!$C$2:$H$2,0))</f>
        <v>21000</v>
      </c>
      <c r="K48" s="12">
        <v>25400</v>
      </c>
      <c r="L48" s="36">
        <f t="shared" si="0"/>
        <v>3.8000000000029104</v>
      </c>
      <c r="M48" t="str">
        <f>'References data'!H49</f>
        <v>Liên Vùng</v>
      </c>
      <c r="N48">
        <f t="shared" si="1"/>
        <v>0.25</v>
      </c>
      <c r="O48">
        <f t="shared" si="2"/>
        <v>-4400</v>
      </c>
      <c r="P48" t="str">
        <f>IF(AND(N48&gt;0,N48&lt;=0.05),'Bảng Giá'!$B$3,IF(AND(N48&lt;=0.1,N48&gt;0.05),'Bảng Giá'!$B$4,IF(AND('Raw Data'!N48&gt;0.1,'Raw Data'!N48&lt;=0.25),'Bảng Giá'!$B$5,IF(AND('Raw Data'!N48&gt;0.25,'Raw Data'!N48&lt;=0.5),'Bảng Giá'!$B$6,IF(AND('Raw Data'!N48&gt;0.5,'Raw Data'!N48&lt;=1),'Bảng Giá'!$B$7,IF(AND('Raw Data'!N48&gt;1,'Raw Data'!N48&lt;=1.5),'Bảng Giá'!$B$8,IF(AND('Raw Data'!N48&gt;1.5,'Raw Data'!N48&lt;=2),'Bảng Giá'!$B$9,IF(AND('Raw Data'!N48&gt;2,'Raw Data'!N48&lt;=2.5),'Bảng Giá'!$B$10,IF(AND('Raw Data'!N48&gt;2.5,'Raw Data'!N48&lt;=3),'Bảng Giá'!$B$11,IF(AND('Raw Data'!N48&gt;3,'Raw Data'!N48&lt;=3.5),'Bảng Giá'!$B$12,IF(AND('Raw Data'!N48&gt;3.5,'Raw Data'!N48&lt;=4),'Bảng Giá'!$B$13,IF(AND('Raw Data'!N48&gt;4,'Raw Data'!N48&lt;=4.5),'Bảng Giá'!$B$14,IF(AND('Raw Data'!N48&gt;4.5,'Raw Data'!N48&lt;=5),'Bảng Giá'!$B$15,IF(AND('Raw Data'!N48&gt;5,'Raw Data'!N48&lt;=5.5),'Bảng Giá'!$B$16,IF(AND('Raw Data'!N48&gt;5.5,'Raw Data'!N48&lt;=6),'Bảng Giá'!$B$17,'Bảng Giá'!$B$18)))))))))))))))</f>
        <v>0.1&lt;x&lt;=0.25</v>
      </c>
      <c r="Q48" s="48">
        <f t="shared" si="3"/>
        <v>-0.17322834645669291</v>
      </c>
      <c r="R48">
        <f t="shared" si="4"/>
        <v>25200</v>
      </c>
      <c r="S48">
        <f t="shared" si="5"/>
        <v>-200</v>
      </c>
    </row>
    <row r="49" spans="1:19" x14ac:dyDescent="0.25">
      <c r="A49" s="12">
        <v>48</v>
      </c>
      <c r="B49" s="12" t="s">
        <v>211</v>
      </c>
      <c r="C49" s="15" t="s">
        <v>144</v>
      </c>
      <c r="D49" s="16">
        <v>43005.483483796299</v>
      </c>
      <c r="E49" s="17">
        <v>43009.283483796302</v>
      </c>
      <c r="F49" s="13" t="s">
        <v>302</v>
      </c>
      <c r="G49" s="12">
        <v>250</v>
      </c>
      <c r="H49" s="15" t="s">
        <v>142</v>
      </c>
      <c r="I49" s="15" t="s">
        <v>143</v>
      </c>
      <c r="J49" s="37">
        <f>INDEX('Bảng Giá'!$C$3:$H$18,MATCH('Raw Data'!P49,'Bảng Giá'!$B$3:$B$18,0),MATCH('Raw Data'!M49,'Bảng Giá'!$C$2:$H$2,0))</f>
        <v>21000</v>
      </c>
      <c r="K49" s="12">
        <v>25400</v>
      </c>
      <c r="L49" s="36">
        <f t="shared" si="0"/>
        <v>3.8000000000029104</v>
      </c>
      <c r="M49" t="str">
        <f>'References data'!H50</f>
        <v>Liên Vùng</v>
      </c>
      <c r="N49">
        <f t="shared" si="1"/>
        <v>0.25</v>
      </c>
      <c r="O49">
        <f t="shared" si="2"/>
        <v>-4400</v>
      </c>
      <c r="P49" t="str">
        <f>IF(AND(N49&gt;0,N49&lt;=0.05),'Bảng Giá'!$B$3,IF(AND(N49&lt;=0.1,N49&gt;0.05),'Bảng Giá'!$B$4,IF(AND('Raw Data'!N49&gt;0.1,'Raw Data'!N49&lt;=0.25),'Bảng Giá'!$B$5,IF(AND('Raw Data'!N49&gt;0.25,'Raw Data'!N49&lt;=0.5),'Bảng Giá'!$B$6,IF(AND('Raw Data'!N49&gt;0.5,'Raw Data'!N49&lt;=1),'Bảng Giá'!$B$7,IF(AND('Raw Data'!N49&gt;1,'Raw Data'!N49&lt;=1.5),'Bảng Giá'!$B$8,IF(AND('Raw Data'!N49&gt;1.5,'Raw Data'!N49&lt;=2),'Bảng Giá'!$B$9,IF(AND('Raw Data'!N49&gt;2,'Raw Data'!N49&lt;=2.5),'Bảng Giá'!$B$10,IF(AND('Raw Data'!N49&gt;2.5,'Raw Data'!N49&lt;=3),'Bảng Giá'!$B$11,IF(AND('Raw Data'!N49&gt;3,'Raw Data'!N49&lt;=3.5),'Bảng Giá'!$B$12,IF(AND('Raw Data'!N49&gt;3.5,'Raw Data'!N49&lt;=4),'Bảng Giá'!$B$13,IF(AND('Raw Data'!N49&gt;4,'Raw Data'!N49&lt;=4.5),'Bảng Giá'!$B$14,IF(AND('Raw Data'!N49&gt;4.5,'Raw Data'!N49&lt;=5),'Bảng Giá'!$B$15,IF(AND('Raw Data'!N49&gt;5,'Raw Data'!N49&lt;=5.5),'Bảng Giá'!$B$16,IF(AND('Raw Data'!N49&gt;5.5,'Raw Data'!N49&lt;=6),'Bảng Giá'!$B$17,'Bảng Giá'!$B$18)))))))))))))))</f>
        <v>0.1&lt;x&lt;=0.25</v>
      </c>
      <c r="Q49" s="48">
        <f t="shared" si="3"/>
        <v>-0.17322834645669291</v>
      </c>
      <c r="R49">
        <f t="shared" si="4"/>
        <v>25200</v>
      </c>
      <c r="S49">
        <f t="shared" si="5"/>
        <v>-200</v>
      </c>
    </row>
    <row r="50" spans="1:19" x14ac:dyDescent="0.25">
      <c r="A50" s="12">
        <v>49</v>
      </c>
      <c r="B50" s="12" t="s">
        <v>211</v>
      </c>
      <c r="C50" s="15" t="s">
        <v>145</v>
      </c>
      <c r="D50" s="16">
        <v>43006.608981481484</v>
      </c>
      <c r="E50" s="17">
        <v>43008.708981481483</v>
      </c>
      <c r="F50" s="13" t="s">
        <v>302</v>
      </c>
      <c r="G50" s="12">
        <v>2000</v>
      </c>
      <c r="H50" s="15" t="s">
        <v>146</v>
      </c>
      <c r="I50" s="15" t="s">
        <v>116</v>
      </c>
      <c r="J50" s="37">
        <f>INDEX('Bảng Giá'!$C$3:$H$18,MATCH('Raw Data'!P50,'Bảng Giá'!$B$3:$B$18,0),MATCH('Raw Data'!M50,'Bảng Giá'!$C$2:$H$2,0))</f>
        <v>46500</v>
      </c>
      <c r="K50" s="12">
        <v>53500</v>
      </c>
      <c r="L50" s="36">
        <f t="shared" si="0"/>
        <v>2.0999999999985448</v>
      </c>
      <c r="M50" t="str">
        <f>'References data'!H51</f>
        <v>Liên Vùng đặc biệt</v>
      </c>
      <c r="N50">
        <f t="shared" si="1"/>
        <v>2</v>
      </c>
      <c r="O50">
        <f t="shared" si="2"/>
        <v>-7000</v>
      </c>
      <c r="P50" t="str">
        <f>IF(AND(N50&gt;0,N50&lt;=0.05),'Bảng Giá'!$B$3,IF(AND(N50&lt;=0.1,N50&gt;0.05),'Bảng Giá'!$B$4,IF(AND('Raw Data'!N50&gt;0.1,'Raw Data'!N50&lt;=0.25),'Bảng Giá'!$B$5,IF(AND('Raw Data'!N50&gt;0.25,'Raw Data'!N50&lt;=0.5),'Bảng Giá'!$B$6,IF(AND('Raw Data'!N50&gt;0.5,'Raw Data'!N50&lt;=1),'Bảng Giá'!$B$7,IF(AND('Raw Data'!N50&gt;1,'Raw Data'!N50&lt;=1.5),'Bảng Giá'!$B$8,IF(AND('Raw Data'!N50&gt;1.5,'Raw Data'!N50&lt;=2),'Bảng Giá'!$B$9,IF(AND('Raw Data'!N50&gt;2,'Raw Data'!N50&lt;=2.5),'Bảng Giá'!$B$10,IF(AND('Raw Data'!N50&gt;2.5,'Raw Data'!N50&lt;=3),'Bảng Giá'!$B$11,IF(AND('Raw Data'!N50&gt;3,'Raw Data'!N50&lt;=3.5),'Bảng Giá'!$B$12,IF(AND('Raw Data'!N50&gt;3.5,'Raw Data'!N50&lt;=4),'Bảng Giá'!$B$13,IF(AND('Raw Data'!N50&gt;4,'Raw Data'!N50&lt;=4.5),'Bảng Giá'!$B$14,IF(AND('Raw Data'!N50&gt;4.5,'Raw Data'!N50&lt;=5),'Bảng Giá'!$B$15,IF(AND('Raw Data'!N50&gt;5,'Raw Data'!N50&lt;=5.5),'Bảng Giá'!$B$16,IF(AND('Raw Data'!N50&gt;5.5,'Raw Data'!N50&lt;=6),'Bảng Giá'!$B$17,'Bảng Giá'!$B$18)))))))))))))))</f>
        <v>1.5&lt;x&lt;=2</v>
      </c>
      <c r="Q50" s="48">
        <f t="shared" si="3"/>
        <v>-0.13084112149532709</v>
      </c>
      <c r="R50">
        <f t="shared" si="4"/>
        <v>55800</v>
      </c>
      <c r="S50">
        <f t="shared" si="5"/>
        <v>2300</v>
      </c>
    </row>
    <row r="51" spans="1:19" x14ac:dyDescent="0.25">
      <c r="A51" s="12">
        <v>50</v>
      </c>
      <c r="B51" s="12" t="s">
        <v>211</v>
      </c>
      <c r="C51" s="15" t="s">
        <v>147</v>
      </c>
      <c r="D51" s="16">
        <v>43006.333333333336</v>
      </c>
      <c r="E51" s="17">
        <v>43010.133333333339</v>
      </c>
      <c r="F51" s="13" t="s">
        <v>302</v>
      </c>
      <c r="G51" s="12">
        <v>900</v>
      </c>
      <c r="H51" s="15" t="s">
        <v>131</v>
      </c>
      <c r="I51" s="15" t="s">
        <v>96</v>
      </c>
      <c r="J51" s="37">
        <f>INDEX('Bảng Giá'!$C$3:$H$18,MATCH('Raw Data'!P51,'Bảng Giá'!$B$3:$B$18,0),MATCH('Raw Data'!M51,'Bảng Giá'!$C$2:$H$2,0))</f>
        <v>32500</v>
      </c>
      <c r="K51" s="12">
        <v>31700</v>
      </c>
      <c r="L51" s="36">
        <f t="shared" si="0"/>
        <v>3.8000000000029104</v>
      </c>
      <c r="M51" t="str">
        <f>'References data'!H52</f>
        <v>Liên Vùng</v>
      </c>
      <c r="N51">
        <f t="shared" si="1"/>
        <v>0.9</v>
      </c>
      <c r="O51">
        <f t="shared" si="2"/>
        <v>800</v>
      </c>
      <c r="P51" t="str">
        <f>IF(AND(N51&gt;0,N51&lt;=0.05),'Bảng Giá'!$B$3,IF(AND(N51&lt;=0.1,N51&gt;0.05),'Bảng Giá'!$B$4,IF(AND('Raw Data'!N51&gt;0.1,'Raw Data'!N51&lt;=0.25),'Bảng Giá'!$B$5,IF(AND('Raw Data'!N51&gt;0.25,'Raw Data'!N51&lt;=0.5),'Bảng Giá'!$B$6,IF(AND('Raw Data'!N51&gt;0.5,'Raw Data'!N51&lt;=1),'Bảng Giá'!$B$7,IF(AND('Raw Data'!N51&gt;1,'Raw Data'!N51&lt;=1.5),'Bảng Giá'!$B$8,IF(AND('Raw Data'!N51&gt;1.5,'Raw Data'!N51&lt;=2),'Bảng Giá'!$B$9,IF(AND('Raw Data'!N51&gt;2,'Raw Data'!N51&lt;=2.5),'Bảng Giá'!$B$10,IF(AND('Raw Data'!N51&gt;2.5,'Raw Data'!N51&lt;=3),'Bảng Giá'!$B$11,IF(AND('Raw Data'!N51&gt;3,'Raw Data'!N51&lt;=3.5),'Bảng Giá'!$B$12,IF(AND('Raw Data'!N51&gt;3.5,'Raw Data'!N51&lt;=4),'Bảng Giá'!$B$13,IF(AND('Raw Data'!N51&gt;4,'Raw Data'!N51&lt;=4.5),'Bảng Giá'!$B$14,IF(AND('Raw Data'!N51&gt;4.5,'Raw Data'!N51&lt;=5),'Bảng Giá'!$B$15,IF(AND('Raw Data'!N51&gt;5,'Raw Data'!N51&lt;=5.5),'Bảng Giá'!$B$16,IF(AND('Raw Data'!N51&gt;5.5,'Raw Data'!N51&lt;=6),'Bảng Giá'!$B$17,'Bảng Giá'!$B$18)))))))))))))))</f>
        <v>0.5&lt;x&lt;=1</v>
      </c>
      <c r="Q51" s="48">
        <f t="shared" si="3"/>
        <v>2.5236593059936908E-2</v>
      </c>
      <c r="R51">
        <f t="shared" si="4"/>
        <v>39000</v>
      </c>
      <c r="S51">
        <f t="shared" si="5"/>
        <v>7300</v>
      </c>
    </row>
    <row r="52" spans="1:19" x14ac:dyDescent="0.25">
      <c r="A52" s="12">
        <v>51</v>
      </c>
      <c r="B52" s="12" t="s">
        <v>211</v>
      </c>
      <c r="C52" s="15" t="s">
        <v>148</v>
      </c>
      <c r="D52" s="16">
        <v>43006.613587962966</v>
      </c>
      <c r="E52" s="17">
        <v>43010.413587962968</v>
      </c>
      <c r="F52" s="13" t="s">
        <v>302</v>
      </c>
      <c r="G52" s="12">
        <v>600</v>
      </c>
      <c r="H52" s="15" t="s">
        <v>128</v>
      </c>
      <c r="I52" s="15" t="s">
        <v>149</v>
      </c>
      <c r="J52" s="37">
        <f>INDEX('Bảng Giá'!$C$3:$H$18,MATCH('Raw Data'!P52,'Bảng Giá'!$B$3:$B$18,0),MATCH('Raw Data'!M52,'Bảng Giá'!$C$2:$H$2,0))</f>
        <v>32500</v>
      </c>
      <c r="K52" s="12">
        <v>31700</v>
      </c>
      <c r="L52" s="36">
        <f t="shared" si="0"/>
        <v>3.8000000000029104</v>
      </c>
      <c r="M52" t="str">
        <f>'References data'!H53</f>
        <v>Liên Vùng</v>
      </c>
      <c r="N52">
        <f t="shared" si="1"/>
        <v>0.6</v>
      </c>
      <c r="O52">
        <f t="shared" si="2"/>
        <v>800</v>
      </c>
      <c r="P52" t="str">
        <f>IF(AND(N52&gt;0,N52&lt;=0.05),'Bảng Giá'!$B$3,IF(AND(N52&lt;=0.1,N52&gt;0.05),'Bảng Giá'!$B$4,IF(AND('Raw Data'!N52&gt;0.1,'Raw Data'!N52&lt;=0.25),'Bảng Giá'!$B$5,IF(AND('Raw Data'!N52&gt;0.25,'Raw Data'!N52&lt;=0.5),'Bảng Giá'!$B$6,IF(AND('Raw Data'!N52&gt;0.5,'Raw Data'!N52&lt;=1),'Bảng Giá'!$B$7,IF(AND('Raw Data'!N52&gt;1,'Raw Data'!N52&lt;=1.5),'Bảng Giá'!$B$8,IF(AND('Raw Data'!N52&gt;1.5,'Raw Data'!N52&lt;=2),'Bảng Giá'!$B$9,IF(AND('Raw Data'!N52&gt;2,'Raw Data'!N52&lt;=2.5),'Bảng Giá'!$B$10,IF(AND('Raw Data'!N52&gt;2.5,'Raw Data'!N52&lt;=3),'Bảng Giá'!$B$11,IF(AND('Raw Data'!N52&gt;3,'Raw Data'!N52&lt;=3.5),'Bảng Giá'!$B$12,IF(AND('Raw Data'!N52&gt;3.5,'Raw Data'!N52&lt;=4),'Bảng Giá'!$B$13,IF(AND('Raw Data'!N52&gt;4,'Raw Data'!N52&lt;=4.5),'Bảng Giá'!$B$14,IF(AND('Raw Data'!N52&gt;4.5,'Raw Data'!N52&lt;=5),'Bảng Giá'!$B$15,IF(AND('Raw Data'!N52&gt;5,'Raw Data'!N52&lt;=5.5),'Bảng Giá'!$B$16,IF(AND('Raw Data'!N52&gt;5.5,'Raw Data'!N52&lt;=6),'Bảng Giá'!$B$17,'Bảng Giá'!$B$18)))))))))))))))</f>
        <v>0.5&lt;x&lt;=1</v>
      </c>
      <c r="Q52" s="48">
        <f t="shared" si="3"/>
        <v>2.5236593059936908E-2</v>
      </c>
      <c r="R52">
        <f t="shared" si="4"/>
        <v>39000</v>
      </c>
      <c r="S52">
        <f t="shared" si="5"/>
        <v>7300</v>
      </c>
    </row>
    <row r="53" spans="1:19" x14ac:dyDescent="0.25">
      <c r="A53" s="12">
        <v>52</v>
      </c>
      <c r="B53" s="12" t="s">
        <v>211</v>
      </c>
      <c r="C53" s="15" t="s">
        <v>150</v>
      </c>
      <c r="D53" s="16">
        <v>43006.333333333336</v>
      </c>
      <c r="E53" s="17">
        <v>43010.133333333339</v>
      </c>
      <c r="F53" s="13" t="s">
        <v>302</v>
      </c>
      <c r="G53" s="12">
        <v>1500</v>
      </c>
      <c r="H53" s="15" t="s">
        <v>131</v>
      </c>
      <c r="I53" s="15" t="s">
        <v>151</v>
      </c>
      <c r="J53" s="37">
        <f>INDEX('Bảng Giá'!$C$3:$H$18,MATCH('Raw Data'!P53,'Bảng Giá'!$B$3:$B$18,0),MATCH('Raw Data'!M53,'Bảng Giá'!$C$2:$H$2,0))</f>
        <v>41000</v>
      </c>
      <c r="K53" s="12">
        <v>48300</v>
      </c>
      <c r="L53" s="36">
        <f t="shared" si="0"/>
        <v>3.8000000000029104</v>
      </c>
      <c r="M53" t="str">
        <f>'References data'!H54</f>
        <v>Liên Vùng</v>
      </c>
      <c r="N53">
        <f t="shared" si="1"/>
        <v>1.5</v>
      </c>
      <c r="O53">
        <f t="shared" si="2"/>
        <v>-7300</v>
      </c>
      <c r="P53" t="str">
        <f>IF(AND(N53&gt;0,N53&lt;=0.05),'Bảng Giá'!$B$3,IF(AND(N53&lt;=0.1,N53&gt;0.05),'Bảng Giá'!$B$4,IF(AND('Raw Data'!N53&gt;0.1,'Raw Data'!N53&lt;=0.25),'Bảng Giá'!$B$5,IF(AND('Raw Data'!N53&gt;0.25,'Raw Data'!N53&lt;=0.5),'Bảng Giá'!$B$6,IF(AND('Raw Data'!N53&gt;0.5,'Raw Data'!N53&lt;=1),'Bảng Giá'!$B$7,IF(AND('Raw Data'!N53&gt;1,'Raw Data'!N53&lt;=1.5),'Bảng Giá'!$B$8,IF(AND('Raw Data'!N53&gt;1.5,'Raw Data'!N53&lt;=2),'Bảng Giá'!$B$9,IF(AND('Raw Data'!N53&gt;2,'Raw Data'!N53&lt;=2.5),'Bảng Giá'!$B$10,IF(AND('Raw Data'!N53&gt;2.5,'Raw Data'!N53&lt;=3),'Bảng Giá'!$B$11,IF(AND('Raw Data'!N53&gt;3,'Raw Data'!N53&lt;=3.5),'Bảng Giá'!$B$12,IF(AND('Raw Data'!N53&gt;3.5,'Raw Data'!N53&lt;=4),'Bảng Giá'!$B$13,IF(AND('Raw Data'!N53&gt;4,'Raw Data'!N53&lt;=4.5),'Bảng Giá'!$B$14,IF(AND('Raw Data'!N53&gt;4.5,'Raw Data'!N53&lt;=5),'Bảng Giá'!$B$15,IF(AND('Raw Data'!N53&gt;5,'Raw Data'!N53&lt;=5.5),'Bảng Giá'!$B$16,IF(AND('Raw Data'!N53&gt;5.5,'Raw Data'!N53&lt;=6),'Bảng Giá'!$B$17,'Bảng Giá'!$B$18)))))))))))))))</f>
        <v>1&lt;x&lt;=1.5</v>
      </c>
      <c r="Q53" s="48">
        <f t="shared" si="3"/>
        <v>-0.15113871635610765</v>
      </c>
      <c r="R53">
        <f t="shared" si="4"/>
        <v>49200</v>
      </c>
      <c r="S53">
        <f t="shared" si="5"/>
        <v>900</v>
      </c>
    </row>
    <row r="54" spans="1:19" x14ac:dyDescent="0.25">
      <c r="A54" s="12">
        <v>53</v>
      </c>
      <c r="B54" s="12" t="s">
        <v>211</v>
      </c>
      <c r="C54" s="15" t="s">
        <v>152</v>
      </c>
      <c r="D54" s="16">
        <v>43006.333333333336</v>
      </c>
      <c r="E54" s="17">
        <v>43010.133333333339</v>
      </c>
      <c r="F54" s="13" t="s">
        <v>302</v>
      </c>
      <c r="G54" s="12">
        <v>900</v>
      </c>
      <c r="H54" s="15" t="s">
        <v>131</v>
      </c>
      <c r="I54" s="15" t="s">
        <v>111</v>
      </c>
      <c r="J54" s="37">
        <f>INDEX('Bảng Giá'!$C$3:$H$18,MATCH('Raw Data'!P54,'Bảng Giá'!$B$3:$B$18,0),MATCH('Raw Data'!M54,'Bảng Giá'!$C$2:$H$2,0))</f>
        <v>32500</v>
      </c>
      <c r="K54" s="12">
        <v>31700</v>
      </c>
      <c r="L54" s="36">
        <f t="shared" si="0"/>
        <v>3.8000000000029104</v>
      </c>
      <c r="M54" t="str">
        <f>'References data'!H55</f>
        <v>Liên Vùng</v>
      </c>
      <c r="N54">
        <f t="shared" si="1"/>
        <v>0.9</v>
      </c>
      <c r="O54">
        <f t="shared" si="2"/>
        <v>800</v>
      </c>
      <c r="P54" t="str">
        <f>IF(AND(N54&gt;0,N54&lt;=0.05),'Bảng Giá'!$B$3,IF(AND(N54&lt;=0.1,N54&gt;0.05),'Bảng Giá'!$B$4,IF(AND('Raw Data'!N54&gt;0.1,'Raw Data'!N54&lt;=0.25),'Bảng Giá'!$B$5,IF(AND('Raw Data'!N54&gt;0.25,'Raw Data'!N54&lt;=0.5),'Bảng Giá'!$B$6,IF(AND('Raw Data'!N54&gt;0.5,'Raw Data'!N54&lt;=1),'Bảng Giá'!$B$7,IF(AND('Raw Data'!N54&gt;1,'Raw Data'!N54&lt;=1.5),'Bảng Giá'!$B$8,IF(AND('Raw Data'!N54&gt;1.5,'Raw Data'!N54&lt;=2),'Bảng Giá'!$B$9,IF(AND('Raw Data'!N54&gt;2,'Raw Data'!N54&lt;=2.5),'Bảng Giá'!$B$10,IF(AND('Raw Data'!N54&gt;2.5,'Raw Data'!N54&lt;=3),'Bảng Giá'!$B$11,IF(AND('Raw Data'!N54&gt;3,'Raw Data'!N54&lt;=3.5),'Bảng Giá'!$B$12,IF(AND('Raw Data'!N54&gt;3.5,'Raw Data'!N54&lt;=4),'Bảng Giá'!$B$13,IF(AND('Raw Data'!N54&gt;4,'Raw Data'!N54&lt;=4.5),'Bảng Giá'!$B$14,IF(AND('Raw Data'!N54&gt;4.5,'Raw Data'!N54&lt;=5),'Bảng Giá'!$B$15,IF(AND('Raw Data'!N54&gt;5,'Raw Data'!N54&lt;=5.5),'Bảng Giá'!$B$16,IF(AND('Raw Data'!N54&gt;5.5,'Raw Data'!N54&lt;=6),'Bảng Giá'!$B$17,'Bảng Giá'!$B$18)))))))))))))))</f>
        <v>0.5&lt;x&lt;=1</v>
      </c>
      <c r="Q54" s="48">
        <f t="shared" si="3"/>
        <v>2.5236593059936908E-2</v>
      </c>
      <c r="R54">
        <f t="shared" si="4"/>
        <v>39000</v>
      </c>
      <c r="S54">
        <f t="shared" si="5"/>
        <v>7300</v>
      </c>
    </row>
    <row r="55" spans="1:19" x14ac:dyDescent="0.25">
      <c r="A55" s="12">
        <v>54</v>
      </c>
      <c r="B55" s="12" t="s">
        <v>211</v>
      </c>
      <c r="C55" s="15" t="s">
        <v>153</v>
      </c>
      <c r="D55" s="16">
        <v>43006.333333333336</v>
      </c>
      <c r="E55" s="17">
        <v>43010.133333333339</v>
      </c>
      <c r="F55" s="13" t="s">
        <v>302</v>
      </c>
      <c r="G55" s="12">
        <v>3820</v>
      </c>
      <c r="H55" s="15" t="s">
        <v>128</v>
      </c>
      <c r="I55" s="15" t="s">
        <v>154</v>
      </c>
      <c r="J55" s="37">
        <f>INDEX('Bảng Giá'!$C$3:$H$18,MATCH('Raw Data'!P55,'Bảng Giá'!$B$3:$B$18,0),MATCH('Raw Data'!M55,'Bảng Giá'!$C$2:$H$2,0))</f>
        <v>83500</v>
      </c>
      <c r="K55" s="12">
        <v>81500</v>
      </c>
      <c r="L55" s="36">
        <f t="shared" si="0"/>
        <v>3.8000000000029104</v>
      </c>
      <c r="M55" t="str">
        <f>'References data'!H56</f>
        <v>Liên Vùng</v>
      </c>
      <c r="N55">
        <f t="shared" si="1"/>
        <v>3.82</v>
      </c>
      <c r="O55">
        <f t="shared" si="2"/>
        <v>2000</v>
      </c>
      <c r="P55" t="str">
        <f>IF(AND(N55&gt;0,N55&lt;=0.05),'Bảng Giá'!$B$3,IF(AND(N55&lt;=0.1,N55&gt;0.05),'Bảng Giá'!$B$4,IF(AND('Raw Data'!N55&gt;0.1,'Raw Data'!N55&lt;=0.25),'Bảng Giá'!$B$5,IF(AND('Raw Data'!N55&gt;0.25,'Raw Data'!N55&lt;=0.5),'Bảng Giá'!$B$6,IF(AND('Raw Data'!N55&gt;0.5,'Raw Data'!N55&lt;=1),'Bảng Giá'!$B$7,IF(AND('Raw Data'!N55&gt;1,'Raw Data'!N55&lt;=1.5),'Bảng Giá'!$B$8,IF(AND('Raw Data'!N55&gt;1.5,'Raw Data'!N55&lt;=2),'Bảng Giá'!$B$9,IF(AND('Raw Data'!N55&gt;2,'Raw Data'!N55&lt;=2.5),'Bảng Giá'!$B$10,IF(AND('Raw Data'!N55&gt;2.5,'Raw Data'!N55&lt;=3),'Bảng Giá'!$B$11,IF(AND('Raw Data'!N55&gt;3,'Raw Data'!N55&lt;=3.5),'Bảng Giá'!$B$12,IF(AND('Raw Data'!N55&gt;3.5,'Raw Data'!N55&lt;=4),'Bảng Giá'!$B$13,IF(AND('Raw Data'!N55&gt;4,'Raw Data'!N55&lt;=4.5),'Bảng Giá'!$B$14,IF(AND('Raw Data'!N55&gt;4.5,'Raw Data'!N55&lt;=5),'Bảng Giá'!$B$15,IF(AND('Raw Data'!N55&gt;5,'Raw Data'!N55&lt;=5.5),'Bảng Giá'!$B$16,IF(AND('Raw Data'!N55&gt;5.5,'Raw Data'!N55&lt;=6),'Bảng Giá'!$B$17,'Bảng Giá'!$B$18)))))))))))))))</f>
        <v>3.5&lt;x&lt;=4</v>
      </c>
      <c r="Q55" s="48">
        <f t="shared" si="3"/>
        <v>2.4539877300613498E-2</v>
      </c>
      <c r="R55">
        <f t="shared" si="4"/>
        <v>100200</v>
      </c>
      <c r="S55">
        <f t="shared" si="5"/>
        <v>18700</v>
      </c>
    </row>
    <row r="56" spans="1:19" x14ac:dyDescent="0.25">
      <c r="A56" s="12">
        <v>55</v>
      </c>
      <c r="B56" s="12" t="s">
        <v>211</v>
      </c>
      <c r="C56" s="15" t="s">
        <v>155</v>
      </c>
      <c r="D56" s="16">
        <v>43001.387824074074</v>
      </c>
      <c r="E56" s="17">
        <v>43005.187824074077</v>
      </c>
      <c r="F56" s="13" t="s">
        <v>302</v>
      </c>
      <c r="G56" s="12">
        <v>500</v>
      </c>
      <c r="H56" s="15" t="s">
        <v>139</v>
      </c>
      <c r="I56" s="15" t="s">
        <v>140</v>
      </c>
      <c r="J56" s="37">
        <f>INDEX('Bảng Giá'!$C$3:$H$18,MATCH('Raw Data'!P56,'Bảng Giá'!$B$3:$B$18,0),MATCH('Raw Data'!M56,'Bảng Giá'!$C$2:$H$2,0))</f>
        <v>26000</v>
      </c>
      <c r="K56" s="12">
        <v>31700</v>
      </c>
      <c r="L56" s="36">
        <f t="shared" si="0"/>
        <v>3.8000000000029104</v>
      </c>
      <c r="M56" t="str">
        <f>'References data'!H57</f>
        <v>Liên Vùng</v>
      </c>
      <c r="N56">
        <f t="shared" si="1"/>
        <v>0.5</v>
      </c>
      <c r="O56">
        <f t="shared" si="2"/>
        <v>-5700</v>
      </c>
      <c r="P56" t="str">
        <f>IF(AND(N56&gt;0,N56&lt;=0.05),'Bảng Giá'!$B$3,IF(AND(N56&lt;=0.1,N56&gt;0.05),'Bảng Giá'!$B$4,IF(AND('Raw Data'!N56&gt;0.1,'Raw Data'!N56&lt;=0.25),'Bảng Giá'!$B$5,IF(AND('Raw Data'!N56&gt;0.25,'Raw Data'!N56&lt;=0.5),'Bảng Giá'!$B$6,IF(AND('Raw Data'!N56&gt;0.5,'Raw Data'!N56&lt;=1),'Bảng Giá'!$B$7,IF(AND('Raw Data'!N56&gt;1,'Raw Data'!N56&lt;=1.5),'Bảng Giá'!$B$8,IF(AND('Raw Data'!N56&gt;1.5,'Raw Data'!N56&lt;=2),'Bảng Giá'!$B$9,IF(AND('Raw Data'!N56&gt;2,'Raw Data'!N56&lt;=2.5),'Bảng Giá'!$B$10,IF(AND('Raw Data'!N56&gt;2.5,'Raw Data'!N56&lt;=3),'Bảng Giá'!$B$11,IF(AND('Raw Data'!N56&gt;3,'Raw Data'!N56&lt;=3.5),'Bảng Giá'!$B$12,IF(AND('Raw Data'!N56&gt;3.5,'Raw Data'!N56&lt;=4),'Bảng Giá'!$B$13,IF(AND('Raw Data'!N56&gt;4,'Raw Data'!N56&lt;=4.5),'Bảng Giá'!$B$14,IF(AND('Raw Data'!N56&gt;4.5,'Raw Data'!N56&lt;=5),'Bảng Giá'!$B$15,IF(AND('Raw Data'!N56&gt;5,'Raw Data'!N56&lt;=5.5),'Bảng Giá'!$B$16,IF(AND('Raw Data'!N56&gt;5.5,'Raw Data'!N56&lt;=6),'Bảng Giá'!$B$17,'Bảng Giá'!$B$18)))))))))))))))</f>
        <v>0.25&lt;x&lt;=0.5</v>
      </c>
      <c r="Q56" s="48">
        <f t="shared" si="3"/>
        <v>-0.17981072555205047</v>
      </c>
      <c r="R56">
        <f t="shared" si="4"/>
        <v>31200</v>
      </c>
      <c r="S56">
        <f t="shared" si="5"/>
        <v>-500</v>
      </c>
    </row>
    <row r="57" spans="1:19" x14ac:dyDescent="0.25">
      <c r="A57" s="12">
        <v>56</v>
      </c>
      <c r="B57" s="12" t="s">
        <v>211</v>
      </c>
      <c r="C57" s="15" t="s">
        <v>156</v>
      </c>
      <c r="D57" s="16">
        <v>43006.333333333336</v>
      </c>
      <c r="E57" s="17">
        <v>43010.133333333339</v>
      </c>
      <c r="F57" s="13" t="s">
        <v>302</v>
      </c>
      <c r="G57" s="12">
        <v>300</v>
      </c>
      <c r="H57" s="15" t="s">
        <v>142</v>
      </c>
      <c r="I57" s="15" t="s">
        <v>157</v>
      </c>
      <c r="J57" s="37">
        <f>INDEX('Bảng Giá'!$C$3:$H$18,MATCH('Raw Data'!P57,'Bảng Giá'!$B$3:$B$18,0),MATCH('Raw Data'!M57,'Bảng Giá'!$C$2:$H$2,0))</f>
        <v>26000</v>
      </c>
      <c r="K57" s="12">
        <v>25400</v>
      </c>
      <c r="L57" s="36">
        <f t="shared" si="0"/>
        <v>3.8000000000029104</v>
      </c>
      <c r="M57" t="str">
        <f>'References data'!H58</f>
        <v>Liên Vùng</v>
      </c>
      <c r="N57">
        <f t="shared" si="1"/>
        <v>0.3</v>
      </c>
      <c r="O57">
        <f t="shared" si="2"/>
        <v>600</v>
      </c>
      <c r="P57" t="str">
        <f>IF(AND(N57&gt;0,N57&lt;=0.05),'Bảng Giá'!$B$3,IF(AND(N57&lt;=0.1,N57&gt;0.05),'Bảng Giá'!$B$4,IF(AND('Raw Data'!N57&gt;0.1,'Raw Data'!N57&lt;=0.25),'Bảng Giá'!$B$5,IF(AND('Raw Data'!N57&gt;0.25,'Raw Data'!N57&lt;=0.5),'Bảng Giá'!$B$6,IF(AND('Raw Data'!N57&gt;0.5,'Raw Data'!N57&lt;=1),'Bảng Giá'!$B$7,IF(AND('Raw Data'!N57&gt;1,'Raw Data'!N57&lt;=1.5),'Bảng Giá'!$B$8,IF(AND('Raw Data'!N57&gt;1.5,'Raw Data'!N57&lt;=2),'Bảng Giá'!$B$9,IF(AND('Raw Data'!N57&gt;2,'Raw Data'!N57&lt;=2.5),'Bảng Giá'!$B$10,IF(AND('Raw Data'!N57&gt;2.5,'Raw Data'!N57&lt;=3),'Bảng Giá'!$B$11,IF(AND('Raw Data'!N57&gt;3,'Raw Data'!N57&lt;=3.5),'Bảng Giá'!$B$12,IF(AND('Raw Data'!N57&gt;3.5,'Raw Data'!N57&lt;=4),'Bảng Giá'!$B$13,IF(AND('Raw Data'!N57&gt;4,'Raw Data'!N57&lt;=4.5),'Bảng Giá'!$B$14,IF(AND('Raw Data'!N57&gt;4.5,'Raw Data'!N57&lt;=5),'Bảng Giá'!$B$15,IF(AND('Raw Data'!N57&gt;5,'Raw Data'!N57&lt;=5.5),'Bảng Giá'!$B$16,IF(AND('Raw Data'!N57&gt;5.5,'Raw Data'!N57&lt;=6),'Bảng Giá'!$B$17,'Bảng Giá'!$B$18)))))))))))))))</f>
        <v>0.25&lt;x&lt;=0.5</v>
      </c>
      <c r="Q57" s="48">
        <f t="shared" si="3"/>
        <v>2.3622047244094488E-2</v>
      </c>
      <c r="R57">
        <f t="shared" si="4"/>
        <v>31200</v>
      </c>
      <c r="S57">
        <f t="shared" si="5"/>
        <v>5800</v>
      </c>
    </row>
    <row r="58" spans="1:19" x14ac:dyDescent="0.25">
      <c r="A58" s="12">
        <v>57</v>
      </c>
      <c r="B58" s="12" t="s">
        <v>211</v>
      </c>
      <c r="C58" s="15" t="s">
        <v>158</v>
      </c>
      <c r="D58" s="16">
        <v>43006.333333333336</v>
      </c>
      <c r="E58" s="17">
        <v>43010.133333333339</v>
      </c>
      <c r="F58" s="13" t="s">
        <v>302</v>
      </c>
      <c r="G58" s="12">
        <v>1900</v>
      </c>
      <c r="H58" s="15" t="s">
        <v>131</v>
      </c>
      <c r="I58" s="15" t="s">
        <v>96</v>
      </c>
      <c r="J58" s="37">
        <f>INDEX('Bảng Giá'!$C$3:$H$18,MATCH('Raw Data'!P58,'Bảng Giá'!$B$3:$B$18,0),MATCH('Raw Data'!M58,'Bảng Giá'!$C$2:$H$2,0))</f>
        <v>49500</v>
      </c>
      <c r="K58" s="12">
        <v>48300</v>
      </c>
      <c r="L58" s="36">
        <f t="shared" si="0"/>
        <v>3.8000000000029104</v>
      </c>
      <c r="M58" t="str">
        <f>'References data'!H59</f>
        <v>Liên Vùng</v>
      </c>
      <c r="N58">
        <f t="shared" si="1"/>
        <v>1.9</v>
      </c>
      <c r="O58">
        <f t="shared" si="2"/>
        <v>1200</v>
      </c>
      <c r="P58" t="str">
        <f>IF(AND(N58&gt;0,N58&lt;=0.05),'Bảng Giá'!$B$3,IF(AND(N58&lt;=0.1,N58&gt;0.05),'Bảng Giá'!$B$4,IF(AND('Raw Data'!N58&gt;0.1,'Raw Data'!N58&lt;=0.25),'Bảng Giá'!$B$5,IF(AND('Raw Data'!N58&gt;0.25,'Raw Data'!N58&lt;=0.5),'Bảng Giá'!$B$6,IF(AND('Raw Data'!N58&gt;0.5,'Raw Data'!N58&lt;=1),'Bảng Giá'!$B$7,IF(AND('Raw Data'!N58&gt;1,'Raw Data'!N58&lt;=1.5),'Bảng Giá'!$B$8,IF(AND('Raw Data'!N58&gt;1.5,'Raw Data'!N58&lt;=2),'Bảng Giá'!$B$9,IF(AND('Raw Data'!N58&gt;2,'Raw Data'!N58&lt;=2.5),'Bảng Giá'!$B$10,IF(AND('Raw Data'!N58&gt;2.5,'Raw Data'!N58&lt;=3),'Bảng Giá'!$B$11,IF(AND('Raw Data'!N58&gt;3,'Raw Data'!N58&lt;=3.5),'Bảng Giá'!$B$12,IF(AND('Raw Data'!N58&gt;3.5,'Raw Data'!N58&lt;=4),'Bảng Giá'!$B$13,IF(AND('Raw Data'!N58&gt;4,'Raw Data'!N58&lt;=4.5),'Bảng Giá'!$B$14,IF(AND('Raw Data'!N58&gt;4.5,'Raw Data'!N58&lt;=5),'Bảng Giá'!$B$15,IF(AND('Raw Data'!N58&gt;5,'Raw Data'!N58&lt;=5.5),'Bảng Giá'!$B$16,IF(AND('Raw Data'!N58&gt;5.5,'Raw Data'!N58&lt;=6),'Bảng Giá'!$B$17,'Bảng Giá'!$B$18)))))))))))))))</f>
        <v>1.5&lt;x&lt;=2</v>
      </c>
      <c r="Q58" s="48">
        <f t="shared" si="3"/>
        <v>2.4844720496894408E-2</v>
      </c>
      <c r="R58">
        <f t="shared" si="4"/>
        <v>59400</v>
      </c>
      <c r="S58">
        <f t="shared" si="5"/>
        <v>11100</v>
      </c>
    </row>
    <row r="59" spans="1:19" x14ac:dyDescent="0.25">
      <c r="A59" s="12">
        <v>58</v>
      </c>
      <c r="B59" s="12" t="s">
        <v>211</v>
      </c>
      <c r="C59" s="15" t="s">
        <v>159</v>
      </c>
      <c r="D59" s="16">
        <v>43006.333333333336</v>
      </c>
      <c r="E59" s="17">
        <v>43008.433333333334</v>
      </c>
      <c r="F59" s="13" t="s">
        <v>302</v>
      </c>
      <c r="G59" s="12">
        <v>1900</v>
      </c>
      <c r="H59" s="15" t="s">
        <v>139</v>
      </c>
      <c r="I59" s="15" t="s">
        <v>160</v>
      </c>
      <c r="J59" s="37">
        <f>INDEX('Bảng Giá'!$C$3:$H$18,MATCH('Raw Data'!P59,'Bảng Giá'!$B$3:$B$18,0),MATCH('Raw Data'!M59,'Bảng Giá'!$C$2:$H$2,0))</f>
        <v>46500</v>
      </c>
      <c r="K59" s="12">
        <v>45600</v>
      </c>
      <c r="L59" s="36">
        <f t="shared" si="0"/>
        <v>2.0999999999985448</v>
      </c>
      <c r="M59" t="str">
        <f>'References data'!H60</f>
        <v>Liên Vùng đặc biệt</v>
      </c>
      <c r="N59">
        <f t="shared" si="1"/>
        <v>1.9</v>
      </c>
      <c r="O59">
        <f t="shared" si="2"/>
        <v>900</v>
      </c>
      <c r="P59" t="str">
        <f>IF(AND(N59&gt;0,N59&lt;=0.05),'Bảng Giá'!$B$3,IF(AND(N59&lt;=0.1,N59&gt;0.05),'Bảng Giá'!$B$4,IF(AND('Raw Data'!N59&gt;0.1,'Raw Data'!N59&lt;=0.25),'Bảng Giá'!$B$5,IF(AND('Raw Data'!N59&gt;0.25,'Raw Data'!N59&lt;=0.5),'Bảng Giá'!$B$6,IF(AND('Raw Data'!N59&gt;0.5,'Raw Data'!N59&lt;=1),'Bảng Giá'!$B$7,IF(AND('Raw Data'!N59&gt;1,'Raw Data'!N59&lt;=1.5),'Bảng Giá'!$B$8,IF(AND('Raw Data'!N59&gt;1.5,'Raw Data'!N59&lt;=2),'Bảng Giá'!$B$9,IF(AND('Raw Data'!N59&gt;2,'Raw Data'!N59&lt;=2.5),'Bảng Giá'!$B$10,IF(AND('Raw Data'!N59&gt;2.5,'Raw Data'!N59&lt;=3),'Bảng Giá'!$B$11,IF(AND('Raw Data'!N59&gt;3,'Raw Data'!N59&lt;=3.5),'Bảng Giá'!$B$12,IF(AND('Raw Data'!N59&gt;3.5,'Raw Data'!N59&lt;=4),'Bảng Giá'!$B$13,IF(AND('Raw Data'!N59&gt;4,'Raw Data'!N59&lt;=4.5),'Bảng Giá'!$B$14,IF(AND('Raw Data'!N59&gt;4.5,'Raw Data'!N59&lt;=5),'Bảng Giá'!$B$15,IF(AND('Raw Data'!N59&gt;5,'Raw Data'!N59&lt;=5.5),'Bảng Giá'!$B$16,IF(AND('Raw Data'!N59&gt;5.5,'Raw Data'!N59&lt;=6),'Bảng Giá'!$B$17,'Bảng Giá'!$B$18)))))))))))))))</f>
        <v>1.5&lt;x&lt;=2</v>
      </c>
      <c r="Q59" s="48">
        <f t="shared" si="3"/>
        <v>1.9736842105263157E-2</v>
      </c>
      <c r="R59">
        <f t="shared" si="4"/>
        <v>55800</v>
      </c>
      <c r="S59">
        <f t="shared" si="5"/>
        <v>10200</v>
      </c>
    </row>
    <row r="60" spans="1:19" x14ac:dyDescent="0.25">
      <c r="A60" s="12">
        <v>59</v>
      </c>
      <c r="B60" s="12" t="s">
        <v>211</v>
      </c>
      <c r="C60" s="15" t="s">
        <v>161</v>
      </c>
      <c r="D60" s="16">
        <v>43006.333333333336</v>
      </c>
      <c r="E60" s="17">
        <v>43010.133333333339</v>
      </c>
      <c r="F60" s="13" t="s">
        <v>302</v>
      </c>
      <c r="G60" s="12">
        <v>1000</v>
      </c>
      <c r="H60" s="15" t="s">
        <v>128</v>
      </c>
      <c r="I60" s="15" t="s">
        <v>162</v>
      </c>
      <c r="J60" s="37">
        <f>INDEX('Bảng Giá'!$C$3:$H$18,MATCH('Raw Data'!P60,'Bảng Giá'!$B$3:$B$18,0),MATCH('Raw Data'!M60,'Bảng Giá'!$C$2:$H$2,0))</f>
        <v>32500</v>
      </c>
      <c r="K60" s="12">
        <v>40000</v>
      </c>
      <c r="L60" s="36">
        <f t="shared" si="0"/>
        <v>3.8000000000029104</v>
      </c>
      <c r="M60" t="str">
        <f>'References data'!H61</f>
        <v>Liên Vùng</v>
      </c>
      <c r="N60">
        <f t="shared" si="1"/>
        <v>1</v>
      </c>
      <c r="O60">
        <f t="shared" si="2"/>
        <v>-7500</v>
      </c>
      <c r="P60" t="str">
        <f>IF(AND(N60&gt;0,N60&lt;=0.05),'Bảng Giá'!$B$3,IF(AND(N60&lt;=0.1,N60&gt;0.05),'Bảng Giá'!$B$4,IF(AND('Raw Data'!N60&gt;0.1,'Raw Data'!N60&lt;=0.25),'Bảng Giá'!$B$5,IF(AND('Raw Data'!N60&gt;0.25,'Raw Data'!N60&lt;=0.5),'Bảng Giá'!$B$6,IF(AND('Raw Data'!N60&gt;0.5,'Raw Data'!N60&lt;=1),'Bảng Giá'!$B$7,IF(AND('Raw Data'!N60&gt;1,'Raw Data'!N60&lt;=1.5),'Bảng Giá'!$B$8,IF(AND('Raw Data'!N60&gt;1.5,'Raw Data'!N60&lt;=2),'Bảng Giá'!$B$9,IF(AND('Raw Data'!N60&gt;2,'Raw Data'!N60&lt;=2.5),'Bảng Giá'!$B$10,IF(AND('Raw Data'!N60&gt;2.5,'Raw Data'!N60&lt;=3),'Bảng Giá'!$B$11,IF(AND('Raw Data'!N60&gt;3,'Raw Data'!N60&lt;=3.5),'Bảng Giá'!$B$12,IF(AND('Raw Data'!N60&gt;3.5,'Raw Data'!N60&lt;=4),'Bảng Giá'!$B$13,IF(AND('Raw Data'!N60&gt;4,'Raw Data'!N60&lt;=4.5),'Bảng Giá'!$B$14,IF(AND('Raw Data'!N60&gt;4.5,'Raw Data'!N60&lt;=5),'Bảng Giá'!$B$15,IF(AND('Raw Data'!N60&gt;5,'Raw Data'!N60&lt;=5.5),'Bảng Giá'!$B$16,IF(AND('Raw Data'!N60&gt;5.5,'Raw Data'!N60&lt;=6),'Bảng Giá'!$B$17,'Bảng Giá'!$B$18)))))))))))))))</f>
        <v>0.5&lt;x&lt;=1</v>
      </c>
      <c r="Q60" s="48">
        <f t="shared" si="3"/>
        <v>-0.1875</v>
      </c>
      <c r="R60">
        <f t="shared" si="4"/>
        <v>39000</v>
      </c>
      <c r="S60">
        <f t="shared" si="5"/>
        <v>-1000</v>
      </c>
    </row>
    <row r="61" spans="1:19" x14ac:dyDescent="0.25">
      <c r="A61" s="12">
        <v>60</v>
      </c>
      <c r="B61" s="12" t="s">
        <v>211</v>
      </c>
      <c r="C61" s="15" t="s">
        <v>163</v>
      </c>
      <c r="D61" s="16">
        <v>43006.602662037039</v>
      </c>
      <c r="E61" s="17">
        <v>43008.902662037042</v>
      </c>
      <c r="F61" s="13" t="s">
        <v>302</v>
      </c>
      <c r="G61" s="12">
        <v>1000</v>
      </c>
      <c r="H61" s="15" t="s">
        <v>128</v>
      </c>
      <c r="I61" s="15" t="s">
        <v>164</v>
      </c>
      <c r="J61" s="37">
        <f>INDEX('Bảng Giá'!$C$3:$H$18,MATCH('Raw Data'!P61,'Bảng Giá'!$B$3:$B$18,0),MATCH('Raw Data'!M61,'Bảng Giá'!$C$2:$H$2,0))</f>
        <v>22500</v>
      </c>
      <c r="K61" s="12">
        <v>27700</v>
      </c>
      <c r="L61" s="36">
        <f t="shared" si="0"/>
        <v>2.3000000000029104</v>
      </c>
      <c r="M61" t="str">
        <f>'References data'!H62</f>
        <v>Nội Vùng</v>
      </c>
      <c r="N61">
        <f t="shared" si="1"/>
        <v>1</v>
      </c>
      <c r="O61">
        <f t="shared" si="2"/>
        <v>-5200</v>
      </c>
      <c r="P61" t="str">
        <f>IF(AND(N61&gt;0,N61&lt;=0.05),'Bảng Giá'!$B$3,IF(AND(N61&lt;=0.1,N61&gt;0.05),'Bảng Giá'!$B$4,IF(AND('Raw Data'!N61&gt;0.1,'Raw Data'!N61&lt;=0.25),'Bảng Giá'!$B$5,IF(AND('Raw Data'!N61&gt;0.25,'Raw Data'!N61&lt;=0.5),'Bảng Giá'!$B$6,IF(AND('Raw Data'!N61&gt;0.5,'Raw Data'!N61&lt;=1),'Bảng Giá'!$B$7,IF(AND('Raw Data'!N61&gt;1,'Raw Data'!N61&lt;=1.5),'Bảng Giá'!$B$8,IF(AND('Raw Data'!N61&gt;1.5,'Raw Data'!N61&lt;=2),'Bảng Giá'!$B$9,IF(AND('Raw Data'!N61&gt;2,'Raw Data'!N61&lt;=2.5),'Bảng Giá'!$B$10,IF(AND('Raw Data'!N61&gt;2.5,'Raw Data'!N61&lt;=3),'Bảng Giá'!$B$11,IF(AND('Raw Data'!N61&gt;3,'Raw Data'!N61&lt;=3.5),'Bảng Giá'!$B$12,IF(AND('Raw Data'!N61&gt;3.5,'Raw Data'!N61&lt;=4),'Bảng Giá'!$B$13,IF(AND('Raw Data'!N61&gt;4,'Raw Data'!N61&lt;=4.5),'Bảng Giá'!$B$14,IF(AND('Raw Data'!N61&gt;4.5,'Raw Data'!N61&lt;=5),'Bảng Giá'!$B$15,IF(AND('Raw Data'!N61&gt;5,'Raw Data'!N61&lt;=5.5),'Bảng Giá'!$B$16,IF(AND('Raw Data'!N61&gt;5.5,'Raw Data'!N61&lt;=6),'Bảng Giá'!$B$17,'Bảng Giá'!$B$18)))))))))))))))</f>
        <v>0.5&lt;x&lt;=1</v>
      </c>
      <c r="Q61" s="48">
        <f t="shared" si="3"/>
        <v>-0.18772563176895307</v>
      </c>
      <c r="R61">
        <f t="shared" si="4"/>
        <v>27000</v>
      </c>
      <c r="S61">
        <f t="shared" si="5"/>
        <v>-700</v>
      </c>
    </row>
    <row r="62" spans="1:19" x14ac:dyDescent="0.25">
      <c r="A62" s="12">
        <v>61</v>
      </c>
      <c r="B62" s="12" t="s">
        <v>211</v>
      </c>
      <c r="C62" s="15" t="s">
        <v>212</v>
      </c>
      <c r="D62" s="16">
        <v>43005.333333333336</v>
      </c>
      <c r="E62" s="17">
        <v>43009.133333333339</v>
      </c>
      <c r="F62" s="13" t="s">
        <v>302</v>
      </c>
      <c r="G62" s="12">
        <v>950</v>
      </c>
      <c r="H62" s="15" t="s">
        <v>128</v>
      </c>
      <c r="I62" s="15" t="s">
        <v>222</v>
      </c>
      <c r="J62" s="37">
        <f>INDEX('Bảng Giá'!$C$3:$H$18,MATCH('Raw Data'!P62,'Bảng Giá'!$B$3:$B$18,0),MATCH('Raw Data'!M62,'Bảng Giá'!$C$2:$H$2,0))</f>
        <v>32500</v>
      </c>
      <c r="K62" s="12">
        <v>31700</v>
      </c>
      <c r="L62" s="36">
        <f t="shared" si="0"/>
        <v>3.8000000000029104</v>
      </c>
      <c r="M62" t="str">
        <f>'References data'!H63</f>
        <v>Liên Vùng</v>
      </c>
      <c r="N62">
        <f t="shared" si="1"/>
        <v>0.95</v>
      </c>
      <c r="O62">
        <f t="shared" si="2"/>
        <v>800</v>
      </c>
      <c r="P62" t="str">
        <f>IF(AND(N62&gt;0,N62&lt;=0.05),'Bảng Giá'!$B$3,IF(AND(N62&lt;=0.1,N62&gt;0.05),'Bảng Giá'!$B$4,IF(AND('Raw Data'!N62&gt;0.1,'Raw Data'!N62&lt;=0.25),'Bảng Giá'!$B$5,IF(AND('Raw Data'!N62&gt;0.25,'Raw Data'!N62&lt;=0.5),'Bảng Giá'!$B$6,IF(AND('Raw Data'!N62&gt;0.5,'Raw Data'!N62&lt;=1),'Bảng Giá'!$B$7,IF(AND('Raw Data'!N62&gt;1,'Raw Data'!N62&lt;=1.5),'Bảng Giá'!$B$8,IF(AND('Raw Data'!N62&gt;1.5,'Raw Data'!N62&lt;=2),'Bảng Giá'!$B$9,IF(AND('Raw Data'!N62&gt;2,'Raw Data'!N62&lt;=2.5),'Bảng Giá'!$B$10,IF(AND('Raw Data'!N62&gt;2.5,'Raw Data'!N62&lt;=3),'Bảng Giá'!$B$11,IF(AND('Raw Data'!N62&gt;3,'Raw Data'!N62&lt;=3.5),'Bảng Giá'!$B$12,IF(AND('Raw Data'!N62&gt;3.5,'Raw Data'!N62&lt;=4),'Bảng Giá'!$B$13,IF(AND('Raw Data'!N62&gt;4,'Raw Data'!N62&lt;=4.5),'Bảng Giá'!$B$14,IF(AND('Raw Data'!N62&gt;4.5,'Raw Data'!N62&lt;=5),'Bảng Giá'!$B$15,IF(AND('Raw Data'!N62&gt;5,'Raw Data'!N62&lt;=5.5),'Bảng Giá'!$B$16,IF(AND('Raw Data'!N62&gt;5.5,'Raw Data'!N62&lt;=6),'Bảng Giá'!$B$17,'Bảng Giá'!$B$18)))))))))))))))</f>
        <v>0.5&lt;x&lt;=1</v>
      </c>
      <c r="Q62" s="48">
        <f t="shared" si="3"/>
        <v>2.5236593059936908E-2</v>
      </c>
      <c r="R62">
        <f t="shared" si="4"/>
        <v>39000</v>
      </c>
      <c r="S62">
        <f t="shared" si="5"/>
        <v>7300</v>
      </c>
    </row>
    <row r="63" spans="1:19" x14ac:dyDescent="0.25">
      <c r="A63" s="12">
        <v>62</v>
      </c>
      <c r="B63" s="12" t="s">
        <v>211</v>
      </c>
      <c r="C63" s="15" t="s">
        <v>213</v>
      </c>
      <c r="D63" s="16">
        <v>43006.498831018522</v>
      </c>
      <c r="E63" s="17">
        <v>43010.298831018525</v>
      </c>
      <c r="F63" s="13" t="s">
        <v>302</v>
      </c>
      <c r="G63" s="12">
        <v>300</v>
      </c>
      <c r="H63" s="15" t="s">
        <v>146</v>
      </c>
      <c r="I63" s="15" t="s">
        <v>190</v>
      </c>
      <c r="J63" s="37">
        <f>INDEX('Bảng Giá'!$C$3:$H$18,MATCH('Raw Data'!P63,'Bảng Giá'!$B$3:$B$18,0),MATCH('Raw Data'!M63,'Bảng Giá'!$C$2:$H$2,0))</f>
        <v>26000</v>
      </c>
      <c r="K63" s="12">
        <v>25400</v>
      </c>
      <c r="L63" s="36">
        <f t="shared" si="0"/>
        <v>3.8000000000029104</v>
      </c>
      <c r="M63" t="str">
        <f>'References data'!H64</f>
        <v>Liên Vùng</v>
      </c>
      <c r="N63">
        <f t="shared" si="1"/>
        <v>0.3</v>
      </c>
      <c r="O63">
        <f t="shared" si="2"/>
        <v>600</v>
      </c>
      <c r="P63" t="str">
        <f>IF(AND(N63&gt;0,N63&lt;=0.05),'Bảng Giá'!$B$3,IF(AND(N63&lt;=0.1,N63&gt;0.05),'Bảng Giá'!$B$4,IF(AND('Raw Data'!N63&gt;0.1,'Raw Data'!N63&lt;=0.25),'Bảng Giá'!$B$5,IF(AND('Raw Data'!N63&gt;0.25,'Raw Data'!N63&lt;=0.5),'Bảng Giá'!$B$6,IF(AND('Raw Data'!N63&gt;0.5,'Raw Data'!N63&lt;=1),'Bảng Giá'!$B$7,IF(AND('Raw Data'!N63&gt;1,'Raw Data'!N63&lt;=1.5),'Bảng Giá'!$B$8,IF(AND('Raw Data'!N63&gt;1.5,'Raw Data'!N63&lt;=2),'Bảng Giá'!$B$9,IF(AND('Raw Data'!N63&gt;2,'Raw Data'!N63&lt;=2.5),'Bảng Giá'!$B$10,IF(AND('Raw Data'!N63&gt;2.5,'Raw Data'!N63&lt;=3),'Bảng Giá'!$B$11,IF(AND('Raw Data'!N63&gt;3,'Raw Data'!N63&lt;=3.5),'Bảng Giá'!$B$12,IF(AND('Raw Data'!N63&gt;3.5,'Raw Data'!N63&lt;=4),'Bảng Giá'!$B$13,IF(AND('Raw Data'!N63&gt;4,'Raw Data'!N63&lt;=4.5),'Bảng Giá'!$B$14,IF(AND('Raw Data'!N63&gt;4.5,'Raw Data'!N63&lt;=5),'Bảng Giá'!$B$15,IF(AND('Raw Data'!N63&gt;5,'Raw Data'!N63&lt;=5.5),'Bảng Giá'!$B$16,IF(AND('Raw Data'!N63&gt;5.5,'Raw Data'!N63&lt;=6),'Bảng Giá'!$B$17,'Bảng Giá'!$B$18)))))))))))))))</f>
        <v>0.25&lt;x&lt;=0.5</v>
      </c>
      <c r="Q63" s="48">
        <f t="shared" si="3"/>
        <v>2.3622047244094488E-2</v>
      </c>
      <c r="R63">
        <f t="shared" si="4"/>
        <v>31200</v>
      </c>
      <c r="S63">
        <f t="shared" si="5"/>
        <v>5800</v>
      </c>
    </row>
    <row r="64" spans="1:19" x14ac:dyDescent="0.25">
      <c r="A64" s="12">
        <v>63</v>
      </c>
      <c r="B64" s="12" t="s">
        <v>211</v>
      </c>
      <c r="C64" s="15" t="s">
        <v>214</v>
      </c>
      <c r="D64" s="16">
        <v>43006.439062500001</v>
      </c>
      <c r="E64" s="17">
        <v>43010.239062500004</v>
      </c>
      <c r="F64" s="13" t="s">
        <v>302</v>
      </c>
      <c r="G64" s="12">
        <v>2000</v>
      </c>
      <c r="H64" s="15" t="s">
        <v>131</v>
      </c>
      <c r="I64" s="15" t="s">
        <v>190</v>
      </c>
      <c r="J64" s="37">
        <f>INDEX('Bảng Giá'!$C$3:$H$18,MATCH('Raw Data'!P64,'Bảng Giá'!$B$3:$B$18,0),MATCH('Raw Data'!M64,'Bảng Giá'!$C$2:$H$2,0))</f>
        <v>49500</v>
      </c>
      <c r="K64" s="12">
        <v>56600</v>
      </c>
      <c r="L64" s="36">
        <f t="shared" si="0"/>
        <v>3.8000000000029104</v>
      </c>
      <c r="M64" t="str">
        <f>'References data'!H65</f>
        <v>Liên Vùng</v>
      </c>
      <c r="N64">
        <f t="shared" si="1"/>
        <v>2</v>
      </c>
      <c r="O64">
        <f t="shared" si="2"/>
        <v>-7100</v>
      </c>
      <c r="P64" t="str">
        <f>IF(AND(N64&gt;0,N64&lt;=0.05),'Bảng Giá'!$B$3,IF(AND(N64&lt;=0.1,N64&gt;0.05),'Bảng Giá'!$B$4,IF(AND('Raw Data'!N64&gt;0.1,'Raw Data'!N64&lt;=0.25),'Bảng Giá'!$B$5,IF(AND('Raw Data'!N64&gt;0.25,'Raw Data'!N64&lt;=0.5),'Bảng Giá'!$B$6,IF(AND('Raw Data'!N64&gt;0.5,'Raw Data'!N64&lt;=1),'Bảng Giá'!$B$7,IF(AND('Raw Data'!N64&gt;1,'Raw Data'!N64&lt;=1.5),'Bảng Giá'!$B$8,IF(AND('Raw Data'!N64&gt;1.5,'Raw Data'!N64&lt;=2),'Bảng Giá'!$B$9,IF(AND('Raw Data'!N64&gt;2,'Raw Data'!N64&lt;=2.5),'Bảng Giá'!$B$10,IF(AND('Raw Data'!N64&gt;2.5,'Raw Data'!N64&lt;=3),'Bảng Giá'!$B$11,IF(AND('Raw Data'!N64&gt;3,'Raw Data'!N64&lt;=3.5),'Bảng Giá'!$B$12,IF(AND('Raw Data'!N64&gt;3.5,'Raw Data'!N64&lt;=4),'Bảng Giá'!$B$13,IF(AND('Raw Data'!N64&gt;4,'Raw Data'!N64&lt;=4.5),'Bảng Giá'!$B$14,IF(AND('Raw Data'!N64&gt;4.5,'Raw Data'!N64&lt;=5),'Bảng Giá'!$B$15,IF(AND('Raw Data'!N64&gt;5,'Raw Data'!N64&lt;=5.5),'Bảng Giá'!$B$16,IF(AND('Raw Data'!N64&gt;5.5,'Raw Data'!N64&lt;=6),'Bảng Giá'!$B$17,'Bảng Giá'!$B$18)))))))))))))))</f>
        <v>1.5&lt;x&lt;=2</v>
      </c>
      <c r="Q64" s="48">
        <f t="shared" si="3"/>
        <v>-0.12544169611307421</v>
      </c>
      <c r="R64">
        <f t="shared" si="4"/>
        <v>59400</v>
      </c>
      <c r="S64">
        <f t="shared" si="5"/>
        <v>2800</v>
      </c>
    </row>
    <row r="65" spans="1:19" x14ac:dyDescent="0.25">
      <c r="A65" s="12">
        <v>64</v>
      </c>
      <c r="B65" s="12" t="s">
        <v>211</v>
      </c>
      <c r="C65" s="15" t="s">
        <v>215</v>
      </c>
      <c r="D65" s="16">
        <v>43006.443668981483</v>
      </c>
      <c r="E65" s="17">
        <v>43010.243668981486</v>
      </c>
      <c r="F65" s="13" t="s">
        <v>302</v>
      </c>
      <c r="G65" s="12">
        <v>500</v>
      </c>
      <c r="H65" s="15" t="s">
        <v>131</v>
      </c>
      <c r="I65" s="15" t="s">
        <v>151</v>
      </c>
      <c r="J65" s="37">
        <f>INDEX('Bảng Giá'!$C$3:$H$18,MATCH('Raw Data'!P65,'Bảng Giá'!$B$3:$B$18,0),MATCH('Raw Data'!M65,'Bảng Giá'!$C$2:$H$2,0))</f>
        <v>26000</v>
      </c>
      <c r="K65" s="12">
        <v>31700</v>
      </c>
      <c r="L65" s="36">
        <f t="shared" si="0"/>
        <v>3.8000000000029104</v>
      </c>
      <c r="M65" t="str">
        <f>'References data'!H66</f>
        <v>Liên Vùng</v>
      </c>
      <c r="N65">
        <f t="shared" si="1"/>
        <v>0.5</v>
      </c>
      <c r="O65">
        <f t="shared" si="2"/>
        <v>-5700</v>
      </c>
      <c r="P65" t="str">
        <f>IF(AND(N65&gt;0,N65&lt;=0.05),'Bảng Giá'!$B$3,IF(AND(N65&lt;=0.1,N65&gt;0.05),'Bảng Giá'!$B$4,IF(AND('Raw Data'!N65&gt;0.1,'Raw Data'!N65&lt;=0.25),'Bảng Giá'!$B$5,IF(AND('Raw Data'!N65&gt;0.25,'Raw Data'!N65&lt;=0.5),'Bảng Giá'!$B$6,IF(AND('Raw Data'!N65&gt;0.5,'Raw Data'!N65&lt;=1),'Bảng Giá'!$B$7,IF(AND('Raw Data'!N65&gt;1,'Raw Data'!N65&lt;=1.5),'Bảng Giá'!$B$8,IF(AND('Raw Data'!N65&gt;1.5,'Raw Data'!N65&lt;=2),'Bảng Giá'!$B$9,IF(AND('Raw Data'!N65&gt;2,'Raw Data'!N65&lt;=2.5),'Bảng Giá'!$B$10,IF(AND('Raw Data'!N65&gt;2.5,'Raw Data'!N65&lt;=3),'Bảng Giá'!$B$11,IF(AND('Raw Data'!N65&gt;3,'Raw Data'!N65&lt;=3.5),'Bảng Giá'!$B$12,IF(AND('Raw Data'!N65&gt;3.5,'Raw Data'!N65&lt;=4),'Bảng Giá'!$B$13,IF(AND('Raw Data'!N65&gt;4,'Raw Data'!N65&lt;=4.5),'Bảng Giá'!$B$14,IF(AND('Raw Data'!N65&gt;4.5,'Raw Data'!N65&lt;=5),'Bảng Giá'!$B$15,IF(AND('Raw Data'!N65&gt;5,'Raw Data'!N65&lt;=5.5),'Bảng Giá'!$B$16,IF(AND('Raw Data'!N65&gt;5.5,'Raw Data'!N65&lt;=6),'Bảng Giá'!$B$17,'Bảng Giá'!$B$18)))))))))))))))</f>
        <v>0.25&lt;x&lt;=0.5</v>
      </c>
      <c r="Q65" s="48">
        <f t="shared" si="3"/>
        <v>-0.17981072555205047</v>
      </c>
      <c r="R65">
        <f t="shared" si="4"/>
        <v>31200</v>
      </c>
      <c r="S65">
        <f t="shared" si="5"/>
        <v>-500</v>
      </c>
    </row>
    <row r="66" spans="1:19" x14ac:dyDescent="0.25">
      <c r="A66" s="12">
        <v>65</v>
      </c>
      <c r="B66" s="12" t="s">
        <v>211</v>
      </c>
      <c r="C66" s="15" t="s">
        <v>216</v>
      </c>
      <c r="D66" s="16">
        <v>43005.599942129629</v>
      </c>
      <c r="E66" s="17">
        <v>43009.399942129632</v>
      </c>
      <c r="F66" s="13" t="s">
        <v>302</v>
      </c>
      <c r="G66" s="12">
        <v>1640</v>
      </c>
      <c r="H66" s="15" t="s">
        <v>128</v>
      </c>
      <c r="I66" s="15" t="s">
        <v>223</v>
      </c>
      <c r="J66" s="37">
        <f>INDEX('Bảng Giá'!$C$3:$H$18,MATCH('Raw Data'!P66,'Bảng Giá'!$B$3:$B$18,0),MATCH('Raw Data'!M66,'Bảng Giá'!$C$2:$H$2,0))</f>
        <v>49500</v>
      </c>
      <c r="K66" s="12">
        <v>48300</v>
      </c>
      <c r="L66" s="36">
        <f t="shared" si="0"/>
        <v>3.8000000000029104</v>
      </c>
      <c r="M66" t="str">
        <f>'References data'!H67</f>
        <v>Liên Vùng</v>
      </c>
      <c r="N66">
        <f t="shared" si="1"/>
        <v>1.64</v>
      </c>
      <c r="O66">
        <f t="shared" si="2"/>
        <v>1200</v>
      </c>
      <c r="P66" t="str">
        <f>IF(AND(N66&gt;0,N66&lt;=0.05),'Bảng Giá'!$B$3,IF(AND(N66&lt;=0.1,N66&gt;0.05),'Bảng Giá'!$B$4,IF(AND('Raw Data'!N66&gt;0.1,'Raw Data'!N66&lt;=0.25),'Bảng Giá'!$B$5,IF(AND('Raw Data'!N66&gt;0.25,'Raw Data'!N66&lt;=0.5),'Bảng Giá'!$B$6,IF(AND('Raw Data'!N66&gt;0.5,'Raw Data'!N66&lt;=1),'Bảng Giá'!$B$7,IF(AND('Raw Data'!N66&gt;1,'Raw Data'!N66&lt;=1.5),'Bảng Giá'!$B$8,IF(AND('Raw Data'!N66&gt;1.5,'Raw Data'!N66&lt;=2),'Bảng Giá'!$B$9,IF(AND('Raw Data'!N66&gt;2,'Raw Data'!N66&lt;=2.5),'Bảng Giá'!$B$10,IF(AND('Raw Data'!N66&gt;2.5,'Raw Data'!N66&lt;=3),'Bảng Giá'!$B$11,IF(AND('Raw Data'!N66&gt;3,'Raw Data'!N66&lt;=3.5),'Bảng Giá'!$B$12,IF(AND('Raw Data'!N66&gt;3.5,'Raw Data'!N66&lt;=4),'Bảng Giá'!$B$13,IF(AND('Raw Data'!N66&gt;4,'Raw Data'!N66&lt;=4.5),'Bảng Giá'!$B$14,IF(AND('Raw Data'!N66&gt;4.5,'Raw Data'!N66&lt;=5),'Bảng Giá'!$B$15,IF(AND('Raw Data'!N66&gt;5,'Raw Data'!N66&lt;=5.5),'Bảng Giá'!$B$16,IF(AND('Raw Data'!N66&gt;5.5,'Raw Data'!N66&lt;=6),'Bảng Giá'!$B$17,'Bảng Giá'!$B$18)))))))))))))))</f>
        <v>1.5&lt;x&lt;=2</v>
      </c>
      <c r="Q66" s="48">
        <f t="shared" si="3"/>
        <v>2.4844720496894408E-2</v>
      </c>
      <c r="R66">
        <f t="shared" si="4"/>
        <v>59400</v>
      </c>
      <c r="S66">
        <f t="shared" si="5"/>
        <v>11100</v>
      </c>
    </row>
    <row r="67" spans="1:19" x14ac:dyDescent="0.25">
      <c r="A67" s="12">
        <v>66</v>
      </c>
      <c r="B67" s="12" t="s">
        <v>211</v>
      </c>
      <c r="C67" s="15" t="s">
        <v>217</v>
      </c>
      <c r="D67" s="16">
        <v>43005.550196759257</v>
      </c>
      <c r="E67" s="17">
        <v>43009.35019675926</v>
      </c>
      <c r="F67" s="13" t="s">
        <v>302</v>
      </c>
      <c r="G67" s="12">
        <v>1000</v>
      </c>
      <c r="H67" s="15" t="s">
        <v>128</v>
      </c>
      <c r="I67" s="15" t="s">
        <v>170</v>
      </c>
      <c r="J67" s="37">
        <f>INDEX('Bảng Giá'!$C$3:$H$18,MATCH('Raw Data'!P67,'Bảng Giá'!$B$3:$B$18,0),MATCH('Raw Data'!M67,'Bảng Giá'!$C$2:$H$2,0))</f>
        <v>32500</v>
      </c>
      <c r="K67" s="12">
        <v>40000</v>
      </c>
      <c r="L67" s="36">
        <f t="shared" ref="L67:L130" si="6">E67-D67</f>
        <v>3.8000000000029104</v>
      </c>
      <c r="M67" t="str">
        <f>'References data'!H68</f>
        <v>Liên Vùng</v>
      </c>
      <c r="N67">
        <f t="shared" ref="N67:N130" si="7">G67/1000</f>
        <v>1</v>
      </c>
      <c r="O67">
        <f t="shared" ref="O67:O130" si="8">J67-K67</f>
        <v>-7500</v>
      </c>
      <c r="P67" t="str">
        <f>IF(AND(N67&gt;0,N67&lt;=0.05),'Bảng Giá'!$B$3,IF(AND(N67&lt;=0.1,N67&gt;0.05),'Bảng Giá'!$B$4,IF(AND('Raw Data'!N67&gt;0.1,'Raw Data'!N67&lt;=0.25),'Bảng Giá'!$B$5,IF(AND('Raw Data'!N67&gt;0.25,'Raw Data'!N67&lt;=0.5),'Bảng Giá'!$B$6,IF(AND('Raw Data'!N67&gt;0.5,'Raw Data'!N67&lt;=1),'Bảng Giá'!$B$7,IF(AND('Raw Data'!N67&gt;1,'Raw Data'!N67&lt;=1.5),'Bảng Giá'!$B$8,IF(AND('Raw Data'!N67&gt;1.5,'Raw Data'!N67&lt;=2),'Bảng Giá'!$B$9,IF(AND('Raw Data'!N67&gt;2,'Raw Data'!N67&lt;=2.5),'Bảng Giá'!$B$10,IF(AND('Raw Data'!N67&gt;2.5,'Raw Data'!N67&lt;=3),'Bảng Giá'!$B$11,IF(AND('Raw Data'!N67&gt;3,'Raw Data'!N67&lt;=3.5),'Bảng Giá'!$B$12,IF(AND('Raw Data'!N67&gt;3.5,'Raw Data'!N67&lt;=4),'Bảng Giá'!$B$13,IF(AND('Raw Data'!N67&gt;4,'Raw Data'!N67&lt;=4.5),'Bảng Giá'!$B$14,IF(AND('Raw Data'!N67&gt;4.5,'Raw Data'!N67&lt;=5),'Bảng Giá'!$B$15,IF(AND('Raw Data'!N67&gt;5,'Raw Data'!N67&lt;=5.5),'Bảng Giá'!$B$16,IF(AND('Raw Data'!N67&gt;5.5,'Raw Data'!N67&lt;=6),'Bảng Giá'!$B$17,'Bảng Giá'!$B$18)))))))))))))))</f>
        <v>0.5&lt;x&lt;=1</v>
      </c>
      <c r="Q67" s="48">
        <f t="shared" ref="Q67:Q130" si="9">O67/K67</f>
        <v>-0.1875</v>
      </c>
      <c r="R67">
        <f t="shared" ref="R67:R130" si="10">J67+(J67*0.2)</f>
        <v>39000</v>
      </c>
      <c r="S67">
        <f t="shared" ref="S67:S130" si="11">R67-K67</f>
        <v>-1000</v>
      </c>
    </row>
    <row r="68" spans="1:19" x14ac:dyDescent="0.25">
      <c r="A68" s="12">
        <v>67</v>
      </c>
      <c r="B68" s="12" t="s">
        <v>211</v>
      </c>
      <c r="C68" s="15" t="s">
        <v>218</v>
      </c>
      <c r="D68" s="16">
        <v>43006.333333333336</v>
      </c>
      <c r="E68" s="17">
        <v>43010.133333333339</v>
      </c>
      <c r="F68" s="13" t="s">
        <v>302</v>
      </c>
      <c r="G68" s="12">
        <v>1700</v>
      </c>
      <c r="H68" s="15" t="s">
        <v>131</v>
      </c>
      <c r="I68" s="15" t="s">
        <v>178</v>
      </c>
      <c r="J68" s="37">
        <f>INDEX('Bảng Giá'!$C$3:$H$18,MATCH('Raw Data'!P68,'Bảng Giá'!$B$3:$B$18,0),MATCH('Raw Data'!M68,'Bảng Giá'!$C$2:$H$2,0))</f>
        <v>49500</v>
      </c>
      <c r="K68" s="12">
        <v>48300</v>
      </c>
      <c r="L68" s="36">
        <f t="shared" si="6"/>
        <v>3.8000000000029104</v>
      </c>
      <c r="M68" t="str">
        <f>'References data'!H69</f>
        <v>Liên Vùng</v>
      </c>
      <c r="N68">
        <f t="shared" si="7"/>
        <v>1.7</v>
      </c>
      <c r="O68">
        <f t="shared" si="8"/>
        <v>1200</v>
      </c>
      <c r="P68" t="str">
        <f>IF(AND(N68&gt;0,N68&lt;=0.05),'Bảng Giá'!$B$3,IF(AND(N68&lt;=0.1,N68&gt;0.05),'Bảng Giá'!$B$4,IF(AND('Raw Data'!N68&gt;0.1,'Raw Data'!N68&lt;=0.25),'Bảng Giá'!$B$5,IF(AND('Raw Data'!N68&gt;0.25,'Raw Data'!N68&lt;=0.5),'Bảng Giá'!$B$6,IF(AND('Raw Data'!N68&gt;0.5,'Raw Data'!N68&lt;=1),'Bảng Giá'!$B$7,IF(AND('Raw Data'!N68&gt;1,'Raw Data'!N68&lt;=1.5),'Bảng Giá'!$B$8,IF(AND('Raw Data'!N68&gt;1.5,'Raw Data'!N68&lt;=2),'Bảng Giá'!$B$9,IF(AND('Raw Data'!N68&gt;2,'Raw Data'!N68&lt;=2.5),'Bảng Giá'!$B$10,IF(AND('Raw Data'!N68&gt;2.5,'Raw Data'!N68&lt;=3),'Bảng Giá'!$B$11,IF(AND('Raw Data'!N68&gt;3,'Raw Data'!N68&lt;=3.5),'Bảng Giá'!$B$12,IF(AND('Raw Data'!N68&gt;3.5,'Raw Data'!N68&lt;=4),'Bảng Giá'!$B$13,IF(AND('Raw Data'!N68&gt;4,'Raw Data'!N68&lt;=4.5),'Bảng Giá'!$B$14,IF(AND('Raw Data'!N68&gt;4.5,'Raw Data'!N68&lt;=5),'Bảng Giá'!$B$15,IF(AND('Raw Data'!N68&gt;5,'Raw Data'!N68&lt;=5.5),'Bảng Giá'!$B$16,IF(AND('Raw Data'!N68&gt;5.5,'Raw Data'!N68&lt;=6),'Bảng Giá'!$B$17,'Bảng Giá'!$B$18)))))))))))))))</f>
        <v>1.5&lt;x&lt;=2</v>
      </c>
      <c r="Q68" s="48">
        <f t="shared" si="9"/>
        <v>2.4844720496894408E-2</v>
      </c>
      <c r="R68">
        <f t="shared" si="10"/>
        <v>59400</v>
      </c>
      <c r="S68">
        <f t="shared" si="11"/>
        <v>11100</v>
      </c>
    </row>
    <row r="69" spans="1:19" x14ac:dyDescent="0.25">
      <c r="A69" s="12">
        <v>68</v>
      </c>
      <c r="B69" s="12" t="s">
        <v>211</v>
      </c>
      <c r="C69" s="15" t="s">
        <v>219</v>
      </c>
      <c r="D69" s="16">
        <v>43005.558333333334</v>
      </c>
      <c r="E69" s="17">
        <v>43009.358333333337</v>
      </c>
      <c r="F69" s="13" t="s">
        <v>302</v>
      </c>
      <c r="G69" s="12">
        <v>550</v>
      </c>
      <c r="H69" s="15" t="s">
        <v>128</v>
      </c>
      <c r="I69" s="15" t="s">
        <v>224</v>
      </c>
      <c r="J69" s="37">
        <f>INDEX('Bảng Giá'!$C$3:$H$18,MATCH('Raw Data'!P69,'Bảng Giá'!$B$3:$B$18,0),MATCH('Raw Data'!M69,'Bảng Giá'!$C$2:$H$2,0))</f>
        <v>32500</v>
      </c>
      <c r="K69" s="12">
        <v>31700</v>
      </c>
      <c r="L69" s="36">
        <f t="shared" si="6"/>
        <v>3.8000000000029104</v>
      </c>
      <c r="M69" t="str">
        <f>'References data'!H70</f>
        <v>Liên Vùng</v>
      </c>
      <c r="N69">
        <f t="shared" si="7"/>
        <v>0.55000000000000004</v>
      </c>
      <c r="O69">
        <f t="shared" si="8"/>
        <v>800</v>
      </c>
      <c r="P69" t="str">
        <f>IF(AND(N69&gt;0,N69&lt;=0.05),'Bảng Giá'!$B$3,IF(AND(N69&lt;=0.1,N69&gt;0.05),'Bảng Giá'!$B$4,IF(AND('Raw Data'!N69&gt;0.1,'Raw Data'!N69&lt;=0.25),'Bảng Giá'!$B$5,IF(AND('Raw Data'!N69&gt;0.25,'Raw Data'!N69&lt;=0.5),'Bảng Giá'!$B$6,IF(AND('Raw Data'!N69&gt;0.5,'Raw Data'!N69&lt;=1),'Bảng Giá'!$B$7,IF(AND('Raw Data'!N69&gt;1,'Raw Data'!N69&lt;=1.5),'Bảng Giá'!$B$8,IF(AND('Raw Data'!N69&gt;1.5,'Raw Data'!N69&lt;=2),'Bảng Giá'!$B$9,IF(AND('Raw Data'!N69&gt;2,'Raw Data'!N69&lt;=2.5),'Bảng Giá'!$B$10,IF(AND('Raw Data'!N69&gt;2.5,'Raw Data'!N69&lt;=3),'Bảng Giá'!$B$11,IF(AND('Raw Data'!N69&gt;3,'Raw Data'!N69&lt;=3.5),'Bảng Giá'!$B$12,IF(AND('Raw Data'!N69&gt;3.5,'Raw Data'!N69&lt;=4),'Bảng Giá'!$B$13,IF(AND('Raw Data'!N69&gt;4,'Raw Data'!N69&lt;=4.5),'Bảng Giá'!$B$14,IF(AND('Raw Data'!N69&gt;4.5,'Raw Data'!N69&lt;=5),'Bảng Giá'!$B$15,IF(AND('Raw Data'!N69&gt;5,'Raw Data'!N69&lt;=5.5),'Bảng Giá'!$B$16,IF(AND('Raw Data'!N69&gt;5.5,'Raw Data'!N69&lt;=6),'Bảng Giá'!$B$17,'Bảng Giá'!$B$18)))))))))))))))</f>
        <v>0.5&lt;x&lt;=1</v>
      </c>
      <c r="Q69" s="48">
        <f t="shared" si="9"/>
        <v>2.5236593059936908E-2</v>
      </c>
      <c r="R69">
        <f t="shared" si="10"/>
        <v>39000</v>
      </c>
      <c r="S69">
        <f t="shared" si="11"/>
        <v>7300</v>
      </c>
    </row>
    <row r="70" spans="1:19" x14ac:dyDescent="0.25">
      <c r="A70" s="12">
        <v>69</v>
      </c>
      <c r="B70" s="12" t="s">
        <v>211</v>
      </c>
      <c r="C70" s="15" t="s">
        <v>220</v>
      </c>
      <c r="D70" s="16">
        <v>43003.466898148145</v>
      </c>
      <c r="E70" s="17">
        <v>43007.266898148147</v>
      </c>
      <c r="F70" s="13" t="s">
        <v>302</v>
      </c>
      <c r="G70" s="12">
        <v>500</v>
      </c>
      <c r="H70" s="15" t="s">
        <v>139</v>
      </c>
      <c r="I70" s="15" t="s">
        <v>140</v>
      </c>
      <c r="J70" s="37">
        <f>INDEX('Bảng Giá'!$C$3:$H$18,MATCH('Raw Data'!P70,'Bảng Giá'!$B$3:$B$18,0),MATCH('Raw Data'!M70,'Bảng Giá'!$C$2:$H$2,0))</f>
        <v>26000</v>
      </c>
      <c r="K70" s="12">
        <v>31700</v>
      </c>
      <c r="L70" s="36">
        <f t="shared" si="6"/>
        <v>3.8000000000029104</v>
      </c>
      <c r="M70" t="str">
        <f>'References data'!H71</f>
        <v>Liên Vùng</v>
      </c>
      <c r="N70">
        <f t="shared" si="7"/>
        <v>0.5</v>
      </c>
      <c r="O70">
        <f t="shared" si="8"/>
        <v>-5700</v>
      </c>
      <c r="P70" t="str">
        <f>IF(AND(N70&gt;0,N70&lt;=0.05),'Bảng Giá'!$B$3,IF(AND(N70&lt;=0.1,N70&gt;0.05),'Bảng Giá'!$B$4,IF(AND('Raw Data'!N70&gt;0.1,'Raw Data'!N70&lt;=0.25),'Bảng Giá'!$B$5,IF(AND('Raw Data'!N70&gt;0.25,'Raw Data'!N70&lt;=0.5),'Bảng Giá'!$B$6,IF(AND('Raw Data'!N70&gt;0.5,'Raw Data'!N70&lt;=1),'Bảng Giá'!$B$7,IF(AND('Raw Data'!N70&gt;1,'Raw Data'!N70&lt;=1.5),'Bảng Giá'!$B$8,IF(AND('Raw Data'!N70&gt;1.5,'Raw Data'!N70&lt;=2),'Bảng Giá'!$B$9,IF(AND('Raw Data'!N70&gt;2,'Raw Data'!N70&lt;=2.5),'Bảng Giá'!$B$10,IF(AND('Raw Data'!N70&gt;2.5,'Raw Data'!N70&lt;=3),'Bảng Giá'!$B$11,IF(AND('Raw Data'!N70&gt;3,'Raw Data'!N70&lt;=3.5),'Bảng Giá'!$B$12,IF(AND('Raw Data'!N70&gt;3.5,'Raw Data'!N70&lt;=4),'Bảng Giá'!$B$13,IF(AND('Raw Data'!N70&gt;4,'Raw Data'!N70&lt;=4.5),'Bảng Giá'!$B$14,IF(AND('Raw Data'!N70&gt;4.5,'Raw Data'!N70&lt;=5),'Bảng Giá'!$B$15,IF(AND('Raw Data'!N70&gt;5,'Raw Data'!N70&lt;=5.5),'Bảng Giá'!$B$16,IF(AND('Raw Data'!N70&gt;5.5,'Raw Data'!N70&lt;=6),'Bảng Giá'!$B$17,'Bảng Giá'!$B$18)))))))))))))))</f>
        <v>0.25&lt;x&lt;=0.5</v>
      </c>
      <c r="Q70" s="48">
        <f t="shared" si="9"/>
        <v>-0.17981072555205047</v>
      </c>
      <c r="R70">
        <f t="shared" si="10"/>
        <v>31200</v>
      </c>
      <c r="S70">
        <f t="shared" si="11"/>
        <v>-500</v>
      </c>
    </row>
    <row r="71" spans="1:19" x14ac:dyDescent="0.25">
      <c r="A71" s="12">
        <v>70</v>
      </c>
      <c r="B71" s="12" t="s">
        <v>211</v>
      </c>
      <c r="C71" s="15" t="s">
        <v>221</v>
      </c>
      <c r="D71" s="16">
        <v>43005.415208333332</v>
      </c>
      <c r="E71" s="17">
        <v>43007.715208333335</v>
      </c>
      <c r="F71" s="13" t="s">
        <v>302</v>
      </c>
      <c r="G71" s="12">
        <v>700</v>
      </c>
      <c r="H71" s="15" t="s">
        <v>146</v>
      </c>
      <c r="I71" s="15" t="s">
        <v>164</v>
      </c>
      <c r="J71" s="37">
        <f>INDEX('Bảng Giá'!$C$3:$H$18,MATCH('Raw Data'!P71,'Bảng Giá'!$B$3:$B$18,0),MATCH('Raw Data'!M71,'Bảng Giá'!$C$2:$H$2,0))</f>
        <v>22500</v>
      </c>
      <c r="K71" s="12">
        <v>22700</v>
      </c>
      <c r="L71" s="36">
        <f t="shared" si="6"/>
        <v>2.3000000000029104</v>
      </c>
      <c r="M71" t="str">
        <f>'References data'!H72</f>
        <v>Nội Vùng</v>
      </c>
      <c r="N71">
        <f t="shared" si="7"/>
        <v>0.7</v>
      </c>
      <c r="O71">
        <f t="shared" si="8"/>
        <v>-200</v>
      </c>
      <c r="P71" t="str">
        <f>IF(AND(N71&gt;0,N71&lt;=0.05),'Bảng Giá'!$B$3,IF(AND(N71&lt;=0.1,N71&gt;0.05),'Bảng Giá'!$B$4,IF(AND('Raw Data'!N71&gt;0.1,'Raw Data'!N71&lt;=0.25),'Bảng Giá'!$B$5,IF(AND('Raw Data'!N71&gt;0.25,'Raw Data'!N71&lt;=0.5),'Bảng Giá'!$B$6,IF(AND('Raw Data'!N71&gt;0.5,'Raw Data'!N71&lt;=1),'Bảng Giá'!$B$7,IF(AND('Raw Data'!N71&gt;1,'Raw Data'!N71&lt;=1.5),'Bảng Giá'!$B$8,IF(AND('Raw Data'!N71&gt;1.5,'Raw Data'!N71&lt;=2),'Bảng Giá'!$B$9,IF(AND('Raw Data'!N71&gt;2,'Raw Data'!N71&lt;=2.5),'Bảng Giá'!$B$10,IF(AND('Raw Data'!N71&gt;2.5,'Raw Data'!N71&lt;=3),'Bảng Giá'!$B$11,IF(AND('Raw Data'!N71&gt;3,'Raw Data'!N71&lt;=3.5),'Bảng Giá'!$B$12,IF(AND('Raw Data'!N71&gt;3.5,'Raw Data'!N71&lt;=4),'Bảng Giá'!$B$13,IF(AND('Raw Data'!N71&gt;4,'Raw Data'!N71&lt;=4.5),'Bảng Giá'!$B$14,IF(AND('Raw Data'!N71&gt;4.5,'Raw Data'!N71&lt;=5),'Bảng Giá'!$B$15,IF(AND('Raw Data'!N71&gt;5,'Raw Data'!N71&lt;=5.5),'Bảng Giá'!$B$16,IF(AND('Raw Data'!N71&gt;5.5,'Raw Data'!N71&lt;=6),'Bảng Giá'!$B$17,'Bảng Giá'!$B$18)))))))))))))))</f>
        <v>0.5&lt;x&lt;=1</v>
      </c>
      <c r="Q71" s="48">
        <f t="shared" si="9"/>
        <v>-8.8105726872246704E-3</v>
      </c>
      <c r="R71">
        <f t="shared" si="10"/>
        <v>27000</v>
      </c>
      <c r="S71">
        <f t="shared" si="11"/>
        <v>4300</v>
      </c>
    </row>
    <row r="72" spans="1:19" x14ac:dyDescent="0.25">
      <c r="A72" s="12">
        <v>71</v>
      </c>
      <c r="B72" s="12" t="s">
        <v>211</v>
      </c>
      <c r="C72" s="15">
        <v>236971556</v>
      </c>
      <c r="D72" s="16">
        <v>42998.333333333336</v>
      </c>
      <c r="E72" s="17">
        <v>43002.433333333334</v>
      </c>
      <c r="F72" s="13" t="s">
        <v>303</v>
      </c>
      <c r="G72" s="12">
        <v>620</v>
      </c>
      <c r="H72" s="15" t="s">
        <v>165</v>
      </c>
      <c r="I72" s="15" t="s">
        <v>166</v>
      </c>
      <c r="J72" s="37">
        <f>INDEX('Bảng Giá'!$C$3:$H$18,MATCH('Raw Data'!P72,'Bảng Giá'!$B$3:$B$18,0),MATCH('Raw Data'!M72,'Bảng Giá'!$C$2:$H$2,0))</f>
        <v>31000</v>
      </c>
      <c r="K72" s="12">
        <v>30500</v>
      </c>
      <c r="L72" s="36">
        <f t="shared" si="6"/>
        <v>4.0999999999985448</v>
      </c>
      <c r="M72" t="str">
        <f>'References data'!H73</f>
        <v>Liên Vùng Tỉnh</v>
      </c>
      <c r="N72">
        <f t="shared" si="7"/>
        <v>0.62</v>
      </c>
      <c r="O72">
        <f t="shared" si="8"/>
        <v>500</v>
      </c>
      <c r="P72" t="str">
        <f>IF(AND(N72&gt;0,N72&lt;=0.05),'Bảng Giá'!$B$3,IF(AND(N72&lt;=0.1,N72&gt;0.05),'Bảng Giá'!$B$4,IF(AND('Raw Data'!N72&gt;0.1,'Raw Data'!N72&lt;=0.25),'Bảng Giá'!$B$5,IF(AND('Raw Data'!N72&gt;0.25,'Raw Data'!N72&lt;=0.5),'Bảng Giá'!$B$6,IF(AND('Raw Data'!N72&gt;0.5,'Raw Data'!N72&lt;=1),'Bảng Giá'!$B$7,IF(AND('Raw Data'!N72&gt;1,'Raw Data'!N72&lt;=1.5),'Bảng Giá'!$B$8,IF(AND('Raw Data'!N72&gt;1.5,'Raw Data'!N72&lt;=2),'Bảng Giá'!$B$9,IF(AND('Raw Data'!N72&gt;2,'Raw Data'!N72&lt;=2.5),'Bảng Giá'!$B$10,IF(AND('Raw Data'!N72&gt;2.5,'Raw Data'!N72&lt;=3),'Bảng Giá'!$B$11,IF(AND('Raw Data'!N72&gt;3,'Raw Data'!N72&lt;=3.5),'Bảng Giá'!$B$12,IF(AND('Raw Data'!N72&gt;3.5,'Raw Data'!N72&lt;=4),'Bảng Giá'!$B$13,IF(AND('Raw Data'!N72&gt;4,'Raw Data'!N72&lt;=4.5),'Bảng Giá'!$B$14,IF(AND('Raw Data'!N72&gt;4.5,'Raw Data'!N72&lt;=5),'Bảng Giá'!$B$15,IF(AND('Raw Data'!N72&gt;5,'Raw Data'!N72&lt;=5.5),'Bảng Giá'!$B$16,IF(AND('Raw Data'!N72&gt;5.5,'Raw Data'!N72&lt;=6),'Bảng Giá'!$B$17,'Bảng Giá'!$B$18)))))))))))))))</f>
        <v>0.5&lt;x&lt;=1</v>
      </c>
      <c r="Q72" s="48">
        <f t="shared" si="9"/>
        <v>1.6393442622950821E-2</v>
      </c>
      <c r="R72">
        <f t="shared" si="10"/>
        <v>37200</v>
      </c>
      <c r="S72">
        <f t="shared" si="11"/>
        <v>6700</v>
      </c>
    </row>
    <row r="73" spans="1:19" x14ac:dyDescent="0.25">
      <c r="A73" s="12">
        <v>72</v>
      </c>
      <c r="B73" s="12" t="s">
        <v>211</v>
      </c>
      <c r="C73" s="15">
        <v>237000010</v>
      </c>
      <c r="D73" s="16">
        <v>42997.499988425923</v>
      </c>
      <c r="E73" s="17">
        <v>43001.299988425926</v>
      </c>
      <c r="F73" s="13" t="s">
        <v>303</v>
      </c>
      <c r="G73" s="12">
        <v>1050</v>
      </c>
      <c r="H73" s="15" t="s">
        <v>167</v>
      </c>
      <c r="I73" s="15" t="s">
        <v>85</v>
      </c>
      <c r="J73" s="37">
        <f>INDEX('Bảng Giá'!$C$3:$H$18,MATCH('Raw Data'!P73,'Bảng Giá'!$B$3:$B$18,0),MATCH('Raw Data'!M73,'Bảng Giá'!$C$2:$H$2,0))</f>
        <v>41000</v>
      </c>
      <c r="K73" s="12">
        <v>40000</v>
      </c>
      <c r="L73" s="36">
        <f t="shared" si="6"/>
        <v>3.8000000000029104</v>
      </c>
      <c r="M73" t="str">
        <f>'References data'!H74</f>
        <v>Liên Vùng</v>
      </c>
      <c r="N73">
        <f t="shared" si="7"/>
        <v>1.05</v>
      </c>
      <c r="O73">
        <f t="shared" si="8"/>
        <v>1000</v>
      </c>
      <c r="P73" t="str">
        <f>IF(AND(N73&gt;0,N73&lt;=0.05),'Bảng Giá'!$B$3,IF(AND(N73&lt;=0.1,N73&gt;0.05),'Bảng Giá'!$B$4,IF(AND('Raw Data'!N73&gt;0.1,'Raw Data'!N73&lt;=0.25),'Bảng Giá'!$B$5,IF(AND('Raw Data'!N73&gt;0.25,'Raw Data'!N73&lt;=0.5),'Bảng Giá'!$B$6,IF(AND('Raw Data'!N73&gt;0.5,'Raw Data'!N73&lt;=1),'Bảng Giá'!$B$7,IF(AND('Raw Data'!N73&gt;1,'Raw Data'!N73&lt;=1.5),'Bảng Giá'!$B$8,IF(AND('Raw Data'!N73&gt;1.5,'Raw Data'!N73&lt;=2),'Bảng Giá'!$B$9,IF(AND('Raw Data'!N73&gt;2,'Raw Data'!N73&lt;=2.5),'Bảng Giá'!$B$10,IF(AND('Raw Data'!N73&gt;2.5,'Raw Data'!N73&lt;=3),'Bảng Giá'!$B$11,IF(AND('Raw Data'!N73&gt;3,'Raw Data'!N73&lt;=3.5),'Bảng Giá'!$B$12,IF(AND('Raw Data'!N73&gt;3.5,'Raw Data'!N73&lt;=4),'Bảng Giá'!$B$13,IF(AND('Raw Data'!N73&gt;4,'Raw Data'!N73&lt;=4.5),'Bảng Giá'!$B$14,IF(AND('Raw Data'!N73&gt;4.5,'Raw Data'!N73&lt;=5),'Bảng Giá'!$B$15,IF(AND('Raw Data'!N73&gt;5,'Raw Data'!N73&lt;=5.5),'Bảng Giá'!$B$16,IF(AND('Raw Data'!N73&gt;5.5,'Raw Data'!N73&lt;=6),'Bảng Giá'!$B$17,'Bảng Giá'!$B$18)))))))))))))))</f>
        <v>1&lt;x&lt;=1.5</v>
      </c>
      <c r="Q73" s="48">
        <f t="shared" si="9"/>
        <v>2.5000000000000001E-2</v>
      </c>
      <c r="R73">
        <f t="shared" si="10"/>
        <v>49200</v>
      </c>
      <c r="S73">
        <f t="shared" si="11"/>
        <v>9200</v>
      </c>
    </row>
    <row r="74" spans="1:19" x14ac:dyDescent="0.25">
      <c r="A74" s="12">
        <v>73</v>
      </c>
      <c r="B74" s="12" t="s">
        <v>211</v>
      </c>
      <c r="C74" s="15">
        <v>236947930</v>
      </c>
      <c r="D74" s="16">
        <v>42997.443541666667</v>
      </c>
      <c r="E74" s="17">
        <v>43001.543541666666</v>
      </c>
      <c r="F74" s="13" t="s">
        <v>303</v>
      </c>
      <c r="G74" s="12">
        <v>600</v>
      </c>
      <c r="H74" s="15" t="s">
        <v>168</v>
      </c>
      <c r="I74" s="15" t="s">
        <v>169</v>
      </c>
      <c r="J74" s="37">
        <f>INDEX('Bảng Giá'!$C$3:$H$18,MATCH('Raw Data'!P74,'Bảng Giá'!$B$3:$B$18,0),MATCH('Raw Data'!M74,'Bảng Giá'!$C$2:$H$2,0))</f>
        <v>31000</v>
      </c>
      <c r="K74" s="12">
        <v>30500</v>
      </c>
      <c r="L74" s="36">
        <f t="shared" si="6"/>
        <v>4.0999999999985448</v>
      </c>
      <c r="M74" t="str">
        <f>'References data'!H75</f>
        <v>Liên Vùng Tỉnh</v>
      </c>
      <c r="N74">
        <f t="shared" si="7"/>
        <v>0.6</v>
      </c>
      <c r="O74">
        <f t="shared" si="8"/>
        <v>500</v>
      </c>
      <c r="P74" t="str">
        <f>IF(AND(N74&gt;0,N74&lt;=0.05),'Bảng Giá'!$B$3,IF(AND(N74&lt;=0.1,N74&gt;0.05),'Bảng Giá'!$B$4,IF(AND('Raw Data'!N74&gt;0.1,'Raw Data'!N74&lt;=0.25),'Bảng Giá'!$B$5,IF(AND('Raw Data'!N74&gt;0.25,'Raw Data'!N74&lt;=0.5),'Bảng Giá'!$B$6,IF(AND('Raw Data'!N74&gt;0.5,'Raw Data'!N74&lt;=1),'Bảng Giá'!$B$7,IF(AND('Raw Data'!N74&gt;1,'Raw Data'!N74&lt;=1.5),'Bảng Giá'!$B$8,IF(AND('Raw Data'!N74&gt;1.5,'Raw Data'!N74&lt;=2),'Bảng Giá'!$B$9,IF(AND('Raw Data'!N74&gt;2,'Raw Data'!N74&lt;=2.5),'Bảng Giá'!$B$10,IF(AND('Raw Data'!N74&gt;2.5,'Raw Data'!N74&lt;=3),'Bảng Giá'!$B$11,IF(AND('Raw Data'!N74&gt;3,'Raw Data'!N74&lt;=3.5),'Bảng Giá'!$B$12,IF(AND('Raw Data'!N74&gt;3.5,'Raw Data'!N74&lt;=4),'Bảng Giá'!$B$13,IF(AND('Raw Data'!N74&gt;4,'Raw Data'!N74&lt;=4.5),'Bảng Giá'!$B$14,IF(AND('Raw Data'!N74&gt;4.5,'Raw Data'!N74&lt;=5),'Bảng Giá'!$B$15,IF(AND('Raw Data'!N74&gt;5,'Raw Data'!N74&lt;=5.5),'Bảng Giá'!$B$16,IF(AND('Raw Data'!N74&gt;5.5,'Raw Data'!N74&lt;=6),'Bảng Giá'!$B$17,'Bảng Giá'!$B$18)))))))))))))))</f>
        <v>0.5&lt;x&lt;=1</v>
      </c>
      <c r="Q74" s="48">
        <f t="shared" si="9"/>
        <v>1.6393442622950821E-2</v>
      </c>
      <c r="R74">
        <f t="shared" si="10"/>
        <v>37200</v>
      </c>
      <c r="S74">
        <f t="shared" si="11"/>
        <v>6700</v>
      </c>
    </row>
    <row r="75" spans="1:19" x14ac:dyDescent="0.25">
      <c r="A75" s="12">
        <v>74</v>
      </c>
      <c r="B75" s="12" t="s">
        <v>211</v>
      </c>
      <c r="C75" s="15">
        <v>226502472</v>
      </c>
      <c r="D75" s="16">
        <v>42987.333333333336</v>
      </c>
      <c r="E75" s="17">
        <v>42991.133333333339</v>
      </c>
      <c r="F75" s="13" t="s">
        <v>303</v>
      </c>
      <c r="G75" s="12">
        <v>200</v>
      </c>
      <c r="H75" s="15" t="s">
        <v>170</v>
      </c>
      <c r="I75" s="15" t="s">
        <v>112</v>
      </c>
      <c r="J75" s="37">
        <f>INDEX('Bảng Giá'!$C$3:$H$18,MATCH('Raw Data'!P75,'Bảng Giá'!$B$3:$B$18,0),MATCH('Raw Data'!M75,'Bảng Giá'!$C$2:$H$2,0))</f>
        <v>21000</v>
      </c>
      <c r="K75" s="12">
        <v>20500</v>
      </c>
      <c r="L75" s="36">
        <f t="shared" si="6"/>
        <v>3.8000000000029104</v>
      </c>
      <c r="M75" t="str">
        <f>'References data'!H76</f>
        <v>Liên Vùng</v>
      </c>
      <c r="N75">
        <f t="shared" si="7"/>
        <v>0.2</v>
      </c>
      <c r="O75">
        <f t="shared" si="8"/>
        <v>500</v>
      </c>
      <c r="P75" t="str">
        <f>IF(AND(N75&gt;0,N75&lt;=0.05),'Bảng Giá'!$B$3,IF(AND(N75&lt;=0.1,N75&gt;0.05),'Bảng Giá'!$B$4,IF(AND('Raw Data'!N75&gt;0.1,'Raw Data'!N75&lt;=0.25),'Bảng Giá'!$B$5,IF(AND('Raw Data'!N75&gt;0.25,'Raw Data'!N75&lt;=0.5),'Bảng Giá'!$B$6,IF(AND('Raw Data'!N75&gt;0.5,'Raw Data'!N75&lt;=1),'Bảng Giá'!$B$7,IF(AND('Raw Data'!N75&gt;1,'Raw Data'!N75&lt;=1.5),'Bảng Giá'!$B$8,IF(AND('Raw Data'!N75&gt;1.5,'Raw Data'!N75&lt;=2),'Bảng Giá'!$B$9,IF(AND('Raw Data'!N75&gt;2,'Raw Data'!N75&lt;=2.5),'Bảng Giá'!$B$10,IF(AND('Raw Data'!N75&gt;2.5,'Raw Data'!N75&lt;=3),'Bảng Giá'!$B$11,IF(AND('Raw Data'!N75&gt;3,'Raw Data'!N75&lt;=3.5),'Bảng Giá'!$B$12,IF(AND('Raw Data'!N75&gt;3.5,'Raw Data'!N75&lt;=4),'Bảng Giá'!$B$13,IF(AND('Raw Data'!N75&gt;4,'Raw Data'!N75&lt;=4.5),'Bảng Giá'!$B$14,IF(AND('Raw Data'!N75&gt;4.5,'Raw Data'!N75&lt;=5),'Bảng Giá'!$B$15,IF(AND('Raw Data'!N75&gt;5,'Raw Data'!N75&lt;=5.5),'Bảng Giá'!$B$16,IF(AND('Raw Data'!N75&gt;5.5,'Raw Data'!N75&lt;=6),'Bảng Giá'!$B$17,'Bảng Giá'!$B$18)))))))))))))))</f>
        <v>0.1&lt;x&lt;=0.25</v>
      </c>
      <c r="Q75" s="48">
        <f t="shared" si="9"/>
        <v>2.4390243902439025E-2</v>
      </c>
      <c r="R75">
        <f t="shared" si="10"/>
        <v>25200</v>
      </c>
      <c r="S75">
        <f t="shared" si="11"/>
        <v>4700</v>
      </c>
    </row>
    <row r="76" spans="1:19" x14ac:dyDescent="0.25">
      <c r="A76" s="12">
        <v>75</v>
      </c>
      <c r="B76" s="12" t="s">
        <v>211</v>
      </c>
      <c r="C76" s="15">
        <v>231680408</v>
      </c>
      <c r="D76" s="16">
        <v>42990.652395833335</v>
      </c>
      <c r="E76" s="17">
        <v>42994.752395833333</v>
      </c>
      <c r="F76" s="13" t="s">
        <v>303</v>
      </c>
      <c r="G76" s="12">
        <v>100</v>
      </c>
      <c r="H76" s="15" t="s">
        <v>171</v>
      </c>
      <c r="I76" s="15" t="s">
        <v>173</v>
      </c>
      <c r="J76" s="37">
        <f>INDEX('Bảng Giá'!$C$3:$H$18,MATCH('Raw Data'!P76,'Bảng Giá'!$B$3:$B$18,0),MATCH('Raw Data'!M76,'Bảng Giá'!$C$2:$H$2,0))</f>
        <v>20000</v>
      </c>
      <c r="K76" s="12">
        <v>19700</v>
      </c>
      <c r="L76" s="36">
        <f t="shared" si="6"/>
        <v>4.0999999999985448</v>
      </c>
      <c r="M76" t="str">
        <f>'References data'!H77</f>
        <v>Liên Vùng Tỉnh</v>
      </c>
      <c r="N76" s="46">
        <f t="shared" si="7"/>
        <v>0.1</v>
      </c>
      <c r="O76">
        <f t="shared" si="8"/>
        <v>300</v>
      </c>
      <c r="P76" t="str">
        <f>IF(AND(N76&gt;0,N76&lt;=0.05),'Bảng Giá'!$B$3,IF(AND(N76&lt;=0.1,N76&gt;0.05),'Bảng Giá'!$B$4,IF(AND('Raw Data'!N76&gt;0.1,'Raw Data'!N76&lt;=0.25),'Bảng Giá'!$B$5,IF(AND('Raw Data'!N76&gt;0.25,'Raw Data'!N76&lt;=0.5),'Bảng Giá'!$B$6,IF(AND('Raw Data'!N76&gt;0.5,'Raw Data'!N76&lt;=1),'Bảng Giá'!$B$7,IF(AND('Raw Data'!N76&gt;1,'Raw Data'!N76&lt;=1.5),'Bảng Giá'!$B$8,IF(AND('Raw Data'!N76&gt;1.5,'Raw Data'!N76&lt;=2),'Bảng Giá'!$B$9,IF(AND('Raw Data'!N76&gt;2,'Raw Data'!N76&lt;=2.5),'Bảng Giá'!$B$10,IF(AND('Raw Data'!N76&gt;2.5,'Raw Data'!N76&lt;=3),'Bảng Giá'!$B$11,IF(AND('Raw Data'!N76&gt;3,'Raw Data'!N76&lt;=3.5),'Bảng Giá'!$B$12,IF(AND('Raw Data'!N76&gt;3.5,'Raw Data'!N76&lt;=4),'Bảng Giá'!$B$13,IF(AND('Raw Data'!N76&gt;4,'Raw Data'!N76&lt;=4.5),'Bảng Giá'!$B$14,IF(AND('Raw Data'!N76&gt;4.5,'Raw Data'!N76&lt;=5),'Bảng Giá'!$B$15,IF(AND('Raw Data'!N76&gt;5,'Raw Data'!N76&lt;=5.5),'Bảng Giá'!$B$16,IF(AND('Raw Data'!N76&gt;5.5,'Raw Data'!N76&lt;=6),'Bảng Giá'!$B$17,'Bảng Giá'!$B$18)))))))))))))))</f>
        <v>0.05&lt;x&lt;=0.1</v>
      </c>
      <c r="Q76" s="48">
        <f t="shared" si="9"/>
        <v>1.5228426395939087E-2</v>
      </c>
      <c r="R76">
        <f t="shared" si="10"/>
        <v>24000</v>
      </c>
      <c r="S76">
        <f t="shared" si="11"/>
        <v>4300</v>
      </c>
    </row>
    <row r="77" spans="1:19" x14ac:dyDescent="0.25">
      <c r="A77" s="12">
        <v>76</v>
      </c>
      <c r="B77" s="12" t="s">
        <v>211</v>
      </c>
      <c r="C77" s="15">
        <v>236154959</v>
      </c>
      <c r="D77" s="16">
        <v>43002.333333333336</v>
      </c>
      <c r="E77" s="17">
        <v>43006.433333333334</v>
      </c>
      <c r="F77" s="13" t="s">
        <v>303</v>
      </c>
      <c r="G77" s="12">
        <v>1500</v>
      </c>
      <c r="H77" s="15" t="s">
        <v>174</v>
      </c>
      <c r="I77" s="15" t="s">
        <v>175</v>
      </c>
      <c r="J77" s="37">
        <f>INDEX('Bảng Giá'!$C$3:$H$18,MATCH('Raw Data'!P77,'Bảng Giá'!$B$3:$B$18,0),MATCH('Raw Data'!M77,'Bảng Giá'!$C$2:$H$2,0))</f>
        <v>39000</v>
      </c>
      <c r="K77" s="12">
        <v>46300</v>
      </c>
      <c r="L77" s="36">
        <f t="shared" si="6"/>
        <v>4.0999999999985448</v>
      </c>
      <c r="M77" t="str">
        <f>'References data'!H78</f>
        <v>Liên Vùng Tỉnh</v>
      </c>
      <c r="N77">
        <f t="shared" si="7"/>
        <v>1.5</v>
      </c>
      <c r="O77">
        <f t="shared" si="8"/>
        <v>-7300</v>
      </c>
      <c r="P77" t="str">
        <f>IF(AND(N77&gt;0,N77&lt;=0.05),'Bảng Giá'!$B$3,IF(AND(N77&lt;=0.1,N77&gt;0.05),'Bảng Giá'!$B$4,IF(AND('Raw Data'!N77&gt;0.1,'Raw Data'!N77&lt;=0.25),'Bảng Giá'!$B$5,IF(AND('Raw Data'!N77&gt;0.25,'Raw Data'!N77&lt;=0.5),'Bảng Giá'!$B$6,IF(AND('Raw Data'!N77&gt;0.5,'Raw Data'!N77&lt;=1),'Bảng Giá'!$B$7,IF(AND('Raw Data'!N77&gt;1,'Raw Data'!N77&lt;=1.5),'Bảng Giá'!$B$8,IF(AND('Raw Data'!N77&gt;1.5,'Raw Data'!N77&lt;=2),'Bảng Giá'!$B$9,IF(AND('Raw Data'!N77&gt;2,'Raw Data'!N77&lt;=2.5),'Bảng Giá'!$B$10,IF(AND('Raw Data'!N77&gt;2.5,'Raw Data'!N77&lt;=3),'Bảng Giá'!$B$11,IF(AND('Raw Data'!N77&gt;3,'Raw Data'!N77&lt;=3.5),'Bảng Giá'!$B$12,IF(AND('Raw Data'!N77&gt;3.5,'Raw Data'!N77&lt;=4),'Bảng Giá'!$B$13,IF(AND('Raw Data'!N77&gt;4,'Raw Data'!N77&lt;=4.5),'Bảng Giá'!$B$14,IF(AND('Raw Data'!N77&gt;4.5,'Raw Data'!N77&lt;=5),'Bảng Giá'!$B$15,IF(AND('Raw Data'!N77&gt;5,'Raw Data'!N77&lt;=5.5),'Bảng Giá'!$B$16,IF(AND('Raw Data'!N77&gt;5.5,'Raw Data'!N77&lt;=6),'Bảng Giá'!$B$17,'Bảng Giá'!$B$18)))))))))))))))</f>
        <v>1&lt;x&lt;=1.5</v>
      </c>
      <c r="Q77" s="48">
        <f t="shared" si="9"/>
        <v>-0.15766738660907129</v>
      </c>
      <c r="R77">
        <f t="shared" si="10"/>
        <v>46800</v>
      </c>
      <c r="S77">
        <f t="shared" si="11"/>
        <v>500</v>
      </c>
    </row>
    <row r="78" spans="1:19" x14ac:dyDescent="0.25">
      <c r="A78" s="12">
        <v>77</v>
      </c>
      <c r="B78" s="12" t="s">
        <v>211</v>
      </c>
      <c r="C78" s="15">
        <v>237897033</v>
      </c>
      <c r="D78" s="16">
        <v>42998.394745370373</v>
      </c>
      <c r="E78" s="17">
        <v>43002.194745370376</v>
      </c>
      <c r="F78" s="13" t="s">
        <v>303</v>
      </c>
      <c r="G78" s="12">
        <v>1200</v>
      </c>
      <c r="H78" s="15" t="s">
        <v>111</v>
      </c>
      <c r="I78" s="15" t="s">
        <v>116</v>
      </c>
      <c r="J78" s="37">
        <f>INDEX('Bảng Giá'!$C$3:$H$18,MATCH('Raw Data'!P78,'Bảng Giá'!$B$3:$B$18,0),MATCH('Raw Data'!M78,'Bảng Giá'!$C$2:$H$2,0))</f>
        <v>41000</v>
      </c>
      <c r="K78" s="12">
        <v>40000</v>
      </c>
      <c r="L78" s="36">
        <f t="shared" si="6"/>
        <v>3.8000000000029104</v>
      </c>
      <c r="M78" t="str">
        <f>'References data'!H79</f>
        <v>Liên Vùng</v>
      </c>
      <c r="N78">
        <f t="shared" si="7"/>
        <v>1.2</v>
      </c>
      <c r="O78">
        <f t="shared" si="8"/>
        <v>1000</v>
      </c>
      <c r="P78" t="str">
        <f>IF(AND(N78&gt;0,N78&lt;=0.05),'Bảng Giá'!$B$3,IF(AND(N78&lt;=0.1,N78&gt;0.05),'Bảng Giá'!$B$4,IF(AND('Raw Data'!N78&gt;0.1,'Raw Data'!N78&lt;=0.25),'Bảng Giá'!$B$5,IF(AND('Raw Data'!N78&gt;0.25,'Raw Data'!N78&lt;=0.5),'Bảng Giá'!$B$6,IF(AND('Raw Data'!N78&gt;0.5,'Raw Data'!N78&lt;=1),'Bảng Giá'!$B$7,IF(AND('Raw Data'!N78&gt;1,'Raw Data'!N78&lt;=1.5),'Bảng Giá'!$B$8,IF(AND('Raw Data'!N78&gt;1.5,'Raw Data'!N78&lt;=2),'Bảng Giá'!$B$9,IF(AND('Raw Data'!N78&gt;2,'Raw Data'!N78&lt;=2.5),'Bảng Giá'!$B$10,IF(AND('Raw Data'!N78&gt;2.5,'Raw Data'!N78&lt;=3),'Bảng Giá'!$B$11,IF(AND('Raw Data'!N78&gt;3,'Raw Data'!N78&lt;=3.5),'Bảng Giá'!$B$12,IF(AND('Raw Data'!N78&gt;3.5,'Raw Data'!N78&lt;=4),'Bảng Giá'!$B$13,IF(AND('Raw Data'!N78&gt;4,'Raw Data'!N78&lt;=4.5),'Bảng Giá'!$B$14,IF(AND('Raw Data'!N78&gt;4.5,'Raw Data'!N78&lt;=5),'Bảng Giá'!$B$15,IF(AND('Raw Data'!N78&gt;5,'Raw Data'!N78&lt;=5.5),'Bảng Giá'!$B$16,IF(AND('Raw Data'!N78&gt;5.5,'Raw Data'!N78&lt;=6),'Bảng Giá'!$B$17,'Bảng Giá'!$B$18)))))))))))))))</f>
        <v>1&lt;x&lt;=1.5</v>
      </c>
      <c r="Q78" s="48">
        <f t="shared" si="9"/>
        <v>2.5000000000000001E-2</v>
      </c>
      <c r="R78">
        <f t="shared" si="10"/>
        <v>49200</v>
      </c>
      <c r="S78">
        <f t="shared" si="11"/>
        <v>9200</v>
      </c>
    </row>
    <row r="79" spans="1:19" x14ac:dyDescent="0.25">
      <c r="A79" s="12">
        <v>78</v>
      </c>
      <c r="B79" s="12" t="s">
        <v>211</v>
      </c>
      <c r="C79" s="15">
        <v>237735156</v>
      </c>
      <c r="D79" s="16">
        <v>42998.723414351851</v>
      </c>
      <c r="E79" s="17">
        <v>43002.823414351849</v>
      </c>
      <c r="F79" s="13" t="s">
        <v>303</v>
      </c>
      <c r="G79" s="12">
        <v>500</v>
      </c>
      <c r="H79" s="15" t="s">
        <v>176</v>
      </c>
      <c r="I79" s="15" t="s">
        <v>178</v>
      </c>
      <c r="J79" s="37">
        <f>INDEX('Bảng Giá'!$C$3:$H$18,MATCH('Raw Data'!P79,'Bảng Giá'!$B$3:$B$18,0),MATCH('Raw Data'!M79,'Bảng Giá'!$C$2:$H$2,0))</f>
        <v>24500</v>
      </c>
      <c r="K79" s="12">
        <v>30500</v>
      </c>
      <c r="L79" s="36">
        <f t="shared" si="6"/>
        <v>4.0999999999985448</v>
      </c>
      <c r="M79" t="str">
        <f>'References data'!H80</f>
        <v>Liên Vùng Tỉnh</v>
      </c>
      <c r="N79">
        <f t="shared" si="7"/>
        <v>0.5</v>
      </c>
      <c r="O79">
        <f t="shared" si="8"/>
        <v>-6000</v>
      </c>
      <c r="P79" t="str">
        <f>IF(AND(N79&gt;0,N79&lt;=0.05),'Bảng Giá'!$B$3,IF(AND(N79&lt;=0.1,N79&gt;0.05),'Bảng Giá'!$B$4,IF(AND('Raw Data'!N79&gt;0.1,'Raw Data'!N79&lt;=0.25),'Bảng Giá'!$B$5,IF(AND('Raw Data'!N79&gt;0.25,'Raw Data'!N79&lt;=0.5),'Bảng Giá'!$B$6,IF(AND('Raw Data'!N79&gt;0.5,'Raw Data'!N79&lt;=1),'Bảng Giá'!$B$7,IF(AND('Raw Data'!N79&gt;1,'Raw Data'!N79&lt;=1.5),'Bảng Giá'!$B$8,IF(AND('Raw Data'!N79&gt;1.5,'Raw Data'!N79&lt;=2),'Bảng Giá'!$B$9,IF(AND('Raw Data'!N79&gt;2,'Raw Data'!N79&lt;=2.5),'Bảng Giá'!$B$10,IF(AND('Raw Data'!N79&gt;2.5,'Raw Data'!N79&lt;=3),'Bảng Giá'!$B$11,IF(AND('Raw Data'!N79&gt;3,'Raw Data'!N79&lt;=3.5),'Bảng Giá'!$B$12,IF(AND('Raw Data'!N79&gt;3.5,'Raw Data'!N79&lt;=4),'Bảng Giá'!$B$13,IF(AND('Raw Data'!N79&gt;4,'Raw Data'!N79&lt;=4.5),'Bảng Giá'!$B$14,IF(AND('Raw Data'!N79&gt;4.5,'Raw Data'!N79&lt;=5),'Bảng Giá'!$B$15,IF(AND('Raw Data'!N79&gt;5,'Raw Data'!N79&lt;=5.5),'Bảng Giá'!$B$16,IF(AND('Raw Data'!N79&gt;5.5,'Raw Data'!N79&lt;=6),'Bảng Giá'!$B$17,'Bảng Giá'!$B$18)))))))))))))))</f>
        <v>0.25&lt;x&lt;=0.5</v>
      </c>
      <c r="Q79" s="48">
        <f t="shared" si="9"/>
        <v>-0.19672131147540983</v>
      </c>
      <c r="R79">
        <f t="shared" si="10"/>
        <v>29400</v>
      </c>
      <c r="S79">
        <f t="shared" si="11"/>
        <v>-1100</v>
      </c>
    </row>
    <row r="80" spans="1:19" x14ac:dyDescent="0.25">
      <c r="A80" s="12">
        <v>79</v>
      </c>
      <c r="B80" s="12" t="s">
        <v>211</v>
      </c>
      <c r="C80" s="15">
        <v>238168171</v>
      </c>
      <c r="D80" s="16">
        <v>42998.633622685185</v>
      </c>
      <c r="E80" s="17">
        <v>43002.733622685184</v>
      </c>
      <c r="F80" s="13" t="s">
        <v>303</v>
      </c>
      <c r="G80" s="12">
        <v>800</v>
      </c>
      <c r="H80" s="15" t="s">
        <v>179</v>
      </c>
      <c r="I80" s="15" t="s">
        <v>180</v>
      </c>
      <c r="J80" s="37">
        <f>INDEX('Bảng Giá'!$C$3:$H$18,MATCH('Raw Data'!P80,'Bảng Giá'!$B$3:$B$18,0),MATCH('Raw Data'!M80,'Bảng Giá'!$C$2:$H$2,0))</f>
        <v>31000</v>
      </c>
      <c r="K80" s="12">
        <v>30500</v>
      </c>
      <c r="L80" s="36">
        <f t="shared" si="6"/>
        <v>4.0999999999985448</v>
      </c>
      <c r="M80" t="str">
        <f>'References data'!H81</f>
        <v>Liên Vùng Tỉnh</v>
      </c>
      <c r="N80">
        <f t="shared" si="7"/>
        <v>0.8</v>
      </c>
      <c r="O80">
        <f t="shared" si="8"/>
        <v>500</v>
      </c>
      <c r="P80" t="str">
        <f>IF(AND(N80&gt;0,N80&lt;=0.05),'Bảng Giá'!$B$3,IF(AND(N80&lt;=0.1,N80&gt;0.05),'Bảng Giá'!$B$4,IF(AND('Raw Data'!N80&gt;0.1,'Raw Data'!N80&lt;=0.25),'Bảng Giá'!$B$5,IF(AND('Raw Data'!N80&gt;0.25,'Raw Data'!N80&lt;=0.5),'Bảng Giá'!$B$6,IF(AND('Raw Data'!N80&gt;0.5,'Raw Data'!N80&lt;=1),'Bảng Giá'!$B$7,IF(AND('Raw Data'!N80&gt;1,'Raw Data'!N80&lt;=1.5),'Bảng Giá'!$B$8,IF(AND('Raw Data'!N80&gt;1.5,'Raw Data'!N80&lt;=2),'Bảng Giá'!$B$9,IF(AND('Raw Data'!N80&gt;2,'Raw Data'!N80&lt;=2.5),'Bảng Giá'!$B$10,IF(AND('Raw Data'!N80&gt;2.5,'Raw Data'!N80&lt;=3),'Bảng Giá'!$B$11,IF(AND('Raw Data'!N80&gt;3,'Raw Data'!N80&lt;=3.5),'Bảng Giá'!$B$12,IF(AND('Raw Data'!N80&gt;3.5,'Raw Data'!N80&lt;=4),'Bảng Giá'!$B$13,IF(AND('Raw Data'!N80&gt;4,'Raw Data'!N80&lt;=4.5),'Bảng Giá'!$B$14,IF(AND('Raw Data'!N80&gt;4.5,'Raw Data'!N80&lt;=5),'Bảng Giá'!$B$15,IF(AND('Raw Data'!N80&gt;5,'Raw Data'!N80&lt;=5.5),'Bảng Giá'!$B$16,IF(AND('Raw Data'!N80&gt;5.5,'Raw Data'!N80&lt;=6),'Bảng Giá'!$B$17,'Bảng Giá'!$B$18)))))))))))))))</f>
        <v>0.5&lt;x&lt;=1</v>
      </c>
      <c r="Q80" s="48">
        <f t="shared" si="9"/>
        <v>1.6393442622950821E-2</v>
      </c>
      <c r="R80">
        <f t="shared" si="10"/>
        <v>37200</v>
      </c>
      <c r="S80">
        <f t="shared" si="11"/>
        <v>6700</v>
      </c>
    </row>
    <row r="81" spans="1:19" x14ac:dyDescent="0.25">
      <c r="A81" s="12">
        <v>80</v>
      </c>
      <c r="B81" s="12" t="s">
        <v>211</v>
      </c>
      <c r="C81" s="15">
        <v>238181832</v>
      </c>
      <c r="D81" s="16">
        <v>42998.653043981481</v>
      </c>
      <c r="E81" s="17">
        <v>43002.75304398148</v>
      </c>
      <c r="F81" s="13" t="s">
        <v>303</v>
      </c>
      <c r="G81" s="12">
        <v>1000</v>
      </c>
      <c r="H81" s="15" t="s">
        <v>181</v>
      </c>
      <c r="I81" s="15" t="s">
        <v>125</v>
      </c>
      <c r="J81" s="37">
        <f>INDEX('Bảng Giá'!$C$3:$H$18,MATCH('Raw Data'!P81,'Bảng Giá'!$B$3:$B$18,0),MATCH('Raw Data'!M81,'Bảng Giá'!$C$2:$H$2,0))</f>
        <v>31000</v>
      </c>
      <c r="K81" s="12">
        <v>38400</v>
      </c>
      <c r="L81" s="36">
        <f t="shared" si="6"/>
        <v>4.0999999999985448</v>
      </c>
      <c r="M81" t="str">
        <f>'References data'!H82</f>
        <v>Liên Vùng Tỉnh</v>
      </c>
      <c r="N81">
        <f t="shared" si="7"/>
        <v>1</v>
      </c>
      <c r="O81">
        <f t="shared" si="8"/>
        <v>-7400</v>
      </c>
      <c r="P81" t="str">
        <f>IF(AND(N81&gt;0,N81&lt;=0.05),'Bảng Giá'!$B$3,IF(AND(N81&lt;=0.1,N81&gt;0.05),'Bảng Giá'!$B$4,IF(AND('Raw Data'!N81&gt;0.1,'Raw Data'!N81&lt;=0.25),'Bảng Giá'!$B$5,IF(AND('Raw Data'!N81&gt;0.25,'Raw Data'!N81&lt;=0.5),'Bảng Giá'!$B$6,IF(AND('Raw Data'!N81&gt;0.5,'Raw Data'!N81&lt;=1),'Bảng Giá'!$B$7,IF(AND('Raw Data'!N81&gt;1,'Raw Data'!N81&lt;=1.5),'Bảng Giá'!$B$8,IF(AND('Raw Data'!N81&gt;1.5,'Raw Data'!N81&lt;=2),'Bảng Giá'!$B$9,IF(AND('Raw Data'!N81&gt;2,'Raw Data'!N81&lt;=2.5),'Bảng Giá'!$B$10,IF(AND('Raw Data'!N81&gt;2.5,'Raw Data'!N81&lt;=3),'Bảng Giá'!$B$11,IF(AND('Raw Data'!N81&gt;3,'Raw Data'!N81&lt;=3.5),'Bảng Giá'!$B$12,IF(AND('Raw Data'!N81&gt;3.5,'Raw Data'!N81&lt;=4),'Bảng Giá'!$B$13,IF(AND('Raw Data'!N81&gt;4,'Raw Data'!N81&lt;=4.5),'Bảng Giá'!$B$14,IF(AND('Raw Data'!N81&gt;4.5,'Raw Data'!N81&lt;=5),'Bảng Giá'!$B$15,IF(AND('Raw Data'!N81&gt;5,'Raw Data'!N81&lt;=5.5),'Bảng Giá'!$B$16,IF(AND('Raw Data'!N81&gt;5.5,'Raw Data'!N81&lt;=6),'Bảng Giá'!$B$17,'Bảng Giá'!$B$18)))))))))))))))</f>
        <v>0.5&lt;x&lt;=1</v>
      </c>
      <c r="Q81" s="48">
        <f t="shared" si="9"/>
        <v>-0.19270833333333334</v>
      </c>
      <c r="R81">
        <f t="shared" si="10"/>
        <v>37200</v>
      </c>
      <c r="S81">
        <f t="shared" si="11"/>
        <v>-1200</v>
      </c>
    </row>
    <row r="82" spans="1:19" x14ac:dyDescent="0.25">
      <c r="A82" s="12">
        <v>81</v>
      </c>
      <c r="B82" s="12" t="s">
        <v>211</v>
      </c>
      <c r="C82" s="15">
        <v>235986916</v>
      </c>
      <c r="D82" s="16">
        <v>42997.495057870372</v>
      </c>
      <c r="E82" s="17">
        <v>43001.295057870375</v>
      </c>
      <c r="F82" s="13" t="s">
        <v>303</v>
      </c>
      <c r="G82" s="12">
        <v>1900</v>
      </c>
      <c r="H82" s="15" t="s">
        <v>182</v>
      </c>
      <c r="I82" s="15" t="s">
        <v>83</v>
      </c>
      <c r="J82" s="37">
        <f>INDEX('Bảng Giá'!$C$3:$H$18,MATCH('Raw Data'!P82,'Bảng Giá'!$B$3:$B$18,0),MATCH('Raw Data'!M82,'Bảng Giá'!$C$2:$H$2,0))</f>
        <v>49500</v>
      </c>
      <c r="K82" s="12">
        <v>48300</v>
      </c>
      <c r="L82" s="36">
        <f t="shared" si="6"/>
        <v>3.8000000000029104</v>
      </c>
      <c r="M82" t="str">
        <f>'References data'!H83</f>
        <v>Liên Vùng</v>
      </c>
      <c r="N82">
        <f t="shared" si="7"/>
        <v>1.9</v>
      </c>
      <c r="O82">
        <f t="shared" si="8"/>
        <v>1200</v>
      </c>
      <c r="P82" t="str">
        <f>IF(AND(N82&gt;0,N82&lt;=0.05),'Bảng Giá'!$B$3,IF(AND(N82&lt;=0.1,N82&gt;0.05),'Bảng Giá'!$B$4,IF(AND('Raw Data'!N82&gt;0.1,'Raw Data'!N82&lt;=0.25),'Bảng Giá'!$B$5,IF(AND('Raw Data'!N82&gt;0.25,'Raw Data'!N82&lt;=0.5),'Bảng Giá'!$B$6,IF(AND('Raw Data'!N82&gt;0.5,'Raw Data'!N82&lt;=1),'Bảng Giá'!$B$7,IF(AND('Raw Data'!N82&gt;1,'Raw Data'!N82&lt;=1.5),'Bảng Giá'!$B$8,IF(AND('Raw Data'!N82&gt;1.5,'Raw Data'!N82&lt;=2),'Bảng Giá'!$B$9,IF(AND('Raw Data'!N82&gt;2,'Raw Data'!N82&lt;=2.5),'Bảng Giá'!$B$10,IF(AND('Raw Data'!N82&gt;2.5,'Raw Data'!N82&lt;=3),'Bảng Giá'!$B$11,IF(AND('Raw Data'!N82&gt;3,'Raw Data'!N82&lt;=3.5),'Bảng Giá'!$B$12,IF(AND('Raw Data'!N82&gt;3.5,'Raw Data'!N82&lt;=4),'Bảng Giá'!$B$13,IF(AND('Raw Data'!N82&gt;4,'Raw Data'!N82&lt;=4.5),'Bảng Giá'!$B$14,IF(AND('Raw Data'!N82&gt;4.5,'Raw Data'!N82&lt;=5),'Bảng Giá'!$B$15,IF(AND('Raw Data'!N82&gt;5,'Raw Data'!N82&lt;=5.5),'Bảng Giá'!$B$16,IF(AND('Raw Data'!N82&gt;5.5,'Raw Data'!N82&lt;=6),'Bảng Giá'!$B$17,'Bảng Giá'!$B$18)))))))))))))))</f>
        <v>1.5&lt;x&lt;=2</v>
      </c>
      <c r="Q82" s="48">
        <f t="shared" si="9"/>
        <v>2.4844720496894408E-2</v>
      </c>
      <c r="R82">
        <f t="shared" si="10"/>
        <v>59400</v>
      </c>
      <c r="S82">
        <f t="shared" si="11"/>
        <v>11100</v>
      </c>
    </row>
    <row r="83" spans="1:19" x14ac:dyDescent="0.25">
      <c r="A83" s="12">
        <v>82</v>
      </c>
      <c r="B83" s="12" t="s">
        <v>211</v>
      </c>
      <c r="C83" s="15">
        <v>242486170</v>
      </c>
      <c r="D83" s="16">
        <v>43005.333333333336</v>
      </c>
      <c r="E83" s="17">
        <v>43009.433333333334</v>
      </c>
      <c r="F83" s="13" t="s">
        <v>302</v>
      </c>
      <c r="G83" s="12">
        <v>2000</v>
      </c>
      <c r="H83" s="15" t="s">
        <v>113</v>
      </c>
      <c r="I83" s="15" t="s">
        <v>183</v>
      </c>
      <c r="J83" s="37">
        <f>INDEX('Bảng Giá'!$C$3:$H$18,MATCH('Raw Data'!P83,'Bảng Giá'!$B$3:$B$18,0),MATCH('Raw Data'!M83,'Bảng Giá'!$C$2:$H$2,0))</f>
        <v>47000</v>
      </c>
      <c r="K83" s="12">
        <v>54100</v>
      </c>
      <c r="L83" s="36">
        <f t="shared" si="6"/>
        <v>4.0999999999985448</v>
      </c>
      <c r="M83" t="str">
        <f>'References data'!H84</f>
        <v>Liên Vùng Tỉnh</v>
      </c>
      <c r="N83">
        <f t="shared" si="7"/>
        <v>2</v>
      </c>
      <c r="O83">
        <f t="shared" si="8"/>
        <v>-7100</v>
      </c>
      <c r="P83" t="str">
        <f>IF(AND(N83&gt;0,N83&lt;=0.05),'Bảng Giá'!$B$3,IF(AND(N83&lt;=0.1,N83&gt;0.05),'Bảng Giá'!$B$4,IF(AND('Raw Data'!N83&gt;0.1,'Raw Data'!N83&lt;=0.25),'Bảng Giá'!$B$5,IF(AND('Raw Data'!N83&gt;0.25,'Raw Data'!N83&lt;=0.5),'Bảng Giá'!$B$6,IF(AND('Raw Data'!N83&gt;0.5,'Raw Data'!N83&lt;=1),'Bảng Giá'!$B$7,IF(AND('Raw Data'!N83&gt;1,'Raw Data'!N83&lt;=1.5),'Bảng Giá'!$B$8,IF(AND('Raw Data'!N83&gt;1.5,'Raw Data'!N83&lt;=2),'Bảng Giá'!$B$9,IF(AND('Raw Data'!N83&gt;2,'Raw Data'!N83&lt;=2.5),'Bảng Giá'!$B$10,IF(AND('Raw Data'!N83&gt;2.5,'Raw Data'!N83&lt;=3),'Bảng Giá'!$B$11,IF(AND('Raw Data'!N83&gt;3,'Raw Data'!N83&lt;=3.5),'Bảng Giá'!$B$12,IF(AND('Raw Data'!N83&gt;3.5,'Raw Data'!N83&lt;=4),'Bảng Giá'!$B$13,IF(AND('Raw Data'!N83&gt;4,'Raw Data'!N83&lt;=4.5),'Bảng Giá'!$B$14,IF(AND('Raw Data'!N83&gt;4.5,'Raw Data'!N83&lt;=5),'Bảng Giá'!$B$15,IF(AND('Raw Data'!N83&gt;5,'Raw Data'!N83&lt;=5.5),'Bảng Giá'!$B$16,IF(AND('Raw Data'!N83&gt;5.5,'Raw Data'!N83&lt;=6),'Bảng Giá'!$B$17,'Bảng Giá'!$B$18)))))))))))))))</f>
        <v>1.5&lt;x&lt;=2</v>
      </c>
      <c r="Q83" s="48">
        <f t="shared" si="9"/>
        <v>-0.13123844731977818</v>
      </c>
      <c r="R83">
        <f t="shared" si="10"/>
        <v>56400</v>
      </c>
      <c r="S83">
        <f t="shared" si="11"/>
        <v>2300</v>
      </c>
    </row>
    <row r="84" spans="1:19" x14ac:dyDescent="0.25">
      <c r="A84" s="12">
        <v>83</v>
      </c>
      <c r="B84" s="12" t="s">
        <v>211</v>
      </c>
      <c r="C84" s="15">
        <v>240868483</v>
      </c>
      <c r="D84" s="16">
        <v>43002.373425925929</v>
      </c>
      <c r="E84" s="17">
        <v>43005.073425925926</v>
      </c>
      <c r="F84" s="13" t="s">
        <v>302</v>
      </c>
      <c r="G84" s="12">
        <v>110</v>
      </c>
      <c r="H84" s="15" t="s">
        <v>184</v>
      </c>
      <c r="I84" s="15" t="s">
        <v>185</v>
      </c>
      <c r="J84" s="37">
        <f>INDEX('Bảng Giá'!$C$3:$H$18,MATCH('Raw Data'!P84,'Bảng Giá'!$B$3:$B$18,0),MATCH('Raw Data'!M84,'Bảng Giá'!$C$2:$H$2,0))</f>
        <v>20000</v>
      </c>
      <c r="K84" s="12">
        <v>20200</v>
      </c>
      <c r="L84" s="36">
        <f t="shared" si="6"/>
        <v>2.6999999999970896</v>
      </c>
      <c r="M84" t="str">
        <f>'References data'!H85</f>
        <v>Nội Vùng Tỉnh</v>
      </c>
      <c r="N84">
        <f t="shared" si="7"/>
        <v>0.11</v>
      </c>
      <c r="O84">
        <f t="shared" si="8"/>
        <v>-200</v>
      </c>
      <c r="P84" t="str">
        <f>IF(AND(N84&gt;0,N84&lt;=0.05),'Bảng Giá'!$B$3,IF(AND(N84&lt;=0.1,N84&gt;0.05),'Bảng Giá'!$B$4,IF(AND('Raw Data'!N84&gt;0.1,'Raw Data'!N84&lt;=0.25),'Bảng Giá'!$B$5,IF(AND('Raw Data'!N84&gt;0.25,'Raw Data'!N84&lt;=0.5),'Bảng Giá'!$B$6,IF(AND('Raw Data'!N84&gt;0.5,'Raw Data'!N84&lt;=1),'Bảng Giá'!$B$7,IF(AND('Raw Data'!N84&gt;1,'Raw Data'!N84&lt;=1.5),'Bảng Giá'!$B$8,IF(AND('Raw Data'!N84&gt;1.5,'Raw Data'!N84&lt;=2),'Bảng Giá'!$B$9,IF(AND('Raw Data'!N84&gt;2,'Raw Data'!N84&lt;=2.5),'Bảng Giá'!$B$10,IF(AND('Raw Data'!N84&gt;2.5,'Raw Data'!N84&lt;=3),'Bảng Giá'!$B$11,IF(AND('Raw Data'!N84&gt;3,'Raw Data'!N84&lt;=3.5),'Bảng Giá'!$B$12,IF(AND('Raw Data'!N84&gt;3.5,'Raw Data'!N84&lt;=4),'Bảng Giá'!$B$13,IF(AND('Raw Data'!N84&gt;4,'Raw Data'!N84&lt;=4.5),'Bảng Giá'!$B$14,IF(AND('Raw Data'!N84&gt;4.5,'Raw Data'!N84&lt;=5),'Bảng Giá'!$B$15,IF(AND('Raw Data'!N84&gt;5,'Raw Data'!N84&lt;=5.5),'Bảng Giá'!$B$16,IF(AND('Raw Data'!N84&gt;5.5,'Raw Data'!N84&lt;=6),'Bảng Giá'!$B$17,'Bảng Giá'!$B$18)))))))))))))))</f>
        <v>0.1&lt;x&lt;=0.25</v>
      </c>
      <c r="Q84" s="48">
        <f t="shared" si="9"/>
        <v>-9.9009900990099011E-3</v>
      </c>
      <c r="R84">
        <f t="shared" si="10"/>
        <v>24000</v>
      </c>
      <c r="S84">
        <f t="shared" si="11"/>
        <v>3800</v>
      </c>
    </row>
    <row r="85" spans="1:19" x14ac:dyDescent="0.25">
      <c r="A85" s="12">
        <v>84</v>
      </c>
      <c r="B85" s="12" t="s">
        <v>211</v>
      </c>
      <c r="C85" s="15">
        <v>240531545</v>
      </c>
      <c r="D85" s="16">
        <v>43002.390451388892</v>
      </c>
      <c r="E85" s="17">
        <v>43006.190451388895</v>
      </c>
      <c r="F85" s="13" t="s">
        <v>303</v>
      </c>
      <c r="G85" s="12">
        <v>1000</v>
      </c>
      <c r="H85" s="15" t="s">
        <v>186</v>
      </c>
      <c r="I85" s="15" t="s">
        <v>98</v>
      </c>
      <c r="J85" s="37">
        <f>INDEX('Bảng Giá'!$C$3:$H$18,MATCH('Raw Data'!P85,'Bảng Giá'!$B$3:$B$18,0),MATCH('Raw Data'!M85,'Bảng Giá'!$C$2:$H$2,0))</f>
        <v>32500</v>
      </c>
      <c r="K85" s="12">
        <v>40000</v>
      </c>
      <c r="L85" s="36">
        <f t="shared" si="6"/>
        <v>3.8000000000029104</v>
      </c>
      <c r="M85" t="str">
        <f>'References data'!H86</f>
        <v>Liên Vùng</v>
      </c>
      <c r="N85">
        <f t="shared" si="7"/>
        <v>1</v>
      </c>
      <c r="O85">
        <f t="shared" si="8"/>
        <v>-7500</v>
      </c>
      <c r="P85" t="str">
        <f>IF(AND(N85&gt;0,N85&lt;=0.05),'Bảng Giá'!$B$3,IF(AND(N85&lt;=0.1,N85&gt;0.05),'Bảng Giá'!$B$4,IF(AND('Raw Data'!N85&gt;0.1,'Raw Data'!N85&lt;=0.25),'Bảng Giá'!$B$5,IF(AND('Raw Data'!N85&gt;0.25,'Raw Data'!N85&lt;=0.5),'Bảng Giá'!$B$6,IF(AND('Raw Data'!N85&gt;0.5,'Raw Data'!N85&lt;=1),'Bảng Giá'!$B$7,IF(AND('Raw Data'!N85&gt;1,'Raw Data'!N85&lt;=1.5),'Bảng Giá'!$B$8,IF(AND('Raw Data'!N85&gt;1.5,'Raw Data'!N85&lt;=2),'Bảng Giá'!$B$9,IF(AND('Raw Data'!N85&gt;2,'Raw Data'!N85&lt;=2.5),'Bảng Giá'!$B$10,IF(AND('Raw Data'!N85&gt;2.5,'Raw Data'!N85&lt;=3),'Bảng Giá'!$B$11,IF(AND('Raw Data'!N85&gt;3,'Raw Data'!N85&lt;=3.5),'Bảng Giá'!$B$12,IF(AND('Raw Data'!N85&gt;3.5,'Raw Data'!N85&lt;=4),'Bảng Giá'!$B$13,IF(AND('Raw Data'!N85&gt;4,'Raw Data'!N85&lt;=4.5),'Bảng Giá'!$B$14,IF(AND('Raw Data'!N85&gt;4.5,'Raw Data'!N85&lt;=5),'Bảng Giá'!$B$15,IF(AND('Raw Data'!N85&gt;5,'Raw Data'!N85&lt;=5.5),'Bảng Giá'!$B$16,IF(AND('Raw Data'!N85&gt;5.5,'Raw Data'!N85&lt;=6),'Bảng Giá'!$B$17,'Bảng Giá'!$B$18)))))))))))))))</f>
        <v>0.5&lt;x&lt;=1</v>
      </c>
      <c r="Q85" s="48">
        <f t="shared" si="9"/>
        <v>-0.1875</v>
      </c>
      <c r="R85">
        <f t="shared" si="10"/>
        <v>39000</v>
      </c>
      <c r="S85">
        <f t="shared" si="11"/>
        <v>-1000</v>
      </c>
    </row>
    <row r="86" spans="1:19" x14ac:dyDescent="0.25">
      <c r="A86" s="12">
        <v>85</v>
      </c>
      <c r="B86" s="12" t="s">
        <v>211</v>
      </c>
      <c r="C86" s="15">
        <v>237750237</v>
      </c>
      <c r="D86" s="16">
        <v>43002.333333333336</v>
      </c>
      <c r="E86" s="17">
        <v>43005.033333333333</v>
      </c>
      <c r="F86" s="13" t="s">
        <v>303</v>
      </c>
      <c r="G86" s="12">
        <v>1300</v>
      </c>
      <c r="H86" s="15" t="s">
        <v>187</v>
      </c>
      <c r="I86" s="15" t="s">
        <v>188</v>
      </c>
      <c r="J86" s="37">
        <f>INDEX('Bảng Giá'!$C$3:$H$18,MATCH('Raw Data'!P86,'Bảng Giá'!$B$3:$B$18,0),MATCH('Raw Data'!M86,'Bảng Giá'!$C$2:$H$2,0))</f>
        <v>27500</v>
      </c>
      <c r="K86" s="12">
        <v>27800</v>
      </c>
      <c r="L86" s="36">
        <f t="shared" si="6"/>
        <v>2.6999999999970896</v>
      </c>
      <c r="M86" t="str">
        <f>'References data'!H87</f>
        <v>Nội Vùng Tỉnh</v>
      </c>
      <c r="N86">
        <f t="shared" si="7"/>
        <v>1.3</v>
      </c>
      <c r="O86">
        <f t="shared" si="8"/>
        <v>-300</v>
      </c>
      <c r="P86" t="str">
        <f>IF(AND(N86&gt;0,N86&lt;=0.05),'Bảng Giá'!$B$3,IF(AND(N86&lt;=0.1,N86&gt;0.05),'Bảng Giá'!$B$4,IF(AND('Raw Data'!N86&gt;0.1,'Raw Data'!N86&lt;=0.25),'Bảng Giá'!$B$5,IF(AND('Raw Data'!N86&gt;0.25,'Raw Data'!N86&lt;=0.5),'Bảng Giá'!$B$6,IF(AND('Raw Data'!N86&gt;0.5,'Raw Data'!N86&lt;=1),'Bảng Giá'!$B$7,IF(AND('Raw Data'!N86&gt;1,'Raw Data'!N86&lt;=1.5),'Bảng Giá'!$B$8,IF(AND('Raw Data'!N86&gt;1.5,'Raw Data'!N86&lt;=2),'Bảng Giá'!$B$9,IF(AND('Raw Data'!N86&gt;2,'Raw Data'!N86&lt;=2.5),'Bảng Giá'!$B$10,IF(AND('Raw Data'!N86&gt;2.5,'Raw Data'!N86&lt;=3),'Bảng Giá'!$B$11,IF(AND('Raw Data'!N86&gt;3,'Raw Data'!N86&lt;=3.5),'Bảng Giá'!$B$12,IF(AND('Raw Data'!N86&gt;3.5,'Raw Data'!N86&lt;=4),'Bảng Giá'!$B$13,IF(AND('Raw Data'!N86&gt;4,'Raw Data'!N86&lt;=4.5),'Bảng Giá'!$B$14,IF(AND('Raw Data'!N86&gt;4.5,'Raw Data'!N86&lt;=5),'Bảng Giá'!$B$15,IF(AND('Raw Data'!N86&gt;5,'Raw Data'!N86&lt;=5.5),'Bảng Giá'!$B$16,IF(AND('Raw Data'!N86&gt;5.5,'Raw Data'!N86&lt;=6),'Bảng Giá'!$B$17,'Bảng Giá'!$B$18)))))))))))))))</f>
        <v>1&lt;x&lt;=1.5</v>
      </c>
      <c r="Q86" s="48">
        <f t="shared" si="9"/>
        <v>-1.0791366906474821E-2</v>
      </c>
      <c r="R86">
        <f t="shared" si="10"/>
        <v>33000</v>
      </c>
      <c r="S86">
        <f t="shared" si="11"/>
        <v>5200</v>
      </c>
    </row>
    <row r="87" spans="1:19" x14ac:dyDescent="0.25">
      <c r="A87" s="12">
        <v>86</v>
      </c>
      <c r="B87" s="12" t="s">
        <v>211</v>
      </c>
      <c r="C87" s="15">
        <v>236370592</v>
      </c>
      <c r="D87" s="16">
        <v>42996.497789351852</v>
      </c>
      <c r="E87" s="17">
        <v>43000.59778935185</v>
      </c>
      <c r="F87" s="13" t="s">
        <v>303</v>
      </c>
      <c r="G87" s="12">
        <v>1500</v>
      </c>
      <c r="H87" s="15" t="s">
        <v>174</v>
      </c>
      <c r="I87" s="15" t="s">
        <v>178</v>
      </c>
      <c r="J87" s="37">
        <f>INDEX('Bảng Giá'!$C$3:$H$18,MATCH('Raw Data'!P87,'Bảng Giá'!$B$3:$B$18,0),MATCH('Raw Data'!M87,'Bảng Giá'!$C$2:$H$2,0))</f>
        <v>39000</v>
      </c>
      <c r="K87" s="12">
        <v>46300</v>
      </c>
      <c r="L87" s="36">
        <f t="shared" si="6"/>
        <v>4.0999999999985448</v>
      </c>
      <c r="M87" t="str">
        <f>'References data'!H88</f>
        <v>Liên Vùng Tỉnh</v>
      </c>
      <c r="N87">
        <f t="shared" si="7"/>
        <v>1.5</v>
      </c>
      <c r="O87">
        <f t="shared" si="8"/>
        <v>-7300</v>
      </c>
      <c r="P87" t="str">
        <f>IF(AND(N87&gt;0,N87&lt;=0.05),'Bảng Giá'!$B$3,IF(AND(N87&lt;=0.1,N87&gt;0.05),'Bảng Giá'!$B$4,IF(AND('Raw Data'!N87&gt;0.1,'Raw Data'!N87&lt;=0.25),'Bảng Giá'!$B$5,IF(AND('Raw Data'!N87&gt;0.25,'Raw Data'!N87&lt;=0.5),'Bảng Giá'!$B$6,IF(AND('Raw Data'!N87&gt;0.5,'Raw Data'!N87&lt;=1),'Bảng Giá'!$B$7,IF(AND('Raw Data'!N87&gt;1,'Raw Data'!N87&lt;=1.5),'Bảng Giá'!$B$8,IF(AND('Raw Data'!N87&gt;1.5,'Raw Data'!N87&lt;=2),'Bảng Giá'!$B$9,IF(AND('Raw Data'!N87&gt;2,'Raw Data'!N87&lt;=2.5),'Bảng Giá'!$B$10,IF(AND('Raw Data'!N87&gt;2.5,'Raw Data'!N87&lt;=3),'Bảng Giá'!$B$11,IF(AND('Raw Data'!N87&gt;3,'Raw Data'!N87&lt;=3.5),'Bảng Giá'!$B$12,IF(AND('Raw Data'!N87&gt;3.5,'Raw Data'!N87&lt;=4),'Bảng Giá'!$B$13,IF(AND('Raw Data'!N87&gt;4,'Raw Data'!N87&lt;=4.5),'Bảng Giá'!$B$14,IF(AND('Raw Data'!N87&gt;4.5,'Raw Data'!N87&lt;=5),'Bảng Giá'!$B$15,IF(AND('Raw Data'!N87&gt;5,'Raw Data'!N87&lt;=5.5),'Bảng Giá'!$B$16,IF(AND('Raw Data'!N87&gt;5.5,'Raw Data'!N87&lt;=6),'Bảng Giá'!$B$17,'Bảng Giá'!$B$18)))))))))))))))</f>
        <v>1&lt;x&lt;=1.5</v>
      </c>
      <c r="Q87" s="48">
        <f t="shared" si="9"/>
        <v>-0.15766738660907129</v>
      </c>
      <c r="R87">
        <f t="shared" si="10"/>
        <v>46800</v>
      </c>
      <c r="S87">
        <f t="shared" si="11"/>
        <v>500</v>
      </c>
    </row>
    <row r="88" spans="1:19" x14ac:dyDescent="0.25">
      <c r="A88" s="12">
        <v>87</v>
      </c>
      <c r="B88" s="12" t="s">
        <v>211</v>
      </c>
      <c r="C88" s="15">
        <v>240915727</v>
      </c>
      <c r="D88" s="16">
        <v>43002.389652777776</v>
      </c>
      <c r="E88" s="17">
        <v>43005.089652777773</v>
      </c>
      <c r="F88" s="13" t="s">
        <v>302</v>
      </c>
      <c r="G88" s="12">
        <v>820</v>
      </c>
      <c r="H88" s="15" t="s">
        <v>189</v>
      </c>
      <c r="I88" s="15" t="s">
        <v>136</v>
      </c>
      <c r="J88" s="37">
        <f>INDEX('Bảng Giá'!$C$3:$H$18,MATCH('Raw Data'!P88,'Bảng Giá'!$B$3:$B$18,0),MATCH('Raw Data'!M88,'Bảng Giá'!$C$2:$H$2,0))</f>
        <v>22500</v>
      </c>
      <c r="K88" s="12">
        <v>22800</v>
      </c>
      <c r="L88" s="36">
        <f t="shared" si="6"/>
        <v>2.6999999999970896</v>
      </c>
      <c r="M88" t="str">
        <f>'References data'!H89</f>
        <v>Nội Vùng Tỉnh</v>
      </c>
      <c r="N88">
        <f t="shared" si="7"/>
        <v>0.82</v>
      </c>
      <c r="O88">
        <f t="shared" si="8"/>
        <v>-300</v>
      </c>
      <c r="P88" t="str">
        <f>IF(AND(N88&gt;0,N88&lt;=0.05),'Bảng Giá'!$B$3,IF(AND(N88&lt;=0.1,N88&gt;0.05),'Bảng Giá'!$B$4,IF(AND('Raw Data'!N88&gt;0.1,'Raw Data'!N88&lt;=0.25),'Bảng Giá'!$B$5,IF(AND('Raw Data'!N88&gt;0.25,'Raw Data'!N88&lt;=0.5),'Bảng Giá'!$B$6,IF(AND('Raw Data'!N88&gt;0.5,'Raw Data'!N88&lt;=1),'Bảng Giá'!$B$7,IF(AND('Raw Data'!N88&gt;1,'Raw Data'!N88&lt;=1.5),'Bảng Giá'!$B$8,IF(AND('Raw Data'!N88&gt;1.5,'Raw Data'!N88&lt;=2),'Bảng Giá'!$B$9,IF(AND('Raw Data'!N88&gt;2,'Raw Data'!N88&lt;=2.5),'Bảng Giá'!$B$10,IF(AND('Raw Data'!N88&gt;2.5,'Raw Data'!N88&lt;=3),'Bảng Giá'!$B$11,IF(AND('Raw Data'!N88&gt;3,'Raw Data'!N88&lt;=3.5),'Bảng Giá'!$B$12,IF(AND('Raw Data'!N88&gt;3.5,'Raw Data'!N88&lt;=4),'Bảng Giá'!$B$13,IF(AND('Raw Data'!N88&gt;4,'Raw Data'!N88&lt;=4.5),'Bảng Giá'!$B$14,IF(AND('Raw Data'!N88&gt;4.5,'Raw Data'!N88&lt;=5),'Bảng Giá'!$B$15,IF(AND('Raw Data'!N88&gt;5,'Raw Data'!N88&lt;=5.5),'Bảng Giá'!$B$16,IF(AND('Raw Data'!N88&gt;5.5,'Raw Data'!N88&lt;=6),'Bảng Giá'!$B$17,'Bảng Giá'!$B$18)))))))))))))))</f>
        <v>0.5&lt;x&lt;=1</v>
      </c>
      <c r="Q88" s="48">
        <f t="shared" si="9"/>
        <v>-1.3157894736842105E-2</v>
      </c>
      <c r="R88">
        <f t="shared" si="10"/>
        <v>27000</v>
      </c>
      <c r="S88">
        <f t="shared" si="11"/>
        <v>4200</v>
      </c>
    </row>
    <row r="89" spans="1:19" x14ac:dyDescent="0.25">
      <c r="A89" s="12">
        <v>88</v>
      </c>
      <c r="B89" s="12" t="s">
        <v>211</v>
      </c>
      <c r="C89" s="15">
        <v>236152552</v>
      </c>
      <c r="D89" s="16">
        <v>43002.333333333336</v>
      </c>
      <c r="E89" s="17">
        <v>43006.433333333334</v>
      </c>
      <c r="F89" s="13" t="s">
        <v>303</v>
      </c>
      <c r="G89" s="12">
        <v>1500</v>
      </c>
      <c r="H89" s="15" t="s">
        <v>174</v>
      </c>
      <c r="I89" s="15" t="s">
        <v>175</v>
      </c>
      <c r="J89" s="37">
        <f>INDEX('Bảng Giá'!$C$3:$H$18,MATCH('Raw Data'!P89,'Bảng Giá'!$B$3:$B$18,0),MATCH('Raw Data'!M89,'Bảng Giá'!$C$2:$H$2,0))</f>
        <v>39000</v>
      </c>
      <c r="K89" s="12">
        <v>46300</v>
      </c>
      <c r="L89" s="36">
        <f t="shared" si="6"/>
        <v>4.0999999999985448</v>
      </c>
      <c r="M89" t="str">
        <f>'References data'!H90</f>
        <v>Liên Vùng Tỉnh</v>
      </c>
      <c r="N89">
        <f t="shared" si="7"/>
        <v>1.5</v>
      </c>
      <c r="O89">
        <f t="shared" si="8"/>
        <v>-7300</v>
      </c>
      <c r="P89" t="str">
        <f>IF(AND(N89&gt;0,N89&lt;=0.05),'Bảng Giá'!$B$3,IF(AND(N89&lt;=0.1,N89&gt;0.05),'Bảng Giá'!$B$4,IF(AND('Raw Data'!N89&gt;0.1,'Raw Data'!N89&lt;=0.25),'Bảng Giá'!$B$5,IF(AND('Raw Data'!N89&gt;0.25,'Raw Data'!N89&lt;=0.5),'Bảng Giá'!$B$6,IF(AND('Raw Data'!N89&gt;0.5,'Raw Data'!N89&lt;=1),'Bảng Giá'!$B$7,IF(AND('Raw Data'!N89&gt;1,'Raw Data'!N89&lt;=1.5),'Bảng Giá'!$B$8,IF(AND('Raw Data'!N89&gt;1.5,'Raw Data'!N89&lt;=2),'Bảng Giá'!$B$9,IF(AND('Raw Data'!N89&gt;2,'Raw Data'!N89&lt;=2.5),'Bảng Giá'!$B$10,IF(AND('Raw Data'!N89&gt;2.5,'Raw Data'!N89&lt;=3),'Bảng Giá'!$B$11,IF(AND('Raw Data'!N89&gt;3,'Raw Data'!N89&lt;=3.5),'Bảng Giá'!$B$12,IF(AND('Raw Data'!N89&gt;3.5,'Raw Data'!N89&lt;=4),'Bảng Giá'!$B$13,IF(AND('Raw Data'!N89&gt;4,'Raw Data'!N89&lt;=4.5),'Bảng Giá'!$B$14,IF(AND('Raw Data'!N89&gt;4.5,'Raw Data'!N89&lt;=5),'Bảng Giá'!$B$15,IF(AND('Raw Data'!N89&gt;5,'Raw Data'!N89&lt;=5.5),'Bảng Giá'!$B$16,IF(AND('Raw Data'!N89&gt;5.5,'Raw Data'!N89&lt;=6),'Bảng Giá'!$B$17,'Bảng Giá'!$B$18)))))))))))))))</f>
        <v>1&lt;x&lt;=1.5</v>
      </c>
      <c r="Q89" s="48">
        <f t="shared" si="9"/>
        <v>-0.15766738660907129</v>
      </c>
      <c r="R89">
        <f t="shared" si="10"/>
        <v>46800</v>
      </c>
      <c r="S89">
        <f t="shared" si="11"/>
        <v>500</v>
      </c>
    </row>
    <row r="90" spans="1:19" x14ac:dyDescent="0.25">
      <c r="A90" s="12">
        <v>89</v>
      </c>
      <c r="B90" s="12" t="s">
        <v>211</v>
      </c>
      <c r="C90" s="15">
        <v>240694064</v>
      </c>
      <c r="D90" s="16">
        <v>43002.610729166663</v>
      </c>
      <c r="E90" s="17">
        <v>43006.710729166662</v>
      </c>
      <c r="F90" s="13" t="s">
        <v>302</v>
      </c>
      <c r="G90" s="12">
        <v>450</v>
      </c>
      <c r="H90" s="15" t="s">
        <v>190</v>
      </c>
      <c r="I90" s="15" t="s">
        <v>191</v>
      </c>
      <c r="J90" s="37">
        <f>INDEX('Bảng Giá'!$C$3:$H$18,MATCH('Raw Data'!P90,'Bảng Giá'!$B$3:$B$18,0),MATCH('Raw Data'!M90,'Bảng Giá'!$C$2:$H$2,0))</f>
        <v>24500</v>
      </c>
      <c r="K90" s="12">
        <v>24100</v>
      </c>
      <c r="L90" s="36">
        <f t="shared" si="6"/>
        <v>4.0999999999985448</v>
      </c>
      <c r="M90" t="str">
        <f>'References data'!H91</f>
        <v>Liên Vùng Tỉnh</v>
      </c>
      <c r="N90">
        <f t="shared" si="7"/>
        <v>0.45</v>
      </c>
      <c r="O90">
        <f t="shared" si="8"/>
        <v>400</v>
      </c>
      <c r="P90" t="str">
        <f>IF(AND(N90&gt;0,N90&lt;=0.05),'Bảng Giá'!$B$3,IF(AND(N90&lt;=0.1,N90&gt;0.05),'Bảng Giá'!$B$4,IF(AND('Raw Data'!N90&gt;0.1,'Raw Data'!N90&lt;=0.25),'Bảng Giá'!$B$5,IF(AND('Raw Data'!N90&gt;0.25,'Raw Data'!N90&lt;=0.5),'Bảng Giá'!$B$6,IF(AND('Raw Data'!N90&gt;0.5,'Raw Data'!N90&lt;=1),'Bảng Giá'!$B$7,IF(AND('Raw Data'!N90&gt;1,'Raw Data'!N90&lt;=1.5),'Bảng Giá'!$B$8,IF(AND('Raw Data'!N90&gt;1.5,'Raw Data'!N90&lt;=2),'Bảng Giá'!$B$9,IF(AND('Raw Data'!N90&gt;2,'Raw Data'!N90&lt;=2.5),'Bảng Giá'!$B$10,IF(AND('Raw Data'!N90&gt;2.5,'Raw Data'!N90&lt;=3),'Bảng Giá'!$B$11,IF(AND('Raw Data'!N90&gt;3,'Raw Data'!N90&lt;=3.5),'Bảng Giá'!$B$12,IF(AND('Raw Data'!N90&gt;3.5,'Raw Data'!N90&lt;=4),'Bảng Giá'!$B$13,IF(AND('Raw Data'!N90&gt;4,'Raw Data'!N90&lt;=4.5),'Bảng Giá'!$B$14,IF(AND('Raw Data'!N90&gt;4.5,'Raw Data'!N90&lt;=5),'Bảng Giá'!$B$15,IF(AND('Raw Data'!N90&gt;5,'Raw Data'!N90&lt;=5.5),'Bảng Giá'!$B$16,IF(AND('Raw Data'!N90&gt;5.5,'Raw Data'!N90&lt;=6),'Bảng Giá'!$B$17,'Bảng Giá'!$B$18)))))))))))))))</f>
        <v>0.25&lt;x&lt;=0.5</v>
      </c>
      <c r="Q90" s="48">
        <f t="shared" si="9"/>
        <v>1.6597510373443983E-2</v>
      </c>
      <c r="R90">
        <f t="shared" si="10"/>
        <v>29400</v>
      </c>
      <c r="S90">
        <f t="shared" si="11"/>
        <v>5300</v>
      </c>
    </row>
    <row r="91" spans="1:19" x14ac:dyDescent="0.25">
      <c r="A91" s="12">
        <v>90</v>
      </c>
      <c r="B91" s="12" t="s">
        <v>211</v>
      </c>
      <c r="C91" s="15">
        <v>242910099</v>
      </c>
      <c r="D91" s="16">
        <v>43005.333333333336</v>
      </c>
      <c r="E91" s="17">
        <v>43009.133333333339</v>
      </c>
      <c r="F91" s="13" t="s">
        <v>302</v>
      </c>
      <c r="G91" s="12">
        <v>400</v>
      </c>
      <c r="H91" s="15" t="s">
        <v>192</v>
      </c>
      <c r="I91" s="15" t="s">
        <v>193</v>
      </c>
      <c r="J91" s="37">
        <f>INDEX('Bảng Giá'!$C$3:$H$18,MATCH('Raw Data'!P91,'Bảng Giá'!$B$3:$B$18,0),MATCH('Raw Data'!M91,'Bảng Giá'!$C$2:$H$2,0))</f>
        <v>26000</v>
      </c>
      <c r="K91" s="12">
        <v>25400</v>
      </c>
      <c r="L91" s="36">
        <f t="shared" si="6"/>
        <v>3.8000000000029104</v>
      </c>
      <c r="M91" t="str">
        <f>'References data'!H92</f>
        <v>Liên Vùng</v>
      </c>
      <c r="N91">
        <f t="shared" si="7"/>
        <v>0.4</v>
      </c>
      <c r="O91">
        <f t="shared" si="8"/>
        <v>600</v>
      </c>
      <c r="P91" t="str">
        <f>IF(AND(N91&gt;0,N91&lt;=0.05),'Bảng Giá'!$B$3,IF(AND(N91&lt;=0.1,N91&gt;0.05),'Bảng Giá'!$B$4,IF(AND('Raw Data'!N91&gt;0.1,'Raw Data'!N91&lt;=0.25),'Bảng Giá'!$B$5,IF(AND('Raw Data'!N91&gt;0.25,'Raw Data'!N91&lt;=0.5),'Bảng Giá'!$B$6,IF(AND('Raw Data'!N91&gt;0.5,'Raw Data'!N91&lt;=1),'Bảng Giá'!$B$7,IF(AND('Raw Data'!N91&gt;1,'Raw Data'!N91&lt;=1.5),'Bảng Giá'!$B$8,IF(AND('Raw Data'!N91&gt;1.5,'Raw Data'!N91&lt;=2),'Bảng Giá'!$B$9,IF(AND('Raw Data'!N91&gt;2,'Raw Data'!N91&lt;=2.5),'Bảng Giá'!$B$10,IF(AND('Raw Data'!N91&gt;2.5,'Raw Data'!N91&lt;=3),'Bảng Giá'!$B$11,IF(AND('Raw Data'!N91&gt;3,'Raw Data'!N91&lt;=3.5),'Bảng Giá'!$B$12,IF(AND('Raw Data'!N91&gt;3.5,'Raw Data'!N91&lt;=4),'Bảng Giá'!$B$13,IF(AND('Raw Data'!N91&gt;4,'Raw Data'!N91&lt;=4.5),'Bảng Giá'!$B$14,IF(AND('Raw Data'!N91&gt;4.5,'Raw Data'!N91&lt;=5),'Bảng Giá'!$B$15,IF(AND('Raw Data'!N91&gt;5,'Raw Data'!N91&lt;=5.5),'Bảng Giá'!$B$16,IF(AND('Raw Data'!N91&gt;5.5,'Raw Data'!N91&lt;=6),'Bảng Giá'!$B$17,'Bảng Giá'!$B$18)))))))))))))))</f>
        <v>0.25&lt;x&lt;=0.5</v>
      </c>
      <c r="Q91" s="48">
        <f t="shared" si="9"/>
        <v>2.3622047244094488E-2</v>
      </c>
      <c r="R91">
        <f t="shared" si="10"/>
        <v>31200</v>
      </c>
      <c r="S91">
        <f t="shared" si="11"/>
        <v>5800</v>
      </c>
    </row>
    <row r="92" spans="1:19" x14ac:dyDescent="0.25">
      <c r="A92" s="12">
        <v>91</v>
      </c>
      <c r="B92" s="12" t="s">
        <v>211</v>
      </c>
      <c r="C92" s="15">
        <v>241141998</v>
      </c>
      <c r="D92" s="16">
        <v>43003.333333333336</v>
      </c>
      <c r="E92" s="17">
        <v>43007.433333333334</v>
      </c>
      <c r="F92" s="13" t="s">
        <v>302</v>
      </c>
      <c r="G92" s="12">
        <v>2400</v>
      </c>
      <c r="H92" s="15" t="s">
        <v>194</v>
      </c>
      <c r="I92" s="15" t="s">
        <v>195</v>
      </c>
      <c r="J92" s="37">
        <f>INDEX('Bảng Giá'!$C$3:$H$18,MATCH('Raw Data'!P92,'Bảng Giá'!$B$3:$B$18,0),MATCH('Raw Data'!M92,'Bảng Giá'!$C$2:$H$2,0))</f>
        <v>55000</v>
      </c>
      <c r="K92" s="12">
        <v>54100</v>
      </c>
      <c r="L92" s="36">
        <f t="shared" si="6"/>
        <v>4.0999999999985448</v>
      </c>
      <c r="M92" t="str">
        <f>'References data'!H93</f>
        <v>Liên Vùng Tỉnh</v>
      </c>
      <c r="N92">
        <f t="shared" si="7"/>
        <v>2.4</v>
      </c>
      <c r="O92">
        <f t="shared" si="8"/>
        <v>900</v>
      </c>
      <c r="P92" t="str">
        <f>IF(AND(N92&gt;0,N92&lt;=0.05),'Bảng Giá'!$B$3,IF(AND(N92&lt;=0.1,N92&gt;0.05),'Bảng Giá'!$B$4,IF(AND('Raw Data'!N92&gt;0.1,'Raw Data'!N92&lt;=0.25),'Bảng Giá'!$B$5,IF(AND('Raw Data'!N92&gt;0.25,'Raw Data'!N92&lt;=0.5),'Bảng Giá'!$B$6,IF(AND('Raw Data'!N92&gt;0.5,'Raw Data'!N92&lt;=1),'Bảng Giá'!$B$7,IF(AND('Raw Data'!N92&gt;1,'Raw Data'!N92&lt;=1.5),'Bảng Giá'!$B$8,IF(AND('Raw Data'!N92&gt;1.5,'Raw Data'!N92&lt;=2),'Bảng Giá'!$B$9,IF(AND('Raw Data'!N92&gt;2,'Raw Data'!N92&lt;=2.5),'Bảng Giá'!$B$10,IF(AND('Raw Data'!N92&gt;2.5,'Raw Data'!N92&lt;=3),'Bảng Giá'!$B$11,IF(AND('Raw Data'!N92&gt;3,'Raw Data'!N92&lt;=3.5),'Bảng Giá'!$B$12,IF(AND('Raw Data'!N92&gt;3.5,'Raw Data'!N92&lt;=4),'Bảng Giá'!$B$13,IF(AND('Raw Data'!N92&gt;4,'Raw Data'!N92&lt;=4.5),'Bảng Giá'!$B$14,IF(AND('Raw Data'!N92&gt;4.5,'Raw Data'!N92&lt;=5),'Bảng Giá'!$B$15,IF(AND('Raw Data'!N92&gt;5,'Raw Data'!N92&lt;=5.5),'Bảng Giá'!$B$16,IF(AND('Raw Data'!N92&gt;5.5,'Raw Data'!N92&lt;=6),'Bảng Giá'!$B$17,'Bảng Giá'!$B$18)))))))))))))))</f>
        <v>2&lt;x&lt;=2.5</v>
      </c>
      <c r="Q92" s="48">
        <f t="shared" si="9"/>
        <v>1.6635859519408502E-2</v>
      </c>
      <c r="R92">
        <f t="shared" si="10"/>
        <v>66000</v>
      </c>
      <c r="S92">
        <f t="shared" si="11"/>
        <v>11900</v>
      </c>
    </row>
    <row r="93" spans="1:19" x14ac:dyDescent="0.25">
      <c r="A93" s="12">
        <v>92</v>
      </c>
      <c r="B93" s="12" t="s">
        <v>211</v>
      </c>
      <c r="C93" s="15">
        <v>242178457</v>
      </c>
      <c r="D93" s="16">
        <v>43006.333333333336</v>
      </c>
      <c r="E93" s="17">
        <v>43010.433333333334</v>
      </c>
      <c r="F93" s="13" t="s">
        <v>302</v>
      </c>
      <c r="G93" s="12">
        <v>1880</v>
      </c>
      <c r="H93" s="15" t="s">
        <v>165</v>
      </c>
      <c r="I93" s="15" t="s">
        <v>126</v>
      </c>
      <c r="J93" s="37">
        <f>INDEX('Bảng Giá'!$C$3:$H$18,MATCH('Raw Data'!P93,'Bảng Giá'!$B$3:$B$18,0),MATCH('Raw Data'!M93,'Bảng Giá'!$C$2:$H$2,0))</f>
        <v>47000</v>
      </c>
      <c r="K93" s="12">
        <v>46300</v>
      </c>
      <c r="L93" s="36">
        <f t="shared" si="6"/>
        <v>4.0999999999985448</v>
      </c>
      <c r="M93" t="str">
        <f>'References data'!H94</f>
        <v>Liên Vùng Tỉnh</v>
      </c>
      <c r="N93">
        <f t="shared" si="7"/>
        <v>1.88</v>
      </c>
      <c r="O93">
        <f t="shared" si="8"/>
        <v>700</v>
      </c>
      <c r="P93" t="str">
        <f>IF(AND(N93&gt;0,N93&lt;=0.05),'Bảng Giá'!$B$3,IF(AND(N93&lt;=0.1,N93&gt;0.05),'Bảng Giá'!$B$4,IF(AND('Raw Data'!N93&gt;0.1,'Raw Data'!N93&lt;=0.25),'Bảng Giá'!$B$5,IF(AND('Raw Data'!N93&gt;0.25,'Raw Data'!N93&lt;=0.5),'Bảng Giá'!$B$6,IF(AND('Raw Data'!N93&gt;0.5,'Raw Data'!N93&lt;=1),'Bảng Giá'!$B$7,IF(AND('Raw Data'!N93&gt;1,'Raw Data'!N93&lt;=1.5),'Bảng Giá'!$B$8,IF(AND('Raw Data'!N93&gt;1.5,'Raw Data'!N93&lt;=2),'Bảng Giá'!$B$9,IF(AND('Raw Data'!N93&gt;2,'Raw Data'!N93&lt;=2.5),'Bảng Giá'!$B$10,IF(AND('Raw Data'!N93&gt;2.5,'Raw Data'!N93&lt;=3),'Bảng Giá'!$B$11,IF(AND('Raw Data'!N93&gt;3,'Raw Data'!N93&lt;=3.5),'Bảng Giá'!$B$12,IF(AND('Raw Data'!N93&gt;3.5,'Raw Data'!N93&lt;=4),'Bảng Giá'!$B$13,IF(AND('Raw Data'!N93&gt;4,'Raw Data'!N93&lt;=4.5),'Bảng Giá'!$B$14,IF(AND('Raw Data'!N93&gt;4.5,'Raw Data'!N93&lt;=5),'Bảng Giá'!$B$15,IF(AND('Raw Data'!N93&gt;5,'Raw Data'!N93&lt;=5.5),'Bảng Giá'!$B$16,IF(AND('Raw Data'!N93&gt;5.5,'Raw Data'!N93&lt;=6),'Bảng Giá'!$B$17,'Bảng Giá'!$B$18)))))))))))))))</f>
        <v>1.5&lt;x&lt;=2</v>
      </c>
      <c r="Q93" s="48">
        <f t="shared" si="9"/>
        <v>1.511879049676026E-2</v>
      </c>
      <c r="R93">
        <f t="shared" si="10"/>
        <v>56400</v>
      </c>
      <c r="S93">
        <f t="shared" si="11"/>
        <v>10100</v>
      </c>
    </row>
    <row r="94" spans="1:19" x14ac:dyDescent="0.25">
      <c r="A94" s="12">
        <v>93</v>
      </c>
      <c r="B94" s="12" t="s">
        <v>211</v>
      </c>
      <c r="C94" s="15">
        <v>242489698</v>
      </c>
      <c r="D94" s="16">
        <v>43004.378541666665</v>
      </c>
      <c r="E94" s="17">
        <v>43006.678541666668</v>
      </c>
      <c r="F94" s="13" t="s">
        <v>303</v>
      </c>
      <c r="G94" s="12">
        <v>1350</v>
      </c>
      <c r="H94" s="15" t="s">
        <v>117</v>
      </c>
      <c r="I94" s="15" t="s">
        <v>85</v>
      </c>
      <c r="J94" s="37">
        <f>INDEX('Bảng Giá'!$C$3:$H$18,MATCH('Raw Data'!P94,'Bảng Giá'!$B$3:$B$18,0),MATCH('Raw Data'!M94,'Bảng Giá'!$C$2:$H$2,0))</f>
        <v>27500</v>
      </c>
      <c r="K94" s="12">
        <v>27700</v>
      </c>
      <c r="L94" s="36">
        <f t="shared" si="6"/>
        <v>2.3000000000029104</v>
      </c>
      <c r="M94" t="str">
        <f>'References data'!H95</f>
        <v>Nội Vùng</v>
      </c>
      <c r="N94">
        <f t="shared" si="7"/>
        <v>1.35</v>
      </c>
      <c r="O94">
        <f t="shared" si="8"/>
        <v>-200</v>
      </c>
      <c r="P94" t="str">
        <f>IF(AND(N94&gt;0,N94&lt;=0.05),'Bảng Giá'!$B$3,IF(AND(N94&lt;=0.1,N94&gt;0.05),'Bảng Giá'!$B$4,IF(AND('Raw Data'!N94&gt;0.1,'Raw Data'!N94&lt;=0.25),'Bảng Giá'!$B$5,IF(AND('Raw Data'!N94&gt;0.25,'Raw Data'!N94&lt;=0.5),'Bảng Giá'!$B$6,IF(AND('Raw Data'!N94&gt;0.5,'Raw Data'!N94&lt;=1),'Bảng Giá'!$B$7,IF(AND('Raw Data'!N94&gt;1,'Raw Data'!N94&lt;=1.5),'Bảng Giá'!$B$8,IF(AND('Raw Data'!N94&gt;1.5,'Raw Data'!N94&lt;=2),'Bảng Giá'!$B$9,IF(AND('Raw Data'!N94&gt;2,'Raw Data'!N94&lt;=2.5),'Bảng Giá'!$B$10,IF(AND('Raw Data'!N94&gt;2.5,'Raw Data'!N94&lt;=3),'Bảng Giá'!$B$11,IF(AND('Raw Data'!N94&gt;3,'Raw Data'!N94&lt;=3.5),'Bảng Giá'!$B$12,IF(AND('Raw Data'!N94&gt;3.5,'Raw Data'!N94&lt;=4),'Bảng Giá'!$B$13,IF(AND('Raw Data'!N94&gt;4,'Raw Data'!N94&lt;=4.5),'Bảng Giá'!$B$14,IF(AND('Raw Data'!N94&gt;4.5,'Raw Data'!N94&lt;=5),'Bảng Giá'!$B$15,IF(AND('Raw Data'!N94&gt;5,'Raw Data'!N94&lt;=5.5),'Bảng Giá'!$B$16,IF(AND('Raw Data'!N94&gt;5.5,'Raw Data'!N94&lt;=6),'Bảng Giá'!$B$17,'Bảng Giá'!$B$18)))))))))))))))</f>
        <v>1&lt;x&lt;=1.5</v>
      </c>
      <c r="Q94" s="48">
        <f t="shared" si="9"/>
        <v>-7.2202166064981952E-3</v>
      </c>
      <c r="R94">
        <f t="shared" si="10"/>
        <v>33000</v>
      </c>
      <c r="S94">
        <f t="shared" si="11"/>
        <v>5300</v>
      </c>
    </row>
    <row r="95" spans="1:19" x14ac:dyDescent="0.25">
      <c r="A95" s="12">
        <v>94</v>
      </c>
      <c r="B95" s="12" t="s">
        <v>211</v>
      </c>
      <c r="C95" s="15">
        <v>238520366</v>
      </c>
      <c r="D95" s="16">
        <v>42999.379502314812</v>
      </c>
      <c r="E95" s="17">
        <v>43003.179502314815</v>
      </c>
      <c r="F95" s="13" t="s">
        <v>303</v>
      </c>
      <c r="G95" s="12">
        <v>1630</v>
      </c>
      <c r="H95" s="15" t="s">
        <v>196</v>
      </c>
      <c r="I95" s="15" t="s">
        <v>87</v>
      </c>
      <c r="J95" s="37">
        <f>INDEX('Bảng Giá'!$C$3:$H$18,MATCH('Raw Data'!P95,'Bảng Giá'!$B$3:$B$18,0),MATCH('Raw Data'!M95,'Bảng Giá'!$C$2:$H$2,0))</f>
        <v>49500</v>
      </c>
      <c r="K95" s="12">
        <v>48300</v>
      </c>
      <c r="L95" s="36">
        <f t="shared" si="6"/>
        <v>3.8000000000029104</v>
      </c>
      <c r="M95" t="str">
        <f>'References data'!H96</f>
        <v>Liên Vùng</v>
      </c>
      <c r="N95">
        <f t="shared" si="7"/>
        <v>1.63</v>
      </c>
      <c r="O95">
        <f t="shared" si="8"/>
        <v>1200</v>
      </c>
      <c r="P95" t="str">
        <f>IF(AND(N95&gt;0,N95&lt;=0.05),'Bảng Giá'!$B$3,IF(AND(N95&lt;=0.1,N95&gt;0.05),'Bảng Giá'!$B$4,IF(AND('Raw Data'!N95&gt;0.1,'Raw Data'!N95&lt;=0.25),'Bảng Giá'!$B$5,IF(AND('Raw Data'!N95&gt;0.25,'Raw Data'!N95&lt;=0.5),'Bảng Giá'!$B$6,IF(AND('Raw Data'!N95&gt;0.5,'Raw Data'!N95&lt;=1),'Bảng Giá'!$B$7,IF(AND('Raw Data'!N95&gt;1,'Raw Data'!N95&lt;=1.5),'Bảng Giá'!$B$8,IF(AND('Raw Data'!N95&gt;1.5,'Raw Data'!N95&lt;=2),'Bảng Giá'!$B$9,IF(AND('Raw Data'!N95&gt;2,'Raw Data'!N95&lt;=2.5),'Bảng Giá'!$B$10,IF(AND('Raw Data'!N95&gt;2.5,'Raw Data'!N95&lt;=3),'Bảng Giá'!$B$11,IF(AND('Raw Data'!N95&gt;3,'Raw Data'!N95&lt;=3.5),'Bảng Giá'!$B$12,IF(AND('Raw Data'!N95&gt;3.5,'Raw Data'!N95&lt;=4),'Bảng Giá'!$B$13,IF(AND('Raw Data'!N95&gt;4,'Raw Data'!N95&lt;=4.5),'Bảng Giá'!$B$14,IF(AND('Raw Data'!N95&gt;4.5,'Raw Data'!N95&lt;=5),'Bảng Giá'!$B$15,IF(AND('Raw Data'!N95&gt;5,'Raw Data'!N95&lt;=5.5),'Bảng Giá'!$B$16,IF(AND('Raw Data'!N95&gt;5.5,'Raw Data'!N95&lt;=6),'Bảng Giá'!$B$17,'Bảng Giá'!$B$18)))))))))))))))</f>
        <v>1.5&lt;x&lt;=2</v>
      </c>
      <c r="Q95" s="48">
        <f t="shared" si="9"/>
        <v>2.4844720496894408E-2</v>
      </c>
      <c r="R95">
        <f t="shared" si="10"/>
        <v>59400</v>
      </c>
      <c r="S95">
        <f t="shared" si="11"/>
        <v>11100</v>
      </c>
    </row>
    <row r="96" spans="1:19" x14ac:dyDescent="0.25">
      <c r="A96" s="12">
        <v>95</v>
      </c>
      <c r="B96" s="12" t="s">
        <v>211</v>
      </c>
      <c r="C96" s="15">
        <v>241282673</v>
      </c>
      <c r="D96" s="16">
        <v>43007.333333333336</v>
      </c>
      <c r="E96" s="17">
        <v>43011.433333333334</v>
      </c>
      <c r="F96" s="13" t="s">
        <v>302</v>
      </c>
      <c r="G96" s="12">
        <v>600</v>
      </c>
      <c r="H96" s="15" t="s">
        <v>187</v>
      </c>
      <c r="I96" s="15" t="s">
        <v>151</v>
      </c>
      <c r="J96" s="37">
        <f>INDEX('Bảng Giá'!$C$3:$H$18,MATCH('Raw Data'!P96,'Bảng Giá'!$B$3:$B$18,0),MATCH('Raw Data'!M96,'Bảng Giá'!$C$2:$H$2,0))</f>
        <v>31000</v>
      </c>
      <c r="K96" s="12">
        <v>30500</v>
      </c>
      <c r="L96" s="36">
        <f t="shared" si="6"/>
        <v>4.0999999999985448</v>
      </c>
      <c r="M96" t="str">
        <f>'References data'!H97</f>
        <v>Liên Vùng Tỉnh</v>
      </c>
      <c r="N96">
        <f t="shared" si="7"/>
        <v>0.6</v>
      </c>
      <c r="O96">
        <f t="shared" si="8"/>
        <v>500</v>
      </c>
      <c r="P96" t="str">
        <f>IF(AND(N96&gt;0,N96&lt;=0.05),'Bảng Giá'!$B$3,IF(AND(N96&lt;=0.1,N96&gt;0.05),'Bảng Giá'!$B$4,IF(AND('Raw Data'!N96&gt;0.1,'Raw Data'!N96&lt;=0.25),'Bảng Giá'!$B$5,IF(AND('Raw Data'!N96&gt;0.25,'Raw Data'!N96&lt;=0.5),'Bảng Giá'!$B$6,IF(AND('Raw Data'!N96&gt;0.5,'Raw Data'!N96&lt;=1),'Bảng Giá'!$B$7,IF(AND('Raw Data'!N96&gt;1,'Raw Data'!N96&lt;=1.5),'Bảng Giá'!$B$8,IF(AND('Raw Data'!N96&gt;1.5,'Raw Data'!N96&lt;=2),'Bảng Giá'!$B$9,IF(AND('Raw Data'!N96&gt;2,'Raw Data'!N96&lt;=2.5),'Bảng Giá'!$B$10,IF(AND('Raw Data'!N96&gt;2.5,'Raw Data'!N96&lt;=3),'Bảng Giá'!$B$11,IF(AND('Raw Data'!N96&gt;3,'Raw Data'!N96&lt;=3.5),'Bảng Giá'!$B$12,IF(AND('Raw Data'!N96&gt;3.5,'Raw Data'!N96&lt;=4),'Bảng Giá'!$B$13,IF(AND('Raw Data'!N96&gt;4,'Raw Data'!N96&lt;=4.5),'Bảng Giá'!$B$14,IF(AND('Raw Data'!N96&gt;4.5,'Raw Data'!N96&lt;=5),'Bảng Giá'!$B$15,IF(AND('Raw Data'!N96&gt;5,'Raw Data'!N96&lt;=5.5),'Bảng Giá'!$B$16,IF(AND('Raw Data'!N96&gt;5.5,'Raw Data'!N96&lt;=6),'Bảng Giá'!$B$17,'Bảng Giá'!$B$18)))))))))))))))</f>
        <v>0.5&lt;x&lt;=1</v>
      </c>
      <c r="Q96" s="48">
        <f t="shared" si="9"/>
        <v>1.6393442622950821E-2</v>
      </c>
      <c r="R96">
        <f t="shared" si="10"/>
        <v>37200</v>
      </c>
      <c r="S96">
        <f t="shared" si="11"/>
        <v>6700</v>
      </c>
    </row>
    <row r="97" spans="1:19" x14ac:dyDescent="0.25">
      <c r="A97" s="12">
        <v>96</v>
      </c>
      <c r="B97" s="12" t="s">
        <v>292</v>
      </c>
      <c r="C97" s="12" t="s">
        <v>225</v>
      </c>
      <c r="D97" s="16">
        <v>42999.517511574071</v>
      </c>
      <c r="E97" s="17">
        <v>43001.717511574068</v>
      </c>
      <c r="F97" s="13" t="s">
        <v>303</v>
      </c>
      <c r="G97" s="12">
        <v>2700</v>
      </c>
      <c r="H97" s="15" t="s">
        <v>139</v>
      </c>
      <c r="I97" s="12" t="s">
        <v>275</v>
      </c>
      <c r="J97" s="37">
        <f>INDEX('Bảng Giá'!$C$3:$H$18,MATCH('Raw Data'!P97,'Bảng Giá'!$B$3:$B$18,0),MATCH('Raw Data'!M97,'Bảng Giá'!$C$2:$H$2,0))</f>
        <v>42500</v>
      </c>
      <c r="K97" s="12">
        <v>42800</v>
      </c>
      <c r="L97" s="36">
        <f t="shared" si="6"/>
        <v>2.1999999999970896</v>
      </c>
      <c r="M97" t="str">
        <f>'References data'!H98</f>
        <v>Nội Vùng</v>
      </c>
      <c r="N97">
        <f t="shared" si="7"/>
        <v>2.7</v>
      </c>
      <c r="O97">
        <f t="shared" si="8"/>
        <v>-300</v>
      </c>
      <c r="P97" t="str">
        <f>IF(AND(N97&gt;0,N97&lt;=0.05),'Bảng Giá'!$B$3,IF(AND(N97&lt;=0.1,N97&gt;0.05),'Bảng Giá'!$B$4,IF(AND('Raw Data'!N97&gt;0.1,'Raw Data'!N97&lt;=0.25),'Bảng Giá'!$B$5,IF(AND('Raw Data'!N97&gt;0.25,'Raw Data'!N97&lt;=0.5),'Bảng Giá'!$B$6,IF(AND('Raw Data'!N97&gt;0.5,'Raw Data'!N97&lt;=1),'Bảng Giá'!$B$7,IF(AND('Raw Data'!N97&gt;1,'Raw Data'!N97&lt;=1.5),'Bảng Giá'!$B$8,IF(AND('Raw Data'!N97&gt;1.5,'Raw Data'!N97&lt;=2),'Bảng Giá'!$B$9,IF(AND('Raw Data'!N97&gt;2,'Raw Data'!N97&lt;=2.5),'Bảng Giá'!$B$10,IF(AND('Raw Data'!N97&gt;2.5,'Raw Data'!N97&lt;=3),'Bảng Giá'!$B$11,IF(AND('Raw Data'!N97&gt;3,'Raw Data'!N97&lt;=3.5),'Bảng Giá'!$B$12,IF(AND('Raw Data'!N97&gt;3.5,'Raw Data'!N97&lt;=4),'Bảng Giá'!$B$13,IF(AND('Raw Data'!N97&gt;4,'Raw Data'!N97&lt;=4.5),'Bảng Giá'!$B$14,IF(AND('Raw Data'!N97&gt;4.5,'Raw Data'!N97&lt;=5),'Bảng Giá'!$B$15,IF(AND('Raw Data'!N97&gt;5,'Raw Data'!N97&lt;=5.5),'Bảng Giá'!$B$16,IF(AND('Raw Data'!N97&gt;5.5,'Raw Data'!N97&lt;=6),'Bảng Giá'!$B$17,'Bảng Giá'!$B$18)))))))))))))))</f>
        <v>2.5&lt;x&lt;=3</v>
      </c>
      <c r="Q97" s="48">
        <f t="shared" si="9"/>
        <v>-7.0093457943925233E-3</v>
      </c>
      <c r="R97">
        <f t="shared" si="10"/>
        <v>51000</v>
      </c>
      <c r="S97">
        <f t="shared" si="11"/>
        <v>8200</v>
      </c>
    </row>
    <row r="98" spans="1:19" x14ac:dyDescent="0.25">
      <c r="A98" s="12">
        <v>97</v>
      </c>
      <c r="B98" s="12" t="s">
        <v>292</v>
      </c>
      <c r="C98" s="12" t="s">
        <v>226</v>
      </c>
      <c r="D98" s="16">
        <v>43005.333333333336</v>
      </c>
      <c r="E98" s="17">
        <v>43009.533333333333</v>
      </c>
      <c r="F98" s="13" t="s">
        <v>302</v>
      </c>
      <c r="G98" s="12">
        <v>300</v>
      </c>
      <c r="H98" s="15" t="s">
        <v>142</v>
      </c>
      <c r="I98" s="12" t="s">
        <v>178</v>
      </c>
      <c r="J98" s="37">
        <f>INDEX('Bảng Giá'!$C$3:$H$18,MATCH('Raw Data'!P98,'Bảng Giá'!$B$3:$B$18,0),MATCH('Raw Data'!M98,'Bảng Giá'!$C$2:$H$2,0))</f>
        <v>26000</v>
      </c>
      <c r="K98" s="12">
        <v>25400</v>
      </c>
      <c r="L98" s="36">
        <f t="shared" si="6"/>
        <v>4.1999999999970896</v>
      </c>
      <c r="M98" t="str">
        <f>'References data'!H99</f>
        <v>Liên Vùng</v>
      </c>
      <c r="N98">
        <f t="shared" si="7"/>
        <v>0.3</v>
      </c>
      <c r="O98">
        <f t="shared" si="8"/>
        <v>600</v>
      </c>
      <c r="P98" t="str">
        <f>IF(AND(N98&gt;0,N98&lt;=0.05),'Bảng Giá'!$B$3,IF(AND(N98&lt;=0.1,N98&gt;0.05),'Bảng Giá'!$B$4,IF(AND('Raw Data'!N98&gt;0.1,'Raw Data'!N98&lt;=0.25),'Bảng Giá'!$B$5,IF(AND('Raw Data'!N98&gt;0.25,'Raw Data'!N98&lt;=0.5),'Bảng Giá'!$B$6,IF(AND('Raw Data'!N98&gt;0.5,'Raw Data'!N98&lt;=1),'Bảng Giá'!$B$7,IF(AND('Raw Data'!N98&gt;1,'Raw Data'!N98&lt;=1.5),'Bảng Giá'!$B$8,IF(AND('Raw Data'!N98&gt;1.5,'Raw Data'!N98&lt;=2),'Bảng Giá'!$B$9,IF(AND('Raw Data'!N98&gt;2,'Raw Data'!N98&lt;=2.5),'Bảng Giá'!$B$10,IF(AND('Raw Data'!N98&gt;2.5,'Raw Data'!N98&lt;=3),'Bảng Giá'!$B$11,IF(AND('Raw Data'!N98&gt;3,'Raw Data'!N98&lt;=3.5),'Bảng Giá'!$B$12,IF(AND('Raw Data'!N98&gt;3.5,'Raw Data'!N98&lt;=4),'Bảng Giá'!$B$13,IF(AND('Raw Data'!N98&gt;4,'Raw Data'!N98&lt;=4.5),'Bảng Giá'!$B$14,IF(AND('Raw Data'!N98&gt;4.5,'Raw Data'!N98&lt;=5),'Bảng Giá'!$B$15,IF(AND('Raw Data'!N98&gt;5,'Raw Data'!N98&lt;=5.5),'Bảng Giá'!$B$16,IF(AND('Raw Data'!N98&gt;5.5,'Raw Data'!N98&lt;=6),'Bảng Giá'!$B$17,'Bảng Giá'!$B$18)))))))))))))))</f>
        <v>0.25&lt;x&lt;=0.5</v>
      </c>
      <c r="Q98" s="48">
        <f t="shared" si="9"/>
        <v>2.3622047244094488E-2</v>
      </c>
      <c r="R98">
        <f t="shared" si="10"/>
        <v>31200</v>
      </c>
      <c r="S98">
        <f t="shared" si="11"/>
        <v>5800</v>
      </c>
    </row>
    <row r="99" spans="1:19" x14ac:dyDescent="0.25">
      <c r="A99" s="12">
        <v>98</v>
      </c>
      <c r="B99" s="12" t="s">
        <v>292</v>
      </c>
      <c r="C99" s="12" t="s">
        <v>227</v>
      </c>
      <c r="D99" s="16">
        <v>43003.333333333336</v>
      </c>
      <c r="E99" s="17">
        <v>43005.533333333333</v>
      </c>
      <c r="F99" s="13" t="s">
        <v>303</v>
      </c>
      <c r="G99" s="12">
        <v>1150</v>
      </c>
      <c r="H99" s="15" t="s">
        <v>142</v>
      </c>
      <c r="I99" s="12" t="s">
        <v>276</v>
      </c>
      <c r="J99" s="37">
        <f>INDEX('Bảng Giá'!$C$3:$H$18,MATCH('Raw Data'!P99,'Bảng Giá'!$B$3:$B$18,0),MATCH('Raw Data'!M99,'Bảng Giá'!$C$2:$H$2,0))</f>
        <v>27500</v>
      </c>
      <c r="K99" s="12">
        <v>27700</v>
      </c>
      <c r="L99" s="36">
        <f t="shared" si="6"/>
        <v>2.1999999999970896</v>
      </c>
      <c r="M99" t="str">
        <f>'References data'!H100</f>
        <v>Nội Vùng</v>
      </c>
      <c r="N99">
        <f t="shared" si="7"/>
        <v>1.1499999999999999</v>
      </c>
      <c r="O99">
        <f t="shared" si="8"/>
        <v>-200</v>
      </c>
      <c r="P99" t="str">
        <f>IF(AND(N99&gt;0,N99&lt;=0.05),'Bảng Giá'!$B$3,IF(AND(N99&lt;=0.1,N99&gt;0.05),'Bảng Giá'!$B$4,IF(AND('Raw Data'!N99&gt;0.1,'Raw Data'!N99&lt;=0.25),'Bảng Giá'!$B$5,IF(AND('Raw Data'!N99&gt;0.25,'Raw Data'!N99&lt;=0.5),'Bảng Giá'!$B$6,IF(AND('Raw Data'!N99&gt;0.5,'Raw Data'!N99&lt;=1),'Bảng Giá'!$B$7,IF(AND('Raw Data'!N99&gt;1,'Raw Data'!N99&lt;=1.5),'Bảng Giá'!$B$8,IF(AND('Raw Data'!N99&gt;1.5,'Raw Data'!N99&lt;=2),'Bảng Giá'!$B$9,IF(AND('Raw Data'!N99&gt;2,'Raw Data'!N99&lt;=2.5),'Bảng Giá'!$B$10,IF(AND('Raw Data'!N99&gt;2.5,'Raw Data'!N99&lt;=3),'Bảng Giá'!$B$11,IF(AND('Raw Data'!N99&gt;3,'Raw Data'!N99&lt;=3.5),'Bảng Giá'!$B$12,IF(AND('Raw Data'!N99&gt;3.5,'Raw Data'!N99&lt;=4),'Bảng Giá'!$B$13,IF(AND('Raw Data'!N99&gt;4,'Raw Data'!N99&lt;=4.5),'Bảng Giá'!$B$14,IF(AND('Raw Data'!N99&gt;4.5,'Raw Data'!N99&lt;=5),'Bảng Giá'!$B$15,IF(AND('Raw Data'!N99&gt;5,'Raw Data'!N99&lt;=5.5),'Bảng Giá'!$B$16,IF(AND('Raw Data'!N99&gt;5.5,'Raw Data'!N99&lt;=6),'Bảng Giá'!$B$17,'Bảng Giá'!$B$18)))))))))))))))</f>
        <v>1&lt;x&lt;=1.5</v>
      </c>
      <c r="Q99" s="48">
        <f t="shared" si="9"/>
        <v>-7.2202166064981952E-3</v>
      </c>
      <c r="R99">
        <f t="shared" si="10"/>
        <v>33000</v>
      </c>
      <c r="S99">
        <f t="shared" si="11"/>
        <v>5300</v>
      </c>
    </row>
    <row r="100" spans="1:19" x14ac:dyDescent="0.25">
      <c r="A100" s="12">
        <v>99</v>
      </c>
      <c r="B100" s="12" t="s">
        <v>292</v>
      </c>
      <c r="C100" s="12" t="s">
        <v>228</v>
      </c>
      <c r="D100" s="16">
        <v>43003.517141203702</v>
      </c>
      <c r="E100" s="17">
        <v>43005.717141203699</v>
      </c>
      <c r="F100" s="13" t="s">
        <v>303</v>
      </c>
      <c r="G100" s="12">
        <v>1000</v>
      </c>
      <c r="H100" s="15" t="s">
        <v>146</v>
      </c>
      <c r="I100" s="12" t="s">
        <v>276</v>
      </c>
      <c r="J100" s="37">
        <f>INDEX('Bảng Giá'!$C$3:$H$18,MATCH('Raw Data'!P100,'Bảng Giá'!$B$3:$B$18,0),MATCH('Raw Data'!M100,'Bảng Giá'!$C$2:$H$2,0))</f>
        <v>22500</v>
      </c>
      <c r="K100" s="12">
        <v>27700</v>
      </c>
      <c r="L100" s="36">
        <f t="shared" si="6"/>
        <v>2.1999999999970896</v>
      </c>
      <c r="M100" t="str">
        <f>'References data'!H101</f>
        <v>Nội Vùng</v>
      </c>
      <c r="N100">
        <f t="shared" si="7"/>
        <v>1</v>
      </c>
      <c r="O100">
        <f t="shared" si="8"/>
        <v>-5200</v>
      </c>
      <c r="P100" t="str">
        <f>IF(AND(N100&gt;0,N100&lt;=0.05),'Bảng Giá'!$B$3,IF(AND(N100&lt;=0.1,N100&gt;0.05),'Bảng Giá'!$B$4,IF(AND('Raw Data'!N100&gt;0.1,'Raw Data'!N100&lt;=0.25),'Bảng Giá'!$B$5,IF(AND('Raw Data'!N100&gt;0.25,'Raw Data'!N100&lt;=0.5),'Bảng Giá'!$B$6,IF(AND('Raw Data'!N100&gt;0.5,'Raw Data'!N100&lt;=1),'Bảng Giá'!$B$7,IF(AND('Raw Data'!N100&gt;1,'Raw Data'!N100&lt;=1.5),'Bảng Giá'!$B$8,IF(AND('Raw Data'!N100&gt;1.5,'Raw Data'!N100&lt;=2),'Bảng Giá'!$B$9,IF(AND('Raw Data'!N100&gt;2,'Raw Data'!N100&lt;=2.5),'Bảng Giá'!$B$10,IF(AND('Raw Data'!N100&gt;2.5,'Raw Data'!N100&lt;=3),'Bảng Giá'!$B$11,IF(AND('Raw Data'!N100&gt;3,'Raw Data'!N100&lt;=3.5),'Bảng Giá'!$B$12,IF(AND('Raw Data'!N100&gt;3.5,'Raw Data'!N100&lt;=4),'Bảng Giá'!$B$13,IF(AND('Raw Data'!N100&gt;4,'Raw Data'!N100&lt;=4.5),'Bảng Giá'!$B$14,IF(AND('Raw Data'!N100&gt;4.5,'Raw Data'!N100&lt;=5),'Bảng Giá'!$B$15,IF(AND('Raw Data'!N100&gt;5,'Raw Data'!N100&lt;=5.5),'Bảng Giá'!$B$16,IF(AND('Raw Data'!N100&gt;5.5,'Raw Data'!N100&lt;=6),'Bảng Giá'!$B$17,'Bảng Giá'!$B$18)))))))))))))))</f>
        <v>0.5&lt;x&lt;=1</v>
      </c>
      <c r="Q100" s="48">
        <f t="shared" si="9"/>
        <v>-0.18772563176895307</v>
      </c>
      <c r="R100">
        <f t="shared" si="10"/>
        <v>27000</v>
      </c>
      <c r="S100">
        <f t="shared" si="11"/>
        <v>-700</v>
      </c>
    </row>
    <row r="101" spans="1:19" x14ac:dyDescent="0.25">
      <c r="A101" s="12">
        <v>100</v>
      </c>
      <c r="B101" s="12" t="s">
        <v>292</v>
      </c>
      <c r="C101" s="12" t="s">
        <v>229</v>
      </c>
      <c r="D101" s="16">
        <v>43002.333333333336</v>
      </c>
      <c r="E101" s="17">
        <v>43004.533333333333</v>
      </c>
      <c r="F101" s="13" t="s">
        <v>303</v>
      </c>
      <c r="G101" s="12">
        <v>800</v>
      </c>
      <c r="H101" s="15" t="s">
        <v>131</v>
      </c>
      <c r="I101" s="12" t="s">
        <v>276</v>
      </c>
      <c r="J101" s="37">
        <f>INDEX('Bảng Giá'!$C$3:$H$18,MATCH('Raw Data'!P101,'Bảng Giá'!$B$3:$B$18,0),MATCH('Raw Data'!M101,'Bảng Giá'!$C$2:$H$2,0))</f>
        <v>22500</v>
      </c>
      <c r="K101" s="12">
        <v>22700</v>
      </c>
      <c r="L101" s="36">
        <f t="shared" si="6"/>
        <v>2.1999999999970896</v>
      </c>
      <c r="M101" t="str">
        <f>'References data'!H102</f>
        <v>Nội Vùng</v>
      </c>
      <c r="N101">
        <f t="shared" si="7"/>
        <v>0.8</v>
      </c>
      <c r="O101">
        <f t="shared" si="8"/>
        <v>-200</v>
      </c>
      <c r="P101" t="str">
        <f>IF(AND(N101&gt;0,N101&lt;=0.05),'Bảng Giá'!$B$3,IF(AND(N101&lt;=0.1,N101&gt;0.05),'Bảng Giá'!$B$4,IF(AND('Raw Data'!N101&gt;0.1,'Raw Data'!N101&lt;=0.25),'Bảng Giá'!$B$5,IF(AND('Raw Data'!N101&gt;0.25,'Raw Data'!N101&lt;=0.5),'Bảng Giá'!$B$6,IF(AND('Raw Data'!N101&gt;0.5,'Raw Data'!N101&lt;=1),'Bảng Giá'!$B$7,IF(AND('Raw Data'!N101&gt;1,'Raw Data'!N101&lt;=1.5),'Bảng Giá'!$B$8,IF(AND('Raw Data'!N101&gt;1.5,'Raw Data'!N101&lt;=2),'Bảng Giá'!$B$9,IF(AND('Raw Data'!N101&gt;2,'Raw Data'!N101&lt;=2.5),'Bảng Giá'!$B$10,IF(AND('Raw Data'!N101&gt;2.5,'Raw Data'!N101&lt;=3),'Bảng Giá'!$B$11,IF(AND('Raw Data'!N101&gt;3,'Raw Data'!N101&lt;=3.5),'Bảng Giá'!$B$12,IF(AND('Raw Data'!N101&gt;3.5,'Raw Data'!N101&lt;=4),'Bảng Giá'!$B$13,IF(AND('Raw Data'!N101&gt;4,'Raw Data'!N101&lt;=4.5),'Bảng Giá'!$B$14,IF(AND('Raw Data'!N101&gt;4.5,'Raw Data'!N101&lt;=5),'Bảng Giá'!$B$15,IF(AND('Raw Data'!N101&gt;5,'Raw Data'!N101&lt;=5.5),'Bảng Giá'!$B$16,IF(AND('Raw Data'!N101&gt;5.5,'Raw Data'!N101&lt;=6),'Bảng Giá'!$B$17,'Bảng Giá'!$B$18)))))))))))))))</f>
        <v>0.5&lt;x&lt;=1</v>
      </c>
      <c r="Q101" s="48">
        <f t="shared" si="9"/>
        <v>-8.8105726872246704E-3</v>
      </c>
      <c r="R101">
        <f t="shared" si="10"/>
        <v>27000</v>
      </c>
      <c r="S101">
        <f t="shared" si="11"/>
        <v>4300</v>
      </c>
    </row>
    <row r="102" spans="1:19" x14ac:dyDescent="0.25">
      <c r="A102" s="12">
        <v>101</v>
      </c>
      <c r="B102" s="12" t="s">
        <v>292</v>
      </c>
      <c r="C102" s="12" t="s">
        <v>230</v>
      </c>
      <c r="D102" s="16">
        <v>43003.635567129626</v>
      </c>
      <c r="E102" s="17">
        <v>43007.835567129623</v>
      </c>
      <c r="F102" s="13" t="s">
        <v>302</v>
      </c>
      <c r="G102" s="12">
        <v>1200</v>
      </c>
      <c r="H102" s="15" t="s">
        <v>128</v>
      </c>
      <c r="I102" s="12" t="s">
        <v>277</v>
      </c>
      <c r="J102" s="37">
        <f>INDEX('Bảng Giá'!$C$3:$H$18,MATCH('Raw Data'!P102,'Bảng Giá'!$B$3:$B$18,0),MATCH('Raw Data'!M102,'Bảng Giá'!$C$2:$H$2,0))</f>
        <v>41000</v>
      </c>
      <c r="K102" s="12">
        <v>40000</v>
      </c>
      <c r="L102" s="36">
        <f t="shared" si="6"/>
        <v>4.1999999999970896</v>
      </c>
      <c r="M102" t="str">
        <f>'References data'!H103</f>
        <v>Liên Vùng</v>
      </c>
      <c r="N102">
        <f t="shared" si="7"/>
        <v>1.2</v>
      </c>
      <c r="O102">
        <f t="shared" si="8"/>
        <v>1000</v>
      </c>
      <c r="P102" t="str">
        <f>IF(AND(N102&gt;0,N102&lt;=0.05),'Bảng Giá'!$B$3,IF(AND(N102&lt;=0.1,N102&gt;0.05),'Bảng Giá'!$B$4,IF(AND('Raw Data'!N102&gt;0.1,'Raw Data'!N102&lt;=0.25),'Bảng Giá'!$B$5,IF(AND('Raw Data'!N102&gt;0.25,'Raw Data'!N102&lt;=0.5),'Bảng Giá'!$B$6,IF(AND('Raw Data'!N102&gt;0.5,'Raw Data'!N102&lt;=1),'Bảng Giá'!$B$7,IF(AND('Raw Data'!N102&gt;1,'Raw Data'!N102&lt;=1.5),'Bảng Giá'!$B$8,IF(AND('Raw Data'!N102&gt;1.5,'Raw Data'!N102&lt;=2),'Bảng Giá'!$B$9,IF(AND('Raw Data'!N102&gt;2,'Raw Data'!N102&lt;=2.5),'Bảng Giá'!$B$10,IF(AND('Raw Data'!N102&gt;2.5,'Raw Data'!N102&lt;=3),'Bảng Giá'!$B$11,IF(AND('Raw Data'!N102&gt;3,'Raw Data'!N102&lt;=3.5),'Bảng Giá'!$B$12,IF(AND('Raw Data'!N102&gt;3.5,'Raw Data'!N102&lt;=4),'Bảng Giá'!$B$13,IF(AND('Raw Data'!N102&gt;4,'Raw Data'!N102&lt;=4.5),'Bảng Giá'!$B$14,IF(AND('Raw Data'!N102&gt;4.5,'Raw Data'!N102&lt;=5),'Bảng Giá'!$B$15,IF(AND('Raw Data'!N102&gt;5,'Raw Data'!N102&lt;=5.5),'Bảng Giá'!$B$16,IF(AND('Raw Data'!N102&gt;5.5,'Raw Data'!N102&lt;=6),'Bảng Giá'!$B$17,'Bảng Giá'!$B$18)))))))))))))))</f>
        <v>1&lt;x&lt;=1.5</v>
      </c>
      <c r="Q102" s="48">
        <f t="shared" si="9"/>
        <v>2.5000000000000001E-2</v>
      </c>
      <c r="R102">
        <f t="shared" si="10"/>
        <v>49200</v>
      </c>
      <c r="S102">
        <f t="shared" si="11"/>
        <v>9200</v>
      </c>
    </row>
    <row r="103" spans="1:19" x14ac:dyDescent="0.25">
      <c r="A103" s="12">
        <v>102</v>
      </c>
      <c r="B103" s="12" t="s">
        <v>292</v>
      </c>
      <c r="C103" s="12" t="s">
        <v>231</v>
      </c>
      <c r="D103" s="16">
        <v>43003.333333333336</v>
      </c>
      <c r="E103" s="17">
        <v>43007.533333333333</v>
      </c>
      <c r="F103" s="13" t="s">
        <v>302</v>
      </c>
      <c r="G103" s="12">
        <v>2000</v>
      </c>
      <c r="H103" s="15" t="s">
        <v>131</v>
      </c>
      <c r="I103" s="12" t="s">
        <v>278</v>
      </c>
      <c r="J103" s="37">
        <f>INDEX('Bảng Giá'!$C$3:$H$18,MATCH('Raw Data'!P103,'Bảng Giá'!$B$3:$B$18,0),MATCH('Raw Data'!M103,'Bảng Giá'!$C$2:$H$2,0))</f>
        <v>49500</v>
      </c>
      <c r="K103" s="12">
        <v>56600</v>
      </c>
      <c r="L103" s="36">
        <f t="shared" si="6"/>
        <v>4.1999999999970896</v>
      </c>
      <c r="M103" t="str">
        <f>'References data'!H104</f>
        <v>Liên Vùng</v>
      </c>
      <c r="N103">
        <f t="shared" si="7"/>
        <v>2</v>
      </c>
      <c r="O103">
        <f t="shared" si="8"/>
        <v>-7100</v>
      </c>
      <c r="P103" t="str">
        <f>IF(AND(N103&gt;0,N103&lt;=0.05),'Bảng Giá'!$B$3,IF(AND(N103&lt;=0.1,N103&gt;0.05),'Bảng Giá'!$B$4,IF(AND('Raw Data'!N103&gt;0.1,'Raw Data'!N103&lt;=0.25),'Bảng Giá'!$B$5,IF(AND('Raw Data'!N103&gt;0.25,'Raw Data'!N103&lt;=0.5),'Bảng Giá'!$B$6,IF(AND('Raw Data'!N103&gt;0.5,'Raw Data'!N103&lt;=1),'Bảng Giá'!$B$7,IF(AND('Raw Data'!N103&gt;1,'Raw Data'!N103&lt;=1.5),'Bảng Giá'!$B$8,IF(AND('Raw Data'!N103&gt;1.5,'Raw Data'!N103&lt;=2),'Bảng Giá'!$B$9,IF(AND('Raw Data'!N103&gt;2,'Raw Data'!N103&lt;=2.5),'Bảng Giá'!$B$10,IF(AND('Raw Data'!N103&gt;2.5,'Raw Data'!N103&lt;=3),'Bảng Giá'!$B$11,IF(AND('Raw Data'!N103&gt;3,'Raw Data'!N103&lt;=3.5),'Bảng Giá'!$B$12,IF(AND('Raw Data'!N103&gt;3.5,'Raw Data'!N103&lt;=4),'Bảng Giá'!$B$13,IF(AND('Raw Data'!N103&gt;4,'Raw Data'!N103&lt;=4.5),'Bảng Giá'!$B$14,IF(AND('Raw Data'!N103&gt;4.5,'Raw Data'!N103&lt;=5),'Bảng Giá'!$B$15,IF(AND('Raw Data'!N103&gt;5,'Raw Data'!N103&lt;=5.5),'Bảng Giá'!$B$16,IF(AND('Raw Data'!N103&gt;5.5,'Raw Data'!N103&lt;=6),'Bảng Giá'!$B$17,'Bảng Giá'!$B$18)))))))))))))))</f>
        <v>1.5&lt;x&lt;=2</v>
      </c>
      <c r="Q103" s="48">
        <f t="shared" si="9"/>
        <v>-0.12544169611307421</v>
      </c>
      <c r="R103">
        <f t="shared" si="10"/>
        <v>59400</v>
      </c>
      <c r="S103">
        <f t="shared" si="11"/>
        <v>2800</v>
      </c>
    </row>
    <row r="104" spans="1:19" x14ac:dyDescent="0.25">
      <c r="A104" s="12">
        <v>103</v>
      </c>
      <c r="B104" s="12" t="s">
        <v>292</v>
      </c>
      <c r="C104" s="12" t="s">
        <v>232</v>
      </c>
      <c r="D104" s="16">
        <v>42998.622835648152</v>
      </c>
      <c r="E104" s="17">
        <v>43000.822835648149</v>
      </c>
      <c r="F104" s="13" t="s">
        <v>303</v>
      </c>
      <c r="G104" s="12">
        <v>1000</v>
      </c>
      <c r="H104" s="15" t="s">
        <v>131</v>
      </c>
      <c r="I104" s="12" t="s">
        <v>279</v>
      </c>
      <c r="J104" s="37">
        <f>INDEX('Bảng Giá'!$C$3:$H$18,MATCH('Raw Data'!P104,'Bảng Giá'!$B$3:$B$18,0),MATCH('Raw Data'!M104,'Bảng Giá'!$C$2:$H$2,0))</f>
        <v>22500</v>
      </c>
      <c r="K104" s="12">
        <v>27700</v>
      </c>
      <c r="L104" s="36">
        <f t="shared" si="6"/>
        <v>2.1999999999970896</v>
      </c>
      <c r="M104" t="str">
        <f>'References data'!H105</f>
        <v>Nội Vùng</v>
      </c>
      <c r="N104">
        <f t="shared" si="7"/>
        <v>1</v>
      </c>
      <c r="O104">
        <f t="shared" si="8"/>
        <v>-5200</v>
      </c>
      <c r="P104" t="str">
        <f>IF(AND(N104&gt;0,N104&lt;=0.05),'Bảng Giá'!$B$3,IF(AND(N104&lt;=0.1,N104&gt;0.05),'Bảng Giá'!$B$4,IF(AND('Raw Data'!N104&gt;0.1,'Raw Data'!N104&lt;=0.25),'Bảng Giá'!$B$5,IF(AND('Raw Data'!N104&gt;0.25,'Raw Data'!N104&lt;=0.5),'Bảng Giá'!$B$6,IF(AND('Raw Data'!N104&gt;0.5,'Raw Data'!N104&lt;=1),'Bảng Giá'!$B$7,IF(AND('Raw Data'!N104&gt;1,'Raw Data'!N104&lt;=1.5),'Bảng Giá'!$B$8,IF(AND('Raw Data'!N104&gt;1.5,'Raw Data'!N104&lt;=2),'Bảng Giá'!$B$9,IF(AND('Raw Data'!N104&gt;2,'Raw Data'!N104&lt;=2.5),'Bảng Giá'!$B$10,IF(AND('Raw Data'!N104&gt;2.5,'Raw Data'!N104&lt;=3),'Bảng Giá'!$B$11,IF(AND('Raw Data'!N104&gt;3,'Raw Data'!N104&lt;=3.5),'Bảng Giá'!$B$12,IF(AND('Raw Data'!N104&gt;3.5,'Raw Data'!N104&lt;=4),'Bảng Giá'!$B$13,IF(AND('Raw Data'!N104&gt;4,'Raw Data'!N104&lt;=4.5),'Bảng Giá'!$B$14,IF(AND('Raw Data'!N104&gt;4.5,'Raw Data'!N104&lt;=5),'Bảng Giá'!$B$15,IF(AND('Raw Data'!N104&gt;5,'Raw Data'!N104&lt;=5.5),'Bảng Giá'!$B$16,IF(AND('Raw Data'!N104&gt;5.5,'Raw Data'!N104&lt;=6),'Bảng Giá'!$B$17,'Bảng Giá'!$B$18)))))))))))))))</f>
        <v>0.5&lt;x&lt;=1</v>
      </c>
      <c r="Q104" s="48">
        <f t="shared" si="9"/>
        <v>-0.18772563176895307</v>
      </c>
      <c r="R104">
        <f t="shared" si="10"/>
        <v>27000</v>
      </c>
      <c r="S104">
        <f t="shared" si="11"/>
        <v>-700</v>
      </c>
    </row>
    <row r="105" spans="1:19" x14ac:dyDescent="0.25">
      <c r="A105" s="12">
        <v>104</v>
      </c>
      <c r="B105" s="12" t="s">
        <v>292</v>
      </c>
      <c r="C105" s="12" t="s">
        <v>233</v>
      </c>
      <c r="D105" s="16">
        <v>43004.470856481479</v>
      </c>
      <c r="E105" s="17">
        <v>43008.670856481476</v>
      </c>
      <c r="F105" s="13" t="s">
        <v>302</v>
      </c>
      <c r="G105" s="12">
        <v>50</v>
      </c>
      <c r="H105" s="15" t="s">
        <v>128</v>
      </c>
      <c r="I105" s="12" t="s">
        <v>178</v>
      </c>
      <c r="J105" s="37">
        <f>INDEX('Bảng Giá'!$C$3:$H$18,MATCH('Raw Data'!P105,'Bảng Giá'!$B$3:$B$18,0),MATCH('Raw Data'!M105,'Bảng Giá'!$C$2:$H$2,0))</f>
        <v>21000</v>
      </c>
      <c r="K105" s="12">
        <v>20500</v>
      </c>
      <c r="L105" s="36">
        <f t="shared" si="6"/>
        <v>4.1999999999970896</v>
      </c>
      <c r="M105" t="str">
        <f>'References data'!H106</f>
        <v>Liên Vùng</v>
      </c>
      <c r="N105">
        <f t="shared" si="7"/>
        <v>0.05</v>
      </c>
      <c r="O105">
        <f t="shared" si="8"/>
        <v>500</v>
      </c>
      <c r="P105" t="str">
        <f>IF(AND(N105&gt;0,N105&lt;=0.05),'Bảng Giá'!$B$3,IF(AND(N105&lt;=0.1,N105&gt;0.05),'Bảng Giá'!$B$4,IF(AND('Raw Data'!N105&gt;0.1,'Raw Data'!N105&lt;=0.25),'Bảng Giá'!$B$5,IF(AND('Raw Data'!N105&gt;0.25,'Raw Data'!N105&lt;=0.5),'Bảng Giá'!$B$6,IF(AND('Raw Data'!N105&gt;0.5,'Raw Data'!N105&lt;=1),'Bảng Giá'!$B$7,IF(AND('Raw Data'!N105&gt;1,'Raw Data'!N105&lt;=1.5),'Bảng Giá'!$B$8,IF(AND('Raw Data'!N105&gt;1.5,'Raw Data'!N105&lt;=2),'Bảng Giá'!$B$9,IF(AND('Raw Data'!N105&gt;2,'Raw Data'!N105&lt;=2.5),'Bảng Giá'!$B$10,IF(AND('Raw Data'!N105&gt;2.5,'Raw Data'!N105&lt;=3),'Bảng Giá'!$B$11,IF(AND('Raw Data'!N105&gt;3,'Raw Data'!N105&lt;=3.5),'Bảng Giá'!$B$12,IF(AND('Raw Data'!N105&gt;3.5,'Raw Data'!N105&lt;=4),'Bảng Giá'!$B$13,IF(AND('Raw Data'!N105&gt;4,'Raw Data'!N105&lt;=4.5),'Bảng Giá'!$B$14,IF(AND('Raw Data'!N105&gt;4.5,'Raw Data'!N105&lt;=5),'Bảng Giá'!$B$15,IF(AND('Raw Data'!N105&gt;5,'Raw Data'!N105&lt;=5.5),'Bảng Giá'!$B$16,IF(AND('Raw Data'!N105&gt;5.5,'Raw Data'!N105&lt;=6),'Bảng Giá'!$B$17,'Bảng Giá'!$B$18)))))))))))))))</f>
        <v>0&lt;x&lt;=0.05</v>
      </c>
      <c r="Q105" s="48">
        <f t="shared" si="9"/>
        <v>2.4390243902439025E-2</v>
      </c>
      <c r="R105">
        <f t="shared" si="10"/>
        <v>25200</v>
      </c>
      <c r="S105">
        <f t="shared" si="11"/>
        <v>4700</v>
      </c>
    </row>
    <row r="106" spans="1:19" x14ac:dyDescent="0.25">
      <c r="A106" s="12">
        <v>105</v>
      </c>
      <c r="B106" s="12" t="s">
        <v>292</v>
      </c>
      <c r="C106" s="12" t="s">
        <v>234</v>
      </c>
      <c r="D106" s="16">
        <v>43005.333333333336</v>
      </c>
      <c r="E106" s="17">
        <v>43009.533333333333</v>
      </c>
      <c r="F106" s="13" t="s">
        <v>302</v>
      </c>
      <c r="G106" s="12">
        <v>500</v>
      </c>
      <c r="H106" s="15" t="s">
        <v>139</v>
      </c>
      <c r="I106" s="12" t="s">
        <v>280</v>
      </c>
      <c r="J106" s="37">
        <f>INDEX('Bảng Giá'!$C$3:$H$18,MATCH('Raw Data'!P106,'Bảng Giá'!$B$3:$B$18,0),MATCH('Raw Data'!M106,'Bảng Giá'!$C$2:$H$2,0))</f>
        <v>26000</v>
      </c>
      <c r="K106" s="12">
        <v>31700</v>
      </c>
      <c r="L106" s="36">
        <f t="shared" si="6"/>
        <v>4.1999999999970896</v>
      </c>
      <c r="M106" t="str">
        <f>'References data'!H107</f>
        <v>Liên Vùng</v>
      </c>
      <c r="N106">
        <f t="shared" si="7"/>
        <v>0.5</v>
      </c>
      <c r="O106">
        <f t="shared" si="8"/>
        <v>-5700</v>
      </c>
      <c r="P106" t="str">
        <f>IF(AND(N106&gt;0,N106&lt;=0.05),'Bảng Giá'!$B$3,IF(AND(N106&lt;=0.1,N106&gt;0.05),'Bảng Giá'!$B$4,IF(AND('Raw Data'!N106&gt;0.1,'Raw Data'!N106&lt;=0.25),'Bảng Giá'!$B$5,IF(AND('Raw Data'!N106&gt;0.25,'Raw Data'!N106&lt;=0.5),'Bảng Giá'!$B$6,IF(AND('Raw Data'!N106&gt;0.5,'Raw Data'!N106&lt;=1),'Bảng Giá'!$B$7,IF(AND('Raw Data'!N106&gt;1,'Raw Data'!N106&lt;=1.5),'Bảng Giá'!$B$8,IF(AND('Raw Data'!N106&gt;1.5,'Raw Data'!N106&lt;=2),'Bảng Giá'!$B$9,IF(AND('Raw Data'!N106&gt;2,'Raw Data'!N106&lt;=2.5),'Bảng Giá'!$B$10,IF(AND('Raw Data'!N106&gt;2.5,'Raw Data'!N106&lt;=3),'Bảng Giá'!$B$11,IF(AND('Raw Data'!N106&gt;3,'Raw Data'!N106&lt;=3.5),'Bảng Giá'!$B$12,IF(AND('Raw Data'!N106&gt;3.5,'Raw Data'!N106&lt;=4),'Bảng Giá'!$B$13,IF(AND('Raw Data'!N106&gt;4,'Raw Data'!N106&lt;=4.5),'Bảng Giá'!$B$14,IF(AND('Raw Data'!N106&gt;4.5,'Raw Data'!N106&lt;=5),'Bảng Giá'!$B$15,IF(AND('Raw Data'!N106&gt;5,'Raw Data'!N106&lt;=5.5),'Bảng Giá'!$B$16,IF(AND('Raw Data'!N106&gt;5.5,'Raw Data'!N106&lt;=6),'Bảng Giá'!$B$17,'Bảng Giá'!$B$18)))))))))))))))</f>
        <v>0.25&lt;x&lt;=0.5</v>
      </c>
      <c r="Q106" s="48">
        <f t="shared" si="9"/>
        <v>-0.17981072555205047</v>
      </c>
      <c r="R106">
        <f t="shared" si="10"/>
        <v>31200</v>
      </c>
      <c r="S106">
        <f t="shared" si="11"/>
        <v>-500</v>
      </c>
    </row>
    <row r="107" spans="1:19" x14ac:dyDescent="0.25">
      <c r="A107" s="12">
        <v>106</v>
      </c>
      <c r="B107" s="12" t="s">
        <v>292</v>
      </c>
      <c r="C107" s="12" t="s">
        <v>235</v>
      </c>
      <c r="D107" s="16">
        <v>43003.4921875</v>
      </c>
      <c r="E107" s="17">
        <v>43007.692187499997</v>
      </c>
      <c r="F107" s="13" t="s">
        <v>302</v>
      </c>
      <c r="G107" s="12">
        <v>1300</v>
      </c>
      <c r="H107" s="15" t="s">
        <v>142</v>
      </c>
      <c r="I107" s="12" t="s">
        <v>281</v>
      </c>
      <c r="J107" s="37">
        <f>INDEX('Bảng Giá'!$C$3:$H$18,MATCH('Raw Data'!P107,'Bảng Giá'!$B$3:$B$18,0),MATCH('Raw Data'!M107,'Bảng Giá'!$C$2:$H$2,0))</f>
        <v>41000</v>
      </c>
      <c r="K107" s="12">
        <v>40000</v>
      </c>
      <c r="L107" s="36">
        <f t="shared" si="6"/>
        <v>4.1999999999970896</v>
      </c>
      <c r="M107" t="str">
        <f>'References data'!H108</f>
        <v>Liên Vùng</v>
      </c>
      <c r="N107">
        <f t="shared" si="7"/>
        <v>1.3</v>
      </c>
      <c r="O107">
        <f t="shared" si="8"/>
        <v>1000</v>
      </c>
      <c r="P107" t="str">
        <f>IF(AND(N107&gt;0,N107&lt;=0.05),'Bảng Giá'!$B$3,IF(AND(N107&lt;=0.1,N107&gt;0.05),'Bảng Giá'!$B$4,IF(AND('Raw Data'!N107&gt;0.1,'Raw Data'!N107&lt;=0.25),'Bảng Giá'!$B$5,IF(AND('Raw Data'!N107&gt;0.25,'Raw Data'!N107&lt;=0.5),'Bảng Giá'!$B$6,IF(AND('Raw Data'!N107&gt;0.5,'Raw Data'!N107&lt;=1),'Bảng Giá'!$B$7,IF(AND('Raw Data'!N107&gt;1,'Raw Data'!N107&lt;=1.5),'Bảng Giá'!$B$8,IF(AND('Raw Data'!N107&gt;1.5,'Raw Data'!N107&lt;=2),'Bảng Giá'!$B$9,IF(AND('Raw Data'!N107&gt;2,'Raw Data'!N107&lt;=2.5),'Bảng Giá'!$B$10,IF(AND('Raw Data'!N107&gt;2.5,'Raw Data'!N107&lt;=3),'Bảng Giá'!$B$11,IF(AND('Raw Data'!N107&gt;3,'Raw Data'!N107&lt;=3.5),'Bảng Giá'!$B$12,IF(AND('Raw Data'!N107&gt;3.5,'Raw Data'!N107&lt;=4),'Bảng Giá'!$B$13,IF(AND('Raw Data'!N107&gt;4,'Raw Data'!N107&lt;=4.5),'Bảng Giá'!$B$14,IF(AND('Raw Data'!N107&gt;4.5,'Raw Data'!N107&lt;=5),'Bảng Giá'!$B$15,IF(AND('Raw Data'!N107&gt;5,'Raw Data'!N107&lt;=5.5),'Bảng Giá'!$B$16,IF(AND('Raw Data'!N107&gt;5.5,'Raw Data'!N107&lt;=6),'Bảng Giá'!$B$17,'Bảng Giá'!$B$18)))))))))))))))</f>
        <v>1&lt;x&lt;=1.5</v>
      </c>
      <c r="Q107" s="48">
        <f t="shared" si="9"/>
        <v>2.5000000000000001E-2</v>
      </c>
      <c r="R107">
        <f t="shared" si="10"/>
        <v>49200</v>
      </c>
      <c r="S107">
        <f t="shared" si="11"/>
        <v>9200</v>
      </c>
    </row>
    <row r="108" spans="1:19" x14ac:dyDescent="0.25">
      <c r="A108" s="12">
        <v>107</v>
      </c>
      <c r="B108" s="12" t="s">
        <v>292</v>
      </c>
      <c r="C108" s="12" t="s">
        <v>236</v>
      </c>
      <c r="D108" s="16">
        <v>42999.429270833331</v>
      </c>
      <c r="E108" s="17">
        <v>43001.629270833328</v>
      </c>
      <c r="F108" s="13" t="s">
        <v>303</v>
      </c>
      <c r="G108" s="12">
        <v>500</v>
      </c>
      <c r="H108" s="15" t="s">
        <v>131</v>
      </c>
      <c r="I108" s="12" t="s">
        <v>171</v>
      </c>
      <c r="J108" s="37">
        <f>INDEX('Bảng Giá'!$C$3:$H$18,MATCH('Raw Data'!P108,'Bảng Giá'!$B$3:$B$18,0),MATCH('Raw Data'!M108,'Bảng Giá'!$C$2:$H$2,0))</f>
        <v>20000</v>
      </c>
      <c r="K108" s="12">
        <v>22700</v>
      </c>
      <c r="L108" s="36">
        <f t="shared" si="6"/>
        <v>2.1999999999970896</v>
      </c>
      <c r="M108" t="str">
        <f>'References data'!H109</f>
        <v>Nội Vùng</v>
      </c>
      <c r="N108">
        <f t="shared" si="7"/>
        <v>0.5</v>
      </c>
      <c r="O108">
        <f t="shared" si="8"/>
        <v>-2700</v>
      </c>
      <c r="P108" t="str">
        <f>IF(AND(N108&gt;0,N108&lt;=0.05),'Bảng Giá'!$B$3,IF(AND(N108&lt;=0.1,N108&gt;0.05),'Bảng Giá'!$B$4,IF(AND('Raw Data'!N108&gt;0.1,'Raw Data'!N108&lt;=0.25),'Bảng Giá'!$B$5,IF(AND('Raw Data'!N108&gt;0.25,'Raw Data'!N108&lt;=0.5),'Bảng Giá'!$B$6,IF(AND('Raw Data'!N108&gt;0.5,'Raw Data'!N108&lt;=1),'Bảng Giá'!$B$7,IF(AND('Raw Data'!N108&gt;1,'Raw Data'!N108&lt;=1.5),'Bảng Giá'!$B$8,IF(AND('Raw Data'!N108&gt;1.5,'Raw Data'!N108&lt;=2),'Bảng Giá'!$B$9,IF(AND('Raw Data'!N108&gt;2,'Raw Data'!N108&lt;=2.5),'Bảng Giá'!$B$10,IF(AND('Raw Data'!N108&gt;2.5,'Raw Data'!N108&lt;=3),'Bảng Giá'!$B$11,IF(AND('Raw Data'!N108&gt;3,'Raw Data'!N108&lt;=3.5),'Bảng Giá'!$B$12,IF(AND('Raw Data'!N108&gt;3.5,'Raw Data'!N108&lt;=4),'Bảng Giá'!$B$13,IF(AND('Raw Data'!N108&gt;4,'Raw Data'!N108&lt;=4.5),'Bảng Giá'!$B$14,IF(AND('Raw Data'!N108&gt;4.5,'Raw Data'!N108&lt;=5),'Bảng Giá'!$B$15,IF(AND('Raw Data'!N108&gt;5,'Raw Data'!N108&lt;=5.5),'Bảng Giá'!$B$16,IF(AND('Raw Data'!N108&gt;5.5,'Raw Data'!N108&lt;=6),'Bảng Giá'!$B$17,'Bảng Giá'!$B$18)))))))))))))))</f>
        <v>0.25&lt;x&lt;=0.5</v>
      </c>
      <c r="Q108" s="48">
        <f t="shared" si="9"/>
        <v>-0.11894273127753303</v>
      </c>
      <c r="R108">
        <f t="shared" si="10"/>
        <v>24000</v>
      </c>
      <c r="S108">
        <f t="shared" si="11"/>
        <v>1300</v>
      </c>
    </row>
    <row r="109" spans="1:19" x14ac:dyDescent="0.25">
      <c r="A109" s="12">
        <v>108</v>
      </c>
      <c r="B109" s="12" t="s">
        <v>292</v>
      </c>
      <c r="C109" s="12" t="s">
        <v>237</v>
      </c>
      <c r="D109" s="16">
        <v>43006.333333333336</v>
      </c>
      <c r="E109" s="17">
        <v>43010.533333333333</v>
      </c>
      <c r="F109" s="13" t="s">
        <v>302</v>
      </c>
      <c r="G109" s="12">
        <v>200</v>
      </c>
      <c r="H109" s="15" t="s">
        <v>139</v>
      </c>
      <c r="I109" s="12" t="s">
        <v>169</v>
      </c>
      <c r="J109" s="37">
        <f>INDEX('Bảng Giá'!$C$3:$H$18,MATCH('Raw Data'!P109,'Bảng Giá'!$B$3:$B$18,0),MATCH('Raw Data'!M109,'Bảng Giá'!$C$2:$H$2,0))</f>
        <v>21000</v>
      </c>
      <c r="K109" s="12">
        <v>20500</v>
      </c>
      <c r="L109" s="36">
        <f t="shared" si="6"/>
        <v>4.1999999999970896</v>
      </c>
      <c r="M109" t="str">
        <f>'References data'!H110</f>
        <v>Liên Vùng</v>
      </c>
      <c r="N109">
        <f t="shared" si="7"/>
        <v>0.2</v>
      </c>
      <c r="O109">
        <f t="shared" si="8"/>
        <v>500</v>
      </c>
      <c r="P109" t="str">
        <f>IF(AND(N109&gt;0,N109&lt;=0.05),'Bảng Giá'!$B$3,IF(AND(N109&lt;=0.1,N109&gt;0.05),'Bảng Giá'!$B$4,IF(AND('Raw Data'!N109&gt;0.1,'Raw Data'!N109&lt;=0.25),'Bảng Giá'!$B$5,IF(AND('Raw Data'!N109&gt;0.25,'Raw Data'!N109&lt;=0.5),'Bảng Giá'!$B$6,IF(AND('Raw Data'!N109&gt;0.5,'Raw Data'!N109&lt;=1),'Bảng Giá'!$B$7,IF(AND('Raw Data'!N109&gt;1,'Raw Data'!N109&lt;=1.5),'Bảng Giá'!$B$8,IF(AND('Raw Data'!N109&gt;1.5,'Raw Data'!N109&lt;=2),'Bảng Giá'!$B$9,IF(AND('Raw Data'!N109&gt;2,'Raw Data'!N109&lt;=2.5),'Bảng Giá'!$B$10,IF(AND('Raw Data'!N109&gt;2.5,'Raw Data'!N109&lt;=3),'Bảng Giá'!$B$11,IF(AND('Raw Data'!N109&gt;3,'Raw Data'!N109&lt;=3.5),'Bảng Giá'!$B$12,IF(AND('Raw Data'!N109&gt;3.5,'Raw Data'!N109&lt;=4),'Bảng Giá'!$B$13,IF(AND('Raw Data'!N109&gt;4,'Raw Data'!N109&lt;=4.5),'Bảng Giá'!$B$14,IF(AND('Raw Data'!N109&gt;4.5,'Raw Data'!N109&lt;=5),'Bảng Giá'!$B$15,IF(AND('Raw Data'!N109&gt;5,'Raw Data'!N109&lt;=5.5),'Bảng Giá'!$B$16,IF(AND('Raw Data'!N109&gt;5.5,'Raw Data'!N109&lt;=6),'Bảng Giá'!$B$17,'Bảng Giá'!$B$18)))))))))))))))</f>
        <v>0.1&lt;x&lt;=0.25</v>
      </c>
      <c r="Q109" s="48">
        <f t="shared" si="9"/>
        <v>2.4390243902439025E-2</v>
      </c>
      <c r="R109">
        <f t="shared" si="10"/>
        <v>25200</v>
      </c>
      <c r="S109">
        <f t="shared" si="11"/>
        <v>4700</v>
      </c>
    </row>
    <row r="110" spans="1:19" x14ac:dyDescent="0.25">
      <c r="A110" s="12">
        <v>109</v>
      </c>
      <c r="B110" s="12" t="s">
        <v>292</v>
      </c>
      <c r="C110" s="12" t="s">
        <v>238</v>
      </c>
      <c r="D110" s="16">
        <v>43006.333333333336</v>
      </c>
      <c r="E110" s="17">
        <v>43010.533333333333</v>
      </c>
      <c r="F110" s="13" t="s">
        <v>302</v>
      </c>
      <c r="G110" s="12">
        <v>2000</v>
      </c>
      <c r="H110" s="15" t="s">
        <v>128</v>
      </c>
      <c r="I110" s="12" t="s">
        <v>117</v>
      </c>
      <c r="J110" s="37">
        <f>INDEX('Bảng Giá'!$C$3:$H$18,MATCH('Raw Data'!P110,'Bảng Giá'!$B$3:$B$18,0),MATCH('Raw Data'!M110,'Bảng Giá'!$C$2:$H$2,0))</f>
        <v>49500</v>
      </c>
      <c r="K110" s="12">
        <v>56600</v>
      </c>
      <c r="L110" s="36">
        <f t="shared" si="6"/>
        <v>4.1999999999970896</v>
      </c>
      <c r="M110" t="str">
        <f>'References data'!H111</f>
        <v>Liên Vùng</v>
      </c>
      <c r="N110">
        <f t="shared" si="7"/>
        <v>2</v>
      </c>
      <c r="O110">
        <f t="shared" si="8"/>
        <v>-7100</v>
      </c>
      <c r="P110" t="str">
        <f>IF(AND(N110&gt;0,N110&lt;=0.05),'Bảng Giá'!$B$3,IF(AND(N110&lt;=0.1,N110&gt;0.05),'Bảng Giá'!$B$4,IF(AND('Raw Data'!N110&gt;0.1,'Raw Data'!N110&lt;=0.25),'Bảng Giá'!$B$5,IF(AND('Raw Data'!N110&gt;0.25,'Raw Data'!N110&lt;=0.5),'Bảng Giá'!$B$6,IF(AND('Raw Data'!N110&gt;0.5,'Raw Data'!N110&lt;=1),'Bảng Giá'!$B$7,IF(AND('Raw Data'!N110&gt;1,'Raw Data'!N110&lt;=1.5),'Bảng Giá'!$B$8,IF(AND('Raw Data'!N110&gt;1.5,'Raw Data'!N110&lt;=2),'Bảng Giá'!$B$9,IF(AND('Raw Data'!N110&gt;2,'Raw Data'!N110&lt;=2.5),'Bảng Giá'!$B$10,IF(AND('Raw Data'!N110&gt;2.5,'Raw Data'!N110&lt;=3),'Bảng Giá'!$B$11,IF(AND('Raw Data'!N110&gt;3,'Raw Data'!N110&lt;=3.5),'Bảng Giá'!$B$12,IF(AND('Raw Data'!N110&gt;3.5,'Raw Data'!N110&lt;=4),'Bảng Giá'!$B$13,IF(AND('Raw Data'!N110&gt;4,'Raw Data'!N110&lt;=4.5),'Bảng Giá'!$B$14,IF(AND('Raw Data'!N110&gt;4.5,'Raw Data'!N110&lt;=5),'Bảng Giá'!$B$15,IF(AND('Raw Data'!N110&gt;5,'Raw Data'!N110&lt;=5.5),'Bảng Giá'!$B$16,IF(AND('Raw Data'!N110&gt;5.5,'Raw Data'!N110&lt;=6),'Bảng Giá'!$B$17,'Bảng Giá'!$B$18)))))))))))))))</f>
        <v>1.5&lt;x&lt;=2</v>
      </c>
      <c r="Q110" s="48">
        <f t="shared" si="9"/>
        <v>-0.12544169611307421</v>
      </c>
      <c r="R110">
        <f t="shared" si="10"/>
        <v>59400</v>
      </c>
      <c r="S110">
        <f t="shared" si="11"/>
        <v>2800</v>
      </c>
    </row>
    <row r="111" spans="1:19" x14ac:dyDescent="0.25">
      <c r="A111" s="12">
        <v>110</v>
      </c>
      <c r="B111" s="12" t="s">
        <v>292</v>
      </c>
      <c r="C111" s="12" t="s">
        <v>239</v>
      </c>
      <c r="D111" s="16">
        <v>43006.333333333336</v>
      </c>
      <c r="E111" s="17">
        <v>43010.533333333333</v>
      </c>
      <c r="F111" s="13" t="s">
        <v>302</v>
      </c>
      <c r="G111" s="12">
        <v>900</v>
      </c>
      <c r="H111" s="15" t="s">
        <v>128</v>
      </c>
      <c r="I111" s="12" t="s">
        <v>282</v>
      </c>
      <c r="J111" s="37">
        <f>INDEX('Bảng Giá'!$C$3:$H$18,MATCH('Raw Data'!P111,'Bảng Giá'!$B$3:$B$18,0),MATCH('Raw Data'!M111,'Bảng Giá'!$C$2:$H$2,0))</f>
        <v>32500</v>
      </c>
      <c r="K111" s="12">
        <v>31700</v>
      </c>
      <c r="L111" s="36">
        <f t="shared" si="6"/>
        <v>4.1999999999970896</v>
      </c>
      <c r="M111" t="str">
        <f>'References data'!H112</f>
        <v>Liên Vùng</v>
      </c>
      <c r="N111">
        <f t="shared" si="7"/>
        <v>0.9</v>
      </c>
      <c r="O111">
        <f t="shared" si="8"/>
        <v>800</v>
      </c>
      <c r="P111" t="str">
        <f>IF(AND(N111&gt;0,N111&lt;=0.05),'Bảng Giá'!$B$3,IF(AND(N111&lt;=0.1,N111&gt;0.05),'Bảng Giá'!$B$4,IF(AND('Raw Data'!N111&gt;0.1,'Raw Data'!N111&lt;=0.25),'Bảng Giá'!$B$5,IF(AND('Raw Data'!N111&gt;0.25,'Raw Data'!N111&lt;=0.5),'Bảng Giá'!$B$6,IF(AND('Raw Data'!N111&gt;0.5,'Raw Data'!N111&lt;=1),'Bảng Giá'!$B$7,IF(AND('Raw Data'!N111&gt;1,'Raw Data'!N111&lt;=1.5),'Bảng Giá'!$B$8,IF(AND('Raw Data'!N111&gt;1.5,'Raw Data'!N111&lt;=2),'Bảng Giá'!$B$9,IF(AND('Raw Data'!N111&gt;2,'Raw Data'!N111&lt;=2.5),'Bảng Giá'!$B$10,IF(AND('Raw Data'!N111&gt;2.5,'Raw Data'!N111&lt;=3),'Bảng Giá'!$B$11,IF(AND('Raw Data'!N111&gt;3,'Raw Data'!N111&lt;=3.5),'Bảng Giá'!$B$12,IF(AND('Raw Data'!N111&gt;3.5,'Raw Data'!N111&lt;=4),'Bảng Giá'!$B$13,IF(AND('Raw Data'!N111&gt;4,'Raw Data'!N111&lt;=4.5),'Bảng Giá'!$B$14,IF(AND('Raw Data'!N111&gt;4.5,'Raw Data'!N111&lt;=5),'Bảng Giá'!$B$15,IF(AND('Raw Data'!N111&gt;5,'Raw Data'!N111&lt;=5.5),'Bảng Giá'!$B$16,IF(AND('Raw Data'!N111&gt;5.5,'Raw Data'!N111&lt;=6),'Bảng Giá'!$B$17,'Bảng Giá'!$B$18)))))))))))))))</f>
        <v>0.5&lt;x&lt;=1</v>
      </c>
      <c r="Q111" s="48">
        <f t="shared" si="9"/>
        <v>2.5236593059936908E-2</v>
      </c>
      <c r="R111">
        <f t="shared" si="10"/>
        <v>39000</v>
      </c>
      <c r="S111">
        <f t="shared" si="11"/>
        <v>7300</v>
      </c>
    </row>
    <row r="112" spans="1:19" x14ac:dyDescent="0.25">
      <c r="A112" s="12">
        <v>111</v>
      </c>
      <c r="B112" s="12" t="s">
        <v>292</v>
      </c>
      <c r="C112" s="12" t="s">
        <v>240</v>
      </c>
      <c r="D112" s="16">
        <v>43006.333333333336</v>
      </c>
      <c r="E112" s="17">
        <v>43010.533333333333</v>
      </c>
      <c r="F112" s="13" t="s">
        <v>302</v>
      </c>
      <c r="G112" s="12">
        <v>2700</v>
      </c>
      <c r="H112" s="15" t="s">
        <v>128</v>
      </c>
      <c r="I112" s="12" t="s">
        <v>117</v>
      </c>
      <c r="J112" s="37">
        <f>INDEX('Bảng Giá'!$C$3:$H$18,MATCH('Raw Data'!P112,'Bảng Giá'!$B$3:$B$18,0),MATCH('Raw Data'!M112,'Bảng Giá'!$C$2:$H$2,0))</f>
        <v>66500</v>
      </c>
      <c r="K112" s="12">
        <v>64900</v>
      </c>
      <c r="L112" s="36">
        <f t="shared" si="6"/>
        <v>4.1999999999970896</v>
      </c>
      <c r="M112" t="str">
        <f>'References data'!H113</f>
        <v>Liên Vùng</v>
      </c>
      <c r="N112">
        <f t="shared" si="7"/>
        <v>2.7</v>
      </c>
      <c r="O112">
        <f t="shared" si="8"/>
        <v>1600</v>
      </c>
      <c r="P112" t="str">
        <f>IF(AND(N112&gt;0,N112&lt;=0.05),'Bảng Giá'!$B$3,IF(AND(N112&lt;=0.1,N112&gt;0.05),'Bảng Giá'!$B$4,IF(AND('Raw Data'!N112&gt;0.1,'Raw Data'!N112&lt;=0.25),'Bảng Giá'!$B$5,IF(AND('Raw Data'!N112&gt;0.25,'Raw Data'!N112&lt;=0.5),'Bảng Giá'!$B$6,IF(AND('Raw Data'!N112&gt;0.5,'Raw Data'!N112&lt;=1),'Bảng Giá'!$B$7,IF(AND('Raw Data'!N112&gt;1,'Raw Data'!N112&lt;=1.5),'Bảng Giá'!$B$8,IF(AND('Raw Data'!N112&gt;1.5,'Raw Data'!N112&lt;=2),'Bảng Giá'!$B$9,IF(AND('Raw Data'!N112&gt;2,'Raw Data'!N112&lt;=2.5),'Bảng Giá'!$B$10,IF(AND('Raw Data'!N112&gt;2.5,'Raw Data'!N112&lt;=3),'Bảng Giá'!$B$11,IF(AND('Raw Data'!N112&gt;3,'Raw Data'!N112&lt;=3.5),'Bảng Giá'!$B$12,IF(AND('Raw Data'!N112&gt;3.5,'Raw Data'!N112&lt;=4),'Bảng Giá'!$B$13,IF(AND('Raw Data'!N112&gt;4,'Raw Data'!N112&lt;=4.5),'Bảng Giá'!$B$14,IF(AND('Raw Data'!N112&gt;4.5,'Raw Data'!N112&lt;=5),'Bảng Giá'!$B$15,IF(AND('Raw Data'!N112&gt;5,'Raw Data'!N112&lt;=5.5),'Bảng Giá'!$B$16,IF(AND('Raw Data'!N112&gt;5.5,'Raw Data'!N112&lt;=6),'Bảng Giá'!$B$17,'Bảng Giá'!$B$18)))))))))))))))</f>
        <v>2.5&lt;x&lt;=3</v>
      </c>
      <c r="Q112" s="48">
        <f t="shared" si="9"/>
        <v>2.465331278890601E-2</v>
      </c>
      <c r="R112">
        <f t="shared" si="10"/>
        <v>79800</v>
      </c>
      <c r="S112">
        <f t="shared" si="11"/>
        <v>14900</v>
      </c>
    </row>
    <row r="113" spans="1:19" x14ac:dyDescent="0.25">
      <c r="A113" s="12">
        <v>112</v>
      </c>
      <c r="B113" s="12" t="s">
        <v>292</v>
      </c>
      <c r="C113" s="12" t="s">
        <v>241</v>
      </c>
      <c r="D113" s="16">
        <v>43006.333333333336</v>
      </c>
      <c r="E113" s="17">
        <v>43010.533333333333</v>
      </c>
      <c r="F113" s="13" t="s">
        <v>302</v>
      </c>
      <c r="G113" s="12">
        <v>800</v>
      </c>
      <c r="H113" s="15" t="s">
        <v>146</v>
      </c>
      <c r="I113" s="12" t="s">
        <v>151</v>
      </c>
      <c r="J113" s="37">
        <f>INDEX('Bảng Giá'!$C$3:$H$18,MATCH('Raw Data'!P113,'Bảng Giá'!$B$3:$B$18,0),MATCH('Raw Data'!M113,'Bảng Giá'!$C$2:$H$2,0))</f>
        <v>32500</v>
      </c>
      <c r="K113" s="12">
        <v>31700</v>
      </c>
      <c r="L113" s="36">
        <f t="shared" si="6"/>
        <v>4.1999999999970896</v>
      </c>
      <c r="M113" t="str">
        <f>'References data'!H114</f>
        <v>Liên Vùng</v>
      </c>
      <c r="N113">
        <f t="shared" si="7"/>
        <v>0.8</v>
      </c>
      <c r="O113">
        <f t="shared" si="8"/>
        <v>800</v>
      </c>
      <c r="P113" t="str">
        <f>IF(AND(N113&gt;0,N113&lt;=0.05),'Bảng Giá'!$B$3,IF(AND(N113&lt;=0.1,N113&gt;0.05),'Bảng Giá'!$B$4,IF(AND('Raw Data'!N113&gt;0.1,'Raw Data'!N113&lt;=0.25),'Bảng Giá'!$B$5,IF(AND('Raw Data'!N113&gt;0.25,'Raw Data'!N113&lt;=0.5),'Bảng Giá'!$B$6,IF(AND('Raw Data'!N113&gt;0.5,'Raw Data'!N113&lt;=1),'Bảng Giá'!$B$7,IF(AND('Raw Data'!N113&gt;1,'Raw Data'!N113&lt;=1.5),'Bảng Giá'!$B$8,IF(AND('Raw Data'!N113&gt;1.5,'Raw Data'!N113&lt;=2),'Bảng Giá'!$B$9,IF(AND('Raw Data'!N113&gt;2,'Raw Data'!N113&lt;=2.5),'Bảng Giá'!$B$10,IF(AND('Raw Data'!N113&gt;2.5,'Raw Data'!N113&lt;=3),'Bảng Giá'!$B$11,IF(AND('Raw Data'!N113&gt;3,'Raw Data'!N113&lt;=3.5),'Bảng Giá'!$B$12,IF(AND('Raw Data'!N113&gt;3.5,'Raw Data'!N113&lt;=4),'Bảng Giá'!$B$13,IF(AND('Raw Data'!N113&gt;4,'Raw Data'!N113&lt;=4.5),'Bảng Giá'!$B$14,IF(AND('Raw Data'!N113&gt;4.5,'Raw Data'!N113&lt;=5),'Bảng Giá'!$B$15,IF(AND('Raw Data'!N113&gt;5,'Raw Data'!N113&lt;=5.5),'Bảng Giá'!$B$16,IF(AND('Raw Data'!N113&gt;5.5,'Raw Data'!N113&lt;=6),'Bảng Giá'!$B$17,'Bảng Giá'!$B$18)))))))))))))))</f>
        <v>0.5&lt;x&lt;=1</v>
      </c>
      <c r="Q113" s="48">
        <f t="shared" si="9"/>
        <v>2.5236593059936908E-2</v>
      </c>
      <c r="R113">
        <f t="shared" si="10"/>
        <v>39000</v>
      </c>
      <c r="S113">
        <f t="shared" si="11"/>
        <v>7300</v>
      </c>
    </row>
    <row r="114" spans="1:19" x14ac:dyDescent="0.25">
      <c r="A114" s="12">
        <v>113</v>
      </c>
      <c r="B114" s="12" t="s">
        <v>292</v>
      </c>
      <c r="C114" s="12" t="s">
        <v>242</v>
      </c>
      <c r="D114" s="16">
        <v>43003.333333333336</v>
      </c>
      <c r="E114" s="17">
        <v>43005.833333333336</v>
      </c>
      <c r="F114" s="13" t="s">
        <v>302</v>
      </c>
      <c r="G114" s="12">
        <v>1500</v>
      </c>
      <c r="H114" s="15" t="s">
        <v>131</v>
      </c>
      <c r="I114" s="12" t="s">
        <v>283</v>
      </c>
      <c r="J114" s="37">
        <f>INDEX('Bảng Giá'!$C$3:$H$18,MATCH('Raw Data'!P114,'Bảng Giá'!$B$3:$B$18,0),MATCH('Raw Data'!M114,'Bảng Giá'!$C$2:$H$2,0))</f>
        <v>38500</v>
      </c>
      <c r="K114" s="12">
        <v>45600</v>
      </c>
      <c r="L114" s="36">
        <f t="shared" si="6"/>
        <v>2.5</v>
      </c>
      <c r="M114" t="str">
        <f>'References data'!H115</f>
        <v>Liên Vùng đặc biệt</v>
      </c>
      <c r="N114">
        <f t="shared" si="7"/>
        <v>1.5</v>
      </c>
      <c r="O114">
        <f t="shared" si="8"/>
        <v>-7100</v>
      </c>
      <c r="P114" t="str">
        <f>IF(AND(N114&gt;0,N114&lt;=0.05),'Bảng Giá'!$B$3,IF(AND(N114&lt;=0.1,N114&gt;0.05),'Bảng Giá'!$B$4,IF(AND('Raw Data'!N114&gt;0.1,'Raw Data'!N114&lt;=0.25),'Bảng Giá'!$B$5,IF(AND('Raw Data'!N114&gt;0.25,'Raw Data'!N114&lt;=0.5),'Bảng Giá'!$B$6,IF(AND('Raw Data'!N114&gt;0.5,'Raw Data'!N114&lt;=1),'Bảng Giá'!$B$7,IF(AND('Raw Data'!N114&gt;1,'Raw Data'!N114&lt;=1.5),'Bảng Giá'!$B$8,IF(AND('Raw Data'!N114&gt;1.5,'Raw Data'!N114&lt;=2),'Bảng Giá'!$B$9,IF(AND('Raw Data'!N114&gt;2,'Raw Data'!N114&lt;=2.5),'Bảng Giá'!$B$10,IF(AND('Raw Data'!N114&gt;2.5,'Raw Data'!N114&lt;=3),'Bảng Giá'!$B$11,IF(AND('Raw Data'!N114&gt;3,'Raw Data'!N114&lt;=3.5),'Bảng Giá'!$B$12,IF(AND('Raw Data'!N114&gt;3.5,'Raw Data'!N114&lt;=4),'Bảng Giá'!$B$13,IF(AND('Raw Data'!N114&gt;4,'Raw Data'!N114&lt;=4.5),'Bảng Giá'!$B$14,IF(AND('Raw Data'!N114&gt;4.5,'Raw Data'!N114&lt;=5),'Bảng Giá'!$B$15,IF(AND('Raw Data'!N114&gt;5,'Raw Data'!N114&lt;=5.5),'Bảng Giá'!$B$16,IF(AND('Raw Data'!N114&gt;5.5,'Raw Data'!N114&lt;=6),'Bảng Giá'!$B$17,'Bảng Giá'!$B$18)))))))))))))))</f>
        <v>1&lt;x&lt;=1.5</v>
      </c>
      <c r="Q114" s="48">
        <f t="shared" si="9"/>
        <v>-0.15570175438596492</v>
      </c>
      <c r="R114">
        <f t="shared" si="10"/>
        <v>46200</v>
      </c>
      <c r="S114">
        <f t="shared" si="11"/>
        <v>600</v>
      </c>
    </row>
    <row r="115" spans="1:19" x14ac:dyDescent="0.25">
      <c r="A115" s="12">
        <v>114</v>
      </c>
      <c r="B115" s="12" t="s">
        <v>292</v>
      </c>
      <c r="C115" s="12" t="s">
        <v>243</v>
      </c>
      <c r="D115" s="16">
        <v>43005.48369212963</v>
      </c>
      <c r="E115" s="17">
        <v>43009.683692129627</v>
      </c>
      <c r="F115" s="13" t="s">
        <v>302</v>
      </c>
      <c r="G115" s="12">
        <v>1000</v>
      </c>
      <c r="H115" s="15" t="s">
        <v>131</v>
      </c>
      <c r="I115" s="12" t="s">
        <v>178</v>
      </c>
      <c r="J115" s="37">
        <f>INDEX('Bảng Giá'!$C$3:$H$18,MATCH('Raw Data'!P115,'Bảng Giá'!$B$3:$B$18,0),MATCH('Raw Data'!M115,'Bảng Giá'!$C$2:$H$2,0))</f>
        <v>32500</v>
      </c>
      <c r="K115" s="12">
        <v>40000</v>
      </c>
      <c r="L115" s="36">
        <f t="shared" si="6"/>
        <v>4.1999999999970896</v>
      </c>
      <c r="M115" t="str">
        <f>'References data'!H116</f>
        <v>Liên Vùng</v>
      </c>
      <c r="N115">
        <f t="shared" si="7"/>
        <v>1</v>
      </c>
      <c r="O115">
        <f t="shared" si="8"/>
        <v>-7500</v>
      </c>
      <c r="P115" t="str">
        <f>IF(AND(N115&gt;0,N115&lt;=0.05),'Bảng Giá'!$B$3,IF(AND(N115&lt;=0.1,N115&gt;0.05),'Bảng Giá'!$B$4,IF(AND('Raw Data'!N115&gt;0.1,'Raw Data'!N115&lt;=0.25),'Bảng Giá'!$B$5,IF(AND('Raw Data'!N115&gt;0.25,'Raw Data'!N115&lt;=0.5),'Bảng Giá'!$B$6,IF(AND('Raw Data'!N115&gt;0.5,'Raw Data'!N115&lt;=1),'Bảng Giá'!$B$7,IF(AND('Raw Data'!N115&gt;1,'Raw Data'!N115&lt;=1.5),'Bảng Giá'!$B$8,IF(AND('Raw Data'!N115&gt;1.5,'Raw Data'!N115&lt;=2),'Bảng Giá'!$B$9,IF(AND('Raw Data'!N115&gt;2,'Raw Data'!N115&lt;=2.5),'Bảng Giá'!$B$10,IF(AND('Raw Data'!N115&gt;2.5,'Raw Data'!N115&lt;=3),'Bảng Giá'!$B$11,IF(AND('Raw Data'!N115&gt;3,'Raw Data'!N115&lt;=3.5),'Bảng Giá'!$B$12,IF(AND('Raw Data'!N115&gt;3.5,'Raw Data'!N115&lt;=4),'Bảng Giá'!$B$13,IF(AND('Raw Data'!N115&gt;4,'Raw Data'!N115&lt;=4.5),'Bảng Giá'!$B$14,IF(AND('Raw Data'!N115&gt;4.5,'Raw Data'!N115&lt;=5),'Bảng Giá'!$B$15,IF(AND('Raw Data'!N115&gt;5,'Raw Data'!N115&lt;=5.5),'Bảng Giá'!$B$16,IF(AND('Raw Data'!N115&gt;5.5,'Raw Data'!N115&lt;=6),'Bảng Giá'!$B$17,'Bảng Giá'!$B$18)))))))))))))))</f>
        <v>0.5&lt;x&lt;=1</v>
      </c>
      <c r="Q115" s="48">
        <f t="shared" si="9"/>
        <v>-0.1875</v>
      </c>
      <c r="R115">
        <f t="shared" si="10"/>
        <v>39000</v>
      </c>
      <c r="S115">
        <f t="shared" si="11"/>
        <v>-1000</v>
      </c>
    </row>
    <row r="116" spans="1:19" x14ac:dyDescent="0.25">
      <c r="A116" s="12">
        <v>115</v>
      </c>
      <c r="B116" s="12" t="s">
        <v>292</v>
      </c>
      <c r="C116" s="12" t="s">
        <v>244</v>
      </c>
      <c r="D116" s="16">
        <v>43005.483483796299</v>
      </c>
      <c r="E116" s="17">
        <v>43009.683483796296</v>
      </c>
      <c r="F116" s="13" t="s">
        <v>302</v>
      </c>
      <c r="G116" s="12">
        <v>2250</v>
      </c>
      <c r="H116" s="15" t="s">
        <v>128</v>
      </c>
      <c r="I116" s="12" t="s">
        <v>178</v>
      </c>
      <c r="J116" s="37">
        <f>INDEX('Bảng Giá'!$C$3:$H$18,MATCH('Raw Data'!P116,'Bảng Giá'!$B$3:$B$18,0),MATCH('Raw Data'!M116,'Bảng Giá'!$C$2:$H$2,0))</f>
        <v>58000</v>
      </c>
      <c r="K116" s="12">
        <v>56600</v>
      </c>
      <c r="L116" s="36">
        <f t="shared" si="6"/>
        <v>4.1999999999970896</v>
      </c>
      <c r="M116" t="str">
        <f>'References data'!H117</f>
        <v>Liên Vùng</v>
      </c>
      <c r="N116">
        <f t="shared" si="7"/>
        <v>2.25</v>
      </c>
      <c r="O116">
        <f t="shared" si="8"/>
        <v>1400</v>
      </c>
      <c r="P116" t="str">
        <f>IF(AND(N116&gt;0,N116&lt;=0.05),'Bảng Giá'!$B$3,IF(AND(N116&lt;=0.1,N116&gt;0.05),'Bảng Giá'!$B$4,IF(AND('Raw Data'!N116&gt;0.1,'Raw Data'!N116&lt;=0.25),'Bảng Giá'!$B$5,IF(AND('Raw Data'!N116&gt;0.25,'Raw Data'!N116&lt;=0.5),'Bảng Giá'!$B$6,IF(AND('Raw Data'!N116&gt;0.5,'Raw Data'!N116&lt;=1),'Bảng Giá'!$B$7,IF(AND('Raw Data'!N116&gt;1,'Raw Data'!N116&lt;=1.5),'Bảng Giá'!$B$8,IF(AND('Raw Data'!N116&gt;1.5,'Raw Data'!N116&lt;=2),'Bảng Giá'!$B$9,IF(AND('Raw Data'!N116&gt;2,'Raw Data'!N116&lt;=2.5),'Bảng Giá'!$B$10,IF(AND('Raw Data'!N116&gt;2.5,'Raw Data'!N116&lt;=3),'Bảng Giá'!$B$11,IF(AND('Raw Data'!N116&gt;3,'Raw Data'!N116&lt;=3.5),'Bảng Giá'!$B$12,IF(AND('Raw Data'!N116&gt;3.5,'Raw Data'!N116&lt;=4),'Bảng Giá'!$B$13,IF(AND('Raw Data'!N116&gt;4,'Raw Data'!N116&lt;=4.5),'Bảng Giá'!$B$14,IF(AND('Raw Data'!N116&gt;4.5,'Raw Data'!N116&lt;=5),'Bảng Giá'!$B$15,IF(AND('Raw Data'!N116&gt;5,'Raw Data'!N116&lt;=5.5),'Bảng Giá'!$B$16,IF(AND('Raw Data'!N116&gt;5.5,'Raw Data'!N116&lt;=6),'Bảng Giá'!$B$17,'Bảng Giá'!$B$18)))))))))))))))</f>
        <v>2&lt;x&lt;=2.5</v>
      </c>
      <c r="Q116" s="48">
        <f t="shared" si="9"/>
        <v>2.4734982332155476E-2</v>
      </c>
      <c r="R116">
        <f t="shared" si="10"/>
        <v>69600</v>
      </c>
      <c r="S116">
        <f t="shared" si="11"/>
        <v>13000</v>
      </c>
    </row>
    <row r="117" spans="1:19" x14ac:dyDescent="0.25">
      <c r="A117" s="12">
        <v>116</v>
      </c>
      <c r="B117" s="12" t="s">
        <v>292</v>
      </c>
      <c r="C117" s="12" t="s">
        <v>245</v>
      </c>
      <c r="D117" s="16">
        <v>43006.608981481484</v>
      </c>
      <c r="E117" s="17">
        <v>43010.808981481481</v>
      </c>
      <c r="F117" s="13" t="s">
        <v>302</v>
      </c>
      <c r="G117" s="12">
        <v>2000</v>
      </c>
      <c r="H117" s="15" t="s">
        <v>128</v>
      </c>
      <c r="I117" s="12" t="s">
        <v>178</v>
      </c>
      <c r="J117" s="37">
        <f>INDEX('Bảng Giá'!$C$3:$H$18,MATCH('Raw Data'!P117,'Bảng Giá'!$B$3:$B$18,0),MATCH('Raw Data'!M117,'Bảng Giá'!$C$2:$H$2,0))</f>
        <v>49500</v>
      </c>
      <c r="K117" s="12">
        <v>56600</v>
      </c>
      <c r="L117" s="36">
        <f t="shared" si="6"/>
        <v>4.1999999999970896</v>
      </c>
      <c r="M117" t="str">
        <f>'References data'!H118</f>
        <v>Liên Vùng</v>
      </c>
      <c r="N117">
        <f t="shared" si="7"/>
        <v>2</v>
      </c>
      <c r="O117">
        <f t="shared" si="8"/>
        <v>-7100</v>
      </c>
      <c r="P117" t="str">
        <f>IF(AND(N117&gt;0,N117&lt;=0.05),'Bảng Giá'!$B$3,IF(AND(N117&lt;=0.1,N117&gt;0.05),'Bảng Giá'!$B$4,IF(AND('Raw Data'!N117&gt;0.1,'Raw Data'!N117&lt;=0.25),'Bảng Giá'!$B$5,IF(AND('Raw Data'!N117&gt;0.25,'Raw Data'!N117&lt;=0.5),'Bảng Giá'!$B$6,IF(AND('Raw Data'!N117&gt;0.5,'Raw Data'!N117&lt;=1),'Bảng Giá'!$B$7,IF(AND('Raw Data'!N117&gt;1,'Raw Data'!N117&lt;=1.5),'Bảng Giá'!$B$8,IF(AND('Raw Data'!N117&gt;1.5,'Raw Data'!N117&lt;=2),'Bảng Giá'!$B$9,IF(AND('Raw Data'!N117&gt;2,'Raw Data'!N117&lt;=2.5),'Bảng Giá'!$B$10,IF(AND('Raw Data'!N117&gt;2.5,'Raw Data'!N117&lt;=3),'Bảng Giá'!$B$11,IF(AND('Raw Data'!N117&gt;3,'Raw Data'!N117&lt;=3.5),'Bảng Giá'!$B$12,IF(AND('Raw Data'!N117&gt;3.5,'Raw Data'!N117&lt;=4),'Bảng Giá'!$B$13,IF(AND('Raw Data'!N117&gt;4,'Raw Data'!N117&lt;=4.5),'Bảng Giá'!$B$14,IF(AND('Raw Data'!N117&gt;4.5,'Raw Data'!N117&lt;=5),'Bảng Giá'!$B$15,IF(AND('Raw Data'!N117&gt;5,'Raw Data'!N117&lt;=5.5),'Bảng Giá'!$B$16,IF(AND('Raw Data'!N117&gt;5.5,'Raw Data'!N117&lt;=6),'Bảng Giá'!$B$17,'Bảng Giá'!$B$18)))))))))))))))</f>
        <v>1.5&lt;x&lt;=2</v>
      </c>
      <c r="Q117" s="48">
        <f t="shared" si="9"/>
        <v>-0.12544169611307421</v>
      </c>
      <c r="R117">
        <f t="shared" si="10"/>
        <v>59400</v>
      </c>
      <c r="S117">
        <f t="shared" si="11"/>
        <v>2800</v>
      </c>
    </row>
    <row r="118" spans="1:19" x14ac:dyDescent="0.25">
      <c r="A118" s="12">
        <v>117</v>
      </c>
      <c r="B118" s="12" t="s">
        <v>292</v>
      </c>
      <c r="C118" s="12" t="s">
        <v>246</v>
      </c>
      <c r="D118" s="16">
        <v>43006.333333333336</v>
      </c>
      <c r="E118" s="17">
        <v>43008.833333333336</v>
      </c>
      <c r="F118" s="13" t="s">
        <v>302</v>
      </c>
      <c r="G118" s="12">
        <v>4500</v>
      </c>
      <c r="H118" s="15" t="s">
        <v>131</v>
      </c>
      <c r="I118" s="12" t="s">
        <v>109</v>
      </c>
      <c r="J118" s="37">
        <f>INDEX('Bảng Giá'!$C$3:$H$18,MATCH('Raw Data'!P118,'Bảng Giá'!$B$3:$B$18,0),MATCH('Raw Data'!M118,'Bảng Giá'!$C$2:$H$2,0))</f>
        <v>86500</v>
      </c>
      <c r="K118" s="12">
        <v>92700</v>
      </c>
      <c r="L118" s="36">
        <f t="shared" si="6"/>
        <v>2.5</v>
      </c>
      <c r="M118" t="str">
        <f>'References data'!H119</f>
        <v>Liên Vùng đặc biệt</v>
      </c>
      <c r="N118">
        <f t="shared" si="7"/>
        <v>4.5</v>
      </c>
      <c r="O118">
        <f t="shared" si="8"/>
        <v>-6200</v>
      </c>
      <c r="P118" t="str">
        <f>IF(AND(N118&gt;0,N118&lt;=0.05),'Bảng Giá'!$B$3,IF(AND(N118&lt;=0.1,N118&gt;0.05),'Bảng Giá'!$B$4,IF(AND('Raw Data'!N118&gt;0.1,'Raw Data'!N118&lt;=0.25),'Bảng Giá'!$B$5,IF(AND('Raw Data'!N118&gt;0.25,'Raw Data'!N118&lt;=0.5),'Bảng Giá'!$B$6,IF(AND('Raw Data'!N118&gt;0.5,'Raw Data'!N118&lt;=1),'Bảng Giá'!$B$7,IF(AND('Raw Data'!N118&gt;1,'Raw Data'!N118&lt;=1.5),'Bảng Giá'!$B$8,IF(AND('Raw Data'!N118&gt;1.5,'Raw Data'!N118&lt;=2),'Bảng Giá'!$B$9,IF(AND('Raw Data'!N118&gt;2,'Raw Data'!N118&lt;=2.5),'Bảng Giá'!$B$10,IF(AND('Raw Data'!N118&gt;2.5,'Raw Data'!N118&lt;=3),'Bảng Giá'!$B$11,IF(AND('Raw Data'!N118&gt;3,'Raw Data'!N118&lt;=3.5),'Bảng Giá'!$B$12,IF(AND('Raw Data'!N118&gt;3.5,'Raw Data'!N118&lt;=4),'Bảng Giá'!$B$13,IF(AND('Raw Data'!N118&gt;4,'Raw Data'!N118&lt;=4.5),'Bảng Giá'!$B$14,IF(AND('Raw Data'!N118&gt;4.5,'Raw Data'!N118&lt;=5),'Bảng Giá'!$B$15,IF(AND('Raw Data'!N118&gt;5,'Raw Data'!N118&lt;=5.5),'Bảng Giá'!$B$16,IF(AND('Raw Data'!N118&gt;5.5,'Raw Data'!N118&lt;=6),'Bảng Giá'!$B$17,'Bảng Giá'!$B$18)))))))))))))))</f>
        <v>4&lt;x&lt;=4.5</v>
      </c>
      <c r="Q118" s="48">
        <f t="shared" si="9"/>
        <v>-6.6882416396979505E-2</v>
      </c>
      <c r="R118">
        <f t="shared" si="10"/>
        <v>103800</v>
      </c>
      <c r="S118">
        <f t="shared" si="11"/>
        <v>11100</v>
      </c>
    </row>
    <row r="119" spans="1:19" x14ac:dyDescent="0.25">
      <c r="A119" s="12">
        <v>118</v>
      </c>
      <c r="B119" s="12" t="s">
        <v>292</v>
      </c>
      <c r="C119" s="12" t="s">
        <v>247</v>
      </c>
      <c r="D119" s="16">
        <v>43006.613587962966</v>
      </c>
      <c r="E119" s="17">
        <v>43010.813587962963</v>
      </c>
      <c r="F119" s="13" t="s">
        <v>302</v>
      </c>
      <c r="G119" s="12">
        <v>400</v>
      </c>
      <c r="H119" s="15" t="s">
        <v>128</v>
      </c>
      <c r="I119" s="12" t="s">
        <v>79</v>
      </c>
      <c r="J119" s="37">
        <f>INDEX('Bảng Giá'!$C$3:$H$18,MATCH('Raw Data'!P119,'Bảng Giá'!$B$3:$B$18,0),MATCH('Raw Data'!M119,'Bảng Giá'!$C$2:$H$2,0))</f>
        <v>26000</v>
      </c>
      <c r="K119" s="12">
        <v>25400</v>
      </c>
      <c r="L119" s="36">
        <f t="shared" si="6"/>
        <v>4.1999999999970896</v>
      </c>
      <c r="M119" t="str">
        <f>'References data'!H120</f>
        <v>Liên Vùng</v>
      </c>
      <c r="N119">
        <f t="shared" si="7"/>
        <v>0.4</v>
      </c>
      <c r="O119">
        <f t="shared" si="8"/>
        <v>600</v>
      </c>
      <c r="P119" t="str">
        <f>IF(AND(N119&gt;0,N119&lt;=0.05),'Bảng Giá'!$B$3,IF(AND(N119&lt;=0.1,N119&gt;0.05),'Bảng Giá'!$B$4,IF(AND('Raw Data'!N119&gt;0.1,'Raw Data'!N119&lt;=0.25),'Bảng Giá'!$B$5,IF(AND('Raw Data'!N119&gt;0.25,'Raw Data'!N119&lt;=0.5),'Bảng Giá'!$B$6,IF(AND('Raw Data'!N119&gt;0.5,'Raw Data'!N119&lt;=1),'Bảng Giá'!$B$7,IF(AND('Raw Data'!N119&gt;1,'Raw Data'!N119&lt;=1.5),'Bảng Giá'!$B$8,IF(AND('Raw Data'!N119&gt;1.5,'Raw Data'!N119&lt;=2),'Bảng Giá'!$B$9,IF(AND('Raw Data'!N119&gt;2,'Raw Data'!N119&lt;=2.5),'Bảng Giá'!$B$10,IF(AND('Raw Data'!N119&gt;2.5,'Raw Data'!N119&lt;=3),'Bảng Giá'!$B$11,IF(AND('Raw Data'!N119&gt;3,'Raw Data'!N119&lt;=3.5),'Bảng Giá'!$B$12,IF(AND('Raw Data'!N119&gt;3.5,'Raw Data'!N119&lt;=4),'Bảng Giá'!$B$13,IF(AND('Raw Data'!N119&gt;4,'Raw Data'!N119&lt;=4.5),'Bảng Giá'!$B$14,IF(AND('Raw Data'!N119&gt;4.5,'Raw Data'!N119&lt;=5),'Bảng Giá'!$B$15,IF(AND('Raw Data'!N119&gt;5,'Raw Data'!N119&lt;=5.5),'Bảng Giá'!$B$16,IF(AND('Raw Data'!N119&gt;5.5,'Raw Data'!N119&lt;=6),'Bảng Giá'!$B$17,'Bảng Giá'!$B$18)))))))))))))))</f>
        <v>0.25&lt;x&lt;=0.5</v>
      </c>
      <c r="Q119" s="48">
        <f t="shared" si="9"/>
        <v>2.3622047244094488E-2</v>
      </c>
      <c r="R119">
        <f t="shared" si="10"/>
        <v>31200</v>
      </c>
      <c r="S119">
        <f t="shared" si="11"/>
        <v>5800</v>
      </c>
    </row>
    <row r="120" spans="1:19" x14ac:dyDescent="0.25">
      <c r="A120" s="12">
        <v>119</v>
      </c>
      <c r="B120" s="12" t="s">
        <v>292</v>
      </c>
      <c r="C120" s="12" t="s">
        <v>248</v>
      </c>
      <c r="D120" s="16">
        <v>43006.333333333336</v>
      </c>
      <c r="E120" s="17">
        <v>43007.833333333336</v>
      </c>
      <c r="F120" s="13" t="s">
        <v>302</v>
      </c>
      <c r="G120" s="12">
        <v>100</v>
      </c>
      <c r="H120" s="15" t="s">
        <v>139</v>
      </c>
      <c r="I120" s="12" t="s">
        <v>131</v>
      </c>
      <c r="J120" s="37">
        <f>INDEX('Bảng Giá'!$C$3:$H$18,MATCH('Raw Data'!P120,'Bảng Giá'!$B$3:$B$18,0),MATCH('Raw Data'!M120,'Bảng Giá'!$C$2:$H$2,0))</f>
        <v>13000</v>
      </c>
      <c r="K120" s="12">
        <v>13100</v>
      </c>
      <c r="L120" s="36">
        <f t="shared" si="6"/>
        <v>1.5</v>
      </c>
      <c r="M120" t="str">
        <f>'References data'!H121</f>
        <v>Nội Tỉnh</v>
      </c>
      <c r="N120" s="46">
        <f t="shared" si="7"/>
        <v>0.1</v>
      </c>
      <c r="O120">
        <f t="shared" si="8"/>
        <v>-100</v>
      </c>
      <c r="P120" t="str">
        <f>IF(AND(N120&gt;0,N120&lt;=0.05),'Bảng Giá'!$B$3,IF(AND(N120&lt;=0.1,N120&gt;0.05),'Bảng Giá'!$B$4,IF(AND('Raw Data'!N120&gt;0.1,'Raw Data'!N120&lt;=0.25),'Bảng Giá'!$B$5,IF(AND('Raw Data'!N120&gt;0.25,'Raw Data'!N120&lt;=0.5),'Bảng Giá'!$B$6,IF(AND('Raw Data'!N120&gt;0.5,'Raw Data'!N120&lt;=1),'Bảng Giá'!$B$7,IF(AND('Raw Data'!N120&gt;1,'Raw Data'!N120&lt;=1.5),'Bảng Giá'!$B$8,IF(AND('Raw Data'!N120&gt;1.5,'Raw Data'!N120&lt;=2),'Bảng Giá'!$B$9,IF(AND('Raw Data'!N120&gt;2,'Raw Data'!N120&lt;=2.5),'Bảng Giá'!$B$10,IF(AND('Raw Data'!N120&gt;2.5,'Raw Data'!N120&lt;=3),'Bảng Giá'!$B$11,IF(AND('Raw Data'!N120&gt;3,'Raw Data'!N120&lt;=3.5),'Bảng Giá'!$B$12,IF(AND('Raw Data'!N120&gt;3.5,'Raw Data'!N120&lt;=4),'Bảng Giá'!$B$13,IF(AND('Raw Data'!N120&gt;4,'Raw Data'!N120&lt;=4.5),'Bảng Giá'!$B$14,IF(AND('Raw Data'!N120&gt;4.5,'Raw Data'!N120&lt;=5),'Bảng Giá'!$B$15,IF(AND('Raw Data'!N120&gt;5,'Raw Data'!N120&lt;=5.5),'Bảng Giá'!$B$16,IF(AND('Raw Data'!N120&gt;5.5,'Raw Data'!N120&lt;=6),'Bảng Giá'!$B$17,'Bảng Giá'!$B$18)))))))))))))))</f>
        <v>0.05&lt;x&lt;=0.1</v>
      </c>
      <c r="Q120" s="48">
        <f t="shared" si="9"/>
        <v>-7.6335877862595417E-3</v>
      </c>
      <c r="R120">
        <f t="shared" si="10"/>
        <v>15600</v>
      </c>
      <c r="S120">
        <f t="shared" si="11"/>
        <v>2500</v>
      </c>
    </row>
    <row r="121" spans="1:19" x14ac:dyDescent="0.25">
      <c r="A121" s="12">
        <v>120</v>
      </c>
      <c r="B121" s="12" t="s">
        <v>292</v>
      </c>
      <c r="C121" s="12" t="s">
        <v>249</v>
      </c>
      <c r="D121" s="16">
        <v>43006.333333333336</v>
      </c>
      <c r="E121" s="17">
        <v>43007.833333333336</v>
      </c>
      <c r="F121" s="13" t="s">
        <v>302</v>
      </c>
      <c r="G121" s="12">
        <v>1500</v>
      </c>
      <c r="H121" s="15" t="s">
        <v>146</v>
      </c>
      <c r="I121" s="12" t="s">
        <v>139</v>
      </c>
      <c r="J121" s="37">
        <f>INDEX('Bảng Giá'!$C$3:$H$18,MATCH('Raw Data'!P121,'Bảng Giá'!$B$3:$B$18,0),MATCH('Raw Data'!M121,'Bảng Giá'!$C$2:$H$2,0))</f>
        <v>14500</v>
      </c>
      <c r="K121" s="12">
        <v>16200</v>
      </c>
      <c r="L121" s="36">
        <f t="shared" si="6"/>
        <v>1.5</v>
      </c>
      <c r="M121" t="str">
        <f>'References data'!H122</f>
        <v>Nội Tỉnh</v>
      </c>
      <c r="N121">
        <f t="shared" si="7"/>
        <v>1.5</v>
      </c>
      <c r="O121">
        <f t="shared" si="8"/>
        <v>-1700</v>
      </c>
      <c r="P121" t="str">
        <f>IF(AND(N121&gt;0,N121&lt;=0.05),'Bảng Giá'!$B$3,IF(AND(N121&lt;=0.1,N121&gt;0.05),'Bảng Giá'!$B$4,IF(AND('Raw Data'!N121&gt;0.1,'Raw Data'!N121&lt;=0.25),'Bảng Giá'!$B$5,IF(AND('Raw Data'!N121&gt;0.25,'Raw Data'!N121&lt;=0.5),'Bảng Giá'!$B$6,IF(AND('Raw Data'!N121&gt;0.5,'Raw Data'!N121&lt;=1),'Bảng Giá'!$B$7,IF(AND('Raw Data'!N121&gt;1,'Raw Data'!N121&lt;=1.5),'Bảng Giá'!$B$8,IF(AND('Raw Data'!N121&gt;1.5,'Raw Data'!N121&lt;=2),'Bảng Giá'!$B$9,IF(AND('Raw Data'!N121&gt;2,'Raw Data'!N121&lt;=2.5),'Bảng Giá'!$B$10,IF(AND('Raw Data'!N121&gt;2.5,'Raw Data'!N121&lt;=3),'Bảng Giá'!$B$11,IF(AND('Raw Data'!N121&gt;3,'Raw Data'!N121&lt;=3.5),'Bảng Giá'!$B$12,IF(AND('Raw Data'!N121&gt;3.5,'Raw Data'!N121&lt;=4),'Bảng Giá'!$B$13,IF(AND('Raw Data'!N121&gt;4,'Raw Data'!N121&lt;=4.5),'Bảng Giá'!$B$14,IF(AND('Raw Data'!N121&gt;4.5,'Raw Data'!N121&lt;=5),'Bảng Giá'!$B$15,IF(AND('Raw Data'!N121&gt;5,'Raw Data'!N121&lt;=5.5),'Bảng Giá'!$B$16,IF(AND('Raw Data'!N121&gt;5.5,'Raw Data'!N121&lt;=6),'Bảng Giá'!$B$17,'Bảng Giá'!$B$18)))))))))))))))</f>
        <v>1&lt;x&lt;=1.5</v>
      </c>
      <c r="Q121" s="48">
        <f t="shared" si="9"/>
        <v>-0.10493827160493827</v>
      </c>
      <c r="R121">
        <f t="shared" si="10"/>
        <v>17400</v>
      </c>
      <c r="S121">
        <f t="shared" si="11"/>
        <v>1200</v>
      </c>
    </row>
    <row r="122" spans="1:19" x14ac:dyDescent="0.25">
      <c r="A122" s="12">
        <v>121</v>
      </c>
      <c r="B122" s="12" t="s">
        <v>292</v>
      </c>
      <c r="C122" s="12" t="s">
        <v>250</v>
      </c>
      <c r="D122" s="16">
        <v>43006.333333333336</v>
      </c>
      <c r="E122" s="17">
        <v>43009.633333333339</v>
      </c>
      <c r="F122" s="13" t="s">
        <v>302</v>
      </c>
      <c r="G122" s="12">
        <v>1000</v>
      </c>
      <c r="H122" s="15" t="s">
        <v>165</v>
      </c>
      <c r="I122" s="12" t="s">
        <v>111</v>
      </c>
      <c r="J122" s="37">
        <f>INDEX('Bảng Giá'!$C$3:$H$18,MATCH('Raw Data'!P122,'Bảng Giá'!$B$3:$B$18,0),MATCH('Raw Data'!M122,'Bảng Giá'!$C$2:$H$2,0))</f>
        <v>22500</v>
      </c>
      <c r="K122" s="12">
        <v>27800</v>
      </c>
      <c r="L122" s="36">
        <f t="shared" si="6"/>
        <v>3.3000000000029104</v>
      </c>
      <c r="M122" t="str">
        <f>'References data'!H123</f>
        <v>Nội Vùng Tỉnh</v>
      </c>
      <c r="N122">
        <f t="shared" si="7"/>
        <v>1</v>
      </c>
      <c r="O122">
        <f t="shared" si="8"/>
        <v>-5300</v>
      </c>
      <c r="P122" t="str">
        <f>IF(AND(N122&gt;0,N122&lt;=0.05),'Bảng Giá'!$B$3,IF(AND(N122&lt;=0.1,N122&gt;0.05),'Bảng Giá'!$B$4,IF(AND('Raw Data'!N122&gt;0.1,'Raw Data'!N122&lt;=0.25),'Bảng Giá'!$B$5,IF(AND('Raw Data'!N122&gt;0.25,'Raw Data'!N122&lt;=0.5),'Bảng Giá'!$B$6,IF(AND('Raw Data'!N122&gt;0.5,'Raw Data'!N122&lt;=1),'Bảng Giá'!$B$7,IF(AND('Raw Data'!N122&gt;1,'Raw Data'!N122&lt;=1.5),'Bảng Giá'!$B$8,IF(AND('Raw Data'!N122&gt;1.5,'Raw Data'!N122&lt;=2),'Bảng Giá'!$B$9,IF(AND('Raw Data'!N122&gt;2,'Raw Data'!N122&lt;=2.5),'Bảng Giá'!$B$10,IF(AND('Raw Data'!N122&gt;2.5,'Raw Data'!N122&lt;=3),'Bảng Giá'!$B$11,IF(AND('Raw Data'!N122&gt;3,'Raw Data'!N122&lt;=3.5),'Bảng Giá'!$B$12,IF(AND('Raw Data'!N122&gt;3.5,'Raw Data'!N122&lt;=4),'Bảng Giá'!$B$13,IF(AND('Raw Data'!N122&gt;4,'Raw Data'!N122&lt;=4.5),'Bảng Giá'!$B$14,IF(AND('Raw Data'!N122&gt;4.5,'Raw Data'!N122&lt;=5),'Bảng Giá'!$B$15,IF(AND('Raw Data'!N122&gt;5,'Raw Data'!N122&lt;=5.5),'Bảng Giá'!$B$16,IF(AND('Raw Data'!N122&gt;5.5,'Raw Data'!N122&lt;=6),'Bảng Giá'!$B$17,'Bảng Giá'!$B$18)))))))))))))))</f>
        <v>0.5&lt;x&lt;=1</v>
      </c>
      <c r="Q122" s="48">
        <f t="shared" si="9"/>
        <v>-0.1906474820143885</v>
      </c>
      <c r="R122">
        <f t="shared" si="10"/>
        <v>27000</v>
      </c>
      <c r="S122">
        <f t="shared" si="11"/>
        <v>-800</v>
      </c>
    </row>
    <row r="123" spans="1:19" x14ac:dyDescent="0.25">
      <c r="A123" s="12">
        <v>122</v>
      </c>
      <c r="B123" s="12" t="s">
        <v>292</v>
      </c>
      <c r="C123" s="12" t="s">
        <v>251</v>
      </c>
      <c r="D123" s="16">
        <v>43001.387824074074</v>
      </c>
      <c r="E123" s="17">
        <v>43006.487824074073</v>
      </c>
      <c r="F123" s="13" t="s">
        <v>302</v>
      </c>
      <c r="G123" s="12">
        <v>900</v>
      </c>
      <c r="H123" s="15" t="s">
        <v>167</v>
      </c>
      <c r="I123" s="12" t="s">
        <v>178</v>
      </c>
      <c r="J123" s="37">
        <f>INDEX('Bảng Giá'!$C$3:$H$18,MATCH('Raw Data'!P123,'Bảng Giá'!$B$3:$B$18,0),MATCH('Raw Data'!M123,'Bảng Giá'!$C$2:$H$2,0))</f>
        <v>31000</v>
      </c>
      <c r="K123" s="12">
        <v>30500</v>
      </c>
      <c r="L123" s="36">
        <f t="shared" si="6"/>
        <v>5.0999999999985448</v>
      </c>
      <c r="M123" t="str">
        <f>'References data'!H124</f>
        <v>Liên Vùng Tỉnh</v>
      </c>
      <c r="N123">
        <f t="shared" si="7"/>
        <v>0.9</v>
      </c>
      <c r="O123">
        <f t="shared" si="8"/>
        <v>500</v>
      </c>
      <c r="P123" t="str">
        <f>IF(AND(N123&gt;0,N123&lt;=0.05),'Bảng Giá'!$B$3,IF(AND(N123&lt;=0.1,N123&gt;0.05),'Bảng Giá'!$B$4,IF(AND('Raw Data'!N123&gt;0.1,'Raw Data'!N123&lt;=0.25),'Bảng Giá'!$B$5,IF(AND('Raw Data'!N123&gt;0.25,'Raw Data'!N123&lt;=0.5),'Bảng Giá'!$B$6,IF(AND('Raw Data'!N123&gt;0.5,'Raw Data'!N123&lt;=1),'Bảng Giá'!$B$7,IF(AND('Raw Data'!N123&gt;1,'Raw Data'!N123&lt;=1.5),'Bảng Giá'!$B$8,IF(AND('Raw Data'!N123&gt;1.5,'Raw Data'!N123&lt;=2),'Bảng Giá'!$B$9,IF(AND('Raw Data'!N123&gt;2,'Raw Data'!N123&lt;=2.5),'Bảng Giá'!$B$10,IF(AND('Raw Data'!N123&gt;2.5,'Raw Data'!N123&lt;=3),'Bảng Giá'!$B$11,IF(AND('Raw Data'!N123&gt;3,'Raw Data'!N123&lt;=3.5),'Bảng Giá'!$B$12,IF(AND('Raw Data'!N123&gt;3.5,'Raw Data'!N123&lt;=4),'Bảng Giá'!$B$13,IF(AND('Raw Data'!N123&gt;4,'Raw Data'!N123&lt;=4.5),'Bảng Giá'!$B$14,IF(AND('Raw Data'!N123&gt;4.5,'Raw Data'!N123&lt;=5),'Bảng Giá'!$B$15,IF(AND('Raw Data'!N123&gt;5,'Raw Data'!N123&lt;=5.5),'Bảng Giá'!$B$16,IF(AND('Raw Data'!N123&gt;5.5,'Raw Data'!N123&lt;=6),'Bảng Giá'!$B$17,'Bảng Giá'!$B$18)))))))))))))))</f>
        <v>0.5&lt;x&lt;=1</v>
      </c>
      <c r="Q123" s="48">
        <f t="shared" si="9"/>
        <v>1.6393442622950821E-2</v>
      </c>
      <c r="R123">
        <f t="shared" si="10"/>
        <v>37200</v>
      </c>
      <c r="S123">
        <f t="shared" si="11"/>
        <v>6700</v>
      </c>
    </row>
    <row r="124" spans="1:19" x14ac:dyDescent="0.25">
      <c r="A124" s="12">
        <v>123</v>
      </c>
      <c r="B124" s="12" t="s">
        <v>292</v>
      </c>
      <c r="C124" s="12" t="s">
        <v>252</v>
      </c>
      <c r="D124" s="16">
        <v>43006.333333333336</v>
      </c>
      <c r="E124" s="17">
        <v>43011.433333333334</v>
      </c>
      <c r="F124" s="13" t="s">
        <v>302</v>
      </c>
      <c r="G124" s="12">
        <v>500</v>
      </c>
      <c r="H124" s="15" t="s">
        <v>168</v>
      </c>
      <c r="I124" s="12" t="s">
        <v>284</v>
      </c>
      <c r="J124" s="37">
        <f>INDEX('Bảng Giá'!$C$3:$H$18,MATCH('Raw Data'!P124,'Bảng Giá'!$B$3:$B$18,0),MATCH('Raw Data'!M124,'Bảng Giá'!$C$2:$H$2,0))</f>
        <v>24500</v>
      </c>
      <c r="K124" s="12">
        <v>30500</v>
      </c>
      <c r="L124" s="36">
        <f t="shared" si="6"/>
        <v>5.0999999999985448</v>
      </c>
      <c r="M124" t="str">
        <f>'References data'!H125</f>
        <v>Liên Vùng Tỉnh</v>
      </c>
      <c r="N124">
        <f t="shared" si="7"/>
        <v>0.5</v>
      </c>
      <c r="O124">
        <f t="shared" si="8"/>
        <v>-6000</v>
      </c>
      <c r="P124" t="str">
        <f>IF(AND(N124&gt;0,N124&lt;=0.05),'Bảng Giá'!$B$3,IF(AND(N124&lt;=0.1,N124&gt;0.05),'Bảng Giá'!$B$4,IF(AND('Raw Data'!N124&gt;0.1,'Raw Data'!N124&lt;=0.25),'Bảng Giá'!$B$5,IF(AND('Raw Data'!N124&gt;0.25,'Raw Data'!N124&lt;=0.5),'Bảng Giá'!$B$6,IF(AND('Raw Data'!N124&gt;0.5,'Raw Data'!N124&lt;=1),'Bảng Giá'!$B$7,IF(AND('Raw Data'!N124&gt;1,'Raw Data'!N124&lt;=1.5),'Bảng Giá'!$B$8,IF(AND('Raw Data'!N124&gt;1.5,'Raw Data'!N124&lt;=2),'Bảng Giá'!$B$9,IF(AND('Raw Data'!N124&gt;2,'Raw Data'!N124&lt;=2.5),'Bảng Giá'!$B$10,IF(AND('Raw Data'!N124&gt;2.5,'Raw Data'!N124&lt;=3),'Bảng Giá'!$B$11,IF(AND('Raw Data'!N124&gt;3,'Raw Data'!N124&lt;=3.5),'Bảng Giá'!$B$12,IF(AND('Raw Data'!N124&gt;3.5,'Raw Data'!N124&lt;=4),'Bảng Giá'!$B$13,IF(AND('Raw Data'!N124&gt;4,'Raw Data'!N124&lt;=4.5),'Bảng Giá'!$B$14,IF(AND('Raw Data'!N124&gt;4.5,'Raw Data'!N124&lt;=5),'Bảng Giá'!$B$15,IF(AND('Raw Data'!N124&gt;5,'Raw Data'!N124&lt;=5.5),'Bảng Giá'!$B$16,IF(AND('Raw Data'!N124&gt;5.5,'Raw Data'!N124&lt;=6),'Bảng Giá'!$B$17,'Bảng Giá'!$B$18)))))))))))))))</f>
        <v>0.25&lt;x&lt;=0.5</v>
      </c>
      <c r="Q124" s="48">
        <f t="shared" si="9"/>
        <v>-0.19672131147540983</v>
      </c>
      <c r="R124">
        <f t="shared" si="10"/>
        <v>29400</v>
      </c>
      <c r="S124">
        <f t="shared" si="11"/>
        <v>-1100</v>
      </c>
    </row>
    <row r="125" spans="1:19" x14ac:dyDescent="0.25">
      <c r="A125" s="12">
        <v>124</v>
      </c>
      <c r="B125" s="12" t="s">
        <v>292</v>
      </c>
      <c r="C125" s="12" t="s">
        <v>253</v>
      </c>
      <c r="D125" s="16">
        <v>43006.333333333336</v>
      </c>
      <c r="E125" s="17">
        <v>43011.433333333334</v>
      </c>
      <c r="F125" s="13" t="s">
        <v>302</v>
      </c>
      <c r="G125" s="12">
        <v>250</v>
      </c>
      <c r="H125" s="15" t="s">
        <v>170</v>
      </c>
      <c r="I125" s="12" t="s">
        <v>171</v>
      </c>
      <c r="J125" s="37">
        <f>INDEX('Bảng Giá'!$C$3:$H$18,MATCH('Raw Data'!P125,'Bảng Giá'!$B$3:$B$18,0),MATCH('Raw Data'!M125,'Bảng Giá'!$C$2:$H$2,0))</f>
        <v>20000</v>
      </c>
      <c r="K125" s="12">
        <v>24100</v>
      </c>
      <c r="L125" s="36">
        <f t="shared" si="6"/>
        <v>5.0999999999985448</v>
      </c>
      <c r="M125" t="str">
        <f>'References data'!H126</f>
        <v>Liên Vùng Tỉnh</v>
      </c>
      <c r="N125">
        <f t="shared" si="7"/>
        <v>0.25</v>
      </c>
      <c r="O125">
        <f t="shared" si="8"/>
        <v>-4100</v>
      </c>
      <c r="P125" t="str">
        <f>IF(AND(N125&gt;0,N125&lt;=0.05),'Bảng Giá'!$B$3,IF(AND(N125&lt;=0.1,N125&gt;0.05),'Bảng Giá'!$B$4,IF(AND('Raw Data'!N125&gt;0.1,'Raw Data'!N125&lt;=0.25),'Bảng Giá'!$B$5,IF(AND('Raw Data'!N125&gt;0.25,'Raw Data'!N125&lt;=0.5),'Bảng Giá'!$B$6,IF(AND('Raw Data'!N125&gt;0.5,'Raw Data'!N125&lt;=1),'Bảng Giá'!$B$7,IF(AND('Raw Data'!N125&gt;1,'Raw Data'!N125&lt;=1.5),'Bảng Giá'!$B$8,IF(AND('Raw Data'!N125&gt;1.5,'Raw Data'!N125&lt;=2),'Bảng Giá'!$B$9,IF(AND('Raw Data'!N125&gt;2,'Raw Data'!N125&lt;=2.5),'Bảng Giá'!$B$10,IF(AND('Raw Data'!N125&gt;2.5,'Raw Data'!N125&lt;=3),'Bảng Giá'!$B$11,IF(AND('Raw Data'!N125&gt;3,'Raw Data'!N125&lt;=3.5),'Bảng Giá'!$B$12,IF(AND('Raw Data'!N125&gt;3.5,'Raw Data'!N125&lt;=4),'Bảng Giá'!$B$13,IF(AND('Raw Data'!N125&gt;4,'Raw Data'!N125&lt;=4.5),'Bảng Giá'!$B$14,IF(AND('Raw Data'!N125&gt;4.5,'Raw Data'!N125&lt;=5),'Bảng Giá'!$B$15,IF(AND('Raw Data'!N125&gt;5,'Raw Data'!N125&lt;=5.5),'Bảng Giá'!$B$16,IF(AND('Raw Data'!N125&gt;5.5,'Raw Data'!N125&lt;=6),'Bảng Giá'!$B$17,'Bảng Giá'!$B$18)))))))))))))))</f>
        <v>0.1&lt;x&lt;=0.25</v>
      </c>
      <c r="Q125" s="48">
        <f t="shared" si="9"/>
        <v>-0.17012448132780084</v>
      </c>
      <c r="R125">
        <f t="shared" si="10"/>
        <v>24000</v>
      </c>
      <c r="S125">
        <f t="shared" si="11"/>
        <v>-100</v>
      </c>
    </row>
    <row r="126" spans="1:19" x14ac:dyDescent="0.25">
      <c r="A126" s="12">
        <v>125</v>
      </c>
      <c r="B126" s="12" t="s">
        <v>292</v>
      </c>
      <c r="C126" s="12" t="s">
        <v>254</v>
      </c>
      <c r="D126" s="16">
        <v>43006.333333333336</v>
      </c>
      <c r="E126" s="17">
        <v>43011.433333333334</v>
      </c>
      <c r="F126" s="13" t="s">
        <v>302</v>
      </c>
      <c r="G126" s="12">
        <v>250</v>
      </c>
      <c r="H126" s="15" t="s">
        <v>171</v>
      </c>
      <c r="I126" s="12" t="s">
        <v>126</v>
      </c>
      <c r="J126" s="37">
        <f>INDEX('Bảng Giá'!$C$3:$H$18,MATCH('Raw Data'!P126,'Bảng Giá'!$B$3:$B$18,0),MATCH('Raw Data'!M126,'Bảng Giá'!$C$2:$H$2,0))</f>
        <v>20000</v>
      </c>
      <c r="K126" s="12">
        <v>24100</v>
      </c>
      <c r="L126" s="36">
        <f t="shared" si="6"/>
        <v>5.0999999999985448</v>
      </c>
      <c r="M126" t="str">
        <f>'References data'!H127</f>
        <v>Liên Vùng Tỉnh</v>
      </c>
      <c r="N126">
        <f t="shared" si="7"/>
        <v>0.25</v>
      </c>
      <c r="O126">
        <f t="shared" si="8"/>
        <v>-4100</v>
      </c>
      <c r="P126" t="str">
        <f>IF(AND(N126&gt;0,N126&lt;=0.05),'Bảng Giá'!$B$3,IF(AND(N126&lt;=0.1,N126&gt;0.05),'Bảng Giá'!$B$4,IF(AND('Raw Data'!N126&gt;0.1,'Raw Data'!N126&lt;=0.25),'Bảng Giá'!$B$5,IF(AND('Raw Data'!N126&gt;0.25,'Raw Data'!N126&lt;=0.5),'Bảng Giá'!$B$6,IF(AND('Raw Data'!N126&gt;0.5,'Raw Data'!N126&lt;=1),'Bảng Giá'!$B$7,IF(AND('Raw Data'!N126&gt;1,'Raw Data'!N126&lt;=1.5),'Bảng Giá'!$B$8,IF(AND('Raw Data'!N126&gt;1.5,'Raw Data'!N126&lt;=2),'Bảng Giá'!$B$9,IF(AND('Raw Data'!N126&gt;2,'Raw Data'!N126&lt;=2.5),'Bảng Giá'!$B$10,IF(AND('Raw Data'!N126&gt;2.5,'Raw Data'!N126&lt;=3),'Bảng Giá'!$B$11,IF(AND('Raw Data'!N126&gt;3,'Raw Data'!N126&lt;=3.5),'Bảng Giá'!$B$12,IF(AND('Raw Data'!N126&gt;3.5,'Raw Data'!N126&lt;=4),'Bảng Giá'!$B$13,IF(AND('Raw Data'!N126&gt;4,'Raw Data'!N126&lt;=4.5),'Bảng Giá'!$B$14,IF(AND('Raw Data'!N126&gt;4.5,'Raw Data'!N126&lt;=5),'Bảng Giá'!$B$15,IF(AND('Raw Data'!N126&gt;5,'Raw Data'!N126&lt;=5.5),'Bảng Giá'!$B$16,IF(AND('Raw Data'!N126&gt;5.5,'Raw Data'!N126&lt;=6),'Bảng Giá'!$B$17,'Bảng Giá'!$B$18)))))))))))))))</f>
        <v>0.1&lt;x&lt;=0.25</v>
      </c>
      <c r="Q126" s="48">
        <f t="shared" si="9"/>
        <v>-0.17012448132780084</v>
      </c>
      <c r="R126">
        <f t="shared" si="10"/>
        <v>24000</v>
      </c>
      <c r="S126">
        <f t="shared" si="11"/>
        <v>-100</v>
      </c>
    </row>
    <row r="127" spans="1:19" x14ac:dyDescent="0.25">
      <c r="A127" s="12">
        <v>126</v>
      </c>
      <c r="B127" s="12" t="s">
        <v>292</v>
      </c>
      <c r="C127" s="12" t="s">
        <v>255</v>
      </c>
      <c r="D127" s="16">
        <v>43006.333333333336</v>
      </c>
      <c r="E127" s="17">
        <v>43011.433333333334</v>
      </c>
      <c r="F127" s="13" t="s">
        <v>302</v>
      </c>
      <c r="G127" s="12">
        <v>2000</v>
      </c>
      <c r="H127" s="15" t="s">
        <v>174</v>
      </c>
      <c r="I127" s="12" t="s">
        <v>285</v>
      </c>
      <c r="J127" s="37">
        <f>INDEX('Bảng Giá'!$C$3:$H$18,MATCH('Raw Data'!P127,'Bảng Giá'!$B$3:$B$18,0),MATCH('Raw Data'!M127,'Bảng Giá'!$C$2:$H$2,0))</f>
        <v>47000</v>
      </c>
      <c r="K127" s="12">
        <v>54100</v>
      </c>
      <c r="L127" s="36">
        <f t="shared" si="6"/>
        <v>5.0999999999985448</v>
      </c>
      <c r="M127" t="str">
        <f>'References data'!H128</f>
        <v>Liên Vùng Tỉnh</v>
      </c>
      <c r="N127">
        <f t="shared" si="7"/>
        <v>2</v>
      </c>
      <c r="O127">
        <f t="shared" si="8"/>
        <v>-7100</v>
      </c>
      <c r="P127" t="str">
        <f>IF(AND(N127&gt;0,N127&lt;=0.05),'Bảng Giá'!$B$3,IF(AND(N127&lt;=0.1,N127&gt;0.05),'Bảng Giá'!$B$4,IF(AND('Raw Data'!N127&gt;0.1,'Raw Data'!N127&lt;=0.25),'Bảng Giá'!$B$5,IF(AND('Raw Data'!N127&gt;0.25,'Raw Data'!N127&lt;=0.5),'Bảng Giá'!$B$6,IF(AND('Raw Data'!N127&gt;0.5,'Raw Data'!N127&lt;=1),'Bảng Giá'!$B$7,IF(AND('Raw Data'!N127&gt;1,'Raw Data'!N127&lt;=1.5),'Bảng Giá'!$B$8,IF(AND('Raw Data'!N127&gt;1.5,'Raw Data'!N127&lt;=2),'Bảng Giá'!$B$9,IF(AND('Raw Data'!N127&gt;2,'Raw Data'!N127&lt;=2.5),'Bảng Giá'!$B$10,IF(AND('Raw Data'!N127&gt;2.5,'Raw Data'!N127&lt;=3),'Bảng Giá'!$B$11,IF(AND('Raw Data'!N127&gt;3,'Raw Data'!N127&lt;=3.5),'Bảng Giá'!$B$12,IF(AND('Raw Data'!N127&gt;3.5,'Raw Data'!N127&lt;=4),'Bảng Giá'!$B$13,IF(AND('Raw Data'!N127&gt;4,'Raw Data'!N127&lt;=4.5),'Bảng Giá'!$B$14,IF(AND('Raw Data'!N127&gt;4.5,'Raw Data'!N127&lt;=5),'Bảng Giá'!$B$15,IF(AND('Raw Data'!N127&gt;5,'Raw Data'!N127&lt;=5.5),'Bảng Giá'!$B$16,IF(AND('Raw Data'!N127&gt;5.5,'Raw Data'!N127&lt;=6),'Bảng Giá'!$B$17,'Bảng Giá'!$B$18)))))))))))))))</f>
        <v>1.5&lt;x&lt;=2</v>
      </c>
      <c r="Q127" s="48">
        <f t="shared" si="9"/>
        <v>-0.13123844731977818</v>
      </c>
      <c r="R127">
        <f t="shared" si="10"/>
        <v>56400</v>
      </c>
      <c r="S127">
        <f t="shared" si="11"/>
        <v>2300</v>
      </c>
    </row>
    <row r="128" spans="1:19" x14ac:dyDescent="0.25">
      <c r="A128" s="12">
        <v>127</v>
      </c>
      <c r="B128" s="12" t="s">
        <v>292</v>
      </c>
      <c r="C128" s="12" t="s">
        <v>256</v>
      </c>
      <c r="D128" s="16">
        <v>43006.602662037039</v>
      </c>
      <c r="E128" s="17">
        <v>43009.902662037042</v>
      </c>
      <c r="F128" s="13" t="s">
        <v>302</v>
      </c>
      <c r="G128" s="12">
        <v>900</v>
      </c>
      <c r="H128" s="15" t="s">
        <v>111</v>
      </c>
      <c r="I128" s="12" t="s">
        <v>165</v>
      </c>
      <c r="J128" s="37">
        <f>INDEX('Bảng Giá'!$C$3:$H$18,MATCH('Raw Data'!P128,'Bảng Giá'!$B$3:$B$18,0),MATCH('Raw Data'!M128,'Bảng Giá'!$C$2:$H$2,0))</f>
        <v>22500</v>
      </c>
      <c r="K128" s="12">
        <v>22800</v>
      </c>
      <c r="L128" s="36">
        <f t="shared" si="6"/>
        <v>3.3000000000029104</v>
      </c>
      <c r="M128" t="str">
        <f>'References data'!H129</f>
        <v>Nội Vùng Tỉnh</v>
      </c>
      <c r="N128">
        <f t="shared" si="7"/>
        <v>0.9</v>
      </c>
      <c r="O128">
        <f t="shared" si="8"/>
        <v>-300</v>
      </c>
      <c r="P128" t="str">
        <f>IF(AND(N128&gt;0,N128&lt;=0.05),'Bảng Giá'!$B$3,IF(AND(N128&lt;=0.1,N128&gt;0.05),'Bảng Giá'!$B$4,IF(AND('Raw Data'!N128&gt;0.1,'Raw Data'!N128&lt;=0.25),'Bảng Giá'!$B$5,IF(AND('Raw Data'!N128&gt;0.25,'Raw Data'!N128&lt;=0.5),'Bảng Giá'!$B$6,IF(AND('Raw Data'!N128&gt;0.5,'Raw Data'!N128&lt;=1),'Bảng Giá'!$B$7,IF(AND('Raw Data'!N128&gt;1,'Raw Data'!N128&lt;=1.5),'Bảng Giá'!$B$8,IF(AND('Raw Data'!N128&gt;1.5,'Raw Data'!N128&lt;=2),'Bảng Giá'!$B$9,IF(AND('Raw Data'!N128&gt;2,'Raw Data'!N128&lt;=2.5),'Bảng Giá'!$B$10,IF(AND('Raw Data'!N128&gt;2.5,'Raw Data'!N128&lt;=3),'Bảng Giá'!$B$11,IF(AND('Raw Data'!N128&gt;3,'Raw Data'!N128&lt;=3.5),'Bảng Giá'!$B$12,IF(AND('Raw Data'!N128&gt;3.5,'Raw Data'!N128&lt;=4),'Bảng Giá'!$B$13,IF(AND('Raw Data'!N128&gt;4,'Raw Data'!N128&lt;=4.5),'Bảng Giá'!$B$14,IF(AND('Raw Data'!N128&gt;4.5,'Raw Data'!N128&lt;=5),'Bảng Giá'!$B$15,IF(AND('Raw Data'!N128&gt;5,'Raw Data'!N128&lt;=5.5),'Bảng Giá'!$B$16,IF(AND('Raw Data'!N128&gt;5.5,'Raw Data'!N128&lt;=6),'Bảng Giá'!$B$17,'Bảng Giá'!$B$18)))))))))))))))</f>
        <v>0.5&lt;x&lt;=1</v>
      </c>
      <c r="Q128" s="48">
        <f t="shared" si="9"/>
        <v>-1.3157894736842105E-2</v>
      </c>
      <c r="R128">
        <f t="shared" si="10"/>
        <v>27000</v>
      </c>
      <c r="S128">
        <f t="shared" si="11"/>
        <v>4200</v>
      </c>
    </row>
    <row r="129" spans="1:19" x14ac:dyDescent="0.25">
      <c r="A129" s="12">
        <v>128</v>
      </c>
      <c r="B129" s="12" t="s">
        <v>292</v>
      </c>
      <c r="C129" s="12" t="s">
        <v>257</v>
      </c>
      <c r="D129" s="16">
        <v>43005.333333333336</v>
      </c>
      <c r="E129" s="17">
        <v>43007.533333333333</v>
      </c>
      <c r="F129" s="13" t="s">
        <v>302</v>
      </c>
      <c r="G129" s="12">
        <v>600</v>
      </c>
      <c r="H129" s="15" t="s">
        <v>176</v>
      </c>
      <c r="I129" s="12" t="s">
        <v>286</v>
      </c>
      <c r="J129" s="37">
        <f>INDEX('Bảng Giá'!$C$3:$H$18,MATCH('Raw Data'!P129,'Bảng Giá'!$B$3:$B$18,0),MATCH('Raw Data'!M129,'Bảng Giá'!$C$2:$H$2,0))</f>
        <v>22500</v>
      </c>
      <c r="K129" s="12">
        <v>22700</v>
      </c>
      <c r="L129" s="36">
        <f t="shared" si="6"/>
        <v>2.1999999999970896</v>
      </c>
      <c r="M129" t="str">
        <f>'References data'!H130</f>
        <v>Nội Vùng</v>
      </c>
      <c r="N129">
        <f t="shared" si="7"/>
        <v>0.6</v>
      </c>
      <c r="O129">
        <f t="shared" si="8"/>
        <v>-200</v>
      </c>
      <c r="P129" t="str">
        <f>IF(AND(N129&gt;0,N129&lt;=0.05),'Bảng Giá'!$B$3,IF(AND(N129&lt;=0.1,N129&gt;0.05),'Bảng Giá'!$B$4,IF(AND('Raw Data'!N129&gt;0.1,'Raw Data'!N129&lt;=0.25),'Bảng Giá'!$B$5,IF(AND('Raw Data'!N129&gt;0.25,'Raw Data'!N129&lt;=0.5),'Bảng Giá'!$B$6,IF(AND('Raw Data'!N129&gt;0.5,'Raw Data'!N129&lt;=1),'Bảng Giá'!$B$7,IF(AND('Raw Data'!N129&gt;1,'Raw Data'!N129&lt;=1.5),'Bảng Giá'!$B$8,IF(AND('Raw Data'!N129&gt;1.5,'Raw Data'!N129&lt;=2),'Bảng Giá'!$B$9,IF(AND('Raw Data'!N129&gt;2,'Raw Data'!N129&lt;=2.5),'Bảng Giá'!$B$10,IF(AND('Raw Data'!N129&gt;2.5,'Raw Data'!N129&lt;=3),'Bảng Giá'!$B$11,IF(AND('Raw Data'!N129&gt;3,'Raw Data'!N129&lt;=3.5),'Bảng Giá'!$B$12,IF(AND('Raw Data'!N129&gt;3.5,'Raw Data'!N129&lt;=4),'Bảng Giá'!$B$13,IF(AND('Raw Data'!N129&gt;4,'Raw Data'!N129&lt;=4.5),'Bảng Giá'!$B$14,IF(AND('Raw Data'!N129&gt;4.5,'Raw Data'!N129&lt;=5),'Bảng Giá'!$B$15,IF(AND('Raw Data'!N129&gt;5,'Raw Data'!N129&lt;=5.5),'Bảng Giá'!$B$16,IF(AND('Raw Data'!N129&gt;5.5,'Raw Data'!N129&lt;=6),'Bảng Giá'!$B$17,'Bảng Giá'!$B$18)))))))))))))))</f>
        <v>0.5&lt;x&lt;=1</v>
      </c>
      <c r="Q129" s="48">
        <f t="shared" si="9"/>
        <v>-8.8105726872246704E-3</v>
      </c>
      <c r="R129">
        <f t="shared" si="10"/>
        <v>27000</v>
      </c>
      <c r="S129">
        <f t="shared" si="11"/>
        <v>4300</v>
      </c>
    </row>
    <row r="130" spans="1:19" x14ac:dyDescent="0.25">
      <c r="A130" s="12">
        <v>129</v>
      </c>
      <c r="B130" s="12" t="s">
        <v>292</v>
      </c>
      <c r="C130" s="12" t="s">
        <v>258</v>
      </c>
      <c r="D130" s="16">
        <v>43006.498831018522</v>
      </c>
      <c r="E130" s="17">
        <v>43009.798831018525</v>
      </c>
      <c r="F130" s="13" t="s">
        <v>302</v>
      </c>
      <c r="G130" s="12">
        <v>1500</v>
      </c>
      <c r="H130" s="15" t="s">
        <v>179</v>
      </c>
      <c r="I130" s="12" t="s">
        <v>287</v>
      </c>
      <c r="J130" s="37">
        <f>INDEX('Bảng Giá'!$C$3:$H$18,MATCH('Raw Data'!P130,'Bảng Giá'!$B$3:$B$18,0),MATCH('Raw Data'!M130,'Bảng Giá'!$C$2:$H$2,0))</f>
        <v>27500</v>
      </c>
      <c r="K130" s="12">
        <v>32300</v>
      </c>
      <c r="L130" s="36">
        <f t="shared" si="6"/>
        <v>3.3000000000029104</v>
      </c>
      <c r="M130" t="str">
        <f>'References data'!H131</f>
        <v>Nội Vùng Tỉnh</v>
      </c>
      <c r="N130">
        <f t="shared" si="7"/>
        <v>1.5</v>
      </c>
      <c r="O130">
        <f t="shared" si="8"/>
        <v>-4800</v>
      </c>
      <c r="P130" t="str">
        <f>IF(AND(N130&gt;0,N130&lt;=0.05),'Bảng Giá'!$B$3,IF(AND(N130&lt;=0.1,N130&gt;0.05),'Bảng Giá'!$B$4,IF(AND('Raw Data'!N130&gt;0.1,'Raw Data'!N130&lt;=0.25),'Bảng Giá'!$B$5,IF(AND('Raw Data'!N130&gt;0.25,'Raw Data'!N130&lt;=0.5),'Bảng Giá'!$B$6,IF(AND('Raw Data'!N130&gt;0.5,'Raw Data'!N130&lt;=1),'Bảng Giá'!$B$7,IF(AND('Raw Data'!N130&gt;1,'Raw Data'!N130&lt;=1.5),'Bảng Giá'!$B$8,IF(AND('Raw Data'!N130&gt;1.5,'Raw Data'!N130&lt;=2),'Bảng Giá'!$B$9,IF(AND('Raw Data'!N130&gt;2,'Raw Data'!N130&lt;=2.5),'Bảng Giá'!$B$10,IF(AND('Raw Data'!N130&gt;2.5,'Raw Data'!N130&lt;=3),'Bảng Giá'!$B$11,IF(AND('Raw Data'!N130&gt;3,'Raw Data'!N130&lt;=3.5),'Bảng Giá'!$B$12,IF(AND('Raw Data'!N130&gt;3.5,'Raw Data'!N130&lt;=4),'Bảng Giá'!$B$13,IF(AND('Raw Data'!N130&gt;4,'Raw Data'!N130&lt;=4.5),'Bảng Giá'!$B$14,IF(AND('Raw Data'!N130&gt;4.5,'Raw Data'!N130&lt;=5),'Bảng Giá'!$B$15,IF(AND('Raw Data'!N130&gt;5,'Raw Data'!N130&lt;=5.5),'Bảng Giá'!$B$16,IF(AND('Raw Data'!N130&gt;5.5,'Raw Data'!N130&lt;=6),'Bảng Giá'!$B$17,'Bảng Giá'!$B$18)))))))))))))))</f>
        <v>1&lt;x&lt;=1.5</v>
      </c>
      <c r="Q130" s="48">
        <f t="shared" si="9"/>
        <v>-0.14860681114551083</v>
      </c>
      <c r="R130">
        <f t="shared" si="10"/>
        <v>33000</v>
      </c>
      <c r="S130">
        <f t="shared" si="11"/>
        <v>700</v>
      </c>
    </row>
    <row r="131" spans="1:19" x14ac:dyDescent="0.25">
      <c r="A131" s="12">
        <v>130</v>
      </c>
      <c r="B131" s="12" t="s">
        <v>292</v>
      </c>
      <c r="C131" s="12" t="s">
        <v>259</v>
      </c>
      <c r="D131" s="16">
        <v>43006.439062500001</v>
      </c>
      <c r="E131" s="17">
        <v>43011.5390625</v>
      </c>
      <c r="F131" s="13" t="s">
        <v>302</v>
      </c>
      <c r="G131" s="12">
        <v>900</v>
      </c>
      <c r="H131" s="15" t="s">
        <v>181</v>
      </c>
      <c r="I131" s="12" t="s">
        <v>171</v>
      </c>
      <c r="J131" s="37">
        <f>INDEX('Bảng Giá'!$C$3:$H$18,MATCH('Raw Data'!P131,'Bảng Giá'!$B$3:$B$18,0),MATCH('Raw Data'!M131,'Bảng Giá'!$C$2:$H$2,0))</f>
        <v>31000</v>
      </c>
      <c r="K131" s="12">
        <v>30500</v>
      </c>
      <c r="L131" s="36">
        <f t="shared" ref="L131:L194" si="12">E131-D131</f>
        <v>5.0999999999985448</v>
      </c>
      <c r="M131" t="str">
        <f>'References data'!H132</f>
        <v>Liên Vùng Tỉnh</v>
      </c>
      <c r="N131">
        <f t="shared" ref="N131:N194" si="13">G131/1000</f>
        <v>0.9</v>
      </c>
      <c r="O131">
        <f t="shared" ref="O131:O194" si="14">J131-K131</f>
        <v>500</v>
      </c>
      <c r="P131" t="str">
        <f>IF(AND(N131&gt;0,N131&lt;=0.05),'Bảng Giá'!$B$3,IF(AND(N131&lt;=0.1,N131&gt;0.05),'Bảng Giá'!$B$4,IF(AND('Raw Data'!N131&gt;0.1,'Raw Data'!N131&lt;=0.25),'Bảng Giá'!$B$5,IF(AND('Raw Data'!N131&gt;0.25,'Raw Data'!N131&lt;=0.5),'Bảng Giá'!$B$6,IF(AND('Raw Data'!N131&gt;0.5,'Raw Data'!N131&lt;=1),'Bảng Giá'!$B$7,IF(AND('Raw Data'!N131&gt;1,'Raw Data'!N131&lt;=1.5),'Bảng Giá'!$B$8,IF(AND('Raw Data'!N131&gt;1.5,'Raw Data'!N131&lt;=2),'Bảng Giá'!$B$9,IF(AND('Raw Data'!N131&gt;2,'Raw Data'!N131&lt;=2.5),'Bảng Giá'!$B$10,IF(AND('Raw Data'!N131&gt;2.5,'Raw Data'!N131&lt;=3),'Bảng Giá'!$B$11,IF(AND('Raw Data'!N131&gt;3,'Raw Data'!N131&lt;=3.5),'Bảng Giá'!$B$12,IF(AND('Raw Data'!N131&gt;3.5,'Raw Data'!N131&lt;=4),'Bảng Giá'!$B$13,IF(AND('Raw Data'!N131&gt;4,'Raw Data'!N131&lt;=4.5),'Bảng Giá'!$B$14,IF(AND('Raw Data'!N131&gt;4.5,'Raw Data'!N131&lt;=5),'Bảng Giá'!$B$15,IF(AND('Raw Data'!N131&gt;5,'Raw Data'!N131&lt;=5.5),'Bảng Giá'!$B$16,IF(AND('Raw Data'!N131&gt;5.5,'Raw Data'!N131&lt;=6),'Bảng Giá'!$B$17,'Bảng Giá'!$B$18)))))))))))))))</f>
        <v>0.5&lt;x&lt;=1</v>
      </c>
      <c r="Q131" s="48">
        <f t="shared" ref="Q131:Q194" si="15">O131/K131</f>
        <v>1.6393442622950821E-2</v>
      </c>
      <c r="R131">
        <f t="shared" ref="R131:R194" si="16">J131+(J131*0.2)</f>
        <v>37200</v>
      </c>
      <c r="S131">
        <f t="shared" ref="S131:S194" si="17">R131-K131</f>
        <v>6700</v>
      </c>
    </row>
    <row r="132" spans="1:19" x14ac:dyDescent="0.25">
      <c r="A132" s="12">
        <v>131</v>
      </c>
      <c r="B132" s="12" t="s">
        <v>292</v>
      </c>
      <c r="C132" s="12" t="s">
        <v>260</v>
      </c>
      <c r="D132" s="16">
        <v>43006.443668981483</v>
      </c>
      <c r="E132" s="17">
        <v>43009.743668981486</v>
      </c>
      <c r="F132" s="13" t="s">
        <v>302</v>
      </c>
      <c r="G132" s="12">
        <v>3820</v>
      </c>
      <c r="H132" s="15" t="s">
        <v>182</v>
      </c>
      <c r="I132" s="12" t="s">
        <v>167</v>
      </c>
      <c r="J132" s="37">
        <f>INDEX('Bảng Giá'!$C$3:$H$18,MATCH('Raw Data'!P132,'Bảng Giá'!$B$3:$B$18,0),MATCH('Raw Data'!M132,'Bảng Giá'!$C$2:$H$2,0))</f>
        <v>51500</v>
      </c>
      <c r="K132" s="12">
        <v>52000</v>
      </c>
      <c r="L132" s="36">
        <f t="shared" si="12"/>
        <v>3.3000000000029104</v>
      </c>
      <c r="M132" t="str">
        <f>'References data'!H133</f>
        <v>Nội Vùng Tỉnh</v>
      </c>
      <c r="N132">
        <f t="shared" si="13"/>
        <v>3.82</v>
      </c>
      <c r="O132">
        <f t="shared" si="14"/>
        <v>-500</v>
      </c>
      <c r="P132" t="str">
        <f>IF(AND(N132&gt;0,N132&lt;=0.05),'Bảng Giá'!$B$3,IF(AND(N132&lt;=0.1,N132&gt;0.05),'Bảng Giá'!$B$4,IF(AND('Raw Data'!N132&gt;0.1,'Raw Data'!N132&lt;=0.25),'Bảng Giá'!$B$5,IF(AND('Raw Data'!N132&gt;0.25,'Raw Data'!N132&lt;=0.5),'Bảng Giá'!$B$6,IF(AND('Raw Data'!N132&gt;0.5,'Raw Data'!N132&lt;=1),'Bảng Giá'!$B$7,IF(AND('Raw Data'!N132&gt;1,'Raw Data'!N132&lt;=1.5),'Bảng Giá'!$B$8,IF(AND('Raw Data'!N132&gt;1.5,'Raw Data'!N132&lt;=2),'Bảng Giá'!$B$9,IF(AND('Raw Data'!N132&gt;2,'Raw Data'!N132&lt;=2.5),'Bảng Giá'!$B$10,IF(AND('Raw Data'!N132&gt;2.5,'Raw Data'!N132&lt;=3),'Bảng Giá'!$B$11,IF(AND('Raw Data'!N132&gt;3,'Raw Data'!N132&lt;=3.5),'Bảng Giá'!$B$12,IF(AND('Raw Data'!N132&gt;3.5,'Raw Data'!N132&lt;=4),'Bảng Giá'!$B$13,IF(AND('Raw Data'!N132&gt;4,'Raw Data'!N132&lt;=4.5),'Bảng Giá'!$B$14,IF(AND('Raw Data'!N132&gt;4.5,'Raw Data'!N132&lt;=5),'Bảng Giá'!$B$15,IF(AND('Raw Data'!N132&gt;5,'Raw Data'!N132&lt;=5.5),'Bảng Giá'!$B$16,IF(AND('Raw Data'!N132&gt;5.5,'Raw Data'!N132&lt;=6),'Bảng Giá'!$B$17,'Bảng Giá'!$B$18)))))))))))))))</f>
        <v>3.5&lt;x&lt;=4</v>
      </c>
      <c r="Q132" s="48">
        <f t="shared" si="15"/>
        <v>-9.6153846153846159E-3</v>
      </c>
      <c r="R132">
        <f t="shared" si="16"/>
        <v>61800</v>
      </c>
      <c r="S132">
        <f t="shared" si="17"/>
        <v>9800</v>
      </c>
    </row>
    <row r="133" spans="1:19" x14ac:dyDescent="0.25">
      <c r="A133" s="12">
        <v>132</v>
      </c>
      <c r="B133" s="12" t="s">
        <v>292</v>
      </c>
      <c r="C133" s="12" t="s">
        <v>261</v>
      </c>
      <c r="D133" s="16">
        <v>43005.599942129629</v>
      </c>
      <c r="E133" s="17">
        <v>43010.699942129628</v>
      </c>
      <c r="F133" s="13" t="s">
        <v>302</v>
      </c>
      <c r="G133" s="12">
        <v>500</v>
      </c>
      <c r="H133" s="15" t="s">
        <v>113</v>
      </c>
      <c r="I133" s="12" t="s">
        <v>101</v>
      </c>
      <c r="J133" s="37">
        <f>INDEX('Bảng Giá'!$C$3:$H$18,MATCH('Raw Data'!P133,'Bảng Giá'!$B$3:$B$18,0),MATCH('Raw Data'!M133,'Bảng Giá'!$C$2:$H$2,0))</f>
        <v>24500</v>
      </c>
      <c r="K133" s="12">
        <v>30500</v>
      </c>
      <c r="L133" s="36">
        <f t="shared" si="12"/>
        <v>5.0999999999985448</v>
      </c>
      <c r="M133" t="str">
        <f>'References data'!H134</f>
        <v>Liên Vùng Tỉnh</v>
      </c>
      <c r="N133">
        <f t="shared" si="13"/>
        <v>0.5</v>
      </c>
      <c r="O133">
        <f t="shared" si="14"/>
        <v>-6000</v>
      </c>
      <c r="P133" t="str">
        <f>IF(AND(N133&gt;0,N133&lt;=0.05),'Bảng Giá'!$B$3,IF(AND(N133&lt;=0.1,N133&gt;0.05),'Bảng Giá'!$B$4,IF(AND('Raw Data'!N133&gt;0.1,'Raw Data'!N133&lt;=0.25),'Bảng Giá'!$B$5,IF(AND('Raw Data'!N133&gt;0.25,'Raw Data'!N133&lt;=0.5),'Bảng Giá'!$B$6,IF(AND('Raw Data'!N133&gt;0.5,'Raw Data'!N133&lt;=1),'Bảng Giá'!$B$7,IF(AND('Raw Data'!N133&gt;1,'Raw Data'!N133&lt;=1.5),'Bảng Giá'!$B$8,IF(AND('Raw Data'!N133&gt;1.5,'Raw Data'!N133&lt;=2),'Bảng Giá'!$B$9,IF(AND('Raw Data'!N133&gt;2,'Raw Data'!N133&lt;=2.5),'Bảng Giá'!$B$10,IF(AND('Raw Data'!N133&gt;2.5,'Raw Data'!N133&lt;=3),'Bảng Giá'!$B$11,IF(AND('Raw Data'!N133&gt;3,'Raw Data'!N133&lt;=3.5),'Bảng Giá'!$B$12,IF(AND('Raw Data'!N133&gt;3.5,'Raw Data'!N133&lt;=4),'Bảng Giá'!$B$13,IF(AND('Raw Data'!N133&gt;4,'Raw Data'!N133&lt;=4.5),'Bảng Giá'!$B$14,IF(AND('Raw Data'!N133&gt;4.5,'Raw Data'!N133&lt;=5),'Bảng Giá'!$B$15,IF(AND('Raw Data'!N133&gt;5,'Raw Data'!N133&lt;=5.5),'Bảng Giá'!$B$16,IF(AND('Raw Data'!N133&gt;5.5,'Raw Data'!N133&lt;=6),'Bảng Giá'!$B$17,'Bảng Giá'!$B$18)))))))))))))))</f>
        <v>0.25&lt;x&lt;=0.5</v>
      </c>
      <c r="Q133" s="48">
        <f t="shared" si="15"/>
        <v>-0.19672131147540983</v>
      </c>
      <c r="R133">
        <f t="shared" si="16"/>
        <v>29400</v>
      </c>
      <c r="S133">
        <f t="shared" si="17"/>
        <v>-1100</v>
      </c>
    </row>
    <row r="134" spans="1:19" x14ac:dyDescent="0.25">
      <c r="A134" s="12">
        <v>133</v>
      </c>
      <c r="B134" s="12" t="s">
        <v>292</v>
      </c>
      <c r="C134" s="12" t="s">
        <v>262</v>
      </c>
      <c r="D134" s="16">
        <v>43005.550196759257</v>
      </c>
      <c r="E134" s="17">
        <v>43010.650196759256</v>
      </c>
      <c r="F134" s="13" t="s">
        <v>302</v>
      </c>
      <c r="G134" s="12">
        <v>300</v>
      </c>
      <c r="H134" s="15" t="s">
        <v>184</v>
      </c>
      <c r="I134" s="12" t="s">
        <v>288</v>
      </c>
      <c r="J134" s="37">
        <f>INDEX('Bảng Giá'!$C$3:$H$18,MATCH('Raw Data'!P134,'Bảng Giá'!$B$3:$B$18,0),MATCH('Raw Data'!M134,'Bảng Giá'!$C$2:$H$2,0))</f>
        <v>24500</v>
      </c>
      <c r="K134" s="12">
        <v>24100</v>
      </c>
      <c r="L134" s="36">
        <f t="shared" si="12"/>
        <v>5.0999999999985448</v>
      </c>
      <c r="M134" t="str">
        <f>'References data'!H135</f>
        <v>Liên Vùng Tỉnh</v>
      </c>
      <c r="N134">
        <f t="shared" si="13"/>
        <v>0.3</v>
      </c>
      <c r="O134">
        <f t="shared" si="14"/>
        <v>400</v>
      </c>
      <c r="P134" t="str">
        <f>IF(AND(N134&gt;0,N134&lt;=0.05),'Bảng Giá'!$B$3,IF(AND(N134&lt;=0.1,N134&gt;0.05),'Bảng Giá'!$B$4,IF(AND('Raw Data'!N134&gt;0.1,'Raw Data'!N134&lt;=0.25),'Bảng Giá'!$B$5,IF(AND('Raw Data'!N134&gt;0.25,'Raw Data'!N134&lt;=0.5),'Bảng Giá'!$B$6,IF(AND('Raw Data'!N134&gt;0.5,'Raw Data'!N134&lt;=1),'Bảng Giá'!$B$7,IF(AND('Raw Data'!N134&gt;1,'Raw Data'!N134&lt;=1.5),'Bảng Giá'!$B$8,IF(AND('Raw Data'!N134&gt;1.5,'Raw Data'!N134&lt;=2),'Bảng Giá'!$B$9,IF(AND('Raw Data'!N134&gt;2,'Raw Data'!N134&lt;=2.5),'Bảng Giá'!$B$10,IF(AND('Raw Data'!N134&gt;2.5,'Raw Data'!N134&lt;=3),'Bảng Giá'!$B$11,IF(AND('Raw Data'!N134&gt;3,'Raw Data'!N134&lt;=3.5),'Bảng Giá'!$B$12,IF(AND('Raw Data'!N134&gt;3.5,'Raw Data'!N134&lt;=4),'Bảng Giá'!$B$13,IF(AND('Raw Data'!N134&gt;4,'Raw Data'!N134&lt;=4.5),'Bảng Giá'!$B$14,IF(AND('Raw Data'!N134&gt;4.5,'Raw Data'!N134&lt;=5),'Bảng Giá'!$B$15,IF(AND('Raw Data'!N134&gt;5,'Raw Data'!N134&lt;=5.5),'Bảng Giá'!$B$16,IF(AND('Raw Data'!N134&gt;5.5,'Raw Data'!N134&lt;=6),'Bảng Giá'!$B$17,'Bảng Giá'!$B$18)))))))))))))))</f>
        <v>0.25&lt;x&lt;=0.5</v>
      </c>
      <c r="Q134" s="48">
        <f t="shared" si="15"/>
        <v>1.6597510373443983E-2</v>
      </c>
      <c r="R134">
        <f t="shared" si="16"/>
        <v>29400</v>
      </c>
      <c r="S134">
        <f t="shared" si="17"/>
        <v>5300</v>
      </c>
    </row>
    <row r="135" spans="1:19" x14ac:dyDescent="0.25">
      <c r="A135" s="12">
        <v>134</v>
      </c>
      <c r="B135" s="12" t="s">
        <v>292</v>
      </c>
      <c r="C135" s="12" t="s">
        <v>263</v>
      </c>
      <c r="D135" s="16">
        <v>43006.333333333336</v>
      </c>
      <c r="E135" s="17">
        <v>43010.533333333333</v>
      </c>
      <c r="F135" s="13" t="s">
        <v>302</v>
      </c>
      <c r="G135" s="12">
        <v>1900</v>
      </c>
      <c r="H135" s="15" t="s">
        <v>186</v>
      </c>
      <c r="I135" s="12" t="s">
        <v>289</v>
      </c>
      <c r="J135" s="37">
        <f>INDEX('Bảng Giá'!$C$3:$H$18,MATCH('Raw Data'!P135,'Bảng Giá'!$B$3:$B$18,0),MATCH('Raw Data'!M135,'Bảng Giá'!$C$2:$H$2,0))</f>
        <v>49500</v>
      </c>
      <c r="K135" s="12">
        <v>48300</v>
      </c>
      <c r="L135" s="36">
        <f t="shared" si="12"/>
        <v>4.1999999999970896</v>
      </c>
      <c r="M135" t="str">
        <f>'References data'!H136</f>
        <v>Liên Vùng</v>
      </c>
      <c r="N135">
        <f t="shared" si="13"/>
        <v>1.9</v>
      </c>
      <c r="O135">
        <f t="shared" si="14"/>
        <v>1200</v>
      </c>
      <c r="P135" t="str">
        <f>IF(AND(N135&gt;0,N135&lt;=0.05),'Bảng Giá'!$B$3,IF(AND(N135&lt;=0.1,N135&gt;0.05),'Bảng Giá'!$B$4,IF(AND('Raw Data'!N135&gt;0.1,'Raw Data'!N135&lt;=0.25),'Bảng Giá'!$B$5,IF(AND('Raw Data'!N135&gt;0.25,'Raw Data'!N135&lt;=0.5),'Bảng Giá'!$B$6,IF(AND('Raw Data'!N135&gt;0.5,'Raw Data'!N135&lt;=1),'Bảng Giá'!$B$7,IF(AND('Raw Data'!N135&gt;1,'Raw Data'!N135&lt;=1.5),'Bảng Giá'!$B$8,IF(AND('Raw Data'!N135&gt;1.5,'Raw Data'!N135&lt;=2),'Bảng Giá'!$B$9,IF(AND('Raw Data'!N135&gt;2,'Raw Data'!N135&lt;=2.5),'Bảng Giá'!$B$10,IF(AND('Raw Data'!N135&gt;2.5,'Raw Data'!N135&lt;=3),'Bảng Giá'!$B$11,IF(AND('Raw Data'!N135&gt;3,'Raw Data'!N135&lt;=3.5),'Bảng Giá'!$B$12,IF(AND('Raw Data'!N135&gt;3.5,'Raw Data'!N135&lt;=4),'Bảng Giá'!$B$13,IF(AND('Raw Data'!N135&gt;4,'Raw Data'!N135&lt;=4.5),'Bảng Giá'!$B$14,IF(AND('Raw Data'!N135&gt;4.5,'Raw Data'!N135&lt;=5),'Bảng Giá'!$B$15,IF(AND('Raw Data'!N135&gt;5,'Raw Data'!N135&lt;=5.5),'Bảng Giá'!$B$16,IF(AND('Raw Data'!N135&gt;5.5,'Raw Data'!N135&lt;=6),'Bảng Giá'!$B$17,'Bảng Giá'!$B$18)))))))))))))))</f>
        <v>1.5&lt;x&lt;=2</v>
      </c>
      <c r="Q135" s="48">
        <f t="shared" si="15"/>
        <v>2.4844720496894408E-2</v>
      </c>
      <c r="R135">
        <f t="shared" si="16"/>
        <v>59400</v>
      </c>
      <c r="S135">
        <f t="shared" si="17"/>
        <v>11100</v>
      </c>
    </row>
    <row r="136" spans="1:19" x14ac:dyDescent="0.25">
      <c r="A136" s="12">
        <v>135</v>
      </c>
      <c r="B136" s="12" t="s">
        <v>292</v>
      </c>
      <c r="C136" s="12" t="s">
        <v>264</v>
      </c>
      <c r="D136" s="16">
        <v>43005.558333333334</v>
      </c>
      <c r="E136" s="17">
        <v>43010.658333333333</v>
      </c>
      <c r="F136" s="13" t="s">
        <v>302</v>
      </c>
      <c r="G136" s="12">
        <v>1900</v>
      </c>
      <c r="H136" s="15" t="s">
        <v>187</v>
      </c>
      <c r="I136" s="12" t="s">
        <v>197</v>
      </c>
      <c r="J136" s="37">
        <f>INDEX('Bảng Giá'!$C$3:$H$18,MATCH('Raw Data'!P136,'Bảng Giá'!$B$3:$B$18,0),MATCH('Raw Data'!M136,'Bảng Giá'!$C$2:$H$2,0))</f>
        <v>47000</v>
      </c>
      <c r="K136" s="12">
        <v>46300</v>
      </c>
      <c r="L136" s="36">
        <f t="shared" si="12"/>
        <v>5.0999999999985448</v>
      </c>
      <c r="M136" t="str">
        <f>'References data'!H137</f>
        <v>Liên Vùng Tỉnh</v>
      </c>
      <c r="N136">
        <f t="shared" si="13"/>
        <v>1.9</v>
      </c>
      <c r="O136">
        <f t="shared" si="14"/>
        <v>700</v>
      </c>
      <c r="P136" t="str">
        <f>IF(AND(N136&gt;0,N136&lt;=0.05),'Bảng Giá'!$B$3,IF(AND(N136&lt;=0.1,N136&gt;0.05),'Bảng Giá'!$B$4,IF(AND('Raw Data'!N136&gt;0.1,'Raw Data'!N136&lt;=0.25),'Bảng Giá'!$B$5,IF(AND('Raw Data'!N136&gt;0.25,'Raw Data'!N136&lt;=0.5),'Bảng Giá'!$B$6,IF(AND('Raw Data'!N136&gt;0.5,'Raw Data'!N136&lt;=1),'Bảng Giá'!$B$7,IF(AND('Raw Data'!N136&gt;1,'Raw Data'!N136&lt;=1.5),'Bảng Giá'!$B$8,IF(AND('Raw Data'!N136&gt;1.5,'Raw Data'!N136&lt;=2),'Bảng Giá'!$B$9,IF(AND('Raw Data'!N136&gt;2,'Raw Data'!N136&lt;=2.5),'Bảng Giá'!$B$10,IF(AND('Raw Data'!N136&gt;2.5,'Raw Data'!N136&lt;=3),'Bảng Giá'!$B$11,IF(AND('Raw Data'!N136&gt;3,'Raw Data'!N136&lt;=3.5),'Bảng Giá'!$B$12,IF(AND('Raw Data'!N136&gt;3.5,'Raw Data'!N136&lt;=4),'Bảng Giá'!$B$13,IF(AND('Raw Data'!N136&gt;4,'Raw Data'!N136&lt;=4.5),'Bảng Giá'!$B$14,IF(AND('Raw Data'!N136&gt;4.5,'Raw Data'!N136&lt;=5),'Bảng Giá'!$B$15,IF(AND('Raw Data'!N136&gt;5,'Raw Data'!N136&lt;=5.5),'Bảng Giá'!$B$16,IF(AND('Raw Data'!N136&gt;5.5,'Raw Data'!N136&lt;=6),'Bảng Giá'!$B$17,'Bảng Giá'!$B$18)))))))))))))))</f>
        <v>1.5&lt;x&lt;=2</v>
      </c>
      <c r="Q136" s="48">
        <f t="shared" si="15"/>
        <v>1.511879049676026E-2</v>
      </c>
      <c r="R136">
        <f t="shared" si="16"/>
        <v>56400</v>
      </c>
      <c r="S136">
        <f t="shared" si="17"/>
        <v>10100</v>
      </c>
    </row>
    <row r="137" spans="1:19" x14ac:dyDescent="0.25">
      <c r="A137" s="12">
        <v>136</v>
      </c>
      <c r="B137" s="12" t="s">
        <v>292</v>
      </c>
      <c r="C137" s="12" t="s">
        <v>265</v>
      </c>
      <c r="D137" s="16">
        <v>43003.466898148145</v>
      </c>
      <c r="E137" s="17">
        <v>43008.566898148143</v>
      </c>
      <c r="F137" s="13" t="s">
        <v>302</v>
      </c>
      <c r="G137" s="12">
        <v>1000</v>
      </c>
      <c r="H137" s="15" t="s">
        <v>174</v>
      </c>
      <c r="I137" s="12" t="s">
        <v>111</v>
      </c>
      <c r="J137" s="37">
        <f>INDEX('Bảng Giá'!$C$3:$H$18,MATCH('Raw Data'!P137,'Bảng Giá'!$B$3:$B$18,0),MATCH('Raw Data'!M137,'Bảng Giá'!$C$2:$H$2,0))</f>
        <v>31000</v>
      </c>
      <c r="K137" s="12">
        <v>38400</v>
      </c>
      <c r="L137" s="36">
        <f t="shared" si="12"/>
        <v>5.0999999999985448</v>
      </c>
      <c r="M137" t="str">
        <f>'References data'!H138</f>
        <v>Liên Vùng Tỉnh</v>
      </c>
      <c r="N137">
        <f t="shared" si="13"/>
        <v>1</v>
      </c>
      <c r="O137">
        <f t="shared" si="14"/>
        <v>-7400</v>
      </c>
      <c r="P137" t="str">
        <f>IF(AND(N137&gt;0,N137&lt;=0.05),'Bảng Giá'!$B$3,IF(AND(N137&lt;=0.1,N137&gt;0.05),'Bảng Giá'!$B$4,IF(AND('Raw Data'!N137&gt;0.1,'Raw Data'!N137&lt;=0.25),'Bảng Giá'!$B$5,IF(AND('Raw Data'!N137&gt;0.25,'Raw Data'!N137&lt;=0.5),'Bảng Giá'!$B$6,IF(AND('Raw Data'!N137&gt;0.5,'Raw Data'!N137&lt;=1),'Bảng Giá'!$B$7,IF(AND('Raw Data'!N137&gt;1,'Raw Data'!N137&lt;=1.5),'Bảng Giá'!$B$8,IF(AND('Raw Data'!N137&gt;1.5,'Raw Data'!N137&lt;=2),'Bảng Giá'!$B$9,IF(AND('Raw Data'!N137&gt;2,'Raw Data'!N137&lt;=2.5),'Bảng Giá'!$B$10,IF(AND('Raw Data'!N137&gt;2.5,'Raw Data'!N137&lt;=3),'Bảng Giá'!$B$11,IF(AND('Raw Data'!N137&gt;3,'Raw Data'!N137&lt;=3.5),'Bảng Giá'!$B$12,IF(AND('Raw Data'!N137&gt;3.5,'Raw Data'!N137&lt;=4),'Bảng Giá'!$B$13,IF(AND('Raw Data'!N137&gt;4,'Raw Data'!N137&lt;=4.5),'Bảng Giá'!$B$14,IF(AND('Raw Data'!N137&gt;4.5,'Raw Data'!N137&lt;=5),'Bảng Giá'!$B$15,IF(AND('Raw Data'!N137&gt;5,'Raw Data'!N137&lt;=5.5),'Bảng Giá'!$B$16,IF(AND('Raw Data'!N137&gt;5.5,'Raw Data'!N137&lt;=6),'Bảng Giá'!$B$17,'Bảng Giá'!$B$18)))))))))))))))</f>
        <v>0.5&lt;x&lt;=1</v>
      </c>
      <c r="Q137" s="48">
        <f t="shared" si="15"/>
        <v>-0.19270833333333334</v>
      </c>
      <c r="R137">
        <f t="shared" si="16"/>
        <v>37200</v>
      </c>
      <c r="S137">
        <f t="shared" si="17"/>
        <v>-1200</v>
      </c>
    </row>
    <row r="138" spans="1:19" x14ac:dyDescent="0.25">
      <c r="A138" s="12">
        <v>137</v>
      </c>
      <c r="B138" s="12" t="s">
        <v>292</v>
      </c>
      <c r="C138" s="12" t="s">
        <v>266</v>
      </c>
      <c r="D138" s="16">
        <v>43005.415208333332</v>
      </c>
      <c r="E138" s="17">
        <v>43008.715208333335</v>
      </c>
      <c r="F138" s="13" t="s">
        <v>302</v>
      </c>
      <c r="G138" s="12">
        <v>1000</v>
      </c>
      <c r="H138" s="15" t="s">
        <v>189</v>
      </c>
      <c r="I138" s="12" t="s">
        <v>117</v>
      </c>
      <c r="J138" s="37">
        <f>INDEX('Bảng Giá'!$C$3:$H$18,MATCH('Raw Data'!P138,'Bảng Giá'!$B$3:$B$18,0),MATCH('Raw Data'!M138,'Bảng Giá'!$C$2:$H$2,0))</f>
        <v>22500</v>
      </c>
      <c r="K138" s="12">
        <v>27800</v>
      </c>
      <c r="L138" s="36">
        <f t="shared" si="12"/>
        <v>3.3000000000029104</v>
      </c>
      <c r="M138" t="str">
        <f>'References data'!H139</f>
        <v>Nội Vùng Tỉnh</v>
      </c>
      <c r="N138">
        <f t="shared" si="13"/>
        <v>1</v>
      </c>
      <c r="O138">
        <f t="shared" si="14"/>
        <v>-5300</v>
      </c>
      <c r="P138" t="str">
        <f>IF(AND(N138&gt;0,N138&lt;=0.05),'Bảng Giá'!$B$3,IF(AND(N138&lt;=0.1,N138&gt;0.05),'Bảng Giá'!$B$4,IF(AND('Raw Data'!N138&gt;0.1,'Raw Data'!N138&lt;=0.25),'Bảng Giá'!$B$5,IF(AND('Raw Data'!N138&gt;0.25,'Raw Data'!N138&lt;=0.5),'Bảng Giá'!$B$6,IF(AND('Raw Data'!N138&gt;0.5,'Raw Data'!N138&lt;=1),'Bảng Giá'!$B$7,IF(AND('Raw Data'!N138&gt;1,'Raw Data'!N138&lt;=1.5),'Bảng Giá'!$B$8,IF(AND('Raw Data'!N138&gt;1.5,'Raw Data'!N138&lt;=2),'Bảng Giá'!$B$9,IF(AND('Raw Data'!N138&gt;2,'Raw Data'!N138&lt;=2.5),'Bảng Giá'!$B$10,IF(AND('Raw Data'!N138&gt;2.5,'Raw Data'!N138&lt;=3),'Bảng Giá'!$B$11,IF(AND('Raw Data'!N138&gt;3,'Raw Data'!N138&lt;=3.5),'Bảng Giá'!$B$12,IF(AND('Raw Data'!N138&gt;3.5,'Raw Data'!N138&lt;=4),'Bảng Giá'!$B$13,IF(AND('Raw Data'!N138&gt;4,'Raw Data'!N138&lt;=4.5),'Bảng Giá'!$B$14,IF(AND('Raw Data'!N138&gt;4.5,'Raw Data'!N138&lt;=5),'Bảng Giá'!$B$15,IF(AND('Raw Data'!N138&gt;5,'Raw Data'!N138&lt;=5.5),'Bảng Giá'!$B$16,IF(AND('Raw Data'!N138&gt;5.5,'Raw Data'!N138&lt;=6),'Bảng Giá'!$B$17,'Bảng Giá'!$B$18)))))))))))))))</f>
        <v>0.5&lt;x&lt;=1</v>
      </c>
      <c r="Q138" s="48">
        <f t="shared" si="15"/>
        <v>-0.1906474820143885</v>
      </c>
      <c r="R138">
        <f t="shared" si="16"/>
        <v>27000</v>
      </c>
      <c r="S138">
        <f t="shared" si="17"/>
        <v>-800</v>
      </c>
    </row>
    <row r="139" spans="1:19" x14ac:dyDescent="0.25">
      <c r="A139" s="12">
        <v>138</v>
      </c>
      <c r="B139" s="12" t="s">
        <v>292</v>
      </c>
      <c r="C139" s="12" t="s">
        <v>267</v>
      </c>
      <c r="D139" s="16">
        <v>42998.333333333336</v>
      </c>
      <c r="E139" s="17">
        <v>43003.433333333334</v>
      </c>
      <c r="F139" s="13" t="s">
        <v>303</v>
      </c>
      <c r="G139" s="12">
        <v>950</v>
      </c>
      <c r="H139" s="15" t="s">
        <v>174</v>
      </c>
      <c r="I139" s="12" t="s">
        <v>169</v>
      </c>
      <c r="J139" s="37">
        <f>INDEX('Bảng Giá'!$C$3:$H$18,MATCH('Raw Data'!P139,'Bảng Giá'!$B$3:$B$18,0),MATCH('Raw Data'!M139,'Bảng Giá'!$C$2:$H$2,0))</f>
        <v>31000</v>
      </c>
      <c r="K139" s="12">
        <v>30500</v>
      </c>
      <c r="L139" s="36">
        <f t="shared" si="12"/>
        <v>5.0999999999985448</v>
      </c>
      <c r="M139" t="str">
        <f>'References data'!H140</f>
        <v>Liên Vùng Tỉnh</v>
      </c>
      <c r="N139">
        <f t="shared" si="13"/>
        <v>0.95</v>
      </c>
      <c r="O139">
        <f t="shared" si="14"/>
        <v>500</v>
      </c>
      <c r="P139" t="str">
        <f>IF(AND(N139&gt;0,N139&lt;=0.05),'Bảng Giá'!$B$3,IF(AND(N139&lt;=0.1,N139&gt;0.05),'Bảng Giá'!$B$4,IF(AND('Raw Data'!N139&gt;0.1,'Raw Data'!N139&lt;=0.25),'Bảng Giá'!$B$5,IF(AND('Raw Data'!N139&gt;0.25,'Raw Data'!N139&lt;=0.5),'Bảng Giá'!$B$6,IF(AND('Raw Data'!N139&gt;0.5,'Raw Data'!N139&lt;=1),'Bảng Giá'!$B$7,IF(AND('Raw Data'!N139&gt;1,'Raw Data'!N139&lt;=1.5),'Bảng Giá'!$B$8,IF(AND('Raw Data'!N139&gt;1.5,'Raw Data'!N139&lt;=2),'Bảng Giá'!$B$9,IF(AND('Raw Data'!N139&gt;2,'Raw Data'!N139&lt;=2.5),'Bảng Giá'!$B$10,IF(AND('Raw Data'!N139&gt;2.5,'Raw Data'!N139&lt;=3),'Bảng Giá'!$B$11,IF(AND('Raw Data'!N139&gt;3,'Raw Data'!N139&lt;=3.5),'Bảng Giá'!$B$12,IF(AND('Raw Data'!N139&gt;3.5,'Raw Data'!N139&lt;=4),'Bảng Giá'!$B$13,IF(AND('Raw Data'!N139&gt;4,'Raw Data'!N139&lt;=4.5),'Bảng Giá'!$B$14,IF(AND('Raw Data'!N139&gt;4.5,'Raw Data'!N139&lt;=5),'Bảng Giá'!$B$15,IF(AND('Raw Data'!N139&gt;5,'Raw Data'!N139&lt;=5.5),'Bảng Giá'!$B$16,IF(AND('Raw Data'!N139&gt;5.5,'Raw Data'!N139&lt;=6),'Bảng Giá'!$B$17,'Bảng Giá'!$B$18)))))))))))))))</f>
        <v>0.5&lt;x&lt;=1</v>
      </c>
      <c r="Q139" s="48">
        <f t="shared" si="15"/>
        <v>1.6393442622950821E-2</v>
      </c>
      <c r="R139">
        <f t="shared" si="16"/>
        <v>37200</v>
      </c>
      <c r="S139">
        <f t="shared" si="17"/>
        <v>6700</v>
      </c>
    </row>
    <row r="140" spans="1:19" x14ac:dyDescent="0.25">
      <c r="A140" s="12">
        <v>139</v>
      </c>
      <c r="B140" s="12" t="s">
        <v>292</v>
      </c>
      <c r="C140" s="12" t="s">
        <v>268</v>
      </c>
      <c r="D140" s="16">
        <v>42997.499988425923</v>
      </c>
      <c r="E140" s="17">
        <v>43000.799988425926</v>
      </c>
      <c r="F140" s="13" t="s">
        <v>303</v>
      </c>
      <c r="G140" s="12">
        <v>300</v>
      </c>
      <c r="H140" s="15" t="s">
        <v>190</v>
      </c>
      <c r="I140" s="12" t="s">
        <v>167</v>
      </c>
      <c r="J140" s="37">
        <f>INDEX('Bảng Giá'!$C$3:$H$18,MATCH('Raw Data'!P140,'Bảng Giá'!$B$3:$B$18,0),MATCH('Raw Data'!M140,'Bảng Giá'!$C$2:$H$2,0))</f>
        <v>20000</v>
      </c>
      <c r="K140" s="12">
        <v>20200</v>
      </c>
      <c r="L140" s="36">
        <f t="shared" si="12"/>
        <v>3.3000000000029104</v>
      </c>
      <c r="M140" t="str">
        <f>'References data'!H141</f>
        <v>Nội Vùng Tỉnh</v>
      </c>
      <c r="N140">
        <f t="shared" si="13"/>
        <v>0.3</v>
      </c>
      <c r="O140">
        <f t="shared" si="14"/>
        <v>-200</v>
      </c>
      <c r="P140" t="str">
        <f>IF(AND(N140&gt;0,N140&lt;=0.05),'Bảng Giá'!$B$3,IF(AND(N140&lt;=0.1,N140&gt;0.05),'Bảng Giá'!$B$4,IF(AND('Raw Data'!N140&gt;0.1,'Raw Data'!N140&lt;=0.25),'Bảng Giá'!$B$5,IF(AND('Raw Data'!N140&gt;0.25,'Raw Data'!N140&lt;=0.5),'Bảng Giá'!$B$6,IF(AND('Raw Data'!N140&gt;0.5,'Raw Data'!N140&lt;=1),'Bảng Giá'!$B$7,IF(AND('Raw Data'!N140&gt;1,'Raw Data'!N140&lt;=1.5),'Bảng Giá'!$B$8,IF(AND('Raw Data'!N140&gt;1.5,'Raw Data'!N140&lt;=2),'Bảng Giá'!$B$9,IF(AND('Raw Data'!N140&gt;2,'Raw Data'!N140&lt;=2.5),'Bảng Giá'!$B$10,IF(AND('Raw Data'!N140&gt;2.5,'Raw Data'!N140&lt;=3),'Bảng Giá'!$B$11,IF(AND('Raw Data'!N140&gt;3,'Raw Data'!N140&lt;=3.5),'Bảng Giá'!$B$12,IF(AND('Raw Data'!N140&gt;3.5,'Raw Data'!N140&lt;=4),'Bảng Giá'!$B$13,IF(AND('Raw Data'!N140&gt;4,'Raw Data'!N140&lt;=4.5),'Bảng Giá'!$B$14,IF(AND('Raw Data'!N140&gt;4.5,'Raw Data'!N140&lt;=5),'Bảng Giá'!$B$15,IF(AND('Raw Data'!N140&gt;5,'Raw Data'!N140&lt;=5.5),'Bảng Giá'!$B$16,IF(AND('Raw Data'!N140&gt;5.5,'Raw Data'!N140&lt;=6),'Bảng Giá'!$B$17,'Bảng Giá'!$B$18)))))))))))))))</f>
        <v>0.25&lt;x&lt;=0.5</v>
      </c>
      <c r="Q140" s="48">
        <f t="shared" si="15"/>
        <v>-9.9009900990099011E-3</v>
      </c>
      <c r="R140">
        <f t="shared" si="16"/>
        <v>24000</v>
      </c>
      <c r="S140">
        <f t="shared" si="17"/>
        <v>3800</v>
      </c>
    </row>
    <row r="141" spans="1:19" x14ac:dyDescent="0.25">
      <c r="A141" s="12">
        <v>140</v>
      </c>
      <c r="B141" s="12" t="s">
        <v>292</v>
      </c>
      <c r="C141" s="12" t="s">
        <v>269</v>
      </c>
      <c r="D141" s="16">
        <v>42997.443541666667</v>
      </c>
      <c r="E141" s="17">
        <v>43002.543541666666</v>
      </c>
      <c r="F141" s="13" t="s">
        <v>303</v>
      </c>
      <c r="G141" s="12">
        <v>2000</v>
      </c>
      <c r="H141" s="15" t="s">
        <v>192</v>
      </c>
      <c r="I141" s="12" t="s">
        <v>197</v>
      </c>
      <c r="J141" s="37">
        <f>INDEX('Bảng Giá'!$C$3:$H$18,MATCH('Raw Data'!P141,'Bảng Giá'!$B$3:$B$18,0),MATCH('Raw Data'!M141,'Bảng Giá'!$C$2:$H$2,0))</f>
        <v>47000</v>
      </c>
      <c r="K141" s="12">
        <v>54100</v>
      </c>
      <c r="L141" s="36">
        <f t="shared" si="12"/>
        <v>5.0999999999985448</v>
      </c>
      <c r="M141" t="str">
        <f>'References data'!H142</f>
        <v>Liên Vùng Tỉnh</v>
      </c>
      <c r="N141">
        <f t="shared" si="13"/>
        <v>2</v>
      </c>
      <c r="O141">
        <f t="shared" si="14"/>
        <v>-7100</v>
      </c>
      <c r="P141" t="str">
        <f>IF(AND(N141&gt;0,N141&lt;=0.05),'Bảng Giá'!$B$3,IF(AND(N141&lt;=0.1,N141&gt;0.05),'Bảng Giá'!$B$4,IF(AND('Raw Data'!N141&gt;0.1,'Raw Data'!N141&lt;=0.25),'Bảng Giá'!$B$5,IF(AND('Raw Data'!N141&gt;0.25,'Raw Data'!N141&lt;=0.5),'Bảng Giá'!$B$6,IF(AND('Raw Data'!N141&gt;0.5,'Raw Data'!N141&lt;=1),'Bảng Giá'!$B$7,IF(AND('Raw Data'!N141&gt;1,'Raw Data'!N141&lt;=1.5),'Bảng Giá'!$B$8,IF(AND('Raw Data'!N141&gt;1.5,'Raw Data'!N141&lt;=2),'Bảng Giá'!$B$9,IF(AND('Raw Data'!N141&gt;2,'Raw Data'!N141&lt;=2.5),'Bảng Giá'!$B$10,IF(AND('Raw Data'!N141&gt;2.5,'Raw Data'!N141&lt;=3),'Bảng Giá'!$B$11,IF(AND('Raw Data'!N141&gt;3,'Raw Data'!N141&lt;=3.5),'Bảng Giá'!$B$12,IF(AND('Raw Data'!N141&gt;3.5,'Raw Data'!N141&lt;=4),'Bảng Giá'!$B$13,IF(AND('Raw Data'!N141&gt;4,'Raw Data'!N141&lt;=4.5),'Bảng Giá'!$B$14,IF(AND('Raw Data'!N141&gt;4.5,'Raw Data'!N141&lt;=5),'Bảng Giá'!$B$15,IF(AND('Raw Data'!N141&gt;5,'Raw Data'!N141&lt;=5.5),'Bảng Giá'!$B$16,IF(AND('Raw Data'!N141&gt;5.5,'Raw Data'!N141&lt;=6),'Bảng Giá'!$B$17,'Bảng Giá'!$B$18)))))))))))))))</f>
        <v>1.5&lt;x&lt;=2</v>
      </c>
      <c r="Q141" s="48">
        <f t="shared" si="15"/>
        <v>-0.13123844731977818</v>
      </c>
      <c r="R141">
        <f t="shared" si="16"/>
        <v>56400</v>
      </c>
      <c r="S141">
        <f t="shared" si="17"/>
        <v>2300</v>
      </c>
    </row>
    <row r="142" spans="1:19" x14ac:dyDescent="0.25">
      <c r="A142" s="12">
        <v>141</v>
      </c>
      <c r="B142" s="12" t="s">
        <v>292</v>
      </c>
      <c r="C142" s="12" t="s">
        <v>270</v>
      </c>
      <c r="D142" s="16">
        <v>42987.333333333336</v>
      </c>
      <c r="E142" s="17">
        <v>42992.433333333334</v>
      </c>
      <c r="F142" s="13" t="s">
        <v>303</v>
      </c>
      <c r="G142" s="12">
        <v>500</v>
      </c>
      <c r="H142" s="15" t="s">
        <v>194</v>
      </c>
      <c r="I142" s="12" t="s">
        <v>111</v>
      </c>
      <c r="J142" s="37">
        <f>INDEX('Bảng Giá'!$C$3:$H$18,MATCH('Raw Data'!P142,'Bảng Giá'!$B$3:$B$18,0),MATCH('Raw Data'!M142,'Bảng Giá'!$C$2:$H$2,0))</f>
        <v>24500</v>
      </c>
      <c r="K142" s="12">
        <v>30500</v>
      </c>
      <c r="L142" s="36">
        <f t="shared" si="12"/>
        <v>5.0999999999985448</v>
      </c>
      <c r="M142" t="str">
        <f>'References data'!H143</f>
        <v>Liên Vùng Tỉnh</v>
      </c>
      <c r="N142">
        <f t="shared" si="13"/>
        <v>0.5</v>
      </c>
      <c r="O142">
        <f t="shared" si="14"/>
        <v>-6000</v>
      </c>
      <c r="P142" t="str">
        <f>IF(AND(N142&gt;0,N142&lt;=0.05),'Bảng Giá'!$B$3,IF(AND(N142&lt;=0.1,N142&gt;0.05),'Bảng Giá'!$B$4,IF(AND('Raw Data'!N142&gt;0.1,'Raw Data'!N142&lt;=0.25),'Bảng Giá'!$B$5,IF(AND('Raw Data'!N142&gt;0.25,'Raw Data'!N142&lt;=0.5),'Bảng Giá'!$B$6,IF(AND('Raw Data'!N142&gt;0.5,'Raw Data'!N142&lt;=1),'Bảng Giá'!$B$7,IF(AND('Raw Data'!N142&gt;1,'Raw Data'!N142&lt;=1.5),'Bảng Giá'!$B$8,IF(AND('Raw Data'!N142&gt;1.5,'Raw Data'!N142&lt;=2),'Bảng Giá'!$B$9,IF(AND('Raw Data'!N142&gt;2,'Raw Data'!N142&lt;=2.5),'Bảng Giá'!$B$10,IF(AND('Raw Data'!N142&gt;2.5,'Raw Data'!N142&lt;=3),'Bảng Giá'!$B$11,IF(AND('Raw Data'!N142&gt;3,'Raw Data'!N142&lt;=3.5),'Bảng Giá'!$B$12,IF(AND('Raw Data'!N142&gt;3.5,'Raw Data'!N142&lt;=4),'Bảng Giá'!$B$13,IF(AND('Raw Data'!N142&gt;4,'Raw Data'!N142&lt;=4.5),'Bảng Giá'!$B$14,IF(AND('Raw Data'!N142&gt;4.5,'Raw Data'!N142&lt;=5),'Bảng Giá'!$B$15,IF(AND('Raw Data'!N142&gt;5,'Raw Data'!N142&lt;=5.5),'Bảng Giá'!$B$16,IF(AND('Raw Data'!N142&gt;5.5,'Raw Data'!N142&lt;=6),'Bảng Giá'!$B$17,'Bảng Giá'!$B$18)))))))))))))))</f>
        <v>0.25&lt;x&lt;=0.5</v>
      </c>
      <c r="Q142" s="48">
        <f t="shared" si="15"/>
        <v>-0.19672131147540983</v>
      </c>
      <c r="R142">
        <f t="shared" si="16"/>
        <v>29400</v>
      </c>
      <c r="S142">
        <f t="shared" si="17"/>
        <v>-1100</v>
      </c>
    </row>
    <row r="143" spans="1:19" x14ac:dyDescent="0.25">
      <c r="A143" s="12">
        <v>142</v>
      </c>
      <c r="B143" s="12" t="s">
        <v>292</v>
      </c>
      <c r="C143" s="12" t="s">
        <v>271</v>
      </c>
      <c r="D143" s="16">
        <v>42990.652395833335</v>
      </c>
      <c r="E143" s="17">
        <v>42995.752395833333</v>
      </c>
      <c r="F143" s="13" t="s">
        <v>303</v>
      </c>
      <c r="G143" s="12">
        <v>1640</v>
      </c>
      <c r="H143" s="15" t="s">
        <v>165</v>
      </c>
      <c r="I143" s="12" t="s">
        <v>279</v>
      </c>
      <c r="J143" s="37">
        <f>INDEX('Bảng Giá'!$C$3:$H$18,MATCH('Raw Data'!P143,'Bảng Giá'!$B$3:$B$18,0),MATCH('Raw Data'!M143,'Bảng Giá'!$C$2:$H$2,0))</f>
        <v>47000</v>
      </c>
      <c r="K143" s="12">
        <v>46300</v>
      </c>
      <c r="L143" s="36">
        <f t="shared" si="12"/>
        <v>5.0999999999985448</v>
      </c>
      <c r="M143" t="str">
        <f>'References data'!H144</f>
        <v>Liên Vùng Tỉnh</v>
      </c>
      <c r="N143">
        <f t="shared" si="13"/>
        <v>1.64</v>
      </c>
      <c r="O143">
        <f t="shared" si="14"/>
        <v>700</v>
      </c>
      <c r="P143" t="str">
        <f>IF(AND(N143&gt;0,N143&lt;=0.05),'Bảng Giá'!$B$3,IF(AND(N143&lt;=0.1,N143&gt;0.05),'Bảng Giá'!$B$4,IF(AND('Raw Data'!N143&gt;0.1,'Raw Data'!N143&lt;=0.25),'Bảng Giá'!$B$5,IF(AND('Raw Data'!N143&gt;0.25,'Raw Data'!N143&lt;=0.5),'Bảng Giá'!$B$6,IF(AND('Raw Data'!N143&gt;0.5,'Raw Data'!N143&lt;=1),'Bảng Giá'!$B$7,IF(AND('Raw Data'!N143&gt;1,'Raw Data'!N143&lt;=1.5),'Bảng Giá'!$B$8,IF(AND('Raw Data'!N143&gt;1.5,'Raw Data'!N143&lt;=2),'Bảng Giá'!$B$9,IF(AND('Raw Data'!N143&gt;2,'Raw Data'!N143&lt;=2.5),'Bảng Giá'!$B$10,IF(AND('Raw Data'!N143&gt;2.5,'Raw Data'!N143&lt;=3),'Bảng Giá'!$B$11,IF(AND('Raw Data'!N143&gt;3,'Raw Data'!N143&lt;=3.5),'Bảng Giá'!$B$12,IF(AND('Raw Data'!N143&gt;3.5,'Raw Data'!N143&lt;=4),'Bảng Giá'!$B$13,IF(AND('Raw Data'!N143&gt;4,'Raw Data'!N143&lt;=4.5),'Bảng Giá'!$B$14,IF(AND('Raw Data'!N143&gt;4.5,'Raw Data'!N143&lt;=5),'Bảng Giá'!$B$15,IF(AND('Raw Data'!N143&gt;5,'Raw Data'!N143&lt;=5.5),'Bảng Giá'!$B$16,IF(AND('Raw Data'!N143&gt;5.5,'Raw Data'!N143&lt;=6),'Bảng Giá'!$B$17,'Bảng Giá'!$B$18)))))))))))))))</f>
        <v>1.5&lt;x&lt;=2</v>
      </c>
      <c r="Q143" s="48">
        <f t="shared" si="15"/>
        <v>1.511879049676026E-2</v>
      </c>
      <c r="R143">
        <f t="shared" si="16"/>
        <v>56400</v>
      </c>
      <c r="S143">
        <f t="shared" si="17"/>
        <v>10100</v>
      </c>
    </row>
    <row r="144" spans="1:19" x14ac:dyDescent="0.25">
      <c r="A144" s="12">
        <v>143</v>
      </c>
      <c r="B144" s="12" t="s">
        <v>292</v>
      </c>
      <c r="C144" s="12" t="s">
        <v>272</v>
      </c>
      <c r="D144" s="16">
        <v>43002.333333333336</v>
      </c>
      <c r="E144" s="17">
        <v>43007.433333333334</v>
      </c>
      <c r="F144" s="13" t="s">
        <v>303</v>
      </c>
      <c r="G144" s="12">
        <v>1000</v>
      </c>
      <c r="H144" s="15" t="s">
        <v>117</v>
      </c>
      <c r="I144" s="12" t="s">
        <v>282</v>
      </c>
      <c r="J144" s="37">
        <f>INDEX('Bảng Giá'!$C$3:$H$18,MATCH('Raw Data'!P144,'Bảng Giá'!$B$3:$B$18,0),MATCH('Raw Data'!M144,'Bảng Giá'!$C$2:$H$2,0))</f>
        <v>31000</v>
      </c>
      <c r="K144" s="12">
        <v>38400</v>
      </c>
      <c r="L144" s="36">
        <f t="shared" si="12"/>
        <v>5.0999999999985448</v>
      </c>
      <c r="M144" t="str">
        <f>'References data'!H145</f>
        <v>Liên Vùng Tỉnh</v>
      </c>
      <c r="N144">
        <f t="shared" si="13"/>
        <v>1</v>
      </c>
      <c r="O144">
        <f t="shared" si="14"/>
        <v>-7400</v>
      </c>
      <c r="P144" t="str">
        <f>IF(AND(N144&gt;0,N144&lt;=0.05),'Bảng Giá'!$B$3,IF(AND(N144&lt;=0.1,N144&gt;0.05),'Bảng Giá'!$B$4,IF(AND('Raw Data'!N144&gt;0.1,'Raw Data'!N144&lt;=0.25),'Bảng Giá'!$B$5,IF(AND('Raw Data'!N144&gt;0.25,'Raw Data'!N144&lt;=0.5),'Bảng Giá'!$B$6,IF(AND('Raw Data'!N144&gt;0.5,'Raw Data'!N144&lt;=1),'Bảng Giá'!$B$7,IF(AND('Raw Data'!N144&gt;1,'Raw Data'!N144&lt;=1.5),'Bảng Giá'!$B$8,IF(AND('Raw Data'!N144&gt;1.5,'Raw Data'!N144&lt;=2),'Bảng Giá'!$B$9,IF(AND('Raw Data'!N144&gt;2,'Raw Data'!N144&lt;=2.5),'Bảng Giá'!$B$10,IF(AND('Raw Data'!N144&gt;2.5,'Raw Data'!N144&lt;=3),'Bảng Giá'!$B$11,IF(AND('Raw Data'!N144&gt;3,'Raw Data'!N144&lt;=3.5),'Bảng Giá'!$B$12,IF(AND('Raw Data'!N144&gt;3.5,'Raw Data'!N144&lt;=4),'Bảng Giá'!$B$13,IF(AND('Raw Data'!N144&gt;4,'Raw Data'!N144&lt;=4.5),'Bảng Giá'!$B$14,IF(AND('Raw Data'!N144&gt;4.5,'Raw Data'!N144&lt;=5),'Bảng Giá'!$B$15,IF(AND('Raw Data'!N144&gt;5,'Raw Data'!N144&lt;=5.5),'Bảng Giá'!$B$16,IF(AND('Raw Data'!N144&gt;5.5,'Raw Data'!N144&lt;=6),'Bảng Giá'!$B$17,'Bảng Giá'!$B$18)))))))))))))))</f>
        <v>0.5&lt;x&lt;=1</v>
      </c>
      <c r="Q144" s="48">
        <f t="shared" si="15"/>
        <v>-0.19270833333333334</v>
      </c>
      <c r="R144">
        <f t="shared" si="16"/>
        <v>37200</v>
      </c>
      <c r="S144">
        <f t="shared" si="17"/>
        <v>-1200</v>
      </c>
    </row>
    <row r="145" spans="1:19" x14ac:dyDescent="0.25">
      <c r="A145" s="12">
        <v>144</v>
      </c>
      <c r="B145" s="12" t="s">
        <v>292</v>
      </c>
      <c r="C145" s="12" t="s">
        <v>273</v>
      </c>
      <c r="D145" s="16">
        <v>42998.394745370373</v>
      </c>
      <c r="E145" s="17">
        <v>43001.694745370376</v>
      </c>
      <c r="F145" s="13" t="s">
        <v>303</v>
      </c>
      <c r="G145" s="12">
        <v>1700</v>
      </c>
      <c r="H145" s="15" t="s">
        <v>196</v>
      </c>
      <c r="I145" s="12" t="s">
        <v>290</v>
      </c>
      <c r="J145" s="37">
        <f>INDEX('Bảng Giá'!$C$3:$H$18,MATCH('Raw Data'!P145,'Bảng Giá'!$B$3:$B$18,0),MATCH('Raw Data'!M145,'Bảng Giá'!$C$2:$H$2,0))</f>
        <v>32000</v>
      </c>
      <c r="K145" s="12">
        <v>32300</v>
      </c>
      <c r="L145" s="36">
        <f t="shared" si="12"/>
        <v>3.3000000000029104</v>
      </c>
      <c r="M145" t="str">
        <f>'References data'!H146</f>
        <v>Nội Vùng Tỉnh</v>
      </c>
      <c r="N145">
        <f t="shared" si="13"/>
        <v>1.7</v>
      </c>
      <c r="O145">
        <f t="shared" si="14"/>
        <v>-300</v>
      </c>
      <c r="P145" t="str">
        <f>IF(AND(N145&gt;0,N145&lt;=0.05),'Bảng Giá'!$B$3,IF(AND(N145&lt;=0.1,N145&gt;0.05),'Bảng Giá'!$B$4,IF(AND('Raw Data'!N145&gt;0.1,'Raw Data'!N145&lt;=0.25),'Bảng Giá'!$B$5,IF(AND('Raw Data'!N145&gt;0.25,'Raw Data'!N145&lt;=0.5),'Bảng Giá'!$B$6,IF(AND('Raw Data'!N145&gt;0.5,'Raw Data'!N145&lt;=1),'Bảng Giá'!$B$7,IF(AND('Raw Data'!N145&gt;1,'Raw Data'!N145&lt;=1.5),'Bảng Giá'!$B$8,IF(AND('Raw Data'!N145&gt;1.5,'Raw Data'!N145&lt;=2),'Bảng Giá'!$B$9,IF(AND('Raw Data'!N145&gt;2,'Raw Data'!N145&lt;=2.5),'Bảng Giá'!$B$10,IF(AND('Raw Data'!N145&gt;2.5,'Raw Data'!N145&lt;=3),'Bảng Giá'!$B$11,IF(AND('Raw Data'!N145&gt;3,'Raw Data'!N145&lt;=3.5),'Bảng Giá'!$B$12,IF(AND('Raw Data'!N145&gt;3.5,'Raw Data'!N145&lt;=4),'Bảng Giá'!$B$13,IF(AND('Raw Data'!N145&gt;4,'Raw Data'!N145&lt;=4.5),'Bảng Giá'!$B$14,IF(AND('Raw Data'!N145&gt;4.5,'Raw Data'!N145&lt;=5),'Bảng Giá'!$B$15,IF(AND('Raw Data'!N145&gt;5,'Raw Data'!N145&lt;=5.5),'Bảng Giá'!$B$16,IF(AND('Raw Data'!N145&gt;5.5,'Raw Data'!N145&lt;=6),'Bảng Giá'!$B$17,'Bảng Giá'!$B$18)))))))))))))))</f>
        <v>1.5&lt;x&lt;=2</v>
      </c>
      <c r="Q145" s="48">
        <f t="shared" si="15"/>
        <v>-9.2879256965944269E-3</v>
      </c>
      <c r="R145">
        <f t="shared" si="16"/>
        <v>38400</v>
      </c>
      <c r="S145">
        <f t="shared" si="17"/>
        <v>6100</v>
      </c>
    </row>
    <row r="146" spans="1:19" x14ac:dyDescent="0.25">
      <c r="A146" s="12">
        <v>145</v>
      </c>
      <c r="B146" s="12" t="s">
        <v>292</v>
      </c>
      <c r="C146" s="12" t="s">
        <v>274</v>
      </c>
      <c r="D146" s="16">
        <v>42998.723414351851</v>
      </c>
      <c r="E146" s="17">
        <v>43002.023414351854</v>
      </c>
      <c r="F146" s="13" t="s">
        <v>303</v>
      </c>
      <c r="G146" s="12">
        <v>550</v>
      </c>
      <c r="H146" s="15" t="s">
        <v>187</v>
      </c>
      <c r="I146" s="12" t="s">
        <v>291</v>
      </c>
      <c r="J146" s="37">
        <f>INDEX('Bảng Giá'!$C$3:$H$18,MATCH('Raw Data'!P146,'Bảng Giá'!$B$3:$B$18,0),MATCH('Raw Data'!M146,'Bảng Giá'!$C$2:$H$2,0))</f>
        <v>22500</v>
      </c>
      <c r="K146" s="12">
        <v>22800</v>
      </c>
      <c r="L146" s="36">
        <f t="shared" si="12"/>
        <v>3.3000000000029104</v>
      </c>
      <c r="M146" t="str">
        <f>'References data'!H147</f>
        <v>Nội Vùng Tỉnh</v>
      </c>
      <c r="N146">
        <f t="shared" si="13"/>
        <v>0.55000000000000004</v>
      </c>
      <c r="O146">
        <f t="shared" si="14"/>
        <v>-300</v>
      </c>
      <c r="P146" t="str">
        <f>IF(AND(N146&gt;0,N146&lt;=0.05),'Bảng Giá'!$B$3,IF(AND(N146&lt;=0.1,N146&gt;0.05),'Bảng Giá'!$B$4,IF(AND('Raw Data'!N146&gt;0.1,'Raw Data'!N146&lt;=0.25),'Bảng Giá'!$B$5,IF(AND('Raw Data'!N146&gt;0.25,'Raw Data'!N146&lt;=0.5),'Bảng Giá'!$B$6,IF(AND('Raw Data'!N146&gt;0.5,'Raw Data'!N146&lt;=1),'Bảng Giá'!$B$7,IF(AND('Raw Data'!N146&gt;1,'Raw Data'!N146&lt;=1.5),'Bảng Giá'!$B$8,IF(AND('Raw Data'!N146&gt;1.5,'Raw Data'!N146&lt;=2),'Bảng Giá'!$B$9,IF(AND('Raw Data'!N146&gt;2,'Raw Data'!N146&lt;=2.5),'Bảng Giá'!$B$10,IF(AND('Raw Data'!N146&gt;2.5,'Raw Data'!N146&lt;=3),'Bảng Giá'!$B$11,IF(AND('Raw Data'!N146&gt;3,'Raw Data'!N146&lt;=3.5),'Bảng Giá'!$B$12,IF(AND('Raw Data'!N146&gt;3.5,'Raw Data'!N146&lt;=4),'Bảng Giá'!$B$13,IF(AND('Raw Data'!N146&gt;4,'Raw Data'!N146&lt;=4.5),'Bảng Giá'!$B$14,IF(AND('Raw Data'!N146&gt;4.5,'Raw Data'!N146&lt;=5),'Bảng Giá'!$B$15,IF(AND('Raw Data'!N146&gt;5,'Raw Data'!N146&lt;=5.5),'Bảng Giá'!$B$16,IF(AND('Raw Data'!N146&gt;5.5,'Raw Data'!N146&lt;=6),'Bảng Giá'!$B$17,'Bảng Giá'!$B$18)))))))))))))))</f>
        <v>0.5&lt;x&lt;=1</v>
      </c>
      <c r="Q146" s="48">
        <f t="shared" si="15"/>
        <v>-1.3157894736842105E-2</v>
      </c>
      <c r="R146">
        <f t="shared" si="16"/>
        <v>27000</v>
      </c>
      <c r="S146">
        <f t="shared" si="17"/>
        <v>4200</v>
      </c>
    </row>
    <row r="147" spans="1:19" x14ac:dyDescent="0.25">
      <c r="A147" s="12">
        <v>146</v>
      </c>
      <c r="B147" s="12" t="s">
        <v>293</v>
      </c>
      <c r="C147" s="12">
        <v>48243179</v>
      </c>
      <c r="D147" s="17">
        <v>43010.918804201392</v>
      </c>
      <c r="E147" s="17">
        <v>43013.437539317129</v>
      </c>
      <c r="F147" s="13" t="s">
        <v>302</v>
      </c>
      <c r="G147" s="12">
        <v>7200</v>
      </c>
      <c r="H147" s="12" t="s">
        <v>114</v>
      </c>
      <c r="I147" s="12" t="s">
        <v>98</v>
      </c>
      <c r="J147" s="37">
        <f>INDEX('Bảng Giá'!$C$3:$H$18,MATCH('Raw Data'!P147,'Bảng Giá'!$B$3:$B$18,0),MATCH('Raw Data'!M147,'Bảng Giá'!$C$2:$H$2,0))</f>
        <v>8000</v>
      </c>
      <c r="K147" s="12">
        <v>127200</v>
      </c>
      <c r="L147" s="36">
        <f t="shared" si="12"/>
        <v>2.5187351157364901</v>
      </c>
      <c r="M147" t="str">
        <f>'References data'!H148</f>
        <v>Liên Vùng đặc biệt</v>
      </c>
      <c r="N147" s="46">
        <f t="shared" si="13"/>
        <v>7.2</v>
      </c>
      <c r="O147">
        <f t="shared" si="14"/>
        <v>-119200</v>
      </c>
      <c r="P147" t="str">
        <f>IF(AND(N147&gt;0,N147&lt;=0.05),'Bảng Giá'!$B$3,IF(AND(N147&lt;=0.1,N147&gt;0.05),'Bảng Giá'!$B$4,IF(AND('Raw Data'!N147&gt;0.1,'Raw Data'!N147&lt;=0.25),'Bảng Giá'!$B$5,IF(AND('Raw Data'!N147&gt;0.25,'Raw Data'!N147&lt;=0.5),'Bảng Giá'!$B$6,IF(AND('Raw Data'!N147&gt;0.5,'Raw Data'!N147&lt;=1),'Bảng Giá'!$B$7,IF(AND('Raw Data'!N147&gt;1,'Raw Data'!N147&lt;=1.5),'Bảng Giá'!$B$8,IF(AND('Raw Data'!N147&gt;1.5,'Raw Data'!N147&lt;=2),'Bảng Giá'!$B$9,IF(AND('Raw Data'!N147&gt;2,'Raw Data'!N147&lt;=2.5),'Bảng Giá'!$B$10,IF(AND('Raw Data'!N147&gt;2.5,'Raw Data'!N147&lt;=3),'Bảng Giá'!$B$11,IF(AND('Raw Data'!N147&gt;3,'Raw Data'!N147&lt;=3.5),'Bảng Giá'!$B$12,IF(AND('Raw Data'!N147&gt;3.5,'Raw Data'!N147&lt;=4),'Bảng Giá'!$B$13,IF(AND('Raw Data'!N147&gt;4,'Raw Data'!N147&lt;=4.5),'Bảng Giá'!$B$14,IF(AND('Raw Data'!N147&gt;4.5,'Raw Data'!N147&lt;=5),'Bảng Giá'!$B$15,IF(AND('Raw Data'!N147&gt;5,'Raw Data'!N147&lt;=5.5),'Bảng Giá'!$B$16,IF(AND('Raw Data'!N147&gt;5.5,'Raw Data'!N147&lt;=6),'Bảng Giá'!$B$17,'Bảng Giá'!$B$18)))))))))))))))</f>
        <v>Next 0.5</v>
      </c>
      <c r="Q147" s="48">
        <f t="shared" si="15"/>
        <v>-0.93710691823899372</v>
      </c>
      <c r="R147">
        <f t="shared" si="16"/>
        <v>9600</v>
      </c>
      <c r="S147">
        <f t="shared" si="17"/>
        <v>-117600</v>
      </c>
    </row>
    <row r="148" spans="1:19" x14ac:dyDescent="0.25">
      <c r="A148" s="12">
        <v>147</v>
      </c>
      <c r="B148" s="12" t="s">
        <v>293</v>
      </c>
      <c r="C148" s="12">
        <v>59231479</v>
      </c>
      <c r="D148" s="17">
        <v>43021.449483564815</v>
      </c>
      <c r="E148" s="17">
        <v>43022.432600428241</v>
      </c>
      <c r="F148" s="13" t="s">
        <v>302</v>
      </c>
      <c r="G148" s="12">
        <v>1050</v>
      </c>
      <c r="H148" s="12" t="s">
        <v>114</v>
      </c>
      <c r="I148" s="12" t="s">
        <v>131</v>
      </c>
      <c r="J148" s="37">
        <f>INDEX('Bảng Giá'!$C$3:$H$18,MATCH('Raw Data'!P148,'Bảng Giá'!$B$3:$B$18,0),MATCH('Raw Data'!M148,'Bảng Giá'!$C$2:$H$2,0))</f>
        <v>38500</v>
      </c>
      <c r="K148" s="12">
        <v>37800</v>
      </c>
      <c r="L148" s="36">
        <f t="shared" si="12"/>
        <v>0.98311686342640314</v>
      </c>
      <c r="M148" t="str">
        <f>'References data'!H149</f>
        <v>Liên Vùng đặc biệt</v>
      </c>
      <c r="N148">
        <f t="shared" si="13"/>
        <v>1.05</v>
      </c>
      <c r="O148">
        <f t="shared" si="14"/>
        <v>700</v>
      </c>
      <c r="P148" t="str">
        <f>IF(AND(N148&gt;0,N148&lt;=0.05),'Bảng Giá'!$B$3,IF(AND(N148&lt;=0.1,N148&gt;0.05),'Bảng Giá'!$B$4,IF(AND('Raw Data'!N148&gt;0.1,'Raw Data'!N148&lt;=0.25),'Bảng Giá'!$B$5,IF(AND('Raw Data'!N148&gt;0.25,'Raw Data'!N148&lt;=0.5),'Bảng Giá'!$B$6,IF(AND('Raw Data'!N148&gt;0.5,'Raw Data'!N148&lt;=1),'Bảng Giá'!$B$7,IF(AND('Raw Data'!N148&gt;1,'Raw Data'!N148&lt;=1.5),'Bảng Giá'!$B$8,IF(AND('Raw Data'!N148&gt;1.5,'Raw Data'!N148&lt;=2),'Bảng Giá'!$B$9,IF(AND('Raw Data'!N148&gt;2,'Raw Data'!N148&lt;=2.5),'Bảng Giá'!$B$10,IF(AND('Raw Data'!N148&gt;2.5,'Raw Data'!N148&lt;=3),'Bảng Giá'!$B$11,IF(AND('Raw Data'!N148&gt;3,'Raw Data'!N148&lt;=3.5),'Bảng Giá'!$B$12,IF(AND('Raw Data'!N148&gt;3.5,'Raw Data'!N148&lt;=4),'Bảng Giá'!$B$13,IF(AND('Raw Data'!N148&gt;4,'Raw Data'!N148&lt;=4.5),'Bảng Giá'!$B$14,IF(AND('Raw Data'!N148&gt;4.5,'Raw Data'!N148&lt;=5),'Bảng Giá'!$B$15,IF(AND('Raw Data'!N148&gt;5,'Raw Data'!N148&lt;=5.5),'Bảng Giá'!$B$16,IF(AND('Raw Data'!N148&gt;5.5,'Raw Data'!N148&lt;=6),'Bảng Giá'!$B$17,'Bảng Giá'!$B$18)))))))))))))))</f>
        <v>1&lt;x&lt;=1.5</v>
      </c>
      <c r="Q148" s="48">
        <f t="shared" si="15"/>
        <v>1.8518518518518517E-2</v>
      </c>
      <c r="R148">
        <f t="shared" si="16"/>
        <v>46200</v>
      </c>
      <c r="S148">
        <f t="shared" si="17"/>
        <v>8400</v>
      </c>
    </row>
    <row r="149" spans="1:19" x14ac:dyDescent="0.25">
      <c r="A149" s="12">
        <v>148</v>
      </c>
      <c r="B149" s="12" t="s">
        <v>293</v>
      </c>
      <c r="C149" s="12">
        <v>72478615</v>
      </c>
      <c r="D149" s="17">
        <v>43015.458154016203</v>
      </c>
      <c r="E149" s="17">
        <v>43018.411038194441</v>
      </c>
      <c r="F149" s="13" t="s">
        <v>302</v>
      </c>
      <c r="G149" s="12">
        <v>1050</v>
      </c>
      <c r="H149" s="12" t="s">
        <v>114</v>
      </c>
      <c r="I149" s="12" t="s">
        <v>146</v>
      </c>
      <c r="J149" s="37">
        <f>INDEX('Bảng Giá'!$C$3:$H$18,MATCH('Raw Data'!P149,'Bảng Giá'!$B$3:$B$18,0),MATCH('Raw Data'!M149,'Bảng Giá'!$C$2:$H$2,0))</f>
        <v>38500</v>
      </c>
      <c r="K149" s="12">
        <v>37800</v>
      </c>
      <c r="L149" s="36">
        <f t="shared" si="12"/>
        <v>2.9528841782375821</v>
      </c>
      <c r="M149" t="str">
        <f>'References data'!H150</f>
        <v>Liên Vùng đặc biệt</v>
      </c>
      <c r="N149">
        <f t="shared" si="13"/>
        <v>1.05</v>
      </c>
      <c r="O149">
        <f t="shared" si="14"/>
        <v>700</v>
      </c>
      <c r="P149" t="str">
        <f>IF(AND(N149&gt;0,N149&lt;=0.05),'Bảng Giá'!$B$3,IF(AND(N149&lt;=0.1,N149&gt;0.05),'Bảng Giá'!$B$4,IF(AND('Raw Data'!N149&gt;0.1,'Raw Data'!N149&lt;=0.25),'Bảng Giá'!$B$5,IF(AND('Raw Data'!N149&gt;0.25,'Raw Data'!N149&lt;=0.5),'Bảng Giá'!$B$6,IF(AND('Raw Data'!N149&gt;0.5,'Raw Data'!N149&lt;=1),'Bảng Giá'!$B$7,IF(AND('Raw Data'!N149&gt;1,'Raw Data'!N149&lt;=1.5),'Bảng Giá'!$B$8,IF(AND('Raw Data'!N149&gt;1.5,'Raw Data'!N149&lt;=2),'Bảng Giá'!$B$9,IF(AND('Raw Data'!N149&gt;2,'Raw Data'!N149&lt;=2.5),'Bảng Giá'!$B$10,IF(AND('Raw Data'!N149&gt;2.5,'Raw Data'!N149&lt;=3),'Bảng Giá'!$B$11,IF(AND('Raw Data'!N149&gt;3,'Raw Data'!N149&lt;=3.5),'Bảng Giá'!$B$12,IF(AND('Raw Data'!N149&gt;3.5,'Raw Data'!N149&lt;=4),'Bảng Giá'!$B$13,IF(AND('Raw Data'!N149&gt;4,'Raw Data'!N149&lt;=4.5),'Bảng Giá'!$B$14,IF(AND('Raw Data'!N149&gt;4.5,'Raw Data'!N149&lt;=5),'Bảng Giá'!$B$15,IF(AND('Raw Data'!N149&gt;5,'Raw Data'!N149&lt;=5.5),'Bảng Giá'!$B$16,IF(AND('Raw Data'!N149&gt;5.5,'Raw Data'!N149&lt;=6),'Bảng Giá'!$B$17,'Bảng Giá'!$B$18)))))))))))))))</f>
        <v>1&lt;x&lt;=1.5</v>
      </c>
      <c r="Q149" s="48">
        <f t="shared" si="15"/>
        <v>1.8518518518518517E-2</v>
      </c>
      <c r="R149">
        <f t="shared" si="16"/>
        <v>46200</v>
      </c>
      <c r="S149">
        <f t="shared" si="17"/>
        <v>8400</v>
      </c>
    </row>
    <row r="150" spans="1:19" x14ac:dyDescent="0.25">
      <c r="A150" s="12">
        <v>149</v>
      </c>
      <c r="B150" s="12" t="s">
        <v>293</v>
      </c>
      <c r="C150" s="12">
        <v>63615647</v>
      </c>
      <c r="D150" s="17">
        <v>43010.918728206016</v>
      </c>
      <c r="E150" s="17">
        <v>43012.772349537037</v>
      </c>
      <c r="F150" s="13" t="s">
        <v>302</v>
      </c>
      <c r="G150" s="12">
        <v>350</v>
      </c>
      <c r="H150" s="12" t="s">
        <v>114</v>
      </c>
      <c r="I150" s="12" t="s">
        <v>131</v>
      </c>
      <c r="J150" s="37">
        <f>INDEX('Bảng Giá'!$C$3:$H$18,MATCH('Raw Data'!P150,'Bảng Giá'!$B$3:$B$18,0),MATCH('Raw Data'!M150,'Bảng Giá'!$C$2:$H$2,0))</f>
        <v>22500</v>
      </c>
      <c r="K150" s="12">
        <v>22100</v>
      </c>
      <c r="L150" s="36">
        <f t="shared" si="12"/>
        <v>1.8536213310217136</v>
      </c>
      <c r="M150" t="str">
        <f>'References data'!H151</f>
        <v>Liên Vùng đặc biệt</v>
      </c>
      <c r="N150">
        <f t="shared" si="13"/>
        <v>0.35</v>
      </c>
      <c r="O150">
        <f t="shared" si="14"/>
        <v>400</v>
      </c>
      <c r="P150" t="str">
        <f>IF(AND(N150&gt;0,N150&lt;=0.05),'Bảng Giá'!$B$3,IF(AND(N150&lt;=0.1,N150&gt;0.05),'Bảng Giá'!$B$4,IF(AND('Raw Data'!N150&gt;0.1,'Raw Data'!N150&lt;=0.25),'Bảng Giá'!$B$5,IF(AND('Raw Data'!N150&gt;0.25,'Raw Data'!N150&lt;=0.5),'Bảng Giá'!$B$6,IF(AND('Raw Data'!N150&gt;0.5,'Raw Data'!N150&lt;=1),'Bảng Giá'!$B$7,IF(AND('Raw Data'!N150&gt;1,'Raw Data'!N150&lt;=1.5),'Bảng Giá'!$B$8,IF(AND('Raw Data'!N150&gt;1.5,'Raw Data'!N150&lt;=2),'Bảng Giá'!$B$9,IF(AND('Raw Data'!N150&gt;2,'Raw Data'!N150&lt;=2.5),'Bảng Giá'!$B$10,IF(AND('Raw Data'!N150&gt;2.5,'Raw Data'!N150&lt;=3),'Bảng Giá'!$B$11,IF(AND('Raw Data'!N150&gt;3,'Raw Data'!N150&lt;=3.5),'Bảng Giá'!$B$12,IF(AND('Raw Data'!N150&gt;3.5,'Raw Data'!N150&lt;=4),'Bảng Giá'!$B$13,IF(AND('Raw Data'!N150&gt;4,'Raw Data'!N150&lt;=4.5),'Bảng Giá'!$B$14,IF(AND('Raw Data'!N150&gt;4.5,'Raw Data'!N150&lt;=5),'Bảng Giá'!$B$15,IF(AND('Raw Data'!N150&gt;5,'Raw Data'!N150&lt;=5.5),'Bảng Giá'!$B$16,IF(AND('Raw Data'!N150&gt;5.5,'Raw Data'!N150&lt;=6),'Bảng Giá'!$B$17,'Bảng Giá'!$B$18)))))))))))))))</f>
        <v>0.25&lt;x&lt;=0.5</v>
      </c>
      <c r="Q150" s="48">
        <f t="shared" si="15"/>
        <v>1.8099547511312219E-2</v>
      </c>
      <c r="R150">
        <f t="shared" si="16"/>
        <v>27000</v>
      </c>
      <c r="S150">
        <f t="shared" si="17"/>
        <v>4900</v>
      </c>
    </row>
    <row r="151" spans="1:19" x14ac:dyDescent="0.25">
      <c r="A151" s="12">
        <v>150</v>
      </c>
      <c r="B151" s="12" t="s">
        <v>293</v>
      </c>
      <c r="C151" s="12">
        <v>91232106</v>
      </c>
      <c r="D151" s="17">
        <v>43011.487890972225</v>
      </c>
      <c r="E151" s="17">
        <v>43013.700662233794</v>
      </c>
      <c r="F151" s="13" t="s">
        <v>302</v>
      </c>
      <c r="G151" s="12">
        <v>770</v>
      </c>
      <c r="H151" s="12" t="s">
        <v>114</v>
      </c>
      <c r="I151" s="12" t="s">
        <v>128</v>
      </c>
      <c r="J151" s="37">
        <f>INDEX('Bảng Giá'!$C$3:$H$18,MATCH('Raw Data'!P151,'Bảng Giá'!$B$3:$B$18,0),MATCH('Raw Data'!M151,'Bảng Giá'!$C$2:$H$2,0))</f>
        <v>30500</v>
      </c>
      <c r="K151" s="12">
        <v>29900</v>
      </c>
      <c r="L151" s="36">
        <f t="shared" si="12"/>
        <v>2.2127712615692872</v>
      </c>
      <c r="M151" t="str">
        <f>'References data'!H152</f>
        <v>Liên Vùng đặc biệt</v>
      </c>
      <c r="N151">
        <f t="shared" si="13"/>
        <v>0.77</v>
      </c>
      <c r="O151">
        <f t="shared" si="14"/>
        <v>600</v>
      </c>
      <c r="P151" t="str">
        <f>IF(AND(N151&gt;0,N151&lt;=0.05),'Bảng Giá'!$B$3,IF(AND(N151&lt;=0.1,N151&gt;0.05),'Bảng Giá'!$B$4,IF(AND('Raw Data'!N151&gt;0.1,'Raw Data'!N151&lt;=0.25),'Bảng Giá'!$B$5,IF(AND('Raw Data'!N151&gt;0.25,'Raw Data'!N151&lt;=0.5),'Bảng Giá'!$B$6,IF(AND('Raw Data'!N151&gt;0.5,'Raw Data'!N151&lt;=1),'Bảng Giá'!$B$7,IF(AND('Raw Data'!N151&gt;1,'Raw Data'!N151&lt;=1.5),'Bảng Giá'!$B$8,IF(AND('Raw Data'!N151&gt;1.5,'Raw Data'!N151&lt;=2),'Bảng Giá'!$B$9,IF(AND('Raw Data'!N151&gt;2,'Raw Data'!N151&lt;=2.5),'Bảng Giá'!$B$10,IF(AND('Raw Data'!N151&gt;2.5,'Raw Data'!N151&lt;=3),'Bảng Giá'!$B$11,IF(AND('Raw Data'!N151&gt;3,'Raw Data'!N151&lt;=3.5),'Bảng Giá'!$B$12,IF(AND('Raw Data'!N151&gt;3.5,'Raw Data'!N151&lt;=4),'Bảng Giá'!$B$13,IF(AND('Raw Data'!N151&gt;4,'Raw Data'!N151&lt;=4.5),'Bảng Giá'!$B$14,IF(AND('Raw Data'!N151&gt;4.5,'Raw Data'!N151&lt;=5),'Bảng Giá'!$B$15,IF(AND('Raw Data'!N151&gt;5,'Raw Data'!N151&lt;=5.5),'Bảng Giá'!$B$16,IF(AND('Raw Data'!N151&gt;5.5,'Raw Data'!N151&lt;=6),'Bảng Giá'!$B$17,'Bảng Giá'!$B$18)))))))))))))))</f>
        <v>0.5&lt;x&lt;=1</v>
      </c>
      <c r="Q151" s="48">
        <f t="shared" si="15"/>
        <v>2.0066889632107024E-2</v>
      </c>
      <c r="R151">
        <f t="shared" si="16"/>
        <v>36600</v>
      </c>
      <c r="S151">
        <f t="shared" si="17"/>
        <v>6700</v>
      </c>
    </row>
    <row r="152" spans="1:19" x14ac:dyDescent="0.25">
      <c r="A152" s="12">
        <v>151</v>
      </c>
      <c r="B152" s="12" t="s">
        <v>293</v>
      </c>
      <c r="C152" s="12">
        <v>25790856</v>
      </c>
      <c r="D152" s="17">
        <v>43017.439861840277</v>
      </c>
      <c r="E152" s="17">
        <v>43019.43602789352</v>
      </c>
      <c r="F152" s="13" t="s">
        <v>302</v>
      </c>
      <c r="G152" s="12">
        <v>200</v>
      </c>
      <c r="H152" s="12" t="s">
        <v>114</v>
      </c>
      <c r="I152" s="12" t="s">
        <v>312</v>
      </c>
      <c r="J152" s="37">
        <f>INDEX('Bảng Giá'!$C$3:$H$18,MATCH('Raw Data'!P152,'Bảng Giá'!$B$3:$B$18,0),MATCH('Raw Data'!M152,'Bảng Giá'!$C$2:$H$2,0))</f>
        <v>21000</v>
      </c>
      <c r="K152" s="12">
        <v>20500</v>
      </c>
      <c r="L152" s="36">
        <f t="shared" si="12"/>
        <v>1.9961660532426322</v>
      </c>
      <c r="M152" t="str">
        <f>'References data'!H153</f>
        <v>Liên Vùng</v>
      </c>
      <c r="N152">
        <f t="shared" si="13"/>
        <v>0.2</v>
      </c>
      <c r="O152">
        <f t="shared" si="14"/>
        <v>500</v>
      </c>
      <c r="P152" t="str">
        <f>IF(AND(N152&gt;0,N152&lt;=0.05),'Bảng Giá'!$B$3,IF(AND(N152&lt;=0.1,N152&gt;0.05),'Bảng Giá'!$B$4,IF(AND('Raw Data'!N152&gt;0.1,'Raw Data'!N152&lt;=0.25),'Bảng Giá'!$B$5,IF(AND('Raw Data'!N152&gt;0.25,'Raw Data'!N152&lt;=0.5),'Bảng Giá'!$B$6,IF(AND('Raw Data'!N152&gt;0.5,'Raw Data'!N152&lt;=1),'Bảng Giá'!$B$7,IF(AND('Raw Data'!N152&gt;1,'Raw Data'!N152&lt;=1.5),'Bảng Giá'!$B$8,IF(AND('Raw Data'!N152&gt;1.5,'Raw Data'!N152&lt;=2),'Bảng Giá'!$B$9,IF(AND('Raw Data'!N152&gt;2,'Raw Data'!N152&lt;=2.5),'Bảng Giá'!$B$10,IF(AND('Raw Data'!N152&gt;2.5,'Raw Data'!N152&lt;=3),'Bảng Giá'!$B$11,IF(AND('Raw Data'!N152&gt;3,'Raw Data'!N152&lt;=3.5),'Bảng Giá'!$B$12,IF(AND('Raw Data'!N152&gt;3.5,'Raw Data'!N152&lt;=4),'Bảng Giá'!$B$13,IF(AND('Raw Data'!N152&gt;4,'Raw Data'!N152&lt;=4.5),'Bảng Giá'!$B$14,IF(AND('Raw Data'!N152&gt;4.5,'Raw Data'!N152&lt;=5),'Bảng Giá'!$B$15,IF(AND('Raw Data'!N152&gt;5,'Raw Data'!N152&lt;=5.5),'Bảng Giá'!$B$16,IF(AND('Raw Data'!N152&gt;5.5,'Raw Data'!N152&lt;=6),'Bảng Giá'!$B$17,'Bảng Giá'!$B$18)))))))))))))))</f>
        <v>0.1&lt;x&lt;=0.25</v>
      </c>
      <c r="Q152" s="48">
        <f t="shared" si="15"/>
        <v>2.4390243902439025E-2</v>
      </c>
      <c r="R152">
        <f t="shared" si="16"/>
        <v>25200</v>
      </c>
      <c r="S152">
        <f t="shared" si="17"/>
        <v>4700</v>
      </c>
    </row>
    <row r="153" spans="1:19" x14ac:dyDescent="0.25">
      <c r="A153" s="12">
        <v>152</v>
      </c>
      <c r="B153" s="12" t="s">
        <v>293</v>
      </c>
      <c r="C153" s="12">
        <v>50466085</v>
      </c>
      <c r="D153" s="17">
        <v>43015.637494444447</v>
      </c>
      <c r="E153" s="17">
        <v>43017.406569641207</v>
      </c>
      <c r="F153" s="13" t="s">
        <v>302</v>
      </c>
      <c r="G153" s="12">
        <v>8000</v>
      </c>
      <c r="H153" s="12" t="s">
        <v>114</v>
      </c>
      <c r="I153" s="12" t="s">
        <v>313</v>
      </c>
      <c r="J153" s="37">
        <f>INDEX('Bảng Giá'!$C$3:$H$18,MATCH('Raw Data'!P153,'Bảng Giá'!$B$3:$B$18,0),MATCH('Raw Data'!M153,'Bảng Giá'!$C$2:$H$2,0))</f>
        <v>8500</v>
      </c>
      <c r="K153" s="12">
        <v>147800</v>
      </c>
      <c r="L153" s="36">
        <f t="shared" si="12"/>
        <v>1.7690751967602409</v>
      </c>
      <c r="M153" t="str">
        <f>'References data'!H154</f>
        <v>Liên Vùng</v>
      </c>
      <c r="N153" s="46">
        <f t="shared" si="13"/>
        <v>8</v>
      </c>
      <c r="O153">
        <f t="shared" si="14"/>
        <v>-139300</v>
      </c>
      <c r="P153" t="str">
        <f>IF(AND(N153&gt;0,N153&lt;=0.05),'Bảng Giá'!$B$3,IF(AND(N153&lt;=0.1,N153&gt;0.05),'Bảng Giá'!$B$4,IF(AND('Raw Data'!N153&gt;0.1,'Raw Data'!N153&lt;=0.25),'Bảng Giá'!$B$5,IF(AND('Raw Data'!N153&gt;0.25,'Raw Data'!N153&lt;=0.5),'Bảng Giá'!$B$6,IF(AND('Raw Data'!N153&gt;0.5,'Raw Data'!N153&lt;=1),'Bảng Giá'!$B$7,IF(AND('Raw Data'!N153&gt;1,'Raw Data'!N153&lt;=1.5),'Bảng Giá'!$B$8,IF(AND('Raw Data'!N153&gt;1.5,'Raw Data'!N153&lt;=2),'Bảng Giá'!$B$9,IF(AND('Raw Data'!N153&gt;2,'Raw Data'!N153&lt;=2.5),'Bảng Giá'!$B$10,IF(AND('Raw Data'!N153&gt;2.5,'Raw Data'!N153&lt;=3),'Bảng Giá'!$B$11,IF(AND('Raw Data'!N153&gt;3,'Raw Data'!N153&lt;=3.5),'Bảng Giá'!$B$12,IF(AND('Raw Data'!N153&gt;3.5,'Raw Data'!N153&lt;=4),'Bảng Giá'!$B$13,IF(AND('Raw Data'!N153&gt;4,'Raw Data'!N153&lt;=4.5),'Bảng Giá'!$B$14,IF(AND('Raw Data'!N153&gt;4.5,'Raw Data'!N153&lt;=5),'Bảng Giá'!$B$15,IF(AND('Raw Data'!N153&gt;5,'Raw Data'!N153&lt;=5.5),'Bảng Giá'!$B$16,IF(AND('Raw Data'!N153&gt;5.5,'Raw Data'!N153&lt;=6),'Bảng Giá'!$B$17,'Bảng Giá'!$B$18)))))))))))))))</f>
        <v>Next 0.5</v>
      </c>
      <c r="Q153" s="48">
        <f t="shared" si="15"/>
        <v>-0.94248985115020301</v>
      </c>
      <c r="R153">
        <f t="shared" si="16"/>
        <v>10200</v>
      </c>
      <c r="S153">
        <f t="shared" si="17"/>
        <v>-137600</v>
      </c>
    </row>
    <row r="154" spans="1:19" x14ac:dyDescent="0.25">
      <c r="A154" s="12">
        <v>153</v>
      </c>
      <c r="B154" s="12" t="s">
        <v>293</v>
      </c>
      <c r="C154" s="12">
        <v>89289099</v>
      </c>
      <c r="D154" s="17">
        <v>43017.91972445602</v>
      </c>
      <c r="E154" s="17">
        <v>43019.59913101852</v>
      </c>
      <c r="F154" s="13" t="s">
        <v>302</v>
      </c>
      <c r="G154" s="12">
        <v>1000</v>
      </c>
      <c r="H154" s="12" t="s">
        <v>114</v>
      </c>
      <c r="I154" s="12" t="s">
        <v>100</v>
      </c>
      <c r="J154" s="37">
        <f>INDEX('Bảng Giá'!$C$3:$H$18,MATCH('Raw Data'!P154,'Bảng Giá'!$B$3:$B$18,0),MATCH('Raw Data'!M154,'Bảng Giá'!$C$2:$H$2,0))</f>
        <v>30500</v>
      </c>
      <c r="K154" s="12">
        <v>37800</v>
      </c>
      <c r="L154" s="36">
        <f t="shared" si="12"/>
        <v>1.6794065624999348</v>
      </c>
      <c r="M154" t="str">
        <f>'References data'!H155</f>
        <v>Liên Vùng đặc biệt</v>
      </c>
      <c r="N154">
        <f t="shared" si="13"/>
        <v>1</v>
      </c>
      <c r="O154">
        <f t="shared" si="14"/>
        <v>-7300</v>
      </c>
      <c r="P154" t="str">
        <f>IF(AND(N154&gt;0,N154&lt;=0.05),'Bảng Giá'!$B$3,IF(AND(N154&lt;=0.1,N154&gt;0.05),'Bảng Giá'!$B$4,IF(AND('Raw Data'!N154&gt;0.1,'Raw Data'!N154&lt;=0.25),'Bảng Giá'!$B$5,IF(AND('Raw Data'!N154&gt;0.25,'Raw Data'!N154&lt;=0.5),'Bảng Giá'!$B$6,IF(AND('Raw Data'!N154&gt;0.5,'Raw Data'!N154&lt;=1),'Bảng Giá'!$B$7,IF(AND('Raw Data'!N154&gt;1,'Raw Data'!N154&lt;=1.5),'Bảng Giá'!$B$8,IF(AND('Raw Data'!N154&gt;1.5,'Raw Data'!N154&lt;=2),'Bảng Giá'!$B$9,IF(AND('Raw Data'!N154&gt;2,'Raw Data'!N154&lt;=2.5),'Bảng Giá'!$B$10,IF(AND('Raw Data'!N154&gt;2.5,'Raw Data'!N154&lt;=3),'Bảng Giá'!$B$11,IF(AND('Raw Data'!N154&gt;3,'Raw Data'!N154&lt;=3.5),'Bảng Giá'!$B$12,IF(AND('Raw Data'!N154&gt;3.5,'Raw Data'!N154&lt;=4),'Bảng Giá'!$B$13,IF(AND('Raw Data'!N154&gt;4,'Raw Data'!N154&lt;=4.5),'Bảng Giá'!$B$14,IF(AND('Raw Data'!N154&gt;4.5,'Raw Data'!N154&lt;=5),'Bảng Giá'!$B$15,IF(AND('Raw Data'!N154&gt;5,'Raw Data'!N154&lt;=5.5),'Bảng Giá'!$B$16,IF(AND('Raw Data'!N154&gt;5.5,'Raw Data'!N154&lt;=6),'Bảng Giá'!$B$17,'Bảng Giá'!$B$18)))))))))))))))</f>
        <v>0.5&lt;x&lt;=1</v>
      </c>
      <c r="Q154" s="48">
        <f t="shared" si="15"/>
        <v>-0.19312169312169311</v>
      </c>
      <c r="R154">
        <f t="shared" si="16"/>
        <v>36600</v>
      </c>
      <c r="S154">
        <f t="shared" si="17"/>
        <v>-1200</v>
      </c>
    </row>
    <row r="155" spans="1:19" x14ac:dyDescent="0.25">
      <c r="A155" s="12">
        <v>154</v>
      </c>
      <c r="B155" s="12" t="s">
        <v>293</v>
      </c>
      <c r="C155" s="12">
        <v>21830167</v>
      </c>
      <c r="D155" s="17">
        <v>43013.485136030089</v>
      </c>
      <c r="E155" s="17">
        <v>43015.658196377313</v>
      </c>
      <c r="F155" s="13" t="s">
        <v>302</v>
      </c>
      <c r="G155" s="12">
        <v>1600</v>
      </c>
      <c r="H155" s="12" t="s">
        <v>114</v>
      </c>
      <c r="I155" s="12" t="s">
        <v>142</v>
      </c>
      <c r="J155" s="37">
        <f>INDEX('Bảng Giá'!$C$3:$H$18,MATCH('Raw Data'!P155,'Bảng Giá'!$B$3:$B$18,0),MATCH('Raw Data'!M155,'Bảng Giá'!$C$2:$H$2,0))</f>
        <v>46500</v>
      </c>
      <c r="K155" s="12">
        <v>45600</v>
      </c>
      <c r="L155" s="36">
        <f t="shared" si="12"/>
        <v>2.1730603472242365</v>
      </c>
      <c r="M155" t="str">
        <f>'References data'!H156</f>
        <v>Liên Vùng đặc biệt</v>
      </c>
      <c r="N155">
        <f t="shared" si="13"/>
        <v>1.6</v>
      </c>
      <c r="O155">
        <f t="shared" si="14"/>
        <v>900</v>
      </c>
      <c r="P155" t="str">
        <f>IF(AND(N155&gt;0,N155&lt;=0.05),'Bảng Giá'!$B$3,IF(AND(N155&lt;=0.1,N155&gt;0.05),'Bảng Giá'!$B$4,IF(AND('Raw Data'!N155&gt;0.1,'Raw Data'!N155&lt;=0.25),'Bảng Giá'!$B$5,IF(AND('Raw Data'!N155&gt;0.25,'Raw Data'!N155&lt;=0.5),'Bảng Giá'!$B$6,IF(AND('Raw Data'!N155&gt;0.5,'Raw Data'!N155&lt;=1),'Bảng Giá'!$B$7,IF(AND('Raw Data'!N155&gt;1,'Raw Data'!N155&lt;=1.5),'Bảng Giá'!$B$8,IF(AND('Raw Data'!N155&gt;1.5,'Raw Data'!N155&lt;=2),'Bảng Giá'!$B$9,IF(AND('Raw Data'!N155&gt;2,'Raw Data'!N155&lt;=2.5),'Bảng Giá'!$B$10,IF(AND('Raw Data'!N155&gt;2.5,'Raw Data'!N155&lt;=3),'Bảng Giá'!$B$11,IF(AND('Raw Data'!N155&gt;3,'Raw Data'!N155&lt;=3.5),'Bảng Giá'!$B$12,IF(AND('Raw Data'!N155&gt;3.5,'Raw Data'!N155&lt;=4),'Bảng Giá'!$B$13,IF(AND('Raw Data'!N155&gt;4,'Raw Data'!N155&lt;=4.5),'Bảng Giá'!$B$14,IF(AND('Raw Data'!N155&gt;4.5,'Raw Data'!N155&lt;=5),'Bảng Giá'!$B$15,IF(AND('Raw Data'!N155&gt;5,'Raw Data'!N155&lt;=5.5),'Bảng Giá'!$B$16,IF(AND('Raw Data'!N155&gt;5.5,'Raw Data'!N155&lt;=6),'Bảng Giá'!$B$17,'Bảng Giá'!$B$18)))))))))))))))</f>
        <v>1.5&lt;x&lt;=2</v>
      </c>
      <c r="Q155" s="48">
        <f t="shared" si="15"/>
        <v>1.9736842105263157E-2</v>
      </c>
      <c r="R155">
        <f t="shared" si="16"/>
        <v>55800</v>
      </c>
      <c r="S155">
        <f t="shared" si="17"/>
        <v>10200</v>
      </c>
    </row>
    <row r="156" spans="1:19" x14ac:dyDescent="0.25">
      <c r="A156" s="12">
        <v>155</v>
      </c>
      <c r="B156" s="12" t="s">
        <v>293</v>
      </c>
      <c r="C156" s="12">
        <v>75882655</v>
      </c>
      <c r="D156" s="17">
        <v>43013.485342326392</v>
      </c>
      <c r="E156" s="17">
        <v>43014.707411921299</v>
      </c>
      <c r="F156" s="13" t="s">
        <v>302</v>
      </c>
      <c r="G156" s="12">
        <v>250</v>
      </c>
      <c r="H156" s="12" t="s">
        <v>114</v>
      </c>
      <c r="I156" s="12" t="s">
        <v>100</v>
      </c>
      <c r="J156" s="37">
        <f>INDEX('Bảng Giá'!$C$3:$H$18,MATCH('Raw Data'!P156,'Bảng Giá'!$B$3:$B$18,0),MATCH('Raw Data'!M156,'Bảng Giá'!$C$2:$H$2,0))</f>
        <v>21000</v>
      </c>
      <c r="K156" s="12">
        <v>22100</v>
      </c>
      <c r="L156" s="36">
        <f t="shared" si="12"/>
        <v>1.2220695949072251</v>
      </c>
      <c r="M156" t="str">
        <f>'References data'!H157</f>
        <v>Liên Vùng đặc biệt</v>
      </c>
      <c r="N156">
        <f t="shared" si="13"/>
        <v>0.25</v>
      </c>
      <c r="O156">
        <f t="shared" si="14"/>
        <v>-1100</v>
      </c>
      <c r="P156" t="str">
        <f>IF(AND(N156&gt;0,N156&lt;=0.05),'Bảng Giá'!$B$3,IF(AND(N156&lt;=0.1,N156&gt;0.05),'Bảng Giá'!$B$4,IF(AND('Raw Data'!N156&gt;0.1,'Raw Data'!N156&lt;=0.25),'Bảng Giá'!$B$5,IF(AND('Raw Data'!N156&gt;0.25,'Raw Data'!N156&lt;=0.5),'Bảng Giá'!$B$6,IF(AND('Raw Data'!N156&gt;0.5,'Raw Data'!N156&lt;=1),'Bảng Giá'!$B$7,IF(AND('Raw Data'!N156&gt;1,'Raw Data'!N156&lt;=1.5),'Bảng Giá'!$B$8,IF(AND('Raw Data'!N156&gt;1.5,'Raw Data'!N156&lt;=2),'Bảng Giá'!$B$9,IF(AND('Raw Data'!N156&gt;2,'Raw Data'!N156&lt;=2.5),'Bảng Giá'!$B$10,IF(AND('Raw Data'!N156&gt;2.5,'Raw Data'!N156&lt;=3),'Bảng Giá'!$B$11,IF(AND('Raw Data'!N156&gt;3,'Raw Data'!N156&lt;=3.5),'Bảng Giá'!$B$12,IF(AND('Raw Data'!N156&gt;3.5,'Raw Data'!N156&lt;=4),'Bảng Giá'!$B$13,IF(AND('Raw Data'!N156&gt;4,'Raw Data'!N156&lt;=4.5),'Bảng Giá'!$B$14,IF(AND('Raw Data'!N156&gt;4.5,'Raw Data'!N156&lt;=5),'Bảng Giá'!$B$15,IF(AND('Raw Data'!N156&gt;5,'Raw Data'!N156&lt;=5.5),'Bảng Giá'!$B$16,IF(AND('Raw Data'!N156&gt;5.5,'Raw Data'!N156&lt;=6),'Bảng Giá'!$B$17,'Bảng Giá'!$B$18)))))))))))))))</f>
        <v>0.1&lt;x&lt;=0.25</v>
      </c>
      <c r="Q156" s="48">
        <f t="shared" si="15"/>
        <v>-4.9773755656108594E-2</v>
      </c>
      <c r="R156">
        <f t="shared" si="16"/>
        <v>25200</v>
      </c>
      <c r="S156">
        <f t="shared" si="17"/>
        <v>3100</v>
      </c>
    </row>
    <row r="157" spans="1:19" x14ac:dyDescent="0.25">
      <c r="A157" s="12">
        <v>156</v>
      </c>
      <c r="B157" s="12" t="s">
        <v>293</v>
      </c>
      <c r="C157" s="12">
        <v>51600808</v>
      </c>
      <c r="D157" s="17">
        <v>43019.527921678244</v>
      </c>
      <c r="E157" s="17">
        <v>43022.532489039353</v>
      </c>
      <c r="F157" s="13" t="s">
        <v>302</v>
      </c>
      <c r="G157" s="12">
        <v>300</v>
      </c>
      <c r="H157" s="12" t="s">
        <v>114</v>
      </c>
      <c r="I157" s="12" t="s">
        <v>171</v>
      </c>
      <c r="J157" s="37">
        <f>INDEX('Bảng Giá'!$C$3:$H$18,MATCH('Raw Data'!P157,'Bảng Giá'!$B$3:$B$18,0),MATCH('Raw Data'!M157,'Bảng Giá'!$C$2:$H$2,0))</f>
        <v>26000</v>
      </c>
      <c r="K157" s="12">
        <v>25400</v>
      </c>
      <c r="L157" s="36">
        <f t="shared" si="12"/>
        <v>3.0045673611093662</v>
      </c>
      <c r="M157" t="str">
        <f>'References data'!H158</f>
        <v>Liên Vùng</v>
      </c>
      <c r="N157">
        <f t="shared" si="13"/>
        <v>0.3</v>
      </c>
      <c r="O157">
        <f t="shared" si="14"/>
        <v>600</v>
      </c>
      <c r="P157" t="str">
        <f>IF(AND(N157&gt;0,N157&lt;=0.05),'Bảng Giá'!$B$3,IF(AND(N157&lt;=0.1,N157&gt;0.05),'Bảng Giá'!$B$4,IF(AND('Raw Data'!N157&gt;0.1,'Raw Data'!N157&lt;=0.25),'Bảng Giá'!$B$5,IF(AND('Raw Data'!N157&gt;0.25,'Raw Data'!N157&lt;=0.5),'Bảng Giá'!$B$6,IF(AND('Raw Data'!N157&gt;0.5,'Raw Data'!N157&lt;=1),'Bảng Giá'!$B$7,IF(AND('Raw Data'!N157&gt;1,'Raw Data'!N157&lt;=1.5),'Bảng Giá'!$B$8,IF(AND('Raw Data'!N157&gt;1.5,'Raw Data'!N157&lt;=2),'Bảng Giá'!$B$9,IF(AND('Raw Data'!N157&gt;2,'Raw Data'!N157&lt;=2.5),'Bảng Giá'!$B$10,IF(AND('Raw Data'!N157&gt;2.5,'Raw Data'!N157&lt;=3),'Bảng Giá'!$B$11,IF(AND('Raw Data'!N157&gt;3,'Raw Data'!N157&lt;=3.5),'Bảng Giá'!$B$12,IF(AND('Raw Data'!N157&gt;3.5,'Raw Data'!N157&lt;=4),'Bảng Giá'!$B$13,IF(AND('Raw Data'!N157&gt;4,'Raw Data'!N157&lt;=4.5),'Bảng Giá'!$B$14,IF(AND('Raw Data'!N157&gt;4.5,'Raw Data'!N157&lt;=5),'Bảng Giá'!$B$15,IF(AND('Raw Data'!N157&gt;5,'Raw Data'!N157&lt;=5.5),'Bảng Giá'!$B$16,IF(AND('Raw Data'!N157&gt;5.5,'Raw Data'!N157&lt;=6),'Bảng Giá'!$B$17,'Bảng Giá'!$B$18)))))))))))))))</f>
        <v>0.25&lt;x&lt;=0.5</v>
      </c>
      <c r="Q157" s="48">
        <f t="shared" si="15"/>
        <v>2.3622047244094488E-2</v>
      </c>
      <c r="R157">
        <f t="shared" si="16"/>
        <v>31200</v>
      </c>
      <c r="S157">
        <f t="shared" si="17"/>
        <v>5800</v>
      </c>
    </row>
    <row r="158" spans="1:19" x14ac:dyDescent="0.25">
      <c r="A158" s="12">
        <v>157</v>
      </c>
      <c r="B158" s="12" t="s">
        <v>293</v>
      </c>
      <c r="C158" s="12">
        <v>95110929</v>
      </c>
      <c r="D158" s="17">
        <v>43019.761777581021</v>
      </c>
      <c r="E158" s="17">
        <v>43021.426213113424</v>
      </c>
      <c r="F158" s="13" t="s">
        <v>302</v>
      </c>
      <c r="G158" s="12">
        <v>839</v>
      </c>
      <c r="H158" s="12" t="s">
        <v>114</v>
      </c>
      <c r="I158" s="12" t="s">
        <v>142</v>
      </c>
      <c r="J158" s="37">
        <f>INDEX('Bảng Giá'!$C$3:$H$18,MATCH('Raw Data'!P158,'Bảng Giá'!$B$3:$B$18,0),MATCH('Raw Data'!M158,'Bảng Giá'!$C$2:$H$2,0))</f>
        <v>30500</v>
      </c>
      <c r="K158" s="12">
        <v>29900</v>
      </c>
      <c r="L158" s="36">
        <f t="shared" si="12"/>
        <v>1.6644355324024218</v>
      </c>
      <c r="M158" t="str">
        <f>'References data'!H159</f>
        <v>Liên Vùng đặc biệt</v>
      </c>
      <c r="N158">
        <f t="shared" si="13"/>
        <v>0.83899999999999997</v>
      </c>
      <c r="O158">
        <f t="shared" si="14"/>
        <v>600</v>
      </c>
      <c r="P158" t="str">
        <f>IF(AND(N158&gt;0,N158&lt;=0.05),'Bảng Giá'!$B$3,IF(AND(N158&lt;=0.1,N158&gt;0.05),'Bảng Giá'!$B$4,IF(AND('Raw Data'!N158&gt;0.1,'Raw Data'!N158&lt;=0.25),'Bảng Giá'!$B$5,IF(AND('Raw Data'!N158&gt;0.25,'Raw Data'!N158&lt;=0.5),'Bảng Giá'!$B$6,IF(AND('Raw Data'!N158&gt;0.5,'Raw Data'!N158&lt;=1),'Bảng Giá'!$B$7,IF(AND('Raw Data'!N158&gt;1,'Raw Data'!N158&lt;=1.5),'Bảng Giá'!$B$8,IF(AND('Raw Data'!N158&gt;1.5,'Raw Data'!N158&lt;=2),'Bảng Giá'!$B$9,IF(AND('Raw Data'!N158&gt;2,'Raw Data'!N158&lt;=2.5),'Bảng Giá'!$B$10,IF(AND('Raw Data'!N158&gt;2.5,'Raw Data'!N158&lt;=3),'Bảng Giá'!$B$11,IF(AND('Raw Data'!N158&gt;3,'Raw Data'!N158&lt;=3.5),'Bảng Giá'!$B$12,IF(AND('Raw Data'!N158&gt;3.5,'Raw Data'!N158&lt;=4),'Bảng Giá'!$B$13,IF(AND('Raw Data'!N158&gt;4,'Raw Data'!N158&lt;=4.5),'Bảng Giá'!$B$14,IF(AND('Raw Data'!N158&gt;4.5,'Raw Data'!N158&lt;=5),'Bảng Giá'!$B$15,IF(AND('Raw Data'!N158&gt;5,'Raw Data'!N158&lt;=5.5),'Bảng Giá'!$B$16,IF(AND('Raw Data'!N158&gt;5.5,'Raw Data'!N158&lt;=6),'Bảng Giá'!$B$17,'Bảng Giá'!$B$18)))))))))))))))</f>
        <v>0.5&lt;x&lt;=1</v>
      </c>
      <c r="Q158" s="48">
        <f t="shared" si="15"/>
        <v>2.0066889632107024E-2</v>
      </c>
      <c r="R158">
        <f t="shared" si="16"/>
        <v>36600</v>
      </c>
      <c r="S158">
        <f t="shared" si="17"/>
        <v>6700</v>
      </c>
    </row>
    <row r="159" spans="1:19" x14ac:dyDescent="0.25">
      <c r="A159" s="12">
        <v>158</v>
      </c>
      <c r="B159" s="12" t="s">
        <v>293</v>
      </c>
      <c r="C159" s="12">
        <v>33923970</v>
      </c>
      <c r="D159" s="17">
        <v>43016.717782175925</v>
      </c>
      <c r="E159" s="17">
        <v>43018.748430011576</v>
      </c>
      <c r="F159" s="13" t="s">
        <v>302</v>
      </c>
      <c r="G159" s="12">
        <v>1250</v>
      </c>
      <c r="H159" s="12" t="s">
        <v>114</v>
      </c>
      <c r="I159" s="12" t="s">
        <v>101</v>
      </c>
      <c r="J159" s="37">
        <f>INDEX('Bảng Giá'!$C$3:$H$18,MATCH('Raw Data'!P159,'Bảng Giá'!$B$3:$B$18,0),MATCH('Raw Data'!M159,'Bảng Giá'!$C$2:$H$2,0))</f>
        <v>41000</v>
      </c>
      <c r="K159" s="12">
        <v>40000</v>
      </c>
      <c r="L159" s="36">
        <f t="shared" si="12"/>
        <v>2.0306478356505977</v>
      </c>
      <c r="M159" t="str">
        <f>'References data'!H160</f>
        <v>Liên Vùng</v>
      </c>
      <c r="N159">
        <f t="shared" si="13"/>
        <v>1.25</v>
      </c>
      <c r="O159">
        <f t="shared" si="14"/>
        <v>1000</v>
      </c>
      <c r="P159" t="str">
        <f>IF(AND(N159&gt;0,N159&lt;=0.05),'Bảng Giá'!$B$3,IF(AND(N159&lt;=0.1,N159&gt;0.05),'Bảng Giá'!$B$4,IF(AND('Raw Data'!N159&gt;0.1,'Raw Data'!N159&lt;=0.25),'Bảng Giá'!$B$5,IF(AND('Raw Data'!N159&gt;0.25,'Raw Data'!N159&lt;=0.5),'Bảng Giá'!$B$6,IF(AND('Raw Data'!N159&gt;0.5,'Raw Data'!N159&lt;=1),'Bảng Giá'!$B$7,IF(AND('Raw Data'!N159&gt;1,'Raw Data'!N159&lt;=1.5),'Bảng Giá'!$B$8,IF(AND('Raw Data'!N159&gt;1.5,'Raw Data'!N159&lt;=2),'Bảng Giá'!$B$9,IF(AND('Raw Data'!N159&gt;2,'Raw Data'!N159&lt;=2.5),'Bảng Giá'!$B$10,IF(AND('Raw Data'!N159&gt;2.5,'Raw Data'!N159&lt;=3),'Bảng Giá'!$B$11,IF(AND('Raw Data'!N159&gt;3,'Raw Data'!N159&lt;=3.5),'Bảng Giá'!$B$12,IF(AND('Raw Data'!N159&gt;3.5,'Raw Data'!N159&lt;=4),'Bảng Giá'!$B$13,IF(AND('Raw Data'!N159&gt;4,'Raw Data'!N159&lt;=4.5),'Bảng Giá'!$B$14,IF(AND('Raw Data'!N159&gt;4.5,'Raw Data'!N159&lt;=5),'Bảng Giá'!$B$15,IF(AND('Raw Data'!N159&gt;5,'Raw Data'!N159&lt;=5.5),'Bảng Giá'!$B$16,IF(AND('Raw Data'!N159&gt;5.5,'Raw Data'!N159&lt;=6),'Bảng Giá'!$B$17,'Bảng Giá'!$B$18)))))))))))))))</f>
        <v>1&lt;x&lt;=1.5</v>
      </c>
      <c r="Q159" s="48">
        <f t="shared" si="15"/>
        <v>2.5000000000000001E-2</v>
      </c>
      <c r="R159">
        <f t="shared" si="16"/>
        <v>49200</v>
      </c>
      <c r="S159">
        <f t="shared" si="17"/>
        <v>9200</v>
      </c>
    </row>
    <row r="160" spans="1:19" x14ac:dyDescent="0.25">
      <c r="A160" s="12">
        <v>159</v>
      </c>
      <c r="B160" s="12" t="s">
        <v>293</v>
      </c>
      <c r="C160" s="12">
        <v>13096885</v>
      </c>
      <c r="D160" s="17">
        <v>43009.484093749998</v>
      </c>
      <c r="E160" s="17">
        <v>43011.455794594905</v>
      </c>
      <c r="F160" s="13" t="s">
        <v>302</v>
      </c>
      <c r="G160" s="12">
        <v>2630</v>
      </c>
      <c r="H160" s="12" t="s">
        <v>114</v>
      </c>
      <c r="I160" s="12" t="s">
        <v>275</v>
      </c>
      <c r="J160" s="37">
        <f>INDEX('Bảng Giá'!$C$3:$H$18,MATCH('Raw Data'!P160,'Bảng Giá'!$B$3:$B$18,0),MATCH('Raw Data'!M160,'Bảng Giá'!$C$2:$H$2,0))</f>
        <v>66500</v>
      </c>
      <c r="K160" s="12">
        <v>64900</v>
      </c>
      <c r="L160" s="36">
        <f t="shared" si="12"/>
        <v>1.9717008449079003</v>
      </c>
      <c r="M160" t="str">
        <f>'References data'!H161</f>
        <v>Liên Vùng</v>
      </c>
      <c r="N160">
        <f t="shared" si="13"/>
        <v>2.63</v>
      </c>
      <c r="O160">
        <f t="shared" si="14"/>
        <v>1600</v>
      </c>
      <c r="P160" t="str">
        <f>IF(AND(N160&gt;0,N160&lt;=0.05),'Bảng Giá'!$B$3,IF(AND(N160&lt;=0.1,N160&gt;0.05),'Bảng Giá'!$B$4,IF(AND('Raw Data'!N160&gt;0.1,'Raw Data'!N160&lt;=0.25),'Bảng Giá'!$B$5,IF(AND('Raw Data'!N160&gt;0.25,'Raw Data'!N160&lt;=0.5),'Bảng Giá'!$B$6,IF(AND('Raw Data'!N160&gt;0.5,'Raw Data'!N160&lt;=1),'Bảng Giá'!$B$7,IF(AND('Raw Data'!N160&gt;1,'Raw Data'!N160&lt;=1.5),'Bảng Giá'!$B$8,IF(AND('Raw Data'!N160&gt;1.5,'Raw Data'!N160&lt;=2),'Bảng Giá'!$B$9,IF(AND('Raw Data'!N160&gt;2,'Raw Data'!N160&lt;=2.5),'Bảng Giá'!$B$10,IF(AND('Raw Data'!N160&gt;2.5,'Raw Data'!N160&lt;=3),'Bảng Giá'!$B$11,IF(AND('Raw Data'!N160&gt;3,'Raw Data'!N160&lt;=3.5),'Bảng Giá'!$B$12,IF(AND('Raw Data'!N160&gt;3.5,'Raw Data'!N160&lt;=4),'Bảng Giá'!$B$13,IF(AND('Raw Data'!N160&gt;4,'Raw Data'!N160&lt;=4.5),'Bảng Giá'!$B$14,IF(AND('Raw Data'!N160&gt;4.5,'Raw Data'!N160&lt;=5),'Bảng Giá'!$B$15,IF(AND('Raw Data'!N160&gt;5,'Raw Data'!N160&lt;=5.5),'Bảng Giá'!$B$16,IF(AND('Raw Data'!N160&gt;5.5,'Raw Data'!N160&lt;=6),'Bảng Giá'!$B$17,'Bảng Giá'!$B$18)))))))))))))))</f>
        <v>2.5&lt;x&lt;=3</v>
      </c>
      <c r="Q160" s="48">
        <f t="shared" si="15"/>
        <v>2.465331278890601E-2</v>
      </c>
      <c r="R160">
        <f t="shared" si="16"/>
        <v>79800</v>
      </c>
      <c r="S160">
        <f t="shared" si="17"/>
        <v>14900</v>
      </c>
    </row>
    <row r="161" spans="1:19" x14ac:dyDescent="0.25">
      <c r="A161" s="12">
        <v>160</v>
      </c>
      <c r="B161" s="12" t="s">
        <v>293</v>
      </c>
      <c r="C161" s="12">
        <v>85747838</v>
      </c>
      <c r="D161" s="17">
        <v>43013.494834722223</v>
      </c>
      <c r="E161" s="17">
        <v>43016.507757025465</v>
      </c>
      <c r="F161" s="13" t="s">
        <v>302</v>
      </c>
      <c r="G161" s="12">
        <v>300</v>
      </c>
      <c r="H161" s="12" t="s">
        <v>114</v>
      </c>
      <c r="I161" s="12" t="s">
        <v>312</v>
      </c>
      <c r="J161" s="37">
        <f>INDEX('Bảng Giá'!$C$3:$H$18,MATCH('Raw Data'!P161,'Bảng Giá'!$B$3:$B$18,0),MATCH('Raw Data'!M161,'Bảng Giá'!$C$2:$H$2,0))</f>
        <v>26000</v>
      </c>
      <c r="K161" s="12">
        <v>25400</v>
      </c>
      <c r="L161" s="36">
        <f t="shared" si="12"/>
        <v>3.012922303241794</v>
      </c>
      <c r="M161" t="str">
        <f>'References data'!H162</f>
        <v>Liên Vùng</v>
      </c>
      <c r="N161">
        <f t="shared" si="13"/>
        <v>0.3</v>
      </c>
      <c r="O161">
        <f t="shared" si="14"/>
        <v>600</v>
      </c>
      <c r="P161" t="str">
        <f>IF(AND(N161&gt;0,N161&lt;=0.05),'Bảng Giá'!$B$3,IF(AND(N161&lt;=0.1,N161&gt;0.05),'Bảng Giá'!$B$4,IF(AND('Raw Data'!N161&gt;0.1,'Raw Data'!N161&lt;=0.25),'Bảng Giá'!$B$5,IF(AND('Raw Data'!N161&gt;0.25,'Raw Data'!N161&lt;=0.5),'Bảng Giá'!$B$6,IF(AND('Raw Data'!N161&gt;0.5,'Raw Data'!N161&lt;=1),'Bảng Giá'!$B$7,IF(AND('Raw Data'!N161&gt;1,'Raw Data'!N161&lt;=1.5),'Bảng Giá'!$B$8,IF(AND('Raw Data'!N161&gt;1.5,'Raw Data'!N161&lt;=2),'Bảng Giá'!$B$9,IF(AND('Raw Data'!N161&gt;2,'Raw Data'!N161&lt;=2.5),'Bảng Giá'!$B$10,IF(AND('Raw Data'!N161&gt;2.5,'Raw Data'!N161&lt;=3),'Bảng Giá'!$B$11,IF(AND('Raw Data'!N161&gt;3,'Raw Data'!N161&lt;=3.5),'Bảng Giá'!$B$12,IF(AND('Raw Data'!N161&gt;3.5,'Raw Data'!N161&lt;=4),'Bảng Giá'!$B$13,IF(AND('Raw Data'!N161&gt;4,'Raw Data'!N161&lt;=4.5),'Bảng Giá'!$B$14,IF(AND('Raw Data'!N161&gt;4.5,'Raw Data'!N161&lt;=5),'Bảng Giá'!$B$15,IF(AND('Raw Data'!N161&gt;5,'Raw Data'!N161&lt;=5.5),'Bảng Giá'!$B$16,IF(AND('Raw Data'!N161&gt;5.5,'Raw Data'!N161&lt;=6),'Bảng Giá'!$B$17,'Bảng Giá'!$B$18)))))))))))))))</f>
        <v>0.25&lt;x&lt;=0.5</v>
      </c>
      <c r="Q161" s="48">
        <f t="shared" si="15"/>
        <v>2.3622047244094488E-2</v>
      </c>
      <c r="R161">
        <f t="shared" si="16"/>
        <v>31200</v>
      </c>
      <c r="S161">
        <f t="shared" si="17"/>
        <v>5800</v>
      </c>
    </row>
    <row r="162" spans="1:19" x14ac:dyDescent="0.25">
      <c r="A162" s="12">
        <v>161</v>
      </c>
      <c r="B162" s="12" t="s">
        <v>293</v>
      </c>
      <c r="C162" s="12">
        <v>62031653</v>
      </c>
      <c r="D162" s="17">
        <v>43019.698015624999</v>
      </c>
      <c r="E162" s="17">
        <v>43021.431228703703</v>
      </c>
      <c r="F162" s="13" t="s">
        <v>302</v>
      </c>
      <c r="G162" s="12">
        <v>810</v>
      </c>
      <c r="H162" s="12" t="s">
        <v>114</v>
      </c>
      <c r="I162" s="12" t="s">
        <v>146</v>
      </c>
      <c r="J162" s="37">
        <f>INDEX('Bảng Giá'!$C$3:$H$18,MATCH('Raw Data'!P162,'Bảng Giá'!$B$3:$B$18,0),MATCH('Raw Data'!M162,'Bảng Giá'!$C$2:$H$2,0))</f>
        <v>30500</v>
      </c>
      <c r="K162" s="12">
        <v>29900</v>
      </c>
      <c r="L162" s="36">
        <f t="shared" si="12"/>
        <v>1.7332130787035567</v>
      </c>
      <c r="M162" t="str">
        <f>'References data'!H163</f>
        <v>Liên Vùng đặc biệt</v>
      </c>
      <c r="N162">
        <f t="shared" si="13"/>
        <v>0.81</v>
      </c>
      <c r="O162">
        <f t="shared" si="14"/>
        <v>600</v>
      </c>
      <c r="P162" t="str">
        <f>IF(AND(N162&gt;0,N162&lt;=0.05),'Bảng Giá'!$B$3,IF(AND(N162&lt;=0.1,N162&gt;0.05),'Bảng Giá'!$B$4,IF(AND('Raw Data'!N162&gt;0.1,'Raw Data'!N162&lt;=0.25),'Bảng Giá'!$B$5,IF(AND('Raw Data'!N162&gt;0.25,'Raw Data'!N162&lt;=0.5),'Bảng Giá'!$B$6,IF(AND('Raw Data'!N162&gt;0.5,'Raw Data'!N162&lt;=1),'Bảng Giá'!$B$7,IF(AND('Raw Data'!N162&gt;1,'Raw Data'!N162&lt;=1.5),'Bảng Giá'!$B$8,IF(AND('Raw Data'!N162&gt;1.5,'Raw Data'!N162&lt;=2),'Bảng Giá'!$B$9,IF(AND('Raw Data'!N162&gt;2,'Raw Data'!N162&lt;=2.5),'Bảng Giá'!$B$10,IF(AND('Raw Data'!N162&gt;2.5,'Raw Data'!N162&lt;=3),'Bảng Giá'!$B$11,IF(AND('Raw Data'!N162&gt;3,'Raw Data'!N162&lt;=3.5),'Bảng Giá'!$B$12,IF(AND('Raw Data'!N162&gt;3.5,'Raw Data'!N162&lt;=4),'Bảng Giá'!$B$13,IF(AND('Raw Data'!N162&gt;4,'Raw Data'!N162&lt;=4.5),'Bảng Giá'!$B$14,IF(AND('Raw Data'!N162&gt;4.5,'Raw Data'!N162&lt;=5),'Bảng Giá'!$B$15,IF(AND('Raw Data'!N162&gt;5,'Raw Data'!N162&lt;=5.5),'Bảng Giá'!$B$16,IF(AND('Raw Data'!N162&gt;5.5,'Raw Data'!N162&lt;=6),'Bảng Giá'!$B$17,'Bảng Giá'!$B$18)))))))))))))))</f>
        <v>0.5&lt;x&lt;=1</v>
      </c>
      <c r="Q162" s="48">
        <f t="shared" si="15"/>
        <v>2.0066889632107024E-2</v>
      </c>
      <c r="R162">
        <f t="shared" si="16"/>
        <v>36600</v>
      </c>
      <c r="S162">
        <f t="shared" si="17"/>
        <v>6700</v>
      </c>
    </row>
    <row r="163" spans="1:19" x14ac:dyDescent="0.25">
      <c r="A163" s="12">
        <v>162</v>
      </c>
      <c r="B163" s="12" t="s">
        <v>293</v>
      </c>
      <c r="C163" s="12">
        <v>28526216</v>
      </c>
      <c r="D163" s="17">
        <v>43019.424731828702</v>
      </c>
      <c r="E163" s="17">
        <v>43021.525559224538</v>
      </c>
      <c r="F163" s="13" t="s">
        <v>302</v>
      </c>
      <c r="G163" s="12">
        <v>550</v>
      </c>
      <c r="H163" s="12" t="s">
        <v>114</v>
      </c>
      <c r="I163" s="12" t="s">
        <v>74</v>
      </c>
      <c r="J163" s="37">
        <f>INDEX('Bảng Giá'!$C$3:$H$18,MATCH('Raw Data'!P163,'Bảng Giá'!$B$3:$B$18,0),MATCH('Raw Data'!M163,'Bảng Giá'!$C$2:$H$2,0))</f>
        <v>30500</v>
      </c>
      <c r="K163" s="12">
        <v>29900</v>
      </c>
      <c r="L163" s="36">
        <f t="shared" si="12"/>
        <v>2.1008273958359496</v>
      </c>
      <c r="M163" t="str">
        <f>'References data'!H164</f>
        <v>Liên Vùng đặc biệt</v>
      </c>
      <c r="N163">
        <f t="shared" si="13"/>
        <v>0.55000000000000004</v>
      </c>
      <c r="O163">
        <f t="shared" si="14"/>
        <v>600</v>
      </c>
      <c r="P163" t="str">
        <f>IF(AND(N163&gt;0,N163&lt;=0.05),'Bảng Giá'!$B$3,IF(AND(N163&lt;=0.1,N163&gt;0.05),'Bảng Giá'!$B$4,IF(AND('Raw Data'!N163&gt;0.1,'Raw Data'!N163&lt;=0.25),'Bảng Giá'!$B$5,IF(AND('Raw Data'!N163&gt;0.25,'Raw Data'!N163&lt;=0.5),'Bảng Giá'!$B$6,IF(AND('Raw Data'!N163&gt;0.5,'Raw Data'!N163&lt;=1),'Bảng Giá'!$B$7,IF(AND('Raw Data'!N163&gt;1,'Raw Data'!N163&lt;=1.5),'Bảng Giá'!$B$8,IF(AND('Raw Data'!N163&gt;1.5,'Raw Data'!N163&lt;=2),'Bảng Giá'!$B$9,IF(AND('Raw Data'!N163&gt;2,'Raw Data'!N163&lt;=2.5),'Bảng Giá'!$B$10,IF(AND('Raw Data'!N163&gt;2.5,'Raw Data'!N163&lt;=3),'Bảng Giá'!$B$11,IF(AND('Raw Data'!N163&gt;3,'Raw Data'!N163&lt;=3.5),'Bảng Giá'!$B$12,IF(AND('Raw Data'!N163&gt;3.5,'Raw Data'!N163&lt;=4),'Bảng Giá'!$B$13,IF(AND('Raw Data'!N163&gt;4,'Raw Data'!N163&lt;=4.5),'Bảng Giá'!$B$14,IF(AND('Raw Data'!N163&gt;4.5,'Raw Data'!N163&lt;=5),'Bảng Giá'!$B$15,IF(AND('Raw Data'!N163&gt;5,'Raw Data'!N163&lt;=5.5),'Bảng Giá'!$B$16,IF(AND('Raw Data'!N163&gt;5.5,'Raw Data'!N163&lt;=6),'Bảng Giá'!$B$17,'Bảng Giá'!$B$18)))))))))))))))</f>
        <v>0.5&lt;x&lt;=1</v>
      </c>
      <c r="Q163" s="48">
        <f t="shared" si="15"/>
        <v>2.0066889632107024E-2</v>
      </c>
      <c r="R163">
        <f t="shared" si="16"/>
        <v>36600</v>
      </c>
      <c r="S163">
        <f t="shared" si="17"/>
        <v>6700</v>
      </c>
    </row>
    <row r="164" spans="1:19" x14ac:dyDescent="0.25">
      <c r="A164" s="12">
        <v>163</v>
      </c>
      <c r="B164" s="12" t="s">
        <v>293</v>
      </c>
      <c r="C164" s="12">
        <v>89073001</v>
      </c>
      <c r="D164" s="17">
        <v>43019.74195570602</v>
      </c>
      <c r="E164" s="17">
        <v>43021.443839120373</v>
      </c>
      <c r="F164" s="13" t="s">
        <v>302</v>
      </c>
      <c r="G164" s="12">
        <v>3210</v>
      </c>
      <c r="H164" s="12" t="s">
        <v>114</v>
      </c>
      <c r="I164" s="12" t="s">
        <v>300</v>
      </c>
      <c r="J164" s="37">
        <f>INDEX('Bảng Giá'!$C$3:$H$18,MATCH('Raw Data'!P164,'Bảng Giá'!$B$3:$B$18,0),MATCH('Raw Data'!M164,'Bảng Giá'!$C$2:$H$2,0))</f>
        <v>70500</v>
      </c>
      <c r="K164" s="12">
        <v>69100</v>
      </c>
      <c r="L164" s="36">
        <f t="shared" si="12"/>
        <v>1.7018834143527783</v>
      </c>
      <c r="M164" t="str">
        <f>'References data'!H165</f>
        <v>Liên Vùng đặc biệt</v>
      </c>
      <c r="N164">
        <f t="shared" si="13"/>
        <v>3.21</v>
      </c>
      <c r="O164">
        <f t="shared" si="14"/>
        <v>1400</v>
      </c>
      <c r="P164" t="str">
        <f>IF(AND(N164&gt;0,N164&lt;=0.05),'Bảng Giá'!$B$3,IF(AND(N164&lt;=0.1,N164&gt;0.05),'Bảng Giá'!$B$4,IF(AND('Raw Data'!N164&gt;0.1,'Raw Data'!N164&lt;=0.25),'Bảng Giá'!$B$5,IF(AND('Raw Data'!N164&gt;0.25,'Raw Data'!N164&lt;=0.5),'Bảng Giá'!$B$6,IF(AND('Raw Data'!N164&gt;0.5,'Raw Data'!N164&lt;=1),'Bảng Giá'!$B$7,IF(AND('Raw Data'!N164&gt;1,'Raw Data'!N164&lt;=1.5),'Bảng Giá'!$B$8,IF(AND('Raw Data'!N164&gt;1.5,'Raw Data'!N164&lt;=2),'Bảng Giá'!$B$9,IF(AND('Raw Data'!N164&gt;2,'Raw Data'!N164&lt;=2.5),'Bảng Giá'!$B$10,IF(AND('Raw Data'!N164&gt;2.5,'Raw Data'!N164&lt;=3),'Bảng Giá'!$B$11,IF(AND('Raw Data'!N164&gt;3,'Raw Data'!N164&lt;=3.5),'Bảng Giá'!$B$12,IF(AND('Raw Data'!N164&gt;3.5,'Raw Data'!N164&lt;=4),'Bảng Giá'!$B$13,IF(AND('Raw Data'!N164&gt;4,'Raw Data'!N164&lt;=4.5),'Bảng Giá'!$B$14,IF(AND('Raw Data'!N164&gt;4.5,'Raw Data'!N164&lt;=5),'Bảng Giá'!$B$15,IF(AND('Raw Data'!N164&gt;5,'Raw Data'!N164&lt;=5.5),'Bảng Giá'!$B$16,IF(AND('Raw Data'!N164&gt;5.5,'Raw Data'!N164&lt;=6),'Bảng Giá'!$B$17,'Bảng Giá'!$B$18)))))))))))))))</f>
        <v>3&lt;x&lt;=3.5</v>
      </c>
      <c r="Q164" s="48">
        <f t="shared" si="15"/>
        <v>2.0260492040520984E-2</v>
      </c>
      <c r="R164">
        <f t="shared" si="16"/>
        <v>84600</v>
      </c>
      <c r="S164">
        <f t="shared" si="17"/>
        <v>15500</v>
      </c>
    </row>
    <row r="165" spans="1:19" x14ac:dyDescent="0.25">
      <c r="A165" s="12">
        <v>164</v>
      </c>
      <c r="B165" s="12" t="s">
        <v>293</v>
      </c>
      <c r="C165" s="12">
        <v>39441058</v>
      </c>
      <c r="D165" s="17">
        <v>43018.903655358794</v>
      </c>
      <c r="E165" s="17">
        <v>43020.697011493059</v>
      </c>
      <c r="F165" s="13" t="s">
        <v>302</v>
      </c>
      <c r="G165" s="12">
        <v>480</v>
      </c>
      <c r="H165" s="12" t="s">
        <v>114</v>
      </c>
      <c r="I165" s="12" t="s">
        <v>100</v>
      </c>
      <c r="J165" s="37">
        <f>INDEX('Bảng Giá'!$C$3:$H$18,MATCH('Raw Data'!P165,'Bảng Giá'!$B$3:$B$18,0),MATCH('Raw Data'!M165,'Bảng Giá'!$C$2:$H$2,0))</f>
        <v>22500</v>
      </c>
      <c r="K165" s="12">
        <v>22100</v>
      </c>
      <c r="L165" s="36">
        <f t="shared" si="12"/>
        <v>1.7933561342651956</v>
      </c>
      <c r="M165" t="str">
        <f>'References data'!H166</f>
        <v>Liên Vùng đặc biệt</v>
      </c>
      <c r="N165">
        <f t="shared" si="13"/>
        <v>0.48</v>
      </c>
      <c r="O165">
        <f t="shared" si="14"/>
        <v>400</v>
      </c>
      <c r="P165" t="str">
        <f>IF(AND(N165&gt;0,N165&lt;=0.05),'Bảng Giá'!$B$3,IF(AND(N165&lt;=0.1,N165&gt;0.05),'Bảng Giá'!$B$4,IF(AND('Raw Data'!N165&gt;0.1,'Raw Data'!N165&lt;=0.25),'Bảng Giá'!$B$5,IF(AND('Raw Data'!N165&gt;0.25,'Raw Data'!N165&lt;=0.5),'Bảng Giá'!$B$6,IF(AND('Raw Data'!N165&gt;0.5,'Raw Data'!N165&lt;=1),'Bảng Giá'!$B$7,IF(AND('Raw Data'!N165&gt;1,'Raw Data'!N165&lt;=1.5),'Bảng Giá'!$B$8,IF(AND('Raw Data'!N165&gt;1.5,'Raw Data'!N165&lt;=2),'Bảng Giá'!$B$9,IF(AND('Raw Data'!N165&gt;2,'Raw Data'!N165&lt;=2.5),'Bảng Giá'!$B$10,IF(AND('Raw Data'!N165&gt;2.5,'Raw Data'!N165&lt;=3),'Bảng Giá'!$B$11,IF(AND('Raw Data'!N165&gt;3,'Raw Data'!N165&lt;=3.5),'Bảng Giá'!$B$12,IF(AND('Raw Data'!N165&gt;3.5,'Raw Data'!N165&lt;=4),'Bảng Giá'!$B$13,IF(AND('Raw Data'!N165&gt;4,'Raw Data'!N165&lt;=4.5),'Bảng Giá'!$B$14,IF(AND('Raw Data'!N165&gt;4.5,'Raw Data'!N165&lt;=5),'Bảng Giá'!$B$15,IF(AND('Raw Data'!N165&gt;5,'Raw Data'!N165&lt;=5.5),'Bảng Giá'!$B$16,IF(AND('Raw Data'!N165&gt;5.5,'Raw Data'!N165&lt;=6),'Bảng Giá'!$B$17,'Bảng Giá'!$B$18)))))))))))))))</f>
        <v>0.25&lt;x&lt;=0.5</v>
      </c>
      <c r="Q165" s="48">
        <f t="shared" si="15"/>
        <v>1.8099547511312219E-2</v>
      </c>
      <c r="R165">
        <f t="shared" si="16"/>
        <v>27000</v>
      </c>
      <c r="S165">
        <f t="shared" si="17"/>
        <v>4900</v>
      </c>
    </row>
    <row r="166" spans="1:19" x14ac:dyDescent="0.25">
      <c r="A166" s="12">
        <v>165</v>
      </c>
      <c r="B166" s="12" t="s">
        <v>293</v>
      </c>
      <c r="C166" s="12">
        <v>48684149</v>
      </c>
      <c r="D166" s="17">
        <v>43019.681345289355</v>
      </c>
      <c r="E166" s="17">
        <v>43021.399812928241</v>
      </c>
      <c r="F166" s="13" t="s">
        <v>302</v>
      </c>
      <c r="G166" s="12">
        <v>1935</v>
      </c>
      <c r="H166" s="12" t="s">
        <v>114</v>
      </c>
      <c r="I166" s="12" t="s">
        <v>139</v>
      </c>
      <c r="J166" s="37">
        <f>INDEX('Bảng Giá'!$C$3:$H$18,MATCH('Raw Data'!P166,'Bảng Giá'!$B$3:$B$18,0),MATCH('Raw Data'!M166,'Bảng Giá'!$C$2:$H$2,0))</f>
        <v>46500</v>
      </c>
      <c r="K166" s="12">
        <v>45600</v>
      </c>
      <c r="L166" s="36">
        <f t="shared" si="12"/>
        <v>1.718467638886068</v>
      </c>
      <c r="M166" t="str">
        <f>'References data'!H167</f>
        <v>Liên Vùng đặc biệt</v>
      </c>
      <c r="N166">
        <f t="shared" si="13"/>
        <v>1.9350000000000001</v>
      </c>
      <c r="O166">
        <f t="shared" si="14"/>
        <v>900</v>
      </c>
      <c r="P166" t="str">
        <f>IF(AND(N166&gt;0,N166&lt;=0.05),'Bảng Giá'!$B$3,IF(AND(N166&lt;=0.1,N166&gt;0.05),'Bảng Giá'!$B$4,IF(AND('Raw Data'!N166&gt;0.1,'Raw Data'!N166&lt;=0.25),'Bảng Giá'!$B$5,IF(AND('Raw Data'!N166&gt;0.25,'Raw Data'!N166&lt;=0.5),'Bảng Giá'!$B$6,IF(AND('Raw Data'!N166&gt;0.5,'Raw Data'!N166&lt;=1),'Bảng Giá'!$B$7,IF(AND('Raw Data'!N166&gt;1,'Raw Data'!N166&lt;=1.5),'Bảng Giá'!$B$8,IF(AND('Raw Data'!N166&gt;1.5,'Raw Data'!N166&lt;=2),'Bảng Giá'!$B$9,IF(AND('Raw Data'!N166&gt;2,'Raw Data'!N166&lt;=2.5),'Bảng Giá'!$B$10,IF(AND('Raw Data'!N166&gt;2.5,'Raw Data'!N166&lt;=3),'Bảng Giá'!$B$11,IF(AND('Raw Data'!N166&gt;3,'Raw Data'!N166&lt;=3.5),'Bảng Giá'!$B$12,IF(AND('Raw Data'!N166&gt;3.5,'Raw Data'!N166&lt;=4),'Bảng Giá'!$B$13,IF(AND('Raw Data'!N166&gt;4,'Raw Data'!N166&lt;=4.5),'Bảng Giá'!$B$14,IF(AND('Raw Data'!N166&gt;4.5,'Raw Data'!N166&lt;=5),'Bảng Giá'!$B$15,IF(AND('Raw Data'!N166&gt;5,'Raw Data'!N166&lt;=5.5),'Bảng Giá'!$B$16,IF(AND('Raw Data'!N166&gt;5.5,'Raw Data'!N166&lt;=6),'Bảng Giá'!$B$17,'Bảng Giá'!$B$18)))))))))))))))</f>
        <v>1.5&lt;x&lt;=2</v>
      </c>
      <c r="Q166" s="48">
        <f t="shared" si="15"/>
        <v>1.9736842105263157E-2</v>
      </c>
      <c r="R166">
        <f t="shared" si="16"/>
        <v>55800</v>
      </c>
      <c r="S166">
        <f t="shared" si="17"/>
        <v>10200</v>
      </c>
    </row>
    <row r="167" spans="1:19" x14ac:dyDescent="0.25">
      <c r="A167" s="12">
        <v>166</v>
      </c>
      <c r="B167" s="12" t="s">
        <v>293</v>
      </c>
      <c r="C167" s="12">
        <v>57768526</v>
      </c>
      <c r="D167" s="17">
        <v>43019.697491863422</v>
      </c>
      <c r="E167" s="17">
        <v>43022.668145949072</v>
      </c>
      <c r="F167" s="13" t="s">
        <v>302</v>
      </c>
      <c r="G167" s="12">
        <v>10000</v>
      </c>
      <c r="H167" s="12" t="s">
        <v>114</v>
      </c>
      <c r="I167" s="12" t="s">
        <v>289</v>
      </c>
      <c r="J167" s="37">
        <f>INDEX('Bảng Giá'!$C$3:$H$18,MATCH('Raw Data'!P167,'Bảng Giá'!$B$3:$B$18,0),MATCH('Raw Data'!M167,'Bảng Giá'!$C$2:$H$2,0))</f>
        <v>8000</v>
      </c>
      <c r="K167" s="12">
        <v>171100</v>
      </c>
      <c r="L167" s="36">
        <f t="shared" si="12"/>
        <v>2.9706540856495849</v>
      </c>
      <c r="M167" t="str">
        <f>'References data'!H168</f>
        <v>Liên Vùng đặc biệt</v>
      </c>
      <c r="N167" s="46">
        <f t="shared" si="13"/>
        <v>10</v>
      </c>
      <c r="O167">
        <f t="shared" si="14"/>
        <v>-163100</v>
      </c>
      <c r="P167" t="str">
        <f>IF(AND(N167&gt;0,N167&lt;=0.05),'Bảng Giá'!$B$3,IF(AND(N167&lt;=0.1,N167&gt;0.05),'Bảng Giá'!$B$4,IF(AND('Raw Data'!N167&gt;0.1,'Raw Data'!N167&lt;=0.25),'Bảng Giá'!$B$5,IF(AND('Raw Data'!N167&gt;0.25,'Raw Data'!N167&lt;=0.5),'Bảng Giá'!$B$6,IF(AND('Raw Data'!N167&gt;0.5,'Raw Data'!N167&lt;=1),'Bảng Giá'!$B$7,IF(AND('Raw Data'!N167&gt;1,'Raw Data'!N167&lt;=1.5),'Bảng Giá'!$B$8,IF(AND('Raw Data'!N167&gt;1.5,'Raw Data'!N167&lt;=2),'Bảng Giá'!$B$9,IF(AND('Raw Data'!N167&gt;2,'Raw Data'!N167&lt;=2.5),'Bảng Giá'!$B$10,IF(AND('Raw Data'!N167&gt;2.5,'Raw Data'!N167&lt;=3),'Bảng Giá'!$B$11,IF(AND('Raw Data'!N167&gt;3,'Raw Data'!N167&lt;=3.5),'Bảng Giá'!$B$12,IF(AND('Raw Data'!N167&gt;3.5,'Raw Data'!N167&lt;=4),'Bảng Giá'!$B$13,IF(AND('Raw Data'!N167&gt;4,'Raw Data'!N167&lt;=4.5),'Bảng Giá'!$B$14,IF(AND('Raw Data'!N167&gt;4.5,'Raw Data'!N167&lt;=5),'Bảng Giá'!$B$15,IF(AND('Raw Data'!N167&gt;5,'Raw Data'!N167&lt;=5.5),'Bảng Giá'!$B$16,IF(AND('Raw Data'!N167&gt;5.5,'Raw Data'!N167&lt;=6),'Bảng Giá'!$B$17,'Bảng Giá'!$B$18)))))))))))))))</f>
        <v>Next 0.5</v>
      </c>
      <c r="Q167" s="48">
        <f t="shared" si="15"/>
        <v>-0.95324371712448863</v>
      </c>
      <c r="R167">
        <f t="shared" si="16"/>
        <v>9600</v>
      </c>
      <c r="S167">
        <f t="shared" si="17"/>
        <v>-161500</v>
      </c>
    </row>
    <row r="168" spans="1:19" x14ac:dyDescent="0.25">
      <c r="A168" s="12">
        <v>167</v>
      </c>
      <c r="B168" s="12" t="s">
        <v>293</v>
      </c>
      <c r="C168" s="12">
        <v>45529146</v>
      </c>
      <c r="D168" s="17">
        <v>43012.971977465277</v>
      </c>
      <c r="E168" s="17">
        <v>43014.498835497689</v>
      </c>
      <c r="F168" s="13" t="s">
        <v>302</v>
      </c>
      <c r="G168" s="12">
        <v>5000</v>
      </c>
      <c r="H168" s="12" t="s">
        <v>114</v>
      </c>
      <c r="I168" s="12" t="s">
        <v>142</v>
      </c>
      <c r="J168" s="37">
        <f>INDEX('Bảng Giá'!$C$3:$H$18,MATCH('Raw Data'!P168,'Bảng Giá'!$B$3:$B$18,0),MATCH('Raw Data'!M168,'Bảng Giá'!$C$2:$H$2,0))</f>
        <v>94500</v>
      </c>
      <c r="K168" s="12">
        <v>100500</v>
      </c>
      <c r="L168" s="36">
        <f t="shared" si="12"/>
        <v>1.5268580324118375</v>
      </c>
      <c r="M168" t="str">
        <f>'References data'!H169</f>
        <v>Liên Vùng đặc biệt</v>
      </c>
      <c r="N168">
        <f t="shared" si="13"/>
        <v>5</v>
      </c>
      <c r="O168">
        <f t="shared" si="14"/>
        <v>-6000</v>
      </c>
      <c r="P168" t="str">
        <f>IF(AND(N168&gt;0,N168&lt;=0.05),'Bảng Giá'!$B$3,IF(AND(N168&lt;=0.1,N168&gt;0.05),'Bảng Giá'!$B$4,IF(AND('Raw Data'!N168&gt;0.1,'Raw Data'!N168&lt;=0.25),'Bảng Giá'!$B$5,IF(AND('Raw Data'!N168&gt;0.25,'Raw Data'!N168&lt;=0.5),'Bảng Giá'!$B$6,IF(AND('Raw Data'!N168&gt;0.5,'Raw Data'!N168&lt;=1),'Bảng Giá'!$B$7,IF(AND('Raw Data'!N168&gt;1,'Raw Data'!N168&lt;=1.5),'Bảng Giá'!$B$8,IF(AND('Raw Data'!N168&gt;1.5,'Raw Data'!N168&lt;=2),'Bảng Giá'!$B$9,IF(AND('Raw Data'!N168&gt;2,'Raw Data'!N168&lt;=2.5),'Bảng Giá'!$B$10,IF(AND('Raw Data'!N168&gt;2.5,'Raw Data'!N168&lt;=3),'Bảng Giá'!$B$11,IF(AND('Raw Data'!N168&gt;3,'Raw Data'!N168&lt;=3.5),'Bảng Giá'!$B$12,IF(AND('Raw Data'!N168&gt;3.5,'Raw Data'!N168&lt;=4),'Bảng Giá'!$B$13,IF(AND('Raw Data'!N168&gt;4,'Raw Data'!N168&lt;=4.5),'Bảng Giá'!$B$14,IF(AND('Raw Data'!N168&gt;4.5,'Raw Data'!N168&lt;=5),'Bảng Giá'!$B$15,IF(AND('Raw Data'!N168&gt;5,'Raw Data'!N168&lt;=5.5),'Bảng Giá'!$B$16,IF(AND('Raw Data'!N168&gt;5.5,'Raw Data'!N168&lt;=6),'Bảng Giá'!$B$17,'Bảng Giá'!$B$18)))))))))))))))</f>
        <v>4.5&lt;x&lt;=5</v>
      </c>
      <c r="Q168" s="48">
        <f t="shared" si="15"/>
        <v>-5.9701492537313432E-2</v>
      </c>
      <c r="R168">
        <f t="shared" si="16"/>
        <v>113400</v>
      </c>
      <c r="S168">
        <f t="shared" si="17"/>
        <v>12900</v>
      </c>
    </row>
    <row r="169" spans="1:19" x14ac:dyDescent="0.25">
      <c r="A169" s="12">
        <v>168</v>
      </c>
      <c r="B169" s="12" t="s">
        <v>293</v>
      </c>
      <c r="C169" s="12">
        <v>82326326</v>
      </c>
      <c r="D169" s="17">
        <v>43019.83771107639</v>
      </c>
      <c r="E169" s="17">
        <v>43022.779472719907</v>
      </c>
      <c r="F169" s="13" t="s">
        <v>302</v>
      </c>
      <c r="G169" s="12">
        <v>750</v>
      </c>
      <c r="H169" s="12" t="s">
        <v>114</v>
      </c>
      <c r="I169" s="12" t="s">
        <v>74</v>
      </c>
      <c r="J169" s="37">
        <f>INDEX('Bảng Giá'!$C$3:$H$18,MATCH('Raw Data'!P169,'Bảng Giá'!$B$3:$B$18,0),MATCH('Raw Data'!M169,'Bảng Giá'!$C$2:$H$2,0))</f>
        <v>30500</v>
      </c>
      <c r="K169" s="12">
        <v>29900</v>
      </c>
      <c r="L169" s="36">
        <f t="shared" si="12"/>
        <v>2.9417616435166565</v>
      </c>
      <c r="M169" t="str">
        <f>'References data'!H170</f>
        <v>Liên Vùng đặc biệt</v>
      </c>
      <c r="N169">
        <f t="shared" si="13"/>
        <v>0.75</v>
      </c>
      <c r="O169">
        <f t="shared" si="14"/>
        <v>600</v>
      </c>
      <c r="P169" t="str">
        <f>IF(AND(N169&gt;0,N169&lt;=0.05),'Bảng Giá'!$B$3,IF(AND(N169&lt;=0.1,N169&gt;0.05),'Bảng Giá'!$B$4,IF(AND('Raw Data'!N169&gt;0.1,'Raw Data'!N169&lt;=0.25),'Bảng Giá'!$B$5,IF(AND('Raw Data'!N169&gt;0.25,'Raw Data'!N169&lt;=0.5),'Bảng Giá'!$B$6,IF(AND('Raw Data'!N169&gt;0.5,'Raw Data'!N169&lt;=1),'Bảng Giá'!$B$7,IF(AND('Raw Data'!N169&gt;1,'Raw Data'!N169&lt;=1.5),'Bảng Giá'!$B$8,IF(AND('Raw Data'!N169&gt;1.5,'Raw Data'!N169&lt;=2),'Bảng Giá'!$B$9,IF(AND('Raw Data'!N169&gt;2,'Raw Data'!N169&lt;=2.5),'Bảng Giá'!$B$10,IF(AND('Raw Data'!N169&gt;2.5,'Raw Data'!N169&lt;=3),'Bảng Giá'!$B$11,IF(AND('Raw Data'!N169&gt;3,'Raw Data'!N169&lt;=3.5),'Bảng Giá'!$B$12,IF(AND('Raw Data'!N169&gt;3.5,'Raw Data'!N169&lt;=4),'Bảng Giá'!$B$13,IF(AND('Raw Data'!N169&gt;4,'Raw Data'!N169&lt;=4.5),'Bảng Giá'!$B$14,IF(AND('Raw Data'!N169&gt;4.5,'Raw Data'!N169&lt;=5),'Bảng Giá'!$B$15,IF(AND('Raw Data'!N169&gt;5,'Raw Data'!N169&lt;=5.5),'Bảng Giá'!$B$16,IF(AND('Raw Data'!N169&gt;5.5,'Raw Data'!N169&lt;=6),'Bảng Giá'!$B$17,'Bảng Giá'!$B$18)))))))))))))))</f>
        <v>0.5&lt;x&lt;=1</v>
      </c>
      <c r="Q169" s="48">
        <f t="shared" si="15"/>
        <v>2.0066889632107024E-2</v>
      </c>
      <c r="R169">
        <f t="shared" si="16"/>
        <v>36600</v>
      </c>
      <c r="S169">
        <f t="shared" si="17"/>
        <v>6700</v>
      </c>
    </row>
    <row r="170" spans="1:19" x14ac:dyDescent="0.25">
      <c r="A170" s="12">
        <v>169</v>
      </c>
      <c r="B170" s="12" t="s">
        <v>293</v>
      </c>
      <c r="C170" s="12">
        <v>50692705</v>
      </c>
      <c r="D170" s="17">
        <v>43013.494806793984</v>
      </c>
      <c r="E170" s="17">
        <v>43017.502965312502</v>
      </c>
      <c r="F170" s="13" t="s">
        <v>302</v>
      </c>
      <c r="G170" s="12">
        <v>210</v>
      </c>
      <c r="H170" s="12" t="s">
        <v>114</v>
      </c>
      <c r="I170" s="12" t="s">
        <v>314</v>
      </c>
      <c r="J170" s="37">
        <f>INDEX('Bảng Giá'!$C$3:$H$18,MATCH('Raw Data'!P170,'Bảng Giá'!$B$3:$B$18,0),MATCH('Raw Data'!M170,'Bảng Giá'!$C$2:$H$2,0))</f>
        <v>21000</v>
      </c>
      <c r="K170" s="12">
        <v>20500</v>
      </c>
      <c r="L170" s="36">
        <f t="shared" si="12"/>
        <v>4.0081585185180302</v>
      </c>
      <c r="M170" t="str">
        <f>'References data'!H171</f>
        <v>Liên Vùng</v>
      </c>
      <c r="N170">
        <f t="shared" si="13"/>
        <v>0.21</v>
      </c>
      <c r="O170">
        <f t="shared" si="14"/>
        <v>500</v>
      </c>
      <c r="P170" t="str">
        <f>IF(AND(N170&gt;0,N170&lt;=0.05),'Bảng Giá'!$B$3,IF(AND(N170&lt;=0.1,N170&gt;0.05),'Bảng Giá'!$B$4,IF(AND('Raw Data'!N170&gt;0.1,'Raw Data'!N170&lt;=0.25),'Bảng Giá'!$B$5,IF(AND('Raw Data'!N170&gt;0.25,'Raw Data'!N170&lt;=0.5),'Bảng Giá'!$B$6,IF(AND('Raw Data'!N170&gt;0.5,'Raw Data'!N170&lt;=1),'Bảng Giá'!$B$7,IF(AND('Raw Data'!N170&gt;1,'Raw Data'!N170&lt;=1.5),'Bảng Giá'!$B$8,IF(AND('Raw Data'!N170&gt;1.5,'Raw Data'!N170&lt;=2),'Bảng Giá'!$B$9,IF(AND('Raw Data'!N170&gt;2,'Raw Data'!N170&lt;=2.5),'Bảng Giá'!$B$10,IF(AND('Raw Data'!N170&gt;2.5,'Raw Data'!N170&lt;=3),'Bảng Giá'!$B$11,IF(AND('Raw Data'!N170&gt;3,'Raw Data'!N170&lt;=3.5),'Bảng Giá'!$B$12,IF(AND('Raw Data'!N170&gt;3.5,'Raw Data'!N170&lt;=4),'Bảng Giá'!$B$13,IF(AND('Raw Data'!N170&gt;4,'Raw Data'!N170&lt;=4.5),'Bảng Giá'!$B$14,IF(AND('Raw Data'!N170&gt;4.5,'Raw Data'!N170&lt;=5),'Bảng Giá'!$B$15,IF(AND('Raw Data'!N170&gt;5,'Raw Data'!N170&lt;=5.5),'Bảng Giá'!$B$16,IF(AND('Raw Data'!N170&gt;5.5,'Raw Data'!N170&lt;=6),'Bảng Giá'!$B$17,'Bảng Giá'!$B$18)))))))))))))))</f>
        <v>0.1&lt;x&lt;=0.25</v>
      </c>
      <c r="Q170" s="48">
        <f t="shared" si="15"/>
        <v>2.4390243902439025E-2</v>
      </c>
      <c r="R170">
        <f t="shared" si="16"/>
        <v>25200</v>
      </c>
      <c r="S170">
        <f t="shared" si="17"/>
        <v>4700</v>
      </c>
    </row>
    <row r="171" spans="1:19" x14ac:dyDescent="0.25">
      <c r="A171" s="12">
        <v>170</v>
      </c>
      <c r="B171" s="12" t="s">
        <v>293</v>
      </c>
      <c r="C171" s="12">
        <v>14892325</v>
      </c>
      <c r="D171" s="17">
        <v>43013.445335879631</v>
      </c>
      <c r="E171" s="17">
        <v>43014.615307523149</v>
      </c>
      <c r="F171" s="13" t="s">
        <v>302</v>
      </c>
      <c r="G171" s="12">
        <v>550</v>
      </c>
      <c r="H171" s="12" t="s">
        <v>114</v>
      </c>
      <c r="I171" s="12" t="s">
        <v>171</v>
      </c>
      <c r="J171" s="37">
        <f>INDEX('Bảng Giá'!$C$3:$H$18,MATCH('Raw Data'!P171,'Bảng Giá'!$B$3:$B$18,0),MATCH('Raw Data'!M171,'Bảng Giá'!$C$2:$H$2,0))</f>
        <v>32500</v>
      </c>
      <c r="K171" s="12">
        <v>31700</v>
      </c>
      <c r="L171" s="36">
        <f t="shared" si="12"/>
        <v>1.1699716435177834</v>
      </c>
      <c r="M171" t="str">
        <f>'References data'!H172</f>
        <v>Liên Vùng</v>
      </c>
      <c r="N171">
        <f t="shared" si="13"/>
        <v>0.55000000000000004</v>
      </c>
      <c r="O171">
        <f t="shared" si="14"/>
        <v>800</v>
      </c>
      <c r="P171" t="str">
        <f>IF(AND(N171&gt;0,N171&lt;=0.05),'Bảng Giá'!$B$3,IF(AND(N171&lt;=0.1,N171&gt;0.05),'Bảng Giá'!$B$4,IF(AND('Raw Data'!N171&gt;0.1,'Raw Data'!N171&lt;=0.25),'Bảng Giá'!$B$5,IF(AND('Raw Data'!N171&gt;0.25,'Raw Data'!N171&lt;=0.5),'Bảng Giá'!$B$6,IF(AND('Raw Data'!N171&gt;0.5,'Raw Data'!N171&lt;=1),'Bảng Giá'!$B$7,IF(AND('Raw Data'!N171&gt;1,'Raw Data'!N171&lt;=1.5),'Bảng Giá'!$B$8,IF(AND('Raw Data'!N171&gt;1.5,'Raw Data'!N171&lt;=2),'Bảng Giá'!$B$9,IF(AND('Raw Data'!N171&gt;2,'Raw Data'!N171&lt;=2.5),'Bảng Giá'!$B$10,IF(AND('Raw Data'!N171&gt;2.5,'Raw Data'!N171&lt;=3),'Bảng Giá'!$B$11,IF(AND('Raw Data'!N171&gt;3,'Raw Data'!N171&lt;=3.5),'Bảng Giá'!$B$12,IF(AND('Raw Data'!N171&gt;3.5,'Raw Data'!N171&lt;=4),'Bảng Giá'!$B$13,IF(AND('Raw Data'!N171&gt;4,'Raw Data'!N171&lt;=4.5),'Bảng Giá'!$B$14,IF(AND('Raw Data'!N171&gt;4.5,'Raw Data'!N171&lt;=5),'Bảng Giá'!$B$15,IF(AND('Raw Data'!N171&gt;5,'Raw Data'!N171&lt;=5.5),'Bảng Giá'!$B$16,IF(AND('Raw Data'!N171&gt;5.5,'Raw Data'!N171&lt;=6),'Bảng Giá'!$B$17,'Bảng Giá'!$B$18)))))))))))))))</f>
        <v>0.5&lt;x&lt;=1</v>
      </c>
      <c r="Q171" s="48">
        <f t="shared" si="15"/>
        <v>2.5236593059936908E-2</v>
      </c>
      <c r="R171">
        <f t="shared" si="16"/>
        <v>39000</v>
      </c>
      <c r="S171">
        <f t="shared" si="17"/>
        <v>7300</v>
      </c>
    </row>
    <row r="172" spans="1:19" x14ac:dyDescent="0.25">
      <c r="A172" s="12">
        <v>171</v>
      </c>
      <c r="B172" s="12" t="s">
        <v>293</v>
      </c>
      <c r="C172" s="12">
        <v>82431099</v>
      </c>
      <c r="D172" s="17">
        <v>43012.90766971065</v>
      </c>
      <c r="E172" s="17">
        <v>43014.586682060188</v>
      </c>
      <c r="F172" s="13" t="s">
        <v>302</v>
      </c>
      <c r="G172" s="12">
        <v>500</v>
      </c>
      <c r="H172" s="12" t="s">
        <v>114</v>
      </c>
      <c r="I172" s="12" t="s">
        <v>301</v>
      </c>
      <c r="J172" s="37">
        <f>INDEX('Bảng Giá'!$C$3:$H$18,MATCH('Raw Data'!P172,'Bảng Giá'!$B$3:$B$18,0),MATCH('Raw Data'!M172,'Bảng Giá'!$C$2:$H$2,0))</f>
        <v>22500</v>
      </c>
      <c r="K172" s="12">
        <v>29900</v>
      </c>
      <c r="L172" s="36">
        <f t="shared" si="12"/>
        <v>1.6790123495375155</v>
      </c>
      <c r="M172" t="str">
        <f>'References data'!H173</f>
        <v>Liên Vùng đặc biệt</v>
      </c>
      <c r="N172">
        <f t="shared" si="13"/>
        <v>0.5</v>
      </c>
      <c r="O172">
        <f t="shared" si="14"/>
        <v>-7400</v>
      </c>
      <c r="P172" t="str">
        <f>IF(AND(N172&gt;0,N172&lt;=0.05),'Bảng Giá'!$B$3,IF(AND(N172&lt;=0.1,N172&gt;0.05),'Bảng Giá'!$B$4,IF(AND('Raw Data'!N172&gt;0.1,'Raw Data'!N172&lt;=0.25),'Bảng Giá'!$B$5,IF(AND('Raw Data'!N172&gt;0.25,'Raw Data'!N172&lt;=0.5),'Bảng Giá'!$B$6,IF(AND('Raw Data'!N172&gt;0.5,'Raw Data'!N172&lt;=1),'Bảng Giá'!$B$7,IF(AND('Raw Data'!N172&gt;1,'Raw Data'!N172&lt;=1.5),'Bảng Giá'!$B$8,IF(AND('Raw Data'!N172&gt;1.5,'Raw Data'!N172&lt;=2),'Bảng Giá'!$B$9,IF(AND('Raw Data'!N172&gt;2,'Raw Data'!N172&lt;=2.5),'Bảng Giá'!$B$10,IF(AND('Raw Data'!N172&gt;2.5,'Raw Data'!N172&lt;=3),'Bảng Giá'!$B$11,IF(AND('Raw Data'!N172&gt;3,'Raw Data'!N172&lt;=3.5),'Bảng Giá'!$B$12,IF(AND('Raw Data'!N172&gt;3.5,'Raw Data'!N172&lt;=4),'Bảng Giá'!$B$13,IF(AND('Raw Data'!N172&gt;4,'Raw Data'!N172&lt;=4.5),'Bảng Giá'!$B$14,IF(AND('Raw Data'!N172&gt;4.5,'Raw Data'!N172&lt;=5),'Bảng Giá'!$B$15,IF(AND('Raw Data'!N172&gt;5,'Raw Data'!N172&lt;=5.5),'Bảng Giá'!$B$16,IF(AND('Raw Data'!N172&gt;5.5,'Raw Data'!N172&lt;=6),'Bảng Giá'!$B$17,'Bảng Giá'!$B$18)))))))))))))))</f>
        <v>0.25&lt;x&lt;=0.5</v>
      </c>
      <c r="Q172" s="48">
        <f t="shared" si="15"/>
        <v>-0.24749163879598662</v>
      </c>
      <c r="R172">
        <f t="shared" si="16"/>
        <v>27000</v>
      </c>
      <c r="S172">
        <f t="shared" si="17"/>
        <v>-2900</v>
      </c>
    </row>
    <row r="173" spans="1:19" x14ac:dyDescent="0.25">
      <c r="A173" s="12">
        <v>172</v>
      </c>
      <c r="B173" s="12" t="s">
        <v>293</v>
      </c>
      <c r="C173" s="12">
        <v>49266795</v>
      </c>
      <c r="D173" s="17">
        <v>43014.586291087966</v>
      </c>
      <c r="E173" s="17">
        <v>43014.877181793985</v>
      </c>
      <c r="F173" s="13" t="s">
        <v>302</v>
      </c>
      <c r="G173" s="12">
        <v>2016</v>
      </c>
      <c r="H173" s="12" t="s">
        <v>114</v>
      </c>
      <c r="I173" s="12" t="s">
        <v>315</v>
      </c>
      <c r="J173" s="37">
        <f>INDEX('Bảng Giá'!$C$3:$H$18,MATCH('Raw Data'!P173,'Bảng Giá'!$B$3:$B$18,0),MATCH('Raw Data'!M173,'Bảng Giá'!$C$2:$H$2,0))</f>
        <v>54500</v>
      </c>
      <c r="K173" s="12">
        <v>53500</v>
      </c>
      <c r="L173" s="36">
        <f t="shared" si="12"/>
        <v>0.29089070601912681</v>
      </c>
      <c r="M173" t="str">
        <f>'References data'!H174</f>
        <v>Liên Vùng đặc biệt</v>
      </c>
      <c r="N173">
        <f t="shared" si="13"/>
        <v>2.016</v>
      </c>
      <c r="O173">
        <f t="shared" si="14"/>
        <v>1000</v>
      </c>
      <c r="P173" t="str">
        <f>IF(AND(N173&gt;0,N173&lt;=0.05),'Bảng Giá'!$B$3,IF(AND(N173&lt;=0.1,N173&gt;0.05),'Bảng Giá'!$B$4,IF(AND('Raw Data'!N173&gt;0.1,'Raw Data'!N173&lt;=0.25),'Bảng Giá'!$B$5,IF(AND('Raw Data'!N173&gt;0.25,'Raw Data'!N173&lt;=0.5),'Bảng Giá'!$B$6,IF(AND('Raw Data'!N173&gt;0.5,'Raw Data'!N173&lt;=1),'Bảng Giá'!$B$7,IF(AND('Raw Data'!N173&gt;1,'Raw Data'!N173&lt;=1.5),'Bảng Giá'!$B$8,IF(AND('Raw Data'!N173&gt;1.5,'Raw Data'!N173&lt;=2),'Bảng Giá'!$B$9,IF(AND('Raw Data'!N173&gt;2,'Raw Data'!N173&lt;=2.5),'Bảng Giá'!$B$10,IF(AND('Raw Data'!N173&gt;2.5,'Raw Data'!N173&lt;=3),'Bảng Giá'!$B$11,IF(AND('Raw Data'!N173&gt;3,'Raw Data'!N173&lt;=3.5),'Bảng Giá'!$B$12,IF(AND('Raw Data'!N173&gt;3.5,'Raw Data'!N173&lt;=4),'Bảng Giá'!$B$13,IF(AND('Raw Data'!N173&gt;4,'Raw Data'!N173&lt;=4.5),'Bảng Giá'!$B$14,IF(AND('Raw Data'!N173&gt;4.5,'Raw Data'!N173&lt;=5),'Bảng Giá'!$B$15,IF(AND('Raw Data'!N173&gt;5,'Raw Data'!N173&lt;=5.5),'Bảng Giá'!$B$16,IF(AND('Raw Data'!N173&gt;5.5,'Raw Data'!N173&lt;=6),'Bảng Giá'!$B$17,'Bảng Giá'!$B$18)))))))))))))))</f>
        <v>2&lt;x&lt;=2.5</v>
      </c>
      <c r="Q173" s="48">
        <f t="shared" si="15"/>
        <v>1.8691588785046728E-2</v>
      </c>
      <c r="R173">
        <f t="shared" si="16"/>
        <v>65400</v>
      </c>
      <c r="S173">
        <f t="shared" si="17"/>
        <v>11900</v>
      </c>
    </row>
    <row r="174" spans="1:19" x14ac:dyDescent="0.25">
      <c r="A174" s="12">
        <v>173</v>
      </c>
      <c r="B174" s="12" t="s">
        <v>293</v>
      </c>
      <c r="C174" s="12">
        <v>62435949</v>
      </c>
      <c r="D174" s="17">
        <v>43011.73012172454</v>
      </c>
      <c r="E174" s="17">
        <v>43013.689045486113</v>
      </c>
      <c r="F174" s="13" t="s">
        <v>302</v>
      </c>
      <c r="G174" s="12">
        <v>200</v>
      </c>
      <c r="H174" s="12" t="s">
        <v>114</v>
      </c>
      <c r="I174" s="12" t="s">
        <v>316</v>
      </c>
      <c r="J174" s="37">
        <f>INDEX('Bảng Giá'!$C$3:$H$18,MATCH('Raw Data'!P174,'Bảng Giá'!$B$3:$B$18,0),MATCH('Raw Data'!M174,'Bảng Giá'!$C$2:$H$2,0))</f>
        <v>21000</v>
      </c>
      <c r="K174" s="12">
        <v>20500</v>
      </c>
      <c r="L174" s="36">
        <f t="shared" si="12"/>
        <v>1.9589237615728052</v>
      </c>
      <c r="M174" t="str">
        <f>'References data'!H175</f>
        <v>Liên Vùng</v>
      </c>
      <c r="N174">
        <f t="shared" si="13"/>
        <v>0.2</v>
      </c>
      <c r="O174">
        <f t="shared" si="14"/>
        <v>500</v>
      </c>
      <c r="P174" t="str">
        <f>IF(AND(N174&gt;0,N174&lt;=0.05),'Bảng Giá'!$B$3,IF(AND(N174&lt;=0.1,N174&gt;0.05),'Bảng Giá'!$B$4,IF(AND('Raw Data'!N174&gt;0.1,'Raw Data'!N174&lt;=0.25),'Bảng Giá'!$B$5,IF(AND('Raw Data'!N174&gt;0.25,'Raw Data'!N174&lt;=0.5),'Bảng Giá'!$B$6,IF(AND('Raw Data'!N174&gt;0.5,'Raw Data'!N174&lt;=1),'Bảng Giá'!$B$7,IF(AND('Raw Data'!N174&gt;1,'Raw Data'!N174&lt;=1.5),'Bảng Giá'!$B$8,IF(AND('Raw Data'!N174&gt;1.5,'Raw Data'!N174&lt;=2),'Bảng Giá'!$B$9,IF(AND('Raw Data'!N174&gt;2,'Raw Data'!N174&lt;=2.5),'Bảng Giá'!$B$10,IF(AND('Raw Data'!N174&gt;2.5,'Raw Data'!N174&lt;=3),'Bảng Giá'!$B$11,IF(AND('Raw Data'!N174&gt;3,'Raw Data'!N174&lt;=3.5),'Bảng Giá'!$B$12,IF(AND('Raw Data'!N174&gt;3.5,'Raw Data'!N174&lt;=4),'Bảng Giá'!$B$13,IF(AND('Raw Data'!N174&gt;4,'Raw Data'!N174&lt;=4.5),'Bảng Giá'!$B$14,IF(AND('Raw Data'!N174&gt;4.5,'Raw Data'!N174&lt;=5),'Bảng Giá'!$B$15,IF(AND('Raw Data'!N174&gt;5,'Raw Data'!N174&lt;=5.5),'Bảng Giá'!$B$16,IF(AND('Raw Data'!N174&gt;5.5,'Raw Data'!N174&lt;=6),'Bảng Giá'!$B$17,'Bảng Giá'!$B$18)))))))))))))))</f>
        <v>0.1&lt;x&lt;=0.25</v>
      </c>
      <c r="Q174" s="48">
        <f t="shared" si="15"/>
        <v>2.4390243902439025E-2</v>
      </c>
      <c r="R174">
        <f t="shared" si="16"/>
        <v>25200</v>
      </c>
      <c r="S174">
        <f t="shared" si="17"/>
        <v>4700</v>
      </c>
    </row>
    <row r="175" spans="1:19" x14ac:dyDescent="0.25">
      <c r="A175" s="12">
        <v>174</v>
      </c>
      <c r="B175" s="12" t="s">
        <v>293</v>
      </c>
      <c r="C175" s="12">
        <v>81607020</v>
      </c>
      <c r="D175" s="17">
        <v>43012.607934143518</v>
      </c>
      <c r="E175" s="17">
        <v>43018.512667280091</v>
      </c>
      <c r="F175" s="13" t="s">
        <v>302</v>
      </c>
      <c r="G175" s="12">
        <v>4500</v>
      </c>
      <c r="H175" s="12" t="s">
        <v>114</v>
      </c>
      <c r="I175" s="12" t="s">
        <v>317</v>
      </c>
      <c r="J175" s="37">
        <f>INDEX('Bảng Giá'!$C$3:$H$18,MATCH('Raw Data'!P175,'Bảng Giá'!$B$3:$B$18,0),MATCH('Raw Data'!M175,'Bảng Giá'!$C$2:$H$2,0))</f>
        <v>92000</v>
      </c>
      <c r="K175" s="12">
        <v>98000</v>
      </c>
      <c r="L175" s="36">
        <f t="shared" si="12"/>
        <v>5.9047331365727587</v>
      </c>
      <c r="M175" t="str">
        <f>'References data'!H176</f>
        <v>Liên Vùng</v>
      </c>
      <c r="N175">
        <f t="shared" si="13"/>
        <v>4.5</v>
      </c>
      <c r="O175">
        <f t="shared" si="14"/>
        <v>-6000</v>
      </c>
      <c r="P175" t="str">
        <f>IF(AND(N175&gt;0,N175&lt;=0.05),'Bảng Giá'!$B$3,IF(AND(N175&lt;=0.1,N175&gt;0.05),'Bảng Giá'!$B$4,IF(AND('Raw Data'!N175&gt;0.1,'Raw Data'!N175&lt;=0.25),'Bảng Giá'!$B$5,IF(AND('Raw Data'!N175&gt;0.25,'Raw Data'!N175&lt;=0.5),'Bảng Giá'!$B$6,IF(AND('Raw Data'!N175&gt;0.5,'Raw Data'!N175&lt;=1),'Bảng Giá'!$B$7,IF(AND('Raw Data'!N175&gt;1,'Raw Data'!N175&lt;=1.5),'Bảng Giá'!$B$8,IF(AND('Raw Data'!N175&gt;1.5,'Raw Data'!N175&lt;=2),'Bảng Giá'!$B$9,IF(AND('Raw Data'!N175&gt;2,'Raw Data'!N175&lt;=2.5),'Bảng Giá'!$B$10,IF(AND('Raw Data'!N175&gt;2.5,'Raw Data'!N175&lt;=3),'Bảng Giá'!$B$11,IF(AND('Raw Data'!N175&gt;3,'Raw Data'!N175&lt;=3.5),'Bảng Giá'!$B$12,IF(AND('Raw Data'!N175&gt;3.5,'Raw Data'!N175&lt;=4),'Bảng Giá'!$B$13,IF(AND('Raw Data'!N175&gt;4,'Raw Data'!N175&lt;=4.5),'Bảng Giá'!$B$14,IF(AND('Raw Data'!N175&gt;4.5,'Raw Data'!N175&lt;=5),'Bảng Giá'!$B$15,IF(AND('Raw Data'!N175&gt;5,'Raw Data'!N175&lt;=5.5),'Bảng Giá'!$B$16,IF(AND('Raw Data'!N175&gt;5.5,'Raw Data'!N175&lt;=6),'Bảng Giá'!$B$17,'Bảng Giá'!$B$18)))))))))))))))</f>
        <v>4&lt;x&lt;=4.5</v>
      </c>
      <c r="Q175" s="48">
        <f t="shared" si="15"/>
        <v>-6.1224489795918366E-2</v>
      </c>
      <c r="R175">
        <f t="shared" si="16"/>
        <v>110400</v>
      </c>
      <c r="S175">
        <f t="shared" si="17"/>
        <v>12400</v>
      </c>
    </row>
    <row r="176" spans="1:19" x14ac:dyDescent="0.25">
      <c r="A176" s="12">
        <v>175</v>
      </c>
      <c r="B176" s="12" t="s">
        <v>293</v>
      </c>
      <c r="C176" s="12">
        <v>10247952</v>
      </c>
      <c r="D176" s="17">
        <v>43014.456301736114</v>
      </c>
      <c r="E176" s="17">
        <v>43015.680228935184</v>
      </c>
      <c r="F176" s="13" t="s">
        <v>302</v>
      </c>
      <c r="G176" s="12">
        <v>350</v>
      </c>
      <c r="H176" s="12" t="s">
        <v>114</v>
      </c>
      <c r="I176" s="12" t="s">
        <v>171</v>
      </c>
      <c r="J176" s="37">
        <f>INDEX('Bảng Giá'!$C$3:$H$18,MATCH('Raw Data'!P176,'Bảng Giá'!$B$3:$B$18,0),MATCH('Raw Data'!M176,'Bảng Giá'!$C$2:$H$2,0))</f>
        <v>26000</v>
      </c>
      <c r="K176" s="12">
        <v>25400</v>
      </c>
      <c r="L176" s="36">
        <f t="shared" si="12"/>
        <v>1.2239271990692941</v>
      </c>
      <c r="M176" t="str">
        <f>'References data'!H177</f>
        <v>Liên Vùng</v>
      </c>
      <c r="N176">
        <f t="shared" si="13"/>
        <v>0.35</v>
      </c>
      <c r="O176">
        <f t="shared" si="14"/>
        <v>600</v>
      </c>
      <c r="P176" t="str">
        <f>IF(AND(N176&gt;0,N176&lt;=0.05),'Bảng Giá'!$B$3,IF(AND(N176&lt;=0.1,N176&gt;0.05),'Bảng Giá'!$B$4,IF(AND('Raw Data'!N176&gt;0.1,'Raw Data'!N176&lt;=0.25),'Bảng Giá'!$B$5,IF(AND('Raw Data'!N176&gt;0.25,'Raw Data'!N176&lt;=0.5),'Bảng Giá'!$B$6,IF(AND('Raw Data'!N176&gt;0.5,'Raw Data'!N176&lt;=1),'Bảng Giá'!$B$7,IF(AND('Raw Data'!N176&gt;1,'Raw Data'!N176&lt;=1.5),'Bảng Giá'!$B$8,IF(AND('Raw Data'!N176&gt;1.5,'Raw Data'!N176&lt;=2),'Bảng Giá'!$B$9,IF(AND('Raw Data'!N176&gt;2,'Raw Data'!N176&lt;=2.5),'Bảng Giá'!$B$10,IF(AND('Raw Data'!N176&gt;2.5,'Raw Data'!N176&lt;=3),'Bảng Giá'!$B$11,IF(AND('Raw Data'!N176&gt;3,'Raw Data'!N176&lt;=3.5),'Bảng Giá'!$B$12,IF(AND('Raw Data'!N176&gt;3.5,'Raw Data'!N176&lt;=4),'Bảng Giá'!$B$13,IF(AND('Raw Data'!N176&gt;4,'Raw Data'!N176&lt;=4.5),'Bảng Giá'!$B$14,IF(AND('Raw Data'!N176&gt;4.5,'Raw Data'!N176&lt;=5),'Bảng Giá'!$B$15,IF(AND('Raw Data'!N176&gt;5,'Raw Data'!N176&lt;=5.5),'Bảng Giá'!$B$16,IF(AND('Raw Data'!N176&gt;5.5,'Raw Data'!N176&lt;=6),'Bảng Giá'!$B$17,'Bảng Giá'!$B$18)))))))))))))))</f>
        <v>0.25&lt;x&lt;=0.5</v>
      </c>
      <c r="Q176" s="48">
        <f t="shared" si="15"/>
        <v>2.3622047244094488E-2</v>
      </c>
      <c r="R176">
        <f t="shared" si="16"/>
        <v>31200</v>
      </c>
      <c r="S176">
        <f t="shared" si="17"/>
        <v>5800</v>
      </c>
    </row>
    <row r="177" spans="1:19" x14ac:dyDescent="0.25">
      <c r="A177" s="12">
        <v>176</v>
      </c>
      <c r="B177" s="12" t="s">
        <v>293</v>
      </c>
      <c r="C177" s="12">
        <v>13859008</v>
      </c>
      <c r="D177" s="17">
        <v>43011.530119247684</v>
      </c>
      <c r="E177" s="17">
        <v>43013.507858333331</v>
      </c>
      <c r="F177" s="13" t="s">
        <v>302</v>
      </c>
      <c r="G177" s="12">
        <v>280</v>
      </c>
      <c r="H177" s="12" t="s">
        <v>114</v>
      </c>
      <c r="I177" s="12" t="s">
        <v>300</v>
      </c>
      <c r="J177" s="37">
        <f>INDEX('Bảng Giá'!$C$3:$H$18,MATCH('Raw Data'!P177,'Bảng Giá'!$B$3:$B$18,0),MATCH('Raw Data'!M177,'Bảng Giá'!$C$2:$H$2,0))</f>
        <v>22500</v>
      </c>
      <c r="K177" s="12">
        <v>22100</v>
      </c>
      <c r="L177" s="36">
        <f t="shared" si="12"/>
        <v>1.9777390856470447</v>
      </c>
      <c r="M177" t="str">
        <f>'References data'!H178</f>
        <v>Liên Vùng đặc biệt</v>
      </c>
      <c r="N177">
        <f t="shared" si="13"/>
        <v>0.28000000000000003</v>
      </c>
      <c r="O177">
        <f t="shared" si="14"/>
        <v>400</v>
      </c>
      <c r="P177" t="str">
        <f>IF(AND(N177&gt;0,N177&lt;=0.05),'Bảng Giá'!$B$3,IF(AND(N177&lt;=0.1,N177&gt;0.05),'Bảng Giá'!$B$4,IF(AND('Raw Data'!N177&gt;0.1,'Raw Data'!N177&lt;=0.25),'Bảng Giá'!$B$5,IF(AND('Raw Data'!N177&gt;0.25,'Raw Data'!N177&lt;=0.5),'Bảng Giá'!$B$6,IF(AND('Raw Data'!N177&gt;0.5,'Raw Data'!N177&lt;=1),'Bảng Giá'!$B$7,IF(AND('Raw Data'!N177&gt;1,'Raw Data'!N177&lt;=1.5),'Bảng Giá'!$B$8,IF(AND('Raw Data'!N177&gt;1.5,'Raw Data'!N177&lt;=2),'Bảng Giá'!$B$9,IF(AND('Raw Data'!N177&gt;2,'Raw Data'!N177&lt;=2.5),'Bảng Giá'!$B$10,IF(AND('Raw Data'!N177&gt;2.5,'Raw Data'!N177&lt;=3),'Bảng Giá'!$B$11,IF(AND('Raw Data'!N177&gt;3,'Raw Data'!N177&lt;=3.5),'Bảng Giá'!$B$12,IF(AND('Raw Data'!N177&gt;3.5,'Raw Data'!N177&lt;=4),'Bảng Giá'!$B$13,IF(AND('Raw Data'!N177&gt;4,'Raw Data'!N177&lt;=4.5),'Bảng Giá'!$B$14,IF(AND('Raw Data'!N177&gt;4.5,'Raw Data'!N177&lt;=5),'Bảng Giá'!$B$15,IF(AND('Raw Data'!N177&gt;5,'Raw Data'!N177&lt;=5.5),'Bảng Giá'!$B$16,IF(AND('Raw Data'!N177&gt;5.5,'Raw Data'!N177&lt;=6),'Bảng Giá'!$B$17,'Bảng Giá'!$B$18)))))))))))))))</f>
        <v>0.25&lt;x&lt;=0.5</v>
      </c>
      <c r="Q177" s="48">
        <f t="shared" si="15"/>
        <v>1.8099547511312219E-2</v>
      </c>
      <c r="R177">
        <f t="shared" si="16"/>
        <v>27000</v>
      </c>
      <c r="S177">
        <f t="shared" si="17"/>
        <v>4900</v>
      </c>
    </row>
    <row r="178" spans="1:19" x14ac:dyDescent="0.25">
      <c r="A178" s="12">
        <v>177</v>
      </c>
      <c r="B178" s="12" t="s">
        <v>293</v>
      </c>
      <c r="C178" s="12">
        <v>83691768</v>
      </c>
      <c r="D178" s="17">
        <v>43013.416032754627</v>
      </c>
      <c r="E178" s="17">
        <v>43015.530004513887</v>
      </c>
      <c r="F178" s="13" t="s">
        <v>302</v>
      </c>
      <c r="G178" s="12">
        <v>200</v>
      </c>
      <c r="H178" s="12" t="s">
        <v>114</v>
      </c>
      <c r="I178" s="12" t="s">
        <v>301</v>
      </c>
      <c r="J178" s="37">
        <f>INDEX('Bảng Giá'!$C$3:$H$18,MATCH('Raw Data'!P178,'Bảng Giá'!$B$3:$B$18,0),MATCH('Raw Data'!M178,'Bảng Giá'!$C$2:$H$2,0))</f>
        <v>21000</v>
      </c>
      <c r="K178" s="12">
        <v>20600</v>
      </c>
      <c r="L178" s="36">
        <f t="shared" si="12"/>
        <v>2.1139717592595844</v>
      </c>
      <c r="M178" t="str">
        <f>'References data'!H179</f>
        <v>Liên Vùng đặc biệt</v>
      </c>
      <c r="N178">
        <f t="shared" si="13"/>
        <v>0.2</v>
      </c>
      <c r="O178">
        <f t="shared" si="14"/>
        <v>400</v>
      </c>
      <c r="P178" t="str">
        <f>IF(AND(N178&gt;0,N178&lt;=0.05),'Bảng Giá'!$B$3,IF(AND(N178&lt;=0.1,N178&gt;0.05),'Bảng Giá'!$B$4,IF(AND('Raw Data'!N178&gt;0.1,'Raw Data'!N178&lt;=0.25),'Bảng Giá'!$B$5,IF(AND('Raw Data'!N178&gt;0.25,'Raw Data'!N178&lt;=0.5),'Bảng Giá'!$B$6,IF(AND('Raw Data'!N178&gt;0.5,'Raw Data'!N178&lt;=1),'Bảng Giá'!$B$7,IF(AND('Raw Data'!N178&gt;1,'Raw Data'!N178&lt;=1.5),'Bảng Giá'!$B$8,IF(AND('Raw Data'!N178&gt;1.5,'Raw Data'!N178&lt;=2),'Bảng Giá'!$B$9,IF(AND('Raw Data'!N178&gt;2,'Raw Data'!N178&lt;=2.5),'Bảng Giá'!$B$10,IF(AND('Raw Data'!N178&gt;2.5,'Raw Data'!N178&lt;=3),'Bảng Giá'!$B$11,IF(AND('Raw Data'!N178&gt;3,'Raw Data'!N178&lt;=3.5),'Bảng Giá'!$B$12,IF(AND('Raw Data'!N178&gt;3.5,'Raw Data'!N178&lt;=4),'Bảng Giá'!$B$13,IF(AND('Raw Data'!N178&gt;4,'Raw Data'!N178&lt;=4.5),'Bảng Giá'!$B$14,IF(AND('Raw Data'!N178&gt;4.5,'Raw Data'!N178&lt;=5),'Bảng Giá'!$B$15,IF(AND('Raw Data'!N178&gt;5,'Raw Data'!N178&lt;=5.5),'Bảng Giá'!$B$16,IF(AND('Raw Data'!N178&gt;5.5,'Raw Data'!N178&lt;=6),'Bảng Giá'!$B$17,'Bảng Giá'!$B$18)))))))))))))))</f>
        <v>0.1&lt;x&lt;=0.25</v>
      </c>
      <c r="Q178" s="48">
        <f t="shared" si="15"/>
        <v>1.9417475728155338E-2</v>
      </c>
      <c r="R178">
        <f t="shared" si="16"/>
        <v>25200</v>
      </c>
      <c r="S178">
        <f t="shared" si="17"/>
        <v>4600</v>
      </c>
    </row>
    <row r="179" spans="1:19" x14ac:dyDescent="0.25">
      <c r="A179" s="12">
        <v>178</v>
      </c>
      <c r="B179" s="12" t="s">
        <v>293</v>
      </c>
      <c r="C179" s="12">
        <v>20640187</v>
      </c>
      <c r="D179" s="17">
        <v>43013.477428275466</v>
      </c>
      <c r="E179" s="17">
        <v>43014.791310451386</v>
      </c>
      <c r="F179" s="13" t="s">
        <v>302</v>
      </c>
      <c r="G179" s="12">
        <v>300</v>
      </c>
      <c r="H179" s="12" t="s">
        <v>114</v>
      </c>
      <c r="I179" s="12" t="s">
        <v>318</v>
      </c>
      <c r="J179" s="37">
        <f>INDEX('Bảng Giá'!$C$3:$H$18,MATCH('Raw Data'!P179,'Bảng Giá'!$B$3:$B$18,0),MATCH('Raw Data'!M179,'Bảng Giá'!$C$2:$H$2,0))</f>
        <v>26000</v>
      </c>
      <c r="K179" s="12">
        <v>25400</v>
      </c>
      <c r="L179" s="36">
        <f t="shared" si="12"/>
        <v>1.3138821759202983</v>
      </c>
      <c r="M179" t="str">
        <f>'References data'!H180</f>
        <v>Liên Vùng</v>
      </c>
      <c r="N179">
        <f t="shared" si="13"/>
        <v>0.3</v>
      </c>
      <c r="O179">
        <f t="shared" si="14"/>
        <v>600</v>
      </c>
      <c r="P179" t="str">
        <f>IF(AND(N179&gt;0,N179&lt;=0.05),'Bảng Giá'!$B$3,IF(AND(N179&lt;=0.1,N179&gt;0.05),'Bảng Giá'!$B$4,IF(AND('Raw Data'!N179&gt;0.1,'Raw Data'!N179&lt;=0.25),'Bảng Giá'!$B$5,IF(AND('Raw Data'!N179&gt;0.25,'Raw Data'!N179&lt;=0.5),'Bảng Giá'!$B$6,IF(AND('Raw Data'!N179&gt;0.5,'Raw Data'!N179&lt;=1),'Bảng Giá'!$B$7,IF(AND('Raw Data'!N179&gt;1,'Raw Data'!N179&lt;=1.5),'Bảng Giá'!$B$8,IF(AND('Raw Data'!N179&gt;1.5,'Raw Data'!N179&lt;=2),'Bảng Giá'!$B$9,IF(AND('Raw Data'!N179&gt;2,'Raw Data'!N179&lt;=2.5),'Bảng Giá'!$B$10,IF(AND('Raw Data'!N179&gt;2.5,'Raw Data'!N179&lt;=3),'Bảng Giá'!$B$11,IF(AND('Raw Data'!N179&gt;3,'Raw Data'!N179&lt;=3.5),'Bảng Giá'!$B$12,IF(AND('Raw Data'!N179&gt;3.5,'Raw Data'!N179&lt;=4),'Bảng Giá'!$B$13,IF(AND('Raw Data'!N179&gt;4,'Raw Data'!N179&lt;=4.5),'Bảng Giá'!$B$14,IF(AND('Raw Data'!N179&gt;4.5,'Raw Data'!N179&lt;=5),'Bảng Giá'!$B$15,IF(AND('Raw Data'!N179&gt;5,'Raw Data'!N179&lt;=5.5),'Bảng Giá'!$B$16,IF(AND('Raw Data'!N179&gt;5.5,'Raw Data'!N179&lt;=6),'Bảng Giá'!$B$17,'Bảng Giá'!$B$18)))))))))))))))</f>
        <v>0.25&lt;x&lt;=0.5</v>
      </c>
      <c r="Q179" s="48">
        <f t="shared" si="15"/>
        <v>2.3622047244094488E-2</v>
      </c>
      <c r="R179">
        <f t="shared" si="16"/>
        <v>31200</v>
      </c>
      <c r="S179">
        <f t="shared" si="17"/>
        <v>5800</v>
      </c>
    </row>
    <row r="180" spans="1:19" x14ac:dyDescent="0.25">
      <c r="A180" s="12">
        <v>179</v>
      </c>
      <c r="B180" s="12" t="s">
        <v>293</v>
      </c>
      <c r="C180" s="12">
        <v>62708388</v>
      </c>
      <c r="D180" s="17">
        <v>43020.656821840275</v>
      </c>
      <c r="E180" s="17">
        <v>43022.663738344905</v>
      </c>
      <c r="F180" s="13" t="s">
        <v>302</v>
      </c>
      <c r="G180" s="12">
        <v>300</v>
      </c>
      <c r="H180" s="12" t="s">
        <v>114</v>
      </c>
      <c r="I180" s="12" t="s">
        <v>131</v>
      </c>
      <c r="J180" s="37">
        <f>INDEX('Bảng Giá'!$C$3:$H$18,MATCH('Raw Data'!P180,'Bảng Giá'!$B$3:$B$18,0),MATCH('Raw Data'!M180,'Bảng Giá'!$C$2:$H$2,0))</f>
        <v>22500</v>
      </c>
      <c r="K180" s="12">
        <v>22100</v>
      </c>
      <c r="L180" s="36">
        <f t="shared" si="12"/>
        <v>2.0069165046297712</v>
      </c>
      <c r="M180" t="str">
        <f>'References data'!H181</f>
        <v>Liên Vùng đặc biệt</v>
      </c>
      <c r="N180">
        <f t="shared" si="13"/>
        <v>0.3</v>
      </c>
      <c r="O180">
        <f t="shared" si="14"/>
        <v>400</v>
      </c>
      <c r="P180" t="str">
        <f>IF(AND(N180&gt;0,N180&lt;=0.05),'Bảng Giá'!$B$3,IF(AND(N180&lt;=0.1,N180&gt;0.05),'Bảng Giá'!$B$4,IF(AND('Raw Data'!N180&gt;0.1,'Raw Data'!N180&lt;=0.25),'Bảng Giá'!$B$5,IF(AND('Raw Data'!N180&gt;0.25,'Raw Data'!N180&lt;=0.5),'Bảng Giá'!$B$6,IF(AND('Raw Data'!N180&gt;0.5,'Raw Data'!N180&lt;=1),'Bảng Giá'!$B$7,IF(AND('Raw Data'!N180&gt;1,'Raw Data'!N180&lt;=1.5),'Bảng Giá'!$B$8,IF(AND('Raw Data'!N180&gt;1.5,'Raw Data'!N180&lt;=2),'Bảng Giá'!$B$9,IF(AND('Raw Data'!N180&gt;2,'Raw Data'!N180&lt;=2.5),'Bảng Giá'!$B$10,IF(AND('Raw Data'!N180&gt;2.5,'Raw Data'!N180&lt;=3),'Bảng Giá'!$B$11,IF(AND('Raw Data'!N180&gt;3,'Raw Data'!N180&lt;=3.5),'Bảng Giá'!$B$12,IF(AND('Raw Data'!N180&gt;3.5,'Raw Data'!N180&lt;=4),'Bảng Giá'!$B$13,IF(AND('Raw Data'!N180&gt;4,'Raw Data'!N180&lt;=4.5),'Bảng Giá'!$B$14,IF(AND('Raw Data'!N180&gt;4.5,'Raw Data'!N180&lt;=5),'Bảng Giá'!$B$15,IF(AND('Raw Data'!N180&gt;5,'Raw Data'!N180&lt;=5.5),'Bảng Giá'!$B$16,IF(AND('Raw Data'!N180&gt;5.5,'Raw Data'!N180&lt;=6),'Bảng Giá'!$B$17,'Bảng Giá'!$B$18)))))))))))))))</f>
        <v>0.25&lt;x&lt;=0.5</v>
      </c>
      <c r="Q180" s="48">
        <f t="shared" si="15"/>
        <v>1.8099547511312219E-2</v>
      </c>
      <c r="R180">
        <f t="shared" si="16"/>
        <v>27000</v>
      </c>
      <c r="S180">
        <f t="shared" si="17"/>
        <v>4900</v>
      </c>
    </row>
    <row r="181" spans="1:19" x14ac:dyDescent="0.25">
      <c r="A181" s="12">
        <v>180</v>
      </c>
      <c r="B181" s="12" t="s">
        <v>293</v>
      </c>
      <c r="C181" s="12">
        <v>26526669</v>
      </c>
      <c r="D181" s="17">
        <v>43016.664673032406</v>
      </c>
      <c r="E181" s="17">
        <v>43018.444092245372</v>
      </c>
      <c r="F181" s="13" t="s">
        <v>302</v>
      </c>
      <c r="G181" s="12">
        <v>440</v>
      </c>
      <c r="H181" s="12" t="s">
        <v>114</v>
      </c>
      <c r="I181" s="12" t="s">
        <v>146</v>
      </c>
      <c r="J181" s="37">
        <f>INDEX('Bảng Giá'!$C$3:$H$18,MATCH('Raw Data'!P181,'Bảng Giá'!$B$3:$B$18,0),MATCH('Raw Data'!M181,'Bảng Giá'!$C$2:$H$2,0))</f>
        <v>22500</v>
      </c>
      <c r="K181" s="12">
        <v>22100</v>
      </c>
      <c r="L181" s="36">
        <f t="shared" si="12"/>
        <v>1.7794192129658768</v>
      </c>
      <c r="M181" t="str">
        <f>'References data'!H182</f>
        <v>Liên Vùng đặc biệt</v>
      </c>
      <c r="N181">
        <f t="shared" si="13"/>
        <v>0.44</v>
      </c>
      <c r="O181">
        <f t="shared" si="14"/>
        <v>400</v>
      </c>
      <c r="P181" t="str">
        <f>IF(AND(N181&gt;0,N181&lt;=0.05),'Bảng Giá'!$B$3,IF(AND(N181&lt;=0.1,N181&gt;0.05),'Bảng Giá'!$B$4,IF(AND('Raw Data'!N181&gt;0.1,'Raw Data'!N181&lt;=0.25),'Bảng Giá'!$B$5,IF(AND('Raw Data'!N181&gt;0.25,'Raw Data'!N181&lt;=0.5),'Bảng Giá'!$B$6,IF(AND('Raw Data'!N181&gt;0.5,'Raw Data'!N181&lt;=1),'Bảng Giá'!$B$7,IF(AND('Raw Data'!N181&gt;1,'Raw Data'!N181&lt;=1.5),'Bảng Giá'!$B$8,IF(AND('Raw Data'!N181&gt;1.5,'Raw Data'!N181&lt;=2),'Bảng Giá'!$B$9,IF(AND('Raw Data'!N181&gt;2,'Raw Data'!N181&lt;=2.5),'Bảng Giá'!$B$10,IF(AND('Raw Data'!N181&gt;2.5,'Raw Data'!N181&lt;=3),'Bảng Giá'!$B$11,IF(AND('Raw Data'!N181&gt;3,'Raw Data'!N181&lt;=3.5),'Bảng Giá'!$B$12,IF(AND('Raw Data'!N181&gt;3.5,'Raw Data'!N181&lt;=4),'Bảng Giá'!$B$13,IF(AND('Raw Data'!N181&gt;4,'Raw Data'!N181&lt;=4.5),'Bảng Giá'!$B$14,IF(AND('Raw Data'!N181&gt;4.5,'Raw Data'!N181&lt;=5),'Bảng Giá'!$B$15,IF(AND('Raw Data'!N181&gt;5,'Raw Data'!N181&lt;=5.5),'Bảng Giá'!$B$16,IF(AND('Raw Data'!N181&gt;5.5,'Raw Data'!N181&lt;=6),'Bảng Giá'!$B$17,'Bảng Giá'!$B$18)))))))))))))))</f>
        <v>0.25&lt;x&lt;=0.5</v>
      </c>
      <c r="Q181" s="48">
        <f t="shared" si="15"/>
        <v>1.8099547511312219E-2</v>
      </c>
      <c r="R181">
        <f t="shared" si="16"/>
        <v>27000</v>
      </c>
      <c r="S181">
        <f t="shared" si="17"/>
        <v>4900</v>
      </c>
    </row>
    <row r="182" spans="1:19" x14ac:dyDescent="0.25">
      <c r="A182" s="12">
        <v>181</v>
      </c>
      <c r="B182" s="12" t="s">
        <v>293</v>
      </c>
      <c r="C182" s="12">
        <v>82812324</v>
      </c>
      <c r="D182" s="17">
        <v>43019.761804247682</v>
      </c>
      <c r="E182" s="17">
        <v>43022.512985682872</v>
      </c>
      <c r="F182" s="13" t="s">
        <v>302</v>
      </c>
      <c r="G182" s="12">
        <v>300</v>
      </c>
      <c r="H182" s="12" t="s">
        <v>114</v>
      </c>
      <c r="I182" s="12" t="s">
        <v>319</v>
      </c>
      <c r="J182" s="37">
        <f>INDEX('Bảng Giá'!$C$3:$H$18,MATCH('Raw Data'!P182,'Bảng Giá'!$B$3:$B$18,0),MATCH('Raw Data'!M182,'Bảng Giá'!$C$2:$H$2,0))</f>
        <v>26000</v>
      </c>
      <c r="K182" s="12">
        <v>25400</v>
      </c>
      <c r="L182" s="36">
        <f t="shared" si="12"/>
        <v>2.7511814351892099</v>
      </c>
      <c r="M182" t="str">
        <f>'References data'!H183</f>
        <v>Liên Vùng</v>
      </c>
      <c r="N182">
        <f t="shared" si="13"/>
        <v>0.3</v>
      </c>
      <c r="O182">
        <f t="shared" si="14"/>
        <v>600</v>
      </c>
      <c r="P182" t="str">
        <f>IF(AND(N182&gt;0,N182&lt;=0.05),'Bảng Giá'!$B$3,IF(AND(N182&lt;=0.1,N182&gt;0.05),'Bảng Giá'!$B$4,IF(AND('Raw Data'!N182&gt;0.1,'Raw Data'!N182&lt;=0.25),'Bảng Giá'!$B$5,IF(AND('Raw Data'!N182&gt;0.25,'Raw Data'!N182&lt;=0.5),'Bảng Giá'!$B$6,IF(AND('Raw Data'!N182&gt;0.5,'Raw Data'!N182&lt;=1),'Bảng Giá'!$B$7,IF(AND('Raw Data'!N182&gt;1,'Raw Data'!N182&lt;=1.5),'Bảng Giá'!$B$8,IF(AND('Raw Data'!N182&gt;1.5,'Raw Data'!N182&lt;=2),'Bảng Giá'!$B$9,IF(AND('Raw Data'!N182&gt;2,'Raw Data'!N182&lt;=2.5),'Bảng Giá'!$B$10,IF(AND('Raw Data'!N182&gt;2.5,'Raw Data'!N182&lt;=3),'Bảng Giá'!$B$11,IF(AND('Raw Data'!N182&gt;3,'Raw Data'!N182&lt;=3.5),'Bảng Giá'!$B$12,IF(AND('Raw Data'!N182&gt;3.5,'Raw Data'!N182&lt;=4),'Bảng Giá'!$B$13,IF(AND('Raw Data'!N182&gt;4,'Raw Data'!N182&lt;=4.5),'Bảng Giá'!$B$14,IF(AND('Raw Data'!N182&gt;4.5,'Raw Data'!N182&lt;=5),'Bảng Giá'!$B$15,IF(AND('Raw Data'!N182&gt;5,'Raw Data'!N182&lt;=5.5),'Bảng Giá'!$B$16,IF(AND('Raw Data'!N182&gt;5.5,'Raw Data'!N182&lt;=6),'Bảng Giá'!$B$17,'Bảng Giá'!$B$18)))))))))))))))</f>
        <v>0.25&lt;x&lt;=0.5</v>
      </c>
      <c r="Q182" s="48">
        <f t="shared" si="15"/>
        <v>2.3622047244094488E-2</v>
      </c>
      <c r="R182">
        <f t="shared" si="16"/>
        <v>31200</v>
      </c>
      <c r="S182">
        <f t="shared" si="17"/>
        <v>5800</v>
      </c>
    </row>
    <row r="183" spans="1:19" x14ac:dyDescent="0.25">
      <c r="A183" s="12">
        <v>182</v>
      </c>
      <c r="B183" s="12" t="s">
        <v>293</v>
      </c>
      <c r="C183" s="12">
        <v>36352500</v>
      </c>
      <c r="D183" s="17">
        <v>43010.747823611113</v>
      </c>
      <c r="E183" s="17">
        <v>43012.741689814815</v>
      </c>
      <c r="F183" s="13" t="s">
        <v>302</v>
      </c>
      <c r="G183" s="12">
        <v>300</v>
      </c>
      <c r="H183" s="12" t="s">
        <v>114</v>
      </c>
      <c r="I183" s="12" t="s">
        <v>312</v>
      </c>
      <c r="J183" s="37">
        <f>INDEX('Bảng Giá'!$C$3:$H$18,MATCH('Raw Data'!P183,'Bảng Giá'!$B$3:$B$18,0),MATCH('Raw Data'!M183,'Bảng Giá'!$C$2:$H$2,0))</f>
        <v>26000</v>
      </c>
      <c r="K183" s="12">
        <v>25400</v>
      </c>
      <c r="L183" s="36">
        <f t="shared" si="12"/>
        <v>1.9938662037020549</v>
      </c>
      <c r="M183" t="str">
        <f>'References data'!H184</f>
        <v>Liên Vùng</v>
      </c>
      <c r="N183">
        <f t="shared" si="13"/>
        <v>0.3</v>
      </c>
      <c r="O183">
        <f t="shared" si="14"/>
        <v>600</v>
      </c>
      <c r="P183" t="str">
        <f>IF(AND(N183&gt;0,N183&lt;=0.05),'Bảng Giá'!$B$3,IF(AND(N183&lt;=0.1,N183&gt;0.05),'Bảng Giá'!$B$4,IF(AND('Raw Data'!N183&gt;0.1,'Raw Data'!N183&lt;=0.25),'Bảng Giá'!$B$5,IF(AND('Raw Data'!N183&gt;0.25,'Raw Data'!N183&lt;=0.5),'Bảng Giá'!$B$6,IF(AND('Raw Data'!N183&gt;0.5,'Raw Data'!N183&lt;=1),'Bảng Giá'!$B$7,IF(AND('Raw Data'!N183&gt;1,'Raw Data'!N183&lt;=1.5),'Bảng Giá'!$B$8,IF(AND('Raw Data'!N183&gt;1.5,'Raw Data'!N183&lt;=2),'Bảng Giá'!$B$9,IF(AND('Raw Data'!N183&gt;2,'Raw Data'!N183&lt;=2.5),'Bảng Giá'!$B$10,IF(AND('Raw Data'!N183&gt;2.5,'Raw Data'!N183&lt;=3),'Bảng Giá'!$B$11,IF(AND('Raw Data'!N183&gt;3,'Raw Data'!N183&lt;=3.5),'Bảng Giá'!$B$12,IF(AND('Raw Data'!N183&gt;3.5,'Raw Data'!N183&lt;=4),'Bảng Giá'!$B$13,IF(AND('Raw Data'!N183&gt;4,'Raw Data'!N183&lt;=4.5),'Bảng Giá'!$B$14,IF(AND('Raw Data'!N183&gt;4.5,'Raw Data'!N183&lt;=5),'Bảng Giá'!$B$15,IF(AND('Raw Data'!N183&gt;5,'Raw Data'!N183&lt;=5.5),'Bảng Giá'!$B$16,IF(AND('Raw Data'!N183&gt;5.5,'Raw Data'!N183&lt;=6),'Bảng Giá'!$B$17,'Bảng Giá'!$B$18)))))))))))))))</f>
        <v>0.25&lt;x&lt;=0.5</v>
      </c>
      <c r="Q183" s="48">
        <f t="shared" si="15"/>
        <v>2.3622047244094488E-2</v>
      </c>
      <c r="R183">
        <f t="shared" si="16"/>
        <v>31200</v>
      </c>
      <c r="S183">
        <f t="shared" si="17"/>
        <v>5800</v>
      </c>
    </row>
    <row r="184" spans="1:19" x14ac:dyDescent="0.25">
      <c r="A184" s="12">
        <v>183</v>
      </c>
      <c r="B184" s="12" t="s">
        <v>293</v>
      </c>
      <c r="C184" s="12">
        <v>26351131</v>
      </c>
      <c r="D184" s="17">
        <v>43018.50070034722</v>
      </c>
      <c r="E184" s="17">
        <v>43020.404421377316</v>
      </c>
      <c r="F184" s="13" t="s">
        <v>302</v>
      </c>
      <c r="G184" s="12">
        <v>4900</v>
      </c>
      <c r="H184" s="12" t="s">
        <v>114</v>
      </c>
      <c r="I184" s="12" t="s">
        <v>171</v>
      </c>
      <c r="J184" s="37">
        <f>INDEX('Bảng Giá'!$C$3:$H$18,MATCH('Raw Data'!P184,'Bảng Giá'!$B$3:$B$18,0),MATCH('Raw Data'!M184,'Bảng Giá'!$C$2:$H$2,0))</f>
        <v>100500</v>
      </c>
      <c r="K184" s="12">
        <v>98000</v>
      </c>
      <c r="L184" s="36">
        <f t="shared" si="12"/>
        <v>1.9037210300957668</v>
      </c>
      <c r="M184" t="str">
        <f>'References data'!H185</f>
        <v>Liên Vùng</v>
      </c>
      <c r="N184">
        <f t="shared" si="13"/>
        <v>4.9000000000000004</v>
      </c>
      <c r="O184">
        <f t="shared" si="14"/>
        <v>2500</v>
      </c>
      <c r="P184" t="str">
        <f>IF(AND(N184&gt;0,N184&lt;=0.05),'Bảng Giá'!$B$3,IF(AND(N184&lt;=0.1,N184&gt;0.05),'Bảng Giá'!$B$4,IF(AND('Raw Data'!N184&gt;0.1,'Raw Data'!N184&lt;=0.25),'Bảng Giá'!$B$5,IF(AND('Raw Data'!N184&gt;0.25,'Raw Data'!N184&lt;=0.5),'Bảng Giá'!$B$6,IF(AND('Raw Data'!N184&gt;0.5,'Raw Data'!N184&lt;=1),'Bảng Giá'!$B$7,IF(AND('Raw Data'!N184&gt;1,'Raw Data'!N184&lt;=1.5),'Bảng Giá'!$B$8,IF(AND('Raw Data'!N184&gt;1.5,'Raw Data'!N184&lt;=2),'Bảng Giá'!$B$9,IF(AND('Raw Data'!N184&gt;2,'Raw Data'!N184&lt;=2.5),'Bảng Giá'!$B$10,IF(AND('Raw Data'!N184&gt;2.5,'Raw Data'!N184&lt;=3),'Bảng Giá'!$B$11,IF(AND('Raw Data'!N184&gt;3,'Raw Data'!N184&lt;=3.5),'Bảng Giá'!$B$12,IF(AND('Raw Data'!N184&gt;3.5,'Raw Data'!N184&lt;=4),'Bảng Giá'!$B$13,IF(AND('Raw Data'!N184&gt;4,'Raw Data'!N184&lt;=4.5),'Bảng Giá'!$B$14,IF(AND('Raw Data'!N184&gt;4.5,'Raw Data'!N184&lt;=5),'Bảng Giá'!$B$15,IF(AND('Raw Data'!N184&gt;5,'Raw Data'!N184&lt;=5.5),'Bảng Giá'!$B$16,IF(AND('Raw Data'!N184&gt;5.5,'Raw Data'!N184&lt;=6),'Bảng Giá'!$B$17,'Bảng Giá'!$B$18)))))))))))))))</f>
        <v>4.5&lt;x&lt;=5</v>
      </c>
      <c r="Q184" s="48">
        <f t="shared" si="15"/>
        <v>2.5510204081632654E-2</v>
      </c>
      <c r="R184">
        <f t="shared" si="16"/>
        <v>120600</v>
      </c>
      <c r="S184">
        <f t="shared" si="17"/>
        <v>22600</v>
      </c>
    </row>
    <row r="185" spans="1:19" x14ac:dyDescent="0.25">
      <c r="A185" s="12">
        <v>184</v>
      </c>
      <c r="B185" s="12" t="s">
        <v>293</v>
      </c>
      <c r="C185" s="12">
        <v>54292550</v>
      </c>
      <c r="D185" s="17">
        <v>43012.580823379627</v>
      </c>
      <c r="E185" s="17">
        <v>43014.631968055553</v>
      </c>
      <c r="F185" s="13" t="s">
        <v>302</v>
      </c>
      <c r="G185" s="12">
        <v>830</v>
      </c>
      <c r="H185" s="12" t="s">
        <v>114</v>
      </c>
      <c r="I185" s="12" t="s">
        <v>171</v>
      </c>
      <c r="J185" s="37">
        <f>INDEX('Bảng Giá'!$C$3:$H$18,MATCH('Raw Data'!P185,'Bảng Giá'!$B$3:$B$18,0),MATCH('Raw Data'!M185,'Bảng Giá'!$C$2:$H$2,0))</f>
        <v>32500</v>
      </c>
      <c r="K185" s="12">
        <v>31700</v>
      </c>
      <c r="L185" s="36">
        <f t="shared" si="12"/>
        <v>2.05114467592648</v>
      </c>
      <c r="M185" t="str">
        <f>'References data'!H186</f>
        <v>Liên Vùng</v>
      </c>
      <c r="N185">
        <f t="shared" si="13"/>
        <v>0.83</v>
      </c>
      <c r="O185">
        <f t="shared" si="14"/>
        <v>800</v>
      </c>
      <c r="P185" t="str">
        <f>IF(AND(N185&gt;0,N185&lt;=0.05),'Bảng Giá'!$B$3,IF(AND(N185&lt;=0.1,N185&gt;0.05),'Bảng Giá'!$B$4,IF(AND('Raw Data'!N185&gt;0.1,'Raw Data'!N185&lt;=0.25),'Bảng Giá'!$B$5,IF(AND('Raw Data'!N185&gt;0.25,'Raw Data'!N185&lt;=0.5),'Bảng Giá'!$B$6,IF(AND('Raw Data'!N185&gt;0.5,'Raw Data'!N185&lt;=1),'Bảng Giá'!$B$7,IF(AND('Raw Data'!N185&gt;1,'Raw Data'!N185&lt;=1.5),'Bảng Giá'!$B$8,IF(AND('Raw Data'!N185&gt;1.5,'Raw Data'!N185&lt;=2),'Bảng Giá'!$B$9,IF(AND('Raw Data'!N185&gt;2,'Raw Data'!N185&lt;=2.5),'Bảng Giá'!$B$10,IF(AND('Raw Data'!N185&gt;2.5,'Raw Data'!N185&lt;=3),'Bảng Giá'!$B$11,IF(AND('Raw Data'!N185&gt;3,'Raw Data'!N185&lt;=3.5),'Bảng Giá'!$B$12,IF(AND('Raw Data'!N185&gt;3.5,'Raw Data'!N185&lt;=4),'Bảng Giá'!$B$13,IF(AND('Raw Data'!N185&gt;4,'Raw Data'!N185&lt;=4.5),'Bảng Giá'!$B$14,IF(AND('Raw Data'!N185&gt;4.5,'Raw Data'!N185&lt;=5),'Bảng Giá'!$B$15,IF(AND('Raw Data'!N185&gt;5,'Raw Data'!N185&lt;=5.5),'Bảng Giá'!$B$16,IF(AND('Raw Data'!N185&gt;5.5,'Raw Data'!N185&lt;=6),'Bảng Giá'!$B$17,'Bảng Giá'!$B$18)))))))))))))))</f>
        <v>0.5&lt;x&lt;=1</v>
      </c>
      <c r="Q185" s="48">
        <f t="shared" si="15"/>
        <v>2.5236593059936908E-2</v>
      </c>
      <c r="R185">
        <f t="shared" si="16"/>
        <v>39000</v>
      </c>
      <c r="S185">
        <f t="shared" si="17"/>
        <v>7300</v>
      </c>
    </row>
    <row r="186" spans="1:19" x14ac:dyDescent="0.25">
      <c r="A186" s="12">
        <v>185</v>
      </c>
      <c r="B186" s="12" t="s">
        <v>293</v>
      </c>
      <c r="C186" s="12">
        <v>56222791</v>
      </c>
      <c r="D186" s="17">
        <v>43010.89497739583</v>
      </c>
      <c r="E186" s="17">
        <v>43012.745648148149</v>
      </c>
      <c r="F186" s="13" t="s">
        <v>302</v>
      </c>
      <c r="G186" s="12">
        <v>280</v>
      </c>
      <c r="H186" s="12" t="s">
        <v>114</v>
      </c>
      <c r="I186" s="12" t="s">
        <v>146</v>
      </c>
      <c r="J186" s="37">
        <f>INDEX('Bảng Giá'!$C$3:$H$18,MATCH('Raw Data'!P186,'Bảng Giá'!$B$3:$B$18,0),MATCH('Raw Data'!M186,'Bảng Giá'!$C$2:$H$2,0))</f>
        <v>22500</v>
      </c>
      <c r="K186" s="12">
        <v>22100</v>
      </c>
      <c r="L186" s="36">
        <f t="shared" si="12"/>
        <v>1.8506707523192745</v>
      </c>
      <c r="M186" t="str">
        <f>'References data'!H187</f>
        <v>Liên Vùng đặc biệt</v>
      </c>
      <c r="N186">
        <f t="shared" si="13"/>
        <v>0.28000000000000003</v>
      </c>
      <c r="O186">
        <f t="shared" si="14"/>
        <v>400</v>
      </c>
      <c r="P186" t="str">
        <f>IF(AND(N186&gt;0,N186&lt;=0.05),'Bảng Giá'!$B$3,IF(AND(N186&lt;=0.1,N186&gt;0.05),'Bảng Giá'!$B$4,IF(AND('Raw Data'!N186&gt;0.1,'Raw Data'!N186&lt;=0.25),'Bảng Giá'!$B$5,IF(AND('Raw Data'!N186&gt;0.25,'Raw Data'!N186&lt;=0.5),'Bảng Giá'!$B$6,IF(AND('Raw Data'!N186&gt;0.5,'Raw Data'!N186&lt;=1),'Bảng Giá'!$B$7,IF(AND('Raw Data'!N186&gt;1,'Raw Data'!N186&lt;=1.5),'Bảng Giá'!$B$8,IF(AND('Raw Data'!N186&gt;1.5,'Raw Data'!N186&lt;=2),'Bảng Giá'!$B$9,IF(AND('Raw Data'!N186&gt;2,'Raw Data'!N186&lt;=2.5),'Bảng Giá'!$B$10,IF(AND('Raw Data'!N186&gt;2.5,'Raw Data'!N186&lt;=3),'Bảng Giá'!$B$11,IF(AND('Raw Data'!N186&gt;3,'Raw Data'!N186&lt;=3.5),'Bảng Giá'!$B$12,IF(AND('Raw Data'!N186&gt;3.5,'Raw Data'!N186&lt;=4),'Bảng Giá'!$B$13,IF(AND('Raw Data'!N186&gt;4,'Raw Data'!N186&lt;=4.5),'Bảng Giá'!$B$14,IF(AND('Raw Data'!N186&gt;4.5,'Raw Data'!N186&lt;=5),'Bảng Giá'!$B$15,IF(AND('Raw Data'!N186&gt;5,'Raw Data'!N186&lt;=5.5),'Bảng Giá'!$B$16,IF(AND('Raw Data'!N186&gt;5.5,'Raw Data'!N186&lt;=6),'Bảng Giá'!$B$17,'Bảng Giá'!$B$18)))))))))))))))</f>
        <v>0.25&lt;x&lt;=0.5</v>
      </c>
      <c r="Q186" s="48">
        <f t="shared" si="15"/>
        <v>1.8099547511312219E-2</v>
      </c>
      <c r="R186">
        <f t="shared" si="16"/>
        <v>27000</v>
      </c>
      <c r="S186">
        <f t="shared" si="17"/>
        <v>4900</v>
      </c>
    </row>
    <row r="187" spans="1:19" x14ac:dyDescent="0.25">
      <c r="A187" s="12">
        <v>186</v>
      </c>
      <c r="B187" s="12" t="s">
        <v>293</v>
      </c>
      <c r="C187" s="12">
        <v>60292674</v>
      </c>
      <c r="D187" s="17">
        <v>43011.842546030093</v>
      </c>
      <c r="E187" s="17">
        <v>43013.389215543983</v>
      </c>
      <c r="F187" s="13" t="s">
        <v>302</v>
      </c>
      <c r="G187" s="12">
        <v>900</v>
      </c>
      <c r="H187" s="12" t="s">
        <v>114</v>
      </c>
      <c r="I187" s="12" t="s">
        <v>171</v>
      </c>
      <c r="J187" s="37">
        <f>INDEX('Bảng Giá'!$C$3:$H$18,MATCH('Raw Data'!P187,'Bảng Giá'!$B$3:$B$18,0),MATCH('Raw Data'!M187,'Bảng Giá'!$C$2:$H$2,0))</f>
        <v>32500</v>
      </c>
      <c r="K187" s="12">
        <v>31700</v>
      </c>
      <c r="L187" s="36">
        <f t="shared" si="12"/>
        <v>1.5466695138893556</v>
      </c>
      <c r="M187" t="str">
        <f>'References data'!H188</f>
        <v>Liên Vùng</v>
      </c>
      <c r="N187">
        <f t="shared" si="13"/>
        <v>0.9</v>
      </c>
      <c r="O187">
        <f t="shared" si="14"/>
        <v>800</v>
      </c>
      <c r="P187" t="str">
        <f>IF(AND(N187&gt;0,N187&lt;=0.05),'Bảng Giá'!$B$3,IF(AND(N187&lt;=0.1,N187&gt;0.05),'Bảng Giá'!$B$4,IF(AND('Raw Data'!N187&gt;0.1,'Raw Data'!N187&lt;=0.25),'Bảng Giá'!$B$5,IF(AND('Raw Data'!N187&gt;0.25,'Raw Data'!N187&lt;=0.5),'Bảng Giá'!$B$6,IF(AND('Raw Data'!N187&gt;0.5,'Raw Data'!N187&lt;=1),'Bảng Giá'!$B$7,IF(AND('Raw Data'!N187&gt;1,'Raw Data'!N187&lt;=1.5),'Bảng Giá'!$B$8,IF(AND('Raw Data'!N187&gt;1.5,'Raw Data'!N187&lt;=2),'Bảng Giá'!$B$9,IF(AND('Raw Data'!N187&gt;2,'Raw Data'!N187&lt;=2.5),'Bảng Giá'!$B$10,IF(AND('Raw Data'!N187&gt;2.5,'Raw Data'!N187&lt;=3),'Bảng Giá'!$B$11,IF(AND('Raw Data'!N187&gt;3,'Raw Data'!N187&lt;=3.5),'Bảng Giá'!$B$12,IF(AND('Raw Data'!N187&gt;3.5,'Raw Data'!N187&lt;=4),'Bảng Giá'!$B$13,IF(AND('Raw Data'!N187&gt;4,'Raw Data'!N187&lt;=4.5),'Bảng Giá'!$B$14,IF(AND('Raw Data'!N187&gt;4.5,'Raw Data'!N187&lt;=5),'Bảng Giá'!$B$15,IF(AND('Raw Data'!N187&gt;5,'Raw Data'!N187&lt;=5.5),'Bảng Giá'!$B$16,IF(AND('Raw Data'!N187&gt;5.5,'Raw Data'!N187&lt;=6),'Bảng Giá'!$B$17,'Bảng Giá'!$B$18)))))))))))))))</f>
        <v>0.5&lt;x&lt;=1</v>
      </c>
      <c r="Q187" s="48">
        <f t="shared" si="15"/>
        <v>2.5236593059936908E-2</v>
      </c>
      <c r="R187">
        <f t="shared" si="16"/>
        <v>39000</v>
      </c>
      <c r="S187">
        <f t="shared" si="17"/>
        <v>7300</v>
      </c>
    </row>
    <row r="188" spans="1:19" x14ac:dyDescent="0.25">
      <c r="A188" s="12">
        <v>187</v>
      </c>
      <c r="B188" s="12" t="s">
        <v>293</v>
      </c>
      <c r="C188" s="12">
        <v>26098609</v>
      </c>
      <c r="D188" s="17">
        <v>43019.0637403125</v>
      </c>
      <c r="E188" s="17">
        <v>43020.536356979166</v>
      </c>
      <c r="F188" s="13" t="s">
        <v>302</v>
      </c>
      <c r="G188" s="12">
        <v>200</v>
      </c>
      <c r="H188" s="12" t="s">
        <v>114</v>
      </c>
      <c r="I188" s="12" t="s">
        <v>87</v>
      </c>
      <c r="J188" s="37">
        <f>INDEX('Bảng Giá'!$C$3:$H$18,MATCH('Raw Data'!P188,'Bảng Giá'!$B$3:$B$18,0),MATCH('Raw Data'!M188,'Bảng Giá'!$C$2:$H$2,0))</f>
        <v>21000</v>
      </c>
      <c r="K188" s="12">
        <v>20600</v>
      </c>
      <c r="L188" s="36">
        <f t="shared" si="12"/>
        <v>1.4726166666659992</v>
      </c>
      <c r="M188" t="str">
        <f>'References data'!H189</f>
        <v>Liên Vùng đặc biệt</v>
      </c>
      <c r="N188">
        <f t="shared" si="13"/>
        <v>0.2</v>
      </c>
      <c r="O188">
        <f t="shared" si="14"/>
        <v>400</v>
      </c>
      <c r="P188" t="str">
        <f>IF(AND(N188&gt;0,N188&lt;=0.05),'Bảng Giá'!$B$3,IF(AND(N188&lt;=0.1,N188&gt;0.05),'Bảng Giá'!$B$4,IF(AND('Raw Data'!N188&gt;0.1,'Raw Data'!N188&lt;=0.25),'Bảng Giá'!$B$5,IF(AND('Raw Data'!N188&gt;0.25,'Raw Data'!N188&lt;=0.5),'Bảng Giá'!$B$6,IF(AND('Raw Data'!N188&gt;0.5,'Raw Data'!N188&lt;=1),'Bảng Giá'!$B$7,IF(AND('Raw Data'!N188&gt;1,'Raw Data'!N188&lt;=1.5),'Bảng Giá'!$B$8,IF(AND('Raw Data'!N188&gt;1.5,'Raw Data'!N188&lt;=2),'Bảng Giá'!$B$9,IF(AND('Raw Data'!N188&gt;2,'Raw Data'!N188&lt;=2.5),'Bảng Giá'!$B$10,IF(AND('Raw Data'!N188&gt;2.5,'Raw Data'!N188&lt;=3),'Bảng Giá'!$B$11,IF(AND('Raw Data'!N188&gt;3,'Raw Data'!N188&lt;=3.5),'Bảng Giá'!$B$12,IF(AND('Raw Data'!N188&gt;3.5,'Raw Data'!N188&lt;=4),'Bảng Giá'!$B$13,IF(AND('Raw Data'!N188&gt;4,'Raw Data'!N188&lt;=4.5),'Bảng Giá'!$B$14,IF(AND('Raw Data'!N188&gt;4.5,'Raw Data'!N188&lt;=5),'Bảng Giá'!$B$15,IF(AND('Raw Data'!N188&gt;5,'Raw Data'!N188&lt;=5.5),'Bảng Giá'!$B$16,IF(AND('Raw Data'!N188&gt;5.5,'Raw Data'!N188&lt;=6),'Bảng Giá'!$B$17,'Bảng Giá'!$B$18)))))))))))))))</f>
        <v>0.1&lt;x&lt;=0.25</v>
      </c>
      <c r="Q188" s="48">
        <f t="shared" si="15"/>
        <v>1.9417475728155338E-2</v>
      </c>
      <c r="R188">
        <f t="shared" si="16"/>
        <v>25200</v>
      </c>
      <c r="S188">
        <f t="shared" si="17"/>
        <v>4600</v>
      </c>
    </row>
    <row r="189" spans="1:19" x14ac:dyDescent="0.25">
      <c r="A189" s="12">
        <v>188</v>
      </c>
      <c r="B189" s="12" t="s">
        <v>293</v>
      </c>
      <c r="C189" s="12">
        <v>72383063</v>
      </c>
      <c r="D189" s="17">
        <v>43020.886378090276</v>
      </c>
      <c r="E189" s="17">
        <v>43022.430013229168</v>
      </c>
      <c r="F189" s="13" t="s">
        <v>302</v>
      </c>
      <c r="G189" s="12">
        <v>1435</v>
      </c>
      <c r="H189" s="12" t="s">
        <v>114</v>
      </c>
      <c r="I189" s="12" t="s">
        <v>320</v>
      </c>
      <c r="J189" s="37">
        <f>INDEX('Bảng Giá'!$C$3:$H$18,MATCH('Raw Data'!P189,'Bảng Giá'!$B$3:$B$18,0),MATCH('Raw Data'!M189,'Bảng Giá'!$C$2:$H$2,0))</f>
        <v>41000</v>
      </c>
      <c r="K189" s="12">
        <v>40000</v>
      </c>
      <c r="L189" s="36">
        <f t="shared" si="12"/>
        <v>1.5436351388925686</v>
      </c>
      <c r="M189" t="str">
        <f>'References data'!H190</f>
        <v>Liên Vùng</v>
      </c>
      <c r="N189">
        <f t="shared" si="13"/>
        <v>1.4350000000000001</v>
      </c>
      <c r="O189">
        <f t="shared" si="14"/>
        <v>1000</v>
      </c>
      <c r="P189" t="str">
        <f>IF(AND(N189&gt;0,N189&lt;=0.05),'Bảng Giá'!$B$3,IF(AND(N189&lt;=0.1,N189&gt;0.05),'Bảng Giá'!$B$4,IF(AND('Raw Data'!N189&gt;0.1,'Raw Data'!N189&lt;=0.25),'Bảng Giá'!$B$5,IF(AND('Raw Data'!N189&gt;0.25,'Raw Data'!N189&lt;=0.5),'Bảng Giá'!$B$6,IF(AND('Raw Data'!N189&gt;0.5,'Raw Data'!N189&lt;=1),'Bảng Giá'!$B$7,IF(AND('Raw Data'!N189&gt;1,'Raw Data'!N189&lt;=1.5),'Bảng Giá'!$B$8,IF(AND('Raw Data'!N189&gt;1.5,'Raw Data'!N189&lt;=2),'Bảng Giá'!$B$9,IF(AND('Raw Data'!N189&gt;2,'Raw Data'!N189&lt;=2.5),'Bảng Giá'!$B$10,IF(AND('Raw Data'!N189&gt;2.5,'Raw Data'!N189&lt;=3),'Bảng Giá'!$B$11,IF(AND('Raw Data'!N189&gt;3,'Raw Data'!N189&lt;=3.5),'Bảng Giá'!$B$12,IF(AND('Raw Data'!N189&gt;3.5,'Raw Data'!N189&lt;=4),'Bảng Giá'!$B$13,IF(AND('Raw Data'!N189&gt;4,'Raw Data'!N189&lt;=4.5),'Bảng Giá'!$B$14,IF(AND('Raw Data'!N189&gt;4.5,'Raw Data'!N189&lt;=5),'Bảng Giá'!$B$15,IF(AND('Raw Data'!N189&gt;5,'Raw Data'!N189&lt;=5.5),'Bảng Giá'!$B$16,IF(AND('Raw Data'!N189&gt;5.5,'Raw Data'!N189&lt;=6),'Bảng Giá'!$B$17,'Bảng Giá'!$B$18)))))))))))))))</f>
        <v>1&lt;x&lt;=1.5</v>
      </c>
      <c r="Q189" s="48">
        <f t="shared" si="15"/>
        <v>2.5000000000000001E-2</v>
      </c>
      <c r="R189">
        <f t="shared" si="16"/>
        <v>49200</v>
      </c>
      <c r="S189">
        <f t="shared" si="17"/>
        <v>9200</v>
      </c>
    </row>
    <row r="190" spans="1:19" x14ac:dyDescent="0.25">
      <c r="A190" s="12">
        <v>189</v>
      </c>
      <c r="B190" s="12" t="s">
        <v>293</v>
      </c>
      <c r="C190" s="12">
        <v>26019550</v>
      </c>
      <c r="D190" s="17">
        <v>43015.568740428243</v>
      </c>
      <c r="E190" s="17">
        <v>43017.617447222219</v>
      </c>
      <c r="F190" s="13" t="s">
        <v>302</v>
      </c>
      <c r="G190" s="12">
        <v>350</v>
      </c>
      <c r="H190" s="12" t="s">
        <v>114</v>
      </c>
      <c r="I190" s="12" t="s">
        <v>315</v>
      </c>
      <c r="J190" s="37">
        <f>INDEX('Bảng Giá'!$C$3:$H$18,MATCH('Raw Data'!P190,'Bảng Giá'!$B$3:$B$18,0),MATCH('Raw Data'!M190,'Bảng Giá'!$C$2:$H$2,0))</f>
        <v>22500</v>
      </c>
      <c r="K190" s="12">
        <v>22100</v>
      </c>
      <c r="L190" s="36">
        <f t="shared" si="12"/>
        <v>2.0487067939757253</v>
      </c>
      <c r="M190" t="str">
        <f>'References data'!H191</f>
        <v>Liên Vùng đặc biệt</v>
      </c>
      <c r="N190">
        <f t="shared" si="13"/>
        <v>0.35</v>
      </c>
      <c r="O190">
        <f t="shared" si="14"/>
        <v>400</v>
      </c>
      <c r="P190" t="str">
        <f>IF(AND(N190&gt;0,N190&lt;=0.05),'Bảng Giá'!$B$3,IF(AND(N190&lt;=0.1,N190&gt;0.05),'Bảng Giá'!$B$4,IF(AND('Raw Data'!N190&gt;0.1,'Raw Data'!N190&lt;=0.25),'Bảng Giá'!$B$5,IF(AND('Raw Data'!N190&gt;0.25,'Raw Data'!N190&lt;=0.5),'Bảng Giá'!$B$6,IF(AND('Raw Data'!N190&gt;0.5,'Raw Data'!N190&lt;=1),'Bảng Giá'!$B$7,IF(AND('Raw Data'!N190&gt;1,'Raw Data'!N190&lt;=1.5),'Bảng Giá'!$B$8,IF(AND('Raw Data'!N190&gt;1.5,'Raw Data'!N190&lt;=2),'Bảng Giá'!$B$9,IF(AND('Raw Data'!N190&gt;2,'Raw Data'!N190&lt;=2.5),'Bảng Giá'!$B$10,IF(AND('Raw Data'!N190&gt;2.5,'Raw Data'!N190&lt;=3),'Bảng Giá'!$B$11,IF(AND('Raw Data'!N190&gt;3,'Raw Data'!N190&lt;=3.5),'Bảng Giá'!$B$12,IF(AND('Raw Data'!N190&gt;3.5,'Raw Data'!N190&lt;=4),'Bảng Giá'!$B$13,IF(AND('Raw Data'!N190&gt;4,'Raw Data'!N190&lt;=4.5),'Bảng Giá'!$B$14,IF(AND('Raw Data'!N190&gt;4.5,'Raw Data'!N190&lt;=5),'Bảng Giá'!$B$15,IF(AND('Raw Data'!N190&gt;5,'Raw Data'!N190&lt;=5.5),'Bảng Giá'!$B$16,IF(AND('Raw Data'!N190&gt;5.5,'Raw Data'!N190&lt;=6),'Bảng Giá'!$B$17,'Bảng Giá'!$B$18)))))))))))))))</f>
        <v>0.25&lt;x&lt;=0.5</v>
      </c>
      <c r="Q190" s="48">
        <f t="shared" si="15"/>
        <v>1.8099547511312219E-2</v>
      </c>
      <c r="R190">
        <f t="shared" si="16"/>
        <v>27000</v>
      </c>
      <c r="S190">
        <f t="shared" si="17"/>
        <v>4900</v>
      </c>
    </row>
    <row r="191" spans="1:19" x14ac:dyDescent="0.25">
      <c r="A191" s="12">
        <v>190</v>
      </c>
      <c r="B191" s="12" t="s">
        <v>293</v>
      </c>
      <c r="C191" s="12">
        <v>70163087</v>
      </c>
      <c r="D191" s="17">
        <v>43013.460226192132</v>
      </c>
      <c r="E191" s="17">
        <v>43015.804798726851</v>
      </c>
      <c r="F191" s="13" t="s">
        <v>302</v>
      </c>
      <c r="G191" s="12">
        <v>600</v>
      </c>
      <c r="H191" s="12" t="s">
        <v>114</v>
      </c>
      <c r="I191" s="12" t="s">
        <v>139</v>
      </c>
      <c r="J191" s="37">
        <f>INDEX('Bảng Giá'!$C$3:$H$18,MATCH('Raw Data'!P191,'Bảng Giá'!$B$3:$B$18,0),MATCH('Raw Data'!M191,'Bảng Giá'!$C$2:$H$2,0))</f>
        <v>30500</v>
      </c>
      <c r="K191" s="12">
        <v>29900</v>
      </c>
      <c r="L191" s="36">
        <f t="shared" si="12"/>
        <v>2.344572534719191</v>
      </c>
      <c r="M191" t="str">
        <f>'References data'!H192</f>
        <v>Liên Vùng đặc biệt</v>
      </c>
      <c r="N191">
        <f t="shared" si="13"/>
        <v>0.6</v>
      </c>
      <c r="O191">
        <f t="shared" si="14"/>
        <v>600</v>
      </c>
      <c r="P191" t="str">
        <f>IF(AND(N191&gt;0,N191&lt;=0.05),'Bảng Giá'!$B$3,IF(AND(N191&lt;=0.1,N191&gt;0.05),'Bảng Giá'!$B$4,IF(AND('Raw Data'!N191&gt;0.1,'Raw Data'!N191&lt;=0.25),'Bảng Giá'!$B$5,IF(AND('Raw Data'!N191&gt;0.25,'Raw Data'!N191&lt;=0.5),'Bảng Giá'!$B$6,IF(AND('Raw Data'!N191&gt;0.5,'Raw Data'!N191&lt;=1),'Bảng Giá'!$B$7,IF(AND('Raw Data'!N191&gt;1,'Raw Data'!N191&lt;=1.5),'Bảng Giá'!$B$8,IF(AND('Raw Data'!N191&gt;1.5,'Raw Data'!N191&lt;=2),'Bảng Giá'!$B$9,IF(AND('Raw Data'!N191&gt;2,'Raw Data'!N191&lt;=2.5),'Bảng Giá'!$B$10,IF(AND('Raw Data'!N191&gt;2.5,'Raw Data'!N191&lt;=3),'Bảng Giá'!$B$11,IF(AND('Raw Data'!N191&gt;3,'Raw Data'!N191&lt;=3.5),'Bảng Giá'!$B$12,IF(AND('Raw Data'!N191&gt;3.5,'Raw Data'!N191&lt;=4),'Bảng Giá'!$B$13,IF(AND('Raw Data'!N191&gt;4,'Raw Data'!N191&lt;=4.5),'Bảng Giá'!$B$14,IF(AND('Raw Data'!N191&gt;4.5,'Raw Data'!N191&lt;=5),'Bảng Giá'!$B$15,IF(AND('Raw Data'!N191&gt;5,'Raw Data'!N191&lt;=5.5),'Bảng Giá'!$B$16,IF(AND('Raw Data'!N191&gt;5.5,'Raw Data'!N191&lt;=6),'Bảng Giá'!$B$17,'Bảng Giá'!$B$18)))))))))))))))</f>
        <v>0.5&lt;x&lt;=1</v>
      </c>
      <c r="Q191" s="48">
        <f t="shared" si="15"/>
        <v>2.0066889632107024E-2</v>
      </c>
      <c r="R191">
        <f t="shared" si="16"/>
        <v>36600</v>
      </c>
      <c r="S191">
        <f t="shared" si="17"/>
        <v>6700</v>
      </c>
    </row>
    <row r="192" spans="1:19" x14ac:dyDescent="0.25">
      <c r="A192" s="12">
        <v>191</v>
      </c>
      <c r="B192" s="12" t="s">
        <v>293</v>
      </c>
      <c r="C192" s="12">
        <v>28163657</v>
      </c>
      <c r="D192" s="17">
        <v>43012.552192824071</v>
      </c>
      <c r="E192" s="17">
        <v>43014.610780787036</v>
      </c>
      <c r="F192" s="13" t="s">
        <v>302</v>
      </c>
      <c r="G192" s="12">
        <v>300</v>
      </c>
      <c r="H192" s="12" t="s">
        <v>114</v>
      </c>
      <c r="I192" s="12" t="s">
        <v>316</v>
      </c>
      <c r="J192" s="37">
        <f>INDEX('Bảng Giá'!$C$3:$H$18,MATCH('Raw Data'!P192,'Bảng Giá'!$B$3:$B$18,0),MATCH('Raw Data'!M192,'Bảng Giá'!$C$2:$H$2,0))</f>
        <v>26000</v>
      </c>
      <c r="K192" s="12">
        <v>25400</v>
      </c>
      <c r="L192" s="36">
        <f t="shared" si="12"/>
        <v>2.0585879629652482</v>
      </c>
      <c r="M192" t="str">
        <f>'References data'!H193</f>
        <v>Liên Vùng</v>
      </c>
      <c r="N192">
        <f t="shared" si="13"/>
        <v>0.3</v>
      </c>
      <c r="O192">
        <f t="shared" si="14"/>
        <v>600</v>
      </c>
      <c r="P192" t="str">
        <f>IF(AND(N192&gt;0,N192&lt;=0.05),'Bảng Giá'!$B$3,IF(AND(N192&lt;=0.1,N192&gt;0.05),'Bảng Giá'!$B$4,IF(AND('Raw Data'!N192&gt;0.1,'Raw Data'!N192&lt;=0.25),'Bảng Giá'!$B$5,IF(AND('Raw Data'!N192&gt;0.25,'Raw Data'!N192&lt;=0.5),'Bảng Giá'!$B$6,IF(AND('Raw Data'!N192&gt;0.5,'Raw Data'!N192&lt;=1),'Bảng Giá'!$B$7,IF(AND('Raw Data'!N192&gt;1,'Raw Data'!N192&lt;=1.5),'Bảng Giá'!$B$8,IF(AND('Raw Data'!N192&gt;1.5,'Raw Data'!N192&lt;=2),'Bảng Giá'!$B$9,IF(AND('Raw Data'!N192&gt;2,'Raw Data'!N192&lt;=2.5),'Bảng Giá'!$B$10,IF(AND('Raw Data'!N192&gt;2.5,'Raw Data'!N192&lt;=3),'Bảng Giá'!$B$11,IF(AND('Raw Data'!N192&gt;3,'Raw Data'!N192&lt;=3.5),'Bảng Giá'!$B$12,IF(AND('Raw Data'!N192&gt;3.5,'Raw Data'!N192&lt;=4),'Bảng Giá'!$B$13,IF(AND('Raw Data'!N192&gt;4,'Raw Data'!N192&lt;=4.5),'Bảng Giá'!$B$14,IF(AND('Raw Data'!N192&gt;4.5,'Raw Data'!N192&lt;=5),'Bảng Giá'!$B$15,IF(AND('Raw Data'!N192&gt;5,'Raw Data'!N192&lt;=5.5),'Bảng Giá'!$B$16,IF(AND('Raw Data'!N192&gt;5.5,'Raw Data'!N192&lt;=6),'Bảng Giá'!$B$17,'Bảng Giá'!$B$18)))))))))))))))</f>
        <v>0.25&lt;x&lt;=0.5</v>
      </c>
      <c r="Q192" s="48">
        <f t="shared" si="15"/>
        <v>2.3622047244094488E-2</v>
      </c>
      <c r="R192">
        <f t="shared" si="16"/>
        <v>31200</v>
      </c>
      <c r="S192">
        <f t="shared" si="17"/>
        <v>5800</v>
      </c>
    </row>
    <row r="193" spans="1:19" x14ac:dyDescent="0.25">
      <c r="A193" s="12">
        <v>192</v>
      </c>
      <c r="B193" s="12" t="s">
        <v>293</v>
      </c>
      <c r="C193" s="12">
        <v>41380000</v>
      </c>
      <c r="D193" s="17">
        <v>43019.587451817133</v>
      </c>
      <c r="E193" s="17">
        <v>43020.535879780095</v>
      </c>
      <c r="F193" s="13" t="s">
        <v>302</v>
      </c>
      <c r="G193" s="12">
        <v>300</v>
      </c>
      <c r="H193" s="12" t="s">
        <v>114</v>
      </c>
      <c r="I193" s="12" t="s">
        <v>99</v>
      </c>
      <c r="J193" s="37">
        <f>INDEX('Bảng Giá'!$C$3:$H$18,MATCH('Raw Data'!P193,'Bảng Giá'!$B$3:$B$18,0),MATCH('Raw Data'!M193,'Bảng Giá'!$C$2:$H$2,0))</f>
        <v>22500</v>
      </c>
      <c r="K193" s="12">
        <v>22100</v>
      </c>
      <c r="L193" s="36">
        <f t="shared" si="12"/>
        <v>0.94842796296143206</v>
      </c>
      <c r="M193" t="str">
        <f>'References data'!H194</f>
        <v>Liên Vùng đặc biệt</v>
      </c>
      <c r="N193">
        <f t="shared" si="13"/>
        <v>0.3</v>
      </c>
      <c r="O193">
        <f t="shared" si="14"/>
        <v>400</v>
      </c>
      <c r="P193" t="str">
        <f>IF(AND(N193&gt;0,N193&lt;=0.05),'Bảng Giá'!$B$3,IF(AND(N193&lt;=0.1,N193&gt;0.05),'Bảng Giá'!$B$4,IF(AND('Raw Data'!N193&gt;0.1,'Raw Data'!N193&lt;=0.25),'Bảng Giá'!$B$5,IF(AND('Raw Data'!N193&gt;0.25,'Raw Data'!N193&lt;=0.5),'Bảng Giá'!$B$6,IF(AND('Raw Data'!N193&gt;0.5,'Raw Data'!N193&lt;=1),'Bảng Giá'!$B$7,IF(AND('Raw Data'!N193&gt;1,'Raw Data'!N193&lt;=1.5),'Bảng Giá'!$B$8,IF(AND('Raw Data'!N193&gt;1.5,'Raw Data'!N193&lt;=2),'Bảng Giá'!$B$9,IF(AND('Raw Data'!N193&gt;2,'Raw Data'!N193&lt;=2.5),'Bảng Giá'!$B$10,IF(AND('Raw Data'!N193&gt;2.5,'Raw Data'!N193&lt;=3),'Bảng Giá'!$B$11,IF(AND('Raw Data'!N193&gt;3,'Raw Data'!N193&lt;=3.5),'Bảng Giá'!$B$12,IF(AND('Raw Data'!N193&gt;3.5,'Raw Data'!N193&lt;=4),'Bảng Giá'!$B$13,IF(AND('Raw Data'!N193&gt;4,'Raw Data'!N193&lt;=4.5),'Bảng Giá'!$B$14,IF(AND('Raw Data'!N193&gt;4.5,'Raw Data'!N193&lt;=5),'Bảng Giá'!$B$15,IF(AND('Raw Data'!N193&gt;5,'Raw Data'!N193&lt;=5.5),'Bảng Giá'!$B$16,IF(AND('Raw Data'!N193&gt;5.5,'Raw Data'!N193&lt;=6),'Bảng Giá'!$B$17,'Bảng Giá'!$B$18)))))))))))))))</f>
        <v>0.25&lt;x&lt;=0.5</v>
      </c>
      <c r="Q193" s="48">
        <f t="shared" si="15"/>
        <v>1.8099547511312219E-2</v>
      </c>
      <c r="R193">
        <f t="shared" si="16"/>
        <v>27000</v>
      </c>
      <c r="S193">
        <f t="shared" si="17"/>
        <v>4900</v>
      </c>
    </row>
    <row r="194" spans="1:19" x14ac:dyDescent="0.25">
      <c r="A194" s="12">
        <v>193</v>
      </c>
      <c r="B194" s="12" t="s">
        <v>293</v>
      </c>
      <c r="C194" s="12">
        <v>71340371</v>
      </c>
      <c r="D194" s="17">
        <v>43017.649419444446</v>
      </c>
      <c r="E194" s="17">
        <v>43019.769209953702</v>
      </c>
      <c r="F194" s="13" t="s">
        <v>302</v>
      </c>
      <c r="G194" s="12">
        <v>600</v>
      </c>
      <c r="H194" s="12" t="s">
        <v>114</v>
      </c>
      <c r="I194" s="12" t="s">
        <v>101</v>
      </c>
      <c r="J194" s="37">
        <f>INDEX('Bảng Giá'!$C$3:$H$18,MATCH('Raw Data'!P194,'Bảng Giá'!$B$3:$B$18,0),MATCH('Raw Data'!M194,'Bảng Giá'!$C$2:$H$2,0))</f>
        <v>32500</v>
      </c>
      <c r="K194" s="12">
        <v>31700</v>
      </c>
      <c r="L194" s="36">
        <f t="shared" si="12"/>
        <v>2.1197905092558358</v>
      </c>
      <c r="M194" t="str">
        <f>'References data'!H195</f>
        <v>Liên Vùng</v>
      </c>
      <c r="N194">
        <f t="shared" si="13"/>
        <v>0.6</v>
      </c>
      <c r="O194">
        <f t="shared" si="14"/>
        <v>800</v>
      </c>
      <c r="P194" t="str">
        <f>IF(AND(N194&gt;0,N194&lt;=0.05),'Bảng Giá'!$B$3,IF(AND(N194&lt;=0.1,N194&gt;0.05),'Bảng Giá'!$B$4,IF(AND('Raw Data'!N194&gt;0.1,'Raw Data'!N194&lt;=0.25),'Bảng Giá'!$B$5,IF(AND('Raw Data'!N194&gt;0.25,'Raw Data'!N194&lt;=0.5),'Bảng Giá'!$B$6,IF(AND('Raw Data'!N194&gt;0.5,'Raw Data'!N194&lt;=1),'Bảng Giá'!$B$7,IF(AND('Raw Data'!N194&gt;1,'Raw Data'!N194&lt;=1.5),'Bảng Giá'!$B$8,IF(AND('Raw Data'!N194&gt;1.5,'Raw Data'!N194&lt;=2),'Bảng Giá'!$B$9,IF(AND('Raw Data'!N194&gt;2,'Raw Data'!N194&lt;=2.5),'Bảng Giá'!$B$10,IF(AND('Raw Data'!N194&gt;2.5,'Raw Data'!N194&lt;=3),'Bảng Giá'!$B$11,IF(AND('Raw Data'!N194&gt;3,'Raw Data'!N194&lt;=3.5),'Bảng Giá'!$B$12,IF(AND('Raw Data'!N194&gt;3.5,'Raw Data'!N194&lt;=4),'Bảng Giá'!$B$13,IF(AND('Raw Data'!N194&gt;4,'Raw Data'!N194&lt;=4.5),'Bảng Giá'!$B$14,IF(AND('Raw Data'!N194&gt;4.5,'Raw Data'!N194&lt;=5),'Bảng Giá'!$B$15,IF(AND('Raw Data'!N194&gt;5,'Raw Data'!N194&lt;=5.5),'Bảng Giá'!$B$16,IF(AND('Raw Data'!N194&gt;5.5,'Raw Data'!N194&lt;=6),'Bảng Giá'!$B$17,'Bảng Giá'!$B$18)))))))))))))))</f>
        <v>0.5&lt;x&lt;=1</v>
      </c>
      <c r="Q194" s="48">
        <f t="shared" si="15"/>
        <v>2.5236593059936908E-2</v>
      </c>
      <c r="R194">
        <f t="shared" si="16"/>
        <v>39000</v>
      </c>
      <c r="S194">
        <f t="shared" si="17"/>
        <v>7300</v>
      </c>
    </row>
    <row r="195" spans="1:19" x14ac:dyDescent="0.25">
      <c r="A195" s="12">
        <v>194</v>
      </c>
      <c r="B195" s="12" t="s">
        <v>293</v>
      </c>
      <c r="C195" s="12">
        <v>58220412</v>
      </c>
      <c r="D195" s="17">
        <v>43019.586864039353</v>
      </c>
      <c r="E195" s="17">
        <v>43021.433622418983</v>
      </c>
      <c r="F195" s="13" t="s">
        <v>302</v>
      </c>
      <c r="G195" s="12">
        <v>2130</v>
      </c>
      <c r="H195" s="12" t="s">
        <v>114</v>
      </c>
      <c r="I195" s="12" t="s">
        <v>320</v>
      </c>
      <c r="J195" s="37">
        <f>INDEX('Bảng Giá'!$C$3:$H$18,MATCH('Raw Data'!P195,'Bảng Giá'!$B$3:$B$18,0),MATCH('Raw Data'!M195,'Bảng Giá'!$C$2:$H$2,0))</f>
        <v>58000</v>
      </c>
      <c r="K195" s="12">
        <v>56600</v>
      </c>
      <c r="L195" s="36">
        <f t="shared" ref="L195:L258" si="18">E195-D195</f>
        <v>1.846758379630046</v>
      </c>
      <c r="M195" t="str">
        <f>'References data'!H196</f>
        <v>Liên Vùng</v>
      </c>
      <c r="N195">
        <f t="shared" ref="N195:N258" si="19">G195/1000</f>
        <v>2.13</v>
      </c>
      <c r="O195">
        <f t="shared" ref="O195:O258" si="20">J195-K195</f>
        <v>1400</v>
      </c>
      <c r="P195" t="str">
        <f>IF(AND(N195&gt;0,N195&lt;=0.05),'Bảng Giá'!$B$3,IF(AND(N195&lt;=0.1,N195&gt;0.05),'Bảng Giá'!$B$4,IF(AND('Raw Data'!N195&gt;0.1,'Raw Data'!N195&lt;=0.25),'Bảng Giá'!$B$5,IF(AND('Raw Data'!N195&gt;0.25,'Raw Data'!N195&lt;=0.5),'Bảng Giá'!$B$6,IF(AND('Raw Data'!N195&gt;0.5,'Raw Data'!N195&lt;=1),'Bảng Giá'!$B$7,IF(AND('Raw Data'!N195&gt;1,'Raw Data'!N195&lt;=1.5),'Bảng Giá'!$B$8,IF(AND('Raw Data'!N195&gt;1.5,'Raw Data'!N195&lt;=2),'Bảng Giá'!$B$9,IF(AND('Raw Data'!N195&gt;2,'Raw Data'!N195&lt;=2.5),'Bảng Giá'!$B$10,IF(AND('Raw Data'!N195&gt;2.5,'Raw Data'!N195&lt;=3),'Bảng Giá'!$B$11,IF(AND('Raw Data'!N195&gt;3,'Raw Data'!N195&lt;=3.5),'Bảng Giá'!$B$12,IF(AND('Raw Data'!N195&gt;3.5,'Raw Data'!N195&lt;=4),'Bảng Giá'!$B$13,IF(AND('Raw Data'!N195&gt;4,'Raw Data'!N195&lt;=4.5),'Bảng Giá'!$B$14,IF(AND('Raw Data'!N195&gt;4.5,'Raw Data'!N195&lt;=5),'Bảng Giá'!$B$15,IF(AND('Raw Data'!N195&gt;5,'Raw Data'!N195&lt;=5.5),'Bảng Giá'!$B$16,IF(AND('Raw Data'!N195&gt;5.5,'Raw Data'!N195&lt;=6),'Bảng Giá'!$B$17,'Bảng Giá'!$B$18)))))))))))))))</f>
        <v>2&lt;x&lt;=2.5</v>
      </c>
      <c r="Q195" s="48">
        <f t="shared" ref="Q195:Q258" si="21">O195/K195</f>
        <v>2.4734982332155476E-2</v>
      </c>
      <c r="R195">
        <f t="shared" ref="R195:R258" si="22">J195+(J195*0.2)</f>
        <v>69600</v>
      </c>
      <c r="S195">
        <f t="shared" ref="S195:S258" si="23">R195-K195</f>
        <v>13000</v>
      </c>
    </row>
    <row r="196" spans="1:19" x14ac:dyDescent="0.25">
      <c r="A196" s="12">
        <v>195</v>
      </c>
      <c r="B196" s="12" t="s">
        <v>293</v>
      </c>
      <c r="C196" s="12" t="s">
        <v>307</v>
      </c>
      <c r="D196" s="17">
        <v>43018.755514895834</v>
      </c>
      <c r="E196" s="17">
        <v>43021.646079548613</v>
      </c>
      <c r="F196" s="13" t="s">
        <v>302</v>
      </c>
      <c r="G196" s="12">
        <v>3260</v>
      </c>
      <c r="H196" s="12" t="s">
        <v>311</v>
      </c>
      <c r="I196" s="12" t="s">
        <v>101</v>
      </c>
      <c r="J196" s="37">
        <f>INDEX('Bảng Giá'!$C$3:$H$18,MATCH('Raw Data'!P196,'Bảng Giá'!$B$3:$B$18,0),MATCH('Raw Data'!M196,'Bảng Giá'!$C$2:$H$2,0))</f>
        <v>75000</v>
      </c>
      <c r="K196" s="12">
        <v>73200</v>
      </c>
      <c r="L196" s="36">
        <f t="shared" si="18"/>
        <v>2.8905646527782665</v>
      </c>
      <c r="M196" t="str">
        <f>'References data'!H197</f>
        <v>Liên Vùng</v>
      </c>
      <c r="N196">
        <f t="shared" si="19"/>
        <v>3.26</v>
      </c>
      <c r="O196">
        <f t="shared" si="20"/>
        <v>1800</v>
      </c>
      <c r="P196" t="str">
        <f>IF(AND(N196&gt;0,N196&lt;=0.05),'Bảng Giá'!$B$3,IF(AND(N196&lt;=0.1,N196&gt;0.05),'Bảng Giá'!$B$4,IF(AND('Raw Data'!N196&gt;0.1,'Raw Data'!N196&lt;=0.25),'Bảng Giá'!$B$5,IF(AND('Raw Data'!N196&gt;0.25,'Raw Data'!N196&lt;=0.5),'Bảng Giá'!$B$6,IF(AND('Raw Data'!N196&gt;0.5,'Raw Data'!N196&lt;=1),'Bảng Giá'!$B$7,IF(AND('Raw Data'!N196&gt;1,'Raw Data'!N196&lt;=1.5),'Bảng Giá'!$B$8,IF(AND('Raw Data'!N196&gt;1.5,'Raw Data'!N196&lt;=2),'Bảng Giá'!$B$9,IF(AND('Raw Data'!N196&gt;2,'Raw Data'!N196&lt;=2.5),'Bảng Giá'!$B$10,IF(AND('Raw Data'!N196&gt;2.5,'Raw Data'!N196&lt;=3),'Bảng Giá'!$B$11,IF(AND('Raw Data'!N196&gt;3,'Raw Data'!N196&lt;=3.5),'Bảng Giá'!$B$12,IF(AND('Raw Data'!N196&gt;3.5,'Raw Data'!N196&lt;=4),'Bảng Giá'!$B$13,IF(AND('Raw Data'!N196&gt;4,'Raw Data'!N196&lt;=4.5),'Bảng Giá'!$B$14,IF(AND('Raw Data'!N196&gt;4.5,'Raw Data'!N196&lt;=5),'Bảng Giá'!$B$15,IF(AND('Raw Data'!N196&gt;5,'Raw Data'!N196&lt;=5.5),'Bảng Giá'!$B$16,IF(AND('Raw Data'!N196&gt;5.5,'Raw Data'!N196&lt;=6),'Bảng Giá'!$B$17,'Bảng Giá'!$B$18)))))))))))))))</f>
        <v>3&lt;x&lt;=3.5</v>
      </c>
      <c r="Q196" s="48">
        <f t="shared" si="21"/>
        <v>2.4590163934426229E-2</v>
      </c>
      <c r="R196">
        <f t="shared" si="22"/>
        <v>90000</v>
      </c>
      <c r="S196">
        <f t="shared" si="23"/>
        <v>16800</v>
      </c>
    </row>
    <row r="197" spans="1:19" x14ac:dyDescent="0.25">
      <c r="A197" s="12">
        <v>196</v>
      </c>
      <c r="B197" s="12" t="s">
        <v>293</v>
      </c>
      <c r="C197" s="12" t="s">
        <v>308</v>
      </c>
      <c r="D197" s="17">
        <v>43017.681706793985</v>
      </c>
      <c r="E197" s="17">
        <v>43021.646070104165</v>
      </c>
      <c r="F197" s="13" t="s">
        <v>302</v>
      </c>
      <c r="G197" s="12">
        <v>14610</v>
      </c>
      <c r="H197" s="12" t="s">
        <v>311</v>
      </c>
      <c r="I197" s="12" t="s">
        <v>101</v>
      </c>
      <c r="J197" s="37">
        <f>INDEX('Bảng Giá'!$C$3:$H$18,MATCH('Raw Data'!P197,'Bảng Giá'!$B$3:$B$18,0),MATCH('Raw Data'!M197,'Bảng Giá'!$C$2:$H$2,0))</f>
        <v>8500</v>
      </c>
      <c r="K197" s="12">
        <v>257300</v>
      </c>
      <c r="L197" s="36">
        <f t="shared" si="18"/>
        <v>3.964363310180488</v>
      </c>
      <c r="M197" t="str">
        <f>'References data'!H198</f>
        <v>Liên Vùng</v>
      </c>
      <c r="N197" s="46">
        <f t="shared" si="19"/>
        <v>14.61</v>
      </c>
      <c r="O197">
        <f t="shared" si="20"/>
        <v>-248800</v>
      </c>
      <c r="P197" t="str">
        <f>IF(AND(N197&gt;0,N197&lt;=0.05),'Bảng Giá'!$B$3,IF(AND(N197&lt;=0.1,N197&gt;0.05),'Bảng Giá'!$B$4,IF(AND('Raw Data'!N197&gt;0.1,'Raw Data'!N197&lt;=0.25),'Bảng Giá'!$B$5,IF(AND('Raw Data'!N197&gt;0.25,'Raw Data'!N197&lt;=0.5),'Bảng Giá'!$B$6,IF(AND('Raw Data'!N197&gt;0.5,'Raw Data'!N197&lt;=1),'Bảng Giá'!$B$7,IF(AND('Raw Data'!N197&gt;1,'Raw Data'!N197&lt;=1.5),'Bảng Giá'!$B$8,IF(AND('Raw Data'!N197&gt;1.5,'Raw Data'!N197&lt;=2),'Bảng Giá'!$B$9,IF(AND('Raw Data'!N197&gt;2,'Raw Data'!N197&lt;=2.5),'Bảng Giá'!$B$10,IF(AND('Raw Data'!N197&gt;2.5,'Raw Data'!N197&lt;=3),'Bảng Giá'!$B$11,IF(AND('Raw Data'!N197&gt;3,'Raw Data'!N197&lt;=3.5),'Bảng Giá'!$B$12,IF(AND('Raw Data'!N197&gt;3.5,'Raw Data'!N197&lt;=4),'Bảng Giá'!$B$13,IF(AND('Raw Data'!N197&gt;4,'Raw Data'!N197&lt;=4.5),'Bảng Giá'!$B$14,IF(AND('Raw Data'!N197&gt;4.5,'Raw Data'!N197&lt;=5),'Bảng Giá'!$B$15,IF(AND('Raw Data'!N197&gt;5,'Raw Data'!N197&lt;=5.5),'Bảng Giá'!$B$16,IF(AND('Raw Data'!N197&gt;5.5,'Raw Data'!N197&lt;=6),'Bảng Giá'!$B$17,'Bảng Giá'!$B$18)))))))))))))))</f>
        <v>Next 0.5</v>
      </c>
      <c r="Q197" s="48">
        <f t="shared" si="21"/>
        <v>-0.96696463272444622</v>
      </c>
      <c r="R197">
        <f t="shared" si="22"/>
        <v>10200</v>
      </c>
      <c r="S197">
        <f t="shared" si="23"/>
        <v>-247100</v>
      </c>
    </row>
    <row r="198" spans="1:19" x14ac:dyDescent="0.25">
      <c r="A198" s="12">
        <v>197</v>
      </c>
      <c r="B198" s="12" t="s">
        <v>293</v>
      </c>
      <c r="C198" s="12" t="s">
        <v>309</v>
      </c>
      <c r="D198" s="17">
        <v>43010.650523263888</v>
      </c>
      <c r="E198" s="17">
        <v>43014.659121875004</v>
      </c>
      <c r="F198" s="13" t="s">
        <v>302</v>
      </c>
      <c r="G198" s="12">
        <v>250</v>
      </c>
      <c r="H198" s="12" t="s">
        <v>311</v>
      </c>
      <c r="I198" s="12" t="s">
        <v>101</v>
      </c>
      <c r="J198" s="37">
        <f>INDEX('Bảng Giá'!$C$3:$H$18,MATCH('Raw Data'!P198,'Bảng Giá'!$B$3:$B$18,0),MATCH('Raw Data'!M198,'Bảng Giá'!$C$2:$H$2,0))</f>
        <v>21000</v>
      </c>
      <c r="K198" s="12">
        <v>25400</v>
      </c>
      <c r="L198" s="36">
        <f t="shared" si="18"/>
        <v>4.0085986111153034</v>
      </c>
      <c r="M198" t="str">
        <f>'References data'!H199</f>
        <v>Liên Vùng</v>
      </c>
      <c r="N198">
        <f t="shared" si="19"/>
        <v>0.25</v>
      </c>
      <c r="O198">
        <f t="shared" si="20"/>
        <v>-4400</v>
      </c>
      <c r="P198" t="str">
        <f>IF(AND(N198&gt;0,N198&lt;=0.05),'Bảng Giá'!$B$3,IF(AND(N198&lt;=0.1,N198&gt;0.05),'Bảng Giá'!$B$4,IF(AND('Raw Data'!N198&gt;0.1,'Raw Data'!N198&lt;=0.25),'Bảng Giá'!$B$5,IF(AND('Raw Data'!N198&gt;0.25,'Raw Data'!N198&lt;=0.5),'Bảng Giá'!$B$6,IF(AND('Raw Data'!N198&gt;0.5,'Raw Data'!N198&lt;=1),'Bảng Giá'!$B$7,IF(AND('Raw Data'!N198&gt;1,'Raw Data'!N198&lt;=1.5),'Bảng Giá'!$B$8,IF(AND('Raw Data'!N198&gt;1.5,'Raw Data'!N198&lt;=2),'Bảng Giá'!$B$9,IF(AND('Raw Data'!N198&gt;2,'Raw Data'!N198&lt;=2.5),'Bảng Giá'!$B$10,IF(AND('Raw Data'!N198&gt;2.5,'Raw Data'!N198&lt;=3),'Bảng Giá'!$B$11,IF(AND('Raw Data'!N198&gt;3,'Raw Data'!N198&lt;=3.5),'Bảng Giá'!$B$12,IF(AND('Raw Data'!N198&gt;3.5,'Raw Data'!N198&lt;=4),'Bảng Giá'!$B$13,IF(AND('Raw Data'!N198&gt;4,'Raw Data'!N198&lt;=4.5),'Bảng Giá'!$B$14,IF(AND('Raw Data'!N198&gt;4.5,'Raw Data'!N198&lt;=5),'Bảng Giá'!$B$15,IF(AND('Raw Data'!N198&gt;5,'Raw Data'!N198&lt;=5.5),'Bảng Giá'!$B$16,IF(AND('Raw Data'!N198&gt;5.5,'Raw Data'!N198&lt;=6),'Bảng Giá'!$B$17,'Bảng Giá'!$B$18)))))))))))))))</f>
        <v>0.1&lt;x&lt;=0.25</v>
      </c>
      <c r="Q198" s="48">
        <f t="shared" si="21"/>
        <v>-0.17322834645669291</v>
      </c>
      <c r="R198">
        <f t="shared" si="22"/>
        <v>25200</v>
      </c>
      <c r="S198">
        <f t="shared" si="23"/>
        <v>-200</v>
      </c>
    </row>
    <row r="199" spans="1:19" x14ac:dyDescent="0.25">
      <c r="A199" s="12">
        <v>198</v>
      </c>
      <c r="B199" s="12" t="s">
        <v>293</v>
      </c>
      <c r="C199" s="12" t="s">
        <v>310</v>
      </c>
      <c r="D199" s="17">
        <v>43017.622289502317</v>
      </c>
      <c r="E199" s="17">
        <v>43021.646072534721</v>
      </c>
      <c r="F199" s="13" t="s">
        <v>302</v>
      </c>
      <c r="G199" s="12">
        <v>2960</v>
      </c>
      <c r="H199" s="12" t="s">
        <v>311</v>
      </c>
      <c r="I199" s="12" t="s">
        <v>171</v>
      </c>
      <c r="J199" s="37">
        <f>INDEX('Bảng Giá'!$C$3:$H$18,MATCH('Raw Data'!P199,'Bảng Giá'!$B$3:$B$18,0),MATCH('Raw Data'!M199,'Bảng Giá'!$C$2:$H$2,0))</f>
        <v>66500</v>
      </c>
      <c r="K199" s="12">
        <v>64900</v>
      </c>
      <c r="L199" s="36">
        <f t="shared" si="18"/>
        <v>4.023783032404026</v>
      </c>
      <c r="M199" t="str">
        <f>'References data'!H200</f>
        <v>Liên Vùng</v>
      </c>
      <c r="N199">
        <f t="shared" si="19"/>
        <v>2.96</v>
      </c>
      <c r="O199">
        <f t="shared" si="20"/>
        <v>1600</v>
      </c>
      <c r="P199" t="str">
        <f>IF(AND(N199&gt;0,N199&lt;=0.05),'Bảng Giá'!$B$3,IF(AND(N199&lt;=0.1,N199&gt;0.05),'Bảng Giá'!$B$4,IF(AND('Raw Data'!N199&gt;0.1,'Raw Data'!N199&lt;=0.25),'Bảng Giá'!$B$5,IF(AND('Raw Data'!N199&gt;0.25,'Raw Data'!N199&lt;=0.5),'Bảng Giá'!$B$6,IF(AND('Raw Data'!N199&gt;0.5,'Raw Data'!N199&lt;=1),'Bảng Giá'!$B$7,IF(AND('Raw Data'!N199&gt;1,'Raw Data'!N199&lt;=1.5),'Bảng Giá'!$B$8,IF(AND('Raw Data'!N199&gt;1.5,'Raw Data'!N199&lt;=2),'Bảng Giá'!$B$9,IF(AND('Raw Data'!N199&gt;2,'Raw Data'!N199&lt;=2.5),'Bảng Giá'!$B$10,IF(AND('Raw Data'!N199&gt;2.5,'Raw Data'!N199&lt;=3),'Bảng Giá'!$B$11,IF(AND('Raw Data'!N199&gt;3,'Raw Data'!N199&lt;=3.5),'Bảng Giá'!$B$12,IF(AND('Raw Data'!N199&gt;3.5,'Raw Data'!N199&lt;=4),'Bảng Giá'!$B$13,IF(AND('Raw Data'!N199&gt;4,'Raw Data'!N199&lt;=4.5),'Bảng Giá'!$B$14,IF(AND('Raw Data'!N199&gt;4.5,'Raw Data'!N199&lt;=5),'Bảng Giá'!$B$15,IF(AND('Raw Data'!N199&gt;5,'Raw Data'!N199&lt;=5.5),'Bảng Giá'!$B$16,IF(AND('Raw Data'!N199&gt;5.5,'Raw Data'!N199&lt;=6),'Bảng Giá'!$B$17,'Bảng Giá'!$B$18)))))))))))))))</f>
        <v>2.5&lt;x&lt;=3</v>
      </c>
      <c r="Q199" s="48">
        <f t="shared" si="21"/>
        <v>2.465331278890601E-2</v>
      </c>
      <c r="R199">
        <f t="shared" si="22"/>
        <v>79800</v>
      </c>
      <c r="S199">
        <f t="shared" si="23"/>
        <v>14900</v>
      </c>
    </row>
    <row r="200" spans="1:19" x14ac:dyDescent="0.25">
      <c r="A200" s="12">
        <v>199</v>
      </c>
      <c r="B200" s="12" t="s">
        <v>293</v>
      </c>
      <c r="C200" s="18">
        <v>31677136911362</v>
      </c>
      <c r="D200" s="17">
        <v>43010.84558090278</v>
      </c>
      <c r="E200" s="17">
        <v>43013.488109409722</v>
      </c>
      <c r="F200" s="13" t="s">
        <v>302</v>
      </c>
      <c r="G200" s="12">
        <v>9600</v>
      </c>
      <c r="H200" s="15" t="s">
        <v>76</v>
      </c>
      <c r="I200" s="12" t="s">
        <v>323</v>
      </c>
      <c r="J200" s="37">
        <f>INDEX('Bảng Giá'!$C$3:$H$18,MATCH('Raw Data'!P200,'Bảng Giá'!$B$3:$B$18,0),MATCH('Raw Data'!M200,'Bảng Giá'!$C$2:$H$2,0))</f>
        <v>8500</v>
      </c>
      <c r="K200" s="12">
        <v>174300</v>
      </c>
      <c r="L200" s="36">
        <f t="shared" si="18"/>
        <v>2.6425285069417441</v>
      </c>
      <c r="M200" t="str">
        <f>'References data'!H201</f>
        <v>Liên Vùng</v>
      </c>
      <c r="N200" s="46">
        <f t="shared" si="19"/>
        <v>9.6</v>
      </c>
      <c r="O200">
        <f t="shared" si="20"/>
        <v>-165800</v>
      </c>
      <c r="P200" t="str">
        <f>IF(AND(N200&gt;0,N200&lt;=0.05),'Bảng Giá'!$B$3,IF(AND(N200&lt;=0.1,N200&gt;0.05),'Bảng Giá'!$B$4,IF(AND('Raw Data'!N200&gt;0.1,'Raw Data'!N200&lt;=0.25),'Bảng Giá'!$B$5,IF(AND('Raw Data'!N200&gt;0.25,'Raw Data'!N200&lt;=0.5),'Bảng Giá'!$B$6,IF(AND('Raw Data'!N200&gt;0.5,'Raw Data'!N200&lt;=1),'Bảng Giá'!$B$7,IF(AND('Raw Data'!N200&gt;1,'Raw Data'!N200&lt;=1.5),'Bảng Giá'!$B$8,IF(AND('Raw Data'!N200&gt;1.5,'Raw Data'!N200&lt;=2),'Bảng Giá'!$B$9,IF(AND('Raw Data'!N200&gt;2,'Raw Data'!N200&lt;=2.5),'Bảng Giá'!$B$10,IF(AND('Raw Data'!N200&gt;2.5,'Raw Data'!N200&lt;=3),'Bảng Giá'!$B$11,IF(AND('Raw Data'!N200&gt;3,'Raw Data'!N200&lt;=3.5),'Bảng Giá'!$B$12,IF(AND('Raw Data'!N200&gt;3.5,'Raw Data'!N200&lt;=4),'Bảng Giá'!$B$13,IF(AND('Raw Data'!N200&gt;4,'Raw Data'!N200&lt;=4.5),'Bảng Giá'!$B$14,IF(AND('Raw Data'!N200&gt;4.5,'Raw Data'!N200&lt;=5),'Bảng Giá'!$B$15,IF(AND('Raw Data'!N200&gt;5,'Raw Data'!N200&lt;=5.5),'Bảng Giá'!$B$16,IF(AND('Raw Data'!N200&gt;5.5,'Raw Data'!N200&lt;=6),'Bảng Giá'!$B$17,'Bảng Giá'!$B$18)))))))))))))))</f>
        <v>Next 0.5</v>
      </c>
      <c r="Q200" s="48">
        <f t="shared" si="21"/>
        <v>-0.95123350545037288</v>
      </c>
      <c r="R200">
        <f t="shared" si="22"/>
        <v>10200</v>
      </c>
      <c r="S200">
        <f t="shared" si="23"/>
        <v>-164100</v>
      </c>
    </row>
    <row r="201" spans="1:19" x14ac:dyDescent="0.25">
      <c r="A201" s="12">
        <v>200</v>
      </c>
      <c r="B201" s="12" t="s">
        <v>293</v>
      </c>
      <c r="C201" s="18">
        <v>31677136981112</v>
      </c>
      <c r="D201" s="17">
        <v>43020.859553391201</v>
      </c>
      <c r="E201" s="17">
        <v>43023.672923379629</v>
      </c>
      <c r="F201" s="13" t="s">
        <v>302</v>
      </c>
      <c r="G201" s="12">
        <v>200</v>
      </c>
      <c r="H201" s="15" t="s">
        <v>76</v>
      </c>
      <c r="I201" s="12" t="s">
        <v>146</v>
      </c>
      <c r="J201" s="37">
        <f>INDEX('Bảng Giá'!$C$3:$H$18,MATCH('Raw Data'!P201,'Bảng Giá'!$B$3:$B$18,0),MATCH('Raw Data'!M201,'Bảng Giá'!$C$2:$H$2,0))</f>
        <v>21000</v>
      </c>
      <c r="K201" s="12">
        <v>20600</v>
      </c>
      <c r="L201" s="36">
        <f t="shared" si="18"/>
        <v>2.8133699884274392</v>
      </c>
      <c r="M201" t="str">
        <f>'References data'!H202</f>
        <v>Liên Vùng đặc biệt</v>
      </c>
      <c r="N201">
        <f t="shared" si="19"/>
        <v>0.2</v>
      </c>
      <c r="O201">
        <f t="shared" si="20"/>
        <v>400</v>
      </c>
      <c r="P201" t="str">
        <f>IF(AND(N201&gt;0,N201&lt;=0.05),'Bảng Giá'!$B$3,IF(AND(N201&lt;=0.1,N201&gt;0.05),'Bảng Giá'!$B$4,IF(AND('Raw Data'!N201&gt;0.1,'Raw Data'!N201&lt;=0.25),'Bảng Giá'!$B$5,IF(AND('Raw Data'!N201&gt;0.25,'Raw Data'!N201&lt;=0.5),'Bảng Giá'!$B$6,IF(AND('Raw Data'!N201&gt;0.5,'Raw Data'!N201&lt;=1),'Bảng Giá'!$B$7,IF(AND('Raw Data'!N201&gt;1,'Raw Data'!N201&lt;=1.5),'Bảng Giá'!$B$8,IF(AND('Raw Data'!N201&gt;1.5,'Raw Data'!N201&lt;=2),'Bảng Giá'!$B$9,IF(AND('Raw Data'!N201&gt;2,'Raw Data'!N201&lt;=2.5),'Bảng Giá'!$B$10,IF(AND('Raw Data'!N201&gt;2.5,'Raw Data'!N201&lt;=3),'Bảng Giá'!$B$11,IF(AND('Raw Data'!N201&gt;3,'Raw Data'!N201&lt;=3.5),'Bảng Giá'!$B$12,IF(AND('Raw Data'!N201&gt;3.5,'Raw Data'!N201&lt;=4),'Bảng Giá'!$B$13,IF(AND('Raw Data'!N201&gt;4,'Raw Data'!N201&lt;=4.5),'Bảng Giá'!$B$14,IF(AND('Raw Data'!N201&gt;4.5,'Raw Data'!N201&lt;=5),'Bảng Giá'!$B$15,IF(AND('Raw Data'!N201&gt;5,'Raw Data'!N201&lt;=5.5),'Bảng Giá'!$B$16,IF(AND('Raw Data'!N201&gt;5.5,'Raw Data'!N201&lt;=6),'Bảng Giá'!$B$17,'Bảng Giá'!$B$18)))))))))))))))</f>
        <v>0.1&lt;x&lt;=0.25</v>
      </c>
      <c r="Q201" s="48">
        <f t="shared" si="21"/>
        <v>1.9417475728155338E-2</v>
      </c>
      <c r="R201">
        <f t="shared" si="22"/>
        <v>25200</v>
      </c>
      <c r="S201">
        <f t="shared" si="23"/>
        <v>4600</v>
      </c>
    </row>
    <row r="202" spans="1:19" x14ac:dyDescent="0.25">
      <c r="A202" s="12">
        <v>201</v>
      </c>
      <c r="B202" s="12" t="s">
        <v>293</v>
      </c>
      <c r="C202" s="18">
        <v>31677136984932</v>
      </c>
      <c r="D202" s="17">
        <v>43020.937622951387</v>
      </c>
      <c r="E202" s="17">
        <v>43022.535467627313</v>
      </c>
      <c r="F202" s="13" t="s">
        <v>302</v>
      </c>
      <c r="G202" s="12">
        <v>1000</v>
      </c>
      <c r="H202" s="15" t="s">
        <v>76</v>
      </c>
      <c r="I202" s="12" t="s">
        <v>128</v>
      </c>
      <c r="J202" s="37">
        <f>INDEX('Bảng Giá'!$C$3:$H$18,MATCH('Raw Data'!P202,'Bảng Giá'!$B$3:$B$18,0),MATCH('Raw Data'!M202,'Bảng Giá'!$C$2:$H$2,0))</f>
        <v>30500</v>
      </c>
      <c r="K202" s="12">
        <v>37800</v>
      </c>
      <c r="L202" s="36">
        <f t="shared" si="18"/>
        <v>1.5978446759254439</v>
      </c>
      <c r="M202" t="str">
        <f>'References data'!H203</f>
        <v>Liên Vùng đặc biệt</v>
      </c>
      <c r="N202">
        <f t="shared" si="19"/>
        <v>1</v>
      </c>
      <c r="O202">
        <f t="shared" si="20"/>
        <v>-7300</v>
      </c>
      <c r="P202" t="str">
        <f>IF(AND(N202&gt;0,N202&lt;=0.05),'Bảng Giá'!$B$3,IF(AND(N202&lt;=0.1,N202&gt;0.05),'Bảng Giá'!$B$4,IF(AND('Raw Data'!N202&gt;0.1,'Raw Data'!N202&lt;=0.25),'Bảng Giá'!$B$5,IF(AND('Raw Data'!N202&gt;0.25,'Raw Data'!N202&lt;=0.5),'Bảng Giá'!$B$6,IF(AND('Raw Data'!N202&gt;0.5,'Raw Data'!N202&lt;=1),'Bảng Giá'!$B$7,IF(AND('Raw Data'!N202&gt;1,'Raw Data'!N202&lt;=1.5),'Bảng Giá'!$B$8,IF(AND('Raw Data'!N202&gt;1.5,'Raw Data'!N202&lt;=2),'Bảng Giá'!$B$9,IF(AND('Raw Data'!N202&gt;2,'Raw Data'!N202&lt;=2.5),'Bảng Giá'!$B$10,IF(AND('Raw Data'!N202&gt;2.5,'Raw Data'!N202&lt;=3),'Bảng Giá'!$B$11,IF(AND('Raw Data'!N202&gt;3,'Raw Data'!N202&lt;=3.5),'Bảng Giá'!$B$12,IF(AND('Raw Data'!N202&gt;3.5,'Raw Data'!N202&lt;=4),'Bảng Giá'!$B$13,IF(AND('Raw Data'!N202&gt;4,'Raw Data'!N202&lt;=4.5),'Bảng Giá'!$B$14,IF(AND('Raw Data'!N202&gt;4.5,'Raw Data'!N202&lt;=5),'Bảng Giá'!$B$15,IF(AND('Raw Data'!N202&gt;5,'Raw Data'!N202&lt;=5.5),'Bảng Giá'!$B$16,IF(AND('Raw Data'!N202&gt;5.5,'Raw Data'!N202&lt;=6),'Bảng Giá'!$B$17,'Bảng Giá'!$B$18)))))))))))))))</f>
        <v>0.5&lt;x&lt;=1</v>
      </c>
      <c r="Q202" s="48">
        <f t="shared" si="21"/>
        <v>-0.19312169312169311</v>
      </c>
      <c r="R202">
        <f t="shared" si="22"/>
        <v>36600</v>
      </c>
      <c r="S202">
        <f t="shared" si="23"/>
        <v>-1200</v>
      </c>
    </row>
    <row r="203" spans="1:19" x14ac:dyDescent="0.25">
      <c r="A203" s="12">
        <v>202</v>
      </c>
      <c r="B203" s="12" t="s">
        <v>293</v>
      </c>
      <c r="C203" s="18">
        <v>31677136980099</v>
      </c>
      <c r="D203" s="17">
        <v>43020.974805752317</v>
      </c>
      <c r="E203" s="17">
        <v>43023.677554594906</v>
      </c>
      <c r="F203" s="13" t="s">
        <v>302</v>
      </c>
      <c r="G203" s="12">
        <v>7200</v>
      </c>
      <c r="H203" s="15" t="s">
        <v>76</v>
      </c>
      <c r="I203" s="12" t="s">
        <v>128</v>
      </c>
      <c r="J203" s="37">
        <f>INDEX('Bảng Giá'!$C$3:$H$18,MATCH('Raw Data'!P203,'Bảng Giá'!$B$3:$B$18,0),MATCH('Raw Data'!M203,'Bảng Giá'!$C$2:$H$2,0))</f>
        <v>8000</v>
      </c>
      <c r="K203" s="12">
        <v>127200</v>
      </c>
      <c r="L203" s="36">
        <f t="shared" si="18"/>
        <v>2.7027488425883348</v>
      </c>
      <c r="M203" t="str">
        <f>'References data'!H204</f>
        <v>Liên Vùng đặc biệt</v>
      </c>
      <c r="N203" s="46">
        <f t="shared" si="19"/>
        <v>7.2</v>
      </c>
      <c r="O203">
        <f t="shared" si="20"/>
        <v>-119200</v>
      </c>
      <c r="P203" t="str">
        <f>IF(AND(N203&gt;0,N203&lt;=0.05),'Bảng Giá'!$B$3,IF(AND(N203&lt;=0.1,N203&gt;0.05),'Bảng Giá'!$B$4,IF(AND('Raw Data'!N203&gt;0.1,'Raw Data'!N203&lt;=0.25),'Bảng Giá'!$B$5,IF(AND('Raw Data'!N203&gt;0.25,'Raw Data'!N203&lt;=0.5),'Bảng Giá'!$B$6,IF(AND('Raw Data'!N203&gt;0.5,'Raw Data'!N203&lt;=1),'Bảng Giá'!$B$7,IF(AND('Raw Data'!N203&gt;1,'Raw Data'!N203&lt;=1.5),'Bảng Giá'!$B$8,IF(AND('Raw Data'!N203&gt;1.5,'Raw Data'!N203&lt;=2),'Bảng Giá'!$B$9,IF(AND('Raw Data'!N203&gt;2,'Raw Data'!N203&lt;=2.5),'Bảng Giá'!$B$10,IF(AND('Raw Data'!N203&gt;2.5,'Raw Data'!N203&lt;=3),'Bảng Giá'!$B$11,IF(AND('Raw Data'!N203&gt;3,'Raw Data'!N203&lt;=3.5),'Bảng Giá'!$B$12,IF(AND('Raw Data'!N203&gt;3.5,'Raw Data'!N203&lt;=4),'Bảng Giá'!$B$13,IF(AND('Raw Data'!N203&gt;4,'Raw Data'!N203&lt;=4.5),'Bảng Giá'!$B$14,IF(AND('Raw Data'!N203&gt;4.5,'Raw Data'!N203&lt;=5),'Bảng Giá'!$B$15,IF(AND('Raw Data'!N203&gt;5,'Raw Data'!N203&lt;=5.5),'Bảng Giá'!$B$16,IF(AND('Raw Data'!N203&gt;5.5,'Raw Data'!N203&lt;=6),'Bảng Giá'!$B$17,'Bảng Giá'!$B$18)))))))))))))))</f>
        <v>Next 0.5</v>
      </c>
      <c r="Q203" s="48">
        <f t="shared" si="21"/>
        <v>-0.93710691823899372</v>
      </c>
      <c r="R203">
        <f t="shared" si="22"/>
        <v>9600</v>
      </c>
      <c r="S203">
        <f t="shared" si="23"/>
        <v>-117600</v>
      </c>
    </row>
    <row r="204" spans="1:19" x14ac:dyDescent="0.25">
      <c r="A204" s="12">
        <v>203</v>
      </c>
      <c r="B204" s="12" t="s">
        <v>293</v>
      </c>
      <c r="C204" s="18">
        <v>31677136897673</v>
      </c>
      <c r="D204" s="17">
        <v>43009.450575347226</v>
      </c>
      <c r="E204" s="17">
        <v>43011.418428472221</v>
      </c>
      <c r="F204" s="13" t="s">
        <v>302</v>
      </c>
      <c r="G204" s="12">
        <v>300</v>
      </c>
      <c r="H204" s="15" t="s">
        <v>76</v>
      </c>
      <c r="I204" s="12" t="s">
        <v>289</v>
      </c>
      <c r="J204" s="37">
        <f>INDEX('Bảng Giá'!$C$3:$H$18,MATCH('Raw Data'!P204,'Bảng Giá'!$B$3:$B$18,0),MATCH('Raw Data'!M204,'Bảng Giá'!$C$2:$H$2,0))</f>
        <v>22500</v>
      </c>
      <c r="K204" s="12">
        <v>22100</v>
      </c>
      <c r="L204" s="36">
        <f t="shared" si="18"/>
        <v>1.9678531249955995</v>
      </c>
      <c r="M204" t="str">
        <f>'References data'!H205</f>
        <v>Liên Vùng đặc biệt</v>
      </c>
      <c r="N204">
        <f t="shared" si="19"/>
        <v>0.3</v>
      </c>
      <c r="O204">
        <f t="shared" si="20"/>
        <v>400</v>
      </c>
      <c r="P204" t="str">
        <f>IF(AND(N204&gt;0,N204&lt;=0.05),'Bảng Giá'!$B$3,IF(AND(N204&lt;=0.1,N204&gt;0.05),'Bảng Giá'!$B$4,IF(AND('Raw Data'!N204&gt;0.1,'Raw Data'!N204&lt;=0.25),'Bảng Giá'!$B$5,IF(AND('Raw Data'!N204&gt;0.25,'Raw Data'!N204&lt;=0.5),'Bảng Giá'!$B$6,IF(AND('Raw Data'!N204&gt;0.5,'Raw Data'!N204&lt;=1),'Bảng Giá'!$B$7,IF(AND('Raw Data'!N204&gt;1,'Raw Data'!N204&lt;=1.5),'Bảng Giá'!$B$8,IF(AND('Raw Data'!N204&gt;1.5,'Raw Data'!N204&lt;=2),'Bảng Giá'!$B$9,IF(AND('Raw Data'!N204&gt;2,'Raw Data'!N204&lt;=2.5),'Bảng Giá'!$B$10,IF(AND('Raw Data'!N204&gt;2.5,'Raw Data'!N204&lt;=3),'Bảng Giá'!$B$11,IF(AND('Raw Data'!N204&gt;3,'Raw Data'!N204&lt;=3.5),'Bảng Giá'!$B$12,IF(AND('Raw Data'!N204&gt;3.5,'Raw Data'!N204&lt;=4),'Bảng Giá'!$B$13,IF(AND('Raw Data'!N204&gt;4,'Raw Data'!N204&lt;=4.5),'Bảng Giá'!$B$14,IF(AND('Raw Data'!N204&gt;4.5,'Raw Data'!N204&lt;=5),'Bảng Giá'!$B$15,IF(AND('Raw Data'!N204&gt;5,'Raw Data'!N204&lt;=5.5),'Bảng Giá'!$B$16,IF(AND('Raw Data'!N204&gt;5.5,'Raw Data'!N204&lt;=6),'Bảng Giá'!$B$17,'Bảng Giá'!$B$18)))))))))))))))</f>
        <v>0.25&lt;x&lt;=0.5</v>
      </c>
      <c r="Q204" s="48">
        <f t="shared" si="21"/>
        <v>1.8099547511312219E-2</v>
      </c>
      <c r="R204">
        <f t="shared" si="22"/>
        <v>27000</v>
      </c>
      <c r="S204">
        <f t="shared" si="23"/>
        <v>4900</v>
      </c>
    </row>
    <row r="205" spans="1:19" x14ac:dyDescent="0.25">
      <c r="A205" s="12">
        <v>204</v>
      </c>
      <c r="B205" s="12" t="s">
        <v>293</v>
      </c>
      <c r="C205" s="18">
        <v>31677136897852</v>
      </c>
      <c r="D205" s="17">
        <v>43009.608443321762</v>
      </c>
      <c r="E205" s="17">
        <v>43011.558497835649</v>
      </c>
      <c r="F205" s="13" t="s">
        <v>302</v>
      </c>
      <c r="G205" s="12">
        <v>370</v>
      </c>
      <c r="H205" s="15" t="s">
        <v>76</v>
      </c>
      <c r="I205" s="12" t="s">
        <v>146</v>
      </c>
      <c r="J205" s="37">
        <f>INDEX('Bảng Giá'!$C$3:$H$18,MATCH('Raw Data'!P205,'Bảng Giá'!$B$3:$B$18,0),MATCH('Raw Data'!M205,'Bảng Giá'!$C$2:$H$2,0))</f>
        <v>22500</v>
      </c>
      <c r="K205" s="12">
        <v>22100</v>
      </c>
      <c r="L205" s="36">
        <f t="shared" si="18"/>
        <v>1.950054513887153</v>
      </c>
      <c r="M205" t="str">
        <f>'References data'!H206</f>
        <v>Liên Vùng đặc biệt</v>
      </c>
      <c r="N205">
        <f t="shared" si="19"/>
        <v>0.37</v>
      </c>
      <c r="O205">
        <f t="shared" si="20"/>
        <v>400</v>
      </c>
      <c r="P205" t="str">
        <f>IF(AND(N205&gt;0,N205&lt;=0.05),'Bảng Giá'!$B$3,IF(AND(N205&lt;=0.1,N205&gt;0.05),'Bảng Giá'!$B$4,IF(AND('Raw Data'!N205&gt;0.1,'Raw Data'!N205&lt;=0.25),'Bảng Giá'!$B$5,IF(AND('Raw Data'!N205&gt;0.25,'Raw Data'!N205&lt;=0.5),'Bảng Giá'!$B$6,IF(AND('Raw Data'!N205&gt;0.5,'Raw Data'!N205&lt;=1),'Bảng Giá'!$B$7,IF(AND('Raw Data'!N205&gt;1,'Raw Data'!N205&lt;=1.5),'Bảng Giá'!$B$8,IF(AND('Raw Data'!N205&gt;1.5,'Raw Data'!N205&lt;=2),'Bảng Giá'!$B$9,IF(AND('Raw Data'!N205&gt;2,'Raw Data'!N205&lt;=2.5),'Bảng Giá'!$B$10,IF(AND('Raw Data'!N205&gt;2.5,'Raw Data'!N205&lt;=3),'Bảng Giá'!$B$11,IF(AND('Raw Data'!N205&gt;3,'Raw Data'!N205&lt;=3.5),'Bảng Giá'!$B$12,IF(AND('Raw Data'!N205&gt;3.5,'Raw Data'!N205&lt;=4),'Bảng Giá'!$B$13,IF(AND('Raw Data'!N205&gt;4,'Raw Data'!N205&lt;=4.5),'Bảng Giá'!$B$14,IF(AND('Raw Data'!N205&gt;4.5,'Raw Data'!N205&lt;=5),'Bảng Giá'!$B$15,IF(AND('Raw Data'!N205&gt;5,'Raw Data'!N205&lt;=5.5),'Bảng Giá'!$B$16,IF(AND('Raw Data'!N205&gt;5.5,'Raw Data'!N205&lt;=6),'Bảng Giá'!$B$17,'Bảng Giá'!$B$18)))))))))))))))</f>
        <v>0.25&lt;x&lt;=0.5</v>
      </c>
      <c r="Q205" s="48">
        <f t="shared" si="21"/>
        <v>1.8099547511312219E-2</v>
      </c>
      <c r="R205">
        <f t="shared" si="22"/>
        <v>27000</v>
      </c>
      <c r="S205">
        <f t="shared" si="23"/>
        <v>4900</v>
      </c>
    </row>
    <row r="206" spans="1:19" x14ac:dyDescent="0.25">
      <c r="A206" s="12">
        <v>205</v>
      </c>
      <c r="B206" s="12" t="s">
        <v>293</v>
      </c>
      <c r="C206" s="18">
        <v>31677136899131</v>
      </c>
      <c r="D206" s="17">
        <v>43009.635953437501</v>
      </c>
      <c r="E206" s="17">
        <v>43011.518685567127</v>
      </c>
      <c r="F206" s="13" t="s">
        <v>302</v>
      </c>
      <c r="G206" s="12">
        <v>506</v>
      </c>
      <c r="H206" s="15" t="s">
        <v>76</v>
      </c>
      <c r="I206" s="12" t="s">
        <v>146</v>
      </c>
      <c r="J206" s="37">
        <f>INDEX('Bảng Giá'!$C$3:$H$18,MATCH('Raw Data'!P206,'Bảng Giá'!$B$3:$B$18,0),MATCH('Raw Data'!M206,'Bảng Giá'!$C$2:$H$2,0))</f>
        <v>30500</v>
      </c>
      <c r="K206" s="12">
        <v>29900</v>
      </c>
      <c r="L206" s="36">
        <f t="shared" si="18"/>
        <v>1.8827321296266746</v>
      </c>
      <c r="M206" t="str">
        <f>'References data'!H207</f>
        <v>Liên Vùng đặc biệt</v>
      </c>
      <c r="N206">
        <f t="shared" si="19"/>
        <v>0.50600000000000001</v>
      </c>
      <c r="O206">
        <f t="shared" si="20"/>
        <v>600</v>
      </c>
      <c r="P206" t="str">
        <f>IF(AND(N206&gt;0,N206&lt;=0.05),'Bảng Giá'!$B$3,IF(AND(N206&lt;=0.1,N206&gt;0.05),'Bảng Giá'!$B$4,IF(AND('Raw Data'!N206&gt;0.1,'Raw Data'!N206&lt;=0.25),'Bảng Giá'!$B$5,IF(AND('Raw Data'!N206&gt;0.25,'Raw Data'!N206&lt;=0.5),'Bảng Giá'!$B$6,IF(AND('Raw Data'!N206&gt;0.5,'Raw Data'!N206&lt;=1),'Bảng Giá'!$B$7,IF(AND('Raw Data'!N206&gt;1,'Raw Data'!N206&lt;=1.5),'Bảng Giá'!$B$8,IF(AND('Raw Data'!N206&gt;1.5,'Raw Data'!N206&lt;=2),'Bảng Giá'!$B$9,IF(AND('Raw Data'!N206&gt;2,'Raw Data'!N206&lt;=2.5),'Bảng Giá'!$B$10,IF(AND('Raw Data'!N206&gt;2.5,'Raw Data'!N206&lt;=3),'Bảng Giá'!$B$11,IF(AND('Raw Data'!N206&gt;3,'Raw Data'!N206&lt;=3.5),'Bảng Giá'!$B$12,IF(AND('Raw Data'!N206&gt;3.5,'Raw Data'!N206&lt;=4),'Bảng Giá'!$B$13,IF(AND('Raw Data'!N206&gt;4,'Raw Data'!N206&lt;=4.5),'Bảng Giá'!$B$14,IF(AND('Raw Data'!N206&gt;4.5,'Raw Data'!N206&lt;=5),'Bảng Giá'!$B$15,IF(AND('Raw Data'!N206&gt;5,'Raw Data'!N206&lt;=5.5),'Bảng Giá'!$B$16,IF(AND('Raw Data'!N206&gt;5.5,'Raw Data'!N206&lt;=6),'Bảng Giá'!$B$17,'Bảng Giá'!$B$18)))))))))))))))</f>
        <v>0.5&lt;x&lt;=1</v>
      </c>
      <c r="Q206" s="48">
        <f t="shared" si="21"/>
        <v>2.0066889632107024E-2</v>
      </c>
      <c r="R206">
        <f t="shared" si="22"/>
        <v>36600</v>
      </c>
      <c r="S206">
        <f t="shared" si="23"/>
        <v>6700</v>
      </c>
    </row>
    <row r="207" spans="1:19" x14ac:dyDescent="0.25">
      <c r="A207" s="12">
        <v>206</v>
      </c>
      <c r="B207" s="12" t="s">
        <v>293</v>
      </c>
      <c r="C207" s="18">
        <v>31677136896037</v>
      </c>
      <c r="D207" s="17">
        <v>43009.45059753472</v>
      </c>
      <c r="E207" s="17">
        <v>43011.658904166667</v>
      </c>
      <c r="F207" s="13" t="s">
        <v>302</v>
      </c>
      <c r="G207" s="12">
        <v>200</v>
      </c>
      <c r="H207" s="15" t="s">
        <v>76</v>
      </c>
      <c r="I207" s="12" t="s">
        <v>131</v>
      </c>
      <c r="J207" s="37">
        <f>INDEX('Bảng Giá'!$C$3:$H$18,MATCH('Raw Data'!P207,'Bảng Giá'!$B$3:$B$18,0),MATCH('Raw Data'!M207,'Bảng Giá'!$C$2:$H$2,0))</f>
        <v>21000</v>
      </c>
      <c r="K207" s="12">
        <v>20600</v>
      </c>
      <c r="L207" s="36">
        <f t="shared" si="18"/>
        <v>2.2083066319464706</v>
      </c>
      <c r="M207" t="str">
        <f>'References data'!H208</f>
        <v>Liên Vùng đặc biệt</v>
      </c>
      <c r="N207">
        <f t="shared" si="19"/>
        <v>0.2</v>
      </c>
      <c r="O207">
        <f t="shared" si="20"/>
        <v>400</v>
      </c>
      <c r="P207" t="str">
        <f>IF(AND(N207&gt;0,N207&lt;=0.05),'Bảng Giá'!$B$3,IF(AND(N207&lt;=0.1,N207&gt;0.05),'Bảng Giá'!$B$4,IF(AND('Raw Data'!N207&gt;0.1,'Raw Data'!N207&lt;=0.25),'Bảng Giá'!$B$5,IF(AND('Raw Data'!N207&gt;0.25,'Raw Data'!N207&lt;=0.5),'Bảng Giá'!$B$6,IF(AND('Raw Data'!N207&gt;0.5,'Raw Data'!N207&lt;=1),'Bảng Giá'!$B$7,IF(AND('Raw Data'!N207&gt;1,'Raw Data'!N207&lt;=1.5),'Bảng Giá'!$B$8,IF(AND('Raw Data'!N207&gt;1.5,'Raw Data'!N207&lt;=2),'Bảng Giá'!$B$9,IF(AND('Raw Data'!N207&gt;2,'Raw Data'!N207&lt;=2.5),'Bảng Giá'!$B$10,IF(AND('Raw Data'!N207&gt;2.5,'Raw Data'!N207&lt;=3),'Bảng Giá'!$B$11,IF(AND('Raw Data'!N207&gt;3,'Raw Data'!N207&lt;=3.5),'Bảng Giá'!$B$12,IF(AND('Raw Data'!N207&gt;3.5,'Raw Data'!N207&lt;=4),'Bảng Giá'!$B$13,IF(AND('Raw Data'!N207&gt;4,'Raw Data'!N207&lt;=4.5),'Bảng Giá'!$B$14,IF(AND('Raw Data'!N207&gt;4.5,'Raw Data'!N207&lt;=5),'Bảng Giá'!$B$15,IF(AND('Raw Data'!N207&gt;5,'Raw Data'!N207&lt;=5.5),'Bảng Giá'!$B$16,IF(AND('Raw Data'!N207&gt;5.5,'Raw Data'!N207&lt;=6),'Bảng Giá'!$B$17,'Bảng Giá'!$B$18)))))))))))))))</f>
        <v>0.1&lt;x&lt;=0.25</v>
      </c>
      <c r="Q207" s="48">
        <f t="shared" si="21"/>
        <v>1.9417475728155338E-2</v>
      </c>
      <c r="R207">
        <f t="shared" si="22"/>
        <v>25200</v>
      </c>
      <c r="S207">
        <f t="shared" si="23"/>
        <v>4600</v>
      </c>
    </row>
    <row r="208" spans="1:19" x14ac:dyDescent="0.25">
      <c r="A208" s="12">
        <v>207</v>
      </c>
      <c r="B208" s="12" t="s">
        <v>293</v>
      </c>
      <c r="C208" s="18">
        <v>31677136897856</v>
      </c>
      <c r="D208" s="17">
        <v>43009.450692708335</v>
      </c>
      <c r="E208" s="17">
        <v>43011.4866630787</v>
      </c>
      <c r="F208" s="13" t="s">
        <v>302</v>
      </c>
      <c r="G208" s="12">
        <v>200</v>
      </c>
      <c r="H208" s="15" t="s">
        <v>76</v>
      </c>
      <c r="I208" s="12" t="s">
        <v>139</v>
      </c>
      <c r="J208" s="37">
        <f>INDEX('Bảng Giá'!$C$3:$H$18,MATCH('Raw Data'!P208,'Bảng Giá'!$B$3:$B$18,0),MATCH('Raw Data'!M208,'Bảng Giá'!$C$2:$H$2,0))</f>
        <v>21000</v>
      </c>
      <c r="K208" s="12">
        <v>20600</v>
      </c>
      <c r="L208" s="36">
        <f t="shared" si="18"/>
        <v>2.0359703703652485</v>
      </c>
      <c r="M208" t="str">
        <f>'References data'!H209</f>
        <v>Liên Vùng đặc biệt</v>
      </c>
      <c r="N208">
        <f t="shared" si="19"/>
        <v>0.2</v>
      </c>
      <c r="O208">
        <f t="shared" si="20"/>
        <v>400</v>
      </c>
      <c r="P208" t="str">
        <f>IF(AND(N208&gt;0,N208&lt;=0.05),'Bảng Giá'!$B$3,IF(AND(N208&lt;=0.1,N208&gt;0.05),'Bảng Giá'!$B$4,IF(AND('Raw Data'!N208&gt;0.1,'Raw Data'!N208&lt;=0.25),'Bảng Giá'!$B$5,IF(AND('Raw Data'!N208&gt;0.25,'Raw Data'!N208&lt;=0.5),'Bảng Giá'!$B$6,IF(AND('Raw Data'!N208&gt;0.5,'Raw Data'!N208&lt;=1),'Bảng Giá'!$B$7,IF(AND('Raw Data'!N208&gt;1,'Raw Data'!N208&lt;=1.5),'Bảng Giá'!$B$8,IF(AND('Raw Data'!N208&gt;1.5,'Raw Data'!N208&lt;=2),'Bảng Giá'!$B$9,IF(AND('Raw Data'!N208&gt;2,'Raw Data'!N208&lt;=2.5),'Bảng Giá'!$B$10,IF(AND('Raw Data'!N208&gt;2.5,'Raw Data'!N208&lt;=3),'Bảng Giá'!$B$11,IF(AND('Raw Data'!N208&gt;3,'Raw Data'!N208&lt;=3.5),'Bảng Giá'!$B$12,IF(AND('Raw Data'!N208&gt;3.5,'Raw Data'!N208&lt;=4),'Bảng Giá'!$B$13,IF(AND('Raw Data'!N208&gt;4,'Raw Data'!N208&lt;=4.5),'Bảng Giá'!$B$14,IF(AND('Raw Data'!N208&gt;4.5,'Raw Data'!N208&lt;=5),'Bảng Giá'!$B$15,IF(AND('Raw Data'!N208&gt;5,'Raw Data'!N208&lt;=5.5),'Bảng Giá'!$B$16,IF(AND('Raw Data'!N208&gt;5.5,'Raw Data'!N208&lt;=6),'Bảng Giá'!$B$17,'Bảng Giá'!$B$18)))))))))))))))</f>
        <v>0.1&lt;x&lt;=0.25</v>
      </c>
      <c r="Q208" s="48">
        <f t="shared" si="21"/>
        <v>1.9417475728155338E-2</v>
      </c>
      <c r="R208">
        <f t="shared" si="22"/>
        <v>25200</v>
      </c>
      <c r="S208">
        <f t="shared" si="23"/>
        <v>4600</v>
      </c>
    </row>
    <row r="209" spans="1:19" x14ac:dyDescent="0.25">
      <c r="A209" s="12">
        <v>208</v>
      </c>
      <c r="B209" s="12" t="s">
        <v>293</v>
      </c>
      <c r="C209" s="18">
        <v>31677136910073</v>
      </c>
      <c r="D209" s="17">
        <v>43010.568033020834</v>
      </c>
      <c r="E209" s="17">
        <v>43012.820705208331</v>
      </c>
      <c r="F209" s="13" t="s">
        <v>302</v>
      </c>
      <c r="G209" s="12">
        <v>600</v>
      </c>
      <c r="H209" s="15" t="s">
        <v>76</v>
      </c>
      <c r="I209" s="12" t="s">
        <v>146</v>
      </c>
      <c r="J209" s="37">
        <f>INDEX('Bảng Giá'!$C$3:$H$18,MATCH('Raw Data'!P209,'Bảng Giá'!$B$3:$B$18,0),MATCH('Raw Data'!M209,'Bảng Giá'!$C$2:$H$2,0))</f>
        <v>30500</v>
      </c>
      <c r="K209" s="12">
        <v>29900</v>
      </c>
      <c r="L209" s="36">
        <f t="shared" si="18"/>
        <v>2.2526721874965006</v>
      </c>
      <c r="M209" t="str">
        <f>'References data'!H210</f>
        <v>Liên Vùng đặc biệt</v>
      </c>
      <c r="N209">
        <f t="shared" si="19"/>
        <v>0.6</v>
      </c>
      <c r="O209">
        <f t="shared" si="20"/>
        <v>600</v>
      </c>
      <c r="P209" t="str">
        <f>IF(AND(N209&gt;0,N209&lt;=0.05),'Bảng Giá'!$B$3,IF(AND(N209&lt;=0.1,N209&gt;0.05),'Bảng Giá'!$B$4,IF(AND('Raw Data'!N209&gt;0.1,'Raw Data'!N209&lt;=0.25),'Bảng Giá'!$B$5,IF(AND('Raw Data'!N209&gt;0.25,'Raw Data'!N209&lt;=0.5),'Bảng Giá'!$B$6,IF(AND('Raw Data'!N209&gt;0.5,'Raw Data'!N209&lt;=1),'Bảng Giá'!$B$7,IF(AND('Raw Data'!N209&gt;1,'Raw Data'!N209&lt;=1.5),'Bảng Giá'!$B$8,IF(AND('Raw Data'!N209&gt;1.5,'Raw Data'!N209&lt;=2),'Bảng Giá'!$B$9,IF(AND('Raw Data'!N209&gt;2,'Raw Data'!N209&lt;=2.5),'Bảng Giá'!$B$10,IF(AND('Raw Data'!N209&gt;2.5,'Raw Data'!N209&lt;=3),'Bảng Giá'!$B$11,IF(AND('Raw Data'!N209&gt;3,'Raw Data'!N209&lt;=3.5),'Bảng Giá'!$B$12,IF(AND('Raw Data'!N209&gt;3.5,'Raw Data'!N209&lt;=4),'Bảng Giá'!$B$13,IF(AND('Raw Data'!N209&gt;4,'Raw Data'!N209&lt;=4.5),'Bảng Giá'!$B$14,IF(AND('Raw Data'!N209&gt;4.5,'Raw Data'!N209&lt;=5),'Bảng Giá'!$B$15,IF(AND('Raw Data'!N209&gt;5,'Raw Data'!N209&lt;=5.5),'Bảng Giá'!$B$16,IF(AND('Raw Data'!N209&gt;5.5,'Raw Data'!N209&lt;=6),'Bảng Giá'!$B$17,'Bảng Giá'!$B$18)))))))))))))))</f>
        <v>0.5&lt;x&lt;=1</v>
      </c>
      <c r="Q209" s="48">
        <f t="shared" si="21"/>
        <v>2.0066889632107024E-2</v>
      </c>
      <c r="R209">
        <f t="shared" si="22"/>
        <v>36600</v>
      </c>
      <c r="S209">
        <f t="shared" si="23"/>
        <v>6700</v>
      </c>
    </row>
    <row r="210" spans="1:19" x14ac:dyDescent="0.25">
      <c r="A210" s="12">
        <v>209</v>
      </c>
      <c r="B210" s="12" t="s">
        <v>293</v>
      </c>
      <c r="C210" s="18">
        <v>31677136896581</v>
      </c>
      <c r="D210" s="17">
        <v>43009.606697685187</v>
      </c>
      <c r="E210" s="17">
        <v>43013.712536377316</v>
      </c>
      <c r="F210" s="13" t="s">
        <v>302</v>
      </c>
      <c r="G210" s="12">
        <v>3300</v>
      </c>
      <c r="H210" s="15" t="s">
        <v>76</v>
      </c>
      <c r="I210" s="12" t="s">
        <v>142</v>
      </c>
      <c r="J210" s="37">
        <f>INDEX('Bảng Giá'!$C$3:$H$18,MATCH('Raw Data'!P210,'Bảng Giá'!$B$3:$B$18,0),MATCH('Raw Data'!M210,'Bảng Giá'!$C$2:$H$2,0))</f>
        <v>70500</v>
      </c>
      <c r="K210" s="12">
        <v>69100</v>
      </c>
      <c r="L210" s="36">
        <f t="shared" si="18"/>
        <v>4.1058386921286001</v>
      </c>
      <c r="M210" t="str">
        <f>'References data'!H211</f>
        <v>Liên Vùng đặc biệt</v>
      </c>
      <c r="N210">
        <f t="shared" si="19"/>
        <v>3.3</v>
      </c>
      <c r="O210">
        <f t="shared" si="20"/>
        <v>1400</v>
      </c>
      <c r="P210" t="str">
        <f>IF(AND(N210&gt;0,N210&lt;=0.05),'Bảng Giá'!$B$3,IF(AND(N210&lt;=0.1,N210&gt;0.05),'Bảng Giá'!$B$4,IF(AND('Raw Data'!N210&gt;0.1,'Raw Data'!N210&lt;=0.25),'Bảng Giá'!$B$5,IF(AND('Raw Data'!N210&gt;0.25,'Raw Data'!N210&lt;=0.5),'Bảng Giá'!$B$6,IF(AND('Raw Data'!N210&gt;0.5,'Raw Data'!N210&lt;=1),'Bảng Giá'!$B$7,IF(AND('Raw Data'!N210&gt;1,'Raw Data'!N210&lt;=1.5),'Bảng Giá'!$B$8,IF(AND('Raw Data'!N210&gt;1.5,'Raw Data'!N210&lt;=2),'Bảng Giá'!$B$9,IF(AND('Raw Data'!N210&gt;2,'Raw Data'!N210&lt;=2.5),'Bảng Giá'!$B$10,IF(AND('Raw Data'!N210&gt;2.5,'Raw Data'!N210&lt;=3),'Bảng Giá'!$B$11,IF(AND('Raw Data'!N210&gt;3,'Raw Data'!N210&lt;=3.5),'Bảng Giá'!$B$12,IF(AND('Raw Data'!N210&gt;3.5,'Raw Data'!N210&lt;=4),'Bảng Giá'!$B$13,IF(AND('Raw Data'!N210&gt;4,'Raw Data'!N210&lt;=4.5),'Bảng Giá'!$B$14,IF(AND('Raw Data'!N210&gt;4.5,'Raw Data'!N210&lt;=5),'Bảng Giá'!$B$15,IF(AND('Raw Data'!N210&gt;5,'Raw Data'!N210&lt;=5.5),'Bảng Giá'!$B$16,IF(AND('Raw Data'!N210&gt;5.5,'Raw Data'!N210&lt;=6),'Bảng Giá'!$B$17,'Bảng Giá'!$B$18)))))))))))))))</f>
        <v>3&lt;x&lt;=3.5</v>
      </c>
      <c r="Q210" s="48">
        <f t="shared" si="21"/>
        <v>2.0260492040520984E-2</v>
      </c>
      <c r="R210">
        <f t="shared" si="22"/>
        <v>84600</v>
      </c>
      <c r="S210">
        <f t="shared" si="23"/>
        <v>15500</v>
      </c>
    </row>
    <row r="211" spans="1:19" x14ac:dyDescent="0.25">
      <c r="A211" s="12">
        <v>210</v>
      </c>
      <c r="B211" s="12" t="s">
        <v>293</v>
      </c>
      <c r="C211" s="18">
        <v>31677136909359</v>
      </c>
      <c r="D211" s="17">
        <v>43010.623375000003</v>
      </c>
      <c r="E211" s="17">
        <v>43013.394300729167</v>
      </c>
      <c r="F211" s="13" t="s">
        <v>302</v>
      </c>
      <c r="G211" s="12">
        <v>1300</v>
      </c>
      <c r="H211" s="15" t="s">
        <v>76</v>
      </c>
      <c r="I211" s="12" t="s">
        <v>146</v>
      </c>
      <c r="J211" s="37">
        <f>INDEX('Bảng Giá'!$C$3:$H$18,MATCH('Raw Data'!P211,'Bảng Giá'!$B$3:$B$18,0),MATCH('Raw Data'!M211,'Bảng Giá'!$C$2:$H$2,0))</f>
        <v>38500</v>
      </c>
      <c r="K211" s="12">
        <v>37800</v>
      </c>
      <c r="L211" s="36">
        <f t="shared" si="18"/>
        <v>2.7709257291644462</v>
      </c>
      <c r="M211" t="str">
        <f>'References data'!H212</f>
        <v>Liên Vùng đặc biệt</v>
      </c>
      <c r="N211">
        <f t="shared" si="19"/>
        <v>1.3</v>
      </c>
      <c r="O211">
        <f t="shared" si="20"/>
        <v>700</v>
      </c>
      <c r="P211" t="str">
        <f>IF(AND(N211&gt;0,N211&lt;=0.05),'Bảng Giá'!$B$3,IF(AND(N211&lt;=0.1,N211&gt;0.05),'Bảng Giá'!$B$4,IF(AND('Raw Data'!N211&gt;0.1,'Raw Data'!N211&lt;=0.25),'Bảng Giá'!$B$5,IF(AND('Raw Data'!N211&gt;0.25,'Raw Data'!N211&lt;=0.5),'Bảng Giá'!$B$6,IF(AND('Raw Data'!N211&gt;0.5,'Raw Data'!N211&lt;=1),'Bảng Giá'!$B$7,IF(AND('Raw Data'!N211&gt;1,'Raw Data'!N211&lt;=1.5),'Bảng Giá'!$B$8,IF(AND('Raw Data'!N211&gt;1.5,'Raw Data'!N211&lt;=2),'Bảng Giá'!$B$9,IF(AND('Raw Data'!N211&gt;2,'Raw Data'!N211&lt;=2.5),'Bảng Giá'!$B$10,IF(AND('Raw Data'!N211&gt;2.5,'Raw Data'!N211&lt;=3),'Bảng Giá'!$B$11,IF(AND('Raw Data'!N211&gt;3,'Raw Data'!N211&lt;=3.5),'Bảng Giá'!$B$12,IF(AND('Raw Data'!N211&gt;3.5,'Raw Data'!N211&lt;=4),'Bảng Giá'!$B$13,IF(AND('Raw Data'!N211&gt;4,'Raw Data'!N211&lt;=4.5),'Bảng Giá'!$B$14,IF(AND('Raw Data'!N211&gt;4.5,'Raw Data'!N211&lt;=5),'Bảng Giá'!$B$15,IF(AND('Raw Data'!N211&gt;5,'Raw Data'!N211&lt;=5.5),'Bảng Giá'!$B$16,IF(AND('Raw Data'!N211&gt;5.5,'Raw Data'!N211&lt;=6),'Bảng Giá'!$B$17,'Bảng Giá'!$B$18)))))))))))))))</f>
        <v>1&lt;x&lt;=1.5</v>
      </c>
      <c r="Q211" s="48">
        <f t="shared" si="21"/>
        <v>1.8518518518518517E-2</v>
      </c>
      <c r="R211">
        <f t="shared" si="22"/>
        <v>46200</v>
      </c>
      <c r="S211">
        <f t="shared" si="23"/>
        <v>8400</v>
      </c>
    </row>
    <row r="212" spans="1:19" x14ac:dyDescent="0.25">
      <c r="A212" s="12">
        <v>211</v>
      </c>
      <c r="B212" s="12" t="s">
        <v>293</v>
      </c>
      <c r="C212" s="18">
        <v>31677136898940</v>
      </c>
      <c r="D212" s="17">
        <v>43010.422085532409</v>
      </c>
      <c r="E212" s="17">
        <v>43013.511716550929</v>
      </c>
      <c r="F212" s="13" t="s">
        <v>302</v>
      </c>
      <c r="G212" s="12">
        <v>380</v>
      </c>
      <c r="H212" s="15" t="s">
        <v>76</v>
      </c>
      <c r="I212" s="12" t="s">
        <v>142</v>
      </c>
      <c r="J212" s="37">
        <f>INDEX('Bảng Giá'!$C$3:$H$18,MATCH('Raw Data'!P212,'Bảng Giá'!$B$3:$B$18,0),MATCH('Raw Data'!M212,'Bảng Giá'!$C$2:$H$2,0))</f>
        <v>22500</v>
      </c>
      <c r="K212" s="12">
        <v>22100</v>
      </c>
      <c r="L212" s="36">
        <f t="shared" si="18"/>
        <v>3.0896310185198672</v>
      </c>
      <c r="M212" t="str">
        <f>'References data'!H213</f>
        <v>Liên Vùng đặc biệt</v>
      </c>
      <c r="N212">
        <f t="shared" si="19"/>
        <v>0.38</v>
      </c>
      <c r="O212">
        <f t="shared" si="20"/>
        <v>400</v>
      </c>
      <c r="P212" t="str">
        <f>IF(AND(N212&gt;0,N212&lt;=0.05),'Bảng Giá'!$B$3,IF(AND(N212&lt;=0.1,N212&gt;0.05),'Bảng Giá'!$B$4,IF(AND('Raw Data'!N212&gt;0.1,'Raw Data'!N212&lt;=0.25),'Bảng Giá'!$B$5,IF(AND('Raw Data'!N212&gt;0.25,'Raw Data'!N212&lt;=0.5),'Bảng Giá'!$B$6,IF(AND('Raw Data'!N212&gt;0.5,'Raw Data'!N212&lt;=1),'Bảng Giá'!$B$7,IF(AND('Raw Data'!N212&gt;1,'Raw Data'!N212&lt;=1.5),'Bảng Giá'!$B$8,IF(AND('Raw Data'!N212&gt;1.5,'Raw Data'!N212&lt;=2),'Bảng Giá'!$B$9,IF(AND('Raw Data'!N212&gt;2,'Raw Data'!N212&lt;=2.5),'Bảng Giá'!$B$10,IF(AND('Raw Data'!N212&gt;2.5,'Raw Data'!N212&lt;=3),'Bảng Giá'!$B$11,IF(AND('Raw Data'!N212&gt;3,'Raw Data'!N212&lt;=3.5),'Bảng Giá'!$B$12,IF(AND('Raw Data'!N212&gt;3.5,'Raw Data'!N212&lt;=4),'Bảng Giá'!$B$13,IF(AND('Raw Data'!N212&gt;4,'Raw Data'!N212&lt;=4.5),'Bảng Giá'!$B$14,IF(AND('Raw Data'!N212&gt;4.5,'Raw Data'!N212&lt;=5),'Bảng Giá'!$B$15,IF(AND('Raw Data'!N212&gt;5,'Raw Data'!N212&lt;=5.5),'Bảng Giá'!$B$16,IF(AND('Raw Data'!N212&gt;5.5,'Raw Data'!N212&lt;=6),'Bảng Giá'!$B$17,'Bảng Giá'!$B$18)))))))))))))))</f>
        <v>0.25&lt;x&lt;=0.5</v>
      </c>
      <c r="Q212" s="48">
        <f t="shared" si="21"/>
        <v>1.8099547511312219E-2</v>
      </c>
      <c r="R212">
        <f t="shared" si="22"/>
        <v>27000</v>
      </c>
      <c r="S212">
        <f t="shared" si="23"/>
        <v>4900</v>
      </c>
    </row>
    <row r="213" spans="1:19" x14ac:dyDescent="0.25">
      <c r="A213" s="12">
        <v>212</v>
      </c>
      <c r="B213" s="12" t="s">
        <v>293</v>
      </c>
      <c r="C213" s="18">
        <v>31677136899651</v>
      </c>
      <c r="D213" s="17">
        <v>43010.42208611111</v>
      </c>
      <c r="E213" s="17">
        <v>43011.455421377315</v>
      </c>
      <c r="F213" s="13" t="s">
        <v>302</v>
      </c>
      <c r="G213" s="12">
        <v>830</v>
      </c>
      <c r="H213" s="15" t="s">
        <v>76</v>
      </c>
      <c r="I213" s="12" t="s">
        <v>146</v>
      </c>
      <c r="J213" s="37">
        <f>INDEX('Bảng Giá'!$C$3:$H$18,MATCH('Raw Data'!P213,'Bảng Giá'!$B$3:$B$18,0),MATCH('Raw Data'!M213,'Bảng Giá'!$C$2:$H$2,0))</f>
        <v>30500</v>
      </c>
      <c r="K213" s="12">
        <v>29900</v>
      </c>
      <c r="L213" s="36">
        <f t="shared" si="18"/>
        <v>1.0333352662055404</v>
      </c>
      <c r="M213" t="str">
        <f>'References data'!H214</f>
        <v>Liên Vùng đặc biệt</v>
      </c>
      <c r="N213">
        <f t="shared" si="19"/>
        <v>0.83</v>
      </c>
      <c r="O213">
        <f t="shared" si="20"/>
        <v>600</v>
      </c>
      <c r="P213" t="str">
        <f>IF(AND(N213&gt;0,N213&lt;=0.05),'Bảng Giá'!$B$3,IF(AND(N213&lt;=0.1,N213&gt;0.05),'Bảng Giá'!$B$4,IF(AND('Raw Data'!N213&gt;0.1,'Raw Data'!N213&lt;=0.25),'Bảng Giá'!$B$5,IF(AND('Raw Data'!N213&gt;0.25,'Raw Data'!N213&lt;=0.5),'Bảng Giá'!$B$6,IF(AND('Raw Data'!N213&gt;0.5,'Raw Data'!N213&lt;=1),'Bảng Giá'!$B$7,IF(AND('Raw Data'!N213&gt;1,'Raw Data'!N213&lt;=1.5),'Bảng Giá'!$B$8,IF(AND('Raw Data'!N213&gt;1.5,'Raw Data'!N213&lt;=2),'Bảng Giá'!$B$9,IF(AND('Raw Data'!N213&gt;2,'Raw Data'!N213&lt;=2.5),'Bảng Giá'!$B$10,IF(AND('Raw Data'!N213&gt;2.5,'Raw Data'!N213&lt;=3),'Bảng Giá'!$B$11,IF(AND('Raw Data'!N213&gt;3,'Raw Data'!N213&lt;=3.5),'Bảng Giá'!$B$12,IF(AND('Raw Data'!N213&gt;3.5,'Raw Data'!N213&lt;=4),'Bảng Giá'!$B$13,IF(AND('Raw Data'!N213&gt;4,'Raw Data'!N213&lt;=4.5),'Bảng Giá'!$B$14,IF(AND('Raw Data'!N213&gt;4.5,'Raw Data'!N213&lt;=5),'Bảng Giá'!$B$15,IF(AND('Raw Data'!N213&gt;5,'Raw Data'!N213&lt;=5.5),'Bảng Giá'!$B$16,IF(AND('Raw Data'!N213&gt;5.5,'Raw Data'!N213&lt;=6),'Bảng Giá'!$B$17,'Bảng Giá'!$B$18)))))))))))))))</f>
        <v>0.5&lt;x&lt;=1</v>
      </c>
      <c r="Q213" s="48">
        <f t="shared" si="21"/>
        <v>2.0066889632107024E-2</v>
      </c>
      <c r="R213">
        <f t="shared" si="22"/>
        <v>36600</v>
      </c>
      <c r="S213">
        <f t="shared" si="23"/>
        <v>6700</v>
      </c>
    </row>
    <row r="214" spans="1:19" x14ac:dyDescent="0.25">
      <c r="A214" s="12">
        <v>213</v>
      </c>
      <c r="B214" s="12" t="s">
        <v>293</v>
      </c>
      <c r="C214" s="18">
        <v>31677136910891</v>
      </c>
      <c r="D214" s="17">
        <v>43010.633304710645</v>
      </c>
      <c r="E214" s="17">
        <v>43012.735231481478</v>
      </c>
      <c r="F214" s="13" t="s">
        <v>302</v>
      </c>
      <c r="G214" s="12">
        <v>300</v>
      </c>
      <c r="H214" s="15" t="s">
        <v>76</v>
      </c>
      <c r="I214" s="12" t="s">
        <v>146</v>
      </c>
      <c r="J214" s="37">
        <f>INDEX('Bảng Giá'!$C$3:$H$18,MATCH('Raw Data'!P214,'Bảng Giá'!$B$3:$B$18,0),MATCH('Raw Data'!M214,'Bảng Giá'!$C$2:$H$2,0))</f>
        <v>22500</v>
      </c>
      <c r="K214" s="12">
        <v>22100</v>
      </c>
      <c r="L214" s="36">
        <f t="shared" si="18"/>
        <v>2.101926770832506</v>
      </c>
      <c r="M214" t="str">
        <f>'References data'!H215</f>
        <v>Liên Vùng đặc biệt</v>
      </c>
      <c r="N214">
        <f t="shared" si="19"/>
        <v>0.3</v>
      </c>
      <c r="O214">
        <f t="shared" si="20"/>
        <v>400</v>
      </c>
      <c r="P214" t="str">
        <f>IF(AND(N214&gt;0,N214&lt;=0.05),'Bảng Giá'!$B$3,IF(AND(N214&lt;=0.1,N214&gt;0.05),'Bảng Giá'!$B$4,IF(AND('Raw Data'!N214&gt;0.1,'Raw Data'!N214&lt;=0.25),'Bảng Giá'!$B$5,IF(AND('Raw Data'!N214&gt;0.25,'Raw Data'!N214&lt;=0.5),'Bảng Giá'!$B$6,IF(AND('Raw Data'!N214&gt;0.5,'Raw Data'!N214&lt;=1),'Bảng Giá'!$B$7,IF(AND('Raw Data'!N214&gt;1,'Raw Data'!N214&lt;=1.5),'Bảng Giá'!$B$8,IF(AND('Raw Data'!N214&gt;1.5,'Raw Data'!N214&lt;=2),'Bảng Giá'!$B$9,IF(AND('Raw Data'!N214&gt;2,'Raw Data'!N214&lt;=2.5),'Bảng Giá'!$B$10,IF(AND('Raw Data'!N214&gt;2.5,'Raw Data'!N214&lt;=3),'Bảng Giá'!$B$11,IF(AND('Raw Data'!N214&gt;3,'Raw Data'!N214&lt;=3.5),'Bảng Giá'!$B$12,IF(AND('Raw Data'!N214&gt;3.5,'Raw Data'!N214&lt;=4),'Bảng Giá'!$B$13,IF(AND('Raw Data'!N214&gt;4,'Raw Data'!N214&lt;=4.5),'Bảng Giá'!$B$14,IF(AND('Raw Data'!N214&gt;4.5,'Raw Data'!N214&lt;=5),'Bảng Giá'!$B$15,IF(AND('Raw Data'!N214&gt;5,'Raw Data'!N214&lt;=5.5),'Bảng Giá'!$B$16,IF(AND('Raw Data'!N214&gt;5.5,'Raw Data'!N214&lt;=6),'Bảng Giá'!$B$17,'Bảng Giá'!$B$18)))))))))))))))</f>
        <v>0.25&lt;x&lt;=0.5</v>
      </c>
      <c r="Q214" s="48">
        <f t="shared" si="21"/>
        <v>1.8099547511312219E-2</v>
      </c>
      <c r="R214">
        <f t="shared" si="22"/>
        <v>27000</v>
      </c>
      <c r="S214">
        <f t="shared" si="23"/>
        <v>4900</v>
      </c>
    </row>
    <row r="215" spans="1:19" x14ac:dyDescent="0.25">
      <c r="A215" s="12">
        <v>214</v>
      </c>
      <c r="B215" s="12" t="s">
        <v>293</v>
      </c>
      <c r="C215" s="18">
        <v>31677136939783</v>
      </c>
      <c r="D215" s="17">
        <v>43015.571252627313</v>
      </c>
      <c r="E215" s="17">
        <v>43018.61152885417</v>
      </c>
      <c r="F215" s="13" t="s">
        <v>302</v>
      </c>
      <c r="G215" s="12">
        <v>480</v>
      </c>
      <c r="H215" s="15" t="s">
        <v>76</v>
      </c>
      <c r="I215" s="12" t="s">
        <v>101</v>
      </c>
      <c r="J215" s="37">
        <f>INDEX('Bảng Giá'!$C$3:$H$18,MATCH('Raw Data'!P215,'Bảng Giá'!$B$3:$B$18,0),MATCH('Raw Data'!M215,'Bảng Giá'!$C$2:$H$2,0))</f>
        <v>26000</v>
      </c>
      <c r="K215" s="12">
        <v>25400</v>
      </c>
      <c r="L215" s="36">
        <f t="shared" si="18"/>
        <v>3.040276226856804</v>
      </c>
      <c r="M215" t="str">
        <f>'References data'!H216</f>
        <v>Liên Vùng</v>
      </c>
      <c r="N215">
        <f t="shared" si="19"/>
        <v>0.48</v>
      </c>
      <c r="O215">
        <f t="shared" si="20"/>
        <v>600</v>
      </c>
      <c r="P215" t="str">
        <f>IF(AND(N215&gt;0,N215&lt;=0.05),'Bảng Giá'!$B$3,IF(AND(N215&lt;=0.1,N215&gt;0.05),'Bảng Giá'!$B$4,IF(AND('Raw Data'!N215&gt;0.1,'Raw Data'!N215&lt;=0.25),'Bảng Giá'!$B$5,IF(AND('Raw Data'!N215&gt;0.25,'Raw Data'!N215&lt;=0.5),'Bảng Giá'!$B$6,IF(AND('Raw Data'!N215&gt;0.5,'Raw Data'!N215&lt;=1),'Bảng Giá'!$B$7,IF(AND('Raw Data'!N215&gt;1,'Raw Data'!N215&lt;=1.5),'Bảng Giá'!$B$8,IF(AND('Raw Data'!N215&gt;1.5,'Raw Data'!N215&lt;=2),'Bảng Giá'!$B$9,IF(AND('Raw Data'!N215&gt;2,'Raw Data'!N215&lt;=2.5),'Bảng Giá'!$B$10,IF(AND('Raw Data'!N215&gt;2.5,'Raw Data'!N215&lt;=3),'Bảng Giá'!$B$11,IF(AND('Raw Data'!N215&gt;3,'Raw Data'!N215&lt;=3.5),'Bảng Giá'!$B$12,IF(AND('Raw Data'!N215&gt;3.5,'Raw Data'!N215&lt;=4),'Bảng Giá'!$B$13,IF(AND('Raw Data'!N215&gt;4,'Raw Data'!N215&lt;=4.5),'Bảng Giá'!$B$14,IF(AND('Raw Data'!N215&gt;4.5,'Raw Data'!N215&lt;=5),'Bảng Giá'!$B$15,IF(AND('Raw Data'!N215&gt;5,'Raw Data'!N215&lt;=5.5),'Bảng Giá'!$B$16,IF(AND('Raw Data'!N215&gt;5.5,'Raw Data'!N215&lt;=6),'Bảng Giá'!$B$17,'Bảng Giá'!$B$18)))))))))))))))</f>
        <v>0.25&lt;x&lt;=0.5</v>
      </c>
      <c r="Q215" s="48">
        <f t="shared" si="21"/>
        <v>2.3622047244094488E-2</v>
      </c>
      <c r="R215">
        <f t="shared" si="22"/>
        <v>31200</v>
      </c>
      <c r="S215">
        <f t="shared" si="23"/>
        <v>5800</v>
      </c>
    </row>
    <row r="216" spans="1:19" x14ac:dyDescent="0.25">
      <c r="A216" s="12">
        <v>215</v>
      </c>
      <c r="B216" s="12" t="s">
        <v>293</v>
      </c>
      <c r="C216" s="18">
        <v>31677136906031</v>
      </c>
      <c r="D216" s="17">
        <v>43010.879815706016</v>
      </c>
      <c r="E216" s="17">
        <v>43012.420351851855</v>
      </c>
      <c r="F216" s="13" t="s">
        <v>302</v>
      </c>
      <c r="G216" s="12">
        <v>360</v>
      </c>
      <c r="H216" s="15" t="s">
        <v>76</v>
      </c>
      <c r="I216" s="12" t="s">
        <v>146</v>
      </c>
      <c r="J216" s="37">
        <f>INDEX('Bảng Giá'!$C$3:$H$18,MATCH('Raw Data'!P216,'Bảng Giá'!$B$3:$B$18,0),MATCH('Raw Data'!M216,'Bảng Giá'!$C$2:$H$2,0))</f>
        <v>22500</v>
      </c>
      <c r="K216" s="12">
        <v>22100</v>
      </c>
      <c r="L216" s="36">
        <f t="shared" si="18"/>
        <v>1.5405361458397238</v>
      </c>
      <c r="M216" t="str">
        <f>'References data'!H217</f>
        <v>Liên Vùng đặc biệt</v>
      </c>
      <c r="N216">
        <f t="shared" si="19"/>
        <v>0.36</v>
      </c>
      <c r="O216">
        <f t="shared" si="20"/>
        <v>400</v>
      </c>
      <c r="P216" t="str">
        <f>IF(AND(N216&gt;0,N216&lt;=0.05),'Bảng Giá'!$B$3,IF(AND(N216&lt;=0.1,N216&gt;0.05),'Bảng Giá'!$B$4,IF(AND('Raw Data'!N216&gt;0.1,'Raw Data'!N216&lt;=0.25),'Bảng Giá'!$B$5,IF(AND('Raw Data'!N216&gt;0.25,'Raw Data'!N216&lt;=0.5),'Bảng Giá'!$B$6,IF(AND('Raw Data'!N216&gt;0.5,'Raw Data'!N216&lt;=1),'Bảng Giá'!$B$7,IF(AND('Raw Data'!N216&gt;1,'Raw Data'!N216&lt;=1.5),'Bảng Giá'!$B$8,IF(AND('Raw Data'!N216&gt;1.5,'Raw Data'!N216&lt;=2),'Bảng Giá'!$B$9,IF(AND('Raw Data'!N216&gt;2,'Raw Data'!N216&lt;=2.5),'Bảng Giá'!$B$10,IF(AND('Raw Data'!N216&gt;2.5,'Raw Data'!N216&lt;=3),'Bảng Giá'!$B$11,IF(AND('Raw Data'!N216&gt;3,'Raw Data'!N216&lt;=3.5),'Bảng Giá'!$B$12,IF(AND('Raw Data'!N216&gt;3.5,'Raw Data'!N216&lt;=4),'Bảng Giá'!$B$13,IF(AND('Raw Data'!N216&gt;4,'Raw Data'!N216&lt;=4.5),'Bảng Giá'!$B$14,IF(AND('Raw Data'!N216&gt;4.5,'Raw Data'!N216&lt;=5),'Bảng Giá'!$B$15,IF(AND('Raw Data'!N216&gt;5,'Raw Data'!N216&lt;=5.5),'Bảng Giá'!$B$16,IF(AND('Raw Data'!N216&gt;5.5,'Raw Data'!N216&lt;=6),'Bảng Giá'!$B$17,'Bảng Giá'!$B$18)))))))))))))))</f>
        <v>0.25&lt;x&lt;=0.5</v>
      </c>
      <c r="Q216" s="48">
        <f t="shared" si="21"/>
        <v>1.8099547511312219E-2</v>
      </c>
      <c r="R216">
        <f t="shared" si="22"/>
        <v>27000</v>
      </c>
      <c r="S216">
        <f t="shared" si="23"/>
        <v>4900</v>
      </c>
    </row>
    <row r="217" spans="1:19" x14ac:dyDescent="0.25">
      <c r="A217" s="12">
        <v>216</v>
      </c>
      <c r="B217" s="12" t="s">
        <v>293</v>
      </c>
      <c r="C217" s="18">
        <v>31677136897554</v>
      </c>
      <c r="D217" s="17">
        <v>43009.450692708335</v>
      </c>
      <c r="E217" s="17">
        <v>43011.599268402781</v>
      </c>
      <c r="F217" s="13" t="s">
        <v>302</v>
      </c>
      <c r="G217" s="12">
        <v>400</v>
      </c>
      <c r="H217" s="12" t="s">
        <v>76</v>
      </c>
      <c r="I217" s="12" t="s">
        <v>289</v>
      </c>
      <c r="J217" s="37">
        <f>INDEX('Bảng Giá'!$C$3:$H$18,MATCH('Raw Data'!P217,'Bảng Giá'!$B$3:$B$18,0),MATCH('Raw Data'!M217,'Bảng Giá'!$C$2:$H$2,0))</f>
        <v>22500</v>
      </c>
      <c r="K217" s="12">
        <v>22100</v>
      </c>
      <c r="L217" s="36">
        <f t="shared" si="18"/>
        <v>2.1485756944457535</v>
      </c>
      <c r="M217" t="str">
        <f>'References data'!H218</f>
        <v>Liên Vùng đặc biệt</v>
      </c>
      <c r="N217">
        <f t="shared" si="19"/>
        <v>0.4</v>
      </c>
      <c r="O217">
        <f t="shared" si="20"/>
        <v>400</v>
      </c>
      <c r="P217" t="str">
        <f>IF(AND(N217&gt;0,N217&lt;=0.05),'Bảng Giá'!$B$3,IF(AND(N217&lt;=0.1,N217&gt;0.05),'Bảng Giá'!$B$4,IF(AND('Raw Data'!N217&gt;0.1,'Raw Data'!N217&lt;=0.25),'Bảng Giá'!$B$5,IF(AND('Raw Data'!N217&gt;0.25,'Raw Data'!N217&lt;=0.5),'Bảng Giá'!$B$6,IF(AND('Raw Data'!N217&gt;0.5,'Raw Data'!N217&lt;=1),'Bảng Giá'!$B$7,IF(AND('Raw Data'!N217&gt;1,'Raw Data'!N217&lt;=1.5),'Bảng Giá'!$B$8,IF(AND('Raw Data'!N217&gt;1.5,'Raw Data'!N217&lt;=2),'Bảng Giá'!$B$9,IF(AND('Raw Data'!N217&gt;2,'Raw Data'!N217&lt;=2.5),'Bảng Giá'!$B$10,IF(AND('Raw Data'!N217&gt;2.5,'Raw Data'!N217&lt;=3),'Bảng Giá'!$B$11,IF(AND('Raw Data'!N217&gt;3,'Raw Data'!N217&lt;=3.5),'Bảng Giá'!$B$12,IF(AND('Raw Data'!N217&gt;3.5,'Raw Data'!N217&lt;=4),'Bảng Giá'!$B$13,IF(AND('Raw Data'!N217&gt;4,'Raw Data'!N217&lt;=4.5),'Bảng Giá'!$B$14,IF(AND('Raw Data'!N217&gt;4.5,'Raw Data'!N217&lt;=5),'Bảng Giá'!$B$15,IF(AND('Raw Data'!N217&gt;5,'Raw Data'!N217&lt;=5.5),'Bảng Giá'!$B$16,IF(AND('Raw Data'!N217&gt;5.5,'Raw Data'!N217&lt;=6),'Bảng Giá'!$B$17,'Bảng Giá'!$B$18)))))))))))))))</f>
        <v>0.25&lt;x&lt;=0.5</v>
      </c>
      <c r="Q217" s="48">
        <f t="shared" si="21"/>
        <v>1.8099547511312219E-2</v>
      </c>
      <c r="R217">
        <f t="shared" si="22"/>
        <v>27000</v>
      </c>
      <c r="S217">
        <f t="shared" si="23"/>
        <v>4900</v>
      </c>
    </row>
    <row r="218" spans="1:19" x14ac:dyDescent="0.25">
      <c r="A218" s="12">
        <v>217</v>
      </c>
      <c r="B218" s="12" t="s">
        <v>293</v>
      </c>
      <c r="C218" s="18">
        <v>31677136898508</v>
      </c>
      <c r="D218" s="17">
        <v>43009.700715011575</v>
      </c>
      <c r="E218" s="17">
        <v>43011.714208136575</v>
      </c>
      <c r="F218" s="13" t="s">
        <v>302</v>
      </c>
      <c r="G218" s="12">
        <v>350</v>
      </c>
      <c r="H218" s="12" t="s">
        <v>76</v>
      </c>
      <c r="I218" s="12" t="s">
        <v>128</v>
      </c>
      <c r="J218" s="37">
        <f>INDEX('Bảng Giá'!$C$3:$H$18,MATCH('Raw Data'!P218,'Bảng Giá'!$B$3:$B$18,0),MATCH('Raw Data'!M218,'Bảng Giá'!$C$2:$H$2,0))</f>
        <v>22500</v>
      </c>
      <c r="K218" s="12">
        <v>22100</v>
      </c>
      <c r="L218" s="36">
        <f t="shared" si="18"/>
        <v>2.0134931249995134</v>
      </c>
      <c r="M218" t="str">
        <f>'References data'!H219</f>
        <v>Liên Vùng đặc biệt</v>
      </c>
      <c r="N218">
        <f t="shared" si="19"/>
        <v>0.35</v>
      </c>
      <c r="O218">
        <f t="shared" si="20"/>
        <v>400</v>
      </c>
      <c r="P218" t="str">
        <f>IF(AND(N218&gt;0,N218&lt;=0.05),'Bảng Giá'!$B$3,IF(AND(N218&lt;=0.1,N218&gt;0.05),'Bảng Giá'!$B$4,IF(AND('Raw Data'!N218&gt;0.1,'Raw Data'!N218&lt;=0.25),'Bảng Giá'!$B$5,IF(AND('Raw Data'!N218&gt;0.25,'Raw Data'!N218&lt;=0.5),'Bảng Giá'!$B$6,IF(AND('Raw Data'!N218&gt;0.5,'Raw Data'!N218&lt;=1),'Bảng Giá'!$B$7,IF(AND('Raw Data'!N218&gt;1,'Raw Data'!N218&lt;=1.5),'Bảng Giá'!$B$8,IF(AND('Raw Data'!N218&gt;1.5,'Raw Data'!N218&lt;=2),'Bảng Giá'!$B$9,IF(AND('Raw Data'!N218&gt;2,'Raw Data'!N218&lt;=2.5),'Bảng Giá'!$B$10,IF(AND('Raw Data'!N218&gt;2.5,'Raw Data'!N218&lt;=3),'Bảng Giá'!$B$11,IF(AND('Raw Data'!N218&gt;3,'Raw Data'!N218&lt;=3.5),'Bảng Giá'!$B$12,IF(AND('Raw Data'!N218&gt;3.5,'Raw Data'!N218&lt;=4),'Bảng Giá'!$B$13,IF(AND('Raw Data'!N218&gt;4,'Raw Data'!N218&lt;=4.5),'Bảng Giá'!$B$14,IF(AND('Raw Data'!N218&gt;4.5,'Raw Data'!N218&lt;=5),'Bảng Giá'!$B$15,IF(AND('Raw Data'!N218&gt;5,'Raw Data'!N218&lt;=5.5),'Bảng Giá'!$B$16,IF(AND('Raw Data'!N218&gt;5.5,'Raw Data'!N218&lt;=6),'Bảng Giá'!$B$17,'Bảng Giá'!$B$18)))))))))))))))</f>
        <v>0.25&lt;x&lt;=0.5</v>
      </c>
      <c r="Q218" s="48">
        <f t="shared" si="21"/>
        <v>1.8099547511312219E-2</v>
      </c>
      <c r="R218">
        <f t="shared" si="22"/>
        <v>27000</v>
      </c>
      <c r="S218">
        <f t="shared" si="23"/>
        <v>4900</v>
      </c>
    </row>
    <row r="219" spans="1:19" x14ac:dyDescent="0.25">
      <c r="A219" s="12">
        <v>218</v>
      </c>
      <c r="B219" s="12" t="s">
        <v>293</v>
      </c>
      <c r="C219" s="18">
        <v>31677136920166</v>
      </c>
      <c r="D219" s="17">
        <v>43011.842112615741</v>
      </c>
      <c r="E219" s="17">
        <v>43013.931751736112</v>
      </c>
      <c r="F219" s="13" t="s">
        <v>302</v>
      </c>
      <c r="G219" s="12">
        <v>1300</v>
      </c>
      <c r="H219" s="12" t="s">
        <v>76</v>
      </c>
      <c r="I219" s="12" t="s">
        <v>128</v>
      </c>
      <c r="J219" s="37">
        <f>INDEX('Bảng Giá'!$C$3:$H$18,MATCH('Raw Data'!P219,'Bảng Giá'!$B$3:$B$18,0),MATCH('Raw Data'!M219,'Bảng Giá'!$C$2:$H$2,0))</f>
        <v>38500</v>
      </c>
      <c r="K219" s="12">
        <v>37800</v>
      </c>
      <c r="L219" s="36">
        <f t="shared" si="18"/>
        <v>2.0896391203714302</v>
      </c>
      <c r="M219" t="str">
        <f>'References data'!H220</f>
        <v>Liên Vùng đặc biệt</v>
      </c>
      <c r="N219">
        <f t="shared" si="19"/>
        <v>1.3</v>
      </c>
      <c r="O219">
        <f t="shared" si="20"/>
        <v>700</v>
      </c>
      <c r="P219" t="str">
        <f>IF(AND(N219&gt;0,N219&lt;=0.05),'Bảng Giá'!$B$3,IF(AND(N219&lt;=0.1,N219&gt;0.05),'Bảng Giá'!$B$4,IF(AND('Raw Data'!N219&gt;0.1,'Raw Data'!N219&lt;=0.25),'Bảng Giá'!$B$5,IF(AND('Raw Data'!N219&gt;0.25,'Raw Data'!N219&lt;=0.5),'Bảng Giá'!$B$6,IF(AND('Raw Data'!N219&gt;0.5,'Raw Data'!N219&lt;=1),'Bảng Giá'!$B$7,IF(AND('Raw Data'!N219&gt;1,'Raw Data'!N219&lt;=1.5),'Bảng Giá'!$B$8,IF(AND('Raw Data'!N219&gt;1.5,'Raw Data'!N219&lt;=2),'Bảng Giá'!$B$9,IF(AND('Raw Data'!N219&gt;2,'Raw Data'!N219&lt;=2.5),'Bảng Giá'!$B$10,IF(AND('Raw Data'!N219&gt;2.5,'Raw Data'!N219&lt;=3),'Bảng Giá'!$B$11,IF(AND('Raw Data'!N219&gt;3,'Raw Data'!N219&lt;=3.5),'Bảng Giá'!$B$12,IF(AND('Raw Data'!N219&gt;3.5,'Raw Data'!N219&lt;=4),'Bảng Giá'!$B$13,IF(AND('Raw Data'!N219&gt;4,'Raw Data'!N219&lt;=4.5),'Bảng Giá'!$B$14,IF(AND('Raw Data'!N219&gt;4.5,'Raw Data'!N219&lt;=5),'Bảng Giá'!$B$15,IF(AND('Raw Data'!N219&gt;5,'Raw Data'!N219&lt;=5.5),'Bảng Giá'!$B$16,IF(AND('Raw Data'!N219&gt;5.5,'Raw Data'!N219&lt;=6),'Bảng Giá'!$B$17,'Bảng Giá'!$B$18)))))))))))))))</f>
        <v>1&lt;x&lt;=1.5</v>
      </c>
      <c r="Q219" s="48">
        <f t="shared" si="21"/>
        <v>1.8518518518518517E-2</v>
      </c>
      <c r="R219">
        <f t="shared" si="22"/>
        <v>46200</v>
      </c>
      <c r="S219">
        <f t="shared" si="23"/>
        <v>8400</v>
      </c>
    </row>
    <row r="220" spans="1:19" x14ac:dyDescent="0.25">
      <c r="A220" s="12">
        <v>219</v>
      </c>
      <c r="B220" s="12" t="s">
        <v>293</v>
      </c>
      <c r="C220" s="18">
        <v>31676000442415</v>
      </c>
      <c r="D220" s="17">
        <v>43009.45045355324</v>
      </c>
      <c r="E220" s="17">
        <v>43011.420788692129</v>
      </c>
      <c r="F220" s="13" t="s">
        <v>302</v>
      </c>
      <c r="G220" s="12">
        <v>370</v>
      </c>
      <c r="H220" s="12" t="s">
        <v>76</v>
      </c>
      <c r="I220" s="12" t="s">
        <v>146</v>
      </c>
      <c r="J220" s="37">
        <f>INDEX('Bảng Giá'!$C$3:$H$18,MATCH('Raw Data'!P220,'Bảng Giá'!$B$3:$B$18,0),MATCH('Raw Data'!M220,'Bảng Giá'!$C$2:$H$2,0))</f>
        <v>22500</v>
      </c>
      <c r="K220" s="12">
        <v>22100</v>
      </c>
      <c r="L220" s="36">
        <f t="shared" si="18"/>
        <v>1.9703351388889132</v>
      </c>
      <c r="M220" t="str">
        <f>'References data'!H221</f>
        <v>Liên Vùng đặc biệt</v>
      </c>
      <c r="N220">
        <f t="shared" si="19"/>
        <v>0.37</v>
      </c>
      <c r="O220">
        <f t="shared" si="20"/>
        <v>400</v>
      </c>
      <c r="P220" t="str">
        <f>IF(AND(N220&gt;0,N220&lt;=0.05),'Bảng Giá'!$B$3,IF(AND(N220&lt;=0.1,N220&gt;0.05),'Bảng Giá'!$B$4,IF(AND('Raw Data'!N220&gt;0.1,'Raw Data'!N220&lt;=0.25),'Bảng Giá'!$B$5,IF(AND('Raw Data'!N220&gt;0.25,'Raw Data'!N220&lt;=0.5),'Bảng Giá'!$B$6,IF(AND('Raw Data'!N220&gt;0.5,'Raw Data'!N220&lt;=1),'Bảng Giá'!$B$7,IF(AND('Raw Data'!N220&gt;1,'Raw Data'!N220&lt;=1.5),'Bảng Giá'!$B$8,IF(AND('Raw Data'!N220&gt;1.5,'Raw Data'!N220&lt;=2),'Bảng Giá'!$B$9,IF(AND('Raw Data'!N220&gt;2,'Raw Data'!N220&lt;=2.5),'Bảng Giá'!$B$10,IF(AND('Raw Data'!N220&gt;2.5,'Raw Data'!N220&lt;=3),'Bảng Giá'!$B$11,IF(AND('Raw Data'!N220&gt;3,'Raw Data'!N220&lt;=3.5),'Bảng Giá'!$B$12,IF(AND('Raw Data'!N220&gt;3.5,'Raw Data'!N220&lt;=4),'Bảng Giá'!$B$13,IF(AND('Raw Data'!N220&gt;4,'Raw Data'!N220&lt;=4.5),'Bảng Giá'!$B$14,IF(AND('Raw Data'!N220&gt;4.5,'Raw Data'!N220&lt;=5),'Bảng Giá'!$B$15,IF(AND('Raw Data'!N220&gt;5,'Raw Data'!N220&lt;=5.5),'Bảng Giá'!$B$16,IF(AND('Raw Data'!N220&gt;5.5,'Raw Data'!N220&lt;=6),'Bảng Giá'!$B$17,'Bảng Giá'!$B$18)))))))))))))))</f>
        <v>0.25&lt;x&lt;=0.5</v>
      </c>
      <c r="Q220" s="48">
        <f t="shared" si="21"/>
        <v>1.8099547511312219E-2</v>
      </c>
      <c r="R220">
        <f t="shared" si="22"/>
        <v>27000</v>
      </c>
      <c r="S220">
        <f t="shared" si="23"/>
        <v>4900</v>
      </c>
    </row>
    <row r="221" spans="1:19" x14ac:dyDescent="0.25">
      <c r="A221" s="12">
        <v>220</v>
      </c>
      <c r="B221" s="12" t="s">
        <v>293</v>
      </c>
      <c r="C221" s="18">
        <v>31677136933038</v>
      </c>
      <c r="D221" s="17">
        <v>43013.848546030094</v>
      </c>
      <c r="E221" s="17">
        <v>43015.631674270837</v>
      </c>
      <c r="F221" s="12" t="s">
        <v>321</v>
      </c>
      <c r="G221" s="12">
        <v>8460</v>
      </c>
      <c r="H221" s="12" t="s">
        <v>76</v>
      </c>
      <c r="I221" s="12" t="s">
        <v>131</v>
      </c>
      <c r="J221" s="37">
        <f>INDEX('Bảng Giá'!$C$3:$H$18,MATCH('Raw Data'!P221,'Bảng Giá'!$B$3:$B$18,0),MATCH('Raw Data'!M221,'Bảng Giá'!$C$2:$H$2,0))</f>
        <v>8000</v>
      </c>
      <c r="K221" s="12">
        <v>146900</v>
      </c>
      <c r="L221" s="36">
        <f t="shared" si="18"/>
        <v>1.7831282407423714</v>
      </c>
      <c r="M221" t="str">
        <f>'References data'!H222</f>
        <v>Liên Vùng đặc biệt</v>
      </c>
      <c r="N221" s="46">
        <f t="shared" si="19"/>
        <v>8.4600000000000009</v>
      </c>
      <c r="O221">
        <f t="shared" si="20"/>
        <v>-138900</v>
      </c>
      <c r="P221" t="str">
        <f>IF(AND(N221&gt;0,N221&lt;=0.05),'Bảng Giá'!$B$3,IF(AND(N221&lt;=0.1,N221&gt;0.05),'Bảng Giá'!$B$4,IF(AND('Raw Data'!N221&gt;0.1,'Raw Data'!N221&lt;=0.25),'Bảng Giá'!$B$5,IF(AND('Raw Data'!N221&gt;0.25,'Raw Data'!N221&lt;=0.5),'Bảng Giá'!$B$6,IF(AND('Raw Data'!N221&gt;0.5,'Raw Data'!N221&lt;=1),'Bảng Giá'!$B$7,IF(AND('Raw Data'!N221&gt;1,'Raw Data'!N221&lt;=1.5),'Bảng Giá'!$B$8,IF(AND('Raw Data'!N221&gt;1.5,'Raw Data'!N221&lt;=2),'Bảng Giá'!$B$9,IF(AND('Raw Data'!N221&gt;2,'Raw Data'!N221&lt;=2.5),'Bảng Giá'!$B$10,IF(AND('Raw Data'!N221&gt;2.5,'Raw Data'!N221&lt;=3),'Bảng Giá'!$B$11,IF(AND('Raw Data'!N221&gt;3,'Raw Data'!N221&lt;=3.5),'Bảng Giá'!$B$12,IF(AND('Raw Data'!N221&gt;3.5,'Raw Data'!N221&lt;=4),'Bảng Giá'!$B$13,IF(AND('Raw Data'!N221&gt;4,'Raw Data'!N221&lt;=4.5),'Bảng Giá'!$B$14,IF(AND('Raw Data'!N221&gt;4.5,'Raw Data'!N221&lt;=5),'Bảng Giá'!$B$15,IF(AND('Raw Data'!N221&gt;5,'Raw Data'!N221&lt;=5.5),'Bảng Giá'!$B$16,IF(AND('Raw Data'!N221&gt;5.5,'Raw Data'!N221&lt;=6),'Bảng Giá'!$B$17,'Bảng Giá'!$B$18)))))))))))))))</f>
        <v>Next 0.5</v>
      </c>
      <c r="Q221" s="48">
        <f t="shared" si="21"/>
        <v>-0.94554118447923763</v>
      </c>
      <c r="R221">
        <f t="shared" si="22"/>
        <v>9600</v>
      </c>
      <c r="S221">
        <f t="shared" si="23"/>
        <v>-137300</v>
      </c>
    </row>
    <row r="222" spans="1:19" x14ac:dyDescent="0.25">
      <c r="A222" s="12">
        <v>221</v>
      </c>
      <c r="B222" s="12" t="s">
        <v>293</v>
      </c>
      <c r="C222" s="18">
        <v>31677136935074</v>
      </c>
      <c r="D222" s="17">
        <v>43014.029537997689</v>
      </c>
      <c r="E222" s="17">
        <v>43016.691929363427</v>
      </c>
      <c r="F222" s="13" t="s">
        <v>302</v>
      </c>
      <c r="G222" s="12">
        <v>2000</v>
      </c>
      <c r="H222" s="12" t="s">
        <v>76</v>
      </c>
      <c r="I222" s="12" t="s">
        <v>324</v>
      </c>
      <c r="J222" s="37">
        <f>INDEX('Bảng Giá'!$C$3:$H$18,MATCH('Raw Data'!P222,'Bảng Giá'!$B$3:$B$18,0),MATCH('Raw Data'!M222,'Bảng Giá'!$C$2:$H$2,0))</f>
        <v>49500</v>
      </c>
      <c r="K222" s="12">
        <v>56600</v>
      </c>
      <c r="L222" s="36">
        <f t="shared" si="18"/>
        <v>2.6623913657385856</v>
      </c>
      <c r="M222" t="str">
        <f>'References data'!H223</f>
        <v>Liên Vùng</v>
      </c>
      <c r="N222">
        <f t="shared" si="19"/>
        <v>2</v>
      </c>
      <c r="O222">
        <f t="shared" si="20"/>
        <v>-7100</v>
      </c>
      <c r="P222" t="str">
        <f>IF(AND(N222&gt;0,N222&lt;=0.05),'Bảng Giá'!$B$3,IF(AND(N222&lt;=0.1,N222&gt;0.05),'Bảng Giá'!$B$4,IF(AND('Raw Data'!N222&gt;0.1,'Raw Data'!N222&lt;=0.25),'Bảng Giá'!$B$5,IF(AND('Raw Data'!N222&gt;0.25,'Raw Data'!N222&lt;=0.5),'Bảng Giá'!$B$6,IF(AND('Raw Data'!N222&gt;0.5,'Raw Data'!N222&lt;=1),'Bảng Giá'!$B$7,IF(AND('Raw Data'!N222&gt;1,'Raw Data'!N222&lt;=1.5),'Bảng Giá'!$B$8,IF(AND('Raw Data'!N222&gt;1.5,'Raw Data'!N222&lt;=2),'Bảng Giá'!$B$9,IF(AND('Raw Data'!N222&gt;2,'Raw Data'!N222&lt;=2.5),'Bảng Giá'!$B$10,IF(AND('Raw Data'!N222&gt;2.5,'Raw Data'!N222&lt;=3),'Bảng Giá'!$B$11,IF(AND('Raw Data'!N222&gt;3,'Raw Data'!N222&lt;=3.5),'Bảng Giá'!$B$12,IF(AND('Raw Data'!N222&gt;3.5,'Raw Data'!N222&lt;=4),'Bảng Giá'!$B$13,IF(AND('Raw Data'!N222&gt;4,'Raw Data'!N222&lt;=4.5),'Bảng Giá'!$B$14,IF(AND('Raw Data'!N222&gt;4.5,'Raw Data'!N222&lt;=5),'Bảng Giá'!$B$15,IF(AND('Raw Data'!N222&gt;5,'Raw Data'!N222&lt;=5.5),'Bảng Giá'!$B$16,IF(AND('Raw Data'!N222&gt;5.5,'Raw Data'!N222&lt;=6),'Bảng Giá'!$B$17,'Bảng Giá'!$B$18)))))))))))))))</f>
        <v>1.5&lt;x&lt;=2</v>
      </c>
      <c r="Q222" s="48">
        <f t="shared" si="21"/>
        <v>-0.12544169611307421</v>
      </c>
      <c r="R222">
        <f t="shared" si="22"/>
        <v>59400</v>
      </c>
      <c r="S222">
        <f t="shared" si="23"/>
        <v>2800</v>
      </c>
    </row>
    <row r="223" spans="1:19" x14ac:dyDescent="0.25">
      <c r="A223" s="12">
        <v>222</v>
      </c>
      <c r="B223" s="12" t="s">
        <v>293</v>
      </c>
      <c r="C223" s="18">
        <v>31677136898092</v>
      </c>
      <c r="D223" s="17">
        <v>43009.635872881947</v>
      </c>
      <c r="E223" s="17">
        <v>43011.628922881944</v>
      </c>
      <c r="F223" s="13" t="s">
        <v>302</v>
      </c>
      <c r="G223" s="12">
        <v>250</v>
      </c>
      <c r="H223" s="12" t="s">
        <v>76</v>
      </c>
      <c r="I223" s="12" t="s">
        <v>146</v>
      </c>
      <c r="J223" s="37">
        <f>INDEX('Bảng Giá'!$C$3:$H$18,MATCH('Raw Data'!P223,'Bảng Giá'!$B$3:$B$18,0),MATCH('Raw Data'!M223,'Bảng Giá'!$C$2:$H$2,0))</f>
        <v>21000</v>
      </c>
      <c r="K223" s="12">
        <v>22100</v>
      </c>
      <c r="L223" s="36">
        <f t="shared" si="18"/>
        <v>1.9930499999973108</v>
      </c>
      <c r="M223" t="str">
        <f>'References data'!H224</f>
        <v>Liên Vùng đặc biệt</v>
      </c>
      <c r="N223">
        <f t="shared" si="19"/>
        <v>0.25</v>
      </c>
      <c r="O223">
        <f t="shared" si="20"/>
        <v>-1100</v>
      </c>
      <c r="P223" t="str">
        <f>IF(AND(N223&gt;0,N223&lt;=0.05),'Bảng Giá'!$B$3,IF(AND(N223&lt;=0.1,N223&gt;0.05),'Bảng Giá'!$B$4,IF(AND('Raw Data'!N223&gt;0.1,'Raw Data'!N223&lt;=0.25),'Bảng Giá'!$B$5,IF(AND('Raw Data'!N223&gt;0.25,'Raw Data'!N223&lt;=0.5),'Bảng Giá'!$B$6,IF(AND('Raw Data'!N223&gt;0.5,'Raw Data'!N223&lt;=1),'Bảng Giá'!$B$7,IF(AND('Raw Data'!N223&gt;1,'Raw Data'!N223&lt;=1.5),'Bảng Giá'!$B$8,IF(AND('Raw Data'!N223&gt;1.5,'Raw Data'!N223&lt;=2),'Bảng Giá'!$B$9,IF(AND('Raw Data'!N223&gt;2,'Raw Data'!N223&lt;=2.5),'Bảng Giá'!$B$10,IF(AND('Raw Data'!N223&gt;2.5,'Raw Data'!N223&lt;=3),'Bảng Giá'!$B$11,IF(AND('Raw Data'!N223&gt;3,'Raw Data'!N223&lt;=3.5),'Bảng Giá'!$B$12,IF(AND('Raw Data'!N223&gt;3.5,'Raw Data'!N223&lt;=4),'Bảng Giá'!$B$13,IF(AND('Raw Data'!N223&gt;4,'Raw Data'!N223&lt;=4.5),'Bảng Giá'!$B$14,IF(AND('Raw Data'!N223&gt;4.5,'Raw Data'!N223&lt;=5),'Bảng Giá'!$B$15,IF(AND('Raw Data'!N223&gt;5,'Raw Data'!N223&lt;=5.5),'Bảng Giá'!$B$16,IF(AND('Raw Data'!N223&gt;5.5,'Raw Data'!N223&lt;=6),'Bảng Giá'!$B$17,'Bảng Giá'!$B$18)))))))))))))))</f>
        <v>0.1&lt;x&lt;=0.25</v>
      </c>
      <c r="Q223" s="48">
        <f t="shared" si="21"/>
        <v>-4.9773755656108594E-2</v>
      </c>
      <c r="R223">
        <f t="shared" si="22"/>
        <v>25200</v>
      </c>
      <c r="S223">
        <f t="shared" si="23"/>
        <v>3100</v>
      </c>
    </row>
    <row r="224" spans="1:19" x14ac:dyDescent="0.25">
      <c r="A224" s="12">
        <v>223</v>
      </c>
      <c r="B224" s="12" t="s">
        <v>293</v>
      </c>
      <c r="C224" s="18">
        <v>31677136898055</v>
      </c>
      <c r="D224" s="17">
        <v>43009.700744062502</v>
      </c>
      <c r="E224" s="17">
        <v>43011.714211192128</v>
      </c>
      <c r="F224" s="13" t="s">
        <v>302</v>
      </c>
      <c r="G224" s="12">
        <v>630</v>
      </c>
      <c r="H224" s="12" t="s">
        <v>76</v>
      </c>
      <c r="I224" s="12" t="s">
        <v>142</v>
      </c>
      <c r="J224" s="37">
        <f>INDEX('Bảng Giá'!$C$3:$H$18,MATCH('Raw Data'!P224,'Bảng Giá'!$B$3:$B$18,0),MATCH('Raw Data'!M224,'Bảng Giá'!$C$2:$H$2,0))</f>
        <v>30500</v>
      </c>
      <c r="K224" s="12">
        <v>29900</v>
      </c>
      <c r="L224" s="36">
        <f t="shared" si="18"/>
        <v>2.0134671296254965</v>
      </c>
      <c r="M224" t="str">
        <f>'References data'!H225</f>
        <v>Liên Vùng đặc biệt</v>
      </c>
      <c r="N224">
        <f t="shared" si="19"/>
        <v>0.63</v>
      </c>
      <c r="O224">
        <f t="shared" si="20"/>
        <v>600</v>
      </c>
      <c r="P224" t="str">
        <f>IF(AND(N224&gt;0,N224&lt;=0.05),'Bảng Giá'!$B$3,IF(AND(N224&lt;=0.1,N224&gt;0.05),'Bảng Giá'!$B$4,IF(AND('Raw Data'!N224&gt;0.1,'Raw Data'!N224&lt;=0.25),'Bảng Giá'!$B$5,IF(AND('Raw Data'!N224&gt;0.25,'Raw Data'!N224&lt;=0.5),'Bảng Giá'!$B$6,IF(AND('Raw Data'!N224&gt;0.5,'Raw Data'!N224&lt;=1),'Bảng Giá'!$B$7,IF(AND('Raw Data'!N224&gt;1,'Raw Data'!N224&lt;=1.5),'Bảng Giá'!$B$8,IF(AND('Raw Data'!N224&gt;1.5,'Raw Data'!N224&lt;=2),'Bảng Giá'!$B$9,IF(AND('Raw Data'!N224&gt;2,'Raw Data'!N224&lt;=2.5),'Bảng Giá'!$B$10,IF(AND('Raw Data'!N224&gt;2.5,'Raw Data'!N224&lt;=3),'Bảng Giá'!$B$11,IF(AND('Raw Data'!N224&gt;3,'Raw Data'!N224&lt;=3.5),'Bảng Giá'!$B$12,IF(AND('Raw Data'!N224&gt;3.5,'Raw Data'!N224&lt;=4),'Bảng Giá'!$B$13,IF(AND('Raw Data'!N224&gt;4,'Raw Data'!N224&lt;=4.5),'Bảng Giá'!$B$14,IF(AND('Raw Data'!N224&gt;4.5,'Raw Data'!N224&lt;=5),'Bảng Giá'!$B$15,IF(AND('Raw Data'!N224&gt;5,'Raw Data'!N224&lt;=5.5),'Bảng Giá'!$B$16,IF(AND('Raw Data'!N224&gt;5.5,'Raw Data'!N224&lt;=6),'Bảng Giá'!$B$17,'Bảng Giá'!$B$18)))))))))))))))</f>
        <v>0.5&lt;x&lt;=1</v>
      </c>
      <c r="Q224" s="48">
        <f t="shared" si="21"/>
        <v>2.0066889632107024E-2</v>
      </c>
      <c r="R224">
        <f t="shared" si="22"/>
        <v>36600</v>
      </c>
      <c r="S224">
        <f t="shared" si="23"/>
        <v>6700</v>
      </c>
    </row>
    <row r="225" spans="1:19" x14ac:dyDescent="0.25">
      <c r="A225" s="12">
        <v>224</v>
      </c>
      <c r="B225" s="12" t="s">
        <v>293</v>
      </c>
      <c r="C225" s="18">
        <v>31677136898259</v>
      </c>
      <c r="D225" s="17">
        <v>43010.422321678241</v>
      </c>
      <c r="E225" s="17">
        <v>43011.455037187501</v>
      </c>
      <c r="F225" s="13" t="s">
        <v>302</v>
      </c>
      <c r="G225" s="12">
        <v>400</v>
      </c>
      <c r="H225" s="12" t="s">
        <v>76</v>
      </c>
      <c r="I225" s="12" t="s">
        <v>146</v>
      </c>
      <c r="J225" s="37">
        <f>INDEX('Bảng Giá'!$C$3:$H$18,MATCH('Raw Data'!P225,'Bảng Giá'!$B$3:$B$18,0),MATCH('Raw Data'!M225,'Bảng Giá'!$C$2:$H$2,0))</f>
        <v>22500</v>
      </c>
      <c r="K225" s="12">
        <v>22100</v>
      </c>
      <c r="L225" s="36">
        <f t="shared" si="18"/>
        <v>1.0327155092600151</v>
      </c>
      <c r="M225" t="str">
        <f>'References data'!H226</f>
        <v>Liên Vùng đặc biệt</v>
      </c>
      <c r="N225">
        <f t="shared" si="19"/>
        <v>0.4</v>
      </c>
      <c r="O225">
        <f t="shared" si="20"/>
        <v>400</v>
      </c>
      <c r="P225" t="str">
        <f>IF(AND(N225&gt;0,N225&lt;=0.05),'Bảng Giá'!$B$3,IF(AND(N225&lt;=0.1,N225&gt;0.05),'Bảng Giá'!$B$4,IF(AND('Raw Data'!N225&gt;0.1,'Raw Data'!N225&lt;=0.25),'Bảng Giá'!$B$5,IF(AND('Raw Data'!N225&gt;0.25,'Raw Data'!N225&lt;=0.5),'Bảng Giá'!$B$6,IF(AND('Raw Data'!N225&gt;0.5,'Raw Data'!N225&lt;=1),'Bảng Giá'!$B$7,IF(AND('Raw Data'!N225&gt;1,'Raw Data'!N225&lt;=1.5),'Bảng Giá'!$B$8,IF(AND('Raw Data'!N225&gt;1.5,'Raw Data'!N225&lt;=2),'Bảng Giá'!$B$9,IF(AND('Raw Data'!N225&gt;2,'Raw Data'!N225&lt;=2.5),'Bảng Giá'!$B$10,IF(AND('Raw Data'!N225&gt;2.5,'Raw Data'!N225&lt;=3),'Bảng Giá'!$B$11,IF(AND('Raw Data'!N225&gt;3,'Raw Data'!N225&lt;=3.5),'Bảng Giá'!$B$12,IF(AND('Raw Data'!N225&gt;3.5,'Raw Data'!N225&lt;=4),'Bảng Giá'!$B$13,IF(AND('Raw Data'!N225&gt;4,'Raw Data'!N225&lt;=4.5),'Bảng Giá'!$B$14,IF(AND('Raw Data'!N225&gt;4.5,'Raw Data'!N225&lt;=5),'Bảng Giá'!$B$15,IF(AND('Raw Data'!N225&gt;5,'Raw Data'!N225&lt;=5.5),'Bảng Giá'!$B$16,IF(AND('Raw Data'!N225&gt;5.5,'Raw Data'!N225&lt;=6),'Bảng Giá'!$B$17,'Bảng Giá'!$B$18)))))))))))))))</f>
        <v>0.25&lt;x&lt;=0.5</v>
      </c>
      <c r="Q225" s="48">
        <f t="shared" si="21"/>
        <v>1.8099547511312219E-2</v>
      </c>
      <c r="R225">
        <f t="shared" si="22"/>
        <v>27000</v>
      </c>
      <c r="S225">
        <f t="shared" si="23"/>
        <v>4900</v>
      </c>
    </row>
    <row r="226" spans="1:19" x14ac:dyDescent="0.25">
      <c r="A226" s="12">
        <v>225</v>
      </c>
      <c r="B226" s="12" t="s">
        <v>293</v>
      </c>
      <c r="C226" s="18">
        <v>31677136899058</v>
      </c>
      <c r="D226" s="17">
        <v>43010.422037534721</v>
      </c>
      <c r="E226" s="17">
        <v>43015.682769409723</v>
      </c>
      <c r="F226" s="13" t="s">
        <v>302</v>
      </c>
      <c r="G226" s="12">
        <v>3500</v>
      </c>
      <c r="H226" s="12" t="s">
        <v>76</v>
      </c>
      <c r="I226" s="12" t="s">
        <v>128</v>
      </c>
      <c r="J226" s="37">
        <f>INDEX('Bảng Giá'!$C$3:$H$18,MATCH('Raw Data'!P226,'Bảng Giá'!$B$3:$B$18,0),MATCH('Raw Data'!M226,'Bảng Giá'!$C$2:$H$2,0))</f>
        <v>70500</v>
      </c>
      <c r="K226" s="12">
        <v>77000</v>
      </c>
      <c r="L226" s="36">
        <f t="shared" si="18"/>
        <v>5.2607318750015111</v>
      </c>
      <c r="M226" t="str">
        <f>'References data'!H227</f>
        <v>Liên Vùng đặc biệt</v>
      </c>
      <c r="N226">
        <f t="shared" si="19"/>
        <v>3.5</v>
      </c>
      <c r="O226">
        <f t="shared" si="20"/>
        <v>-6500</v>
      </c>
      <c r="P226" t="str">
        <f>IF(AND(N226&gt;0,N226&lt;=0.05),'Bảng Giá'!$B$3,IF(AND(N226&lt;=0.1,N226&gt;0.05),'Bảng Giá'!$B$4,IF(AND('Raw Data'!N226&gt;0.1,'Raw Data'!N226&lt;=0.25),'Bảng Giá'!$B$5,IF(AND('Raw Data'!N226&gt;0.25,'Raw Data'!N226&lt;=0.5),'Bảng Giá'!$B$6,IF(AND('Raw Data'!N226&gt;0.5,'Raw Data'!N226&lt;=1),'Bảng Giá'!$B$7,IF(AND('Raw Data'!N226&gt;1,'Raw Data'!N226&lt;=1.5),'Bảng Giá'!$B$8,IF(AND('Raw Data'!N226&gt;1.5,'Raw Data'!N226&lt;=2),'Bảng Giá'!$B$9,IF(AND('Raw Data'!N226&gt;2,'Raw Data'!N226&lt;=2.5),'Bảng Giá'!$B$10,IF(AND('Raw Data'!N226&gt;2.5,'Raw Data'!N226&lt;=3),'Bảng Giá'!$B$11,IF(AND('Raw Data'!N226&gt;3,'Raw Data'!N226&lt;=3.5),'Bảng Giá'!$B$12,IF(AND('Raw Data'!N226&gt;3.5,'Raw Data'!N226&lt;=4),'Bảng Giá'!$B$13,IF(AND('Raw Data'!N226&gt;4,'Raw Data'!N226&lt;=4.5),'Bảng Giá'!$B$14,IF(AND('Raw Data'!N226&gt;4.5,'Raw Data'!N226&lt;=5),'Bảng Giá'!$B$15,IF(AND('Raw Data'!N226&gt;5,'Raw Data'!N226&lt;=5.5),'Bảng Giá'!$B$16,IF(AND('Raw Data'!N226&gt;5.5,'Raw Data'!N226&lt;=6),'Bảng Giá'!$B$17,'Bảng Giá'!$B$18)))))))))))))))</f>
        <v>3&lt;x&lt;=3.5</v>
      </c>
      <c r="Q226" s="48">
        <f t="shared" si="21"/>
        <v>-8.4415584415584416E-2</v>
      </c>
      <c r="R226">
        <f t="shared" si="22"/>
        <v>84600</v>
      </c>
      <c r="S226">
        <f t="shared" si="23"/>
        <v>7600</v>
      </c>
    </row>
    <row r="227" spans="1:19" x14ac:dyDescent="0.25">
      <c r="A227" s="12">
        <v>226</v>
      </c>
      <c r="B227" s="12" t="s">
        <v>293</v>
      </c>
      <c r="C227" s="18">
        <v>31677136899168</v>
      </c>
      <c r="D227" s="17">
        <v>43010.422054016206</v>
      </c>
      <c r="E227" s="17">
        <v>43012.752604166664</v>
      </c>
      <c r="F227" s="13" t="s">
        <v>302</v>
      </c>
      <c r="G227" s="12">
        <v>300</v>
      </c>
      <c r="H227" s="12" t="s">
        <v>76</v>
      </c>
      <c r="I227" s="12" t="s">
        <v>312</v>
      </c>
      <c r="J227" s="37">
        <f>INDEX('Bảng Giá'!$C$3:$H$18,MATCH('Raw Data'!P227,'Bảng Giá'!$B$3:$B$18,0),MATCH('Raw Data'!M227,'Bảng Giá'!$C$2:$H$2,0))</f>
        <v>26000</v>
      </c>
      <c r="K227" s="12">
        <v>25400</v>
      </c>
      <c r="L227" s="36">
        <f t="shared" si="18"/>
        <v>2.3305501504582935</v>
      </c>
      <c r="M227" t="str">
        <f>'References data'!H228</f>
        <v>Liên Vùng</v>
      </c>
      <c r="N227">
        <f t="shared" si="19"/>
        <v>0.3</v>
      </c>
      <c r="O227">
        <f t="shared" si="20"/>
        <v>600</v>
      </c>
      <c r="P227" t="str">
        <f>IF(AND(N227&gt;0,N227&lt;=0.05),'Bảng Giá'!$B$3,IF(AND(N227&lt;=0.1,N227&gt;0.05),'Bảng Giá'!$B$4,IF(AND('Raw Data'!N227&gt;0.1,'Raw Data'!N227&lt;=0.25),'Bảng Giá'!$B$5,IF(AND('Raw Data'!N227&gt;0.25,'Raw Data'!N227&lt;=0.5),'Bảng Giá'!$B$6,IF(AND('Raw Data'!N227&gt;0.5,'Raw Data'!N227&lt;=1),'Bảng Giá'!$B$7,IF(AND('Raw Data'!N227&gt;1,'Raw Data'!N227&lt;=1.5),'Bảng Giá'!$B$8,IF(AND('Raw Data'!N227&gt;1.5,'Raw Data'!N227&lt;=2),'Bảng Giá'!$B$9,IF(AND('Raw Data'!N227&gt;2,'Raw Data'!N227&lt;=2.5),'Bảng Giá'!$B$10,IF(AND('Raw Data'!N227&gt;2.5,'Raw Data'!N227&lt;=3),'Bảng Giá'!$B$11,IF(AND('Raw Data'!N227&gt;3,'Raw Data'!N227&lt;=3.5),'Bảng Giá'!$B$12,IF(AND('Raw Data'!N227&gt;3.5,'Raw Data'!N227&lt;=4),'Bảng Giá'!$B$13,IF(AND('Raw Data'!N227&gt;4,'Raw Data'!N227&lt;=4.5),'Bảng Giá'!$B$14,IF(AND('Raw Data'!N227&gt;4.5,'Raw Data'!N227&lt;=5),'Bảng Giá'!$B$15,IF(AND('Raw Data'!N227&gt;5,'Raw Data'!N227&lt;=5.5),'Bảng Giá'!$B$16,IF(AND('Raw Data'!N227&gt;5.5,'Raw Data'!N227&lt;=6),'Bảng Giá'!$B$17,'Bảng Giá'!$B$18)))))))))))))))</f>
        <v>0.25&lt;x&lt;=0.5</v>
      </c>
      <c r="Q227" s="48">
        <f t="shared" si="21"/>
        <v>2.3622047244094488E-2</v>
      </c>
      <c r="R227">
        <f t="shared" si="22"/>
        <v>31200</v>
      </c>
      <c r="S227">
        <f t="shared" si="23"/>
        <v>5800</v>
      </c>
    </row>
    <row r="228" spans="1:19" x14ac:dyDescent="0.25">
      <c r="A228" s="12">
        <v>227</v>
      </c>
      <c r="B228" s="12" t="s">
        <v>293</v>
      </c>
      <c r="C228" s="18">
        <v>31677136909855</v>
      </c>
      <c r="D228" s="17">
        <v>43010.599915358798</v>
      </c>
      <c r="E228" s="17">
        <v>43013.739757210649</v>
      </c>
      <c r="F228" s="13" t="s">
        <v>302</v>
      </c>
      <c r="G228" s="12">
        <v>200</v>
      </c>
      <c r="H228" s="12" t="s">
        <v>76</v>
      </c>
      <c r="I228" s="12" t="s">
        <v>325</v>
      </c>
      <c r="J228" s="37">
        <f>INDEX('Bảng Giá'!$C$3:$H$18,MATCH('Raw Data'!P228,'Bảng Giá'!$B$3:$B$18,0),MATCH('Raw Data'!M228,'Bảng Giá'!$C$2:$H$2,0))</f>
        <v>21000</v>
      </c>
      <c r="K228" s="12">
        <v>20600</v>
      </c>
      <c r="L228" s="36">
        <f t="shared" si="18"/>
        <v>3.139841851851088</v>
      </c>
      <c r="M228" t="str">
        <f>'References data'!H229</f>
        <v>Liên Vùng đặc biệt</v>
      </c>
      <c r="N228">
        <f t="shared" si="19"/>
        <v>0.2</v>
      </c>
      <c r="O228">
        <f t="shared" si="20"/>
        <v>400</v>
      </c>
      <c r="P228" t="str">
        <f>IF(AND(N228&gt;0,N228&lt;=0.05),'Bảng Giá'!$B$3,IF(AND(N228&lt;=0.1,N228&gt;0.05),'Bảng Giá'!$B$4,IF(AND('Raw Data'!N228&gt;0.1,'Raw Data'!N228&lt;=0.25),'Bảng Giá'!$B$5,IF(AND('Raw Data'!N228&gt;0.25,'Raw Data'!N228&lt;=0.5),'Bảng Giá'!$B$6,IF(AND('Raw Data'!N228&gt;0.5,'Raw Data'!N228&lt;=1),'Bảng Giá'!$B$7,IF(AND('Raw Data'!N228&gt;1,'Raw Data'!N228&lt;=1.5),'Bảng Giá'!$B$8,IF(AND('Raw Data'!N228&gt;1.5,'Raw Data'!N228&lt;=2),'Bảng Giá'!$B$9,IF(AND('Raw Data'!N228&gt;2,'Raw Data'!N228&lt;=2.5),'Bảng Giá'!$B$10,IF(AND('Raw Data'!N228&gt;2.5,'Raw Data'!N228&lt;=3),'Bảng Giá'!$B$11,IF(AND('Raw Data'!N228&gt;3,'Raw Data'!N228&lt;=3.5),'Bảng Giá'!$B$12,IF(AND('Raw Data'!N228&gt;3.5,'Raw Data'!N228&lt;=4),'Bảng Giá'!$B$13,IF(AND('Raw Data'!N228&gt;4,'Raw Data'!N228&lt;=4.5),'Bảng Giá'!$B$14,IF(AND('Raw Data'!N228&gt;4.5,'Raw Data'!N228&lt;=5),'Bảng Giá'!$B$15,IF(AND('Raw Data'!N228&gt;5,'Raw Data'!N228&lt;=5.5),'Bảng Giá'!$B$16,IF(AND('Raw Data'!N228&gt;5.5,'Raw Data'!N228&lt;=6),'Bảng Giá'!$B$17,'Bảng Giá'!$B$18)))))))))))))))</f>
        <v>0.1&lt;x&lt;=0.25</v>
      </c>
      <c r="Q228" s="48">
        <f t="shared" si="21"/>
        <v>1.9417475728155338E-2</v>
      </c>
      <c r="R228">
        <f t="shared" si="22"/>
        <v>25200</v>
      </c>
      <c r="S228">
        <f t="shared" si="23"/>
        <v>4600</v>
      </c>
    </row>
    <row r="229" spans="1:19" x14ac:dyDescent="0.25">
      <c r="A229" s="12">
        <v>228</v>
      </c>
      <c r="B229" s="12" t="s">
        <v>293</v>
      </c>
      <c r="C229" s="18">
        <v>31677136906862</v>
      </c>
      <c r="D229" s="17">
        <v>43011.370421608794</v>
      </c>
      <c r="E229" s="17">
        <v>43013.621887037036</v>
      </c>
      <c r="F229" s="13" t="s">
        <v>302</v>
      </c>
      <c r="G229" s="12">
        <v>300</v>
      </c>
      <c r="H229" s="12" t="s">
        <v>76</v>
      </c>
      <c r="I229" s="12" t="s">
        <v>171</v>
      </c>
      <c r="J229" s="37">
        <f>INDEX('Bảng Giá'!$C$3:$H$18,MATCH('Raw Data'!P229,'Bảng Giá'!$B$3:$B$18,0),MATCH('Raw Data'!M229,'Bảng Giá'!$C$2:$H$2,0))</f>
        <v>26000</v>
      </c>
      <c r="K229" s="12">
        <v>25400</v>
      </c>
      <c r="L229" s="36">
        <f t="shared" si="18"/>
        <v>2.2514654282422271</v>
      </c>
      <c r="M229" t="str">
        <f>'References data'!H230</f>
        <v>Liên Vùng</v>
      </c>
      <c r="N229">
        <f t="shared" si="19"/>
        <v>0.3</v>
      </c>
      <c r="O229">
        <f t="shared" si="20"/>
        <v>600</v>
      </c>
      <c r="P229" t="str">
        <f>IF(AND(N229&gt;0,N229&lt;=0.05),'Bảng Giá'!$B$3,IF(AND(N229&lt;=0.1,N229&gt;0.05),'Bảng Giá'!$B$4,IF(AND('Raw Data'!N229&gt;0.1,'Raw Data'!N229&lt;=0.25),'Bảng Giá'!$B$5,IF(AND('Raw Data'!N229&gt;0.25,'Raw Data'!N229&lt;=0.5),'Bảng Giá'!$B$6,IF(AND('Raw Data'!N229&gt;0.5,'Raw Data'!N229&lt;=1),'Bảng Giá'!$B$7,IF(AND('Raw Data'!N229&gt;1,'Raw Data'!N229&lt;=1.5),'Bảng Giá'!$B$8,IF(AND('Raw Data'!N229&gt;1.5,'Raw Data'!N229&lt;=2),'Bảng Giá'!$B$9,IF(AND('Raw Data'!N229&gt;2,'Raw Data'!N229&lt;=2.5),'Bảng Giá'!$B$10,IF(AND('Raw Data'!N229&gt;2.5,'Raw Data'!N229&lt;=3),'Bảng Giá'!$B$11,IF(AND('Raw Data'!N229&gt;3,'Raw Data'!N229&lt;=3.5),'Bảng Giá'!$B$12,IF(AND('Raw Data'!N229&gt;3.5,'Raw Data'!N229&lt;=4),'Bảng Giá'!$B$13,IF(AND('Raw Data'!N229&gt;4,'Raw Data'!N229&lt;=4.5),'Bảng Giá'!$B$14,IF(AND('Raw Data'!N229&gt;4.5,'Raw Data'!N229&lt;=5),'Bảng Giá'!$B$15,IF(AND('Raw Data'!N229&gt;5,'Raw Data'!N229&lt;=5.5),'Bảng Giá'!$B$16,IF(AND('Raw Data'!N229&gt;5.5,'Raw Data'!N229&lt;=6),'Bảng Giá'!$B$17,'Bảng Giá'!$B$18)))))))))))))))</f>
        <v>0.25&lt;x&lt;=0.5</v>
      </c>
      <c r="Q229" s="48">
        <f t="shared" si="21"/>
        <v>2.3622047244094488E-2</v>
      </c>
      <c r="R229">
        <f t="shared" si="22"/>
        <v>31200</v>
      </c>
      <c r="S229">
        <f t="shared" si="23"/>
        <v>5800</v>
      </c>
    </row>
    <row r="230" spans="1:19" x14ac:dyDescent="0.25">
      <c r="A230" s="12">
        <v>229</v>
      </c>
      <c r="B230" s="12" t="s">
        <v>293</v>
      </c>
      <c r="C230" s="18">
        <v>31677136899501</v>
      </c>
      <c r="D230" s="17">
        <v>43010.405389965279</v>
      </c>
      <c r="E230" s="17">
        <v>43011.469083993055</v>
      </c>
      <c r="F230" s="13" t="s">
        <v>302</v>
      </c>
      <c r="G230" s="12">
        <v>200</v>
      </c>
      <c r="H230" s="12" t="s">
        <v>76</v>
      </c>
      <c r="I230" s="12" t="s">
        <v>131</v>
      </c>
      <c r="J230" s="37">
        <f>INDEX('Bảng Giá'!$C$3:$H$18,MATCH('Raw Data'!P230,'Bảng Giá'!$B$3:$B$18,0),MATCH('Raw Data'!M230,'Bảng Giá'!$C$2:$H$2,0))</f>
        <v>21000</v>
      </c>
      <c r="K230" s="12">
        <v>20600</v>
      </c>
      <c r="L230" s="36">
        <f t="shared" si="18"/>
        <v>1.0636940277763642</v>
      </c>
      <c r="M230" t="str">
        <f>'References data'!H231</f>
        <v>Liên Vùng đặc biệt</v>
      </c>
      <c r="N230">
        <f t="shared" si="19"/>
        <v>0.2</v>
      </c>
      <c r="O230">
        <f t="shared" si="20"/>
        <v>400</v>
      </c>
      <c r="P230" t="str">
        <f>IF(AND(N230&gt;0,N230&lt;=0.05),'Bảng Giá'!$B$3,IF(AND(N230&lt;=0.1,N230&gt;0.05),'Bảng Giá'!$B$4,IF(AND('Raw Data'!N230&gt;0.1,'Raw Data'!N230&lt;=0.25),'Bảng Giá'!$B$5,IF(AND('Raw Data'!N230&gt;0.25,'Raw Data'!N230&lt;=0.5),'Bảng Giá'!$B$6,IF(AND('Raw Data'!N230&gt;0.5,'Raw Data'!N230&lt;=1),'Bảng Giá'!$B$7,IF(AND('Raw Data'!N230&gt;1,'Raw Data'!N230&lt;=1.5),'Bảng Giá'!$B$8,IF(AND('Raw Data'!N230&gt;1.5,'Raw Data'!N230&lt;=2),'Bảng Giá'!$B$9,IF(AND('Raw Data'!N230&gt;2,'Raw Data'!N230&lt;=2.5),'Bảng Giá'!$B$10,IF(AND('Raw Data'!N230&gt;2.5,'Raw Data'!N230&lt;=3),'Bảng Giá'!$B$11,IF(AND('Raw Data'!N230&gt;3,'Raw Data'!N230&lt;=3.5),'Bảng Giá'!$B$12,IF(AND('Raw Data'!N230&gt;3.5,'Raw Data'!N230&lt;=4),'Bảng Giá'!$B$13,IF(AND('Raw Data'!N230&gt;4,'Raw Data'!N230&lt;=4.5),'Bảng Giá'!$B$14,IF(AND('Raw Data'!N230&gt;4.5,'Raw Data'!N230&lt;=5),'Bảng Giá'!$B$15,IF(AND('Raw Data'!N230&gt;5,'Raw Data'!N230&lt;=5.5),'Bảng Giá'!$B$16,IF(AND('Raw Data'!N230&gt;5.5,'Raw Data'!N230&lt;=6),'Bảng Giá'!$B$17,'Bảng Giá'!$B$18)))))))))))))))</f>
        <v>0.1&lt;x&lt;=0.25</v>
      </c>
      <c r="Q230" s="48">
        <f t="shared" si="21"/>
        <v>1.9417475728155338E-2</v>
      </c>
      <c r="R230">
        <f t="shared" si="22"/>
        <v>25200</v>
      </c>
      <c r="S230">
        <f t="shared" si="23"/>
        <v>4600</v>
      </c>
    </row>
    <row r="231" spans="1:19" x14ac:dyDescent="0.25">
      <c r="A231" s="12">
        <v>230</v>
      </c>
      <c r="B231" s="12" t="s">
        <v>293</v>
      </c>
      <c r="C231" s="18">
        <v>31677136934164</v>
      </c>
      <c r="D231" s="17">
        <v>43014.029534872687</v>
      </c>
      <c r="E231" s="17">
        <v>43018.424337187498</v>
      </c>
      <c r="F231" s="13" t="s">
        <v>302</v>
      </c>
      <c r="G231" s="12">
        <v>5184</v>
      </c>
      <c r="H231" s="12" t="s">
        <v>76</v>
      </c>
      <c r="I231" s="12" t="s">
        <v>139</v>
      </c>
      <c r="J231" s="37">
        <f>INDEX('Bảng Giá'!$C$3:$H$18,MATCH('Raw Data'!P231,'Bảng Giá'!$B$3:$B$18,0),MATCH('Raw Data'!M231,'Bảng Giá'!$C$2:$H$2,0))</f>
        <v>102500</v>
      </c>
      <c r="K231" s="12">
        <v>100500</v>
      </c>
      <c r="L231" s="36">
        <f t="shared" si="18"/>
        <v>4.3948023148113862</v>
      </c>
      <c r="M231" t="str">
        <f>'References data'!H232</f>
        <v>Liên Vùng đặc biệt</v>
      </c>
      <c r="N231">
        <f t="shared" si="19"/>
        <v>5.1840000000000002</v>
      </c>
      <c r="O231">
        <f t="shared" si="20"/>
        <v>2000</v>
      </c>
      <c r="P231" t="str">
        <f>IF(AND(N231&gt;0,N231&lt;=0.05),'Bảng Giá'!$B$3,IF(AND(N231&lt;=0.1,N231&gt;0.05),'Bảng Giá'!$B$4,IF(AND('Raw Data'!N231&gt;0.1,'Raw Data'!N231&lt;=0.25),'Bảng Giá'!$B$5,IF(AND('Raw Data'!N231&gt;0.25,'Raw Data'!N231&lt;=0.5),'Bảng Giá'!$B$6,IF(AND('Raw Data'!N231&gt;0.5,'Raw Data'!N231&lt;=1),'Bảng Giá'!$B$7,IF(AND('Raw Data'!N231&gt;1,'Raw Data'!N231&lt;=1.5),'Bảng Giá'!$B$8,IF(AND('Raw Data'!N231&gt;1.5,'Raw Data'!N231&lt;=2),'Bảng Giá'!$B$9,IF(AND('Raw Data'!N231&gt;2,'Raw Data'!N231&lt;=2.5),'Bảng Giá'!$B$10,IF(AND('Raw Data'!N231&gt;2.5,'Raw Data'!N231&lt;=3),'Bảng Giá'!$B$11,IF(AND('Raw Data'!N231&gt;3,'Raw Data'!N231&lt;=3.5),'Bảng Giá'!$B$12,IF(AND('Raw Data'!N231&gt;3.5,'Raw Data'!N231&lt;=4),'Bảng Giá'!$B$13,IF(AND('Raw Data'!N231&gt;4,'Raw Data'!N231&lt;=4.5),'Bảng Giá'!$B$14,IF(AND('Raw Data'!N231&gt;4.5,'Raw Data'!N231&lt;=5),'Bảng Giá'!$B$15,IF(AND('Raw Data'!N231&gt;5,'Raw Data'!N231&lt;=5.5),'Bảng Giá'!$B$16,IF(AND('Raw Data'!N231&gt;5.5,'Raw Data'!N231&lt;=6),'Bảng Giá'!$B$17,'Bảng Giá'!$B$18)))))))))))))))</f>
        <v>5&lt;x&lt;=5.5</v>
      </c>
      <c r="Q231" s="48">
        <f t="shared" si="21"/>
        <v>1.9900497512437811E-2</v>
      </c>
      <c r="R231">
        <f t="shared" si="22"/>
        <v>123000</v>
      </c>
      <c r="S231">
        <f t="shared" si="23"/>
        <v>22500</v>
      </c>
    </row>
    <row r="232" spans="1:19" x14ac:dyDescent="0.25">
      <c r="A232" s="12">
        <v>231</v>
      </c>
      <c r="B232" s="12" t="s">
        <v>293</v>
      </c>
      <c r="C232" s="18">
        <v>31677136910118</v>
      </c>
      <c r="D232" s="17">
        <v>43010.568234837963</v>
      </c>
      <c r="E232" s="17">
        <v>43013.409920752318</v>
      </c>
      <c r="F232" s="13" t="s">
        <v>302</v>
      </c>
      <c r="G232" s="12">
        <v>3600</v>
      </c>
      <c r="H232" s="12" t="s">
        <v>76</v>
      </c>
      <c r="I232" s="12" t="s">
        <v>142</v>
      </c>
      <c r="J232" s="37">
        <f>INDEX('Bảng Giá'!$C$3:$H$18,MATCH('Raw Data'!P232,'Bảng Giá'!$B$3:$B$18,0),MATCH('Raw Data'!M232,'Bảng Giá'!$C$2:$H$2,0))</f>
        <v>78500</v>
      </c>
      <c r="K232" s="12">
        <v>77000</v>
      </c>
      <c r="L232" s="36">
        <f t="shared" si="18"/>
        <v>2.8416859143544571</v>
      </c>
      <c r="M232" t="str">
        <f>'References data'!H233</f>
        <v>Liên Vùng đặc biệt</v>
      </c>
      <c r="N232">
        <f t="shared" si="19"/>
        <v>3.6</v>
      </c>
      <c r="O232">
        <f t="shared" si="20"/>
        <v>1500</v>
      </c>
      <c r="P232" t="str">
        <f>IF(AND(N232&gt;0,N232&lt;=0.05),'Bảng Giá'!$B$3,IF(AND(N232&lt;=0.1,N232&gt;0.05),'Bảng Giá'!$B$4,IF(AND('Raw Data'!N232&gt;0.1,'Raw Data'!N232&lt;=0.25),'Bảng Giá'!$B$5,IF(AND('Raw Data'!N232&gt;0.25,'Raw Data'!N232&lt;=0.5),'Bảng Giá'!$B$6,IF(AND('Raw Data'!N232&gt;0.5,'Raw Data'!N232&lt;=1),'Bảng Giá'!$B$7,IF(AND('Raw Data'!N232&gt;1,'Raw Data'!N232&lt;=1.5),'Bảng Giá'!$B$8,IF(AND('Raw Data'!N232&gt;1.5,'Raw Data'!N232&lt;=2),'Bảng Giá'!$B$9,IF(AND('Raw Data'!N232&gt;2,'Raw Data'!N232&lt;=2.5),'Bảng Giá'!$B$10,IF(AND('Raw Data'!N232&gt;2.5,'Raw Data'!N232&lt;=3),'Bảng Giá'!$B$11,IF(AND('Raw Data'!N232&gt;3,'Raw Data'!N232&lt;=3.5),'Bảng Giá'!$B$12,IF(AND('Raw Data'!N232&gt;3.5,'Raw Data'!N232&lt;=4),'Bảng Giá'!$B$13,IF(AND('Raw Data'!N232&gt;4,'Raw Data'!N232&lt;=4.5),'Bảng Giá'!$B$14,IF(AND('Raw Data'!N232&gt;4.5,'Raw Data'!N232&lt;=5),'Bảng Giá'!$B$15,IF(AND('Raw Data'!N232&gt;5,'Raw Data'!N232&lt;=5.5),'Bảng Giá'!$B$16,IF(AND('Raw Data'!N232&gt;5.5,'Raw Data'!N232&lt;=6),'Bảng Giá'!$B$17,'Bảng Giá'!$B$18)))))))))))))))</f>
        <v>3.5&lt;x&lt;=4</v>
      </c>
      <c r="Q232" s="48">
        <f t="shared" si="21"/>
        <v>1.948051948051948E-2</v>
      </c>
      <c r="R232">
        <f t="shared" si="22"/>
        <v>94200</v>
      </c>
      <c r="S232">
        <f t="shared" si="23"/>
        <v>17200</v>
      </c>
    </row>
    <row r="233" spans="1:19" x14ac:dyDescent="0.25">
      <c r="A233" s="12">
        <v>232</v>
      </c>
      <c r="B233" s="12" t="s">
        <v>293</v>
      </c>
      <c r="C233" s="18">
        <v>31677136897729</v>
      </c>
      <c r="D233" s="17">
        <v>43009.450992094906</v>
      </c>
      <c r="E233" s="17">
        <v>43012.483552118058</v>
      </c>
      <c r="F233" s="13" t="s">
        <v>302</v>
      </c>
      <c r="G233" s="12">
        <v>3400</v>
      </c>
      <c r="H233" s="12" t="s">
        <v>76</v>
      </c>
      <c r="I233" s="12" t="s">
        <v>191</v>
      </c>
      <c r="J233" s="37">
        <f>INDEX('Bảng Giá'!$C$3:$H$18,MATCH('Raw Data'!P233,'Bảng Giá'!$B$3:$B$18,0),MATCH('Raw Data'!M233,'Bảng Giá'!$C$2:$H$2,0))</f>
        <v>75000</v>
      </c>
      <c r="K233" s="12">
        <v>73200</v>
      </c>
      <c r="L233" s="36">
        <f t="shared" si="18"/>
        <v>3.0325600231517456</v>
      </c>
      <c r="M233" t="str">
        <f>'References data'!H234</f>
        <v>Liên Vùng</v>
      </c>
      <c r="N233">
        <f t="shared" si="19"/>
        <v>3.4</v>
      </c>
      <c r="O233">
        <f t="shared" si="20"/>
        <v>1800</v>
      </c>
      <c r="P233" t="str">
        <f>IF(AND(N233&gt;0,N233&lt;=0.05),'Bảng Giá'!$B$3,IF(AND(N233&lt;=0.1,N233&gt;0.05),'Bảng Giá'!$B$4,IF(AND('Raw Data'!N233&gt;0.1,'Raw Data'!N233&lt;=0.25),'Bảng Giá'!$B$5,IF(AND('Raw Data'!N233&gt;0.25,'Raw Data'!N233&lt;=0.5),'Bảng Giá'!$B$6,IF(AND('Raw Data'!N233&gt;0.5,'Raw Data'!N233&lt;=1),'Bảng Giá'!$B$7,IF(AND('Raw Data'!N233&gt;1,'Raw Data'!N233&lt;=1.5),'Bảng Giá'!$B$8,IF(AND('Raw Data'!N233&gt;1.5,'Raw Data'!N233&lt;=2),'Bảng Giá'!$B$9,IF(AND('Raw Data'!N233&gt;2,'Raw Data'!N233&lt;=2.5),'Bảng Giá'!$B$10,IF(AND('Raw Data'!N233&gt;2.5,'Raw Data'!N233&lt;=3),'Bảng Giá'!$B$11,IF(AND('Raw Data'!N233&gt;3,'Raw Data'!N233&lt;=3.5),'Bảng Giá'!$B$12,IF(AND('Raw Data'!N233&gt;3.5,'Raw Data'!N233&lt;=4),'Bảng Giá'!$B$13,IF(AND('Raw Data'!N233&gt;4,'Raw Data'!N233&lt;=4.5),'Bảng Giá'!$B$14,IF(AND('Raw Data'!N233&gt;4.5,'Raw Data'!N233&lt;=5),'Bảng Giá'!$B$15,IF(AND('Raw Data'!N233&gt;5,'Raw Data'!N233&lt;=5.5),'Bảng Giá'!$B$16,IF(AND('Raw Data'!N233&gt;5.5,'Raw Data'!N233&lt;=6),'Bảng Giá'!$B$17,'Bảng Giá'!$B$18)))))))))))))))</f>
        <v>3&lt;x&lt;=3.5</v>
      </c>
      <c r="Q233" s="48">
        <f t="shared" si="21"/>
        <v>2.4590163934426229E-2</v>
      </c>
      <c r="R233">
        <f t="shared" si="22"/>
        <v>90000</v>
      </c>
      <c r="S233">
        <f t="shared" si="23"/>
        <v>16800</v>
      </c>
    </row>
    <row r="234" spans="1:19" x14ac:dyDescent="0.25">
      <c r="A234" s="12">
        <v>233</v>
      </c>
      <c r="B234" s="12" t="s">
        <v>293</v>
      </c>
      <c r="C234" s="18">
        <v>31677136897602</v>
      </c>
      <c r="D234" s="17">
        <v>43009.606639699072</v>
      </c>
      <c r="E234" s="17">
        <v>43012.552347916666</v>
      </c>
      <c r="F234" s="13" t="s">
        <v>302</v>
      </c>
      <c r="G234" s="12">
        <v>300</v>
      </c>
      <c r="H234" s="12" t="s">
        <v>76</v>
      </c>
      <c r="I234" s="12" t="s">
        <v>314</v>
      </c>
      <c r="J234" s="37">
        <f>INDEX('Bảng Giá'!$C$3:$H$18,MATCH('Raw Data'!P234,'Bảng Giá'!$B$3:$B$18,0),MATCH('Raw Data'!M234,'Bảng Giá'!$C$2:$H$2,0))</f>
        <v>26000</v>
      </c>
      <c r="K234" s="12">
        <v>25400</v>
      </c>
      <c r="L234" s="36">
        <f t="shared" si="18"/>
        <v>2.9457082175940741</v>
      </c>
      <c r="M234" t="str">
        <f>'References data'!H235</f>
        <v>Liên Vùng</v>
      </c>
      <c r="N234">
        <f t="shared" si="19"/>
        <v>0.3</v>
      </c>
      <c r="O234">
        <f t="shared" si="20"/>
        <v>600</v>
      </c>
      <c r="P234" t="str">
        <f>IF(AND(N234&gt;0,N234&lt;=0.05),'Bảng Giá'!$B$3,IF(AND(N234&lt;=0.1,N234&gt;0.05),'Bảng Giá'!$B$4,IF(AND('Raw Data'!N234&gt;0.1,'Raw Data'!N234&lt;=0.25),'Bảng Giá'!$B$5,IF(AND('Raw Data'!N234&gt;0.25,'Raw Data'!N234&lt;=0.5),'Bảng Giá'!$B$6,IF(AND('Raw Data'!N234&gt;0.5,'Raw Data'!N234&lt;=1),'Bảng Giá'!$B$7,IF(AND('Raw Data'!N234&gt;1,'Raw Data'!N234&lt;=1.5),'Bảng Giá'!$B$8,IF(AND('Raw Data'!N234&gt;1.5,'Raw Data'!N234&lt;=2),'Bảng Giá'!$B$9,IF(AND('Raw Data'!N234&gt;2,'Raw Data'!N234&lt;=2.5),'Bảng Giá'!$B$10,IF(AND('Raw Data'!N234&gt;2.5,'Raw Data'!N234&lt;=3),'Bảng Giá'!$B$11,IF(AND('Raw Data'!N234&gt;3,'Raw Data'!N234&lt;=3.5),'Bảng Giá'!$B$12,IF(AND('Raw Data'!N234&gt;3.5,'Raw Data'!N234&lt;=4),'Bảng Giá'!$B$13,IF(AND('Raw Data'!N234&gt;4,'Raw Data'!N234&lt;=4.5),'Bảng Giá'!$B$14,IF(AND('Raw Data'!N234&gt;4.5,'Raw Data'!N234&lt;=5),'Bảng Giá'!$B$15,IF(AND('Raw Data'!N234&gt;5,'Raw Data'!N234&lt;=5.5),'Bảng Giá'!$B$16,IF(AND('Raw Data'!N234&gt;5.5,'Raw Data'!N234&lt;=6),'Bảng Giá'!$B$17,'Bảng Giá'!$B$18)))))))))))))))</f>
        <v>0.25&lt;x&lt;=0.5</v>
      </c>
      <c r="Q234" s="48">
        <f t="shared" si="21"/>
        <v>2.3622047244094488E-2</v>
      </c>
      <c r="R234">
        <f t="shared" si="22"/>
        <v>31200</v>
      </c>
      <c r="S234">
        <f t="shared" si="23"/>
        <v>5800</v>
      </c>
    </row>
    <row r="235" spans="1:19" x14ac:dyDescent="0.25">
      <c r="A235" s="12">
        <v>234</v>
      </c>
      <c r="B235" s="12" t="s">
        <v>293</v>
      </c>
      <c r="C235" s="18">
        <v>31676000442503</v>
      </c>
      <c r="D235" s="17">
        <v>43009.45045355324</v>
      </c>
      <c r="E235" s="17">
        <v>43011.487217476853</v>
      </c>
      <c r="F235" s="13" t="s">
        <v>302</v>
      </c>
      <c r="G235" s="12">
        <v>200</v>
      </c>
      <c r="H235" s="12" t="s">
        <v>76</v>
      </c>
      <c r="I235" s="12" t="s">
        <v>101</v>
      </c>
      <c r="J235" s="37">
        <f>INDEX('Bảng Giá'!$C$3:$H$18,MATCH('Raw Data'!P235,'Bảng Giá'!$B$3:$B$18,0),MATCH('Raw Data'!M235,'Bảng Giá'!$C$2:$H$2,0))</f>
        <v>21000</v>
      </c>
      <c r="K235" s="12">
        <v>20500</v>
      </c>
      <c r="L235" s="36">
        <f t="shared" si="18"/>
        <v>2.036763923613762</v>
      </c>
      <c r="M235" t="str">
        <f>'References data'!H236</f>
        <v>Liên Vùng</v>
      </c>
      <c r="N235">
        <f t="shared" si="19"/>
        <v>0.2</v>
      </c>
      <c r="O235">
        <f t="shared" si="20"/>
        <v>500</v>
      </c>
      <c r="P235" t="str">
        <f>IF(AND(N235&gt;0,N235&lt;=0.05),'Bảng Giá'!$B$3,IF(AND(N235&lt;=0.1,N235&gt;0.05),'Bảng Giá'!$B$4,IF(AND('Raw Data'!N235&gt;0.1,'Raw Data'!N235&lt;=0.25),'Bảng Giá'!$B$5,IF(AND('Raw Data'!N235&gt;0.25,'Raw Data'!N235&lt;=0.5),'Bảng Giá'!$B$6,IF(AND('Raw Data'!N235&gt;0.5,'Raw Data'!N235&lt;=1),'Bảng Giá'!$B$7,IF(AND('Raw Data'!N235&gt;1,'Raw Data'!N235&lt;=1.5),'Bảng Giá'!$B$8,IF(AND('Raw Data'!N235&gt;1.5,'Raw Data'!N235&lt;=2),'Bảng Giá'!$B$9,IF(AND('Raw Data'!N235&gt;2,'Raw Data'!N235&lt;=2.5),'Bảng Giá'!$B$10,IF(AND('Raw Data'!N235&gt;2.5,'Raw Data'!N235&lt;=3),'Bảng Giá'!$B$11,IF(AND('Raw Data'!N235&gt;3,'Raw Data'!N235&lt;=3.5),'Bảng Giá'!$B$12,IF(AND('Raw Data'!N235&gt;3.5,'Raw Data'!N235&lt;=4),'Bảng Giá'!$B$13,IF(AND('Raw Data'!N235&gt;4,'Raw Data'!N235&lt;=4.5),'Bảng Giá'!$B$14,IF(AND('Raw Data'!N235&gt;4.5,'Raw Data'!N235&lt;=5),'Bảng Giá'!$B$15,IF(AND('Raw Data'!N235&gt;5,'Raw Data'!N235&lt;=5.5),'Bảng Giá'!$B$16,IF(AND('Raw Data'!N235&gt;5.5,'Raw Data'!N235&lt;=6),'Bảng Giá'!$B$17,'Bảng Giá'!$B$18)))))))))))))))</f>
        <v>0.1&lt;x&lt;=0.25</v>
      </c>
      <c r="Q235" s="48">
        <f t="shared" si="21"/>
        <v>2.4390243902439025E-2</v>
      </c>
      <c r="R235">
        <f t="shared" si="22"/>
        <v>25200</v>
      </c>
      <c r="S235">
        <f t="shared" si="23"/>
        <v>4700</v>
      </c>
    </row>
    <row r="236" spans="1:19" x14ac:dyDescent="0.25">
      <c r="A236" s="12">
        <v>235</v>
      </c>
      <c r="B236" s="12" t="s">
        <v>293</v>
      </c>
      <c r="C236" s="18">
        <v>31677136897601</v>
      </c>
      <c r="D236" s="17">
        <v>43009.450698229164</v>
      </c>
      <c r="E236" s="17">
        <v>43011.557986342596</v>
      </c>
      <c r="F236" s="13" t="s">
        <v>302</v>
      </c>
      <c r="G236" s="12">
        <v>1200</v>
      </c>
      <c r="H236" s="12" t="s">
        <v>76</v>
      </c>
      <c r="I236" s="12" t="s">
        <v>171</v>
      </c>
      <c r="J236" s="37">
        <f>INDEX('Bảng Giá'!$C$3:$H$18,MATCH('Raw Data'!P236,'Bảng Giá'!$B$3:$B$18,0),MATCH('Raw Data'!M236,'Bảng Giá'!$C$2:$H$2,0))</f>
        <v>41000</v>
      </c>
      <c r="K236" s="12">
        <v>40000</v>
      </c>
      <c r="L236" s="36">
        <f t="shared" si="18"/>
        <v>2.107288113431423</v>
      </c>
      <c r="M236" t="str">
        <f>'References data'!H237</f>
        <v>Liên Vùng</v>
      </c>
      <c r="N236">
        <f t="shared" si="19"/>
        <v>1.2</v>
      </c>
      <c r="O236">
        <f t="shared" si="20"/>
        <v>1000</v>
      </c>
      <c r="P236" t="str">
        <f>IF(AND(N236&gt;0,N236&lt;=0.05),'Bảng Giá'!$B$3,IF(AND(N236&lt;=0.1,N236&gt;0.05),'Bảng Giá'!$B$4,IF(AND('Raw Data'!N236&gt;0.1,'Raw Data'!N236&lt;=0.25),'Bảng Giá'!$B$5,IF(AND('Raw Data'!N236&gt;0.25,'Raw Data'!N236&lt;=0.5),'Bảng Giá'!$B$6,IF(AND('Raw Data'!N236&gt;0.5,'Raw Data'!N236&lt;=1),'Bảng Giá'!$B$7,IF(AND('Raw Data'!N236&gt;1,'Raw Data'!N236&lt;=1.5),'Bảng Giá'!$B$8,IF(AND('Raw Data'!N236&gt;1.5,'Raw Data'!N236&lt;=2),'Bảng Giá'!$B$9,IF(AND('Raw Data'!N236&gt;2,'Raw Data'!N236&lt;=2.5),'Bảng Giá'!$B$10,IF(AND('Raw Data'!N236&gt;2.5,'Raw Data'!N236&lt;=3),'Bảng Giá'!$B$11,IF(AND('Raw Data'!N236&gt;3,'Raw Data'!N236&lt;=3.5),'Bảng Giá'!$B$12,IF(AND('Raw Data'!N236&gt;3.5,'Raw Data'!N236&lt;=4),'Bảng Giá'!$B$13,IF(AND('Raw Data'!N236&gt;4,'Raw Data'!N236&lt;=4.5),'Bảng Giá'!$B$14,IF(AND('Raw Data'!N236&gt;4.5,'Raw Data'!N236&lt;=5),'Bảng Giá'!$B$15,IF(AND('Raw Data'!N236&gt;5,'Raw Data'!N236&lt;=5.5),'Bảng Giá'!$B$16,IF(AND('Raw Data'!N236&gt;5.5,'Raw Data'!N236&lt;=6),'Bảng Giá'!$B$17,'Bảng Giá'!$B$18)))))))))))))))</f>
        <v>1&lt;x&lt;=1.5</v>
      </c>
      <c r="Q236" s="48">
        <f t="shared" si="21"/>
        <v>2.5000000000000001E-2</v>
      </c>
      <c r="R236">
        <f t="shared" si="22"/>
        <v>49200</v>
      </c>
      <c r="S236">
        <f t="shared" si="23"/>
        <v>9200</v>
      </c>
    </row>
    <row r="237" spans="1:19" x14ac:dyDescent="0.25">
      <c r="A237" s="12">
        <v>236</v>
      </c>
      <c r="B237" s="12" t="s">
        <v>293</v>
      </c>
      <c r="C237" s="18">
        <v>31677136942711</v>
      </c>
      <c r="D237" s="17">
        <v>43014.963440243053</v>
      </c>
      <c r="E237" s="17">
        <v>43017.648491817126</v>
      </c>
      <c r="F237" s="13" t="s">
        <v>302</v>
      </c>
      <c r="G237" s="12">
        <v>300</v>
      </c>
      <c r="H237" s="12" t="s">
        <v>76</v>
      </c>
      <c r="I237" s="12" t="s">
        <v>139</v>
      </c>
      <c r="J237" s="37">
        <f>INDEX('Bảng Giá'!$C$3:$H$18,MATCH('Raw Data'!P237,'Bảng Giá'!$B$3:$B$18,0),MATCH('Raw Data'!M237,'Bảng Giá'!$C$2:$H$2,0))</f>
        <v>22500</v>
      </c>
      <c r="K237" s="12">
        <v>22100</v>
      </c>
      <c r="L237" s="36">
        <f t="shared" si="18"/>
        <v>2.6850515740734409</v>
      </c>
      <c r="M237" t="str">
        <f>'References data'!H238</f>
        <v>Liên Vùng đặc biệt</v>
      </c>
      <c r="N237">
        <f t="shared" si="19"/>
        <v>0.3</v>
      </c>
      <c r="O237">
        <f t="shared" si="20"/>
        <v>400</v>
      </c>
      <c r="P237" t="str">
        <f>IF(AND(N237&gt;0,N237&lt;=0.05),'Bảng Giá'!$B$3,IF(AND(N237&lt;=0.1,N237&gt;0.05),'Bảng Giá'!$B$4,IF(AND('Raw Data'!N237&gt;0.1,'Raw Data'!N237&lt;=0.25),'Bảng Giá'!$B$5,IF(AND('Raw Data'!N237&gt;0.25,'Raw Data'!N237&lt;=0.5),'Bảng Giá'!$B$6,IF(AND('Raw Data'!N237&gt;0.5,'Raw Data'!N237&lt;=1),'Bảng Giá'!$B$7,IF(AND('Raw Data'!N237&gt;1,'Raw Data'!N237&lt;=1.5),'Bảng Giá'!$B$8,IF(AND('Raw Data'!N237&gt;1.5,'Raw Data'!N237&lt;=2),'Bảng Giá'!$B$9,IF(AND('Raw Data'!N237&gt;2,'Raw Data'!N237&lt;=2.5),'Bảng Giá'!$B$10,IF(AND('Raw Data'!N237&gt;2.5,'Raw Data'!N237&lt;=3),'Bảng Giá'!$B$11,IF(AND('Raw Data'!N237&gt;3,'Raw Data'!N237&lt;=3.5),'Bảng Giá'!$B$12,IF(AND('Raw Data'!N237&gt;3.5,'Raw Data'!N237&lt;=4),'Bảng Giá'!$B$13,IF(AND('Raw Data'!N237&gt;4,'Raw Data'!N237&lt;=4.5),'Bảng Giá'!$B$14,IF(AND('Raw Data'!N237&gt;4.5,'Raw Data'!N237&lt;=5),'Bảng Giá'!$B$15,IF(AND('Raw Data'!N237&gt;5,'Raw Data'!N237&lt;=5.5),'Bảng Giá'!$B$16,IF(AND('Raw Data'!N237&gt;5.5,'Raw Data'!N237&lt;=6),'Bảng Giá'!$B$17,'Bảng Giá'!$B$18)))))))))))))))</f>
        <v>0.25&lt;x&lt;=0.5</v>
      </c>
      <c r="Q237" s="48">
        <f t="shared" si="21"/>
        <v>1.8099547511312219E-2</v>
      </c>
      <c r="R237">
        <f t="shared" si="22"/>
        <v>27000</v>
      </c>
      <c r="S237">
        <f t="shared" si="23"/>
        <v>4900</v>
      </c>
    </row>
    <row r="238" spans="1:19" x14ac:dyDescent="0.25">
      <c r="A238" s="12">
        <v>237</v>
      </c>
      <c r="B238" s="12" t="s">
        <v>293</v>
      </c>
      <c r="C238" s="18">
        <v>31677136897913</v>
      </c>
      <c r="D238" s="17">
        <v>43009.474846956022</v>
      </c>
      <c r="E238" s="17">
        <v>43011.432610798613</v>
      </c>
      <c r="F238" s="13" t="s">
        <v>302</v>
      </c>
      <c r="G238" s="12">
        <v>2304</v>
      </c>
      <c r="H238" s="12" t="s">
        <v>76</v>
      </c>
      <c r="I238" s="12" t="s">
        <v>146</v>
      </c>
      <c r="J238" s="37">
        <f>INDEX('Bảng Giá'!$C$3:$H$18,MATCH('Raw Data'!P238,'Bảng Giá'!$B$3:$B$18,0),MATCH('Raw Data'!M238,'Bảng Giá'!$C$2:$H$2,0))</f>
        <v>54500</v>
      </c>
      <c r="K238" s="12">
        <v>53500</v>
      </c>
      <c r="L238" s="36">
        <f t="shared" si="18"/>
        <v>1.9577638425907935</v>
      </c>
      <c r="M238" t="str">
        <f>'References data'!H239</f>
        <v>Liên Vùng đặc biệt</v>
      </c>
      <c r="N238">
        <f t="shared" si="19"/>
        <v>2.3039999999999998</v>
      </c>
      <c r="O238">
        <f t="shared" si="20"/>
        <v>1000</v>
      </c>
      <c r="P238" t="str">
        <f>IF(AND(N238&gt;0,N238&lt;=0.05),'Bảng Giá'!$B$3,IF(AND(N238&lt;=0.1,N238&gt;0.05),'Bảng Giá'!$B$4,IF(AND('Raw Data'!N238&gt;0.1,'Raw Data'!N238&lt;=0.25),'Bảng Giá'!$B$5,IF(AND('Raw Data'!N238&gt;0.25,'Raw Data'!N238&lt;=0.5),'Bảng Giá'!$B$6,IF(AND('Raw Data'!N238&gt;0.5,'Raw Data'!N238&lt;=1),'Bảng Giá'!$B$7,IF(AND('Raw Data'!N238&gt;1,'Raw Data'!N238&lt;=1.5),'Bảng Giá'!$B$8,IF(AND('Raw Data'!N238&gt;1.5,'Raw Data'!N238&lt;=2),'Bảng Giá'!$B$9,IF(AND('Raw Data'!N238&gt;2,'Raw Data'!N238&lt;=2.5),'Bảng Giá'!$B$10,IF(AND('Raw Data'!N238&gt;2.5,'Raw Data'!N238&lt;=3),'Bảng Giá'!$B$11,IF(AND('Raw Data'!N238&gt;3,'Raw Data'!N238&lt;=3.5),'Bảng Giá'!$B$12,IF(AND('Raw Data'!N238&gt;3.5,'Raw Data'!N238&lt;=4),'Bảng Giá'!$B$13,IF(AND('Raw Data'!N238&gt;4,'Raw Data'!N238&lt;=4.5),'Bảng Giá'!$B$14,IF(AND('Raw Data'!N238&gt;4.5,'Raw Data'!N238&lt;=5),'Bảng Giá'!$B$15,IF(AND('Raw Data'!N238&gt;5,'Raw Data'!N238&lt;=5.5),'Bảng Giá'!$B$16,IF(AND('Raw Data'!N238&gt;5.5,'Raw Data'!N238&lt;=6),'Bảng Giá'!$B$17,'Bảng Giá'!$B$18)))))))))))))))</f>
        <v>2&lt;x&lt;=2.5</v>
      </c>
      <c r="Q238" s="48">
        <f t="shared" si="21"/>
        <v>1.8691588785046728E-2</v>
      </c>
      <c r="R238">
        <f t="shared" si="22"/>
        <v>65400</v>
      </c>
      <c r="S238">
        <f t="shared" si="23"/>
        <v>11900</v>
      </c>
    </row>
    <row r="239" spans="1:19" x14ac:dyDescent="0.25">
      <c r="A239" s="12">
        <v>238</v>
      </c>
      <c r="B239" s="12" t="s">
        <v>293</v>
      </c>
      <c r="C239" s="18">
        <v>31677136896379</v>
      </c>
      <c r="D239" s="17">
        <v>43009.450794212964</v>
      </c>
      <c r="E239" s="17">
        <v>43012.368792326386</v>
      </c>
      <c r="F239" s="13" t="s">
        <v>302</v>
      </c>
      <c r="G239" s="12">
        <v>3400</v>
      </c>
      <c r="H239" s="12" t="s">
        <v>76</v>
      </c>
      <c r="I239" s="12" t="s">
        <v>312</v>
      </c>
      <c r="J239" s="37">
        <f>INDEX('Bảng Giá'!$C$3:$H$18,MATCH('Raw Data'!P239,'Bảng Giá'!$B$3:$B$18,0),MATCH('Raw Data'!M239,'Bảng Giá'!$C$2:$H$2,0))</f>
        <v>75000</v>
      </c>
      <c r="K239" s="12">
        <v>73200</v>
      </c>
      <c r="L239" s="36">
        <f t="shared" si="18"/>
        <v>2.9179981134220725</v>
      </c>
      <c r="M239" t="str">
        <f>'References data'!H240</f>
        <v>Liên Vùng</v>
      </c>
      <c r="N239">
        <f t="shared" si="19"/>
        <v>3.4</v>
      </c>
      <c r="O239">
        <f t="shared" si="20"/>
        <v>1800</v>
      </c>
      <c r="P239" t="str">
        <f>IF(AND(N239&gt;0,N239&lt;=0.05),'Bảng Giá'!$B$3,IF(AND(N239&lt;=0.1,N239&gt;0.05),'Bảng Giá'!$B$4,IF(AND('Raw Data'!N239&gt;0.1,'Raw Data'!N239&lt;=0.25),'Bảng Giá'!$B$5,IF(AND('Raw Data'!N239&gt;0.25,'Raw Data'!N239&lt;=0.5),'Bảng Giá'!$B$6,IF(AND('Raw Data'!N239&gt;0.5,'Raw Data'!N239&lt;=1),'Bảng Giá'!$B$7,IF(AND('Raw Data'!N239&gt;1,'Raw Data'!N239&lt;=1.5),'Bảng Giá'!$B$8,IF(AND('Raw Data'!N239&gt;1.5,'Raw Data'!N239&lt;=2),'Bảng Giá'!$B$9,IF(AND('Raw Data'!N239&gt;2,'Raw Data'!N239&lt;=2.5),'Bảng Giá'!$B$10,IF(AND('Raw Data'!N239&gt;2.5,'Raw Data'!N239&lt;=3),'Bảng Giá'!$B$11,IF(AND('Raw Data'!N239&gt;3,'Raw Data'!N239&lt;=3.5),'Bảng Giá'!$B$12,IF(AND('Raw Data'!N239&gt;3.5,'Raw Data'!N239&lt;=4),'Bảng Giá'!$B$13,IF(AND('Raw Data'!N239&gt;4,'Raw Data'!N239&lt;=4.5),'Bảng Giá'!$B$14,IF(AND('Raw Data'!N239&gt;4.5,'Raw Data'!N239&lt;=5),'Bảng Giá'!$B$15,IF(AND('Raw Data'!N239&gt;5,'Raw Data'!N239&lt;=5.5),'Bảng Giá'!$B$16,IF(AND('Raw Data'!N239&gt;5.5,'Raw Data'!N239&lt;=6),'Bảng Giá'!$B$17,'Bảng Giá'!$B$18)))))))))))))))</f>
        <v>3&lt;x&lt;=3.5</v>
      </c>
      <c r="Q239" s="48">
        <f t="shared" si="21"/>
        <v>2.4590163934426229E-2</v>
      </c>
      <c r="R239">
        <f t="shared" si="22"/>
        <v>90000</v>
      </c>
      <c r="S239">
        <f t="shared" si="23"/>
        <v>16800</v>
      </c>
    </row>
    <row r="240" spans="1:19" x14ac:dyDescent="0.25">
      <c r="A240" s="12">
        <v>239</v>
      </c>
      <c r="B240" s="12" t="s">
        <v>293</v>
      </c>
      <c r="C240" s="18">
        <v>31677136896139</v>
      </c>
      <c r="D240" s="17">
        <v>43009.608344293978</v>
      </c>
      <c r="E240" s="17">
        <v>43011.584274618057</v>
      </c>
      <c r="F240" s="13" t="s">
        <v>302</v>
      </c>
      <c r="G240" s="12">
        <v>270</v>
      </c>
      <c r="H240" s="12" t="s">
        <v>76</v>
      </c>
      <c r="I240" s="12" t="s">
        <v>171</v>
      </c>
      <c r="J240" s="37">
        <f>INDEX('Bảng Giá'!$C$3:$H$18,MATCH('Raw Data'!P240,'Bảng Giá'!$B$3:$B$18,0),MATCH('Raw Data'!M240,'Bảng Giá'!$C$2:$H$2,0))</f>
        <v>26000</v>
      </c>
      <c r="K240" s="12">
        <v>25400</v>
      </c>
      <c r="L240" s="36">
        <f t="shared" si="18"/>
        <v>1.975930324078945</v>
      </c>
      <c r="M240" t="str">
        <f>'References data'!H241</f>
        <v>Liên Vùng</v>
      </c>
      <c r="N240">
        <f t="shared" si="19"/>
        <v>0.27</v>
      </c>
      <c r="O240">
        <f t="shared" si="20"/>
        <v>600</v>
      </c>
      <c r="P240" t="str">
        <f>IF(AND(N240&gt;0,N240&lt;=0.05),'Bảng Giá'!$B$3,IF(AND(N240&lt;=0.1,N240&gt;0.05),'Bảng Giá'!$B$4,IF(AND('Raw Data'!N240&gt;0.1,'Raw Data'!N240&lt;=0.25),'Bảng Giá'!$B$5,IF(AND('Raw Data'!N240&gt;0.25,'Raw Data'!N240&lt;=0.5),'Bảng Giá'!$B$6,IF(AND('Raw Data'!N240&gt;0.5,'Raw Data'!N240&lt;=1),'Bảng Giá'!$B$7,IF(AND('Raw Data'!N240&gt;1,'Raw Data'!N240&lt;=1.5),'Bảng Giá'!$B$8,IF(AND('Raw Data'!N240&gt;1.5,'Raw Data'!N240&lt;=2),'Bảng Giá'!$B$9,IF(AND('Raw Data'!N240&gt;2,'Raw Data'!N240&lt;=2.5),'Bảng Giá'!$B$10,IF(AND('Raw Data'!N240&gt;2.5,'Raw Data'!N240&lt;=3),'Bảng Giá'!$B$11,IF(AND('Raw Data'!N240&gt;3,'Raw Data'!N240&lt;=3.5),'Bảng Giá'!$B$12,IF(AND('Raw Data'!N240&gt;3.5,'Raw Data'!N240&lt;=4),'Bảng Giá'!$B$13,IF(AND('Raw Data'!N240&gt;4,'Raw Data'!N240&lt;=4.5),'Bảng Giá'!$B$14,IF(AND('Raw Data'!N240&gt;4.5,'Raw Data'!N240&lt;=5),'Bảng Giá'!$B$15,IF(AND('Raw Data'!N240&gt;5,'Raw Data'!N240&lt;=5.5),'Bảng Giá'!$B$16,IF(AND('Raw Data'!N240&gt;5.5,'Raw Data'!N240&lt;=6),'Bảng Giá'!$B$17,'Bảng Giá'!$B$18)))))))))))))))</f>
        <v>0.25&lt;x&lt;=0.5</v>
      </c>
      <c r="Q240" s="48">
        <f t="shared" si="21"/>
        <v>2.3622047244094488E-2</v>
      </c>
      <c r="R240">
        <f t="shared" si="22"/>
        <v>31200</v>
      </c>
      <c r="S240">
        <f t="shared" si="23"/>
        <v>5800</v>
      </c>
    </row>
    <row r="241" spans="1:19" x14ac:dyDescent="0.25">
      <c r="A241" s="12">
        <v>240</v>
      </c>
      <c r="B241" s="12" t="s">
        <v>293</v>
      </c>
      <c r="C241" s="18">
        <v>31677136898735</v>
      </c>
      <c r="D241" s="17">
        <v>43009.700890856482</v>
      </c>
      <c r="E241" s="17">
        <v>43011.557988854169</v>
      </c>
      <c r="F241" s="13" t="s">
        <v>302</v>
      </c>
      <c r="G241" s="12">
        <v>300</v>
      </c>
      <c r="H241" s="12" t="s">
        <v>76</v>
      </c>
      <c r="I241" s="12" t="s">
        <v>171</v>
      </c>
      <c r="J241" s="37">
        <f>INDEX('Bảng Giá'!$C$3:$H$18,MATCH('Raw Data'!P241,'Bảng Giá'!$B$3:$B$18,0),MATCH('Raw Data'!M241,'Bảng Giá'!$C$2:$H$2,0))</f>
        <v>26000</v>
      </c>
      <c r="K241" s="12">
        <v>25400</v>
      </c>
      <c r="L241" s="36">
        <f t="shared" si="18"/>
        <v>1.8570979976866511</v>
      </c>
      <c r="M241" t="str">
        <f>'References data'!H242</f>
        <v>Liên Vùng</v>
      </c>
      <c r="N241">
        <f t="shared" si="19"/>
        <v>0.3</v>
      </c>
      <c r="O241">
        <f t="shared" si="20"/>
        <v>600</v>
      </c>
      <c r="P241" t="str">
        <f>IF(AND(N241&gt;0,N241&lt;=0.05),'Bảng Giá'!$B$3,IF(AND(N241&lt;=0.1,N241&gt;0.05),'Bảng Giá'!$B$4,IF(AND('Raw Data'!N241&gt;0.1,'Raw Data'!N241&lt;=0.25),'Bảng Giá'!$B$5,IF(AND('Raw Data'!N241&gt;0.25,'Raw Data'!N241&lt;=0.5),'Bảng Giá'!$B$6,IF(AND('Raw Data'!N241&gt;0.5,'Raw Data'!N241&lt;=1),'Bảng Giá'!$B$7,IF(AND('Raw Data'!N241&gt;1,'Raw Data'!N241&lt;=1.5),'Bảng Giá'!$B$8,IF(AND('Raw Data'!N241&gt;1.5,'Raw Data'!N241&lt;=2),'Bảng Giá'!$B$9,IF(AND('Raw Data'!N241&gt;2,'Raw Data'!N241&lt;=2.5),'Bảng Giá'!$B$10,IF(AND('Raw Data'!N241&gt;2.5,'Raw Data'!N241&lt;=3),'Bảng Giá'!$B$11,IF(AND('Raw Data'!N241&gt;3,'Raw Data'!N241&lt;=3.5),'Bảng Giá'!$B$12,IF(AND('Raw Data'!N241&gt;3.5,'Raw Data'!N241&lt;=4),'Bảng Giá'!$B$13,IF(AND('Raw Data'!N241&gt;4,'Raw Data'!N241&lt;=4.5),'Bảng Giá'!$B$14,IF(AND('Raw Data'!N241&gt;4.5,'Raw Data'!N241&lt;=5),'Bảng Giá'!$B$15,IF(AND('Raw Data'!N241&gt;5,'Raw Data'!N241&lt;=5.5),'Bảng Giá'!$B$16,IF(AND('Raw Data'!N241&gt;5.5,'Raw Data'!N241&lt;=6),'Bảng Giá'!$B$17,'Bảng Giá'!$B$18)))))))))))))))</f>
        <v>0.25&lt;x&lt;=0.5</v>
      </c>
      <c r="Q241" s="48">
        <f t="shared" si="21"/>
        <v>2.3622047244094488E-2</v>
      </c>
      <c r="R241">
        <f t="shared" si="22"/>
        <v>31200</v>
      </c>
      <c r="S241">
        <f t="shared" si="23"/>
        <v>5800</v>
      </c>
    </row>
    <row r="242" spans="1:19" x14ac:dyDescent="0.25">
      <c r="A242" s="12">
        <v>241</v>
      </c>
      <c r="B242" s="12" t="s">
        <v>293</v>
      </c>
      <c r="C242" s="18">
        <v>31677136908668</v>
      </c>
      <c r="D242" s="17">
        <v>43010.599922337962</v>
      </c>
      <c r="E242" s="17">
        <v>43012.752870370372</v>
      </c>
      <c r="F242" s="13" t="s">
        <v>302</v>
      </c>
      <c r="G242" s="12">
        <v>350</v>
      </c>
      <c r="H242" s="12" t="s">
        <v>76</v>
      </c>
      <c r="I242" s="12" t="s">
        <v>171</v>
      </c>
      <c r="J242" s="37">
        <f>INDEX('Bảng Giá'!$C$3:$H$18,MATCH('Raw Data'!P242,'Bảng Giá'!$B$3:$B$18,0),MATCH('Raw Data'!M242,'Bảng Giá'!$C$2:$H$2,0))</f>
        <v>26000</v>
      </c>
      <c r="K242" s="12">
        <v>25400</v>
      </c>
      <c r="L242" s="36">
        <f t="shared" si="18"/>
        <v>2.1529480324097676</v>
      </c>
      <c r="M242" t="str">
        <f>'References data'!H243</f>
        <v>Liên Vùng</v>
      </c>
      <c r="N242">
        <f t="shared" si="19"/>
        <v>0.35</v>
      </c>
      <c r="O242">
        <f t="shared" si="20"/>
        <v>600</v>
      </c>
      <c r="P242" t="str">
        <f>IF(AND(N242&gt;0,N242&lt;=0.05),'Bảng Giá'!$B$3,IF(AND(N242&lt;=0.1,N242&gt;0.05),'Bảng Giá'!$B$4,IF(AND('Raw Data'!N242&gt;0.1,'Raw Data'!N242&lt;=0.25),'Bảng Giá'!$B$5,IF(AND('Raw Data'!N242&gt;0.25,'Raw Data'!N242&lt;=0.5),'Bảng Giá'!$B$6,IF(AND('Raw Data'!N242&gt;0.5,'Raw Data'!N242&lt;=1),'Bảng Giá'!$B$7,IF(AND('Raw Data'!N242&gt;1,'Raw Data'!N242&lt;=1.5),'Bảng Giá'!$B$8,IF(AND('Raw Data'!N242&gt;1.5,'Raw Data'!N242&lt;=2),'Bảng Giá'!$B$9,IF(AND('Raw Data'!N242&gt;2,'Raw Data'!N242&lt;=2.5),'Bảng Giá'!$B$10,IF(AND('Raw Data'!N242&gt;2.5,'Raw Data'!N242&lt;=3),'Bảng Giá'!$B$11,IF(AND('Raw Data'!N242&gt;3,'Raw Data'!N242&lt;=3.5),'Bảng Giá'!$B$12,IF(AND('Raw Data'!N242&gt;3.5,'Raw Data'!N242&lt;=4),'Bảng Giá'!$B$13,IF(AND('Raw Data'!N242&gt;4,'Raw Data'!N242&lt;=4.5),'Bảng Giá'!$B$14,IF(AND('Raw Data'!N242&gt;4.5,'Raw Data'!N242&lt;=5),'Bảng Giá'!$B$15,IF(AND('Raw Data'!N242&gt;5,'Raw Data'!N242&lt;=5.5),'Bảng Giá'!$B$16,IF(AND('Raw Data'!N242&gt;5.5,'Raw Data'!N242&lt;=6),'Bảng Giá'!$B$17,'Bảng Giá'!$B$18)))))))))))))))</f>
        <v>0.25&lt;x&lt;=0.5</v>
      </c>
      <c r="Q242" s="48">
        <f t="shared" si="21"/>
        <v>2.3622047244094488E-2</v>
      </c>
      <c r="R242">
        <f t="shared" si="22"/>
        <v>31200</v>
      </c>
      <c r="S242">
        <f t="shared" si="23"/>
        <v>5800</v>
      </c>
    </row>
    <row r="243" spans="1:19" x14ac:dyDescent="0.25">
      <c r="A243" s="12">
        <v>242</v>
      </c>
      <c r="B243" s="12" t="s">
        <v>293</v>
      </c>
      <c r="C243" s="18">
        <v>31677136918499</v>
      </c>
      <c r="D243" s="17">
        <v>43011.911318252314</v>
      </c>
      <c r="E243" s="17">
        <v>43014.478230752313</v>
      </c>
      <c r="F243" s="13" t="s">
        <v>302</v>
      </c>
      <c r="G243" s="12">
        <v>3091.2</v>
      </c>
      <c r="H243" s="12" t="s">
        <v>76</v>
      </c>
      <c r="I243" s="12" t="s">
        <v>115</v>
      </c>
      <c r="J243" s="37">
        <f>INDEX('Bảng Giá'!$C$3:$H$18,MATCH('Raw Data'!P243,'Bảng Giá'!$B$3:$B$18,0),MATCH('Raw Data'!M243,'Bảng Giá'!$C$2:$H$2,0))</f>
        <v>75000</v>
      </c>
      <c r="K243" s="12">
        <v>73200</v>
      </c>
      <c r="L243" s="36">
        <f t="shared" si="18"/>
        <v>2.5669124999985797</v>
      </c>
      <c r="M243" t="str">
        <f>'References data'!H244</f>
        <v>Liên Vùng</v>
      </c>
      <c r="N243">
        <f t="shared" si="19"/>
        <v>3.0911999999999997</v>
      </c>
      <c r="O243">
        <f t="shared" si="20"/>
        <v>1800</v>
      </c>
      <c r="P243" t="str">
        <f>IF(AND(N243&gt;0,N243&lt;=0.05),'Bảng Giá'!$B$3,IF(AND(N243&lt;=0.1,N243&gt;0.05),'Bảng Giá'!$B$4,IF(AND('Raw Data'!N243&gt;0.1,'Raw Data'!N243&lt;=0.25),'Bảng Giá'!$B$5,IF(AND('Raw Data'!N243&gt;0.25,'Raw Data'!N243&lt;=0.5),'Bảng Giá'!$B$6,IF(AND('Raw Data'!N243&gt;0.5,'Raw Data'!N243&lt;=1),'Bảng Giá'!$B$7,IF(AND('Raw Data'!N243&gt;1,'Raw Data'!N243&lt;=1.5),'Bảng Giá'!$B$8,IF(AND('Raw Data'!N243&gt;1.5,'Raw Data'!N243&lt;=2),'Bảng Giá'!$B$9,IF(AND('Raw Data'!N243&gt;2,'Raw Data'!N243&lt;=2.5),'Bảng Giá'!$B$10,IF(AND('Raw Data'!N243&gt;2.5,'Raw Data'!N243&lt;=3),'Bảng Giá'!$B$11,IF(AND('Raw Data'!N243&gt;3,'Raw Data'!N243&lt;=3.5),'Bảng Giá'!$B$12,IF(AND('Raw Data'!N243&gt;3.5,'Raw Data'!N243&lt;=4),'Bảng Giá'!$B$13,IF(AND('Raw Data'!N243&gt;4,'Raw Data'!N243&lt;=4.5),'Bảng Giá'!$B$14,IF(AND('Raw Data'!N243&gt;4.5,'Raw Data'!N243&lt;=5),'Bảng Giá'!$B$15,IF(AND('Raw Data'!N243&gt;5,'Raw Data'!N243&lt;=5.5),'Bảng Giá'!$B$16,IF(AND('Raw Data'!N243&gt;5.5,'Raw Data'!N243&lt;=6),'Bảng Giá'!$B$17,'Bảng Giá'!$B$18)))))))))))))))</f>
        <v>3&lt;x&lt;=3.5</v>
      </c>
      <c r="Q243" s="48">
        <f t="shared" si="21"/>
        <v>2.4590163934426229E-2</v>
      </c>
      <c r="R243">
        <f t="shared" si="22"/>
        <v>90000</v>
      </c>
      <c r="S243">
        <f t="shared" si="23"/>
        <v>16800</v>
      </c>
    </row>
    <row r="244" spans="1:19" x14ac:dyDescent="0.25">
      <c r="A244" s="12">
        <v>243</v>
      </c>
      <c r="B244" s="12" t="s">
        <v>293</v>
      </c>
      <c r="C244" s="18">
        <v>31677136905501</v>
      </c>
      <c r="D244" s="17">
        <v>43011.370228356478</v>
      </c>
      <c r="E244" s="17">
        <v>43014.430202627314</v>
      </c>
      <c r="F244" s="13" t="s">
        <v>302</v>
      </c>
      <c r="G244" s="12">
        <v>1000</v>
      </c>
      <c r="H244" s="12" t="s">
        <v>76</v>
      </c>
      <c r="I244" s="12" t="s">
        <v>320</v>
      </c>
      <c r="J244" s="37">
        <f>INDEX('Bảng Giá'!$C$3:$H$18,MATCH('Raw Data'!P244,'Bảng Giá'!$B$3:$B$18,0),MATCH('Raw Data'!M244,'Bảng Giá'!$C$2:$H$2,0))</f>
        <v>32500</v>
      </c>
      <c r="K244" s="12">
        <v>40000</v>
      </c>
      <c r="L244" s="36">
        <f t="shared" si="18"/>
        <v>3.059974270836392</v>
      </c>
      <c r="M244" t="str">
        <f>'References data'!H245</f>
        <v>Liên Vùng</v>
      </c>
      <c r="N244">
        <f t="shared" si="19"/>
        <v>1</v>
      </c>
      <c r="O244">
        <f t="shared" si="20"/>
        <v>-7500</v>
      </c>
      <c r="P244" t="str">
        <f>IF(AND(N244&gt;0,N244&lt;=0.05),'Bảng Giá'!$B$3,IF(AND(N244&lt;=0.1,N244&gt;0.05),'Bảng Giá'!$B$4,IF(AND('Raw Data'!N244&gt;0.1,'Raw Data'!N244&lt;=0.25),'Bảng Giá'!$B$5,IF(AND('Raw Data'!N244&gt;0.25,'Raw Data'!N244&lt;=0.5),'Bảng Giá'!$B$6,IF(AND('Raw Data'!N244&gt;0.5,'Raw Data'!N244&lt;=1),'Bảng Giá'!$B$7,IF(AND('Raw Data'!N244&gt;1,'Raw Data'!N244&lt;=1.5),'Bảng Giá'!$B$8,IF(AND('Raw Data'!N244&gt;1.5,'Raw Data'!N244&lt;=2),'Bảng Giá'!$B$9,IF(AND('Raw Data'!N244&gt;2,'Raw Data'!N244&lt;=2.5),'Bảng Giá'!$B$10,IF(AND('Raw Data'!N244&gt;2.5,'Raw Data'!N244&lt;=3),'Bảng Giá'!$B$11,IF(AND('Raw Data'!N244&gt;3,'Raw Data'!N244&lt;=3.5),'Bảng Giá'!$B$12,IF(AND('Raw Data'!N244&gt;3.5,'Raw Data'!N244&lt;=4),'Bảng Giá'!$B$13,IF(AND('Raw Data'!N244&gt;4,'Raw Data'!N244&lt;=4.5),'Bảng Giá'!$B$14,IF(AND('Raw Data'!N244&gt;4.5,'Raw Data'!N244&lt;=5),'Bảng Giá'!$B$15,IF(AND('Raw Data'!N244&gt;5,'Raw Data'!N244&lt;=5.5),'Bảng Giá'!$B$16,IF(AND('Raw Data'!N244&gt;5.5,'Raw Data'!N244&lt;=6),'Bảng Giá'!$B$17,'Bảng Giá'!$B$18)))))))))))))))</f>
        <v>0.5&lt;x&lt;=1</v>
      </c>
      <c r="Q244" s="48">
        <f t="shared" si="21"/>
        <v>-0.1875</v>
      </c>
      <c r="R244">
        <f t="shared" si="22"/>
        <v>39000</v>
      </c>
      <c r="S244">
        <f t="shared" si="23"/>
        <v>-1000</v>
      </c>
    </row>
    <row r="245" spans="1:19" x14ac:dyDescent="0.25">
      <c r="A245" s="12">
        <v>244</v>
      </c>
      <c r="B245" s="12" t="s">
        <v>293</v>
      </c>
      <c r="C245" s="18">
        <v>31677136912805</v>
      </c>
      <c r="D245" s="17">
        <v>43011.84245640046</v>
      </c>
      <c r="E245" s="17">
        <v>43014.710959756943</v>
      </c>
      <c r="F245" s="13" t="s">
        <v>302</v>
      </c>
      <c r="G245" s="12">
        <v>2400</v>
      </c>
      <c r="H245" s="12" t="s">
        <v>76</v>
      </c>
      <c r="I245" s="12" t="s">
        <v>314</v>
      </c>
      <c r="J245" s="37">
        <f>INDEX('Bảng Giá'!$C$3:$H$18,MATCH('Raw Data'!P245,'Bảng Giá'!$B$3:$B$18,0),MATCH('Raw Data'!M245,'Bảng Giá'!$C$2:$H$2,0))</f>
        <v>58000</v>
      </c>
      <c r="K245" s="12">
        <v>56600</v>
      </c>
      <c r="L245" s="36">
        <f t="shared" si="18"/>
        <v>2.8685033564834157</v>
      </c>
      <c r="M245" t="str">
        <f>'References data'!H246</f>
        <v>Liên Vùng</v>
      </c>
      <c r="N245">
        <f t="shared" si="19"/>
        <v>2.4</v>
      </c>
      <c r="O245">
        <f t="shared" si="20"/>
        <v>1400</v>
      </c>
      <c r="P245" t="str">
        <f>IF(AND(N245&gt;0,N245&lt;=0.05),'Bảng Giá'!$B$3,IF(AND(N245&lt;=0.1,N245&gt;0.05),'Bảng Giá'!$B$4,IF(AND('Raw Data'!N245&gt;0.1,'Raw Data'!N245&lt;=0.25),'Bảng Giá'!$B$5,IF(AND('Raw Data'!N245&gt;0.25,'Raw Data'!N245&lt;=0.5),'Bảng Giá'!$B$6,IF(AND('Raw Data'!N245&gt;0.5,'Raw Data'!N245&lt;=1),'Bảng Giá'!$B$7,IF(AND('Raw Data'!N245&gt;1,'Raw Data'!N245&lt;=1.5),'Bảng Giá'!$B$8,IF(AND('Raw Data'!N245&gt;1.5,'Raw Data'!N245&lt;=2),'Bảng Giá'!$B$9,IF(AND('Raw Data'!N245&gt;2,'Raw Data'!N245&lt;=2.5),'Bảng Giá'!$B$10,IF(AND('Raw Data'!N245&gt;2.5,'Raw Data'!N245&lt;=3),'Bảng Giá'!$B$11,IF(AND('Raw Data'!N245&gt;3,'Raw Data'!N245&lt;=3.5),'Bảng Giá'!$B$12,IF(AND('Raw Data'!N245&gt;3.5,'Raw Data'!N245&lt;=4),'Bảng Giá'!$B$13,IF(AND('Raw Data'!N245&gt;4,'Raw Data'!N245&lt;=4.5),'Bảng Giá'!$B$14,IF(AND('Raw Data'!N245&gt;4.5,'Raw Data'!N245&lt;=5),'Bảng Giá'!$B$15,IF(AND('Raw Data'!N245&gt;5,'Raw Data'!N245&lt;=5.5),'Bảng Giá'!$B$16,IF(AND('Raw Data'!N245&gt;5.5,'Raw Data'!N245&lt;=6),'Bảng Giá'!$B$17,'Bảng Giá'!$B$18)))))))))))))))</f>
        <v>2&lt;x&lt;=2.5</v>
      </c>
      <c r="Q245" s="48">
        <f t="shared" si="21"/>
        <v>2.4734982332155476E-2</v>
      </c>
      <c r="R245">
        <f t="shared" si="22"/>
        <v>69600</v>
      </c>
      <c r="S245">
        <f t="shared" si="23"/>
        <v>13000</v>
      </c>
    </row>
    <row r="246" spans="1:19" x14ac:dyDescent="0.25">
      <c r="A246" s="12">
        <v>245</v>
      </c>
      <c r="B246" s="12" t="s">
        <v>293</v>
      </c>
      <c r="C246" s="18">
        <v>31677136934797</v>
      </c>
      <c r="D246" s="17">
        <v>43014.018217476849</v>
      </c>
      <c r="E246" s="17">
        <v>43017.539191319447</v>
      </c>
      <c r="F246" s="13" t="s">
        <v>302</v>
      </c>
      <c r="G246" s="12">
        <v>6125</v>
      </c>
      <c r="H246" s="12" t="s">
        <v>76</v>
      </c>
      <c r="I246" s="12" t="s">
        <v>326</v>
      </c>
      <c r="J246" s="37">
        <f>INDEX('Bảng Giá'!$C$3:$H$18,MATCH('Raw Data'!P246,'Bảng Giá'!$B$3:$B$18,0),MATCH('Raw Data'!M246,'Bảng Giá'!$C$2:$H$2,0))</f>
        <v>8500</v>
      </c>
      <c r="K246" s="12">
        <v>116700</v>
      </c>
      <c r="L246" s="36">
        <f t="shared" si="18"/>
        <v>3.5209738425983232</v>
      </c>
      <c r="M246" t="str">
        <f>'References data'!H247</f>
        <v>Liên Vùng</v>
      </c>
      <c r="N246" s="46">
        <f t="shared" si="19"/>
        <v>6.125</v>
      </c>
      <c r="O246">
        <f t="shared" si="20"/>
        <v>-108200</v>
      </c>
      <c r="P246" t="str">
        <f>IF(AND(N246&gt;0,N246&lt;=0.05),'Bảng Giá'!$B$3,IF(AND(N246&lt;=0.1,N246&gt;0.05),'Bảng Giá'!$B$4,IF(AND('Raw Data'!N246&gt;0.1,'Raw Data'!N246&lt;=0.25),'Bảng Giá'!$B$5,IF(AND('Raw Data'!N246&gt;0.25,'Raw Data'!N246&lt;=0.5),'Bảng Giá'!$B$6,IF(AND('Raw Data'!N246&gt;0.5,'Raw Data'!N246&lt;=1),'Bảng Giá'!$B$7,IF(AND('Raw Data'!N246&gt;1,'Raw Data'!N246&lt;=1.5),'Bảng Giá'!$B$8,IF(AND('Raw Data'!N246&gt;1.5,'Raw Data'!N246&lt;=2),'Bảng Giá'!$B$9,IF(AND('Raw Data'!N246&gt;2,'Raw Data'!N246&lt;=2.5),'Bảng Giá'!$B$10,IF(AND('Raw Data'!N246&gt;2.5,'Raw Data'!N246&lt;=3),'Bảng Giá'!$B$11,IF(AND('Raw Data'!N246&gt;3,'Raw Data'!N246&lt;=3.5),'Bảng Giá'!$B$12,IF(AND('Raw Data'!N246&gt;3.5,'Raw Data'!N246&lt;=4),'Bảng Giá'!$B$13,IF(AND('Raw Data'!N246&gt;4,'Raw Data'!N246&lt;=4.5),'Bảng Giá'!$B$14,IF(AND('Raw Data'!N246&gt;4.5,'Raw Data'!N246&lt;=5),'Bảng Giá'!$B$15,IF(AND('Raw Data'!N246&gt;5,'Raw Data'!N246&lt;=5.5),'Bảng Giá'!$B$16,IF(AND('Raw Data'!N246&gt;5.5,'Raw Data'!N246&lt;=6),'Bảng Giá'!$B$17,'Bảng Giá'!$B$18)))))))))))))))</f>
        <v>Next 0.5</v>
      </c>
      <c r="Q246" s="48">
        <f t="shared" si="21"/>
        <v>-0.92716366752356472</v>
      </c>
      <c r="R246">
        <f t="shared" si="22"/>
        <v>10200</v>
      </c>
      <c r="S246">
        <f t="shared" si="23"/>
        <v>-106500</v>
      </c>
    </row>
    <row r="247" spans="1:19" x14ac:dyDescent="0.25">
      <c r="A247" s="12">
        <v>246</v>
      </c>
      <c r="B247" s="12" t="s">
        <v>293</v>
      </c>
      <c r="C247" s="18">
        <v>31677136940011</v>
      </c>
      <c r="D247" s="17">
        <v>43015.571321412041</v>
      </c>
      <c r="E247" s="17">
        <v>43018.562157673608</v>
      </c>
      <c r="F247" s="13" t="s">
        <v>302</v>
      </c>
      <c r="G247" s="12">
        <v>250</v>
      </c>
      <c r="H247" s="12" t="s">
        <v>76</v>
      </c>
      <c r="I247" s="12" t="s">
        <v>171</v>
      </c>
      <c r="J247" s="37">
        <f>INDEX('Bảng Giá'!$C$3:$H$18,MATCH('Raw Data'!P247,'Bảng Giá'!$B$3:$B$18,0),MATCH('Raw Data'!M247,'Bảng Giá'!$C$2:$H$2,0))</f>
        <v>21000</v>
      </c>
      <c r="K247" s="12">
        <v>25400</v>
      </c>
      <c r="L247" s="36">
        <f t="shared" si="18"/>
        <v>2.9908362615678925</v>
      </c>
      <c r="M247" t="str">
        <f>'References data'!H248</f>
        <v>Liên Vùng</v>
      </c>
      <c r="N247">
        <f t="shared" si="19"/>
        <v>0.25</v>
      </c>
      <c r="O247">
        <f t="shared" si="20"/>
        <v>-4400</v>
      </c>
      <c r="P247" t="str">
        <f>IF(AND(N247&gt;0,N247&lt;=0.05),'Bảng Giá'!$B$3,IF(AND(N247&lt;=0.1,N247&gt;0.05),'Bảng Giá'!$B$4,IF(AND('Raw Data'!N247&gt;0.1,'Raw Data'!N247&lt;=0.25),'Bảng Giá'!$B$5,IF(AND('Raw Data'!N247&gt;0.25,'Raw Data'!N247&lt;=0.5),'Bảng Giá'!$B$6,IF(AND('Raw Data'!N247&gt;0.5,'Raw Data'!N247&lt;=1),'Bảng Giá'!$B$7,IF(AND('Raw Data'!N247&gt;1,'Raw Data'!N247&lt;=1.5),'Bảng Giá'!$B$8,IF(AND('Raw Data'!N247&gt;1.5,'Raw Data'!N247&lt;=2),'Bảng Giá'!$B$9,IF(AND('Raw Data'!N247&gt;2,'Raw Data'!N247&lt;=2.5),'Bảng Giá'!$B$10,IF(AND('Raw Data'!N247&gt;2.5,'Raw Data'!N247&lt;=3),'Bảng Giá'!$B$11,IF(AND('Raw Data'!N247&gt;3,'Raw Data'!N247&lt;=3.5),'Bảng Giá'!$B$12,IF(AND('Raw Data'!N247&gt;3.5,'Raw Data'!N247&lt;=4),'Bảng Giá'!$B$13,IF(AND('Raw Data'!N247&gt;4,'Raw Data'!N247&lt;=4.5),'Bảng Giá'!$B$14,IF(AND('Raw Data'!N247&gt;4.5,'Raw Data'!N247&lt;=5),'Bảng Giá'!$B$15,IF(AND('Raw Data'!N247&gt;5,'Raw Data'!N247&lt;=5.5),'Bảng Giá'!$B$16,IF(AND('Raw Data'!N247&gt;5.5,'Raw Data'!N247&lt;=6),'Bảng Giá'!$B$17,'Bảng Giá'!$B$18)))))))))))))))</f>
        <v>0.1&lt;x&lt;=0.25</v>
      </c>
      <c r="Q247" s="48">
        <f t="shared" si="21"/>
        <v>-0.17322834645669291</v>
      </c>
      <c r="R247">
        <f t="shared" si="22"/>
        <v>25200</v>
      </c>
      <c r="S247">
        <f t="shared" si="23"/>
        <v>-200</v>
      </c>
    </row>
    <row r="248" spans="1:19" x14ac:dyDescent="0.25">
      <c r="A248" s="12">
        <v>247</v>
      </c>
      <c r="B248" s="12" t="s">
        <v>293</v>
      </c>
      <c r="C248" s="18">
        <v>31677136903455</v>
      </c>
      <c r="D248" s="17">
        <v>43009.450890474538</v>
      </c>
      <c r="E248" s="17">
        <v>43013.363563576386</v>
      </c>
      <c r="F248" s="13" t="s">
        <v>302</v>
      </c>
      <c r="G248" s="12">
        <v>200</v>
      </c>
      <c r="H248" s="12" t="s">
        <v>76</v>
      </c>
      <c r="I248" s="12" t="s">
        <v>171</v>
      </c>
      <c r="J248" s="37">
        <f>INDEX('Bảng Giá'!$C$3:$H$18,MATCH('Raw Data'!P248,'Bảng Giá'!$B$3:$B$18,0),MATCH('Raw Data'!M248,'Bảng Giá'!$C$2:$H$2,0))</f>
        <v>21000</v>
      </c>
      <c r="K248" s="12">
        <v>20500</v>
      </c>
      <c r="L248" s="36">
        <f t="shared" si="18"/>
        <v>3.9126731018477585</v>
      </c>
      <c r="M248" t="str">
        <f>'References data'!H249</f>
        <v>Liên Vùng</v>
      </c>
      <c r="N248">
        <f t="shared" si="19"/>
        <v>0.2</v>
      </c>
      <c r="O248">
        <f t="shared" si="20"/>
        <v>500</v>
      </c>
      <c r="P248" t="str">
        <f>IF(AND(N248&gt;0,N248&lt;=0.05),'Bảng Giá'!$B$3,IF(AND(N248&lt;=0.1,N248&gt;0.05),'Bảng Giá'!$B$4,IF(AND('Raw Data'!N248&gt;0.1,'Raw Data'!N248&lt;=0.25),'Bảng Giá'!$B$5,IF(AND('Raw Data'!N248&gt;0.25,'Raw Data'!N248&lt;=0.5),'Bảng Giá'!$B$6,IF(AND('Raw Data'!N248&gt;0.5,'Raw Data'!N248&lt;=1),'Bảng Giá'!$B$7,IF(AND('Raw Data'!N248&gt;1,'Raw Data'!N248&lt;=1.5),'Bảng Giá'!$B$8,IF(AND('Raw Data'!N248&gt;1.5,'Raw Data'!N248&lt;=2),'Bảng Giá'!$B$9,IF(AND('Raw Data'!N248&gt;2,'Raw Data'!N248&lt;=2.5),'Bảng Giá'!$B$10,IF(AND('Raw Data'!N248&gt;2.5,'Raw Data'!N248&lt;=3),'Bảng Giá'!$B$11,IF(AND('Raw Data'!N248&gt;3,'Raw Data'!N248&lt;=3.5),'Bảng Giá'!$B$12,IF(AND('Raw Data'!N248&gt;3.5,'Raw Data'!N248&lt;=4),'Bảng Giá'!$B$13,IF(AND('Raw Data'!N248&gt;4,'Raw Data'!N248&lt;=4.5),'Bảng Giá'!$B$14,IF(AND('Raw Data'!N248&gt;4.5,'Raw Data'!N248&lt;=5),'Bảng Giá'!$B$15,IF(AND('Raw Data'!N248&gt;5,'Raw Data'!N248&lt;=5.5),'Bảng Giá'!$B$16,IF(AND('Raw Data'!N248&gt;5.5,'Raw Data'!N248&lt;=6),'Bảng Giá'!$B$17,'Bảng Giá'!$B$18)))))))))))))))</f>
        <v>0.1&lt;x&lt;=0.25</v>
      </c>
      <c r="Q248" s="48">
        <f t="shared" si="21"/>
        <v>2.4390243902439025E-2</v>
      </c>
      <c r="R248">
        <f t="shared" si="22"/>
        <v>25200</v>
      </c>
      <c r="S248">
        <f t="shared" si="23"/>
        <v>4700</v>
      </c>
    </row>
    <row r="249" spans="1:19" x14ac:dyDescent="0.25">
      <c r="A249" s="12">
        <v>248</v>
      </c>
      <c r="B249" s="12" t="s">
        <v>293</v>
      </c>
      <c r="C249" s="18">
        <v>31677136899519</v>
      </c>
      <c r="D249" s="17">
        <v>43009.713309293984</v>
      </c>
      <c r="E249" s="17">
        <v>43011.392487268517</v>
      </c>
      <c r="F249" s="13" t="s">
        <v>302</v>
      </c>
      <c r="G249" s="12">
        <v>200</v>
      </c>
      <c r="H249" s="12" t="s">
        <v>76</v>
      </c>
      <c r="I249" s="12" t="s">
        <v>101</v>
      </c>
      <c r="J249" s="37">
        <f>INDEX('Bảng Giá'!$C$3:$H$18,MATCH('Raw Data'!P249,'Bảng Giá'!$B$3:$B$18,0),MATCH('Raw Data'!M249,'Bảng Giá'!$C$2:$H$2,0))</f>
        <v>21000</v>
      </c>
      <c r="K249" s="12">
        <v>20500</v>
      </c>
      <c r="L249" s="36">
        <f t="shared" si="18"/>
        <v>1.6791779745326494</v>
      </c>
      <c r="M249" t="str">
        <f>'References data'!H250</f>
        <v>Liên Vùng</v>
      </c>
      <c r="N249">
        <f t="shared" si="19"/>
        <v>0.2</v>
      </c>
      <c r="O249">
        <f t="shared" si="20"/>
        <v>500</v>
      </c>
      <c r="P249" t="str">
        <f>IF(AND(N249&gt;0,N249&lt;=0.05),'Bảng Giá'!$B$3,IF(AND(N249&lt;=0.1,N249&gt;0.05),'Bảng Giá'!$B$4,IF(AND('Raw Data'!N249&gt;0.1,'Raw Data'!N249&lt;=0.25),'Bảng Giá'!$B$5,IF(AND('Raw Data'!N249&gt;0.25,'Raw Data'!N249&lt;=0.5),'Bảng Giá'!$B$6,IF(AND('Raw Data'!N249&gt;0.5,'Raw Data'!N249&lt;=1),'Bảng Giá'!$B$7,IF(AND('Raw Data'!N249&gt;1,'Raw Data'!N249&lt;=1.5),'Bảng Giá'!$B$8,IF(AND('Raw Data'!N249&gt;1.5,'Raw Data'!N249&lt;=2),'Bảng Giá'!$B$9,IF(AND('Raw Data'!N249&gt;2,'Raw Data'!N249&lt;=2.5),'Bảng Giá'!$B$10,IF(AND('Raw Data'!N249&gt;2.5,'Raw Data'!N249&lt;=3),'Bảng Giá'!$B$11,IF(AND('Raw Data'!N249&gt;3,'Raw Data'!N249&lt;=3.5),'Bảng Giá'!$B$12,IF(AND('Raw Data'!N249&gt;3.5,'Raw Data'!N249&lt;=4),'Bảng Giá'!$B$13,IF(AND('Raw Data'!N249&gt;4,'Raw Data'!N249&lt;=4.5),'Bảng Giá'!$B$14,IF(AND('Raw Data'!N249&gt;4.5,'Raw Data'!N249&lt;=5),'Bảng Giá'!$B$15,IF(AND('Raw Data'!N249&gt;5,'Raw Data'!N249&lt;=5.5),'Bảng Giá'!$B$16,IF(AND('Raw Data'!N249&gt;5.5,'Raw Data'!N249&lt;=6),'Bảng Giá'!$B$17,'Bảng Giá'!$B$18)))))))))))))))</f>
        <v>0.1&lt;x&lt;=0.25</v>
      </c>
      <c r="Q249" s="48">
        <f t="shared" si="21"/>
        <v>2.4390243902439025E-2</v>
      </c>
      <c r="R249">
        <f t="shared" si="22"/>
        <v>25200</v>
      </c>
      <c r="S249">
        <f t="shared" si="23"/>
        <v>4700</v>
      </c>
    </row>
    <row r="250" spans="1:19" x14ac:dyDescent="0.25">
      <c r="A250" s="12">
        <v>249</v>
      </c>
      <c r="B250" s="12" t="s">
        <v>293</v>
      </c>
      <c r="C250" s="18">
        <v>31677136898794</v>
      </c>
      <c r="D250" s="17">
        <v>43010.738449537035</v>
      </c>
      <c r="E250" s="17">
        <v>43013.41177658565</v>
      </c>
      <c r="F250" s="13" t="s">
        <v>302</v>
      </c>
      <c r="G250" s="12">
        <v>1000</v>
      </c>
      <c r="H250" s="12" t="s">
        <v>76</v>
      </c>
      <c r="I250" s="12" t="s">
        <v>101</v>
      </c>
      <c r="J250" s="37">
        <f>INDEX('Bảng Giá'!$C$3:$H$18,MATCH('Raw Data'!P250,'Bảng Giá'!$B$3:$B$18,0),MATCH('Raw Data'!M250,'Bảng Giá'!$C$2:$H$2,0))</f>
        <v>32500</v>
      </c>
      <c r="K250" s="12">
        <v>40000</v>
      </c>
      <c r="L250" s="36">
        <f t="shared" si="18"/>
        <v>2.6733270486147376</v>
      </c>
      <c r="M250" t="str">
        <f>'References data'!H251</f>
        <v>Liên Vùng</v>
      </c>
      <c r="N250">
        <f t="shared" si="19"/>
        <v>1</v>
      </c>
      <c r="O250">
        <f t="shared" si="20"/>
        <v>-7500</v>
      </c>
      <c r="P250" t="str">
        <f>IF(AND(N250&gt;0,N250&lt;=0.05),'Bảng Giá'!$B$3,IF(AND(N250&lt;=0.1,N250&gt;0.05),'Bảng Giá'!$B$4,IF(AND('Raw Data'!N250&gt;0.1,'Raw Data'!N250&lt;=0.25),'Bảng Giá'!$B$5,IF(AND('Raw Data'!N250&gt;0.25,'Raw Data'!N250&lt;=0.5),'Bảng Giá'!$B$6,IF(AND('Raw Data'!N250&gt;0.5,'Raw Data'!N250&lt;=1),'Bảng Giá'!$B$7,IF(AND('Raw Data'!N250&gt;1,'Raw Data'!N250&lt;=1.5),'Bảng Giá'!$B$8,IF(AND('Raw Data'!N250&gt;1.5,'Raw Data'!N250&lt;=2),'Bảng Giá'!$B$9,IF(AND('Raw Data'!N250&gt;2,'Raw Data'!N250&lt;=2.5),'Bảng Giá'!$B$10,IF(AND('Raw Data'!N250&gt;2.5,'Raw Data'!N250&lt;=3),'Bảng Giá'!$B$11,IF(AND('Raw Data'!N250&gt;3,'Raw Data'!N250&lt;=3.5),'Bảng Giá'!$B$12,IF(AND('Raw Data'!N250&gt;3.5,'Raw Data'!N250&lt;=4),'Bảng Giá'!$B$13,IF(AND('Raw Data'!N250&gt;4,'Raw Data'!N250&lt;=4.5),'Bảng Giá'!$B$14,IF(AND('Raw Data'!N250&gt;4.5,'Raw Data'!N250&lt;=5),'Bảng Giá'!$B$15,IF(AND('Raw Data'!N250&gt;5,'Raw Data'!N250&lt;=5.5),'Bảng Giá'!$B$16,IF(AND('Raw Data'!N250&gt;5.5,'Raw Data'!N250&lt;=6),'Bảng Giá'!$B$17,'Bảng Giá'!$B$18)))))))))))))))</f>
        <v>0.5&lt;x&lt;=1</v>
      </c>
      <c r="Q250" s="48">
        <f t="shared" si="21"/>
        <v>-0.1875</v>
      </c>
      <c r="R250">
        <f t="shared" si="22"/>
        <v>39000</v>
      </c>
      <c r="S250">
        <f t="shared" si="23"/>
        <v>-1000</v>
      </c>
    </row>
    <row r="251" spans="1:19" x14ac:dyDescent="0.25">
      <c r="A251" s="12">
        <v>250</v>
      </c>
      <c r="B251" s="12" t="s">
        <v>293</v>
      </c>
      <c r="C251" s="18">
        <v>31677136896283</v>
      </c>
      <c r="D251" s="17">
        <v>43009.63577306713</v>
      </c>
      <c r="E251" s="17">
        <v>43012.739398148151</v>
      </c>
      <c r="F251" s="13" t="s">
        <v>302</v>
      </c>
      <c r="G251" s="12">
        <v>300</v>
      </c>
      <c r="H251" s="12" t="s">
        <v>76</v>
      </c>
      <c r="I251" s="12" t="s">
        <v>275</v>
      </c>
      <c r="J251" s="37">
        <f>INDEX('Bảng Giá'!$C$3:$H$18,MATCH('Raw Data'!P251,'Bảng Giá'!$B$3:$B$18,0),MATCH('Raw Data'!M251,'Bảng Giá'!$C$2:$H$2,0))</f>
        <v>26000</v>
      </c>
      <c r="K251" s="12">
        <v>25400</v>
      </c>
      <c r="L251" s="36">
        <f t="shared" si="18"/>
        <v>3.1036250810211641</v>
      </c>
      <c r="M251" t="str">
        <f>'References data'!H252</f>
        <v>Liên Vùng</v>
      </c>
      <c r="N251">
        <f t="shared" si="19"/>
        <v>0.3</v>
      </c>
      <c r="O251">
        <f t="shared" si="20"/>
        <v>600</v>
      </c>
      <c r="P251" t="str">
        <f>IF(AND(N251&gt;0,N251&lt;=0.05),'Bảng Giá'!$B$3,IF(AND(N251&lt;=0.1,N251&gt;0.05),'Bảng Giá'!$B$4,IF(AND('Raw Data'!N251&gt;0.1,'Raw Data'!N251&lt;=0.25),'Bảng Giá'!$B$5,IF(AND('Raw Data'!N251&gt;0.25,'Raw Data'!N251&lt;=0.5),'Bảng Giá'!$B$6,IF(AND('Raw Data'!N251&gt;0.5,'Raw Data'!N251&lt;=1),'Bảng Giá'!$B$7,IF(AND('Raw Data'!N251&gt;1,'Raw Data'!N251&lt;=1.5),'Bảng Giá'!$B$8,IF(AND('Raw Data'!N251&gt;1.5,'Raw Data'!N251&lt;=2),'Bảng Giá'!$B$9,IF(AND('Raw Data'!N251&gt;2,'Raw Data'!N251&lt;=2.5),'Bảng Giá'!$B$10,IF(AND('Raw Data'!N251&gt;2.5,'Raw Data'!N251&lt;=3),'Bảng Giá'!$B$11,IF(AND('Raw Data'!N251&gt;3,'Raw Data'!N251&lt;=3.5),'Bảng Giá'!$B$12,IF(AND('Raw Data'!N251&gt;3.5,'Raw Data'!N251&lt;=4),'Bảng Giá'!$B$13,IF(AND('Raw Data'!N251&gt;4,'Raw Data'!N251&lt;=4.5),'Bảng Giá'!$B$14,IF(AND('Raw Data'!N251&gt;4.5,'Raw Data'!N251&lt;=5),'Bảng Giá'!$B$15,IF(AND('Raw Data'!N251&gt;5,'Raw Data'!N251&lt;=5.5),'Bảng Giá'!$B$16,IF(AND('Raw Data'!N251&gt;5.5,'Raw Data'!N251&lt;=6),'Bảng Giá'!$B$17,'Bảng Giá'!$B$18)))))))))))))))</f>
        <v>0.25&lt;x&lt;=0.5</v>
      </c>
      <c r="Q251" s="48">
        <f t="shared" si="21"/>
        <v>2.3622047244094488E-2</v>
      </c>
      <c r="R251">
        <f t="shared" si="22"/>
        <v>31200</v>
      </c>
      <c r="S251">
        <f t="shared" si="23"/>
        <v>5800</v>
      </c>
    </row>
    <row r="252" spans="1:19" x14ac:dyDescent="0.25">
      <c r="A252" s="12">
        <v>251</v>
      </c>
      <c r="B252" s="12" t="s">
        <v>293</v>
      </c>
      <c r="C252" s="18">
        <v>31677136923909</v>
      </c>
      <c r="D252" s="17">
        <v>43013.84855613426</v>
      </c>
      <c r="E252" s="17">
        <v>43020.649128159719</v>
      </c>
      <c r="F252" s="12" t="s">
        <v>321</v>
      </c>
      <c r="G252" s="12">
        <v>7000</v>
      </c>
      <c r="H252" s="12" t="s">
        <v>76</v>
      </c>
      <c r="I252" s="12" t="s">
        <v>327</v>
      </c>
      <c r="J252" s="37">
        <f>INDEX('Bảng Giá'!$C$3:$H$18,MATCH('Raw Data'!P252,'Bảng Giá'!$B$3:$B$18,0),MATCH('Raw Data'!M252,'Bảng Giá'!$C$2:$H$2,0))</f>
        <v>8500</v>
      </c>
      <c r="K252" s="12">
        <v>131200</v>
      </c>
      <c r="L252" s="36">
        <f t="shared" si="18"/>
        <v>6.8005720254586777</v>
      </c>
      <c r="M252" t="str">
        <f>'References data'!H253</f>
        <v>Liên Vùng</v>
      </c>
      <c r="N252" s="46">
        <f t="shared" si="19"/>
        <v>7</v>
      </c>
      <c r="O252">
        <f t="shared" si="20"/>
        <v>-122700</v>
      </c>
      <c r="P252" t="str">
        <f>IF(AND(N252&gt;0,N252&lt;=0.05),'Bảng Giá'!$B$3,IF(AND(N252&lt;=0.1,N252&gt;0.05),'Bảng Giá'!$B$4,IF(AND('Raw Data'!N252&gt;0.1,'Raw Data'!N252&lt;=0.25),'Bảng Giá'!$B$5,IF(AND('Raw Data'!N252&gt;0.25,'Raw Data'!N252&lt;=0.5),'Bảng Giá'!$B$6,IF(AND('Raw Data'!N252&gt;0.5,'Raw Data'!N252&lt;=1),'Bảng Giá'!$B$7,IF(AND('Raw Data'!N252&gt;1,'Raw Data'!N252&lt;=1.5),'Bảng Giá'!$B$8,IF(AND('Raw Data'!N252&gt;1.5,'Raw Data'!N252&lt;=2),'Bảng Giá'!$B$9,IF(AND('Raw Data'!N252&gt;2,'Raw Data'!N252&lt;=2.5),'Bảng Giá'!$B$10,IF(AND('Raw Data'!N252&gt;2.5,'Raw Data'!N252&lt;=3),'Bảng Giá'!$B$11,IF(AND('Raw Data'!N252&gt;3,'Raw Data'!N252&lt;=3.5),'Bảng Giá'!$B$12,IF(AND('Raw Data'!N252&gt;3.5,'Raw Data'!N252&lt;=4),'Bảng Giá'!$B$13,IF(AND('Raw Data'!N252&gt;4,'Raw Data'!N252&lt;=4.5),'Bảng Giá'!$B$14,IF(AND('Raw Data'!N252&gt;4.5,'Raw Data'!N252&lt;=5),'Bảng Giá'!$B$15,IF(AND('Raw Data'!N252&gt;5,'Raw Data'!N252&lt;=5.5),'Bảng Giá'!$B$16,IF(AND('Raw Data'!N252&gt;5.5,'Raw Data'!N252&lt;=6),'Bảng Giá'!$B$17,'Bảng Giá'!$B$18)))))))))))))))</f>
        <v>Next 0.5</v>
      </c>
      <c r="Q252" s="48">
        <f t="shared" si="21"/>
        <v>-0.93521341463414631</v>
      </c>
      <c r="R252">
        <f t="shared" si="22"/>
        <v>10200</v>
      </c>
      <c r="S252">
        <f t="shared" si="23"/>
        <v>-121000</v>
      </c>
    </row>
    <row r="253" spans="1:19" x14ac:dyDescent="0.25">
      <c r="A253" s="12">
        <v>252</v>
      </c>
      <c r="B253" s="12" t="s">
        <v>293</v>
      </c>
      <c r="C253" s="18">
        <v>31677136907627</v>
      </c>
      <c r="D253" s="17">
        <v>43011.787355092594</v>
      </c>
      <c r="E253" s="17">
        <v>43013.786119131946</v>
      </c>
      <c r="F253" s="12" t="s">
        <v>321</v>
      </c>
      <c r="G253" s="12">
        <v>3150</v>
      </c>
      <c r="H253" s="12" t="s">
        <v>76</v>
      </c>
      <c r="I253" s="12" t="s">
        <v>128</v>
      </c>
      <c r="J253" s="37">
        <f>INDEX('Bảng Giá'!$C$3:$H$18,MATCH('Raw Data'!P253,'Bảng Giá'!$B$3:$B$18,0),MATCH('Raw Data'!M253,'Bảng Giá'!$C$2:$H$2,0))</f>
        <v>70500</v>
      </c>
      <c r="K253" s="12">
        <v>69100</v>
      </c>
      <c r="L253" s="36">
        <f t="shared" si="18"/>
        <v>1.9987640393519541</v>
      </c>
      <c r="M253" t="str">
        <f>'References data'!H254</f>
        <v>Liên Vùng đặc biệt</v>
      </c>
      <c r="N253">
        <f t="shared" si="19"/>
        <v>3.15</v>
      </c>
      <c r="O253">
        <f t="shared" si="20"/>
        <v>1400</v>
      </c>
      <c r="P253" t="str">
        <f>IF(AND(N253&gt;0,N253&lt;=0.05),'Bảng Giá'!$B$3,IF(AND(N253&lt;=0.1,N253&gt;0.05),'Bảng Giá'!$B$4,IF(AND('Raw Data'!N253&gt;0.1,'Raw Data'!N253&lt;=0.25),'Bảng Giá'!$B$5,IF(AND('Raw Data'!N253&gt;0.25,'Raw Data'!N253&lt;=0.5),'Bảng Giá'!$B$6,IF(AND('Raw Data'!N253&gt;0.5,'Raw Data'!N253&lt;=1),'Bảng Giá'!$B$7,IF(AND('Raw Data'!N253&gt;1,'Raw Data'!N253&lt;=1.5),'Bảng Giá'!$B$8,IF(AND('Raw Data'!N253&gt;1.5,'Raw Data'!N253&lt;=2),'Bảng Giá'!$B$9,IF(AND('Raw Data'!N253&gt;2,'Raw Data'!N253&lt;=2.5),'Bảng Giá'!$B$10,IF(AND('Raw Data'!N253&gt;2.5,'Raw Data'!N253&lt;=3),'Bảng Giá'!$B$11,IF(AND('Raw Data'!N253&gt;3,'Raw Data'!N253&lt;=3.5),'Bảng Giá'!$B$12,IF(AND('Raw Data'!N253&gt;3.5,'Raw Data'!N253&lt;=4),'Bảng Giá'!$B$13,IF(AND('Raw Data'!N253&gt;4,'Raw Data'!N253&lt;=4.5),'Bảng Giá'!$B$14,IF(AND('Raw Data'!N253&gt;4.5,'Raw Data'!N253&lt;=5),'Bảng Giá'!$B$15,IF(AND('Raw Data'!N253&gt;5,'Raw Data'!N253&lt;=5.5),'Bảng Giá'!$B$16,IF(AND('Raw Data'!N253&gt;5.5,'Raw Data'!N253&lt;=6),'Bảng Giá'!$B$17,'Bảng Giá'!$B$18)))))))))))))))</f>
        <v>3&lt;x&lt;=3.5</v>
      </c>
      <c r="Q253" s="48">
        <f t="shared" si="21"/>
        <v>2.0260492040520984E-2</v>
      </c>
      <c r="R253">
        <f t="shared" si="22"/>
        <v>84600</v>
      </c>
      <c r="S253">
        <f t="shared" si="23"/>
        <v>15500</v>
      </c>
    </row>
    <row r="254" spans="1:19" x14ac:dyDescent="0.25">
      <c r="A254" s="12">
        <v>253</v>
      </c>
      <c r="B254" s="12" t="s">
        <v>293</v>
      </c>
      <c r="C254" s="18">
        <v>31677136940903</v>
      </c>
      <c r="D254" s="17">
        <v>43015.976567789352</v>
      </c>
      <c r="E254" s="17">
        <v>43018.49652025463</v>
      </c>
      <c r="F254" s="13" t="s">
        <v>302</v>
      </c>
      <c r="G254" s="12">
        <v>11532</v>
      </c>
      <c r="H254" s="12" t="s">
        <v>76</v>
      </c>
      <c r="I254" s="12" t="s">
        <v>171</v>
      </c>
      <c r="J254" s="37">
        <f>INDEX('Bảng Giá'!$C$3:$H$18,MATCH('Raw Data'!P254,'Bảng Giá'!$B$3:$B$18,0),MATCH('Raw Data'!M254,'Bảng Giá'!$C$2:$H$2,0))</f>
        <v>8500</v>
      </c>
      <c r="K254" s="12">
        <v>206300</v>
      </c>
      <c r="L254" s="36">
        <f t="shared" si="18"/>
        <v>2.5199524652780383</v>
      </c>
      <c r="M254" t="str">
        <f>'References data'!H255</f>
        <v>Liên Vùng</v>
      </c>
      <c r="N254" s="46">
        <f t="shared" si="19"/>
        <v>11.532</v>
      </c>
      <c r="O254">
        <f t="shared" si="20"/>
        <v>-197800</v>
      </c>
      <c r="P254" t="str">
        <f>IF(AND(N254&gt;0,N254&lt;=0.05),'Bảng Giá'!$B$3,IF(AND(N254&lt;=0.1,N254&gt;0.05),'Bảng Giá'!$B$4,IF(AND('Raw Data'!N254&gt;0.1,'Raw Data'!N254&lt;=0.25),'Bảng Giá'!$B$5,IF(AND('Raw Data'!N254&gt;0.25,'Raw Data'!N254&lt;=0.5),'Bảng Giá'!$B$6,IF(AND('Raw Data'!N254&gt;0.5,'Raw Data'!N254&lt;=1),'Bảng Giá'!$B$7,IF(AND('Raw Data'!N254&gt;1,'Raw Data'!N254&lt;=1.5),'Bảng Giá'!$B$8,IF(AND('Raw Data'!N254&gt;1.5,'Raw Data'!N254&lt;=2),'Bảng Giá'!$B$9,IF(AND('Raw Data'!N254&gt;2,'Raw Data'!N254&lt;=2.5),'Bảng Giá'!$B$10,IF(AND('Raw Data'!N254&gt;2.5,'Raw Data'!N254&lt;=3),'Bảng Giá'!$B$11,IF(AND('Raw Data'!N254&gt;3,'Raw Data'!N254&lt;=3.5),'Bảng Giá'!$B$12,IF(AND('Raw Data'!N254&gt;3.5,'Raw Data'!N254&lt;=4),'Bảng Giá'!$B$13,IF(AND('Raw Data'!N254&gt;4,'Raw Data'!N254&lt;=4.5),'Bảng Giá'!$B$14,IF(AND('Raw Data'!N254&gt;4.5,'Raw Data'!N254&lt;=5),'Bảng Giá'!$B$15,IF(AND('Raw Data'!N254&gt;5,'Raw Data'!N254&lt;=5.5),'Bảng Giá'!$B$16,IF(AND('Raw Data'!N254&gt;5.5,'Raw Data'!N254&lt;=6),'Bảng Giá'!$B$17,'Bảng Giá'!$B$18)))))))))))))))</f>
        <v>Next 0.5</v>
      </c>
      <c r="Q254" s="48">
        <f t="shared" si="21"/>
        <v>-0.95879786718371307</v>
      </c>
      <c r="R254">
        <f t="shared" si="22"/>
        <v>10200</v>
      </c>
      <c r="S254">
        <f t="shared" si="23"/>
        <v>-196100</v>
      </c>
    </row>
    <row r="255" spans="1:19" x14ac:dyDescent="0.25">
      <c r="A255" s="12">
        <v>254</v>
      </c>
      <c r="B255" s="12" t="s">
        <v>293</v>
      </c>
      <c r="C255" s="18">
        <v>31677136925427</v>
      </c>
      <c r="D255" s="17">
        <v>43013.043418321759</v>
      </c>
      <c r="E255" s="17">
        <v>43014.636240011576</v>
      </c>
      <c r="F255" s="13" t="s">
        <v>302</v>
      </c>
      <c r="G255" s="12">
        <v>10000</v>
      </c>
      <c r="H255" s="12" t="s">
        <v>76</v>
      </c>
      <c r="I255" s="12" t="s">
        <v>171</v>
      </c>
      <c r="J255" s="37">
        <f>INDEX('Bảng Giá'!$C$3:$H$18,MATCH('Raw Data'!P255,'Bảng Giá'!$B$3:$B$18,0),MATCH('Raw Data'!M255,'Bảng Giá'!$C$2:$H$2,0))</f>
        <v>8500</v>
      </c>
      <c r="K255" s="12">
        <v>180900</v>
      </c>
      <c r="L255" s="36">
        <f t="shared" si="18"/>
        <v>1.5928216898173559</v>
      </c>
      <c r="M255" t="str">
        <f>'References data'!H256</f>
        <v>Liên Vùng</v>
      </c>
      <c r="N255" s="46">
        <f t="shared" si="19"/>
        <v>10</v>
      </c>
      <c r="O255">
        <f t="shared" si="20"/>
        <v>-172400</v>
      </c>
      <c r="P255" t="str">
        <f>IF(AND(N255&gt;0,N255&lt;=0.05),'Bảng Giá'!$B$3,IF(AND(N255&lt;=0.1,N255&gt;0.05),'Bảng Giá'!$B$4,IF(AND('Raw Data'!N255&gt;0.1,'Raw Data'!N255&lt;=0.25),'Bảng Giá'!$B$5,IF(AND('Raw Data'!N255&gt;0.25,'Raw Data'!N255&lt;=0.5),'Bảng Giá'!$B$6,IF(AND('Raw Data'!N255&gt;0.5,'Raw Data'!N255&lt;=1),'Bảng Giá'!$B$7,IF(AND('Raw Data'!N255&gt;1,'Raw Data'!N255&lt;=1.5),'Bảng Giá'!$B$8,IF(AND('Raw Data'!N255&gt;1.5,'Raw Data'!N255&lt;=2),'Bảng Giá'!$B$9,IF(AND('Raw Data'!N255&gt;2,'Raw Data'!N255&lt;=2.5),'Bảng Giá'!$B$10,IF(AND('Raw Data'!N255&gt;2.5,'Raw Data'!N255&lt;=3),'Bảng Giá'!$B$11,IF(AND('Raw Data'!N255&gt;3,'Raw Data'!N255&lt;=3.5),'Bảng Giá'!$B$12,IF(AND('Raw Data'!N255&gt;3.5,'Raw Data'!N255&lt;=4),'Bảng Giá'!$B$13,IF(AND('Raw Data'!N255&gt;4,'Raw Data'!N255&lt;=4.5),'Bảng Giá'!$B$14,IF(AND('Raw Data'!N255&gt;4.5,'Raw Data'!N255&lt;=5),'Bảng Giá'!$B$15,IF(AND('Raw Data'!N255&gt;5,'Raw Data'!N255&lt;=5.5),'Bảng Giá'!$B$16,IF(AND('Raw Data'!N255&gt;5.5,'Raw Data'!N255&lt;=6),'Bảng Giá'!$B$17,'Bảng Giá'!$B$18)))))))))))))))</f>
        <v>Next 0.5</v>
      </c>
      <c r="Q255" s="48">
        <f t="shared" si="21"/>
        <v>-0.95301271420674405</v>
      </c>
      <c r="R255">
        <f t="shared" si="22"/>
        <v>10200</v>
      </c>
      <c r="S255">
        <f t="shared" si="23"/>
        <v>-170700</v>
      </c>
    </row>
    <row r="256" spans="1:19" x14ac:dyDescent="0.25">
      <c r="A256" s="12">
        <v>255</v>
      </c>
      <c r="B256" s="12" t="s">
        <v>293</v>
      </c>
      <c r="C256" s="18">
        <v>31677136898010</v>
      </c>
      <c r="D256" s="17">
        <v>43009.45087630787</v>
      </c>
      <c r="E256" s="17">
        <v>43011.557986539352</v>
      </c>
      <c r="F256" s="13" t="s">
        <v>302</v>
      </c>
      <c r="G256" s="12">
        <v>200</v>
      </c>
      <c r="H256" s="12" t="s">
        <v>76</v>
      </c>
      <c r="I256" s="12" t="s">
        <v>171</v>
      </c>
      <c r="J256" s="37">
        <f>INDEX('Bảng Giá'!$C$3:$H$18,MATCH('Raw Data'!P256,'Bảng Giá'!$B$3:$B$18,0),MATCH('Raw Data'!M256,'Bảng Giá'!$C$2:$H$2,0))</f>
        <v>21000</v>
      </c>
      <c r="K256" s="12">
        <v>20500</v>
      </c>
      <c r="L256" s="36">
        <f t="shared" si="18"/>
        <v>2.1071102314817836</v>
      </c>
      <c r="M256" t="str">
        <f>'References data'!H257</f>
        <v>Liên Vùng</v>
      </c>
      <c r="N256">
        <f t="shared" si="19"/>
        <v>0.2</v>
      </c>
      <c r="O256">
        <f t="shared" si="20"/>
        <v>500</v>
      </c>
      <c r="P256" t="str">
        <f>IF(AND(N256&gt;0,N256&lt;=0.05),'Bảng Giá'!$B$3,IF(AND(N256&lt;=0.1,N256&gt;0.05),'Bảng Giá'!$B$4,IF(AND('Raw Data'!N256&gt;0.1,'Raw Data'!N256&lt;=0.25),'Bảng Giá'!$B$5,IF(AND('Raw Data'!N256&gt;0.25,'Raw Data'!N256&lt;=0.5),'Bảng Giá'!$B$6,IF(AND('Raw Data'!N256&gt;0.5,'Raw Data'!N256&lt;=1),'Bảng Giá'!$B$7,IF(AND('Raw Data'!N256&gt;1,'Raw Data'!N256&lt;=1.5),'Bảng Giá'!$B$8,IF(AND('Raw Data'!N256&gt;1.5,'Raw Data'!N256&lt;=2),'Bảng Giá'!$B$9,IF(AND('Raw Data'!N256&gt;2,'Raw Data'!N256&lt;=2.5),'Bảng Giá'!$B$10,IF(AND('Raw Data'!N256&gt;2.5,'Raw Data'!N256&lt;=3),'Bảng Giá'!$B$11,IF(AND('Raw Data'!N256&gt;3,'Raw Data'!N256&lt;=3.5),'Bảng Giá'!$B$12,IF(AND('Raw Data'!N256&gt;3.5,'Raw Data'!N256&lt;=4),'Bảng Giá'!$B$13,IF(AND('Raw Data'!N256&gt;4,'Raw Data'!N256&lt;=4.5),'Bảng Giá'!$B$14,IF(AND('Raw Data'!N256&gt;4.5,'Raw Data'!N256&lt;=5),'Bảng Giá'!$B$15,IF(AND('Raw Data'!N256&gt;5,'Raw Data'!N256&lt;=5.5),'Bảng Giá'!$B$16,IF(AND('Raw Data'!N256&gt;5.5,'Raw Data'!N256&lt;=6),'Bảng Giá'!$B$17,'Bảng Giá'!$B$18)))))))))))))))</f>
        <v>0.1&lt;x&lt;=0.25</v>
      </c>
      <c r="Q256" s="48">
        <f t="shared" si="21"/>
        <v>2.4390243902439025E-2</v>
      </c>
      <c r="R256">
        <f t="shared" si="22"/>
        <v>25200</v>
      </c>
      <c r="S256">
        <f t="shared" si="23"/>
        <v>4700</v>
      </c>
    </row>
    <row r="257" spans="1:19" x14ac:dyDescent="0.25">
      <c r="A257" s="12">
        <v>256</v>
      </c>
      <c r="B257" s="12" t="s">
        <v>293</v>
      </c>
      <c r="C257" s="18">
        <v>31677136899120</v>
      </c>
      <c r="D257" s="17">
        <v>43009.700848807872</v>
      </c>
      <c r="E257" s="17">
        <v>43012.505370752318</v>
      </c>
      <c r="F257" s="13" t="s">
        <v>302</v>
      </c>
      <c r="G257" s="12">
        <v>3100</v>
      </c>
      <c r="H257" s="12" t="s">
        <v>76</v>
      </c>
      <c r="I257" s="12" t="s">
        <v>312</v>
      </c>
      <c r="J257" s="37">
        <f>INDEX('Bảng Giá'!$C$3:$H$18,MATCH('Raw Data'!P257,'Bảng Giá'!$B$3:$B$18,0),MATCH('Raw Data'!M257,'Bảng Giá'!$C$2:$H$2,0))</f>
        <v>75000</v>
      </c>
      <c r="K257" s="12">
        <v>73200</v>
      </c>
      <c r="L257" s="36">
        <f t="shared" si="18"/>
        <v>2.8045219444466056</v>
      </c>
      <c r="M257" t="str">
        <f>'References data'!H258</f>
        <v>Liên Vùng</v>
      </c>
      <c r="N257">
        <f t="shared" si="19"/>
        <v>3.1</v>
      </c>
      <c r="O257">
        <f t="shared" si="20"/>
        <v>1800</v>
      </c>
      <c r="P257" t="str">
        <f>IF(AND(N257&gt;0,N257&lt;=0.05),'Bảng Giá'!$B$3,IF(AND(N257&lt;=0.1,N257&gt;0.05),'Bảng Giá'!$B$4,IF(AND('Raw Data'!N257&gt;0.1,'Raw Data'!N257&lt;=0.25),'Bảng Giá'!$B$5,IF(AND('Raw Data'!N257&gt;0.25,'Raw Data'!N257&lt;=0.5),'Bảng Giá'!$B$6,IF(AND('Raw Data'!N257&gt;0.5,'Raw Data'!N257&lt;=1),'Bảng Giá'!$B$7,IF(AND('Raw Data'!N257&gt;1,'Raw Data'!N257&lt;=1.5),'Bảng Giá'!$B$8,IF(AND('Raw Data'!N257&gt;1.5,'Raw Data'!N257&lt;=2),'Bảng Giá'!$B$9,IF(AND('Raw Data'!N257&gt;2,'Raw Data'!N257&lt;=2.5),'Bảng Giá'!$B$10,IF(AND('Raw Data'!N257&gt;2.5,'Raw Data'!N257&lt;=3),'Bảng Giá'!$B$11,IF(AND('Raw Data'!N257&gt;3,'Raw Data'!N257&lt;=3.5),'Bảng Giá'!$B$12,IF(AND('Raw Data'!N257&gt;3.5,'Raw Data'!N257&lt;=4),'Bảng Giá'!$B$13,IF(AND('Raw Data'!N257&gt;4,'Raw Data'!N257&lt;=4.5),'Bảng Giá'!$B$14,IF(AND('Raw Data'!N257&gt;4.5,'Raw Data'!N257&lt;=5),'Bảng Giá'!$B$15,IF(AND('Raw Data'!N257&gt;5,'Raw Data'!N257&lt;=5.5),'Bảng Giá'!$B$16,IF(AND('Raw Data'!N257&gt;5.5,'Raw Data'!N257&lt;=6),'Bảng Giá'!$B$17,'Bảng Giá'!$B$18)))))))))))))))</f>
        <v>3&lt;x&lt;=3.5</v>
      </c>
      <c r="Q257" s="48">
        <f t="shared" si="21"/>
        <v>2.4590163934426229E-2</v>
      </c>
      <c r="R257">
        <f t="shared" si="22"/>
        <v>90000</v>
      </c>
      <c r="S257">
        <f t="shared" si="23"/>
        <v>16800</v>
      </c>
    </row>
    <row r="258" spans="1:19" x14ac:dyDescent="0.25">
      <c r="A258" s="12">
        <v>257</v>
      </c>
      <c r="B258" s="12" t="s">
        <v>293</v>
      </c>
      <c r="C258" s="18">
        <v>31677136945881</v>
      </c>
      <c r="D258" s="17">
        <v>43016.574671840281</v>
      </c>
      <c r="E258" s="17">
        <v>43018.551119097225</v>
      </c>
      <c r="F258" s="13" t="s">
        <v>302</v>
      </c>
      <c r="G258" s="12">
        <v>32000</v>
      </c>
      <c r="H258" s="12" t="s">
        <v>76</v>
      </c>
      <c r="I258" s="12" t="s">
        <v>146</v>
      </c>
      <c r="J258" s="37">
        <f>INDEX('Bảng Giá'!$C$3:$H$18,MATCH('Raw Data'!P258,'Bảng Giá'!$B$3:$B$18,0),MATCH('Raw Data'!M258,'Bảng Giá'!$C$2:$H$2,0))</f>
        <v>8000</v>
      </c>
      <c r="K258" s="12">
        <v>516000</v>
      </c>
      <c r="L258" s="36">
        <f t="shared" si="18"/>
        <v>1.9764472569440841</v>
      </c>
      <c r="M258" t="str">
        <f>'References data'!H259</f>
        <v>Liên Vùng đặc biệt</v>
      </c>
      <c r="N258" s="46">
        <f t="shared" si="19"/>
        <v>32</v>
      </c>
      <c r="O258">
        <f t="shared" si="20"/>
        <v>-508000</v>
      </c>
      <c r="P258" t="str">
        <f>IF(AND(N258&gt;0,N258&lt;=0.05),'Bảng Giá'!$B$3,IF(AND(N258&lt;=0.1,N258&gt;0.05),'Bảng Giá'!$B$4,IF(AND('Raw Data'!N258&gt;0.1,'Raw Data'!N258&lt;=0.25),'Bảng Giá'!$B$5,IF(AND('Raw Data'!N258&gt;0.25,'Raw Data'!N258&lt;=0.5),'Bảng Giá'!$B$6,IF(AND('Raw Data'!N258&gt;0.5,'Raw Data'!N258&lt;=1),'Bảng Giá'!$B$7,IF(AND('Raw Data'!N258&gt;1,'Raw Data'!N258&lt;=1.5),'Bảng Giá'!$B$8,IF(AND('Raw Data'!N258&gt;1.5,'Raw Data'!N258&lt;=2),'Bảng Giá'!$B$9,IF(AND('Raw Data'!N258&gt;2,'Raw Data'!N258&lt;=2.5),'Bảng Giá'!$B$10,IF(AND('Raw Data'!N258&gt;2.5,'Raw Data'!N258&lt;=3),'Bảng Giá'!$B$11,IF(AND('Raw Data'!N258&gt;3,'Raw Data'!N258&lt;=3.5),'Bảng Giá'!$B$12,IF(AND('Raw Data'!N258&gt;3.5,'Raw Data'!N258&lt;=4),'Bảng Giá'!$B$13,IF(AND('Raw Data'!N258&gt;4,'Raw Data'!N258&lt;=4.5),'Bảng Giá'!$B$14,IF(AND('Raw Data'!N258&gt;4.5,'Raw Data'!N258&lt;=5),'Bảng Giá'!$B$15,IF(AND('Raw Data'!N258&gt;5,'Raw Data'!N258&lt;=5.5),'Bảng Giá'!$B$16,IF(AND('Raw Data'!N258&gt;5.5,'Raw Data'!N258&lt;=6),'Bảng Giá'!$B$17,'Bảng Giá'!$B$18)))))))))))))))</f>
        <v>Next 0.5</v>
      </c>
      <c r="Q258" s="48">
        <f t="shared" si="21"/>
        <v>-0.98449612403100772</v>
      </c>
      <c r="R258">
        <f t="shared" si="22"/>
        <v>9600</v>
      </c>
      <c r="S258">
        <f t="shared" si="23"/>
        <v>-506400</v>
      </c>
    </row>
    <row r="259" spans="1:19" x14ac:dyDescent="0.25">
      <c r="A259" s="12">
        <v>258</v>
      </c>
      <c r="B259" s="12" t="s">
        <v>293</v>
      </c>
      <c r="C259" s="18">
        <v>31677136966498</v>
      </c>
      <c r="D259" s="17">
        <v>43017.809881018518</v>
      </c>
      <c r="E259" s="17">
        <v>43019.770366631943</v>
      </c>
      <c r="F259" s="13" t="s">
        <v>302</v>
      </c>
      <c r="G259" s="12">
        <v>200</v>
      </c>
      <c r="H259" s="12" t="s">
        <v>76</v>
      </c>
      <c r="I259" s="12" t="s">
        <v>101</v>
      </c>
      <c r="J259" s="37">
        <f>INDEX('Bảng Giá'!$C$3:$H$18,MATCH('Raw Data'!P259,'Bảng Giá'!$B$3:$B$18,0),MATCH('Raw Data'!M259,'Bảng Giá'!$C$2:$H$2,0))</f>
        <v>21000</v>
      </c>
      <c r="K259" s="12">
        <v>20500</v>
      </c>
      <c r="L259" s="36">
        <f t="shared" ref="L259:L322" si="24">E259-D259</f>
        <v>1.9604856134246802</v>
      </c>
      <c r="M259" t="str">
        <f>'References data'!H260</f>
        <v>Liên Vùng</v>
      </c>
      <c r="N259">
        <f t="shared" ref="N259:N322" si="25">G259/1000</f>
        <v>0.2</v>
      </c>
      <c r="O259">
        <f t="shared" ref="O259:O322" si="26">J259-K259</f>
        <v>500</v>
      </c>
      <c r="P259" t="str">
        <f>IF(AND(N259&gt;0,N259&lt;=0.05),'Bảng Giá'!$B$3,IF(AND(N259&lt;=0.1,N259&gt;0.05),'Bảng Giá'!$B$4,IF(AND('Raw Data'!N259&gt;0.1,'Raw Data'!N259&lt;=0.25),'Bảng Giá'!$B$5,IF(AND('Raw Data'!N259&gt;0.25,'Raw Data'!N259&lt;=0.5),'Bảng Giá'!$B$6,IF(AND('Raw Data'!N259&gt;0.5,'Raw Data'!N259&lt;=1),'Bảng Giá'!$B$7,IF(AND('Raw Data'!N259&gt;1,'Raw Data'!N259&lt;=1.5),'Bảng Giá'!$B$8,IF(AND('Raw Data'!N259&gt;1.5,'Raw Data'!N259&lt;=2),'Bảng Giá'!$B$9,IF(AND('Raw Data'!N259&gt;2,'Raw Data'!N259&lt;=2.5),'Bảng Giá'!$B$10,IF(AND('Raw Data'!N259&gt;2.5,'Raw Data'!N259&lt;=3),'Bảng Giá'!$B$11,IF(AND('Raw Data'!N259&gt;3,'Raw Data'!N259&lt;=3.5),'Bảng Giá'!$B$12,IF(AND('Raw Data'!N259&gt;3.5,'Raw Data'!N259&lt;=4),'Bảng Giá'!$B$13,IF(AND('Raw Data'!N259&gt;4,'Raw Data'!N259&lt;=4.5),'Bảng Giá'!$B$14,IF(AND('Raw Data'!N259&gt;4.5,'Raw Data'!N259&lt;=5),'Bảng Giá'!$B$15,IF(AND('Raw Data'!N259&gt;5,'Raw Data'!N259&lt;=5.5),'Bảng Giá'!$B$16,IF(AND('Raw Data'!N259&gt;5.5,'Raw Data'!N259&lt;=6),'Bảng Giá'!$B$17,'Bảng Giá'!$B$18)))))))))))))))</f>
        <v>0.1&lt;x&lt;=0.25</v>
      </c>
      <c r="Q259" s="48">
        <f t="shared" ref="Q259:Q322" si="27">O259/K259</f>
        <v>2.4390243902439025E-2</v>
      </c>
      <c r="R259">
        <f t="shared" ref="R259:R322" si="28">J259+(J259*0.2)</f>
        <v>25200</v>
      </c>
      <c r="S259">
        <f t="shared" ref="S259:S322" si="29">R259-K259</f>
        <v>4700</v>
      </c>
    </row>
    <row r="260" spans="1:19" x14ac:dyDescent="0.25">
      <c r="A260" s="12">
        <v>259</v>
      </c>
      <c r="B260" s="12" t="s">
        <v>293</v>
      </c>
      <c r="C260" s="18">
        <v>31677136953428</v>
      </c>
      <c r="D260" s="17">
        <v>43017.809691631941</v>
      </c>
      <c r="E260" s="17">
        <v>43020.493724502317</v>
      </c>
      <c r="F260" s="13" t="s">
        <v>302</v>
      </c>
      <c r="G260" s="12">
        <v>1105</v>
      </c>
      <c r="H260" s="12" t="s">
        <v>76</v>
      </c>
      <c r="I260" s="12" t="s">
        <v>191</v>
      </c>
      <c r="J260" s="37">
        <f>INDEX('Bảng Giá'!$C$3:$H$18,MATCH('Raw Data'!P260,'Bảng Giá'!$B$3:$B$18,0),MATCH('Raw Data'!M260,'Bảng Giá'!$C$2:$H$2,0))</f>
        <v>41000</v>
      </c>
      <c r="K260" s="12">
        <v>40000</v>
      </c>
      <c r="L260" s="36">
        <f t="shared" si="24"/>
        <v>2.6840328703765408</v>
      </c>
      <c r="M260" t="str">
        <f>'References data'!H261</f>
        <v>Liên Vùng</v>
      </c>
      <c r="N260">
        <f t="shared" si="25"/>
        <v>1.105</v>
      </c>
      <c r="O260">
        <f t="shared" si="26"/>
        <v>1000</v>
      </c>
      <c r="P260" t="str">
        <f>IF(AND(N260&gt;0,N260&lt;=0.05),'Bảng Giá'!$B$3,IF(AND(N260&lt;=0.1,N260&gt;0.05),'Bảng Giá'!$B$4,IF(AND('Raw Data'!N260&gt;0.1,'Raw Data'!N260&lt;=0.25),'Bảng Giá'!$B$5,IF(AND('Raw Data'!N260&gt;0.25,'Raw Data'!N260&lt;=0.5),'Bảng Giá'!$B$6,IF(AND('Raw Data'!N260&gt;0.5,'Raw Data'!N260&lt;=1),'Bảng Giá'!$B$7,IF(AND('Raw Data'!N260&gt;1,'Raw Data'!N260&lt;=1.5),'Bảng Giá'!$B$8,IF(AND('Raw Data'!N260&gt;1.5,'Raw Data'!N260&lt;=2),'Bảng Giá'!$B$9,IF(AND('Raw Data'!N260&gt;2,'Raw Data'!N260&lt;=2.5),'Bảng Giá'!$B$10,IF(AND('Raw Data'!N260&gt;2.5,'Raw Data'!N260&lt;=3),'Bảng Giá'!$B$11,IF(AND('Raw Data'!N260&gt;3,'Raw Data'!N260&lt;=3.5),'Bảng Giá'!$B$12,IF(AND('Raw Data'!N260&gt;3.5,'Raw Data'!N260&lt;=4),'Bảng Giá'!$B$13,IF(AND('Raw Data'!N260&gt;4,'Raw Data'!N260&lt;=4.5),'Bảng Giá'!$B$14,IF(AND('Raw Data'!N260&gt;4.5,'Raw Data'!N260&lt;=5),'Bảng Giá'!$B$15,IF(AND('Raw Data'!N260&gt;5,'Raw Data'!N260&lt;=5.5),'Bảng Giá'!$B$16,IF(AND('Raw Data'!N260&gt;5.5,'Raw Data'!N260&lt;=6),'Bảng Giá'!$B$17,'Bảng Giá'!$B$18)))))))))))))))</f>
        <v>1&lt;x&lt;=1.5</v>
      </c>
      <c r="Q260" s="48">
        <f t="shared" si="27"/>
        <v>2.5000000000000001E-2</v>
      </c>
      <c r="R260">
        <f t="shared" si="28"/>
        <v>49200</v>
      </c>
      <c r="S260">
        <f t="shared" si="29"/>
        <v>9200</v>
      </c>
    </row>
    <row r="261" spans="1:19" x14ac:dyDescent="0.25">
      <c r="A261" s="12">
        <v>260</v>
      </c>
      <c r="B261" s="12" t="s">
        <v>293</v>
      </c>
      <c r="C261" s="18">
        <v>31677136907685</v>
      </c>
      <c r="D261" s="17">
        <v>43011.787355092594</v>
      </c>
      <c r="E261" s="17">
        <v>43014.675808449072</v>
      </c>
      <c r="F261" s="13" t="s">
        <v>302</v>
      </c>
      <c r="G261" s="12">
        <v>2000</v>
      </c>
      <c r="H261" s="12" t="s">
        <v>76</v>
      </c>
      <c r="I261" s="12" t="s">
        <v>131</v>
      </c>
      <c r="J261" s="37">
        <f>INDEX('Bảng Giá'!$C$3:$H$18,MATCH('Raw Data'!P261,'Bảng Giá'!$B$3:$B$18,0),MATCH('Raw Data'!M261,'Bảng Giá'!$C$2:$H$2,0))</f>
        <v>46500</v>
      </c>
      <c r="K261" s="12">
        <v>53500</v>
      </c>
      <c r="L261" s="36">
        <f t="shared" si="24"/>
        <v>2.8884533564778394</v>
      </c>
      <c r="M261" t="str">
        <f>'References data'!H262</f>
        <v>Liên Vùng đặc biệt</v>
      </c>
      <c r="N261">
        <f t="shared" si="25"/>
        <v>2</v>
      </c>
      <c r="O261">
        <f t="shared" si="26"/>
        <v>-7000</v>
      </c>
      <c r="P261" t="str">
        <f>IF(AND(N261&gt;0,N261&lt;=0.05),'Bảng Giá'!$B$3,IF(AND(N261&lt;=0.1,N261&gt;0.05),'Bảng Giá'!$B$4,IF(AND('Raw Data'!N261&gt;0.1,'Raw Data'!N261&lt;=0.25),'Bảng Giá'!$B$5,IF(AND('Raw Data'!N261&gt;0.25,'Raw Data'!N261&lt;=0.5),'Bảng Giá'!$B$6,IF(AND('Raw Data'!N261&gt;0.5,'Raw Data'!N261&lt;=1),'Bảng Giá'!$B$7,IF(AND('Raw Data'!N261&gt;1,'Raw Data'!N261&lt;=1.5),'Bảng Giá'!$B$8,IF(AND('Raw Data'!N261&gt;1.5,'Raw Data'!N261&lt;=2),'Bảng Giá'!$B$9,IF(AND('Raw Data'!N261&gt;2,'Raw Data'!N261&lt;=2.5),'Bảng Giá'!$B$10,IF(AND('Raw Data'!N261&gt;2.5,'Raw Data'!N261&lt;=3),'Bảng Giá'!$B$11,IF(AND('Raw Data'!N261&gt;3,'Raw Data'!N261&lt;=3.5),'Bảng Giá'!$B$12,IF(AND('Raw Data'!N261&gt;3.5,'Raw Data'!N261&lt;=4),'Bảng Giá'!$B$13,IF(AND('Raw Data'!N261&gt;4,'Raw Data'!N261&lt;=4.5),'Bảng Giá'!$B$14,IF(AND('Raw Data'!N261&gt;4.5,'Raw Data'!N261&lt;=5),'Bảng Giá'!$B$15,IF(AND('Raw Data'!N261&gt;5,'Raw Data'!N261&lt;=5.5),'Bảng Giá'!$B$16,IF(AND('Raw Data'!N261&gt;5.5,'Raw Data'!N261&lt;=6),'Bảng Giá'!$B$17,'Bảng Giá'!$B$18)))))))))))))))</f>
        <v>1.5&lt;x&lt;=2</v>
      </c>
      <c r="Q261" s="48">
        <f t="shared" si="27"/>
        <v>-0.13084112149532709</v>
      </c>
      <c r="R261">
        <f t="shared" si="28"/>
        <v>55800</v>
      </c>
      <c r="S261">
        <f t="shared" si="29"/>
        <v>2300</v>
      </c>
    </row>
    <row r="262" spans="1:19" x14ac:dyDescent="0.25">
      <c r="A262" s="12">
        <v>261</v>
      </c>
      <c r="B262" s="12" t="s">
        <v>293</v>
      </c>
      <c r="C262" s="18">
        <v>31677136961300</v>
      </c>
      <c r="D262" s="17">
        <v>43017.76298619213</v>
      </c>
      <c r="E262" s="17">
        <v>43019.641527858796</v>
      </c>
      <c r="F262" s="13" t="s">
        <v>302</v>
      </c>
      <c r="G262" s="12">
        <v>25000</v>
      </c>
      <c r="H262" s="12" t="s">
        <v>76</v>
      </c>
      <c r="I262" s="12" t="s">
        <v>171</v>
      </c>
      <c r="J262" s="37">
        <f>INDEX('Bảng Giá'!$C$3:$H$18,MATCH('Raw Data'!P262,'Bảng Giá'!$B$3:$B$18,0),MATCH('Raw Data'!M262,'Bảng Giá'!$C$2:$H$2,0))</f>
        <v>8500</v>
      </c>
      <c r="K262" s="12">
        <v>429500</v>
      </c>
      <c r="L262" s="36">
        <f t="shared" si="24"/>
        <v>1.8785416666651145</v>
      </c>
      <c r="M262" t="str">
        <f>'References data'!H263</f>
        <v>Liên Vùng</v>
      </c>
      <c r="N262" s="46">
        <f t="shared" si="25"/>
        <v>25</v>
      </c>
      <c r="O262">
        <f t="shared" si="26"/>
        <v>-421000</v>
      </c>
      <c r="P262" t="str">
        <f>IF(AND(N262&gt;0,N262&lt;=0.05),'Bảng Giá'!$B$3,IF(AND(N262&lt;=0.1,N262&gt;0.05),'Bảng Giá'!$B$4,IF(AND('Raw Data'!N262&gt;0.1,'Raw Data'!N262&lt;=0.25),'Bảng Giá'!$B$5,IF(AND('Raw Data'!N262&gt;0.25,'Raw Data'!N262&lt;=0.5),'Bảng Giá'!$B$6,IF(AND('Raw Data'!N262&gt;0.5,'Raw Data'!N262&lt;=1),'Bảng Giá'!$B$7,IF(AND('Raw Data'!N262&gt;1,'Raw Data'!N262&lt;=1.5),'Bảng Giá'!$B$8,IF(AND('Raw Data'!N262&gt;1.5,'Raw Data'!N262&lt;=2),'Bảng Giá'!$B$9,IF(AND('Raw Data'!N262&gt;2,'Raw Data'!N262&lt;=2.5),'Bảng Giá'!$B$10,IF(AND('Raw Data'!N262&gt;2.5,'Raw Data'!N262&lt;=3),'Bảng Giá'!$B$11,IF(AND('Raw Data'!N262&gt;3,'Raw Data'!N262&lt;=3.5),'Bảng Giá'!$B$12,IF(AND('Raw Data'!N262&gt;3.5,'Raw Data'!N262&lt;=4),'Bảng Giá'!$B$13,IF(AND('Raw Data'!N262&gt;4,'Raw Data'!N262&lt;=4.5),'Bảng Giá'!$B$14,IF(AND('Raw Data'!N262&gt;4.5,'Raw Data'!N262&lt;=5),'Bảng Giá'!$B$15,IF(AND('Raw Data'!N262&gt;5,'Raw Data'!N262&lt;=5.5),'Bảng Giá'!$B$16,IF(AND('Raw Data'!N262&gt;5.5,'Raw Data'!N262&lt;=6),'Bảng Giá'!$B$17,'Bảng Giá'!$B$18)))))))))))))))</f>
        <v>Next 0.5</v>
      </c>
      <c r="Q262" s="48">
        <f t="shared" si="27"/>
        <v>-0.98020954598370202</v>
      </c>
      <c r="R262">
        <f t="shared" si="28"/>
        <v>10200</v>
      </c>
      <c r="S262">
        <f t="shared" si="29"/>
        <v>-419300</v>
      </c>
    </row>
    <row r="263" spans="1:19" x14ac:dyDescent="0.25">
      <c r="A263" s="12">
        <v>262</v>
      </c>
      <c r="B263" s="12" t="s">
        <v>293</v>
      </c>
      <c r="C263" s="18">
        <v>31677136938196</v>
      </c>
      <c r="D263" s="17">
        <v>43015.930763923614</v>
      </c>
      <c r="E263" s="17">
        <v>43017.654124074077</v>
      </c>
      <c r="F263" s="13" t="s">
        <v>302</v>
      </c>
      <c r="G263" s="12">
        <v>9000</v>
      </c>
      <c r="H263" s="12" t="s">
        <v>76</v>
      </c>
      <c r="I263" s="12" t="s">
        <v>146</v>
      </c>
      <c r="J263" s="37">
        <f>INDEX('Bảng Giá'!$C$3:$H$18,MATCH('Raw Data'!P263,'Bảng Giá'!$B$3:$B$18,0),MATCH('Raw Data'!M263,'Bảng Giá'!$C$2:$H$2,0))</f>
        <v>8000</v>
      </c>
      <c r="K263" s="12">
        <v>155400</v>
      </c>
      <c r="L263" s="36">
        <f t="shared" si="24"/>
        <v>1.7233601504631224</v>
      </c>
      <c r="M263" t="str">
        <f>'References data'!H264</f>
        <v>Liên Vùng đặc biệt</v>
      </c>
      <c r="N263" s="46">
        <f t="shared" si="25"/>
        <v>9</v>
      </c>
      <c r="O263">
        <f t="shared" si="26"/>
        <v>-147400</v>
      </c>
      <c r="P263" t="str">
        <f>IF(AND(N263&gt;0,N263&lt;=0.05),'Bảng Giá'!$B$3,IF(AND(N263&lt;=0.1,N263&gt;0.05),'Bảng Giá'!$B$4,IF(AND('Raw Data'!N263&gt;0.1,'Raw Data'!N263&lt;=0.25),'Bảng Giá'!$B$5,IF(AND('Raw Data'!N263&gt;0.25,'Raw Data'!N263&lt;=0.5),'Bảng Giá'!$B$6,IF(AND('Raw Data'!N263&gt;0.5,'Raw Data'!N263&lt;=1),'Bảng Giá'!$B$7,IF(AND('Raw Data'!N263&gt;1,'Raw Data'!N263&lt;=1.5),'Bảng Giá'!$B$8,IF(AND('Raw Data'!N263&gt;1.5,'Raw Data'!N263&lt;=2),'Bảng Giá'!$B$9,IF(AND('Raw Data'!N263&gt;2,'Raw Data'!N263&lt;=2.5),'Bảng Giá'!$B$10,IF(AND('Raw Data'!N263&gt;2.5,'Raw Data'!N263&lt;=3),'Bảng Giá'!$B$11,IF(AND('Raw Data'!N263&gt;3,'Raw Data'!N263&lt;=3.5),'Bảng Giá'!$B$12,IF(AND('Raw Data'!N263&gt;3.5,'Raw Data'!N263&lt;=4),'Bảng Giá'!$B$13,IF(AND('Raw Data'!N263&gt;4,'Raw Data'!N263&lt;=4.5),'Bảng Giá'!$B$14,IF(AND('Raw Data'!N263&gt;4.5,'Raw Data'!N263&lt;=5),'Bảng Giá'!$B$15,IF(AND('Raw Data'!N263&gt;5,'Raw Data'!N263&lt;=5.5),'Bảng Giá'!$B$16,IF(AND('Raw Data'!N263&gt;5.5,'Raw Data'!N263&lt;=6),'Bảng Giá'!$B$17,'Bảng Giá'!$B$18)))))))))))))))</f>
        <v>Next 0.5</v>
      </c>
      <c r="Q263" s="48">
        <f t="shared" si="27"/>
        <v>-0.94851994851994847</v>
      </c>
      <c r="R263">
        <f t="shared" si="28"/>
        <v>9600</v>
      </c>
      <c r="S263">
        <f t="shared" si="29"/>
        <v>-145800</v>
      </c>
    </row>
    <row r="264" spans="1:19" x14ac:dyDescent="0.25">
      <c r="A264" s="12">
        <v>263</v>
      </c>
      <c r="B264" s="12" t="s">
        <v>293</v>
      </c>
      <c r="C264" s="18">
        <v>31677136925382</v>
      </c>
      <c r="D264" s="17">
        <v>43012.601529398147</v>
      </c>
      <c r="E264" s="17">
        <v>43014.628649965278</v>
      </c>
      <c r="F264" s="13" t="s">
        <v>302</v>
      </c>
      <c r="G264" s="12">
        <v>2500</v>
      </c>
      <c r="H264" s="12" t="s">
        <v>76</v>
      </c>
      <c r="I264" s="12" t="s">
        <v>289</v>
      </c>
      <c r="J264" s="37">
        <f>INDEX('Bảng Giá'!$C$3:$H$18,MATCH('Raw Data'!P264,'Bảng Giá'!$B$3:$B$18,0),MATCH('Raw Data'!M264,'Bảng Giá'!$C$2:$H$2,0))</f>
        <v>54500</v>
      </c>
      <c r="K264" s="12">
        <v>61300</v>
      </c>
      <c r="L264" s="36">
        <f t="shared" si="24"/>
        <v>2.0271205671306234</v>
      </c>
      <c r="M264" t="str">
        <f>'References data'!H265</f>
        <v>Liên Vùng đặc biệt</v>
      </c>
      <c r="N264">
        <f t="shared" si="25"/>
        <v>2.5</v>
      </c>
      <c r="O264">
        <f t="shared" si="26"/>
        <v>-6800</v>
      </c>
      <c r="P264" t="str">
        <f>IF(AND(N264&gt;0,N264&lt;=0.05),'Bảng Giá'!$B$3,IF(AND(N264&lt;=0.1,N264&gt;0.05),'Bảng Giá'!$B$4,IF(AND('Raw Data'!N264&gt;0.1,'Raw Data'!N264&lt;=0.25),'Bảng Giá'!$B$5,IF(AND('Raw Data'!N264&gt;0.25,'Raw Data'!N264&lt;=0.5),'Bảng Giá'!$B$6,IF(AND('Raw Data'!N264&gt;0.5,'Raw Data'!N264&lt;=1),'Bảng Giá'!$B$7,IF(AND('Raw Data'!N264&gt;1,'Raw Data'!N264&lt;=1.5),'Bảng Giá'!$B$8,IF(AND('Raw Data'!N264&gt;1.5,'Raw Data'!N264&lt;=2),'Bảng Giá'!$B$9,IF(AND('Raw Data'!N264&gt;2,'Raw Data'!N264&lt;=2.5),'Bảng Giá'!$B$10,IF(AND('Raw Data'!N264&gt;2.5,'Raw Data'!N264&lt;=3),'Bảng Giá'!$B$11,IF(AND('Raw Data'!N264&gt;3,'Raw Data'!N264&lt;=3.5),'Bảng Giá'!$B$12,IF(AND('Raw Data'!N264&gt;3.5,'Raw Data'!N264&lt;=4),'Bảng Giá'!$B$13,IF(AND('Raw Data'!N264&gt;4,'Raw Data'!N264&lt;=4.5),'Bảng Giá'!$B$14,IF(AND('Raw Data'!N264&gt;4.5,'Raw Data'!N264&lt;=5),'Bảng Giá'!$B$15,IF(AND('Raw Data'!N264&gt;5,'Raw Data'!N264&lt;=5.5),'Bảng Giá'!$B$16,IF(AND('Raw Data'!N264&gt;5.5,'Raw Data'!N264&lt;=6),'Bảng Giá'!$B$17,'Bảng Giá'!$B$18)))))))))))))))</f>
        <v>2&lt;x&lt;=2.5</v>
      </c>
      <c r="Q264" s="48">
        <f t="shared" si="27"/>
        <v>-0.11092985318107668</v>
      </c>
      <c r="R264">
        <f t="shared" si="28"/>
        <v>65400</v>
      </c>
      <c r="S264">
        <f t="shared" si="29"/>
        <v>4100</v>
      </c>
    </row>
    <row r="265" spans="1:19" x14ac:dyDescent="0.25">
      <c r="A265" s="12">
        <v>264</v>
      </c>
      <c r="B265" s="12" t="s">
        <v>293</v>
      </c>
      <c r="C265" s="18">
        <v>31677136957860</v>
      </c>
      <c r="D265" s="17">
        <v>43017.872214085648</v>
      </c>
      <c r="E265" s="17">
        <v>43019.511906793981</v>
      </c>
      <c r="F265" s="13" t="s">
        <v>302</v>
      </c>
      <c r="G265" s="12">
        <v>8556</v>
      </c>
      <c r="H265" s="12" t="s">
        <v>76</v>
      </c>
      <c r="I265" s="12" t="s">
        <v>128</v>
      </c>
      <c r="J265" s="37">
        <f>INDEX('Bảng Giá'!$C$3:$H$18,MATCH('Raw Data'!P265,'Bảng Giá'!$B$3:$B$18,0),MATCH('Raw Data'!M265,'Bảng Giá'!$C$2:$H$2,0))</f>
        <v>8000</v>
      </c>
      <c r="K265" s="12">
        <v>148400</v>
      </c>
      <c r="L265" s="36">
        <f t="shared" si="24"/>
        <v>1.6396927083333139</v>
      </c>
      <c r="M265" t="str">
        <f>'References data'!H266</f>
        <v>Liên Vùng đặc biệt</v>
      </c>
      <c r="N265" s="46">
        <f t="shared" si="25"/>
        <v>8.5559999999999992</v>
      </c>
      <c r="O265">
        <f t="shared" si="26"/>
        <v>-140400</v>
      </c>
      <c r="P265" t="str">
        <f>IF(AND(N265&gt;0,N265&lt;=0.05),'Bảng Giá'!$B$3,IF(AND(N265&lt;=0.1,N265&gt;0.05),'Bảng Giá'!$B$4,IF(AND('Raw Data'!N265&gt;0.1,'Raw Data'!N265&lt;=0.25),'Bảng Giá'!$B$5,IF(AND('Raw Data'!N265&gt;0.25,'Raw Data'!N265&lt;=0.5),'Bảng Giá'!$B$6,IF(AND('Raw Data'!N265&gt;0.5,'Raw Data'!N265&lt;=1),'Bảng Giá'!$B$7,IF(AND('Raw Data'!N265&gt;1,'Raw Data'!N265&lt;=1.5),'Bảng Giá'!$B$8,IF(AND('Raw Data'!N265&gt;1.5,'Raw Data'!N265&lt;=2),'Bảng Giá'!$B$9,IF(AND('Raw Data'!N265&gt;2,'Raw Data'!N265&lt;=2.5),'Bảng Giá'!$B$10,IF(AND('Raw Data'!N265&gt;2.5,'Raw Data'!N265&lt;=3),'Bảng Giá'!$B$11,IF(AND('Raw Data'!N265&gt;3,'Raw Data'!N265&lt;=3.5),'Bảng Giá'!$B$12,IF(AND('Raw Data'!N265&gt;3.5,'Raw Data'!N265&lt;=4),'Bảng Giá'!$B$13,IF(AND('Raw Data'!N265&gt;4,'Raw Data'!N265&lt;=4.5),'Bảng Giá'!$B$14,IF(AND('Raw Data'!N265&gt;4.5,'Raw Data'!N265&lt;=5),'Bảng Giá'!$B$15,IF(AND('Raw Data'!N265&gt;5,'Raw Data'!N265&lt;=5.5),'Bảng Giá'!$B$16,IF(AND('Raw Data'!N265&gt;5.5,'Raw Data'!N265&lt;=6),'Bảng Giá'!$B$17,'Bảng Giá'!$B$18)))))))))))))))</f>
        <v>Next 0.5</v>
      </c>
      <c r="Q265" s="48">
        <f t="shared" si="27"/>
        <v>-0.9460916442048517</v>
      </c>
      <c r="R265">
        <f t="shared" si="28"/>
        <v>9600</v>
      </c>
      <c r="S265">
        <f t="shared" si="29"/>
        <v>-138800</v>
      </c>
    </row>
    <row r="266" spans="1:19" x14ac:dyDescent="0.25">
      <c r="A266" s="12">
        <v>265</v>
      </c>
      <c r="B266" s="12" t="s">
        <v>293</v>
      </c>
      <c r="C266" s="18">
        <v>31677136914255</v>
      </c>
      <c r="D266" s="17">
        <v>43011.972902777779</v>
      </c>
      <c r="E266" s="17">
        <v>43013.395486724534</v>
      </c>
      <c r="F266" s="13" t="s">
        <v>302</v>
      </c>
      <c r="G266" s="12">
        <v>200</v>
      </c>
      <c r="H266" s="12" t="s">
        <v>76</v>
      </c>
      <c r="I266" s="12" t="s">
        <v>139</v>
      </c>
      <c r="J266" s="37">
        <f>INDEX('Bảng Giá'!$C$3:$H$18,MATCH('Raw Data'!P266,'Bảng Giá'!$B$3:$B$18,0),MATCH('Raw Data'!M266,'Bảng Giá'!$C$2:$H$2,0))</f>
        <v>21000</v>
      </c>
      <c r="K266" s="12">
        <v>20600</v>
      </c>
      <c r="L266" s="36">
        <f t="shared" si="24"/>
        <v>1.4225839467544574</v>
      </c>
      <c r="M266" t="str">
        <f>'References data'!H267</f>
        <v>Liên Vùng đặc biệt</v>
      </c>
      <c r="N266">
        <f t="shared" si="25"/>
        <v>0.2</v>
      </c>
      <c r="O266">
        <f t="shared" si="26"/>
        <v>400</v>
      </c>
      <c r="P266" t="str">
        <f>IF(AND(N266&gt;0,N266&lt;=0.05),'Bảng Giá'!$B$3,IF(AND(N266&lt;=0.1,N266&gt;0.05),'Bảng Giá'!$B$4,IF(AND('Raw Data'!N266&gt;0.1,'Raw Data'!N266&lt;=0.25),'Bảng Giá'!$B$5,IF(AND('Raw Data'!N266&gt;0.25,'Raw Data'!N266&lt;=0.5),'Bảng Giá'!$B$6,IF(AND('Raw Data'!N266&gt;0.5,'Raw Data'!N266&lt;=1),'Bảng Giá'!$B$7,IF(AND('Raw Data'!N266&gt;1,'Raw Data'!N266&lt;=1.5),'Bảng Giá'!$B$8,IF(AND('Raw Data'!N266&gt;1.5,'Raw Data'!N266&lt;=2),'Bảng Giá'!$B$9,IF(AND('Raw Data'!N266&gt;2,'Raw Data'!N266&lt;=2.5),'Bảng Giá'!$B$10,IF(AND('Raw Data'!N266&gt;2.5,'Raw Data'!N266&lt;=3),'Bảng Giá'!$B$11,IF(AND('Raw Data'!N266&gt;3,'Raw Data'!N266&lt;=3.5),'Bảng Giá'!$B$12,IF(AND('Raw Data'!N266&gt;3.5,'Raw Data'!N266&lt;=4),'Bảng Giá'!$B$13,IF(AND('Raw Data'!N266&gt;4,'Raw Data'!N266&lt;=4.5),'Bảng Giá'!$B$14,IF(AND('Raw Data'!N266&gt;4.5,'Raw Data'!N266&lt;=5),'Bảng Giá'!$B$15,IF(AND('Raw Data'!N266&gt;5,'Raw Data'!N266&lt;=5.5),'Bảng Giá'!$B$16,IF(AND('Raw Data'!N266&gt;5.5,'Raw Data'!N266&lt;=6),'Bảng Giá'!$B$17,'Bảng Giá'!$B$18)))))))))))))))</f>
        <v>0.1&lt;x&lt;=0.25</v>
      </c>
      <c r="Q266" s="48">
        <f t="shared" si="27"/>
        <v>1.9417475728155338E-2</v>
      </c>
      <c r="R266">
        <f t="shared" si="28"/>
        <v>25200</v>
      </c>
      <c r="S266">
        <f t="shared" si="29"/>
        <v>4600</v>
      </c>
    </row>
    <row r="267" spans="1:19" x14ac:dyDescent="0.25">
      <c r="A267" s="12">
        <v>266</v>
      </c>
      <c r="B267" s="12" t="s">
        <v>293</v>
      </c>
      <c r="C267" s="18">
        <v>31677136897741</v>
      </c>
      <c r="D267" s="17">
        <v>43009.450673761574</v>
      </c>
      <c r="E267" s="17">
        <v>43014.780731365739</v>
      </c>
      <c r="F267" s="12" t="s">
        <v>321</v>
      </c>
      <c r="G267" s="12">
        <v>360</v>
      </c>
      <c r="H267" s="12" t="s">
        <v>76</v>
      </c>
      <c r="I267" s="12" t="s">
        <v>328</v>
      </c>
      <c r="J267" s="37">
        <f>INDEX('Bảng Giá'!$C$3:$H$18,MATCH('Raw Data'!P267,'Bảng Giá'!$B$3:$B$18,0),MATCH('Raw Data'!M267,'Bảng Giá'!$C$2:$H$2,0))</f>
        <v>26000</v>
      </c>
      <c r="K267" s="12">
        <v>25400</v>
      </c>
      <c r="L267" s="36">
        <f t="shared" si="24"/>
        <v>5.3300576041656313</v>
      </c>
      <c r="M267" t="str">
        <f>'References data'!H268</f>
        <v>Liên Vùng</v>
      </c>
      <c r="N267">
        <f t="shared" si="25"/>
        <v>0.36</v>
      </c>
      <c r="O267">
        <f t="shared" si="26"/>
        <v>600</v>
      </c>
      <c r="P267" t="str">
        <f>IF(AND(N267&gt;0,N267&lt;=0.05),'Bảng Giá'!$B$3,IF(AND(N267&lt;=0.1,N267&gt;0.05),'Bảng Giá'!$B$4,IF(AND('Raw Data'!N267&gt;0.1,'Raw Data'!N267&lt;=0.25),'Bảng Giá'!$B$5,IF(AND('Raw Data'!N267&gt;0.25,'Raw Data'!N267&lt;=0.5),'Bảng Giá'!$B$6,IF(AND('Raw Data'!N267&gt;0.5,'Raw Data'!N267&lt;=1),'Bảng Giá'!$B$7,IF(AND('Raw Data'!N267&gt;1,'Raw Data'!N267&lt;=1.5),'Bảng Giá'!$B$8,IF(AND('Raw Data'!N267&gt;1.5,'Raw Data'!N267&lt;=2),'Bảng Giá'!$B$9,IF(AND('Raw Data'!N267&gt;2,'Raw Data'!N267&lt;=2.5),'Bảng Giá'!$B$10,IF(AND('Raw Data'!N267&gt;2.5,'Raw Data'!N267&lt;=3),'Bảng Giá'!$B$11,IF(AND('Raw Data'!N267&gt;3,'Raw Data'!N267&lt;=3.5),'Bảng Giá'!$B$12,IF(AND('Raw Data'!N267&gt;3.5,'Raw Data'!N267&lt;=4),'Bảng Giá'!$B$13,IF(AND('Raw Data'!N267&gt;4,'Raw Data'!N267&lt;=4.5),'Bảng Giá'!$B$14,IF(AND('Raw Data'!N267&gt;4.5,'Raw Data'!N267&lt;=5),'Bảng Giá'!$B$15,IF(AND('Raw Data'!N267&gt;5,'Raw Data'!N267&lt;=5.5),'Bảng Giá'!$B$16,IF(AND('Raw Data'!N267&gt;5.5,'Raw Data'!N267&lt;=6),'Bảng Giá'!$B$17,'Bảng Giá'!$B$18)))))))))))))))</f>
        <v>0.25&lt;x&lt;=0.5</v>
      </c>
      <c r="Q267" s="48">
        <f t="shared" si="27"/>
        <v>2.3622047244094488E-2</v>
      </c>
      <c r="R267">
        <f t="shared" si="28"/>
        <v>31200</v>
      </c>
      <c r="S267">
        <f t="shared" si="29"/>
        <v>5800</v>
      </c>
    </row>
    <row r="268" spans="1:19" x14ac:dyDescent="0.25">
      <c r="A268" s="12">
        <v>267</v>
      </c>
      <c r="B268" s="12" t="s">
        <v>293</v>
      </c>
      <c r="C268" s="18">
        <v>31677136898704</v>
      </c>
      <c r="D268" s="17">
        <v>43010.379077893522</v>
      </c>
      <c r="E268" s="17">
        <v>43011.508265011573</v>
      </c>
      <c r="F268" s="13" t="s">
        <v>302</v>
      </c>
      <c r="G268" s="12">
        <v>300</v>
      </c>
      <c r="H268" s="12" t="s">
        <v>76</v>
      </c>
      <c r="I268" s="12" t="s">
        <v>171</v>
      </c>
      <c r="J268" s="37">
        <f>INDEX('Bảng Giá'!$C$3:$H$18,MATCH('Raw Data'!P268,'Bảng Giá'!$B$3:$B$18,0),MATCH('Raw Data'!M268,'Bảng Giá'!$C$2:$H$2,0))</f>
        <v>26000</v>
      </c>
      <c r="K268" s="12">
        <v>25400</v>
      </c>
      <c r="L268" s="36">
        <f t="shared" si="24"/>
        <v>1.1291871180510498</v>
      </c>
      <c r="M268" t="str">
        <f>'References data'!H269</f>
        <v>Liên Vùng</v>
      </c>
      <c r="N268">
        <f t="shared" si="25"/>
        <v>0.3</v>
      </c>
      <c r="O268">
        <f t="shared" si="26"/>
        <v>600</v>
      </c>
      <c r="P268" t="str">
        <f>IF(AND(N268&gt;0,N268&lt;=0.05),'Bảng Giá'!$B$3,IF(AND(N268&lt;=0.1,N268&gt;0.05),'Bảng Giá'!$B$4,IF(AND('Raw Data'!N268&gt;0.1,'Raw Data'!N268&lt;=0.25),'Bảng Giá'!$B$5,IF(AND('Raw Data'!N268&gt;0.25,'Raw Data'!N268&lt;=0.5),'Bảng Giá'!$B$6,IF(AND('Raw Data'!N268&gt;0.5,'Raw Data'!N268&lt;=1),'Bảng Giá'!$B$7,IF(AND('Raw Data'!N268&gt;1,'Raw Data'!N268&lt;=1.5),'Bảng Giá'!$B$8,IF(AND('Raw Data'!N268&gt;1.5,'Raw Data'!N268&lt;=2),'Bảng Giá'!$B$9,IF(AND('Raw Data'!N268&gt;2,'Raw Data'!N268&lt;=2.5),'Bảng Giá'!$B$10,IF(AND('Raw Data'!N268&gt;2.5,'Raw Data'!N268&lt;=3),'Bảng Giá'!$B$11,IF(AND('Raw Data'!N268&gt;3,'Raw Data'!N268&lt;=3.5),'Bảng Giá'!$B$12,IF(AND('Raw Data'!N268&gt;3.5,'Raw Data'!N268&lt;=4),'Bảng Giá'!$B$13,IF(AND('Raw Data'!N268&gt;4,'Raw Data'!N268&lt;=4.5),'Bảng Giá'!$B$14,IF(AND('Raw Data'!N268&gt;4.5,'Raw Data'!N268&lt;=5),'Bảng Giá'!$B$15,IF(AND('Raw Data'!N268&gt;5,'Raw Data'!N268&lt;=5.5),'Bảng Giá'!$B$16,IF(AND('Raw Data'!N268&gt;5.5,'Raw Data'!N268&lt;=6),'Bảng Giá'!$B$17,'Bảng Giá'!$B$18)))))))))))))))</f>
        <v>0.25&lt;x&lt;=0.5</v>
      </c>
      <c r="Q268" s="48">
        <f t="shared" si="27"/>
        <v>2.3622047244094488E-2</v>
      </c>
      <c r="R268">
        <f t="shared" si="28"/>
        <v>31200</v>
      </c>
      <c r="S268">
        <f t="shared" si="29"/>
        <v>5800</v>
      </c>
    </row>
    <row r="269" spans="1:19" x14ac:dyDescent="0.25">
      <c r="A269" s="12">
        <v>268</v>
      </c>
      <c r="B269" s="12" t="s">
        <v>293</v>
      </c>
      <c r="C269" s="18">
        <v>31677136898095</v>
      </c>
      <c r="D269" s="17">
        <v>43010.405372951391</v>
      </c>
      <c r="E269" s="17">
        <v>43012.597256446759</v>
      </c>
      <c r="F269" s="12" t="s">
        <v>321</v>
      </c>
      <c r="G269" s="12">
        <v>2500</v>
      </c>
      <c r="H269" s="12" t="s">
        <v>76</v>
      </c>
      <c r="I269" s="12" t="s">
        <v>329</v>
      </c>
      <c r="J269" s="37">
        <f>INDEX('Bảng Giá'!$C$3:$H$18,MATCH('Raw Data'!P269,'Bảng Giá'!$B$3:$B$18,0),MATCH('Raw Data'!M269,'Bảng Giá'!$C$2:$H$2,0))</f>
        <v>58000</v>
      </c>
      <c r="K269" s="12">
        <v>64900</v>
      </c>
      <c r="L269" s="36">
        <f t="shared" si="24"/>
        <v>2.1918834953685291</v>
      </c>
      <c r="M269" t="str">
        <f>'References data'!H270</f>
        <v>Liên Vùng</v>
      </c>
      <c r="N269">
        <f t="shared" si="25"/>
        <v>2.5</v>
      </c>
      <c r="O269">
        <f t="shared" si="26"/>
        <v>-6900</v>
      </c>
      <c r="P269" t="str">
        <f>IF(AND(N269&gt;0,N269&lt;=0.05),'Bảng Giá'!$B$3,IF(AND(N269&lt;=0.1,N269&gt;0.05),'Bảng Giá'!$B$4,IF(AND('Raw Data'!N269&gt;0.1,'Raw Data'!N269&lt;=0.25),'Bảng Giá'!$B$5,IF(AND('Raw Data'!N269&gt;0.25,'Raw Data'!N269&lt;=0.5),'Bảng Giá'!$B$6,IF(AND('Raw Data'!N269&gt;0.5,'Raw Data'!N269&lt;=1),'Bảng Giá'!$B$7,IF(AND('Raw Data'!N269&gt;1,'Raw Data'!N269&lt;=1.5),'Bảng Giá'!$B$8,IF(AND('Raw Data'!N269&gt;1.5,'Raw Data'!N269&lt;=2),'Bảng Giá'!$B$9,IF(AND('Raw Data'!N269&gt;2,'Raw Data'!N269&lt;=2.5),'Bảng Giá'!$B$10,IF(AND('Raw Data'!N269&gt;2.5,'Raw Data'!N269&lt;=3),'Bảng Giá'!$B$11,IF(AND('Raw Data'!N269&gt;3,'Raw Data'!N269&lt;=3.5),'Bảng Giá'!$B$12,IF(AND('Raw Data'!N269&gt;3.5,'Raw Data'!N269&lt;=4),'Bảng Giá'!$B$13,IF(AND('Raw Data'!N269&gt;4,'Raw Data'!N269&lt;=4.5),'Bảng Giá'!$B$14,IF(AND('Raw Data'!N269&gt;4.5,'Raw Data'!N269&lt;=5),'Bảng Giá'!$B$15,IF(AND('Raw Data'!N269&gt;5,'Raw Data'!N269&lt;=5.5),'Bảng Giá'!$B$16,IF(AND('Raw Data'!N269&gt;5.5,'Raw Data'!N269&lt;=6),'Bảng Giá'!$B$17,'Bảng Giá'!$B$18)))))))))))))))</f>
        <v>2&lt;x&lt;=2.5</v>
      </c>
      <c r="Q269" s="48">
        <f t="shared" si="27"/>
        <v>-0.10631741140215717</v>
      </c>
      <c r="R269">
        <f t="shared" si="28"/>
        <v>69600</v>
      </c>
      <c r="S269">
        <f t="shared" si="29"/>
        <v>4700</v>
      </c>
    </row>
    <row r="270" spans="1:19" x14ac:dyDescent="0.25">
      <c r="A270" s="12">
        <v>269</v>
      </c>
      <c r="B270" s="12" t="s">
        <v>293</v>
      </c>
      <c r="C270" s="18">
        <v>31677136933657</v>
      </c>
      <c r="D270" s="17">
        <v>43013.848594097224</v>
      </c>
      <c r="E270" s="17">
        <v>43015.461039814814</v>
      </c>
      <c r="F270" s="13" t="s">
        <v>302</v>
      </c>
      <c r="G270" s="12">
        <v>12800</v>
      </c>
      <c r="H270" s="12" t="s">
        <v>76</v>
      </c>
      <c r="I270" s="12" t="s">
        <v>101</v>
      </c>
      <c r="J270" s="37">
        <f>INDEX('Bảng Giá'!$C$3:$H$18,MATCH('Raw Data'!P270,'Bảng Giá'!$B$3:$B$18,0),MATCH('Raw Data'!M270,'Bảng Giá'!$C$2:$H$2,0))</f>
        <v>8500</v>
      </c>
      <c r="K270" s="12">
        <v>227300</v>
      </c>
      <c r="L270" s="36">
        <f t="shared" si="24"/>
        <v>1.6124457175901625</v>
      </c>
      <c r="M270" t="str">
        <f>'References data'!H271</f>
        <v>Liên Vùng</v>
      </c>
      <c r="N270" s="46">
        <f t="shared" si="25"/>
        <v>12.8</v>
      </c>
      <c r="O270">
        <f t="shared" si="26"/>
        <v>-218800</v>
      </c>
      <c r="P270" t="str">
        <f>IF(AND(N270&gt;0,N270&lt;=0.05),'Bảng Giá'!$B$3,IF(AND(N270&lt;=0.1,N270&gt;0.05),'Bảng Giá'!$B$4,IF(AND('Raw Data'!N270&gt;0.1,'Raw Data'!N270&lt;=0.25),'Bảng Giá'!$B$5,IF(AND('Raw Data'!N270&gt;0.25,'Raw Data'!N270&lt;=0.5),'Bảng Giá'!$B$6,IF(AND('Raw Data'!N270&gt;0.5,'Raw Data'!N270&lt;=1),'Bảng Giá'!$B$7,IF(AND('Raw Data'!N270&gt;1,'Raw Data'!N270&lt;=1.5),'Bảng Giá'!$B$8,IF(AND('Raw Data'!N270&gt;1.5,'Raw Data'!N270&lt;=2),'Bảng Giá'!$B$9,IF(AND('Raw Data'!N270&gt;2,'Raw Data'!N270&lt;=2.5),'Bảng Giá'!$B$10,IF(AND('Raw Data'!N270&gt;2.5,'Raw Data'!N270&lt;=3),'Bảng Giá'!$B$11,IF(AND('Raw Data'!N270&gt;3,'Raw Data'!N270&lt;=3.5),'Bảng Giá'!$B$12,IF(AND('Raw Data'!N270&gt;3.5,'Raw Data'!N270&lt;=4),'Bảng Giá'!$B$13,IF(AND('Raw Data'!N270&gt;4,'Raw Data'!N270&lt;=4.5),'Bảng Giá'!$B$14,IF(AND('Raw Data'!N270&gt;4.5,'Raw Data'!N270&lt;=5),'Bảng Giá'!$B$15,IF(AND('Raw Data'!N270&gt;5,'Raw Data'!N270&lt;=5.5),'Bảng Giá'!$B$16,IF(AND('Raw Data'!N270&gt;5.5,'Raw Data'!N270&lt;=6),'Bảng Giá'!$B$17,'Bảng Giá'!$B$18)))))))))))))))</f>
        <v>Next 0.5</v>
      </c>
      <c r="Q270" s="48">
        <f t="shared" si="27"/>
        <v>-0.96260448746150462</v>
      </c>
      <c r="R270">
        <f t="shared" si="28"/>
        <v>10200</v>
      </c>
      <c r="S270">
        <f t="shared" si="29"/>
        <v>-217100</v>
      </c>
    </row>
    <row r="271" spans="1:19" x14ac:dyDescent="0.25">
      <c r="A271" s="12">
        <v>270</v>
      </c>
      <c r="B271" s="12" t="s">
        <v>293</v>
      </c>
      <c r="C271" s="18">
        <v>31677136916240</v>
      </c>
      <c r="D271" s="17">
        <v>43013.043415358799</v>
      </c>
      <c r="E271" s="17">
        <v>43014.665318900465</v>
      </c>
      <c r="F271" s="13" t="s">
        <v>302</v>
      </c>
      <c r="G271" s="12">
        <v>5989.2</v>
      </c>
      <c r="H271" s="12" t="s">
        <v>76</v>
      </c>
      <c r="I271" s="12" t="s">
        <v>128</v>
      </c>
      <c r="J271" s="37">
        <f>INDEX('Bảng Giá'!$C$3:$H$18,MATCH('Raw Data'!P271,'Bảng Giá'!$B$3:$B$18,0),MATCH('Raw Data'!M271,'Bảng Giá'!$C$2:$H$2,0))</f>
        <v>110500</v>
      </c>
      <c r="K271" s="12">
        <v>108300</v>
      </c>
      <c r="L271" s="36">
        <f t="shared" si="24"/>
        <v>1.6219035416652332</v>
      </c>
      <c r="M271" t="str">
        <f>'References data'!H272</f>
        <v>Liên Vùng đặc biệt</v>
      </c>
      <c r="N271">
        <f t="shared" si="25"/>
        <v>5.9891999999999994</v>
      </c>
      <c r="O271">
        <f t="shared" si="26"/>
        <v>2200</v>
      </c>
      <c r="P271" t="str">
        <f>IF(AND(N271&gt;0,N271&lt;=0.05),'Bảng Giá'!$B$3,IF(AND(N271&lt;=0.1,N271&gt;0.05),'Bảng Giá'!$B$4,IF(AND('Raw Data'!N271&gt;0.1,'Raw Data'!N271&lt;=0.25),'Bảng Giá'!$B$5,IF(AND('Raw Data'!N271&gt;0.25,'Raw Data'!N271&lt;=0.5),'Bảng Giá'!$B$6,IF(AND('Raw Data'!N271&gt;0.5,'Raw Data'!N271&lt;=1),'Bảng Giá'!$B$7,IF(AND('Raw Data'!N271&gt;1,'Raw Data'!N271&lt;=1.5),'Bảng Giá'!$B$8,IF(AND('Raw Data'!N271&gt;1.5,'Raw Data'!N271&lt;=2),'Bảng Giá'!$B$9,IF(AND('Raw Data'!N271&gt;2,'Raw Data'!N271&lt;=2.5),'Bảng Giá'!$B$10,IF(AND('Raw Data'!N271&gt;2.5,'Raw Data'!N271&lt;=3),'Bảng Giá'!$B$11,IF(AND('Raw Data'!N271&gt;3,'Raw Data'!N271&lt;=3.5),'Bảng Giá'!$B$12,IF(AND('Raw Data'!N271&gt;3.5,'Raw Data'!N271&lt;=4),'Bảng Giá'!$B$13,IF(AND('Raw Data'!N271&gt;4,'Raw Data'!N271&lt;=4.5),'Bảng Giá'!$B$14,IF(AND('Raw Data'!N271&gt;4.5,'Raw Data'!N271&lt;=5),'Bảng Giá'!$B$15,IF(AND('Raw Data'!N271&gt;5,'Raw Data'!N271&lt;=5.5),'Bảng Giá'!$B$16,IF(AND('Raw Data'!N271&gt;5.5,'Raw Data'!N271&lt;=6),'Bảng Giá'!$B$17,'Bảng Giá'!$B$18)))))))))))))))</f>
        <v>5.5&lt;x&lt;=6</v>
      </c>
      <c r="Q271" s="48">
        <f t="shared" si="27"/>
        <v>2.0313942751615882E-2</v>
      </c>
      <c r="R271">
        <f t="shared" si="28"/>
        <v>132600</v>
      </c>
      <c r="S271">
        <f t="shared" si="29"/>
        <v>24300</v>
      </c>
    </row>
    <row r="272" spans="1:19" x14ac:dyDescent="0.25">
      <c r="A272" s="12">
        <v>271</v>
      </c>
      <c r="B272" s="12" t="s">
        <v>293</v>
      </c>
      <c r="C272" s="18">
        <v>31677136965168</v>
      </c>
      <c r="D272" s="17">
        <v>43018.801643287035</v>
      </c>
      <c r="E272" s="17">
        <v>43021.49934603009</v>
      </c>
      <c r="F272" s="13" t="s">
        <v>302</v>
      </c>
      <c r="G272" s="12">
        <v>16000</v>
      </c>
      <c r="H272" s="12" t="s">
        <v>76</v>
      </c>
      <c r="I272" s="12" t="s">
        <v>171</v>
      </c>
      <c r="J272" s="37">
        <f>INDEX('Bảng Giá'!$C$3:$H$18,MATCH('Raw Data'!P272,'Bảng Giá'!$B$3:$B$18,0),MATCH('Raw Data'!M272,'Bảng Giá'!$C$2:$H$2,0))</f>
        <v>8500</v>
      </c>
      <c r="K272" s="12">
        <v>280400</v>
      </c>
      <c r="L272" s="36">
        <f t="shared" si="24"/>
        <v>2.6977027430548333</v>
      </c>
      <c r="M272" t="str">
        <f>'References data'!H273</f>
        <v>Liên Vùng</v>
      </c>
      <c r="N272" s="46">
        <f t="shared" si="25"/>
        <v>16</v>
      </c>
      <c r="O272">
        <f t="shared" si="26"/>
        <v>-271900</v>
      </c>
      <c r="P272" t="str">
        <f>IF(AND(N272&gt;0,N272&lt;=0.05),'Bảng Giá'!$B$3,IF(AND(N272&lt;=0.1,N272&gt;0.05),'Bảng Giá'!$B$4,IF(AND('Raw Data'!N272&gt;0.1,'Raw Data'!N272&lt;=0.25),'Bảng Giá'!$B$5,IF(AND('Raw Data'!N272&gt;0.25,'Raw Data'!N272&lt;=0.5),'Bảng Giá'!$B$6,IF(AND('Raw Data'!N272&gt;0.5,'Raw Data'!N272&lt;=1),'Bảng Giá'!$B$7,IF(AND('Raw Data'!N272&gt;1,'Raw Data'!N272&lt;=1.5),'Bảng Giá'!$B$8,IF(AND('Raw Data'!N272&gt;1.5,'Raw Data'!N272&lt;=2),'Bảng Giá'!$B$9,IF(AND('Raw Data'!N272&gt;2,'Raw Data'!N272&lt;=2.5),'Bảng Giá'!$B$10,IF(AND('Raw Data'!N272&gt;2.5,'Raw Data'!N272&lt;=3),'Bảng Giá'!$B$11,IF(AND('Raw Data'!N272&gt;3,'Raw Data'!N272&lt;=3.5),'Bảng Giá'!$B$12,IF(AND('Raw Data'!N272&gt;3.5,'Raw Data'!N272&lt;=4),'Bảng Giá'!$B$13,IF(AND('Raw Data'!N272&gt;4,'Raw Data'!N272&lt;=4.5),'Bảng Giá'!$B$14,IF(AND('Raw Data'!N272&gt;4.5,'Raw Data'!N272&lt;=5),'Bảng Giá'!$B$15,IF(AND('Raw Data'!N272&gt;5,'Raw Data'!N272&lt;=5.5),'Bảng Giá'!$B$16,IF(AND('Raw Data'!N272&gt;5.5,'Raw Data'!N272&lt;=6),'Bảng Giá'!$B$17,'Bảng Giá'!$B$18)))))))))))))))</f>
        <v>Next 0.5</v>
      </c>
      <c r="Q272" s="48">
        <f t="shared" si="27"/>
        <v>-0.96968616262482166</v>
      </c>
      <c r="R272">
        <f t="shared" si="28"/>
        <v>10200</v>
      </c>
      <c r="S272">
        <f t="shared" si="29"/>
        <v>-270200</v>
      </c>
    </row>
    <row r="273" spans="1:19" x14ac:dyDescent="0.25">
      <c r="A273" s="12">
        <v>272</v>
      </c>
      <c r="B273" s="12" t="s">
        <v>293</v>
      </c>
      <c r="C273" s="18">
        <v>31677136957122</v>
      </c>
      <c r="D273" s="17">
        <v>43018.006075428239</v>
      </c>
      <c r="E273" s="17">
        <v>43021.668114814813</v>
      </c>
      <c r="F273" s="13" t="s">
        <v>302</v>
      </c>
      <c r="G273" s="12">
        <v>260</v>
      </c>
      <c r="H273" s="12" t="s">
        <v>76</v>
      </c>
      <c r="I273" s="12" t="s">
        <v>139</v>
      </c>
      <c r="J273" s="37">
        <f>INDEX('Bảng Giá'!$C$3:$H$18,MATCH('Raw Data'!P273,'Bảng Giá'!$B$3:$B$18,0),MATCH('Raw Data'!M273,'Bảng Giá'!$C$2:$H$2,0))</f>
        <v>22500</v>
      </c>
      <c r="K273" s="12">
        <v>22100</v>
      </c>
      <c r="L273" s="36">
        <f t="shared" si="24"/>
        <v>3.6620393865741789</v>
      </c>
      <c r="M273" t="str">
        <f>'References data'!H274</f>
        <v>Liên Vùng đặc biệt</v>
      </c>
      <c r="N273">
        <f t="shared" si="25"/>
        <v>0.26</v>
      </c>
      <c r="O273">
        <f t="shared" si="26"/>
        <v>400</v>
      </c>
      <c r="P273" t="str">
        <f>IF(AND(N273&gt;0,N273&lt;=0.05),'Bảng Giá'!$B$3,IF(AND(N273&lt;=0.1,N273&gt;0.05),'Bảng Giá'!$B$4,IF(AND('Raw Data'!N273&gt;0.1,'Raw Data'!N273&lt;=0.25),'Bảng Giá'!$B$5,IF(AND('Raw Data'!N273&gt;0.25,'Raw Data'!N273&lt;=0.5),'Bảng Giá'!$B$6,IF(AND('Raw Data'!N273&gt;0.5,'Raw Data'!N273&lt;=1),'Bảng Giá'!$B$7,IF(AND('Raw Data'!N273&gt;1,'Raw Data'!N273&lt;=1.5),'Bảng Giá'!$B$8,IF(AND('Raw Data'!N273&gt;1.5,'Raw Data'!N273&lt;=2),'Bảng Giá'!$B$9,IF(AND('Raw Data'!N273&gt;2,'Raw Data'!N273&lt;=2.5),'Bảng Giá'!$B$10,IF(AND('Raw Data'!N273&gt;2.5,'Raw Data'!N273&lt;=3),'Bảng Giá'!$B$11,IF(AND('Raw Data'!N273&gt;3,'Raw Data'!N273&lt;=3.5),'Bảng Giá'!$B$12,IF(AND('Raw Data'!N273&gt;3.5,'Raw Data'!N273&lt;=4),'Bảng Giá'!$B$13,IF(AND('Raw Data'!N273&gt;4,'Raw Data'!N273&lt;=4.5),'Bảng Giá'!$B$14,IF(AND('Raw Data'!N273&gt;4.5,'Raw Data'!N273&lt;=5),'Bảng Giá'!$B$15,IF(AND('Raw Data'!N273&gt;5,'Raw Data'!N273&lt;=5.5),'Bảng Giá'!$B$16,IF(AND('Raw Data'!N273&gt;5.5,'Raw Data'!N273&lt;=6),'Bảng Giá'!$B$17,'Bảng Giá'!$B$18)))))))))))))))</f>
        <v>0.25&lt;x&lt;=0.5</v>
      </c>
      <c r="Q273" s="48">
        <f t="shared" si="27"/>
        <v>1.8099547511312219E-2</v>
      </c>
      <c r="R273">
        <f t="shared" si="28"/>
        <v>27000</v>
      </c>
      <c r="S273">
        <f t="shared" si="29"/>
        <v>4900</v>
      </c>
    </row>
    <row r="274" spans="1:19" x14ac:dyDescent="0.25">
      <c r="A274" s="12">
        <v>273</v>
      </c>
      <c r="B274" s="12" t="s">
        <v>293</v>
      </c>
      <c r="C274" s="18">
        <v>31677136955741</v>
      </c>
      <c r="D274" s="17">
        <v>43017.906760879632</v>
      </c>
      <c r="E274" s="17">
        <v>43019.605924224539</v>
      </c>
      <c r="F274" s="13" t="s">
        <v>302</v>
      </c>
      <c r="G274" s="12">
        <v>12800</v>
      </c>
      <c r="H274" s="12" t="s">
        <v>76</v>
      </c>
      <c r="I274" s="12" t="s">
        <v>101</v>
      </c>
      <c r="J274" s="37">
        <f>INDEX('Bảng Giá'!$C$3:$H$18,MATCH('Raw Data'!P274,'Bảng Giá'!$B$3:$B$18,0),MATCH('Raw Data'!M274,'Bảng Giá'!$C$2:$H$2,0))</f>
        <v>8500</v>
      </c>
      <c r="K274" s="12">
        <v>227300</v>
      </c>
      <c r="L274" s="36">
        <f t="shared" si="24"/>
        <v>1.6991633449069923</v>
      </c>
      <c r="M274" t="str">
        <f>'References data'!H275</f>
        <v>Liên Vùng</v>
      </c>
      <c r="N274" s="46">
        <f t="shared" si="25"/>
        <v>12.8</v>
      </c>
      <c r="O274">
        <f t="shared" si="26"/>
        <v>-218800</v>
      </c>
      <c r="P274" t="str">
        <f>IF(AND(N274&gt;0,N274&lt;=0.05),'Bảng Giá'!$B$3,IF(AND(N274&lt;=0.1,N274&gt;0.05),'Bảng Giá'!$B$4,IF(AND('Raw Data'!N274&gt;0.1,'Raw Data'!N274&lt;=0.25),'Bảng Giá'!$B$5,IF(AND('Raw Data'!N274&gt;0.25,'Raw Data'!N274&lt;=0.5),'Bảng Giá'!$B$6,IF(AND('Raw Data'!N274&gt;0.5,'Raw Data'!N274&lt;=1),'Bảng Giá'!$B$7,IF(AND('Raw Data'!N274&gt;1,'Raw Data'!N274&lt;=1.5),'Bảng Giá'!$B$8,IF(AND('Raw Data'!N274&gt;1.5,'Raw Data'!N274&lt;=2),'Bảng Giá'!$B$9,IF(AND('Raw Data'!N274&gt;2,'Raw Data'!N274&lt;=2.5),'Bảng Giá'!$B$10,IF(AND('Raw Data'!N274&gt;2.5,'Raw Data'!N274&lt;=3),'Bảng Giá'!$B$11,IF(AND('Raw Data'!N274&gt;3,'Raw Data'!N274&lt;=3.5),'Bảng Giá'!$B$12,IF(AND('Raw Data'!N274&gt;3.5,'Raw Data'!N274&lt;=4),'Bảng Giá'!$B$13,IF(AND('Raw Data'!N274&gt;4,'Raw Data'!N274&lt;=4.5),'Bảng Giá'!$B$14,IF(AND('Raw Data'!N274&gt;4.5,'Raw Data'!N274&lt;=5),'Bảng Giá'!$B$15,IF(AND('Raw Data'!N274&gt;5,'Raw Data'!N274&lt;=5.5),'Bảng Giá'!$B$16,IF(AND('Raw Data'!N274&gt;5.5,'Raw Data'!N274&lt;=6),'Bảng Giá'!$B$17,'Bảng Giá'!$B$18)))))))))))))))</f>
        <v>Next 0.5</v>
      </c>
      <c r="Q274" s="48">
        <f t="shared" si="27"/>
        <v>-0.96260448746150462</v>
      </c>
      <c r="R274">
        <f t="shared" si="28"/>
        <v>10200</v>
      </c>
      <c r="S274">
        <f t="shared" si="29"/>
        <v>-217100</v>
      </c>
    </row>
    <row r="275" spans="1:19" x14ac:dyDescent="0.25">
      <c r="A275" s="12">
        <v>274</v>
      </c>
      <c r="B275" s="12" t="s">
        <v>293</v>
      </c>
      <c r="C275" s="18">
        <v>31677136948206</v>
      </c>
      <c r="D275" s="17">
        <v>43016.737023807873</v>
      </c>
      <c r="E275" s="17">
        <v>43018.698821990743</v>
      </c>
      <c r="F275" s="13" t="s">
        <v>302</v>
      </c>
      <c r="G275" s="12">
        <v>5000</v>
      </c>
      <c r="H275" s="12" t="s">
        <v>76</v>
      </c>
      <c r="I275" s="12" t="s">
        <v>131</v>
      </c>
      <c r="J275" s="37">
        <f>INDEX('Bảng Giá'!$C$3:$H$18,MATCH('Raw Data'!P275,'Bảng Giá'!$B$3:$B$18,0),MATCH('Raw Data'!M275,'Bảng Giá'!$C$2:$H$2,0))</f>
        <v>94500</v>
      </c>
      <c r="K275" s="12">
        <v>100500</v>
      </c>
      <c r="L275" s="36">
        <f t="shared" si="24"/>
        <v>1.9617981828705524</v>
      </c>
      <c r="M275" t="str">
        <f>'References data'!H276</f>
        <v>Liên Vùng đặc biệt</v>
      </c>
      <c r="N275">
        <f t="shared" si="25"/>
        <v>5</v>
      </c>
      <c r="O275">
        <f t="shared" si="26"/>
        <v>-6000</v>
      </c>
      <c r="P275" t="str">
        <f>IF(AND(N275&gt;0,N275&lt;=0.05),'Bảng Giá'!$B$3,IF(AND(N275&lt;=0.1,N275&gt;0.05),'Bảng Giá'!$B$4,IF(AND('Raw Data'!N275&gt;0.1,'Raw Data'!N275&lt;=0.25),'Bảng Giá'!$B$5,IF(AND('Raw Data'!N275&gt;0.25,'Raw Data'!N275&lt;=0.5),'Bảng Giá'!$B$6,IF(AND('Raw Data'!N275&gt;0.5,'Raw Data'!N275&lt;=1),'Bảng Giá'!$B$7,IF(AND('Raw Data'!N275&gt;1,'Raw Data'!N275&lt;=1.5),'Bảng Giá'!$B$8,IF(AND('Raw Data'!N275&gt;1.5,'Raw Data'!N275&lt;=2),'Bảng Giá'!$B$9,IF(AND('Raw Data'!N275&gt;2,'Raw Data'!N275&lt;=2.5),'Bảng Giá'!$B$10,IF(AND('Raw Data'!N275&gt;2.5,'Raw Data'!N275&lt;=3),'Bảng Giá'!$B$11,IF(AND('Raw Data'!N275&gt;3,'Raw Data'!N275&lt;=3.5),'Bảng Giá'!$B$12,IF(AND('Raw Data'!N275&gt;3.5,'Raw Data'!N275&lt;=4),'Bảng Giá'!$B$13,IF(AND('Raw Data'!N275&gt;4,'Raw Data'!N275&lt;=4.5),'Bảng Giá'!$B$14,IF(AND('Raw Data'!N275&gt;4.5,'Raw Data'!N275&lt;=5),'Bảng Giá'!$B$15,IF(AND('Raw Data'!N275&gt;5,'Raw Data'!N275&lt;=5.5),'Bảng Giá'!$B$16,IF(AND('Raw Data'!N275&gt;5.5,'Raw Data'!N275&lt;=6),'Bảng Giá'!$B$17,'Bảng Giá'!$B$18)))))))))))))))</f>
        <v>4.5&lt;x&lt;=5</v>
      </c>
      <c r="Q275" s="48">
        <f t="shared" si="27"/>
        <v>-5.9701492537313432E-2</v>
      </c>
      <c r="R275">
        <f t="shared" si="28"/>
        <v>113400</v>
      </c>
      <c r="S275">
        <f t="shared" si="29"/>
        <v>12900</v>
      </c>
    </row>
    <row r="276" spans="1:19" x14ac:dyDescent="0.25">
      <c r="A276" s="12">
        <v>275</v>
      </c>
      <c r="B276" s="12" t="s">
        <v>293</v>
      </c>
      <c r="C276" s="18">
        <v>31677136915499</v>
      </c>
      <c r="D276" s="17">
        <v>43012.601528472223</v>
      </c>
      <c r="E276" s="17">
        <v>43014.705122025465</v>
      </c>
      <c r="F276" s="13" t="s">
        <v>302</v>
      </c>
      <c r="G276" s="12">
        <v>210</v>
      </c>
      <c r="H276" s="12" t="s">
        <v>76</v>
      </c>
      <c r="I276" s="12" t="s">
        <v>139</v>
      </c>
      <c r="J276" s="37">
        <f>INDEX('Bảng Giá'!$C$3:$H$18,MATCH('Raw Data'!P276,'Bảng Giá'!$B$3:$B$18,0),MATCH('Raw Data'!M276,'Bảng Giá'!$C$2:$H$2,0))</f>
        <v>21000</v>
      </c>
      <c r="K276" s="12">
        <v>20600</v>
      </c>
      <c r="L276" s="36">
        <f t="shared" si="24"/>
        <v>2.103593553241808</v>
      </c>
      <c r="M276" t="str">
        <f>'References data'!H277</f>
        <v>Liên Vùng đặc biệt</v>
      </c>
      <c r="N276">
        <f t="shared" si="25"/>
        <v>0.21</v>
      </c>
      <c r="O276">
        <f t="shared" si="26"/>
        <v>400</v>
      </c>
      <c r="P276" t="str">
        <f>IF(AND(N276&gt;0,N276&lt;=0.05),'Bảng Giá'!$B$3,IF(AND(N276&lt;=0.1,N276&gt;0.05),'Bảng Giá'!$B$4,IF(AND('Raw Data'!N276&gt;0.1,'Raw Data'!N276&lt;=0.25),'Bảng Giá'!$B$5,IF(AND('Raw Data'!N276&gt;0.25,'Raw Data'!N276&lt;=0.5),'Bảng Giá'!$B$6,IF(AND('Raw Data'!N276&gt;0.5,'Raw Data'!N276&lt;=1),'Bảng Giá'!$B$7,IF(AND('Raw Data'!N276&gt;1,'Raw Data'!N276&lt;=1.5),'Bảng Giá'!$B$8,IF(AND('Raw Data'!N276&gt;1.5,'Raw Data'!N276&lt;=2),'Bảng Giá'!$B$9,IF(AND('Raw Data'!N276&gt;2,'Raw Data'!N276&lt;=2.5),'Bảng Giá'!$B$10,IF(AND('Raw Data'!N276&gt;2.5,'Raw Data'!N276&lt;=3),'Bảng Giá'!$B$11,IF(AND('Raw Data'!N276&gt;3,'Raw Data'!N276&lt;=3.5),'Bảng Giá'!$B$12,IF(AND('Raw Data'!N276&gt;3.5,'Raw Data'!N276&lt;=4),'Bảng Giá'!$B$13,IF(AND('Raw Data'!N276&gt;4,'Raw Data'!N276&lt;=4.5),'Bảng Giá'!$B$14,IF(AND('Raw Data'!N276&gt;4.5,'Raw Data'!N276&lt;=5),'Bảng Giá'!$B$15,IF(AND('Raw Data'!N276&gt;5,'Raw Data'!N276&lt;=5.5),'Bảng Giá'!$B$16,IF(AND('Raw Data'!N276&gt;5.5,'Raw Data'!N276&lt;=6),'Bảng Giá'!$B$17,'Bảng Giá'!$B$18)))))))))))))))</f>
        <v>0.1&lt;x&lt;=0.25</v>
      </c>
      <c r="Q276" s="48">
        <f t="shared" si="27"/>
        <v>1.9417475728155338E-2</v>
      </c>
      <c r="R276">
        <f t="shared" si="28"/>
        <v>25200</v>
      </c>
      <c r="S276">
        <f t="shared" si="29"/>
        <v>4600</v>
      </c>
    </row>
    <row r="277" spans="1:19" x14ac:dyDescent="0.25">
      <c r="A277" s="12">
        <v>276</v>
      </c>
      <c r="B277" s="12" t="s">
        <v>293</v>
      </c>
      <c r="C277" s="18">
        <v>31677136975826</v>
      </c>
      <c r="D277" s="17">
        <v>43019.0862341088</v>
      </c>
      <c r="E277" s="17">
        <v>43021.813307951386</v>
      </c>
      <c r="F277" s="13" t="s">
        <v>302</v>
      </c>
      <c r="G277" s="12">
        <v>4500</v>
      </c>
      <c r="H277" s="12" t="s">
        <v>76</v>
      </c>
      <c r="I277" s="12" t="s">
        <v>146</v>
      </c>
      <c r="J277" s="37">
        <f>INDEX('Bảng Giá'!$C$3:$H$18,MATCH('Raw Data'!P277,'Bảng Giá'!$B$3:$B$18,0),MATCH('Raw Data'!M277,'Bảng Giá'!$C$2:$H$2,0))</f>
        <v>86500</v>
      </c>
      <c r="K277" s="12">
        <v>92700</v>
      </c>
      <c r="L277" s="36">
        <f t="shared" si="24"/>
        <v>2.7270738425868331</v>
      </c>
      <c r="M277" t="str">
        <f>'References data'!H278</f>
        <v>Liên Vùng đặc biệt</v>
      </c>
      <c r="N277">
        <f t="shared" si="25"/>
        <v>4.5</v>
      </c>
      <c r="O277">
        <f t="shared" si="26"/>
        <v>-6200</v>
      </c>
      <c r="P277" t="str">
        <f>IF(AND(N277&gt;0,N277&lt;=0.05),'Bảng Giá'!$B$3,IF(AND(N277&lt;=0.1,N277&gt;0.05),'Bảng Giá'!$B$4,IF(AND('Raw Data'!N277&gt;0.1,'Raw Data'!N277&lt;=0.25),'Bảng Giá'!$B$5,IF(AND('Raw Data'!N277&gt;0.25,'Raw Data'!N277&lt;=0.5),'Bảng Giá'!$B$6,IF(AND('Raw Data'!N277&gt;0.5,'Raw Data'!N277&lt;=1),'Bảng Giá'!$B$7,IF(AND('Raw Data'!N277&gt;1,'Raw Data'!N277&lt;=1.5),'Bảng Giá'!$B$8,IF(AND('Raw Data'!N277&gt;1.5,'Raw Data'!N277&lt;=2),'Bảng Giá'!$B$9,IF(AND('Raw Data'!N277&gt;2,'Raw Data'!N277&lt;=2.5),'Bảng Giá'!$B$10,IF(AND('Raw Data'!N277&gt;2.5,'Raw Data'!N277&lt;=3),'Bảng Giá'!$B$11,IF(AND('Raw Data'!N277&gt;3,'Raw Data'!N277&lt;=3.5),'Bảng Giá'!$B$12,IF(AND('Raw Data'!N277&gt;3.5,'Raw Data'!N277&lt;=4),'Bảng Giá'!$B$13,IF(AND('Raw Data'!N277&gt;4,'Raw Data'!N277&lt;=4.5),'Bảng Giá'!$B$14,IF(AND('Raw Data'!N277&gt;4.5,'Raw Data'!N277&lt;=5),'Bảng Giá'!$B$15,IF(AND('Raw Data'!N277&gt;5,'Raw Data'!N277&lt;=5.5),'Bảng Giá'!$B$16,IF(AND('Raw Data'!N277&gt;5.5,'Raw Data'!N277&lt;=6),'Bảng Giá'!$B$17,'Bảng Giá'!$B$18)))))))))))))))</f>
        <v>4&lt;x&lt;=4.5</v>
      </c>
      <c r="Q277" s="48">
        <f t="shared" si="27"/>
        <v>-6.6882416396979505E-2</v>
      </c>
      <c r="R277">
        <f t="shared" si="28"/>
        <v>103800</v>
      </c>
      <c r="S277">
        <f t="shared" si="29"/>
        <v>11100</v>
      </c>
    </row>
    <row r="278" spans="1:19" x14ac:dyDescent="0.25">
      <c r="A278" s="12">
        <v>277</v>
      </c>
      <c r="B278" s="12" t="s">
        <v>293</v>
      </c>
      <c r="C278" s="18">
        <v>31677136917153</v>
      </c>
      <c r="D278" s="17">
        <v>43012.60951894676</v>
      </c>
      <c r="E278" s="17">
        <v>43015.43101990741</v>
      </c>
      <c r="F278" s="13" t="s">
        <v>302</v>
      </c>
      <c r="G278" s="12">
        <v>3000</v>
      </c>
      <c r="H278" s="12" t="s">
        <v>76</v>
      </c>
      <c r="I278" s="12" t="s">
        <v>115</v>
      </c>
      <c r="J278" s="37">
        <f>INDEX('Bảng Giá'!$C$3:$H$18,MATCH('Raw Data'!P278,'Bảng Giá'!$B$3:$B$18,0),MATCH('Raw Data'!M278,'Bảng Giá'!$C$2:$H$2,0))</f>
        <v>66500</v>
      </c>
      <c r="K278" s="12">
        <v>73200</v>
      </c>
      <c r="L278" s="36">
        <f t="shared" si="24"/>
        <v>2.8215009606501553</v>
      </c>
      <c r="M278" t="str">
        <f>'References data'!H279</f>
        <v>Liên Vùng</v>
      </c>
      <c r="N278">
        <f t="shared" si="25"/>
        <v>3</v>
      </c>
      <c r="O278">
        <f t="shared" si="26"/>
        <v>-6700</v>
      </c>
      <c r="P278" t="str">
        <f>IF(AND(N278&gt;0,N278&lt;=0.05),'Bảng Giá'!$B$3,IF(AND(N278&lt;=0.1,N278&gt;0.05),'Bảng Giá'!$B$4,IF(AND('Raw Data'!N278&gt;0.1,'Raw Data'!N278&lt;=0.25),'Bảng Giá'!$B$5,IF(AND('Raw Data'!N278&gt;0.25,'Raw Data'!N278&lt;=0.5),'Bảng Giá'!$B$6,IF(AND('Raw Data'!N278&gt;0.5,'Raw Data'!N278&lt;=1),'Bảng Giá'!$B$7,IF(AND('Raw Data'!N278&gt;1,'Raw Data'!N278&lt;=1.5),'Bảng Giá'!$B$8,IF(AND('Raw Data'!N278&gt;1.5,'Raw Data'!N278&lt;=2),'Bảng Giá'!$B$9,IF(AND('Raw Data'!N278&gt;2,'Raw Data'!N278&lt;=2.5),'Bảng Giá'!$B$10,IF(AND('Raw Data'!N278&gt;2.5,'Raw Data'!N278&lt;=3),'Bảng Giá'!$B$11,IF(AND('Raw Data'!N278&gt;3,'Raw Data'!N278&lt;=3.5),'Bảng Giá'!$B$12,IF(AND('Raw Data'!N278&gt;3.5,'Raw Data'!N278&lt;=4),'Bảng Giá'!$B$13,IF(AND('Raw Data'!N278&gt;4,'Raw Data'!N278&lt;=4.5),'Bảng Giá'!$B$14,IF(AND('Raw Data'!N278&gt;4.5,'Raw Data'!N278&lt;=5),'Bảng Giá'!$B$15,IF(AND('Raw Data'!N278&gt;5,'Raw Data'!N278&lt;=5.5),'Bảng Giá'!$B$16,IF(AND('Raw Data'!N278&gt;5.5,'Raw Data'!N278&lt;=6),'Bảng Giá'!$B$17,'Bảng Giá'!$B$18)))))))))))))))</f>
        <v>2.5&lt;x&lt;=3</v>
      </c>
      <c r="Q278" s="48">
        <f t="shared" si="27"/>
        <v>-9.1530054644808748E-2</v>
      </c>
      <c r="R278">
        <f t="shared" si="28"/>
        <v>79800</v>
      </c>
      <c r="S278">
        <f t="shared" si="29"/>
        <v>6600</v>
      </c>
    </row>
    <row r="279" spans="1:19" x14ac:dyDescent="0.25">
      <c r="A279" s="12">
        <v>278</v>
      </c>
      <c r="B279" s="12" t="s">
        <v>293</v>
      </c>
      <c r="C279" s="18">
        <v>31677136974023</v>
      </c>
      <c r="D279" s="17">
        <v>43019.823561956022</v>
      </c>
      <c r="E279" s="17">
        <v>43022.691387615741</v>
      </c>
      <c r="F279" s="13" t="s">
        <v>302</v>
      </c>
      <c r="G279" s="12">
        <v>7000</v>
      </c>
      <c r="H279" s="12" t="s">
        <v>76</v>
      </c>
      <c r="I279" s="12" t="s">
        <v>330</v>
      </c>
      <c r="J279" s="37">
        <f>INDEX('Bảng Giá'!$C$3:$H$18,MATCH('Raw Data'!P279,'Bảng Giá'!$B$3:$B$18,0),MATCH('Raw Data'!M279,'Bảng Giá'!$C$2:$H$2,0))</f>
        <v>8500</v>
      </c>
      <c r="K279" s="12">
        <v>131200</v>
      </c>
      <c r="L279" s="36">
        <f t="shared" si="24"/>
        <v>2.8678256597195286</v>
      </c>
      <c r="M279" t="str">
        <f>'References data'!H280</f>
        <v>Liên Vùng</v>
      </c>
      <c r="N279" s="46">
        <f t="shared" si="25"/>
        <v>7</v>
      </c>
      <c r="O279">
        <f t="shared" si="26"/>
        <v>-122700</v>
      </c>
      <c r="P279" t="str">
        <f>IF(AND(N279&gt;0,N279&lt;=0.05),'Bảng Giá'!$B$3,IF(AND(N279&lt;=0.1,N279&gt;0.05),'Bảng Giá'!$B$4,IF(AND('Raw Data'!N279&gt;0.1,'Raw Data'!N279&lt;=0.25),'Bảng Giá'!$B$5,IF(AND('Raw Data'!N279&gt;0.25,'Raw Data'!N279&lt;=0.5),'Bảng Giá'!$B$6,IF(AND('Raw Data'!N279&gt;0.5,'Raw Data'!N279&lt;=1),'Bảng Giá'!$B$7,IF(AND('Raw Data'!N279&gt;1,'Raw Data'!N279&lt;=1.5),'Bảng Giá'!$B$8,IF(AND('Raw Data'!N279&gt;1.5,'Raw Data'!N279&lt;=2),'Bảng Giá'!$B$9,IF(AND('Raw Data'!N279&gt;2,'Raw Data'!N279&lt;=2.5),'Bảng Giá'!$B$10,IF(AND('Raw Data'!N279&gt;2.5,'Raw Data'!N279&lt;=3),'Bảng Giá'!$B$11,IF(AND('Raw Data'!N279&gt;3,'Raw Data'!N279&lt;=3.5),'Bảng Giá'!$B$12,IF(AND('Raw Data'!N279&gt;3.5,'Raw Data'!N279&lt;=4),'Bảng Giá'!$B$13,IF(AND('Raw Data'!N279&gt;4,'Raw Data'!N279&lt;=4.5),'Bảng Giá'!$B$14,IF(AND('Raw Data'!N279&gt;4.5,'Raw Data'!N279&lt;=5),'Bảng Giá'!$B$15,IF(AND('Raw Data'!N279&gt;5,'Raw Data'!N279&lt;=5.5),'Bảng Giá'!$B$16,IF(AND('Raw Data'!N279&gt;5.5,'Raw Data'!N279&lt;=6),'Bảng Giá'!$B$17,'Bảng Giá'!$B$18)))))))))))))))</f>
        <v>Next 0.5</v>
      </c>
      <c r="Q279" s="48">
        <f t="shared" si="27"/>
        <v>-0.93521341463414631</v>
      </c>
      <c r="R279">
        <f t="shared" si="28"/>
        <v>10200</v>
      </c>
      <c r="S279">
        <f t="shared" si="29"/>
        <v>-121000</v>
      </c>
    </row>
    <row r="280" spans="1:19" x14ac:dyDescent="0.25">
      <c r="A280" s="12">
        <v>279</v>
      </c>
      <c r="B280" s="12" t="s">
        <v>293</v>
      </c>
      <c r="C280" s="18">
        <v>31677136961727</v>
      </c>
      <c r="D280" s="17">
        <v>43018.824787881946</v>
      </c>
      <c r="E280" s="17">
        <v>43021.451568553239</v>
      </c>
      <c r="F280" s="13" t="s">
        <v>302</v>
      </c>
      <c r="G280" s="12">
        <v>8000</v>
      </c>
      <c r="H280" s="12" t="s">
        <v>76</v>
      </c>
      <c r="I280" s="12" t="s">
        <v>171</v>
      </c>
      <c r="J280" s="37">
        <f>INDEX('Bảng Giá'!$C$3:$H$18,MATCH('Raw Data'!P280,'Bảng Giá'!$B$3:$B$18,0),MATCH('Raw Data'!M280,'Bảng Giá'!$C$2:$H$2,0))</f>
        <v>8500</v>
      </c>
      <c r="K280" s="12">
        <v>147800</v>
      </c>
      <c r="L280" s="36">
        <f t="shared" si="24"/>
        <v>2.6267806712930906</v>
      </c>
      <c r="M280" t="str">
        <f>'References data'!H281</f>
        <v>Liên Vùng</v>
      </c>
      <c r="N280" s="46">
        <f t="shared" si="25"/>
        <v>8</v>
      </c>
      <c r="O280">
        <f t="shared" si="26"/>
        <v>-139300</v>
      </c>
      <c r="P280" t="str">
        <f>IF(AND(N280&gt;0,N280&lt;=0.05),'Bảng Giá'!$B$3,IF(AND(N280&lt;=0.1,N280&gt;0.05),'Bảng Giá'!$B$4,IF(AND('Raw Data'!N280&gt;0.1,'Raw Data'!N280&lt;=0.25),'Bảng Giá'!$B$5,IF(AND('Raw Data'!N280&gt;0.25,'Raw Data'!N280&lt;=0.5),'Bảng Giá'!$B$6,IF(AND('Raw Data'!N280&gt;0.5,'Raw Data'!N280&lt;=1),'Bảng Giá'!$B$7,IF(AND('Raw Data'!N280&gt;1,'Raw Data'!N280&lt;=1.5),'Bảng Giá'!$B$8,IF(AND('Raw Data'!N280&gt;1.5,'Raw Data'!N280&lt;=2),'Bảng Giá'!$B$9,IF(AND('Raw Data'!N280&gt;2,'Raw Data'!N280&lt;=2.5),'Bảng Giá'!$B$10,IF(AND('Raw Data'!N280&gt;2.5,'Raw Data'!N280&lt;=3),'Bảng Giá'!$B$11,IF(AND('Raw Data'!N280&gt;3,'Raw Data'!N280&lt;=3.5),'Bảng Giá'!$B$12,IF(AND('Raw Data'!N280&gt;3.5,'Raw Data'!N280&lt;=4),'Bảng Giá'!$B$13,IF(AND('Raw Data'!N280&gt;4,'Raw Data'!N280&lt;=4.5),'Bảng Giá'!$B$14,IF(AND('Raw Data'!N280&gt;4.5,'Raw Data'!N280&lt;=5),'Bảng Giá'!$B$15,IF(AND('Raw Data'!N280&gt;5,'Raw Data'!N280&lt;=5.5),'Bảng Giá'!$B$16,IF(AND('Raw Data'!N280&gt;5.5,'Raw Data'!N280&lt;=6),'Bảng Giá'!$B$17,'Bảng Giá'!$B$18)))))))))))))))</f>
        <v>Next 0.5</v>
      </c>
      <c r="Q280" s="48">
        <f t="shared" si="27"/>
        <v>-0.94248985115020301</v>
      </c>
      <c r="R280">
        <f t="shared" si="28"/>
        <v>10200</v>
      </c>
      <c r="S280">
        <f t="shared" si="29"/>
        <v>-137600</v>
      </c>
    </row>
    <row r="281" spans="1:19" x14ac:dyDescent="0.25">
      <c r="A281" s="12">
        <v>280</v>
      </c>
      <c r="B281" s="12" t="s">
        <v>293</v>
      </c>
      <c r="C281" s="18">
        <v>31677136942459</v>
      </c>
      <c r="D281" s="17">
        <v>43018.897579050928</v>
      </c>
      <c r="E281" s="17">
        <v>43021.465582094905</v>
      </c>
      <c r="F281" s="13" t="s">
        <v>302</v>
      </c>
      <c r="G281" s="12">
        <v>28140</v>
      </c>
      <c r="H281" s="12" t="s">
        <v>76</v>
      </c>
      <c r="I281" s="12" t="s">
        <v>314</v>
      </c>
      <c r="J281" s="37">
        <f>INDEX('Bảng Giá'!$C$3:$H$18,MATCH('Raw Data'!P281,'Bảng Giá'!$B$3:$B$18,0),MATCH('Raw Data'!M281,'Bảng Giá'!$C$2:$H$2,0))</f>
        <v>8500</v>
      </c>
      <c r="K281" s="12">
        <v>481600</v>
      </c>
      <c r="L281" s="36">
        <f t="shared" si="24"/>
        <v>2.5680030439762049</v>
      </c>
      <c r="M281" t="str">
        <f>'References data'!H282</f>
        <v>Liên Vùng</v>
      </c>
      <c r="N281" s="46">
        <f t="shared" si="25"/>
        <v>28.14</v>
      </c>
      <c r="O281">
        <f t="shared" si="26"/>
        <v>-473100</v>
      </c>
      <c r="P281" t="str">
        <f>IF(AND(N281&gt;0,N281&lt;=0.05),'Bảng Giá'!$B$3,IF(AND(N281&lt;=0.1,N281&gt;0.05),'Bảng Giá'!$B$4,IF(AND('Raw Data'!N281&gt;0.1,'Raw Data'!N281&lt;=0.25),'Bảng Giá'!$B$5,IF(AND('Raw Data'!N281&gt;0.25,'Raw Data'!N281&lt;=0.5),'Bảng Giá'!$B$6,IF(AND('Raw Data'!N281&gt;0.5,'Raw Data'!N281&lt;=1),'Bảng Giá'!$B$7,IF(AND('Raw Data'!N281&gt;1,'Raw Data'!N281&lt;=1.5),'Bảng Giá'!$B$8,IF(AND('Raw Data'!N281&gt;1.5,'Raw Data'!N281&lt;=2),'Bảng Giá'!$B$9,IF(AND('Raw Data'!N281&gt;2,'Raw Data'!N281&lt;=2.5),'Bảng Giá'!$B$10,IF(AND('Raw Data'!N281&gt;2.5,'Raw Data'!N281&lt;=3),'Bảng Giá'!$B$11,IF(AND('Raw Data'!N281&gt;3,'Raw Data'!N281&lt;=3.5),'Bảng Giá'!$B$12,IF(AND('Raw Data'!N281&gt;3.5,'Raw Data'!N281&lt;=4),'Bảng Giá'!$B$13,IF(AND('Raw Data'!N281&gt;4,'Raw Data'!N281&lt;=4.5),'Bảng Giá'!$B$14,IF(AND('Raw Data'!N281&gt;4.5,'Raw Data'!N281&lt;=5),'Bảng Giá'!$B$15,IF(AND('Raw Data'!N281&gt;5,'Raw Data'!N281&lt;=5.5),'Bảng Giá'!$B$16,IF(AND('Raw Data'!N281&gt;5.5,'Raw Data'!N281&lt;=6),'Bảng Giá'!$B$17,'Bảng Giá'!$B$18)))))))))))))))</f>
        <v>Next 0.5</v>
      </c>
      <c r="Q281" s="48">
        <f t="shared" si="27"/>
        <v>-0.98235049833887045</v>
      </c>
      <c r="R281">
        <f t="shared" si="28"/>
        <v>10200</v>
      </c>
      <c r="S281">
        <f t="shared" si="29"/>
        <v>-471400</v>
      </c>
    </row>
    <row r="282" spans="1:19" x14ac:dyDescent="0.25">
      <c r="A282" s="12">
        <v>281</v>
      </c>
      <c r="B282" s="12" t="s">
        <v>293</v>
      </c>
      <c r="C282" s="18">
        <v>31677136952450</v>
      </c>
      <c r="D282" s="17">
        <v>43016.57468622685</v>
      </c>
      <c r="E282" s="17">
        <v>43019.519757604168</v>
      </c>
      <c r="F282" s="13" t="s">
        <v>302</v>
      </c>
      <c r="G282" s="12">
        <v>6000</v>
      </c>
      <c r="H282" s="12" t="s">
        <v>76</v>
      </c>
      <c r="I282" s="12" t="s">
        <v>312</v>
      </c>
      <c r="J282" s="37">
        <f>INDEX('Bảng Giá'!$C$3:$H$18,MATCH('Raw Data'!P282,'Bảng Giá'!$B$3:$B$18,0),MATCH('Raw Data'!M282,'Bảng Giá'!$C$2:$H$2,0))</f>
        <v>117500</v>
      </c>
      <c r="K282" s="12">
        <v>114600</v>
      </c>
      <c r="L282" s="36">
        <f t="shared" si="24"/>
        <v>2.9450713773185271</v>
      </c>
      <c r="M282" t="str">
        <f>'References data'!H283</f>
        <v>Liên Vùng</v>
      </c>
      <c r="N282">
        <f t="shared" si="25"/>
        <v>6</v>
      </c>
      <c r="O282">
        <f t="shared" si="26"/>
        <v>2900</v>
      </c>
      <c r="P282" t="str">
        <f>IF(AND(N282&gt;0,N282&lt;=0.05),'Bảng Giá'!$B$3,IF(AND(N282&lt;=0.1,N282&gt;0.05),'Bảng Giá'!$B$4,IF(AND('Raw Data'!N282&gt;0.1,'Raw Data'!N282&lt;=0.25),'Bảng Giá'!$B$5,IF(AND('Raw Data'!N282&gt;0.25,'Raw Data'!N282&lt;=0.5),'Bảng Giá'!$B$6,IF(AND('Raw Data'!N282&gt;0.5,'Raw Data'!N282&lt;=1),'Bảng Giá'!$B$7,IF(AND('Raw Data'!N282&gt;1,'Raw Data'!N282&lt;=1.5),'Bảng Giá'!$B$8,IF(AND('Raw Data'!N282&gt;1.5,'Raw Data'!N282&lt;=2),'Bảng Giá'!$B$9,IF(AND('Raw Data'!N282&gt;2,'Raw Data'!N282&lt;=2.5),'Bảng Giá'!$B$10,IF(AND('Raw Data'!N282&gt;2.5,'Raw Data'!N282&lt;=3),'Bảng Giá'!$B$11,IF(AND('Raw Data'!N282&gt;3,'Raw Data'!N282&lt;=3.5),'Bảng Giá'!$B$12,IF(AND('Raw Data'!N282&gt;3.5,'Raw Data'!N282&lt;=4),'Bảng Giá'!$B$13,IF(AND('Raw Data'!N282&gt;4,'Raw Data'!N282&lt;=4.5),'Bảng Giá'!$B$14,IF(AND('Raw Data'!N282&gt;4.5,'Raw Data'!N282&lt;=5),'Bảng Giá'!$B$15,IF(AND('Raw Data'!N282&gt;5,'Raw Data'!N282&lt;=5.5),'Bảng Giá'!$B$16,IF(AND('Raw Data'!N282&gt;5.5,'Raw Data'!N282&lt;=6),'Bảng Giá'!$B$17,'Bảng Giá'!$B$18)))))))))))))))</f>
        <v>5.5&lt;x&lt;=6</v>
      </c>
      <c r="Q282" s="48">
        <f t="shared" si="27"/>
        <v>2.530541012216405E-2</v>
      </c>
      <c r="R282">
        <f t="shared" si="28"/>
        <v>141000</v>
      </c>
      <c r="S282">
        <f t="shared" si="29"/>
        <v>26400</v>
      </c>
    </row>
    <row r="283" spans="1:19" x14ac:dyDescent="0.25">
      <c r="A283" s="12">
        <v>282</v>
      </c>
      <c r="B283" s="12" t="s">
        <v>293</v>
      </c>
      <c r="C283" s="18">
        <v>31677136957109</v>
      </c>
      <c r="D283" s="17">
        <v>43017.851960219909</v>
      </c>
      <c r="E283" s="17">
        <v>43019.734244097221</v>
      </c>
      <c r="F283" s="13" t="s">
        <v>302</v>
      </c>
      <c r="G283" s="12">
        <v>2500</v>
      </c>
      <c r="H283" s="12" t="s">
        <v>76</v>
      </c>
      <c r="I283" s="12" t="s">
        <v>101</v>
      </c>
      <c r="J283" s="37">
        <f>INDEX('Bảng Giá'!$C$3:$H$18,MATCH('Raw Data'!P283,'Bảng Giá'!$B$3:$B$18,0),MATCH('Raw Data'!M283,'Bảng Giá'!$C$2:$H$2,0))</f>
        <v>58000</v>
      </c>
      <c r="K283" s="12">
        <v>64900</v>
      </c>
      <c r="L283" s="36">
        <f t="shared" si="24"/>
        <v>1.8822838773121475</v>
      </c>
      <c r="M283" t="str">
        <f>'References data'!H284</f>
        <v>Liên Vùng</v>
      </c>
      <c r="N283">
        <f t="shared" si="25"/>
        <v>2.5</v>
      </c>
      <c r="O283">
        <f t="shared" si="26"/>
        <v>-6900</v>
      </c>
      <c r="P283" t="str">
        <f>IF(AND(N283&gt;0,N283&lt;=0.05),'Bảng Giá'!$B$3,IF(AND(N283&lt;=0.1,N283&gt;0.05),'Bảng Giá'!$B$4,IF(AND('Raw Data'!N283&gt;0.1,'Raw Data'!N283&lt;=0.25),'Bảng Giá'!$B$5,IF(AND('Raw Data'!N283&gt;0.25,'Raw Data'!N283&lt;=0.5),'Bảng Giá'!$B$6,IF(AND('Raw Data'!N283&gt;0.5,'Raw Data'!N283&lt;=1),'Bảng Giá'!$B$7,IF(AND('Raw Data'!N283&gt;1,'Raw Data'!N283&lt;=1.5),'Bảng Giá'!$B$8,IF(AND('Raw Data'!N283&gt;1.5,'Raw Data'!N283&lt;=2),'Bảng Giá'!$B$9,IF(AND('Raw Data'!N283&gt;2,'Raw Data'!N283&lt;=2.5),'Bảng Giá'!$B$10,IF(AND('Raw Data'!N283&gt;2.5,'Raw Data'!N283&lt;=3),'Bảng Giá'!$B$11,IF(AND('Raw Data'!N283&gt;3,'Raw Data'!N283&lt;=3.5),'Bảng Giá'!$B$12,IF(AND('Raw Data'!N283&gt;3.5,'Raw Data'!N283&lt;=4),'Bảng Giá'!$B$13,IF(AND('Raw Data'!N283&gt;4,'Raw Data'!N283&lt;=4.5),'Bảng Giá'!$B$14,IF(AND('Raw Data'!N283&gt;4.5,'Raw Data'!N283&lt;=5),'Bảng Giá'!$B$15,IF(AND('Raw Data'!N283&gt;5,'Raw Data'!N283&lt;=5.5),'Bảng Giá'!$B$16,IF(AND('Raw Data'!N283&gt;5.5,'Raw Data'!N283&lt;=6),'Bảng Giá'!$B$17,'Bảng Giá'!$B$18)))))))))))))))</f>
        <v>2&lt;x&lt;=2.5</v>
      </c>
      <c r="Q283" s="48">
        <f t="shared" si="27"/>
        <v>-0.10631741140215717</v>
      </c>
      <c r="R283">
        <f t="shared" si="28"/>
        <v>69600</v>
      </c>
      <c r="S283">
        <f t="shared" si="29"/>
        <v>4700</v>
      </c>
    </row>
    <row r="284" spans="1:19" x14ac:dyDescent="0.25">
      <c r="A284" s="12">
        <v>283</v>
      </c>
      <c r="B284" s="12" t="s">
        <v>293</v>
      </c>
      <c r="C284" s="18">
        <v>31677136957212</v>
      </c>
      <c r="D284" s="17">
        <v>43017.906756481483</v>
      </c>
      <c r="E284" s="17">
        <v>43021.694291550928</v>
      </c>
      <c r="F284" s="13" t="s">
        <v>302</v>
      </c>
      <c r="G284" s="12">
        <v>11000</v>
      </c>
      <c r="H284" s="12" t="s">
        <v>76</v>
      </c>
      <c r="I284" s="12" t="s">
        <v>128</v>
      </c>
      <c r="J284" s="37">
        <f>INDEX('Bảng Giá'!$C$3:$H$18,MATCH('Raw Data'!P284,'Bảng Giá'!$B$3:$B$18,0),MATCH('Raw Data'!M284,'Bảng Giá'!$C$2:$H$2,0))</f>
        <v>8000</v>
      </c>
      <c r="K284" s="12">
        <v>186700</v>
      </c>
      <c r="L284" s="36">
        <f t="shared" si="24"/>
        <v>3.7875350694448571</v>
      </c>
      <c r="M284" t="str">
        <f>'References data'!H285</f>
        <v>Liên Vùng đặc biệt</v>
      </c>
      <c r="N284" s="46">
        <f t="shared" si="25"/>
        <v>11</v>
      </c>
      <c r="O284">
        <f t="shared" si="26"/>
        <v>-178700</v>
      </c>
      <c r="P284" t="str">
        <f>IF(AND(N284&gt;0,N284&lt;=0.05),'Bảng Giá'!$B$3,IF(AND(N284&lt;=0.1,N284&gt;0.05),'Bảng Giá'!$B$4,IF(AND('Raw Data'!N284&gt;0.1,'Raw Data'!N284&lt;=0.25),'Bảng Giá'!$B$5,IF(AND('Raw Data'!N284&gt;0.25,'Raw Data'!N284&lt;=0.5),'Bảng Giá'!$B$6,IF(AND('Raw Data'!N284&gt;0.5,'Raw Data'!N284&lt;=1),'Bảng Giá'!$B$7,IF(AND('Raw Data'!N284&gt;1,'Raw Data'!N284&lt;=1.5),'Bảng Giá'!$B$8,IF(AND('Raw Data'!N284&gt;1.5,'Raw Data'!N284&lt;=2),'Bảng Giá'!$B$9,IF(AND('Raw Data'!N284&gt;2,'Raw Data'!N284&lt;=2.5),'Bảng Giá'!$B$10,IF(AND('Raw Data'!N284&gt;2.5,'Raw Data'!N284&lt;=3),'Bảng Giá'!$B$11,IF(AND('Raw Data'!N284&gt;3,'Raw Data'!N284&lt;=3.5),'Bảng Giá'!$B$12,IF(AND('Raw Data'!N284&gt;3.5,'Raw Data'!N284&lt;=4),'Bảng Giá'!$B$13,IF(AND('Raw Data'!N284&gt;4,'Raw Data'!N284&lt;=4.5),'Bảng Giá'!$B$14,IF(AND('Raw Data'!N284&gt;4.5,'Raw Data'!N284&lt;=5),'Bảng Giá'!$B$15,IF(AND('Raw Data'!N284&gt;5,'Raw Data'!N284&lt;=5.5),'Bảng Giá'!$B$16,IF(AND('Raw Data'!N284&gt;5.5,'Raw Data'!N284&lt;=6),'Bảng Giá'!$B$17,'Bảng Giá'!$B$18)))))))))))))))</f>
        <v>Next 0.5</v>
      </c>
      <c r="Q284" s="48">
        <f t="shared" si="27"/>
        <v>-0.95715050883770758</v>
      </c>
      <c r="R284">
        <f t="shared" si="28"/>
        <v>9600</v>
      </c>
      <c r="S284">
        <f t="shared" si="29"/>
        <v>-177100</v>
      </c>
    </row>
    <row r="285" spans="1:19" x14ac:dyDescent="0.25">
      <c r="A285" s="12">
        <v>284</v>
      </c>
      <c r="B285" s="12" t="s">
        <v>293</v>
      </c>
      <c r="C285" s="18">
        <v>31677136972933</v>
      </c>
      <c r="D285" s="17">
        <v>43019.940468715278</v>
      </c>
      <c r="E285" s="17">
        <v>43022.558177893516</v>
      </c>
      <c r="F285" s="13" t="s">
        <v>302</v>
      </c>
      <c r="G285" s="12">
        <v>22100</v>
      </c>
      <c r="H285" s="12" t="s">
        <v>76</v>
      </c>
      <c r="I285" s="12" t="s">
        <v>128</v>
      </c>
      <c r="J285" s="37">
        <f>INDEX('Bảng Giá'!$C$3:$H$18,MATCH('Raw Data'!P285,'Bảng Giá'!$B$3:$B$18,0),MATCH('Raw Data'!M285,'Bảng Giá'!$C$2:$H$2,0))</f>
        <v>8000</v>
      </c>
      <c r="K285" s="12">
        <v>360800</v>
      </c>
      <c r="L285" s="36">
        <f t="shared" si="24"/>
        <v>2.6177091782374191</v>
      </c>
      <c r="M285" t="str">
        <f>'References data'!H286</f>
        <v>Liên Vùng đặc biệt</v>
      </c>
      <c r="N285" s="46">
        <f t="shared" si="25"/>
        <v>22.1</v>
      </c>
      <c r="O285">
        <f t="shared" si="26"/>
        <v>-352800</v>
      </c>
      <c r="P285" t="str">
        <f>IF(AND(N285&gt;0,N285&lt;=0.05),'Bảng Giá'!$B$3,IF(AND(N285&lt;=0.1,N285&gt;0.05),'Bảng Giá'!$B$4,IF(AND('Raw Data'!N285&gt;0.1,'Raw Data'!N285&lt;=0.25),'Bảng Giá'!$B$5,IF(AND('Raw Data'!N285&gt;0.25,'Raw Data'!N285&lt;=0.5),'Bảng Giá'!$B$6,IF(AND('Raw Data'!N285&gt;0.5,'Raw Data'!N285&lt;=1),'Bảng Giá'!$B$7,IF(AND('Raw Data'!N285&gt;1,'Raw Data'!N285&lt;=1.5),'Bảng Giá'!$B$8,IF(AND('Raw Data'!N285&gt;1.5,'Raw Data'!N285&lt;=2),'Bảng Giá'!$B$9,IF(AND('Raw Data'!N285&gt;2,'Raw Data'!N285&lt;=2.5),'Bảng Giá'!$B$10,IF(AND('Raw Data'!N285&gt;2.5,'Raw Data'!N285&lt;=3),'Bảng Giá'!$B$11,IF(AND('Raw Data'!N285&gt;3,'Raw Data'!N285&lt;=3.5),'Bảng Giá'!$B$12,IF(AND('Raw Data'!N285&gt;3.5,'Raw Data'!N285&lt;=4),'Bảng Giá'!$B$13,IF(AND('Raw Data'!N285&gt;4,'Raw Data'!N285&lt;=4.5),'Bảng Giá'!$B$14,IF(AND('Raw Data'!N285&gt;4.5,'Raw Data'!N285&lt;=5),'Bảng Giá'!$B$15,IF(AND('Raw Data'!N285&gt;5,'Raw Data'!N285&lt;=5.5),'Bảng Giá'!$B$16,IF(AND('Raw Data'!N285&gt;5.5,'Raw Data'!N285&lt;=6),'Bảng Giá'!$B$17,'Bảng Giá'!$B$18)))))))))))))))</f>
        <v>Next 0.5</v>
      </c>
      <c r="Q285" s="48">
        <f t="shared" si="27"/>
        <v>-0.97782705099778267</v>
      </c>
      <c r="R285">
        <f t="shared" si="28"/>
        <v>9600</v>
      </c>
      <c r="S285">
        <f t="shared" si="29"/>
        <v>-351200</v>
      </c>
    </row>
    <row r="286" spans="1:19" x14ac:dyDescent="0.25">
      <c r="A286" s="12">
        <v>285</v>
      </c>
      <c r="B286" s="12" t="s">
        <v>293</v>
      </c>
      <c r="C286" s="18">
        <v>31677136898106</v>
      </c>
      <c r="D286" s="17">
        <v>43010.422153240739</v>
      </c>
      <c r="E286" s="17">
        <v>43011.611355057874</v>
      </c>
      <c r="F286" s="13" t="s">
        <v>302</v>
      </c>
      <c r="G286" s="12">
        <v>1430</v>
      </c>
      <c r="H286" s="12" t="s">
        <v>76</v>
      </c>
      <c r="I286" s="12" t="s">
        <v>171</v>
      </c>
      <c r="J286" s="37">
        <f>INDEX('Bảng Giá'!$C$3:$H$18,MATCH('Raw Data'!P286,'Bảng Giá'!$B$3:$B$18,0),MATCH('Raw Data'!M286,'Bảng Giá'!$C$2:$H$2,0))</f>
        <v>41000</v>
      </c>
      <c r="K286" s="12">
        <v>40000</v>
      </c>
      <c r="L286" s="36">
        <f t="shared" si="24"/>
        <v>1.1892018171347445</v>
      </c>
      <c r="M286" t="str">
        <f>'References data'!H287</f>
        <v>Liên Vùng</v>
      </c>
      <c r="N286">
        <f t="shared" si="25"/>
        <v>1.43</v>
      </c>
      <c r="O286">
        <f t="shared" si="26"/>
        <v>1000</v>
      </c>
      <c r="P286" t="str">
        <f>IF(AND(N286&gt;0,N286&lt;=0.05),'Bảng Giá'!$B$3,IF(AND(N286&lt;=0.1,N286&gt;0.05),'Bảng Giá'!$B$4,IF(AND('Raw Data'!N286&gt;0.1,'Raw Data'!N286&lt;=0.25),'Bảng Giá'!$B$5,IF(AND('Raw Data'!N286&gt;0.25,'Raw Data'!N286&lt;=0.5),'Bảng Giá'!$B$6,IF(AND('Raw Data'!N286&gt;0.5,'Raw Data'!N286&lt;=1),'Bảng Giá'!$B$7,IF(AND('Raw Data'!N286&gt;1,'Raw Data'!N286&lt;=1.5),'Bảng Giá'!$B$8,IF(AND('Raw Data'!N286&gt;1.5,'Raw Data'!N286&lt;=2),'Bảng Giá'!$B$9,IF(AND('Raw Data'!N286&gt;2,'Raw Data'!N286&lt;=2.5),'Bảng Giá'!$B$10,IF(AND('Raw Data'!N286&gt;2.5,'Raw Data'!N286&lt;=3),'Bảng Giá'!$B$11,IF(AND('Raw Data'!N286&gt;3,'Raw Data'!N286&lt;=3.5),'Bảng Giá'!$B$12,IF(AND('Raw Data'!N286&gt;3.5,'Raw Data'!N286&lt;=4),'Bảng Giá'!$B$13,IF(AND('Raw Data'!N286&gt;4,'Raw Data'!N286&lt;=4.5),'Bảng Giá'!$B$14,IF(AND('Raw Data'!N286&gt;4.5,'Raw Data'!N286&lt;=5),'Bảng Giá'!$B$15,IF(AND('Raw Data'!N286&gt;5,'Raw Data'!N286&lt;=5.5),'Bảng Giá'!$B$16,IF(AND('Raw Data'!N286&gt;5.5,'Raw Data'!N286&lt;=6),'Bảng Giá'!$B$17,'Bảng Giá'!$B$18)))))))))))))))</f>
        <v>1&lt;x&lt;=1.5</v>
      </c>
      <c r="Q286" s="48">
        <f t="shared" si="27"/>
        <v>2.5000000000000001E-2</v>
      </c>
      <c r="R286">
        <f t="shared" si="28"/>
        <v>49200</v>
      </c>
      <c r="S286">
        <f t="shared" si="29"/>
        <v>9200</v>
      </c>
    </row>
    <row r="287" spans="1:19" x14ac:dyDescent="0.25">
      <c r="A287" s="12">
        <v>286</v>
      </c>
      <c r="B287" s="12" t="s">
        <v>293</v>
      </c>
      <c r="C287" s="18">
        <v>31676000441474</v>
      </c>
      <c r="D287" s="17">
        <v>43009.45045355324</v>
      </c>
      <c r="E287" s="17">
        <v>43012.619259803243</v>
      </c>
      <c r="F287" s="13" t="s">
        <v>302</v>
      </c>
      <c r="G287" s="12">
        <v>350</v>
      </c>
      <c r="H287" s="12" t="s">
        <v>76</v>
      </c>
      <c r="I287" s="12" t="s">
        <v>331</v>
      </c>
      <c r="J287" s="37">
        <f>INDEX('Bảng Giá'!$C$3:$H$18,MATCH('Raw Data'!P287,'Bảng Giá'!$B$3:$B$18,0),MATCH('Raw Data'!M287,'Bảng Giá'!$C$2:$H$2,0))</f>
        <v>26000</v>
      </c>
      <c r="K287" s="12">
        <v>25400</v>
      </c>
      <c r="L287" s="36">
        <f t="shared" si="24"/>
        <v>3.1688062500033993</v>
      </c>
      <c r="M287" t="str">
        <f>'References data'!H288</f>
        <v>Liên Vùng</v>
      </c>
      <c r="N287">
        <f t="shared" si="25"/>
        <v>0.35</v>
      </c>
      <c r="O287">
        <f t="shared" si="26"/>
        <v>600</v>
      </c>
      <c r="P287" t="str">
        <f>IF(AND(N287&gt;0,N287&lt;=0.05),'Bảng Giá'!$B$3,IF(AND(N287&lt;=0.1,N287&gt;0.05),'Bảng Giá'!$B$4,IF(AND('Raw Data'!N287&gt;0.1,'Raw Data'!N287&lt;=0.25),'Bảng Giá'!$B$5,IF(AND('Raw Data'!N287&gt;0.25,'Raw Data'!N287&lt;=0.5),'Bảng Giá'!$B$6,IF(AND('Raw Data'!N287&gt;0.5,'Raw Data'!N287&lt;=1),'Bảng Giá'!$B$7,IF(AND('Raw Data'!N287&gt;1,'Raw Data'!N287&lt;=1.5),'Bảng Giá'!$B$8,IF(AND('Raw Data'!N287&gt;1.5,'Raw Data'!N287&lt;=2),'Bảng Giá'!$B$9,IF(AND('Raw Data'!N287&gt;2,'Raw Data'!N287&lt;=2.5),'Bảng Giá'!$B$10,IF(AND('Raw Data'!N287&gt;2.5,'Raw Data'!N287&lt;=3),'Bảng Giá'!$B$11,IF(AND('Raw Data'!N287&gt;3,'Raw Data'!N287&lt;=3.5),'Bảng Giá'!$B$12,IF(AND('Raw Data'!N287&gt;3.5,'Raw Data'!N287&lt;=4),'Bảng Giá'!$B$13,IF(AND('Raw Data'!N287&gt;4,'Raw Data'!N287&lt;=4.5),'Bảng Giá'!$B$14,IF(AND('Raw Data'!N287&gt;4.5,'Raw Data'!N287&lt;=5),'Bảng Giá'!$B$15,IF(AND('Raw Data'!N287&gt;5,'Raw Data'!N287&lt;=5.5),'Bảng Giá'!$B$16,IF(AND('Raw Data'!N287&gt;5.5,'Raw Data'!N287&lt;=6),'Bảng Giá'!$B$17,'Bảng Giá'!$B$18)))))))))))))))</f>
        <v>0.25&lt;x&lt;=0.5</v>
      </c>
      <c r="Q287" s="48">
        <f t="shared" si="27"/>
        <v>2.3622047244094488E-2</v>
      </c>
      <c r="R287">
        <f t="shared" si="28"/>
        <v>31200</v>
      </c>
      <c r="S287">
        <f t="shared" si="29"/>
        <v>5800</v>
      </c>
    </row>
    <row r="288" spans="1:19" x14ac:dyDescent="0.25">
      <c r="A288" s="12">
        <v>287</v>
      </c>
      <c r="B288" s="12" t="s">
        <v>293</v>
      </c>
      <c r="C288" s="18">
        <v>31677136896066</v>
      </c>
      <c r="D288" s="17">
        <v>43009.608443321762</v>
      </c>
      <c r="E288" s="17">
        <v>43011.734103159724</v>
      </c>
      <c r="F288" s="12" t="s">
        <v>321</v>
      </c>
      <c r="G288" s="12">
        <v>1800</v>
      </c>
      <c r="H288" s="12" t="s">
        <v>76</v>
      </c>
      <c r="I288" s="12" t="s">
        <v>332</v>
      </c>
      <c r="J288" s="37">
        <f>INDEX('Bảng Giá'!$C$3:$H$18,MATCH('Raw Data'!P288,'Bảng Giá'!$B$3:$B$18,0),MATCH('Raw Data'!M288,'Bảng Giá'!$C$2:$H$2,0))</f>
        <v>49500</v>
      </c>
      <c r="K288" s="12">
        <v>48300</v>
      </c>
      <c r="L288" s="36">
        <f t="shared" si="24"/>
        <v>2.1256598379623028</v>
      </c>
      <c r="M288" t="str">
        <f>'References data'!H289</f>
        <v>Liên Vùng</v>
      </c>
      <c r="N288">
        <f t="shared" si="25"/>
        <v>1.8</v>
      </c>
      <c r="O288">
        <f t="shared" si="26"/>
        <v>1200</v>
      </c>
      <c r="P288" t="str">
        <f>IF(AND(N288&gt;0,N288&lt;=0.05),'Bảng Giá'!$B$3,IF(AND(N288&lt;=0.1,N288&gt;0.05),'Bảng Giá'!$B$4,IF(AND('Raw Data'!N288&gt;0.1,'Raw Data'!N288&lt;=0.25),'Bảng Giá'!$B$5,IF(AND('Raw Data'!N288&gt;0.25,'Raw Data'!N288&lt;=0.5),'Bảng Giá'!$B$6,IF(AND('Raw Data'!N288&gt;0.5,'Raw Data'!N288&lt;=1),'Bảng Giá'!$B$7,IF(AND('Raw Data'!N288&gt;1,'Raw Data'!N288&lt;=1.5),'Bảng Giá'!$B$8,IF(AND('Raw Data'!N288&gt;1.5,'Raw Data'!N288&lt;=2),'Bảng Giá'!$B$9,IF(AND('Raw Data'!N288&gt;2,'Raw Data'!N288&lt;=2.5),'Bảng Giá'!$B$10,IF(AND('Raw Data'!N288&gt;2.5,'Raw Data'!N288&lt;=3),'Bảng Giá'!$B$11,IF(AND('Raw Data'!N288&gt;3,'Raw Data'!N288&lt;=3.5),'Bảng Giá'!$B$12,IF(AND('Raw Data'!N288&gt;3.5,'Raw Data'!N288&lt;=4),'Bảng Giá'!$B$13,IF(AND('Raw Data'!N288&gt;4,'Raw Data'!N288&lt;=4.5),'Bảng Giá'!$B$14,IF(AND('Raw Data'!N288&gt;4.5,'Raw Data'!N288&lt;=5),'Bảng Giá'!$B$15,IF(AND('Raw Data'!N288&gt;5,'Raw Data'!N288&lt;=5.5),'Bảng Giá'!$B$16,IF(AND('Raw Data'!N288&gt;5.5,'Raw Data'!N288&lt;=6),'Bảng Giá'!$B$17,'Bảng Giá'!$B$18)))))))))))))))</f>
        <v>1.5&lt;x&lt;=2</v>
      </c>
      <c r="Q288" s="48">
        <f t="shared" si="27"/>
        <v>2.4844720496894408E-2</v>
      </c>
      <c r="R288">
        <f t="shared" si="28"/>
        <v>59400</v>
      </c>
      <c r="S288">
        <f t="shared" si="29"/>
        <v>11100</v>
      </c>
    </row>
    <row r="289" spans="1:19" x14ac:dyDescent="0.25">
      <c r="A289" s="12">
        <v>288</v>
      </c>
      <c r="B289" s="12" t="s">
        <v>293</v>
      </c>
      <c r="C289" s="18">
        <v>31676000442164</v>
      </c>
      <c r="D289" s="17">
        <v>43008.935903391204</v>
      </c>
      <c r="E289" s="17">
        <v>43010.616741053243</v>
      </c>
      <c r="F289" s="13" t="s">
        <v>302</v>
      </c>
      <c r="G289" s="12">
        <v>200</v>
      </c>
      <c r="H289" s="12" t="s">
        <v>76</v>
      </c>
      <c r="I289" s="12" t="s">
        <v>171</v>
      </c>
      <c r="J289" s="37">
        <f>INDEX('Bảng Giá'!$C$3:$H$18,MATCH('Raw Data'!P289,'Bảng Giá'!$B$3:$B$18,0),MATCH('Raw Data'!M289,'Bảng Giá'!$C$2:$H$2,0))</f>
        <v>21000</v>
      </c>
      <c r="K289" s="12">
        <v>20500</v>
      </c>
      <c r="L289" s="36">
        <f t="shared" si="24"/>
        <v>1.6808376620392664</v>
      </c>
      <c r="M289" t="str">
        <f>'References data'!H290</f>
        <v>Liên Vùng</v>
      </c>
      <c r="N289">
        <f t="shared" si="25"/>
        <v>0.2</v>
      </c>
      <c r="O289">
        <f t="shared" si="26"/>
        <v>500</v>
      </c>
      <c r="P289" t="str">
        <f>IF(AND(N289&gt;0,N289&lt;=0.05),'Bảng Giá'!$B$3,IF(AND(N289&lt;=0.1,N289&gt;0.05),'Bảng Giá'!$B$4,IF(AND('Raw Data'!N289&gt;0.1,'Raw Data'!N289&lt;=0.25),'Bảng Giá'!$B$5,IF(AND('Raw Data'!N289&gt;0.25,'Raw Data'!N289&lt;=0.5),'Bảng Giá'!$B$6,IF(AND('Raw Data'!N289&gt;0.5,'Raw Data'!N289&lt;=1),'Bảng Giá'!$B$7,IF(AND('Raw Data'!N289&gt;1,'Raw Data'!N289&lt;=1.5),'Bảng Giá'!$B$8,IF(AND('Raw Data'!N289&gt;1.5,'Raw Data'!N289&lt;=2),'Bảng Giá'!$B$9,IF(AND('Raw Data'!N289&gt;2,'Raw Data'!N289&lt;=2.5),'Bảng Giá'!$B$10,IF(AND('Raw Data'!N289&gt;2.5,'Raw Data'!N289&lt;=3),'Bảng Giá'!$B$11,IF(AND('Raw Data'!N289&gt;3,'Raw Data'!N289&lt;=3.5),'Bảng Giá'!$B$12,IF(AND('Raw Data'!N289&gt;3.5,'Raw Data'!N289&lt;=4),'Bảng Giá'!$B$13,IF(AND('Raw Data'!N289&gt;4,'Raw Data'!N289&lt;=4.5),'Bảng Giá'!$B$14,IF(AND('Raw Data'!N289&gt;4.5,'Raw Data'!N289&lt;=5),'Bảng Giá'!$B$15,IF(AND('Raw Data'!N289&gt;5,'Raw Data'!N289&lt;=5.5),'Bảng Giá'!$B$16,IF(AND('Raw Data'!N289&gt;5.5,'Raw Data'!N289&lt;=6),'Bảng Giá'!$B$17,'Bảng Giá'!$B$18)))))))))))))))</f>
        <v>0.1&lt;x&lt;=0.25</v>
      </c>
      <c r="Q289" s="48">
        <f t="shared" si="27"/>
        <v>2.4390243902439025E-2</v>
      </c>
      <c r="R289">
        <f t="shared" si="28"/>
        <v>25200</v>
      </c>
      <c r="S289">
        <f t="shared" si="29"/>
        <v>4700</v>
      </c>
    </row>
    <row r="290" spans="1:19" x14ac:dyDescent="0.25">
      <c r="A290" s="12">
        <v>289</v>
      </c>
      <c r="B290" s="12" t="s">
        <v>293</v>
      </c>
      <c r="C290" s="18">
        <v>31677136897256</v>
      </c>
      <c r="D290" s="17">
        <v>43009.450925844911</v>
      </c>
      <c r="E290" s="17">
        <v>43011.734036724534</v>
      </c>
      <c r="F290" s="12" t="s">
        <v>321</v>
      </c>
      <c r="G290" s="12">
        <v>3500</v>
      </c>
      <c r="H290" s="12" t="s">
        <v>76</v>
      </c>
      <c r="I290" s="12" t="s">
        <v>332</v>
      </c>
      <c r="J290" s="37">
        <f>INDEX('Bảng Giá'!$C$3:$H$18,MATCH('Raw Data'!P290,'Bảng Giá'!$B$3:$B$18,0),MATCH('Raw Data'!M290,'Bảng Giá'!$C$2:$H$2,0))</f>
        <v>75000</v>
      </c>
      <c r="K290" s="12">
        <v>81500</v>
      </c>
      <c r="L290" s="36">
        <f t="shared" si="24"/>
        <v>2.283110879623564</v>
      </c>
      <c r="M290" t="str">
        <f>'References data'!H291</f>
        <v>Liên Vùng</v>
      </c>
      <c r="N290">
        <f t="shared" si="25"/>
        <v>3.5</v>
      </c>
      <c r="O290">
        <f t="shared" si="26"/>
        <v>-6500</v>
      </c>
      <c r="P290" t="str">
        <f>IF(AND(N290&gt;0,N290&lt;=0.05),'Bảng Giá'!$B$3,IF(AND(N290&lt;=0.1,N290&gt;0.05),'Bảng Giá'!$B$4,IF(AND('Raw Data'!N290&gt;0.1,'Raw Data'!N290&lt;=0.25),'Bảng Giá'!$B$5,IF(AND('Raw Data'!N290&gt;0.25,'Raw Data'!N290&lt;=0.5),'Bảng Giá'!$B$6,IF(AND('Raw Data'!N290&gt;0.5,'Raw Data'!N290&lt;=1),'Bảng Giá'!$B$7,IF(AND('Raw Data'!N290&gt;1,'Raw Data'!N290&lt;=1.5),'Bảng Giá'!$B$8,IF(AND('Raw Data'!N290&gt;1.5,'Raw Data'!N290&lt;=2),'Bảng Giá'!$B$9,IF(AND('Raw Data'!N290&gt;2,'Raw Data'!N290&lt;=2.5),'Bảng Giá'!$B$10,IF(AND('Raw Data'!N290&gt;2.5,'Raw Data'!N290&lt;=3),'Bảng Giá'!$B$11,IF(AND('Raw Data'!N290&gt;3,'Raw Data'!N290&lt;=3.5),'Bảng Giá'!$B$12,IF(AND('Raw Data'!N290&gt;3.5,'Raw Data'!N290&lt;=4),'Bảng Giá'!$B$13,IF(AND('Raw Data'!N290&gt;4,'Raw Data'!N290&lt;=4.5),'Bảng Giá'!$B$14,IF(AND('Raw Data'!N290&gt;4.5,'Raw Data'!N290&lt;=5),'Bảng Giá'!$B$15,IF(AND('Raw Data'!N290&gt;5,'Raw Data'!N290&lt;=5.5),'Bảng Giá'!$B$16,IF(AND('Raw Data'!N290&gt;5.5,'Raw Data'!N290&lt;=6),'Bảng Giá'!$B$17,'Bảng Giá'!$B$18)))))))))))))))</f>
        <v>3&lt;x&lt;=3.5</v>
      </c>
      <c r="Q290" s="48">
        <f t="shared" si="27"/>
        <v>-7.9754601226993863E-2</v>
      </c>
      <c r="R290">
        <f t="shared" si="28"/>
        <v>90000</v>
      </c>
      <c r="S290">
        <f t="shared" si="29"/>
        <v>8500</v>
      </c>
    </row>
    <row r="291" spans="1:19" x14ac:dyDescent="0.25">
      <c r="A291" s="12">
        <v>290</v>
      </c>
      <c r="B291" s="12" t="s">
        <v>293</v>
      </c>
      <c r="C291" s="18">
        <v>31677136936060</v>
      </c>
      <c r="D291" s="17">
        <v>43014.018213923613</v>
      </c>
      <c r="E291" s="17">
        <v>43015.455860879629</v>
      </c>
      <c r="F291" s="13" t="s">
        <v>302</v>
      </c>
      <c r="G291" s="12">
        <v>8400</v>
      </c>
      <c r="H291" s="12" t="s">
        <v>76</v>
      </c>
      <c r="I291" s="12" t="s">
        <v>101</v>
      </c>
      <c r="J291" s="37">
        <f>INDEX('Bảng Giá'!$C$3:$H$18,MATCH('Raw Data'!P291,'Bảng Giá'!$B$3:$B$18,0),MATCH('Raw Data'!M291,'Bảng Giá'!$C$2:$H$2,0))</f>
        <v>8500</v>
      </c>
      <c r="K291" s="12">
        <v>154400</v>
      </c>
      <c r="L291" s="36">
        <f t="shared" si="24"/>
        <v>1.4376469560156693</v>
      </c>
      <c r="M291" t="str">
        <f>'References data'!H292</f>
        <v>Liên Vùng</v>
      </c>
      <c r="N291" s="46">
        <f t="shared" si="25"/>
        <v>8.4</v>
      </c>
      <c r="O291">
        <f t="shared" si="26"/>
        <v>-145900</v>
      </c>
      <c r="P291" t="str">
        <f>IF(AND(N291&gt;0,N291&lt;=0.05),'Bảng Giá'!$B$3,IF(AND(N291&lt;=0.1,N291&gt;0.05),'Bảng Giá'!$B$4,IF(AND('Raw Data'!N291&gt;0.1,'Raw Data'!N291&lt;=0.25),'Bảng Giá'!$B$5,IF(AND('Raw Data'!N291&gt;0.25,'Raw Data'!N291&lt;=0.5),'Bảng Giá'!$B$6,IF(AND('Raw Data'!N291&gt;0.5,'Raw Data'!N291&lt;=1),'Bảng Giá'!$B$7,IF(AND('Raw Data'!N291&gt;1,'Raw Data'!N291&lt;=1.5),'Bảng Giá'!$B$8,IF(AND('Raw Data'!N291&gt;1.5,'Raw Data'!N291&lt;=2),'Bảng Giá'!$B$9,IF(AND('Raw Data'!N291&gt;2,'Raw Data'!N291&lt;=2.5),'Bảng Giá'!$B$10,IF(AND('Raw Data'!N291&gt;2.5,'Raw Data'!N291&lt;=3),'Bảng Giá'!$B$11,IF(AND('Raw Data'!N291&gt;3,'Raw Data'!N291&lt;=3.5),'Bảng Giá'!$B$12,IF(AND('Raw Data'!N291&gt;3.5,'Raw Data'!N291&lt;=4),'Bảng Giá'!$B$13,IF(AND('Raw Data'!N291&gt;4,'Raw Data'!N291&lt;=4.5),'Bảng Giá'!$B$14,IF(AND('Raw Data'!N291&gt;4.5,'Raw Data'!N291&lt;=5),'Bảng Giá'!$B$15,IF(AND('Raw Data'!N291&gt;5,'Raw Data'!N291&lt;=5.5),'Bảng Giá'!$B$16,IF(AND('Raw Data'!N291&gt;5.5,'Raw Data'!N291&lt;=6),'Bảng Giá'!$B$17,'Bảng Giá'!$B$18)))))))))))))))</f>
        <v>Next 0.5</v>
      </c>
      <c r="Q291" s="48">
        <f t="shared" si="27"/>
        <v>-0.94494818652849744</v>
      </c>
      <c r="R291">
        <f t="shared" si="28"/>
        <v>10200</v>
      </c>
      <c r="S291">
        <f t="shared" si="29"/>
        <v>-144200</v>
      </c>
    </row>
    <row r="292" spans="1:19" x14ac:dyDescent="0.25">
      <c r="A292" s="12">
        <v>291</v>
      </c>
      <c r="B292" s="12" t="s">
        <v>293</v>
      </c>
      <c r="C292" s="18">
        <v>31677136919754</v>
      </c>
      <c r="D292" s="17">
        <v>43011.947122372687</v>
      </c>
      <c r="E292" s="17">
        <v>43014.532051770831</v>
      </c>
      <c r="F292" s="13" t="s">
        <v>302</v>
      </c>
      <c r="G292" s="12">
        <v>200</v>
      </c>
      <c r="H292" s="12" t="s">
        <v>76</v>
      </c>
      <c r="I292" s="12" t="s">
        <v>314</v>
      </c>
      <c r="J292" s="37">
        <f>INDEX('Bảng Giá'!$C$3:$H$18,MATCH('Raw Data'!P292,'Bảng Giá'!$B$3:$B$18,0),MATCH('Raw Data'!M292,'Bảng Giá'!$C$2:$H$2,0))</f>
        <v>21000</v>
      </c>
      <c r="K292" s="12">
        <v>20500</v>
      </c>
      <c r="L292" s="36">
        <f t="shared" si="24"/>
        <v>2.5849293981445953</v>
      </c>
      <c r="M292" t="str">
        <f>'References data'!H293</f>
        <v>Liên Vùng</v>
      </c>
      <c r="N292">
        <f t="shared" si="25"/>
        <v>0.2</v>
      </c>
      <c r="O292">
        <f t="shared" si="26"/>
        <v>500</v>
      </c>
      <c r="P292" t="str">
        <f>IF(AND(N292&gt;0,N292&lt;=0.05),'Bảng Giá'!$B$3,IF(AND(N292&lt;=0.1,N292&gt;0.05),'Bảng Giá'!$B$4,IF(AND('Raw Data'!N292&gt;0.1,'Raw Data'!N292&lt;=0.25),'Bảng Giá'!$B$5,IF(AND('Raw Data'!N292&gt;0.25,'Raw Data'!N292&lt;=0.5),'Bảng Giá'!$B$6,IF(AND('Raw Data'!N292&gt;0.5,'Raw Data'!N292&lt;=1),'Bảng Giá'!$B$7,IF(AND('Raw Data'!N292&gt;1,'Raw Data'!N292&lt;=1.5),'Bảng Giá'!$B$8,IF(AND('Raw Data'!N292&gt;1.5,'Raw Data'!N292&lt;=2),'Bảng Giá'!$B$9,IF(AND('Raw Data'!N292&gt;2,'Raw Data'!N292&lt;=2.5),'Bảng Giá'!$B$10,IF(AND('Raw Data'!N292&gt;2.5,'Raw Data'!N292&lt;=3),'Bảng Giá'!$B$11,IF(AND('Raw Data'!N292&gt;3,'Raw Data'!N292&lt;=3.5),'Bảng Giá'!$B$12,IF(AND('Raw Data'!N292&gt;3.5,'Raw Data'!N292&lt;=4),'Bảng Giá'!$B$13,IF(AND('Raw Data'!N292&gt;4,'Raw Data'!N292&lt;=4.5),'Bảng Giá'!$B$14,IF(AND('Raw Data'!N292&gt;4.5,'Raw Data'!N292&lt;=5),'Bảng Giá'!$B$15,IF(AND('Raw Data'!N292&gt;5,'Raw Data'!N292&lt;=5.5),'Bảng Giá'!$B$16,IF(AND('Raw Data'!N292&gt;5.5,'Raw Data'!N292&lt;=6),'Bảng Giá'!$B$17,'Bảng Giá'!$B$18)))))))))))))))</f>
        <v>0.1&lt;x&lt;=0.25</v>
      </c>
      <c r="Q292" s="48">
        <f t="shared" si="27"/>
        <v>2.4390243902439025E-2</v>
      </c>
      <c r="R292">
        <f t="shared" si="28"/>
        <v>25200</v>
      </c>
      <c r="S292">
        <f t="shared" si="29"/>
        <v>4700</v>
      </c>
    </row>
    <row r="293" spans="1:19" x14ac:dyDescent="0.25">
      <c r="A293" s="12">
        <v>292</v>
      </c>
      <c r="B293" s="12" t="s">
        <v>293</v>
      </c>
      <c r="C293" s="18">
        <v>31677136916468</v>
      </c>
      <c r="D293" s="17">
        <v>43012.577855474534</v>
      </c>
      <c r="E293" s="17">
        <v>43015.613568715278</v>
      </c>
      <c r="F293" s="13" t="s">
        <v>302</v>
      </c>
      <c r="G293" s="12">
        <v>750</v>
      </c>
      <c r="H293" s="12" t="s">
        <v>76</v>
      </c>
      <c r="I293" s="12" t="s">
        <v>314</v>
      </c>
      <c r="J293" s="37">
        <f>INDEX('Bảng Giá'!$C$3:$H$18,MATCH('Raw Data'!P293,'Bảng Giá'!$B$3:$B$18,0),MATCH('Raw Data'!M293,'Bảng Giá'!$C$2:$H$2,0))</f>
        <v>32500</v>
      </c>
      <c r="K293" s="12">
        <v>31700</v>
      </c>
      <c r="L293" s="36">
        <f t="shared" si="24"/>
        <v>3.0357132407443714</v>
      </c>
      <c r="M293" t="str">
        <f>'References data'!H294</f>
        <v>Liên Vùng</v>
      </c>
      <c r="N293">
        <f t="shared" si="25"/>
        <v>0.75</v>
      </c>
      <c r="O293">
        <f t="shared" si="26"/>
        <v>800</v>
      </c>
      <c r="P293" t="str">
        <f>IF(AND(N293&gt;0,N293&lt;=0.05),'Bảng Giá'!$B$3,IF(AND(N293&lt;=0.1,N293&gt;0.05),'Bảng Giá'!$B$4,IF(AND('Raw Data'!N293&gt;0.1,'Raw Data'!N293&lt;=0.25),'Bảng Giá'!$B$5,IF(AND('Raw Data'!N293&gt;0.25,'Raw Data'!N293&lt;=0.5),'Bảng Giá'!$B$6,IF(AND('Raw Data'!N293&gt;0.5,'Raw Data'!N293&lt;=1),'Bảng Giá'!$B$7,IF(AND('Raw Data'!N293&gt;1,'Raw Data'!N293&lt;=1.5),'Bảng Giá'!$B$8,IF(AND('Raw Data'!N293&gt;1.5,'Raw Data'!N293&lt;=2),'Bảng Giá'!$B$9,IF(AND('Raw Data'!N293&gt;2,'Raw Data'!N293&lt;=2.5),'Bảng Giá'!$B$10,IF(AND('Raw Data'!N293&gt;2.5,'Raw Data'!N293&lt;=3),'Bảng Giá'!$B$11,IF(AND('Raw Data'!N293&gt;3,'Raw Data'!N293&lt;=3.5),'Bảng Giá'!$B$12,IF(AND('Raw Data'!N293&gt;3.5,'Raw Data'!N293&lt;=4),'Bảng Giá'!$B$13,IF(AND('Raw Data'!N293&gt;4,'Raw Data'!N293&lt;=4.5),'Bảng Giá'!$B$14,IF(AND('Raw Data'!N293&gt;4.5,'Raw Data'!N293&lt;=5),'Bảng Giá'!$B$15,IF(AND('Raw Data'!N293&gt;5,'Raw Data'!N293&lt;=5.5),'Bảng Giá'!$B$16,IF(AND('Raw Data'!N293&gt;5.5,'Raw Data'!N293&lt;=6),'Bảng Giá'!$B$17,'Bảng Giá'!$B$18)))))))))))))))</f>
        <v>0.5&lt;x&lt;=1</v>
      </c>
      <c r="Q293" s="48">
        <f t="shared" si="27"/>
        <v>2.5236593059936908E-2</v>
      </c>
      <c r="R293">
        <f t="shared" si="28"/>
        <v>39000</v>
      </c>
      <c r="S293">
        <f t="shared" si="29"/>
        <v>7300</v>
      </c>
    </row>
    <row r="294" spans="1:19" x14ac:dyDescent="0.25">
      <c r="A294" s="12">
        <v>293</v>
      </c>
      <c r="B294" s="12" t="s">
        <v>293</v>
      </c>
      <c r="C294" s="18">
        <v>31677136939319</v>
      </c>
      <c r="D294" s="17">
        <v>43015.648448182874</v>
      </c>
      <c r="E294" s="17">
        <v>43018.390024421293</v>
      </c>
      <c r="F294" s="13" t="s">
        <v>302</v>
      </c>
      <c r="G294" s="12">
        <v>600</v>
      </c>
      <c r="H294" s="12" t="s">
        <v>76</v>
      </c>
      <c r="I294" s="12" t="s">
        <v>171</v>
      </c>
      <c r="J294" s="37">
        <f>INDEX('Bảng Giá'!$C$3:$H$18,MATCH('Raw Data'!P294,'Bảng Giá'!$B$3:$B$18,0),MATCH('Raw Data'!M294,'Bảng Giá'!$C$2:$H$2,0))</f>
        <v>32500</v>
      </c>
      <c r="K294" s="12">
        <v>31700</v>
      </c>
      <c r="L294" s="36">
        <f t="shared" si="24"/>
        <v>2.7415762384189293</v>
      </c>
      <c r="M294" t="str">
        <f>'References data'!H295</f>
        <v>Liên Vùng</v>
      </c>
      <c r="N294">
        <f t="shared" si="25"/>
        <v>0.6</v>
      </c>
      <c r="O294">
        <f t="shared" si="26"/>
        <v>800</v>
      </c>
      <c r="P294" t="str">
        <f>IF(AND(N294&gt;0,N294&lt;=0.05),'Bảng Giá'!$B$3,IF(AND(N294&lt;=0.1,N294&gt;0.05),'Bảng Giá'!$B$4,IF(AND('Raw Data'!N294&gt;0.1,'Raw Data'!N294&lt;=0.25),'Bảng Giá'!$B$5,IF(AND('Raw Data'!N294&gt;0.25,'Raw Data'!N294&lt;=0.5),'Bảng Giá'!$B$6,IF(AND('Raw Data'!N294&gt;0.5,'Raw Data'!N294&lt;=1),'Bảng Giá'!$B$7,IF(AND('Raw Data'!N294&gt;1,'Raw Data'!N294&lt;=1.5),'Bảng Giá'!$B$8,IF(AND('Raw Data'!N294&gt;1.5,'Raw Data'!N294&lt;=2),'Bảng Giá'!$B$9,IF(AND('Raw Data'!N294&gt;2,'Raw Data'!N294&lt;=2.5),'Bảng Giá'!$B$10,IF(AND('Raw Data'!N294&gt;2.5,'Raw Data'!N294&lt;=3),'Bảng Giá'!$B$11,IF(AND('Raw Data'!N294&gt;3,'Raw Data'!N294&lt;=3.5),'Bảng Giá'!$B$12,IF(AND('Raw Data'!N294&gt;3.5,'Raw Data'!N294&lt;=4),'Bảng Giá'!$B$13,IF(AND('Raw Data'!N294&gt;4,'Raw Data'!N294&lt;=4.5),'Bảng Giá'!$B$14,IF(AND('Raw Data'!N294&gt;4.5,'Raw Data'!N294&lt;=5),'Bảng Giá'!$B$15,IF(AND('Raw Data'!N294&gt;5,'Raw Data'!N294&lt;=5.5),'Bảng Giá'!$B$16,IF(AND('Raw Data'!N294&gt;5.5,'Raw Data'!N294&lt;=6),'Bảng Giá'!$B$17,'Bảng Giá'!$B$18)))))))))))))))</f>
        <v>0.5&lt;x&lt;=1</v>
      </c>
      <c r="Q294" s="48">
        <f t="shared" si="27"/>
        <v>2.5236593059936908E-2</v>
      </c>
      <c r="R294">
        <f t="shared" si="28"/>
        <v>39000</v>
      </c>
      <c r="S294">
        <f t="shared" si="29"/>
        <v>7300</v>
      </c>
    </row>
    <row r="295" spans="1:19" x14ac:dyDescent="0.25">
      <c r="A295" s="12">
        <v>294</v>
      </c>
      <c r="B295" s="12" t="s">
        <v>293</v>
      </c>
      <c r="C295" s="18">
        <v>31677136961894</v>
      </c>
      <c r="D295" s="17">
        <v>43018.824768784725</v>
      </c>
      <c r="E295" s="17">
        <v>43021.414391701386</v>
      </c>
      <c r="F295" s="13" t="s">
        <v>302</v>
      </c>
      <c r="G295" s="12">
        <v>3200</v>
      </c>
      <c r="H295" s="12" t="s">
        <v>76</v>
      </c>
      <c r="I295" s="12" t="s">
        <v>115</v>
      </c>
      <c r="J295" s="37">
        <f>INDEX('Bảng Giá'!$C$3:$H$18,MATCH('Raw Data'!P295,'Bảng Giá'!$B$3:$B$18,0),MATCH('Raw Data'!M295,'Bảng Giá'!$C$2:$H$2,0))</f>
        <v>75000</v>
      </c>
      <c r="K295" s="12">
        <v>73200</v>
      </c>
      <c r="L295" s="36">
        <f t="shared" si="24"/>
        <v>2.5896229166610283</v>
      </c>
      <c r="M295" t="str">
        <f>'References data'!H296</f>
        <v>Liên Vùng</v>
      </c>
      <c r="N295">
        <f t="shared" si="25"/>
        <v>3.2</v>
      </c>
      <c r="O295">
        <f t="shared" si="26"/>
        <v>1800</v>
      </c>
      <c r="P295" t="str">
        <f>IF(AND(N295&gt;0,N295&lt;=0.05),'Bảng Giá'!$B$3,IF(AND(N295&lt;=0.1,N295&gt;0.05),'Bảng Giá'!$B$4,IF(AND('Raw Data'!N295&gt;0.1,'Raw Data'!N295&lt;=0.25),'Bảng Giá'!$B$5,IF(AND('Raw Data'!N295&gt;0.25,'Raw Data'!N295&lt;=0.5),'Bảng Giá'!$B$6,IF(AND('Raw Data'!N295&gt;0.5,'Raw Data'!N295&lt;=1),'Bảng Giá'!$B$7,IF(AND('Raw Data'!N295&gt;1,'Raw Data'!N295&lt;=1.5),'Bảng Giá'!$B$8,IF(AND('Raw Data'!N295&gt;1.5,'Raw Data'!N295&lt;=2),'Bảng Giá'!$B$9,IF(AND('Raw Data'!N295&gt;2,'Raw Data'!N295&lt;=2.5),'Bảng Giá'!$B$10,IF(AND('Raw Data'!N295&gt;2.5,'Raw Data'!N295&lt;=3),'Bảng Giá'!$B$11,IF(AND('Raw Data'!N295&gt;3,'Raw Data'!N295&lt;=3.5),'Bảng Giá'!$B$12,IF(AND('Raw Data'!N295&gt;3.5,'Raw Data'!N295&lt;=4),'Bảng Giá'!$B$13,IF(AND('Raw Data'!N295&gt;4,'Raw Data'!N295&lt;=4.5),'Bảng Giá'!$B$14,IF(AND('Raw Data'!N295&gt;4.5,'Raw Data'!N295&lt;=5),'Bảng Giá'!$B$15,IF(AND('Raw Data'!N295&gt;5,'Raw Data'!N295&lt;=5.5),'Bảng Giá'!$B$16,IF(AND('Raw Data'!N295&gt;5.5,'Raw Data'!N295&lt;=6),'Bảng Giá'!$B$17,'Bảng Giá'!$B$18)))))))))))))))</f>
        <v>3&lt;x&lt;=3.5</v>
      </c>
      <c r="Q295" s="48">
        <f t="shared" si="27"/>
        <v>2.4590163934426229E-2</v>
      </c>
      <c r="R295">
        <f t="shared" si="28"/>
        <v>90000</v>
      </c>
      <c r="S295">
        <f t="shared" si="29"/>
        <v>16800</v>
      </c>
    </row>
    <row r="296" spans="1:19" x14ac:dyDescent="0.25">
      <c r="A296" s="12">
        <v>295</v>
      </c>
      <c r="B296" s="12" t="s">
        <v>293</v>
      </c>
      <c r="C296" s="18">
        <v>31677136949883</v>
      </c>
      <c r="D296" s="17">
        <v>43015.976563576391</v>
      </c>
      <c r="E296" s="17">
        <v>43018.471526307869</v>
      </c>
      <c r="F296" s="13" t="s">
        <v>302</v>
      </c>
      <c r="G296" s="12">
        <v>10640</v>
      </c>
      <c r="H296" s="12" t="s">
        <v>76</v>
      </c>
      <c r="I296" s="12" t="s">
        <v>146</v>
      </c>
      <c r="J296" s="37">
        <f>INDEX('Bảng Giá'!$C$3:$H$18,MATCH('Raw Data'!P296,'Bảng Giá'!$B$3:$B$18,0),MATCH('Raw Data'!M296,'Bảng Giá'!$C$2:$H$2,0))</f>
        <v>8000</v>
      </c>
      <c r="K296" s="12">
        <v>181100</v>
      </c>
      <c r="L296" s="36">
        <f t="shared" si="24"/>
        <v>2.4949627314781537</v>
      </c>
      <c r="M296" t="str">
        <f>'References data'!H297</f>
        <v>Liên Vùng đặc biệt</v>
      </c>
      <c r="N296" s="46">
        <f t="shared" si="25"/>
        <v>10.64</v>
      </c>
      <c r="O296">
        <f t="shared" si="26"/>
        <v>-173100</v>
      </c>
      <c r="P296" t="str">
        <f>IF(AND(N296&gt;0,N296&lt;=0.05),'Bảng Giá'!$B$3,IF(AND(N296&lt;=0.1,N296&gt;0.05),'Bảng Giá'!$B$4,IF(AND('Raw Data'!N296&gt;0.1,'Raw Data'!N296&lt;=0.25),'Bảng Giá'!$B$5,IF(AND('Raw Data'!N296&gt;0.25,'Raw Data'!N296&lt;=0.5),'Bảng Giá'!$B$6,IF(AND('Raw Data'!N296&gt;0.5,'Raw Data'!N296&lt;=1),'Bảng Giá'!$B$7,IF(AND('Raw Data'!N296&gt;1,'Raw Data'!N296&lt;=1.5),'Bảng Giá'!$B$8,IF(AND('Raw Data'!N296&gt;1.5,'Raw Data'!N296&lt;=2),'Bảng Giá'!$B$9,IF(AND('Raw Data'!N296&gt;2,'Raw Data'!N296&lt;=2.5),'Bảng Giá'!$B$10,IF(AND('Raw Data'!N296&gt;2.5,'Raw Data'!N296&lt;=3),'Bảng Giá'!$B$11,IF(AND('Raw Data'!N296&gt;3,'Raw Data'!N296&lt;=3.5),'Bảng Giá'!$B$12,IF(AND('Raw Data'!N296&gt;3.5,'Raw Data'!N296&lt;=4),'Bảng Giá'!$B$13,IF(AND('Raw Data'!N296&gt;4,'Raw Data'!N296&lt;=4.5),'Bảng Giá'!$B$14,IF(AND('Raw Data'!N296&gt;4.5,'Raw Data'!N296&lt;=5),'Bảng Giá'!$B$15,IF(AND('Raw Data'!N296&gt;5,'Raw Data'!N296&lt;=5.5),'Bảng Giá'!$B$16,IF(AND('Raw Data'!N296&gt;5.5,'Raw Data'!N296&lt;=6),'Bảng Giá'!$B$17,'Bảng Giá'!$B$18)))))))))))))))</f>
        <v>Next 0.5</v>
      </c>
      <c r="Q296" s="48">
        <f t="shared" si="27"/>
        <v>-0.95582551076753175</v>
      </c>
      <c r="R296">
        <f t="shared" si="28"/>
        <v>9600</v>
      </c>
      <c r="S296">
        <f t="shared" si="29"/>
        <v>-171500</v>
      </c>
    </row>
    <row r="297" spans="1:19" x14ac:dyDescent="0.25">
      <c r="A297" s="12">
        <v>296</v>
      </c>
      <c r="B297" s="12" t="s">
        <v>293</v>
      </c>
      <c r="C297" s="18">
        <v>31677136943477</v>
      </c>
      <c r="D297" s="17">
        <v>43014.845107291665</v>
      </c>
      <c r="E297" s="17">
        <v>43016.790664120374</v>
      </c>
      <c r="F297" s="13" t="s">
        <v>302</v>
      </c>
      <c r="G297" s="12">
        <v>200</v>
      </c>
      <c r="H297" s="12" t="s">
        <v>76</v>
      </c>
      <c r="I297" s="12" t="s">
        <v>146</v>
      </c>
      <c r="J297" s="37">
        <f>INDEX('Bảng Giá'!$C$3:$H$18,MATCH('Raw Data'!P297,'Bảng Giá'!$B$3:$B$18,0),MATCH('Raw Data'!M297,'Bảng Giá'!$C$2:$H$2,0))</f>
        <v>21000</v>
      </c>
      <c r="K297" s="12">
        <v>20600</v>
      </c>
      <c r="L297" s="36">
        <f t="shared" si="24"/>
        <v>1.9455568287085043</v>
      </c>
      <c r="M297" t="str">
        <f>'References data'!H298</f>
        <v>Liên Vùng đặc biệt</v>
      </c>
      <c r="N297">
        <f t="shared" si="25"/>
        <v>0.2</v>
      </c>
      <c r="O297">
        <f t="shared" si="26"/>
        <v>400</v>
      </c>
      <c r="P297" t="str">
        <f>IF(AND(N297&gt;0,N297&lt;=0.05),'Bảng Giá'!$B$3,IF(AND(N297&lt;=0.1,N297&gt;0.05),'Bảng Giá'!$B$4,IF(AND('Raw Data'!N297&gt;0.1,'Raw Data'!N297&lt;=0.25),'Bảng Giá'!$B$5,IF(AND('Raw Data'!N297&gt;0.25,'Raw Data'!N297&lt;=0.5),'Bảng Giá'!$B$6,IF(AND('Raw Data'!N297&gt;0.5,'Raw Data'!N297&lt;=1),'Bảng Giá'!$B$7,IF(AND('Raw Data'!N297&gt;1,'Raw Data'!N297&lt;=1.5),'Bảng Giá'!$B$8,IF(AND('Raw Data'!N297&gt;1.5,'Raw Data'!N297&lt;=2),'Bảng Giá'!$B$9,IF(AND('Raw Data'!N297&gt;2,'Raw Data'!N297&lt;=2.5),'Bảng Giá'!$B$10,IF(AND('Raw Data'!N297&gt;2.5,'Raw Data'!N297&lt;=3),'Bảng Giá'!$B$11,IF(AND('Raw Data'!N297&gt;3,'Raw Data'!N297&lt;=3.5),'Bảng Giá'!$B$12,IF(AND('Raw Data'!N297&gt;3.5,'Raw Data'!N297&lt;=4),'Bảng Giá'!$B$13,IF(AND('Raw Data'!N297&gt;4,'Raw Data'!N297&lt;=4.5),'Bảng Giá'!$B$14,IF(AND('Raw Data'!N297&gt;4.5,'Raw Data'!N297&lt;=5),'Bảng Giá'!$B$15,IF(AND('Raw Data'!N297&gt;5,'Raw Data'!N297&lt;=5.5),'Bảng Giá'!$B$16,IF(AND('Raw Data'!N297&gt;5.5,'Raw Data'!N297&lt;=6),'Bảng Giá'!$B$17,'Bảng Giá'!$B$18)))))))))))))))</f>
        <v>0.1&lt;x&lt;=0.25</v>
      </c>
      <c r="Q297" s="48">
        <f t="shared" si="27"/>
        <v>1.9417475728155338E-2</v>
      </c>
      <c r="R297">
        <f t="shared" si="28"/>
        <v>25200</v>
      </c>
      <c r="S297">
        <f t="shared" si="29"/>
        <v>4600</v>
      </c>
    </row>
    <row r="298" spans="1:19" x14ac:dyDescent="0.25">
      <c r="A298" s="12">
        <v>297</v>
      </c>
      <c r="B298" s="12" t="s">
        <v>293</v>
      </c>
      <c r="C298" s="18">
        <v>31677136974840</v>
      </c>
      <c r="D298" s="17">
        <v>43018.96604146991</v>
      </c>
      <c r="E298" s="17">
        <v>43021.694701423614</v>
      </c>
      <c r="F298" s="13" t="s">
        <v>302</v>
      </c>
      <c r="G298" s="12">
        <v>9800</v>
      </c>
      <c r="H298" s="12" t="s">
        <v>76</v>
      </c>
      <c r="I298" s="12" t="s">
        <v>128</v>
      </c>
      <c r="J298" s="37">
        <f>INDEX('Bảng Giá'!$C$3:$H$18,MATCH('Raw Data'!P298,'Bảng Giá'!$B$3:$B$18,0),MATCH('Raw Data'!M298,'Bảng Giá'!$C$2:$H$2,0))</f>
        <v>8000</v>
      </c>
      <c r="K298" s="12">
        <v>167900</v>
      </c>
      <c r="L298" s="36">
        <f t="shared" si="24"/>
        <v>2.7286599537037546</v>
      </c>
      <c r="M298" t="str">
        <f>'References data'!H299</f>
        <v>Liên Vùng đặc biệt</v>
      </c>
      <c r="N298" s="46">
        <f t="shared" si="25"/>
        <v>9.8000000000000007</v>
      </c>
      <c r="O298">
        <f t="shared" si="26"/>
        <v>-159900</v>
      </c>
      <c r="P298" t="str">
        <f>IF(AND(N298&gt;0,N298&lt;=0.05),'Bảng Giá'!$B$3,IF(AND(N298&lt;=0.1,N298&gt;0.05),'Bảng Giá'!$B$4,IF(AND('Raw Data'!N298&gt;0.1,'Raw Data'!N298&lt;=0.25),'Bảng Giá'!$B$5,IF(AND('Raw Data'!N298&gt;0.25,'Raw Data'!N298&lt;=0.5),'Bảng Giá'!$B$6,IF(AND('Raw Data'!N298&gt;0.5,'Raw Data'!N298&lt;=1),'Bảng Giá'!$B$7,IF(AND('Raw Data'!N298&gt;1,'Raw Data'!N298&lt;=1.5),'Bảng Giá'!$B$8,IF(AND('Raw Data'!N298&gt;1.5,'Raw Data'!N298&lt;=2),'Bảng Giá'!$B$9,IF(AND('Raw Data'!N298&gt;2,'Raw Data'!N298&lt;=2.5),'Bảng Giá'!$B$10,IF(AND('Raw Data'!N298&gt;2.5,'Raw Data'!N298&lt;=3),'Bảng Giá'!$B$11,IF(AND('Raw Data'!N298&gt;3,'Raw Data'!N298&lt;=3.5),'Bảng Giá'!$B$12,IF(AND('Raw Data'!N298&gt;3.5,'Raw Data'!N298&lt;=4),'Bảng Giá'!$B$13,IF(AND('Raw Data'!N298&gt;4,'Raw Data'!N298&lt;=4.5),'Bảng Giá'!$B$14,IF(AND('Raw Data'!N298&gt;4.5,'Raw Data'!N298&lt;=5),'Bảng Giá'!$B$15,IF(AND('Raw Data'!N298&gt;5,'Raw Data'!N298&lt;=5.5),'Bảng Giá'!$B$16,IF(AND('Raw Data'!N298&gt;5.5,'Raw Data'!N298&lt;=6),'Bảng Giá'!$B$17,'Bảng Giá'!$B$18)))))))))))))))</f>
        <v>Next 0.5</v>
      </c>
      <c r="Q298" s="48">
        <f t="shared" si="27"/>
        <v>-0.95235259082787371</v>
      </c>
      <c r="R298">
        <f t="shared" si="28"/>
        <v>9600</v>
      </c>
      <c r="S298">
        <f t="shared" si="29"/>
        <v>-158300</v>
      </c>
    </row>
    <row r="299" spans="1:19" x14ac:dyDescent="0.25">
      <c r="A299" s="12">
        <v>298</v>
      </c>
      <c r="B299" s="12" t="s">
        <v>293</v>
      </c>
      <c r="C299" s="18">
        <v>31677136908295</v>
      </c>
      <c r="D299" s="17">
        <v>43010.597854201391</v>
      </c>
      <c r="E299" s="17">
        <v>43013.425770138892</v>
      </c>
      <c r="F299" s="13" t="s">
        <v>302</v>
      </c>
      <c r="G299" s="12">
        <v>4800</v>
      </c>
      <c r="H299" s="12" t="s">
        <v>76</v>
      </c>
      <c r="I299" s="12" t="s">
        <v>324</v>
      </c>
      <c r="J299" s="37">
        <f>INDEX('Bảng Giá'!$C$3:$H$18,MATCH('Raw Data'!P299,'Bảng Giá'!$B$3:$B$18,0),MATCH('Raw Data'!M299,'Bảng Giá'!$C$2:$H$2,0))</f>
        <v>100500</v>
      </c>
      <c r="K299" s="12">
        <v>98000</v>
      </c>
      <c r="L299" s="36">
        <f t="shared" si="24"/>
        <v>2.8279159375015297</v>
      </c>
      <c r="M299" t="str">
        <f>'References data'!H300</f>
        <v>Liên Vùng</v>
      </c>
      <c r="N299">
        <f t="shared" si="25"/>
        <v>4.8</v>
      </c>
      <c r="O299">
        <f t="shared" si="26"/>
        <v>2500</v>
      </c>
      <c r="P299" t="str">
        <f>IF(AND(N299&gt;0,N299&lt;=0.05),'Bảng Giá'!$B$3,IF(AND(N299&lt;=0.1,N299&gt;0.05),'Bảng Giá'!$B$4,IF(AND('Raw Data'!N299&gt;0.1,'Raw Data'!N299&lt;=0.25),'Bảng Giá'!$B$5,IF(AND('Raw Data'!N299&gt;0.25,'Raw Data'!N299&lt;=0.5),'Bảng Giá'!$B$6,IF(AND('Raw Data'!N299&gt;0.5,'Raw Data'!N299&lt;=1),'Bảng Giá'!$B$7,IF(AND('Raw Data'!N299&gt;1,'Raw Data'!N299&lt;=1.5),'Bảng Giá'!$B$8,IF(AND('Raw Data'!N299&gt;1.5,'Raw Data'!N299&lt;=2),'Bảng Giá'!$B$9,IF(AND('Raw Data'!N299&gt;2,'Raw Data'!N299&lt;=2.5),'Bảng Giá'!$B$10,IF(AND('Raw Data'!N299&gt;2.5,'Raw Data'!N299&lt;=3),'Bảng Giá'!$B$11,IF(AND('Raw Data'!N299&gt;3,'Raw Data'!N299&lt;=3.5),'Bảng Giá'!$B$12,IF(AND('Raw Data'!N299&gt;3.5,'Raw Data'!N299&lt;=4),'Bảng Giá'!$B$13,IF(AND('Raw Data'!N299&gt;4,'Raw Data'!N299&lt;=4.5),'Bảng Giá'!$B$14,IF(AND('Raw Data'!N299&gt;4.5,'Raw Data'!N299&lt;=5),'Bảng Giá'!$B$15,IF(AND('Raw Data'!N299&gt;5,'Raw Data'!N299&lt;=5.5),'Bảng Giá'!$B$16,IF(AND('Raw Data'!N299&gt;5.5,'Raw Data'!N299&lt;=6),'Bảng Giá'!$B$17,'Bảng Giá'!$B$18)))))))))))))))</f>
        <v>4.5&lt;x&lt;=5</v>
      </c>
      <c r="Q299" s="48">
        <f t="shared" si="27"/>
        <v>2.5510204081632654E-2</v>
      </c>
      <c r="R299">
        <f t="shared" si="28"/>
        <v>120600</v>
      </c>
      <c r="S299">
        <f t="shared" si="29"/>
        <v>22600</v>
      </c>
    </row>
    <row r="300" spans="1:19" x14ac:dyDescent="0.25">
      <c r="A300" s="12">
        <v>299</v>
      </c>
      <c r="B300" s="12" t="s">
        <v>293</v>
      </c>
      <c r="C300" s="18">
        <v>31677136912045</v>
      </c>
      <c r="D300" s="17">
        <v>43010.738580439815</v>
      </c>
      <c r="E300" s="17">
        <v>43012.752870370372</v>
      </c>
      <c r="F300" s="13" t="s">
        <v>302</v>
      </c>
      <c r="G300" s="12">
        <v>1000</v>
      </c>
      <c r="H300" s="12" t="s">
        <v>76</v>
      </c>
      <c r="I300" s="12" t="s">
        <v>171</v>
      </c>
      <c r="J300" s="37">
        <f>INDEX('Bảng Giá'!$C$3:$H$18,MATCH('Raw Data'!P300,'Bảng Giá'!$B$3:$B$18,0),MATCH('Raw Data'!M300,'Bảng Giá'!$C$2:$H$2,0))</f>
        <v>32500</v>
      </c>
      <c r="K300" s="12">
        <v>40000</v>
      </c>
      <c r="L300" s="36">
        <f t="shared" si="24"/>
        <v>2.0142899305574247</v>
      </c>
      <c r="M300" t="str">
        <f>'References data'!H301</f>
        <v>Liên Vùng</v>
      </c>
      <c r="N300">
        <f t="shared" si="25"/>
        <v>1</v>
      </c>
      <c r="O300">
        <f t="shared" si="26"/>
        <v>-7500</v>
      </c>
      <c r="P300" t="str">
        <f>IF(AND(N300&gt;0,N300&lt;=0.05),'Bảng Giá'!$B$3,IF(AND(N300&lt;=0.1,N300&gt;0.05),'Bảng Giá'!$B$4,IF(AND('Raw Data'!N300&gt;0.1,'Raw Data'!N300&lt;=0.25),'Bảng Giá'!$B$5,IF(AND('Raw Data'!N300&gt;0.25,'Raw Data'!N300&lt;=0.5),'Bảng Giá'!$B$6,IF(AND('Raw Data'!N300&gt;0.5,'Raw Data'!N300&lt;=1),'Bảng Giá'!$B$7,IF(AND('Raw Data'!N300&gt;1,'Raw Data'!N300&lt;=1.5),'Bảng Giá'!$B$8,IF(AND('Raw Data'!N300&gt;1.5,'Raw Data'!N300&lt;=2),'Bảng Giá'!$B$9,IF(AND('Raw Data'!N300&gt;2,'Raw Data'!N300&lt;=2.5),'Bảng Giá'!$B$10,IF(AND('Raw Data'!N300&gt;2.5,'Raw Data'!N300&lt;=3),'Bảng Giá'!$B$11,IF(AND('Raw Data'!N300&gt;3,'Raw Data'!N300&lt;=3.5),'Bảng Giá'!$B$12,IF(AND('Raw Data'!N300&gt;3.5,'Raw Data'!N300&lt;=4),'Bảng Giá'!$B$13,IF(AND('Raw Data'!N300&gt;4,'Raw Data'!N300&lt;=4.5),'Bảng Giá'!$B$14,IF(AND('Raw Data'!N300&gt;4.5,'Raw Data'!N300&lt;=5),'Bảng Giá'!$B$15,IF(AND('Raw Data'!N300&gt;5,'Raw Data'!N300&lt;=5.5),'Bảng Giá'!$B$16,IF(AND('Raw Data'!N300&gt;5.5,'Raw Data'!N300&lt;=6),'Bảng Giá'!$B$17,'Bảng Giá'!$B$18)))))))))))))))</f>
        <v>0.5&lt;x&lt;=1</v>
      </c>
      <c r="Q300" s="48">
        <f t="shared" si="27"/>
        <v>-0.1875</v>
      </c>
      <c r="R300">
        <f t="shared" si="28"/>
        <v>39000</v>
      </c>
      <c r="S300">
        <f t="shared" si="29"/>
        <v>-1000</v>
      </c>
    </row>
    <row r="301" spans="1:19" x14ac:dyDescent="0.25">
      <c r="A301" s="12">
        <v>300</v>
      </c>
      <c r="B301" s="12" t="s">
        <v>293</v>
      </c>
      <c r="C301" s="18">
        <v>31677136926985</v>
      </c>
      <c r="D301" s="17">
        <v>43012.601519212963</v>
      </c>
      <c r="E301" s="17">
        <v>43015.614192013891</v>
      </c>
      <c r="F301" s="13" t="s">
        <v>302</v>
      </c>
      <c r="G301" s="12">
        <v>870</v>
      </c>
      <c r="H301" s="12" t="s">
        <v>76</v>
      </c>
      <c r="I301" s="12" t="s">
        <v>333</v>
      </c>
      <c r="J301" s="37">
        <f>INDEX('Bảng Giá'!$C$3:$H$18,MATCH('Raw Data'!P301,'Bảng Giá'!$B$3:$B$18,0),MATCH('Raw Data'!M301,'Bảng Giá'!$C$2:$H$2,0))</f>
        <v>32500</v>
      </c>
      <c r="K301" s="12">
        <v>31700</v>
      </c>
      <c r="L301" s="36">
        <f t="shared" si="24"/>
        <v>3.0126728009272483</v>
      </c>
      <c r="M301" t="str">
        <f>'References data'!H302</f>
        <v>Liên Vùng</v>
      </c>
      <c r="N301">
        <f t="shared" si="25"/>
        <v>0.87</v>
      </c>
      <c r="O301">
        <f t="shared" si="26"/>
        <v>800</v>
      </c>
      <c r="P301" t="str">
        <f>IF(AND(N301&gt;0,N301&lt;=0.05),'Bảng Giá'!$B$3,IF(AND(N301&lt;=0.1,N301&gt;0.05),'Bảng Giá'!$B$4,IF(AND('Raw Data'!N301&gt;0.1,'Raw Data'!N301&lt;=0.25),'Bảng Giá'!$B$5,IF(AND('Raw Data'!N301&gt;0.25,'Raw Data'!N301&lt;=0.5),'Bảng Giá'!$B$6,IF(AND('Raw Data'!N301&gt;0.5,'Raw Data'!N301&lt;=1),'Bảng Giá'!$B$7,IF(AND('Raw Data'!N301&gt;1,'Raw Data'!N301&lt;=1.5),'Bảng Giá'!$B$8,IF(AND('Raw Data'!N301&gt;1.5,'Raw Data'!N301&lt;=2),'Bảng Giá'!$B$9,IF(AND('Raw Data'!N301&gt;2,'Raw Data'!N301&lt;=2.5),'Bảng Giá'!$B$10,IF(AND('Raw Data'!N301&gt;2.5,'Raw Data'!N301&lt;=3),'Bảng Giá'!$B$11,IF(AND('Raw Data'!N301&gt;3,'Raw Data'!N301&lt;=3.5),'Bảng Giá'!$B$12,IF(AND('Raw Data'!N301&gt;3.5,'Raw Data'!N301&lt;=4),'Bảng Giá'!$B$13,IF(AND('Raw Data'!N301&gt;4,'Raw Data'!N301&lt;=4.5),'Bảng Giá'!$B$14,IF(AND('Raw Data'!N301&gt;4.5,'Raw Data'!N301&lt;=5),'Bảng Giá'!$B$15,IF(AND('Raw Data'!N301&gt;5,'Raw Data'!N301&lt;=5.5),'Bảng Giá'!$B$16,IF(AND('Raw Data'!N301&gt;5.5,'Raw Data'!N301&lt;=6),'Bảng Giá'!$B$17,'Bảng Giá'!$B$18)))))))))))))))</f>
        <v>0.5&lt;x&lt;=1</v>
      </c>
      <c r="Q301" s="48">
        <f t="shared" si="27"/>
        <v>2.5236593059936908E-2</v>
      </c>
      <c r="R301">
        <f t="shared" si="28"/>
        <v>39000</v>
      </c>
      <c r="S301">
        <f t="shared" si="29"/>
        <v>7300</v>
      </c>
    </row>
    <row r="302" spans="1:19" x14ac:dyDescent="0.25">
      <c r="A302" s="12">
        <v>301</v>
      </c>
      <c r="B302" s="12" t="s">
        <v>293</v>
      </c>
      <c r="C302" s="18">
        <v>31677136940598</v>
      </c>
      <c r="D302" s="17">
        <v>43015.976589201389</v>
      </c>
      <c r="E302" s="17">
        <v>43018.448583136575</v>
      </c>
      <c r="F302" s="13" t="s">
        <v>302</v>
      </c>
      <c r="G302" s="12">
        <v>5989.2</v>
      </c>
      <c r="H302" s="12" t="s">
        <v>76</v>
      </c>
      <c r="I302" s="12" t="s">
        <v>320</v>
      </c>
      <c r="J302" s="37">
        <f>INDEX('Bảng Giá'!$C$3:$H$18,MATCH('Raw Data'!P302,'Bảng Giá'!$B$3:$B$18,0),MATCH('Raw Data'!M302,'Bảng Giá'!$C$2:$H$2,0))</f>
        <v>117500</v>
      </c>
      <c r="K302" s="12">
        <v>114600</v>
      </c>
      <c r="L302" s="36">
        <f t="shared" si="24"/>
        <v>2.47199393518531</v>
      </c>
      <c r="M302" t="str">
        <f>'References data'!H303</f>
        <v>Liên Vùng</v>
      </c>
      <c r="N302">
        <f t="shared" si="25"/>
        <v>5.9891999999999994</v>
      </c>
      <c r="O302">
        <f t="shared" si="26"/>
        <v>2900</v>
      </c>
      <c r="P302" t="str">
        <f>IF(AND(N302&gt;0,N302&lt;=0.05),'Bảng Giá'!$B$3,IF(AND(N302&lt;=0.1,N302&gt;0.05),'Bảng Giá'!$B$4,IF(AND('Raw Data'!N302&gt;0.1,'Raw Data'!N302&lt;=0.25),'Bảng Giá'!$B$5,IF(AND('Raw Data'!N302&gt;0.25,'Raw Data'!N302&lt;=0.5),'Bảng Giá'!$B$6,IF(AND('Raw Data'!N302&gt;0.5,'Raw Data'!N302&lt;=1),'Bảng Giá'!$B$7,IF(AND('Raw Data'!N302&gt;1,'Raw Data'!N302&lt;=1.5),'Bảng Giá'!$B$8,IF(AND('Raw Data'!N302&gt;1.5,'Raw Data'!N302&lt;=2),'Bảng Giá'!$B$9,IF(AND('Raw Data'!N302&gt;2,'Raw Data'!N302&lt;=2.5),'Bảng Giá'!$B$10,IF(AND('Raw Data'!N302&gt;2.5,'Raw Data'!N302&lt;=3),'Bảng Giá'!$B$11,IF(AND('Raw Data'!N302&gt;3,'Raw Data'!N302&lt;=3.5),'Bảng Giá'!$B$12,IF(AND('Raw Data'!N302&gt;3.5,'Raw Data'!N302&lt;=4),'Bảng Giá'!$B$13,IF(AND('Raw Data'!N302&gt;4,'Raw Data'!N302&lt;=4.5),'Bảng Giá'!$B$14,IF(AND('Raw Data'!N302&gt;4.5,'Raw Data'!N302&lt;=5),'Bảng Giá'!$B$15,IF(AND('Raw Data'!N302&gt;5,'Raw Data'!N302&lt;=5.5),'Bảng Giá'!$B$16,IF(AND('Raw Data'!N302&gt;5.5,'Raw Data'!N302&lt;=6),'Bảng Giá'!$B$17,'Bảng Giá'!$B$18)))))))))))))))</f>
        <v>5.5&lt;x&lt;=6</v>
      </c>
      <c r="Q302" s="48">
        <f t="shared" si="27"/>
        <v>2.530541012216405E-2</v>
      </c>
      <c r="R302">
        <f t="shared" si="28"/>
        <v>141000</v>
      </c>
      <c r="S302">
        <f t="shared" si="29"/>
        <v>26400</v>
      </c>
    </row>
    <row r="303" spans="1:19" x14ac:dyDescent="0.25">
      <c r="A303" s="12">
        <v>302</v>
      </c>
      <c r="B303" s="12" t="s">
        <v>293</v>
      </c>
      <c r="C303" s="18">
        <v>31677136950524</v>
      </c>
      <c r="D303" s="17">
        <v>43015.948979479166</v>
      </c>
      <c r="E303" s="17">
        <v>43018.460685729166</v>
      </c>
      <c r="F303" s="13" t="s">
        <v>302</v>
      </c>
      <c r="G303" s="12">
        <v>3600</v>
      </c>
      <c r="H303" s="12" t="s">
        <v>76</v>
      </c>
      <c r="I303" s="12" t="s">
        <v>128</v>
      </c>
      <c r="J303" s="37">
        <f>INDEX('Bảng Giá'!$C$3:$H$18,MATCH('Raw Data'!P303,'Bảng Giá'!$B$3:$B$18,0),MATCH('Raw Data'!M303,'Bảng Giá'!$C$2:$H$2,0))</f>
        <v>78500</v>
      </c>
      <c r="K303" s="12">
        <v>77000</v>
      </c>
      <c r="L303" s="36">
        <f t="shared" si="24"/>
        <v>2.5117062499994063</v>
      </c>
      <c r="M303" t="str">
        <f>'References data'!H304</f>
        <v>Liên Vùng đặc biệt</v>
      </c>
      <c r="N303">
        <f t="shared" si="25"/>
        <v>3.6</v>
      </c>
      <c r="O303">
        <f t="shared" si="26"/>
        <v>1500</v>
      </c>
      <c r="P303" t="str">
        <f>IF(AND(N303&gt;0,N303&lt;=0.05),'Bảng Giá'!$B$3,IF(AND(N303&lt;=0.1,N303&gt;0.05),'Bảng Giá'!$B$4,IF(AND('Raw Data'!N303&gt;0.1,'Raw Data'!N303&lt;=0.25),'Bảng Giá'!$B$5,IF(AND('Raw Data'!N303&gt;0.25,'Raw Data'!N303&lt;=0.5),'Bảng Giá'!$B$6,IF(AND('Raw Data'!N303&gt;0.5,'Raw Data'!N303&lt;=1),'Bảng Giá'!$B$7,IF(AND('Raw Data'!N303&gt;1,'Raw Data'!N303&lt;=1.5),'Bảng Giá'!$B$8,IF(AND('Raw Data'!N303&gt;1.5,'Raw Data'!N303&lt;=2),'Bảng Giá'!$B$9,IF(AND('Raw Data'!N303&gt;2,'Raw Data'!N303&lt;=2.5),'Bảng Giá'!$B$10,IF(AND('Raw Data'!N303&gt;2.5,'Raw Data'!N303&lt;=3),'Bảng Giá'!$B$11,IF(AND('Raw Data'!N303&gt;3,'Raw Data'!N303&lt;=3.5),'Bảng Giá'!$B$12,IF(AND('Raw Data'!N303&gt;3.5,'Raw Data'!N303&lt;=4),'Bảng Giá'!$B$13,IF(AND('Raw Data'!N303&gt;4,'Raw Data'!N303&lt;=4.5),'Bảng Giá'!$B$14,IF(AND('Raw Data'!N303&gt;4.5,'Raw Data'!N303&lt;=5),'Bảng Giá'!$B$15,IF(AND('Raw Data'!N303&gt;5,'Raw Data'!N303&lt;=5.5),'Bảng Giá'!$B$16,IF(AND('Raw Data'!N303&gt;5.5,'Raw Data'!N303&lt;=6),'Bảng Giá'!$B$17,'Bảng Giá'!$B$18)))))))))))))))</f>
        <v>3.5&lt;x&lt;=4</v>
      </c>
      <c r="Q303" s="48">
        <f t="shared" si="27"/>
        <v>1.948051948051948E-2</v>
      </c>
      <c r="R303">
        <f t="shared" si="28"/>
        <v>94200</v>
      </c>
      <c r="S303">
        <f t="shared" si="29"/>
        <v>17200</v>
      </c>
    </row>
    <row r="304" spans="1:19" x14ac:dyDescent="0.25">
      <c r="A304" s="12">
        <v>303</v>
      </c>
      <c r="B304" s="12" t="s">
        <v>293</v>
      </c>
      <c r="C304" s="18">
        <v>31677136898381</v>
      </c>
      <c r="D304" s="17">
        <v>43009.700781134263</v>
      </c>
      <c r="E304" s="17">
        <v>43012.361478784725</v>
      </c>
      <c r="F304" s="13" t="s">
        <v>302</v>
      </c>
      <c r="G304" s="12">
        <v>350</v>
      </c>
      <c r="H304" s="12" t="s">
        <v>76</v>
      </c>
      <c r="I304" s="12" t="s">
        <v>275</v>
      </c>
      <c r="J304" s="37">
        <f>INDEX('Bảng Giá'!$C$3:$H$18,MATCH('Raw Data'!P304,'Bảng Giá'!$B$3:$B$18,0),MATCH('Raw Data'!M304,'Bảng Giá'!$C$2:$H$2,0))</f>
        <v>26000</v>
      </c>
      <c r="K304" s="12">
        <v>25400</v>
      </c>
      <c r="L304" s="36">
        <f t="shared" si="24"/>
        <v>2.66069765046268</v>
      </c>
      <c r="M304" t="str">
        <f>'References data'!H305</f>
        <v>Liên Vùng</v>
      </c>
      <c r="N304">
        <f t="shared" si="25"/>
        <v>0.35</v>
      </c>
      <c r="O304">
        <f t="shared" si="26"/>
        <v>600</v>
      </c>
      <c r="P304" t="str">
        <f>IF(AND(N304&gt;0,N304&lt;=0.05),'Bảng Giá'!$B$3,IF(AND(N304&lt;=0.1,N304&gt;0.05),'Bảng Giá'!$B$4,IF(AND('Raw Data'!N304&gt;0.1,'Raw Data'!N304&lt;=0.25),'Bảng Giá'!$B$5,IF(AND('Raw Data'!N304&gt;0.25,'Raw Data'!N304&lt;=0.5),'Bảng Giá'!$B$6,IF(AND('Raw Data'!N304&gt;0.5,'Raw Data'!N304&lt;=1),'Bảng Giá'!$B$7,IF(AND('Raw Data'!N304&gt;1,'Raw Data'!N304&lt;=1.5),'Bảng Giá'!$B$8,IF(AND('Raw Data'!N304&gt;1.5,'Raw Data'!N304&lt;=2),'Bảng Giá'!$B$9,IF(AND('Raw Data'!N304&gt;2,'Raw Data'!N304&lt;=2.5),'Bảng Giá'!$B$10,IF(AND('Raw Data'!N304&gt;2.5,'Raw Data'!N304&lt;=3),'Bảng Giá'!$B$11,IF(AND('Raw Data'!N304&gt;3,'Raw Data'!N304&lt;=3.5),'Bảng Giá'!$B$12,IF(AND('Raw Data'!N304&gt;3.5,'Raw Data'!N304&lt;=4),'Bảng Giá'!$B$13,IF(AND('Raw Data'!N304&gt;4,'Raw Data'!N304&lt;=4.5),'Bảng Giá'!$B$14,IF(AND('Raw Data'!N304&gt;4.5,'Raw Data'!N304&lt;=5),'Bảng Giá'!$B$15,IF(AND('Raw Data'!N304&gt;5,'Raw Data'!N304&lt;=5.5),'Bảng Giá'!$B$16,IF(AND('Raw Data'!N304&gt;5.5,'Raw Data'!N304&lt;=6),'Bảng Giá'!$B$17,'Bảng Giá'!$B$18)))))))))))))))</f>
        <v>0.25&lt;x&lt;=0.5</v>
      </c>
      <c r="Q304" s="48">
        <f t="shared" si="27"/>
        <v>2.3622047244094488E-2</v>
      </c>
      <c r="R304">
        <f t="shared" si="28"/>
        <v>31200</v>
      </c>
      <c r="S304">
        <f t="shared" si="29"/>
        <v>5800</v>
      </c>
    </row>
    <row r="305" spans="1:19" x14ac:dyDescent="0.25">
      <c r="A305" s="12">
        <v>304</v>
      </c>
      <c r="B305" s="12" t="s">
        <v>293</v>
      </c>
      <c r="C305" s="18">
        <v>31677136897712</v>
      </c>
      <c r="D305" s="17">
        <v>43009.700895451388</v>
      </c>
      <c r="E305" s="17">
        <v>43011.487374189812</v>
      </c>
      <c r="F305" s="13" t="s">
        <v>302</v>
      </c>
      <c r="G305" s="12">
        <v>1260</v>
      </c>
      <c r="H305" s="12" t="s">
        <v>76</v>
      </c>
      <c r="I305" s="12" t="s">
        <v>171</v>
      </c>
      <c r="J305" s="37">
        <f>INDEX('Bảng Giá'!$C$3:$H$18,MATCH('Raw Data'!P305,'Bảng Giá'!$B$3:$B$18,0),MATCH('Raw Data'!M305,'Bảng Giá'!$C$2:$H$2,0))</f>
        <v>41000</v>
      </c>
      <c r="K305" s="12">
        <v>40000</v>
      </c>
      <c r="L305" s="36">
        <f t="shared" si="24"/>
        <v>1.7864787384241936</v>
      </c>
      <c r="M305" t="str">
        <f>'References data'!H306</f>
        <v>Liên Vùng</v>
      </c>
      <c r="N305">
        <f t="shared" si="25"/>
        <v>1.26</v>
      </c>
      <c r="O305">
        <f t="shared" si="26"/>
        <v>1000</v>
      </c>
      <c r="P305" t="str">
        <f>IF(AND(N305&gt;0,N305&lt;=0.05),'Bảng Giá'!$B$3,IF(AND(N305&lt;=0.1,N305&gt;0.05),'Bảng Giá'!$B$4,IF(AND('Raw Data'!N305&gt;0.1,'Raw Data'!N305&lt;=0.25),'Bảng Giá'!$B$5,IF(AND('Raw Data'!N305&gt;0.25,'Raw Data'!N305&lt;=0.5),'Bảng Giá'!$B$6,IF(AND('Raw Data'!N305&gt;0.5,'Raw Data'!N305&lt;=1),'Bảng Giá'!$B$7,IF(AND('Raw Data'!N305&gt;1,'Raw Data'!N305&lt;=1.5),'Bảng Giá'!$B$8,IF(AND('Raw Data'!N305&gt;1.5,'Raw Data'!N305&lt;=2),'Bảng Giá'!$B$9,IF(AND('Raw Data'!N305&gt;2,'Raw Data'!N305&lt;=2.5),'Bảng Giá'!$B$10,IF(AND('Raw Data'!N305&gt;2.5,'Raw Data'!N305&lt;=3),'Bảng Giá'!$B$11,IF(AND('Raw Data'!N305&gt;3,'Raw Data'!N305&lt;=3.5),'Bảng Giá'!$B$12,IF(AND('Raw Data'!N305&gt;3.5,'Raw Data'!N305&lt;=4),'Bảng Giá'!$B$13,IF(AND('Raw Data'!N305&gt;4,'Raw Data'!N305&lt;=4.5),'Bảng Giá'!$B$14,IF(AND('Raw Data'!N305&gt;4.5,'Raw Data'!N305&lt;=5),'Bảng Giá'!$B$15,IF(AND('Raw Data'!N305&gt;5,'Raw Data'!N305&lt;=5.5),'Bảng Giá'!$B$16,IF(AND('Raw Data'!N305&gt;5.5,'Raw Data'!N305&lt;=6),'Bảng Giá'!$B$17,'Bảng Giá'!$B$18)))))))))))))))</f>
        <v>1&lt;x&lt;=1.5</v>
      </c>
      <c r="Q305" s="48">
        <f t="shared" si="27"/>
        <v>2.5000000000000001E-2</v>
      </c>
      <c r="R305">
        <f t="shared" si="28"/>
        <v>49200</v>
      </c>
      <c r="S305">
        <f t="shared" si="29"/>
        <v>9200</v>
      </c>
    </row>
    <row r="306" spans="1:19" x14ac:dyDescent="0.25">
      <c r="A306" s="12">
        <v>305</v>
      </c>
      <c r="B306" s="12" t="s">
        <v>293</v>
      </c>
      <c r="C306" s="18">
        <v>31677136896835</v>
      </c>
      <c r="D306" s="17">
        <v>43009.608309988427</v>
      </c>
      <c r="E306" s="17">
        <v>43016.826266006945</v>
      </c>
      <c r="F306" s="13" t="s">
        <v>302</v>
      </c>
      <c r="G306" s="12">
        <v>300</v>
      </c>
      <c r="H306" s="12" t="s">
        <v>76</v>
      </c>
      <c r="I306" s="12" t="s">
        <v>334</v>
      </c>
      <c r="J306" s="37">
        <f>INDEX('Bảng Giá'!$C$3:$H$18,MATCH('Raw Data'!P306,'Bảng Giá'!$B$3:$B$18,0),MATCH('Raw Data'!M306,'Bảng Giá'!$C$2:$H$2,0))</f>
        <v>26000</v>
      </c>
      <c r="K306" s="12">
        <v>25400</v>
      </c>
      <c r="L306" s="36">
        <f t="shared" si="24"/>
        <v>7.2179560185177252</v>
      </c>
      <c r="M306" t="str">
        <f>'References data'!H307</f>
        <v>Liên Vùng</v>
      </c>
      <c r="N306">
        <f t="shared" si="25"/>
        <v>0.3</v>
      </c>
      <c r="O306">
        <f t="shared" si="26"/>
        <v>600</v>
      </c>
      <c r="P306" t="str">
        <f>IF(AND(N306&gt;0,N306&lt;=0.05),'Bảng Giá'!$B$3,IF(AND(N306&lt;=0.1,N306&gt;0.05),'Bảng Giá'!$B$4,IF(AND('Raw Data'!N306&gt;0.1,'Raw Data'!N306&lt;=0.25),'Bảng Giá'!$B$5,IF(AND('Raw Data'!N306&gt;0.25,'Raw Data'!N306&lt;=0.5),'Bảng Giá'!$B$6,IF(AND('Raw Data'!N306&gt;0.5,'Raw Data'!N306&lt;=1),'Bảng Giá'!$B$7,IF(AND('Raw Data'!N306&gt;1,'Raw Data'!N306&lt;=1.5),'Bảng Giá'!$B$8,IF(AND('Raw Data'!N306&gt;1.5,'Raw Data'!N306&lt;=2),'Bảng Giá'!$B$9,IF(AND('Raw Data'!N306&gt;2,'Raw Data'!N306&lt;=2.5),'Bảng Giá'!$B$10,IF(AND('Raw Data'!N306&gt;2.5,'Raw Data'!N306&lt;=3),'Bảng Giá'!$B$11,IF(AND('Raw Data'!N306&gt;3,'Raw Data'!N306&lt;=3.5),'Bảng Giá'!$B$12,IF(AND('Raw Data'!N306&gt;3.5,'Raw Data'!N306&lt;=4),'Bảng Giá'!$B$13,IF(AND('Raw Data'!N306&gt;4,'Raw Data'!N306&lt;=4.5),'Bảng Giá'!$B$14,IF(AND('Raw Data'!N306&gt;4.5,'Raw Data'!N306&lt;=5),'Bảng Giá'!$B$15,IF(AND('Raw Data'!N306&gt;5,'Raw Data'!N306&lt;=5.5),'Bảng Giá'!$B$16,IF(AND('Raw Data'!N306&gt;5.5,'Raw Data'!N306&lt;=6),'Bảng Giá'!$B$17,'Bảng Giá'!$B$18)))))))))))))))</f>
        <v>0.25&lt;x&lt;=0.5</v>
      </c>
      <c r="Q306" s="48">
        <f t="shared" si="27"/>
        <v>2.3622047244094488E-2</v>
      </c>
      <c r="R306">
        <f t="shared" si="28"/>
        <v>31200</v>
      </c>
      <c r="S306">
        <f t="shared" si="29"/>
        <v>5800</v>
      </c>
    </row>
    <row r="307" spans="1:19" x14ac:dyDescent="0.25">
      <c r="A307" s="12">
        <v>306</v>
      </c>
      <c r="B307" s="12" t="s">
        <v>293</v>
      </c>
      <c r="C307" s="18">
        <v>31677136898386</v>
      </c>
      <c r="D307" s="17">
        <v>43010.379110532405</v>
      </c>
      <c r="E307" s="17">
        <v>43011.512925347219</v>
      </c>
      <c r="F307" s="13" t="s">
        <v>302</v>
      </c>
      <c r="G307" s="12">
        <v>350</v>
      </c>
      <c r="H307" s="12" t="s">
        <v>76</v>
      </c>
      <c r="I307" s="12" t="s">
        <v>171</v>
      </c>
      <c r="J307" s="37">
        <f>INDEX('Bảng Giá'!$C$3:$H$18,MATCH('Raw Data'!P307,'Bảng Giá'!$B$3:$B$18,0),MATCH('Raw Data'!M307,'Bảng Giá'!$C$2:$H$2,0))</f>
        <v>26000</v>
      </c>
      <c r="K307" s="12">
        <v>25400</v>
      </c>
      <c r="L307" s="36">
        <f t="shared" si="24"/>
        <v>1.1338148148133769</v>
      </c>
      <c r="M307" t="str">
        <f>'References data'!H308</f>
        <v>Liên Vùng</v>
      </c>
      <c r="N307">
        <f t="shared" si="25"/>
        <v>0.35</v>
      </c>
      <c r="O307">
        <f t="shared" si="26"/>
        <v>600</v>
      </c>
      <c r="P307" t="str">
        <f>IF(AND(N307&gt;0,N307&lt;=0.05),'Bảng Giá'!$B$3,IF(AND(N307&lt;=0.1,N307&gt;0.05),'Bảng Giá'!$B$4,IF(AND('Raw Data'!N307&gt;0.1,'Raw Data'!N307&lt;=0.25),'Bảng Giá'!$B$5,IF(AND('Raw Data'!N307&gt;0.25,'Raw Data'!N307&lt;=0.5),'Bảng Giá'!$B$6,IF(AND('Raw Data'!N307&gt;0.5,'Raw Data'!N307&lt;=1),'Bảng Giá'!$B$7,IF(AND('Raw Data'!N307&gt;1,'Raw Data'!N307&lt;=1.5),'Bảng Giá'!$B$8,IF(AND('Raw Data'!N307&gt;1.5,'Raw Data'!N307&lt;=2),'Bảng Giá'!$B$9,IF(AND('Raw Data'!N307&gt;2,'Raw Data'!N307&lt;=2.5),'Bảng Giá'!$B$10,IF(AND('Raw Data'!N307&gt;2.5,'Raw Data'!N307&lt;=3),'Bảng Giá'!$B$11,IF(AND('Raw Data'!N307&gt;3,'Raw Data'!N307&lt;=3.5),'Bảng Giá'!$B$12,IF(AND('Raw Data'!N307&gt;3.5,'Raw Data'!N307&lt;=4),'Bảng Giá'!$B$13,IF(AND('Raw Data'!N307&gt;4,'Raw Data'!N307&lt;=4.5),'Bảng Giá'!$B$14,IF(AND('Raw Data'!N307&gt;4.5,'Raw Data'!N307&lt;=5),'Bảng Giá'!$B$15,IF(AND('Raw Data'!N307&gt;5,'Raw Data'!N307&lt;=5.5),'Bảng Giá'!$B$16,IF(AND('Raw Data'!N307&gt;5.5,'Raw Data'!N307&lt;=6),'Bảng Giá'!$B$17,'Bảng Giá'!$B$18)))))))))))))))</f>
        <v>0.25&lt;x&lt;=0.5</v>
      </c>
      <c r="Q307" s="48">
        <f t="shared" si="27"/>
        <v>2.3622047244094488E-2</v>
      </c>
      <c r="R307">
        <f t="shared" si="28"/>
        <v>31200</v>
      </c>
      <c r="S307">
        <f t="shared" si="29"/>
        <v>5800</v>
      </c>
    </row>
    <row r="308" spans="1:19" x14ac:dyDescent="0.25">
      <c r="A308" s="12">
        <v>307</v>
      </c>
      <c r="B308" s="12" t="s">
        <v>293</v>
      </c>
      <c r="C308" s="18">
        <v>31677136939689</v>
      </c>
      <c r="D308" s="17">
        <v>43015.571202164349</v>
      </c>
      <c r="E308" s="17">
        <v>43018.449633483797</v>
      </c>
      <c r="F308" s="13" t="s">
        <v>302</v>
      </c>
      <c r="G308" s="12">
        <v>1000</v>
      </c>
      <c r="H308" s="12" t="s">
        <v>76</v>
      </c>
      <c r="I308" s="12" t="s">
        <v>275</v>
      </c>
      <c r="J308" s="37">
        <f>INDEX('Bảng Giá'!$C$3:$H$18,MATCH('Raw Data'!P308,'Bảng Giá'!$B$3:$B$18,0),MATCH('Raw Data'!M308,'Bảng Giá'!$C$2:$H$2,0))</f>
        <v>32500</v>
      </c>
      <c r="K308" s="12">
        <v>40000</v>
      </c>
      <c r="L308" s="36">
        <f t="shared" si="24"/>
        <v>2.878431319448282</v>
      </c>
      <c r="M308" t="str">
        <f>'References data'!H309</f>
        <v>Liên Vùng</v>
      </c>
      <c r="N308">
        <f t="shared" si="25"/>
        <v>1</v>
      </c>
      <c r="O308">
        <f t="shared" si="26"/>
        <v>-7500</v>
      </c>
      <c r="P308" t="str">
        <f>IF(AND(N308&gt;0,N308&lt;=0.05),'Bảng Giá'!$B$3,IF(AND(N308&lt;=0.1,N308&gt;0.05),'Bảng Giá'!$B$4,IF(AND('Raw Data'!N308&gt;0.1,'Raw Data'!N308&lt;=0.25),'Bảng Giá'!$B$5,IF(AND('Raw Data'!N308&gt;0.25,'Raw Data'!N308&lt;=0.5),'Bảng Giá'!$B$6,IF(AND('Raw Data'!N308&gt;0.5,'Raw Data'!N308&lt;=1),'Bảng Giá'!$B$7,IF(AND('Raw Data'!N308&gt;1,'Raw Data'!N308&lt;=1.5),'Bảng Giá'!$B$8,IF(AND('Raw Data'!N308&gt;1.5,'Raw Data'!N308&lt;=2),'Bảng Giá'!$B$9,IF(AND('Raw Data'!N308&gt;2,'Raw Data'!N308&lt;=2.5),'Bảng Giá'!$B$10,IF(AND('Raw Data'!N308&gt;2.5,'Raw Data'!N308&lt;=3),'Bảng Giá'!$B$11,IF(AND('Raw Data'!N308&gt;3,'Raw Data'!N308&lt;=3.5),'Bảng Giá'!$B$12,IF(AND('Raw Data'!N308&gt;3.5,'Raw Data'!N308&lt;=4),'Bảng Giá'!$B$13,IF(AND('Raw Data'!N308&gt;4,'Raw Data'!N308&lt;=4.5),'Bảng Giá'!$B$14,IF(AND('Raw Data'!N308&gt;4.5,'Raw Data'!N308&lt;=5),'Bảng Giá'!$B$15,IF(AND('Raw Data'!N308&gt;5,'Raw Data'!N308&lt;=5.5),'Bảng Giá'!$B$16,IF(AND('Raw Data'!N308&gt;5.5,'Raw Data'!N308&lt;=6),'Bảng Giá'!$B$17,'Bảng Giá'!$B$18)))))))))))))))</f>
        <v>0.5&lt;x&lt;=1</v>
      </c>
      <c r="Q308" s="48">
        <f t="shared" si="27"/>
        <v>-0.1875</v>
      </c>
      <c r="R308">
        <f t="shared" si="28"/>
        <v>39000</v>
      </c>
      <c r="S308">
        <f t="shared" si="29"/>
        <v>-1000</v>
      </c>
    </row>
    <row r="309" spans="1:19" x14ac:dyDescent="0.25">
      <c r="A309" s="12">
        <v>308</v>
      </c>
      <c r="B309" s="12" t="s">
        <v>293</v>
      </c>
      <c r="C309" s="18">
        <v>31677136897193</v>
      </c>
      <c r="D309" s="17">
        <v>43010.422045717591</v>
      </c>
      <c r="E309" s="17">
        <v>43012.609886458333</v>
      </c>
      <c r="F309" s="13" t="s">
        <v>302</v>
      </c>
      <c r="G309" s="12">
        <v>2300</v>
      </c>
      <c r="H309" s="12" t="s">
        <v>76</v>
      </c>
      <c r="I309" s="12" t="s">
        <v>335</v>
      </c>
      <c r="J309" s="37">
        <f>INDEX('Bảng Giá'!$C$3:$H$18,MATCH('Raw Data'!P309,'Bảng Giá'!$B$3:$B$18,0),MATCH('Raw Data'!M309,'Bảng Giá'!$C$2:$H$2,0))</f>
        <v>58000</v>
      </c>
      <c r="K309" s="12">
        <v>56600</v>
      </c>
      <c r="L309" s="36">
        <f t="shared" si="24"/>
        <v>2.1878407407421037</v>
      </c>
      <c r="M309" t="str">
        <f>'References data'!H310</f>
        <v>Liên Vùng</v>
      </c>
      <c r="N309">
        <f t="shared" si="25"/>
        <v>2.2999999999999998</v>
      </c>
      <c r="O309">
        <f t="shared" si="26"/>
        <v>1400</v>
      </c>
      <c r="P309" t="str">
        <f>IF(AND(N309&gt;0,N309&lt;=0.05),'Bảng Giá'!$B$3,IF(AND(N309&lt;=0.1,N309&gt;0.05),'Bảng Giá'!$B$4,IF(AND('Raw Data'!N309&gt;0.1,'Raw Data'!N309&lt;=0.25),'Bảng Giá'!$B$5,IF(AND('Raw Data'!N309&gt;0.25,'Raw Data'!N309&lt;=0.5),'Bảng Giá'!$B$6,IF(AND('Raw Data'!N309&gt;0.5,'Raw Data'!N309&lt;=1),'Bảng Giá'!$B$7,IF(AND('Raw Data'!N309&gt;1,'Raw Data'!N309&lt;=1.5),'Bảng Giá'!$B$8,IF(AND('Raw Data'!N309&gt;1.5,'Raw Data'!N309&lt;=2),'Bảng Giá'!$B$9,IF(AND('Raw Data'!N309&gt;2,'Raw Data'!N309&lt;=2.5),'Bảng Giá'!$B$10,IF(AND('Raw Data'!N309&gt;2.5,'Raw Data'!N309&lt;=3),'Bảng Giá'!$B$11,IF(AND('Raw Data'!N309&gt;3,'Raw Data'!N309&lt;=3.5),'Bảng Giá'!$B$12,IF(AND('Raw Data'!N309&gt;3.5,'Raw Data'!N309&lt;=4),'Bảng Giá'!$B$13,IF(AND('Raw Data'!N309&gt;4,'Raw Data'!N309&lt;=4.5),'Bảng Giá'!$B$14,IF(AND('Raw Data'!N309&gt;4.5,'Raw Data'!N309&lt;=5),'Bảng Giá'!$B$15,IF(AND('Raw Data'!N309&gt;5,'Raw Data'!N309&lt;=5.5),'Bảng Giá'!$B$16,IF(AND('Raw Data'!N309&gt;5.5,'Raw Data'!N309&lt;=6),'Bảng Giá'!$B$17,'Bảng Giá'!$B$18)))))))))))))))</f>
        <v>2&lt;x&lt;=2.5</v>
      </c>
      <c r="Q309" s="48">
        <f t="shared" si="27"/>
        <v>2.4734982332155476E-2</v>
      </c>
      <c r="R309">
        <f t="shared" si="28"/>
        <v>69600</v>
      </c>
      <c r="S309">
        <f t="shared" si="29"/>
        <v>13000</v>
      </c>
    </row>
    <row r="310" spans="1:19" x14ac:dyDescent="0.25">
      <c r="A310" s="12">
        <v>309</v>
      </c>
      <c r="B310" s="12" t="s">
        <v>293</v>
      </c>
      <c r="C310" s="18">
        <v>31677136934336</v>
      </c>
      <c r="D310" s="17">
        <v>43013.848576273151</v>
      </c>
      <c r="E310" s="17">
        <v>43016.728358831017</v>
      </c>
      <c r="F310" s="13" t="s">
        <v>302</v>
      </c>
      <c r="G310" s="12">
        <v>7260</v>
      </c>
      <c r="H310" s="12" t="s">
        <v>76</v>
      </c>
      <c r="I310" s="12" t="s">
        <v>333</v>
      </c>
      <c r="J310" s="37">
        <f>INDEX('Bảng Giá'!$C$3:$H$18,MATCH('Raw Data'!P310,'Bảng Giá'!$B$3:$B$18,0),MATCH('Raw Data'!M310,'Bảng Giá'!$C$2:$H$2,0))</f>
        <v>8500</v>
      </c>
      <c r="K310" s="12">
        <v>135500</v>
      </c>
      <c r="L310" s="36">
        <f t="shared" si="24"/>
        <v>2.8797825578658376</v>
      </c>
      <c r="M310" t="str">
        <f>'References data'!H311</f>
        <v>Liên Vùng</v>
      </c>
      <c r="N310" s="46">
        <f t="shared" si="25"/>
        <v>7.26</v>
      </c>
      <c r="O310">
        <f t="shared" si="26"/>
        <v>-127000</v>
      </c>
      <c r="P310" t="str">
        <f>IF(AND(N310&gt;0,N310&lt;=0.05),'Bảng Giá'!$B$3,IF(AND(N310&lt;=0.1,N310&gt;0.05),'Bảng Giá'!$B$4,IF(AND('Raw Data'!N310&gt;0.1,'Raw Data'!N310&lt;=0.25),'Bảng Giá'!$B$5,IF(AND('Raw Data'!N310&gt;0.25,'Raw Data'!N310&lt;=0.5),'Bảng Giá'!$B$6,IF(AND('Raw Data'!N310&gt;0.5,'Raw Data'!N310&lt;=1),'Bảng Giá'!$B$7,IF(AND('Raw Data'!N310&gt;1,'Raw Data'!N310&lt;=1.5),'Bảng Giá'!$B$8,IF(AND('Raw Data'!N310&gt;1.5,'Raw Data'!N310&lt;=2),'Bảng Giá'!$B$9,IF(AND('Raw Data'!N310&gt;2,'Raw Data'!N310&lt;=2.5),'Bảng Giá'!$B$10,IF(AND('Raw Data'!N310&gt;2.5,'Raw Data'!N310&lt;=3),'Bảng Giá'!$B$11,IF(AND('Raw Data'!N310&gt;3,'Raw Data'!N310&lt;=3.5),'Bảng Giá'!$B$12,IF(AND('Raw Data'!N310&gt;3.5,'Raw Data'!N310&lt;=4),'Bảng Giá'!$B$13,IF(AND('Raw Data'!N310&gt;4,'Raw Data'!N310&lt;=4.5),'Bảng Giá'!$B$14,IF(AND('Raw Data'!N310&gt;4.5,'Raw Data'!N310&lt;=5),'Bảng Giá'!$B$15,IF(AND('Raw Data'!N310&gt;5,'Raw Data'!N310&lt;=5.5),'Bảng Giá'!$B$16,IF(AND('Raw Data'!N310&gt;5.5,'Raw Data'!N310&lt;=6),'Bảng Giá'!$B$17,'Bảng Giá'!$B$18)))))))))))))))</f>
        <v>Next 0.5</v>
      </c>
      <c r="Q310" s="48">
        <f t="shared" si="27"/>
        <v>-0.9372693726937269</v>
      </c>
      <c r="R310">
        <f t="shared" si="28"/>
        <v>10200</v>
      </c>
      <c r="S310">
        <f t="shared" si="29"/>
        <v>-125300</v>
      </c>
    </row>
    <row r="311" spans="1:19" x14ac:dyDescent="0.25">
      <c r="A311" s="12">
        <v>310</v>
      </c>
      <c r="B311" s="12" t="s">
        <v>293</v>
      </c>
      <c r="C311" s="18">
        <v>31677136935579</v>
      </c>
      <c r="D311" s="17">
        <v>43014.018212152776</v>
      </c>
      <c r="E311" s="17">
        <v>43016.728354942126</v>
      </c>
      <c r="F311" s="13" t="s">
        <v>302</v>
      </c>
      <c r="G311" s="12">
        <v>11000</v>
      </c>
      <c r="H311" s="12" t="s">
        <v>76</v>
      </c>
      <c r="I311" s="12" t="s">
        <v>333</v>
      </c>
      <c r="J311" s="37">
        <f>INDEX('Bảng Giá'!$C$3:$H$18,MATCH('Raw Data'!P311,'Bảng Giá'!$B$3:$B$18,0),MATCH('Raw Data'!M311,'Bảng Giá'!$C$2:$H$2,0))</f>
        <v>8500</v>
      </c>
      <c r="K311" s="12">
        <v>197500</v>
      </c>
      <c r="L311" s="36">
        <f t="shared" si="24"/>
        <v>2.7101427893503569</v>
      </c>
      <c r="M311" t="str">
        <f>'References data'!H312</f>
        <v>Liên Vùng</v>
      </c>
      <c r="N311" s="46">
        <f t="shared" si="25"/>
        <v>11</v>
      </c>
      <c r="O311">
        <f t="shared" si="26"/>
        <v>-189000</v>
      </c>
      <c r="P311" t="str">
        <f>IF(AND(N311&gt;0,N311&lt;=0.05),'Bảng Giá'!$B$3,IF(AND(N311&lt;=0.1,N311&gt;0.05),'Bảng Giá'!$B$4,IF(AND('Raw Data'!N311&gt;0.1,'Raw Data'!N311&lt;=0.25),'Bảng Giá'!$B$5,IF(AND('Raw Data'!N311&gt;0.25,'Raw Data'!N311&lt;=0.5),'Bảng Giá'!$B$6,IF(AND('Raw Data'!N311&gt;0.5,'Raw Data'!N311&lt;=1),'Bảng Giá'!$B$7,IF(AND('Raw Data'!N311&gt;1,'Raw Data'!N311&lt;=1.5),'Bảng Giá'!$B$8,IF(AND('Raw Data'!N311&gt;1.5,'Raw Data'!N311&lt;=2),'Bảng Giá'!$B$9,IF(AND('Raw Data'!N311&gt;2,'Raw Data'!N311&lt;=2.5),'Bảng Giá'!$B$10,IF(AND('Raw Data'!N311&gt;2.5,'Raw Data'!N311&lt;=3),'Bảng Giá'!$B$11,IF(AND('Raw Data'!N311&gt;3,'Raw Data'!N311&lt;=3.5),'Bảng Giá'!$B$12,IF(AND('Raw Data'!N311&gt;3.5,'Raw Data'!N311&lt;=4),'Bảng Giá'!$B$13,IF(AND('Raw Data'!N311&gt;4,'Raw Data'!N311&lt;=4.5),'Bảng Giá'!$B$14,IF(AND('Raw Data'!N311&gt;4.5,'Raw Data'!N311&lt;=5),'Bảng Giá'!$B$15,IF(AND('Raw Data'!N311&gt;5,'Raw Data'!N311&lt;=5.5),'Bảng Giá'!$B$16,IF(AND('Raw Data'!N311&gt;5.5,'Raw Data'!N311&lt;=6),'Bảng Giá'!$B$17,'Bảng Giá'!$B$18)))))))))))))))</f>
        <v>Next 0.5</v>
      </c>
      <c r="Q311" s="48">
        <f t="shared" si="27"/>
        <v>-0.95696202531645569</v>
      </c>
      <c r="R311">
        <f t="shared" si="28"/>
        <v>10200</v>
      </c>
      <c r="S311">
        <f t="shared" si="29"/>
        <v>-187300</v>
      </c>
    </row>
    <row r="312" spans="1:19" x14ac:dyDescent="0.25">
      <c r="A312" s="12">
        <v>311</v>
      </c>
      <c r="B312" s="12" t="s">
        <v>293</v>
      </c>
      <c r="C312" s="18">
        <v>31677136955962</v>
      </c>
      <c r="D312" s="17">
        <v>43017.809767557868</v>
      </c>
      <c r="E312" s="17">
        <v>43020.399498148145</v>
      </c>
      <c r="F312" s="13" t="s">
        <v>302</v>
      </c>
      <c r="G312" s="12">
        <v>4100</v>
      </c>
      <c r="H312" s="12" t="s">
        <v>76</v>
      </c>
      <c r="I312" s="12" t="s">
        <v>312</v>
      </c>
      <c r="J312" s="37">
        <f>INDEX('Bảng Giá'!$C$3:$H$18,MATCH('Raw Data'!P312,'Bảng Giá'!$B$3:$B$18,0),MATCH('Raw Data'!M312,'Bảng Giá'!$C$2:$H$2,0))</f>
        <v>92000</v>
      </c>
      <c r="K312" s="12">
        <v>89700</v>
      </c>
      <c r="L312" s="36">
        <f t="shared" si="24"/>
        <v>2.5897305902763037</v>
      </c>
      <c r="M312" t="str">
        <f>'References data'!H313</f>
        <v>Liên Vùng</v>
      </c>
      <c r="N312">
        <f t="shared" si="25"/>
        <v>4.0999999999999996</v>
      </c>
      <c r="O312">
        <f t="shared" si="26"/>
        <v>2300</v>
      </c>
      <c r="P312" t="str">
        <f>IF(AND(N312&gt;0,N312&lt;=0.05),'Bảng Giá'!$B$3,IF(AND(N312&lt;=0.1,N312&gt;0.05),'Bảng Giá'!$B$4,IF(AND('Raw Data'!N312&gt;0.1,'Raw Data'!N312&lt;=0.25),'Bảng Giá'!$B$5,IF(AND('Raw Data'!N312&gt;0.25,'Raw Data'!N312&lt;=0.5),'Bảng Giá'!$B$6,IF(AND('Raw Data'!N312&gt;0.5,'Raw Data'!N312&lt;=1),'Bảng Giá'!$B$7,IF(AND('Raw Data'!N312&gt;1,'Raw Data'!N312&lt;=1.5),'Bảng Giá'!$B$8,IF(AND('Raw Data'!N312&gt;1.5,'Raw Data'!N312&lt;=2),'Bảng Giá'!$B$9,IF(AND('Raw Data'!N312&gt;2,'Raw Data'!N312&lt;=2.5),'Bảng Giá'!$B$10,IF(AND('Raw Data'!N312&gt;2.5,'Raw Data'!N312&lt;=3),'Bảng Giá'!$B$11,IF(AND('Raw Data'!N312&gt;3,'Raw Data'!N312&lt;=3.5),'Bảng Giá'!$B$12,IF(AND('Raw Data'!N312&gt;3.5,'Raw Data'!N312&lt;=4),'Bảng Giá'!$B$13,IF(AND('Raw Data'!N312&gt;4,'Raw Data'!N312&lt;=4.5),'Bảng Giá'!$B$14,IF(AND('Raw Data'!N312&gt;4.5,'Raw Data'!N312&lt;=5),'Bảng Giá'!$B$15,IF(AND('Raw Data'!N312&gt;5,'Raw Data'!N312&lt;=5.5),'Bảng Giá'!$B$16,IF(AND('Raw Data'!N312&gt;5.5,'Raw Data'!N312&lt;=6),'Bảng Giá'!$B$17,'Bảng Giá'!$B$18)))))))))))))))</f>
        <v>4&lt;x&lt;=4.5</v>
      </c>
      <c r="Q312" s="48">
        <f t="shared" si="27"/>
        <v>2.564102564102564E-2</v>
      </c>
      <c r="R312">
        <f t="shared" si="28"/>
        <v>110400</v>
      </c>
      <c r="S312">
        <f t="shared" si="29"/>
        <v>20700</v>
      </c>
    </row>
    <row r="313" spans="1:19" x14ac:dyDescent="0.25">
      <c r="A313" s="12">
        <v>312</v>
      </c>
      <c r="B313" s="12" t="s">
        <v>293</v>
      </c>
      <c r="C313" s="18">
        <v>31677136961731</v>
      </c>
      <c r="D313" s="17">
        <v>43018.824761111115</v>
      </c>
      <c r="E313" s="17">
        <v>43021.373194409724</v>
      </c>
      <c r="F313" s="13" t="s">
        <v>302</v>
      </c>
      <c r="G313" s="12">
        <v>7920</v>
      </c>
      <c r="H313" s="12" t="s">
        <v>76</v>
      </c>
      <c r="I313" s="12" t="s">
        <v>320</v>
      </c>
      <c r="J313" s="37">
        <f>INDEX('Bảng Giá'!$C$3:$H$18,MATCH('Raw Data'!P313,'Bảng Giá'!$B$3:$B$18,0),MATCH('Raw Data'!M313,'Bảng Giá'!$C$2:$H$2,0))</f>
        <v>8500</v>
      </c>
      <c r="K313" s="12">
        <v>146400</v>
      </c>
      <c r="L313" s="36">
        <f t="shared" si="24"/>
        <v>2.5484332986088702</v>
      </c>
      <c r="M313" t="str">
        <f>'References data'!H314</f>
        <v>Liên Vùng</v>
      </c>
      <c r="N313" s="46">
        <f t="shared" si="25"/>
        <v>7.92</v>
      </c>
      <c r="O313">
        <f t="shared" si="26"/>
        <v>-137900</v>
      </c>
      <c r="P313" t="str">
        <f>IF(AND(N313&gt;0,N313&lt;=0.05),'Bảng Giá'!$B$3,IF(AND(N313&lt;=0.1,N313&gt;0.05),'Bảng Giá'!$B$4,IF(AND('Raw Data'!N313&gt;0.1,'Raw Data'!N313&lt;=0.25),'Bảng Giá'!$B$5,IF(AND('Raw Data'!N313&gt;0.25,'Raw Data'!N313&lt;=0.5),'Bảng Giá'!$B$6,IF(AND('Raw Data'!N313&gt;0.5,'Raw Data'!N313&lt;=1),'Bảng Giá'!$B$7,IF(AND('Raw Data'!N313&gt;1,'Raw Data'!N313&lt;=1.5),'Bảng Giá'!$B$8,IF(AND('Raw Data'!N313&gt;1.5,'Raw Data'!N313&lt;=2),'Bảng Giá'!$B$9,IF(AND('Raw Data'!N313&gt;2,'Raw Data'!N313&lt;=2.5),'Bảng Giá'!$B$10,IF(AND('Raw Data'!N313&gt;2.5,'Raw Data'!N313&lt;=3),'Bảng Giá'!$B$11,IF(AND('Raw Data'!N313&gt;3,'Raw Data'!N313&lt;=3.5),'Bảng Giá'!$B$12,IF(AND('Raw Data'!N313&gt;3.5,'Raw Data'!N313&lt;=4),'Bảng Giá'!$B$13,IF(AND('Raw Data'!N313&gt;4,'Raw Data'!N313&lt;=4.5),'Bảng Giá'!$B$14,IF(AND('Raw Data'!N313&gt;4.5,'Raw Data'!N313&lt;=5),'Bảng Giá'!$B$15,IF(AND('Raw Data'!N313&gt;5,'Raw Data'!N313&lt;=5.5),'Bảng Giá'!$B$16,IF(AND('Raw Data'!N313&gt;5.5,'Raw Data'!N313&lt;=6),'Bảng Giá'!$B$17,'Bảng Giá'!$B$18)))))))))))))))</f>
        <v>Next 0.5</v>
      </c>
      <c r="Q313" s="48">
        <f t="shared" si="27"/>
        <v>-0.94193989071038253</v>
      </c>
      <c r="R313">
        <f t="shared" si="28"/>
        <v>10200</v>
      </c>
      <c r="S313">
        <f t="shared" si="29"/>
        <v>-136200</v>
      </c>
    </row>
    <row r="314" spans="1:19" x14ac:dyDescent="0.25">
      <c r="A314" s="12">
        <v>313</v>
      </c>
      <c r="B314" s="12" t="s">
        <v>293</v>
      </c>
      <c r="C314" s="18">
        <v>31677136961511</v>
      </c>
      <c r="D314" s="17">
        <v>43017.762958252315</v>
      </c>
      <c r="E314" s="17">
        <v>43019.611549803238</v>
      </c>
      <c r="F314" s="13" t="s">
        <v>302</v>
      </c>
      <c r="G314" s="12">
        <v>2500</v>
      </c>
      <c r="H314" s="12" t="s">
        <v>76</v>
      </c>
      <c r="I314" s="12" t="s">
        <v>289</v>
      </c>
      <c r="J314" s="37">
        <f>INDEX('Bảng Giá'!$C$3:$H$18,MATCH('Raw Data'!P314,'Bảng Giá'!$B$3:$B$18,0),MATCH('Raw Data'!M314,'Bảng Giá'!$C$2:$H$2,0))</f>
        <v>54500</v>
      </c>
      <c r="K314" s="12">
        <v>61300</v>
      </c>
      <c r="L314" s="36">
        <f t="shared" si="24"/>
        <v>1.8485915509227198</v>
      </c>
      <c r="M314" t="str">
        <f>'References data'!H315</f>
        <v>Liên Vùng đặc biệt</v>
      </c>
      <c r="N314">
        <f t="shared" si="25"/>
        <v>2.5</v>
      </c>
      <c r="O314">
        <f t="shared" si="26"/>
        <v>-6800</v>
      </c>
      <c r="P314" t="str">
        <f>IF(AND(N314&gt;0,N314&lt;=0.05),'Bảng Giá'!$B$3,IF(AND(N314&lt;=0.1,N314&gt;0.05),'Bảng Giá'!$B$4,IF(AND('Raw Data'!N314&gt;0.1,'Raw Data'!N314&lt;=0.25),'Bảng Giá'!$B$5,IF(AND('Raw Data'!N314&gt;0.25,'Raw Data'!N314&lt;=0.5),'Bảng Giá'!$B$6,IF(AND('Raw Data'!N314&gt;0.5,'Raw Data'!N314&lt;=1),'Bảng Giá'!$B$7,IF(AND('Raw Data'!N314&gt;1,'Raw Data'!N314&lt;=1.5),'Bảng Giá'!$B$8,IF(AND('Raw Data'!N314&gt;1.5,'Raw Data'!N314&lt;=2),'Bảng Giá'!$B$9,IF(AND('Raw Data'!N314&gt;2,'Raw Data'!N314&lt;=2.5),'Bảng Giá'!$B$10,IF(AND('Raw Data'!N314&gt;2.5,'Raw Data'!N314&lt;=3),'Bảng Giá'!$B$11,IF(AND('Raw Data'!N314&gt;3,'Raw Data'!N314&lt;=3.5),'Bảng Giá'!$B$12,IF(AND('Raw Data'!N314&gt;3.5,'Raw Data'!N314&lt;=4),'Bảng Giá'!$B$13,IF(AND('Raw Data'!N314&gt;4,'Raw Data'!N314&lt;=4.5),'Bảng Giá'!$B$14,IF(AND('Raw Data'!N314&gt;4.5,'Raw Data'!N314&lt;=5),'Bảng Giá'!$B$15,IF(AND('Raw Data'!N314&gt;5,'Raw Data'!N314&lt;=5.5),'Bảng Giá'!$B$16,IF(AND('Raw Data'!N314&gt;5.5,'Raw Data'!N314&lt;=6),'Bảng Giá'!$B$17,'Bảng Giá'!$B$18)))))))))))))))</f>
        <v>2&lt;x&lt;=2.5</v>
      </c>
      <c r="Q314" s="48">
        <f t="shared" si="27"/>
        <v>-0.11092985318107668</v>
      </c>
      <c r="R314">
        <f t="shared" si="28"/>
        <v>65400</v>
      </c>
      <c r="S314">
        <f t="shared" si="29"/>
        <v>4100</v>
      </c>
    </row>
    <row r="315" spans="1:19" x14ac:dyDescent="0.25">
      <c r="A315" s="12">
        <v>314</v>
      </c>
      <c r="B315" s="12" t="s">
        <v>293</v>
      </c>
      <c r="C315" s="18">
        <v>31677136955448</v>
      </c>
      <c r="D315" s="17">
        <v>43018.001688310185</v>
      </c>
      <c r="E315" s="17">
        <v>43020.637279317132</v>
      </c>
      <c r="F315" s="13" t="s">
        <v>302</v>
      </c>
      <c r="G315" s="12">
        <v>200</v>
      </c>
      <c r="H315" s="12" t="s">
        <v>76</v>
      </c>
      <c r="I315" s="12" t="s">
        <v>320</v>
      </c>
      <c r="J315" s="37">
        <f>INDEX('Bảng Giá'!$C$3:$H$18,MATCH('Raw Data'!P315,'Bảng Giá'!$B$3:$B$18,0),MATCH('Raw Data'!M315,'Bảng Giá'!$C$2:$H$2,0))</f>
        <v>21000</v>
      </c>
      <c r="K315" s="12">
        <v>20500</v>
      </c>
      <c r="L315" s="36">
        <f t="shared" si="24"/>
        <v>2.6355910069469246</v>
      </c>
      <c r="M315" t="str">
        <f>'References data'!H316</f>
        <v>Liên Vùng</v>
      </c>
      <c r="N315">
        <f t="shared" si="25"/>
        <v>0.2</v>
      </c>
      <c r="O315">
        <f t="shared" si="26"/>
        <v>500</v>
      </c>
      <c r="P315" t="str">
        <f>IF(AND(N315&gt;0,N315&lt;=0.05),'Bảng Giá'!$B$3,IF(AND(N315&lt;=0.1,N315&gt;0.05),'Bảng Giá'!$B$4,IF(AND('Raw Data'!N315&gt;0.1,'Raw Data'!N315&lt;=0.25),'Bảng Giá'!$B$5,IF(AND('Raw Data'!N315&gt;0.25,'Raw Data'!N315&lt;=0.5),'Bảng Giá'!$B$6,IF(AND('Raw Data'!N315&gt;0.5,'Raw Data'!N315&lt;=1),'Bảng Giá'!$B$7,IF(AND('Raw Data'!N315&gt;1,'Raw Data'!N315&lt;=1.5),'Bảng Giá'!$B$8,IF(AND('Raw Data'!N315&gt;1.5,'Raw Data'!N315&lt;=2),'Bảng Giá'!$B$9,IF(AND('Raw Data'!N315&gt;2,'Raw Data'!N315&lt;=2.5),'Bảng Giá'!$B$10,IF(AND('Raw Data'!N315&gt;2.5,'Raw Data'!N315&lt;=3),'Bảng Giá'!$B$11,IF(AND('Raw Data'!N315&gt;3,'Raw Data'!N315&lt;=3.5),'Bảng Giá'!$B$12,IF(AND('Raw Data'!N315&gt;3.5,'Raw Data'!N315&lt;=4),'Bảng Giá'!$B$13,IF(AND('Raw Data'!N315&gt;4,'Raw Data'!N315&lt;=4.5),'Bảng Giá'!$B$14,IF(AND('Raw Data'!N315&gt;4.5,'Raw Data'!N315&lt;=5),'Bảng Giá'!$B$15,IF(AND('Raw Data'!N315&gt;5,'Raw Data'!N315&lt;=5.5),'Bảng Giá'!$B$16,IF(AND('Raw Data'!N315&gt;5.5,'Raw Data'!N315&lt;=6),'Bảng Giá'!$B$17,'Bảng Giá'!$B$18)))))))))))))))</f>
        <v>0.1&lt;x&lt;=0.25</v>
      </c>
      <c r="Q315" s="48">
        <f t="shared" si="27"/>
        <v>2.4390243902439025E-2</v>
      </c>
      <c r="R315">
        <f t="shared" si="28"/>
        <v>25200</v>
      </c>
      <c r="S315">
        <f t="shared" si="29"/>
        <v>4700</v>
      </c>
    </row>
    <row r="316" spans="1:19" x14ac:dyDescent="0.25">
      <c r="A316" s="12">
        <v>315</v>
      </c>
      <c r="B316" s="12" t="s">
        <v>293</v>
      </c>
      <c r="C316" s="18">
        <v>31677136963720</v>
      </c>
      <c r="D316" s="17">
        <v>43018.969076932874</v>
      </c>
      <c r="E316" s="17">
        <v>43021.6765934375</v>
      </c>
      <c r="F316" s="13" t="s">
        <v>302</v>
      </c>
      <c r="G316" s="12">
        <v>2500</v>
      </c>
      <c r="H316" s="12" t="s">
        <v>76</v>
      </c>
      <c r="I316" s="12" t="s">
        <v>146</v>
      </c>
      <c r="J316" s="37">
        <f>INDEX('Bảng Giá'!$C$3:$H$18,MATCH('Raw Data'!P316,'Bảng Giá'!$B$3:$B$18,0),MATCH('Raw Data'!M316,'Bảng Giá'!$C$2:$H$2,0))</f>
        <v>54500</v>
      </c>
      <c r="K316" s="12">
        <v>61300</v>
      </c>
      <c r="L316" s="36">
        <f t="shared" si="24"/>
        <v>2.7075165046262555</v>
      </c>
      <c r="M316" t="str">
        <f>'References data'!H317</f>
        <v>Liên Vùng đặc biệt</v>
      </c>
      <c r="N316">
        <f t="shared" si="25"/>
        <v>2.5</v>
      </c>
      <c r="O316">
        <f t="shared" si="26"/>
        <v>-6800</v>
      </c>
      <c r="P316" t="str">
        <f>IF(AND(N316&gt;0,N316&lt;=0.05),'Bảng Giá'!$B$3,IF(AND(N316&lt;=0.1,N316&gt;0.05),'Bảng Giá'!$B$4,IF(AND('Raw Data'!N316&gt;0.1,'Raw Data'!N316&lt;=0.25),'Bảng Giá'!$B$5,IF(AND('Raw Data'!N316&gt;0.25,'Raw Data'!N316&lt;=0.5),'Bảng Giá'!$B$6,IF(AND('Raw Data'!N316&gt;0.5,'Raw Data'!N316&lt;=1),'Bảng Giá'!$B$7,IF(AND('Raw Data'!N316&gt;1,'Raw Data'!N316&lt;=1.5),'Bảng Giá'!$B$8,IF(AND('Raw Data'!N316&gt;1.5,'Raw Data'!N316&lt;=2),'Bảng Giá'!$B$9,IF(AND('Raw Data'!N316&gt;2,'Raw Data'!N316&lt;=2.5),'Bảng Giá'!$B$10,IF(AND('Raw Data'!N316&gt;2.5,'Raw Data'!N316&lt;=3),'Bảng Giá'!$B$11,IF(AND('Raw Data'!N316&gt;3,'Raw Data'!N316&lt;=3.5),'Bảng Giá'!$B$12,IF(AND('Raw Data'!N316&gt;3.5,'Raw Data'!N316&lt;=4),'Bảng Giá'!$B$13,IF(AND('Raw Data'!N316&gt;4,'Raw Data'!N316&lt;=4.5),'Bảng Giá'!$B$14,IF(AND('Raw Data'!N316&gt;4.5,'Raw Data'!N316&lt;=5),'Bảng Giá'!$B$15,IF(AND('Raw Data'!N316&gt;5,'Raw Data'!N316&lt;=5.5),'Bảng Giá'!$B$16,IF(AND('Raw Data'!N316&gt;5.5,'Raw Data'!N316&lt;=6),'Bảng Giá'!$B$17,'Bảng Giá'!$B$18)))))))))))))))</f>
        <v>2&lt;x&lt;=2.5</v>
      </c>
      <c r="Q316" s="48">
        <f t="shared" si="27"/>
        <v>-0.11092985318107668</v>
      </c>
      <c r="R316">
        <f t="shared" si="28"/>
        <v>65400</v>
      </c>
      <c r="S316">
        <f t="shared" si="29"/>
        <v>4100</v>
      </c>
    </row>
    <row r="317" spans="1:19" x14ac:dyDescent="0.25">
      <c r="A317" s="12">
        <v>316</v>
      </c>
      <c r="B317" s="12" t="s">
        <v>293</v>
      </c>
      <c r="C317" s="18">
        <v>31677136964545</v>
      </c>
      <c r="D317" s="17">
        <v>43018.705034803243</v>
      </c>
      <c r="E317" s="17">
        <v>43021.531679594904</v>
      </c>
      <c r="F317" s="13" t="s">
        <v>302</v>
      </c>
      <c r="G317" s="12">
        <v>1000</v>
      </c>
      <c r="H317" s="12" t="s">
        <v>76</v>
      </c>
      <c r="I317" s="12" t="s">
        <v>336</v>
      </c>
      <c r="J317" s="37">
        <f>INDEX('Bảng Giá'!$C$3:$H$18,MATCH('Raw Data'!P317,'Bảng Giá'!$B$3:$B$18,0),MATCH('Raw Data'!M317,'Bảng Giá'!$C$2:$H$2,0))</f>
        <v>32500</v>
      </c>
      <c r="K317" s="12">
        <v>40000</v>
      </c>
      <c r="L317" s="36">
        <f t="shared" si="24"/>
        <v>2.8266447916612378</v>
      </c>
      <c r="M317" t="str">
        <f>'References data'!H318</f>
        <v>Liên Vùng</v>
      </c>
      <c r="N317">
        <f t="shared" si="25"/>
        <v>1</v>
      </c>
      <c r="O317">
        <f t="shared" si="26"/>
        <v>-7500</v>
      </c>
      <c r="P317" t="str">
        <f>IF(AND(N317&gt;0,N317&lt;=0.05),'Bảng Giá'!$B$3,IF(AND(N317&lt;=0.1,N317&gt;0.05),'Bảng Giá'!$B$4,IF(AND('Raw Data'!N317&gt;0.1,'Raw Data'!N317&lt;=0.25),'Bảng Giá'!$B$5,IF(AND('Raw Data'!N317&gt;0.25,'Raw Data'!N317&lt;=0.5),'Bảng Giá'!$B$6,IF(AND('Raw Data'!N317&gt;0.5,'Raw Data'!N317&lt;=1),'Bảng Giá'!$B$7,IF(AND('Raw Data'!N317&gt;1,'Raw Data'!N317&lt;=1.5),'Bảng Giá'!$B$8,IF(AND('Raw Data'!N317&gt;1.5,'Raw Data'!N317&lt;=2),'Bảng Giá'!$B$9,IF(AND('Raw Data'!N317&gt;2,'Raw Data'!N317&lt;=2.5),'Bảng Giá'!$B$10,IF(AND('Raw Data'!N317&gt;2.5,'Raw Data'!N317&lt;=3),'Bảng Giá'!$B$11,IF(AND('Raw Data'!N317&gt;3,'Raw Data'!N317&lt;=3.5),'Bảng Giá'!$B$12,IF(AND('Raw Data'!N317&gt;3.5,'Raw Data'!N317&lt;=4),'Bảng Giá'!$B$13,IF(AND('Raw Data'!N317&gt;4,'Raw Data'!N317&lt;=4.5),'Bảng Giá'!$B$14,IF(AND('Raw Data'!N317&gt;4.5,'Raw Data'!N317&lt;=5),'Bảng Giá'!$B$15,IF(AND('Raw Data'!N317&gt;5,'Raw Data'!N317&lt;=5.5),'Bảng Giá'!$B$16,IF(AND('Raw Data'!N317&gt;5.5,'Raw Data'!N317&lt;=6),'Bảng Giá'!$B$17,'Bảng Giá'!$B$18)))))))))))))))</f>
        <v>0.5&lt;x&lt;=1</v>
      </c>
      <c r="Q317" s="48">
        <f t="shared" si="27"/>
        <v>-0.1875</v>
      </c>
      <c r="R317">
        <f t="shared" si="28"/>
        <v>39000</v>
      </c>
      <c r="S317">
        <f t="shared" si="29"/>
        <v>-1000</v>
      </c>
    </row>
    <row r="318" spans="1:19" x14ac:dyDescent="0.25">
      <c r="A318" s="12">
        <v>317</v>
      </c>
      <c r="B318" s="12" t="s">
        <v>293</v>
      </c>
      <c r="C318" s="18">
        <v>31677136975740</v>
      </c>
      <c r="D318" s="17">
        <v>43019.4880696412</v>
      </c>
      <c r="E318" s="17">
        <v>43022.410678668981</v>
      </c>
      <c r="F318" s="13" t="s">
        <v>302</v>
      </c>
      <c r="G318" s="12">
        <v>400</v>
      </c>
      <c r="H318" s="12" t="s">
        <v>76</v>
      </c>
      <c r="I318" s="12" t="s">
        <v>90</v>
      </c>
      <c r="J318" s="37">
        <f>INDEX('Bảng Giá'!$C$3:$H$18,MATCH('Raw Data'!P318,'Bảng Giá'!$B$3:$B$18,0),MATCH('Raw Data'!M318,'Bảng Giá'!$C$2:$H$2,0))</f>
        <v>26000</v>
      </c>
      <c r="K318" s="12">
        <v>25400</v>
      </c>
      <c r="L318" s="36">
        <f t="shared" si="24"/>
        <v>2.9226090277807089</v>
      </c>
      <c r="M318" t="str">
        <f>'References data'!H319</f>
        <v>Liên Vùng</v>
      </c>
      <c r="N318">
        <f t="shared" si="25"/>
        <v>0.4</v>
      </c>
      <c r="O318">
        <f t="shared" si="26"/>
        <v>600</v>
      </c>
      <c r="P318" t="str">
        <f>IF(AND(N318&gt;0,N318&lt;=0.05),'Bảng Giá'!$B$3,IF(AND(N318&lt;=0.1,N318&gt;0.05),'Bảng Giá'!$B$4,IF(AND('Raw Data'!N318&gt;0.1,'Raw Data'!N318&lt;=0.25),'Bảng Giá'!$B$5,IF(AND('Raw Data'!N318&gt;0.25,'Raw Data'!N318&lt;=0.5),'Bảng Giá'!$B$6,IF(AND('Raw Data'!N318&gt;0.5,'Raw Data'!N318&lt;=1),'Bảng Giá'!$B$7,IF(AND('Raw Data'!N318&gt;1,'Raw Data'!N318&lt;=1.5),'Bảng Giá'!$B$8,IF(AND('Raw Data'!N318&gt;1.5,'Raw Data'!N318&lt;=2),'Bảng Giá'!$B$9,IF(AND('Raw Data'!N318&gt;2,'Raw Data'!N318&lt;=2.5),'Bảng Giá'!$B$10,IF(AND('Raw Data'!N318&gt;2.5,'Raw Data'!N318&lt;=3),'Bảng Giá'!$B$11,IF(AND('Raw Data'!N318&gt;3,'Raw Data'!N318&lt;=3.5),'Bảng Giá'!$B$12,IF(AND('Raw Data'!N318&gt;3.5,'Raw Data'!N318&lt;=4),'Bảng Giá'!$B$13,IF(AND('Raw Data'!N318&gt;4,'Raw Data'!N318&lt;=4.5),'Bảng Giá'!$B$14,IF(AND('Raw Data'!N318&gt;4.5,'Raw Data'!N318&lt;=5),'Bảng Giá'!$B$15,IF(AND('Raw Data'!N318&gt;5,'Raw Data'!N318&lt;=5.5),'Bảng Giá'!$B$16,IF(AND('Raw Data'!N318&gt;5.5,'Raw Data'!N318&lt;=6),'Bảng Giá'!$B$17,'Bảng Giá'!$B$18)))))))))))))))</f>
        <v>0.25&lt;x&lt;=0.5</v>
      </c>
      <c r="Q318" s="48">
        <f t="shared" si="27"/>
        <v>2.3622047244094488E-2</v>
      </c>
      <c r="R318">
        <f t="shared" si="28"/>
        <v>31200</v>
      </c>
      <c r="S318">
        <f t="shared" si="29"/>
        <v>5800</v>
      </c>
    </row>
    <row r="319" spans="1:19" x14ac:dyDescent="0.25">
      <c r="A319" s="12">
        <v>318</v>
      </c>
      <c r="B319" s="12" t="s">
        <v>293</v>
      </c>
      <c r="C319" s="18">
        <v>31677136985973</v>
      </c>
      <c r="D319" s="17">
        <v>43020.777720219907</v>
      </c>
      <c r="E319" s="17">
        <v>43022.694627164354</v>
      </c>
      <c r="F319" s="13" t="s">
        <v>302</v>
      </c>
      <c r="G319" s="12">
        <v>8400</v>
      </c>
      <c r="H319" s="12" t="s">
        <v>76</v>
      </c>
      <c r="I319" s="12" t="s">
        <v>325</v>
      </c>
      <c r="J319" s="37">
        <f>INDEX('Bảng Giá'!$C$3:$H$18,MATCH('Raw Data'!P319,'Bảng Giá'!$B$3:$B$18,0),MATCH('Raw Data'!M319,'Bảng Giá'!$C$2:$H$2,0))</f>
        <v>8000</v>
      </c>
      <c r="K319" s="12">
        <v>146000</v>
      </c>
      <c r="L319" s="36">
        <f t="shared" si="24"/>
        <v>1.9169069444469642</v>
      </c>
      <c r="M319" t="str">
        <f>'References data'!H320</f>
        <v>Liên Vùng đặc biệt</v>
      </c>
      <c r="N319" s="46">
        <f t="shared" si="25"/>
        <v>8.4</v>
      </c>
      <c r="O319">
        <f t="shared" si="26"/>
        <v>-138000</v>
      </c>
      <c r="P319" t="str">
        <f>IF(AND(N319&gt;0,N319&lt;=0.05),'Bảng Giá'!$B$3,IF(AND(N319&lt;=0.1,N319&gt;0.05),'Bảng Giá'!$B$4,IF(AND('Raw Data'!N319&gt;0.1,'Raw Data'!N319&lt;=0.25),'Bảng Giá'!$B$5,IF(AND('Raw Data'!N319&gt;0.25,'Raw Data'!N319&lt;=0.5),'Bảng Giá'!$B$6,IF(AND('Raw Data'!N319&gt;0.5,'Raw Data'!N319&lt;=1),'Bảng Giá'!$B$7,IF(AND('Raw Data'!N319&gt;1,'Raw Data'!N319&lt;=1.5),'Bảng Giá'!$B$8,IF(AND('Raw Data'!N319&gt;1.5,'Raw Data'!N319&lt;=2),'Bảng Giá'!$B$9,IF(AND('Raw Data'!N319&gt;2,'Raw Data'!N319&lt;=2.5),'Bảng Giá'!$B$10,IF(AND('Raw Data'!N319&gt;2.5,'Raw Data'!N319&lt;=3),'Bảng Giá'!$B$11,IF(AND('Raw Data'!N319&gt;3,'Raw Data'!N319&lt;=3.5),'Bảng Giá'!$B$12,IF(AND('Raw Data'!N319&gt;3.5,'Raw Data'!N319&lt;=4),'Bảng Giá'!$B$13,IF(AND('Raw Data'!N319&gt;4,'Raw Data'!N319&lt;=4.5),'Bảng Giá'!$B$14,IF(AND('Raw Data'!N319&gt;4.5,'Raw Data'!N319&lt;=5),'Bảng Giá'!$B$15,IF(AND('Raw Data'!N319&gt;5,'Raw Data'!N319&lt;=5.5),'Bảng Giá'!$B$16,IF(AND('Raw Data'!N319&gt;5.5,'Raw Data'!N319&lt;=6),'Bảng Giá'!$B$17,'Bảng Giá'!$B$18)))))))))))))))</f>
        <v>Next 0.5</v>
      </c>
      <c r="Q319" s="48">
        <f t="shared" si="27"/>
        <v>-0.9452054794520548</v>
      </c>
      <c r="R319">
        <f t="shared" si="28"/>
        <v>9600</v>
      </c>
      <c r="S319">
        <f t="shared" si="29"/>
        <v>-136400</v>
      </c>
    </row>
    <row r="320" spans="1:19" x14ac:dyDescent="0.25">
      <c r="A320" s="12">
        <v>319</v>
      </c>
      <c r="B320" s="12" t="s">
        <v>293</v>
      </c>
      <c r="C320" s="18">
        <v>31677136965154</v>
      </c>
      <c r="D320" s="17">
        <v>43018.966042824075</v>
      </c>
      <c r="E320" s="17">
        <v>43022.553015127312</v>
      </c>
      <c r="F320" s="13" t="s">
        <v>302</v>
      </c>
      <c r="G320" s="12">
        <v>24000</v>
      </c>
      <c r="H320" s="12" t="s">
        <v>76</v>
      </c>
      <c r="I320" s="12" t="s">
        <v>131</v>
      </c>
      <c r="J320" s="37">
        <f>INDEX('Bảng Giá'!$C$3:$H$18,MATCH('Raw Data'!P320,'Bảng Giá'!$B$3:$B$18,0),MATCH('Raw Data'!M320,'Bảng Giá'!$C$2:$H$2,0))</f>
        <v>8000</v>
      </c>
      <c r="K320" s="12">
        <v>390600</v>
      </c>
      <c r="L320" s="36">
        <f t="shared" si="24"/>
        <v>3.5869723032374168</v>
      </c>
      <c r="M320" t="str">
        <f>'References data'!H321</f>
        <v>Liên Vùng đặc biệt</v>
      </c>
      <c r="N320" s="46">
        <f t="shared" si="25"/>
        <v>24</v>
      </c>
      <c r="O320">
        <f t="shared" si="26"/>
        <v>-382600</v>
      </c>
      <c r="P320" t="str">
        <f>IF(AND(N320&gt;0,N320&lt;=0.05),'Bảng Giá'!$B$3,IF(AND(N320&lt;=0.1,N320&gt;0.05),'Bảng Giá'!$B$4,IF(AND('Raw Data'!N320&gt;0.1,'Raw Data'!N320&lt;=0.25),'Bảng Giá'!$B$5,IF(AND('Raw Data'!N320&gt;0.25,'Raw Data'!N320&lt;=0.5),'Bảng Giá'!$B$6,IF(AND('Raw Data'!N320&gt;0.5,'Raw Data'!N320&lt;=1),'Bảng Giá'!$B$7,IF(AND('Raw Data'!N320&gt;1,'Raw Data'!N320&lt;=1.5),'Bảng Giá'!$B$8,IF(AND('Raw Data'!N320&gt;1.5,'Raw Data'!N320&lt;=2),'Bảng Giá'!$B$9,IF(AND('Raw Data'!N320&gt;2,'Raw Data'!N320&lt;=2.5),'Bảng Giá'!$B$10,IF(AND('Raw Data'!N320&gt;2.5,'Raw Data'!N320&lt;=3),'Bảng Giá'!$B$11,IF(AND('Raw Data'!N320&gt;3,'Raw Data'!N320&lt;=3.5),'Bảng Giá'!$B$12,IF(AND('Raw Data'!N320&gt;3.5,'Raw Data'!N320&lt;=4),'Bảng Giá'!$B$13,IF(AND('Raw Data'!N320&gt;4,'Raw Data'!N320&lt;=4.5),'Bảng Giá'!$B$14,IF(AND('Raw Data'!N320&gt;4.5,'Raw Data'!N320&lt;=5),'Bảng Giá'!$B$15,IF(AND('Raw Data'!N320&gt;5,'Raw Data'!N320&lt;=5.5),'Bảng Giá'!$B$16,IF(AND('Raw Data'!N320&gt;5.5,'Raw Data'!N320&lt;=6),'Bảng Giá'!$B$17,'Bảng Giá'!$B$18)))))))))))))))</f>
        <v>Next 0.5</v>
      </c>
      <c r="Q320" s="48">
        <f t="shared" si="27"/>
        <v>-0.97951868919610852</v>
      </c>
      <c r="R320">
        <f t="shared" si="28"/>
        <v>9600</v>
      </c>
      <c r="S320">
        <f t="shared" si="29"/>
        <v>-381000</v>
      </c>
    </row>
    <row r="321" spans="1:19" x14ac:dyDescent="0.25">
      <c r="A321" s="12">
        <v>320</v>
      </c>
      <c r="B321" s="12" t="s">
        <v>293</v>
      </c>
      <c r="C321" s="18">
        <v>31677136934105</v>
      </c>
      <c r="D321" s="17">
        <v>43013.912524386571</v>
      </c>
      <c r="E321" s="17">
        <v>43015.510522025463</v>
      </c>
      <c r="F321" s="13" t="s">
        <v>302</v>
      </c>
      <c r="G321" s="12">
        <v>4320</v>
      </c>
      <c r="H321" s="12" t="s">
        <v>76</v>
      </c>
      <c r="I321" s="12" t="s">
        <v>146</v>
      </c>
      <c r="J321" s="37">
        <f>INDEX('Bảng Giá'!$C$3:$H$18,MATCH('Raw Data'!P321,'Bảng Giá'!$B$3:$B$18,0),MATCH('Raw Data'!M321,'Bảng Giá'!$C$2:$H$2,0))</f>
        <v>86500</v>
      </c>
      <c r="K321" s="12">
        <v>84800</v>
      </c>
      <c r="L321" s="36">
        <f t="shared" si="24"/>
        <v>1.5979976388916839</v>
      </c>
      <c r="M321" t="str">
        <f>'References data'!H322</f>
        <v>Liên Vùng đặc biệt</v>
      </c>
      <c r="N321">
        <f t="shared" si="25"/>
        <v>4.32</v>
      </c>
      <c r="O321">
        <f t="shared" si="26"/>
        <v>1700</v>
      </c>
      <c r="P321" t="str">
        <f>IF(AND(N321&gt;0,N321&lt;=0.05),'Bảng Giá'!$B$3,IF(AND(N321&lt;=0.1,N321&gt;0.05),'Bảng Giá'!$B$4,IF(AND('Raw Data'!N321&gt;0.1,'Raw Data'!N321&lt;=0.25),'Bảng Giá'!$B$5,IF(AND('Raw Data'!N321&gt;0.25,'Raw Data'!N321&lt;=0.5),'Bảng Giá'!$B$6,IF(AND('Raw Data'!N321&gt;0.5,'Raw Data'!N321&lt;=1),'Bảng Giá'!$B$7,IF(AND('Raw Data'!N321&gt;1,'Raw Data'!N321&lt;=1.5),'Bảng Giá'!$B$8,IF(AND('Raw Data'!N321&gt;1.5,'Raw Data'!N321&lt;=2),'Bảng Giá'!$B$9,IF(AND('Raw Data'!N321&gt;2,'Raw Data'!N321&lt;=2.5),'Bảng Giá'!$B$10,IF(AND('Raw Data'!N321&gt;2.5,'Raw Data'!N321&lt;=3),'Bảng Giá'!$B$11,IF(AND('Raw Data'!N321&gt;3,'Raw Data'!N321&lt;=3.5),'Bảng Giá'!$B$12,IF(AND('Raw Data'!N321&gt;3.5,'Raw Data'!N321&lt;=4),'Bảng Giá'!$B$13,IF(AND('Raw Data'!N321&gt;4,'Raw Data'!N321&lt;=4.5),'Bảng Giá'!$B$14,IF(AND('Raw Data'!N321&gt;4.5,'Raw Data'!N321&lt;=5),'Bảng Giá'!$B$15,IF(AND('Raw Data'!N321&gt;5,'Raw Data'!N321&lt;=5.5),'Bảng Giá'!$B$16,IF(AND('Raw Data'!N321&gt;5.5,'Raw Data'!N321&lt;=6),'Bảng Giá'!$B$17,'Bảng Giá'!$B$18)))))))))))))))</f>
        <v>4&lt;x&lt;=4.5</v>
      </c>
      <c r="Q321" s="48">
        <f t="shared" si="27"/>
        <v>2.0047169811320754E-2</v>
      </c>
      <c r="R321">
        <f t="shared" si="28"/>
        <v>103800</v>
      </c>
      <c r="S321">
        <f t="shared" si="29"/>
        <v>19000</v>
      </c>
    </row>
    <row r="322" spans="1:19" x14ac:dyDescent="0.25">
      <c r="A322" s="12">
        <v>321</v>
      </c>
      <c r="B322" s="12" t="s">
        <v>293</v>
      </c>
      <c r="C322" s="18">
        <v>31676000441968</v>
      </c>
      <c r="D322" s="17">
        <v>43009.45043287037</v>
      </c>
      <c r="E322" s="17">
        <v>43012.664884259262</v>
      </c>
      <c r="F322" s="13" t="s">
        <v>302</v>
      </c>
      <c r="G322" s="12">
        <v>200</v>
      </c>
      <c r="H322" s="12" t="s">
        <v>76</v>
      </c>
      <c r="I322" s="12" t="s">
        <v>90</v>
      </c>
      <c r="J322" s="37">
        <f>INDEX('Bảng Giá'!$C$3:$H$18,MATCH('Raw Data'!P322,'Bảng Giá'!$B$3:$B$18,0),MATCH('Raw Data'!M322,'Bảng Giá'!$C$2:$H$2,0))</f>
        <v>21000</v>
      </c>
      <c r="K322" s="12">
        <v>20500</v>
      </c>
      <c r="L322" s="36">
        <f t="shared" si="24"/>
        <v>3.2144513888924848</v>
      </c>
      <c r="M322" t="str">
        <f>'References data'!H323</f>
        <v>Liên Vùng</v>
      </c>
      <c r="N322">
        <f t="shared" si="25"/>
        <v>0.2</v>
      </c>
      <c r="O322">
        <f t="shared" si="26"/>
        <v>500</v>
      </c>
      <c r="P322" t="str">
        <f>IF(AND(N322&gt;0,N322&lt;=0.05),'Bảng Giá'!$B$3,IF(AND(N322&lt;=0.1,N322&gt;0.05),'Bảng Giá'!$B$4,IF(AND('Raw Data'!N322&gt;0.1,'Raw Data'!N322&lt;=0.25),'Bảng Giá'!$B$5,IF(AND('Raw Data'!N322&gt;0.25,'Raw Data'!N322&lt;=0.5),'Bảng Giá'!$B$6,IF(AND('Raw Data'!N322&gt;0.5,'Raw Data'!N322&lt;=1),'Bảng Giá'!$B$7,IF(AND('Raw Data'!N322&gt;1,'Raw Data'!N322&lt;=1.5),'Bảng Giá'!$B$8,IF(AND('Raw Data'!N322&gt;1.5,'Raw Data'!N322&lt;=2),'Bảng Giá'!$B$9,IF(AND('Raw Data'!N322&gt;2,'Raw Data'!N322&lt;=2.5),'Bảng Giá'!$B$10,IF(AND('Raw Data'!N322&gt;2.5,'Raw Data'!N322&lt;=3),'Bảng Giá'!$B$11,IF(AND('Raw Data'!N322&gt;3,'Raw Data'!N322&lt;=3.5),'Bảng Giá'!$B$12,IF(AND('Raw Data'!N322&gt;3.5,'Raw Data'!N322&lt;=4),'Bảng Giá'!$B$13,IF(AND('Raw Data'!N322&gt;4,'Raw Data'!N322&lt;=4.5),'Bảng Giá'!$B$14,IF(AND('Raw Data'!N322&gt;4.5,'Raw Data'!N322&lt;=5),'Bảng Giá'!$B$15,IF(AND('Raw Data'!N322&gt;5,'Raw Data'!N322&lt;=5.5),'Bảng Giá'!$B$16,IF(AND('Raw Data'!N322&gt;5.5,'Raw Data'!N322&lt;=6),'Bảng Giá'!$B$17,'Bảng Giá'!$B$18)))))))))))))))</f>
        <v>0.1&lt;x&lt;=0.25</v>
      </c>
      <c r="Q322" s="48">
        <f t="shared" si="27"/>
        <v>2.4390243902439025E-2</v>
      </c>
      <c r="R322">
        <f t="shared" si="28"/>
        <v>25200</v>
      </c>
      <c r="S322">
        <f t="shared" si="29"/>
        <v>4700</v>
      </c>
    </row>
    <row r="323" spans="1:19" x14ac:dyDescent="0.25">
      <c r="A323" s="12">
        <v>322</v>
      </c>
      <c r="B323" s="12" t="s">
        <v>293</v>
      </c>
      <c r="C323" s="18">
        <v>31677136967740</v>
      </c>
      <c r="D323" s="17">
        <v>43018.696663576389</v>
      </c>
      <c r="E323" s="17">
        <v>43021.514143553242</v>
      </c>
      <c r="F323" s="13" t="s">
        <v>302</v>
      </c>
      <c r="G323" s="12">
        <v>1000</v>
      </c>
      <c r="H323" s="12" t="s">
        <v>76</v>
      </c>
      <c r="I323" s="12" t="s">
        <v>289</v>
      </c>
      <c r="J323" s="37">
        <f>INDEX('Bảng Giá'!$C$3:$H$18,MATCH('Raw Data'!P323,'Bảng Giá'!$B$3:$B$18,0),MATCH('Raw Data'!M323,'Bảng Giá'!$C$2:$H$2,0))</f>
        <v>30500</v>
      </c>
      <c r="K323" s="12">
        <v>37800</v>
      </c>
      <c r="L323" s="36">
        <f t="shared" ref="L323:L386" si="30">E323-D323</f>
        <v>2.8174799768530647</v>
      </c>
      <c r="M323" t="str">
        <f>'References data'!H324</f>
        <v>Liên Vùng đặc biệt</v>
      </c>
      <c r="N323">
        <f t="shared" ref="N323:N386" si="31">G323/1000</f>
        <v>1</v>
      </c>
      <c r="O323">
        <f t="shared" ref="O323:O386" si="32">J323-K323</f>
        <v>-7300</v>
      </c>
      <c r="P323" t="str">
        <f>IF(AND(N323&gt;0,N323&lt;=0.05),'Bảng Giá'!$B$3,IF(AND(N323&lt;=0.1,N323&gt;0.05),'Bảng Giá'!$B$4,IF(AND('Raw Data'!N323&gt;0.1,'Raw Data'!N323&lt;=0.25),'Bảng Giá'!$B$5,IF(AND('Raw Data'!N323&gt;0.25,'Raw Data'!N323&lt;=0.5),'Bảng Giá'!$B$6,IF(AND('Raw Data'!N323&gt;0.5,'Raw Data'!N323&lt;=1),'Bảng Giá'!$B$7,IF(AND('Raw Data'!N323&gt;1,'Raw Data'!N323&lt;=1.5),'Bảng Giá'!$B$8,IF(AND('Raw Data'!N323&gt;1.5,'Raw Data'!N323&lt;=2),'Bảng Giá'!$B$9,IF(AND('Raw Data'!N323&gt;2,'Raw Data'!N323&lt;=2.5),'Bảng Giá'!$B$10,IF(AND('Raw Data'!N323&gt;2.5,'Raw Data'!N323&lt;=3),'Bảng Giá'!$B$11,IF(AND('Raw Data'!N323&gt;3,'Raw Data'!N323&lt;=3.5),'Bảng Giá'!$B$12,IF(AND('Raw Data'!N323&gt;3.5,'Raw Data'!N323&lt;=4),'Bảng Giá'!$B$13,IF(AND('Raw Data'!N323&gt;4,'Raw Data'!N323&lt;=4.5),'Bảng Giá'!$B$14,IF(AND('Raw Data'!N323&gt;4.5,'Raw Data'!N323&lt;=5),'Bảng Giá'!$B$15,IF(AND('Raw Data'!N323&gt;5,'Raw Data'!N323&lt;=5.5),'Bảng Giá'!$B$16,IF(AND('Raw Data'!N323&gt;5.5,'Raw Data'!N323&lt;=6),'Bảng Giá'!$B$17,'Bảng Giá'!$B$18)))))))))))))))</f>
        <v>0.5&lt;x&lt;=1</v>
      </c>
      <c r="Q323" s="48">
        <f t="shared" ref="Q323:Q386" si="33">O323/K323</f>
        <v>-0.19312169312169311</v>
      </c>
      <c r="R323">
        <f t="shared" ref="R323:R386" si="34">J323+(J323*0.2)</f>
        <v>36600</v>
      </c>
      <c r="S323">
        <f t="shared" ref="S323:S386" si="35">R323-K323</f>
        <v>-1200</v>
      </c>
    </row>
    <row r="324" spans="1:19" x14ac:dyDescent="0.25">
      <c r="A324" s="12">
        <v>323</v>
      </c>
      <c r="B324" s="12" t="s">
        <v>293</v>
      </c>
      <c r="C324" s="18">
        <v>31677136974644</v>
      </c>
      <c r="D324" s="17">
        <v>43019.422663576392</v>
      </c>
      <c r="E324" s="17">
        <v>43022.672958912037</v>
      </c>
      <c r="F324" s="13" t="s">
        <v>302</v>
      </c>
      <c r="G324" s="12">
        <v>360</v>
      </c>
      <c r="H324" s="12" t="s">
        <v>76</v>
      </c>
      <c r="I324" s="12" t="s">
        <v>337</v>
      </c>
      <c r="J324" s="37">
        <f>INDEX('Bảng Giá'!$C$3:$H$18,MATCH('Raw Data'!P324,'Bảng Giá'!$B$3:$B$18,0),MATCH('Raw Data'!M324,'Bảng Giá'!$C$2:$H$2,0))</f>
        <v>26000</v>
      </c>
      <c r="K324" s="12">
        <v>25400</v>
      </c>
      <c r="L324" s="36">
        <f t="shared" si="30"/>
        <v>3.2502953356452053</v>
      </c>
      <c r="M324" t="str">
        <f>'References data'!H325</f>
        <v>Liên Vùng</v>
      </c>
      <c r="N324">
        <f t="shared" si="31"/>
        <v>0.36</v>
      </c>
      <c r="O324">
        <f t="shared" si="32"/>
        <v>600</v>
      </c>
      <c r="P324" t="str">
        <f>IF(AND(N324&gt;0,N324&lt;=0.05),'Bảng Giá'!$B$3,IF(AND(N324&lt;=0.1,N324&gt;0.05),'Bảng Giá'!$B$4,IF(AND('Raw Data'!N324&gt;0.1,'Raw Data'!N324&lt;=0.25),'Bảng Giá'!$B$5,IF(AND('Raw Data'!N324&gt;0.25,'Raw Data'!N324&lt;=0.5),'Bảng Giá'!$B$6,IF(AND('Raw Data'!N324&gt;0.5,'Raw Data'!N324&lt;=1),'Bảng Giá'!$B$7,IF(AND('Raw Data'!N324&gt;1,'Raw Data'!N324&lt;=1.5),'Bảng Giá'!$B$8,IF(AND('Raw Data'!N324&gt;1.5,'Raw Data'!N324&lt;=2),'Bảng Giá'!$B$9,IF(AND('Raw Data'!N324&gt;2,'Raw Data'!N324&lt;=2.5),'Bảng Giá'!$B$10,IF(AND('Raw Data'!N324&gt;2.5,'Raw Data'!N324&lt;=3),'Bảng Giá'!$B$11,IF(AND('Raw Data'!N324&gt;3,'Raw Data'!N324&lt;=3.5),'Bảng Giá'!$B$12,IF(AND('Raw Data'!N324&gt;3.5,'Raw Data'!N324&lt;=4),'Bảng Giá'!$B$13,IF(AND('Raw Data'!N324&gt;4,'Raw Data'!N324&lt;=4.5),'Bảng Giá'!$B$14,IF(AND('Raw Data'!N324&gt;4.5,'Raw Data'!N324&lt;=5),'Bảng Giá'!$B$15,IF(AND('Raw Data'!N324&gt;5,'Raw Data'!N324&lt;=5.5),'Bảng Giá'!$B$16,IF(AND('Raw Data'!N324&gt;5.5,'Raw Data'!N324&lt;=6),'Bảng Giá'!$B$17,'Bảng Giá'!$B$18)))))))))))))))</f>
        <v>0.25&lt;x&lt;=0.5</v>
      </c>
      <c r="Q324" s="48">
        <f t="shared" si="33"/>
        <v>2.3622047244094488E-2</v>
      </c>
      <c r="R324">
        <f t="shared" si="34"/>
        <v>31200</v>
      </c>
      <c r="S324">
        <f t="shared" si="35"/>
        <v>5800</v>
      </c>
    </row>
    <row r="325" spans="1:19" x14ac:dyDescent="0.25">
      <c r="A325" s="12">
        <v>324</v>
      </c>
      <c r="B325" s="12" t="s">
        <v>293</v>
      </c>
      <c r="C325" s="18">
        <v>31677136897305</v>
      </c>
      <c r="D325" s="17">
        <v>43010.405454942127</v>
      </c>
      <c r="E325" s="17">
        <v>43011.422869756942</v>
      </c>
      <c r="F325" s="13" t="s">
        <v>302</v>
      </c>
      <c r="G325" s="12">
        <v>350</v>
      </c>
      <c r="H325" s="12" t="s">
        <v>76</v>
      </c>
      <c r="I325" s="12" t="s">
        <v>128</v>
      </c>
      <c r="J325" s="37">
        <f>INDEX('Bảng Giá'!$C$3:$H$18,MATCH('Raw Data'!P325,'Bảng Giá'!$B$3:$B$18,0),MATCH('Raw Data'!M325,'Bảng Giá'!$C$2:$H$2,0))</f>
        <v>22500</v>
      </c>
      <c r="K325" s="12">
        <v>22100</v>
      </c>
      <c r="L325" s="36">
        <f t="shared" si="30"/>
        <v>1.0174148148144013</v>
      </c>
      <c r="M325" t="str">
        <f>'References data'!H326</f>
        <v>Liên Vùng đặc biệt</v>
      </c>
      <c r="N325">
        <f t="shared" si="31"/>
        <v>0.35</v>
      </c>
      <c r="O325">
        <f t="shared" si="32"/>
        <v>400</v>
      </c>
      <c r="P325" t="str">
        <f>IF(AND(N325&gt;0,N325&lt;=0.05),'Bảng Giá'!$B$3,IF(AND(N325&lt;=0.1,N325&gt;0.05),'Bảng Giá'!$B$4,IF(AND('Raw Data'!N325&gt;0.1,'Raw Data'!N325&lt;=0.25),'Bảng Giá'!$B$5,IF(AND('Raw Data'!N325&gt;0.25,'Raw Data'!N325&lt;=0.5),'Bảng Giá'!$B$6,IF(AND('Raw Data'!N325&gt;0.5,'Raw Data'!N325&lt;=1),'Bảng Giá'!$B$7,IF(AND('Raw Data'!N325&gt;1,'Raw Data'!N325&lt;=1.5),'Bảng Giá'!$B$8,IF(AND('Raw Data'!N325&gt;1.5,'Raw Data'!N325&lt;=2),'Bảng Giá'!$B$9,IF(AND('Raw Data'!N325&gt;2,'Raw Data'!N325&lt;=2.5),'Bảng Giá'!$B$10,IF(AND('Raw Data'!N325&gt;2.5,'Raw Data'!N325&lt;=3),'Bảng Giá'!$B$11,IF(AND('Raw Data'!N325&gt;3,'Raw Data'!N325&lt;=3.5),'Bảng Giá'!$B$12,IF(AND('Raw Data'!N325&gt;3.5,'Raw Data'!N325&lt;=4),'Bảng Giá'!$B$13,IF(AND('Raw Data'!N325&gt;4,'Raw Data'!N325&lt;=4.5),'Bảng Giá'!$B$14,IF(AND('Raw Data'!N325&gt;4.5,'Raw Data'!N325&lt;=5),'Bảng Giá'!$B$15,IF(AND('Raw Data'!N325&gt;5,'Raw Data'!N325&lt;=5.5),'Bảng Giá'!$B$16,IF(AND('Raw Data'!N325&gt;5.5,'Raw Data'!N325&lt;=6),'Bảng Giá'!$B$17,'Bảng Giá'!$B$18)))))))))))))))</f>
        <v>0.25&lt;x&lt;=0.5</v>
      </c>
      <c r="Q325" s="48">
        <f t="shared" si="33"/>
        <v>1.8099547511312219E-2</v>
      </c>
      <c r="R325">
        <f t="shared" si="34"/>
        <v>27000</v>
      </c>
      <c r="S325">
        <f t="shared" si="35"/>
        <v>4900</v>
      </c>
    </row>
    <row r="326" spans="1:19" x14ac:dyDescent="0.25">
      <c r="A326" s="12">
        <v>325</v>
      </c>
      <c r="B326" s="12" t="s">
        <v>293</v>
      </c>
      <c r="C326" s="18">
        <v>31677136904502</v>
      </c>
      <c r="D326" s="17">
        <v>43010.845610567128</v>
      </c>
      <c r="E326" s="17">
        <v>43012.752870370372</v>
      </c>
      <c r="F326" s="13" t="s">
        <v>302</v>
      </c>
      <c r="G326" s="12">
        <v>4600</v>
      </c>
      <c r="H326" s="12" t="s">
        <v>76</v>
      </c>
      <c r="I326" s="12" t="s">
        <v>171</v>
      </c>
      <c r="J326" s="37">
        <f>INDEX('Bảng Giá'!$C$3:$H$18,MATCH('Raw Data'!P326,'Bảng Giá'!$B$3:$B$18,0),MATCH('Raw Data'!M326,'Bảng Giá'!$C$2:$H$2,0))</f>
        <v>100500</v>
      </c>
      <c r="K326" s="12">
        <v>98000</v>
      </c>
      <c r="L326" s="36">
        <f t="shared" si="30"/>
        <v>1.9072598032435053</v>
      </c>
      <c r="M326" t="str">
        <f>'References data'!H327</f>
        <v>Liên Vùng</v>
      </c>
      <c r="N326">
        <f t="shared" si="31"/>
        <v>4.5999999999999996</v>
      </c>
      <c r="O326">
        <f t="shared" si="32"/>
        <v>2500</v>
      </c>
      <c r="P326" t="str">
        <f>IF(AND(N326&gt;0,N326&lt;=0.05),'Bảng Giá'!$B$3,IF(AND(N326&lt;=0.1,N326&gt;0.05),'Bảng Giá'!$B$4,IF(AND('Raw Data'!N326&gt;0.1,'Raw Data'!N326&lt;=0.25),'Bảng Giá'!$B$5,IF(AND('Raw Data'!N326&gt;0.25,'Raw Data'!N326&lt;=0.5),'Bảng Giá'!$B$6,IF(AND('Raw Data'!N326&gt;0.5,'Raw Data'!N326&lt;=1),'Bảng Giá'!$B$7,IF(AND('Raw Data'!N326&gt;1,'Raw Data'!N326&lt;=1.5),'Bảng Giá'!$B$8,IF(AND('Raw Data'!N326&gt;1.5,'Raw Data'!N326&lt;=2),'Bảng Giá'!$B$9,IF(AND('Raw Data'!N326&gt;2,'Raw Data'!N326&lt;=2.5),'Bảng Giá'!$B$10,IF(AND('Raw Data'!N326&gt;2.5,'Raw Data'!N326&lt;=3),'Bảng Giá'!$B$11,IF(AND('Raw Data'!N326&gt;3,'Raw Data'!N326&lt;=3.5),'Bảng Giá'!$B$12,IF(AND('Raw Data'!N326&gt;3.5,'Raw Data'!N326&lt;=4),'Bảng Giá'!$B$13,IF(AND('Raw Data'!N326&gt;4,'Raw Data'!N326&lt;=4.5),'Bảng Giá'!$B$14,IF(AND('Raw Data'!N326&gt;4.5,'Raw Data'!N326&lt;=5),'Bảng Giá'!$B$15,IF(AND('Raw Data'!N326&gt;5,'Raw Data'!N326&lt;=5.5),'Bảng Giá'!$B$16,IF(AND('Raw Data'!N326&gt;5.5,'Raw Data'!N326&lt;=6),'Bảng Giá'!$B$17,'Bảng Giá'!$B$18)))))))))))))))</f>
        <v>4.5&lt;x&lt;=5</v>
      </c>
      <c r="Q326" s="48">
        <f t="shared" si="33"/>
        <v>2.5510204081632654E-2</v>
      </c>
      <c r="R326">
        <f t="shared" si="34"/>
        <v>120600</v>
      </c>
      <c r="S326">
        <f t="shared" si="35"/>
        <v>22600</v>
      </c>
    </row>
    <row r="327" spans="1:19" x14ac:dyDescent="0.25">
      <c r="A327" s="12">
        <v>326</v>
      </c>
      <c r="B327" s="12" t="s">
        <v>293</v>
      </c>
      <c r="C327" s="18">
        <v>31677136955157</v>
      </c>
      <c r="D327" s="17">
        <v>43018.001526817126</v>
      </c>
      <c r="E327" s="17">
        <v>43020.688157094904</v>
      </c>
      <c r="F327" s="13" t="s">
        <v>302</v>
      </c>
      <c r="G327" s="12">
        <v>300</v>
      </c>
      <c r="H327" s="12" t="s">
        <v>76</v>
      </c>
      <c r="I327" s="12" t="s">
        <v>338</v>
      </c>
      <c r="J327" s="37">
        <f>INDEX('Bảng Giá'!$C$3:$H$18,MATCH('Raw Data'!P327,'Bảng Giá'!$B$3:$B$18,0),MATCH('Raw Data'!M327,'Bảng Giá'!$C$2:$H$2,0))</f>
        <v>26000</v>
      </c>
      <c r="K327" s="12">
        <v>25400</v>
      </c>
      <c r="L327" s="36">
        <f t="shared" si="30"/>
        <v>2.686630277778022</v>
      </c>
      <c r="M327" t="str">
        <f>'References data'!H328</f>
        <v>Liên Vùng</v>
      </c>
      <c r="N327">
        <f t="shared" si="31"/>
        <v>0.3</v>
      </c>
      <c r="O327">
        <f t="shared" si="32"/>
        <v>600</v>
      </c>
      <c r="P327" t="str">
        <f>IF(AND(N327&gt;0,N327&lt;=0.05),'Bảng Giá'!$B$3,IF(AND(N327&lt;=0.1,N327&gt;0.05),'Bảng Giá'!$B$4,IF(AND('Raw Data'!N327&gt;0.1,'Raw Data'!N327&lt;=0.25),'Bảng Giá'!$B$5,IF(AND('Raw Data'!N327&gt;0.25,'Raw Data'!N327&lt;=0.5),'Bảng Giá'!$B$6,IF(AND('Raw Data'!N327&gt;0.5,'Raw Data'!N327&lt;=1),'Bảng Giá'!$B$7,IF(AND('Raw Data'!N327&gt;1,'Raw Data'!N327&lt;=1.5),'Bảng Giá'!$B$8,IF(AND('Raw Data'!N327&gt;1.5,'Raw Data'!N327&lt;=2),'Bảng Giá'!$B$9,IF(AND('Raw Data'!N327&gt;2,'Raw Data'!N327&lt;=2.5),'Bảng Giá'!$B$10,IF(AND('Raw Data'!N327&gt;2.5,'Raw Data'!N327&lt;=3),'Bảng Giá'!$B$11,IF(AND('Raw Data'!N327&gt;3,'Raw Data'!N327&lt;=3.5),'Bảng Giá'!$B$12,IF(AND('Raw Data'!N327&gt;3.5,'Raw Data'!N327&lt;=4),'Bảng Giá'!$B$13,IF(AND('Raw Data'!N327&gt;4,'Raw Data'!N327&lt;=4.5),'Bảng Giá'!$B$14,IF(AND('Raw Data'!N327&gt;4.5,'Raw Data'!N327&lt;=5),'Bảng Giá'!$B$15,IF(AND('Raw Data'!N327&gt;5,'Raw Data'!N327&lt;=5.5),'Bảng Giá'!$B$16,IF(AND('Raw Data'!N327&gt;5.5,'Raw Data'!N327&lt;=6),'Bảng Giá'!$B$17,'Bảng Giá'!$B$18)))))))))))))))</f>
        <v>0.25&lt;x&lt;=0.5</v>
      </c>
      <c r="Q327" s="48">
        <f t="shared" si="33"/>
        <v>2.3622047244094488E-2</v>
      </c>
      <c r="R327">
        <f t="shared" si="34"/>
        <v>31200</v>
      </c>
      <c r="S327">
        <f t="shared" si="35"/>
        <v>5800</v>
      </c>
    </row>
    <row r="328" spans="1:19" x14ac:dyDescent="0.25">
      <c r="A328" s="12">
        <v>327</v>
      </c>
      <c r="B328" s="12" t="s">
        <v>293</v>
      </c>
      <c r="C328" s="18">
        <v>31677136935817</v>
      </c>
      <c r="D328" s="17">
        <v>43014.018202928244</v>
      </c>
      <c r="E328" s="17">
        <v>43015.765431134256</v>
      </c>
      <c r="F328" s="13" t="s">
        <v>302</v>
      </c>
      <c r="G328" s="12">
        <v>8000</v>
      </c>
      <c r="H328" s="12" t="s">
        <v>76</v>
      </c>
      <c r="I328" s="12" t="s">
        <v>171</v>
      </c>
      <c r="J328" s="37">
        <f>INDEX('Bảng Giá'!$C$3:$H$18,MATCH('Raw Data'!P328,'Bảng Giá'!$B$3:$B$18,0),MATCH('Raw Data'!M328,'Bảng Giá'!$C$2:$H$2,0))</f>
        <v>8500</v>
      </c>
      <c r="K328" s="12">
        <v>147800</v>
      </c>
      <c r="L328" s="36">
        <f t="shared" si="30"/>
        <v>1.7472282060116413</v>
      </c>
      <c r="M328" t="str">
        <f>'References data'!H329</f>
        <v>Liên Vùng</v>
      </c>
      <c r="N328" s="46">
        <f t="shared" si="31"/>
        <v>8</v>
      </c>
      <c r="O328">
        <f t="shared" si="32"/>
        <v>-139300</v>
      </c>
      <c r="P328" t="str">
        <f>IF(AND(N328&gt;0,N328&lt;=0.05),'Bảng Giá'!$B$3,IF(AND(N328&lt;=0.1,N328&gt;0.05),'Bảng Giá'!$B$4,IF(AND('Raw Data'!N328&gt;0.1,'Raw Data'!N328&lt;=0.25),'Bảng Giá'!$B$5,IF(AND('Raw Data'!N328&gt;0.25,'Raw Data'!N328&lt;=0.5),'Bảng Giá'!$B$6,IF(AND('Raw Data'!N328&gt;0.5,'Raw Data'!N328&lt;=1),'Bảng Giá'!$B$7,IF(AND('Raw Data'!N328&gt;1,'Raw Data'!N328&lt;=1.5),'Bảng Giá'!$B$8,IF(AND('Raw Data'!N328&gt;1.5,'Raw Data'!N328&lt;=2),'Bảng Giá'!$B$9,IF(AND('Raw Data'!N328&gt;2,'Raw Data'!N328&lt;=2.5),'Bảng Giá'!$B$10,IF(AND('Raw Data'!N328&gt;2.5,'Raw Data'!N328&lt;=3),'Bảng Giá'!$B$11,IF(AND('Raw Data'!N328&gt;3,'Raw Data'!N328&lt;=3.5),'Bảng Giá'!$B$12,IF(AND('Raw Data'!N328&gt;3.5,'Raw Data'!N328&lt;=4),'Bảng Giá'!$B$13,IF(AND('Raw Data'!N328&gt;4,'Raw Data'!N328&lt;=4.5),'Bảng Giá'!$B$14,IF(AND('Raw Data'!N328&gt;4.5,'Raw Data'!N328&lt;=5),'Bảng Giá'!$B$15,IF(AND('Raw Data'!N328&gt;5,'Raw Data'!N328&lt;=5.5),'Bảng Giá'!$B$16,IF(AND('Raw Data'!N328&gt;5.5,'Raw Data'!N328&lt;=6),'Bảng Giá'!$B$17,'Bảng Giá'!$B$18)))))))))))))))</f>
        <v>Next 0.5</v>
      </c>
      <c r="Q328" s="48">
        <f t="shared" si="33"/>
        <v>-0.94248985115020301</v>
      </c>
      <c r="R328">
        <f t="shared" si="34"/>
        <v>10200</v>
      </c>
      <c r="S328">
        <f t="shared" si="35"/>
        <v>-137600</v>
      </c>
    </row>
    <row r="329" spans="1:19" x14ac:dyDescent="0.25">
      <c r="A329" s="12">
        <v>328</v>
      </c>
      <c r="B329" s="12" t="s">
        <v>293</v>
      </c>
      <c r="C329" s="18">
        <v>31677136955131</v>
      </c>
      <c r="D329" s="17">
        <v>43017.837008912036</v>
      </c>
      <c r="E329" s="17">
        <v>43020.766837118055</v>
      </c>
      <c r="F329" s="13" t="s">
        <v>302</v>
      </c>
      <c r="G329" s="12">
        <v>10640</v>
      </c>
      <c r="H329" s="12" t="s">
        <v>76</v>
      </c>
      <c r="I329" s="12" t="s">
        <v>324</v>
      </c>
      <c r="J329" s="37">
        <f>INDEX('Bảng Giá'!$C$3:$H$18,MATCH('Raw Data'!P329,'Bảng Giá'!$B$3:$B$18,0),MATCH('Raw Data'!M329,'Bảng Giá'!$C$2:$H$2,0))</f>
        <v>8500</v>
      </c>
      <c r="K329" s="12">
        <v>191500</v>
      </c>
      <c r="L329" s="36">
        <f t="shared" si="30"/>
        <v>2.9298282060190104</v>
      </c>
      <c r="M329" t="str">
        <f>'References data'!H330</f>
        <v>Liên Vùng</v>
      </c>
      <c r="N329" s="46">
        <f t="shared" si="31"/>
        <v>10.64</v>
      </c>
      <c r="O329">
        <f t="shared" si="32"/>
        <v>-183000</v>
      </c>
      <c r="P329" t="str">
        <f>IF(AND(N329&gt;0,N329&lt;=0.05),'Bảng Giá'!$B$3,IF(AND(N329&lt;=0.1,N329&gt;0.05),'Bảng Giá'!$B$4,IF(AND('Raw Data'!N329&gt;0.1,'Raw Data'!N329&lt;=0.25),'Bảng Giá'!$B$5,IF(AND('Raw Data'!N329&gt;0.25,'Raw Data'!N329&lt;=0.5),'Bảng Giá'!$B$6,IF(AND('Raw Data'!N329&gt;0.5,'Raw Data'!N329&lt;=1),'Bảng Giá'!$B$7,IF(AND('Raw Data'!N329&gt;1,'Raw Data'!N329&lt;=1.5),'Bảng Giá'!$B$8,IF(AND('Raw Data'!N329&gt;1.5,'Raw Data'!N329&lt;=2),'Bảng Giá'!$B$9,IF(AND('Raw Data'!N329&gt;2,'Raw Data'!N329&lt;=2.5),'Bảng Giá'!$B$10,IF(AND('Raw Data'!N329&gt;2.5,'Raw Data'!N329&lt;=3),'Bảng Giá'!$B$11,IF(AND('Raw Data'!N329&gt;3,'Raw Data'!N329&lt;=3.5),'Bảng Giá'!$B$12,IF(AND('Raw Data'!N329&gt;3.5,'Raw Data'!N329&lt;=4),'Bảng Giá'!$B$13,IF(AND('Raw Data'!N329&gt;4,'Raw Data'!N329&lt;=4.5),'Bảng Giá'!$B$14,IF(AND('Raw Data'!N329&gt;4.5,'Raw Data'!N329&lt;=5),'Bảng Giá'!$B$15,IF(AND('Raw Data'!N329&gt;5,'Raw Data'!N329&lt;=5.5),'Bảng Giá'!$B$16,IF(AND('Raw Data'!N329&gt;5.5,'Raw Data'!N329&lt;=6),'Bảng Giá'!$B$17,'Bảng Giá'!$B$18)))))))))))))))</f>
        <v>Next 0.5</v>
      </c>
      <c r="Q329" s="48">
        <f t="shared" si="33"/>
        <v>-0.95561357702349869</v>
      </c>
      <c r="R329">
        <f t="shared" si="34"/>
        <v>10200</v>
      </c>
      <c r="S329">
        <f t="shared" si="35"/>
        <v>-181300</v>
      </c>
    </row>
    <row r="330" spans="1:19" x14ac:dyDescent="0.25">
      <c r="A330" s="12">
        <v>329</v>
      </c>
      <c r="B330" s="12" t="s">
        <v>293</v>
      </c>
      <c r="C330" s="18">
        <v>31676000442221</v>
      </c>
      <c r="D330" s="17">
        <v>43008.825842245373</v>
      </c>
      <c r="E330" s="17">
        <v>43010.688322256945</v>
      </c>
      <c r="F330" s="13" t="s">
        <v>302</v>
      </c>
      <c r="G330" s="12">
        <v>4000</v>
      </c>
      <c r="H330" s="12" t="s">
        <v>76</v>
      </c>
      <c r="I330" s="12" t="s">
        <v>339</v>
      </c>
      <c r="J330" s="37">
        <f>INDEX('Bảng Giá'!$C$3:$H$18,MATCH('Raw Data'!P330,'Bảng Giá'!$B$3:$B$18,0),MATCH('Raw Data'!M330,'Bảng Giá'!$C$2:$H$2,0))</f>
        <v>83500</v>
      </c>
      <c r="K330" s="12">
        <v>89700</v>
      </c>
      <c r="L330" s="36">
        <f t="shared" si="30"/>
        <v>1.8624800115721882</v>
      </c>
      <c r="M330" t="str">
        <f>'References data'!H331</f>
        <v>Liên Vùng</v>
      </c>
      <c r="N330">
        <f t="shared" si="31"/>
        <v>4</v>
      </c>
      <c r="O330">
        <f t="shared" si="32"/>
        <v>-6200</v>
      </c>
      <c r="P330" t="str">
        <f>IF(AND(N330&gt;0,N330&lt;=0.05),'Bảng Giá'!$B$3,IF(AND(N330&lt;=0.1,N330&gt;0.05),'Bảng Giá'!$B$4,IF(AND('Raw Data'!N330&gt;0.1,'Raw Data'!N330&lt;=0.25),'Bảng Giá'!$B$5,IF(AND('Raw Data'!N330&gt;0.25,'Raw Data'!N330&lt;=0.5),'Bảng Giá'!$B$6,IF(AND('Raw Data'!N330&gt;0.5,'Raw Data'!N330&lt;=1),'Bảng Giá'!$B$7,IF(AND('Raw Data'!N330&gt;1,'Raw Data'!N330&lt;=1.5),'Bảng Giá'!$B$8,IF(AND('Raw Data'!N330&gt;1.5,'Raw Data'!N330&lt;=2),'Bảng Giá'!$B$9,IF(AND('Raw Data'!N330&gt;2,'Raw Data'!N330&lt;=2.5),'Bảng Giá'!$B$10,IF(AND('Raw Data'!N330&gt;2.5,'Raw Data'!N330&lt;=3),'Bảng Giá'!$B$11,IF(AND('Raw Data'!N330&gt;3,'Raw Data'!N330&lt;=3.5),'Bảng Giá'!$B$12,IF(AND('Raw Data'!N330&gt;3.5,'Raw Data'!N330&lt;=4),'Bảng Giá'!$B$13,IF(AND('Raw Data'!N330&gt;4,'Raw Data'!N330&lt;=4.5),'Bảng Giá'!$B$14,IF(AND('Raw Data'!N330&gt;4.5,'Raw Data'!N330&lt;=5),'Bảng Giá'!$B$15,IF(AND('Raw Data'!N330&gt;5,'Raw Data'!N330&lt;=5.5),'Bảng Giá'!$B$16,IF(AND('Raw Data'!N330&gt;5.5,'Raw Data'!N330&lt;=6),'Bảng Giá'!$B$17,'Bảng Giá'!$B$18)))))))))))))))</f>
        <v>3.5&lt;x&lt;=4</v>
      </c>
      <c r="Q330" s="48">
        <f t="shared" si="33"/>
        <v>-6.9119286510590863E-2</v>
      </c>
      <c r="R330">
        <f t="shared" si="34"/>
        <v>100200</v>
      </c>
      <c r="S330">
        <f t="shared" si="35"/>
        <v>10500</v>
      </c>
    </row>
    <row r="331" spans="1:19" x14ac:dyDescent="0.25">
      <c r="A331" s="12">
        <v>330</v>
      </c>
      <c r="B331" s="12" t="s">
        <v>293</v>
      </c>
      <c r="C331" s="18">
        <v>31677136908161</v>
      </c>
      <c r="D331" s="17">
        <v>43011.787396261578</v>
      </c>
      <c r="E331" s="17">
        <v>43013.520764120367</v>
      </c>
      <c r="F331" s="12" t="s">
        <v>321</v>
      </c>
      <c r="G331" s="12">
        <v>1250</v>
      </c>
      <c r="H331" s="12" t="s">
        <v>76</v>
      </c>
      <c r="I331" s="12" t="s">
        <v>171</v>
      </c>
      <c r="J331" s="37">
        <f>INDEX('Bảng Giá'!$C$3:$H$18,MATCH('Raw Data'!P331,'Bảng Giá'!$B$3:$B$18,0),MATCH('Raw Data'!M331,'Bảng Giá'!$C$2:$H$2,0))</f>
        <v>41000</v>
      </c>
      <c r="K331" s="12">
        <v>40000</v>
      </c>
      <c r="L331" s="36">
        <f t="shared" si="30"/>
        <v>1.7333678587892791</v>
      </c>
      <c r="M331" t="str">
        <f>'References data'!H332</f>
        <v>Liên Vùng</v>
      </c>
      <c r="N331">
        <f t="shared" si="31"/>
        <v>1.25</v>
      </c>
      <c r="O331">
        <f t="shared" si="32"/>
        <v>1000</v>
      </c>
      <c r="P331" t="str">
        <f>IF(AND(N331&gt;0,N331&lt;=0.05),'Bảng Giá'!$B$3,IF(AND(N331&lt;=0.1,N331&gt;0.05),'Bảng Giá'!$B$4,IF(AND('Raw Data'!N331&gt;0.1,'Raw Data'!N331&lt;=0.25),'Bảng Giá'!$B$5,IF(AND('Raw Data'!N331&gt;0.25,'Raw Data'!N331&lt;=0.5),'Bảng Giá'!$B$6,IF(AND('Raw Data'!N331&gt;0.5,'Raw Data'!N331&lt;=1),'Bảng Giá'!$B$7,IF(AND('Raw Data'!N331&gt;1,'Raw Data'!N331&lt;=1.5),'Bảng Giá'!$B$8,IF(AND('Raw Data'!N331&gt;1.5,'Raw Data'!N331&lt;=2),'Bảng Giá'!$B$9,IF(AND('Raw Data'!N331&gt;2,'Raw Data'!N331&lt;=2.5),'Bảng Giá'!$B$10,IF(AND('Raw Data'!N331&gt;2.5,'Raw Data'!N331&lt;=3),'Bảng Giá'!$B$11,IF(AND('Raw Data'!N331&gt;3,'Raw Data'!N331&lt;=3.5),'Bảng Giá'!$B$12,IF(AND('Raw Data'!N331&gt;3.5,'Raw Data'!N331&lt;=4),'Bảng Giá'!$B$13,IF(AND('Raw Data'!N331&gt;4,'Raw Data'!N331&lt;=4.5),'Bảng Giá'!$B$14,IF(AND('Raw Data'!N331&gt;4.5,'Raw Data'!N331&lt;=5),'Bảng Giá'!$B$15,IF(AND('Raw Data'!N331&gt;5,'Raw Data'!N331&lt;=5.5),'Bảng Giá'!$B$16,IF(AND('Raw Data'!N331&gt;5.5,'Raw Data'!N331&lt;=6),'Bảng Giá'!$B$17,'Bảng Giá'!$B$18)))))))))))))))</f>
        <v>1&lt;x&lt;=1.5</v>
      </c>
      <c r="Q331" s="48">
        <f t="shared" si="33"/>
        <v>2.5000000000000001E-2</v>
      </c>
      <c r="R331">
        <f t="shared" si="34"/>
        <v>49200</v>
      </c>
      <c r="S331">
        <f t="shared" si="35"/>
        <v>9200</v>
      </c>
    </row>
    <row r="332" spans="1:19" x14ac:dyDescent="0.25">
      <c r="A332" s="12">
        <v>331</v>
      </c>
      <c r="B332" s="12" t="s">
        <v>293</v>
      </c>
      <c r="C332" s="18">
        <v>31677136970071</v>
      </c>
      <c r="D332" s="17">
        <v>43019.940462534723</v>
      </c>
      <c r="E332" s="17">
        <v>43022.667486655089</v>
      </c>
      <c r="F332" s="13" t="s">
        <v>302</v>
      </c>
      <c r="G332" s="12">
        <v>8000</v>
      </c>
      <c r="H332" s="12" t="s">
        <v>76</v>
      </c>
      <c r="I332" s="12" t="s">
        <v>289</v>
      </c>
      <c r="J332" s="37">
        <f>INDEX('Bảng Giá'!$C$3:$H$18,MATCH('Raw Data'!P332,'Bảng Giá'!$B$3:$B$18,0),MATCH('Raw Data'!M332,'Bảng Giá'!$C$2:$H$2,0))</f>
        <v>8000</v>
      </c>
      <c r="K332" s="12">
        <v>139700</v>
      </c>
      <c r="L332" s="36">
        <f t="shared" si="30"/>
        <v>2.727024120365968</v>
      </c>
      <c r="M332" t="str">
        <f>'References data'!H333</f>
        <v>Liên Vùng đặc biệt</v>
      </c>
      <c r="N332" s="46">
        <f t="shared" si="31"/>
        <v>8</v>
      </c>
      <c r="O332">
        <f t="shared" si="32"/>
        <v>-131700</v>
      </c>
      <c r="P332" t="str">
        <f>IF(AND(N332&gt;0,N332&lt;=0.05),'Bảng Giá'!$B$3,IF(AND(N332&lt;=0.1,N332&gt;0.05),'Bảng Giá'!$B$4,IF(AND('Raw Data'!N332&gt;0.1,'Raw Data'!N332&lt;=0.25),'Bảng Giá'!$B$5,IF(AND('Raw Data'!N332&gt;0.25,'Raw Data'!N332&lt;=0.5),'Bảng Giá'!$B$6,IF(AND('Raw Data'!N332&gt;0.5,'Raw Data'!N332&lt;=1),'Bảng Giá'!$B$7,IF(AND('Raw Data'!N332&gt;1,'Raw Data'!N332&lt;=1.5),'Bảng Giá'!$B$8,IF(AND('Raw Data'!N332&gt;1.5,'Raw Data'!N332&lt;=2),'Bảng Giá'!$B$9,IF(AND('Raw Data'!N332&gt;2,'Raw Data'!N332&lt;=2.5),'Bảng Giá'!$B$10,IF(AND('Raw Data'!N332&gt;2.5,'Raw Data'!N332&lt;=3),'Bảng Giá'!$B$11,IF(AND('Raw Data'!N332&gt;3,'Raw Data'!N332&lt;=3.5),'Bảng Giá'!$B$12,IF(AND('Raw Data'!N332&gt;3.5,'Raw Data'!N332&lt;=4),'Bảng Giá'!$B$13,IF(AND('Raw Data'!N332&gt;4,'Raw Data'!N332&lt;=4.5),'Bảng Giá'!$B$14,IF(AND('Raw Data'!N332&gt;4.5,'Raw Data'!N332&lt;=5),'Bảng Giá'!$B$15,IF(AND('Raw Data'!N332&gt;5,'Raw Data'!N332&lt;=5.5),'Bảng Giá'!$B$16,IF(AND('Raw Data'!N332&gt;5.5,'Raw Data'!N332&lt;=6),'Bảng Giá'!$B$17,'Bảng Giá'!$B$18)))))))))))))))</f>
        <v>Next 0.5</v>
      </c>
      <c r="Q332" s="48">
        <f t="shared" si="33"/>
        <v>-0.94273443092340725</v>
      </c>
      <c r="R332">
        <f t="shared" si="34"/>
        <v>9600</v>
      </c>
      <c r="S332">
        <f t="shared" si="35"/>
        <v>-130100</v>
      </c>
    </row>
    <row r="333" spans="1:19" x14ac:dyDescent="0.25">
      <c r="A333" s="12">
        <v>332</v>
      </c>
      <c r="B333" s="12" t="s">
        <v>293</v>
      </c>
      <c r="C333" s="18">
        <v>31677136971974</v>
      </c>
      <c r="D333" s="17">
        <v>43019.823571724541</v>
      </c>
      <c r="E333" s="17">
        <v>43021.621269097224</v>
      </c>
      <c r="F333" s="13" t="s">
        <v>302</v>
      </c>
      <c r="G333" s="12">
        <v>2400</v>
      </c>
      <c r="H333" s="12" t="s">
        <v>76</v>
      </c>
      <c r="I333" s="12" t="s">
        <v>146</v>
      </c>
      <c r="J333" s="37">
        <f>INDEX('Bảng Giá'!$C$3:$H$18,MATCH('Raw Data'!P333,'Bảng Giá'!$B$3:$B$18,0),MATCH('Raw Data'!M333,'Bảng Giá'!$C$2:$H$2,0))</f>
        <v>54500</v>
      </c>
      <c r="K333" s="12">
        <v>53500</v>
      </c>
      <c r="L333" s="36">
        <f t="shared" si="30"/>
        <v>1.797697372683615</v>
      </c>
      <c r="M333" t="str">
        <f>'References data'!H334</f>
        <v>Liên Vùng đặc biệt</v>
      </c>
      <c r="N333">
        <f t="shared" si="31"/>
        <v>2.4</v>
      </c>
      <c r="O333">
        <f t="shared" si="32"/>
        <v>1000</v>
      </c>
      <c r="P333" t="str">
        <f>IF(AND(N333&gt;0,N333&lt;=0.05),'Bảng Giá'!$B$3,IF(AND(N333&lt;=0.1,N333&gt;0.05),'Bảng Giá'!$B$4,IF(AND('Raw Data'!N333&gt;0.1,'Raw Data'!N333&lt;=0.25),'Bảng Giá'!$B$5,IF(AND('Raw Data'!N333&gt;0.25,'Raw Data'!N333&lt;=0.5),'Bảng Giá'!$B$6,IF(AND('Raw Data'!N333&gt;0.5,'Raw Data'!N333&lt;=1),'Bảng Giá'!$B$7,IF(AND('Raw Data'!N333&gt;1,'Raw Data'!N333&lt;=1.5),'Bảng Giá'!$B$8,IF(AND('Raw Data'!N333&gt;1.5,'Raw Data'!N333&lt;=2),'Bảng Giá'!$B$9,IF(AND('Raw Data'!N333&gt;2,'Raw Data'!N333&lt;=2.5),'Bảng Giá'!$B$10,IF(AND('Raw Data'!N333&gt;2.5,'Raw Data'!N333&lt;=3),'Bảng Giá'!$B$11,IF(AND('Raw Data'!N333&gt;3,'Raw Data'!N333&lt;=3.5),'Bảng Giá'!$B$12,IF(AND('Raw Data'!N333&gt;3.5,'Raw Data'!N333&lt;=4),'Bảng Giá'!$B$13,IF(AND('Raw Data'!N333&gt;4,'Raw Data'!N333&lt;=4.5),'Bảng Giá'!$B$14,IF(AND('Raw Data'!N333&gt;4.5,'Raw Data'!N333&lt;=5),'Bảng Giá'!$B$15,IF(AND('Raw Data'!N333&gt;5,'Raw Data'!N333&lt;=5.5),'Bảng Giá'!$B$16,IF(AND('Raw Data'!N333&gt;5.5,'Raw Data'!N333&lt;=6),'Bảng Giá'!$B$17,'Bảng Giá'!$B$18)))))))))))))))</f>
        <v>2&lt;x&lt;=2.5</v>
      </c>
      <c r="Q333" s="48">
        <f t="shared" si="33"/>
        <v>1.8691588785046728E-2</v>
      </c>
      <c r="R333">
        <f t="shared" si="34"/>
        <v>65400</v>
      </c>
      <c r="S333">
        <f t="shared" si="35"/>
        <v>11900</v>
      </c>
    </row>
    <row r="334" spans="1:19" x14ac:dyDescent="0.25">
      <c r="A334" s="12">
        <v>333</v>
      </c>
      <c r="B334" s="12" t="s">
        <v>293</v>
      </c>
      <c r="C334" s="18">
        <v>31677136896645</v>
      </c>
      <c r="D334" s="17">
        <v>43009.608428472224</v>
      </c>
      <c r="E334" s="17">
        <v>43011.576092592593</v>
      </c>
      <c r="F334" s="13" t="s">
        <v>302</v>
      </c>
      <c r="G334" s="12">
        <v>350</v>
      </c>
      <c r="H334" s="12" t="s">
        <v>76</v>
      </c>
      <c r="I334" s="12" t="s">
        <v>171</v>
      </c>
      <c r="J334" s="37">
        <f>INDEX('Bảng Giá'!$C$3:$H$18,MATCH('Raw Data'!P334,'Bảng Giá'!$B$3:$B$18,0),MATCH('Raw Data'!M334,'Bảng Giá'!$C$2:$H$2,0))</f>
        <v>26000</v>
      </c>
      <c r="K334" s="12">
        <v>25400</v>
      </c>
      <c r="L334" s="36">
        <f t="shared" si="30"/>
        <v>1.9676641203695908</v>
      </c>
      <c r="M334" t="str">
        <f>'References data'!H335</f>
        <v>Liên Vùng</v>
      </c>
      <c r="N334">
        <f t="shared" si="31"/>
        <v>0.35</v>
      </c>
      <c r="O334">
        <f t="shared" si="32"/>
        <v>600</v>
      </c>
      <c r="P334" t="str">
        <f>IF(AND(N334&gt;0,N334&lt;=0.05),'Bảng Giá'!$B$3,IF(AND(N334&lt;=0.1,N334&gt;0.05),'Bảng Giá'!$B$4,IF(AND('Raw Data'!N334&gt;0.1,'Raw Data'!N334&lt;=0.25),'Bảng Giá'!$B$5,IF(AND('Raw Data'!N334&gt;0.25,'Raw Data'!N334&lt;=0.5),'Bảng Giá'!$B$6,IF(AND('Raw Data'!N334&gt;0.5,'Raw Data'!N334&lt;=1),'Bảng Giá'!$B$7,IF(AND('Raw Data'!N334&gt;1,'Raw Data'!N334&lt;=1.5),'Bảng Giá'!$B$8,IF(AND('Raw Data'!N334&gt;1.5,'Raw Data'!N334&lt;=2),'Bảng Giá'!$B$9,IF(AND('Raw Data'!N334&gt;2,'Raw Data'!N334&lt;=2.5),'Bảng Giá'!$B$10,IF(AND('Raw Data'!N334&gt;2.5,'Raw Data'!N334&lt;=3),'Bảng Giá'!$B$11,IF(AND('Raw Data'!N334&gt;3,'Raw Data'!N334&lt;=3.5),'Bảng Giá'!$B$12,IF(AND('Raw Data'!N334&gt;3.5,'Raw Data'!N334&lt;=4),'Bảng Giá'!$B$13,IF(AND('Raw Data'!N334&gt;4,'Raw Data'!N334&lt;=4.5),'Bảng Giá'!$B$14,IF(AND('Raw Data'!N334&gt;4.5,'Raw Data'!N334&lt;=5),'Bảng Giá'!$B$15,IF(AND('Raw Data'!N334&gt;5,'Raw Data'!N334&lt;=5.5),'Bảng Giá'!$B$16,IF(AND('Raw Data'!N334&gt;5.5,'Raw Data'!N334&lt;=6),'Bảng Giá'!$B$17,'Bảng Giá'!$B$18)))))))))))))))</f>
        <v>0.25&lt;x&lt;=0.5</v>
      </c>
      <c r="Q334" s="48">
        <f t="shared" si="33"/>
        <v>2.3622047244094488E-2</v>
      </c>
      <c r="R334">
        <f t="shared" si="34"/>
        <v>31200</v>
      </c>
      <c r="S334">
        <f t="shared" si="35"/>
        <v>5800</v>
      </c>
    </row>
    <row r="335" spans="1:19" x14ac:dyDescent="0.25">
      <c r="A335" s="12">
        <v>334</v>
      </c>
      <c r="B335" s="12" t="s">
        <v>293</v>
      </c>
      <c r="C335" s="18">
        <v>31677136910275</v>
      </c>
      <c r="D335" s="17">
        <v>43010.599908067132</v>
      </c>
      <c r="E335" s="17">
        <v>43015.738393784719</v>
      </c>
      <c r="F335" s="12" t="s">
        <v>321</v>
      </c>
      <c r="G335" s="12">
        <v>200</v>
      </c>
      <c r="H335" s="12" t="s">
        <v>76</v>
      </c>
      <c r="I335" s="12" t="s">
        <v>320</v>
      </c>
      <c r="J335" s="37">
        <f>INDEX('Bảng Giá'!$C$3:$H$18,MATCH('Raw Data'!P335,'Bảng Giá'!$B$3:$B$18,0),MATCH('Raw Data'!M335,'Bảng Giá'!$C$2:$H$2,0))</f>
        <v>21000</v>
      </c>
      <c r="K335" s="12">
        <v>20500</v>
      </c>
      <c r="L335" s="36">
        <f t="shared" si="30"/>
        <v>5.138485717587173</v>
      </c>
      <c r="M335" t="str">
        <f>'References data'!H336</f>
        <v>Liên Vùng</v>
      </c>
      <c r="N335">
        <f t="shared" si="31"/>
        <v>0.2</v>
      </c>
      <c r="O335">
        <f t="shared" si="32"/>
        <v>500</v>
      </c>
      <c r="P335" t="str">
        <f>IF(AND(N335&gt;0,N335&lt;=0.05),'Bảng Giá'!$B$3,IF(AND(N335&lt;=0.1,N335&gt;0.05),'Bảng Giá'!$B$4,IF(AND('Raw Data'!N335&gt;0.1,'Raw Data'!N335&lt;=0.25),'Bảng Giá'!$B$5,IF(AND('Raw Data'!N335&gt;0.25,'Raw Data'!N335&lt;=0.5),'Bảng Giá'!$B$6,IF(AND('Raw Data'!N335&gt;0.5,'Raw Data'!N335&lt;=1),'Bảng Giá'!$B$7,IF(AND('Raw Data'!N335&gt;1,'Raw Data'!N335&lt;=1.5),'Bảng Giá'!$B$8,IF(AND('Raw Data'!N335&gt;1.5,'Raw Data'!N335&lt;=2),'Bảng Giá'!$B$9,IF(AND('Raw Data'!N335&gt;2,'Raw Data'!N335&lt;=2.5),'Bảng Giá'!$B$10,IF(AND('Raw Data'!N335&gt;2.5,'Raw Data'!N335&lt;=3),'Bảng Giá'!$B$11,IF(AND('Raw Data'!N335&gt;3,'Raw Data'!N335&lt;=3.5),'Bảng Giá'!$B$12,IF(AND('Raw Data'!N335&gt;3.5,'Raw Data'!N335&lt;=4),'Bảng Giá'!$B$13,IF(AND('Raw Data'!N335&gt;4,'Raw Data'!N335&lt;=4.5),'Bảng Giá'!$B$14,IF(AND('Raw Data'!N335&gt;4.5,'Raw Data'!N335&lt;=5),'Bảng Giá'!$B$15,IF(AND('Raw Data'!N335&gt;5,'Raw Data'!N335&lt;=5.5),'Bảng Giá'!$B$16,IF(AND('Raw Data'!N335&gt;5.5,'Raw Data'!N335&lt;=6),'Bảng Giá'!$B$17,'Bảng Giá'!$B$18)))))))))))))))</f>
        <v>0.1&lt;x&lt;=0.25</v>
      </c>
      <c r="Q335" s="48">
        <f t="shared" si="33"/>
        <v>2.4390243902439025E-2</v>
      </c>
      <c r="R335">
        <f t="shared" si="34"/>
        <v>25200</v>
      </c>
      <c r="S335">
        <f t="shared" si="35"/>
        <v>4700</v>
      </c>
    </row>
    <row r="336" spans="1:19" x14ac:dyDescent="0.25">
      <c r="A336" s="12">
        <v>335</v>
      </c>
      <c r="B336" s="12" t="s">
        <v>293</v>
      </c>
      <c r="C336" s="18">
        <v>31677136897867</v>
      </c>
      <c r="D336" s="17">
        <v>43009.450698761575</v>
      </c>
      <c r="E336" s="17">
        <v>43012.449917592596</v>
      </c>
      <c r="F336" s="13" t="s">
        <v>302</v>
      </c>
      <c r="G336" s="12">
        <v>200</v>
      </c>
      <c r="H336" s="12" t="s">
        <v>76</v>
      </c>
      <c r="I336" s="12" t="s">
        <v>275</v>
      </c>
      <c r="J336" s="37">
        <f>INDEX('Bảng Giá'!$C$3:$H$18,MATCH('Raw Data'!P336,'Bảng Giá'!$B$3:$B$18,0),MATCH('Raw Data'!M336,'Bảng Giá'!$C$2:$H$2,0))</f>
        <v>21000</v>
      </c>
      <c r="K336" s="12">
        <v>20500</v>
      </c>
      <c r="L336" s="36">
        <f t="shared" si="30"/>
        <v>2.9992188310206984</v>
      </c>
      <c r="M336" t="str">
        <f>'References data'!H337</f>
        <v>Liên Vùng</v>
      </c>
      <c r="N336">
        <f t="shared" si="31"/>
        <v>0.2</v>
      </c>
      <c r="O336">
        <f t="shared" si="32"/>
        <v>500</v>
      </c>
      <c r="P336" t="str">
        <f>IF(AND(N336&gt;0,N336&lt;=0.05),'Bảng Giá'!$B$3,IF(AND(N336&lt;=0.1,N336&gt;0.05),'Bảng Giá'!$B$4,IF(AND('Raw Data'!N336&gt;0.1,'Raw Data'!N336&lt;=0.25),'Bảng Giá'!$B$5,IF(AND('Raw Data'!N336&gt;0.25,'Raw Data'!N336&lt;=0.5),'Bảng Giá'!$B$6,IF(AND('Raw Data'!N336&gt;0.5,'Raw Data'!N336&lt;=1),'Bảng Giá'!$B$7,IF(AND('Raw Data'!N336&gt;1,'Raw Data'!N336&lt;=1.5),'Bảng Giá'!$B$8,IF(AND('Raw Data'!N336&gt;1.5,'Raw Data'!N336&lt;=2),'Bảng Giá'!$B$9,IF(AND('Raw Data'!N336&gt;2,'Raw Data'!N336&lt;=2.5),'Bảng Giá'!$B$10,IF(AND('Raw Data'!N336&gt;2.5,'Raw Data'!N336&lt;=3),'Bảng Giá'!$B$11,IF(AND('Raw Data'!N336&gt;3,'Raw Data'!N336&lt;=3.5),'Bảng Giá'!$B$12,IF(AND('Raw Data'!N336&gt;3.5,'Raw Data'!N336&lt;=4),'Bảng Giá'!$B$13,IF(AND('Raw Data'!N336&gt;4,'Raw Data'!N336&lt;=4.5),'Bảng Giá'!$B$14,IF(AND('Raw Data'!N336&gt;4.5,'Raw Data'!N336&lt;=5),'Bảng Giá'!$B$15,IF(AND('Raw Data'!N336&gt;5,'Raw Data'!N336&lt;=5.5),'Bảng Giá'!$B$16,IF(AND('Raw Data'!N336&gt;5.5,'Raw Data'!N336&lt;=6),'Bảng Giá'!$B$17,'Bảng Giá'!$B$18)))))))))))))))</f>
        <v>0.1&lt;x&lt;=0.25</v>
      </c>
      <c r="Q336" s="48">
        <f t="shared" si="33"/>
        <v>2.4390243902439025E-2</v>
      </c>
      <c r="R336">
        <f t="shared" si="34"/>
        <v>25200</v>
      </c>
      <c r="S336">
        <f t="shared" si="35"/>
        <v>4700</v>
      </c>
    </row>
    <row r="337" spans="1:19" x14ac:dyDescent="0.25">
      <c r="A337" s="12">
        <v>336</v>
      </c>
      <c r="B337" s="12" t="s">
        <v>293</v>
      </c>
      <c r="C337" s="18">
        <v>31677136938612</v>
      </c>
      <c r="D337" s="17">
        <v>43015.930759872688</v>
      </c>
      <c r="E337" s="17">
        <v>43018.441330590278</v>
      </c>
      <c r="F337" s="13" t="s">
        <v>302</v>
      </c>
      <c r="G337" s="12">
        <v>5000</v>
      </c>
      <c r="H337" s="12" t="s">
        <v>76</v>
      </c>
      <c r="I337" s="12" t="s">
        <v>146</v>
      </c>
      <c r="J337" s="37">
        <f>INDEX('Bảng Giá'!$C$3:$H$18,MATCH('Raw Data'!P337,'Bảng Giá'!$B$3:$B$18,0),MATCH('Raw Data'!M337,'Bảng Giá'!$C$2:$H$2,0))</f>
        <v>94500</v>
      </c>
      <c r="K337" s="12">
        <v>100500</v>
      </c>
      <c r="L337" s="36">
        <f t="shared" si="30"/>
        <v>2.5105707175898715</v>
      </c>
      <c r="M337" t="str">
        <f>'References data'!H338</f>
        <v>Liên Vùng đặc biệt</v>
      </c>
      <c r="N337">
        <f t="shared" si="31"/>
        <v>5</v>
      </c>
      <c r="O337">
        <f t="shared" si="32"/>
        <v>-6000</v>
      </c>
      <c r="P337" t="str">
        <f>IF(AND(N337&gt;0,N337&lt;=0.05),'Bảng Giá'!$B$3,IF(AND(N337&lt;=0.1,N337&gt;0.05),'Bảng Giá'!$B$4,IF(AND('Raw Data'!N337&gt;0.1,'Raw Data'!N337&lt;=0.25),'Bảng Giá'!$B$5,IF(AND('Raw Data'!N337&gt;0.25,'Raw Data'!N337&lt;=0.5),'Bảng Giá'!$B$6,IF(AND('Raw Data'!N337&gt;0.5,'Raw Data'!N337&lt;=1),'Bảng Giá'!$B$7,IF(AND('Raw Data'!N337&gt;1,'Raw Data'!N337&lt;=1.5),'Bảng Giá'!$B$8,IF(AND('Raw Data'!N337&gt;1.5,'Raw Data'!N337&lt;=2),'Bảng Giá'!$B$9,IF(AND('Raw Data'!N337&gt;2,'Raw Data'!N337&lt;=2.5),'Bảng Giá'!$B$10,IF(AND('Raw Data'!N337&gt;2.5,'Raw Data'!N337&lt;=3),'Bảng Giá'!$B$11,IF(AND('Raw Data'!N337&gt;3,'Raw Data'!N337&lt;=3.5),'Bảng Giá'!$B$12,IF(AND('Raw Data'!N337&gt;3.5,'Raw Data'!N337&lt;=4),'Bảng Giá'!$B$13,IF(AND('Raw Data'!N337&gt;4,'Raw Data'!N337&lt;=4.5),'Bảng Giá'!$B$14,IF(AND('Raw Data'!N337&gt;4.5,'Raw Data'!N337&lt;=5),'Bảng Giá'!$B$15,IF(AND('Raw Data'!N337&gt;5,'Raw Data'!N337&lt;=5.5),'Bảng Giá'!$B$16,IF(AND('Raw Data'!N337&gt;5.5,'Raw Data'!N337&lt;=6),'Bảng Giá'!$B$17,'Bảng Giá'!$B$18)))))))))))))))</f>
        <v>4.5&lt;x&lt;=5</v>
      </c>
      <c r="Q337" s="48">
        <f t="shared" si="33"/>
        <v>-5.9701492537313432E-2</v>
      </c>
      <c r="R337">
        <f t="shared" si="34"/>
        <v>113400</v>
      </c>
      <c r="S337">
        <f t="shared" si="35"/>
        <v>12900</v>
      </c>
    </row>
    <row r="338" spans="1:19" x14ac:dyDescent="0.25">
      <c r="A338" s="12">
        <v>337</v>
      </c>
      <c r="B338" s="12" t="s">
        <v>293</v>
      </c>
      <c r="C338" s="18">
        <v>31677136897919</v>
      </c>
      <c r="D338" s="17">
        <v>43010.40335335648</v>
      </c>
      <c r="E338" s="17">
        <v>43011.659984259262</v>
      </c>
      <c r="F338" s="13" t="s">
        <v>302</v>
      </c>
      <c r="G338" s="12">
        <v>10500</v>
      </c>
      <c r="H338" s="12" t="s">
        <v>76</v>
      </c>
      <c r="I338" s="12" t="s">
        <v>337</v>
      </c>
      <c r="J338" s="37">
        <f>INDEX('Bảng Giá'!$C$3:$H$18,MATCH('Raw Data'!P338,'Bảng Giá'!$B$3:$B$18,0),MATCH('Raw Data'!M338,'Bảng Giá'!$C$2:$H$2,0))</f>
        <v>8500</v>
      </c>
      <c r="K338" s="12">
        <v>189200</v>
      </c>
      <c r="L338" s="36">
        <f t="shared" si="30"/>
        <v>1.25663090278249</v>
      </c>
      <c r="M338" t="str">
        <f>'References data'!H339</f>
        <v>Liên Vùng</v>
      </c>
      <c r="N338" s="46">
        <f t="shared" si="31"/>
        <v>10.5</v>
      </c>
      <c r="O338">
        <f t="shared" si="32"/>
        <v>-180700</v>
      </c>
      <c r="P338" t="str">
        <f>IF(AND(N338&gt;0,N338&lt;=0.05),'Bảng Giá'!$B$3,IF(AND(N338&lt;=0.1,N338&gt;0.05),'Bảng Giá'!$B$4,IF(AND('Raw Data'!N338&gt;0.1,'Raw Data'!N338&lt;=0.25),'Bảng Giá'!$B$5,IF(AND('Raw Data'!N338&gt;0.25,'Raw Data'!N338&lt;=0.5),'Bảng Giá'!$B$6,IF(AND('Raw Data'!N338&gt;0.5,'Raw Data'!N338&lt;=1),'Bảng Giá'!$B$7,IF(AND('Raw Data'!N338&gt;1,'Raw Data'!N338&lt;=1.5),'Bảng Giá'!$B$8,IF(AND('Raw Data'!N338&gt;1.5,'Raw Data'!N338&lt;=2),'Bảng Giá'!$B$9,IF(AND('Raw Data'!N338&gt;2,'Raw Data'!N338&lt;=2.5),'Bảng Giá'!$B$10,IF(AND('Raw Data'!N338&gt;2.5,'Raw Data'!N338&lt;=3),'Bảng Giá'!$B$11,IF(AND('Raw Data'!N338&gt;3,'Raw Data'!N338&lt;=3.5),'Bảng Giá'!$B$12,IF(AND('Raw Data'!N338&gt;3.5,'Raw Data'!N338&lt;=4),'Bảng Giá'!$B$13,IF(AND('Raw Data'!N338&gt;4,'Raw Data'!N338&lt;=4.5),'Bảng Giá'!$B$14,IF(AND('Raw Data'!N338&gt;4.5,'Raw Data'!N338&lt;=5),'Bảng Giá'!$B$15,IF(AND('Raw Data'!N338&gt;5,'Raw Data'!N338&lt;=5.5),'Bảng Giá'!$B$16,IF(AND('Raw Data'!N338&gt;5.5,'Raw Data'!N338&lt;=6),'Bảng Giá'!$B$17,'Bảng Giá'!$B$18)))))))))))))))</f>
        <v>Next 0.5</v>
      </c>
      <c r="Q338" s="48">
        <f t="shared" si="33"/>
        <v>-0.95507399577167018</v>
      </c>
      <c r="R338">
        <f t="shared" si="34"/>
        <v>10200</v>
      </c>
      <c r="S338">
        <f t="shared" si="35"/>
        <v>-179000</v>
      </c>
    </row>
    <row r="339" spans="1:19" x14ac:dyDescent="0.25">
      <c r="A339" s="12">
        <v>338</v>
      </c>
      <c r="B339" s="12" t="s">
        <v>293</v>
      </c>
      <c r="C339" s="18">
        <v>31677136951452</v>
      </c>
      <c r="D339" s="17">
        <v>43016.574657986108</v>
      </c>
      <c r="E339" s="17">
        <v>43019.753764386573</v>
      </c>
      <c r="F339" s="12" t="s">
        <v>321</v>
      </c>
      <c r="G339" s="12">
        <v>3000</v>
      </c>
      <c r="H339" s="12" t="s">
        <v>76</v>
      </c>
      <c r="I339" s="12" t="s">
        <v>101</v>
      </c>
      <c r="J339" s="37">
        <f>INDEX('Bảng Giá'!$C$3:$H$18,MATCH('Raw Data'!P339,'Bảng Giá'!$B$3:$B$18,0),MATCH('Raw Data'!M339,'Bảng Giá'!$C$2:$H$2,0))</f>
        <v>66500</v>
      </c>
      <c r="K339" s="12">
        <v>73200</v>
      </c>
      <c r="L339" s="36">
        <f t="shared" si="30"/>
        <v>3.1791064004646614</v>
      </c>
      <c r="M339" t="str">
        <f>'References data'!H340</f>
        <v>Liên Vùng</v>
      </c>
      <c r="N339">
        <f t="shared" si="31"/>
        <v>3</v>
      </c>
      <c r="O339">
        <f t="shared" si="32"/>
        <v>-6700</v>
      </c>
      <c r="P339" t="str">
        <f>IF(AND(N339&gt;0,N339&lt;=0.05),'Bảng Giá'!$B$3,IF(AND(N339&lt;=0.1,N339&gt;0.05),'Bảng Giá'!$B$4,IF(AND('Raw Data'!N339&gt;0.1,'Raw Data'!N339&lt;=0.25),'Bảng Giá'!$B$5,IF(AND('Raw Data'!N339&gt;0.25,'Raw Data'!N339&lt;=0.5),'Bảng Giá'!$B$6,IF(AND('Raw Data'!N339&gt;0.5,'Raw Data'!N339&lt;=1),'Bảng Giá'!$B$7,IF(AND('Raw Data'!N339&gt;1,'Raw Data'!N339&lt;=1.5),'Bảng Giá'!$B$8,IF(AND('Raw Data'!N339&gt;1.5,'Raw Data'!N339&lt;=2),'Bảng Giá'!$B$9,IF(AND('Raw Data'!N339&gt;2,'Raw Data'!N339&lt;=2.5),'Bảng Giá'!$B$10,IF(AND('Raw Data'!N339&gt;2.5,'Raw Data'!N339&lt;=3),'Bảng Giá'!$B$11,IF(AND('Raw Data'!N339&gt;3,'Raw Data'!N339&lt;=3.5),'Bảng Giá'!$B$12,IF(AND('Raw Data'!N339&gt;3.5,'Raw Data'!N339&lt;=4),'Bảng Giá'!$B$13,IF(AND('Raw Data'!N339&gt;4,'Raw Data'!N339&lt;=4.5),'Bảng Giá'!$B$14,IF(AND('Raw Data'!N339&gt;4.5,'Raw Data'!N339&lt;=5),'Bảng Giá'!$B$15,IF(AND('Raw Data'!N339&gt;5,'Raw Data'!N339&lt;=5.5),'Bảng Giá'!$B$16,IF(AND('Raw Data'!N339&gt;5.5,'Raw Data'!N339&lt;=6),'Bảng Giá'!$B$17,'Bảng Giá'!$B$18)))))))))))))))</f>
        <v>2.5&lt;x&lt;=3</v>
      </c>
      <c r="Q339" s="48">
        <f t="shared" si="33"/>
        <v>-9.1530054644808748E-2</v>
      </c>
      <c r="R339">
        <f t="shared" si="34"/>
        <v>79800</v>
      </c>
      <c r="S339">
        <f t="shared" si="35"/>
        <v>6600</v>
      </c>
    </row>
    <row r="340" spans="1:19" x14ac:dyDescent="0.25">
      <c r="A340" s="12">
        <v>339</v>
      </c>
      <c r="B340" s="12" t="s">
        <v>293</v>
      </c>
      <c r="C340" s="18">
        <v>31677136896692</v>
      </c>
      <c r="D340" s="17">
        <v>43009.608487581019</v>
      </c>
      <c r="E340" s="17">
        <v>43012.419450578702</v>
      </c>
      <c r="F340" s="13" t="s">
        <v>302</v>
      </c>
      <c r="G340" s="12">
        <v>500</v>
      </c>
      <c r="H340" s="12" t="s">
        <v>76</v>
      </c>
      <c r="I340" s="12" t="s">
        <v>338</v>
      </c>
      <c r="J340" s="37">
        <f>INDEX('Bảng Giá'!$C$3:$H$18,MATCH('Raw Data'!P340,'Bảng Giá'!$B$3:$B$18,0),MATCH('Raw Data'!M340,'Bảng Giá'!$C$2:$H$2,0))</f>
        <v>26000</v>
      </c>
      <c r="K340" s="12">
        <v>31700</v>
      </c>
      <c r="L340" s="36">
        <f t="shared" si="30"/>
        <v>2.810962997682509</v>
      </c>
      <c r="M340" t="str">
        <f>'References data'!H341</f>
        <v>Liên Vùng</v>
      </c>
      <c r="N340">
        <f t="shared" si="31"/>
        <v>0.5</v>
      </c>
      <c r="O340">
        <f t="shared" si="32"/>
        <v>-5700</v>
      </c>
      <c r="P340" t="str">
        <f>IF(AND(N340&gt;0,N340&lt;=0.05),'Bảng Giá'!$B$3,IF(AND(N340&lt;=0.1,N340&gt;0.05),'Bảng Giá'!$B$4,IF(AND('Raw Data'!N340&gt;0.1,'Raw Data'!N340&lt;=0.25),'Bảng Giá'!$B$5,IF(AND('Raw Data'!N340&gt;0.25,'Raw Data'!N340&lt;=0.5),'Bảng Giá'!$B$6,IF(AND('Raw Data'!N340&gt;0.5,'Raw Data'!N340&lt;=1),'Bảng Giá'!$B$7,IF(AND('Raw Data'!N340&gt;1,'Raw Data'!N340&lt;=1.5),'Bảng Giá'!$B$8,IF(AND('Raw Data'!N340&gt;1.5,'Raw Data'!N340&lt;=2),'Bảng Giá'!$B$9,IF(AND('Raw Data'!N340&gt;2,'Raw Data'!N340&lt;=2.5),'Bảng Giá'!$B$10,IF(AND('Raw Data'!N340&gt;2.5,'Raw Data'!N340&lt;=3),'Bảng Giá'!$B$11,IF(AND('Raw Data'!N340&gt;3,'Raw Data'!N340&lt;=3.5),'Bảng Giá'!$B$12,IF(AND('Raw Data'!N340&gt;3.5,'Raw Data'!N340&lt;=4),'Bảng Giá'!$B$13,IF(AND('Raw Data'!N340&gt;4,'Raw Data'!N340&lt;=4.5),'Bảng Giá'!$B$14,IF(AND('Raw Data'!N340&gt;4.5,'Raw Data'!N340&lt;=5),'Bảng Giá'!$B$15,IF(AND('Raw Data'!N340&gt;5,'Raw Data'!N340&lt;=5.5),'Bảng Giá'!$B$16,IF(AND('Raw Data'!N340&gt;5.5,'Raw Data'!N340&lt;=6),'Bảng Giá'!$B$17,'Bảng Giá'!$B$18)))))))))))))))</f>
        <v>0.25&lt;x&lt;=0.5</v>
      </c>
      <c r="Q340" s="48">
        <f t="shared" si="33"/>
        <v>-0.17981072555205047</v>
      </c>
      <c r="R340">
        <f t="shared" si="34"/>
        <v>31200</v>
      </c>
      <c r="S340">
        <f t="shared" si="35"/>
        <v>-500</v>
      </c>
    </row>
    <row r="341" spans="1:19" x14ac:dyDescent="0.25">
      <c r="A341" s="12">
        <v>340</v>
      </c>
      <c r="B341" s="12" t="s">
        <v>293</v>
      </c>
      <c r="C341" s="18">
        <v>31677136899953</v>
      </c>
      <c r="D341" s="17">
        <v>43010.405350312503</v>
      </c>
      <c r="E341" s="17">
        <v>43011.64943946759</v>
      </c>
      <c r="F341" s="13" t="s">
        <v>302</v>
      </c>
      <c r="G341" s="12">
        <v>1200</v>
      </c>
      <c r="H341" s="12" t="s">
        <v>76</v>
      </c>
      <c r="I341" s="12" t="s">
        <v>171</v>
      </c>
      <c r="J341" s="37">
        <f>INDEX('Bảng Giá'!$C$3:$H$18,MATCH('Raw Data'!P341,'Bảng Giá'!$B$3:$B$18,0),MATCH('Raw Data'!M341,'Bảng Giá'!$C$2:$H$2,0))</f>
        <v>41000</v>
      </c>
      <c r="K341" s="12">
        <v>40000</v>
      </c>
      <c r="L341" s="36">
        <f t="shared" si="30"/>
        <v>1.24408915508684</v>
      </c>
      <c r="M341" t="str">
        <f>'References data'!H342</f>
        <v>Liên Vùng</v>
      </c>
      <c r="N341">
        <f t="shared" si="31"/>
        <v>1.2</v>
      </c>
      <c r="O341">
        <f t="shared" si="32"/>
        <v>1000</v>
      </c>
      <c r="P341" t="str">
        <f>IF(AND(N341&gt;0,N341&lt;=0.05),'Bảng Giá'!$B$3,IF(AND(N341&lt;=0.1,N341&gt;0.05),'Bảng Giá'!$B$4,IF(AND('Raw Data'!N341&gt;0.1,'Raw Data'!N341&lt;=0.25),'Bảng Giá'!$B$5,IF(AND('Raw Data'!N341&gt;0.25,'Raw Data'!N341&lt;=0.5),'Bảng Giá'!$B$6,IF(AND('Raw Data'!N341&gt;0.5,'Raw Data'!N341&lt;=1),'Bảng Giá'!$B$7,IF(AND('Raw Data'!N341&gt;1,'Raw Data'!N341&lt;=1.5),'Bảng Giá'!$B$8,IF(AND('Raw Data'!N341&gt;1.5,'Raw Data'!N341&lt;=2),'Bảng Giá'!$B$9,IF(AND('Raw Data'!N341&gt;2,'Raw Data'!N341&lt;=2.5),'Bảng Giá'!$B$10,IF(AND('Raw Data'!N341&gt;2.5,'Raw Data'!N341&lt;=3),'Bảng Giá'!$B$11,IF(AND('Raw Data'!N341&gt;3,'Raw Data'!N341&lt;=3.5),'Bảng Giá'!$B$12,IF(AND('Raw Data'!N341&gt;3.5,'Raw Data'!N341&lt;=4),'Bảng Giá'!$B$13,IF(AND('Raw Data'!N341&gt;4,'Raw Data'!N341&lt;=4.5),'Bảng Giá'!$B$14,IF(AND('Raw Data'!N341&gt;4.5,'Raw Data'!N341&lt;=5),'Bảng Giá'!$B$15,IF(AND('Raw Data'!N341&gt;5,'Raw Data'!N341&lt;=5.5),'Bảng Giá'!$B$16,IF(AND('Raw Data'!N341&gt;5.5,'Raw Data'!N341&lt;=6),'Bảng Giá'!$B$17,'Bảng Giá'!$B$18)))))))))))))))</f>
        <v>1&lt;x&lt;=1.5</v>
      </c>
      <c r="Q341" s="48">
        <f t="shared" si="33"/>
        <v>2.5000000000000001E-2</v>
      </c>
      <c r="R341">
        <f t="shared" si="34"/>
        <v>49200</v>
      </c>
      <c r="S341">
        <f t="shared" si="35"/>
        <v>9200</v>
      </c>
    </row>
    <row r="342" spans="1:19" x14ac:dyDescent="0.25">
      <c r="A342" s="12">
        <v>341</v>
      </c>
      <c r="B342" s="12" t="s">
        <v>293</v>
      </c>
      <c r="C342" s="18">
        <v>31677136951096</v>
      </c>
      <c r="D342" s="17">
        <v>43015.930790509257</v>
      </c>
      <c r="E342" s="17">
        <v>43020.733842939815</v>
      </c>
      <c r="F342" s="13" t="s">
        <v>302</v>
      </c>
      <c r="G342" s="12">
        <v>5000</v>
      </c>
      <c r="H342" s="12" t="s">
        <v>76</v>
      </c>
      <c r="I342" s="12" t="s">
        <v>171</v>
      </c>
      <c r="J342" s="37">
        <f>INDEX('Bảng Giá'!$C$3:$H$18,MATCH('Raw Data'!P342,'Bảng Giá'!$B$3:$B$18,0),MATCH('Raw Data'!M342,'Bảng Giá'!$C$2:$H$2,0))</f>
        <v>100500</v>
      </c>
      <c r="K342" s="12">
        <v>106300</v>
      </c>
      <c r="L342" s="36">
        <f t="shared" si="30"/>
        <v>4.8030524305577273</v>
      </c>
      <c r="M342" t="str">
        <f>'References data'!H343</f>
        <v>Liên Vùng</v>
      </c>
      <c r="N342">
        <f t="shared" si="31"/>
        <v>5</v>
      </c>
      <c r="O342">
        <f t="shared" si="32"/>
        <v>-5800</v>
      </c>
      <c r="P342" t="str">
        <f>IF(AND(N342&gt;0,N342&lt;=0.05),'Bảng Giá'!$B$3,IF(AND(N342&lt;=0.1,N342&gt;0.05),'Bảng Giá'!$B$4,IF(AND('Raw Data'!N342&gt;0.1,'Raw Data'!N342&lt;=0.25),'Bảng Giá'!$B$5,IF(AND('Raw Data'!N342&gt;0.25,'Raw Data'!N342&lt;=0.5),'Bảng Giá'!$B$6,IF(AND('Raw Data'!N342&gt;0.5,'Raw Data'!N342&lt;=1),'Bảng Giá'!$B$7,IF(AND('Raw Data'!N342&gt;1,'Raw Data'!N342&lt;=1.5),'Bảng Giá'!$B$8,IF(AND('Raw Data'!N342&gt;1.5,'Raw Data'!N342&lt;=2),'Bảng Giá'!$B$9,IF(AND('Raw Data'!N342&gt;2,'Raw Data'!N342&lt;=2.5),'Bảng Giá'!$B$10,IF(AND('Raw Data'!N342&gt;2.5,'Raw Data'!N342&lt;=3),'Bảng Giá'!$B$11,IF(AND('Raw Data'!N342&gt;3,'Raw Data'!N342&lt;=3.5),'Bảng Giá'!$B$12,IF(AND('Raw Data'!N342&gt;3.5,'Raw Data'!N342&lt;=4),'Bảng Giá'!$B$13,IF(AND('Raw Data'!N342&gt;4,'Raw Data'!N342&lt;=4.5),'Bảng Giá'!$B$14,IF(AND('Raw Data'!N342&gt;4.5,'Raw Data'!N342&lt;=5),'Bảng Giá'!$B$15,IF(AND('Raw Data'!N342&gt;5,'Raw Data'!N342&lt;=5.5),'Bảng Giá'!$B$16,IF(AND('Raw Data'!N342&gt;5.5,'Raw Data'!N342&lt;=6),'Bảng Giá'!$B$17,'Bảng Giá'!$B$18)))))))))))))))</f>
        <v>4.5&lt;x&lt;=5</v>
      </c>
      <c r="Q342" s="48">
        <f t="shared" si="33"/>
        <v>-5.456255879586077E-2</v>
      </c>
      <c r="R342">
        <f t="shared" si="34"/>
        <v>120600</v>
      </c>
      <c r="S342">
        <f t="shared" si="35"/>
        <v>14300</v>
      </c>
    </row>
    <row r="343" spans="1:19" x14ac:dyDescent="0.25">
      <c r="A343" s="12">
        <v>342</v>
      </c>
      <c r="B343" s="12" t="s">
        <v>293</v>
      </c>
      <c r="C343" s="18">
        <v>31677136909177</v>
      </c>
      <c r="D343" s="17">
        <v>43010.568033298608</v>
      </c>
      <c r="E343" s="17">
        <v>43012.708611111113</v>
      </c>
      <c r="F343" s="13" t="s">
        <v>302</v>
      </c>
      <c r="G343" s="12">
        <v>500</v>
      </c>
      <c r="H343" s="12" t="s">
        <v>76</v>
      </c>
      <c r="I343" s="12" t="s">
        <v>131</v>
      </c>
      <c r="J343" s="37">
        <f>INDEX('Bảng Giá'!$C$3:$H$18,MATCH('Raw Data'!P343,'Bảng Giá'!$B$3:$B$18,0),MATCH('Raw Data'!M343,'Bảng Giá'!$C$2:$H$2,0))</f>
        <v>22500</v>
      </c>
      <c r="K343" s="12">
        <v>29900</v>
      </c>
      <c r="L343" s="36">
        <f t="shared" si="30"/>
        <v>2.140577812504489</v>
      </c>
      <c r="M343" t="str">
        <f>'References data'!H344</f>
        <v>Liên Vùng đặc biệt</v>
      </c>
      <c r="N343">
        <f t="shared" si="31"/>
        <v>0.5</v>
      </c>
      <c r="O343">
        <f t="shared" si="32"/>
        <v>-7400</v>
      </c>
      <c r="P343" t="str">
        <f>IF(AND(N343&gt;0,N343&lt;=0.05),'Bảng Giá'!$B$3,IF(AND(N343&lt;=0.1,N343&gt;0.05),'Bảng Giá'!$B$4,IF(AND('Raw Data'!N343&gt;0.1,'Raw Data'!N343&lt;=0.25),'Bảng Giá'!$B$5,IF(AND('Raw Data'!N343&gt;0.25,'Raw Data'!N343&lt;=0.5),'Bảng Giá'!$B$6,IF(AND('Raw Data'!N343&gt;0.5,'Raw Data'!N343&lt;=1),'Bảng Giá'!$B$7,IF(AND('Raw Data'!N343&gt;1,'Raw Data'!N343&lt;=1.5),'Bảng Giá'!$B$8,IF(AND('Raw Data'!N343&gt;1.5,'Raw Data'!N343&lt;=2),'Bảng Giá'!$B$9,IF(AND('Raw Data'!N343&gt;2,'Raw Data'!N343&lt;=2.5),'Bảng Giá'!$B$10,IF(AND('Raw Data'!N343&gt;2.5,'Raw Data'!N343&lt;=3),'Bảng Giá'!$B$11,IF(AND('Raw Data'!N343&gt;3,'Raw Data'!N343&lt;=3.5),'Bảng Giá'!$B$12,IF(AND('Raw Data'!N343&gt;3.5,'Raw Data'!N343&lt;=4),'Bảng Giá'!$B$13,IF(AND('Raw Data'!N343&gt;4,'Raw Data'!N343&lt;=4.5),'Bảng Giá'!$B$14,IF(AND('Raw Data'!N343&gt;4.5,'Raw Data'!N343&lt;=5),'Bảng Giá'!$B$15,IF(AND('Raw Data'!N343&gt;5,'Raw Data'!N343&lt;=5.5),'Bảng Giá'!$B$16,IF(AND('Raw Data'!N343&gt;5.5,'Raw Data'!N343&lt;=6),'Bảng Giá'!$B$17,'Bảng Giá'!$B$18)))))))))))))))</f>
        <v>0.25&lt;x&lt;=0.5</v>
      </c>
      <c r="Q343" s="48">
        <f t="shared" si="33"/>
        <v>-0.24749163879598662</v>
      </c>
      <c r="R343">
        <f t="shared" si="34"/>
        <v>27000</v>
      </c>
      <c r="S343">
        <f t="shared" si="35"/>
        <v>-2900</v>
      </c>
    </row>
    <row r="344" spans="1:19" x14ac:dyDescent="0.25">
      <c r="A344" s="12">
        <v>343</v>
      </c>
      <c r="B344" s="12" t="s">
        <v>293</v>
      </c>
      <c r="C344" s="18">
        <v>31677136943638</v>
      </c>
      <c r="D344" s="17">
        <v>43014.963445254631</v>
      </c>
      <c r="E344" s="17">
        <v>43016.708402511576</v>
      </c>
      <c r="F344" s="12" t="s">
        <v>321</v>
      </c>
      <c r="G344" s="12">
        <v>200</v>
      </c>
      <c r="H344" s="12" t="s">
        <v>76</v>
      </c>
      <c r="I344" s="12" t="s">
        <v>128</v>
      </c>
      <c r="J344" s="37">
        <f>INDEX('Bảng Giá'!$C$3:$H$18,MATCH('Raw Data'!P344,'Bảng Giá'!$B$3:$B$18,0),MATCH('Raw Data'!M344,'Bảng Giá'!$C$2:$H$2,0))</f>
        <v>21000</v>
      </c>
      <c r="K344" s="12">
        <v>20600</v>
      </c>
      <c r="L344" s="36">
        <f t="shared" si="30"/>
        <v>1.7449572569457814</v>
      </c>
      <c r="M344" t="str">
        <f>'References data'!H345</f>
        <v>Liên Vùng đặc biệt</v>
      </c>
      <c r="N344">
        <f t="shared" si="31"/>
        <v>0.2</v>
      </c>
      <c r="O344">
        <f t="shared" si="32"/>
        <v>400</v>
      </c>
      <c r="P344" t="str">
        <f>IF(AND(N344&gt;0,N344&lt;=0.05),'Bảng Giá'!$B$3,IF(AND(N344&lt;=0.1,N344&gt;0.05),'Bảng Giá'!$B$4,IF(AND('Raw Data'!N344&gt;0.1,'Raw Data'!N344&lt;=0.25),'Bảng Giá'!$B$5,IF(AND('Raw Data'!N344&gt;0.25,'Raw Data'!N344&lt;=0.5),'Bảng Giá'!$B$6,IF(AND('Raw Data'!N344&gt;0.5,'Raw Data'!N344&lt;=1),'Bảng Giá'!$B$7,IF(AND('Raw Data'!N344&gt;1,'Raw Data'!N344&lt;=1.5),'Bảng Giá'!$B$8,IF(AND('Raw Data'!N344&gt;1.5,'Raw Data'!N344&lt;=2),'Bảng Giá'!$B$9,IF(AND('Raw Data'!N344&gt;2,'Raw Data'!N344&lt;=2.5),'Bảng Giá'!$B$10,IF(AND('Raw Data'!N344&gt;2.5,'Raw Data'!N344&lt;=3),'Bảng Giá'!$B$11,IF(AND('Raw Data'!N344&gt;3,'Raw Data'!N344&lt;=3.5),'Bảng Giá'!$B$12,IF(AND('Raw Data'!N344&gt;3.5,'Raw Data'!N344&lt;=4),'Bảng Giá'!$B$13,IF(AND('Raw Data'!N344&gt;4,'Raw Data'!N344&lt;=4.5),'Bảng Giá'!$B$14,IF(AND('Raw Data'!N344&gt;4.5,'Raw Data'!N344&lt;=5),'Bảng Giá'!$B$15,IF(AND('Raw Data'!N344&gt;5,'Raw Data'!N344&lt;=5.5),'Bảng Giá'!$B$16,IF(AND('Raw Data'!N344&gt;5.5,'Raw Data'!N344&lt;=6),'Bảng Giá'!$B$17,'Bảng Giá'!$B$18)))))))))))))))</f>
        <v>0.1&lt;x&lt;=0.25</v>
      </c>
      <c r="Q344" s="48">
        <f t="shared" si="33"/>
        <v>1.9417475728155338E-2</v>
      </c>
      <c r="R344">
        <f t="shared" si="34"/>
        <v>25200</v>
      </c>
      <c r="S344">
        <f t="shared" si="35"/>
        <v>4600</v>
      </c>
    </row>
    <row r="345" spans="1:19" x14ac:dyDescent="0.25">
      <c r="A345" s="12">
        <v>344</v>
      </c>
      <c r="B345" s="12" t="s">
        <v>293</v>
      </c>
      <c r="C345" s="18">
        <v>31677136935126</v>
      </c>
      <c r="D345" s="17">
        <v>43014.029534409725</v>
      </c>
      <c r="E345" s="17">
        <v>43016.65797792824</v>
      </c>
      <c r="F345" s="13" t="s">
        <v>302</v>
      </c>
      <c r="G345" s="12">
        <v>16250</v>
      </c>
      <c r="H345" s="12" t="s">
        <v>76</v>
      </c>
      <c r="I345" s="12" t="s">
        <v>146</v>
      </c>
      <c r="J345" s="37">
        <f>INDEX('Bảng Giá'!$C$3:$H$18,MATCH('Raw Data'!P345,'Bảng Giá'!$B$3:$B$18,0),MATCH('Raw Data'!M345,'Bảng Giá'!$C$2:$H$2,0))</f>
        <v>8000</v>
      </c>
      <c r="K345" s="12">
        <v>269100</v>
      </c>
      <c r="L345" s="36">
        <f t="shared" si="30"/>
        <v>2.6284435185152688</v>
      </c>
      <c r="M345" t="str">
        <f>'References data'!H346</f>
        <v>Liên Vùng đặc biệt</v>
      </c>
      <c r="N345" s="46">
        <f t="shared" si="31"/>
        <v>16.25</v>
      </c>
      <c r="O345">
        <f t="shared" si="32"/>
        <v>-261100</v>
      </c>
      <c r="P345" t="str">
        <f>IF(AND(N345&gt;0,N345&lt;=0.05),'Bảng Giá'!$B$3,IF(AND(N345&lt;=0.1,N345&gt;0.05),'Bảng Giá'!$B$4,IF(AND('Raw Data'!N345&gt;0.1,'Raw Data'!N345&lt;=0.25),'Bảng Giá'!$B$5,IF(AND('Raw Data'!N345&gt;0.25,'Raw Data'!N345&lt;=0.5),'Bảng Giá'!$B$6,IF(AND('Raw Data'!N345&gt;0.5,'Raw Data'!N345&lt;=1),'Bảng Giá'!$B$7,IF(AND('Raw Data'!N345&gt;1,'Raw Data'!N345&lt;=1.5),'Bảng Giá'!$B$8,IF(AND('Raw Data'!N345&gt;1.5,'Raw Data'!N345&lt;=2),'Bảng Giá'!$B$9,IF(AND('Raw Data'!N345&gt;2,'Raw Data'!N345&lt;=2.5),'Bảng Giá'!$B$10,IF(AND('Raw Data'!N345&gt;2.5,'Raw Data'!N345&lt;=3),'Bảng Giá'!$B$11,IF(AND('Raw Data'!N345&gt;3,'Raw Data'!N345&lt;=3.5),'Bảng Giá'!$B$12,IF(AND('Raw Data'!N345&gt;3.5,'Raw Data'!N345&lt;=4),'Bảng Giá'!$B$13,IF(AND('Raw Data'!N345&gt;4,'Raw Data'!N345&lt;=4.5),'Bảng Giá'!$B$14,IF(AND('Raw Data'!N345&gt;4.5,'Raw Data'!N345&lt;=5),'Bảng Giá'!$B$15,IF(AND('Raw Data'!N345&gt;5,'Raw Data'!N345&lt;=5.5),'Bảng Giá'!$B$16,IF(AND('Raw Data'!N345&gt;5.5,'Raw Data'!N345&lt;=6),'Bảng Giá'!$B$17,'Bảng Giá'!$B$18)))))))))))))))</f>
        <v>Next 0.5</v>
      </c>
      <c r="Q345" s="48">
        <f t="shared" si="33"/>
        <v>-0.97027127461910068</v>
      </c>
      <c r="R345">
        <f t="shared" si="34"/>
        <v>9600</v>
      </c>
      <c r="S345">
        <f t="shared" si="35"/>
        <v>-259500</v>
      </c>
    </row>
    <row r="346" spans="1:19" x14ac:dyDescent="0.25">
      <c r="A346" s="12">
        <v>345</v>
      </c>
      <c r="B346" s="12" t="s">
        <v>293</v>
      </c>
      <c r="C346" s="18">
        <v>31677136957278</v>
      </c>
      <c r="D346" s="17">
        <v>43017.90675008102</v>
      </c>
      <c r="E346" s="17">
        <v>43020.698370601851</v>
      </c>
      <c r="F346" s="13" t="s">
        <v>302</v>
      </c>
      <c r="G346" s="12">
        <v>8000</v>
      </c>
      <c r="H346" s="12" t="s">
        <v>76</v>
      </c>
      <c r="I346" s="12" t="s">
        <v>320</v>
      </c>
      <c r="J346" s="37">
        <f>INDEX('Bảng Giá'!$C$3:$H$18,MATCH('Raw Data'!P346,'Bảng Giá'!$B$3:$B$18,0),MATCH('Raw Data'!M346,'Bảng Giá'!$C$2:$H$2,0))</f>
        <v>8500</v>
      </c>
      <c r="K346" s="12">
        <v>147800</v>
      </c>
      <c r="L346" s="36">
        <f t="shared" si="30"/>
        <v>2.7916205208312022</v>
      </c>
      <c r="M346" t="str">
        <f>'References data'!H347</f>
        <v>Liên Vùng</v>
      </c>
      <c r="N346" s="46">
        <f t="shared" si="31"/>
        <v>8</v>
      </c>
      <c r="O346">
        <f t="shared" si="32"/>
        <v>-139300</v>
      </c>
      <c r="P346" t="str">
        <f>IF(AND(N346&gt;0,N346&lt;=0.05),'Bảng Giá'!$B$3,IF(AND(N346&lt;=0.1,N346&gt;0.05),'Bảng Giá'!$B$4,IF(AND('Raw Data'!N346&gt;0.1,'Raw Data'!N346&lt;=0.25),'Bảng Giá'!$B$5,IF(AND('Raw Data'!N346&gt;0.25,'Raw Data'!N346&lt;=0.5),'Bảng Giá'!$B$6,IF(AND('Raw Data'!N346&gt;0.5,'Raw Data'!N346&lt;=1),'Bảng Giá'!$B$7,IF(AND('Raw Data'!N346&gt;1,'Raw Data'!N346&lt;=1.5),'Bảng Giá'!$B$8,IF(AND('Raw Data'!N346&gt;1.5,'Raw Data'!N346&lt;=2),'Bảng Giá'!$B$9,IF(AND('Raw Data'!N346&gt;2,'Raw Data'!N346&lt;=2.5),'Bảng Giá'!$B$10,IF(AND('Raw Data'!N346&gt;2.5,'Raw Data'!N346&lt;=3),'Bảng Giá'!$B$11,IF(AND('Raw Data'!N346&gt;3,'Raw Data'!N346&lt;=3.5),'Bảng Giá'!$B$12,IF(AND('Raw Data'!N346&gt;3.5,'Raw Data'!N346&lt;=4),'Bảng Giá'!$B$13,IF(AND('Raw Data'!N346&gt;4,'Raw Data'!N346&lt;=4.5),'Bảng Giá'!$B$14,IF(AND('Raw Data'!N346&gt;4.5,'Raw Data'!N346&lt;=5),'Bảng Giá'!$B$15,IF(AND('Raw Data'!N346&gt;5,'Raw Data'!N346&lt;=5.5),'Bảng Giá'!$B$16,IF(AND('Raw Data'!N346&gt;5.5,'Raw Data'!N346&lt;=6),'Bảng Giá'!$B$17,'Bảng Giá'!$B$18)))))))))))))))</f>
        <v>Next 0.5</v>
      </c>
      <c r="Q346" s="48">
        <f t="shared" si="33"/>
        <v>-0.94248985115020301</v>
      </c>
      <c r="R346">
        <f t="shared" si="34"/>
        <v>10200</v>
      </c>
      <c r="S346">
        <f t="shared" si="35"/>
        <v>-137600</v>
      </c>
    </row>
    <row r="347" spans="1:19" x14ac:dyDescent="0.25">
      <c r="A347" s="12">
        <v>346</v>
      </c>
      <c r="B347" s="12" t="s">
        <v>293</v>
      </c>
      <c r="C347" s="18">
        <v>31677136899777</v>
      </c>
      <c r="D347" s="17">
        <v>43010.422070023145</v>
      </c>
      <c r="E347" s="17">
        <v>43011.418398263886</v>
      </c>
      <c r="F347" s="13" t="s">
        <v>302</v>
      </c>
      <c r="G347" s="12">
        <v>400</v>
      </c>
      <c r="H347" s="12" t="s">
        <v>76</v>
      </c>
      <c r="I347" s="12" t="s">
        <v>128</v>
      </c>
      <c r="J347" s="37">
        <f>INDEX('Bảng Giá'!$C$3:$H$18,MATCH('Raw Data'!P347,'Bảng Giá'!$B$3:$B$18,0),MATCH('Raw Data'!M347,'Bảng Giá'!$C$2:$H$2,0))</f>
        <v>22500</v>
      </c>
      <c r="K347" s="12">
        <v>22100</v>
      </c>
      <c r="L347" s="36">
        <f t="shared" si="30"/>
        <v>0.99632824074069504</v>
      </c>
      <c r="M347" t="str">
        <f>'References data'!H348</f>
        <v>Liên Vùng đặc biệt</v>
      </c>
      <c r="N347">
        <f t="shared" si="31"/>
        <v>0.4</v>
      </c>
      <c r="O347">
        <f t="shared" si="32"/>
        <v>400</v>
      </c>
      <c r="P347" t="str">
        <f>IF(AND(N347&gt;0,N347&lt;=0.05),'Bảng Giá'!$B$3,IF(AND(N347&lt;=0.1,N347&gt;0.05),'Bảng Giá'!$B$4,IF(AND('Raw Data'!N347&gt;0.1,'Raw Data'!N347&lt;=0.25),'Bảng Giá'!$B$5,IF(AND('Raw Data'!N347&gt;0.25,'Raw Data'!N347&lt;=0.5),'Bảng Giá'!$B$6,IF(AND('Raw Data'!N347&gt;0.5,'Raw Data'!N347&lt;=1),'Bảng Giá'!$B$7,IF(AND('Raw Data'!N347&gt;1,'Raw Data'!N347&lt;=1.5),'Bảng Giá'!$B$8,IF(AND('Raw Data'!N347&gt;1.5,'Raw Data'!N347&lt;=2),'Bảng Giá'!$B$9,IF(AND('Raw Data'!N347&gt;2,'Raw Data'!N347&lt;=2.5),'Bảng Giá'!$B$10,IF(AND('Raw Data'!N347&gt;2.5,'Raw Data'!N347&lt;=3),'Bảng Giá'!$B$11,IF(AND('Raw Data'!N347&gt;3,'Raw Data'!N347&lt;=3.5),'Bảng Giá'!$B$12,IF(AND('Raw Data'!N347&gt;3.5,'Raw Data'!N347&lt;=4),'Bảng Giá'!$B$13,IF(AND('Raw Data'!N347&gt;4,'Raw Data'!N347&lt;=4.5),'Bảng Giá'!$B$14,IF(AND('Raw Data'!N347&gt;4.5,'Raw Data'!N347&lt;=5),'Bảng Giá'!$B$15,IF(AND('Raw Data'!N347&gt;5,'Raw Data'!N347&lt;=5.5),'Bảng Giá'!$B$16,IF(AND('Raw Data'!N347&gt;5.5,'Raw Data'!N347&lt;=6),'Bảng Giá'!$B$17,'Bảng Giá'!$B$18)))))))))))))))</f>
        <v>0.25&lt;x&lt;=0.5</v>
      </c>
      <c r="Q347" s="48">
        <f t="shared" si="33"/>
        <v>1.8099547511312219E-2</v>
      </c>
      <c r="R347">
        <f t="shared" si="34"/>
        <v>27000</v>
      </c>
      <c r="S347">
        <f t="shared" si="35"/>
        <v>4900</v>
      </c>
    </row>
    <row r="348" spans="1:19" x14ac:dyDescent="0.25">
      <c r="A348" s="12">
        <v>347</v>
      </c>
      <c r="B348" s="12" t="s">
        <v>293</v>
      </c>
      <c r="C348" s="18">
        <v>31677136950689</v>
      </c>
      <c r="D348" s="17">
        <v>43015.918841817132</v>
      </c>
      <c r="E348" s="17">
        <v>43019.400813460648</v>
      </c>
      <c r="F348" s="13" t="s">
        <v>302</v>
      </c>
      <c r="G348" s="12">
        <v>4500</v>
      </c>
      <c r="H348" s="12" t="s">
        <v>76</v>
      </c>
      <c r="I348" s="12" t="s">
        <v>146</v>
      </c>
      <c r="J348" s="37">
        <f>INDEX('Bảng Giá'!$C$3:$H$18,MATCH('Raw Data'!P348,'Bảng Giá'!$B$3:$B$18,0),MATCH('Raw Data'!M348,'Bảng Giá'!$C$2:$H$2,0))</f>
        <v>86500</v>
      </c>
      <c r="K348" s="12">
        <v>92700</v>
      </c>
      <c r="L348" s="36">
        <f t="shared" si="30"/>
        <v>3.4819716435158625</v>
      </c>
      <c r="M348" t="str">
        <f>'References data'!H349</f>
        <v>Liên Vùng đặc biệt</v>
      </c>
      <c r="N348">
        <f t="shared" si="31"/>
        <v>4.5</v>
      </c>
      <c r="O348">
        <f t="shared" si="32"/>
        <v>-6200</v>
      </c>
      <c r="P348" t="str">
        <f>IF(AND(N348&gt;0,N348&lt;=0.05),'Bảng Giá'!$B$3,IF(AND(N348&lt;=0.1,N348&gt;0.05),'Bảng Giá'!$B$4,IF(AND('Raw Data'!N348&gt;0.1,'Raw Data'!N348&lt;=0.25),'Bảng Giá'!$B$5,IF(AND('Raw Data'!N348&gt;0.25,'Raw Data'!N348&lt;=0.5),'Bảng Giá'!$B$6,IF(AND('Raw Data'!N348&gt;0.5,'Raw Data'!N348&lt;=1),'Bảng Giá'!$B$7,IF(AND('Raw Data'!N348&gt;1,'Raw Data'!N348&lt;=1.5),'Bảng Giá'!$B$8,IF(AND('Raw Data'!N348&gt;1.5,'Raw Data'!N348&lt;=2),'Bảng Giá'!$B$9,IF(AND('Raw Data'!N348&gt;2,'Raw Data'!N348&lt;=2.5),'Bảng Giá'!$B$10,IF(AND('Raw Data'!N348&gt;2.5,'Raw Data'!N348&lt;=3),'Bảng Giá'!$B$11,IF(AND('Raw Data'!N348&gt;3,'Raw Data'!N348&lt;=3.5),'Bảng Giá'!$B$12,IF(AND('Raw Data'!N348&gt;3.5,'Raw Data'!N348&lt;=4),'Bảng Giá'!$B$13,IF(AND('Raw Data'!N348&gt;4,'Raw Data'!N348&lt;=4.5),'Bảng Giá'!$B$14,IF(AND('Raw Data'!N348&gt;4.5,'Raw Data'!N348&lt;=5),'Bảng Giá'!$B$15,IF(AND('Raw Data'!N348&gt;5,'Raw Data'!N348&lt;=5.5),'Bảng Giá'!$B$16,IF(AND('Raw Data'!N348&gt;5.5,'Raw Data'!N348&lt;=6),'Bảng Giá'!$B$17,'Bảng Giá'!$B$18)))))))))))))))</f>
        <v>4&lt;x&lt;=4.5</v>
      </c>
      <c r="Q348" s="48">
        <f t="shared" si="33"/>
        <v>-6.6882416396979505E-2</v>
      </c>
      <c r="R348">
        <f t="shared" si="34"/>
        <v>103800</v>
      </c>
      <c r="S348">
        <f t="shared" si="35"/>
        <v>11100</v>
      </c>
    </row>
    <row r="349" spans="1:19" x14ac:dyDescent="0.25">
      <c r="A349" s="12">
        <v>348</v>
      </c>
      <c r="B349" s="12" t="s">
        <v>293</v>
      </c>
      <c r="C349" s="18">
        <v>31677136953940</v>
      </c>
      <c r="D349" s="17">
        <v>43017.670387233797</v>
      </c>
      <c r="E349" s="17">
        <v>43020.541373726854</v>
      </c>
      <c r="F349" s="13" t="s">
        <v>302</v>
      </c>
      <c r="G349" s="12">
        <v>1000</v>
      </c>
      <c r="H349" s="12" t="s">
        <v>76</v>
      </c>
      <c r="I349" s="12" t="s">
        <v>339</v>
      </c>
      <c r="J349" s="37">
        <f>INDEX('Bảng Giá'!$C$3:$H$18,MATCH('Raw Data'!P349,'Bảng Giá'!$B$3:$B$18,0),MATCH('Raw Data'!M349,'Bảng Giá'!$C$2:$H$2,0))</f>
        <v>32500</v>
      </c>
      <c r="K349" s="12">
        <v>40000</v>
      </c>
      <c r="L349" s="36">
        <f t="shared" si="30"/>
        <v>2.8709864930569893</v>
      </c>
      <c r="M349" t="str">
        <f>'References data'!H350</f>
        <v>Liên Vùng</v>
      </c>
      <c r="N349">
        <f t="shared" si="31"/>
        <v>1</v>
      </c>
      <c r="O349">
        <f t="shared" si="32"/>
        <v>-7500</v>
      </c>
      <c r="P349" t="str">
        <f>IF(AND(N349&gt;0,N349&lt;=0.05),'Bảng Giá'!$B$3,IF(AND(N349&lt;=0.1,N349&gt;0.05),'Bảng Giá'!$B$4,IF(AND('Raw Data'!N349&gt;0.1,'Raw Data'!N349&lt;=0.25),'Bảng Giá'!$B$5,IF(AND('Raw Data'!N349&gt;0.25,'Raw Data'!N349&lt;=0.5),'Bảng Giá'!$B$6,IF(AND('Raw Data'!N349&gt;0.5,'Raw Data'!N349&lt;=1),'Bảng Giá'!$B$7,IF(AND('Raw Data'!N349&gt;1,'Raw Data'!N349&lt;=1.5),'Bảng Giá'!$B$8,IF(AND('Raw Data'!N349&gt;1.5,'Raw Data'!N349&lt;=2),'Bảng Giá'!$B$9,IF(AND('Raw Data'!N349&gt;2,'Raw Data'!N349&lt;=2.5),'Bảng Giá'!$B$10,IF(AND('Raw Data'!N349&gt;2.5,'Raw Data'!N349&lt;=3),'Bảng Giá'!$B$11,IF(AND('Raw Data'!N349&gt;3,'Raw Data'!N349&lt;=3.5),'Bảng Giá'!$B$12,IF(AND('Raw Data'!N349&gt;3.5,'Raw Data'!N349&lt;=4),'Bảng Giá'!$B$13,IF(AND('Raw Data'!N349&gt;4,'Raw Data'!N349&lt;=4.5),'Bảng Giá'!$B$14,IF(AND('Raw Data'!N349&gt;4.5,'Raw Data'!N349&lt;=5),'Bảng Giá'!$B$15,IF(AND('Raw Data'!N349&gt;5,'Raw Data'!N349&lt;=5.5),'Bảng Giá'!$B$16,IF(AND('Raw Data'!N349&gt;5.5,'Raw Data'!N349&lt;=6),'Bảng Giá'!$B$17,'Bảng Giá'!$B$18)))))))))))))))</f>
        <v>0.5&lt;x&lt;=1</v>
      </c>
      <c r="Q349" s="48">
        <f t="shared" si="33"/>
        <v>-0.1875</v>
      </c>
      <c r="R349">
        <f t="shared" si="34"/>
        <v>39000</v>
      </c>
      <c r="S349">
        <f t="shared" si="35"/>
        <v>-1000</v>
      </c>
    </row>
    <row r="350" spans="1:19" x14ac:dyDescent="0.25">
      <c r="A350" s="12">
        <v>349</v>
      </c>
      <c r="B350" s="12" t="s">
        <v>293</v>
      </c>
      <c r="C350" s="18">
        <v>31677136936632</v>
      </c>
      <c r="D350" s="17">
        <v>43014.01821234954</v>
      </c>
      <c r="E350" s="17">
        <v>43015.480805439816</v>
      </c>
      <c r="F350" s="13" t="s">
        <v>302</v>
      </c>
      <c r="G350" s="12">
        <v>27200</v>
      </c>
      <c r="H350" s="12" t="s">
        <v>76</v>
      </c>
      <c r="I350" s="12" t="s">
        <v>146</v>
      </c>
      <c r="J350" s="37">
        <f>INDEX('Bảng Giá'!$C$3:$H$18,MATCH('Raw Data'!P350,'Bảng Giá'!$B$3:$B$18,0),MATCH('Raw Data'!M350,'Bảng Giá'!$C$2:$H$2,0))</f>
        <v>8000</v>
      </c>
      <c r="K350" s="12">
        <v>440800</v>
      </c>
      <c r="L350" s="36">
        <f t="shared" si="30"/>
        <v>1.4625930902766413</v>
      </c>
      <c r="M350" t="str">
        <f>'References data'!H351</f>
        <v>Liên Vùng đặc biệt</v>
      </c>
      <c r="N350" s="46">
        <f t="shared" si="31"/>
        <v>27.2</v>
      </c>
      <c r="O350">
        <f t="shared" si="32"/>
        <v>-432800</v>
      </c>
      <c r="P350" t="str">
        <f>IF(AND(N350&gt;0,N350&lt;=0.05),'Bảng Giá'!$B$3,IF(AND(N350&lt;=0.1,N350&gt;0.05),'Bảng Giá'!$B$4,IF(AND('Raw Data'!N350&gt;0.1,'Raw Data'!N350&lt;=0.25),'Bảng Giá'!$B$5,IF(AND('Raw Data'!N350&gt;0.25,'Raw Data'!N350&lt;=0.5),'Bảng Giá'!$B$6,IF(AND('Raw Data'!N350&gt;0.5,'Raw Data'!N350&lt;=1),'Bảng Giá'!$B$7,IF(AND('Raw Data'!N350&gt;1,'Raw Data'!N350&lt;=1.5),'Bảng Giá'!$B$8,IF(AND('Raw Data'!N350&gt;1.5,'Raw Data'!N350&lt;=2),'Bảng Giá'!$B$9,IF(AND('Raw Data'!N350&gt;2,'Raw Data'!N350&lt;=2.5),'Bảng Giá'!$B$10,IF(AND('Raw Data'!N350&gt;2.5,'Raw Data'!N350&lt;=3),'Bảng Giá'!$B$11,IF(AND('Raw Data'!N350&gt;3,'Raw Data'!N350&lt;=3.5),'Bảng Giá'!$B$12,IF(AND('Raw Data'!N350&gt;3.5,'Raw Data'!N350&lt;=4),'Bảng Giá'!$B$13,IF(AND('Raw Data'!N350&gt;4,'Raw Data'!N350&lt;=4.5),'Bảng Giá'!$B$14,IF(AND('Raw Data'!N350&gt;4.5,'Raw Data'!N350&lt;=5),'Bảng Giá'!$B$15,IF(AND('Raw Data'!N350&gt;5,'Raw Data'!N350&lt;=5.5),'Bảng Giá'!$B$16,IF(AND('Raw Data'!N350&gt;5.5,'Raw Data'!N350&lt;=6),'Bảng Giá'!$B$17,'Bảng Giá'!$B$18)))))))))))))))</f>
        <v>Next 0.5</v>
      </c>
      <c r="Q350" s="48">
        <f t="shared" si="33"/>
        <v>-0.98185117967332125</v>
      </c>
      <c r="R350">
        <f t="shared" si="34"/>
        <v>9600</v>
      </c>
      <c r="S350">
        <f t="shared" si="35"/>
        <v>-431200</v>
      </c>
    </row>
    <row r="351" spans="1:19" x14ac:dyDescent="0.25">
      <c r="A351" s="12">
        <v>350</v>
      </c>
      <c r="B351" s="12" t="s">
        <v>293</v>
      </c>
      <c r="C351" s="18">
        <v>31677136908340</v>
      </c>
      <c r="D351" s="17">
        <v>43010.599900497684</v>
      </c>
      <c r="E351" s="17">
        <v>43012.772349537037</v>
      </c>
      <c r="F351" s="13" t="s">
        <v>302</v>
      </c>
      <c r="G351" s="12">
        <v>3000</v>
      </c>
      <c r="H351" s="12" t="s">
        <v>76</v>
      </c>
      <c r="I351" s="12" t="s">
        <v>131</v>
      </c>
      <c r="J351" s="37">
        <f>INDEX('Bảng Giá'!$C$3:$H$18,MATCH('Raw Data'!P351,'Bảng Giá'!$B$3:$B$18,0),MATCH('Raw Data'!M351,'Bảng Giá'!$C$2:$H$2,0))</f>
        <v>62500</v>
      </c>
      <c r="K351" s="12">
        <v>69100</v>
      </c>
      <c r="L351" s="36">
        <f t="shared" si="30"/>
        <v>2.1724490393535234</v>
      </c>
      <c r="M351" t="str">
        <f>'References data'!H352</f>
        <v>Liên Vùng đặc biệt</v>
      </c>
      <c r="N351">
        <f t="shared" si="31"/>
        <v>3</v>
      </c>
      <c r="O351">
        <f t="shared" si="32"/>
        <v>-6600</v>
      </c>
      <c r="P351" t="str">
        <f>IF(AND(N351&gt;0,N351&lt;=0.05),'Bảng Giá'!$B$3,IF(AND(N351&lt;=0.1,N351&gt;0.05),'Bảng Giá'!$B$4,IF(AND('Raw Data'!N351&gt;0.1,'Raw Data'!N351&lt;=0.25),'Bảng Giá'!$B$5,IF(AND('Raw Data'!N351&gt;0.25,'Raw Data'!N351&lt;=0.5),'Bảng Giá'!$B$6,IF(AND('Raw Data'!N351&gt;0.5,'Raw Data'!N351&lt;=1),'Bảng Giá'!$B$7,IF(AND('Raw Data'!N351&gt;1,'Raw Data'!N351&lt;=1.5),'Bảng Giá'!$B$8,IF(AND('Raw Data'!N351&gt;1.5,'Raw Data'!N351&lt;=2),'Bảng Giá'!$B$9,IF(AND('Raw Data'!N351&gt;2,'Raw Data'!N351&lt;=2.5),'Bảng Giá'!$B$10,IF(AND('Raw Data'!N351&gt;2.5,'Raw Data'!N351&lt;=3),'Bảng Giá'!$B$11,IF(AND('Raw Data'!N351&gt;3,'Raw Data'!N351&lt;=3.5),'Bảng Giá'!$B$12,IF(AND('Raw Data'!N351&gt;3.5,'Raw Data'!N351&lt;=4),'Bảng Giá'!$B$13,IF(AND('Raw Data'!N351&gt;4,'Raw Data'!N351&lt;=4.5),'Bảng Giá'!$B$14,IF(AND('Raw Data'!N351&gt;4.5,'Raw Data'!N351&lt;=5),'Bảng Giá'!$B$15,IF(AND('Raw Data'!N351&gt;5,'Raw Data'!N351&lt;=5.5),'Bảng Giá'!$B$16,IF(AND('Raw Data'!N351&gt;5.5,'Raw Data'!N351&lt;=6),'Bảng Giá'!$B$17,'Bảng Giá'!$B$18)))))))))))))))</f>
        <v>2.5&lt;x&lt;=3</v>
      </c>
      <c r="Q351" s="48">
        <f t="shared" si="33"/>
        <v>-9.5513748191027495E-2</v>
      </c>
      <c r="R351">
        <f t="shared" si="34"/>
        <v>75000</v>
      </c>
      <c r="S351">
        <f t="shared" si="35"/>
        <v>5900</v>
      </c>
    </row>
    <row r="352" spans="1:19" x14ac:dyDescent="0.25">
      <c r="A352" s="12">
        <v>351</v>
      </c>
      <c r="B352" s="12" t="s">
        <v>293</v>
      </c>
      <c r="C352" s="18">
        <v>31677136962545</v>
      </c>
      <c r="D352" s="17">
        <v>43019.03681539352</v>
      </c>
      <c r="E352" s="17">
        <v>43021.680415277777</v>
      </c>
      <c r="F352" s="13" t="s">
        <v>302</v>
      </c>
      <c r="G352" s="12">
        <v>3600</v>
      </c>
      <c r="H352" s="12" t="s">
        <v>76</v>
      </c>
      <c r="I352" s="12" t="s">
        <v>131</v>
      </c>
      <c r="J352" s="37">
        <f>INDEX('Bảng Giá'!$C$3:$H$18,MATCH('Raw Data'!P352,'Bảng Giá'!$B$3:$B$18,0),MATCH('Raw Data'!M352,'Bảng Giá'!$C$2:$H$2,0))</f>
        <v>78500</v>
      </c>
      <c r="K352" s="12">
        <v>77000</v>
      </c>
      <c r="L352" s="36">
        <f t="shared" si="30"/>
        <v>2.643599884257128</v>
      </c>
      <c r="M352" t="str">
        <f>'References data'!H353</f>
        <v>Liên Vùng đặc biệt</v>
      </c>
      <c r="N352">
        <f t="shared" si="31"/>
        <v>3.6</v>
      </c>
      <c r="O352">
        <f t="shared" si="32"/>
        <v>1500</v>
      </c>
      <c r="P352" t="str">
        <f>IF(AND(N352&gt;0,N352&lt;=0.05),'Bảng Giá'!$B$3,IF(AND(N352&lt;=0.1,N352&gt;0.05),'Bảng Giá'!$B$4,IF(AND('Raw Data'!N352&gt;0.1,'Raw Data'!N352&lt;=0.25),'Bảng Giá'!$B$5,IF(AND('Raw Data'!N352&gt;0.25,'Raw Data'!N352&lt;=0.5),'Bảng Giá'!$B$6,IF(AND('Raw Data'!N352&gt;0.5,'Raw Data'!N352&lt;=1),'Bảng Giá'!$B$7,IF(AND('Raw Data'!N352&gt;1,'Raw Data'!N352&lt;=1.5),'Bảng Giá'!$B$8,IF(AND('Raw Data'!N352&gt;1.5,'Raw Data'!N352&lt;=2),'Bảng Giá'!$B$9,IF(AND('Raw Data'!N352&gt;2,'Raw Data'!N352&lt;=2.5),'Bảng Giá'!$B$10,IF(AND('Raw Data'!N352&gt;2.5,'Raw Data'!N352&lt;=3),'Bảng Giá'!$B$11,IF(AND('Raw Data'!N352&gt;3,'Raw Data'!N352&lt;=3.5),'Bảng Giá'!$B$12,IF(AND('Raw Data'!N352&gt;3.5,'Raw Data'!N352&lt;=4),'Bảng Giá'!$B$13,IF(AND('Raw Data'!N352&gt;4,'Raw Data'!N352&lt;=4.5),'Bảng Giá'!$B$14,IF(AND('Raw Data'!N352&gt;4.5,'Raw Data'!N352&lt;=5),'Bảng Giá'!$B$15,IF(AND('Raw Data'!N352&gt;5,'Raw Data'!N352&lt;=5.5),'Bảng Giá'!$B$16,IF(AND('Raw Data'!N352&gt;5.5,'Raw Data'!N352&lt;=6),'Bảng Giá'!$B$17,'Bảng Giá'!$B$18)))))))))))))))</f>
        <v>3.5&lt;x&lt;=4</v>
      </c>
      <c r="Q352" s="48">
        <f t="shared" si="33"/>
        <v>1.948051948051948E-2</v>
      </c>
      <c r="R352">
        <f t="shared" si="34"/>
        <v>94200</v>
      </c>
      <c r="S352">
        <f t="shared" si="35"/>
        <v>17200</v>
      </c>
    </row>
    <row r="353" spans="1:19" x14ac:dyDescent="0.25">
      <c r="A353" s="12">
        <v>352</v>
      </c>
      <c r="B353" s="12" t="s">
        <v>293</v>
      </c>
      <c r="C353" s="18">
        <v>31677136956255</v>
      </c>
      <c r="D353" s="17">
        <v>43017.809753125002</v>
      </c>
      <c r="E353" s="17">
        <v>43020.64686296296</v>
      </c>
      <c r="F353" s="13" t="s">
        <v>302</v>
      </c>
      <c r="G353" s="12">
        <v>450</v>
      </c>
      <c r="H353" s="12" t="s">
        <v>76</v>
      </c>
      <c r="I353" s="12" t="s">
        <v>340</v>
      </c>
      <c r="J353" s="37">
        <f>INDEX('Bảng Giá'!$C$3:$H$18,MATCH('Raw Data'!P353,'Bảng Giá'!$B$3:$B$18,0),MATCH('Raw Data'!M353,'Bảng Giá'!$C$2:$H$2,0))</f>
        <v>26000</v>
      </c>
      <c r="K353" s="12">
        <v>25400</v>
      </c>
      <c r="L353" s="36">
        <f t="shared" si="30"/>
        <v>2.8371098379575415</v>
      </c>
      <c r="M353" t="str">
        <f>'References data'!H354</f>
        <v>Liên Vùng</v>
      </c>
      <c r="N353">
        <f t="shared" si="31"/>
        <v>0.45</v>
      </c>
      <c r="O353">
        <f t="shared" si="32"/>
        <v>600</v>
      </c>
      <c r="P353" t="str">
        <f>IF(AND(N353&gt;0,N353&lt;=0.05),'Bảng Giá'!$B$3,IF(AND(N353&lt;=0.1,N353&gt;0.05),'Bảng Giá'!$B$4,IF(AND('Raw Data'!N353&gt;0.1,'Raw Data'!N353&lt;=0.25),'Bảng Giá'!$B$5,IF(AND('Raw Data'!N353&gt;0.25,'Raw Data'!N353&lt;=0.5),'Bảng Giá'!$B$6,IF(AND('Raw Data'!N353&gt;0.5,'Raw Data'!N353&lt;=1),'Bảng Giá'!$B$7,IF(AND('Raw Data'!N353&gt;1,'Raw Data'!N353&lt;=1.5),'Bảng Giá'!$B$8,IF(AND('Raw Data'!N353&gt;1.5,'Raw Data'!N353&lt;=2),'Bảng Giá'!$B$9,IF(AND('Raw Data'!N353&gt;2,'Raw Data'!N353&lt;=2.5),'Bảng Giá'!$B$10,IF(AND('Raw Data'!N353&gt;2.5,'Raw Data'!N353&lt;=3),'Bảng Giá'!$B$11,IF(AND('Raw Data'!N353&gt;3,'Raw Data'!N353&lt;=3.5),'Bảng Giá'!$B$12,IF(AND('Raw Data'!N353&gt;3.5,'Raw Data'!N353&lt;=4),'Bảng Giá'!$B$13,IF(AND('Raw Data'!N353&gt;4,'Raw Data'!N353&lt;=4.5),'Bảng Giá'!$B$14,IF(AND('Raw Data'!N353&gt;4.5,'Raw Data'!N353&lt;=5),'Bảng Giá'!$B$15,IF(AND('Raw Data'!N353&gt;5,'Raw Data'!N353&lt;=5.5),'Bảng Giá'!$B$16,IF(AND('Raw Data'!N353&gt;5.5,'Raw Data'!N353&lt;=6),'Bảng Giá'!$B$17,'Bảng Giá'!$B$18)))))))))))))))</f>
        <v>0.25&lt;x&lt;=0.5</v>
      </c>
      <c r="Q353" s="48">
        <f t="shared" si="33"/>
        <v>2.3622047244094488E-2</v>
      </c>
      <c r="R353">
        <f t="shared" si="34"/>
        <v>31200</v>
      </c>
      <c r="S353">
        <f t="shared" si="35"/>
        <v>5800</v>
      </c>
    </row>
    <row r="354" spans="1:19" x14ac:dyDescent="0.25">
      <c r="A354" s="12">
        <v>353</v>
      </c>
      <c r="B354" s="12" t="s">
        <v>293</v>
      </c>
      <c r="C354" s="18">
        <v>31677136951288</v>
      </c>
      <c r="D354" s="17">
        <v>43015.948985960647</v>
      </c>
      <c r="E354" s="17">
        <v>43017.593786377314</v>
      </c>
      <c r="F354" s="13" t="s">
        <v>302</v>
      </c>
      <c r="G354" s="12">
        <v>3000</v>
      </c>
      <c r="H354" s="12" t="s">
        <v>76</v>
      </c>
      <c r="I354" s="12" t="s">
        <v>142</v>
      </c>
      <c r="J354" s="37">
        <f>INDEX('Bảng Giá'!$C$3:$H$18,MATCH('Raw Data'!P354,'Bảng Giá'!$B$3:$B$18,0),MATCH('Raw Data'!M354,'Bảng Giá'!$C$2:$H$2,0))</f>
        <v>62500</v>
      </c>
      <c r="K354" s="12">
        <v>69100</v>
      </c>
      <c r="L354" s="36">
        <f t="shared" si="30"/>
        <v>1.6448004166668397</v>
      </c>
      <c r="M354" t="str">
        <f>'References data'!H355</f>
        <v>Liên Vùng đặc biệt</v>
      </c>
      <c r="N354">
        <f t="shared" si="31"/>
        <v>3</v>
      </c>
      <c r="O354">
        <f t="shared" si="32"/>
        <v>-6600</v>
      </c>
      <c r="P354" t="str">
        <f>IF(AND(N354&gt;0,N354&lt;=0.05),'Bảng Giá'!$B$3,IF(AND(N354&lt;=0.1,N354&gt;0.05),'Bảng Giá'!$B$4,IF(AND('Raw Data'!N354&gt;0.1,'Raw Data'!N354&lt;=0.25),'Bảng Giá'!$B$5,IF(AND('Raw Data'!N354&gt;0.25,'Raw Data'!N354&lt;=0.5),'Bảng Giá'!$B$6,IF(AND('Raw Data'!N354&gt;0.5,'Raw Data'!N354&lt;=1),'Bảng Giá'!$B$7,IF(AND('Raw Data'!N354&gt;1,'Raw Data'!N354&lt;=1.5),'Bảng Giá'!$B$8,IF(AND('Raw Data'!N354&gt;1.5,'Raw Data'!N354&lt;=2),'Bảng Giá'!$B$9,IF(AND('Raw Data'!N354&gt;2,'Raw Data'!N354&lt;=2.5),'Bảng Giá'!$B$10,IF(AND('Raw Data'!N354&gt;2.5,'Raw Data'!N354&lt;=3),'Bảng Giá'!$B$11,IF(AND('Raw Data'!N354&gt;3,'Raw Data'!N354&lt;=3.5),'Bảng Giá'!$B$12,IF(AND('Raw Data'!N354&gt;3.5,'Raw Data'!N354&lt;=4),'Bảng Giá'!$B$13,IF(AND('Raw Data'!N354&gt;4,'Raw Data'!N354&lt;=4.5),'Bảng Giá'!$B$14,IF(AND('Raw Data'!N354&gt;4.5,'Raw Data'!N354&lt;=5),'Bảng Giá'!$B$15,IF(AND('Raw Data'!N354&gt;5,'Raw Data'!N354&lt;=5.5),'Bảng Giá'!$B$16,IF(AND('Raw Data'!N354&gt;5.5,'Raw Data'!N354&lt;=6),'Bảng Giá'!$B$17,'Bảng Giá'!$B$18)))))))))))))))</f>
        <v>2.5&lt;x&lt;=3</v>
      </c>
      <c r="Q354" s="48">
        <f t="shared" si="33"/>
        <v>-9.5513748191027495E-2</v>
      </c>
      <c r="R354">
        <f t="shared" si="34"/>
        <v>75000</v>
      </c>
      <c r="S354">
        <f t="shared" si="35"/>
        <v>5900</v>
      </c>
    </row>
    <row r="355" spans="1:19" x14ac:dyDescent="0.25">
      <c r="A355" s="12">
        <v>354</v>
      </c>
      <c r="B355" s="12" t="s">
        <v>293</v>
      </c>
      <c r="C355" s="18">
        <v>31677136897785</v>
      </c>
      <c r="D355" s="17">
        <v>43009.450596261573</v>
      </c>
      <c r="E355" s="17">
        <v>43011.513444988428</v>
      </c>
      <c r="F355" s="13" t="s">
        <v>302</v>
      </c>
      <c r="G355" s="12">
        <v>930</v>
      </c>
      <c r="H355" s="12" t="s">
        <v>76</v>
      </c>
      <c r="I355" s="12" t="s">
        <v>340</v>
      </c>
      <c r="J355" s="37">
        <f>INDEX('Bảng Giá'!$C$3:$H$18,MATCH('Raw Data'!P355,'Bảng Giá'!$B$3:$B$18,0),MATCH('Raw Data'!M355,'Bảng Giá'!$C$2:$H$2,0))</f>
        <v>32500</v>
      </c>
      <c r="K355" s="12">
        <v>31700</v>
      </c>
      <c r="L355" s="36">
        <f t="shared" si="30"/>
        <v>2.0628487268550089</v>
      </c>
      <c r="M355" t="str">
        <f>'References data'!H356</f>
        <v>Liên Vùng</v>
      </c>
      <c r="N355">
        <f t="shared" si="31"/>
        <v>0.93</v>
      </c>
      <c r="O355">
        <f t="shared" si="32"/>
        <v>800</v>
      </c>
      <c r="P355" t="str">
        <f>IF(AND(N355&gt;0,N355&lt;=0.05),'Bảng Giá'!$B$3,IF(AND(N355&lt;=0.1,N355&gt;0.05),'Bảng Giá'!$B$4,IF(AND('Raw Data'!N355&gt;0.1,'Raw Data'!N355&lt;=0.25),'Bảng Giá'!$B$5,IF(AND('Raw Data'!N355&gt;0.25,'Raw Data'!N355&lt;=0.5),'Bảng Giá'!$B$6,IF(AND('Raw Data'!N355&gt;0.5,'Raw Data'!N355&lt;=1),'Bảng Giá'!$B$7,IF(AND('Raw Data'!N355&gt;1,'Raw Data'!N355&lt;=1.5),'Bảng Giá'!$B$8,IF(AND('Raw Data'!N355&gt;1.5,'Raw Data'!N355&lt;=2),'Bảng Giá'!$B$9,IF(AND('Raw Data'!N355&gt;2,'Raw Data'!N355&lt;=2.5),'Bảng Giá'!$B$10,IF(AND('Raw Data'!N355&gt;2.5,'Raw Data'!N355&lt;=3),'Bảng Giá'!$B$11,IF(AND('Raw Data'!N355&gt;3,'Raw Data'!N355&lt;=3.5),'Bảng Giá'!$B$12,IF(AND('Raw Data'!N355&gt;3.5,'Raw Data'!N355&lt;=4),'Bảng Giá'!$B$13,IF(AND('Raw Data'!N355&gt;4,'Raw Data'!N355&lt;=4.5),'Bảng Giá'!$B$14,IF(AND('Raw Data'!N355&gt;4.5,'Raw Data'!N355&lt;=5),'Bảng Giá'!$B$15,IF(AND('Raw Data'!N355&gt;5,'Raw Data'!N355&lt;=5.5),'Bảng Giá'!$B$16,IF(AND('Raw Data'!N355&gt;5.5,'Raw Data'!N355&lt;=6),'Bảng Giá'!$B$17,'Bảng Giá'!$B$18)))))))))))))))</f>
        <v>0.5&lt;x&lt;=1</v>
      </c>
      <c r="Q355" s="48">
        <f t="shared" si="33"/>
        <v>2.5236593059936908E-2</v>
      </c>
      <c r="R355">
        <f t="shared" si="34"/>
        <v>39000</v>
      </c>
      <c r="S355">
        <f t="shared" si="35"/>
        <v>7300</v>
      </c>
    </row>
    <row r="356" spans="1:19" x14ac:dyDescent="0.25">
      <c r="A356" s="12">
        <v>355</v>
      </c>
      <c r="B356" s="12" t="s">
        <v>293</v>
      </c>
      <c r="C356" s="18">
        <v>31677136911524</v>
      </c>
      <c r="D356" s="17">
        <v>43010.682635451391</v>
      </c>
      <c r="E356" s="17">
        <v>43013.658694641206</v>
      </c>
      <c r="F356" s="13" t="s">
        <v>302</v>
      </c>
      <c r="G356" s="12">
        <v>250</v>
      </c>
      <c r="H356" s="12" t="s">
        <v>76</v>
      </c>
      <c r="I356" s="12" t="s">
        <v>171</v>
      </c>
      <c r="J356" s="37">
        <f>INDEX('Bảng Giá'!$C$3:$H$18,MATCH('Raw Data'!P356,'Bảng Giá'!$B$3:$B$18,0),MATCH('Raw Data'!M356,'Bảng Giá'!$C$2:$H$2,0))</f>
        <v>21000</v>
      </c>
      <c r="K356" s="12">
        <v>25400</v>
      </c>
      <c r="L356" s="36">
        <f t="shared" si="30"/>
        <v>2.9760591898157145</v>
      </c>
      <c r="M356" t="str">
        <f>'References data'!H357</f>
        <v>Liên Vùng</v>
      </c>
      <c r="N356">
        <f t="shared" si="31"/>
        <v>0.25</v>
      </c>
      <c r="O356">
        <f t="shared" si="32"/>
        <v>-4400</v>
      </c>
      <c r="P356" t="str">
        <f>IF(AND(N356&gt;0,N356&lt;=0.05),'Bảng Giá'!$B$3,IF(AND(N356&lt;=0.1,N356&gt;0.05),'Bảng Giá'!$B$4,IF(AND('Raw Data'!N356&gt;0.1,'Raw Data'!N356&lt;=0.25),'Bảng Giá'!$B$5,IF(AND('Raw Data'!N356&gt;0.25,'Raw Data'!N356&lt;=0.5),'Bảng Giá'!$B$6,IF(AND('Raw Data'!N356&gt;0.5,'Raw Data'!N356&lt;=1),'Bảng Giá'!$B$7,IF(AND('Raw Data'!N356&gt;1,'Raw Data'!N356&lt;=1.5),'Bảng Giá'!$B$8,IF(AND('Raw Data'!N356&gt;1.5,'Raw Data'!N356&lt;=2),'Bảng Giá'!$B$9,IF(AND('Raw Data'!N356&gt;2,'Raw Data'!N356&lt;=2.5),'Bảng Giá'!$B$10,IF(AND('Raw Data'!N356&gt;2.5,'Raw Data'!N356&lt;=3),'Bảng Giá'!$B$11,IF(AND('Raw Data'!N356&gt;3,'Raw Data'!N356&lt;=3.5),'Bảng Giá'!$B$12,IF(AND('Raw Data'!N356&gt;3.5,'Raw Data'!N356&lt;=4),'Bảng Giá'!$B$13,IF(AND('Raw Data'!N356&gt;4,'Raw Data'!N356&lt;=4.5),'Bảng Giá'!$B$14,IF(AND('Raw Data'!N356&gt;4.5,'Raw Data'!N356&lt;=5),'Bảng Giá'!$B$15,IF(AND('Raw Data'!N356&gt;5,'Raw Data'!N356&lt;=5.5),'Bảng Giá'!$B$16,IF(AND('Raw Data'!N356&gt;5.5,'Raw Data'!N356&lt;=6),'Bảng Giá'!$B$17,'Bảng Giá'!$B$18)))))))))))))))</f>
        <v>0.1&lt;x&lt;=0.25</v>
      </c>
      <c r="Q356" s="48">
        <f t="shared" si="33"/>
        <v>-0.17322834645669291</v>
      </c>
      <c r="R356">
        <f t="shared" si="34"/>
        <v>25200</v>
      </c>
      <c r="S356">
        <f t="shared" si="35"/>
        <v>-200</v>
      </c>
    </row>
    <row r="357" spans="1:19" x14ac:dyDescent="0.25">
      <c r="A357" s="12">
        <v>356</v>
      </c>
      <c r="B357" s="12" t="s">
        <v>293</v>
      </c>
      <c r="C357" s="18">
        <v>31677136921543</v>
      </c>
      <c r="D357" s="17">
        <v>43013.063941932873</v>
      </c>
      <c r="E357" s="17">
        <v>43015.440421724539</v>
      </c>
      <c r="F357" s="13" t="s">
        <v>302</v>
      </c>
      <c r="G357" s="12">
        <v>8000</v>
      </c>
      <c r="H357" s="12" t="s">
        <v>76</v>
      </c>
      <c r="I357" s="12" t="s">
        <v>312</v>
      </c>
      <c r="J357" s="37">
        <f>INDEX('Bảng Giá'!$C$3:$H$18,MATCH('Raw Data'!P357,'Bảng Giá'!$B$3:$B$18,0),MATCH('Raw Data'!M357,'Bảng Giá'!$C$2:$H$2,0))</f>
        <v>8500</v>
      </c>
      <c r="K357" s="12">
        <v>147800</v>
      </c>
      <c r="L357" s="36">
        <f t="shared" si="30"/>
        <v>2.3764797916664975</v>
      </c>
      <c r="M357" t="str">
        <f>'References data'!H358</f>
        <v>Liên Vùng</v>
      </c>
      <c r="N357" s="46">
        <f t="shared" si="31"/>
        <v>8</v>
      </c>
      <c r="O357">
        <f t="shared" si="32"/>
        <v>-139300</v>
      </c>
      <c r="P357" t="str">
        <f>IF(AND(N357&gt;0,N357&lt;=0.05),'Bảng Giá'!$B$3,IF(AND(N357&lt;=0.1,N357&gt;0.05),'Bảng Giá'!$B$4,IF(AND('Raw Data'!N357&gt;0.1,'Raw Data'!N357&lt;=0.25),'Bảng Giá'!$B$5,IF(AND('Raw Data'!N357&gt;0.25,'Raw Data'!N357&lt;=0.5),'Bảng Giá'!$B$6,IF(AND('Raw Data'!N357&gt;0.5,'Raw Data'!N357&lt;=1),'Bảng Giá'!$B$7,IF(AND('Raw Data'!N357&gt;1,'Raw Data'!N357&lt;=1.5),'Bảng Giá'!$B$8,IF(AND('Raw Data'!N357&gt;1.5,'Raw Data'!N357&lt;=2),'Bảng Giá'!$B$9,IF(AND('Raw Data'!N357&gt;2,'Raw Data'!N357&lt;=2.5),'Bảng Giá'!$B$10,IF(AND('Raw Data'!N357&gt;2.5,'Raw Data'!N357&lt;=3),'Bảng Giá'!$B$11,IF(AND('Raw Data'!N357&gt;3,'Raw Data'!N357&lt;=3.5),'Bảng Giá'!$B$12,IF(AND('Raw Data'!N357&gt;3.5,'Raw Data'!N357&lt;=4),'Bảng Giá'!$B$13,IF(AND('Raw Data'!N357&gt;4,'Raw Data'!N357&lt;=4.5),'Bảng Giá'!$B$14,IF(AND('Raw Data'!N357&gt;4.5,'Raw Data'!N357&lt;=5),'Bảng Giá'!$B$15,IF(AND('Raw Data'!N357&gt;5,'Raw Data'!N357&lt;=5.5),'Bảng Giá'!$B$16,IF(AND('Raw Data'!N357&gt;5.5,'Raw Data'!N357&lt;=6),'Bảng Giá'!$B$17,'Bảng Giá'!$B$18)))))))))))))))</f>
        <v>Next 0.5</v>
      </c>
      <c r="Q357" s="48">
        <f t="shared" si="33"/>
        <v>-0.94248985115020301</v>
      </c>
      <c r="R357">
        <f t="shared" si="34"/>
        <v>10200</v>
      </c>
      <c r="S357">
        <f t="shared" si="35"/>
        <v>-137600</v>
      </c>
    </row>
    <row r="358" spans="1:19" x14ac:dyDescent="0.25">
      <c r="A358" s="12">
        <v>357</v>
      </c>
      <c r="B358" s="12" t="s">
        <v>293</v>
      </c>
      <c r="C358" s="18">
        <v>31677136966612</v>
      </c>
      <c r="D358" s="17">
        <v>43017.8098040162</v>
      </c>
      <c r="E358" s="17">
        <v>43020.37862372685</v>
      </c>
      <c r="F358" s="13" t="s">
        <v>302</v>
      </c>
      <c r="G358" s="12">
        <v>350</v>
      </c>
      <c r="H358" s="12" t="s">
        <v>76</v>
      </c>
      <c r="I358" s="12" t="s">
        <v>275</v>
      </c>
      <c r="J358" s="37">
        <f>INDEX('Bảng Giá'!$C$3:$H$18,MATCH('Raw Data'!P358,'Bảng Giá'!$B$3:$B$18,0),MATCH('Raw Data'!M358,'Bảng Giá'!$C$2:$H$2,0))</f>
        <v>26000</v>
      </c>
      <c r="K358" s="12">
        <v>25400</v>
      </c>
      <c r="L358" s="36">
        <f t="shared" si="30"/>
        <v>2.568819710650132</v>
      </c>
      <c r="M358" t="str">
        <f>'References data'!H359</f>
        <v>Liên Vùng</v>
      </c>
      <c r="N358">
        <f t="shared" si="31"/>
        <v>0.35</v>
      </c>
      <c r="O358">
        <f t="shared" si="32"/>
        <v>600</v>
      </c>
      <c r="P358" t="str">
        <f>IF(AND(N358&gt;0,N358&lt;=0.05),'Bảng Giá'!$B$3,IF(AND(N358&lt;=0.1,N358&gt;0.05),'Bảng Giá'!$B$4,IF(AND('Raw Data'!N358&gt;0.1,'Raw Data'!N358&lt;=0.25),'Bảng Giá'!$B$5,IF(AND('Raw Data'!N358&gt;0.25,'Raw Data'!N358&lt;=0.5),'Bảng Giá'!$B$6,IF(AND('Raw Data'!N358&gt;0.5,'Raw Data'!N358&lt;=1),'Bảng Giá'!$B$7,IF(AND('Raw Data'!N358&gt;1,'Raw Data'!N358&lt;=1.5),'Bảng Giá'!$B$8,IF(AND('Raw Data'!N358&gt;1.5,'Raw Data'!N358&lt;=2),'Bảng Giá'!$B$9,IF(AND('Raw Data'!N358&gt;2,'Raw Data'!N358&lt;=2.5),'Bảng Giá'!$B$10,IF(AND('Raw Data'!N358&gt;2.5,'Raw Data'!N358&lt;=3),'Bảng Giá'!$B$11,IF(AND('Raw Data'!N358&gt;3,'Raw Data'!N358&lt;=3.5),'Bảng Giá'!$B$12,IF(AND('Raw Data'!N358&gt;3.5,'Raw Data'!N358&lt;=4),'Bảng Giá'!$B$13,IF(AND('Raw Data'!N358&gt;4,'Raw Data'!N358&lt;=4.5),'Bảng Giá'!$B$14,IF(AND('Raw Data'!N358&gt;4.5,'Raw Data'!N358&lt;=5),'Bảng Giá'!$B$15,IF(AND('Raw Data'!N358&gt;5,'Raw Data'!N358&lt;=5.5),'Bảng Giá'!$B$16,IF(AND('Raw Data'!N358&gt;5.5,'Raw Data'!N358&lt;=6),'Bảng Giá'!$B$17,'Bảng Giá'!$B$18)))))))))))))))</f>
        <v>0.25&lt;x&lt;=0.5</v>
      </c>
      <c r="Q358" s="48">
        <f t="shared" si="33"/>
        <v>2.3622047244094488E-2</v>
      </c>
      <c r="R358">
        <f t="shared" si="34"/>
        <v>31200</v>
      </c>
      <c r="S358">
        <f t="shared" si="35"/>
        <v>5800</v>
      </c>
    </row>
    <row r="359" spans="1:19" x14ac:dyDescent="0.25">
      <c r="A359" s="12">
        <v>358</v>
      </c>
      <c r="B359" s="12" t="s">
        <v>293</v>
      </c>
      <c r="C359" s="18">
        <v>31677136905125</v>
      </c>
      <c r="D359" s="17">
        <v>43010.981696296294</v>
      </c>
      <c r="E359" s="17">
        <v>43012.796944444446</v>
      </c>
      <c r="F359" s="13" t="s">
        <v>302</v>
      </c>
      <c r="G359" s="12">
        <v>3500</v>
      </c>
      <c r="H359" s="12" t="s">
        <v>76</v>
      </c>
      <c r="I359" s="12" t="s">
        <v>128</v>
      </c>
      <c r="J359" s="37">
        <f>INDEX('Bảng Giá'!$C$3:$H$18,MATCH('Raw Data'!P359,'Bảng Giá'!$B$3:$B$18,0),MATCH('Raw Data'!M359,'Bảng Giá'!$C$2:$H$2,0))</f>
        <v>70500</v>
      </c>
      <c r="K359" s="12">
        <v>77000</v>
      </c>
      <c r="L359" s="36">
        <f t="shared" si="30"/>
        <v>1.8152481481520226</v>
      </c>
      <c r="M359" t="str">
        <f>'References data'!H360</f>
        <v>Liên Vùng đặc biệt</v>
      </c>
      <c r="N359">
        <f t="shared" si="31"/>
        <v>3.5</v>
      </c>
      <c r="O359">
        <f t="shared" si="32"/>
        <v>-6500</v>
      </c>
      <c r="P359" t="str">
        <f>IF(AND(N359&gt;0,N359&lt;=0.05),'Bảng Giá'!$B$3,IF(AND(N359&lt;=0.1,N359&gt;0.05),'Bảng Giá'!$B$4,IF(AND('Raw Data'!N359&gt;0.1,'Raw Data'!N359&lt;=0.25),'Bảng Giá'!$B$5,IF(AND('Raw Data'!N359&gt;0.25,'Raw Data'!N359&lt;=0.5),'Bảng Giá'!$B$6,IF(AND('Raw Data'!N359&gt;0.5,'Raw Data'!N359&lt;=1),'Bảng Giá'!$B$7,IF(AND('Raw Data'!N359&gt;1,'Raw Data'!N359&lt;=1.5),'Bảng Giá'!$B$8,IF(AND('Raw Data'!N359&gt;1.5,'Raw Data'!N359&lt;=2),'Bảng Giá'!$B$9,IF(AND('Raw Data'!N359&gt;2,'Raw Data'!N359&lt;=2.5),'Bảng Giá'!$B$10,IF(AND('Raw Data'!N359&gt;2.5,'Raw Data'!N359&lt;=3),'Bảng Giá'!$B$11,IF(AND('Raw Data'!N359&gt;3,'Raw Data'!N359&lt;=3.5),'Bảng Giá'!$B$12,IF(AND('Raw Data'!N359&gt;3.5,'Raw Data'!N359&lt;=4),'Bảng Giá'!$B$13,IF(AND('Raw Data'!N359&gt;4,'Raw Data'!N359&lt;=4.5),'Bảng Giá'!$B$14,IF(AND('Raw Data'!N359&gt;4.5,'Raw Data'!N359&lt;=5),'Bảng Giá'!$B$15,IF(AND('Raw Data'!N359&gt;5,'Raw Data'!N359&lt;=5.5),'Bảng Giá'!$B$16,IF(AND('Raw Data'!N359&gt;5.5,'Raw Data'!N359&lt;=6),'Bảng Giá'!$B$17,'Bảng Giá'!$B$18)))))))))))))))</f>
        <v>3&lt;x&lt;=3.5</v>
      </c>
      <c r="Q359" s="48">
        <f t="shared" si="33"/>
        <v>-8.4415584415584416E-2</v>
      </c>
      <c r="R359">
        <f t="shared" si="34"/>
        <v>84600</v>
      </c>
      <c r="S359">
        <f t="shared" si="35"/>
        <v>7600</v>
      </c>
    </row>
    <row r="360" spans="1:19" x14ac:dyDescent="0.25">
      <c r="A360" s="12">
        <v>359</v>
      </c>
      <c r="B360" s="12" t="s">
        <v>293</v>
      </c>
      <c r="C360" s="18">
        <v>31677136897135</v>
      </c>
      <c r="D360" s="17">
        <v>43009.450774189812</v>
      </c>
      <c r="E360" s="17">
        <v>43014.669092557873</v>
      </c>
      <c r="F360" s="12" t="s">
        <v>321</v>
      </c>
      <c r="G360" s="12">
        <v>200</v>
      </c>
      <c r="H360" s="12" t="s">
        <v>76</v>
      </c>
      <c r="I360" s="12" t="s">
        <v>327</v>
      </c>
      <c r="J360" s="37">
        <f>INDEX('Bảng Giá'!$C$3:$H$18,MATCH('Raw Data'!P360,'Bảng Giá'!$B$3:$B$18,0),MATCH('Raw Data'!M360,'Bảng Giá'!$C$2:$H$2,0))</f>
        <v>21000</v>
      </c>
      <c r="K360" s="12">
        <v>20500</v>
      </c>
      <c r="L360" s="36">
        <f t="shared" si="30"/>
        <v>5.2183183680608636</v>
      </c>
      <c r="M360" t="str">
        <f>'References data'!H361</f>
        <v>Liên Vùng</v>
      </c>
      <c r="N360">
        <f t="shared" si="31"/>
        <v>0.2</v>
      </c>
      <c r="O360">
        <f t="shared" si="32"/>
        <v>500</v>
      </c>
      <c r="P360" t="str">
        <f>IF(AND(N360&gt;0,N360&lt;=0.05),'Bảng Giá'!$B$3,IF(AND(N360&lt;=0.1,N360&gt;0.05),'Bảng Giá'!$B$4,IF(AND('Raw Data'!N360&gt;0.1,'Raw Data'!N360&lt;=0.25),'Bảng Giá'!$B$5,IF(AND('Raw Data'!N360&gt;0.25,'Raw Data'!N360&lt;=0.5),'Bảng Giá'!$B$6,IF(AND('Raw Data'!N360&gt;0.5,'Raw Data'!N360&lt;=1),'Bảng Giá'!$B$7,IF(AND('Raw Data'!N360&gt;1,'Raw Data'!N360&lt;=1.5),'Bảng Giá'!$B$8,IF(AND('Raw Data'!N360&gt;1.5,'Raw Data'!N360&lt;=2),'Bảng Giá'!$B$9,IF(AND('Raw Data'!N360&gt;2,'Raw Data'!N360&lt;=2.5),'Bảng Giá'!$B$10,IF(AND('Raw Data'!N360&gt;2.5,'Raw Data'!N360&lt;=3),'Bảng Giá'!$B$11,IF(AND('Raw Data'!N360&gt;3,'Raw Data'!N360&lt;=3.5),'Bảng Giá'!$B$12,IF(AND('Raw Data'!N360&gt;3.5,'Raw Data'!N360&lt;=4),'Bảng Giá'!$B$13,IF(AND('Raw Data'!N360&gt;4,'Raw Data'!N360&lt;=4.5),'Bảng Giá'!$B$14,IF(AND('Raw Data'!N360&gt;4.5,'Raw Data'!N360&lt;=5),'Bảng Giá'!$B$15,IF(AND('Raw Data'!N360&gt;5,'Raw Data'!N360&lt;=5.5),'Bảng Giá'!$B$16,IF(AND('Raw Data'!N360&gt;5.5,'Raw Data'!N360&lt;=6),'Bảng Giá'!$B$17,'Bảng Giá'!$B$18)))))))))))))))</f>
        <v>0.1&lt;x&lt;=0.25</v>
      </c>
      <c r="Q360" s="48">
        <f t="shared" si="33"/>
        <v>2.4390243902439025E-2</v>
      </c>
      <c r="R360">
        <f t="shared" si="34"/>
        <v>25200</v>
      </c>
      <c r="S360">
        <f t="shared" si="35"/>
        <v>4700</v>
      </c>
    </row>
    <row r="361" spans="1:19" x14ac:dyDescent="0.25">
      <c r="A361" s="12">
        <v>360</v>
      </c>
      <c r="B361" s="12" t="s">
        <v>293</v>
      </c>
      <c r="C361" s="18">
        <v>31677136897766</v>
      </c>
      <c r="D361" s="17">
        <v>43009.608443321762</v>
      </c>
      <c r="E361" s="17">
        <v>43011.734103159724</v>
      </c>
      <c r="F361" s="12" t="s">
        <v>321</v>
      </c>
      <c r="G361" s="12">
        <v>1800</v>
      </c>
      <c r="H361" s="12" t="s">
        <v>76</v>
      </c>
      <c r="I361" s="12" t="s">
        <v>332</v>
      </c>
      <c r="J361" s="37">
        <f>INDEX('Bảng Giá'!$C$3:$H$18,MATCH('Raw Data'!P361,'Bảng Giá'!$B$3:$B$18,0),MATCH('Raw Data'!M361,'Bảng Giá'!$C$2:$H$2,0))</f>
        <v>49500</v>
      </c>
      <c r="K361" s="12">
        <v>48300</v>
      </c>
      <c r="L361" s="36">
        <f t="shared" si="30"/>
        <v>2.1256598379623028</v>
      </c>
      <c r="M361" t="str">
        <f>'References data'!H362</f>
        <v>Liên Vùng</v>
      </c>
      <c r="N361">
        <f t="shared" si="31"/>
        <v>1.8</v>
      </c>
      <c r="O361">
        <f t="shared" si="32"/>
        <v>1200</v>
      </c>
      <c r="P361" t="str">
        <f>IF(AND(N361&gt;0,N361&lt;=0.05),'Bảng Giá'!$B$3,IF(AND(N361&lt;=0.1,N361&gt;0.05),'Bảng Giá'!$B$4,IF(AND('Raw Data'!N361&gt;0.1,'Raw Data'!N361&lt;=0.25),'Bảng Giá'!$B$5,IF(AND('Raw Data'!N361&gt;0.25,'Raw Data'!N361&lt;=0.5),'Bảng Giá'!$B$6,IF(AND('Raw Data'!N361&gt;0.5,'Raw Data'!N361&lt;=1),'Bảng Giá'!$B$7,IF(AND('Raw Data'!N361&gt;1,'Raw Data'!N361&lt;=1.5),'Bảng Giá'!$B$8,IF(AND('Raw Data'!N361&gt;1.5,'Raw Data'!N361&lt;=2),'Bảng Giá'!$B$9,IF(AND('Raw Data'!N361&gt;2,'Raw Data'!N361&lt;=2.5),'Bảng Giá'!$B$10,IF(AND('Raw Data'!N361&gt;2.5,'Raw Data'!N361&lt;=3),'Bảng Giá'!$B$11,IF(AND('Raw Data'!N361&gt;3,'Raw Data'!N361&lt;=3.5),'Bảng Giá'!$B$12,IF(AND('Raw Data'!N361&gt;3.5,'Raw Data'!N361&lt;=4),'Bảng Giá'!$B$13,IF(AND('Raw Data'!N361&gt;4,'Raw Data'!N361&lt;=4.5),'Bảng Giá'!$B$14,IF(AND('Raw Data'!N361&gt;4.5,'Raw Data'!N361&lt;=5),'Bảng Giá'!$B$15,IF(AND('Raw Data'!N361&gt;5,'Raw Data'!N361&lt;=5.5),'Bảng Giá'!$B$16,IF(AND('Raw Data'!N361&gt;5.5,'Raw Data'!N361&lt;=6),'Bảng Giá'!$B$17,'Bảng Giá'!$B$18)))))))))))))))</f>
        <v>1.5&lt;x&lt;=2</v>
      </c>
      <c r="Q361" s="48">
        <f t="shared" si="33"/>
        <v>2.4844720496894408E-2</v>
      </c>
      <c r="R361">
        <f t="shared" si="34"/>
        <v>59400</v>
      </c>
      <c r="S361">
        <f t="shared" si="35"/>
        <v>11100</v>
      </c>
    </row>
    <row r="362" spans="1:19" x14ac:dyDescent="0.25">
      <c r="A362" s="12">
        <v>361</v>
      </c>
      <c r="B362" s="12" t="s">
        <v>293</v>
      </c>
      <c r="C362" s="18">
        <v>31677136898593</v>
      </c>
      <c r="D362" s="17">
        <v>43009.635953437501</v>
      </c>
      <c r="E362" s="17">
        <v>43011.401433796294</v>
      </c>
      <c r="F362" s="13" t="s">
        <v>302</v>
      </c>
      <c r="G362" s="12">
        <v>300</v>
      </c>
      <c r="H362" s="12" t="s">
        <v>76</v>
      </c>
      <c r="I362" s="12" t="s">
        <v>101</v>
      </c>
      <c r="J362" s="37">
        <f>INDEX('Bảng Giá'!$C$3:$H$18,MATCH('Raw Data'!P362,'Bảng Giá'!$B$3:$B$18,0),MATCH('Raw Data'!M362,'Bảng Giá'!$C$2:$H$2,0))</f>
        <v>26000</v>
      </c>
      <c r="K362" s="12">
        <v>25400</v>
      </c>
      <c r="L362" s="36">
        <f t="shared" si="30"/>
        <v>1.7654803587938659</v>
      </c>
      <c r="M362" t="str">
        <f>'References data'!H363</f>
        <v>Liên Vùng</v>
      </c>
      <c r="N362">
        <f t="shared" si="31"/>
        <v>0.3</v>
      </c>
      <c r="O362">
        <f t="shared" si="32"/>
        <v>600</v>
      </c>
      <c r="P362" t="str">
        <f>IF(AND(N362&gt;0,N362&lt;=0.05),'Bảng Giá'!$B$3,IF(AND(N362&lt;=0.1,N362&gt;0.05),'Bảng Giá'!$B$4,IF(AND('Raw Data'!N362&gt;0.1,'Raw Data'!N362&lt;=0.25),'Bảng Giá'!$B$5,IF(AND('Raw Data'!N362&gt;0.25,'Raw Data'!N362&lt;=0.5),'Bảng Giá'!$B$6,IF(AND('Raw Data'!N362&gt;0.5,'Raw Data'!N362&lt;=1),'Bảng Giá'!$B$7,IF(AND('Raw Data'!N362&gt;1,'Raw Data'!N362&lt;=1.5),'Bảng Giá'!$B$8,IF(AND('Raw Data'!N362&gt;1.5,'Raw Data'!N362&lt;=2),'Bảng Giá'!$B$9,IF(AND('Raw Data'!N362&gt;2,'Raw Data'!N362&lt;=2.5),'Bảng Giá'!$B$10,IF(AND('Raw Data'!N362&gt;2.5,'Raw Data'!N362&lt;=3),'Bảng Giá'!$B$11,IF(AND('Raw Data'!N362&gt;3,'Raw Data'!N362&lt;=3.5),'Bảng Giá'!$B$12,IF(AND('Raw Data'!N362&gt;3.5,'Raw Data'!N362&lt;=4),'Bảng Giá'!$B$13,IF(AND('Raw Data'!N362&gt;4,'Raw Data'!N362&lt;=4.5),'Bảng Giá'!$B$14,IF(AND('Raw Data'!N362&gt;4.5,'Raw Data'!N362&lt;=5),'Bảng Giá'!$B$15,IF(AND('Raw Data'!N362&gt;5,'Raw Data'!N362&lt;=5.5),'Bảng Giá'!$B$16,IF(AND('Raw Data'!N362&gt;5.5,'Raw Data'!N362&lt;=6),'Bảng Giá'!$B$17,'Bảng Giá'!$B$18)))))))))))))))</f>
        <v>0.25&lt;x&lt;=0.5</v>
      </c>
      <c r="Q362" s="48">
        <f t="shared" si="33"/>
        <v>2.3622047244094488E-2</v>
      </c>
      <c r="R362">
        <f t="shared" si="34"/>
        <v>31200</v>
      </c>
      <c r="S362">
        <f t="shared" si="35"/>
        <v>5800</v>
      </c>
    </row>
    <row r="363" spans="1:19" x14ac:dyDescent="0.25">
      <c r="A363" s="12">
        <v>362</v>
      </c>
      <c r="B363" s="12" t="s">
        <v>293</v>
      </c>
      <c r="C363" s="18">
        <v>31677136951620</v>
      </c>
      <c r="D363" s="17">
        <v>43016.599411342591</v>
      </c>
      <c r="E363" s="17">
        <v>43018.48559236111</v>
      </c>
      <c r="F363" s="13" t="s">
        <v>302</v>
      </c>
      <c r="G363" s="12">
        <v>21000</v>
      </c>
      <c r="H363" s="12" t="s">
        <v>76</v>
      </c>
      <c r="I363" s="12" t="s">
        <v>289</v>
      </c>
      <c r="J363" s="37">
        <f>INDEX('Bảng Giá'!$C$3:$H$18,MATCH('Raw Data'!P363,'Bảng Giá'!$B$3:$B$18,0),MATCH('Raw Data'!M363,'Bảng Giá'!$C$2:$H$2,0))</f>
        <v>8000</v>
      </c>
      <c r="K363" s="12">
        <v>343500</v>
      </c>
      <c r="L363" s="36">
        <f t="shared" si="30"/>
        <v>1.8861810185189825</v>
      </c>
      <c r="M363" t="str">
        <f>'References data'!H364</f>
        <v>Liên Vùng đặc biệt</v>
      </c>
      <c r="N363" s="46">
        <f t="shared" si="31"/>
        <v>21</v>
      </c>
      <c r="O363">
        <f t="shared" si="32"/>
        <v>-335500</v>
      </c>
      <c r="P363" t="str">
        <f>IF(AND(N363&gt;0,N363&lt;=0.05),'Bảng Giá'!$B$3,IF(AND(N363&lt;=0.1,N363&gt;0.05),'Bảng Giá'!$B$4,IF(AND('Raw Data'!N363&gt;0.1,'Raw Data'!N363&lt;=0.25),'Bảng Giá'!$B$5,IF(AND('Raw Data'!N363&gt;0.25,'Raw Data'!N363&lt;=0.5),'Bảng Giá'!$B$6,IF(AND('Raw Data'!N363&gt;0.5,'Raw Data'!N363&lt;=1),'Bảng Giá'!$B$7,IF(AND('Raw Data'!N363&gt;1,'Raw Data'!N363&lt;=1.5),'Bảng Giá'!$B$8,IF(AND('Raw Data'!N363&gt;1.5,'Raw Data'!N363&lt;=2),'Bảng Giá'!$B$9,IF(AND('Raw Data'!N363&gt;2,'Raw Data'!N363&lt;=2.5),'Bảng Giá'!$B$10,IF(AND('Raw Data'!N363&gt;2.5,'Raw Data'!N363&lt;=3),'Bảng Giá'!$B$11,IF(AND('Raw Data'!N363&gt;3,'Raw Data'!N363&lt;=3.5),'Bảng Giá'!$B$12,IF(AND('Raw Data'!N363&gt;3.5,'Raw Data'!N363&lt;=4),'Bảng Giá'!$B$13,IF(AND('Raw Data'!N363&gt;4,'Raw Data'!N363&lt;=4.5),'Bảng Giá'!$B$14,IF(AND('Raw Data'!N363&gt;4.5,'Raw Data'!N363&lt;=5),'Bảng Giá'!$B$15,IF(AND('Raw Data'!N363&gt;5,'Raw Data'!N363&lt;=5.5),'Bảng Giá'!$B$16,IF(AND('Raw Data'!N363&gt;5.5,'Raw Data'!N363&lt;=6),'Bảng Giá'!$B$17,'Bảng Giá'!$B$18)))))))))))))))</f>
        <v>Next 0.5</v>
      </c>
      <c r="Q363" s="48">
        <f t="shared" si="33"/>
        <v>-0.97671033478893743</v>
      </c>
      <c r="R363">
        <f t="shared" si="34"/>
        <v>9600</v>
      </c>
      <c r="S363">
        <f t="shared" si="35"/>
        <v>-333900</v>
      </c>
    </row>
    <row r="364" spans="1:19" x14ac:dyDescent="0.25">
      <c r="A364" s="12">
        <v>363</v>
      </c>
      <c r="B364" s="12" t="s">
        <v>293</v>
      </c>
      <c r="C364" s="18">
        <v>31677136934266</v>
      </c>
      <c r="D364" s="17">
        <v>43013.936684062501</v>
      </c>
      <c r="E364" s="17">
        <v>43015.474476388888</v>
      </c>
      <c r="F364" s="13" t="s">
        <v>302</v>
      </c>
      <c r="G364" s="12">
        <v>850</v>
      </c>
      <c r="H364" s="12" t="s">
        <v>76</v>
      </c>
      <c r="I364" s="12" t="s">
        <v>146</v>
      </c>
      <c r="J364" s="37">
        <f>INDEX('Bảng Giá'!$C$3:$H$18,MATCH('Raw Data'!P364,'Bảng Giá'!$B$3:$B$18,0),MATCH('Raw Data'!M364,'Bảng Giá'!$C$2:$H$2,0))</f>
        <v>30500</v>
      </c>
      <c r="K364" s="12">
        <v>29900</v>
      </c>
      <c r="L364" s="36">
        <f t="shared" si="30"/>
        <v>1.5377923263877165</v>
      </c>
      <c r="M364" t="str">
        <f>'References data'!H365</f>
        <v>Liên Vùng đặc biệt</v>
      </c>
      <c r="N364">
        <f t="shared" si="31"/>
        <v>0.85</v>
      </c>
      <c r="O364">
        <f t="shared" si="32"/>
        <v>600</v>
      </c>
      <c r="P364" t="str">
        <f>IF(AND(N364&gt;0,N364&lt;=0.05),'Bảng Giá'!$B$3,IF(AND(N364&lt;=0.1,N364&gt;0.05),'Bảng Giá'!$B$4,IF(AND('Raw Data'!N364&gt;0.1,'Raw Data'!N364&lt;=0.25),'Bảng Giá'!$B$5,IF(AND('Raw Data'!N364&gt;0.25,'Raw Data'!N364&lt;=0.5),'Bảng Giá'!$B$6,IF(AND('Raw Data'!N364&gt;0.5,'Raw Data'!N364&lt;=1),'Bảng Giá'!$B$7,IF(AND('Raw Data'!N364&gt;1,'Raw Data'!N364&lt;=1.5),'Bảng Giá'!$B$8,IF(AND('Raw Data'!N364&gt;1.5,'Raw Data'!N364&lt;=2),'Bảng Giá'!$B$9,IF(AND('Raw Data'!N364&gt;2,'Raw Data'!N364&lt;=2.5),'Bảng Giá'!$B$10,IF(AND('Raw Data'!N364&gt;2.5,'Raw Data'!N364&lt;=3),'Bảng Giá'!$B$11,IF(AND('Raw Data'!N364&gt;3,'Raw Data'!N364&lt;=3.5),'Bảng Giá'!$B$12,IF(AND('Raw Data'!N364&gt;3.5,'Raw Data'!N364&lt;=4),'Bảng Giá'!$B$13,IF(AND('Raw Data'!N364&gt;4,'Raw Data'!N364&lt;=4.5),'Bảng Giá'!$B$14,IF(AND('Raw Data'!N364&gt;4.5,'Raw Data'!N364&lt;=5),'Bảng Giá'!$B$15,IF(AND('Raw Data'!N364&gt;5,'Raw Data'!N364&lt;=5.5),'Bảng Giá'!$B$16,IF(AND('Raw Data'!N364&gt;5.5,'Raw Data'!N364&lt;=6),'Bảng Giá'!$B$17,'Bảng Giá'!$B$18)))))))))))))))</f>
        <v>0.5&lt;x&lt;=1</v>
      </c>
      <c r="Q364" s="48">
        <f t="shared" si="33"/>
        <v>2.0066889632107024E-2</v>
      </c>
      <c r="R364">
        <f t="shared" si="34"/>
        <v>36600</v>
      </c>
      <c r="S364">
        <f t="shared" si="35"/>
        <v>6700</v>
      </c>
    </row>
    <row r="365" spans="1:19" x14ac:dyDescent="0.25">
      <c r="A365" s="12">
        <v>364</v>
      </c>
      <c r="B365" s="12" t="s">
        <v>293</v>
      </c>
      <c r="C365" s="18">
        <v>31677136898664</v>
      </c>
      <c r="D365" s="17">
        <v>43009.627340740743</v>
      </c>
      <c r="E365" s="17">
        <v>43011.50687341435</v>
      </c>
      <c r="F365" s="13" t="s">
        <v>302</v>
      </c>
      <c r="G365" s="12">
        <v>6000</v>
      </c>
      <c r="H365" s="12" t="s">
        <v>76</v>
      </c>
      <c r="I365" s="12" t="s">
        <v>146</v>
      </c>
      <c r="J365" s="37">
        <f>INDEX('Bảng Giá'!$C$3:$H$18,MATCH('Raw Data'!P365,'Bảng Giá'!$B$3:$B$18,0),MATCH('Raw Data'!M365,'Bảng Giá'!$C$2:$H$2,0))</f>
        <v>110500</v>
      </c>
      <c r="K365" s="12">
        <v>108300</v>
      </c>
      <c r="L365" s="36">
        <f t="shared" si="30"/>
        <v>1.8795326736071729</v>
      </c>
      <c r="M365" t="str">
        <f>'References data'!H366</f>
        <v>Liên Vùng đặc biệt</v>
      </c>
      <c r="N365">
        <f t="shared" si="31"/>
        <v>6</v>
      </c>
      <c r="O365">
        <f t="shared" si="32"/>
        <v>2200</v>
      </c>
      <c r="P365" t="str">
        <f>IF(AND(N365&gt;0,N365&lt;=0.05),'Bảng Giá'!$B$3,IF(AND(N365&lt;=0.1,N365&gt;0.05),'Bảng Giá'!$B$4,IF(AND('Raw Data'!N365&gt;0.1,'Raw Data'!N365&lt;=0.25),'Bảng Giá'!$B$5,IF(AND('Raw Data'!N365&gt;0.25,'Raw Data'!N365&lt;=0.5),'Bảng Giá'!$B$6,IF(AND('Raw Data'!N365&gt;0.5,'Raw Data'!N365&lt;=1),'Bảng Giá'!$B$7,IF(AND('Raw Data'!N365&gt;1,'Raw Data'!N365&lt;=1.5),'Bảng Giá'!$B$8,IF(AND('Raw Data'!N365&gt;1.5,'Raw Data'!N365&lt;=2),'Bảng Giá'!$B$9,IF(AND('Raw Data'!N365&gt;2,'Raw Data'!N365&lt;=2.5),'Bảng Giá'!$B$10,IF(AND('Raw Data'!N365&gt;2.5,'Raw Data'!N365&lt;=3),'Bảng Giá'!$B$11,IF(AND('Raw Data'!N365&gt;3,'Raw Data'!N365&lt;=3.5),'Bảng Giá'!$B$12,IF(AND('Raw Data'!N365&gt;3.5,'Raw Data'!N365&lt;=4),'Bảng Giá'!$B$13,IF(AND('Raw Data'!N365&gt;4,'Raw Data'!N365&lt;=4.5),'Bảng Giá'!$B$14,IF(AND('Raw Data'!N365&gt;4.5,'Raw Data'!N365&lt;=5),'Bảng Giá'!$B$15,IF(AND('Raw Data'!N365&gt;5,'Raw Data'!N365&lt;=5.5),'Bảng Giá'!$B$16,IF(AND('Raw Data'!N365&gt;5.5,'Raw Data'!N365&lt;=6),'Bảng Giá'!$B$17,'Bảng Giá'!$B$18)))))))))))))))</f>
        <v>5.5&lt;x&lt;=6</v>
      </c>
      <c r="Q365" s="48">
        <f t="shared" si="33"/>
        <v>2.0313942751615882E-2</v>
      </c>
      <c r="R365">
        <f t="shared" si="34"/>
        <v>132600</v>
      </c>
      <c r="S365">
        <f t="shared" si="35"/>
        <v>24300</v>
      </c>
    </row>
    <row r="366" spans="1:19" x14ac:dyDescent="0.25">
      <c r="A366" s="12">
        <v>365</v>
      </c>
      <c r="B366" s="12" t="s">
        <v>293</v>
      </c>
      <c r="C366" s="18">
        <v>31677136956078</v>
      </c>
      <c r="D366" s="17">
        <v>43017.762981446758</v>
      </c>
      <c r="E366" s="17">
        <v>43021.424208414355</v>
      </c>
      <c r="F366" s="13" t="s">
        <v>302</v>
      </c>
      <c r="G366" s="12">
        <v>6000</v>
      </c>
      <c r="H366" s="12" t="s">
        <v>76</v>
      </c>
      <c r="I366" s="12" t="s">
        <v>341</v>
      </c>
      <c r="J366" s="37">
        <f>INDEX('Bảng Giá'!$C$3:$H$18,MATCH('Raw Data'!P366,'Bảng Giá'!$B$3:$B$18,0),MATCH('Raw Data'!M366,'Bảng Giá'!$C$2:$H$2,0))</f>
        <v>117500</v>
      </c>
      <c r="K366" s="12">
        <v>114600</v>
      </c>
      <c r="L366" s="36">
        <f t="shared" si="30"/>
        <v>3.661226967597031</v>
      </c>
      <c r="M366" t="str">
        <f>'References data'!H367</f>
        <v>Liên Vùng</v>
      </c>
      <c r="N366">
        <f t="shared" si="31"/>
        <v>6</v>
      </c>
      <c r="O366">
        <f t="shared" si="32"/>
        <v>2900</v>
      </c>
      <c r="P366" t="str">
        <f>IF(AND(N366&gt;0,N366&lt;=0.05),'Bảng Giá'!$B$3,IF(AND(N366&lt;=0.1,N366&gt;0.05),'Bảng Giá'!$B$4,IF(AND('Raw Data'!N366&gt;0.1,'Raw Data'!N366&lt;=0.25),'Bảng Giá'!$B$5,IF(AND('Raw Data'!N366&gt;0.25,'Raw Data'!N366&lt;=0.5),'Bảng Giá'!$B$6,IF(AND('Raw Data'!N366&gt;0.5,'Raw Data'!N366&lt;=1),'Bảng Giá'!$B$7,IF(AND('Raw Data'!N366&gt;1,'Raw Data'!N366&lt;=1.5),'Bảng Giá'!$B$8,IF(AND('Raw Data'!N366&gt;1.5,'Raw Data'!N366&lt;=2),'Bảng Giá'!$B$9,IF(AND('Raw Data'!N366&gt;2,'Raw Data'!N366&lt;=2.5),'Bảng Giá'!$B$10,IF(AND('Raw Data'!N366&gt;2.5,'Raw Data'!N366&lt;=3),'Bảng Giá'!$B$11,IF(AND('Raw Data'!N366&gt;3,'Raw Data'!N366&lt;=3.5),'Bảng Giá'!$B$12,IF(AND('Raw Data'!N366&gt;3.5,'Raw Data'!N366&lt;=4),'Bảng Giá'!$B$13,IF(AND('Raw Data'!N366&gt;4,'Raw Data'!N366&lt;=4.5),'Bảng Giá'!$B$14,IF(AND('Raw Data'!N366&gt;4.5,'Raw Data'!N366&lt;=5),'Bảng Giá'!$B$15,IF(AND('Raw Data'!N366&gt;5,'Raw Data'!N366&lt;=5.5),'Bảng Giá'!$B$16,IF(AND('Raw Data'!N366&gt;5.5,'Raw Data'!N366&lt;=6),'Bảng Giá'!$B$17,'Bảng Giá'!$B$18)))))))))))))))</f>
        <v>5.5&lt;x&lt;=6</v>
      </c>
      <c r="Q366" s="48">
        <f t="shared" si="33"/>
        <v>2.530541012216405E-2</v>
      </c>
      <c r="R366">
        <f t="shared" si="34"/>
        <v>141000</v>
      </c>
      <c r="S366">
        <f t="shared" si="35"/>
        <v>26400</v>
      </c>
    </row>
    <row r="367" spans="1:19" x14ac:dyDescent="0.25">
      <c r="A367" s="12">
        <v>366</v>
      </c>
      <c r="B367" s="12" t="s">
        <v>293</v>
      </c>
      <c r="C367" s="18">
        <v>31677136919256</v>
      </c>
      <c r="D367" s="17">
        <v>43011.857258912038</v>
      </c>
      <c r="E367" s="17">
        <v>43015.45768738426</v>
      </c>
      <c r="F367" s="13" t="s">
        <v>302</v>
      </c>
      <c r="G367" s="12">
        <v>3600</v>
      </c>
      <c r="H367" s="12" t="s">
        <v>76</v>
      </c>
      <c r="I367" s="12" t="s">
        <v>92</v>
      </c>
      <c r="J367" s="37">
        <f>INDEX('Bảng Giá'!$C$3:$H$18,MATCH('Raw Data'!P367,'Bảng Giá'!$B$3:$B$18,0),MATCH('Raw Data'!M367,'Bảng Giá'!$C$2:$H$2,0))</f>
        <v>83500</v>
      </c>
      <c r="K367" s="12">
        <v>81500</v>
      </c>
      <c r="L367" s="36">
        <f t="shared" si="30"/>
        <v>3.60042847222212</v>
      </c>
      <c r="M367" t="str">
        <f>'References data'!H368</f>
        <v>Liên Vùng</v>
      </c>
      <c r="N367">
        <f t="shared" si="31"/>
        <v>3.6</v>
      </c>
      <c r="O367">
        <f t="shared" si="32"/>
        <v>2000</v>
      </c>
      <c r="P367" t="str">
        <f>IF(AND(N367&gt;0,N367&lt;=0.05),'Bảng Giá'!$B$3,IF(AND(N367&lt;=0.1,N367&gt;0.05),'Bảng Giá'!$B$4,IF(AND('Raw Data'!N367&gt;0.1,'Raw Data'!N367&lt;=0.25),'Bảng Giá'!$B$5,IF(AND('Raw Data'!N367&gt;0.25,'Raw Data'!N367&lt;=0.5),'Bảng Giá'!$B$6,IF(AND('Raw Data'!N367&gt;0.5,'Raw Data'!N367&lt;=1),'Bảng Giá'!$B$7,IF(AND('Raw Data'!N367&gt;1,'Raw Data'!N367&lt;=1.5),'Bảng Giá'!$B$8,IF(AND('Raw Data'!N367&gt;1.5,'Raw Data'!N367&lt;=2),'Bảng Giá'!$B$9,IF(AND('Raw Data'!N367&gt;2,'Raw Data'!N367&lt;=2.5),'Bảng Giá'!$B$10,IF(AND('Raw Data'!N367&gt;2.5,'Raw Data'!N367&lt;=3),'Bảng Giá'!$B$11,IF(AND('Raw Data'!N367&gt;3,'Raw Data'!N367&lt;=3.5),'Bảng Giá'!$B$12,IF(AND('Raw Data'!N367&gt;3.5,'Raw Data'!N367&lt;=4),'Bảng Giá'!$B$13,IF(AND('Raw Data'!N367&gt;4,'Raw Data'!N367&lt;=4.5),'Bảng Giá'!$B$14,IF(AND('Raw Data'!N367&gt;4.5,'Raw Data'!N367&lt;=5),'Bảng Giá'!$B$15,IF(AND('Raw Data'!N367&gt;5,'Raw Data'!N367&lt;=5.5),'Bảng Giá'!$B$16,IF(AND('Raw Data'!N367&gt;5.5,'Raw Data'!N367&lt;=6),'Bảng Giá'!$B$17,'Bảng Giá'!$B$18)))))))))))))))</f>
        <v>3.5&lt;x&lt;=4</v>
      </c>
      <c r="Q367" s="48">
        <f t="shared" si="33"/>
        <v>2.4539877300613498E-2</v>
      </c>
      <c r="R367">
        <f t="shared" si="34"/>
        <v>100200</v>
      </c>
      <c r="S367">
        <f t="shared" si="35"/>
        <v>18700</v>
      </c>
    </row>
    <row r="368" spans="1:19" x14ac:dyDescent="0.25">
      <c r="A368" s="12">
        <v>367</v>
      </c>
      <c r="B368" s="12" t="s">
        <v>293</v>
      </c>
      <c r="C368" s="18">
        <v>31677136952005</v>
      </c>
      <c r="D368" s="17">
        <v>43015.918846099536</v>
      </c>
      <c r="E368" s="17">
        <v>43017.717670949074</v>
      </c>
      <c r="F368" s="13" t="s">
        <v>302</v>
      </c>
      <c r="G368" s="12">
        <v>3125</v>
      </c>
      <c r="H368" s="12" t="s">
        <v>76</v>
      </c>
      <c r="I368" s="12" t="s">
        <v>142</v>
      </c>
      <c r="J368" s="37">
        <f>INDEX('Bảng Giá'!$C$3:$H$18,MATCH('Raw Data'!P368,'Bảng Giá'!$B$3:$B$18,0),MATCH('Raw Data'!M368,'Bảng Giá'!$C$2:$H$2,0))</f>
        <v>70500</v>
      </c>
      <c r="K368" s="12">
        <v>69100</v>
      </c>
      <c r="L368" s="36">
        <f t="shared" si="30"/>
        <v>1.7988248495385051</v>
      </c>
      <c r="M368" t="str">
        <f>'References data'!H369</f>
        <v>Liên Vùng đặc biệt</v>
      </c>
      <c r="N368">
        <f t="shared" si="31"/>
        <v>3.125</v>
      </c>
      <c r="O368">
        <f t="shared" si="32"/>
        <v>1400</v>
      </c>
      <c r="P368" t="str">
        <f>IF(AND(N368&gt;0,N368&lt;=0.05),'Bảng Giá'!$B$3,IF(AND(N368&lt;=0.1,N368&gt;0.05),'Bảng Giá'!$B$4,IF(AND('Raw Data'!N368&gt;0.1,'Raw Data'!N368&lt;=0.25),'Bảng Giá'!$B$5,IF(AND('Raw Data'!N368&gt;0.25,'Raw Data'!N368&lt;=0.5),'Bảng Giá'!$B$6,IF(AND('Raw Data'!N368&gt;0.5,'Raw Data'!N368&lt;=1),'Bảng Giá'!$B$7,IF(AND('Raw Data'!N368&gt;1,'Raw Data'!N368&lt;=1.5),'Bảng Giá'!$B$8,IF(AND('Raw Data'!N368&gt;1.5,'Raw Data'!N368&lt;=2),'Bảng Giá'!$B$9,IF(AND('Raw Data'!N368&gt;2,'Raw Data'!N368&lt;=2.5),'Bảng Giá'!$B$10,IF(AND('Raw Data'!N368&gt;2.5,'Raw Data'!N368&lt;=3),'Bảng Giá'!$B$11,IF(AND('Raw Data'!N368&gt;3,'Raw Data'!N368&lt;=3.5),'Bảng Giá'!$B$12,IF(AND('Raw Data'!N368&gt;3.5,'Raw Data'!N368&lt;=4),'Bảng Giá'!$B$13,IF(AND('Raw Data'!N368&gt;4,'Raw Data'!N368&lt;=4.5),'Bảng Giá'!$B$14,IF(AND('Raw Data'!N368&gt;4.5,'Raw Data'!N368&lt;=5),'Bảng Giá'!$B$15,IF(AND('Raw Data'!N368&gt;5,'Raw Data'!N368&lt;=5.5),'Bảng Giá'!$B$16,IF(AND('Raw Data'!N368&gt;5.5,'Raw Data'!N368&lt;=6),'Bảng Giá'!$B$17,'Bảng Giá'!$B$18)))))))))))))))</f>
        <v>3&lt;x&lt;=3.5</v>
      </c>
      <c r="Q368" s="48">
        <f t="shared" si="33"/>
        <v>2.0260492040520984E-2</v>
      </c>
      <c r="R368">
        <f t="shared" si="34"/>
        <v>84600</v>
      </c>
      <c r="S368">
        <f t="shared" si="35"/>
        <v>15500</v>
      </c>
    </row>
    <row r="369" spans="1:19" x14ac:dyDescent="0.25">
      <c r="A369" s="12">
        <v>368</v>
      </c>
      <c r="B369" s="12" t="s">
        <v>293</v>
      </c>
      <c r="C369" s="18">
        <v>31677136899224</v>
      </c>
      <c r="D369" s="17">
        <v>43010.379074155091</v>
      </c>
      <c r="E369" s="17">
        <v>43011.413238159723</v>
      </c>
      <c r="F369" s="13" t="s">
        <v>302</v>
      </c>
      <c r="G369" s="12">
        <v>2200</v>
      </c>
      <c r="H369" s="12" t="s">
        <v>76</v>
      </c>
      <c r="I369" s="12" t="s">
        <v>128</v>
      </c>
      <c r="J369" s="37">
        <f>INDEX('Bảng Giá'!$C$3:$H$18,MATCH('Raw Data'!P369,'Bảng Giá'!$B$3:$B$18,0),MATCH('Raw Data'!M369,'Bảng Giá'!$C$2:$H$2,0))</f>
        <v>54500</v>
      </c>
      <c r="K369" s="12">
        <v>53500</v>
      </c>
      <c r="L369" s="36">
        <f t="shared" si="30"/>
        <v>1.034164004631748</v>
      </c>
      <c r="M369" t="str">
        <f>'References data'!H370</f>
        <v>Liên Vùng đặc biệt</v>
      </c>
      <c r="N369">
        <f t="shared" si="31"/>
        <v>2.2000000000000002</v>
      </c>
      <c r="O369">
        <f t="shared" si="32"/>
        <v>1000</v>
      </c>
      <c r="P369" t="str">
        <f>IF(AND(N369&gt;0,N369&lt;=0.05),'Bảng Giá'!$B$3,IF(AND(N369&lt;=0.1,N369&gt;0.05),'Bảng Giá'!$B$4,IF(AND('Raw Data'!N369&gt;0.1,'Raw Data'!N369&lt;=0.25),'Bảng Giá'!$B$5,IF(AND('Raw Data'!N369&gt;0.25,'Raw Data'!N369&lt;=0.5),'Bảng Giá'!$B$6,IF(AND('Raw Data'!N369&gt;0.5,'Raw Data'!N369&lt;=1),'Bảng Giá'!$B$7,IF(AND('Raw Data'!N369&gt;1,'Raw Data'!N369&lt;=1.5),'Bảng Giá'!$B$8,IF(AND('Raw Data'!N369&gt;1.5,'Raw Data'!N369&lt;=2),'Bảng Giá'!$B$9,IF(AND('Raw Data'!N369&gt;2,'Raw Data'!N369&lt;=2.5),'Bảng Giá'!$B$10,IF(AND('Raw Data'!N369&gt;2.5,'Raw Data'!N369&lt;=3),'Bảng Giá'!$B$11,IF(AND('Raw Data'!N369&gt;3,'Raw Data'!N369&lt;=3.5),'Bảng Giá'!$B$12,IF(AND('Raw Data'!N369&gt;3.5,'Raw Data'!N369&lt;=4),'Bảng Giá'!$B$13,IF(AND('Raw Data'!N369&gt;4,'Raw Data'!N369&lt;=4.5),'Bảng Giá'!$B$14,IF(AND('Raw Data'!N369&gt;4.5,'Raw Data'!N369&lt;=5),'Bảng Giá'!$B$15,IF(AND('Raw Data'!N369&gt;5,'Raw Data'!N369&lt;=5.5),'Bảng Giá'!$B$16,IF(AND('Raw Data'!N369&gt;5.5,'Raw Data'!N369&lt;=6),'Bảng Giá'!$B$17,'Bảng Giá'!$B$18)))))))))))))))</f>
        <v>2&lt;x&lt;=2.5</v>
      </c>
      <c r="Q369" s="48">
        <f t="shared" si="33"/>
        <v>1.8691588785046728E-2</v>
      </c>
      <c r="R369">
        <f t="shared" si="34"/>
        <v>65400</v>
      </c>
      <c r="S369">
        <f t="shared" si="35"/>
        <v>11900</v>
      </c>
    </row>
    <row r="370" spans="1:19" x14ac:dyDescent="0.25">
      <c r="A370" s="12">
        <v>369</v>
      </c>
      <c r="B370" s="12" t="s">
        <v>293</v>
      </c>
      <c r="C370" s="18">
        <v>31677136897423</v>
      </c>
      <c r="D370" s="17">
        <v>43009.454434178238</v>
      </c>
      <c r="E370" s="17">
        <v>43012.383523495373</v>
      </c>
      <c r="F370" s="13" t="s">
        <v>302</v>
      </c>
      <c r="G370" s="12">
        <v>800</v>
      </c>
      <c r="H370" s="12" t="s">
        <v>76</v>
      </c>
      <c r="I370" s="12" t="s">
        <v>312</v>
      </c>
      <c r="J370" s="37">
        <f>INDEX('Bảng Giá'!$C$3:$H$18,MATCH('Raw Data'!P370,'Bảng Giá'!$B$3:$B$18,0),MATCH('Raw Data'!M370,'Bảng Giá'!$C$2:$H$2,0))</f>
        <v>32500</v>
      </c>
      <c r="K370" s="12">
        <v>31700</v>
      </c>
      <c r="L370" s="36">
        <f t="shared" si="30"/>
        <v>2.9290893171346397</v>
      </c>
      <c r="M370" t="str">
        <f>'References data'!H371</f>
        <v>Liên Vùng</v>
      </c>
      <c r="N370">
        <f t="shared" si="31"/>
        <v>0.8</v>
      </c>
      <c r="O370">
        <f t="shared" si="32"/>
        <v>800</v>
      </c>
      <c r="P370" t="str">
        <f>IF(AND(N370&gt;0,N370&lt;=0.05),'Bảng Giá'!$B$3,IF(AND(N370&lt;=0.1,N370&gt;0.05),'Bảng Giá'!$B$4,IF(AND('Raw Data'!N370&gt;0.1,'Raw Data'!N370&lt;=0.25),'Bảng Giá'!$B$5,IF(AND('Raw Data'!N370&gt;0.25,'Raw Data'!N370&lt;=0.5),'Bảng Giá'!$B$6,IF(AND('Raw Data'!N370&gt;0.5,'Raw Data'!N370&lt;=1),'Bảng Giá'!$B$7,IF(AND('Raw Data'!N370&gt;1,'Raw Data'!N370&lt;=1.5),'Bảng Giá'!$B$8,IF(AND('Raw Data'!N370&gt;1.5,'Raw Data'!N370&lt;=2),'Bảng Giá'!$B$9,IF(AND('Raw Data'!N370&gt;2,'Raw Data'!N370&lt;=2.5),'Bảng Giá'!$B$10,IF(AND('Raw Data'!N370&gt;2.5,'Raw Data'!N370&lt;=3),'Bảng Giá'!$B$11,IF(AND('Raw Data'!N370&gt;3,'Raw Data'!N370&lt;=3.5),'Bảng Giá'!$B$12,IF(AND('Raw Data'!N370&gt;3.5,'Raw Data'!N370&lt;=4),'Bảng Giá'!$B$13,IF(AND('Raw Data'!N370&gt;4,'Raw Data'!N370&lt;=4.5),'Bảng Giá'!$B$14,IF(AND('Raw Data'!N370&gt;4.5,'Raw Data'!N370&lt;=5),'Bảng Giá'!$B$15,IF(AND('Raw Data'!N370&gt;5,'Raw Data'!N370&lt;=5.5),'Bảng Giá'!$B$16,IF(AND('Raw Data'!N370&gt;5.5,'Raw Data'!N370&lt;=6),'Bảng Giá'!$B$17,'Bảng Giá'!$B$18)))))))))))))))</f>
        <v>0.5&lt;x&lt;=1</v>
      </c>
      <c r="Q370" s="48">
        <f t="shared" si="33"/>
        <v>2.5236593059936908E-2</v>
      </c>
      <c r="R370">
        <f t="shared" si="34"/>
        <v>39000</v>
      </c>
      <c r="S370">
        <f t="shared" si="35"/>
        <v>7300</v>
      </c>
    </row>
    <row r="371" spans="1:19" x14ac:dyDescent="0.25">
      <c r="A371" s="12">
        <v>370</v>
      </c>
      <c r="B371" s="12" t="s">
        <v>293</v>
      </c>
      <c r="C371" s="18">
        <v>31677136896089</v>
      </c>
      <c r="D371" s="17">
        <v>43009.454298067132</v>
      </c>
      <c r="E371" s="17">
        <v>43011.423283564814</v>
      </c>
      <c r="F371" s="13" t="s">
        <v>302</v>
      </c>
      <c r="G371" s="12">
        <v>650</v>
      </c>
      <c r="H371" s="12" t="s">
        <v>76</v>
      </c>
      <c r="I371" s="12" t="s">
        <v>128</v>
      </c>
      <c r="J371" s="37">
        <f>INDEX('Bảng Giá'!$C$3:$H$18,MATCH('Raw Data'!P371,'Bảng Giá'!$B$3:$B$18,0),MATCH('Raw Data'!M371,'Bảng Giá'!$C$2:$H$2,0))</f>
        <v>30500</v>
      </c>
      <c r="K371" s="12">
        <v>29900</v>
      </c>
      <c r="L371" s="36">
        <f t="shared" si="30"/>
        <v>1.9689854976822971</v>
      </c>
      <c r="M371" t="str">
        <f>'References data'!H372</f>
        <v>Liên Vùng đặc biệt</v>
      </c>
      <c r="N371">
        <f t="shared" si="31"/>
        <v>0.65</v>
      </c>
      <c r="O371">
        <f t="shared" si="32"/>
        <v>600</v>
      </c>
      <c r="P371" t="str">
        <f>IF(AND(N371&gt;0,N371&lt;=0.05),'Bảng Giá'!$B$3,IF(AND(N371&lt;=0.1,N371&gt;0.05),'Bảng Giá'!$B$4,IF(AND('Raw Data'!N371&gt;0.1,'Raw Data'!N371&lt;=0.25),'Bảng Giá'!$B$5,IF(AND('Raw Data'!N371&gt;0.25,'Raw Data'!N371&lt;=0.5),'Bảng Giá'!$B$6,IF(AND('Raw Data'!N371&gt;0.5,'Raw Data'!N371&lt;=1),'Bảng Giá'!$B$7,IF(AND('Raw Data'!N371&gt;1,'Raw Data'!N371&lt;=1.5),'Bảng Giá'!$B$8,IF(AND('Raw Data'!N371&gt;1.5,'Raw Data'!N371&lt;=2),'Bảng Giá'!$B$9,IF(AND('Raw Data'!N371&gt;2,'Raw Data'!N371&lt;=2.5),'Bảng Giá'!$B$10,IF(AND('Raw Data'!N371&gt;2.5,'Raw Data'!N371&lt;=3),'Bảng Giá'!$B$11,IF(AND('Raw Data'!N371&gt;3,'Raw Data'!N371&lt;=3.5),'Bảng Giá'!$B$12,IF(AND('Raw Data'!N371&gt;3.5,'Raw Data'!N371&lt;=4),'Bảng Giá'!$B$13,IF(AND('Raw Data'!N371&gt;4,'Raw Data'!N371&lt;=4.5),'Bảng Giá'!$B$14,IF(AND('Raw Data'!N371&gt;4.5,'Raw Data'!N371&lt;=5),'Bảng Giá'!$B$15,IF(AND('Raw Data'!N371&gt;5,'Raw Data'!N371&lt;=5.5),'Bảng Giá'!$B$16,IF(AND('Raw Data'!N371&gt;5.5,'Raw Data'!N371&lt;=6),'Bảng Giá'!$B$17,'Bảng Giá'!$B$18)))))))))))))))</f>
        <v>0.5&lt;x&lt;=1</v>
      </c>
      <c r="Q371" s="48">
        <f t="shared" si="33"/>
        <v>2.0066889632107024E-2</v>
      </c>
      <c r="R371">
        <f t="shared" si="34"/>
        <v>36600</v>
      </c>
      <c r="S371">
        <f t="shared" si="35"/>
        <v>6700</v>
      </c>
    </row>
    <row r="372" spans="1:19" x14ac:dyDescent="0.25">
      <c r="A372" s="12">
        <v>371</v>
      </c>
      <c r="B372" s="12" t="s">
        <v>293</v>
      </c>
      <c r="C372" s="18">
        <v>31677136898285</v>
      </c>
      <c r="D372" s="17">
        <v>43010.405338657409</v>
      </c>
      <c r="E372" s="17">
        <v>43011.423155787037</v>
      </c>
      <c r="F372" s="13" t="s">
        <v>302</v>
      </c>
      <c r="G372" s="12">
        <v>210</v>
      </c>
      <c r="H372" s="12" t="s">
        <v>76</v>
      </c>
      <c r="I372" s="12" t="s">
        <v>146</v>
      </c>
      <c r="J372" s="37">
        <f>INDEX('Bảng Giá'!$C$3:$H$18,MATCH('Raw Data'!P372,'Bảng Giá'!$B$3:$B$18,0),MATCH('Raw Data'!M372,'Bảng Giá'!$C$2:$H$2,0))</f>
        <v>21000</v>
      </c>
      <c r="K372" s="12">
        <v>20600</v>
      </c>
      <c r="L372" s="36">
        <f t="shared" si="30"/>
        <v>1.0178171296283836</v>
      </c>
      <c r="M372" t="str">
        <f>'References data'!H373</f>
        <v>Liên Vùng đặc biệt</v>
      </c>
      <c r="N372">
        <f t="shared" si="31"/>
        <v>0.21</v>
      </c>
      <c r="O372">
        <f t="shared" si="32"/>
        <v>400</v>
      </c>
      <c r="P372" t="str">
        <f>IF(AND(N372&gt;0,N372&lt;=0.05),'Bảng Giá'!$B$3,IF(AND(N372&lt;=0.1,N372&gt;0.05),'Bảng Giá'!$B$4,IF(AND('Raw Data'!N372&gt;0.1,'Raw Data'!N372&lt;=0.25),'Bảng Giá'!$B$5,IF(AND('Raw Data'!N372&gt;0.25,'Raw Data'!N372&lt;=0.5),'Bảng Giá'!$B$6,IF(AND('Raw Data'!N372&gt;0.5,'Raw Data'!N372&lt;=1),'Bảng Giá'!$B$7,IF(AND('Raw Data'!N372&gt;1,'Raw Data'!N372&lt;=1.5),'Bảng Giá'!$B$8,IF(AND('Raw Data'!N372&gt;1.5,'Raw Data'!N372&lt;=2),'Bảng Giá'!$B$9,IF(AND('Raw Data'!N372&gt;2,'Raw Data'!N372&lt;=2.5),'Bảng Giá'!$B$10,IF(AND('Raw Data'!N372&gt;2.5,'Raw Data'!N372&lt;=3),'Bảng Giá'!$B$11,IF(AND('Raw Data'!N372&gt;3,'Raw Data'!N372&lt;=3.5),'Bảng Giá'!$B$12,IF(AND('Raw Data'!N372&gt;3.5,'Raw Data'!N372&lt;=4),'Bảng Giá'!$B$13,IF(AND('Raw Data'!N372&gt;4,'Raw Data'!N372&lt;=4.5),'Bảng Giá'!$B$14,IF(AND('Raw Data'!N372&gt;4.5,'Raw Data'!N372&lt;=5),'Bảng Giá'!$B$15,IF(AND('Raw Data'!N372&gt;5,'Raw Data'!N372&lt;=5.5),'Bảng Giá'!$B$16,IF(AND('Raw Data'!N372&gt;5.5,'Raw Data'!N372&lt;=6),'Bảng Giá'!$B$17,'Bảng Giá'!$B$18)))))))))))))))</f>
        <v>0.1&lt;x&lt;=0.25</v>
      </c>
      <c r="Q372" s="48">
        <f t="shared" si="33"/>
        <v>1.9417475728155338E-2</v>
      </c>
      <c r="R372">
        <f t="shared" si="34"/>
        <v>25200</v>
      </c>
      <c r="S372">
        <f t="shared" si="35"/>
        <v>4600</v>
      </c>
    </row>
    <row r="373" spans="1:19" x14ac:dyDescent="0.25">
      <c r="A373" s="12">
        <v>372</v>
      </c>
      <c r="B373" s="12" t="s">
        <v>293</v>
      </c>
      <c r="C373" s="18">
        <v>31677136928303</v>
      </c>
      <c r="D373" s="17">
        <v>43012.601529398147</v>
      </c>
      <c r="E373" s="17">
        <v>43014.617406979167</v>
      </c>
      <c r="F373" s="13" t="s">
        <v>302</v>
      </c>
      <c r="G373" s="12">
        <v>2500</v>
      </c>
      <c r="H373" s="12" t="s">
        <v>76</v>
      </c>
      <c r="I373" s="12" t="s">
        <v>128</v>
      </c>
      <c r="J373" s="37">
        <f>INDEX('Bảng Giá'!$C$3:$H$18,MATCH('Raw Data'!P373,'Bảng Giá'!$B$3:$B$18,0),MATCH('Raw Data'!M373,'Bảng Giá'!$C$2:$H$2,0))</f>
        <v>54500</v>
      </c>
      <c r="K373" s="12">
        <v>61300</v>
      </c>
      <c r="L373" s="36">
        <f t="shared" si="30"/>
        <v>2.0158775810195948</v>
      </c>
      <c r="M373" t="str">
        <f>'References data'!H374</f>
        <v>Liên Vùng đặc biệt</v>
      </c>
      <c r="N373">
        <f t="shared" si="31"/>
        <v>2.5</v>
      </c>
      <c r="O373">
        <f t="shared" si="32"/>
        <v>-6800</v>
      </c>
      <c r="P373" t="str">
        <f>IF(AND(N373&gt;0,N373&lt;=0.05),'Bảng Giá'!$B$3,IF(AND(N373&lt;=0.1,N373&gt;0.05),'Bảng Giá'!$B$4,IF(AND('Raw Data'!N373&gt;0.1,'Raw Data'!N373&lt;=0.25),'Bảng Giá'!$B$5,IF(AND('Raw Data'!N373&gt;0.25,'Raw Data'!N373&lt;=0.5),'Bảng Giá'!$B$6,IF(AND('Raw Data'!N373&gt;0.5,'Raw Data'!N373&lt;=1),'Bảng Giá'!$B$7,IF(AND('Raw Data'!N373&gt;1,'Raw Data'!N373&lt;=1.5),'Bảng Giá'!$B$8,IF(AND('Raw Data'!N373&gt;1.5,'Raw Data'!N373&lt;=2),'Bảng Giá'!$B$9,IF(AND('Raw Data'!N373&gt;2,'Raw Data'!N373&lt;=2.5),'Bảng Giá'!$B$10,IF(AND('Raw Data'!N373&gt;2.5,'Raw Data'!N373&lt;=3),'Bảng Giá'!$B$11,IF(AND('Raw Data'!N373&gt;3,'Raw Data'!N373&lt;=3.5),'Bảng Giá'!$B$12,IF(AND('Raw Data'!N373&gt;3.5,'Raw Data'!N373&lt;=4),'Bảng Giá'!$B$13,IF(AND('Raw Data'!N373&gt;4,'Raw Data'!N373&lt;=4.5),'Bảng Giá'!$B$14,IF(AND('Raw Data'!N373&gt;4.5,'Raw Data'!N373&lt;=5),'Bảng Giá'!$B$15,IF(AND('Raw Data'!N373&gt;5,'Raw Data'!N373&lt;=5.5),'Bảng Giá'!$B$16,IF(AND('Raw Data'!N373&gt;5.5,'Raw Data'!N373&lt;=6),'Bảng Giá'!$B$17,'Bảng Giá'!$B$18)))))))))))))))</f>
        <v>2&lt;x&lt;=2.5</v>
      </c>
      <c r="Q373" s="48">
        <f t="shared" si="33"/>
        <v>-0.11092985318107668</v>
      </c>
      <c r="R373">
        <f t="shared" si="34"/>
        <v>65400</v>
      </c>
      <c r="S373">
        <f t="shared" si="35"/>
        <v>4100</v>
      </c>
    </row>
    <row r="374" spans="1:19" x14ac:dyDescent="0.25">
      <c r="A374" s="12">
        <v>373</v>
      </c>
      <c r="B374" s="12" t="s">
        <v>293</v>
      </c>
      <c r="C374" s="18">
        <v>31677136964965</v>
      </c>
      <c r="D374" s="17">
        <v>43018.971192442128</v>
      </c>
      <c r="E374" s="17">
        <v>43022.442412766206</v>
      </c>
      <c r="F374" s="13" t="s">
        <v>302</v>
      </c>
      <c r="G374" s="12">
        <v>2025</v>
      </c>
      <c r="H374" s="12" t="s">
        <v>76</v>
      </c>
      <c r="I374" s="12" t="s">
        <v>319</v>
      </c>
      <c r="J374" s="37">
        <f>INDEX('Bảng Giá'!$C$3:$H$18,MATCH('Raw Data'!P374,'Bảng Giá'!$B$3:$B$18,0),MATCH('Raw Data'!M374,'Bảng Giá'!$C$2:$H$2,0))</f>
        <v>58000</v>
      </c>
      <c r="K374" s="12">
        <v>56600</v>
      </c>
      <c r="L374" s="36">
        <f t="shared" si="30"/>
        <v>3.4712203240778763</v>
      </c>
      <c r="M374" t="str">
        <f>'References data'!H375</f>
        <v>Liên Vùng</v>
      </c>
      <c r="N374">
        <f t="shared" si="31"/>
        <v>2.0249999999999999</v>
      </c>
      <c r="O374">
        <f t="shared" si="32"/>
        <v>1400</v>
      </c>
      <c r="P374" t="str">
        <f>IF(AND(N374&gt;0,N374&lt;=0.05),'Bảng Giá'!$B$3,IF(AND(N374&lt;=0.1,N374&gt;0.05),'Bảng Giá'!$B$4,IF(AND('Raw Data'!N374&gt;0.1,'Raw Data'!N374&lt;=0.25),'Bảng Giá'!$B$5,IF(AND('Raw Data'!N374&gt;0.25,'Raw Data'!N374&lt;=0.5),'Bảng Giá'!$B$6,IF(AND('Raw Data'!N374&gt;0.5,'Raw Data'!N374&lt;=1),'Bảng Giá'!$B$7,IF(AND('Raw Data'!N374&gt;1,'Raw Data'!N374&lt;=1.5),'Bảng Giá'!$B$8,IF(AND('Raw Data'!N374&gt;1.5,'Raw Data'!N374&lt;=2),'Bảng Giá'!$B$9,IF(AND('Raw Data'!N374&gt;2,'Raw Data'!N374&lt;=2.5),'Bảng Giá'!$B$10,IF(AND('Raw Data'!N374&gt;2.5,'Raw Data'!N374&lt;=3),'Bảng Giá'!$B$11,IF(AND('Raw Data'!N374&gt;3,'Raw Data'!N374&lt;=3.5),'Bảng Giá'!$B$12,IF(AND('Raw Data'!N374&gt;3.5,'Raw Data'!N374&lt;=4),'Bảng Giá'!$B$13,IF(AND('Raw Data'!N374&gt;4,'Raw Data'!N374&lt;=4.5),'Bảng Giá'!$B$14,IF(AND('Raw Data'!N374&gt;4.5,'Raw Data'!N374&lt;=5),'Bảng Giá'!$B$15,IF(AND('Raw Data'!N374&gt;5,'Raw Data'!N374&lt;=5.5),'Bảng Giá'!$B$16,IF(AND('Raw Data'!N374&gt;5.5,'Raw Data'!N374&lt;=6),'Bảng Giá'!$B$17,'Bảng Giá'!$B$18)))))))))))))))</f>
        <v>2&lt;x&lt;=2.5</v>
      </c>
      <c r="Q374" s="48">
        <f t="shared" si="33"/>
        <v>2.4734982332155476E-2</v>
      </c>
      <c r="R374">
        <f t="shared" si="34"/>
        <v>69600</v>
      </c>
      <c r="S374">
        <f t="shared" si="35"/>
        <v>13000</v>
      </c>
    </row>
    <row r="375" spans="1:19" x14ac:dyDescent="0.25">
      <c r="A375" s="12">
        <v>374</v>
      </c>
      <c r="B375" s="12" t="s">
        <v>293</v>
      </c>
      <c r="C375" s="18">
        <v>31677136896642</v>
      </c>
      <c r="D375" s="17">
        <v>43009.450827199071</v>
      </c>
      <c r="E375" s="17">
        <v>43011.461992824072</v>
      </c>
      <c r="F375" s="13" t="s">
        <v>302</v>
      </c>
      <c r="G375" s="12">
        <v>600</v>
      </c>
      <c r="H375" s="12" t="s">
        <v>76</v>
      </c>
      <c r="I375" s="12" t="s">
        <v>131</v>
      </c>
      <c r="J375" s="37">
        <f>INDEX('Bảng Giá'!$C$3:$H$18,MATCH('Raw Data'!P375,'Bảng Giá'!$B$3:$B$18,0),MATCH('Raw Data'!M375,'Bảng Giá'!$C$2:$H$2,0))</f>
        <v>30500</v>
      </c>
      <c r="K375" s="12">
        <v>29900</v>
      </c>
      <c r="L375" s="36">
        <f t="shared" si="30"/>
        <v>2.0111656250010128</v>
      </c>
      <c r="M375" t="str">
        <f>'References data'!H376</f>
        <v>Liên Vùng đặc biệt</v>
      </c>
      <c r="N375">
        <f t="shared" si="31"/>
        <v>0.6</v>
      </c>
      <c r="O375">
        <f t="shared" si="32"/>
        <v>600</v>
      </c>
      <c r="P375" t="str">
        <f>IF(AND(N375&gt;0,N375&lt;=0.05),'Bảng Giá'!$B$3,IF(AND(N375&lt;=0.1,N375&gt;0.05),'Bảng Giá'!$B$4,IF(AND('Raw Data'!N375&gt;0.1,'Raw Data'!N375&lt;=0.25),'Bảng Giá'!$B$5,IF(AND('Raw Data'!N375&gt;0.25,'Raw Data'!N375&lt;=0.5),'Bảng Giá'!$B$6,IF(AND('Raw Data'!N375&gt;0.5,'Raw Data'!N375&lt;=1),'Bảng Giá'!$B$7,IF(AND('Raw Data'!N375&gt;1,'Raw Data'!N375&lt;=1.5),'Bảng Giá'!$B$8,IF(AND('Raw Data'!N375&gt;1.5,'Raw Data'!N375&lt;=2),'Bảng Giá'!$B$9,IF(AND('Raw Data'!N375&gt;2,'Raw Data'!N375&lt;=2.5),'Bảng Giá'!$B$10,IF(AND('Raw Data'!N375&gt;2.5,'Raw Data'!N375&lt;=3),'Bảng Giá'!$B$11,IF(AND('Raw Data'!N375&gt;3,'Raw Data'!N375&lt;=3.5),'Bảng Giá'!$B$12,IF(AND('Raw Data'!N375&gt;3.5,'Raw Data'!N375&lt;=4),'Bảng Giá'!$B$13,IF(AND('Raw Data'!N375&gt;4,'Raw Data'!N375&lt;=4.5),'Bảng Giá'!$B$14,IF(AND('Raw Data'!N375&gt;4.5,'Raw Data'!N375&lt;=5),'Bảng Giá'!$B$15,IF(AND('Raw Data'!N375&gt;5,'Raw Data'!N375&lt;=5.5),'Bảng Giá'!$B$16,IF(AND('Raw Data'!N375&gt;5.5,'Raw Data'!N375&lt;=6),'Bảng Giá'!$B$17,'Bảng Giá'!$B$18)))))))))))))))</f>
        <v>0.5&lt;x&lt;=1</v>
      </c>
      <c r="Q375" s="48">
        <f t="shared" si="33"/>
        <v>2.0066889632107024E-2</v>
      </c>
      <c r="R375">
        <f t="shared" si="34"/>
        <v>36600</v>
      </c>
      <c r="S375">
        <f t="shared" si="35"/>
        <v>6700</v>
      </c>
    </row>
    <row r="376" spans="1:19" x14ac:dyDescent="0.25">
      <c r="A376" s="12">
        <v>375</v>
      </c>
      <c r="B376" s="12" t="s">
        <v>293</v>
      </c>
      <c r="C376" s="18">
        <v>31677136897886</v>
      </c>
      <c r="D376" s="17">
        <v>43009.450726701391</v>
      </c>
      <c r="E376" s="17">
        <v>43011.396155555558</v>
      </c>
      <c r="F376" s="13" t="s">
        <v>302</v>
      </c>
      <c r="G376" s="12">
        <v>200</v>
      </c>
      <c r="H376" s="12" t="s">
        <v>76</v>
      </c>
      <c r="I376" s="12" t="s">
        <v>142</v>
      </c>
      <c r="J376" s="37">
        <f>INDEX('Bảng Giá'!$C$3:$H$18,MATCH('Raw Data'!P376,'Bảng Giá'!$B$3:$B$18,0),MATCH('Raw Data'!M376,'Bảng Giá'!$C$2:$H$2,0))</f>
        <v>21000</v>
      </c>
      <c r="K376" s="12">
        <v>20600</v>
      </c>
      <c r="L376" s="36">
        <f t="shared" si="30"/>
        <v>1.9454288541674032</v>
      </c>
      <c r="M376" t="str">
        <f>'References data'!H377</f>
        <v>Liên Vùng đặc biệt</v>
      </c>
      <c r="N376">
        <f t="shared" si="31"/>
        <v>0.2</v>
      </c>
      <c r="O376">
        <f t="shared" si="32"/>
        <v>400</v>
      </c>
      <c r="P376" t="str">
        <f>IF(AND(N376&gt;0,N376&lt;=0.05),'Bảng Giá'!$B$3,IF(AND(N376&lt;=0.1,N376&gt;0.05),'Bảng Giá'!$B$4,IF(AND('Raw Data'!N376&gt;0.1,'Raw Data'!N376&lt;=0.25),'Bảng Giá'!$B$5,IF(AND('Raw Data'!N376&gt;0.25,'Raw Data'!N376&lt;=0.5),'Bảng Giá'!$B$6,IF(AND('Raw Data'!N376&gt;0.5,'Raw Data'!N376&lt;=1),'Bảng Giá'!$B$7,IF(AND('Raw Data'!N376&gt;1,'Raw Data'!N376&lt;=1.5),'Bảng Giá'!$B$8,IF(AND('Raw Data'!N376&gt;1.5,'Raw Data'!N376&lt;=2),'Bảng Giá'!$B$9,IF(AND('Raw Data'!N376&gt;2,'Raw Data'!N376&lt;=2.5),'Bảng Giá'!$B$10,IF(AND('Raw Data'!N376&gt;2.5,'Raw Data'!N376&lt;=3),'Bảng Giá'!$B$11,IF(AND('Raw Data'!N376&gt;3,'Raw Data'!N376&lt;=3.5),'Bảng Giá'!$B$12,IF(AND('Raw Data'!N376&gt;3.5,'Raw Data'!N376&lt;=4),'Bảng Giá'!$B$13,IF(AND('Raw Data'!N376&gt;4,'Raw Data'!N376&lt;=4.5),'Bảng Giá'!$B$14,IF(AND('Raw Data'!N376&gt;4.5,'Raw Data'!N376&lt;=5),'Bảng Giá'!$B$15,IF(AND('Raw Data'!N376&gt;5,'Raw Data'!N376&lt;=5.5),'Bảng Giá'!$B$16,IF(AND('Raw Data'!N376&gt;5.5,'Raw Data'!N376&lt;=6),'Bảng Giá'!$B$17,'Bảng Giá'!$B$18)))))))))))))))</f>
        <v>0.1&lt;x&lt;=0.25</v>
      </c>
      <c r="Q376" s="48">
        <f t="shared" si="33"/>
        <v>1.9417475728155338E-2</v>
      </c>
      <c r="R376">
        <f t="shared" si="34"/>
        <v>25200</v>
      </c>
      <c r="S376">
        <f t="shared" si="35"/>
        <v>4600</v>
      </c>
    </row>
    <row r="377" spans="1:19" x14ac:dyDescent="0.25">
      <c r="A377" s="12">
        <v>376</v>
      </c>
      <c r="B377" s="12" t="s">
        <v>293</v>
      </c>
      <c r="C377" s="18">
        <v>31677136935175</v>
      </c>
      <c r="D377" s="17">
        <v>43014.018203356478</v>
      </c>
      <c r="E377" s="17">
        <v>43015.455748263892</v>
      </c>
      <c r="F377" s="13" t="s">
        <v>302</v>
      </c>
      <c r="G377" s="12">
        <v>8100</v>
      </c>
      <c r="H377" s="12" t="s">
        <v>76</v>
      </c>
      <c r="I377" s="12" t="s">
        <v>101</v>
      </c>
      <c r="J377" s="37">
        <f>INDEX('Bảng Giá'!$C$3:$H$18,MATCH('Raw Data'!P377,'Bảng Giá'!$B$3:$B$18,0),MATCH('Raw Data'!M377,'Bảng Giá'!$C$2:$H$2,0))</f>
        <v>8500</v>
      </c>
      <c r="K377" s="12">
        <v>149400</v>
      </c>
      <c r="L377" s="36">
        <f t="shared" si="30"/>
        <v>1.4375449074141216</v>
      </c>
      <c r="M377" t="str">
        <f>'References data'!H378</f>
        <v>Liên Vùng</v>
      </c>
      <c r="N377" s="46">
        <f t="shared" si="31"/>
        <v>8.1</v>
      </c>
      <c r="O377">
        <f t="shared" si="32"/>
        <v>-140900</v>
      </c>
      <c r="P377" t="str">
        <f>IF(AND(N377&gt;0,N377&lt;=0.05),'Bảng Giá'!$B$3,IF(AND(N377&lt;=0.1,N377&gt;0.05),'Bảng Giá'!$B$4,IF(AND('Raw Data'!N377&gt;0.1,'Raw Data'!N377&lt;=0.25),'Bảng Giá'!$B$5,IF(AND('Raw Data'!N377&gt;0.25,'Raw Data'!N377&lt;=0.5),'Bảng Giá'!$B$6,IF(AND('Raw Data'!N377&gt;0.5,'Raw Data'!N377&lt;=1),'Bảng Giá'!$B$7,IF(AND('Raw Data'!N377&gt;1,'Raw Data'!N377&lt;=1.5),'Bảng Giá'!$B$8,IF(AND('Raw Data'!N377&gt;1.5,'Raw Data'!N377&lt;=2),'Bảng Giá'!$B$9,IF(AND('Raw Data'!N377&gt;2,'Raw Data'!N377&lt;=2.5),'Bảng Giá'!$B$10,IF(AND('Raw Data'!N377&gt;2.5,'Raw Data'!N377&lt;=3),'Bảng Giá'!$B$11,IF(AND('Raw Data'!N377&gt;3,'Raw Data'!N377&lt;=3.5),'Bảng Giá'!$B$12,IF(AND('Raw Data'!N377&gt;3.5,'Raw Data'!N377&lt;=4),'Bảng Giá'!$B$13,IF(AND('Raw Data'!N377&gt;4,'Raw Data'!N377&lt;=4.5),'Bảng Giá'!$B$14,IF(AND('Raw Data'!N377&gt;4.5,'Raw Data'!N377&lt;=5),'Bảng Giá'!$B$15,IF(AND('Raw Data'!N377&gt;5,'Raw Data'!N377&lt;=5.5),'Bảng Giá'!$B$16,IF(AND('Raw Data'!N377&gt;5.5,'Raw Data'!N377&lt;=6),'Bảng Giá'!$B$17,'Bảng Giá'!$B$18)))))))))))))))</f>
        <v>Next 0.5</v>
      </c>
      <c r="Q377" s="48">
        <f t="shared" si="33"/>
        <v>-0.94310575635876837</v>
      </c>
      <c r="R377">
        <f t="shared" si="34"/>
        <v>10200</v>
      </c>
      <c r="S377">
        <f t="shared" si="35"/>
        <v>-139200</v>
      </c>
    </row>
    <row r="378" spans="1:19" x14ac:dyDescent="0.25">
      <c r="A378" s="12">
        <v>377</v>
      </c>
      <c r="B378" s="12" t="s">
        <v>293</v>
      </c>
      <c r="C378" s="18">
        <v>31677136946099</v>
      </c>
      <c r="D378" s="17">
        <v>43016.574700810183</v>
      </c>
      <c r="E378" s="17">
        <v>43018.51504189815</v>
      </c>
      <c r="F378" s="13" t="s">
        <v>302</v>
      </c>
      <c r="G378" s="12">
        <v>4000</v>
      </c>
      <c r="H378" s="12" t="s">
        <v>76</v>
      </c>
      <c r="I378" s="12" t="s">
        <v>101</v>
      </c>
      <c r="J378" s="37">
        <f>INDEX('Bảng Giá'!$C$3:$H$18,MATCH('Raw Data'!P378,'Bảng Giá'!$B$3:$B$18,0),MATCH('Raw Data'!M378,'Bảng Giá'!$C$2:$H$2,0))</f>
        <v>83500</v>
      </c>
      <c r="K378" s="12">
        <v>89700</v>
      </c>
      <c r="L378" s="36">
        <f t="shared" si="30"/>
        <v>1.9403410879676812</v>
      </c>
      <c r="M378" t="str">
        <f>'References data'!H379</f>
        <v>Liên Vùng</v>
      </c>
      <c r="N378">
        <f t="shared" si="31"/>
        <v>4</v>
      </c>
      <c r="O378">
        <f t="shared" si="32"/>
        <v>-6200</v>
      </c>
      <c r="P378" t="str">
        <f>IF(AND(N378&gt;0,N378&lt;=0.05),'Bảng Giá'!$B$3,IF(AND(N378&lt;=0.1,N378&gt;0.05),'Bảng Giá'!$B$4,IF(AND('Raw Data'!N378&gt;0.1,'Raw Data'!N378&lt;=0.25),'Bảng Giá'!$B$5,IF(AND('Raw Data'!N378&gt;0.25,'Raw Data'!N378&lt;=0.5),'Bảng Giá'!$B$6,IF(AND('Raw Data'!N378&gt;0.5,'Raw Data'!N378&lt;=1),'Bảng Giá'!$B$7,IF(AND('Raw Data'!N378&gt;1,'Raw Data'!N378&lt;=1.5),'Bảng Giá'!$B$8,IF(AND('Raw Data'!N378&gt;1.5,'Raw Data'!N378&lt;=2),'Bảng Giá'!$B$9,IF(AND('Raw Data'!N378&gt;2,'Raw Data'!N378&lt;=2.5),'Bảng Giá'!$B$10,IF(AND('Raw Data'!N378&gt;2.5,'Raw Data'!N378&lt;=3),'Bảng Giá'!$B$11,IF(AND('Raw Data'!N378&gt;3,'Raw Data'!N378&lt;=3.5),'Bảng Giá'!$B$12,IF(AND('Raw Data'!N378&gt;3.5,'Raw Data'!N378&lt;=4),'Bảng Giá'!$B$13,IF(AND('Raw Data'!N378&gt;4,'Raw Data'!N378&lt;=4.5),'Bảng Giá'!$B$14,IF(AND('Raw Data'!N378&gt;4.5,'Raw Data'!N378&lt;=5),'Bảng Giá'!$B$15,IF(AND('Raw Data'!N378&gt;5,'Raw Data'!N378&lt;=5.5),'Bảng Giá'!$B$16,IF(AND('Raw Data'!N378&gt;5.5,'Raw Data'!N378&lt;=6),'Bảng Giá'!$B$17,'Bảng Giá'!$B$18)))))))))))))))</f>
        <v>3.5&lt;x&lt;=4</v>
      </c>
      <c r="Q378" s="48">
        <f t="shared" si="33"/>
        <v>-6.9119286510590863E-2</v>
      </c>
      <c r="R378">
        <f t="shared" si="34"/>
        <v>100200</v>
      </c>
      <c r="S378">
        <f t="shared" si="35"/>
        <v>10500</v>
      </c>
    </row>
    <row r="379" spans="1:19" x14ac:dyDescent="0.25">
      <c r="A379" s="12">
        <v>378</v>
      </c>
      <c r="B379" s="12" t="s">
        <v>293</v>
      </c>
      <c r="C379" s="18">
        <v>31677136974111</v>
      </c>
      <c r="D379" s="17">
        <v>43019.82356203704</v>
      </c>
      <c r="E379" s="17">
        <v>43021.641953240738</v>
      </c>
      <c r="F379" s="13" t="s">
        <v>302</v>
      </c>
      <c r="G379" s="12">
        <v>3600</v>
      </c>
      <c r="H379" s="12" t="s">
        <v>76</v>
      </c>
      <c r="I379" s="12" t="s">
        <v>146</v>
      </c>
      <c r="J379" s="37">
        <f>INDEX('Bảng Giá'!$C$3:$H$18,MATCH('Raw Data'!P379,'Bảng Giá'!$B$3:$B$18,0),MATCH('Raw Data'!M379,'Bảng Giá'!$C$2:$H$2,0))</f>
        <v>78500</v>
      </c>
      <c r="K379" s="12">
        <v>77000</v>
      </c>
      <c r="L379" s="36">
        <f t="shared" si="30"/>
        <v>1.8183912036984111</v>
      </c>
      <c r="M379" t="str">
        <f>'References data'!H380</f>
        <v>Liên Vùng đặc biệt</v>
      </c>
      <c r="N379">
        <f t="shared" si="31"/>
        <v>3.6</v>
      </c>
      <c r="O379">
        <f t="shared" si="32"/>
        <v>1500</v>
      </c>
      <c r="P379" t="str">
        <f>IF(AND(N379&gt;0,N379&lt;=0.05),'Bảng Giá'!$B$3,IF(AND(N379&lt;=0.1,N379&gt;0.05),'Bảng Giá'!$B$4,IF(AND('Raw Data'!N379&gt;0.1,'Raw Data'!N379&lt;=0.25),'Bảng Giá'!$B$5,IF(AND('Raw Data'!N379&gt;0.25,'Raw Data'!N379&lt;=0.5),'Bảng Giá'!$B$6,IF(AND('Raw Data'!N379&gt;0.5,'Raw Data'!N379&lt;=1),'Bảng Giá'!$B$7,IF(AND('Raw Data'!N379&gt;1,'Raw Data'!N379&lt;=1.5),'Bảng Giá'!$B$8,IF(AND('Raw Data'!N379&gt;1.5,'Raw Data'!N379&lt;=2),'Bảng Giá'!$B$9,IF(AND('Raw Data'!N379&gt;2,'Raw Data'!N379&lt;=2.5),'Bảng Giá'!$B$10,IF(AND('Raw Data'!N379&gt;2.5,'Raw Data'!N379&lt;=3),'Bảng Giá'!$B$11,IF(AND('Raw Data'!N379&gt;3,'Raw Data'!N379&lt;=3.5),'Bảng Giá'!$B$12,IF(AND('Raw Data'!N379&gt;3.5,'Raw Data'!N379&lt;=4),'Bảng Giá'!$B$13,IF(AND('Raw Data'!N379&gt;4,'Raw Data'!N379&lt;=4.5),'Bảng Giá'!$B$14,IF(AND('Raw Data'!N379&gt;4.5,'Raw Data'!N379&lt;=5),'Bảng Giá'!$B$15,IF(AND('Raw Data'!N379&gt;5,'Raw Data'!N379&lt;=5.5),'Bảng Giá'!$B$16,IF(AND('Raw Data'!N379&gt;5.5,'Raw Data'!N379&lt;=6),'Bảng Giá'!$B$17,'Bảng Giá'!$B$18)))))))))))))))</f>
        <v>3.5&lt;x&lt;=4</v>
      </c>
      <c r="Q379" s="48">
        <f t="shared" si="33"/>
        <v>1.948051948051948E-2</v>
      </c>
      <c r="R379">
        <f t="shared" si="34"/>
        <v>94200</v>
      </c>
      <c r="S379">
        <f t="shared" si="35"/>
        <v>17200</v>
      </c>
    </row>
    <row r="380" spans="1:19" x14ac:dyDescent="0.25">
      <c r="A380" s="12">
        <v>379</v>
      </c>
      <c r="B380" s="12" t="s">
        <v>293</v>
      </c>
      <c r="C380" s="18">
        <v>31677136937384</v>
      </c>
      <c r="D380" s="17">
        <v>43015.930763923614</v>
      </c>
      <c r="E380" s="17">
        <v>43018.449561805559</v>
      </c>
      <c r="F380" s="13" t="s">
        <v>302</v>
      </c>
      <c r="G380" s="12">
        <v>1000</v>
      </c>
      <c r="H380" s="12" t="s">
        <v>76</v>
      </c>
      <c r="I380" s="12" t="s">
        <v>275</v>
      </c>
      <c r="J380" s="37">
        <f>INDEX('Bảng Giá'!$C$3:$H$18,MATCH('Raw Data'!P380,'Bảng Giá'!$B$3:$B$18,0),MATCH('Raw Data'!M380,'Bảng Giá'!$C$2:$H$2,0))</f>
        <v>32500</v>
      </c>
      <c r="K380" s="12">
        <v>40000</v>
      </c>
      <c r="L380" s="36">
        <f t="shared" si="30"/>
        <v>2.5187978819449199</v>
      </c>
      <c r="M380" t="str">
        <f>'References data'!H381</f>
        <v>Liên Vùng</v>
      </c>
      <c r="N380">
        <f t="shared" si="31"/>
        <v>1</v>
      </c>
      <c r="O380">
        <f t="shared" si="32"/>
        <v>-7500</v>
      </c>
      <c r="P380" t="str">
        <f>IF(AND(N380&gt;0,N380&lt;=0.05),'Bảng Giá'!$B$3,IF(AND(N380&lt;=0.1,N380&gt;0.05),'Bảng Giá'!$B$4,IF(AND('Raw Data'!N380&gt;0.1,'Raw Data'!N380&lt;=0.25),'Bảng Giá'!$B$5,IF(AND('Raw Data'!N380&gt;0.25,'Raw Data'!N380&lt;=0.5),'Bảng Giá'!$B$6,IF(AND('Raw Data'!N380&gt;0.5,'Raw Data'!N380&lt;=1),'Bảng Giá'!$B$7,IF(AND('Raw Data'!N380&gt;1,'Raw Data'!N380&lt;=1.5),'Bảng Giá'!$B$8,IF(AND('Raw Data'!N380&gt;1.5,'Raw Data'!N380&lt;=2),'Bảng Giá'!$B$9,IF(AND('Raw Data'!N380&gt;2,'Raw Data'!N380&lt;=2.5),'Bảng Giá'!$B$10,IF(AND('Raw Data'!N380&gt;2.5,'Raw Data'!N380&lt;=3),'Bảng Giá'!$B$11,IF(AND('Raw Data'!N380&gt;3,'Raw Data'!N380&lt;=3.5),'Bảng Giá'!$B$12,IF(AND('Raw Data'!N380&gt;3.5,'Raw Data'!N380&lt;=4),'Bảng Giá'!$B$13,IF(AND('Raw Data'!N380&gt;4,'Raw Data'!N380&lt;=4.5),'Bảng Giá'!$B$14,IF(AND('Raw Data'!N380&gt;4.5,'Raw Data'!N380&lt;=5),'Bảng Giá'!$B$15,IF(AND('Raw Data'!N380&gt;5,'Raw Data'!N380&lt;=5.5),'Bảng Giá'!$B$16,IF(AND('Raw Data'!N380&gt;5.5,'Raw Data'!N380&lt;=6),'Bảng Giá'!$B$17,'Bảng Giá'!$B$18)))))))))))))))</f>
        <v>0.5&lt;x&lt;=1</v>
      </c>
      <c r="Q380" s="48">
        <f t="shared" si="33"/>
        <v>-0.1875</v>
      </c>
      <c r="R380">
        <f t="shared" si="34"/>
        <v>39000</v>
      </c>
      <c r="S380">
        <f t="shared" si="35"/>
        <v>-1000</v>
      </c>
    </row>
    <row r="381" spans="1:19" x14ac:dyDescent="0.25">
      <c r="A381" s="12">
        <v>380</v>
      </c>
      <c r="B381" s="12" t="s">
        <v>293</v>
      </c>
      <c r="C381" s="18">
        <v>31677136896978</v>
      </c>
      <c r="D381" s="17">
        <v>43009.450998576387</v>
      </c>
      <c r="E381" s="17">
        <v>43011.395086886572</v>
      </c>
      <c r="F381" s="13" t="s">
        <v>302</v>
      </c>
      <c r="G381" s="12">
        <v>500</v>
      </c>
      <c r="H381" s="12" t="s">
        <v>76</v>
      </c>
      <c r="I381" s="12" t="s">
        <v>146</v>
      </c>
      <c r="J381" s="37">
        <f>INDEX('Bảng Giá'!$C$3:$H$18,MATCH('Raw Data'!P381,'Bảng Giá'!$B$3:$B$18,0),MATCH('Raw Data'!M381,'Bảng Giá'!$C$2:$H$2,0))</f>
        <v>22500</v>
      </c>
      <c r="K381" s="12">
        <v>29900</v>
      </c>
      <c r="L381" s="36">
        <f t="shared" si="30"/>
        <v>1.9440883101851796</v>
      </c>
      <c r="M381" t="str">
        <f>'References data'!H382</f>
        <v>Liên Vùng đặc biệt</v>
      </c>
      <c r="N381">
        <f t="shared" si="31"/>
        <v>0.5</v>
      </c>
      <c r="O381">
        <f t="shared" si="32"/>
        <v>-7400</v>
      </c>
      <c r="P381" t="str">
        <f>IF(AND(N381&gt;0,N381&lt;=0.05),'Bảng Giá'!$B$3,IF(AND(N381&lt;=0.1,N381&gt;0.05),'Bảng Giá'!$B$4,IF(AND('Raw Data'!N381&gt;0.1,'Raw Data'!N381&lt;=0.25),'Bảng Giá'!$B$5,IF(AND('Raw Data'!N381&gt;0.25,'Raw Data'!N381&lt;=0.5),'Bảng Giá'!$B$6,IF(AND('Raw Data'!N381&gt;0.5,'Raw Data'!N381&lt;=1),'Bảng Giá'!$B$7,IF(AND('Raw Data'!N381&gt;1,'Raw Data'!N381&lt;=1.5),'Bảng Giá'!$B$8,IF(AND('Raw Data'!N381&gt;1.5,'Raw Data'!N381&lt;=2),'Bảng Giá'!$B$9,IF(AND('Raw Data'!N381&gt;2,'Raw Data'!N381&lt;=2.5),'Bảng Giá'!$B$10,IF(AND('Raw Data'!N381&gt;2.5,'Raw Data'!N381&lt;=3),'Bảng Giá'!$B$11,IF(AND('Raw Data'!N381&gt;3,'Raw Data'!N381&lt;=3.5),'Bảng Giá'!$B$12,IF(AND('Raw Data'!N381&gt;3.5,'Raw Data'!N381&lt;=4),'Bảng Giá'!$B$13,IF(AND('Raw Data'!N381&gt;4,'Raw Data'!N381&lt;=4.5),'Bảng Giá'!$B$14,IF(AND('Raw Data'!N381&gt;4.5,'Raw Data'!N381&lt;=5),'Bảng Giá'!$B$15,IF(AND('Raw Data'!N381&gt;5,'Raw Data'!N381&lt;=5.5),'Bảng Giá'!$B$16,IF(AND('Raw Data'!N381&gt;5.5,'Raw Data'!N381&lt;=6),'Bảng Giá'!$B$17,'Bảng Giá'!$B$18)))))))))))))))</f>
        <v>0.25&lt;x&lt;=0.5</v>
      </c>
      <c r="Q381" s="48">
        <f t="shared" si="33"/>
        <v>-0.24749163879598662</v>
      </c>
      <c r="R381">
        <f t="shared" si="34"/>
        <v>27000</v>
      </c>
      <c r="S381">
        <f t="shared" si="35"/>
        <v>-2900</v>
      </c>
    </row>
    <row r="382" spans="1:19" x14ac:dyDescent="0.25">
      <c r="A382" s="12">
        <v>381</v>
      </c>
      <c r="B382" s="12" t="s">
        <v>293</v>
      </c>
      <c r="C382" s="18">
        <v>31677136926595</v>
      </c>
      <c r="D382" s="17">
        <v>43012.609528391207</v>
      </c>
      <c r="E382" s="17">
        <v>43015.49091226852</v>
      </c>
      <c r="F382" s="13" t="s">
        <v>302</v>
      </c>
      <c r="G382" s="12">
        <v>4500</v>
      </c>
      <c r="H382" s="12" t="s">
        <v>76</v>
      </c>
      <c r="I382" s="12" t="s">
        <v>101</v>
      </c>
      <c r="J382" s="37">
        <f>INDEX('Bảng Giá'!$C$3:$H$18,MATCH('Raw Data'!P382,'Bảng Giá'!$B$3:$B$18,0),MATCH('Raw Data'!M382,'Bảng Giá'!$C$2:$H$2,0))</f>
        <v>92000</v>
      </c>
      <c r="K382" s="12">
        <v>98000</v>
      </c>
      <c r="L382" s="36">
        <f t="shared" si="30"/>
        <v>2.8813838773130556</v>
      </c>
      <c r="M382" t="str">
        <f>'References data'!H383</f>
        <v>Liên Vùng</v>
      </c>
      <c r="N382">
        <f t="shared" si="31"/>
        <v>4.5</v>
      </c>
      <c r="O382">
        <f t="shared" si="32"/>
        <v>-6000</v>
      </c>
      <c r="P382" t="str">
        <f>IF(AND(N382&gt;0,N382&lt;=0.05),'Bảng Giá'!$B$3,IF(AND(N382&lt;=0.1,N382&gt;0.05),'Bảng Giá'!$B$4,IF(AND('Raw Data'!N382&gt;0.1,'Raw Data'!N382&lt;=0.25),'Bảng Giá'!$B$5,IF(AND('Raw Data'!N382&gt;0.25,'Raw Data'!N382&lt;=0.5),'Bảng Giá'!$B$6,IF(AND('Raw Data'!N382&gt;0.5,'Raw Data'!N382&lt;=1),'Bảng Giá'!$B$7,IF(AND('Raw Data'!N382&gt;1,'Raw Data'!N382&lt;=1.5),'Bảng Giá'!$B$8,IF(AND('Raw Data'!N382&gt;1.5,'Raw Data'!N382&lt;=2),'Bảng Giá'!$B$9,IF(AND('Raw Data'!N382&gt;2,'Raw Data'!N382&lt;=2.5),'Bảng Giá'!$B$10,IF(AND('Raw Data'!N382&gt;2.5,'Raw Data'!N382&lt;=3),'Bảng Giá'!$B$11,IF(AND('Raw Data'!N382&gt;3,'Raw Data'!N382&lt;=3.5),'Bảng Giá'!$B$12,IF(AND('Raw Data'!N382&gt;3.5,'Raw Data'!N382&lt;=4),'Bảng Giá'!$B$13,IF(AND('Raw Data'!N382&gt;4,'Raw Data'!N382&lt;=4.5),'Bảng Giá'!$B$14,IF(AND('Raw Data'!N382&gt;4.5,'Raw Data'!N382&lt;=5),'Bảng Giá'!$B$15,IF(AND('Raw Data'!N382&gt;5,'Raw Data'!N382&lt;=5.5),'Bảng Giá'!$B$16,IF(AND('Raw Data'!N382&gt;5.5,'Raw Data'!N382&lt;=6),'Bảng Giá'!$B$17,'Bảng Giá'!$B$18)))))))))))))))</f>
        <v>4&lt;x&lt;=4.5</v>
      </c>
      <c r="Q382" s="48">
        <f t="shared" si="33"/>
        <v>-6.1224489795918366E-2</v>
      </c>
      <c r="R382">
        <f t="shared" si="34"/>
        <v>110400</v>
      </c>
      <c r="S382">
        <f t="shared" si="35"/>
        <v>12400</v>
      </c>
    </row>
    <row r="383" spans="1:19" x14ac:dyDescent="0.25">
      <c r="A383" s="12">
        <v>382</v>
      </c>
      <c r="B383" s="12" t="s">
        <v>293</v>
      </c>
      <c r="C383" s="18">
        <v>31677136955707</v>
      </c>
      <c r="D383" s="17">
        <v>43018.001868368054</v>
      </c>
      <c r="E383" s="17">
        <v>43019.431538194447</v>
      </c>
      <c r="F383" s="13" t="s">
        <v>302</v>
      </c>
      <c r="G383" s="12">
        <v>1000</v>
      </c>
      <c r="H383" s="12" t="s">
        <v>76</v>
      </c>
      <c r="I383" s="12" t="s">
        <v>146</v>
      </c>
      <c r="J383" s="37">
        <f>INDEX('Bảng Giá'!$C$3:$H$18,MATCH('Raw Data'!P383,'Bảng Giá'!$B$3:$B$18,0),MATCH('Raw Data'!M383,'Bảng Giá'!$C$2:$H$2,0))</f>
        <v>30500</v>
      </c>
      <c r="K383" s="12">
        <v>37800</v>
      </c>
      <c r="L383" s="36">
        <f t="shared" si="30"/>
        <v>1.4296698263933649</v>
      </c>
      <c r="M383" t="str">
        <f>'References data'!H384</f>
        <v>Liên Vùng đặc biệt</v>
      </c>
      <c r="N383">
        <f t="shared" si="31"/>
        <v>1</v>
      </c>
      <c r="O383">
        <f t="shared" si="32"/>
        <v>-7300</v>
      </c>
      <c r="P383" t="str">
        <f>IF(AND(N383&gt;0,N383&lt;=0.05),'Bảng Giá'!$B$3,IF(AND(N383&lt;=0.1,N383&gt;0.05),'Bảng Giá'!$B$4,IF(AND('Raw Data'!N383&gt;0.1,'Raw Data'!N383&lt;=0.25),'Bảng Giá'!$B$5,IF(AND('Raw Data'!N383&gt;0.25,'Raw Data'!N383&lt;=0.5),'Bảng Giá'!$B$6,IF(AND('Raw Data'!N383&gt;0.5,'Raw Data'!N383&lt;=1),'Bảng Giá'!$B$7,IF(AND('Raw Data'!N383&gt;1,'Raw Data'!N383&lt;=1.5),'Bảng Giá'!$B$8,IF(AND('Raw Data'!N383&gt;1.5,'Raw Data'!N383&lt;=2),'Bảng Giá'!$B$9,IF(AND('Raw Data'!N383&gt;2,'Raw Data'!N383&lt;=2.5),'Bảng Giá'!$B$10,IF(AND('Raw Data'!N383&gt;2.5,'Raw Data'!N383&lt;=3),'Bảng Giá'!$B$11,IF(AND('Raw Data'!N383&gt;3,'Raw Data'!N383&lt;=3.5),'Bảng Giá'!$B$12,IF(AND('Raw Data'!N383&gt;3.5,'Raw Data'!N383&lt;=4),'Bảng Giá'!$B$13,IF(AND('Raw Data'!N383&gt;4,'Raw Data'!N383&lt;=4.5),'Bảng Giá'!$B$14,IF(AND('Raw Data'!N383&gt;4.5,'Raw Data'!N383&lt;=5),'Bảng Giá'!$B$15,IF(AND('Raw Data'!N383&gt;5,'Raw Data'!N383&lt;=5.5),'Bảng Giá'!$B$16,IF(AND('Raw Data'!N383&gt;5.5,'Raw Data'!N383&lt;=6),'Bảng Giá'!$B$17,'Bảng Giá'!$B$18)))))))))))))))</f>
        <v>0.5&lt;x&lt;=1</v>
      </c>
      <c r="Q383" s="48">
        <f t="shared" si="33"/>
        <v>-0.19312169312169311</v>
      </c>
      <c r="R383">
        <f t="shared" si="34"/>
        <v>36600</v>
      </c>
      <c r="S383">
        <f t="shared" si="35"/>
        <v>-1200</v>
      </c>
    </row>
    <row r="384" spans="1:19" x14ac:dyDescent="0.25">
      <c r="A384" s="12">
        <v>383</v>
      </c>
      <c r="B384" s="12" t="s">
        <v>293</v>
      </c>
      <c r="C384" s="18">
        <v>31677136950756</v>
      </c>
      <c r="D384" s="17">
        <v>43015.94898645833</v>
      </c>
      <c r="E384" s="17">
        <v>43019.562425381948</v>
      </c>
      <c r="F384" s="12" t="s">
        <v>321</v>
      </c>
      <c r="G384" s="12">
        <v>2000</v>
      </c>
      <c r="H384" s="12" t="s">
        <v>76</v>
      </c>
      <c r="I384" s="12" t="s">
        <v>139</v>
      </c>
      <c r="J384" s="37">
        <f>INDEX('Bảng Giá'!$C$3:$H$18,MATCH('Raw Data'!P384,'Bảng Giá'!$B$3:$B$18,0),MATCH('Raw Data'!M384,'Bảng Giá'!$C$2:$H$2,0))</f>
        <v>46500</v>
      </c>
      <c r="K384" s="12">
        <v>53500</v>
      </c>
      <c r="L384" s="36">
        <f t="shared" si="30"/>
        <v>3.6134389236176503</v>
      </c>
      <c r="M384" t="str">
        <f>'References data'!H385</f>
        <v>Liên Vùng đặc biệt</v>
      </c>
      <c r="N384">
        <f t="shared" si="31"/>
        <v>2</v>
      </c>
      <c r="O384">
        <f t="shared" si="32"/>
        <v>-7000</v>
      </c>
      <c r="P384" t="str">
        <f>IF(AND(N384&gt;0,N384&lt;=0.05),'Bảng Giá'!$B$3,IF(AND(N384&lt;=0.1,N384&gt;0.05),'Bảng Giá'!$B$4,IF(AND('Raw Data'!N384&gt;0.1,'Raw Data'!N384&lt;=0.25),'Bảng Giá'!$B$5,IF(AND('Raw Data'!N384&gt;0.25,'Raw Data'!N384&lt;=0.5),'Bảng Giá'!$B$6,IF(AND('Raw Data'!N384&gt;0.5,'Raw Data'!N384&lt;=1),'Bảng Giá'!$B$7,IF(AND('Raw Data'!N384&gt;1,'Raw Data'!N384&lt;=1.5),'Bảng Giá'!$B$8,IF(AND('Raw Data'!N384&gt;1.5,'Raw Data'!N384&lt;=2),'Bảng Giá'!$B$9,IF(AND('Raw Data'!N384&gt;2,'Raw Data'!N384&lt;=2.5),'Bảng Giá'!$B$10,IF(AND('Raw Data'!N384&gt;2.5,'Raw Data'!N384&lt;=3),'Bảng Giá'!$B$11,IF(AND('Raw Data'!N384&gt;3,'Raw Data'!N384&lt;=3.5),'Bảng Giá'!$B$12,IF(AND('Raw Data'!N384&gt;3.5,'Raw Data'!N384&lt;=4),'Bảng Giá'!$B$13,IF(AND('Raw Data'!N384&gt;4,'Raw Data'!N384&lt;=4.5),'Bảng Giá'!$B$14,IF(AND('Raw Data'!N384&gt;4.5,'Raw Data'!N384&lt;=5),'Bảng Giá'!$B$15,IF(AND('Raw Data'!N384&gt;5,'Raw Data'!N384&lt;=5.5),'Bảng Giá'!$B$16,IF(AND('Raw Data'!N384&gt;5.5,'Raw Data'!N384&lt;=6),'Bảng Giá'!$B$17,'Bảng Giá'!$B$18)))))))))))))))</f>
        <v>1.5&lt;x&lt;=2</v>
      </c>
      <c r="Q384" s="48">
        <f t="shared" si="33"/>
        <v>-0.13084112149532709</v>
      </c>
      <c r="R384">
        <f t="shared" si="34"/>
        <v>55800</v>
      </c>
      <c r="S384">
        <f t="shared" si="35"/>
        <v>2300</v>
      </c>
    </row>
    <row r="385" spans="1:19" x14ac:dyDescent="0.25">
      <c r="A385" s="12">
        <v>384</v>
      </c>
      <c r="B385" s="12" t="s">
        <v>293</v>
      </c>
      <c r="C385" s="18">
        <v>31677136910297</v>
      </c>
      <c r="D385" s="17">
        <v>43010.422059641205</v>
      </c>
      <c r="E385" s="17">
        <v>43011.63465216435</v>
      </c>
      <c r="F385" s="13" t="s">
        <v>302</v>
      </c>
      <c r="G385" s="12">
        <v>300</v>
      </c>
      <c r="H385" s="12" t="s">
        <v>76</v>
      </c>
      <c r="I385" s="12" t="s">
        <v>146</v>
      </c>
      <c r="J385" s="37">
        <f>INDEX('Bảng Giá'!$C$3:$H$18,MATCH('Raw Data'!P385,'Bảng Giá'!$B$3:$B$18,0),MATCH('Raw Data'!M385,'Bảng Giá'!$C$2:$H$2,0))</f>
        <v>22500</v>
      </c>
      <c r="K385" s="12">
        <v>22100</v>
      </c>
      <c r="L385" s="36">
        <f t="shared" si="30"/>
        <v>1.2125925231448491</v>
      </c>
      <c r="M385" t="str">
        <f>'References data'!H386</f>
        <v>Liên Vùng đặc biệt</v>
      </c>
      <c r="N385">
        <f t="shared" si="31"/>
        <v>0.3</v>
      </c>
      <c r="O385">
        <f t="shared" si="32"/>
        <v>400</v>
      </c>
      <c r="P385" t="str">
        <f>IF(AND(N385&gt;0,N385&lt;=0.05),'Bảng Giá'!$B$3,IF(AND(N385&lt;=0.1,N385&gt;0.05),'Bảng Giá'!$B$4,IF(AND('Raw Data'!N385&gt;0.1,'Raw Data'!N385&lt;=0.25),'Bảng Giá'!$B$5,IF(AND('Raw Data'!N385&gt;0.25,'Raw Data'!N385&lt;=0.5),'Bảng Giá'!$B$6,IF(AND('Raw Data'!N385&gt;0.5,'Raw Data'!N385&lt;=1),'Bảng Giá'!$B$7,IF(AND('Raw Data'!N385&gt;1,'Raw Data'!N385&lt;=1.5),'Bảng Giá'!$B$8,IF(AND('Raw Data'!N385&gt;1.5,'Raw Data'!N385&lt;=2),'Bảng Giá'!$B$9,IF(AND('Raw Data'!N385&gt;2,'Raw Data'!N385&lt;=2.5),'Bảng Giá'!$B$10,IF(AND('Raw Data'!N385&gt;2.5,'Raw Data'!N385&lt;=3),'Bảng Giá'!$B$11,IF(AND('Raw Data'!N385&gt;3,'Raw Data'!N385&lt;=3.5),'Bảng Giá'!$B$12,IF(AND('Raw Data'!N385&gt;3.5,'Raw Data'!N385&lt;=4),'Bảng Giá'!$B$13,IF(AND('Raw Data'!N385&gt;4,'Raw Data'!N385&lt;=4.5),'Bảng Giá'!$B$14,IF(AND('Raw Data'!N385&gt;4.5,'Raw Data'!N385&lt;=5),'Bảng Giá'!$B$15,IF(AND('Raw Data'!N385&gt;5,'Raw Data'!N385&lt;=5.5),'Bảng Giá'!$B$16,IF(AND('Raw Data'!N385&gt;5.5,'Raw Data'!N385&lt;=6),'Bảng Giá'!$B$17,'Bảng Giá'!$B$18)))))))))))))))</f>
        <v>0.25&lt;x&lt;=0.5</v>
      </c>
      <c r="Q385" s="48">
        <f t="shared" si="33"/>
        <v>1.8099547511312219E-2</v>
      </c>
      <c r="R385">
        <f t="shared" si="34"/>
        <v>27000</v>
      </c>
      <c r="S385">
        <f t="shared" si="35"/>
        <v>4900</v>
      </c>
    </row>
    <row r="386" spans="1:19" x14ac:dyDescent="0.25">
      <c r="A386" s="12">
        <v>385</v>
      </c>
      <c r="B386" s="12" t="s">
        <v>293</v>
      </c>
      <c r="C386" s="18">
        <v>31677136908085</v>
      </c>
      <c r="D386" s="17">
        <v>43011.370310613427</v>
      </c>
      <c r="E386" s="17">
        <v>43013.725613113427</v>
      </c>
      <c r="F386" s="13" t="s">
        <v>302</v>
      </c>
      <c r="G386" s="12">
        <v>400</v>
      </c>
      <c r="H386" s="12" t="s">
        <v>76</v>
      </c>
      <c r="I386" s="12" t="s">
        <v>289</v>
      </c>
      <c r="J386" s="37">
        <f>INDEX('Bảng Giá'!$C$3:$H$18,MATCH('Raw Data'!P386,'Bảng Giá'!$B$3:$B$18,0),MATCH('Raw Data'!M386,'Bảng Giá'!$C$2:$H$2,0))</f>
        <v>22500</v>
      </c>
      <c r="K386" s="12">
        <v>22100</v>
      </c>
      <c r="L386" s="36">
        <f t="shared" si="30"/>
        <v>2.3553025000001071</v>
      </c>
      <c r="M386" t="str">
        <f>'References data'!H387</f>
        <v>Liên Vùng đặc biệt</v>
      </c>
      <c r="N386">
        <f t="shared" si="31"/>
        <v>0.4</v>
      </c>
      <c r="O386">
        <f t="shared" si="32"/>
        <v>400</v>
      </c>
      <c r="P386" t="str">
        <f>IF(AND(N386&gt;0,N386&lt;=0.05),'Bảng Giá'!$B$3,IF(AND(N386&lt;=0.1,N386&gt;0.05),'Bảng Giá'!$B$4,IF(AND('Raw Data'!N386&gt;0.1,'Raw Data'!N386&lt;=0.25),'Bảng Giá'!$B$5,IF(AND('Raw Data'!N386&gt;0.25,'Raw Data'!N386&lt;=0.5),'Bảng Giá'!$B$6,IF(AND('Raw Data'!N386&gt;0.5,'Raw Data'!N386&lt;=1),'Bảng Giá'!$B$7,IF(AND('Raw Data'!N386&gt;1,'Raw Data'!N386&lt;=1.5),'Bảng Giá'!$B$8,IF(AND('Raw Data'!N386&gt;1.5,'Raw Data'!N386&lt;=2),'Bảng Giá'!$B$9,IF(AND('Raw Data'!N386&gt;2,'Raw Data'!N386&lt;=2.5),'Bảng Giá'!$B$10,IF(AND('Raw Data'!N386&gt;2.5,'Raw Data'!N386&lt;=3),'Bảng Giá'!$B$11,IF(AND('Raw Data'!N386&gt;3,'Raw Data'!N386&lt;=3.5),'Bảng Giá'!$B$12,IF(AND('Raw Data'!N386&gt;3.5,'Raw Data'!N386&lt;=4),'Bảng Giá'!$B$13,IF(AND('Raw Data'!N386&gt;4,'Raw Data'!N386&lt;=4.5),'Bảng Giá'!$B$14,IF(AND('Raw Data'!N386&gt;4.5,'Raw Data'!N386&lt;=5),'Bảng Giá'!$B$15,IF(AND('Raw Data'!N386&gt;5,'Raw Data'!N386&lt;=5.5),'Bảng Giá'!$B$16,IF(AND('Raw Data'!N386&gt;5.5,'Raw Data'!N386&lt;=6),'Bảng Giá'!$B$17,'Bảng Giá'!$B$18)))))))))))))))</f>
        <v>0.25&lt;x&lt;=0.5</v>
      </c>
      <c r="Q386" s="48">
        <f t="shared" si="33"/>
        <v>1.8099547511312219E-2</v>
      </c>
      <c r="R386">
        <f t="shared" si="34"/>
        <v>27000</v>
      </c>
      <c r="S386">
        <f t="shared" si="35"/>
        <v>4900</v>
      </c>
    </row>
    <row r="387" spans="1:19" x14ac:dyDescent="0.25">
      <c r="A387" s="12">
        <v>386</v>
      </c>
      <c r="B387" s="12" t="s">
        <v>293</v>
      </c>
      <c r="C387" s="18">
        <v>31677136927096</v>
      </c>
      <c r="D387" s="17">
        <v>43013.043436689812</v>
      </c>
      <c r="E387" s="17">
        <v>43014.744435763889</v>
      </c>
      <c r="F387" s="13" t="s">
        <v>302</v>
      </c>
      <c r="G387" s="12">
        <v>8000</v>
      </c>
      <c r="H387" s="12" t="s">
        <v>76</v>
      </c>
      <c r="I387" s="12" t="s">
        <v>171</v>
      </c>
      <c r="J387" s="37">
        <f>INDEX('Bảng Giá'!$C$3:$H$18,MATCH('Raw Data'!P387,'Bảng Giá'!$B$3:$B$18,0),MATCH('Raw Data'!M387,'Bảng Giá'!$C$2:$H$2,0))</f>
        <v>8500</v>
      </c>
      <c r="K387" s="12">
        <v>147800</v>
      </c>
      <c r="L387" s="36">
        <f t="shared" ref="L387:L450" si="36">E387-D387</f>
        <v>1.7009990740771173</v>
      </c>
      <c r="M387" t="str">
        <f>'References data'!H388</f>
        <v>Liên Vùng</v>
      </c>
      <c r="N387" s="46">
        <f t="shared" ref="N387:N450" si="37">G387/1000</f>
        <v>8</v>
      </c>
      <c r="O387">
        <f t="shared" ref="O387:O450" si="38">J387-K387</f>
        <v>-139300</v>
      </c>
      <c r="P387" t="str">
        <f>IF(AND(N387&gt;0,N387&lt;=0.05),'Bảng Giá'!$B$3,IF(AND(N387&lt;=0.1,N387&gt;0.05),'Bảng Giá'!$B$4,IF(AND('Raw Data'!N387&gt;0.1,'Raw Data'!N387&lt;=0.25),'Bảng Giá'!$B$5,IF(AND('Raw Data'!N387&gt;0.25,'Raw Data'!N387&lt;=0.5),'Bảng Giá'!$B$6,IF(AND('Raw Data'!N387&gt;0.5,'Raw Data'!N387&lt;=1),'Bảng Giá'!$B$7,IF(AND('Raw Data'!N387&gt;1,'Raw Data'!N387&lt;=1.5),'Bảng Giá'!$B$8,IF(AND('Raw Data'!N387&gt;1.5,'Raw Data'!N387&lt;=2),'Bảng Giá'!$B$9,IF(AND('Raw Data'!N387&gt;2,'Raw Data'!N387&lt;=2.5),'Bảng Giá'!$B$10,IF(AND('Raw Data'!N387&gt;2.5,'Raw Data'!N387&lt;=3),'Bảng Giá'!$B$11,IF(AND('Raw Data'!N387&gt;3,'Raw Data'!N387&lt;=3.5),'Bảng Giá'!$B$12,IF(AND('Raw Data'!N387&gt;3.5,'Raw Data'!N387&lt;=4),'Bảng Giá'!$B$13,IF(AND('Raw Data'!N387&gt;4,'Raw Data'!N387&lt;=4.5),'Bảng Giá'!$B$14,IF(AND('Raw Data'!N387&gt;4.5,'Raw Data'!N387&lt;=5),'Bảng Giá'!$B$15,IF(AND('Raw Data'!N387&gt;5,'Raw Data'!N387&lt;=5.5),'Bảng Giá'!$B$16,IF(AND('Raw Data'!N387&gt;5.5,'Raw Data'!N387&lt;=6),'Bảng Giá'!$B$17,'Bảng Giá'!$B$18)))))))))))))))</f>
        <v>Next 0.5</v>
      </c>
      <c r="Q387" s="48">
        <f t="shared" ref="Q387:Q450" si="39">O387/K387</f>
        <v>-0.94248985115020301</v>
      </c>
      <c r="R387">
        <f t="shared" ref="R387:R450" si="40">J387+(J387*0.2)</f>
        <v>10200</v>
      </c>
      <c r="S387">
        <f t="shared" ref="S387:S450" si="41">R387-K387</f>
        <v>-137600</v>
      </c>
    </row>
    <row r="388" spans="1:19" x14ac:dyDescent="0.25">
      <c r="A388" s="12">
        <v>387</v>
      </c>
      <c r="B388" s="12" t="s">
        <v>293</v>
      </c>
      <c r="C388" s="18">
        <v>31677136898812</v>
      </c>
      <c r="D388" s="17">
        <v>43009.635985532404</v>
      </c>
      <c r="E388" s="17">
        <v>43011.491155636577</v>
      </c>
      <c r="F388" s="13" t="s">
        <v>302</v>
      </c>
      <c r="G388" s="12">
        <v>3300</v>
      </c>
      <c r="H388" s="12" t="s">
        <v>76</v>
      </c>
      <c r="I388" s="12" t="s">
        <v>171</v>
      </c>
      <c r="J388" s="37">
        <f>INDEX('Bảng Giá'!$C$3:$H$18,MATCH('Raw Data'!P388,'Bảng Giá'!$B$3:$B$18,0),MATCH('Raw Data'!M388,'Bảng Giá'!$C$2:$H$2,0))</f>
        <v>75000</v>
      </c>
      <c r="K388" s="12">
        <v>73200</v>
      </c>
      <c r="L388" s="36">
        <f t="shared" si="36"/>
        <v>1.85517010417243</v>
      </c>
      <c r="M388" t="str">
        <f>'References data'!H389</f>
        <v>Liên Vùng</v>
      </c>
      <c r="N388">
        <f t="shared" si="37"/>
        <v>3.3</v>
      </c>
      <c r="O388">
        <f t="shared" si="38"/>
        <v>1800</v>
      </c>
      <c r="P388" t="str">
        <f>IF(AND(N388&gt;0,N388&lt;=0.05),'Bảng Giá'!$B$3,IF(AND(N388&lt;=0.1,N388&gt;0.05),'Bảng Giá'!$B$4,IF(AND('Raw Data'!N388&gt;0.1,'Raw Data'!N388&lt;=0.25),'Bảng Giá'!$B$5,IF(AND('Raw Data'!N388&gt;0.25,'Raw Data'!N388&lt;=0.5),'Bảng Giá'!$B$6,IF(AND('Raw Data'!N388&gt;0.5,'Raw Data'!N388&lt;=1),'Bảng Giá'!$B$7,IF(AND('Raw Data'!N388&gt;1,'Raw Data'!N388&lt;=1.5),'Bảng Giá'!$B$8,IF(AND('Raw Data'!N388&gt;1.5,'Raw Data'!N388&lt;=2),'Bảng Giá'!$B$9,IF(AND('Raw Data'!N388&gt;2,'Raw Data'!N388&lt;=2.5),'Bảng Giá'!$B$10,IF(AND('Raw Data'!N388&gt;2.5,'Raw Data'!N388&lt;=3),'Bảng Giá'!$B$11,IF(AND('Raw Data'!N388&gt;3,'Raw Data'!N388&lt;=3.5),'Bảng Giá'!$B$12,IF(AND('Raw Data'!N388&gt;3.5,'Raw Data'!N388&lt;=4),'Bảng Giá'!$B$13,IF(AND('Raw Data'!N388&gt;4,'Raw Data'!N388&lt;=4.5),'Bảng Giá'!$B$14,IF(AND('Raw Data'!N388&gt;4.5,'Raw Data'!N388&lt;=5),'Bảng Giá'!$B$15,IF(AND('Raw Data'!N388&gt;5,'Raw Data'!N388&lt;=5.5),'Bảng Giá'!$B$16,IF(AND('Raw Data'!N388&gt;5.5,'Raw Data'!N388&lt;=6),'Bảng Giá'!$B$17,'Bảng Giá'!$B$18)))))))))))))))</f>
        <v>3&lt;x&lt;=3.5</v>
      </c>
      <c r="Q388" s="48">
        <f t="shared" si="39"/>
        <v>2.4590163934426229E-2</v>
      </c>
      <c r="R388">
        <f t="shared" si="40"/>
        <v>90000</v>
      </c>
      <c r="S388">
        <f t="shared" si="41"/>
        <v>16800</v>
      </c>
    </row>
    <row r="389" spans="1:19" x14ac:dyDescent="0.25">
      <c r="A389" s="12">
        <v>388</v>
      </c>
      <c r="B389" s="12" t="s">
        <v>293</v>
      </c>
      <c r="C389" s="18">
        <v>31677136937080</v>
      </c>
      <c r="D389" s="17">
        <v>43015.57122982639</v>
      </c>
      <c r="E389" s="17">
        <v>43018.468406597225</v>
      </c>
      <c r="F389" s="13" t="s">
        <v>302</v>
      </c>
      <c r="G389" s="12">
        <v>300</v>
      </c>
      <c r="H389" s="12" t="s">
        <v>76</v>
      </c>
      <c r="I389" s="12" t="s">
        <v>171</v>
      </c>
      <c r="J389" s="37">
        <f>INDEX('Bảng Giá'!$C$3:$H$18,MATCH('Raw Data'!P389,'Bảng Giá'!$B$3:$B$18,0),MATCH('Raw Data'!M389,'Bảng Giá'!$C$2:$H$2,0))</f>
        <v>26000</v>
      </c>
      <c r="K389" s="12">
        <v>25400</v>
      </c>
      <c r="L389" s="36">
        <f t="shared" si="36"/>
        <v>2.8971767708353582</v>
      </c>
      <c r="M389" t="str">
        <f>'References data'!H390</f>
        <v>Liên Vùng</v>
      </c>
      <c r="N389">
        <f t="shared" si="37"/>
        <v>0.3</v>
      </c>
      <c r="O389">
        <f t="shared" si="38"/>
        <v>600</v>
      </c>
      <c r="P389" t="str">
        <f>IF(AND(N389&gt;0,N389&lt;=0.05),'Bảng Giá'!$B$3,IF(AND(N389&lt;=0.1,N389&gt;0.05),'Bảng Giá'!$B$4,IF(AND('Raw Data'!N389&gt;0.1,'Raw Data'!N389&lt;=0.25),'Bảng Giá'!$B$5,IF(AND('Raw Data'!N389&gt;0.25,'Raw Data'!N389&lt;=0.5),'Bảng Giá'!$B$6,IF(AND('Raw Data'!N389&gt;0.5,'Raw Data'!N389&lt;=1),'Bảng Giá'!$B$7,IF(AND('Raw Data'!N389&gt;1,'Raw Data'!N389&lt;=1.5),'Bảng Giá'!$B$8,IF(AND('Raw Data'!N389&gt;1.5,'Raw Data'!N389&lt;=2),'Bảng Giá'!$B$9,IF(AND('Raw Data'!N389&gt;2,'Raw Data'!N389&lt;=2.5),'Bảng Giá'!$B$10,IF(AND('Raw Data'!N389&gt;2.5,'Raw Data'!N389&lt;=3),'Bảng Giá'!$B$11,IF(AND('Raw Data'!N389&gt;3,'Raw Data'!N389&lt;=3.5),'Bảng Giá'!$B$12,IF(AND('Raw Data'!N389&gt;3.5,'Raw Data'!N389&lt;=4),'Bảng Giá'!$B$13,IF(AND('Raw Data'!N389&gt;4,'Raw Data'!N389&lt;=4.5),'Bảng Giá'!$B$14,IF(AND('Raw Data'!N389&gt;4.5,'Raw Data'!N389&lt;=5),'Bảng Giá'!$B$15,IF(AND('Raw Data'!N389&gt;5,'Raw Data'!N389&lt;=5.5),'Bảng Giá'!$B$16,IF(AND('Raw Data'!N389&gt;5.5,'Raw Data'!N389&lt;=6),'Bảng Giá'!$B$17,'Bảng Giá'!$B$18)))))))))))))))</f>
        <v>0.25&lt;x&lt;=0.5</v>
      </c>
      <c r="Q389" s="48">
        <f t="shared" si="39"/>
        <v>2.3622047244094488E-2</v>
      </c>
      <c r="R389">
        <f t="shared" si="40"/>
        <v>31200</v>
      </c>
      <c r="S389">
        <f t="shared" si="41"/>
        <v>5800</v>
      </c>
    </row>
    <row r="390" spans="1:19" x14ac:dyDescent="0.25">
      <c r="A390" s="12">
        <v>389</v>
      </c>
      <c r="B390" s="12" t="s">
        <v>293</v>
      </c>
      <c r="C390" s="18">
        <v>31677136918957</v>
      </c>
      <c r="D390" s="17">
        <v>43011.972680590276</v>
      </c>
      <c r="E390" s="17">
        <v>43014.553566585651</v>
      </c>
      <c r="F390" s="13" t="s">
        <v>302</v>
      </c>
      <c r="G390" s="12">
        <v>550</v>
      </c>
      <c r="H390" s="12" t="s">
        <v>76</v>
      </c>
      <c r="I390" s="12" t="s">
        <v>333</v>
      </c>
      <c r="J390" s="37">
        <f>INDEX('Bảng Giá'!$C$3:$H$18,MATCH('Raw Data'!P390,'Bảng Giá'!$B$3:$B$18,0),MATCH('Raw Data'!M390,'Bảng Giá'!$C$2:$H$2,0))</f>
        <v>32500</v>
      </c>
      <c r="K390" s="12">
        <v>31700</v>
      </c>
      <c r="L390" s="36">
        <f t="shared" si="36"/>
        <v>2.5808859953758656</v>
      </c>
      <c r="M390" t="str">
        <f>'References data'!H391</f>
        <v>Liên Vùng</v>
      </c>
      <c r="N390">
        <f t="shared" si="37"/>
        <v>0.55000000000000004</v>
      </c>
      <c r="O390">
        <f t="shared" si="38"/>
        <v>800</v>
      </c>
      <c r="P390" t="str">
        <f>IF(AND(N390&gt;0,N390&lt;=0.05),'Bảng Giá'!$B$3,IF(AND(N390&lt;=0.1,N390&gt;0.05),'Bảng Giá'!$B$4,IF(AND('Raw Data'!N390&gt;0.1,'Raw Data'!N390&lt;=0.25),'Bảng Giá'!$B$5,IF(AND('Raw Data'!N390&gt;0.25,'Raw Data'!N390&lt;=0.5),'Bảng Giá'!$B$6,IF(AND('Raw Data'!N390&gt;0.5,'Raw Data'!N390&lt;=1),'Bảng Giá'!$B$7,IF(AND('Raw Data'!N390&gt;1,'Raw Data'!N390&lt;=1.5),'Bảng Giá'!$B$8,IF(AND('Raw Data'!N390&gt;1.5,'Raw Data'!N390&lt;=2),'Bảng Giá'!$B$9,IF(AND('Raw Data'!N390&gt;2,'Raw Data'!N390&lt;=2.5),'Bảng Giá'!$B$10,IF(AND('Raw Data'!N390&gt;2.5,'Raw Data'!N390&lt;=3),'Bảng Giá'!$B$11,IF(AND('Raw Data'!N390&gt;3,'Raw Data'!N390&lt;=3.5),'Bảng Giá'!$B$12,IF(AND('Raw Data'!N390&gt;3.5,'Raw Data'!N390&lt;=4),'Bảng Giá'!$B$13,IF(AND('Raw Data'!N390&gt;4,'Raw Data'!N390&lt;=4.5),'Bảng Giá'!$B$14,IF(AND('Raw Data'!N390&gt;4.5,'Raw Data'!N390&lt;=5),'Bảng Giá'!$B$15,IF(AND('Raw Data'!N390&gt;5,'Raw Data'!N390&lt;=5.5),'Bảng Giá'!$B$16,IF(AND('Raw Data'!N390&gt;5.5,'Raw Data'!N390&lt;=6),'Bảng Giá'!$B$17,'Bảng Giá'!$B$18)))))))))))))))</f>
        <v>0.5&lt;x&lt;=1</v>
      </c>
      <c r="Q390" s="48">
        <f t="shared" si="39"/>
        <v>2.5236593059936908E-2</v>
      </c>
      <c r="R390">
        <f t="shared" si="40"/>
        <v>39000</v>
      </c>
      <c r="S390">
        <f t="shared" si="41"/>
        <v>7300</v>
      </c>
    </row>
    <row r="391" spans="1:19" x14ac:dyDescent="0.25">
      <c r="A391" s="12">
        <v>390</v>
      </c>
      <c r="B391" s="12" t="s">
        <v>293</v>
      </c>
      <c r="C391" s="18">
        <v>31677136897813</v>
      </c>
      <c r="D391" s="17">
        <v>43009.450776273145</v>
      </c>
      <c r="E391" s="17">
        <v>43011.576001967594</v>
      </c>
      <c r="F391" s="13" t="s">
        <v>302</v>
      </c>
      <c r="G391" s="12">
        <v>300</v>
      </c>
      <c r="H391" s="12" t="s">
        <v>76</v>
      </c>
      <c r="I391" s="12" t="s">
        <v>171</v>
      </c>
      <c r="J391" s="37">
        <f>INDEX('Bảng Giá'!$C$3:$H$18,MATCH('Raw Data'!P391,'Bảng Giá'!$B$3:$B$18,0),MATCH('Raw Data'!M391,'Bảng Giá'!$C$2:$H$2,0))</f>
        <v>26000</v>
      </c>
      <c r="K391" s="12">
        <v>25400</v>
      </c>
      <c r="L391" s="36">
        <f t="shared" si="36"/>
        <v>2.1252256944499095</v>
      </c>
      <c r="M391" t="str">
        <f>'References data'!H392</f>
        <v>Liên Vùng</v>
      </c>
      <c r="N391">
        <f t="shared" si="37"/>
        <v>0.3</v>
      </c>
      <c r="O391">
        <f t="shared" si="38"/>
        <v>600</v>
      </c>
      <c r="P391" t="str">
        <f>IF(AND(N391&gt;0,N391&lt;=0.05),'Bảng Giá'!$B$3,IF(AND(N391&lt;=0.1,N391&gt;0.05),'Bảng Giá'!$B$4,IF(AND('Raw Data'!N391&gt;0.1,'Raw Data'!N391&lt;=0.25),'Bảng Giá'!$B$5,IF(AND('Raw Data'!N391&gt;0.25,'Raw Data'!N391&lt;=0.5),'Bảng Giá'!$B$6,IF(AND('Raw Data'!N391&gt;0.5,'Raw Data'!N391&lt;=1),'Bảng Giá'!$B$7,IF(AND('Raw Data'!N391&gt;1,'Raw Data'!N391&lt;=1.5),'Bảng Giá'!$B$8,IF(AND('Raw Data'!N391&gt;1.5,'Raw Data'!N391&lt;=2),'Bảng Giá'!$B$9,IF(AND('Raw Data'!N391&gt;2,'Raw Data'!N391&lt;=2.5),'Bảng Giá'!$B$10,IF(AND('Raw Data'!N391&gt;2.5,'Raw Data'!N391&lt;=3),'Bảng Giá'!$B$11,IF(AND('Raw Data'!N391&gt;3,'Raw Data'!N391&lt;=3.5),'Bảng Giá'!$B$12,IF(AND('Raw Data'!N391&gt;3.5,'Raw Data'!N391&lt;=4),'Bảng Giá'!$B$13,IF(AND('Raw Data'!N391&gt;4,'Raw Data'!N391&lt;=4.5),'Bảng Giá'!$B$14,IF(AND('Raw Data'!N391&gt;4.5,'Raw Data'!N391&lt;=5),'Bảng Giá'!$B$15,IF(AND('Raw Data'!N391&gt;5,'Raw Data'!N391&lt;=5.5),'Bảng Giá'!$B$16,IF(AND('Raw Data'!N391&gt;5.5,'Raw Data'!N391&lt;=6),'Bảng Giá'!$B$17,'Bảng Giá'!$B$18)))))))))))))))</f>
        <v>0.25&lt;x&lt;=0.5</v>
      </c>
      <c r="Q391" s="48">
        <f t="shared" si="39"/>
        <v>2.3622047244094488E-2</v>
      </c>
      <c r="R391">
        <f t="shared" si="40"/>
        <v>31200</v>
      </c>
      <c r="S391">
        <f t="shared" si="41"/>
        <v>5800</v>
      </c>
    </row>
    <row r="392" spans="1:19" x14ac:dyDescent="0.25">
      <c r="A392" s="12">
        <v>391</v>
      </c>
      <c r="B392" s="12" t="s">
        <v>293</v>
      </c>
      <c r="C392" s="18">
        <v>31677136955488</v>
      </c>
      <c r="D392" s="17">
        <v>43018.001771724536</v>
      </c>
      <c r="E392" s="17">
        <v>43019.573608101855</v>
      </c>
      <c r="F392" s="13" t="s">
        <v>302</v>
      </c>
      <c r="G392" s="12">
        <v>200</v>
      </c>
      <c r="H392" s="12" t="s">
        <v>76</v>
      </c>
      <c r="I392" s="12" t="s">
        <v>325</v>
      </c>
      <c r="J392" s="37">
        <f>INDEX('Bảng Giá'!$C$3:$H$18,MATCH('Raw Data'!P392,'Bảng Giá'!$B$3:$B$18,0),MATCH('Raw Data'!M392,'Bảng Giá'!$C$2:$H$2,0))</f>
        <v>21000</v>
      </c>
      <c r="K392" s="12">
        <v>20600</v>
      </c>
      <c r="L392" s="36">
        <f t="shared" si="36"/>
        <v>1.5718363773194142</v>
      </c>
      <c r="M392" t="str">
        <f>'References data'!H393</f>
        <v>Liên Vùng đặc biệt</v>
      </c>
      <c r="N392">
        <f t="shared" si="37"/>
        <v>0.2</v>
      </c>
      <c r="O392">
        <f t="shared" si="38"/>
        <v>400</v>
      </c>
      <c r="P392" t="str">
        <f>IF(AND(N392&gt;0,N392&lt;=0.05),'Bảng Giá'!$B$3,IF(AND(N392&lt;=0.1,N392&gt;0.05),'Bảng Giá'!$B$4,IF(AND('Raw Data'!N392&gt;0.1,'Raw Data'!N392&lt;=0.25),'Bảng Giá'!$B$5,IF(AND('Raw Data'!N392&gt;0.25,'Raw Data'!N392&lt;=0.5),'Bảng Giá'!$B$6,IF(AND('Raw Data'!N392&gt;0.5,'Raw Data'!N392&lt;=1),'Bảng Giá'!$B$7,IF(AND('Raw Data'!N392&gt;1,'Raw Data'!N392&lt;=1.5),'Bảng Giá'!$B$8,IF(AND('Raw Data'!N392&gt;1.5,'Raw Data'!N392&lt;=2),'Bảng Giá'!$B$9,IF(AND('Raw Data'!N392&gt;2,'Raw Data'!N392&lt;=2.5),'Bảng Giá'!$B$10,IF(AND('Raw Data'!N392&gt;2.5,'Raw Data'!N392&lt;=3),'Bảng Giá'!$B$11,IF(AND('Raw Data'!N392&gt;3,'Raw Data'!N392&lt;=3.5),'Bảng Giá'!$B$12,IF(AND('Raw Data'!N392&gt;3.5,'Raw Data'!N392&lt;=4),'Bảng Giá'!$B$13,IF(AND('Raw Data'!N392&gt;4,'Raw Data'!N392&lt;=4.5),'Bảng Giá'!$B$14,IF(AND('Raw Data'!N392&gt;4.5,'Raw Data'!N392&lt;=5),'Bảng Giá'!$B$15,IF(AND('Raw Data'!N392&gt;5,'Raw Data'!N392&lt;=5.5),'Bảng Giá'!$B$16,IF(AND('Raw Data'!N392&gt;5.5,'Raw Data'!N392&lt;=6),'Bảng Giá'!$B$17,'Bảng Giá'!$B$18)))))))))))))))</f>
        <v>0.1&lt;x&lt;=0.25</v>
      </c>
      <c r="Q392" s="48">
        <f t="shared" si="39"/>
        <v>1.9417475728155338E-2</v>
      </c>
      <c r="R392">
        <f t="shared" si="40"/>
        <v>25200</v>
      </c>
      <c r="S392">
        <f t="shared" si="41"/>
        <v>4600</v>
      </c>
    </row>
    <row r="393" spans="1:19" x14ac:dyDescent="0.25">
      <c r="A393" s="12">
        <v>392</v>
      </c>
      <c r="B393" s="12" t="s">
        <v>293</v>
      </c>
      <c r="C393" s="18">
        <v>31676000442078</v>
      </c>
      <c r="D393" s="17">
        <v>43009.450516006946</v>
      </c>
      <c r="E393" s="17">
        <v>43011.572663923609</v>
      </c>
      <c r="F393" s="13" t="s">
        <v>302</v>
      </c>
      <c r="G393" s="12">
        <v>200</v>
      </c>
      <c r="H393" s="12" t="s">
        <v>76</v>
      </c>
      <c r="I393" s="12" t="s">
        <v>342</v>
      </c>
      <c r="J393" s="37">
        <f>INDEX('Bảng Giá'!$C$3:$H$18,MATCH('Raw Data'!P393,'Bảng Giá'!$B$3:$B$18,0),MATCH('Raw Data'!M393,'Bảng Giá'!$C$2:$H$2,0))</f>
        <v>21000</v>
      </c>
      <c r="K393" s="12">
        <v>20500</v>
      </c>
      <c r="L393" s="36">
        <f t="shared" si="36"/>
        <v>2.1221479166633799</v>
      </c>
      <c r="M393" t="str">
        <f>'References data'!H394</f>
        <v>Liên Vùng</v>
      </c>
      <c r="N393">
        <f t="shared" si="37"/>
        <v>0.2</v>
      </c>
      <c r="O393">
        <f t="shared" si="38"/>
        <v>500</v>
      </c>
      <c r="P393" t="str">
        <f>IF(AND(N393&gt;0,N393&lt;=0.05),'Bảng Giá'!$B$3,IF(AND(N393&lt;=0.1,N393&gt;0.05),'Bảng Giá'!$B$4,IF(AND('Raw Data'!N393&gt;0.1,'Raw Data'!N393&lt;=0.25),'Bảng Giá'!$B$5,IF(AND('Raw Data'!N393&gt;0.25,'Raw Data'!N393&lt;=0.5),'Bảng Giá'!$B$6,IF(AND('Raw Data'!N393&gt;0.5,'Raw Data'!N393&lt;=1),'Bảng Giá'!$B$7,IF(AND('Raw Data'!N393&gt;1,'Raw Data'!N393&lt;=1.5),'Bảng Giá'!$B$8,IF(AND('Raw Data'!N393&gt;1.5,'Raw Data'!N393&lt;=2),'Bảng Giá'!$B$9,IF(AND('Raw Data'!N393&gt;2,'Raw Data'!N393&lt;=2.5),'Bảng Giá'!$B$10,IF(AND('Raw Data'!N393&gt;2.5,'Raw Data'!N393&lt;=3),'Bảng Giá'!$B$11,IF(AND('Raw Data'!N393&gt;3,'Raw Data'!N393&lt;=3.5),'Bảng Giá'!$B$12,IF(AND('Raw Data'!N393&gt;3.5,'Raw Data'!N393&lt;=4),'Bảng Giá'!$B$13,IF(AND('Raw Data'!N393&gt;4,'Raw Data'!N393&lt;=4.5),'Bảng Giá'!$B$14,IF(AND('Raw Data'!N393&gt;4.5,'Raw Data'!N393&lt;=5),'Bảng Giá'!$B$15,IF(AND('Raw Data'!N393&gt;5,'Raw Data'!N393&lt;=5.5),'Bảng Giá'!$B$16,IF(AND('Raw Data'!N393&gt;5.5,'Raw Data'!N393&lt;=6),'Bảng Giá'!$B$17,'Bảng Giá'!$B$18)))))))))))))))</f>
        <v>0.1&lt;x&lt;=0.25</v>
      </c>
      <c r="Q393" s="48">
        <f t="shared" si="39"/>
        <v>2.4390243902439025E-2</v>
      </c>
      <c r="R393">
        <f t="shared" si="40"/>
        <v>25200</v>
      </c>
      <c r="S393">
        <f t="shared" si="41"/>
        <v>4700</v>
      </c>
    </row>
    <row r="394" spans="1:19" x14ac:dyDescent="0.25">
      <c r="A394" s="12">
        <v>393</v>
      </c>
      <c r="B394" s="12" t="s">
        <v>293</v>
      </c>
      <c r="C394" s="18">
        <v>31677136969720</v>
      </c>
      <c r="D394" s="17">
        <v>43019.649805555557</v>
      </c>
      <c r="E394" s="17">
        <v>43022.487292939812</v>
      </c>
      <c r="F394" s="13" t="s">
        <v>302</v>
      </c>
      <c r="G394" s="12">
        <v>300</v>
      </c>
      <c r="H394" s="12" t="s">
        <v>76</v>
      </c>
      <c r="I394" s="12" t="s">
        <v>171</v>
      </c>
      <c r="J394" s="37">
        <f>INDEX('Bảng Giá'!$C$3:$H$18,MATCH('Raw Data'!P394,'Bảng Giá'!$B$3:$B$18,0),MATCH('Raw Data'!M394,'Bảng Giá'!$C$2:$H$2,0))</f>
        <v>26000</v>
      </c>
      <c r="K394" s="12">
        <v>25400</v>
      </c>
      <c r="L394" s="36">
        <f t="shared" si="36"/>
        <v>2.8374873842549277</v>
      </c>
      <c r="M394" t="str">
        <f>'References data'!H395</f>
        <v>Liên Vùng</v>
      </c>
      <c r="N394">
        <f t="shared" si="37"/>
        <v>0.3</v>
      </c>
      <c r="O394">
        <f t="shared" si="38"/>
        <v>600</v>
      </c>
      <c r="P394" t="str">
        <f>IF(AND(N394&gt;0,N394&lt;=0.05),'Bảng Giá'!$B$3,IF(AND(N394&lt;=0.1,N394&gt;0.05),'Bảng Giá'!$B$4,IF(AND('Raw Data'!N394&gt;0.1,'Raw Data'!N394&lt;=0.25),'Bảng Giá'!$B$5,IF(AND('Raw Data'!N394&gt;0.25,'Raw Data'!N394&lt;=0.5),'Bảng Giá'!$B$6,IF(AND('Raw Data'!N394&gt;0.5,'Raw Data'!N394&lt;=1),'Bảng Giá'!$B$7,IF(AND('Raw Data'!N394&gt;1,'Raw Data'!N394&lt;=1.5),'Bảng Giá'!$B$8,IF(AND('Raw Data'!N394&gt;1.5,'Raw Data'!N394&lt;=2),'Bảng Giá'!$B$9,IF(AND('Raw Data'!N394&gt;2,'Raw Data'!N394&lt;=2.5),'Bảng Giá'!$B$10,IF(AND('Raw Data'!N394&gt;2.5,'Raw Data'!N394&lt;=3),'Bảng Giá'!$B$11,IF(AND('Raw Data'!N394&gt;3,'Raw Data'!N394&lt;=3.5),'Bảng Giá'!$B$12,IF(AND('Raw Data'!N394&gt;3.5,'Raw Data'!N394&lt;=4),'Bảng Giá'!$B$13,IF(AND('Raw Data'!N394&gt;4,'Raw Data'!N394&lt;=4.5),'Bảng Giá'!$B$14,IF(AND('Raw Data'!N394&gt;4.5,'Raw Data'!N394&lt;=5),'Bảng Giá'!$B$15,IF(AND('Raw Data'!N394&gt;5,'Raw Data'!N394&lt;=5.5),'Bảng Giá'!$B$16,IF(AND('Raw Data'!N394&gt;5.5,'Raw Data'!N394&lt;=6),'Bảng Giá'!$B$17,'Bảng Giá'!$B$18)))))))))))))))</f>
        <v>0.25&lt;x&lt;=0.5</v>
      </c>
      <c r="Q394" s="48">
        <f t="shared" si="39"/>
        <v>2.3622047244094488E-2</v>
      </c>
      <c r="R394">
        <f t="shared" si="40"/>
        <v>31200</v>
      </c>
      <c r="S394">
        <f t="shared" si="41"/>
        <v>5800</v>
      </c>
    </row>
    <row r="395" spans="1:19" x14ac:dyDescent="0.25">
      <c r="A395" s="12">
        <v>394</v>
      </c>
      <c r="B395" s="12" t="s">
        <v>293</v>
      </c>
      <c r="C395" s="18">
        <v>31677136970748</v>
      </c>
      <c r="D395" s="17">
        <v>43019.91345177083</v>
      </c>
      <c r="E395" s="17">
        <v>43021.624576585651</v>
      </c>
      <c r="F395" s="13" t="s">
        <v>302</v>
      </c>
      <c r="G395" s="12">
        <v>4000</v>
      </c>
      <c r="H395" s="12" t="s">
        <v>76</v>
      </c>
      <c r="I395" s="12" t="s">
        <v>289</v>
      </c>
      <c r="J395" s="37">
        <f>INDEX('Bảng Giá'!$C$3:$H$18,MATCH('Raw Data'!P395,'Bảng Giá'!$B$3:$B$18,0),MATCH('Raw Data'!M395,'Bảng Giá'!$C$2:$H$2,0))</f>
        <v>78500</v>
      </c>
      <c r="K395" s="12">
        <v>84800</v>
      </c>
      <c r="L395" s="36">
        <f t="shared" si="36"/>
        <v>1.7111248148212326</v>
      </c>
      <c r="M395" t="str">
        <f>'References data'!H396</f>
        <v>Liên Vùng đặc biệt</v>
      </c>
      <c r="N395">
        <f t="shared" si="37"/>
        <v>4</v>
      </c>
      <c r="O395">
        <f t="shared" si="38"/>
        <v>-6300</v>
      </c>
      <c r="P395" t="str">
        <f>IF(AND(N395&gt;0,N395&lt;=0.05),'Bảng Giá'!$B$3,IF(AND(N395&lt;=0.1,N395&gt;0.05),'Bảng Giá'!$B$4,IF(AND('Raw Data'!N395&gt;0.1,'Raw Data'!N395&lt;=0.25),'Bảng Giá'!$B$5,IF(AND('Raw Data'!N395&gt;0.25,'Raw Data'!N395&lt;=0.5),'Bảng Giá'!$B$6,IF(AND('Raw Data'!N395&gt;0.5,'Raw Data'!N395&lt;=1),'Bảng Giá'!$B$7,IF(AND('Raw Data'!N395&gt;1,'Raw Data'!N395&lt;=1.5),'Bảng Giá'!$B$8,IF(AND('Raw Data'!N395&gt;1.5,'Raw Data'!N395&lt;=2),'Bảng Giá'!$B$9,IF(AND('Raw Data'!N395&gt;2,'Raw Data'!N395&lt;=2.5),'Bảng Giá'!$B$10,IF(AND('Raw Data'!N395&gt;2.5,'Raw Data'!N395&lt;=3),'Bảng Giá'!$B$11,IF(AND('Raw Data'!N395&gt;3,'Raw Data'!N395&lt;=3.5),'Bảng Giá'!$B$12,IF(AND('Raw Data'!N395&gt;3.5,'Raw Data'!N395&lt;=4),'Bảng Giá'!$B$13,IF(AND('Raw Data'!N395&gt;4,'Raw Data'!N395&lt;=4.5),'Bảng Giá'!$B$14,IF(AND('Raw Data'!N395&gt;4.5,'Raw Data'!N395&lt;=5),'Bảng Giá'!$B$15,IF(AND('Raw Data'!N395&gt;5,'Raw Data'!N395&lt;=5.5),'Bảng Giá'!$B$16,IF(AND('Raw Data'!N395&gt;5.5,'Raw Data'!N395&lt;=6),'Bảng Giá'!$B$17,'Bảng Giá'!$B$18)))))))))))))))</f>
        <v>3.5&lt;x&lt;=4</v>
      </c>
      <c r="Q395" s="48">
        <f t="shared" si="39"/>
        <v>-7.4292452830188677E-2</v>
      </c>
      <c r="R395">
        <f t="shared" si="40"/>
        <v>94200</v>
      </c>
      <c r="S395">
        <f t="shared" si="41"/>
        <v>9400</v>
      </c>
    </row>
    <row r="396" spans="1:19" x14ac:dyDescent="0.25">
      <c r="A396" s="12">
        <v>395</v>
      </c>
      <c r="B396" s="12" t="s">
        <v>293</v>
      </c>
      <c r="C396" s="18">
        <v>31677136932221</v>
      </c>
      <c r="D396" s="17">
        <v>43014.948843368053</v>
      </c>
      <c r="E396" s="17">
        <v>43017.573368599536</v>
      </c>
      <c r="F396" s="13" t="s">
        <v>302</v>
      </c>
      <c r="G396" s="12">
        <v>4435.2</v>
      </c>
      <c r="H396" s="12" t="s">
        <v>76</v>
      </c>
      <c r="I396" s="12" t="s">
        <v>101</v>
      </c>
      <c r="J396" s="37">
        <f>INDEX('Bảng Giá'!$C$3:$H$18,MATCH('Raw Data'!P396,'Bảng Giá'!$B$3:$B$18,0),MATCH('Raw Data'!M396,'Bảng Giá'!$C$2:$H$2,0))</f>
        <v>92000</v>
      </c>
      <c r="K396" s="12">
        <v>89700</v>
      </c>
      <c r="L396" s="36">
        <f t="shared" si="36"/>
        <v>2.6245252314838581</v>
      </c>
      <c r="M396" t="str">
        <f>'References data'!H397</f>
        <v>Liên Vùng</v>
      </c>
      <c r="N396">
        <f t="shared" si="37"/>
        <v>4.4352</v>
      </c>
      <c r="O396">
        <f t="shared" si="38"/>
        <v>2300</v>
      </c>
      <c r="P396" t="str">
        <f>IF(AND(N396&gt;0,N396&lt;=0.05),'Bảng Giá'!$B$3,IF(AND(N396&lt;=0.1,N396&gt;0.05),'Bảng Giá'!$B$4,IF(AND('Raw Data'!N396&gt;0.1,'Raw Data'!N396&lt;=0.25),'Bảng Giá'!$B$5,IF(AND('Raw Data'!N396&gt;0.25,'Raw Data'!N396&lt;=0.5),'Bảng Giá'!$B$6,IF(AND('Raw Data'!N396&gt;0.5,'Raw Data'!N396&lt;=1),'Bảng Giá'!$B$7,IF(AND('Raw Data'!N396&gt;1,'Raw Data'!N396&lt;=1.5),'Bảng Giá'!$B$8,IF(AND('Raw Data'!N396&gt;1.5,'Raw Data'!N396&lt;=2),'Bảng Giá'!$B$9,IF(AND('Raw Data'!N396&gt;2,'Raw Data'!N396&lt;=2.5),'Bảng Giá'!$B$10,IF(AND('Raw Data'!N396&gt;2.5,'Raw Data'!N396&lt;=3),'Bảng Giá'!$B$11,IF(AND('Raw Data'!N396&gt;3,'Raw Data'!N396&lt;=3.5),'Bảng Giá'!$B$12,IF(AND('Raw Data'!N396&gt;3.5,'Raw Data'!N396&lt;=4),'Bảng Giá'!$B$13,IF(AND('Raw Data'!N396&gt;4,'Raw Data'!N396&lt;=4.5),'Bảng Giá'!$B$14,IF(AND('Raw Data'!N396&gt;4.5,'Raw Data'!N396&lt;=5),'Bảng Giá'!$B$15,IF(AND('Raw Data'!N396&gt;5,'Raw Data'!N396&lt;=5.5),'Bảng Giá'!$B$16,IF(AND('Raw Data'!N396&gt;5.5,'Raw Data'!N396&lt;=6),'Bảng Giá'!$B$17,'Bảng Giá'!$B$18)))))))))))))))</f>
        <v>4&lt;x&lt;=4.5</v>
      </c>
      <c r="Q396" s="48">
        <f t="shared" si="39"/>
        <v>2.564102564102564E-2</v>
      </c>
      <c r="R396">
        <f t="shared" si="40"/>
        <v>110400</v>
      </c>
      <c r="S396">
        <f t="shared" si="41"/>
        <v>20700</v>
      </c>
    </row>
    <row r="397" spans="1:19" x14ac:dyDescent="0.25">
      <c r="A397" s="12">
        <v>396</v>
      </c>
      <c r="B397" s="12" t="s">
        <v>293</v>
      </c>
      <c r="C397" s="18">
        <v>31677136899785</v>
      </c>
      <c r="D397" s="17">
        <v>43010.379264467592</v>
      </c>
      <c r="E397" s="17">
        <v>43011.714217476852</v>
      </c>
      <c r="F397" s="13" t="s">
        <v>302</v>
      </c>
      <c r="G397" s="12">
        <v>210</v>
      </c>
      <c r="H397" s="12" t="s">
        <v>76</v>
      </c>
      <c r="I397" s="12" t="s">
        <v>146</v>
      </c>
      <c r="J397" s="37">
        <f>INDEX('Bảng Giá'!$C$3:$H$18,MATCH('Raw Data'!P397,'Bảng Giá'!$B$3:$B$18,0),MATCH('Raw Data'!M397,'Bảng Giá'!$C$2:$H$2,0))</f>
        <v>21000</v>
      </c>
      <c r="K397" s="12">
        <v>20600</v>
      </c>
      <c r="L397" s="36">
        <f t="shared" si="36"/>
        <v>1.3349530092600617</v>
      </c>
      <c r="M397" t="str">
        <f>'References data'!H398</f>
        <v>Liên Vùng đặc biệt</v>
      </c>
      <c r="N397">
        <f t="shared" si="37"/>
        <v>0.21</v>
      </c>
      <c r="O397">
        <f t="shared" si="38"/>
        <v>400</v>
      </c>
      <c r="P397" t="str">
        <f>IF(AND(N397&gt;0,N397&lt;=0.05),'Bảng Giá'!$B$3,IF(AND(N397&lt;=0.1,N397&gt;0.05),'Bảng Giá'!$B$4,IF(AND('Raw Data'!N397&gt;0.1,'Raw Data'!N397&lt;=0.25),'Bảng Giá'!$B$5,IF(AND('Raw Data'!N397&gt;0.25,'Raw Data'!N397&lt;=0.5),'Bảng Giá'!$B$6,IF(AND('Raw Data'!N397&gt;0.5,'Raw Data'!N397&lt;=1),'Bảng Giá'!$B$7,IF(AND('Raw Data'!N397&gt;1,'Raw Data'!N397&lt;=1.5),'Bảng Giá'!$B$8,IF(AND('Raw Data'!N397&gt;1.5,'Raw Data'!N397&lt;=2),'Bảng Giá'!$B$9,IF(AND('Raw Data'!N397&gt;2,'Raw Data'!N397&lt;=2.5),'Bảng Giá'!$B$10,IF(AND('Raw Data'!N397&gt;2.5,'Raw Data'!N397&lt;=3),'Bảng Giá'!$B$11,IF(AND('Raw Data'!N397&gt;3,'Raw Data'!N397&lt;=3.5),'Bảng Giá'!$B$12,IF(AND('Raw Data'!N397&gt;3.5,'Raw Data'!N397&lt;=4),'Bảng Giá'!$B$13,IF(AND('Raw Data'!N397&gt;4,'Raw Data'!N397&lt;=4.5),'Bảng Giá'!$B$14,IF(AND('Raw Data'!N397&gt;4.5,'Raw Data'!N397&lt;=5),'Bảng Giá'!$B$15,IF(AND('Raw Data'!N397&gt;5,'Raw Data'!N397&lt;=5.5),'Bảng Giá'!$B$16,IF(AND('Raw Data'!N397&gt;5.5,'Raw Data'!N397&lt;=6),'Bảng Giá'!$B$17,'Bảng Giá'!$B$18)))))))))))))))</f>
        <v>0.1&lt;x&lt;=0.25</v>
      </c>
      <c r="Q397" s="48">
        <f t="shared" si="39"/>
        <v>1.9417475728155338E-2</v>
      </c>
      <c r="R397">
        <f t="shared" si="40"/>
        <v>25200</v>
      </c>
      <c r="S397">
        <f t="shared" si="41"/>
        <v>4600</v>
      </c>
    </row>
    <row r="398" spans="1:19" x14ac:dyDescent="0.25">
      <c r="A398" s="12">
        <v>397</v>
      </c>
      <c r="B398" s="12" t="s">
        <v>293</v>
      </c>
      <c r="C398" s="18">
        <v>31677136906021</v>
      </c>
      <c r="D398" s="17">
        <v>43010.983735034722</v>
      </c>
      <c r="E398" s="17">
        <v>43012.726840277777</v>
      </c>
      <c r="F398" s="13" t="s">
        <v>302</v>
      </c>
      <c r="G398" s="12">
        <v>4000</v>
      </c>
      <c r="H398" s="12" t="s">
        <v>76</v>
      </c>
      <c r="I398" s="12" t="s">
        <v>139</v>
      </c>
      <c r="J398" s="37">
        <f>INDEX('Bảng Giá'!$C$3:$H$18,MATCH('Raw Data'!P398,'Bảng Giá'!$B$3:$B$18,0),MATCH('Raw Data'!M398,'Bảng Giá'!$C$2:$H$2,0))</f>
        <v>78500</v>
      </c>
      <c r="K398" s="12">
        <v>84800</v>
      </c>
      <c r="L398" s="36">
        <f t="shared" si="36"/>
        <v>1.7431052430547425</v>
      </c>
      <c r="M398" t="str">
        <f>'References data'!H399</f>
        <v>Liên Vùng đặc biệt</v>
      </c>
      <c r="N398">
        <f t="shared" si="37"/>
        <v>4</v>
      </c>
      <c r="O398">
        <f t="shared" si="38"/>
        <v>-6300</v>
      </c>
      <c r="P398" t="str">
        <f>IF(AND(N398&gt;0,N398&lt;=0.05),'Bảng Giá'!$B$3,IF(AND(N398&lt;=0.1,N398&gt;0.05),'Bảng Giá'!$B$4,IF(AND('Raw Data'!N398&gt;0.1,'Raw Data'!N398&lt;=0.25),'Bảng Giá'!$B$5,IF(AND('Raw Data'!N398&gt;0.25,'Raw Data'!N398&lt;=0.5),'Bảng Giá'!$B$6,IF(AND('Raw Data'!N398&gt;0.5,'Raw Data'!N398&lt;=1),'Bảng Giá'!$B$7,IF(AND('Raw Data'!N398&gt;1,'Raw Data'!N398&lt;=1.5),'Bảng Giá'!$B$8,IF(AND('Raw Data'!N398&gt;1.5,'Raw Data'!N398&lt;=2),'Bảng Giá'!$B$9,IF(AND('Raw Data'!N398&gt;2,'Raw Data'!N398&lt;=2.5),'Bảng Giá'!$B$10,IF(AND('Raw Data'!N398&gt;2.5,'Raw Data'!N398&lt;=3),'Bảng Giá'!$B$11,IF(AND('Raw Data'!N398&gt;3,'Raw Data'!N398&lt;=3.5),'Bảng Giá'!$B$12,IF(AND('Raw Data'!N398&gt;3.5,'Raw Data'!N398&lt;=4),'Bảng Giá'!$B$13,IF(AND('Raw Data'!N398&gt;4,'Raw Data'!N398&lt;=4.5),'Bảng Giá'!$B$14,IF(AND('Raw Data'!N398&gt;4.5,'Raw Data'!N398&lt;=5),'Bảng Giá'!$B$15,IF(AND('Raw Data'!N398&gt;5,'Raw Data'!N398&lt;=5.5),'Bảng Giá'!$B$16,IF(AND('Raw Data'!N398&gt;5.5,'Raw Data'!N398&lt;=6),'Bảng Giá'!$B$17,'Bảng Giá'!$B$18)))))))))))))))</f>
        <v>3.5&lt;x&lt;=4</v>
      </c>
      <c r="Q398" s="48">
        <f t="shared" si="39"/>
        <v>-7.4292452830188677E-2</v>
      </c>
      <c r="R398">
        <f t="shared" si="40"/>
        <v>94200</v>
      </c>
      <c r="S398">
        <f t="shared" si="41"/>
        <v>9400</v>
      </c>
    </row>
    <row r="399" spans="1:19" x14ac:dyDescent="0.25">
      <c r="A399" s="12">
        <v>398</v>
      </c>
      <c r="B399" s="12" t="s">
        <v>293</v>
      </c>
      <c r="C399" s="18">
        <v>31677136952189</v>
      </c>
      <c r="D399" s="17">
        <v>43016.57469927083</v>
      </c>
      <c r="E399" s="17">
        <v>43019.398624502312</v>
      </c>
      <c r="F399" s="13" t="s">
        <v>302</v>
      </c>
      <c r="G399" s="12">
        <v>7200</v>
      </c>
      <c r="H399" s="12" t="s">
        <v>76</v>
      </c>
      <c r="I399" s="12" t="s">
        <v>171</v>
      </c>
      <c r="J399" s="37">
        <f>INDEX('Bảng Giá'!$C$3:$H$18,MATCH('Raw Data'!P399,'Bảng Giá'!$B$3:$B$18,0),MATCH('Raw Data'!M399,'Bảng Giá'!$C$2:$H$2,0))</f>
        <v>8500</v>
      </c>
      <c r="K399" s="12">
        <v>134500</v>
      </c>
      <c r="L399" s="36">
        <f t="shared" si="36"/>
        <v>2.8239252314815531</v>
      </c>
      <c r="M399" t="str">
        <f>'References data'!H400</f>
        <v>Liên Vùng</v>
      </c>
      <c r="N399" s="46">
        <f t="shared" si="37"/>
        <v>7.2</v>
      </c>
      <c r="O399">
        <f t="shared" si="38"/>
        <v>-126000</v>
      </c>
      <c r="P399" t="str">
        <f>IF(AND(N399&gt;0,N399&lt;=0.05),'Bảng Giá'!$B$3,IF(AND(N399&lt;=0.1,N399&gt;0.05),'Bảng Giá'!$B$4,IF(AND('Raw Data'!N399&gt;0.1,'Raw Data'!N399&lt;=0.25),'Bảng Giá'!$B$5,IF(AND('Raw Data'!N399&gt;0.25,'Raw Data'!N399&lt;=0.5),'Bảng Giá'!$B$6,IF(AND('Raw Data'!N399&gt;0.5,'Raw Data'!N399&lt;=1),'Bảng Giá'!$B$7,IF(AND('Raw Data'!N399&gt;1,'Raw Data'!N399&lt;=1.5),'Bảng Giá'!$B$8,IF(AND('Raw Data'!N399&gt;1.5,'Raw Data'!N399&lt;=2),'Bảng Giá'!$B$9,IF(AND('Raw Data'!N399&gt;2,'Raw Data'!N399&lt;=2.5),'Bảng Giá'!$B$10,IF(AND('Raw Data'!N399&gt;2.5,'Raw Data'!N399&lt;=3),'Bảng Giá'!$B$11,IF(AND('Raw Data'!N399&gt;3,'Raw Data'!N399&lt;=3.5),'Bảng Giá'!$B$12,IF(AND('Raw Data'!N399&gt;3.5,'Raw Data'!N399&lt;=4),'Bảng Giá'!$B$13,IF(AND('Raw Data'!N399&gt;4,'Raw Data'!N399&lt;=4.5),'Bảng Giá'!$B$14,IF(AND('Raw Data'!N399&gt;4.5,'Raw Data'!N399&lt;=5),'Bảng Giá'!$B$15,IF(AND('Raw Data'!N399&gt;5,'Raw Data'!N399&lt;=5.5),'Bảng Giá'!$B$16,IF(AND('Raw Data'!N399&gt;5.5,'Raw Data'!N399&lt;=6),'Bảng Giá'!$B$17,'Bảng Giá'!$B$18)))))))))))))))</f>
        <v>Next 0.5</v>
      </c>
      <c r="Q399" s="48">
        <f t="shared" si="39"/>
        <v>-0.93680297397769519</v>
      </c>
      <c r="R399">
        <f t="shared" si="40"/>
        <v>10200</v>
      </c>
      <c r="S399">
        <f t="shared" si="41"/>
        <v>-124300</v>
      </c>
    </row>
    <row r="400" spans="1:19" x14ac:dyDescent="0.25">
      <c r="A400" s="12">
        <v>399</v>
      </c>
      <c r="B400" s="12" t="s">
        <v>293</v>
      </c>
      <c r="C400" s="18">
        <v>31677136951526</v>
      </c>
      <c r="D400" s="17">
        <v>43015.935504201392</v>
      </c>
      <c r="E400" s="17">
        <v>43018.752577627318</v>
      </c>
      <c r="F400" s="13" t="s">
        <v>302</v>
      </c>
      <c r="G400" s="12">
        <v>2900</v>
      </c>
      <c r="H400" s="12" t="s">
        <v>76</v>
      </c>
      <c r="I400" s="12" t="s">
        <v>343</v>
      </c>
      <c r="J400" s="37">
        <f>INDEX('Bảng Giá'!$C$3:$H$18,MATCH('Raw Data'!P400,'Bảng Giá'!$B$3:$B$18,0),MATCH('Raw Data'!M400,'Bảng Giá'!$C$2:$H$2,0))</f>
        <v>66500</v>
      </c>
      <c r="K400" s="12">
        <v>64900</v>
      </c>
      <c r="L400" s="36">
        <f t="shared" si="36"/>
        <v>2.8170734259256278</v>
      </c>
      <c r="M400" t="str">
        <f>'References data'!H401</f>
        <v>Liên Vùng</v>
      </c>
      <c r="N400">
        <f t="shared" si="37"/>
        <v>2.9</v>
      </c>
      <c r="O400">
        <f t="shared" si="38"/>
        <v>1600</v>
      </c>
      <c r="P400" t="str">
        <f>IF(AND(N400&gt;0,N400&lt;=0.05),'Bảng Giá'!$B$3,IF(AND(N400&lt;=0.1,N400&gt;0.05),'Bảng Giá'!$B$4,IF(AND('Raw Data'!N400&gt;0.1,'Raw Data'!N400&lt;=0.25),'Bảng Giá'!$B$5,IF(AND('Raw Data'!N400&gt;0.25,'Raw Data'!N400&lt;=0.5),'Bảng Giá'!$B$6,IF(AND('Raw Data'!N400&gt;0.5,'Raw Data'!N400&lt;=1),'Bảng Giá'!$B$7,IF(AND('Raw Data'!N400&gt;1,'Raw Data'!N400&lt;=1.5),'Bảng Giá'!$B$8,IF(AND('Raw Data'!N400&gt;1.5,'Raw Data'!N400&lt;=2),'Bảng Giá'!$B$9,IF(AND('Raw Data'!N400&gt;2,'Raw Data'!N400&lt;=2.5),'Bảng Giá'!$B$10,IF(AND('Raw Data'!N400&gt;2.5,'Raw Data'!N400&lt;=3),'Bảng Giá'!$B$11,IF(AND('Raw Data'!N400&gt;3,'Raw Data'!N400&lt;=3.5),'Bảng Giá'!$B$12,IF(AND('Raw Data'!N400&gt;3.5,'Raw Data'!N400&lt;=4),'Bảng Giá'!$B$13,IF(AND('Raw Data'!N400&gt;4,'Raw Data'!N400&lt;=4.5),'Bảng Giá'!$B$14,IF(AND('Raw Data'!N400&gt;4.5,'Raw Data'!N400&lt;=5),'Bảng Giá'!$B$15,IF(AND('Raw Data'!N400&gt;5,'Raw Data'!N400&lt;=5.5),'Bảng Giá'!$B$16,IF(AND('Raw Data'!N400&gt;5.5,'Raw Data'!N400&lt;=6),'Bảng Giá'!$B$17,'Bảng Giá'!$B$18)))))))))))))))</f>
        <v>2.5&lt;x&lt;=3</v>
      </c>
      <c r="Q400" s="48">
        <f t="shared" si="39"/>
        <v>2.465331278890601E-2</v>
      </c>
      <c r="R400">
        <f t="shared" si="40"/>
        <v>79800</v>
      </c>
      <c r="S400">
        <f t="shared" si="41"/>
        <v>14900</v>
      </c>
    </row>
    <row r="401" spans="1:19" x14ac:dyDescent="0.25">
      <c r="A401" s="12">
        <v>400</v>
      </c>
      <c r="B401" s="12" t="s">
        <v>293</v>
      </c>
      <c r="C401" s="18">
        <v>31677136933647</v>
      </c>
      <c r="D401" s="17">
        <v>43013.848567858797</v>
      </c>
      <c r="E401" s="17">
        <v>43015.713810381945</v>
      </c>
      <c r="F401" s="13" t="s">
        <v>302</v>
      </c>
      <c r="G401" s="12">
        <v>4410</v>
      </c>
      <c r="H401" s="12" t="s">
        <v>76</v>
      </c>
      <c r="I401" s="12" t="s">
        <v>146</v>
      </c>
      <c r="J401" s="37">
        <f>INDEX('Bảng Giá'!$C$3:$H$18,MATCH('Raw Data'!P401,'Bảng Giá'!$B$3:$B$18,0),MATCH('Raw Data'!M401,'Bảng Giá'!$C$2:$H$2,0))</f>
        <v>86500</v>
      </c>
      <c r="K401" s="12">
        <v>84800</v>
      </c>
      <c r="L401" s="36">
        <f t="shared" si="36"/>
        <v>1.8652425231484813</v>
      </c>
      <c r="M401" t="str">
        <f>'References data'!H402</f>
        <v>Liên Vùng đặc biệt</v>
      </c>
      <c r="N401">
        <f t="shared" si="37"/>
        <v>4.41</v>
      </c>
      <c r="O401">
        <f t="shared" si="38"/>
        <v>1700</v>
      </c>
      <c r="P401" t="str">
        <f>IF(AND(N401&gt;0,N401&lt;=0.05),'Bảng Giá'!$B$3,IF(AND(N401&lt;=0.1,N401&gt;0.05),'Bảng Giá'!$B$4,IF(AND('Raw Data'!N401&gt;0.1,'Raw Data'!N401&lt;=0.25),'Bảng Giá'!$B$5,IF(AND('Raw Data'!N401&gt;0.25,'Raw Data'!N401&lt;=0.5),'Bảng Giá'!$B$6,IF(AND('Raw Data'!N401&gt;0.5,'Raw Data'!N401&lt;=1),'Bảng Giá'!$B$7,IF(AND('Raw Data'!N401&gt;1,'Raw Data'!N401&lt;=1.5),'Bảng Giá'!$B$8,IF(AND('Raw Data'!N401&gt;1.5,'Raw Data'!N401&lt;=2),'Bảng Giá'!$B$9,IF(AND('Raw Data'!N401&gt;2,'Raw Data'!N401&lt;=2.5),'Bảng Giá'!$B$10,IF(AND('Raw Data'!N401&gt;2.5,'Raw Data'!N401&lt;=3),'Bảng Giá'!$B$11,IF(AND('Raw Data'!N401&gt;3,'Raw Data'!N401&lt;=3.5),'Bảng Giá'!$B$12,IF(AND('Raw Data'!N401&gt;3.5,'Raw Data'!N401&lt;=4),'Bảng Giá'!$B$13,IF(AND('Raw Data'!N401&gt;4,'Raw Data'!N401&lt;=4.5),'Bảng Giá'!$B$14,IF(AND('Raw Data'!N401&gt;4.5,'Raw Data'!N401&lt;=5),'Bảng Giá'!$B$15,IF(AND('Raw Data'!N401&gt;5,'Raw Data'!N401&lt;=5.5),'Bảng Giá'!$B$16,IF(AND('Raw Data'!N401&gt;5.5,'Raw Data'!N401&lt;=6),'Bảng Giá'!$B$17,'Bảng Giá'!$B$18)))))))))))))))</f>
        <v>4&lt;x&lt;=4.5</v>
      </c>
      <c r="Q401" s="48">
        <f t="shared" si="39"/>
        <v>2.0047169811320754E-2</v>
      </c>
      <c r="R401">
        <f t="shared" si="40"/>
        <v>103800</v>
      </c>
      <c r="S401">
        <f t="shared" si="41"/>
        <v>19000</v>
      </c>
    </row>
    <row r="402" spans="1:19" x14ac:dyDescent="0.25">
      <c r="A402" s="12">
        <v>401</v>
      </c>
      <c r="B402" s="12" t="s">
        <v>293</v>
      </c>
      <c r="C402" s="18">
        <v>31677136904461</v>
      </c>
      <c r="D402" s="17">
        <v>43010.932911307871</v>
      </c>
      <c r="E402" s="17">
        <v>43012.779374999998</v>
      </c>
      <c r="F402" s="13" t="s">
        <v>302</v>
      </c>
      <c r="G402" s="12">
        <v>5000</v>
      </c>
      <c r="H402" s="12" t="s">
        <v>76</v>
      </c>
      <c r="I402" s="12" t="s">
        <v>131</v>
      </c>
      <c r="J402" s="37">
        <f>INDEX('Bảng Giá'!$C$3:$H$18,MATCH('Raw Data'!P402,'Bảng Giá'!$B$3:$B$18,0),MATCH('Raw Data'!M402,'Bảng Giá'!$C$2:$H$2,0))</f>
        <v>94500</v>
      </c>
      <c r="K402" s="12">
        <v>100500</v>
      </c>
      <c r="L402" s="36">
        <f t="shared" si="36"/>
        <v>1.8464636921271449</v>
      </c>
      <c r="M402" t="str">
        <f>'References data'!H403</f>
        <v>Liên Vùng đặc biệt</v>
      </c>
      <c r="N402">
        <f t="shared" si="37"/>
        <v>5</v>
      </c>
      <c r="O402">
        <f t="shared" si="38"/>
        <v>-6000</v>
      </c>
      <c r="P402" t="str">
        <f>IF(AND(N402&gt;0,N402&lt;=0.05),'Bảng Giá'!$B$3,IF(AND(N402&lt;=0.1,N402&gt;0.05),'Bảng Giá'!$B$4,IF(AND('Raw Data'!N402&gt;0.1,'Raw Data'!N402&lt;=0.25),'Bảng Giá'!$B$5,IF(AND('Raw Data'!N402&gt;0.25,'Raw Data'!N402&lt;=0.5),'Bảng Giá'!$B$6,IF(AND('Raw Data'!N402&gt;0.5,'Raw Data'!N402&lt;=1),'Bảng Giá'!$B$7,IF(AND('Raw Data'!N402&gt;1,'Raw Data'!N402&lt;=1.5),'Bảng Giá'!$B$8,IF(AND('Raw Data'!N402&gt;1.5,'Raw Data'!N402&lt;=2),'Bảng Giá'!$B$9,IF(AND('Raw Data'!N402&gt;2,'Raw Data'!N402&lt;=2.5),'Bảng Giá'!$B$10,IF(AND('Raw Data'!N402&gt;2.5,'Raw Data'!N402&lt;=3),'Bảng Giá'!$B$11,IF(AND('Raw Data'!N402&gt;3,'Raw Data'!N402&lt;=3.5),'Bảng Giá'!$B$12,IF(AND('Raw Data'!N402&gt;3.5,'Raw Data'!N402&lt;=4),'Bảng Giá'!$B$13,IF(AND('Raw Data'!N402&gt;4,'Raw Data'!N402&lt;=4.5),'Bảng Giá'!$B$14,IF(AND('Raw Data'!N402&gt;4.5,'Raw Data'!N402&lt;=5),'Bảng Giá'!$B$15,IF(AND('Raw Data'!N402&gt;5,'Raw Data'!N402&lt;=5.5),'Bảng Giá'!$B$16,IF(AND('Raw Data'!N402&gt;5.5,'Raw Data'!N402&lt;=6),'Bảng Giá'!$B$17,'Bảng Giá'!$B$18)))))))))))))))</f>
        <v>4.5&lt;x&lt;=5</v>
      </c>
      <c r="Q402" s="48">
        <f t="shared" si="39"/>
        <v>-5.9701492537313432E-2</v>
      </c>
      <c r="R402">
        <f t="shared" si="40"/>
        <v>113400</v>
      </c>
      <c r="S402">
        <f t="shared" si="41"/>
        <v>12900</v>
      </c>
    </row>
    <row r="403" spans="1:19" x14ac:dyDescent="0.25">
      <c r="A403" s="12">
        <v>402</v>
      </c>
      <c r="B403" s="12" t="s">
        <v>293</v>
      </c>
      <c r="C403" s="18">
        <v>31677136918643</v>
      </c>
      <c r="D403" s="17">
        <v>43012.85299097222</v>
      </c>
      <c r="E403" s="17">
        <v>43014.566155474538</v>
      </c>
      <c r="F403" s="13" t="s">
        <v>302</v>
      </c>
      <c r="G403" s="12">
        <v>2500</v>
      </c>
      <c r="H403" s="12" t="s">
        <v>76</v>
      </c>
      <c r="I403" s="12" t="s">
        <v>171</v>
      </c>
      <c r="J403" s="37">
        <f>INDEX('Bảng Giá'!$C$3:$H$18,MATCH('Raw Data'!P403,'Bảng Giá'!$B$3:$B$18,0),MATCH('Raw Data'!M403,'Bảng Giá'!$C$2:$H$2,0))</f>
        <v>58000</v>
      </c>
      <c r="K403" s="12">
        <v>64900</v>
      </c>
      <c r="L403" s="36">
        <f t="shared" si="36"/>
        <v>1.71316450231825</v>
      </c>
      <c r="M403" t="str">
        <f>'References data'!H404</f>
        <v>Liên Vùng</v>
      </c>
      <c r="N403">
        <f t="shared" si="37"/>
        <v>2.5</v>
      </c>
      <c r="O403">
        <f t="shared" si="38"/>
        <v>-6900</v>
      </c>
      <c r="P403" t="str">
        <f>IF(AND(N403&gt;0,N403&lt;=0.05),'Bảng Giá'!$B$3,IF(AND(N403&lt;=0.1,N403&gt;0.05),'Bảng Giá'!$B$4,IF(AND('Raw Data'!N403&gt;0.1,'Raw Data'!N403&lt;=0.25),'Bảng Giá'!$B$5,IF(AND('Raw Data'!N403&gt;0.25,'Raw Data'!N403&lt;=0.5),'Bảng Giá'!$B$6,IF(AND('Raw Data'!N403&gt;0.5,'Raw Data'!N403&lt;=1),'Bảng Giá'!$B$7,IF(AND('Raw Data'!N403&gt;1,'Raw Data'!N403&lt;=1.5),'Bảng Giá'!$B$8,IF(AND('Raw Data'!N403&gt;1.5,'Raw Data'!N403&lt;=2),'Bảng Giá'!$B$9,IF(AND('Raw Data'!N403&gt;2,'Raw Data'!N403&lt;=2.5),'Bảng Giá'!$B$10,IF(AND('Raw Data'!N403&gt;2.5,'Raw Data'!N403&lt;=3),'Bảng Giá'!$B$11,IF(AND('Raw Data'!N403&gt;3,'Raw Data'!N403&lt;=3.5),'Bảng Giá'!$B$12,IF(AND('Raw Data'!N403&gt;3.5,'Raw Data'!N403&lt;=4),'Bảng Giá'!$B$13,IF(AND('Raw Data'!N403&gt;4,'Raw Data'!N403&lt;=4.5),'Bảng Giá'!$B$14,IF(AND('Raw Data'!N403&gt;4.5,'Raw Data'!N403&lt;=5),'Bảng Giá'!$B$15,IF(AND('Raw Data'!N403&gt;5,'Raw Data'!N403&lt;=5.5),'Bảng Giá'!$B$16,IF(AND('Raw Data'!N403&gt;5.5,'Raw Data'!N403&lt;=6),'Bảng Giá'!$B$17,'Bảng Giá'!$B$18)))))))))))))))</f>
        <v>2&lt;x&lt;=2.5</v>
      </c>
      <c r="Q403" s="48">
        <f t="shared" si="39"/>
        <v>-0.10631741140215717</v>
      </c>
      <c r="R403">
        <f t="shared" si="40"/>
        <v>69600</v>
      </c>
      <c r="S403">
        <f t="shared" si="41"/>
        <v>4700</v>
      </c>
    </row>
    <row r="404" spans="1:19" x14ac:dyDescent="0.25">
      <c r="A404" s="12">
        <v>403</v>
      </c>
      <c r="B404" s="12" t="s">
        <v>293</v>
      </c>
      <c r="C404" s="18">
        <v>31677136915570</v>
      </c>
      <c r="D404" s="17">
        <v>43012.634862037034</v>
      </c>
      <c r="E404" s="17">
        <v>43014.744496412037</v>
      </c>
      <c r="F404" s="13" t="s">
        <v>302</v>
      </c>
      <c r="G404" s="12">
        <v>320</v>
      </c>
      <c r="H404" s="12" t="s">
        <v>76</v>
      </c>
      <c r="I404" s="12" t="s">
        <v>171</v>
      </c>
      <c r="J404" s="37">
        <f>INDEX('Bảng Giá'!$C$3:$H$18,MATCH('Raw Data'!P404,'Bảng Giá'!$B$3:$B$18,0),MATCH('Raw Data'!M404,'Bảng Giá'!$C$2:$H$2,0))</f>
        <v>26000</v>
      </c>
      <c r="K404" s="12">
        <v>25400</v>
      </c>
      <c r="L404" s="36">
        <f t="shared" si="36"/>
        <v>2.1096343750032247</v>
      </c>
      <c r="M404" t="str">
        <f>'References data'!H405</f>
        <v>Liên Vùng</v>
      </c>
      <c r="N404">
        <f t="shared" si="37"/>
        <v>0.32</v>
      </c>
      <c r="O404">
        <f t="shared" si="38"/>
        <v>600</v>
      </c>
      <c r="P404" t="str">
        <f>IF(AND(N404&gt;0,N404&lt;=0.05),'Bảng Giá'!$B$3,IF(AND(N404&lt;=0.1,N404&gt;0.05),'Bảng Giá'!$B$4,IF(AND('Raw Data'!N404&gt;0.1,'Raw Data'!N404&lt;=0.25),'Bảng Giá'!$B$5,IF(AND('Raw Data'!N404&gt;0.25,'Raw Data'!N404&lt;=0.5),'Bảng Giá'!$B$6,IF(AND('Raw Data'!N404&gt;0.5,'Raw Data'!N404&lt;=1),'Bảng Giá'!$B$7,IF(AND('Raw Data'!N404&gt;1,'Raw Data'!N404&lt;=1.5),'Bảng Giá'!$B$8,IF(AND('Raw Data'!N404&gt;1.5,'Raw Data'!N404&lt;=2),'Bảng Giá'!$B$9,IF(AND('Raw Data'!N404&gt;2,'Raw Data'!N404&lt;=2.5),'Bảng Giá'!$B$10,IF(AND('Raw Data'!N404&gt;2.5,'Raw Data'!N404&lt;=3),'Bảng Giá'!$B$11,IF(AND('Raw Data'!N404&gt;3,'Raw Data'!N404&lt;=3.5),'Bảng Giá'!$B$12,IF(AND('Raw Data'!N404&gt;3.5,'Raw Data'!N404&lt;=4),'Bảng Giá'!$B$13,IF(AND('Raw Data'!N404&gt;4,'Raw Data'!N404&lt;=4.5),'Bảng Giá'!$B$14,IF(AND('Raw Data'!N404&gt;4.5,'Raw Data'!N404&lt;=5),'Bảng Giá'!$B$15,IF(AND('Raw Data'!N404&gt;5,'Raw Data'!N404&lt;=5.5),'Bảng Giá'!$B$16,IF(AND('Raw Data'!N404&gt;5.5,'Raw Data'!N404&lt;=6),'Bảng Giá'!$B$17,'Bảng Giá'!$B$18)))))))))))))))</f>
        <v>0.25&lt;x&lt;=0.5</v>
      </c>
      <c r="Q404" s="48">
        <f t="shared" si="39"/>
        <v>2.3622047244094488E-2</v>
      </c>
      <c r="R404">
        <f t="shared" si="40"/>
        <v>31200</v>
      </c>
      <c r="S404">
        <f t="shared" si="41"/>
        <v>5800</v>
      </c>
    </row>
    <row r="405" spans="1:19" x14ac:dyDescent="0.25">
      <c r="A405" s="12">
        <v>404</v>
      </c>
      <c r="B405" s="12" t="s">
        <v>293</v>
      </c>
      <c r="C405" s="18">
        <v>31677136908853</v>
      </c>
      <c r="D405" s="17">
        <v>43011.907087650463</v>
      </c>
      <c r="E405" s="17">
        <v>43014.656603553238</v>
      </c>
      <c r="F405" s="13" t="s">
        <v>302</v>
      </c>
      <c r="G405" s="12">
        <v>4500</v>
      </c>
      <c r="H405" s="12" t="s">
        <v>76</v>
      </c>
      <c r="I405" s="12" t="s">
        <v>146</v>
      </c>
      <c r="J405" s="37">
        <f>INDEX('Bảng Giá'!$C$3:$H$18,MATCH('Raw Data'!P405,'Bảng Giá'!$B$3:$B$18,0),MATCH('Raw Data'!M405,'Bảng Giá'!$C$2:$H$2,0))</f>
        <v>86500</v>
      </c>
      <c r="K405" s="12">
        <v>92700</v>
      </c>
      <c r="L405" s="36">
        <f t="shared" si="36"/>
        <v>2.7495159027748741</v>
      </c>
      <c r="M405" t="str">
        <f>'References data'!H406</f>
        <v>Liên Vùng đặc biệt</v>
      </c>
      <c r="N405">
        <f t="shared" si="37"/>
        <v>4.5</v>
      </c>
      <c r="O405">
        <f t="shared" si="38"/>
        <v>-6200</v>
      </c>
      <c r="P405" t="str">
        <f>IF(AND(N405&gt;0,N405&lt;=0.05),'Bảng Giá'!$B$3,IF(AND(N405&lt;=0.1,N405&gt;0.05),'Bảng Giá'!$B$4,IF(AND('Raw Data'!N405&gt;0.1,'Raw Data'!N405&lt;=0.25),'Bảng Giá'!$B$5,IF(AND('Raw Data'!N405&gt;0.25,'Raw Data'!N405&lt;=0.5),'Bảng Giá'!$B$6,IF(AND('Raw Data'!N405&gt;0.5,'Raw Data'!N405&lt;=1),'Bảng Giá'!$B$7,IF(AND('Raw Data'!N405&gt;1,'Raw Data'!N405&lt;=1.5),'Bảng Giá'!$B$8,IF(AND('Raw Data'!N405&gt;1.5,'Raw Data'!N405&lt;=2),'Bảng Giá'!$B$9,IF(AND('Raw Data'!N405&gt;2,'Raw Data'!N405&lt;=2.5),'Bảng Giá'!$B$10,IF(AND('Raw Data'!N405&gt;2.5,'Raw Data'!N405&lt;=3),'Bảng Giá'!$B$11,IF(AND('Raw Data'!N405&gt;3,'Raw Data'!N405&lt;=3.5),'Bảng Giá'!$B$12,IF(AND('Raw Data'!N405&gt;3.5,'Raw Data'!N405&lt;=4),'Bảng Giá'!$B$13,IF(AND('Raw Data'!N405&gt;4,'Raw Data'!N405&lt;=4.5),'Bảng Giá'!$B$14,IF(AND('Raw Data'!N405&gt;4.5,'Raw Data'!N405&lt;=5),'Bảng Giá'!$B$15,IF(AND('Raw Data'!N405&gt;5,'Raw Data'!N405&lt;=5.5),'Bảng Giá'!$B$16,IF(AND('Raw Data'!N405&gt;5.5,'Raw Data'!N405&lt;=6),'Bảng Giá'!$B$17,'Bảng Giá'!$B$18)))))))))))))))</f>
        <v>4&lt;x&lt;=4.5</v>
      </c>
      <c r="Q405" s="48">
        <f t="shared" si="39"/>
        <v>-6.6882416396979505E-2</v>
      </c>
      <c r="R405">
        <f t="shared" si="40"/>
        <v>103800</v>
      </c>
      <c r="S405">
        <f t="shared" si="41"/>
        <v>11100</v>
      </c>
    </row>
    <row r="406" spans="1:19" x14ac:dyDescent="0.25">
      <c r="A406" s="12">
        <v>405</v>
      </c>
      <c r="B406" s="12" t="s">
        <v>293</v>
      </c>
      <c r="C406" s="18">
        <v>31677136952398</v>
      </c>
      <c r="D406" s="17">
        <v>43016.574671331022</v>
      </c>
      <c r="E406" s="17">
        <v>43019.418586655091</v>
      </c>
      <c r="F406" s="13" t="s">
        <v>302</v>
      </c>
      <c r="G406" s="12">
        <v>8640</v>
      </c>
      <c r="H406" s="12" t="s">
        <v>76</v>
      </c>
      <c r="I406" s="12" t="s">
        <v>312</v>
      </c>
      <c r="J406" s="37">
        <f>INDEX('Bảng Giá'!$C$3:$H$18,MATCH('Raw Data'!P406,'Bảng Giá'!$B$3:$B$18,0),MATCH('Raw Data'!M406,'Bảng Giá'!$C$2:$H$2,0))</f>
        <v>8500</v>
      </c>
      <c r="K406" s="12">
        <v>158400</v>
      </c>
      <c r="L406" s="36">
        <f t="shared" si="36"/>
        <v>2.8439153240688029</v>
      </c>
      <c r="M406" t="str">
        <f>'References data'!H407</f>
        <v>Liên Vùng</v>
      </c>
      <c r="N406" s="46">
        <f t="shared" si="37"/>
        <v>8.64</v>
      </c>
      <c r="O406">
        <f t="shared" si="38"/>
        <v>-149900</v>
      </c>
      <c r="P406" t="str">
        <f>IF(AND(N406&gt;0,N406&lt;=0.05),'Bảng Giá'!$B$3,IF(AND(N406&lt;=0.1,N406&gt;0.05),'Bảng Giá'!$B$4,IF(AND('Raw Data'!N406&gt;0.1,'Raw Data'!N406&lt;=0.25),'Bảng Giá'!$B$5,IF(AND('Raw Data'!N406&gt;0.25,'Raw Data'!N406&lt;=0.5),'Bảng Giá'!$B$6,IF(AND('Raw Data'!N406&gt;0.5,'Raw Data'!N406&lt;=1),'Bảng Giá'!$B$7,IF(AND('Raw Data'!N406&gt;1,'Raw Data'!N406&lt;=1.5),'Bảng Giá'!$B$8,IF(AND('Raw Data'!N406&gt;1.5,'Raw Data'!N406&lt;=2),'Bảng Giá'!$B$9,IF(AND('Raw Data'!N406&gt;2,'Raw Data'!N406&lt;=2.5),'Bảng Giá'!$B$10,IF(AND('Raw Data'!N406&gt;2.5,'Raw Data'!N406&lt;=3),'Bảng Giá'!$B$11,IF(AND('Raw Data'!N406&gt;3,'Raw Data'!N406&lt;=3.5),'Bảng Giá'!$B$12,IF(AND('Raw Data'!N406&gt;3.5,'Raw Data'!N406&lt;=4),'Bảng Giá'!$B$13,IF(AND('Raw Data'!N406&gt;4,'Raw Data'!N406&lt;=4.5),'Bảng Giá'!$B$14,IF(AND('Raw Data'!N406&gt;4.5,'Raw Data'!N406&lt;=5),'Bảng Giá'!$B$15,IF(AND('Raw Data'!N406&gt;5,'Raw Data'!N406&lt;=5.5),'Bảng Giá'!$B$16,IF(AND('Raw Data'!N406&gt;5.5,'Raw Data'!N406&lt;=6),'Bảng Giá'!$B$17,'Bảng Giá'!$B$18)))))))))))))))</f>
        <v>Next 0.5</v>
      </c>
      <c r="Q406" s="48">
        <f t="shared" si="39"/>
        <v>-0.94633838383838387</v>
      </c>
      <c r="R406">
        <f t="shared" si="40"/>
        <v>10200</v>
      </c>
      <c r="S406">
        <f t="shared" si="41"/>
        <v>-148200</v>
      </c>
    </row>
    <row r="407" spans="1:19" x14ac:dyDescent="0.25">
      <c r="A407" s="12">
        <v>406</v>
      </c>
      <c r="B407" s="12" t="s">
        <v>293</v>
      </c>
      <c r="C407" s="18">
        <v>31676000441524</v>
      </c>
      <c r="D407" s="17">
        <v>43009.45043287037</v>
      </c>
      <c r="E407" s="17">
        <v>43011.449385729167</v>
      </c>
      <c r="F407" s="13" t="s">
        <v>302</v>
      </c>
      <c r="G407" s="12">
        <v>360</v>
      </c>
      <c r="H407" s="12" t="s">
        <v>76</v>
      </c>
      <c r="I407" s="12" t="s">
        <v>146</v>
      </c>
      <c r="J407" s="37">
        <f>INDEX('Bảng Giá'!$C$3:$H$18,MATCH('Raw Data'!P407,'Bảng Giá'!$B$3:$B$18,0),MATCH('Raw Data'!M407,'Bảng Giá'!$C$2:$H$2,0))</f>
        <v>22500</v>
      </c>
      <c r="K407" s="12">
        <v>22100</v>
      </c>
      <c r="L407" s="36">
        <f t="shared" si="36"/>
        <v>1.9989528587975656</v>
      </c>
      <c r="M407" t="str">
        <f>'References data'!H408</f>
        <v>Liên Vùng đặc biệt</v>
      </c>
      <c r="N407">
        <f t="shared" si="37"/>
        <v>0.36</v>
      </c>
      <c r="O407">
        <f t="shared" si="38"/>
        <v>400</v>
      </c>
      <c r="P407" t="str">
        <f>IF(AND(N407&gt;0,N407&lt;=0.05),'Bảng Giá'!$B$3,IF(AND(N407&lt;=0.1,N407&gt;0.05),'Bảng Giá'!$B$4,IF(AND('Raw Data'!N407&gt;0.1,'Raw Data'!N407&lt;=0.25),'Bảng Giá'!$B$5,IF(AND('Raw Data'!N407&gt;0.25,'Raw Data'!N407&lt;=0.5),'Bảng Giá'!$B$6,IF(AND('Raw Data'!N407&gt;0.5,'Raw Data'!N407&lt;=1),'Bảng Giá'!$B$7,IF(AND('Raw Data'!N407&gt;1,'Raw Data'!N407&lt;=1.5),'Bảng Giá'!$B$8,IF(AND('Raw Data'!N407&gt;1.5,'Raw Data'!N407&lt;=2),'Bảng Giá'!$B$9,IF(AND('Raw Data'!N407&gt;2,'Raw Data'!N407&lt;=2.5),'Bảng Giá'!$B$10,IF(AND('Raw Data'!N407&gt;2.5,'Raw Data'!N407&lt;=3),'Bảng Giá'!$B$11,IF(AND('Raw Data'!N407&gt;3,'Raw Data'!N407&lt;=3.5),'Bảng Giá'!$B$12,IF(AND('Raw Data'!N407&gt;3.5,'Raw Data'!N407&lt;=4),'Bảng Giá'!$B$13,IF(AND('Raw Data'!N407&gt;4,'Raw Data'!N407&lt;=4.5),'Bảng Giá'!$B$14,IF(AND('Raw Data'!N407&gt;4.5,'Raw Data'!N407&lt;=5),'Bảng Giá'!$B$15,IF(AND('Raw Data'!N407&gt;5,'Raw Data'!N407&lt;=5.5),'Bảng Giá'!$B$16,IF(AND('Raw Data'!N407&gt;5.5,'Raw Data'!N407&lt;=6),'Bảng Giá'!$B$17,'Bảng Giá'!$B$18)))))))))))))))</f>
        <v>0.25&lt;x&lt;=0.5</v>
      </c>
      <c r="Q407" s="48">
        <f t="shared" si="39"/>
        <v>1.8099547511312219E-2</v>
      </c>
      <c r="R407">
        <f t="shared" si="40"/>
        <v>27000</v>
      </c>
      <c r="S407">
        <f t="shared" si="41"/>
        <v>4900</v>
      </c>
    </row>
    <row r="408" spans="1:19" x14ac:dyDescent="0.25">
      <c r="A408" s="12">
        <v>407</v>
      </c>
      <c r="B408" s="12" t="s">
        <v>293</v>
      </c>
      <c r="C408" s="18">
        <v>31677136954060</v>
      </c>
      <c r="D408" s="17">
        <v>43017.751975497682</v>
      </c>
      <c r="E408" s="17">
        <v>43019.66625613426</v>
      </c>
      <c r="F408" s="13" t="s">
        <v>302</v>
      </c>
      <c r="G408" s="12">
        <v>1500</v>
      </c>
      <c r="H408" s="12" t="s">
        <v>76</v>
      </c>
      <c r="I408" s="12" t="s">
        <v>101</v>
      </c>
      <c r="J408" s="37">
        <f>INDEX('Bảng Giá'!$C$3:$H$18,MATCH('Raw Data'!P408,'Bảng Giá'!$B$3:$B$18,0),MATCH('Raw Data'!M408,'Bảng Giá'!$C$2:$H$2,0))</f>
        <v>41000</v>
      </c>
      <c r="K408" s="12">
        <v>48300</v>
      </c>
      <c r="L408" s="36">
        <f t="shared" si="36"/>
        <v>1.9142806365780416</v>
      </c>
      <c r="M408" t="str">
        <f>'References data'!H409</f>
        <v>Liên Vùng</v>
      </c>
      <c r="N408">
        <f t="shared" si="37"/>
        <v>1.5</v>
      </c>
      <c r="O408">
        <f t="shared" si="38"/>
        <v>-7300</v>
      </c>
      <c r="P408" t="str">
        <f>IF(AND(N408&gt;0,N408&lt;=0.05),'Bảng Giá'!$B$3,IF(AND(N408&lt;=0.1,N408&gt;0.05),'Bảng Giá'!$B$4,IF(AND('Raw Data'!N408&gt;0.1,'Raw Data'!N408&lt;=0.25),'Bảng Giá'!$B$5,IF(AND('Raw Data'!N408&gt;0.25,'Raw Data'!N408&lt;=0.5),'Bảng Giá'!$B$6,IF(AND('Raw Data'!N408&gt;0.5,'Raw Data'!N408&lt;=1),'Bảng Giá'!$B$7,IF(AND('Raw Data'!N408&gt;1,'Raw Data'!N408&lt;=1.5),'Bảng Giá'!$B$8,IF(AND('Raw Data'!N408&gt;1.5,'Raw Data'!N408&lt;=2),'Bảng Giá'!$B$9,IF(AND('Raw Data'!N408&gt;2,'Raw Data'!N408&lt;=2.5),'Bảng Giá'!$B$10,IF(AND('Raw Data'!N408&gt;2.5,'Raw Data'!N408&lt;=3),'Bảng Giá'!$B$11,IF(AND('Raw Data'!N408&gt;3,'Raw Data'!N408&lt;=3.5),'Bảng Giá'!$B$12,IF(AND('Raw Data'!N408&gt;3.5,'Raw Data'!N408&lt;=4),'Bảng Giá'!$B$13,IF(AND('Raw Data'!N408&gt;4,'Raw Data'!N408&lt;=4.5),'Bảng Giá'!$B$14,IF(AND('Raw Data'!N408&gt;4.5,'Raw Data'!N408&lt;=5),'Bảng Giá'!$B$15,IF(AND('Raw Data'!N408&gt;5,'Raw Data'!N408&lt;=5.5),'Bảng Giá'!$B$16,IF(AND('Raw Data'!N408&gt;5.5,'Raw Data'!N408&lt;=6),'Bảng Giá'!$B$17,'Bảng Giá'!$B$18)))))))))))))))</f>
        <v>1&lt;x&lt;=1.5</v>
      </c>
      <c r="Q408" s="48">
        <f t="shared" si="39"/>
        <v>-0.15113871635610765</v>
      </c>
      <c r="R408">
        <f t="shared" si="40"/>
        <v>49200</v>
      </c>
      <c r="S408">
        <f t="shared" si="41"/>
        <v>900</v>
      </c>
    </row>
    <row r="409" spans="1:19" x14ac:dyDescent="0.25">
      <c r="A409" s="12">
        <v>408</v>
      </c>
      <c r="B409" s="12" t="s">
        <v>293</v>
      </c>
      <c r="C409" s="18">
        <v>31677136900013</v>
      </c>
      <c r="D409" s="17">
        <v>43010.478849189814</v>
      </c>
      <c r="E409" s="17">
        <v>43013.670940706019</v>
      </c>
      <c r="F409" s="13" t="s">
        <v>302</v>
      </c>
      <c r="G409" s="12">
        <v>1200</v>
      </c>
      <c r="H409" s="12" t="s">
        <v>76</v>
      </c>
      <c r="I409" s="12" t="s">
        <v>101</v>
      </c>
      <c r="J409" s="37">
        <f>INDEX('Bảng Giá'!$C$3:$H$18,MATCH('Raw Data'!P409,'Bảng Giá'!$B$3:$B$18,0),MATCH('Raw Data'!M409,'Bảng Giá'!$C$2:$H$2,0))</f>
        <v>41000</v>
      </c>
      <c r="K409" s="12">
        <v>40000</v>
      </c>
      <c r="L409" s="36">
        <f t="shared" si="36"/>
        <v>3.1920915162045276</v>
      </c>
      <c r="M409" t="str">
        <f>'References data'!H410</f>
        <v>Liên Vùng</v>
      </c>
      <c r="N409">
        <f t="shared" si="37"/>
        <v>1.2</v>
      </c>
      <c r="O409">
        <f t="shared" si="38"/>
        <v>1000</v>
      </c>
      <c r="P409" t="str">
        <f>IF(AND(N409&gt;0,N409&lt;=0.05),'Bảng Giá'!$B$3,IF(AND(N409&lt;=0.1,N409&gt;0.05),'Bảng Giá'!$B$4,IF(AND('Raw Data'!N409&gt;0.1,'Raw Data'!N409&lt;=0.25),'Bảng Giá'!$B$5,IF(AND('Raw Data'!N409&gt;0.25,'Raw Data'!N409&lt;=0.5),'Bảng Giá'!$B$6,IF(AND('Raw Data'!N409&gt;0.5,'Raw Data'!N409&lt;=1),'Bảng Giá'!$B$7,IF(AND('Raw Data'!N409&gt;1,'Raw Data'!N409&lt;=1.5),'Bảng Giá'!$B$8,IF(AND('Raw Data'!N409&gt;1.5,'Raw Data'!N409&lt;=2),'Bảng Giá'!$B$9,IF(AND('Raw Data'!N409&gt;2,'Raw Data'!N409&lt;=2.5),'Bảng Giá'!$B$10,IF(AND('Raw Data'!N409&gt;2.5,'Raw Data'!N409&lt;=3),'Bảng Giá'!$B$11,IF(AND('Raw Data'!N409&gt;3,'Raw Data'!N409&lt;=3.5),'Bảng Giá'!$B$12,IF(AND('Raw Data'!N409&gt;3.5,'Raw Data'!N409&lt;=4),'Bảng Giá'!$B$13,IF(AND('Raw Data'!N409&gt;4,'Raw Data'!N409&lt;=4.5),'Bảng Giá'!$B$14,IF(AND('Raw Data'!N409&gt;4.5,'Raw Data'!N409&lt;=5),'Bảng Giá'!$B$15,IF(AND('Raw Data'!N409&gt;5,'Raw Data'!N409&lt;=5.5),'Bảng Giá'!$B$16,IF(AND('Raw Data'!N409&gt;5.5,'Raw Data'!N409&lt;=6),'Bảng Giá'!$B$17,'Bảng Giá'!$B$18)))))))))))))))</f>
        <v>1&lt;x&lt;=1.5</v>
      </c>
      <c r="Q409" s="48">
        <f t="shared" si="39"/>
        <v>2.5000000000000001E-2</v>
      </c>
      <c r="R409">
        <f t="shared" si="40"/>
        <v>49200</v>
      </c>
      <c r="S409">
        <f t="shared" si="41"/>
        <v>9200</v>
      </c>
    </row>
    <row r="410" spans="1:19" x14ac:dyDescent="0.25">
      <c r="A410" s="12">
        <v>409</v>
      </c>
      <c r="B410" s="12" t="s">
        <v>293</v>
      </c>
      <c r="C410" s="18">
        <v>31677136906647</v>
      </c>
      <c r="D410" s="17">
        <v>43011.370375034719</v>
      </c>
      <c r="E410" s="17">
        <v>43014.66808541667</v>
      </c>
      <c r="F410" s="13" t="s">
        <v>302</v>
      </c>
      <c r="G410" s="12">
        <v>1000</v>
      </c>
      <c r="H410" s="12" t="s">
        <v>76</v>
      </c>
      <c r="I410" s="12" t="s">
        <v>324</v>
      </c>
      <c r="J410" s="37">
        <f>INDEX('Bảng Giá'!$C$3:$H$18,MATCH('Raw Data'!P410,'Bảng Giá'!$B$3:$B$18,0),MATCH('Raw Data'!M410,'Bảng Giá'!$C$2:$H$2,0))</f>
        <v>32500</v>
      </c>
      <c r="K410" s="12">
        <v>40000</v>
      </c>
      <c r="L410" s="36">
        <f t="shared" si="36"/>
        <v>3.29771038195031</v>
      </c>
      <c r="M410" t="str">
        <f>'References data'!H411</f>
        <v>Liên Vùng</v>
      </c>
      <c r="N410">
        <f t="shared" si="37"/>
        <v>1</v>
      </c>
      <c r="O410">
        <f t="shared" si="38"/>
        <v>-7500</v>
      </c>
      <c r="P410" t="str">
        <f>IF(AND(N410&gt;0,N410&lt;=0.05),'Bảng Giá'!$B$3,IF(AND(N410&lt;=0.1,N410&gt;0.05),'Bảng Giá'!$B$4,IF(AND('Raw Data'!N410&gt;0.1,'Raw Data'!N410&lt;=0.25),'Bảng Giá'!$B$5,IF(AND('Raw Data'!N410&gt;0.25,'Raw Data'!N410&lt;=0.5),'Bảng Giá'!$B$6,IF(AND('Raw Data'!N410&gt;0.5,'Raw Data'!N410&lt;=1),'Bảng Giá'!$B$7,IF(AND('Raw Data'!N410&gt;1,'Raw Data'!N410&lt;=1.5),'Bảng Giá'!$B$8,IF(AND('Raw Data'!N410&gt;1.5,'Raw Data'!N410&lt;=2),'Bảng Giá'!$B$9,IF(AND('Raw Data'!N410&gt;2,'Raw Data'!N410&lt;=2.5),'Bảng Giá'!$B$10,IF(AND('Raw Data'!N410&gt;2.5,'Raw Data'!N410&lt;=3),'Bảng Giá'!$B$11,IF(AND('Raw Data'!N410&gt;3,'Raw Data'!N410&lt;=3.5),'Bảng Giá'!$B$12,IF(AND('Raw Data'!N410&gt;3.5,'Raw Data'!N410&lt;=4),'Bảng Giá'!$B$13,IF(AND('Raw Data'!N410&gt;4,'Raw Data'!N410&lt;=4.5),'Bảng Giá'!$B$14,IF(AND('Raw Data'!N410&gt;4.5,'Raw Data'!N410&lt;=5),'Bảng Giá'!$B$15,IF(AND('Raw Data'!N410&gt;5,'Raw Data'!N410&lt;=5.5),'Bảng Giá'!$B$16,IF(AND('Raw Data'!N410&gt;5.5,'Raw Data'!N410&lt;=6),'Bảng Giá'!$B$17,'Bảng Giá'!$B$18)))))))))))))))</f>
        <v>0.5&lt;x&lt;=1</v>
      </c>
      <c r="Q410" s="48">
        <f t="shared" si="39"/>
        <v>-0.1875</v>
      </c>
      <c r="R410">
        <f t="shared" si="40"/>
        <v>39000</v>
      </c>
      <c r="S410">
        <f t="shared" si="41"/>
        <v>-1000</v>
      </c>
    </row>
    <row r="411" spans="1:19" x14ac:dyDescent="0.25">
      <c r="A411" s="12">
        <v>410</v>
      </c>
      <c r="B411" s="12" t="s">
        <v>293</v>
      </c>
      <c r="C411" s="18">
        <v>31677136967695</v>
      </c>
      <c r="D411" s="17">
        <v>43018.824754745372</v>
      </c>
      <c r="E411" s="17">
        <v>43021.515185104166</v>
      </c>
      <c r="F411" s="13" t="s">
        <v>302</v>
      </c>
      <c r="G411" s="12">
        <v>6000</v>
      </c>
      <c r="H411" s="12" t="s">
        <v>76</v>
      </c>
      <c r="I411" s="12" t="s">
        <v>171</v>
      </c>
      <c r="J411" s="37">
        <f>INDEX('Bảng Giá'!$C$3:$H$18,MATCH('Raw Data'!P411,'Bảng Giá'!$B$3:$B$18,0),MATCH('Raw Data'!M411,'Bảng Giá'!$C$2:$H$2,0))</f>
        <v>117500</v>
      </c>
      <c r="K411" s="12">
        <v>114600</v>
      </c>
      <c r="L411" s="36">
        <f t="shared" si="36"/>
        <v>2.6904303587944014</v>
      </c>
      <c r="M411" t="str">
        <f>'References data'!H412</f>
        <v>Liên Vùng</v>
      </c>
      <c r="N411">
        <f t="shared" si="37"/>
        <v>6</v>
      </c>
      <c r="O411">
        <f t="shared" si="38"/>
        <v>2900</v>
      </c>
      <c r="P411" t="str">
        <f>IF(AND(N411&gt;0,N411&lt;=0.05),'Bảng Giá'!$B$3,IF(AND(N411&lt;=0.1,N411&gt;0.05),'Bảng Giá'!$B$4,IF(AND('Raw Data'!N411&gt;0.1,'Raw Data'!N411&lt;=0.25),'Bảng Giá'!$B$5,IF(AND('Raw Data'!N411&gt;0.25,'Raw Data'!N411&lt;=0.5),'Bảng Giá'!$B$6,IF(AND('Raw Data'!N411&gt;0.5,'Raw Data'!N411&lt;=1),'Bảng Giá'!$B$7,IF(AND('Raw Data'!N411&gt;1,'Raw Data'!N411&lt;=1.5),'Bảng Giá'!$B$8,IF(AND('Raw Data'!N411&gt;1.5,'Raw Data'!N411&lt;=2),'Bảng Giá'!$B$9,IF(AND('Raw Data'!N411&gt;2,'Raw Data'!N411&lt;=2.5),'Bảng Giá'!$B$10,IF(AND('Raw Data'!N411&gt;2.5,'Raw Data'!N411&lt;=3),'Bảng Giá'!$B$11,IF(AND('Raw Data'!N411&gt;3,'Raw Data'!N411&lt;=3.5),'Bảng Giá'!$B$12,IF(AND('Raw Data'!N411&gt;3.5,'Raw Data'!N411&lt;=4),'Bảng Giá'!$B$13,IF(AND('Raw Data'!N411&gt;4,'Raw Data'!N411&lt;=4.5),'Bảng Giá'!$B$14,IF(AND('Raw Data'!N411&gt;4.5,'Raw Data'!N411&lt;=5),'Bảng Giá'!$B$15,IF(AND('Raw Data'!N411&gt;5,'Raw Data'!N411&lt;=5.5),'Bảng Giá'!$B$16,IF(AND('Raw Data'!N411&gt;5.5,'Raw Data'!N411&lt;=6),'Bảng Giá'!$B$17,'Bảng Giá'!$B$18)))))))))))))))</f>
        <v>5.5&lt;x&lt;=6</v>
      </c>
      <c r="Q411" s="48">
        <f t="shared" si="39"/>
        <v>2.530541012216405E-2</v>
      </c>
      <c r="R411">
        <f t="shared" si="40"/>
        <v>141000</v>
      </c>
      <c r="S411">
        <f t="shared" si="41"/>
        <v>26400</v>
      </c>
    </row>
    <row r="412" spans="1:19" x14ac:dyDescent="0.25">
      <c r="A412" s="12">
        <v>411</v>
      </c>
      <c r="B412" s="12" t="s">
        <v>293</v>
      </c>
      <c r="C412" s="18">
        <v>31677136897168</v>
      </c>
      <c r="D412" s="17">
        <v>43009.454280243059</v>
      </c>
      <c r="E412" s="17">
        <v>43011.491280821756</v>
      </c>
      <c r="F412" s="13" t="s">
        <v>302</v>
      </c>
      <c r="G412" s="12">
        <v>200</v>
      </c>
      <c r="H412" s="12" t="s">
        <v>76</v>
      </c>
      <c r="I412" s="12" t="s">
        <v>171</v>
      </c>
      <c r="J412" s="37">
        <f>INDEX('Bảng Giá'!$C$3:$H$18,MATCH('Raw Data'!P412,'Bảng Giá'!$B$3:$B$18,0),MATCH('Raw Data'!M412,'Bảng Giá'!$C$2:$H$2,0))</f>
        <v>21000</v>
      </c>
      <c r="K412" s="12">
        <v>20500</v>
      </c>
      <c r="L412" s="36">
        <f t="shared" si="36"/>
        <v>2.0370005786971888</v>
      </c>
      <c r="M412" t="str">
        <f>'References data'!H413</f>
        <v>Liên Vùng</v>
      </c>
      <c r="N412">
        <f t="shared" si="37"/>
        <v>0.2</v>
      </c>
      <c r="O412">
        <f t="shared" si="38"/>
        <v>500</v>
      </c>
      <c r="P412" t="str">
        <f>IF(AND(N412&gt;0,N412&lt;=0.05),'Bảng Giá'!$B$3,IF(AND(N412&lt;=0.1,N412&gt;0.05),'Bảng Giá'!$B$4,IF(AND('Raw Data'!N412&gt;0.1,'Raw Data'!N412&lt;=0.25),'Bảng Giá'!$B$5,IF(AND('Raw Data'!N412&gt;0.25,'Raw Data'!N412&lt;=0.5),'Bảng Giá'!$B$6,IF(AND('Raw Data'!N412&gt;0.5,'Raw Data'!N412&lt;=1),'Bảng Giá'!$B$7,IF(AND('Raw Data'!N412&gt;1,'Raw Data'!N412&lt;=1.5),'Bảng Giá'!$B$8,IF(AND('Raw Data'!N412&gt;1.5,'Raw Data'!N412&lt;=2),'Bảng Giá'!$B$9,IF(AND('Raw Data'!N412&gt;2,'Raw Data'!N412&lt;=2.5),'Bảng Giá'!$B$10,IF(AND('Raw Data'!N412&gt;2.5,'Raw Data'!N412&lt;=3),'Bảng Giá'!$B$11,IF(AND('Raw Data'!N412&gt;3,'Raw Data'!N412&lt;=3.5),'Bảng Giá'!$B$12,IF(AND('Raw Data'!N412&gt;3.5,'Raw Data'!N412&lt;=4),'Bảng Giá'!$B$13,IF(AND('Raw Data'!N412&gt;4,'Raw Data'!N412&lt;=4.5),'Bảng Giá'!$B$14,IF(AND('Raw Data'!N412&gt;4.5,'Raw Data'!N412&lt;=5),'Bảng Giá'!$B$15,IF(AND('Raw Data'!N412&gt;5,'Raw Data'!N412&lt;=5.5),'Bảng Giá'!$B$16,IF(AND('Raw Data'!N412&gt;5.5,'Raw Data'!N412&lt;=6),'Bảng Giá'!$B$17,'Bảng Giá'!$B$18)))))))))))))))</f>
        <v>0.1&lt;x&lt;=0.25</v>
      </c>
      <c r="Q412" s="48">
        <f t="shared" si="39"/>
        <v>2.4390243902439025E-2</v>
      </c>
      <c r="R412">
        <f t="shared" si="40"/>
        <v>25200</v>
      </c>
      <c r="S412">
        <f t="shared" si="41"/>
        <v>4700</v>
      </c>
    </row>
    <row r="413" spans="1:19" x14ac:dyDescent="0.25">
      <c r="A413" s="12">
        <v>412</v>
      </c>
      <c r="B413" s="12" t="s">
        <v>293</v>
      </c>
      <c r="C413" s="18">
        <v>31677136896371</v>
      </c>
      <c r="D413" s="17">
        <v>43009.454269479167</v>
      </c>
      <c r="E413" s="17">
        <v>43011.576169328706</v>
      </c>
      <c r="F413" s="13" t="s">
        <v>302</v>
      </c>
      <c r="G413" s="12">
        <v>450</v>
      </c>
      <c r="H413" s="12" t="s">
        <v>76</v>
      </c>
      <c r="I413" s="12" t="s">
        <v>171</v>
      </c>
      <c r="J413" s="37">
        <f>INDEX('Bảng Giá'!$C$3:$H$18,MATCH('Raw Data'!P413,'Bảng Giá'!$B$3:$B$18,0),MATCH('Raw Data'!M413,'Bảng Giá'!$C$2:$H$2,0))</f>
        <v>26000</v>
      </c>
      <c r="K413" s="12">
        <v>25400</v>
      </c>
      <c r="L413" s="36">
        <f t="shared" si="36"/>
        <v>2.1218998495387495</v>
      </c>
      <c r="M413" t="str">
        <f>'References data'!H414</f>
        <v>Liên Vùng</v>
      </c>
      <c r="N413">
        <f t="shared" si="37"/>
        <v>0.45</v>
      </c>
      <c r="O413">
        <f t="shared" si="38"/>
        <v>600</v>
      </c>
      <c r="P413" t="str">
        <f>IF(AND(N413&gt;0,N413&lt;=0.05),'Bảng Giá'!$B$3,IF(AND(N413&lt;=0.1,N413&gt;0.05),'Bảng Giá'!$B$4,IF(AND('Raw Data'!N413&gt;0.1,'Raw Data'!N413&lt;=0.25),'Bảng Giá'!$B$5,IF(AND('Raw Data'!N413&gt;0.25,'Raw Data'!N413&lt;=0.5),'Bảng Giá'!$B$6,IF(AND('Raw Data'!N413&gt;0.5,'Raw Data'!N413&lt;=1),'Bảng Giá'!$B$7,IF(AND('Raw Data'!N413&gt;1,'Raw Data'!N413&lt;=1.5),'Bảng Giá'!$B$8,IF(AND('Raw Data'!N413&gt;1.5,'Raw Data'!N413&lt;=2),'Bảng Giá'!$B$9,IF(AND('Raw Data'!N413&gt;2,'Raw Data'!N413&lt;=2.5),'Bảng Giá'!$B$10,IF(AND('Raw Data'!N413&gt;2.5,'Raw Data'!N413&lt;=3),'Bảng Giá'!$B$11,IF(AND('Raw Data'!N413&gt;3,'Raw Data'!N413&lt;=3.5),'Bảng Giá'!$B$12,IF(AND('Raw Data'!N413&gt;3.5,'Raw Data'!N413&lt;=4),'Bảng Giá'!$B$13,IF(AND('Raw Data'!N413&gt;4,'Raw Data'!N413&lt;=4.5),'Bảng Giá'!$B$14,IF(AND('Raw Data'!N413&gt;4.5,'Raw Data'!N413&lt;=5),'Bảng Giá'!$B$15,IF(AND('Raw Data'!N413&gt;5,'Raw Data'!N413&lt;=5.5),'Bảng Giá'!$B$16,IF(AND('Raw Data'!N413&gt;5.5,'Raw Data'!N413&lt;=6),'Bảng Giá'!$B$17,'Bảng Giá'!$B$18)))))))))))))))</f>
        <v>0.25&lt;x&lt;=0.5</v>
      </c>
      <c r="Q413" s="48">
        <f t="shared" si="39"/>
        <v>2.3622047244094488E-2</v>
      </c>
      <c r="R413">
        <f t="shared" si="40"/>
        <v>31200</v>
      </c>
      <c r="S413">
        <f t="shared" si="41"/>
        <v>5800</v>
      </c>
    </row>
    <row r="414" spans="1:19" x14ac:dyDescent="0.25">
      <c r="A414" s="12">
        <v>413</v>
      </c>
      <c r="B414" s="12" t="s">
        <v>293</v>
      </c>
      <c r="C414" s="18">
        <v>31677136973582</v>
      </c>
      <c r="D414" s="17">
        <v>43019.823571759262</v>
      </c>
      <c r="E414" s="17">
        <v>43021.487729166663</v>
      </c>
      <c r="F414" s="13" t="s">
        <v>302</v>
      </c>
      <c r="G414" s="12">
        <v>3000</v>
      </c>
      <c r="H414" s="12" t="s">
        <v>76</v>
      </c>
      <c r="I414" s="12" t="s">
        <v>340</v>
      </c>
      <c r="J414" s="37">
        <f>INDEX('Bảng Giá'!$C$3:$H$18,MATCH('Raw Data'!P414,'Bảng Giá'!$B$3:$B$18,0),MATCH('Raw Data'!M414,'Bảng Giá'!$C$2:$H$2,0))</f>
        <v>66500</v>
      </c>
      <c r="K414" s="12">
        <v>73200</v>
      </c>
      <c r="L414" s="36">
        <f t="shared" si="36"/>
        <v>1.6641574074019445</v>
      </c>
      <c r="M414" t="str">
        <f>'References data'!H415</f>
        <v>Liên Vùng</v>
      </c>
      <c r="N414">
        <f t="shared" si="37"/>
        <v>3</v>
      </c>
      <c r="O414">
        <f t="shared" si="38"/>
        <v>-6700</v>
      </c>
      <c r="P414" t="str">
        <f>IF(AND(N414&gt;0,N414&lt;=0.05),'Bảng Giá'!$B$3,IF(AND(N414&lt;=0.1,N414&gt;0.05),'Bảng Giá'!$B$4,IF(AND('Raw Data'!N414&gt;0.1,'Raw Data'!N414&lt;=0.25),'Bảng Giá'!$B$5,IF(AND('Raw Data'!N414&gt;0.25,'Raw Data'!N414&lt;=0.5),'Bảng Giá'!$B$6,IF(AND('Raw Data'!N414&gt;0.5,'Raw Data'!N414&lt;=1),'Bảng Giá'!$B$7,IF(AND('Raw Data'!N414&gt;1,'Raw Data'!N414&lt;=1.5),'Bảng Giá'!$B$8,IF(AND('Raw Data'!N414&gt;1.5,'Raw Data'!N414&lt;=2),'Bảng Giá'!$B$9,IF(AND('Raw Data'!N414&gt;2,'Raw Data'!N414&lt;=2.5),'Bảng Giá'!$B$10,IF(AND('Raw Data'!N414&gt;2.5,'Raw Data'!N414&lt;=3),'Bảng Giá'!$B$11,IF(AND('Raw Data'!N414&gt;3,'Raw Data'!N414&lt;=3.5),'Bảng Giá'!$B$12,IF(AND('Raw Data'!N414&gt;3.5,'Raw Data'!N414&lt;=4),'Bảng Giá'!$B$13,IF(AND('Raw Data'!N414&gt;4,'Raw Data'!N414&lt;=4.5),'Bảng Giá'!$B$14,IF(AND('Raw Data'!N414&gt;4.5,'Raw Data'!N414&lt;=5),'Bảng Giá'!$B$15,IF(AND('Raw Data'!N414&gt;5,'Raw Data'!N414&lt;=5.5),'Bảng Giá'!$B$16,IF(AND('Raw Data'!N414&gt;5.5,'Raw Data'!N414&lt;=6),'Bảng Giá'!$B$17,'Bảng Giá'!$B$18)))))))))))))))</f>
        <v>2.5&lt;x&lt;=3</v>
      </c>
      <c r="Q414" s="48">
        <f t="shared" si="39"/>
        <v>-9.1530054644808748E-2</v>
      </c>
      <c r="R414">
        <f t="shared" si="40"/>
        <v>79800</v>
      </c>
      <c r="S414">
        <f t="shared" si="41"/>
        <v>6600</v>
      </c>
    </row>
    <row r="415" spans="1:19" x14ac:dyDescent="0.25">
      <c r="A415" s="12">
        <v>414</v>
      </c>
      <c r="B415" s="12" t="s">
        <v>293</v>
      </c>
      <c r="C415" s="18">
        <v>31677136947593</v>
      </c>
      <c r="D415" s="17">
        <v>43017.906741585648</v>
      </c>
      <c r="E415" s="17">
        <v>43019.766228321758</v>
      </c>
      <c r="F415" s="13" t="s">
        <v>302</v>
      </c>
      <c r="G415" s="12">
        <v>5989.2</v>
      </c>
      <c r="H415" s="12" t="s">
        <v>76</v>
      </c>
      <c r="I415" s="12" t="s">
        <v>101</v>
      </c>
      <c r="J415" s="37">
        <f>INDEX('Bảng Giá'!$C$3:$H$18,MATCH('Raw Data'!P415,'Bảng Giá'!$B$3:$B$18,0),MATCH('Raw Data'!M415,'Bảng Giá'!$C$2:$H$2,0))</f>
        <v>117500</v>
      </c>
      <c r="K415" s="12">
        <v>114600</v>
      </c>
      <c r="L415" s="36">
        <f t="shared" si="36"/>
        <v>1.8594867361098295</v>
      </c>
      <c r="M415" t="str">
        <f>'References data'!H416</f>
        <v>Liên Vùng</v>
      </c>
      <c r="N415">
        <f t="shared" si="37"/>
        <v>5.9891999999999994</v>
      </c>
      <c r="O415">
        <f t="shared" si="38"/>
        <v>2900</v>
      </c>
      <c r="P415" t="str">
        <f>IF(AND(N415&gt;0,N415&lt;=0.05),'Bảng Giá'!$B$3,IF(AND(N415&lt;=0.1,N415&gt;0.05),'Bảng Giá'!$B$4,IF(AND('Raw Data'!N415&gt;0.1,'Raw Data'!N415&lt;=0.25),'Bảng Giá'!$B$5,IF(AND('Raw Data'!N415&gt;0.25,'Raw Data'!N415&lt;=0.5),'Bảng Giá'!$B$6,IF(AND('Raw Data'!N415&gt;0.5,'Raw Data'!N415&lt;=1),'Bảng Giá'!$B$7,IF(AND('Raw Data'!N415&gt;1,'Raw Data'!N415&lt;=1.5),'Bảng Giá'!$B$8,IF(AND('Raw Data'!N415&gt;1.5,'Raw Data'!N415&lt;=2),'Bảng Giá'!$B$9,IF(AND('Raw Data'!N415&gt;2,'Raw Data'!N415&lt;=2.5),'Bảng Giá'!$B$10,IF(AND('Raw Data'!N415&gt;2.5,'Raw Data'!N415&lt;=3),'Bảng Giá'!$B$11,IF(AND('Raw Data'!N415&gt;3,'Raw Data'!N415&lt;=3.5),'Bảng Giá'!$B$12,IF(AND('Raw Data'!N415&gt;3.5,'Raw Data'!N415&lt;=4),'Bảng Giá'!$B$13,IF(AND('Raw Data'!N415&gt;4,'Raw Data'!N415&lt;=4.5),'Bảng Giá'!$B$14,IF(AND('Raw Data'!N415&gt;4.5,'Raw Data'!N415&lt;=5),'Bảng Giá'!$B$15,IF(AND('Raw Data'!N415&gt;5,'Raw Data'!N415&lt;=5.5),'Bảng Giá'!$B$16,IF(AND('Raw Data'!N415&gt;5.5,'Raw Data'!N415&lt;=6),'Bảng Giá'!$B$17,'Bảng Giá'!$B$18)))))))))))))))</f>
        <v>5.5&lt;x&lt;=6</v>
      </c>
      <c r="Q415" s="48">
        <f t="shared" si="39"/>
        <v>2.530541012216405E-2</v>
      </c>
      <c r="R415">
        <f t="shared" si="40"/>
        <v>141000</v>
      </c>
      <c r="S415">
        <f t="shared" si="41"/>
        <v>26400</v>
      </c>
    </row>
    <row r="416" spans="1:19" x14ac:dyDescent="0.25">
      <c r="A416" s="12">
        <v>415</v>
      </c>
      <c r="B416" s="12" t="s">
        <v>293</v>
      </c>
      <c r="C416" s="18">
        <v>31677136943389</v>
      </c>
      <c r="D416" s="17">
        <v>43014.963451041665</v>
      </c>
      <c r="E416" s="17">
        <v>43018.682178206021</v>
      </c>
      <c r="F416" s="13" t="s">
        <v>302</v>
      </c>
      <c r="G416" s="12">
        <v>400</v>
      </c>
      <c r="H416" s="12" t="s">
        <v>76</v>
      </c>
      <c r="I416" s="12" t="s">
        <v>275</v>
      </c>
      <c r="J416" s="37">
        <f>INDEX('Bảng Giá'!$C$3:$H$18,MATCH('Raw Data'!P416,'Bảng Giá'!$B$3:$B$18,0),MATCH('Raw Data'!M416,'Bảng Giá'!$C$2:$H$2,0))</f>
        <v>26000</v>
      </c>
      <c r="K416" s="12">
        <v>25400</v>
      </c>
      <c r="L416" s="36">
        <f t="shared" si="36"/>
        <v>3.7187271643560962</v>
      </c>
      <c r="M416" t="str">
        <f>'References data'!H417</f>
        <v>Liên Vùng</v>
      </c>
      <c r="N416">
        <f t="shared" si="37"/>
        <v>0.4</v>
      </c>
      <c r="O416">
        <f t="shared" si="38"/>
        <v>600</v>
      </c>
      <c r="P416" t="str">
        <f>IF(AND(N416&gt;0,N416&lt;=0.05),'Bảng Giá'!$B$3,IF(AND(N416&lt;=0.1,N416&gt;0.05),'Bảng Giá'!$B$4,IF(AND('Raw Data'!N416&gt;0.1,'Raw Data'!N416&lt;=0.25),'Bảng Giá'!$B$5,IF(AND('Raw Data'!N416&gt;0.25,'Raw Data'!N416&lt;=0.5),'Bảng Giá'!$B$6,IF(AND('Raw Data'!N416&gt;0.5,'Raw Data'!N416&lt;=1),'Bảng Giá'!$B$7,IF(AND('Raw Data'!N416&gt;1,'Raw Data'!N416&lt;=1.5),'Bảng Giá'!$B$8,IF(AND('Raw Data'!N416&gt;1.5,'Raw Data'!N416&lt;=2),'Bảng Giá'!$B$9,IF(AND('Raw Data'!N416&gt;2,'Raw Data'!N416&lt;=2.5),'Bảng Giá'!$B$10,IF(AND('Raw Data'!N416&gt;2.5,'Raw Data'!N416&lt;=3),'Bảng Giá'!$B$11,IF(AND('Raw Data'!N416&gt;3,'Raw Data'!N416&lt;=3.5),'Bảng Giá'!$B$12,IF(AND('Raw Data'!N416&gt;3.5,'Raw Data'!N416&lt;=4),'Bảng Giá'!$B$13,IF(AND('Raw Data'!N416&gt;4,'Raw Data'!N416&lt;=4.5),'Bảng Giá'!$B$14,IF(AND('Raw Data'!N416&gt;4.5,'Raw Data'!N416&lt;=5),'Bảng Giá'!$B$15,IF(AND('Raw Data'!N416&gt;5,'Raw Data'!N416&lt;=5.5),'Bảng Giá'!$B$16,IF(AND('Raw Data'!N416&gt;5.5,'Raw Data'!N416&lt;=6),'Bảng Giá'!$B$17,'Bảng Giá'!$B$18)))))))))))))))</f>
        <v>0.25&lt;x&lt;=0.5</v>
      </c>
      <c r="Q416" s="48">
        <f t="shared" si="39"/>
        <v>2.3622047244094488E-2</v>
      </c>
      <c r="R416">
        <f t="shared" si="40"/>
        <v>31200</v>
      </c>
      <c r="S416">
        <f t="shared" si="41"/>
        <v>5800</v>
      </c>
    </row>
    <row r="417" spans="1:19" x14ac:dyDescent="0.25">
      <c r="A417" s="12">
        <v>416</v>
      </c>
      <c r="B417" s="12" t="s">
        <v>293</v>
      </c>
      <c r="C417" s="18">
        <v>31677136899824</v>
      </c>
      <c r="D417" s="17">
        <v>43009.700807719906</v>
      </c>
      <c r="E417" s="17">
        <v>43012.719951354164</v>
      </c>
      <c r="F417" s="13" t="s">
        <v>302</v>
      </c>
      <c r="G417" s="12">
        <v>500</v>
      </c>
      <c r="H417" s="12" t="s">
        <v>76</v>
      </c>
      <c r="I417" s="12" t="s">
        <v>324</v>
      </c>
      <c r="J417" s="37">
        <f>INDEX('Bảng Giá'!$C$3:$H$18,MATCH('Raw Data'!P417,'Bảng Giá'!$B$3:$B$18,0),MATCH('Raw Data'!M417,'Bảng Giá'!$C$2:$H$2,0))</f>
        <v>26000</v>
      </c>
      <c r="K417" s="12">
        <v>31700</v>
      </c>
      <c r="L417" s="36">
        <f t="shared" si="36"/>
        <v>3.0191436342574889</v>
      </c>
      <c r="M417" t="str">
        <f>'References data'!H418</f>
        <v>Liên Vùng</v>
      </c>
      <c r="N417">
        <f t="shared" si="37"/>
        <v>0.5</v>
      </c>
      <c r="O417">
        <f t="shared" si="38"/>
        <v>-5700</v>
      </c>
      <c r="P417" t="str">
        <f>IF(AND(N417&gt;0,N417&lt;=0.05),'Bảng Giá'!$B$3,IF(AND(N417&lt;=0.1,N417&gt;0.05),'Bảng Giá'!$B$4,IF(AND('Raw Data'!N417&gt;0.1,'Raw Data'!N417&lt;=0.25),'Bảng Giá'!$B$5,IF(AND('Raw Data'!N417&gt;0.25,'Raw Data'!N417&lt;=0.5),'Bảng Giá'!$B$6,IF(AND('Raw Data'!N417&gt;0.5,'Raw Data'!N417&lt;=1),'Bảng Giá'!$B$7,IF(AND('Raw Data'!N417&gt;1,'Raw Data'!N417&lt;=1.5),'Bảng Giá'!$B$8,IF(AND('Raw Data'!N417&gt;1.5,'Raw Data'!N417&lt;=2),'Bảng Giá'!$B$9,IF(AND('Raw Data'!N417&gt;2,'Raw Data'!N417&lt;=2.5),'Bảng Giá'!$B$10,IF(AND('Raw Data'!N417&gt;2.5,'Raw Data'!N417&lt;=3),'Bảng Giá'!$B$11,IF(AND('Raw Data'!N417&gt;3,'Raw Data'!N417&lt;=3.5),'Bảng Giá'!$B$12,IF(AND('Raw Data'!N417&gt;3.5,'Raw Data'!N417&lt;=4),'Bảng Giá'!$B$13,IF(AND('Raw Data'!N417&gt;4,'Raw Data'!N417&lt;=4.5),'Bảng Giá'!$B$14,IF(AND('Raw Data'!N417&gt;4.5,'Raw Data'!N417&lt;=5),'Bảng Giá'!$B$15,IF(AND('Raw Data'!N417&gt;5,'Raw Data'!N417&lt;=5.5),'Bảng Giá'!$B$16,IF(AND('Raw Data'!N417&gt;5.5,'Raw Data'!N417&lt;=6),'Bảng Giá'!$B$17,'Bảng Giá'!$B$18)))))))))))))))</f>
        <v>0.25&lt;x&lt;=0.5</v>
      </c>
      <c r="Q417" s="48">
        <f t="shared" si="39"/>
        <v>-0.17981072555205047</v>
      </c>
      <c r="R417">
        <f t="shared" si="40"/>
        <v>31200</v>
      </c>
      <c r="S417">
        <f t="shared" si="41"/>
        <v>-500</v>
      </c>
    </row>
    <row r="418" spans="1:19" x14ac:dyDescent="0.25">
      <c r="A418" s="12">
        <v>417</v>
      </c>
      <c r="B418" s="12" t="s">
        <v>293</v>
      </c>
      <c r="C418" s="18">
        <v>31677136898797</v>
      </c>
      <c r="D418" s="17">
        <v>43010.421785995371</v>
      </c>
      <c r="E418" s="17">
        <v>43011.714268518517</v>
      </c>
      <c r="F418" s="13" t="s">
        <v>302</v>
      </c>
      <c r="G418" s="12">
        <v>550</v>
      </c>
      <c r="H418" s="12" t="s">
        <v>76</v>
      </c>
      <c r="I418" s="12" t="s">
        <v>142</v>
      </c>
      <c r="J418" s="37">
        <f>INDEX('Bảng Giá'!$C$3:$H$18,MATCH('Raw Data'!P418,'Bảng Giá'!$B$3:$B$18,0),MATCH('Raw Data'!M418,'Bảng Giá'!$C$2:$H$2,0))</f>
        <v>30500</v>
      </c>
      <c r="K418" s="12">
        <v>29900</v>
      </c>
      <c r="L418" s="36">
        <f t="shared" si="36"/>
        <v>1.2924825231457362</v>
      </c>
      <c r="M418" t="str">
        <f>'References data'!H419</f>
        <v>Liên Vùng đặc biệt</v>
      </c>
      <c r="N418">
        <f t="shared" si="37"/>
        <v>0.55000000000000004</v>
      </c>
      <c r="O418">
        <f t="shared" si="38"/>
        <v>600</v>
      </c>
      <c r="P418" t="str">
        <f>IF(AND(N418&gt;0,N418&lt;=0.05),'Bảng Giá'!$B$3,IF(AND(N418&lt;=0.1,N418&gt;0.05),'Bảng Giá'!$B$4,IF(AND('Raw Data'!N418&gt;0.1,'Raw Data'!N418&lt;=0.25),'Bảng Giá'!$B$5,IF(AND('Raw Data'!N418&gt;0.25,'Raw Data'!N418&lt;=0.5),'Bảng Giá'!$B$6,IF(AND('Raw Data'!N418&gt;0.5,'Raw Data'!N418&lt;=1),'Bảng Giá'!$B$7,IF(AND('Raw Data'!N418&gt;1,'Raw Data'!N418&lt;=1.5),'Bảng Giá'!$B$8,IF(AND('Raw Data'!N418&gt;1.5,'Raw Data'!N418&lt;=2),'Bảng Giá'!$B$9,IF(AND('Raw Data'!N418&gt;2,'Raw Data'!N418&lt;=2.5),'Bảng Giá'!$B$10,IF(AND('Raw Data'!N418&gt;2.5,'Raw Data'!N418&lt;=3),'Bảng Giá'!$B$11,IF(AND('Raw Data'!N418&gt;3,'Raw Data'!N418&lt;=3.5),'Bảng Giá'!$B$12,IF(AND('Raw Data'!N418&gt;3.5,'Raw Data'!N418&lt;=4),'Bảng Giá'!$B$13,IF(AND('Raw Data'!N418&gt;4,'Raw Data'!N418&lt;=4.5),'Bảng Giá'!$B$14,IF(AND('Raw Data'!N418&gt;4.5,'Raw Data'!N418&lt;=5),'Bảng Giá'!$B$15,IF(AND('Raw Data'!N418&gt;5,'Raw Data'!N418&lt;=5.5),'Bảng Giá'!$B$16,IF(AND('Raw Data'!N418&gt;5.5,'Raw Data'!N418&lt;=6),'Bảng Giá'!$B$17,'Bảng Giá'!$B$18)))))))))))))))</f>
        <v>0.5&lt;x&lt;=1</v>
      </c>
      <c r="Q418" s="48">
        <f t="shared" si="39"/>
        <v>2.0066889632107024E-2</v>
      </c>
      <c r="R418">
        <f t="shared" si="40"/>
        <v>36600</v>
      </c>
      <c r="S418">
        <f t="shared" si="41"/>
        <v>6700</v>
      </c>
    </row>
    <row r="419" spans="1:19" x14ac:dyDescent="0.25">
      <c r="A419" s="12">
        <v>418</v>
      </c>
      <c r="B419" s="12" t="s">
        <v>293</v>
      </c>
      <c r="C419" s="18">
        <v>31677136909422</v>
      </c>
      <c r="D419" s="17">
        <v>43010.568070104164</v>
      </c>
      <c r="E419" s="17">
        <v>43012.752870370372</v>
      </c>
      <c r="F419" s="13" t="s">
        <v>302</v>
      </c>
      <c r="G419" s="12">
        <v>300</v>
      </c>
      <c r="H419" s="12" t="s">
        <v>76</v>
      </c>
      <c r="I419" s="12" t="s">
        <v>171</v>
      </c>
      <c r="J419" s="37">
        <f>INDEX('Bảng Giá'!$C$3:$H$18,MATCH('Raw Data'!P419,'Bảng Giá'!$B$3:$B$18,0),MATCH('Raw Data'!M419,'Bảng Giá'!$C$2:$H$2,0))</f>
        <v>26000</v>
      </c>
      <c r="K419" s="12">
        <v>25400</v>
      </c>
      <c r="L419" s="36">
        <f t="shared" si="36"/>
        <v>2.1848002662081853</v>
      </c>
      <c r="M419" t="str">
        <f>'References data'!H420</f>
        <v>Liên Vùng</v>
      </c>
      <c r="N419">
        <f t="shared" si="37"/>
        <v>0.3</v>
      </c>
      <c r="O419">
        <f t="shared" si="38"/>
        <v>600</v>
      </c>
      <c r="P419" t="str">
        <f>IF(AND(N419&gt;0,N419&lt;=0.05),'Bảng Giá'!$B$3,IF(AND(N419&lt;=0.1,N419&gt;0.05),'Bảng Giá'!$B$4,IF(AND('Raw Data'!N419&gt;0.1,'Raw Data'!N419&lt;=0.25),'Bảng Giá'!$B$5,IF(AND('Raw Data'!N419&gt;0.25,'Raw Data'!N419&lt;=0.5),'Bảng Giá'!$B$6,IF(AND('Raw Data'!N419&gt;0.5,'Raw Data'!N419&lt;=1),'Bảng Giá'!$B$7,IF(AND('Raw Data'!N419&gt;1,'Raw Data'!N419&lt;=1.5),'Bảng Giá'!$B$8,IF(AND('Raw Data'!N419&gt;1.5,'Raw Data'!N419&lt;=2),'Bảng Giá'!$B$9,IF(AND('Raw Data'!N419&gt;2,'Raw Data'!N419&lt;=2.5),'Bảng Giá'!$B$10,IF(AND('Raw Data'!N419&gt;2.5,'Raw Data'!N419&lt;=3),'Bảng Giá'!$B$11,IF(AND('Raw Data'!N419&gt;3,'Raw Data'!N419&lt;=3.5),'Bảng Giá'!$B$12,IF(AND('Raw Data'!N419&gt;3.5,'Raw Data'!N419&lt;=4),'Bảng Giá'!$B$13,IF(AND('Raw Data'!N419&gt;4,'Raw Data'!N419&lt;=4.5),'Bảng Giá'!$B$14,IF(AND('Raw Data'!N419&gt;4.5,'Raw Data'!N419&lt;=5),'Bảng Giá'!$B$15,IF(AND('Raw Data'!N419&gt;5,'Raw Data'!N419&lt;=5.5),'Bảng Giá'!$B$16,IF(AND('Raw Data'!N419&gt;5.5,'Raw Data'!N419&lt;=6),'Bảng Giá'!$B$17,'Bảng Giá'!$B$18)))))))))))))))</f>
        <v>0.25&lt;x&lt;=0.5</v>
      </c>
      <c r="Q419" s="48">
        <f t="shared" si="39"/>
        <v>2.3622047244094488E-2</v>
      </c>
      <c r="R419">
        <f t="shared" si="40"/>
        <v>31200</v>
      </c>
      <c r="S419">
        <f t="shared" si="41"/>
        <v>5800</v>
      </c>
    </row>
    <row r="420" spans="1:19" x14ac:dyDescent="0.25">
      <c r="A420" s="12">
        <v>419</v>
      </c>
      <c r="B420" s="12" t="s">
        <v>293</v>
      </c>
      <c r="C420" s="18">
        <v>31677136950632</v>
      </c>
      <c r="D420" s="17">
        <v>43015.976595023145</v>
      </c>
      <c r="E420" s="17">
        <v>43017.681033831017</v>
      </c>
      <c r="F420" s="13" t="s">
        <v>302</v>
      </c>
      <c r="G420" s="12">
        <v>6300</v>
      </c>
      <c r="H420" s="12" t="s">
        <v>76</v>
      </c>
      <c r="I420" s="12" t="s">
        <v>289</v>
      </c>
      <c r="J420" s="37">
        <f>INDEX('Bảng Giá'!$C$3:$H$18,MATCH('Raw Data'!P420,'Bảng Giá'!$B$3:$B$18,0),MATCH('Raw Data'!M420,'Bảng Giá'!$C$2:$H$2,0))</f>
        <v>8000</v>
      </c>
      <c r="K420" s="12">
        <v>113000</v>
      </c>
      <c r="L420" s="36">
        <f t="shared" si="36"/>
        <v>1.7044388078720658</v>
      </c>
      <c r="M420" t="str">
        <f>'References data'!H421</f>
        <v>Liên Vùng đặc biệt</v>
      </c>
      <c r="N420" s="46">
        <f t="shared" si="37"/>
        <v>6.3</v>
      </c>
      <c r="O420">
        <f t="shared" si="38"/>
        <v>-105000</v>
      </c>
      <c r="P420" t="str">
        <f>IF(AND(N420&gt;0,N420&lt;=0.05),'Bảng Giá'!$B$3,IF(AND(N420&lt;=0.1,N420&gt;0.05),'Bảng Giá'!$B$4,IF(AND('Raw Data'!N420&gt;0.1,'Raw Data'!N420&lt;=0.25),'Bảng Giá'!$B$5,IF(AND('Raw Data'!N420&gt;0.25,'Raw Data'!N420&lt;=0.5),'Bảng Giá'!$B$6,IF(AND('Raw Data'!N420&gt;0.5,'Raw Data'!N420&lt;=1),'Bảng Giá'!$B$7,IF(AND('Raw Data'!N420&gt;1,'Raw Data'!N420&lt;=1.5),'Bảng Giá'!$B$8,IF(AND('Raw Data'!N420&gt;1.5,'Raw Data'!N420&lt;=2),'Bảng Giá'!$B$9,IF(AND('Raw Data'!N420&gt;2,'Raw Data'!N420&lt;=2.5),'Bảng Giá'!$B$10,IF(AND('Raw Data'!N420&gt;2.5,'Raw Data'!N420&lt;=3),'Bảng Giá'!$B$11,IF(AND('Raw Data'!N420&gt;3,'Raw Data'!N420&lt;=3.5),'Bảng Giá'!$B$12,IF(AND('Raw Data'!N420&gt;3.5,'Raw Data'!N420&lt;=4),'Bảng Giá'!$B$13,IF(AND('Raw Data'!N420&gt;4,'Raw Data'!N420&lt;=4.5),'Bảng Giá'!$B$14,IF(AND('Raw Data'!N420&gt;4.5,'Raw Data'!N420&lt;=5),'Bảng Giá'!$B$15,IF(AND('Raw Data'!N420&gt;5,'Raw Data'!N420&lt;=5.5),'Bảng Giá'!$B$16,IF(AND('Raw Data'!N420&gt;5.5,'Raw Data'!N420&lt;=6),'Bảng Giá'!$B$17,'Bảng Giá'!$B$18)))))))))))))))</f>
        <v>Next 0.5</v>
      </c>
      <c r="Q420" s="48">
        <f t="shared" si="39"/>
        <v>-0.92920353982300885</v>
      </c>
      <c r="R420">
        <f t="shared" si="40"/>
        <v>9600</v>
      </c>
      <c r="S420">
        <f t="shared" si="41"/>
        <v>-103400</v>
      </c>
    </row>
    <row r="421" spans="1:19" x14ac:dyDescent="0.25">
      <c r="A421" s="12">
        <v>420</v>
      </c>
      <c r="B421" s="12" t="s">
        <v>293</v>
      </c>
      <c r="C421" s="18">
        <v>31677136898455</v>
      </c>
      <c r="D421" s="17">
        <v>43009.700807719906</v>
      </c>
      <c r="E421" s="17">
        <v>43012.405469097219</v>
      </c>
      <c r="F421" s="13" t="s">
        <v>302</v>
      </c>
      <c r="G421" s="12">
        <v>1050</v>
      </c>
      <c r="H421" s="12" t="s">
        <v>76</v>
      </c>
      <c r="I421" s="12" t="s">
        <v>314</v>
      </c>
      <c r="J421" s="37">
        <f>INDEX('Bảng Giá'!$C$3:$H$18,MATCH('Raw Data'!P421,'Bảng Giá'!$B$3:$B$18,0),MATCH('Raw Data'!M421,'Bảng Giá'!$C$2:$H$2,0))</f>
        <v>41000</v>
      </c>
      <c r="K421" s="12">
        <v>40000</v>
      </c>
      <c r="L421" s="36">
        <f t="shared" si="36"/>
        <v>2.7046613773127319</v>
      </c>
      <c r="M421" t="str">
        <f>'References data'!H422</f>
        <v>Liên Vùng</v>
      </c>
      <c r="N421">
        <f t="shared" si="37"/>
        <v>1.05</v>
      </c>
      <c r="O421">
        <f t="shared" si="38"/>
        <v>1000</v>
      </c>
      <c r="P421" t="str">
        <f>IF(AND(N421&gt;0,N421&lt;=0.05),'Bảng Giá'!$B$3,IF(AND(N421&lt;=0.1,N421&gt;0.05),'Bảng Giá'!$B$4,IF(AND('Raw Data'!N421&gt;0.1,'Raw Data'!N421&lt;=0.25),'Bảng Giá'!$B$5,IF(AND('Raw Data'!N421&gt;0.25,'Raw Data'!N421&lt;=0.5),'Bảng Giá'!$B$6,IF(AND('Raw Data'!N421&gt;0.5,'Raw Data'!N421&lt;=1),'Bảng Giá'!$B$7,IF(AND('Raw Data'!N421&gt;1,'Raw Data'!N421&lt;=1.5),'Bảng Giá'!$B$8,IF(AND('Raw Data'!N421&gt;1.5,'Raw Data'!N421&lt;=2),'Bảng Giá'!$B$9,IF(AND('Raw Data'!N421&gt;2,'Raw Data'!N421&lt;=2.5),'Bảng Giá'!$B$10,IF(AND('Raw Data'!N421&gt;2.5,'Raw Data'!N421&lt;=3),'Bảng Giá'!$B$11,IF(AND('Raw Data'!N421&gt;3,'Raw Data'!N421&lt;=3.5),'Bảng Giá'!$B$12,IF(AND('Raw Data'!N421&gt;3.5,'Raw Data'!N421&lt;=4),'Bảng Giá'!$B$13,IF(AND('Raw Data'!N421&gt;4,'Raw Data'!N421&lt;=4.5),'Bảng Giá'!$B$14,IF(AND('Raw Data'!N421&gt;4.5,'Raw Data'!N421&lt;=5),'Bảng Giá'!$B$15,IF(AND('Raw Data'!N421&gt;5,'Raw Data'!N421&lt;=5.5),'Bảng Giá'!$B$16,IF(AND('Raw Data'!N421&gt;5.5,'Raw Data'!N421&lt;=6),'Bảng Giá'!$B$17,'Bảng Giá'!$B$18)))))))))))))))</f>
        <v>1&lt;x&lt;=1.5</v>
      </c>
      <c r="Q421" s="48">
        <f t="shared" si="39"/>
        <v>2.5000000000000001E-2</v>
      </c>
      <c r="R421">
        <f t="shared" si="40"/>
        <v>49200</v>
      </c>
      <c r="S421">
        <f t="shared" si="41"/>
        <v>9200</v>
      </c>
    </row>
    <row r="422" spans="1:19" x14ac:dyDescent="0.25">
      <c r="A422" s="12">
        <v>421</v>
      </c>
      <c r="B422" s="12" t="s">
        <v>293</v>
      </c>
      <c r="C422" s="18">
        <v>31677136926616</v>
      </c>
      <c r="D422" s="17">
        <v>43012.997814849536</v>
      </c>
      <c r="E422" s="17">
        <v>43015.631884490744</v>
      </c>
      <c r="F422" s="13" t="s">
        <v>302</v>
      </c>
      <c r="G422" s="12">
        <v>4000</v>
      </c>
      <c r="H422" s="12" t="s">
        <v>76</v>
      </c>
      <c r="I422" s="12" t="s">
        <v>316</v>
      </c>
      <c r="J422" s="37">
        <f>INDEX('Bảng Giá'!$C$3:$H$18,MATCH('Raw Data'!P422,'Bảng Giá'!$B$3:$B$18,0),MATCH('Raw Data'!M422,'Bảng Giá'!$C$2:$H$2,0))</f>
        <v>83500</v>
      </c>
      <c r="K422" s="12">
        <v>89700</v>
      </c>
      <c r="L422" s="36">
        <f t="shared" si="36"/>
        <v>2.6340696412080433</v>
      </c>
      <c r="M422" t="str">
        <f>'References data'!H423</f>
        <v>Liên Vùng</v>
      </c>
      <c r="N422">
        <f t="shared" si="37"/>
        <v>4</v>
      </c>
      <c r="O422">
        <f t="shared" si="38"/>
        <v>-6200</v>
      </c>
      <c r="P422" t="str">
        <f>IF(AND(N422&gt;0,N422&lt;=0.05),'Bảng Giá'!$B$3,IF(AND(N422&lt;=0.1,N422&gt;0.05),'Bảng Giá'!$B$4,IF(AND('Raw Data'!N422&gt;0.1,'Raw Data'!N422&lt;=0.25),'Bảng Giá'!$B$5,IF(AND('Raw Data'!N422&gt;0.25,'Raw Data'!N422&lt;=0.5),'Bảng Giá'!$B$6,IF(AND('Raw Data'!N422&gt;0.5,'Raw Data'!N422&lt;=1),'Bảng Giá'!$B$7,IF(AND('Raw Data'!N422&gt;1,'Raw Data'!N422&lt;=1.5),'Bảng Giá'!$B$8,IF(AND('Raw Data'!N422&gt;1.5,'Raw Data'!N422&lt;=2),'Bảng Giá'!$B$9,IF(AND('Raw Data'!N422&gt;2,'Raw Data'!N422&lt;=2.5),'Bảng Giá'!$B$10,IF(AND('Raw Data'!N422&gt;2.5,'Raw Data'!N422&lt;=3),'Bảng Giá'!$B$11,IF(AND('Raw Data'!N422&gt;3,'Raw Data'!N422&lt;=3.5),'Bảng Giá'!$B$12,IF(AND('Raw Data'!N422&gt;3.5,'Raw Data'!N422&lt;=4),'Bảng Giá'!$B$13,IF(AND('Raw Data'!N422&gt;4,'Raw Data'!N422&lt;=4.5),'Bảng Giá'!$B$14,IF(AND('Raw Data'!N422&gt;4.5,'Raw Data'!N422&lt;=5),'Bảng Giá'!$B$15,IF(AND('Raw Data'!N422&gt;5,'Raw Data'!N422&lt;=5.5),'Bảng Giá'!$B$16,IF(AND('Raw Data'!N422&gt;5.5,'Raw Data'!N422&lt;=6),'Bảng Giá'!$B$17,'Bảng Giá'!$B$18)))))))))))))))</f>
        <v>3.5&lt;x&lt;=4</v>
      </c>
      <c r="Q422" s="48">
        <f t="shared" si="39"/>
        <v>-6.9119286510590863E-2</v>
      </c>
      <c r="R422">
        <f t="shared" si="40"/>
        <v>100200</v>
      </c>
      <c r="S422">
        <f t="shared" si="41"/>
        <v>10500</v>
      </c>
    </row>
    <row r="423" spans="1:19" x14ac:dyDescent="0.25">
      <c r="A423" s="12">
        <v>422</v>
      </c>
      <c r="B423" s="12" t="s">
        <v>293</v>
      </c>
      <c r="C423" s="18">
        <v>31677136935153</v>
      </c>
      <c r="D423" s="17">
        <v>43014.018210995368</v>
      </c>
      <c r="E423" s="17">
        <v>43016.422998842594</v>
      </c>
      <c r="F423" s="13" t="s">
        <v>302</v>
      </c>
      <c r="G423" s="12">
        <v>5989.2</v>
      </c>
      <c r="H423" s="12" t="s">
        <v>76</v>
      </c>
      <c r="I423" s="12" t="s">
        <v>319</v>
      </c>
      <c r="J423" s="37">
        <f>INDEX('Bảng Giá'!$C$3:$H$18,MATCH('Raw Data'!P423,'Bảng Giá'!$B$3:$B$18,0),MATCH('Raw Data'!M423,'Bảng Giá'!$C$2:$H$2,0))</f>
        <v>117500</v>
      </c>
      <c r="K423" s="12">
        <v>114600</v>
      </c>
      <c r="L423" s="36">
        <f t="shared" si="36"/>
        <v>2.4047878472265438</v>
      </c>
      <c r="M423" t="str">
        <f>'References data'!H424</f>
        <v>Liên Vùng</v>
      </c>
      <c r="N423">
        <f t="shared" si="37"/>
        <v>5.9891999999999994</v>
      </c>
      <c r="O423">
        <f t="shared" si="38"/>
        <v>2900</v>
      </c>
      <c r="P423" t="str">
        <f>IF(AND(N423&gt;0,N423&lt;=0.05),'Bảng Giá'!$B$3,IF(AND(N423&lt;=0.1,N423&gt;0.05),'Bảng Giá'!$B$4,IF(AND('Raw Data'!N423&gt;0.1,'Raw Data'!N423&lt;=0.25),'Bảng Giá'!$B$5,IF(AND('Raw Data'!N423&gt;0.25,'Raw Data'!N423&lt;=0.5),'Bảng Giá'!$B$6,IF(AND('Raw Data'!N423&gt;0.5,'Raw Data'!N423&lt;=1),'Bảng Giá'!$B$7,IF(AND('Raw Data'!N423&gt;1,'Raw Data'!N423&lt;=1.5),'Bảng Giá'!$B$8,IF(AND('Raw Data'!N423&gt;1.5,'Raw Data'!N423&lt;=2),'Bảng Giá'!$B$9,IF(AND('Raw Data'!N423&gt;2,'Raw Data'!N423&lt;=2.5),'Bảng Giá'!$B$10,IF(AND('Raw Data'!N423&gt;2.5,'Raw Data'!N423&lt;=3),'Bảng Giá'!$B$11,IF(AND('Raw Data'!N423&gt;3,'Raw Data'!N423&lt;=3.5),'Bảng Giá'!$B$12,IF(AND('Raw Data'!N423&gt;3.5,'Raw Data'!N423&lt;=4),'Bảng Giá'!$B$13,IF(AND('Raw Data'!N423&gt;4,'Raw Data'!N423&lt;=4.5),'Bảng Giá'!$B$14,IF(AND('Raw Data'!N423&gt;4.5,'Raw Data'!N423&lt;=5),'Bảng Giá'!$B$15,IF(AND('Raw Data'!N423&gt;5,'Raw Data'!N423&lt;=5.5),'Bảng Giá'!$B$16,IF(AND('Raw Data'!N423&gt;5.5,'Raw Data'!N423&lt;=6),'Bảng Giá'!$B$17,'Bảng Giá'!$B$18)))))))))))))))</f>
        <v>5.5&lt;x&lt;=6</v>
      </c>
      <c r="Q423" s="48">
        <f t="shared" si="39"/>
        <v>2.530541012216405E-2</v>
      </c>
      <c r="R423">
        <f t="shared" si="40"/>
        <v>141000</v>
      </c>
      <c r="S423">
        <f t="shared" si="41"/>
        <v>26400</v>
      </c>
    </row>
    <row r="424" spans="1:19" x14ac:dyDescent="0.25">
      <c r="A424" s="12">
        <v>423</v>
      </c>
      <c r="B424" s="12" t="s">
        <v>293</v>
      </c>
      <c r="C424" s="18">
        <v>31677136933716</v>
      </c>
      <c r="D424" s="17">
        <v>43014.018208414353</v>
      </c>
      <c r="E424" s="17">
        <v>43015.588112303238</v>
      </c>
      <c r="F424" s="13" t="s">
        <v>302</v>
      </c>
      <c r="G424" s="12">
        <v>18304</v>
      </c>
      <c r="H424" s="12" t="s">
        <v>76</v>
      </c>
      <c r="I424" s="12" t="s">
        <v>146</v>
      </c>
      <c r="J424" s="37">
        <f>INDEX('Bảng Giá'!$C$3:$H$18,MATCH('Raw Data'!P424,'Bảng Giá'!$B$3:$B$18,0),MATCH('Raw Data'!M424,'Bảng Giá'!$C$2:$H$2,0))</f>
        <v>8000</v>
      </c>
      <c r="K424" s="12">
        <v>301300</v>
      </c>
      <c r="L424" s="36">
        <f t="shared" si="36"/>
        <v>1.5699038888851646</v>
      </c>
      <c r="M424" t="str">
        <f>'References data'!H425</f>
        <v>Liên Vùng đặc biệt</v>
      </c>
      <c r="N424" s="46">
        <f t="shared" si="37"/>
        <v>18.303999999999998</v>
      </c>
      <c r="O424">
        <f t="shared" si="38"/>
        <v>-293300</v>
      </c>
      <c r="P424" t="str">
        <f>IF(AND(N424&gt;0,N424&lt;=0.05),'Bảng Giá'!$B$3,IF(AND(N424&lt;=0.1,N424&gt;0.05),'Bảng Giá'!$B$4,IF(AND('Raw Data'!N424&gt;0.1,'Raw Data'!N424&lt;=0.25),'Bảng Giá'!$B$5,IF(AND('Raw Data'!N424&gt;0.25,'Raw Data'!N424&lt;=0.5),'Bảng Giá'!$B$6,IF(AND('Raw Data'!N424&gt;0.5,'Raw Data'!N424&lt;=1),'Bảng Giá'!$B$7,IF(AND('Raw Data'!N424&gt;1,'Raw Data'!N424&lt;=1.5),'Bảng Giá'!$B$8,IF(AND('Raw Data'!N424&gt;1.5,'Raw Data'!N424&lt;=2),'Bảng Giá'!$B$9,IF(AND('Raw Data'!N424&gt;2,'Raw Data'!N424&lt;=2.5),'Bảng Giá'!$B$10,IF(AND('Raw Data'!N424&gt;2.5,'Raw Data'!N424&lt;=3),'Bảng Giá'!$B$11,IF(AND('Raw Data'!N424&gt;3,'Raw Data'!N424&lt;=3.5),'Bảng Giá'!$B$12,IF(AND('Raw Data'!N424&gt;3.5,'Raw Data'!N424&lt;=4),'Bảng Giá'!$B$13,IF(AND('Raw Data'!N424&gt;4,'Raw Data'!N424&lt;=4.5),'Bảng Giá'!$B$14,IF(AND('Raw Data'!N424&gt;4.5,'Raw Data'!N424&lt;=5),'Bảng Giá'!$B$15,IF(AND('Raw Data'!N424&gt;5,'Raw Data'!N424&lt;=5.5),'Bảng Giá'!$B$16,IF(AND('Raw Data'!N424&gt;5.5,'Raw Data'!N424&lt;=6),'Bảng Giá'!$B$17,'Bảng Giá'!$B$18)))))))))))))))</f>
        <v>Next 0.5</v>
      </c>
      <c r="Q424" s="48">
        <f t="shared" si="39"/>
        <v>-0.97344839030866248</v>
      </c>
      <c r="R424">
        <f t="shared" si="40"/>
        <v>9600</v>
      </c>
      <c r="S424">
        <f t="shared" si="41"/>
        <v>-291700</v>
      </c>
    </row>
    <row r="425" spans="1:19" x14ac:dyDescent="0.25">
      <c r="A425" s="12">
        <v>424</v>
      </c>
      <c r="B425" s="12" t="s">
        <v>293</v>
      </c>
      <c r="C425" s="18">
        <v>31677136896237</v>
      </c>
      <c r="D425" s="17">
        <v>43009.450575347226</v>
      </c>
      <c r="E425" s="17">
        <v>43011.687999421294</v>
      </c>
      <c r="F425" s="13" t="s">
        <v>302</v>
      </c>
      <c r="G425" s="12">
        <v>300</v>
      </c>
      <c r="H425" s="12" t="s">
        <v>76</v>
      </c>
      <c r="I425" s="12" t="s">
        <v>146</v>
      </c>
      <c r="J425" s="37">
        <f>INDEX('Bảng Giá'!$C$3:$H$18,MATCH('Raw Data'!P425,'Bảng Giá'!$B$3:$B$18,0),MATCH('Raw Data'!M425,'Bảng Giá'!$C$2:$H$2,0))</f>
        <v>22500</v>
      </c>
      <c r="K425" s="12">
        <v>22100</v>
      </c>
      <c r="L425" s="36">
        <f t="shared" si="36"/>
        <v>2.2374240740682581</v>
      </c>
      <c r="M425" t="str">
        <f>'References data'!H426</f>
        <v>Liên Vùng đặc biệt</v>
      </c>
      <c r="N425">
        <f t="shared" si="37"/>
        <v>0.3</v>
      </c>
      <c r="O425">
        <f t="shared" si="38"/>
        <v>400</v>
      </c>
      <c r="P425" t="str">
        <f>IF(AND(N425&gt;0,N425&lt;=0.05),'Bảng Giá'!$B$3,IF(AND(N425&lt;=0.1,N425&gt;0.05),'Bảng Giá'!$B$4,IF(AND('Raw Data'!N425&gt;0.1,'Raw Data'!N425&lt;=0.25),'Bảng Giá'!$B$5,IF(AND('Raw Data'!N425&gt;0.25,'Raw Data'!N425&lt;=0.5),'Bảng Giá'!$B$6,IF(AND('Raw Data'!N425&gt;0.5,'Raw Data'!N425&lt;=1),'Bảng Giá'!$B$7,IF(AND('Raw Data'!N425&gt;1,'Raw Data'!N425&lt;=1.5),'Bảng Giá'!$B$8,IF(AND('Raw Data'!N425&gt;1.5,'Raw Data'!N425&lt;=2),'Bảng Giá'!$B$9,IF(AND('Raw Data'!N425&gt;2,'Raw Data'!N425&lt;=2.5),'Bảng Giá'!$B$10,IF(AND('Raw Data'!N425&gt;2.5,'Raw Data'!N425&lt;=3),'Bảng Giá'!$B$11,IF(AND('Raw Data'!N425&gt;3,'Raw Data'!N425&lt;=3.5),'Bảng Giá'!$B$12,IF(AND('Raw Data'!N425&gt;3.5,'Raw Data'!N425&lt;=4),'Bảng Giá'!$B$13,IF(AND('Raw Data'!N425&gt;4,'Raw Data'!N425&lt;=4.5),'Bảng Giá'!$B$14,IF(AND('Raw Data'!N425&gt;4.5,'Raw Data'!N425&lt;=5),'Bảng Giá'!$B$15,IF(AND('Raw Data'!N425&gt;5,'Raw Data'!N425&lt;=5.5),'Bảng Giá'!$B$16,IF(AND('Raw Data'!N425&gt;5.5,'Raw Data'!N425&lt;=6),'Bảng Giá'!$B$17,'Bảng Giá'!$B$18)))))))))))))))</f>
        <v>0.25&lt;x&lt;=0.5</v>
      </c>
      <c r="Q425" s="48">
        <f t="shared" si="39"/>
        <v>1.8099547511312219E-2</v>
      </c>
      <c r="R425">
        <f t="shared" si="40"/>
        <v>27000</v>
      </c>
      <c r="S425">
        <f t="shared" si="41"/>
        <v>4900</v>
      </c>
    </row>
    <row r="426" spans="1:19" x14ac:dyDescent="0.25">
      <c r="A426" s="12">
        <v>425</v>
      </c>
      <c r="B426" s="12" t="s">
        <v>293</v>
      </c>
      <c r="C426" s="18">
        <v>31677136933686</v>
      </c>
      <c r="D426" s="17">
        <v>43013.912522106482</v>
      </c>
      <c r="E426" s="17">
        <v>43016.436897187501</v>
      </c>
      <c r="F426" s="13" t="s">
        <v>302</v>
      </c>
      <c r="G426" s="12">
        <v>8400</v>
      </c>
      <c r="H426" s="12" t="s">
        <v>76</v>
      </c>
      <c r="I426" s="12" t="s">
        <v>320</v>
      </c>
      <c r="J426" s="37">
        <f>INDEX('Bảng Giá'!$C$3:$H$18,MATCH('Raw Data'!P426,'Bảng Giá'!$B$3:$B$18,0),MATCH('Raw Data'!M426,'Bảng Giá'!$C$2:$H$2,0))</f>
        <v>8500</v>
      </c>
      <c r="K426" s="12">
        <v>154400</v>
      </c>
      <c r="L426" s="36">
        <f t="shared" si="36"/>
        <v>2.5243750810186611</v>
      </c>
      <c r="M426" t="str">
        <f>'References data'!H427</f>
        <v>Liên Vùng</v>
      </c>
      <c r="N426" s="46">
        <f t="shared" si="37"/>
        <v>8.4</v>
      </c>
      <c r="O426">
        <f t="shared" si="38"/>
        <v>-145900</v>
      </c>
      <c r="P426" t="str">
        <f>IF(AND(N426&gt;0,N426&lt;=0.05),'Bảng Giá'!$B$3,IF(AND(N426&lt;=0.1,N426&gt;0.05),'Bảng Giá'!$B$4,IF(AND('Raw Data'!N426&gt;0.1,'Raw Data'!N426&lt;=0.25),'Bảng Giá'!$B$5,IF(AND('Raw Data'!N426&gt;0.25,'Raw Data'!N426&lt;=0.5),'Bảng Giá'!$B$6,IF(AND('Raw Data'!N426&gt;0.5,'Raw Data'!N426&lt;=1),'Bảng Giá'!$B$7,IF(AND('Raw Data'!N426&gt;1,'Raw Data'!N426&lt;=1.5),'Bảng Giá'!$B$8,IF(AND('Raw Data'!N426&gt;1.5,'Raw Data'!N426&lt;=2),'Bảng Giá'!$B$9,IF(AND('Raw Data'!N426&gt;2,'Raw Data'!N426&lt;=2.5),'Bảng Giá'!$B$10,IF(AND('Raw Data'!N426&gt;2.5,'Raw Data'!N426&lt;=3),'Bảng Giá'!$B$11,IF(AND('Raw Data'!N426&gt;3,'Raw Data'!N426&lt;=3.5),'Bảng Giá'!$B$12,IF(AND('Raw Data'!N426&gt;3.5,'Raw Data'!N426&lt;=4),'Bảng Giá'!$B$13,IF(AND('Raw Data'!N426&gt;4,'Raw Data'!N426&lt;=4.5),'Bảng Giá'!$B$14,IF(AND('Raw Data'!N426&gt;4.5,'Raw Data'!N426&lt;=5),'Bảng Giá'!$B$15,IF(AND('Raw Data'!N426&gt;5,'Raw Data'!N426&lt;=5.5),'Bảng Giá'!$B$16,IF(AND('Raw Data'!N426&gt;5.5,'Raw Data'!N426&lt;=6),'Bảng Giá'!$B$17,'Bảng Giá'!$B$18)))))))))))))))</f>
        <v>Next 0.5</v>
      </c>
      <c r="Q426" s="48">
        <f t="shared" si="39"/>
        <v>-0.94494818652849744</v>
      </c>
      <c r="R426">
        <f t="shared" si="40"/>
        <v>10200</v>
      </c>
      <c r="S426">
        <f t="shared" si="41"/>
        <v>-144200</v>
      </c>
    </row>
    <row r="427" spans="1:19" x14ac:dyDescent="0.25">
      <c r="A427" s="12">
        <v>426</v>
      </c>
      <c r="B427" s="12" t="s">
        <v>293</v>
      </c>
      <c r="C427" s="18">
        <v>31677136958753</v>
      </c>
      <c r="D427" s="17">
        <v>43018.971186111114</v>
      </c>
      <c r="E427" s="17">
        <v>43021.666376701389</v>
      </c>
      <c r="F427" s="13" t="s">
        <v>302</v>
      </c>
      <c r="G427" s="12">
        <v>14000</v>
      </c>
      <c r="H427" s="12" t="s">
        <v>76</v>
      </c>
      <c r="I427" s="12" t="s">
        <v>139</v>
      </c>
      <c r="J427" s="37">
        <f>INDEX('Bảng Giá'!$C$3:$H$18,MATCH('Raw Data'!P427,'Bảng Giá'!$B$3:$B$18,0),MATCH('Raw Data'!M427,'Bảng Giá'!$C$2:$H$2,0))</f>
        <v>8000</v>
      </c>
      <c r="K427" s="12">
        <v>233800</v>
      </c>
      <c r="L427" s="36">
        <f t="shared" si="36"/>
        <v>2.6951905902751605</v>
      </c>
      <c r="M427" t="str">
        <f>'References data'!H428</f>
        <v>Liên Vùng đặc biệt</v>
      </c>
      <c r="N427" s="46">
        <f t="shared" si="37"/>
        <v>14</v>
      </c>
      <c r="O427">
        <f t="shared" si="38"/>
        <v>-225800</v>
      </c>
      <c r="P427" t="str">
        <f>IF(AND(N427&gt;0,N427&lt;=0.05),'Bảng Giá'!$B$3,IF(AND(N427&lt;=0.1,N427&gt;0.05),'Bảng Giá'!$B$4,IF(AND('Raw Data'!N427&gt;0.1,'Raw Data'!N427&lt;=0.25),'Bảng Giá'!$B$5,IF(AND('Raw Data'!N427&gt;0.25,'Raw Data'!N427&lt;=0.5),'Bảng Giá'!$B$6,IF(AND('Raw Data'!N427&gt;0.5,'Raw Data'!N427&lt;=1),'Bảng Giá'!$B$7,IF(AND('Raw Data'!N427&gt;1,'Raw Data'!N427&lt;=1.5),'Bảng Giá'!$B$8,IF(AND('Raw Data'!N427&gt;1.5,'Raw Data'!N427&lt;=2),'Bảng Giá'!$B$9,IF(AND('Raw Data'!N427&gt;2,'Raw Data'!N427&lt;=2.5),'Bảng Giá'!$B$10,IF(AND('Raw Data'!N427&gt;2.5,'Raw Data'!N427&lt;=3),'Bảng Giá'!$B$11,IF(AND('Raw Data'!N427&gt;3,'Raw Data'!N427&lt;=3.5),'Bảng Giá'!$B$12,IF(AND('Raw Data'!N427&gt;3.5,'Raw Data'!N427&lt;=4),'Bảng Giá'!$B$13,IF(AND('Raw Data'!N427&gt;4,'Raw Data'!N427&lt;=4.5),'Bảng Giá'!$B$14,IF(AND('Raw Data'!N427&gt;4.5,'Raw Data'!N427&lt;=5),'Bảng Giá'!$B$15,IF(AND('Raw Data'!N427&gt;5,'Raw Data'!N427&lt;=5.5),'Bảng Giá'!$B$16,IF(AND('Raw Data'!N427&gt;5.5,'Raw Data'!N427&lt;=6),'Bảng Giá'!$B$17,'Bảng Giá'!$B$18)))))))))))))))</f>
        <v>Next 0.5</v>
      </c>
      <c r="Q427" s="48">
        <f t="shared" si="39"/>
        <v>-0.96578272027373824</v>
      </c>
      <c r="R427">
        <f t="shared" si="40"/>
        <v>9600</v>
      </c>
      <c r="S427">
        <f t="shared" si="41"/>
        <v>-224200</v>
      </c>
    </row>
    <row r="428" spans="1:19" x14ac:dyDescent="0.25">
      <c r="A428" s="12">
        <v>427</v>
      </c>
      <c r="B428" s="12" t="s">
        <v>293</v>
      </c>
      <c r="C428" s="18">
        <v>31677136897764</v>
      </c>
      <c r="D428" s="17">
        <v>43009.474889548612</v>
      </c>
      <c r="E428" s="17">
        <v>43013.750785960648</v>
      </c>
      <c r="F428" s="12" t="s">
        <v>321</v>
      </c>
      <c r="G428" s="12">
        <v>17000</v>
      </c>
      <c r="H428" s="12" t="s">
        <v>76</v>
      </c>
      <c r="I428" s="12" t="s">
        <v>344</v>
      </c>
      <c r="J428" s="37">
        <f>INDEX('Bảng Giá'!$C$3:$H$18,MATCH('Raw Data'!P428,'Bảng Giá'!$B$3:$B$18,0),MATCH('Raw Data'!M428,'Bảng Giá'!$C$2:$H$2,0))</f>
        <v>8500</v>
      </c>
      <c r="K428" s="12">
        <v>296900</v>
      </c>
      <c r="L428" s="36">
        <f t="shared" si="36"/>
        <v>4.2758964120366727</v>
      </c>
      <c r="M428" t="str">
        <f>'References data'!H429</f>
        <v>Liên Vùng</v>
      </c>
      <c r="N428" s="46">
        <f t="shared" si="37"/>
        <v>17</v>
      </c>
      <c r="O428">
        <f t="shared" si="38"/>
        <v>-288400</v>
      </c>
      <c r="P428" t="str">
        <f>IF(AND(N428&gt;0,N428&lt;=0.05),'Bảng Giá'!$B$3,IF(AND(N428&lt;=0.1,N428&gt;0.05),'Bảng Giá'!$B$4,IF(AND('Raw Data'!N428&gt;0.1,'Raw Data'!N428&lt;=0.25),'Bảng Giá'!$B$5,IF(AND('Raw Data'!N428&gt;0.25,'Raw Data'!N428&lt;=0.5),'Bảng Giá'!$B$6,IF(AND('Raw Data'!N428&gt;0.5,'Raw Data'!N428&lt;=1),'Bảng Giá'!$B$7,IF(AND('Raw Data'!N428&gt;1,'Raw Data'!N428&lt;=1.5),'Bảng Giá'!$B$8,IF(AND('Raw Data'!N428&gt;1.5,'Raw Data'!N428&lt;=2),'Bảng Giá'!$B$9,IF(AND('Raw Data'!N428&gt;2,'Raw Data'!N428&lt;=2.5),'Bảng Giá'!$B$10,IF(AND('Raw Data'!N428&gt;2.5,'Raw Data'!N428&lt;=3),'Bảng Giá'!$B$11,IF(AND('Raw Data'!N428&gt;3,'Raw Data'!N428&lt;=3.5),'Bảng Giá'!$B$12,IF(AND('Raw Data'!N428&gt;3.5,'Raw Data'!N428&lt;=4),'Bảng Giá'!$B$13,IF(AND('Raw Data'!N428&gt;4,'Raw Data'!N428&lt;=4.5),'Bảng Giá'!$B$14,IF(AND('Raw Data'!N428&gt;4.5,'Raw Data'!N428&lt;=5),'Bảng Giá'!$B$15,IF(AND('Raw Data'!N428&gt;5,'Raw Data'!N428&lt;=5.5),'Bảng Giá'!$B$16,IF(AND('Raw Data'!N428&gt;5.5,'Raw Data'!N428&lt;=6),'Bảng Giá'!$B$17,'Bảng Giá'!$B$18)))))))))))))))</f>
        <v>Next 0.5</v>
      </c>
      <c r="Q428" s="48">
        <f t="shared" si="39"/>
        <v>-0.97137083192994278</v>
      </c>
      <c r="R428">
        <f t="shared" si="40"/>
        <v>10200</v>
      </c>
      <c r="S428">
        <f t="shared" si="41"/>
        <v>-286700</v>
      </c>
    </row>
    <row r="429" spans="1:19" x14ac:dyDescent="0.25">
      <c r="A429" s="12">
        <v>428</v>
      </c>
      <c r="B429" s="12" t="s">
        <v>293</v>
      </c>
      <c r="C429" s="18">
        <v>31677136956448</v>
      </c>
      <c r="D429" s="17">
        <v>43018.001743668981</v>
      </c>
      <c r="E429" s="17">
        <v>43020.808808530091</v>
      </c>
      <c r="F429" s="13" t="s">
        <v>302</v>
      </c>
      <c r="G429" s="12">
        <v>2000</v>
      </c>
      <c r="H429" s="12" t="s">
        <v>76</v>
      </c>
      <c r="I429" s="12" t="s">
        <v>345</v>
      </c>
      <c r="J429" s="37">
        <f>INDEX('Bảng Giá'!$C$3:$H$18,MATCH('Raw Data'!P429,'Bảng Giá'!$B$3:$B$18,0),MATCH('Raw Data'!M429,'Bảng Giá'!$C$2:$H$2,0))</f>
        <v>49500</v>
      </c>
      <c r="K429" s="12">
        <v>56600</v>
      </c>
      <c r="L429" s="36">
        <f t="shared" si="36"/>
        <v>2.8070648611101205</v>
      </c>
      <c r="M429" t="str">
        <f>'References data'!H430</f>
        <v>Liên Vùng</v>
      </c>
      <c r="N429">
        <f t="shared" si="37"/>
        <v>2</v>
      </c>
      <c r="O429">
        <f t="shared" si="38"/>
        <v>-7100</v>
      </c>
      <c r="P429" t="str">
        <f>IF(AND(N429&gt;0,N429&lt;=0.05),'Bảng Giá'!$B$3,IF(AND(N429&lt;=0.1,N429&gt;0.05),'Bảng Giá'!$B$4,IF(AND('Raw Data'!N429&gt;0.1,'Raw Data'!N429&lt;=0.25),'Bảng Giá'!$B$5,IF(AND('Raw Data'!N429&gt;0.25,'Raw Data'!N429&lt;=0.5),'Bảng Giá'!$B$6,IF(AND('Raw Data'!N429&gt;0.5,'Raw Data'!N429&lt;=1),'Bảng Giá'!$B$7,IF(AND('Raw Data'!N429&gt;1,'Raw Data'!N429&lt;=1.5),'Bảng Giá'!$B$8,IF(AND('Raw Data'!N429&gt;1.5,'Raw Data'!N429&lt;=2),'Bảng Giá'!$B$9,IF(AND('Raw Data'!N429&gt;2,'Raw Data'!N429&lt;=2.5),'Bảng Giá'!$B$10,IF(AND('Raw Data'!N429&gt;2.5,'Raw Data'!N429&lt;=3),'Bảng Giá'!$B$11,IF(AND('Raw Data'!N429&gt;3,'Raw Data'!N429&lt;=3.5),'Bảng Giá'!$B$12,IF(AND('Raw Data'!N429&gt;3.5,'Raw Data'!N429&lt;=4),'Bảng Giá'!$B$13,IF(AND('Raw Data'!N429&gt;4,'Raw Data'!N429&lt;=4.5),'Bảng Giá'!$B$14,IF(AND('Raw Data'!N429&gt;4.5,'Raw Data'!N429&lt;=5),'Bảng Giá'!$B$15,IF(AND('Raw Data'!N429&gt;5,'Raw Data'!N429&lt;=5.5),'Bảng Giá'!$B$16,IF(AND('Raw Data'!N429&gt;5.5,'Raw Data'!N429&lt;=6),'Bảng Giá'!$B$17,'Bảng Giá'!$B$18)))))))))))))))</f>
        <v>1.5&lt;x&lt;=2</v>
      </c>
      <c r="Q429" s="48">
        <f t="shared" si="39"/>
        <v>-0.12544169611307421</v>
      </c>
      <c r="R429">
        <f t="shared" si="40"/>
        <v>59400</v>
      </c>
      <c r="S429">
        <f t="shared" si="41"/>
        <v>2800</v>
      </c>
    </row>
    <row r="430" spans="1:19" x14ac:dyDescent="0.25">
      <c r="A430" s="12">
        <v>429</v>
      </c>
      <c r="B430" s="12" t="s">
        <v>293</v>
      </c>
      <c r="C430" s="18">
        <v>31677136898651</v>
      </c>
      <c r="D430" s="17">
        <v>43010.405350312503</v>
      </c>
      <c r="E430" s="17">
        <v>43012.70716435185</v>
      </c>
      <c r="F430" s="13" t="s">
        <v>302</v>
      </c>
      <c r="G430" s="12">
        <v>200</v>
      </c>
      <c r="H430" s="12" t="s">
        <v>76</v>
      </c>
      <c r="I430" s="12" t="s">
        <v>338</v>
      </c>
      <c r="J430" s="37">
        <f>INDEX('Bảng Giá'!$C$3:$H$18,MATCH('Raw Data'!P430,'Bảng Giá'!$B$3:$B$18,0),MATCH('Raw Data'!M430,'Bảng Giá'!$C$2:$H$2,0))</f>
        <v>21000</v>
      </c>
      <c r="K430" s="12">
        <v>20500</v>
      </c>
      <c r="L430" s="36">
        <f t="shared" si="36"/>
        <v>2.3018140393469366</v>
      </c>
      <c r="M430" t="str">
        <f>'References data'!H431</f>
        <v>Liên Vùng</v>
      </c>
      <c r="N430">
        <f t="shared" si="37"/>
        <v>0.2</v>
      </c>
      <c r="O430">
        <f t="shared" si="38"/>
        <v>500</v>
      </c>
      <c r="P430" t="str">
        <f>IF(AND(N430&gt;0,N430&lt;=0.05),'Bảng Giá'!$B$3,IF(AND(N430&lt;=0.1,N430&gt;0.05),'Bảng Giá'!$B$4,IF(AND('Raw Data'!N430&gt;0.1,'Raw Data'!N430&lt;=0.25),'Bảng Giá'!$B$5,IF(AND('Raw Data'!N430&gt;0.25,'Raw Data'!N430&lt;=0.5),'Bảng Giá'!$B$6,IF(AND('Raw Data'!N430&gt;0.5,'Raw Data'!N430&lt;=1),'Bảng Giá'!$B$7,IF(AND('Raw Data'!N430&gt;1,'Raw Data'!N430&lt;=1.5),'Bảng Giá'!$B$8,IF(AND('Raw Data'!N430&gt;1.5,'Raw Data'!N430&lt;=2),'Bảng Giá'!$B$9,IF(AND('Raw Data'!N430&gt;2,'Raw Data'!N430&lt;=2.5),'Bảng Giá'!$B$10,IF(AND('Raw Data'!N430&gt;2.5,'Raw Data'!N430&lt;=3),'Bảng Giá'!$B$11,IF(AND('Raw Data'!N430&gt;3,'Raw Data'!N430&lt;=3.5),'Bảng Giá'!$B$12,IF(AND('Raw Data'!N430&gt;3.5,'Raw Data'!N430&lt;=4),'Bảng Giá'!$B$13,IF(AND('Raw Data'!N430&gt;4,'Raw Data'!N430&lt;=4.5),'Bảng Giá'!$B$14,IF(AND('Raw Data'!N430&gt;4.5,'Raw Data'!N430&lt;=5),'Bảng Giá'!$B$15,IF(AND('Raw Data'!N430&gt;5,'Raw Data'!N430&lt;=5.5),'Bảng Giá'!$B$16,IF(AND('Raw Data'!N430&gt;5.5,'Raw Data'!N430&lt;=6),'Bảng Giá'!$B$17,'Bảng Giá'!$B$18)))))))))))))))</f>
        <v>0.1&lt;x&lt;=0.25</v>
      </c>
      <c r="Q430" s="48">
        <f t="shared" si="39"/>
        <v>2.4390243902439025E-2</v>
      </c>
      <c r="R430">
        <f t="shared" si="40"/>
        <v>25200</v>
      </c>
      <c r="S430">
        <f t="shared" si="41"/>
        <v>4700</v>
      </c>
    </row>
    <row r="431" spans="1:19" x14ac:dyDescent="0.25">
      <c r="A431" s="12">
        <v>430</v>
      </c>
      <c r="B431" s="12" t="s">
        <v>293</v>
      </c>
      <c r="C431" s="18">
        <v>31677136957788</v>
      </c>
      <c r="D431" s="17">
        <v>43017.566862615742</v>
      </c>
      <c r="E431" s="17">
        <v>43021.513719016206</v>
      </c>
      <c r="F431" s="13" t="s">
        <v>302</v>
      </c>
      <c r="G431" s="12">
        <v>3000</v>
      </c>
      <c r="H431" s="12" t="s">
        <v>76</v>
      </c>
      <c r="I431" s="12" t="s">
        <v>115</v>
      </c>
      <c r="J431" s="37">
        <f>INDEX('Bảng Giá'!$C$3:$H$18,MATCH('Raw Data'!P431,'Bảng Giá'!$B$3:$B$18,0),MATCH('Raw Data'!M431,'Bảng Giá'!$C$2:$H$2,0))</f>
        <v>66500</v>
      </c>
      <c r="K431" s="12">
        <v>73200</v>
      </c>
      <c r="L431" s="36">
        <f t="shared" si="36"/>
        <v>3.9468564004637301</v>
      </c>
      <c r="M431" t="str">
        <f>'References data'!H432</f>
        <v>Liên Vùng</v>
      </c>
      <c r="N431">
        <f t="shared" si="37"/>
        <v>3</v>
      </c>
      <c r="O431">
        <f t="shared" si="38"/>
        <v>-6700</v>
      </c>
      <c r="P431" t="str">
        <f>IF(AND(N431&gt;0,N431&lt;=0.05),'Bảng Giá'!$B$3,IF(AND(N431&lt;=0.1,N431&gt;0.05),'Bảng Giá'!$B$4,IF(AND('Raw Data'!N431&gt;0.1,'Raw Data'!N431&lt;=0.25),'Bảng Giá'!$B$5,IF(AND('Raw Data'!N431&gt;0.25,'Raw Data'!N431&lt;=0.5),'Bảng Giá'!$B$6,IF(AND('Raw Data'!N431&gt;0.5,'Raw Data'!N431&lt;=1),'Bảng Giá'!$B$7,IF(AND('Raw Data'!N431&gt;1,'Raw Data'!N431&lt;=1.5),'Bảng Giá'!$B$8,IF(AND('Raw Data'!N431&gt;1.5,'Raw Data'!N431&lt;=2),'Bảng Giá'!$B$9,IF(AND('Raw Data'!N431&gt;2,'Raw Data'!N431&lt;=2.5),'Bảng Giá'!$B$10,IF(AND('Raw Data'!N431&gt;2.5,'Raw Data'!N431&lt;=3),'Bảng Giá'!$B$11,IF(AND('Raw Data'!N431&gt;3,'Raw Data'!N431&lt;=3.5),'Bảng Giá'!$B$12,IF(AND('Raw Data'!N431&gt;3.5,'Raw Data'!N431&lt;=4),'Bảng Giá'!$B$13,IF(AND('Raw Data'!N431&gt;4,'Raw Data'!N431&lt;=4.5),'Bảng Giá'!$B$14,IF(AND('Raw Data'!N431&gt;4.5,'Raw Data'!N431&lt;=5),'Bảng Giá'!$B$15,IF(AND('Raw Data'!N431&gt;5,'Raw Data'!N431&lt;=5.5),'Bảng Giá'!$B$16,IF(AND('Raw Data'!N431&gt;5.5,'Raw Data'!N431&lt;=6),'Bảng Giá'!$B$17,'Bảng Giá'!$B$18)))))))))))))))</f>
        <v>2.5&lt;x&lt;=3</v>
      </c>
      <c r="Q431" s="48">
        <f t="shared" si="39"/>
        <v>-9.1530054644808748E-2</v>
      </c>
      <c r="R431">
        <f t="shared" si="40"/>
        <v>79800</v>
      </c>
      <c r="S431">
        <f t="shared" si="41"/>
        <v>6600</v>
      </c>
    </row>
    <row r="432" spans="1:19" x14ac:dyDescent="0.25">
      <c r="A432" s="12">
        <v>431</v>
      </c>
      <c r="B432" s="12" t="s">
        <v>293</v>
      </c>
      <c r="C432" s="18">
        <v>31677136896122</v>
      </c>
      <c r="D432" s="17">
        <v>43009.450685497686</v>
      </c>
      <c r="E432" s="17">
        <v>43011.39643966435</v>
      </c>
      <c r="F432" s="13" t="s">
        <v>302</v>
      </c>
      <c r="G432" s="12">
        <v>1600</v>
      </c>
      <c r="H432" s="12" t="s">
        <v>76</v>
      </c>
      <c r="I432" s="12" t="s">
        <v>289</v>
      </c>
      <c r="J432" s="37">
        <f>INDEX('Bảng Giá'!$C$3:$H$18,MATCH('Raw Data'!P432,'Bảng Giá'!$B$3:$B$18,0),MATCH('Raw Data'!M432,'Bảng Giá'!$C$2:$H$2,0))</f>
        <v>46500</v>
      </c>
      <c r="K432" s="12">
        <v>45600</v>
      </c>
      <c r="L432" s="36">
        <f t="shared" si="36"/>
        <v>1.9457541666633915</v>
      </c>
      <c r="M432" t="str">
        <f>'References data'!H433</f>
        <v>Liên Vùng đặc biệt</v>
      </c>
      <c r="N432">
        <f t="shared" si="37"/>
        <v>1.6</v>
      </c>
      <c r="O432">
        <f t="shared" si="38"/>
        <v>900</v>
      </c>
      <c r="P432" t="str">
        <f>IF(AND(N432&gt;0,N432&lt;=0.05),'Bảng Giá'!$B$3,IF(AND(N432&lt;=0.1,N432&gt;0.05),'Bảng Giá'!$B$4,IF(AND('Raw Data'!N432&gt;0.1,'Raw Data'!N432&lt;=0.25),'Bảng Giá'!$B$5,IF(AND('Raw Data'!N432&gt;0.25,'Raw Data'!N432&lt;=0.5),'Bảng Giá'!$B$6,IF(AND('Raw Data'!N432&gt;0.5,'Raw Data'!N432&lt;=1),'Bảng Giá'!$B$7,IF(AND('Raw Data'!N432&gt;1,'Raw Data'!N432&lt;=1.5),'Bảng Giá'!$B$8,IF(AND('Raw Data'!N432&gt;1.5,'Raw Data'!N432&lt;=2),'Bảng Giá'!$B$9,IF(AND('Raw Data'!N432&gt;2,'Raw Data'!N432&lt;=2.5),'Bảng Giá'!$B$10,IF(AND('Raw Data'!N432&gt;2.5,'Raw Data'!N432&lt;=3),'Bảng Giá'!$B$11,IF(AND('Raw Data'!N432&gt;3,'Raw Data'!N432&lt;=3.5),'Bảng Giá'!$B$12,IF(AND('Raw Data'!N432&gt;3.5,'Raw Data'!N432&lt;=4),'Bảng Giá'!$B$13,IF(AND('Raw Data'!N432&gt;4,'Raw Data'!N432&lt;=4.5),'Bảng Giá'!$B$14,IF(AND('Raw Data'!N432&gt;4.5,'Raw Data'!N432&lt;=5),'Bảng Giá'!$B$15,IF(AND('Raw Data'!N432&gt;5,'Raw Data'!N432&lt;=5.5),'Bảng Giá'!$B$16,IF(AND('Raw Data'!N432&gt;5.5,'Raw Data'!N432&lt;=6),'Bảng Giá'!$B$17,'Bảng Giá'!$B$18)))))))))))))))</f>
        <v>1.5&lt;x&lt;=2</v>
      </c>
      <c r="Q432" s="48">
        <f t="shared" si="39"/>
        <v>1.9736842105263157E-2</v>
      </c>
      <c r="R432">
        <f t="shared" si="40"/>
        <v>55800</v>
      </c>
      <c r="S432">
        <f t="shared" si="41"/>
        <v>10200</v>
      </c>
    </row>
    <row r="433" spans="1:19" x14ac:dyDescent="0.25">
      <c r="A433" s="12">
        <v>432</v>
      </c>
      <c r="B433" s="12" t="s">
        <v>293</v>
      </c>
      <c r="C433" s="18">
        <v>31677136933918</v>
      </c>
      <c r="D433" s="17">
        <v>43014.02953521991</v>
      </c>
      <c r="E433" s="17">
        <v>43015.810670752318</v>
      </c>
      <c r="F433" s="13" t="s">
        <v>302</v>
      </c>
      <c r="G433" s="12">
        <v>1000</v>
      </c>
      <c r="H433" s="12" t="s">
        <v>76</v>
      </c>
      <c r="I433" s="12" t="s">
        <v>142</v>
      </c>
      <c r="J433" s="37">
        <f>INDEX('Bảng Giá'!$C$3:$H$18,MATCH('Raw Data'!P433,'Bảng Giá'!$B$3:$B$18,0),MATCH('Raw Data'!M433,'Bảng Giá'!$C$2:$H$2,0))</f>
        <v>30500</v>
      </c>
      <c r="K433" s="12">
        <v>37800</v>
      </c>
      <c r="L433" s="36">
        <f t="shared" si="36"/>
        <v>1.7811355324083706</v>
      </c>
      <c r="M433" t="str">
        <f>'References data'!H434</f>
        <v>Liên Vùng đặc biệt</v>
      </c>
      <c r="N433">
        <f t="shared" si="37"/>
        <v>1</v>
      </c>
      <c r="O433">
        <f t="shared" si="38"/>
        <v>-7300</v>
      </c>
      <c r="P433" t="str">
        <f>IF(AND(N433&gt;0,N433&lt;=0.05),'Bảng Giá'!$B$3,IF(AND(N433&lt;=0.1,N433&gt;0.05),'Bảng Giá'!$B$4,IF(AND('Raw Data'!N433&gt;0.1,'Raw Data'!N433&lt;=0.25),'Bảng Giá'!$B$5,IF(AND('Raw Data'!N433&gt;0.25,'Raw Data'!N433&lt;=0.5),'Bảng Giá'!$B$6,IF(AND('Raw Data'!N433&gt;0.5,'Raw Data'!N433&lt;=1),'Bảng Giá'!$B$7,IF(AND('Raw Data'!N433&gt;1,'Raw Data'!N433&lt;=1.5),'Bảng Giá'!$B$8,IF(AND('Raw Data'!N433&gt;1.5,'Raw Data'!N433&lt;=2),'Bảng Giá'!$B$9,IF(AND('Raw Data'!N433&gt;2,'Raw Data'!N433&lt;=2.5),'Bảng Giá'!$B$10,IF(AND('Raw Data'!N433&gt;2.5,'Raw Data'!N433&lt;=3),'Bảng Giá'!$B$11,IF(AND('Raw Data'!N433&gt;3,'Raw Data'!N433&lt;=3.5),'Bảng Giá'!$B$12,IF(AND('Raw Data'!N433&gt;3.5,'Raw Data'!N433&lt;=4),'Bảng Giá'!$B$13,IF(AND('Raw Data'!N433&gt;4,'Raw Data'!N433&lt;=4.5),'Bảng Giá'!$B$14,IF(AND('Raw Data'!N433&gt;4.5,'Raw Data'!N433&lt;=5),'Bảng Giá'!$B$15,IF(AND('Raw Data'!N433&gt;5,'Raw Data'!N433&lt;=5.5),'Bảng Giá'!$B$16,IF(AND('Raw Data'!N433&gt;5.5,'Raw Data'!N433&lt;=6),'Bảng Giá'!$B$17,'Bảng Giá'!$B$18)))))))))))))))</f>
        <v>0.5&lt;x&lt;=1</v>
      </c>
      <c r="Q433" s="48">
        <f t="shared" si="39"/>
        <v>-0.19312169312169311</v>
      </c>
      <c r="R433">
        <f t="shared" si="40"/>
        <v>36600</v>
      </c>
      <c r="S433">
        <f t="shared" si="41"/>
        <v>-1200</v>
      </c>
    </row>
    <row r="434" spans="1:19" x14ac:dyDescent="0.25">
      <c r="A434" s="12">
        <v>433</v>
      </c>
      <c r="B434" s="12" t="s">
        <v>293</v>
      </c>
      <c r="C434" s="18">
        <v>31677136931838</v>
      </c>
      <c r="D434" s="17">
        <v>43014.464662650462</v>
      </c>
      <c r="E434" s="17">
        <v>43017.380925428239</v>
      </c>
      <c r="F434" s="13" t="s">
        <v>302</v>
      </c>
      <c r="G434" s="12">
        <v>350</v>
      </c>
      <c r="H434" s="12" t="s">
        <v>76</v>
      </c>
      <c r="I434" s="12" t="s">
        <v>171</v>
      </c>
      <c r="J434" s="37">
        <f>INDEX('Bảng Giá'!$C$3:$H$18,MATCH('Raw Data'!P434,'Bảng Giá'!$B$3:$B$18,0),MATCH('Raw Data'!M434,'Bảng Giá'!$C$2:$H$2,0))</f>
        <v>26000</v>
      </c>
      <c r="K434" s="12">
        <v>25400</v>
      </c>
      <c r="L434" s="36">
        <f t="shared" si="36"/>
        <v>2.9162627777768648</v>
      </c>
      <c r="M434" t="str">
        <f>'References data'!H435</f>
        <v>Liên Vùng</v>
      </c>
      <c r="N434">
        <f t="shared" si="37"/>
        <v>0.35</v>
      </c>
      <c r="O434">
        <f t="shared" si="38"/>
        <v>600</v>
      </c>
      <c r="P434" t="str">
        <f>IF(AND(N434&gt;0,N434&lt;=0.05),'Bảng Giá'!$B$3,IF(AND(N434&lt;=0.1,N434&gt;0.05),'Bảng Giá'!$B$4,IF(AND('Raw Data'!N434&gt;0.1,'Raw Data'!N434&lt;=0.25),'Bảng Giá'!$B$5,IF(AND('Raw Data'!N434&gt;0.25,'Raw Data'!N434&lt;=0.5),'Bảng Giá'!$B$6,IF(AND('Raw Data'!N434&gt;0.5,'Raw Data'!N434&lt;=1),'Bảng Giá'!$B$7,IF(AND('Raw Data'!N434&gt;1,'Raw Data'!N434&lt;=1.5),'Bảng Giá'!$B$8,IF(AND('Raw Data'!N434&gt;1.5,'Raw Data'!N434&lt;=2),'Bảng Giá'!$B$9,IF(AND('Raw Data'!N434&gt;2,'Raw Data'!N434&lt;=2.5),'Bảng Giá'!$B$10,IF(AND('Raw Data'!N434&gt;2.5,'Raw Data'!N434&lt;=3),'Bảng Giá'!$B$11,IF(AND('Raw Data'!N434&gt;3,'Raw Data'!N434&lt;=3.5),'Bảng Giá'!$B$12,IF(AND('Raw Data'!N434&gt;3.5,'Raw Data'!N434&lt;=4),'Bảng Giá'!$B$13,IF(AND('Raw Data'!N434&gt;4,'Raw Data'!N434&lt;=4.5),'Bảng Giá'!$B$14,IF(AND('Raw Data'!N434&gt;4.5,'Raw Data'!N434&lt;=5),'Bảng Giá'!$B$15,IF(AND('Raw Data'!N434&gt;5,'Raw Data'!N434&lt;=5.5),'Bảng Giá'!$B$16,IF(AND('Raw Data'!N434&gt;5.5,'Raw Data'!N434&lt;=6),'Bảng Giá'!$B$17,'Bảng Giá'!$B$18)))))))))))))))</f>
        <v>0.25&lt;x&lt;=0.5</v>
      </c>
      <c r="Q434" s="48">
        <f t="shared" si="39"/>
        <v>2.3622047244094488E-2</v>
      </c>
      <c r="R434">
        <f t="shared" si="40"/>
        <v>31200</v>
      </c>
      <c r="S434">
        <f t="shared" si="41"/>
        <v>5800</v>
      </c>
    </row>
    <row r="435" spans="1:19" x14ac:dyDescent="0.25">
      <c r="A435" s="12">
        <v>434</v>
      </c>
      <c r="B435" s="12" t="s">
        <v>293</v>
      </c>
      <c r="C435" s="18">
        <v>31677136957354</v>
      </c>
      <c r="D435" s="17">
        <v>43018.001816516204</v>
      </c>
      <c r="E435" s="17">
        <v>43019.769753622684</v>
      </c>
      <c r="F435" s="13" t="s">
        <v>302</v>
      </c>
      <c r="G435" s="12">
        <v>200</v>
      </c>
      <c r="H435" s="12" t="s">
        <v>76</v>
      </c>
      <c r="I435" s="12" t="s">
        <v>101</v>
      </c>
      <c r="J435" s="37">
        <f>INDEX('Bảng Giá'!$C$3:$H$18,MATCH('Raw Data'!P435,'Bảng Giá'!$B$3:$B$18,0),MATCH('Raw Data'!M435,'Bảng Giá'!$C$2:$H$2,0))</f>
        <v>21000</v>
      </c>
      <c r="K435" s="12">
        <v>20500</v>
      </c>
      <c r="L435" s="36">
        <f t="shared" si="36"/>
        <v>1.7679371064805309</v>
      </c>
      <c r="M435" t="str">
        <f>'References data'!H436</f>
        <v>Liên Vùng</v>
      </c>
      <c r="N435">
        <f t="shared" si="37"/>
        <v>0.2</v>
      </c>
      <c r="O435">
        <f t="shared" si="38"/>
        <v>500</v>
      </c>
      <c r="P435" t="str">
        <f>IF(AND(N435&gt;0,N435&lt;=0.05),'Bảng Giá'!$B$3,IF(AND(N435&lt;=0.1,N435&gt;0.05),'Bảng Giá'!$B$4,IF(AND('Raw Data'!N435&gt;0.1,'Raw Data'!N435&lt;=0.25),'Bảng Giá'!$B$5,IF(AND('Raw Data'!N435&gt;0.25,'Raw Data'!N435&lt;=0.5),'Bảng Giá'!$B$6,IF(AND('Raw Data'!N435&gt;0.5,'Raw Data'!N435&lt;=1),'Bảng Giá'!$B$7,IF(AND('Raw Data'!N435&gt;1,'Raw Data'!N435&lt;=1.5),'Bảng Giá'!$B$8,IF(AND('Raw Data'!N435&gt;1.5,'Raw Data'!N435&lt;=2),'Bảng Giá'!$B$9,IF(AND('Raw Data'!N435&gt;2,'Raw Data'!N435&lt;=2.5),'Bảng Giá'!$B$10,IF(AND('Raw Data'!N435&gt;2.5,'Raw Data'!N435&lt;=3),'Bảng Giá'!$B$11,IF(AND('Raw Data'!N435&gt;3,'Raw Data'!N435&lt;=3.5),'Bảng Giá'!$B$12,IF(AND('Raw Data'!N435&gt;3.5,'Raw Data'!N435&lt;=4),'Bảng Giá'!$B$13,IF(AND('Raw Data'!N435&gt;4,'Raw Data'!N435&lt;=4.5),'Bảng Giá'!$B$14,IF(AND('Raw Data'!N435&gt;4.5,'Raw Data'!N435&lt;=5),'Bảng Giá'!$B$15,IF(AND('Raw Data'!N435&gt;5,'Raw Data'!N435&lt;=5.5),'Bảng Giá'!$B$16,IF(AND('Raw Data'!N435&gt;5.5,'Raw Data'!N435&lt;=6),'Bảng Giá'!$B$17,'Bảng Giá'!$B$18)))))))))))))))</f>
        <v>0.1&lt;x&lt;=0.25</v>
      </c>
      <c r="Q435" s="48">
        <f t="shared" si="39"/>
        <v>2.4390243902439025E-2</v>
      </c>
      <c r="R435">
        <f t="shared" si="40"/>
        <v>25200</v>
      </c>
      <c r="S435">
        <f t="shared" si="41"/>
        <v>4700</v>
      </c>
    </row>
    <row r="436" spans="1:19" x14ac:dyDescent="0.25">
      <c r="A436" s="12">
        <v>435</v>
      </c>
      <c r="B436" s="12" t="s">
        <v>293</v>
      </c>
      <c r="C436" s="18">
        <v>31677136956223</v>
      </c>
      <c r="D436" s="17">
        <v>43018.001533136572</v>
      </c>
      <c r="E436" s="17">
        <v>43019.666423842595</v>
      </c>
      <c r="F436" s="13" t="s">
        <v>302</v>
      </c>
      <c r="G436" s="12">
        <v>200</v>
      </c>
      <c r="H436" s="12" t="s">
        <v>76</v>
      </c>
      <c r="I436" s="12" t="s">
        <v>101</v>
      </c>
      <c r="J436" s="37">
        <f>INDEX('Bảng Giá'!$C$3:$H$18,MATCH('Raw Data'!P436,'Bảng Giá'!$B$3:$B$18,0),MATCH('Raw Data'!M436,'Bảng Giá'!$C$2:$H$2,0))</f>
        <v>21000</v>
      </c>
      <c r="K436" s="12">
        <v>20500</v>
      </c>
      <c r="L436" s="36">
        <f t="shared" si="36"/>
        <v>1.6648907060225611</v>
      </c>
      <c r="M436" t="str">
        <f>'References data'!H437</f>
        <v>Liên Vùng</v>
      </c>
      <c r="N436">
        <f t="shared" si="37"/>
        <v>0.2</v>
      </c>
      <c r="O436">
        <f t="shared" si="38"/>
        <v>500</v>
      </c>
      <c r="P436" t="str">
        <f>IF(AND(N436&gt;0,N436&lt;=0.05),'Bảng Giá'!$B$3,IF(AND(N436&lt;=0.1,N436&gt;0.05),'Bảng Giá'!$B$4,IF(AND('Raw Data'!N436&gt;0.1,'Raw Data'!N436&lt;=0.25),'Bảng Giá'!$B$5,IF(AND('Raw Data'!N436&gt;0.25,'Raw Data'!N436&lt;=0.5),'Bảng Giá'!$B$6,IF(AND('Raw Data'!N436&gt;0.5,'Raw Data'!N436&lt;=1),'Bảng Giá'!$B$7,IF(AND('Raw Data'!N436&gt;1,'Raw Data'!N436&lt;=1.5),'Bảng Giá'!$B$8,IF(AND('Raw Data'!N436&gt;1.5,'Raw Data'!N436&lt;=2),'Bảng Giá'!$B$9,IF(AND('Raw Data'!N436&gt;2,'Raw Data'!N436&lt;=2.5),'Bảng Giá'!$B$10,IF(AND('Raw Data'!N436&gt;2.5,'Raw Data'!N436&lt;=3),'Bảng Giá'!$B$11,IF(AND('Raw Data'!N436&gt;3,'Raw Data'!N436&lt;=3.5),'Bảng Giá'!$B$12,IF(AND('Raw Data'!N436&gt;3.5,'Raw Data'!N436&lt;=4),'Bảng Giá'!$B$13,IF(AND('Raw Data'!N436&gt;4,'Raw Data'!N436&lt;=4.5),'Bảng Giá'!$B$14,IF(AND('Raw Data'!N436&gt;4.5,'Raw Data'!N436&lt;=5),'Bảng Giá'!$B$15,IF(AND('Raw Data'!N436&gt;5,'Raw Data'!N436&lt;=5.5),'Bảng Giá'!$B$16,IF(AND('Raw Data'!N436&gt;5.5,'Raw Data'!N436&lt;=6),'Bảng Giá'!$B$17,'Bảng Giá'!$B$18)))))))))))))))</f>
        <v>0.1&lt;x&lt;=0.25</v>
      </c>
      <c r="Q436" s="48">
        <f t="shared" si="39"/>
        <v>2.4390243902439025E-2</v>
      </c>
      <c r="R436">
        <f t="shared" si="40"/>
        <v>25200</v>
      </c>
      <c r="S436">
        <f t="shared" si="41"/>
        <v>4700</v>
      </c>
    </row>
    <row r="437" spans="1:19" x14ac:dyDescent="0.25">
      <c r="A437" s="12">
        <v>436</v>
      </c>
      <c r="B437" s="12" t="s">
        <v>293</v>
      </c>
      <c r="C437" s="18">
        <v>31677136950004</v>
      </c>
      <c r="D437" s="17">
        <v>43015.976582754629</v>
      </c>
      <c r="E437" s="17">
        <v>43018.383834837965</v>
      </c>
      <c r="F437" s="13" t="s">
        <v>302</v>
      </c>
      <c r="G437" s="12">
        <v>7200</v>
      </c>
      <c r="H437" s="12" t="s">
        <v>76</v>
      </c>
      <c r="I437" s="12" t="s">
        <v>319</v>
      </c>
      <c r="J437" s="37">
        <f>INDEX('Bảng Giá'!$C$3:$H$18,MATCH('Raw Data'!P437,'Bảng Giá'!$B$3:$B$18,0),MATCH('Raw Data'!M437,'Bảng Giá'!$C$2:$H$2,0))</f>
        <v>8500</v>
      </c>
      <c r="K437" s="12">
        <v>134500</v>
      </c>
      <c r="L437" s="36">
        <f t="shared" si="36"/>
        <v>2.4072520833360613</v>
      </c>
      <c r="M437" t="str">
        <f>'References data'!H438</f>
        <v>Liên Vùng</v>
      </c>
      <c r="N437" s="46">
        <f t="shared" si="37"/>
        <v>7.2</v>
      </c>
      <c r="O437">
        <f t="shared" si="38"/>
        <v>-126000</v>
      </c>
      <c r="P437" t="str">
        <f>IF(AND(N437&gt;0,N437&lt;=0.05),'Bảng Giá'!$B$3,IF(AND(N437&lt;=0.1,N437&gt;0.05),'Bảng Giá'!$B$4,IF(AND('Raw Data'!N437&gt;0.1,'Raw Data'!N437&lt;=0.25),'Bảng Giá'!$B$5,IF(AND('Raw Data'!N437&gt;0.25,'Raw Data'!N437&lt;=0.5),'Bảng Giá'!$B$6,IF(AND('Raw Data'!N437&gt;0.5,'Raw Data'!N437&lt;=1),'Bảng Giá'!$B$7,IF(AND('Raw Data'!N437&gt;1,'Raw Data'!N437&lt;=1.5),'Bảng Giá'!$B$8,IF(AND('Raw Data'!N437&gt;1.5,'Raw Data'!N437&lt;=2),'Bảng Giá'!$B$9,IF(AND('Raw Data'!N437&gt;2,'Raw Data'!N437&lt;=2.5),'Bảng Giá'!$B$10,IF(AND('Raw Data'!N437&gt;2.5,'Raw Data'!N437&lt;=3),'Bảng Giá'!$B$11,IF(AND('Raw Data'!N437&gt;3,'Raw Data'!N437&lt;=3.5),'Bảng Giá'!$B$12,IF(AND('Raw Data'!N437&gt;3.5,'Raw Data'!N437&lt;=4),'Bảng Giá'!$B$13,IF(AND('Raw Data'!N437&gt;4,'Raw Data'!N437&lt;=4.5),'Bảng Giá'!$B$14,IF(AND('Raw Data'!N437&gt;4.5,'Raw Data'!N437&lt;=5),'Bảng Giá'!$B$15,IF(AND('Raw Data'!N437&gt;5,'Raw Data'!N437&lt;=5.5),'Bảng Giá'!$B$16,IF(AND('Raw Data'!N437&gt;5.5,'Raw Data'!N437&lt;=6),'Bảng Giá'!$B$17,'Bảng Giá'!$B$18)))))))))))))))</f>
        <v>Next 0.5</v>
      </c>
      <c r="Q437" s="48">
        <f t="shared" si="39"/>
        <v>-0.93680297397769519</v>
      </c>
      <c r="R437">
        <f t="shared" si="40"/>
        <v>10200</v>
      </c>
      <c r="S437">
        <f t="shared" si="41"/>
        <v>-124300</v>
      </c>
    </row>
    <row r="438" spans="1:19" x14ac:dyDescent="0.25">
      <c r="A438" s="12">
        <v>437</v>
      </c>
      <c r="B438" s="12" t="s">
        <v>293</v>
      </c>
      <c r="C438" s="18">
        <v>31677136951597</v>
      </c>
      <c r="D438" s="17">
        <v>43016.66478846065</v>
      </c>
      <c r="E438" s="17">
        <v>43019.595328206022</v>
      </c>
      <c r="F438" s="13" t="s">
        <v>302</v>
      </c>
      <c r="G438" s="12">
        <v>600</v>
      </c>
      <c r="H438" s="12" t="s">
        <v>76</v>
      </c>
      <c r="I438" s="12" t="s">
        <v>171</v>
      </c>
      <c r="J438" s="37">
        <f>INDEX('Bảng Giá'!$C$3:$H$18,MATCH('Raw Data'!P438,'Bảng Giá'!$B$3:$B$18,0),MATCH('Raw Data'!M438,'Bảng Giá'!$C$2:$H$2,0))</f>
        <v>32500</v>
      </c>
      <c r="K438" s="12">
        <v>31700</v>
      </c>
      <c r="L438" s="36">
        <f t="shared" si="36"/>
        <v>2.9305397453717887</v>
      </c>
      <c r="M438" t="str">
        <f>'References data'!H439</f>
        <v>Liên Vùng</v>
      </c>
      <c r="N438">
        <f t="shared" si="37"/>
        <v>0.6</v>
      </c>
      <c r="O438">
        <f t="shared" si="38"/>
        <v>800</v>
      </c>
      <c r="P438" t="str">
        <f>IF(AND(N438&gt;0,N438&lt;=0.05),'Bảng Giá'!$B$3,IF(AND(N438&lt;=0.1,N438&gt;0.05),'Bảng Giá'!$B$4,IF(AND('Raw Data'!N438&gt;0.1,'Raw Data'!N438&lt;=0.25),'Bảng Giá'!$B$5,IF(AND('Raw Data'!N438&gt;0.25,'Raw Data'!N438&lt;=0.5),'Bảng Giá'!$B$6,IF(AND('Raw Data'!N438&gt;0.5,'Raw Data'!N438&lt;=1),'Bảng Giá'!$B$7,IF(AND('Raw Data'!N438&gt;1,'Raw Data'!N438&lt;=1.5),'Bảng Giá'!$B$8,IF(AND('Raw Data'!N438&gt;1.5,'Raw Data'!N438&lt;=2),'Bảng Giá'!$B$9,IF(AND('Raw Data'!N438&gt;2,'Raw Data'!N438&lt;=2.5),'Bảng Giá'!$B$10,IF(AND('Raw Data'!N438&gt;2.5,'Raw Data'!N438&lt;=3),'Bảng Giá'!$B$11,IF(AND('Raw Data'!N438&gt;3,'Raw Data'!N438&lt;=3.5),'Bảng Giá'!$B$12,IF(AND('Raw Data'!N438&gt;3.5,'Raw Data'!N438&lt;=4),'Bảng Giá'!$B$13,IF(AND('Raw Data'!N438&gt;4,'Raw Data'!N438&lt;=4.5),'Bảng Giá'!$B$14,IF(AND('Raw Data'!N438&gt;4.5,'Raw Data'!N438&lt;=5),'Bảng Giá'!$B$15,IF(AND('Raw Data'!N438&gt;5,'Raw Data'!N438&lt;=5.5),'Bảng Giá'!$B$16,IF(AND('Raw Data'!N438&gt;5.5,'Raw Data'!N438&lt;=6),'Bảng Giá'!$B$17,'Bảng Giá'!$B$18)))))))))))))))</f>
        <v>0.5&lt;x&lt;=1</v>
      </c>
      <c r="Q438" s="48">
        <f t="shared" si="39"/>
        <v>2.5236593059936908E-2</v>
      </c>
      <c r="R438">
        <f t="shared" si="40"/>
        <v>39000</v>
      </c>
      <c r="S438">
        <f t="shared" si="41"/>
        <v>7300</v>
      </c>
    </row>
    <row r="439" spans="1:19" x14ac:dyDescent="0.25">
      <c r="A439" s="12">
        <v>438</v>
      </c>
      <c r="B439" s="12" t="s">
        <v>293</v>
      </c>
      <c r="C439" s="18">
        <v>31677136920129</v>
      </c>
      <c r="D439" s="17">
        <v>43011.947108599539</v>
      </c>
      <c r="E439" s="17">
        <v>43014.754614120371</v>
      </c>
      <c r="F439" s="13" t="s">
        <v>302</v>
      </c>
      <c r="G439" s="12">
        <v>400</v>
      </c>
      <c r="H439" s="12" t="s">
        <v>76</v>
      </c>
      <c r="I439" s="12" t="s">
        <v>317</v>
      </c>
      <c r="J439" s="37">
        <f>INDEX('Bảng Giá'!$C$3:$H$18,MATCH('Raw Data'!P439,'Bảng Giá'!$B$3:$B$18,0),MATCH('Raw Data'!M439,'Bảng Giá'!$C$2:$H$2,0))</f>
        <v>26000</v>
      </c>
      <c r="K439" s="12">
        <v>25400</v>
      </c>
      <c r="L439" s="36">
        <f t="shared" si="36"/>
        <v>2.80750552083191</v>
      </c>
      <c r="M439" t="str">
        <f>'References data'!H440</f>
        <v>Liên Vùng</v>
      </c>
      <c r="N439">
        <f t="shared" si="37"/>
        <v>0.4</v>
      </c>
      <c r="O439">
        <f t="shared" si="38"/>
        <v>600</v>
      </c>
      <c r="P439" t="str">
        <f>IF(AND(N439&gt;0,N439&lt;=0.05),'Bảng Giá'!$B$3,IF(AND(N439&lt;=0.1,N439&gt;0.05),'Bảng Giá'!$B$4,IF(AND('Raw Data'!N439&gt;0.1,'Raw Data'!N439&lt;=0.25),'Bảng Giá'!$B$5,IF(AND('Raw Data'!N439&gt;0.25,'Raw Data'!N439&lt;=0.5),'Bảng Giá'!$B$6,IF(AND('Raw Data'!N439&gt;0.5,'Raw Data'!N439&lt;=1),'Bảng Giá'!$B$7,IF(AND('Raw Data'!N439&gt;1,'Raw Data'!N439&lt;=1.5),'Bảng Giá'!$B$8,IF(AND('Raw Data'!N439&gt;1.5,'Raw Data'!N439&lt;=2),'Bảng Giá'!$B$9,IF(AND('Raw Data'!N439&gt;2,'Raw Data'!N439&lt;=2.5),'Bảng Giá'!$B$10,IF(AND('Raw Data'!N439&gt;2.5,'Raw Data'!N439&lt;=3),'Bảng Giá'!$B$11,IF(AND('Raw Data'!N439&gt;3,'Raw Data'!N439&lt;=3.5),'Bảng Giá'!$B$12,IF(AND('Raw Data'!N439&gt;3.5,'Raw Data'!N439&lt;=4),'Bảng Giá'!$B$13,IF(AND('Raw Data'!N439&gt;4,'Raw Data'!N439&lt;=4.5),'Bảng Giá'!$B$14,IF(AND('Raw Data'!N439&gt;4.5,'Raw Data'!N439&lt;=5),'Bảng Giá'!$B$15,IF(AND('Raw Data'!N439&gt;5,'Raw Data'!N439&lt;=5.5),'Bảng Giá'!$B$16,IF(AND('Raw Data'!N439&gt;5.5,'Raw Data'!N439&lt;=6),'Bảng Giá'!$B$17,'Bảng Giá'!$B$18)))))))))))))))</f>
        <v>0.25&lt;x&lt;=0.5</v>
      </c>
      <c r="Q439" s="48">
        <f t="shared" si="39"/>
        <v>2.3622047244094488E-2</v>
      </c>
      <c r="R439">
        <f t="shared" si="40"/>
        <v>31200</v>
      </c>
      <c r="S439">
        <f t="shared" si="41"/>
        <v>5800</v>
      </c>
    </row>
    <row r="440" spans="1:19" x14ac:dyDescent="0.25">
      <c r="A440" s="12">
        <v>439</v>
      </c>
      <c r="B440" s="12" t="s">
        <v>293</v>
      </c>
      <c r="C440" s="18">
        <v>31677136904936</v>
      </c>
      <c r="D440" s="17">
        <v>43010.983759606483</v>
      </c>
      <c r="E440" s="17">
        <v>43013.58232523148</v>
      </c>
      <c r="F440" s="12" t="s">
        <v>321</v>
      </c>
      <c r="G440" s="12">
        <v>4050</v>
      </c>
      <c r="H440" s="12" t="s">
        <v>76</v>
      </c>
      <c r="I440" s="12" t="s">
        <v>128</v>
      </c>
      <c r="J440" s="37">
        <f>INDEX('Bảng Giá'!$C$3:$H$18,MATCH('Raw Data'!P440,'Bảng Giá'!$B$3:$B$18,0),MATCH('Raw Data'!M440,'Bảng Giá'!$C$2:$H$2,0))</f>
        <v>86500</v>
      </c>
      <c r="K440" s="12">
        <v>84800</v>
      </c>
      <c r="L440" s="36">
        <f t="shared" si="36"/>
        <v>2.5985656249977183</v>
      </c>
      <c r="M440" t="str">
        <f>'References data'!H441</f>
        <v>Liên Vùng đặc biệt</v>
      </c>
      <c r="N440">
        <f t="shared" si="37"/>
        <v>4.05</v>
      </c>
      <c r="O440">
        <f t="shared" si="38"/>
        <v>1700</v>
      </c>
      <c r="P440" t="str">
        <f>IF(AND(N440&gt;0,N440&lt;=0.05),'Bảng Giá'!$B$3,IF(AND(N440&lt;=0.1,N440&gt;0.05),'Bảng Giá'!$B$4,IF(AND('Raw Data'!N440&gt;0.1,'Raw Data'!N440&lt;=0.25),'Bảng Giá'!$B$5,IF(AND('Raw Data'!N440&gt;0.25,'Raw Data'!N440&lt;=0.5),'Bảng Giá'!$B$6,IF(AND('Raw Data'!N440&gt;0.5,'Raw Data'!N440&lt;=1),'Bảng Giá'!$B$7,IF(AND('Raw Data'!N440&gt;1,'Raw Data'!N440&lt;=1.5),'Bảng Giá'!$B$8,IF(AND('Raw Data'!N440&gt;1.5,'Raw Data'!N440&lt;=2),'Bảng Giá'!$B$9,IF(AND('Raw Data'!N440&gt;2,'Raw Data'!N440&lt;=2.5),'Bảng Giá'!$B$10,IF(AND('Raw Data'!N440&gt;2.5,'Raw Data'!N440&lt;=3),'Bảng Giá'!$B$11,IF(AND('Raw Data'!N440&gt;3,'Raw Data'!N440&lt;=3.5),'Bảng Giá'!$B$12,IF(AND('Raw Data'!N440&gt;3.5,'Raw Data'!N440&lt;=4),'Bảng Giá'!$B$13,IF(AND('Raw Data'!N440&gt;4,'Raw Data'!N440&lt;=4.5),'Bảng Giá'!$B$14,IF(AND('Raw Data'!N440&gt;4.5,'Raw Data'!N440&lt;=5),'Bảng Giá'!$B$15,IF(AND('Raw Data'!N440&gt;5,'Raw Data'!N440&lt;=5.5),'Bảng Giá'!$B$16,IF(AND('Raw Data'!N440&gt;5.5,'Raw Data'!N440&lt;=6),'Bảng Giá'!$B$17,'Bảng Giá'!$B$18)))))))))))))))</f>
        <v>4&lt;x&lt;=4.5</v>
      </c>
      <c r="Q440" s="48">
        <f t="shared" si="39"/>
        <v>2.0047169811320754E-2</v>
      </c>
      <c r="R440">
        <f t="shared" si="40"/>
        <v>103800</v>
      </c>
      <c r="S440">
        <f t="shared" si="41"/>
        <v>19000</v>
      </c>
    </row>
    <row r="441" spans="1:19" x14ac:dyDescent="0.25">
      <c r="A441" s="12">
        <v>440</v>
      </c>
      <c r="B441" s="12" t="s">
        <v>293</v>
      </c>
      <c r="C441" s="18">
        <v>31676000442562</v>
      </c>
      <c r="D441" s="17">
        <v>43009.6065246875</v>
      </c>
      <c r="E441" s="17">
        <v>43011.410868090279</v>
      </c>
      <c r="F441" s="13" t="s">
        <v>302</v>
      </c>
      <c r="G441" s="12">
        <v>1000</v>
      </c>
      <c r="H441" s="12" t="s">
        <v>76</v>
      </c>
      <c r="I441" s="12" t="s">
        <v>101</v>
      </c>
      <c r="J441" s="37">
        <f>INDEX('Bảng Giá'!$C$3:$H$18,MATCH('Raw Data'!P441,'Bảng Giá'!$B$3:$B$18,0),MATCH('Raw Data'!M441,'Bảng Giá'!$C$2:$H$2,0))</f>
        <v>32500</v>
      </c>
      <c r="K441" s="12">
        <v>40000</v>
      </c>
      <c r="L441" s="36">
        <f t="shared" si="36"/>
        <v>1.8043434027786134</v>
      </c>
      <c r="M441" t="str">
        <f>'References data'!H442</f>
        <v>Liên Vùng</v>
      </c>
      <c r="N441">
        <f t="shared" si="37"/>
        <v>1</v>
      </c>
      <c r="O441">
        <f t="shared" si="38"/>
        <v>-7500</v>
      </c>
      <c r="P441" t="str">
        <f>IF(AND(N441&gt;0,N441&lt;=0.05),'Bảng Giá'!$B$3,IF(AND(N441&lt;=0.1,N441&gt;0.05),'Bảng Giá'!$B$4,IF(AND('Raw Data'!N441&gt;0.1,'Raw Data'!N441&lt;=0.25),'Bảng Giá'!$B$5,IF(AND('Raw Data'!N441&gt;0.25,'Raw Data'!N441&lt;=0.5),'Bảng Giá'!$B$6,IF(AND('Raw Data'!N441&gt;0.5,'Raw Data'!N441&lt;=1),'Bảng Giá'!$B$7,IF(AND('Raw Data'!N441&gt;1,'Raw Data'!N441&lt;=1.5),'Bảng Giá'!$B$8,IF(AND('Raw Data'!N441&gt;1.5,'Raw Data'!N441&lt;=2),'Bảng Giá'!$B$9,IF(AND('Raw Data'!N441&gt;2,'Raw Data'!N441&lt;=2.5),'Bảng Giá'!$B$10,IF(AND('Raw Data'!N441&gt;2.5,'Raw Data'!N441&lt;=3),'Bảng Giá'!$B$11,IF(AND('Raw Data'!N441&gt;3,'Raw Data'!N441&lt;=3.5),'Bảng Giá'!$B$12,IF(AND('Raw Data'!N441&gt;3.5,'Raw Data'!N441&lt;=4),'Bảng Giá'!$B$13,IF(AND('Raw Data'!N441&gt;4,'Raw Data'!N441&lt;=4.5),'Bảng Giá'!$B$14,IF(AND('Raw Data'!N441&gt;4.5,'Raw Data'!N441&lt;=5),'Bảng Giá'!$B$15,IF(AND('Raw Data'!N441&gt;5,'Raw Data'!N441&lt;=5.5),'Bảng Giá'!$B$16,IF(AND('Raw Data'!N441&gt;5.5,'Raw Data'!N441&lt;=6),'Bảng Giá'!$B$17,'Bảng Giá'!$B$18)))))))))))))))</f>
        <v>0.5&lt;x&lt;=1</v>
      </c>
      <c r="Q441" s="48">
        <f t="shared" si="39"/>
        <v>-0.1875</v>
      </c>
      <c r="R441">
        <f t="shared" si="40"/>
        <v>39000</v>
      </c>
      <c r="S441">
        <f t="shared" si="41"/>
        <v>-1000</v>
      </c>
    </row>
    <row r="442" spans="1:19" x14ac:dyDescent="0.25">
      <c r="A442" s="12">
        <v>441</v>
      </c>
      <c r="B442" s="12" t="s">
        <v>293</v>
      </c>
      <c r="C442" s="18">
        <v>31677136896589</v>
      </c>
      <c r="D442" s="17">
        <v>43009.606668136577</v>
      </c>
      <c r="E442" s="17">
        <v>43011.483922881947</v>
      </c>
      <c r="F442" s="13" t="s">
        <v>302</v>
      </c>
      <c r="G442" s="12">
        <v>200</v>
      </c>
      <c r="H442" s="12" t="s">
        <v>76</v>
      </c>
      <c r="I442" s="12" t="s">
        <v>142</v>
      </c>
      <c r="J442" s="37">
        <f>INDEX('Bảng Giá'!$C$3:$H$18,MATCH('Raw Data'!P442,'Bảng Giá'!$B$3:$B$18,0),MATCH('Raw Data'!M442,'Bảng Giá'!$C$2:$H$2,0))</f>
        <v>21000</v>
      </c>
      <c r="K442" s="12">
        <v>20600</v>
      </c>
      <c r="L442" s="36">
        <f t="shared" si="36"/>
        <v>1.8772547453700099</v>
      </c>
      <c r="M442" t="str">
        <f>'References data'!H443</f>
        <v>Liên Vùng đặc biệt</v>
      </c>
      <c r="N442">
        <f t="shared" si="37"/>
        <v>0.2</v>
      </c>
      <c r="O442">
        <f t="shared" si="38"/>
        <v>400</v>
      </c>
      <c r="P442" t="str">
        <f>IF(AND(N442&gt;0,N442&lt;=0.05),'Bảng Giá'!$B$3,IF(AND(N442&lt;=0.1,N442&gt;0.05),'Bảng Giá'!$B$4,IF(AND('Raw Data'!N442&gt;0.1,'Raw Data'!N442&lt;=0.25),'Bảng Giá'!$B$5,IF(AND('Raw Data'!N442&gt;0.25,'Raw Data'!N442&lt;=0.5),'Bảng Giá'!$B$6,IF(AND('Raw Data'!N442&gt;0.5,'Raw Data'!N442&lt;=1),'Bảng Giá'!$B$7,IF(AND('Raw Data'!N442&gt;1,'Raw Data'!N442&lt;=1.5),'Bảng Giá'!$B$8,IF(AND('Raw Data'!N442&gt;1.5,'Raw Data'!N442&lt;=2),'Bảng Giá'!$B$9,IF(AND('Raw Data'!N442&gt;2,'Raw Data'!N442&lt;=2.5),'Bảng Giá'!$B$10,IF(AND('Raw Data'!N442&gt;2.5,'Raw Data'!N442&lt;=3),'Bảng Giá'!$B$11,IF(AND('Raw Data'!N442&gt;3,'Raw Data'!N442&lt;=3.5),'Bảng Giá'!$B$12,IF(AND('Raw Data'!N442&gt;3.5,'Raw Data'!N442&lt;=4),'Bảng Giá'!$B$13,IF(AND('Raw Data'!N442&gt;4,'Raw Data'!N442&lt;=4.5),'Bảng Giá'!$B$14,IF(AND('Raw Data'!N442&gt;4.5,'Raw Data'!N442&lt;=5),'Bảng Giá'!$B$15,IF(AND('Raw Data'!N442&gt;5,'Raw Data'!N442&lt;=5.5),'Bảng Giá'!$B$16,IF(AND('Raw Data'!N442&gt;5.5,'Raw Data'!N442&lt;=6),'Bảng Giá'!$B$17,'Bảng Giá'!$B$18)))))))))))))))</f>
        <v>0.1&lt;x&lt;=0.25</v>
      </c>
      <c r="Q442" s="48">
        <f t="shared" si="39"/>
        <v>1.9417475728155338E-2</v>
      </c>
      <c r="R442">
        <f t="shared" si="40"/>
        <v>25200</v>
      </c>
      <c r="S442">
        <f t="shared" si="41"/>
        <v>4600</v>
      </c>
    </row>
    <row r="443" spans="1:19" x14ac:dyDescent="0.25">
      <c r="A443" s="12">
        <v>442</v>
      </c>
      <c r="B443" s="12" t="s">
        <v>293</v>
      </c>
      <c r="C443" s="18">
        <v>31677136956946</v>
      </c>
      <c r="D443" s="17">
        <v>43018.001595949077</v>
      </c>
      <c r="E443" s="17">
        <v>43020.800434803241</v>
      </c>
      <c r="F443" s="13" t="s">
        <v>302</v>
      </c>
      <c r="G443" s="12">
        <v>615</v>
      </c>
      <c r="H443" s="12" t="s">
        <v>76</v>
      </c>
      <c r="I443" s="12" t="s">
        <v>146</v>
      </c>
      <c r="J443" s="37">
        <f>INDEX('Bảng Giá'!$C$3:$H$18,MATCH('Raw Data'!P443,'Bảng Giá'!$B$3:$B$18,0),MATCH('Raw Data'!M443,'Bảng Giá'!$C$2:$H$2,0))</f>
        <v>30500</v>
      </c>
      <c r="K443" s="12">
        <v>29900</v>
      </c>
      <c r="L443" s="36">
        <f t="shared" si="36"/>
        <v>2.7988388541634777</v>
      </c>
      <c r="M443" t="str">
        <f>'References data'!H444</f>
        <v>Liên Vùng đặc biệt</v>
      </c>
      <c r="N443">
        <f t="shared" si="37"/>
        <v>0.61499999999999999</v>
      </c>
      <c r="O443">
        <f t="shared" si="38"/>
        <v>600</v>
      </c>
      <c r="P443" t="str">
        <f>IF(AND(N443&gt;0,N443&lt;=0.05),'Bảng Giá'!$B$3,IF(AND(N443&lt;=0.1,N443&gt;0.05),'Bảng Giá'!$B$4,IF(AND('Raw Data'!N443&gt;0.1,'Raw Data'!N443&lt;=0.25),'Bảng Giá'!$B$5,IF(AND('Raw Data'!N443&gt;0.25,'Raw Data'!N443&lt;=0.5),'Bảng Giá'!$B$6,IF(AND('Raw Data'!N443&gt;0.5,'Raw Data'!N443&lt;=1),'Bảng Giá'!$B$7,IF(AND('Raw Data'!N443&gt;1,'Raw Data'!N443&lt;=1.5),'Bảng Giá'!$B$8,IF(AND('Raw Data'!N443&gt;1.5,'Raw Data'!N443&lt;=2),'Bảng Giá'!$B$9,IF(AND('Raw Data'!N443&gt;2,'Raw Data'!N443&lt;=2.5),'Bảng Giá'!$B$10,IF(AND('Raw Data'!N443&gt;2.5,'Raw Data'!N443&lt;=3),'Bảng Giá'!$B$11,IF(AND('Raw Data'!N443&gt;3,'Raw Data'!N443&lt;=3.5),'Bảng Giá'!$B$12,IF(AND('Raw Data'!N443&gt;3.5,'Raw Data'!N443&lt;=4),'Bảng Giá'!$B$13,IF(AND('Raw Data'!N443&gt;4,'Raw Data'!N443&lt;=4.5),'Bảng Giá'!$B$14,IF(AND('Raw Data'!N443&gt;4.5,'Raw Data'!N443&lt;=5),'Bảng Giá'!$B$15,IF(AND('Raw Data'!N443&gt;5,'Raw Data'!N443&lt;=5.5),'Bảng Giá'!$B$16,IF(AND('Raw Data'!N443&gt;5.5,'Raw Data'!N443&lt;=6),'Bảng Giá'!$B$17,'Bảng Giá'!$B$18)))))))))))))))</f>
        <v>0.5&lt;x&lt;=1</v>
      </c>
      <c r="Q443" s="48">
        <f t="shared" si="39"/>
        <v>2.0066889632107024E-2</v>
      </c>
      <c r="R443">
        <f t="shared" si="40"/>
        <v>36600</v>
      </c>
      <c r="S443">
        <f t="shared" si="41"/>
        <v>6700</v>
      </c>
    </row>
    <row r="444" spans="1:19" x14ac:dyDescent="0.25">
      <c r="A444" s="12">
        <v>443</v>
      </c>
      <c r="B444" s="12" t="s">
        <v>293</v>
      </c>
      <c r="C444" s="18">
        <v>31677136915531</v>
      </c>
      <c r="D444" s="17">
        <v>43012.601521990742</v>
      </c>
      <c r="E444" s="17">
        <v>43014.664346446756</v>
      </c>
      <c r="F444" s="13" t="s">
        <v>302</v>
      </c>
      <c r="G444" s="12">
        <v>1300</v>
      </c>
      <c r="H444" s="12" t="s">
        <v>76</v>
      </c>
      <c r="I444" s="12" t="s">
        <v>146</v>
      </c>
      <c r="J444" s="37">
        <f>INDEX('Bảng Giá'!$C$3:$H$18,MATCH('Raw Data'!P444,'Bảng Giá'!$B$3:$B$18,0),MATCH('Raw Data'!M444,'Bảng Giá'!$C$2:$H$2,0))</f>
        <v>38500</v>
      </c>
      <c r="K444" s="12">
        <v>37800</v>
      </c>
      <c r="L444" s="36">
        <f t="shared" si="36"/>
        <v>2.0628244560139137</v>
      </c>
      <c r="M444" t="str">
        <f>'References data'!H445</f>
        <v>Liên Vùng đặc biệt</v>
      </c>
      <c r="N444">
        <f t="shared" si="37"/>
        <v>1.3</v>
      </c>
      <c r="O444">
        <f t="shared" si="38"/>
        <v>700</v>
      </c>
      <c r="P444" t="str">
        <f>IF(AND(N444&gt;0,N444&lt;=0.05),'Bảng Giá'!$B$3,IF(AND(N444&lt;=0.1,N444&gt;0.05),'Bảng Giá'!$B$4,IF(AND('Raw Data'!N444&gt;0.1,'Raw Data'!N444&lt;=0.25),'Bảng Giá'!$B$5,IF(AND('Raw Data'!N444&gt;0.25,'Raw Data'!N444&lt;=0.5),'Bảng Giá'!$B$6,IF(AND('Raw Data'!N444&gt;0.5,'Raw Data'!N444&lt;=1),'Bảng Giá'!$B$7,IF(AND('Raw Data'!N444&gt;1,'Raw Data'!N444&lt;=1.5),'Bảng Giá'!$B$8,IF(AND('Raw Data'!N444&gt;1.5,'Raw Data'!N444&lt;=2),'Bảng Giá'!$B$9,IF(AND('Raw Data'!N444&gt;2,'Raw Data'!N444&lt;=2.5),'Bảng Giá'!$B$10,IF(AND('Raw Data'!N444&gt;2.5,'Raw Data'!N444&lt;=3),'Bảng Giá'!$B$11,IF(AND('Raw Data'!N444&gt;3,'Raw Data'!N444&lt;=3.5),'Bảng Giá'!$B$12,IF(AND('Raw Data'!N444&gt;3.5,'Raw Data'!N444&lt;=4),'Bảng Giá'!$B$13,IF(AND('Raw Data'!N444&gt;4,'Raw Data'!N444&lt;=4.5),'Bảng Giá'!$B$14,IF(AND('Raw Data'!N444&gt;4.5,'Raw Data'!N444&lt;=5),'Bảng Giá'!$B$15,IF(AND('Raw Data'!N444&gt;5,'Raw Data'!N444&lt;=5.5),'Bảng Giá'!$B$16,IF(AND('Raw Data'!N444&gt;5.5,'Raw Data'!N444&lt;=6),'Bảng Giá'!$B$17,'Bảng Giá'!$B$18)))))))))))))))</f>
        <v>1&lt;x&lt;=1.5</v>
      </c>
      <c r="Q444" s="48">
        <f t="shared" si="39"/>
        <v>1.8518518518518517E-2</v>
      </c>
      <c r="R444">
        <f t="shared" si="40"/>
        <v>46200</v>
      </c>
      <c r="S444">
        <f t="shared" si="41"/>
        <v>8400</v>
      </c>
    </row>
    <row r="445" spans="1:19" x14ac:dyDescent="0.25">
      <c r="A445" s="12">
        <v>444</v>
      </c>
      <c r="B445" s="12" t="s">
        <v>293</v>
      </c>
      <c r="C445" s="18">
        <v>31677136927602</v>
      </c>
      <c r="D445" s="17">
        <v>43012.921396296297</v>
      </c>
      <c r="E445" s="17">
        <v>43016.757810960647</v>
      </c>
      <c r="F445" s="12" t="s">
        <v>321</v>
      </c>
      <c r="G445" s="12">
        <v>5625</v>
      </c>
      <c r="H445" s="12" t="s">
        <v>76</v>
      </c>
      <c r="I445" s="12" t="s">
        <v>346</v>
      </c>
      <c r="J445" s="37">
        <f>INDEX('Bảng Giá'!$C$3:$H$18,MATCH('Raw Data'!P445,'Bảng Giá'!$B$3:$B$18,0),MATCH('Raw Data'!M445,'Bảng Giá'!$C$2:$H$2,0))</f>
        <v>117500</v>
      </c>
      <c r="K445" s="12">
        <v>114600</v>
      </c>
      <c r="L445" s="36">
        <f t="shared" si="36"/>
        <v>3.8364146643507411</v>
      </c>
      <c r="M445" t="str">
        <f>'References data'!H446</f>
        <v>Liên Vùng</v>
      </c>
      <c r="N445">
        <f t="shared" si="37"/>
        <v>5.625</v>
      </c>
      <c r="O445">
        <f t="shared" si="38"/>
        <v>2900</v>
      </c>
      <c r="P445" t="str">
        <f>IF(AND(N445&gt;0,N445&lt;=0.05),'Bảng Giá'!$B$3,IF(AND(N445&lt;=0.1,N445&gt;0.05),'Bảng Giá'!$B$4,IF(AND('Raw Data'!N445&gt;0.1,'Raw Data'!N445&lt;=0.25),'Bảng Giá'!$B$5,IF(AND('Raw Data'!N445&gt;0.25,'Raw Data'!N445&lt;=0.5),'Bảng Giá'!$B$6,IF(AND('Raw Data'!N445&gt;0.5,'Raw Data'!N445&lt;=1),'Bảng Giá'!$B$7,IF(AND('Raw Data'!N445&gt;1,'Raw Data'!N445&lt;=1.5),'Bảng Giá'!$B$8,IF(AND('Raw Data'!N445&gt;1.5,'Raw Data'!N445&lt;=2),'Bảng Giá'!$B$9,IF(AND('Raw Data'!N445&gt;2,'Raw Data'!N445&lt;=2.5),'Bảng Giá'!$B$10,IF(AND('Raw Data'!N445&gt;2.5,'Raw Data'!N445&lt;=3),'Bảng Giá'!$B$11,IF(AND('Raw Data'!N445&gt;3,'Raw Data'!N445&lt;=3.5),'Bảng Giá'!$B$12,IF(AND('Raw Data'!N445&gt;3.5,'Raw Data'!N445&lt;=4),'Bảng Giá'!$B$13,IF(AND('Raw Data'!N445&gt;4,'Raw Data'!N445&lt;=4.5),'Bảng Giá'!$B$14,IF(AND('Raw Data'!N445&gt;4.5,'Raw Data'!N445&lt;=5),'Bảng Giá'!$B$15,IF(AND('Raw Data'!N445&gt;5,'Raw Data'!N445&lt;=5.5),'Bảng Giá'!$B$16,IF(AND('Raw Data'!N445&gt;5.5,'Raw Data'!N445&lt;=6),'Bảng Giá'!$B$17,'Bảng Giá'!$B$18)))))))))))))))</f>
        <v>5.5&lt;x&lt;=6</v>
      </c>
      <c r="Q445" s="48">
        <f t="shared" si="39"/>
        <v>2.530541012216405E-2</v>
      </c>
      <c r="R445">
        <f t="shared" si="40"/>
        <v>141000</v>
      </c>
      <c r="S445">
        <f t="shared" si="41"/>
        <v>26400</v>
      </c>
    </row>
    <row r="446" spans="1:19" x14ac:dyDescent="0.25">
      <c r="A446" s="12">
        <v>445</v>
      </c>
      <c r="B446" s="12" t="s">
        <v>293</v>
      </c>
      <c r="C446" s="18">
        <v>31677136914337</v>
      </c>
      <c r="D446" s="17">
        <v>43011.972910879631</v>
      </c>
      <c r="E446" s="17">
        <v>43013.564151388891</v>
      </c>
      <c r="F446" s="13" t="s">
        <v>302</v>
      </c>
      <c r="G446" s="12">
        <v>300</v>
      </c>
      <c r="H446" s="12" t="s">
        <v>76</v>
      </c>
      <c r="I446" s="12" t="s">
        <v>347</v>
      </c>
      <c r="J446" s="37">
        <f>INDEX('Bảng Giá'!$C$3:$H$18,MATCH('Raw Data'!P446,'Bảng Giá'!$B$3:$B$18,0),MATCH('Raw Data'!M446,'Bảng Giá'!$C$2:$H$2,0))</f>
        <v>26000</v>
      </c>
      <c r="K446" s="12">
        <v>25400</v>
      </c>
      <c r="L446" s="36">
        <f t="shared" si="36"/>
        <v>1.5912405092603876</v>
      </c>
      <c r="M446" t="str">
        <f>'References data'!H447</f>
        <v>Liên Vùng</v>
      </c>
      <c r="N446">
        <f t="shared" si="37"/>
        <v>0.3</v>
      </c>
      <c r="O446">
        <f t="shared" si="38"/>
        <v>600</v>
      </c>
      <c r="P446" t="str">
        <f>IF(AND(N446&gt;0,N446&lt;=0.05),'Bảng Giá'!$B$3,IF(AND(N446&lt;=0.1,N446&gt;0.05),'Bảng Giá'!$B$4,IF(AND('Raw Data'!N446&gt;0.1,'Raw Data'!N446&lt;=0.25),'Bảng Giá'!$B$5,IF(AND('Raw Data'!N446&gt;0.25,'Raw Data'!N446&lt;=0.5),'Bảng Giá'!$B$6,IF(AND('Raw Data'!N446&gt;0.5,'Raw Data'!N446&lt;=1),'Bảng Giá'!$B$7,IF(AND('Raw Data'!N446&gt;1,'Raw Data'!N446&lt;=1.5),'Bảng Giá'!$B$8,IF(AND('Raw Data'!N446&gt;1.5,'Raw Data'!N446&lt;=2),'Bảng Giá'!$B$9,IF(AND('Raw Data'!N446&gt;2,'Raw Data'!N446&lt;=2.5),'Bảng Giá'!$B$10,IF(AND('Raw Data'!N446&gt;2.5,'Raw Data'!N446&lt;=3),'Bảng Giá'!$B$11,IF(AND('Raw Data'!N446&gt;3,'Raw Data'!N446&lt;=3.5),'Bảng Giá'!$B$12,IF(AND('Raw Data'!N446&gt;3.5,'Raw Data'!N446&lt;=4),'Bảng Giá'!$B$13,IF(AND('Raw Data'!N446&gt;4,'Raw Data'!N446&lt;=4.5),'Bảng Giá'!$B$14,IF(AND('Raw Data'!N446&gt;4.5,'Raw Data'!N446&lt;=5),'Bảng Giá'!$B$15,IF(AND('Raw Data'!N446&gt;5,'Raw Data'!N446&lt;=5.5),'Bảng Giá'!$B$16,IF(AND('Raw Data'!N446&gt;5.5,'Raw Data'!N446&lt;=6),'Bảng Giá'!$B$17,'Bảng Giá'!$B$18)))))))))))))))</f>
        <v>0.25&lt;x&lt;=0.5</v>
      </c>
      <c r="Q446" s="48">
        <f t="shared" si="39"/>
        <v>2.3622047244094488E-2</v>
      </c>
      <c r="R446">
        <f t="shared" si="40"/>
        <v>31200</v>
      </c>
      <c r="S446">
        <f t="shared" si="41"/>
        <v>5800</v>
      </c>
    </row>
    <row r="447" spans="1:19" x14ac:dyDescent="0.25">
      <c r="A447" s="12">
        <v>446</v>
      </c>
      <c r="B447" s="12" t="s">
        <v>293</v>
      </c>
      <c r="C447" s="18">
        <v>31677136935100</v>
      </c>
      <c r="D447" s="17">
        <v>43013.95256484954</v>
      </c>
      <c r="E447" s="17">
        <v>43016.52181165509</v>
      </c>
      <c r="F447" s="13" t="s">
        <v>302</v>
      </c>
      <c r="G447" s="12">
        <v>4000</v>
      </c>
      <c r="H447" s="12" t="s">
        <v>76</v>
      </c>
      <c r="I447" s="12" t="s">
        <v>146</v>
      </c>
      <c r="J447" s="37">
        <f>INDEX('Bảng Giá'!$C$3:$H$18,MATCH('Raw Data'!P447,'Bảng Giá'!$B$3:$B$18,0),MATCH('Raw Data'!M447,'Bảng Giá'!$C$2:$H$2,0))</f>
        <v>78500</v>
      </c>
      <c r="K447" s="12">
        <v>84800</v>
      </c>
      <c r="L447" s="36">
        <f t="shared" si="36"/>
        <v>2.5692468055494828</v>
      </c>
      <c r="M447" t="str">
        <f>'References data'!H448</f>
        <v>Liên Vùng đặc biệt</v>
      </c>
      <c r="N447">
        <f t="shared" si="37"/>
        <v>4</v>
      </c>
      <c r="O447">
        <f t="shared" si="38"/>
        <v>-6300</v>
      </c>
      <c r="P447" t="str">
        <f>IF(AND(N447&gt;0,N447&lt;=0.05),'Bảng Giá'!$B$3,IF(AND(N447&lt;=0.1,N447&gt;0.05),'Bảng Giá'!$B$4,IF(AND('Raw Data'!N447&gt;0.1,'Raw Data'!N447&lt;=0.25),'Bảng Giá'!$B$5,IF(AND('Raw Data'!N447&gt;0.25,'Raw Data'!N447&lt;=0.5),'Bảng Giá'!$B$6,IF(AND('Raw Data'!N447&gt;0.5,'Raw Data'!N447&lt;=1),'Bảng Giá'!$B$7,IF(AND('Raw Data'!N447&gt;1,'Raw Data'!N447&lt;=1.5),'Bảng Giá'!$B$8,IF(AND('Raw Data'!N447&gt;1.5,'Raw Data'!N447&lt;=2),'Bảng Giá'!$B$9,IF(AND('Raw Data'!N447&gt;2,'Raw Data'!N447&lt;=2.5),'Bảng Giá'!$B$10,IF(AND('Raw Data'!N447&gt;2.5,'Raw Data'!N447&lt;=3),'Bảng Giá'!$B$11,IF(AND('Raw Data'!N447&gt;3,'Raw Data'!N447&lt;=3.5),'Bảng Giá'!$B$12,IF(AND('Raw Data'!N447&gt;3.5,'Raw Data'!N447&lt;=4),'Bảng Giá'!$B$13,IF(AND('Raw Data'!N447&gt;4,'Raw Data'!N447&lt;=4.5),'Bảng Giá'!$B$14,IF(AND('Raw Data'!N447&gt;4.5,'Raw Data'!N447&lt;=5),'Bảng Giá'!$B$15,IF(AND('Raw Data'!N447&gt;5,'Raw Data'!N447&lt;=5.5),'Bảng Giá'!$B$16,IF(AND('Raw Data'!N447&gt;5.5,'Raw Data'!N447&lt;=6),'Bảng Giá'!$B$17,'Bảng Giá'!$B$18)))))))))))))))</f>
        <v>3.5&lt;x&lt;=4</v>
      </c>
      <c r="Q447" s="48">
        <f t="shared" si="39"/>
        <v>-7.4292452830188677E-2</v>
      </c>
      <c r="R447">
        <f t="shared" si="40"/>
        <v>94200</v>
      </c>
      <c r="S447">
        <f t="shared" si="41"/>
        <v>9400</v>
      </c>
    </row>
    <row r="448" spans="1:19" x14ac:dyDescent="0.25">
      <c r="A448" s="12">
        <v>447</v>
      </c>
      <c r="B448" s="12" t="s">
        <v>293</v>
      </c>
      <c r="C448" s="18">
        <v>31677136921094</v>
      </c>
      <c r="D448" s="17">
        <v>43013.063960451385</v>
      </c>
      <c r="E448" s="17">
        <v>43015.584452893519</v>
      </c>
      <c r="F448" s="13" t="s">
        <v>302</v>
      </c>
      <c r="G448" s="12">
        <v>6900</v>
      </c>
      <c r="H448" s="12" t="s">
        <v>76</v>
      </c>
      <c r="I448" s="12" t="s">
        <v>324</v>
      </c>
      <c r="J448" s="37">
        <f>INDEX('Bảng Giá'!$C$3:$H$18,MATCH('Raw Data'!P448,'Bảng Giá'!$B$3:$B$18,0),MATCH('Raw Data'!M448,'Bảng Giá'!$C$2:$H$2,0))</f>
        <v>8500</v>
      </c>
      <c r="K448" s="12">
        <v>129500</v>
      </c>
      <c r="L448" s="36">
        <f t="shared" si="36"/>
        <v>2.5204924421341275</v>
      </c>
      <c r="M448" t="str">
        <f>'References data'!H449</f>
        <v>Liên Vùng</v>
      </c>
      <c r="N448" s="46">
        <f t="shared" si="37"/>
        <v>6.9</v>
      </c>
      <c r="O448">
        <f t="shared" si="38"/>
        <v>-121000</v>
      </c>
      <c r="P448" t="str">
        <f>IF(AND(N448&gt;0,N448&lt;=0.05),'Bảng Giá'!$B$3,IF(AND(N448&lt;=0.1,N448&gt;0.05),'Bảng Giá'!$B$4,IF(AND('Raw Data'!N448&gt;0.1,'Raw Data'!N448&lt;=0.25),'Bảng Giá'!$B$5,IF(AND('Raw Data'!N448&gt;0.25,'Raw Data'!N448&lt;=0.5),'Bảng Giá'!$B$6,IF(AND('Raw Data'!N448&gt;0.5,'Raw Data'!N448&lt;=1),'Bảng Giá'!$B$7,IF(AND('Raw Data'!N448&gt;1,'Raw Data'!N448&lt;=1.5),'Bảng Giá'!$B$8,IF(AND('Raw Data'!N448&gt;1.5,'Raw Data'!N448&lt;=2),'Bảng Giá'!$B$9,IF(AND('Raw Data'!N448&gt;2,'Raw Data'!N448&lt;=2.5),'Bảng Giá'!$B$10,IF(AND('Raw Data'!N448&gt;2.5,'Raw Data'!N448&lt;=3),'Bảng Giá'!$B$11,IF(AND('Raw Data'!N448&gt;3,'Raw Data'!N448&lt;=3.5),'Bảng Giá'!$B$12,IF(AND('Raw Data'!N448&gt;3.5,'Raw Data'!N448&lt;=4),'Bảng Giá'!$B$13,IF(AND('Raw Data'!N448&gt;4,'Raw Data'!N448&lt;=4.5),'Bảng Giá'!$B$14,IF(AND('Raw Data'!N448&gt;4.5,'Raw Data'!N448&lt;=5),'Bảng Giá'!$B$15,IF(AND('Raw Data'!N448&gt;5,'Raw Data'!N448&lt;=5.5),'Bảng Giá'!$B$16,IF(AND('Raw Data'!N448&gt;5.5,'Raw Data'!N448&lt;=6),'Bảng Giá'!$B$17,'Bảng Giá'!$B$18)))))))))))))))</f>
        <v>Next 0.5</v>
      </c>
      <c r="Q448" s="48">
        <f t="shared" si="39"/>
        <v>-0.93436293436293438</v>
      </c>
      <c r="R448">
        <f t="shared" si="40"/>
        <v>10200</v>
      </c>
      <c r="S448">
        <f t="shared" si="41"/>
        <v>-119300</v>
      </c>
    </row>
    <row r="449" spans="1:19" x14ac:dyDescent="0.25">
      <c r="A449" s="12">
        <v>448</v>
      </c>
      <c r="B449" s="12" t="s">
        <v>293</v>
      </c>
      <c r="C449" s="18">
        <v>31677136934374</v>
      </c>
      <c r="D449" s="17">
        <v>43014.018207326386</v>
      </c>
      <c r="E449" s="17">
        <v>43015.79887515046</v>
      </c>
      <c r="F449" s="13" t="s">
        <v>302</v>
      </c>
      <c r="G449" s="12">
        <v>16200</v>
      </c>
      <c r="H449" s="12" t="s">
        <v>76</v>
      </c>
      <c r="I449" s="12" t="s">
        <v>142</v>
      </c>
      <c r="J449" s="37">
        <f>INDEX('Bảng Giá'!$C$3:$H$18,MATCH('Raw Data'!P449,'Bảng Giá'!$B$3:$B$18,0),MATCH('Raw Data'!M449,'Bảng Giá'!$C$2:$H$2,0))</f>
        <v>8000</v>
      </c>
      <c r="K449" s="12">
        <v>268300</v>
      </c>
      <c r="L449" s="36">
        <f t="shared" si="36"/>
        <v>1.7806678240740439</v>
      </c>
      <c r="M449" t="str">
        <f>'References data'!H450</f>
        <v>Liên Vùng đặc biệt</v>
      </c>
      <c r="N449" s="46">
        <f t="shared" si="37"/>
        <v>16.2</v>
      </c>
      <c r="O449">
        <f t="shared" si="38"/>
        <v>-260300</v>
      </c>
      <c r="P449" t="str">
        <f>IF(AND(N449&gt;0,N449&lt;=0.05),'Bảng Giá'!$B$3,IF(AND(N449&lt;=0.1,N449&gt;0.05),'Bảng Giá'!$B$4,IF(AND('Raw Data'!N449&gt;0.1,'Raw Data'!N449&lt;=0.25),'Bảng Giá'!$B$5,IF(AND('Raw Data'!N449&gt;0.25,'Raw Data'!N449&lt;=0.5),'Bảng Giá'!$B$6,IF(AND('Raw Data'!N449&gt;0.5,'Raw Data'!N449&lt;=1),'Bảng Giá'!$B$7,IF(AND('Raw Data'!N449&gt;1,'Raw Data'!N449&lt;=1.5),'Bảng Giá'!$B$8,IF(AND('Raw Data'!N449&gt;1.5,'Raw Data'!N449&lt;=2),'Bảng Giá'!$B$9,IF(AND('Raw Data'!N449&gt;2,'Raw Data'!N449&lt;=2.5),'Bảng Giá'!$B$10,IF(AND('Raw Data'!N449&gt;2.5,'Raw Data'!N449&lt;=3),'Bảng Giá'!$B$11,IF(AND('Raw Data'!N449&gt;3,'Raw Data'!N449&lt;=3.5),'Bảng Giá'!$B$12,IF(AND('Raw Data'!N449&gt;3.5,'Raw Data'!N449&lt;=4),'Bảng Giá'!$B$13,IF(AND('Raw Data'!N449&gt;4,'Raw Data'!N449&lt;=4.5),'Bảng Giá'!$B$14,IF(AND('Raw Data'!N449&gt;4.5,'Raw Data'!N449&lt;=5),'Bảng Giá'!$B$15,IF(AND('Raw Data'!N449&gt;5,'Raw Data'!N449&lt;=5.5),'Bảng Giá'!$B$16,IF(AND('Raw Data'!N449&gt;5.5,'Raw Data'!N449&lt;=6),'Bảng Giá'!$B$17,'Bảng Giá'!$B$18)))))))))))))))</f>
        <v>Next 0.5</v>
      </c>
      <c r="Q449" s="48">
        <f t="shared" si="39"/>
        <v>-0.97018263138278049</v>
      </c>
      <c r="R449">
        <f t="shared" si="40"/>
        <v>9600</v>
      </c>
      <c r="S449">
        <f t="shared" si="41"/>
        <v>-258700</v>
      </c>
    </row>
    <row r="450" spans="1:19" x14ac:dyDescent="0.25">
      <c r="A450" s="12">
        <v>449</v>
      </c>
      <c r="B450" s="12" t="s">
        <v>293</v>
      </c>
      <c r="C450" s="18">
        <v>31677136954507</v>
      </c>
      <c r="D450" s="17">
        <v>43018.006080590276</v>
      </c>
      <c r="E450" s="17">
        <v>43021.38728333333</v>
      </c>
      <c r="F450" s="13" t="s">
        <v>302</v>
      </c>
      <c r="G450" s="12">
        <v>3200</v>
      </c>
      <c r="H450" s="12" t="s">
        <v>76</v>
      </c>
      <c r="I450" s="12" t="s">
        <v>312</v>
      </c>
      <c r="J450" s="37">
        <f>INDEX('Bảng Giá'!$C$3:$H$18,MATCH('Raw Data'!P450,'Bảng Giá'!$B$3:$B$18,0),MATCH('Raw Data'!M450,'Bảng Giá'!$C$2:$H$2,0))</f>
        <v>75000</v>
      </c>
      <c r="K450" s="12">
        <v>73200</v>
      </c>
      <c r="L450" s="36">
        <f t="shared" si="36"/>
        <v>3.3812027430540184</v>
      </c>
      <c r="M450" t="str">
        <f>'References data'!H451</f>
        <v>Liên Vùng</v>
      </c>
      <c r="N450">
        <f t="shared" si="37"/>
        <v>3.2</v>
      </c>
      <c r="O450">
        <f t="shared" si="38"/>
        <v>1800</v>
      </c>
      <c r="P450" t="str">
        <f>IF(AND(N450&gt;0,N450&lt;=0.05),'Bảng Giá'!$B$3,IF(AND(N450&lt;=0.1,N450&gt;0.05),'Bảng Giá'!$B$4,IF(AND('Raw Data'!N450&gt;0.1,'Raw Data'!N450&lt;=0.25),'Bảng Giá'!$B$5,IF(AND('Raw Data'!N450&gt;0.25,'Raw Data'!N450&lt;=0.5),'Bảng Giá'!$B$6,IF(AND('Raw Data'!N450&gt;0.5,'Raw Data'!N450&lt;=1),'Bảng Giá'!$B$7,IF(AND('Raw Data'!N450&gt;1,'Raw Data'!N450&lt;=1.5),'Bảng Giá'!$B$8,IF(AND('Raw Data'!N450&gt;1.5,'Raw Data'!N450&lt;=2),'Bảng Giá'!$B$9,IF(AND('Raw Data'!N450&gt;2,'Raw Data'!N450&lt;=2.5),'Bảng Giá'!$B$10,IF(AND('Raw Data'!N450&gt;2.5,'Raw Data'!N450&lt;=3),'Bảng Giá'!$B$11,IF(AND('Raw Data'!N450&gt;3,'Raw Data'!N450&lt;=3.5),'Bảng Giá'!$B$12,IF(AND('Raw Data'!N450&gt;3.5,'Raw Data'!N450&lt;=4),'Bảng Giá'!$B$13,IF(AND('Raw Data'!N450&gt;4,'Raw Data'!N450&lt;=4.5),'Bảng Giá'!$B$14,IF(AND('Raw Data'!N450&gt;4.5,'Raw Data'!N450&lt;=5),'Bảng Giá'!$B$15,IF(AND('Raw Data'!N450&gt;5,'Raw Data'!N450&lt;=5.5),'Bảng Giá'!$B$16,IF(AND('Raw Data'!N450&gt;5.5,'Raw Data'!N450&lt;=6),'Bảng Giá'!$B$17,'Bảng Giá'!$B$18)))))))))))))))</f>
        <v>3&lt;x&lt;=3.5</v>
      </c>
      <c r="Q450" s="48">
        <f t="shared" si="39"/>
        <v>2.4590163934426229E-2</v>
      </c>
      <c r="R450">
        <f t="shared" si="40"/>
        <v>90000</v>
      </c>
      <c r="S450">
        <f t="shared" si="41"/>
        <v>16800</v>
      </c>
    </row>
    <row r="451" spans="1:19" x14ac:dyDescent="0.25">
      <c r="A451" s="12">
        <v>450</v>
      </c>
      <c r="B451" s="12" t="s">
        <v>293</v>
      </c>
      <c r="C451" s="18">
        <v>31677136919530</v>
      </c>
      <c r="D451" s="17">
        <v>43011.972659490741</v>
      </c>
      <c r="E451" s="17">
        <v>43014.389147800925</v>
      </c>
      <c r="F451" s="13" t="s">
        <v>302</v>
      </c>
      <c r="G451" s="12">
        <v>320</v>
      </c>
      <c r="H451" s="12" t="s">
        <v>76</v>
      </c>
      <c r="I451" s="12" t="s">
        <v>171</v>
      </c>
      <c r="J451" s="37">
        <f>INDEX('Bảng Giá'!$C$3:$H$18,MATCH('Raw Data'!P451,'Bảng Giá'!$B$3:$B$18,0),MATCH('Raw Data'!M451,'Bảng Giá'!$C$2:$H$2,0))</f>
        <v>26000</v>
      </c>
      <c r="K451" s="12">
        <v>25400</v>
      </c>
      <c r="L451" s="36">
        <f t="shared" ref="L451:L514" si="42">E451-D451</f>
        <v>2.4164883101839223</v>
      </c>
      <c r="M451" t="str">
        <f>'References data'!H452</f>
        <v>Liên Vùng</v>
      </c>
      <c r="N451">
        <f t="shared" ref="N451:N514" si="43">G451/1000</f>
        <v>0.32</v>
      </c>
      <c r="O451">
        <f t="shared" ref="O451:O514" si="44">J451-K451</f>
        <v>600</v>
      </c>
      <c r="P451" t="str">
        <f>IF(AND(N451&gt;0,N451&lt;=0.05),'Bảng Giá'!$B$3,IF(AND(N451&lt;=0.1,N451&gt;0.05),'Bảng Giá'!$B$4,IF(AND('Raw Data'!N451&gt;0.1,'Raw Data'!N451&lt;=0.25),'Bảng Giá'!$B$5,IF(AND('Raw Data'!N451&gt;0.25,'Raw Data'!N451&lt;=0.5),'Bảng Giá'!$B$6,IF(AND('Raw Data'!N451&gt;0.5,'Raw Data'!N451&lt;=1),'Bảng Giá'!$B$7,IF(AND('Raw Data'!N451&gt;1,'Raw Data'!N451&lt;=1.5),'Bảng Giá'!$B$8,IF(AND('Raw Data'!N451&gt;1.5,'Raw Data'!N451&lt;=2),'Bảng Giá'!$B$9,IF(AND('Raw Data'!N451&gt;2,'Raw Data'!N451&lt;=2.5),'Bảng Giá'!$B$10,IF(AND('Raw Data'!N451&gt;2.5,'Raw Data'!N451&lt;=3),'Bảng Giá'!$B$11,IF(AND('Raw Data'!N451&gt;3,'Raw Data'!N451&lt;=3.5),'Bảng Giá'!$B$12,IF(AND('Raw Data'!N451&gt;3.5,'Raw Data'!N451&lt;=4),'Bảng Giá'!$B$13,IF(AND('Raw Data'!N451&gt;4,'Raw Data'!N451&lt;=4.5),'Bảng Giá'!$B$14,IF(AND('Raw Data'!N451&gt;4.5,'Raw Data'!N451&lt;=5),'Bảng Giá'!$B$15,IF(AND('Raw Data'!N451&gt;5,'Raw Data'!N451&lt;=5.5),'Bảng Giá'!$B$16,IF(AND('Raw Data'!N451&gt;5.5,'Raw Data'!N451&lt;=6),'Bảng Giá'!$B$17,'Bảng Giá'!$B$18)))))))))))))))</f>
        <v>0.25&lt;x&lt;=0.5</v>
      </c>
      <c r="Q451" s="48">
        <f t="shared" ref="Q451:Q514" si="45">O451/K451</f>
        <v>2.3622047244094488E-2</v>
      </c>
      <c r="R451">
        <f t="shared" ref="R451:R514" si="46">J451+(J451*0.2)</f>
        <v>31200</v>
      </c>
      <c r="S451">
        <f t="shared" ref="S451:S514" si="47">R451-K451</f>
        <v>5800</v>
      </c>
    </row>
    <row r="452" spans="1:19" x14ac:dyDescent="0.25">
      <c r="A452" s="12">
        <v>451</v>
      </c>
      <c r="B452" s="12" t="s">
        <v>293</v>
      </c>
      <c r="C452" s="18">
        <v>31677136898519</v>
      </c>
      <c r="D452" s="17">
        <v>43009.700781134263</v>
      </c>
      <c r="E452" s="17">
        <v>43011.598157523149</v>
      </c>
      <c r="F452" s="13" t="s">
        <v>302</v>
      </c>
      <c r="G452" s="12">
        <v>350</v>
      </c>
      <c r="H452" s="12" t="s">
        <v>76</v>
      </c>
      <c r="I452" s="12" t="s">
        <v>339</v>
      </c>
      <c r="J452" s="37">
        <f>INDEX('Bảng Giá'!$C$3:$H$18,MATCH('Raw Data'!P452,'Bảng Giá'!$B$3:$B$18,0),MATCH('Raw Data'!M452,'Bảng Giá'!$C$2:$H$2,0))</f>
        <v>26000</v>
      </c>
      <c r="K452" s="12">
        <v>25400</v>
      </c>
      <c r="L452" s="36">
        <f t="shared" si="42"/>
        <v>1.8973763888861868</v>
      </c>
      <c r="M452" t="str">
        <f>'References data'!H453</f>
        <v>Liên Vùng</v>
      </c>
      <c r="N452">
        <f t="shared" si="43"/>
        <v>0.35</v>
      </c>
      <c r="O452">
        <f t="shared" si="44"/>
        <v>600</v>
      </c>
      <c r="P452" t="str">
        <f>IF(AND(N452&gt;0,N452&lt;=0.05),'Bảng Giá'!$B$3,IF(AND(N452&lt;=0.1,N452&gt;0.05),'Bảng Giá'!$B$4,IF(AND('Raw Data'!N452&gt;0.1,'Raw Data'!N452&lt;=0.25),'Bảng Giá'!$B$5,IF(AND('Raw Data'!N452&gt;0.25,'Raw Data'!N452&lt;=0.5),'Bảng Giá'!$B$6,IF(AND('Raw Data'!N452&gt;0.5,'Raw Data'!N452&lt;=1),'Bảng Giá'!$B$7,IF(AND('Raw Data'!N452&gt;1,'Raw Data'!N452&lt;=1.5),'Bảng Giá'!$B$8,IF(AND('Raw Data'!N452&gt;1.5,'Raw Data'!N452&lt;=2),'Bảng Giá'!$B$9,IF(AND('Raw Data'!N452&gt;2,'Raw Data'!N452&lt;=2.5),'Bảng Giá'!$B$10,IF(AND('Raw Data'!N452&gt;2.5,'Raw Data'!N452&lt;=3),'Bảng Giá'!$B$11,IF(AND('Raw Data'!N452&gt;3,'Raw Data'!N452&lt;=3.5),'Bảng Giá'!$B$12,IF(AND('Raw Data'!N452&gt;3.5,'Raw Data'!N452&lt;=4),'Bảng Giá'!$B$13,IF(AND('Raw Data'!N452&gt;4,'Raw Data'!N452&lt;=4.5),'Bảng Giá'!$B$14,IF(AND('Raw Data'!N452&gt;4.5,'Raw Data'!N452&lt;=5),'Bảng Giá'!$B$15,IF(AND('Raw Data'!N452&gt;5,'Raw Data'!N452&lt;=5.5),'Bảng Giá'!$B$16,IF(AND('Raw Data'!N452&gt;5.5,'Raw Data'!N452&lt;=6),'Bảng Giá'!$B$17,'Bảng Giá'!$B$18)))))))))))))))</f>
        <v>0.25&lt;x&lt;=0.5</v>
      </c>
      <c r="Q452" s="48">
        <f t="shared" si="45"/>
        <v>2.3622047244094488E-2</v>
      </c>
      <c r="R452">
        <f t="shared" si="46"/>
        <v>31200</v>
      </c>
      <c r="S452">
        <f t="shared" si="47"/>
        <v>5800</v>
      </c>
    </row>
    <row r="453" spans="1:19" x14ac:dyDescent="0.25">
      <c r="A453" s="12">
        <v>452</v>
      </c>
      <c r="B453" s="12" t="s">
        <v>293</v>
      </c>
      <c r="C453" s="18">
        <v>31677136908866</v>
      </c>
      <c r="D453" s="17">
        <v>43010.599915937499</v>
      </c>
      <c r="E453" s="17">
        <v>43012.768796296295</v>
      </c>
      <c r="F453" s="13" t="s">
        <v>302</v>
      </c>
      <c r="G453" s="12">
        <v>400</v>
      </c>
      <c r="H453" s="12" t="s">
        <v>76</v>
      </c>
      <c r="I453" s="12" t="s">
        <v>139</v>
      </c>
      <c r="J453" s="37">
        <f>INDEX('Bảng Giá'!$C$3:$H$18,MATCH('Raw Data'!P453,'Bảng Giá'!$B$3:$B$18,0),MATCH('Raw Data'!M453,'Bảng Giá'!$C$2:$H$2,0))</f>
        <v>22500</v>
      </c>
      <c r="K453" s="12">
        <v>22100</v>
      </c>
      <c r="L453" s="36">
        <f t="shared" si="42"/>
        <v>2.1688803587967413</v>
      </c>
      <c r="M453" t="str">
        <f>'References data'!H454</f>
        <v>Liên Vùng đặc biệt</v>
      </c>
      <c r="N453">
        <f t="shared" si="43"/>
        <v>0.4</v>
      </c>
      <c r="O453">
        <f t="shared" si="44"/>
        <v>400</v>
      </c>
      <c r="P453" t="str">
        <f>IF(AND(N453&gt;0,N453&lt;=0.05),'Bảng Giá'!$B$3,IF(AND(N453&lt;=0.1,N453&gt;0.05),'Bảng Giá'!$B$4,IF(AND('Raw Data'!N453&gt;0.1,'Raw Data'!N453&lt;=0.25),'Bảng Giá'!$B$5,IF(AND('Raw Data'!N453&gt;0.25,'Raw Data'!N453&lt;=0.5),'Bảng Giá'!$B$6,IF(AND('Raw Data'!N453&gt;0.5,'Raw Data'!N453&lt;=1),'Bảng Giá'!$B$7,IF(AND('Raw Data'!N453&gt;1,'Raw Data'!N453&lt;=1.5),'Bảng Giá'!$B$8,IF(AND('Raw Data'!N453&gt;1.5,'Raw Data'!N453&lt;=2),'Bảng Giá'!$B$9,IF(AND('Raw Data'!N453&gt;2,'Raw Data'!N453&lt;=2.5),'Bảng Giá'!$B$10,IF(AND('Raw Data'!N453&gt;2.5,'Raw Data'!N453&lt;=3),'Bảng Giá'!$B$11,IF(AND('Raw Data'!N453&gt;3,'Raw Data'!N453&lt;=3.5),'Bảng Giá'!$B$12,IF(AND('Raw Data'!N453&gt;3.5,'Raw Data'!N453&lt;=4),'Bảng Giá'!$B$13,IF(AND('Raw Data'!N453&gt;4,'Raw Data'!N453&lt;=4.5),'Bảng Giá'!$B$14,IF(AND('Raw Data'!N453&gt;4.5,'Raw Data'!N453&lt;=5),'Bảng Giá'!$B$15,IF(AND('Raw Data'!N453&gt;5,'Raw Data'!N453&lt;=5.5),'Bảng Giá'!$B$16,IF(AND('Raw Data'!N453&gt;5.5,'Raw Data'!N453&lt;=6),'Bảng Giá'!$B$17,'Bảng Giá'!$B$18)))))))))))))))</f>
        <v>0.25&lt;x&lt;=0.5</v>
      </c>
      <c r="Q453" s="48">
        <f t="shared" si="45"/>
        <v>1.8099547511312219E-2</v>
      </c>
      <c r="R453">
        <f t="shared" si="46"/>
        <v>27000</v>
      </c>
      <c r="S453">
        <f t="shared" si="47"/>
        <v>4900</v>
      </c>
    </row>
    <row r="454" spans="1:19" x14ac:dyDescent="0.25">
      <c r="A454" s="12">
        <v>453</v>
      </c>
      <c r="B454" s="12" t="s">
        <v>293</v>
      </c>
      <c r="C454" s="18">
        <v>31677136946441</v>
      </c>
      <c r="D454" s="17">
        <v>43016.737014965278</v>
      </c>
      <c r="E454" s="17">
        <v>43018.68005628472</v>
      </c>
      <c r="F454" s="13" t="s">
        <v>302</v>
      </c>
      <c r="G454" s="12">
        <v>54000</v>
      </c>
      <c r="H454" s="12" t="s">
        <v>76</v>
      </c>
      <c r="I454" s="12" t="s">
        <v>146</v>
      </c>
      <c r="J454" s="37">
        <f>INDEX('Bảng Giá'!$C$3:$H$18,MATCH('Raw Data'!P454,'Bảng Giá'!$B$3:$B$18,0),MATCH('Raw Data'!M454,'Bảng Giá'!$C$2:$H$2,0))</f>
        <v>8000</v>
      </c>
      <c r="K454" s="12">
        <v>861000</v>
      </c>
      <c r="L454" s="36">
        <f t="shared" si="42"/>
        <v>1.9430413194422727</v>
      </c>
      <c r="M454" t="str">
        <f>'References data'!H455</f>
        <v>Liên Vùng đặc biệt</v>
      </c>
      <c r="N454" s="46">
        <f t="shared" si="43"/>
        <v>54</v>
      </c>
      <c r="O454">
        <f t="shared" si="44"/>
        <v>-853000</v>
      </c>
      <c r="P454" t="str">
        <f>IF(AND(N454&gt;0,N454&lt;=0.05),'Bảng Giá'!$B$3,IF(AND(N454&lt;=0.1,N454&gt;0.05),'Bảng Giá'!$B$4,IF(AND('Raw Data'!N454&gt;0.1,'Raw Data'!N454&lt;=0.25),'Bảng Giá'!$B$5,IF(AND('Raw Data'!N454&gt;0.25,'Raw Data'!N454&lt;=0.5),'Bảng Giá'!$B$6,IF(AND('Raw Data'!N454&gt;0.5,'Raw Data'!N454&lt;=1),'Bảng Giá'!$B$7,IF(AND('Raw Data'!N454&gt;1,'Raw Data'!N454&lt;=1.5),'Bảng Giá'!$B$8,IF(AND('Raw Data'!N454&gt;1.5,'Raw Data'!N454&lt;=2),'Bảng Giá'!$B$9,IF(AND('Raw Data'!N454&gt;2,'Raw Data'!N454&lt;=2.5),'Bảng Giá'!$B$10,IF(AND('Raw Data'!N454&gt;2.5,'Raw Data'!N454&lt;=3),'Bảng Giá'!$B$11,IF(AND('Raw Data'!N454&gt;3,'Raw Data'!N454&lt;=3.5),'Bảng Giá'!$B$12,IF(AND('Raw Data'!N454&gt;3.5,'Raw Data'!N454&lt;=4),'Bảng Giá'!$B$13,IF(AND('Raw Data'!N454&gt;4,'Raw Data'!N454&lt;=4.5),'Bảng Giá'!$B$14,IF(AND('Raw Data'!N454&gt;4.5,'Raw Data'!N454&lt;=5),'Bảng Giá'!$B$15,IF(AND('Raw Data'!N454&gt;5,'Raw Data'!N454&lt;=5.5),'Bảng Giá'!$B$16,IF(AND('Raw Data'!N454&gt;5.5,'Raw Data'!N454&lt;=6),'Bảng Giá'!$B$17,'Bảng Giá'!$B$18)))))))))))))))</f>
        <v>Next 0.5</v>
      </c>
      <c r="Q454" s="48">
        <f t="shared" si="45"/>
        <v>-0.99070847851335653</v>
      </c>
      <c r="R454">
        <f t="shared" si="46"/>
        <v>9600</v>
      </c>
      <c r="S454">
        <f t="shared" si="47"/>
        <v>-851400</v>
      </c>
    </row>
    <row r="455" spans="1:19" x14ac:dyDescent="0.25">
      <c r="A455" s="12">
        <v>454</v>
      </c>
      <c r="B455" s="12" t="s">
        <v>293</v>
      </c>
      <c r="C455" s="18">
        <v>31677136896118</v>
      </c>
      <c r="D455" s="17">
        <v>43009.474898298613</v>
      </c>
      <c r="E455" s="17">
        <v>43011.429292013891</v>
      </c>
      <c r="F455" s="13" t="s">
        <v>302</v>
      </c>
      <c r="G455" s="12">
        <v>13440</v>
      </c>
      <c r="H455" s="12" t="s">
        <v>76</v>
      </c>
      <c r="I455" s="12" t="s">
        <v>146</v>
      </c>
      <c r="J455" s="37">
        <f>INDEX('Bảng Giá'!$C$3:$H$18,MATCH('Raw Data'!P455,'Bảng Giá'!$B$3:$B$18,0),MATCH('Raw Data'!M455,'Bảng Giá'!$C$2:$H$2,0))</f>
        <v>8000</v>
      </c>
      <c r="K455" s="12">
        <v>225000</v>
      </c>
      <c r="L455" s="36">
        <f t="shared" si="42"/>
        <v>1.954393715277547</v>
      </c>
      <c r="M455" t="str">
        <f>'References data'!H456</f>
        <v>Liên Vùng đặc biệt</v>
      </c>
      <c r="N455" s="46">
        <f t="shared" si="43"/>
        <v>13.44</v>
      </c>
      <c r="O455">
        <f t="shared" si="44"/>
        <v>-217000</v>
      </c>
      <c r="P455" t="str">
        <f>IF(AND(N455&gt;0,N455&lt;=0.05),'Bảng Giá'!$B$3,IF(AND(N455&lt;=0.1,N455&gt;0.05),'Bảng Giá'!$B$4,IF(AND('Raw Data'!N455&gt;0.1,'Raw Data'!N455&lt;=0.25),'Bảng Giá'!$B$5,IF(AND('Raw Data'!N455&gt;0.25,'Raw Data'!N455&lt;=0.5),'Bảng Giá'!$B$6,IF(AND('Raw Data'!N455&gt;0.5,'Raw Data'!N455&lt;=1),'Bảng Giá'!$B$7,IF(AND('Raw Data'!N455&gt;1,'Raw Data'!N455&lt;=1.5),'Bảng Giá'!$B$8,IF(AND('Raw Data'!N455&gt;1.5,'Raw Data'!N455&lt;=2),'Bảng Giá'!$B$9,IF(AND('Raw Data'!N455&gt;2,'Raw Data'!N455&lt;=2.5),'Bảng Giá'!$B$10,IF(AND('Raw Data'!N455&gt;2.5,'Raw Data'!N455&lt;=3),'Bảng Giá'!$B$11,IF(AND('Raw Data'!N455&gt;3,'Raw Data'!N455&lt;=3.5),'Bảng Giá'!$B$12,IF(AND('Raw Data'!N455&gt;3.5,'Raw Data'!N455&lt;=4),'Bảng Giá'!$B$13,IF(AND('Raw Data'!N455&gt;4,'Raw Data'!N455&lt;=4.5),'Bảng Giá'!$B$14,IF(AND('Raw Data'!N455&gt;4.5,'Raw Data'!N455&lt;=5),'Bảng Giá'!$B$15,IF(AND('Raw Data'!N455&gt;5,'Raw Data'!N455&lt;=5.5),'Bảng Giá'!$B$16,IF(AND('Raw Data'!N455&gt;5.5,'Raw Data'!N455&lt;=6),'Bảng Giá'!$B$17,'Bảng Giá'!$B$18)))))))))))))))</f>
        <v>Next 0.5</v>
      </c>
      <c r="Q455" s="48">
        <f t="shared" si="45"/>
        <v>-0.96444444444444444</v>
      </c>
      <c r="R455">
        <f t="shared" si="46"/>
        <v>9600</v>
      </c>
      <c r="S455">
        <f t="shared" si="47"/>
        <v>-215400</v>
      </c>
    </row>
    <row r="456" spans="1:19" x14ac:dyDescent="0.25">
      <c r="A456" s="12">
        <v>455</v>
      </c>
      <c r="B456" s="12" t="s">
        <v>293</v>
      </c>
      <c r="C456" s="18">
        <v>31677136911836</v>
      </c>
      <c r="D456" s="17">
        <v>43011.370147141206</v>
      </c>
      <c r="E456" s="17">
        <v>43012.540123148145</v>
      </c>
      <c r="F456" s="13" t="s">
        <v>302</v>
      </c>
      <c r="G456" s="12">
        <v>2200</v>
      </c>
      <c r="H456" s="12" t="s">
        <v>76</v>
      </c>
      <c r="I456" s="12" t="s">
        <v>146</v>
      </c>
      <c r="J456" s="37">
        <f>INDEX('Bảng Giá'!$C$3:$H$18,MATCH('Raw Data'!P456,'Bảng Giá'!$B$3:$B$18,0),MATCH('Raw Data'!M456,'Bảng Giá'!$C$2:$H$2,0))</f>
        <v>54500</v>
      </c>
      <c r="K456" s="12">
        <v>53500</v>
      </c>
      <c r="L456" s="36">
        <f t="shared" si="42"/>
        <v>1.1699760069386684</v>
      </c>
      <c r="M456" t="str">
        <f>'References data'!H457</f>
        <v>Liên Vùng đặc biệt</v>
      </c>
      <c r="N456">
        <f t="shared" si="43"/>
        <v>2.2000000000000002</v>
      </c>
      <c r="O456">
        <f t="shared" si="44"/>
        <v>1000</v>
      </c>
      <c r="P456" t="str">
        <f>IF(AND(N456&gt;0,N456&lt;=0.05),'Bảng Giá'!$B$3,IF(AND(N456&lt;=0.1,N456&gt;0.05),'Bảng Giá'!$B$4,IF(AND('Raw Data'!N456&gt;0.1,'Raw Data'!N456&lt;=0.25),'Bảng Giá'!$B$5,IF(AND('Raw Data'!N456&gt;0.25,'Raw Data'!N456&lt;=0.5),'Bảng Giá'!$B$6,IF(AND('Raw Data'!N456&gt;0.5,'Raw Data'!N456&lt;=1),'Bảng Giá'!$B$7,IF(AND('Raw Data'!N456&gt;1,'Raw Data'!N456&lt;=1.5),'Bảng Giá'!$B$8,IF(AND('Raw Data'!N456&gt;1.5,'Raw Data'!N456&lt;=2),'Bảng Giá'!$B$9,IF(AND('Raw Data'!N456&gt;2,'Raw Data'!N456&lt;=2.5),'Bảng Giá'!$B$10,IF(AND('Raw Data'!N456&gt;2.5,'Raw Data'!N456&lt;=3),'Bảng Giá'!$B$11,IF(AND('Raw Data'!N456&gt;3,'Raw Data'!N456&lt;=3.5),'Bảng Giá'!$B$12,IF(AND('Raw Data'!N456&gt;3.5,'Raw Data'!N456&lt;=4),'Bảng Giá'!$B$13,IF(AND('Raw Data'!N456&gt;4,'Raw Data'!N456&lt;=4.5),'Bảng Giá'!$B$14,IF(AND('Raw Data'!N456&gt;4.5,'Raw Data'!N456&lt;=5),'Bảng Giá'!$B$15,IF(AND('Raw Data'!N456&gt;5,'Raw Data'!N456&lt;=5.5),'Bảng Giá'!$B$16,IF(AND('Raw Data'!N456&gt;5.5,'Raw Data'!N456&lt;=6),'Bảng Giá'!$B$17,'Bảng Giá'!$B$18)))))))))))))))</f>
        <v>2&lt;x&lt;=2.5</v>
      </c>
      <c r="Q456" s="48">
        <f t="shared" si="45"/>
        <v>1.8691588785046728E-2</v>
      </c>
      <c r="R456">
        <f t="shared" si="46"/>
        <v>65400</v>
      </c>
      <c r="S456">
        <f t="shared" si="47"/>
        <v>11900</v>
      </c>
    </row>
    <row r="457" spans="1:19" x14ac:dyDescent="0.25">
      <c r="A457" s="12">
        <v>456</v>
      </c>
      <c r="B457" s="12" t="s">
        <v>293</v>
      </c>
      <c r="C457" s="18">
        <v>31677136951013</v>
      </c>
      <c r="D457" s="17">
        <v>43015.976618483794</v>
      </c>
      <c r="E457" s="17">
        <v>43017.780170798615</v>
      </c>
      <c r="F457" s="13" t="s">
        <v>302</v>
      </c>
      <c r="G457" s="12">
        <v>2646</v>
      </c>
      <c r="H457" s="12" t="s">
        <v>76</v>
      </c>
      <c r="I457" s="12" t="s">
        <v>146</v>
      </c>
      <c r="J457" s="37">
        <f>INDEX('Bảng Giá'!$C$3:$H$18,MATCH('Raw Data'!P457,'Bảng Giá'!$B$3:$B$18,0),MATCH('Raw Data'!M457,'Bảng Giá'!$C$2:$H$2,0))</f>
        <v>62500</v>
      </c>
      <c r="K457" s="12">
        <v>61300</v>
      </c>
      <c r="L457" s="36">
        <f t="shared" si="42"/>
        <v>1.8035523148209904</v>
      </c>
      <c r="M457" t="str">
        <f>'References data'!H458</f>
        <v>Liên Vùng đặc biệt</v>
      </c>
      <c r="N457">
        <f t="shared" si="43"/>
        <v>2.6459999999999999</v>
      </c>
      <c r="O457">
        <f t="shared" si="44"/>
        <v>1200</v>
      </c>
      <c r="P457" t="str">
        <f>IF(AND(N457&gt;0,N457&lt;=0.05),'Bảng Giá'!$B$3,IF(AND(N457&lt;=0.1,N457&gt;0.05),'Bảng Giá'!$B$4,IF(AND('Raw Data'!N457&gt;0.1,'Raw Data'!N457&lt;=0.25),'Bảng Giá'!$B$5,IF(AND('Raw Data'!N457&gt;0.25,'Raw Data'!N457&lt;=0.5),'Bảng Giá'!$B$6,IF(AND('Raw Data'!N457&gt;0.5,'Raw Data'!N457&lt;=1),'Bảng Giá'!$B$7,IF(AND('Raw Data'!N457&gt;1,'Raw Data'!N457&lt;=1.5),'Bảng Giá'!$B$8,IF(AND('Raw Data'!N457&gt;1.5,'Raw Data'!N457&lt;=2),'Bảng Giá'!$B$9,IF(AND('Raw Data'!N457&gt;2,'Raw Data'!N457&lt;=2.5),'Bảng Giá'!$B$10,IF(AND('Raw Data'!N457&gt;2.5,'Raw Data'!N457&lt;=3),'Bảng Giá'!$B$11,IF(AND('Raw Data'!N457&gt;3,'Raw Data'!N457&lt;=3.5),'Bảng Giá'!$B$12,IF(AND('Raw Data'!N457&gt;3.5,'Raw Data'!N457&lt;=4),'Bảng Giá'!$B$13,IF(AND('Raw Data'!N457&gt;4,'Raw Data'!N457&lt;=4.5),'Bảng Giá'!$B$14,IF(AND('Raw Data'!N457&gt;4.5,'Raw Data'!N457&lt;=5),'Bảng Giá'!$B$15,IF(AND('Raw Data'!N457&gt;5,'Raw Data'!N457&lt;=5.5),'Bảng Giá'!$B$16,IF(AND('Raw Data'!N457&gt;5.5,'Raw Data'!N457&lt;=6),'Bảng Giá'!$B$17,'Bảng Giá'!$B$18)))))))))))))))</f>
        <v>2.5&lt;x&lt;=3</v>
      </c>
      <c r="Q457" s="48">
        <f t="shared" si="45"/>
        <v>1.9575856443719411E-2</v>
      </c>
      <c r="R457">
        <f t="shared" si="46"/>
        <v>75000</v>
      </c>
      <c r="S457">
        <f t="shared" si="47"/>
        <v>13700</v>
      </c>
    </row>
    <row r="458" spans="1:19" x14ac:dyDescent="0.25">
      <c r="A458" s="12">
        <v>457</v>
      </c>
      <c r="B458" s="12" t="s">
        <v>293</v>
      </c>
      <c r="C458" s="18">
        <v>31677136929467</v>
      </c>
      <c r="D458" s="17">
        <v>43014.018228090281</v>
      </c>
      <c r="E458" s="17">
        <v>43015.720020752313</v>
      </c>
      <c r="F458" s="13" t="s">
        <v>302</v>
      </c>
      <c r="G458" s="12">
        <v>3200</v>
      </c>
      <c r="H458" s="12" t="s">
        <v>76</v>
      </c>
      <c r="I458" s="12" t="s">
        <v>101</v>
      </c>
      <c r="J458" s="37">
        <f>INDEX('Bảng Giá'!$C$3:$H$18,MATCH('Raw Data'!P458,'Bảng Giá'!$B$3:$B$18,0),MATCH('Raw Data'!M458,'Bảng Giá'!$C$2:$H$2,0))</f>
        <v>75000</v>
      </c>
      <c r="K458" s="12">
        <v>73200</v>
      </c>
      <c r="L458" s="36">
        <f t="shared" si="42"/>
        <v>1.7017926620319486</v>
      </c>
      <c r="M458" t="str">
        <f>'References data'!H459</f>
        <v>Liên Vùng</v>
      </c>
      <c r="N458">
        <f t="shared" si="43"/>
        <v>3.2</v>
      </c>
      <c r="O458">
        <f t="shared" si="44"/>
        <v>1800</v>
      </c>
      <c r="P458" t="str">
        <f>IF(AND(N458&gt;0,N458&lt;=0.05),'Bảng Giá'!$B$3,IF(AND(N458&lt;=0.1,N458&gt;0.05),'Bảng Giá'!$B$4,IF(AND('Raw Data'!N458&gt;0.1,'Raw Data'!N458&lt;=0.25),'Bảng Giá'!$B$5,IF(AND('Raw Data'!N458&gt;0.25,'Raw Data'!N458&lt;=0.5),'Bảng Giá'!$B$6,IF(AND('Raw Data'!N458&gt;0.5,'Raw Data'!N458&lt;=1),'Bảng Giá'!$B$7,IF(AND('Raw Data'!N458&gt;1,'Raw Data'!N458&lt;=1.5),'Bảng Giá'!$B$8,IF(AND('Raw Data'!N458&gt;1.5,'Raw Data'!N458&lt;=2),'Bảng Giá'!$B$9,IF(AND('Raw Data'!N458&gt;2,'Raw Data'!N458&lt;=2.5),'Bảng Giá'!$B$10,IF(AND('Raw Data'!N458&gt;2.5,'Raw Data'!N458&lt;=3),'Bảng Giá'!$B$11,IF(AND('Raw Data'!N458&gt;3,'Raw Data'!N458&lt;=3.5),'Bảng Giá'!$B$12,IF(AND('Raw Data'!N458&gt;3.5,'Raw Data'!N458&lt;=4),'Bảng Giá'!$B$13,IF(AND('Raw Data'!N458&gt;4,'Raw Data'!N458&lt;=4.5),'Bảng Giá'!$B$14,IF(AND('Raw Data'!N458&gt;4.5,'Raw Data'!N458&lt;=5),'Bảng Giá'!$B$15,IF(AND('Raw Data'!N458&gt;5,'Raw Data'!N458&lt;=5.5),'Bảng Giá'!$B$16,IF(AND('Raw Data'!N458&gt;5.5,'Raw Data'!N458&lt;=6),'Bảng Giá'!$B$17,'Bảng Giá'!$B$18)))))))))))))))</f>
        <v>3&lt;x&lt;=3.5</v>
      </c>
      <c r="Q458" s="48">
        <f t="shared" si="45"/>
        <v>2.4590163934426229E-2</v>
      </c>
      <c r="R458">
        <f t="shared" si="46"/>
        <v>90000</v>
      </c>
      <c r="S458">
        <f t="shared" si="47"/>
        <v>16800</v>
      </c>
    </row>
    <row r="459" spans="1:19" x14ac:dyDescent="0.25">
      <c r="A459" s="12">
        <v>458</v>
      </c>
      <c r="B459" s="12" t="s">
        <v>293</v>
      </c>
      <c r="C459" s="18">
        <v>31677136896413</v>
      </c>
      <c r="D459" s="17">
        <v>43009.606542210648</v>
      </c>
      <c r="E459" s="17">
        <v>43011.69780775463</v>
      </c>
      <c r="F459" s="12" t="s">
        <v>321</v>
      </c>
      <c r="G459" s="12">
        <v>3600</v>
      </c>
      <c r="H459" s="12" t="s">
        <v>76</v>
      </c>
      <c r="I459" s="12" t="s">
        <v>171</v>
      </c>
      <c r="J459" s="37">
        <f>INDEX('Bảng Giá'!$C$3:$H$18,MATCH('Raw Data'!P459,'Bảng Giá'!$B$3:$B$18,0),MATCH('Raw Data'!M459,'Bảng Giá'!$C$2:$H$2,0))</f>
        <v>83500</v>
      </c>
      <c r="K459" s="12">
        <v>81500</v>
      </c>
      <c r="L459" s="36">
        <f t="shared" si="42"/>
        <v>2.0912655439824448</v>
      </c>
      <c r="M459" t="str">
        <f>'References data'!H460</f>
        <v>Liên Vùng</v>
      </c>
      <c r="N459">
        <f t="shared" si="43"/>
        <v>3.6</v>
      </c>
      <c r="O459">
        <f t="shared" si="44"/>
        <v>2000</v>
      </c>
      <c r="P459" t="str">
        <f>IF(AND(N459&gt;0,N459&lt;=0.05),'Bảng Giá'!$B$3,IF(AND(N459&lt;=0.1,N459&gt;0.05),'Bảng Giá'!$B$4,IF(AND('Raw Data'!N459&gt;0.1,'Raw Data'!N459&lt;=0.25),'Bảng Giá'!$B$5,IF(AND('Raw Data'!N459&gt;0.25,'Raw Data'!N459&lt;=0.5),'Bảng Giá'!$B$6,IF(AND('Raw Data'!N459&gt;0.5,'Raw Data'!N459&lt;=1),'Bảng Giá'!$B$7,IF(AND('Raw Data'!N459&gt;1,'Raw Data'!N459&lt;=1.5),'Bảng Giá'!$B$8,IF(AND('Raw Data'!N459&gt;1.5,'Raw Data'!N459&lt;=2),'Bảng Giá'!$B$9,IF(AND('Raw Data'!N459&gt;2,'Raw Data'!N459&lt;=2.5),'Bảng Giá'!$B$10,IF(AND('Raw Data'!N459&gt;2.5,'Raw Data'!N459&lt;=3),'Bảng Giá'!$B$11,IF(AND('Raw Data'!N459&gt;3,'Raw Data'!N459&lt;=3.5),'Bảng Giá'!$B$12,IF(AND('Raw Data'!N459&gt;3.5,'Raw Data'!N459&lt;=4),'Bảng Giá'!$B$13,IF(AND('Raw Data'!N459&gt;4,'Raw Data'!N459&lt;=4.5),'Bảng Giá'!$B$14,IF(AND('Raw Data'!N459&gt;4.5,'Raw Data'!N459&lt;=5),'Bảng Giá'!$B$15,IF(AND('Raw Data'!N459&gt;5,'Raw Data'!N459&lt;=5.5),'Bảng Giá'!$B$16,IF(AND('Raw Data'!N459&gt;5.5,'Raw Data'!N459&lt;=6),'Bảng Giá'!$B$17,'Bảng Giá'!$B$18)))))))))))))))</f>
        <v>3.5&lt;x&lt;=4</v>
      </c>
      <c r="Q459" s="48">
        <f t="shared" si="45"/>
        <v>2.4539877300613498E-2</v>
      </c>
      <c r="R459">
        <f t="shared" si="46"/>
        <v>100200</v>
      </c>
      <c r="S459">
        <f t="shared" si="47"/>
        <v>18700</v>
      </c>
    </row>
    <row r="460" spans="1:19" x14ac:dyDescent="0.25">
      <c r="A460" s="12">
        <v>459</v>
      </c>
      <c r="B460" s="12" t="s">
        <v>293</v>
      </c>
      <c r="C460" s="18">
        <v>31677136933066</v>
      </c>
      <c r="D460" s="17">
        <v>43013.848569097223</v>
      </c>
      <c r="E460" s="17">
        <v>43016.690715428238</v>
      </c>
      <c r="F460" s="13" t="s">
        <v>302</v>
      </c>
      <c r="G460" s="12">
        <v>7167.2</v>
      </c>
      <c r="H460" s="12" t="s">
        <v>76</v>
      </c>
      <c r="I460" s="12" t="s">
        <v>275</v>
      </c>
      <c r="J460" s="37">
        <f>INDEX('Bảng Giá'!$C$3:$H$18,MATCH('Raw Data'!P460,'Bảng Giá'!$B$3:$B$18,0),MATCH('Raw Data'!M460,'Bảng Giá'!$C$2:$H$2,0))</f>
        <v>8500</v>
      </c>
      <c r="K460" s="12">
        <v>134000</v>
      </c>
      <c r="L460" s="36">
        <f t="shared" si="42"/>
        <v>2.8421463310151012</v>
      </c>
      <c r="M460" t="str">
        <f>'References data'!H461</f>
        <v>Liên Vùng</v>
      </c>
      <c r="N460" s="46">
        <f t="shared" si="43"/>
        <v>7.1672000000000002</v>
      </c>
      <c r="O460">
        <f t="shared" si="44"/>
        <v>-125500</v>
      </c>
      <c r="P460" t="str">
        <f>IF(AND(N460&gt;0,N460&lt;=0.05),'Bảng Giá'!$B$3,IF(AND(N460&lt;=0.1,N460&gt;0.05),'Bảng Giá'!$B$4,IF(AND('Raw Data'!N460&gt;0.1,'Raw Data'!N460&lt;=0.25),'Bảng Giá'!$B$5,IF(AND('Raw Data'!N460&gt;0.25,'Raw Data'!N460&lt;=0.5),'Bảng Giá'!$B$6,IF(AND('Raw Data'!N460&gt;0.5,'Raw Data'!N460&lt;=1),'Bảng Giá'!$B$7,IF(AND('Raw Data'!N460&gt;1,'Raw Data'!N460&lt;=1.5),'Bảng Giá'!$B$8,IF(AND('Raw Data'!N460&gt;1.5,'Raw Data'!N460&lt;=2),'Bảng Giá'!$B$9,IF(AND('Raw Data'!N460&gt;2,'Raw Data'!N460&lt;=2.5),'Bảng Giá'!$B$10,IF(AND('Raw Data'!N460&gt;2.5,'Raw Data'!N460&lt;=3),'Bảng Giá'!$B$11,IF(AND('Raw Data'!N460&gt;3,'Raw Data'!N460&lt;=3.5),'Bảng Giá'!$B$12,IF(AND('Raw Data'!N460&gt;3.5,'Raw Data'!N460&lt;=4),'Bảng Giá'!$B$13,IF(AND('Raw Data'!N460&gt;4,'Raw Data'!N460&lt;=4.5),'Bảng Giá'!$B$14,IF(AND('Raw Data'!N460&gt;4.5,'Raw Data'!N460&lt;=5),'Bảng Giá'!$B$15,IF(AND('Raw Data'!N460&gt;5,'Raw Data'!N460&lt;=5.5),'Bảng Giá'!$B$16,IF(AND('Raw Data'!N460&gt;5.5,'Raw Data'!N460&lt;=6),'Bảng Giá'!$B$17,'Bảng Giá'!$B$18)))))))))))))))</f>
        <v>Next 0.5</v>
      </c>
      <c r="Q460" s="48">
        <f t="shared" si="45"/>
        <v>-0.93656716417910446</v>
      </c>
      <c r="R460">
        <f t="shared" si="46"/>
        <v>10200</v>
      </c>
      <c r="S460">
        <f t="shared" si="47"/>
        <v>-123800</v>
      </c>
    </row>
    <row r="461" spans="1:19" x14ac:dyDescent="0.25">
      <c r="A461" s="12">
        <v>460</v>
      </c>
      <c r="B461" s="12" t="s">
        <v>293</v>
      </c>
      <c r="C461" s="18">
        <v>31677136927213</v>
      </c>
      <c r="D461" s="17">
        <v>43012.601538194445</v>
      </c>
      <c r="E461" s="17">
        <v>43015.555976967589</v>
      </c>
      <c r="F461" s="13" t="s">
        <v>302</v>
      </c>
      <c r="G461" s="12">
        <v>450</v>
      </c>
      <c r="H461" s="12" t="s">
        <v>76</v>
      </c>
      <c r="I461" s="12" t="s">
        <v>139</v>
      </c>
      <c r="J461" s="37">
        <f>INDEX('Bảng Giá'!$C$3:$H$18,MATCH('Raw Data'!P461,'Bảng Giá'!$B$3:$B$18,0),MATCH('Raw Data'!M461,'Bảng Giá'!$C$2:$H$2,0))</f>
        <v>22500</v>
      </c>
      <c r="K461" s="12">
        <v>22100</v>
      </c>
      <c r="L461" s="36">
        <f t="shared" si="42"/>
        <v>2.9544387731439201</v>
      </c>
      <c r="M461" t="str">
        <f>'References data'!H462</f>
        <v>Liên Vùng đặc biệt</v>
      </c>
      <c r="N461">
        <f t="shared" si="43"/>
        <v>0.45</v>
      </c>
      <c r="O461">
        <f t="shared" si="44"/>
        <v>400</v>
      </c>
      <c r="P461" t="str">
        <f>IF(AND(N461&gt;0,N461&lt;=0.05),'Bảng Giá'!$B$3,IF(AND(N461&lt;=0.1,N461&gt;0.05),'Bảng Giá'!$B$4,IF(AND('Raw Data'!N461&gt;0.1,'Raw Data'!N461&lt;=0.25),'Bảng Giá'!$B$5,IF(AND('Raw Data'!N461&gt;0.25,'Raw Data'!N461&lt;=0.5),'Bảng Giá'!$B$6,IF(AND('Raw Data'!N461&gt;0.5,'Raw Data'!N461&lt;=1),'Bảng Giá'!$B$7,IF(AND('Raw Data'!N461&gt;1,'Raw Data'!N461&lt;=1.5),'Bảng Giá'!$B$8,IF(AND('Raw Data'!N461&gt;1.5,'Raw Data'!N461&lt;=2),'Bảng Giá'!$B$9,IF(AND('Raw Data'!N461&gt;2,'Raw Data'!N461&lt;=2.5),'Bảng Giá'!$B$10,IF(AND('Raw Data'!N461&gt;2.5,'Raw Data'!N461&lt;=3),'Bảng Giá'!$B$11,IF(AND('Raw Data'!N461&gt;3,'Raw Data'!N461&lt;=3.5),'Bảng Giá'!$B$12,IF(AND('Raw Data'!N461&gt;3.5,'Raw Data'!N461&lt;=4),'Bảng Giá'!$B$13,IF(AND('Raw Data'!N461&gt;4,'Raw Data'!N461&lt;=4.5),'Bảng Giá'!$B$14,IF(AND('Raw Data'!N461&gt;4.5,'Raw Data'!N461&lt;=5),'Bảng Giá'!$B$15,IF(AND('Raw Data'!N461&gt;5,'Raw Data'!N461&lt;=5.5),'Bảng Giá'!$B$16,IF(AND('Raw Data'!N461&gt;5.5,'Raw Data'!N461&lt;=6),'Bảng Giá'!$B$17,'Bảng Giá'!$B$18)))))))))))))))</f>
        <v>0.25&lt;x&lt;=0.5</v>
      </c>
      <c r="Q461" s="48">
        <f t="shared" si="45"/>
        <v>1.8099547511312219E-2</v>
      </c>
      <c r="R461">
        <f t="shared" si="46"/>
        <v>27000</v>
      </c>
      <c r="S461">
        <f t="shared" si="47"/>
        <v>4900</v>
      </c>
    </row>
    <row r="462" spans="1:19" x14ac:dyDescent="0.25">
      <c r="A462" s="12">
        <v>461</v>
      </c>
      <c r="B462" s="12" t="s">
        <v>293</v>
      </c>
      <c r="C462" s="18">
        <v>31677136951254</v>
      </c>
      <c r="D462" s="17">
        <v>43015.976597187502</v>
      </c>
      <c r="E462" s="17">
        <v>43020.558731631943</v>
      </c>
      <c r="F462" s="13" t="s">
        <v>302</v>
      </c>
      <c r="G462" s="12">
        <v>2500</v>
      </c>
      <c r="H462" s="12" t="s">
        <v>76</v>
      </c>
      <c r="I462" s="12" t="s">
        <v>90</v>
      </c>
      <c r="J462" s="37">
        <f>INDEX('Bảng Giá'!$C$3:$H$18,MATCH('Raw Data'!P462,'Bảng Giá'!$B$3:$B$18,0),MATCH('Raw Data'!M462,'Bảng Giá'!$C$2:$H$2,0))</f>
        <v>58000</v>
      </c>
      <c r="K462" s="12">
        <v>64900</v>
      </c>
      <c r="L462" s="36">
        <f t="shared" si="42"/>
        <v>4.5821344444411807</v>
      </c>
      <c r="M462" t="str">
        <f>'References data'!H463</f>
        <v>Liên Vùng</v>
      </c>
      <c r="N462">
        <f t="shared" si="43"/>
        <v>2.5</v>
      </c>
      <c r="O462">
        <f t="shared" si="44"/>
        <v>-6900</v>
      </c>
      <c r="P462" t="str">
        <f>IF(AND(N462&gt;0,N462&lt;=0.05),'Bảng Giá'!$B$3,IF(AND(N462&lt;=0.1,N462&gt;0.05),'Bảng Giá'!$B$4,IF(AND('Raw Data'!N462&gt;0.1,'Raw Data'!N462&lt;=0.25),'Bảng Giá'!$B$5,IF(AND('Raw Data'!N462&gt;0.25,'Raw Data'!N462&lt;=0.5),'Bảng Giá'!$B$6,IF(AND('Raw Data'!N462&gt;0.5,'Raw Data'!N462&lt;=1),'Bảng Giá'!$B$7,IF(AND('Raw Data'!N462&gt;1,'Raw Data'!N462&lt;=1.5),'Bảng Giá'!$B$8,IF(AND('Raw Data'!N462&gt;1.5,'Raw Data'!N462&lt;=2),'Bảng Giá'!$B$9,IF(AND('Raw Data'!N462&gt;2,'Raw Data'!N462&lt;=2.5),'Bảng Giá'!$B$10,IF(AND('Raw Data'!N462&gt;2.5,'Raw Data'!N462&lt;=3),'Bảng Giá'!$B$11,IF(AND('Raw Data'!N462&gt;3,'Raw Data'!N462&lt;=3.5),'Bảng Giá'!$B$12,IF(AND('Raw Data'!N462&gt;3.5,'Raw Data'!N462&lt;=4),'Bảng Giá'!$B$13,IF(AND('Raw Data'!N462&gt;4,'Raw Data'!N462&lt;=4.5),'Bảng Giá'!$B$14,IF(AND('Raw Data'!N462&gt;4.5,'Raw Data'!N462&lt;=5),'Bảng Giá'!$B$15,IF(AND('Raw Data'!N462&gt;5,'Raw Data'!N462&lt;=5.5),'Bảng Giá'!$B$16,IF(AND('Raw Data'!N462&gt;5.5,'Raw Data'!N462&lt;=6),'Bảng Giá'!$B$17,'Bảng Giá'!$B$18)))))))))))))))</f>
        <v>2&lt;x&lt;=2.5</v>
      </c>
      <c r="Q462" s="48">
        <f t="shared" si="45"/>
        <v>-0.10631741140215717</v>
      </c>
      <c r="R462">
        <f t="shared" si="46"/>
        <v>69600</v>
      </c>
      <c r="S462">
        <f t="shared" si="47"/>
        <v>4700</v>
      </c>
    </row>
    <row r="463" spans="1:19" x14ac:dyDescent="0.25">
      <c r="A463" s="12">
        <v>462</v>
      </c>
      <c r="B463" s="12" t="s">
        <v>293</v>
      </c>
      <c r="C463" s="18">
        <v>31677136911939</v>
      </c>
      <c r="D463" s="17">
        <v>43010.633227280094</v>
      </c>
      <c r="E463" s="17">
        <v>43012.572976423609</v>
      </c>
      <c r="F463" s="13" t="s">
        <v>302</v>
      </c>
      <c r="G463" s="12">
        <v>4000</v>
      </c>
      <c r="H463" s="12" t="s">
        <v>76</v>
      </c>
      <c r="I463" s="12" t="s">
        <v>171</v>
      </c>
      <c r="J463" s="37">
        <f>INDEX('Bảng Giá'!$C$3:$H$18,MATCH('Raw Data'!P463,'Bảng Giá'!$B$3:$B$18,0),MATCH('Raw Data'!M463,'Bảng Giá'!$C$2:$H$2,0))</f>
        <v>83500</v>
      </c>
      <c r="K463" s="12">
        <v>89700</v>
      </c>
      <c r="L463" s="36">
        <f t="shared" si="42"/>
        <v>1.9397491435156553</v>
      </c>
      <c r="M463" t="str">
        <f>'References data'!H464</f>
        <v>Liên Vùng</v>
      </c>
      <c r="N463">
        <f t="shared" si="43"/>
        <v>4</v>
      </c>
      <c r="O463">
        <f t="shared" si="44"/>
        <v>-6200</v>
      </c>
      <c r="P463" t="str">
        <f>IF(AND(N463&gt;0,N463&lt;=0.05),'Bảng Giá'!$B$3,IF(AND(N463&lt;=0.1,N463&gt;0.05),'Bảng Giá'!$B$4,IF(AND('Raw Data'!N463&gt;0.1,'Raw Data'!N463&lt;=0.25),'Bảng Giá'!$B$5,IF(AND('Raw Data'!N463&gt;0.25,'Raw Data'!N463&lt;=0.5),'Bảng Giá'!$B$6,IF(AND('Raw Data'!N463&gt;0.5,'Raw Data'!N463&lt;=1),'Bảng Giá'!$B$7,IF(AND('Raw Data'!N463&gt;1,'Raw Data'!N463&lt;=1.5),'Bảng Giá'!$B$8,IF(AND('Raw Data'!N463&gt;1.5,'Raw Data'!N463&lt;=2),'Bảng Giá'!$B$9,IF(AND('Raw Data'!N463&gt;2,'Raw Data'!N463&lt;=2.5),'Bảng Giá'!$B$10,IF(AND('Raw Data'!N463&gt;2.5,'Raw Data'!N463&lt;=3),'Bảng Giá'!$B$11,IF(AND('Raw Data'!N463&gt;3,'Raw Data'!N463&lt;=3.5),'Bảng Giá'!$B$12,IF(AND('Raw Data'!N463&gt;3.5,'Raw Data'!N463&lt;=4),'Bảng Giá'!$B$13,IF(AND('Raw Data'!N463&gt;4,'Raw Data'!N463&lt;=4.5),'Bảng Giá'!$B$14,IF(AND('Raw Data'!N463&gt;4.5,'Raw Data'!N463&lt;=5),'Bảng Giá'!$B$15,IF(AND('Raw Data'!N463&gt;5,'Raw Data'!N463&lt;=5.5),'Bảng Giá'!$B$16,IF(AND('Raw Data'!N463&gt;5.5,'Raw Data'!N463&lt;=6),'Bảng Giá'!$B$17,'Bảng Giá'!$B$18)))))))))))))))</f>
        <v>3.5&lt;x&lt;=4</v>
      </c>
      <c r="Q463" s="48">
        <f t="shared" si="45"/>
        <v>-6.9119286510590863E-2</v>
      </c>
      <c r="R463">
        <f t="shared" si="46"/>
        <v>100200</v>
      </c>
      <c r="S463">
        <f t="shared" si="47"/>
        <v>10500</v>
      </c>
    </row>
    <row r="464" spans="1:19" x14ac:dyDescent="0.25">
      <c r="A464" s="12">
        <v>463</v>
      </c>
      <c r="B464" s="12" t="s">
        <v>293</v>
      </c>
      <c r="C464" s="18">
        <v>31677136898180</v>
      </c>
      <c r="D464" s="17">
        <v>43010.379403784726</v>
      </c>
      <c r="E464" s="17">
        <v>43019.796392326389</v>
      </c>
      <c r="F464" s="13" t="s">
        <v>302</v>
      </c>
      <c r="G464" s="12">
        <v>880</v>
      </c>
      <c r="H464" s="12" t="s">
        <v>76</v>
      </c>
      <c r="I464" s="12" t="s">
        <v>171</v>
      </c>
      <c r="J464" s="37">
        <f>INDEX('Bảng Giá'!$C$3:$H$18,MATCH('Raw Data'!P464,'Bảng Giá'!$B$3:$B$18,0),MATCH('Raw Data'!M464,'Bảng Giá'!$C$2:$H$2,0))</f>
        <v>32500</v>
      </c>
      <c r="K464" s="12">
        <v>31700</v>
      </c>
      <c r="L464" s="36">
        <f t="shared" si="42"/>
        <v>9.4169885416631587</v>
      </c>
      <c r="M464" t="str">
        <f>'References data'!H465</f>
        <v>Liên Vùng</v>
      </c>
      <c r="N464">
        <f t="shared" si="43"/>
        <v>0.88</v>
      </c>
      <c r="O464">
        <f t="shared" si="44"/>
        <v>800</v>
      </c>
      <c r="P464" t="str">
        <f>IF(AND(N464&gt;0,N464&lt;=0.05),'Bảng Giá'!$B$3,IF(AND(N464&lt;=0.1,N464&gt;0.05),'Bảng Giá'!$B$4,IF(AND('Raw Data'!N464&gt;0.1,'Raw Data'!N464&lt;=0.25),'Bảng Giá'!$B$5,IF(AND('Raw Data'!N464&gt;0.25,'Raw Data'!N464&lt;=0.5),'Bảng Giá'!$B$6,IF(AND('Raw Data'!N464&gt;0.5,'Raw Data'!N464&lt;=1),'Bảng Giá'!$B$7,IF(AND('Raw Data'!N464&gt;1,'Raw Data'!N464&lt;=1.5),'Bảng Giá'!$B$8,IF(AND('Raw Data'!N464&gt;1.5,'Raw Data'!N464&lt;=2),'Bảng Giá'!$B$9,IF(AND('Raw Data'!N464&gt;2,'Raw Data'!N464&lt;=2.5),'Bảng Giá'!$B$10,IF(AND('Raw Data'!N464&gt;2.5,'Raw Data'!N464&lt;=3),'Bảng Giá'!$B$11,IF(AND('Raw Data'!N464&gt;3,'Raw Data'!N464&lt;=3.5),'Bảng Giá'!$B$12,IF(AND('Raw Data'!N464&gt;3.5,'Raw Data'!N464&lt;=4),'Bảng Giá'!$B$13,IF(AND('Raw Data'!N464&gt;4,'Raw Data'!N464&lt;=4.5),'Bảng Giá'!$B$14,IF(AND('Raw Data'!N464&gt;4.5,'Raw Data'!N464&lt;=5),'Bảng Giá'!$B$15,IF(AND('Raw Data'!N464&gt;5,'Raw Data'!N464&lt;=5.5),'Bảng Giá'!$B$16,IF(AND('Raw Data'!N464&gt;5.5,'Raw Data'!N464&lt;=6),'Bảng Giá'!$B$17,'Bảng Giá'!$B$18)))))))))))))))</f>
        <v>0.5&lt;x&lt;=1</v>
      </c>
      <c r="Q464" s="48">
        <f t="shared" si="45"/>
        <v>2.5236593059936908E-2</v>
      </c>
      <c r="R464">
        <f t="shared" si="46"/>
        <v>39000</v>
      </c>
      <c r="S464">
        <f t="shared" si="47"/>
        <v>7300</v>
      </c>
    </row>
    <row r="465" spans="1:19" x14ac:dyDescent="0.25">
      <c r="A465" s="12">
        <v>464</v>
      </c>
      <c r="B465" s="12" t="s">
        <v>293</v>
      </c>
      <c r="C465" s="18">
        <v>31677136952055</v>
      </c>
      <c r="D465" s="17">
        <v>43015.930787037039</v>
      </c>
      <c r="E465" s="17">
        <v>43018.404625000003</v>
      </c>
      <c r="F465" s="13" t="s">
        <v>302</v>
      </c>
      <c r="G465" s="12">
        <v>6000</v>
      </c>
      <c r="H465" s="12" t="s">
        <v>76</v>
      </c>
      <c r="I465" s="12" t="s">
        <v>171</v>
      </c>
      <c r="J465" s="37">
        <f>INDEX('Bảng Giá'!$C$3:$H$18,MATCH('Raw Data'!P465,'Bảng Giá'!$B$3:$B$18,0),MATCH('Raw Data'!M465,'Bảng Giá'!$C$2:$H$2,0))</f>
        <v>117500</v>
      </c>
      <c r="K465" s="12">
        <v>114600</v>
      </c>
      <c r="L465" s="36">
        <f t="shared" si="42"/>
        <v>2.4738379629634437</v>
      </c>
      <c r="M465" t="str">
        <f>'References data'!H466</f>
        <v>Liên Vùng</v>
      </c>
      <c r="N465">
        <f t="shared" si="43"/>
        <v>6</v>
      </c>
      <c r="O465">
        <f t="shared" si="44"/>
        <v>2900</v>
      </c>
      <c r="P465" t="str">
        <f>IF(AND(N465&gt;0,N465&lt;=0.05),'Bảng Giá'!$B$3,IF(AND(N465&lt;=0.1,N465&gt;0.05),'Bảng Giá'!$B$4,IF(AND('Raw Data'!N465&gt;0.1,'Raw Data'!N465&lt;=0.25),'Bảng Giá'!$B$5,IF(AND('Raw Data'!N465&gt;0.25,'Raw Data'!N465&lt;=0.5),'Bảng Giá'!$B$6,IF(AND('Raw Data'!N465&gt;0.5,'Raw Data'!N465&lt;=1),'Bảng Giá'!$B$7,IF(AND('Raw Data'!N465&gt;1,'Raw Data'!N465&lt;=1.5),'Bảng Giá'!$B$8,IF(AND('Raw Data'!N465&gt;1.5,'Raw Data'!N465&lt;=2),'Bảng Giá'!$B$9,IF(AND('Raw Data'!N465&gt;2,'Raw Data'!N465&lt;=2.5),'Bảng Giá'!$B$10,IF(AND('Raw Data'!N465&gt;2.5,'Raw Data'!N465&lt;=3),'Bảng Giá'!$B$11,IF(AND('Raw Data'!N465&gt;3,'Raw Data'!N465&lt;=3.5),'Bảng Giá'!$B$12,IF(AND('Raw Data'!N465&gt;3.5,'Raw Data'!N465&lt;=4),'Bảng Giá'!$B$13,IF(AND('Raw Data'!N465&gt;4,'Raw Data'!N465&lt;=4.5),'Bảng Giá'!$B$14,IF(AND('Raw Data'!N465&gt;4.5,'Raw Data'!N465&lt;=5),'Bảng Giá'!$B$15,IF(AND('Raw Data'!N465&gt;5,'Raw Data'!N465&lt;=5.5),'Bảng Giá'!$B$16,IF(AND('Raw Data'!N465&gt;5.5,'Raw Data'!N465&lt;=6),'Bảng Giá'!$B$17,'Bảng Giá'!$B$18)))))))))))))))</f>
        <v>5.5&lt;x&lt;=6</v>
      </c>
      <c r="Q465" s="48">
        <f t="shared" si="45"/>
        <v>2.530541012216405E-2</v>
      </c>
      <c r="R465">
        <f t="shared" si="46"/>
        <v>141000</v>
      </c>
      <c r="S465">
        <f t="shared" si="47"/>
        <v>26400</v>
      </c>
    </row>
    <row r="466" spans="1:19" x14ac:dyDescent="0.25">
      <c r="A466" s="12">
        <v>465</v>
      </c>
      <c r="B466" s="12" t="s">
        <v>293</v>
      </c>
      <c r="C466" s="18">
        <v>31677136897269</v>
      </c>
      <c r="D466" s="17">
        <v>43009.450823726853</v>
      </c>
      <c r="E466" s="17">
        <v>43012.719928854167</v>
      </c>
      <c r="F466" s="13" t="s">
        <v>302</v>
      </c>
      <c r="G466" s="12">
        <v>1900</v>
      </c>
      <c r="H466" s="12" t="s">
        <v>76</v>
      </c>
      <c r="I466" s="12" t="s">
        <v>324</v>
      </c>
      <c r="J466" s="37">
        <f>INDEX('Bảng Giá'!$C$3:$H$18,MATCH('Raw Data'!P466,'Bảng Giá'!$B$3:$B$18,0),MATCH('Raw Data'!M466,'Bảng Giá'!$C$2:$H$2,0))</f>
        <v>49500</v>
      </c>
      <c r="K466" s="12">
        <v>48300</v>
      </c>
      <c r="L466" s="36">
        <f t="shared" si="42"/>
        <v>3.2691051273141056</v>
      </c>
      <c r="M466" t="str">
        <f>'References data'!H467</f>
        <v>Liên Vùng</v>
      </c>
      <c r="N466">
        <f t="shared" si="43"/>
        <v>1.9</v>
      </c>
      <c r="O466">
        <f t="shared" si="44"/>
        <v>1200</v>
      </c>
      <c r="P466" t="str">
        <f>IF(AND(N466&gt;0,N466&lt;=0.05),'Bảng Giá'!$B$3,IF(AND(N466&lt;=0.1,N466&gt;0.05),'Bảng Giá'!$B$4,IF(AND('Raw Data'!N466&gt;0.1,'Raw Data'!N466&lt;=0.25),'Bảng Giá'!$B$5,IF(AND('Raw Data'!N466&gt;0.25,'Raw Data'!N466&lt;=0.5),'Bảng Giá'!$B$6,IF(AND('Raw Data'!N466&gt;0.5,'Raw Data'!N466&lt;=1),'Bảng Giá'!$B$7,IF(AND('Raw Data'!N466&gt;1,'Raw Data'!N466&lt;=1.5),'Bảng Giá'!$B$8,IF(AND('Raw Data'!N466&gt;1.5,'Raw Data'!N466&lt;=2),'Bảng Giá'!$B$9,IF(AND('Raw Data'!N466&gt;2,'Raw Data'!N466&lt;=2.5),'Bảng Giá'!$B$10,IF(AND('Raw Data'!N466&gt;2.5,'Raw Data'!N466&lt;=3),'Bảng Giá'!$B$11,IF(AND('Raw Data'!N466&gt;3,'Raw Data'!N466&lt;=3.5),'Bảng Giá'!$B$12,IF(AND('Raw Data'!N466&gt;3.5,'Raw Data'!N466&lt;=4),'Bảng Giá'!$B$13,IF(AND('Raw Data'!N466&gt;4,'Raw Data'!N466&lt;=4.5),'Bảng Giá'!$B$14,IF(AND('Raw Data'!N466&gt;4.5,'Raw Data'!N466&lt;=5),'Bảng Giá'!$B$15,IF(AND('Raw Data'!N466&gt;5,'Raw Data'!N466&lt;=5.5),'Bảng Giá'!$B$16,IF(AND('Raw Data'!N466&gt;5.5,'Raw Data'!N466&lt;=6),'Bảng Giá'!$B$17,'Bảng Giá'!$B$18)))))))))))))))</f>
        <v>1.5&lt;x&lt;=2</v>
      </c>
      <c r="Q466" s="48">
        <f t="shared" si="45"/>
        <v>2.4844720496894408E-2</v>
      </c>
      <c r="R466">
        <f t="shared" si="46"/>
        <v>59400</v>
      </c>
      <c r="S466">
        <f t="shared" si="47"/>
        <v>11100</v>
      </c>
    </row>
    <row r="467" spans="1:19" x14ac:dyDescent="0.25">
      <c r="A467" s="12">
        <v>466</v>
      </c>
      <c r="B467" s="12" t="s">
        <v>293</v>
      </c>
      <c r="C467" s="18">
        <v>31677136946088</v>
      </c>
      <c r="D467" s="17">
        <v>43016.503904861114</v>
      </c>
      <c r="E467" s="17">
        <v>43018.713332754633</v>
      </c>
      <c r="F467" s="13" t="s">
        <v>302</v>
      </c>
      <c r="G467" s="12">
        <v>1680</v>
      </c>
      <c r="H467" s="12" t="s">
        <v>76</v>
      </c>
      <c r="I467" s="12" t="s">
        <v>128</v>
      </c>
      <c r="J467" s="37">
        <f>INDEX('Bảng Giá'!$C$3:$H$18,MATCH('Raw Data'!P467,'Bảng Giá'!$B$3:$B$18,0),MATCH('Raw Data'!M467,'Bảng Giá'!$C$2:$H$2,0))</f>
        <v>46500</v>
      </c>
      <c r="K467" s="12">
        <v>45600</v>
      </c>
      <c r="L467" s="36">
        <f t="shared" si="42"/>
        <v>2.2094278935182956</v>
      </c>
      <c r="M467" t="str">
        <f>'References data'!H468</f>
        <v>Liên Vùng đặc biệt</v>
      </c>
      <c r="N467">
        <f t="shared" si="43"/>
        <v>1.68</v>
      </c>
      <c r="O467">
        <f t="shared" si="44"/>
        <v>900</v>
      </c>
      <c r="P467" t="str">
        <f>IF(AND(N467&gt;0,N467&lt;=0.05),'Bảng Giá'!$B$3,IF(AND(N467&lt;=0.1,N467&gt;0.05),'Bảng Giá'!$B$4,IF(AND('Raw Data'!N467&gt;0.1,'Raw Data'!N467&lt;=0.25),'Bảng Giá'!$B$5,IF(AND('Raw Data'!N467&gt;0.25,'Raw Data'!N467&lt;=0.5),'Bảng Giá'!$B$6,IF(AND('Raw Data'!N467&gt;0.5,'Raw Data'!N467&lt;=1),'Bảng Giá'!$B$7,IF(AND('Raw Data'!N467&gt;1,'Raw Data'!N467&lt;=1.5),'Bảng Giá'!$B$8,IF(AND('Raw Data'!N467&gt;1.5,'Raw Data'!N467&lt;=2),'Bảng Giá'!$B$9,IF(AND('Raw Data'!N467&gt;2,'Raw Data'!N467&lt;=2.5),'Bảng Giá'!$B$10,IF(AND('Raw Data'!N467&gt;2.5,'Raw Data'!N467&lt;=3),'Bảng Giá'!$B$11,IF(AND('Raw Data'!N467&gt;3,'Raw Data'!N467&lt;=3.5),'Bảng Giá'!$B$12,IF(AND('Raw Data'!N467&gt;3.5,'Raw Data'!N467&lt;=4),'Bảng Giá'!$B$13,IF(AND('Raw Data'!N467&gt;4,'Raw Data'!N467&lt;=4.5),'Bảng Giá'!$B$14,IF(AND('Raw Data'!N467&gt;4.5,'Raw Data'!N467&lt;=5),'Bảng Giá'!$B$15,IF(AND('Raw Data'!N467&gt;5,'Raw Data'!N467&lt;=5.5),'Bảng Giá'!$B$16,IF(AND('Raw Data'!N467&gt;5.5,'Raw Data'!N467&lt;=6),'Bảng Giá'!$B$17,'Bảng Giá'!$B$18)))))))))))))))</f>
        <v>1.5&lt;x&lt;=2</v>
      </c>
      <c r="Q467" s="48">
        <f t="shared" si="45"/>
        <v>1.9736842105263157E-2</v>
      </c>
      <c r="R467">
        <f t="shared" si="46"/>
        <v>55800</v>
      </c>
      <c r="S467">
        <f t="shared" si="47"/>
        <v>10200</v>
      </c>
    </row>
    <row r="468" spans="1:19" x14ac:dyDescent="0.25">
      <c r="A468" s="12">
        <v>467</v>
      </c>
      <c r="B468" s="12" t="s">
        <v>293</v>
      </c>
      <c r="C468" s="18">
        <v>31677136977337</v>
      </c>
      <c r="D468" s="17">
        <v>43019.82355721065</v>
      </c>
      <c r="E468" s="17">
        <v>43022.535121840279</v>
      </c>
      <c r="F468" s="13" t="s">
        <v>302</v>
      </c>
      <c r="G468" s="12">
        <v>3000</v>
      </c>
      <c r="H468" s="12" t="s">
        <v>76</v>
      </c>
      <c r="I468" s="12" t="s">
        <v>128</v>
      </c>
      <c r="J468" s="37">
        <f>INDEX('Bảng Giá'!$C$3:$H$18,MATCH('Raw Data'!P468,'Bảng Giá'!$B$3:$B$18,0),MATCH('Raw Data'!M468,'Bảng Giá'!$C$2:$H$2,0))</f>
        <v>62500</v>
      </c>
      <c r="K468" s="12">
        <v>69100</v>
      </c>
      <c r="L468" s="36">
        <f t="shared" si="42"/>
        <v>2.71156462962972</v>
      </c>
      <c r="M468" t="str">
        <f>'References data'!H469</f>
        <v>Liên Vùng đặc biệt</v>
      </c>
      <c r="N468">
        <f t="shared" si="43"/>
        <v>3</v>
      </c>
      <c r="O468">
        <f t="shared" si="44"/>
        <v>-6600</v>
      </c>
      <c r="P468" t="str">
        <f>IF(AND(N468&gt;0,N468&lt;=0.05),'Bảng Giá'!$B$3,IF(AND(N468&lt;=0.1,N468&gt;0.05),'Bảng Giá'!$B$4,IF(AND('Raw Data'!N468&gt;0.1,'Raw Data'!N468&lt;=0.25),'Bảng Giá'!$B$5,IF(AND('Raw Data'!N468&gt;0.25,'Raw Data'!N468&lt;=0.5),'Bảng Giá'!$B$6,IF(AND('Raw Data'!N468&gt;0.5,'Raw Data'!N468&lt;=1),'Bảng Giá'!$B$7,IF(AND('Raw Data'!N468&gt;1,'Raw Data'!N468&lt;=1.5),'Bảng Giá'!$B$8,IF(AND('Raw Data'!N468&gt;1.5,'Raw Data'!N468&lt;=2),'Bảng Giá'!$B$9,IF(AND('Raw Data'!N468&gt;2,'Raw Data'!N468&lt;=2.5),'Bảng Giá'!$B$10,IF(AND('Raw Data'!N468&gt;2.5,'Raw Data'!N468&lt;=3),'Bảng Giá'!$B$11,IF(AND('Raw Data'!N468&gt;3,'Raw Data'!N468&lt;=3.5),'Bảng Giá'!$B$12,IF(AND('Raw Data'!N468&gt;3.5,'Raw Data'!N468&lt;=4),'Bảng Giá'!$B$13,IF(AND('Raw Data'!N468&gt;4,'Raw Data'!N468&lt;=4.5),'Bảng Giá'!$B$14,IF(AND('Raw Data'!N468&gt;4.5,'Raw Data'!N468&lt;=5),'Bảng Giá'!$B$15,IF(AND('Raw Data'!N468&gt;5,'Raw Data'!N468&lt;=5.5),'Bảng Giá'!$B$16,IF(AND('Raw Data'!N468&gt;5.5,'Raw Data'!N468&lt;=6),'Bảng Giá'!$B$17,'Bảng Giá'!$B$18)))))))))))))))</f>
        <v>2.5&lt;x&lt;=3</v>
      </c>
      <c r="Q468" s="48">
        <f t="shared" si="45"/>
        <v>-9.5513748191027495E-2</v>
      </c>
      <c r="R468">
        <f t="shared" si="46"/>
        <v>75000</v>
      </c>
      <c r="S468">
        <f t="shared" si="47"/>
        <v>5900</v>
      </c>
    </row>
    <row r="469" spans="1:19" x14ac:dyDescent="0.25">
      <c r="A469" s="12">
        <v>468</v>
      </c>
      <c r="B469" s="12" t="s">
        <v>293</v>
      </c>
      <c r="C469" s="18">
        <v>31677136896100</v>
      </c>
      <c r="D469" s="17">
        <v>43009.60831909722</v>
      </c>
      <c r="E469" s="17">
        <v>43012.361612696761</v>
      </c>
      <c r="F469" s="13" t="s">
        <v>302</v>
      </c>
      <c r="G469" s="12">
        <v>200</v>
      </c>
      <c r="H469" s="12" t="s">
        <v>76</v>
      </c>
      <c r="I469" s="12" t="s">
        <v>312</v>
      </c>
      <c r="J469" s="37">
        <f>INDEX('Bảng Giá'!$C$3:$H$18,MATCH('Raw Data'!P469,'Bảng Giá'!$B$3:$B$18,0),MATCH('Raw Data'!M469,'Bảng Giá'!$C$2:$H$2,0))</f>
        <v>21000</v>
      </c>
      <c r="K469" s="12">
        <v>20500</v>
      </c>
      <c r="L469" s="36">
        <f t="shared" si="42"/>
        <v>2.7532935995404841</v>
      </c>
      <c r="M469" t="str">
        <f>'References data'!H470</f>
        <v>Liên Vùng</v>
      </c>
      <c r="N469">
        <f t="shared" si="43"/>
        <v>0.2</v>
      </c>
      <c r="O469">
        <f t="shared" si="44"/>
        <v>500</v>
      </c>
      <c r="P469" t="str">
        <f>IF(AND(N469&gt;0,N469&lt;=0.05),'Bảng Giá'!$B$3,IF(AND(N469&lt;=0.1,N469&gt;0.05),'Bảng Giá'!$B$4,IF(AND('Raw Data'!N469&gt;0.1,'Raw Data'!N469&lt;=0.25),'Bảng Giá'!$B$5,IF(AND('Raw Data'!N469&gt;0.25,'Raw Data'!N469&lt;=0.5),'Bảng Giá'!$B$6,IF(AND('Raw Data'!N469&gt;0.5,'Raw Data'!N469&lt;=1),'Bảng Giá'!$B$7,IF(AND('Raw Data'!N469&gt;1,'Raw Data'!N469&lt;=1.5),'Bảng Giá'!$B$8,IF(AND('Raw Data'!N469&gt;1.5,'Raw Data'!N469&lt;=2),'Bảng Giá'!$B$9,IF(AND('Raw Data'!N469&gt;2,'Raw Data'!N469&lt;=2.5),'Bảng Giá'!$B$10,IF(AND('Raw Data'!N469&gt;2.5,'Raw Data'!N469&lt;=3),'Bảng Giá'!$B$11,IF(AND('Raw Data'!N469&gt;3,'Raw Data'!N469&lt;=3.5),'Bảng Giá'!$B$12,IF(AND('Raw Data'!N469&gt;3.5,'Raw Data'!N469&lt;=4),'Bảng Giá'!$B$13,IF(AND('Raw Data'!N469&gt;4,'Raw Data'!N469&lt;=4.5),'Bảng Giá'!$B$14,IF(AND('Raw Data'!N469&gt;4.5,'Raw Data'!N469&lt;=5),'Bảng Giá'!$B$15,IF(AND('Raw Data'!N469&gt;5,'Raw Data'!N469&lt;=5.5),'Bảng Giá'!$B$16,IF(AND('Raw Data'!N469&gt;5.5,'Raw Data'!N469&lt;=6),'Bảng Giá'!$B$17,'Bảng Giá'!$B$18)))))))))))))))</f>
        <v>0.1&lt;x&lt;=0.25</v>
      </c>
      <c r="Q469" s="48">
        <f t="shared" si="45"/>
        <v>2.4390243902439025E-2</v>
      </c>
      <c r="R469">
        <f t="shared" si="46"/>
        <v>25200</v>
      </c>
      <c r="S469">
        <f t="shared" si="47"/>
        <v>4700</v>
      </c>
    </row>
    <row r="470" spans="1:19" x14ac:dyDescent="0.25">
      <c r="A470" s="12">
        <v>469</v>
      </c>
      <c r="B470" s="12" t="s">
        <v>293</v>
      </c>
      <c r="C470" s="18">
        <v>31676000441814</v>
      </c>
      <c r="D470" s="17">
        <v>43009.635850613427</v>
      </c>
      <c r="E470" s="17">
        <v>43011.505845370368</v>
      </c>
      <c r="F470" s="13" t="s">
        <v>302</v>
      </c>
      <c r="G470" s="12">
        <v>300</v>
      </c>
      <c r="H470" s="12" t="s">
        <v>76</v>
      </c>
      <c r="I470" s="12" t="s">
        <v>171</v>
      </c>
      <c r="J470" s="37">
        <f>INDEX('Bảng Giá'!$C$3:$H$18,MATCH('Raw Data'!P470,'Bảng Giá'!$B$3:$B$18,0),MATCH('Raw Data'!M470,'Bảng Giá'!$C$2:$H$2,0))</f>
        <v>26000</v>
      </c>
      <c r="K470" s="12">
        <v>25400</v>
      </c>
      <c r="L470" s="36">
        <f t="shared" si="42"/>
        <v>1.8699947569402866</v>
      </c>
      <c r="M470" t="str">
        <f>'References data'!H471</f>
        <v>Liên Vùng</v>
      </c>
      <c r="N470">
        <f t="shared" si="43"/>
        <v>0.3</v>
      </c>
      <c r="O470">
        <f t="shared" si="44"/>
        <v>600</v>
      </c>
      <c r="P470" t="str">
        <f>IF(AND(N470&gt;0,N470&lt;=0.05),'Bảng Giá'!$B$3,IF(AND(N470&lt;=0.1,N470&gt;0.05),'Bảng Giá'!$B$4,IF(AND('Raw Data'!N470&gt;0.1,'Raw Data'!N470&lt;=0.25),'Bảng Giá'!$B$5,IF(AND('Raw Data'!N470&gt;0.25,'Raw Data'!N470&lt;=0.5),'Bảng Giá'!$B$6,IF(AND('Raw Data'!N470&gt;0.5,'Raw Data'!N470&lt;=1),'Bảng Giá'!$B$7,IF(AND('Raw Data'!N470&gt;1,'Raw Data'!N470&lt;=1.5),'Bảng Giá'!$B$8,IF(AND('Raw Data'!N470&gt;1.5,'Raw Data'!N470&lt;=2),'Bảng Giá'!$B$9,IF(AND('Raw Data'!N470&gt;2,'Raw Data'!N470&lt;=2.5),'Bảng Giá'!$B$10,IF(AND('Raw Data'!N470&gt;2.5,'Raw Data'!N470&lt;=3),'Bảng Giá'!$B$11,IF(AND('Raw Data'!N470&gt;3,'Raw Data'!N470&lt;=3.5),'Bảng Giá'!$B$12,IF(AND('Raw Data'!N470&gt;3.5,'Raw Data'!N470&lt;=4),'Bảng Giá'!$B$13,IF(AND('Raw Data'!N470&gt;4,'Raw Data'!N470&lt;=4.5),'Bảng Giá'!$B$14,IF(AND('Raw Data'!N470&gt;4.5,'Raw Data'!N470&lt;=5),'Bảng Giá'!$B$15,IF(AND('Raw Data'!N470&gt;5,'Raw Data'!N470&lt;=5.5),'Bảng Giá'!$B$16,IF(AND('Raw Data'!N470&gt;5.5,'Raw Data'!N470&lt;=6),'Bảng Giá'!$B$17,'Bảng Giá'!$B$18)))))))))))))))</f>
        <v>0.25&lt;x&lt;=0.5</v>
      </c>
      <c r="Q470" s="48">
        <f t="shared" si="45"/>
        <v>2.3622047244094488E-2</v>
      </c>
      <c r="R470">
        <f t="shared" si="46"/>
        <v>31200</v>
      </c>
      <c r="S470">
        <f t="shared" si="47"/>
        <v>5800</v>
      </c>
    </row>
    <row r="471" spans="1:19" x14ac:dyDescent="0.25">
      <c r="A471" s="12">
        <v>470</v>
      </c>
      <c r="B471" s="12" t="s">
        <v>293</v>
      </c>
      <c r="C471" s="18">
        <v>31677136903431</v>
      </c>
      <c r="D471" s="17">
        <v>43009.450994560182</v>
      </c>
      <c r="E471" s="17">
        <v>43012.681909722225</v>
      </c>
      <c r="F471" s="13" t="s">
        <v>302</v>
      </c>
      <c r="G471" s="12">
        <v>924</v>
      </c>
      <c r="H471" s="12" t="s">
        <v>76</v>
      </c>
      <c r="I471" s="12" t="s">
        <v>348</v>
      </c>
      <c r="J471" s="37">
        <f>INDEX('Bảng Giá'!$C$3:$H$18,MATCH('Raw Data'!P471,'Bảng Giá'!$B$3:$B$18,0),MATCH('Raw Data'!M471,'Bảng Giá'!$C$2:$H$2,0))</f>
        <v>32500</v>
      </c>
      <c r="K471" s="12">
        <v>31700</v>
      </c>
      <c r="L471" s="36">
        <f t="shared" si="42"/>
        <v>3.2309151620429475</v>
      </c>
      <c r="M471" t="str">
        <f>'References data'!H472</f>
        <v>Liên Vùng</v>
      </c>
      <c r="N471">
        <f t="shared" si="43"/>
        <v>0.92400000000000004</v>
      </c>
      <c r="O471">
        <f t="shared" si="44"/>
        <v>800</v>
      </c>
      <c r="P471" t="str">
        <f>IF(AND(N471&gt;0,N471&lt;=0.05),'Bảng Giá'!$B$3,IF(AND(N471&lt;=0.1,N471&gt;0.05),'Bảng Giá'!$B$4,IF(AND('Raw Data'!N471&gt;0.1,'Raw Data'!N471&lt;=0.25),'Bảng Giá'!$B$5,IF(AND('Raw Data'!N471&gt;0.25,'Raw Data'!N471&lt;=0.5),'Bảng Giá'!$B$6,IF(AND('Raw Data'!N471&gt;0.5,'Raw Data'!N471&lt;=1),'Bảng Giá'!$B$7,IF(AND('Raw Data'!N471&gt;1,'Raw Data'!N471&lt;=1.5),'Bảng Giá'!$B$8,IF(AND('Raw Data'!N471&gt;1.5,'Raw Data'!N471&lt;=2),'Bảng Giá'!$B$9,IF(AND('Raw Data'!N471&gt;2,'Raw Data'!N471&lt;=2.5),'Bảng Giá'!$B$10,IF(AND('Raw Data'!N471&gt;2.5,'Raw Data'!N471&lt;=3),'Bảng Giá'!$B$11,IF(AND('Raw Data'!N471&gt;3,'Raw Data'!N471&lt;=3.5),'Bảng Giá'!$B$12,IF(AND('Raw Data'!N471&gt;3.5,'Raw Data'!N471&lt;=4),'Bảng Giá'!$B$13,IF(AND('Raw Data'!N471&gt;4,'Raw Data'!N471&lt;=4.5),'Bảng Giá'!$B$14,IF(AND('Raw Data'!N471&gt;4.5,'Raw Data'!N471&lt;=5),'Bảng Giá'!$B$15,IF(AND('Raw Data'!N471&gt;5,'Raw Data'!N471&lt;=5.5),'Bảng Giá'!$B$16,IF(AND('Raw Data'!N471&gt;5.5,'Raw Data'!N471&lt;=6),'Bảng Giá'!$B$17,'Bảng Giá'!$B$18)))))))))))))))</f>
        <v>0.5&lt;x&lt;=1</v>
      </c>
      <c r="Q471" s="48">
        <f t="shared" si="45"/>
        <v>2.5236593059936908E-2</v>
      </c>
      <c r="R471">
        <f t="shared" si="46"/>
        <v>39000</v>
      </c>
      <c r="S471">
        <f t="shared" si="47"/>
        <v>7300</v>
      </c>
    </row>
    <row r="472" spans="1:19" x14ac:dyDescent="0.25">
      <c r="A472" s="12">
        <v>471</v>
      </c>
      <c r="B472" s="12" t="s">
        <v>293</v>
      </c>
      <c r="C472" s="18">
        <v>31677136899313</v>
      </c>
      <c r="D472" s="17">
        <v>43009.713309293984</v>
      </c>
      <c r="E472" s="17">
        <v>43011.623044525462</v>
      </c>
      <c r="F472" s="13" t="s">
        <v>302</v>
      </c>
      <c r="G472" s="12">
        <v>820</v>
      </c>
      <c r="H472" s="12" t="s">
        <v>76</v>
      </c>
      <c r="I472" s="12" t="s">
        <v>337</v>
      </c>
      <c r="J472" s="37">
        <f>INDEX('Bảng Giá'!$C$3:$H$18,MATCH('Raw Data'!P472,'Bảng Giá'!$B$3:$B$18,0),MATCH('Raw Data'!M472,'Bảng Giá'!$C$2:$H$2,0))</f>
        <v>32500</v>
      </c>
      <c r="K472" s="12">
        <v>31700</v>
      </c>
      <c r="L472" s="36">
        <f t="shared" si="42"/>
        <v>1.9097352314784075</v>
      </c>
      <c r="M472" t="str">
        <f>'References data'!H473</f>
        <v>Liên Vùng</v>
      </c>
      <c r="N472">
        <f t="shared" si="43"/>
        <v>0.82</v>
      </c>
      <c r="O472">
        <f t="shared" si="44"/>
        <v>800</v>
      </c>
      <c r="P472" t="str">
        <f>IF(AND(N472&gt;0,N472&lt;=0.05),'Bảng Giá'!$B$3,IF(AND(N472&lt;=0.1,N472&gt;0.05),'Bảng Giá'!$B$4,IF(AND('Raw Data'!N472&gt;0.1,'Raw Data'!N472&lt;=0.25),'Bảng Giá'!$B$5,IF(AND('Raw Data'!N472&gt;0.25,'Raw Data'!N472&lt;=0.5),'Bảng Giá'!$B$6,IF(AND('Raw Data'!N472&gt;0.5,'Raw Data'!N472&lt;=1),'Bảng Giá'!$B$7,IF(AND('Raw Data'!N472&gt;1,'Raw Data'!N472&lt;=1.5),'Bảng Giá'!$B$8,IF(AND('Raw Data'!N472&gt;1.5,'Raw Data'!N472&lt;=2),'Bảng Giá'!$B$9,IF(AND('Raw Data'!N472&gt;2,'Raw Data'!N472&lt;=2.5),'Bảng Giá'!$B$10,IF(AND('Raw Data'!N472&gt;2.5,'Raw Data'!N472&lt;=3),'Bảng Giá'!$B$11,IF(AND('Raw Data'!N472&gt;3,'Raw Data'!N472&lt;=3.5),'Bảng Giá'!$B$12,IF(AND('Raw Data'!N472&gt;3.5,'Raw Data'!N472&lt;=4),'Bảng Giá'!$B$13,IF(AND('Raw Data'!N472&gt;4,'Raw Data'!N472&lt;=4.5),'Bảng Giá'!$B$14,IF(AND('Raw Data'!N472&gt;4.5,'Raw Data'!N472&lt;=5),'Bảng Giá'!$B$15,IF(AND('Raw Data'!N472&gt;5,'Raw Data'!N472&lt;=5.5),'Bảng Giá'!$B$16,IF(AND('Raw Data'!N472&gt;5.5,'Raw Data'!N472&lt;=6),'Bảng Giá'!$B$17,'Bảng Giá'!$B$18)))))))))))))))</f>
        <v>0.5&lt;x&lt;=1</v>
      </c>
      <c r="Q472" s="48">
        <f t="shared" si="45"/>
        <v>2.5236593059936908E-2</v>
      </c>
      <c r="R472">
        <f t="shared" si="46"/>
        <v>39000</v>
      </c>
      <c r="S472">
        <f t="shared" si="47"/>
        <v>7300</v>
      </c>
    </row>
    <row r="473" spans="1:19" x14ac:dyDescent="0.25">
      <c r="A473" s="12">
        <v>472</v>
      </c>
      <c r="B473" s="12" t="s">
        <v>293</v>
      </c>
      <c r="C473" s="18">
        <v>31677136950902</v>
      </c>
      <c r="D473" s="17">
        <v>43016.574665972221</v>
      </c>
      <c r="E473" s="17">
        <v>43018.707552858796</v>
      </c>
      <c r="F473" s="13" t="s">
        <v>302</v>
      </c>
      <c r="G473" s="12">
        <v>3000</v>
      </c>
      <c r="H473" s="12" t="s">
        <v>76</v>
      </c>
      <c r="I473" s="12" t="s">
        <v>146</v>
      </c>
      <c r="J473" s="37">
        <f>INDEX('Bảng Giá'!$C$3:$H$18,MATCH('Raw Data'!P473,'Bảng Giá'!$B$3:$B$18,0),MATCH('Raw Data'!M473,'Bảng Giá'!$C$2:$H$2,0))</f>
        <v>62500</v>
      </c>
      <c r="K473" s="12">
        <v>69100</v>
      </c>
      <c r="L473" s="36">
        <f t="shared" si="42"/>
        <v>2.1328868865748518</v>
      </c>
      <c r="M473" t="str">
        <f>'References data'!H474</f>
        <v>Liên Vùng đặc biệt</v>
      </c>
      <c r="N473">
        <f t="shared" si="43"/>
        <v>3</v>
      </c>
      <c r="O473">
        <f t="shared" si="44"/>
        <v>-6600</v>
      </c>
      <c r="P473" t="str">
        <f>IF(AND(N473&gt;0,N473&lt;=0.05),'Bảng Giá'!$B$3,IF(AND(N473&lt;=0.1,N473&gt;0.05),'Bảng Giá'!$B$4,IF(AND('Raw Data'!N473&gt;0.1,'Raw Data'!N473&lt;=0.25),'Bảng Giá'!$B$5,IF(AND('Raw Data'!N473&gt;0.25,'Raw Data'!N473&lt;=0.5),'Bảng Giá'!$B$6,IF(AND('Raw Data'!N473&gt;0.5,'Raw Data'!N473&lt;=1),'Bảng Giá'!$B$7,IF(AND('Raw Data'!N473&gt;1,'Raw Data'!N473&lt;=1.5),'Bảng Giá'!$B$8,IF(AND('Raw Data'!N473&gt;1.5,'Raw Data'!N473&lt;=2),'Bảng Giá'!$B$9,IF(AND('Raw Data'!N473&gt;2,'Raw Data'!N473&lt;=2.5),'Bảng Giá'!$B$10,IF(AND('Raw Data'!N473&gt;2.5,'Raw Data'!N473&lt;=3),'Bảng Giá'!$B$11,IF(AND('Raw Data'!N473&gt;3,'Raw Data'!N473&lt;=3.5),'Bảng Giá'!$B$12,IF(AND('Raw Data'!N473&gt;3.5,'Raw Data'!N473&lt;=4),'Bảng Giá'!$B$13,IF(AND('Raw Data'!N473&gt;4,'Raw Data'!N473&lt;=4.5),'Bảng Giá'!$B$14,IF(AND('Raw Data'!N473&gt;4.5,'Raw Data'!N473&lt;=5),'Bảng Giá'!$B$15,IF(AND('Raw Data'!N473&gt;5,'Raw Data'!N473&lt;=5.5),'Bảng Giá'!$B$16,IF(AND('Raw Data'!N473&gt;5.5,'Raw Data'!N473&lt;=6),'Bảng Giá'!$B$17,'Bảng Giá'!$B$18)))))))))))))))</f>
        <v>2.5&lt;x&lt;=3</v>
      </c>
      <c r="Q473" s="48">
        <f t="shared" si="45"/>
        <v>-9.5513748191027495E-2</v>
      </c>
      <c r="R473">
        <f t="shared" si="46"/>
        <v>75000</v>
      </c>
      <c r="S473">
        <f t="shared" si="47"/>
        <v>5900</v>
      </c>
    </row>
    <row r="474" spans="1:19" x14ac:dyDescent="0.25">
      <c r="A474" s="12">
        <v>473</v>
      </c>
      <c r="B474" s="12" t="s">
        <v>293</v>
      </c>
      <c r="C474" s="18">
        <v>31677136956923</v>
      </c>
      <c r="D474" s="17">
        <v>43017.906750960647</v>
      </c>
      <c r="E474" s="17">
        <v>43019.61240366898</v>
      </c>
      <c r="F474" s="13" t="s">
        <v>302</v>
      </c>
      <c r="G474" s="12">
        <v>4000</v>
      </c>
      <c r="H474" s="12" t="s">
        <v>76</v>
      </c>
      <c r="I474" s="12" t="s">
        <v>312</v>
      </c>
      <c r="J474" s="37">
        <f>INDEX('Bảng Giá'!$C$3:$H$18,MATCH('Raw Data'!P474,'Bảng Giá'!$B$3:$B$18,0),MATCH('Raw Data'!M474,'Bảng Giá'!$C$2:$H$2,0))</f>
        <v>83500</v>
      </c>
      <c r="K474" s="12">
        <v>89700</v>
      </c>
      <c r="L474" s="36">
        <f t="shared" si="42"/>
        <v>1.7056527083332185</v>
      </c>
      <c r="M474" t="str">
        <f>'References data'!H475</f>
        <v>Liên Vùng</v>
      </c>
      <c r="N474">
        <f t="shared" si="43"/>
        <v>4</v>
      </c>
      <c r="O474">
        <f t="shared" si="44"/>
        <v>-6200</v>
      </c>
      <c r="P474" t="str">
        <f>IF(AND(N474&gt;0,N474&lt;=0.05),'Bảng Giá'!$B$3,IF(AND(N474&lt;=0.1,N474&gt;0.05),'Bảng Giá'!$B$4,IF(AND('Raw Data'!N474&gt;0.1,'Raw Data'!N474&lt;=0.25),'Bảng Giá'!$B$5,IF(AND('Raw Data'!N474&gt;0.25,'Raw Data'!N474&lt;=0.5),'Bảng Giá'!$B$6,IF(AND('Raw Data'!N474&gt;0.5,'Raw Data'!N474&lt;=1),'Bảng Giá'!$B$7,IF(AND('Raw Data'!N474&gt;1,'Raw Data'!N474&lt;=1.5),'Bảng Giá'!$B$8,IF(AND('Raw Data'!N474&gt;1.5,'Raw Data'!N474&lt;=2),'Bảng Giá'!$B$9,IF(AND('Raw Data'!N474&gt;2,'Raw Data'!N474&lt;=2.5),'Bảng Giá'!$B$10,IF(AND('Raw Data'!N474&gt;2.5,'Raw Data'!N474&lt;=3),'Bảng Giá'!$B$11,IF(AND('Raw Data'!N474&gt;3,'Raw Data'!N474&lt;=3.5),'Bảng Giá'!$B$12,IF(AND('Raw Data'!N474&gt;3.5,'Raw Data'!N474&lt;=4),'Bảng Giá'!$B$13,IF(AND('Raw Data'!N474&gt;4,'Raw Data'!N474&lt;=4.5),'Bảng Giá'!$B$14,IF(AND('Raw Data'!N474&gt;4.5,'Raw Data'!N474&lt;=5),'Bảng Giá'!$B$15,IF(AND('Raw Data'!N474&gt;5,'Raw Data'!N474&lt;=5.5),'Bảng Giá'!$B$16,IF(AND('Raw Data'!N474&gt;5.5,'Raw Data'!N474&lt;=6),'Bảng Giá'!$B$17,'Bảng Giá'!$B$18)))))))))))))))</f>
        <v>3.5&lt;x&lt;=4</v>
      </c>
      <c r="Q474" s="48">
        <f t="shared" si="45"/>
        <v>-6.9119286510590863E-2</v>
      </c>
      <c r="R474">
        <f t="shared" si="46"/>
        <v>100200</v>
      </c>
      <c r="S474">
        <f t="shared" si="47"/>
        <v>10500</v>
      </c>
    </row>
    <row r="475" spans="1:19" x14ac:dyDescent="0.25">
      <c r="A475" s="12">
        <v>474</v>
      </c>
      <c r="B475" s="12" t="s">
        <v>293</v>
      </c>
      <c r="C475" s="18">
        <v>31677136978469</v>
      </c>
      <c r="D475" s="17">
        <v>43020.777728738423</v>
      </c>
      <c r="E475" s="17">
        <v>43023.791931944441</v>
      </c>
      <c r="F475" s="13" t="s">
        <v>302</v>
      </c>
      <c r="G475" s="12">
        <v>3125</v>
      </c>
      <c r="H475" s="12" t="s">
        <v>76</v>
      </c>
      <c r="I475" s="12" t="s">
        <v>146</v>
      </c>
      <c r="J475" s="37">
        <f>INDEX('Bảng Giá'!$C$3:$H$18,MATCH('Raw Data'!P475,'Bảng Giá'!$B$3:$B$18,0),MATCH('Raw Data'!M475,'Bảng Giá'!$C$2:$H$2,0))</f>
        <v>70500</v>
      </c>
      <c r="K475" s="12">
        <v>69100</v>
      </c>
      <c r="L475" s="36">
        <f t="shared" si="42"/>
        <v>3.0142032060175552</v>
      </c>
      <c r="M475" t="str">
        <f>'References data'!H476</f>
        <v>Liên Vùng đặc biệt</v>
      </c>
      <c r="N475">
        <f t="shared" si="43"/>
        <v>3.125</v>
      </c>
      <c r="O475">
        <f t="shared" si="44"/>
        <v>1400</v>
      </c>
      <c r="P475" t="str">
        <f>IF(AND(N475&gt;0,N475&lt;=0.05),'Bảng Giá'!$B$3,IF(AND(N475&lt;=0.1,N475&gt;0.05),'Bảng Giá'!$B$4,IF(AND('Raw Data'!N475&gt;0.1,'Raw Data'!N475&lt;=0.25),'Bảng Giá'!$B$5,IF(AND('Raw Data'!N475&gt;0.25,'Raw Data'!N475&lt;=0.5),'Bảng Giá'!$B$6,IF(AND('Raw Data'!N475&gt;0.5,'Raw Data'!N475&lt;=1),'Bảng Giá'!$B$7,IF(AND('Raw Data'!N475&gt;1,'Raw Data'!N475&lt;=1.5),'Bảng Giá'!$B$8,IF(AND('Raw Data'!N475&gt;1.5,'Raw Data'!N475&lt;=2),'Bảng Giá'!$B$9,IF(AND('Raw Data'!N475&gt;2,'Raw Data'!N475&lt;=2.5),'Bảng Giá'!$B$10,IF(AND('Raw Data'!N475&gt;2.5,'Raw Data'!N475&lt;=3),'Bảng Giá'!$B$11,IF(AND('Raw Data'!N475&gt;3,'Raw Data'!N475&lt;=3.5),'Bảng Giá'!$B$12,IF(AND('Raw Data'!N475&gt;3.5,'Raw Data'!N475&lt;=4),'Bảng Giá'!$B$13,IF(AND('Raw Data'!N475&gt;4,'Raw Data'!N475&lt;=4.5),'Bảng Giá'!$B$14,IF(AND('Raw Data'!N475&gt;4.5,'Raw Data'!N475&lt;=5),'Bảng Giá'!$B$15,IF(AND('Raw Data'!N475&gt;5,'Raw Data'!N475&lt;=5.5),'Bảng Giá'!$B$16,IF(AND('Raw Data'!N475&gt;5.5,'Raw Data'!N475&lt;=6),'Bảng Giá'!$B$17,'Bảng Giá'!$B$18)))))))))))))))</f>
        <v>3&lt;x&lt;=3.5</v>
      </c>
      <c r="Q475" s="48">
        <f t="shared" si="45"/>
        <v>2.0260492040520984E-2</v>
      </c>
      <c r="R475">
        <f t="shared" si="46"/>
        <v>84600</v>
      </c>
      <c r="S475">
        <f t="shared" si="47"/>
        <v>15500</v>
      </c>
    </row>
    <row r="476" spans="1:19" x14ac:dyDescent="0.25">
      <c r="A476" s="12">
        <v>475</v>
      </c>
      <c r="B476" s="12" t="s">
        <v>293</v>
      </c>
      <c r="C476" s="18">
        <v>31677136910879</v>
      </c>
      <c r="D476" s="17">
        <v>43010.623436145834</v>
      </c>
      <c r="E476" s="17">
        <v>43013.445764201388</v>
      </c>
      <c r="F476" s="13" t="s">
        <v>302</v>
      </c>
      <c r="G476" s="12">
        <v>560</v>
      </c>
      <c r="H476" s="12" t="s">
        <v>76</v>
      </c>
      <c r="I476" s="12" t="s">
        <v>191</v>
      </c>
      <c r="J476" s="37">
        <f>INDEX('Bảng Giá'!$C$3:$H$18,MATCH('Raw Data'!P476,'Bảng Giá'!$B$3:$B$18,0),MATCH('Raw Data'!M476,'Bảng Giá'!$C$2:$H$2,0))</f>
        <v>32500</v>
      </c>
      <c r="K476" s="12">
        <v>31700</v>
      </c>
      <c r="L476" s="36">
        <f t="shared" si="42"/>
        <v>2.8223280555539532</v>
      </c>
      <c r="M476" t="str">
        <f>'References data'!H477</f>
        <v>Liên Vùng</v>
      </c>
      <c r="N476">
        <f t="shared" si="43"/>
        <v>0.56000000000000005</v>
      </c>
      <c r="O476">
        <f t="shared" si="44"/>
        <v>800</v>
      </c>
      <c r="P476" t="str">
        <f>IF(AND(N476&gt;0,N476&lt;=0.05),'Bảng Giá'!$B$3,IF(AND(N476&lt;=0.1,N476&gt;0.05),'Bảng Giá'!$B$4,IF(AND('Raw Data'!N476&gt;0.1,'Raw Data'!N476&lt;=0.25),'Bảng Giá'!$B$5,IF(AND('Raw Data'!N476&gt;0.25,'Raw Data'!N476&lt;=0.5),'Bảng Giá'!$B$6,IF(AND('Raw Data'!N476&gt;0.5,'Raw Data'!N476&lt;=1),'Bảng Giá'!$B$7,IF(AND('Raw Data'!N476&gt;1,'Raw Data'!N476&lt;=1.5),'Bảng Giá'!$B$8,IF(AND('Raw Data'!N476&gt;1.5,'Raw Data'!N476&lt;=2),'Bảng Giá'!$B$9,IF(AND('Raw Data'!N476&gt;2,'Raw Data'!N476&lt;=2.5),'Bảng Giá'!$B$10,IF(AND('Raw Data'!N476&gt;2.5,'Raw Data'!N476&lt;=3),'Bảng Giá'!$B$11,IF(AND('Raw Data'!N476&gt;3,'Raw Data'!N476&lt;=3.5),'Bảng Giá'!$B$12,IF(AND('Raw Data'!N476&gt;3.5,'Raw Data'!N476&lt;=4),'Bảng Giá'!$B$13,IF(AND('Raw Data'!N476&gt;4,'Raw Data'!N476&lt;=4.5),'Bảng Giá'!$B$14,IF(AND('Raw Data'!N476&gt;4.5,'Raw Data'!N476&lt;=5),'Bảng Giá'!$B$15,IF(AND('Raw Data'!N476&gt;5,'Raw Data'!N476&lt;=5.5),'Bảng Giá'!$B$16,IF(AND('Raw Data'!N476&gt;5.5,'Raw Data'!N476&lt;=6),'Bảng Giá'!$B$17,'Bảng Giá'!$B$18)))))))))))))))</f>
        <v>0.5&lt;x&lt;=1</v>
      </c>
      <c r="Q476" s="48">
        <f t="shared" si="45"/>
        <v>2.5236593059936908E-2</v>
      </c>
      <c r="R476">
        <f t="shared" si="46"/>
        <v>39000</v>
      </c>
      <c r="S476">
        <f t="shared" si="47"/>
        <v>7300</v>
      </c>
    </row>
    <row r="477" spans="1:19" x14ac:dyDescent="0.25">
      <c r="A477" s="12">
        <v>476</v>
      </c>
      <c r="B477" s="12" t="s">
        <v>293</v>
      </c>
      <c r="C477" s="18">
        <v>31677136909956</v>
      </c>
      <c r="D477" s="17">
        <v>43010.599942905093</v>
      </c>
      <c r="E477" s="17">
        <v>43012.760092592594</v>
      </c>
      <c r="F477" s="13" t="s">
        <v>302</v>
      </c>
      <c r="G477" s="12">
        <v>300</v>
      </c>
      <c r="H477" s="12" t="s">
        <v>76</v>
      </c>
      <c r="I477" s="12" t="s">
        <v>131</v>
      </c>
      <c r="J477" s="37">
        <f>INDEX('Bảng Giá'!$C$3:$H$18,MATCH('Raw Data'!P477,'Bảng Giá'!$B$3:$B$18,0),MATCH('Raw Data'!M477,'Bảng Giá'!$C$2:$H$2,0))</f>
        <v>22500</v>
      </c>
      <c r="K477" s="12">
        <v>22100</v>
      </c>
      <c r="L477" s="36">
        <f t="shared" si="42"/>
        <v>2.1601496875009616</v>
      </c>
      <c r="M477" t="str">
        <f>'References data'!H478</f>
        <v>Liên Vùng đặc biệt</v>
      </c>
      <c r="N477">
        <f t="shared" si="43"/>
        <v>0.3</v>
      </c>
      <c r="O477">
        <f t="shared" si="44"/>
        <v>400</v>
      </c>
      <c r="P477" t="str">
        <f>IF(AND(N477&gt;0,N477&lt;=0.05),'Bảng Giá'!$B$3,IF(AND(N477&lt;=0.1,N477&gt;0.05),'Bảng Giá'!$B$4,IF(AND('Raw Data'!N477&gt;0.1,'Raw Data'!N477&lt;=0.25),'Bảng Giá'!$B$5,IF(AND('Raw Data'!N477&gt;0.25,'Raw Data'!N477&lt;=0.5),'Bảng Giá'!$B$6,IF(AND('Raw Data'!N477&gt;0.5,'Raw Data'!N477&lt;=1),'Bảng Giá'!$B$7,IF(AND('Raw Data'!N477&gt;1,'Raw Data'!N477&lt;=1.5),'Bảng Giá'!$B$8,IF(AND('Raw Data'!N477&gt;1.5,'Raw Data'!N477&lt;=2),'Bảng Giá'!$B$9,IF(AND('Raw Data'!N477&gt;2,'Raw Data'!N477&lt;=2.5),'Bảng Giá'!$B$10,IF(AND('Raw Data'!N477&gt;2.5,'Raw Data'!N477&lt;=3),'Bảng Giá'!$B$11,IF(AND('Raw Data'!N477&gt;3,'Raw Data'!N477&lt;=3.5),'Bảng Giá'!$B$12,IF(AND('Raw Data'!N477&gt;3.5,'Raw Data'!N477&lt;=4),'Bảng Giá'!$B$13,IF(AND('Raw Data'!N477&gt;4,'Raw Data'!N477&lt;=4.5),'Bảng Giá'!$B$14,IF(AND('Raw Data'!N477&gt;4.5,'Raw Data'!N477&lt;=5),'Bảng Giá'!$B$15,IF(AND('Raw Data'!N477&gt;5,'Raw Data'!N477&lt;=5.5),'Bảng Giá'!$B$16,IF(AND('Raw Data'!N477&gt;5.5,'Raw Data'!N477&lt;=6),'Bảng Giá'!$B$17,'Bảng Giá'!$B$18)))))))))))))))</f>
        <v>0.25&lt;x&lt;=0.5</v>
      </c>
      <c r="Q477" s="48">
        <f t="shared" si="45"/>
        <v>1.8099547511312219E-2</v>
      </c>
      <c r="R477">
        <f t="shared" si="46"/>
        <v>27000</v>
      </c>
      <c r="S477">
        <f t="shared" si="47"/>
        <v>4900</v>
      </c>
    </row>
    <row r="478" spans="1:19" x14ac:dyDescent="0.25">
      <c r="A478" s="12">
        <v>477</v>
      </c>
      <c r="B478" s="12" t="s">
        <v>293</v>
      </c>
      <c r="C478" s="18">
        <v>31677136896600</v>
      </c>
      <c r="D478" s="17">
        <v>43009.608443321762</v>
      </c>
      <c r="E478" s="17">
        <v>43011.734103159724</v>
      </c>
      <c r="F478" s="12" t="s">
        <v>321</v>
      </c>
      <c r="G478" s="12">
        <v>1800</v>
      </c>
      <c r="H478" s="12" t="s">
        <v>76</v>
      </c>
      <c r="I478" s="12" t="s">
        <v>332</v>
      </c>
      <c r="J478" s="37">
        <f>INDEX('Bảng Giá'!$C$3:$H$18,MATCH('Raw Data'!P478,'Bảng Giá'!$B$3:$B$18,0),MATCH('Raw Data'!M478,'Bảng Giá'!$C$2:$H$2,0))</f>
        <v>49500</v>
      </c>
      <c r="K478" s="12">
        <v>48300</v>
      </c>
      <c r="L478" s="36">
        <f t="shared" si="42"/>
        <v>2.1256598379623028</v>
      </c>
      <c r="M478" t="str">
        <f>'References data'!H479</f>
        <v>Liên Vùng</v>
      </c>
      <c r="N478">
        <f t="shared" si="43"/>
        <v>1.8</v>
      </c>
      <c r="O478">
        <f t="shared" si="44"/>
        <v>1200</v>
      </c>
      <c r="P478" t="str">
        <f>IF(AND(N478&gt;0,N478&lt;=0.05),'Bảng Giá'!$B$3,IF(AND(N478&lt;=0.1,N478&gt;0.05),'Bảng Giá'!$B$4,IF(AND('Raw Data'!N478&gt;0.1,'Raw Data'!N478&lt;=0.25),'Bảng Giá'!$B$5,IF(AND('Raw Data'!N478&gt;0.25,'Raw Data'!N478&lt;=0.5),'Bảng Giá'!$B$6,IF(AND('Raw Data'!N478&gt;0.5,'Raw Data'!N478&lt;=1),'Bảng Giá'!$B$7,IF(AND('Raw Data'!N478&gt;1,'Raw Data'!N478&lt;=1.5),'Bảng Giá'!$B$8,IF(AND('Raw Data'!N478&gt;1.5,'Raw Data'!N478&lt;=2),'Bảng Giá'!$B$9,IF(AND('Raw Data'!N478&gt;2,'Raw Data'!N478&lt;=2.5),'Bảng Giá'!$B$10,IF(AND('Raw Data'!N478&gt;2.5,'Raw Data'!N478&lt;=3),'Bảng Giá'!$B$11,IF(AND('Raw Data'!N478&gt;3,'Raw Data'!N478&lt;=3.5),'Bảng Giá'!$B$12,IF(AND('Raw Data'!N478&gt;3.5,'Raw Data'!N478&lt;=4),'Bảng Giá'!$B$13,IF(AND('Raw Data'!N478&gt;4,'Raw Data'!N478&lt;=4.5),'Bảng Giá'!$B$14,IF(AND('Raw Data'!N478&gt;4.5,'Raw Data'!N478&lt;=5),'Bảng Giá'!$B$15,IF(AND('Raw Data'!N478&gt;5,'Raw Data'!N478&lt;=5.5),'Bảng Giá'!$B$16,IF(AND('Raw Data'!N478&gt;5.5,'Raw Data'!N478&lt;=6),'Bảng Giá'!$B$17,'Bảng Giá'!$B$18)))))))))))))))</f>
        <v>1.5&lt;x&lt;=2</v>
      </c>
      <c r="Q478" s="48">
        <f t="shared" si="45"/>
        <v>2.4844720496894408E-2</v>
      </c>
      <c r="R478">
        <f t="shared" si="46"/>
        <v>59400</v>
      </c>
      <c r="S478">
        <f t="shared" si="47"/>
        <v>11100</v>
      </c>
    </row>
    <row r="479" spans="1:19" x14ac:dyDescent="0.25">
      <c r="A479" s="12">
        <v>478</v>
      </c>
      <c r="B479" s="12" t="s">
        <v>293</v>
      </c>
      <c r="C479" s="18">
        <v>31677136950826</v>
      </c>
      <c r="D479" s="17">
        <v>43015.930796099536</v>
      </c>
      <c r="E479" s="17">
        <v>43018.641991087963</v>
      </c>
      <c r="F479" s="13" t="s">
        <v>302</v>
      </c>
      <c r="G479" s="12">
        <v>4200</v>
      </c>
      <c r="H479" s="12" t="s">
        <v>76</v>
      </c>
      <c r="I479" s="12" t="s">
        <v>349</v>
      </c>
      <c r="J479" s="37">
        <f>INDEX('Bảng Giá'!$C$3:$H$18,MATCH('Raw Data'!P479,'Bảng Giá'!$B$3:$B$18,0),MATCH('Raw Data'!M479,'Bảng Giá'!$C$2:$H$2,0))</f>
        <v>92000</v>
      </c>
      <c r="K479" s="12">
        <v>89700</v>
      </c>
      <c r="L479" s="36">
        <f t="shared" si="42"/>
        <v>2.7111949884274509</v>
      </c>
      <c r="M479" t="str">
        <f>'References data'!H480</f>
        <v>Liên Vùng</v>
      </c>
      <c r="N479">
        <f t="shared" si="43"/>
        <v>4.2</v>
      </c>
      <c r="O479">
        <f t="shared" si="44"/>
        <v>2300</v>
      </c>
      <c r="P479" t="str">
        <f>IF(AND(N479&gt;0,N479&lt;=0.05),'Bảng Giá'!$B$3,IF(AND(N479&lt;=0.1,N479&gt;0.05),'Bảng Giá'!$B$4,IF(AND('Raw Data'!N479&gt;0.1,'Raw Data'!N479&lt;=0.25),'Bảng Giá'!$B$5,IF(AND('Raw Data'!N479&gt;0.25,'Raw Data'!N479&lt;=0.5),'Bảng Giá'!$B$6,IF(AND('Raw Data'!N479&gt;0.5,'Raw Data'!N479&lt;=1),'Bảng Giá'!$B$7,IF(AND('Raw Data'!N479&gt;1,'Raw Data'!N479&lt;=1.5),'Bảng Giá'!$B$8,IF(AND('Raw Data'!N479&gt;1.5,'Raw Data'!N479&lt;=2),'Bảng Giá'!$B$9,IF(AND('Raw Data'!N479&gt;2,'Raw Data'!N479&lt;=2.5),'Bảng Giá'!$B$10,IF(AND('Raw Data'!N479&gt;2.5,'Raw Data'!N479&lt;=3),'Bảng Giá'!$B$11,IF(AND('Raw Data'!N479&gt;3,'Raw Data'!N479&lt;=3.5),'Bảng Giá'!$B$12,IF(AND('Raw Data'!N479&gt;3.5,'Raw Data'!N479&lt;=4),'Bảng Giá'!$B$13,IF(AND('Raw Data'!N479&gt;4,'Raw Data'!N479&lt;=4.5),'Bảng Giá'!$B$14,IF(AND('Raw Data'!N479&gt;4.5,'Raw Data'!N479&lt;=5),'Bảng Giá'!$B$15,IF(AND('Raw Data'!N479&gt;5,'Raw Data'!N479&lt;=5.5),'Bảng Giá'!$B$16,IF(AND('Raw Data'!N479&gt;5.5,'Raw Data'!N479&lt;=6),'Bảng Giá'!$B$17,'Bảng Giá'!$B$18)))))))))))))))</f>
        <v>4&lt;x&lt;=4.5</v>
      </c>
      <c r="Q479" s="48">
        <f t="shared" si="45"/>
        <v>2.564102564102564E-2</v>
      </c>
      <c r="R479">
        <f t="shared" si="46"/>
        <v>110400</v>
      </c>
      <c r="S479">
        <f t="shared" si="47"/>
        <v>20700</v>
      </c>
    </row>
    <row r="480" spans="1:19" x14ac:dyDescent="0.25">
      <c r="A480" s="12">
        <v>479</v>
      </c>
      <c r="B480" s="12" t="s">
        <v>293</v>
      </c>
      <c r="C480" s="18">
        <v>31677136911539</v>
      </c>
      <c r="D480" s="17">
        <v>43010.738648495368</v>
      </c>
      <c r="E480" s="17">
        <v>43012.751701388886</v>
      </c>
      <c r="F480" s="13" t="s">
        <v>302</v>
      </c>
      <c r="G480" s="12">
        <v>600</v>
      </c>
      <c r="H480" s="12" t="s">
        <v>76</v>
      </c>
      <c r="I480" s="12" t="s">
        <v>142</v>
      </c>
      <c r="J480" s="37">
        <f>INDEX('Bảng Giá'!$C$3:$H$18,MATCH('Raw Data'!P480,'Bảng Giá'!$B$3:$B$18,0),MATCH('Raw Data'!M480,'Bảng Giá'!$C$2:$H$2,0))</f>
        <v>30500</v>
      </c>
      <c r="K480" s="12">
        <v>29900</v>
      </c>
      <c r="L480" s="36">
        <f t="shared" si="42"/>
        <v>2.0130528935187613</v>
      </c>
      <c r="M480" t="str">
        <f>'References data'!H481</f>
        <v>Liên Vùng đặc biệt</v>
      </c>
      <c r="N480">
        <f t="shared" si="43"/>
        <v>0.6</v>
      </c>
      <c r="O480">
        <f t="shared" si="44"/>
        <v>600</v>
      </c>
      <c r="P480" t="str">
        <f>IF(AND(N480&gt;0,N480&lt;=0.05),'Bảng Giá'!$B$3,IF(AND(N480&lt;=0.1,N480&gt;0.05),'Bảng Giá'!$B$4,IF(AND('Raw Data'!N480&gt;0.1,'Raw Data'!N480&lt;=0.25),'Bảng Giá'!$B$5,IF(AND('Raw Data'!N480&gt;0.25,'Raw Data'!N480&lt;=0.5),'Bảng Giá'!$B$6,IF(AND('Raw Data'!N480&gt;0.5,'Raw Data'!N480&lt;=1),'Bảng Giá'!$B$7,IF(AND('Raw Data'!N480&gt;1,'Raw Data'!N480&lt;=1.5),'Bảng Giá'!$B$8,IF(AND('Raw Data'!N480&gt;1.5,'Raw Data'!N480&lt;=2),'Bảng Giá'!$B$9,IF(AND('Raw Data'!N480&gt;2,'Raw Data'!N480&lt;=2.5),'Bảng Giá'!$B$10,IF(AND('Raw Data'!N480&gt;2.5,'Raw Data'!N480&lt;=3),'Bảng Giá'!$B$11,IF(AND('Raw Data'!N480&gt;3,'Raw Data'!N480&lt;=3.5),'Bảng Giá'!$B$12,IF(AND('Raw Data'!N480&gt;3.5,'Raw Data'!N480&lt;=4),'Bảng Giá'!$B$13,IF(AND('Raw Data'!N480&gt;4,'Raw Data'!N480&lt;=4.5),'Bảng Giá'!$B$14,IF(AND('Raw Data'!N480&gt;4.5,'Raw Data'!N480&lt;=5),'Bảng Giá'!$B$15,IF(AND('Raw Data'!N480&gt;5,'Raw Data'!N480&lt;=5.5),'Bảng Giá'!$B$16,IF(AND('Raw Data'!N480&gt;5.5,'Raw Data'!N480&lt;=6),'Bảng Giá'!$B$17,'Bảng Giá'!$B$18)))))))))))))))</f>
        <v>0.5&lt;x&lt;=1</v>
      </c>
      <c r="Q480" s="48">
        <f t="shared" si="45"/>
        <v>2.0066889632107024E-2</v>
      </c>
      <c r="R480">
        <f t="shared" si="46"/>
        <v>36600</v>
      </c>
      <c r="S480">
        <f t="shared" si="47"/>
        <v>6700</v>
      </c>
    </row>
    <row r="481" spans="1:19" x14ac:dyDescent="0.25">
      <c r="A481" s="12">
        <v>480</v>
      </c>
      <c r="B481" s="12" t="s">
        <v>293</v>
      </c>
      <c r="C481" s="18">
        <v>31677136912425</v>
      </c>
      <c r="D481" s="17">
        <v>43011.972685497683</v>
      </c>
      <c r="E481" s="17">
        <v>43013.564549537034</v>
      </c>
      <c r="F481" s="13" t="s">
        <v>302</v>
      </c>
      <c r="G481" s="12">
        <v>3300</v>
      </c>
      <c r="H481" s="12" t="s">
        <v>76</v>
      </c>
      <c r="I481" s="12" t="s">
        <v>339</v>
      </c>
      <c r="J481" s="37">
        <f>INDEX('Bảng Giá'!$C$3:$H$18,MATCH('Raw Data'!P481,'Bảng Giá'!$B$3:$B$18,0),MATCH('Raw Data'!M481,'Bảng Giá'!$C$2:$H$2,0))</f>
        <v>75000</v>
      </c>
      <c r="K481" s="12">
        <v>73200</v>
      </c>
      <c r="L481" s="36">
        <f t="shared" si="42"/>
        <v>1.5918640393501846</v>
      </c>
      <c r="M481" t="str">
        <f>'References data'!H482</f>
        <v>Liên Vùng</v>
      </c>
      <c r="N481">
        <f t="shared" si="43"/>
        <v>3.3</v>
      </c>
      <c r="O481">
        <f t="shared" si="44"/>
        <v>1800</v>
      </c>
      <c r="P481" t="str">
        <f>IF(AND(N481&gt;0,N481&lt;=0.05),'Bảng Giá'!$B$3,IF(AND(N481&lt;=0.1,N481&gt;0.05),'Bảng Giá'!$B$4,IF(AND('Raw Data'!N481&gt;0.1,'Raw Data'!N481&lt;=0.25),'Bảng Giá'!$B$5,IF(AND('Raw Data'!N481&gt;0.25,'Raw Data'!N481&lt;=0.5),'Bảng Giá'!$B$6,IF(AND('Raw Data'!N481&gt;0.5,'Raw Data'!N481&lt;=1),'Bảng Giá'!$B$7,IF(AND('Raw Data'!N481&gt;1,'Raw Data'!N481&lt;=1.5),'Bảng Giá'!$B$8,IF(AND('Raw Data'!N481&gt;1.5,'Raw Data'!N481&lt;=2),'Bảng Giá'!$B$9,IF(AND('Raw Data'!N481&gt;2,'Raw Data'!N481&lt;=2.5),'Bảng Giá'!$B$10,IF(AND('Raw Data'!N481&gt;2.5,'Raw Data'!N481&lt;=3),'Bảng Giá'!$B$11,IF(AND('Raw Data'!N481&gt;3,'Raw Data'!N481&lt;=3.5),'Bảng Giá'!$B$12,IF(AND('Raw Data'!N481&gt;3.5,'Raw Data'!N481&lt;=4),'Bảng Giá'!$B$13,IF(AND('Raw Data'!N481&gt;4,'Raw Data'!N481&lt;=4.5),'Bảng Giá'!$B$14,IF(AND('Raw Data'!N481&gt;4.5,'Raw Data'!N481&lt;=5),'Bảng Giá'!$B$15,IF(AND('Raw Data'!N481&gt;5,'Raw Data'!N481&lt;=5.5),'Bảng Giá'!$B$16,IF(AND('Raw Data'!N481&gt;5.5,'Raw Data'!N481&lt;=6),'Bảng Giá'!$B$17,'Bảng Giá'!$B$18)))))))))))))))</f>
        <v>3&lt;x&lt;=3.5</v>
      </c>
      <c r="Q481" s="48">
        <f t="shared" si="45"/>
        <v>2.4590163934426229E-2</v>
      </c>
      <c r="R481">
        <f t="shared" si="46"/>
        <v>90000</v>
      </c>
      <c r="S481">
        <f t="shared" si="47"/>
        <v>16800</v>
      </c>
    </row>
    <row r="482" spans="1:19" x14ac:dyDescent="0.25">
      <c r="A482" s="12">
        <v>481</v>
      </c>
      <c r="B482" s="12" t="s">
        <v>293</v>
      </c>
      <c r="C482" s="18">
        <v>31677136946823</v>
      </c>
      <c r="D482" s="17">
        <v>43016.757724768519</v>
      </c>
      <c r="E482" s="17">
        <v>43018.697390856483</v>
      </c>
      <c r="F482" s="13" t="s">
        <v>302</v>
      </c>
      <c r="G482" s="12">
        <v>3000</v>
      </c>
      <c r="H482" s="12" t="s">
        <v>76</v>
      </c>
      <c r="I482" s="12" t="s">
        <v>101</v>
      </c>
      <c r="J482" s="37">
        <f>INDEX('Bảng Giá'!$C$3:$H$18,MATCH('Raw Data'!P482,'Bảng Giá'!$B$3:$B$18,0),MATCH('Raw Data'!M482,'Bảng Giá'!$C$2:$H$2,0))</f>
        <v>66500</v>
      </c>
      <c r="K482" s="12">
        <v>73200</v>
      </c>
      <c r="L482" s="36">
        <f t="shared" si="42"/>
        <v>1.9396660879647243</v>
      </c>
      <c r="M482" t="str">
        <f>'References data'!H483</f>
        <v>Liên Vùng</v>
      </c>
      <c r="N482">
        <f t="shared" si="43"/>
        <v>3</v>
      </c>
      <c r="O482">
        <f t="shared" si="44"/>
        <v>-6700</v>
      </c>
      <c r="P482" t="str">
        <f>IF(AND(N482&gt;0,N482&lt;=0.05),'Bảng Giá'!$B$3,IF(AND(N482&lt;=0.1,N482&gt;0.05),'Bảng Giá'!$B$4,IF(AND('Raw Data'!N482&gt;0.1,'Raw Data'!N482&lt;=0.25),'Bảng Giá'!$B$5,IF(AND('Raw Data'!N482&gt;0.25,'Raw Data'!N482&lt;=0.5),'Bảng Giá'!$B$6,IF(AND('Raw Data'!N482&gt;0.5,'Raw Data'!N482&lt;=1),'Bảng Giá'!$B$7,IF(AND('Raw Data'!N482&gt;1,'Raw Data'!N482&lt;=1.5),'Bảng Giá'!$B$8,IF(AND('Raw Data'!N482&gt;1.5,'Raw Data'!N482&lt;=2),'Bảng Giá'!$B$9,IF(AND('Raw Data'!N482&gt;2,'Raw Data'!N482&lt;=2.5),'Bảng Giá'!$B$10,IF(AND('Raw Data'!N482&gt;2.5,'Raw Data'!N482&lt;=3),'Bảng Giá'!$B$11,IF(AND('Raw Data'!N482&gt;3,'Raw Data'!N482&lt;=3.5),'Bảng Giá'!$B$12,IF(AND('Raw Data'!N482&gt;3.5,'Raw Data'!N482&lt;=4),'Bảng Giá'!$B$13,IF(AND('Raw Data'!N482&gt;4,'Raw Data'!N482&lt;=4.5),'Bảng Giá'!$B$14,IF(AND('Raw Data'!N482&gt;4.5,'Raw Data'!N482&lt;=5),'Bảng Giá'!$B$15,IF(AND('Raw Data'!N482&gt;5,'Raw Data'!N482&lt;=5.5),'Bảng Giá'!$B$16,IF(AND('Raw Data'!N482&gt;5.5,'Raw Data'!N482&lt;=6),'Bảng Giá'!$B$17,'Bảng Giá'!$B$18)))))))))))))))</f>
        <v>2.5&lt;x&lt;=3</v>
      </c>
      <c r="Q482" s="48">
        <f t="shared" si="45"/>
        <v>-9.1530054644808748E-2</v>
      </c>
      <c r="R482">
        <f t="shared" si="46"/>
        <v>79800</v>
      </c>
      <c r="S482">
        <f t="shared" si="47"/>
        <v>6600</v>
      </c>
    </row>
    <row r="483" spans="1:19" x14ac:dyDescent="0.25">
      <c r="A483" s="12">
        <v>482</v>
      </c>
      <c r="B483" s="12" t="s">
        <v>293</v>
      </c>
      <c r="C483" s="18">
        <v>31677136898051</v>
      </c>
      <c r="D483" s="17">
        <v>43009.713350578706</v>
      </c>
      <c r="E483" s="17">
        <v>43012.756111111114</v>
      </c>
      <c r="F483" s="13" t="s">
        <v>302</v>
      </c>
      <c r="G483" s="12">
        <v>3500</v>
      </c>
      <c r="H483" s="12" t="s">
        <v>76</v>
      </c>
      <c r="I483" s="12" t="s">
        <v>350</v>
      </c>
      <c r="J483" s="37">
        <f>INDEX('Bảng Giá'!$C$3:$H$18,MATCH('Raw Data'!P483,'Bảng Giá'!$B$3:$B$18,0),MATCH('Raw Data'!M483,'Bảng Giá'!$C$2:$H$2,0))</f>
        <v>75000</v>
      </c>
      <c r="K483" s="12">
        <v>81500</v>
      </c>
      <c r="L483" s="36">
        <f t="shared" si="42"/>
        <v>3.0427605324075557</v>
      </c>
      <c r="M483" t="str">
        <f>'References data'!H484</f>
        <v>Liên Vùng</v>
      </c>
      <c r="N483">
        <f t="shared" si="43"/>
        <v>3.5</v>
      </c>
      <c r="O483">
        <f t="shared" si="44"/>
        <v>-6500</v>
      </c>
      <c r="P483" t="str">
        <f>IF(AND(N483&gt;0,N483&lt;=0.05),'Bảng Giá'!$B$3,IF(AND(N483&lt;=0.1,N483&gt;0.05),'Bảng Giá'!$B$4,IF(AND('Raw Data'!N483&gt;0.1,'Raw Data'!N483&lt;=0.25),'Bảng Giá'!$B$5,IF(AND('Raw Data'!N483&gt;0.25,'Raw Data'!N483&lt;=0.5),'Bảng Giá'!$B$6,IF(AND('Raw Data'!N483&gt;0.5,'Raw Data'!N483&lt;=1),'Bảng Giá'!$B$7,IF(AND('Raw Data'!N483&gt;1,'Raw Data'!N483&lt;=1.5),'Bảng Giá'!$B$8,IF(AND('Raw Data'!N483&gt;1.5,'Raw Data'!N483&lt;=2),'Bảng Giá'!$B$9,IF(AND('Raw Data'!N483&gt;2,'Raw Data'!N483&lt;=2.5),'Bảng Giá'!$B$10,IF(AND('Raw Data'!N483&gt;2.5,'Raw Data'!N483&lt;=3),'Bảng Giá'!$B$11,IF(AND('Raw Data'!N483&gt;3,'Raw Data'!N483&lt;=3.5),'Bảng Giá'!$B$12,IF(AND('Raw Data'!N483&gt;3.5,'Raw Data'!N483&lt;=4),'Bảng Giá'!$B$13,IF(AND('Raw Data'!N483&gt;4,'Raw Data'!N483&lt;=4.5),'Bảng Giá'!$B$14,IF(AND('Raw Data'!N483&gt;4.5,'Raw Data'!N483&lt;=5),'Bảng Giá'!$B$15,IF(AND('Raw Data'!N483&gt;5,'Raw Data'!N483&lt;=5.5),'Bảng Giá'!$B$16,IF(AND('Raw Data'!N483&gt;5.5,'Raw Data'!N483&lt;=6),'Bảng Giá'!$B$17,'Bảng Giá'!$B$18)))))))))))))))</f>
        <v>3&lt;x&lt;=3.5</v>
      </c>
      <c r="Q483" s="48">
        <f t="shared" si="45"/>
        <v>-7.9754601226993863E-2</v>
      </c>
      <c r="R483">
        <f t="shared" si="46"/>
        <v>90000</v>
      </c>
      <c r="S483">
        <f t="shared" si="47"/>
        <v>8500</v>
      </c>
    </row>
    <row r="484" spans="1:19" x14ac:dyDescent="0.25">
      <c r="A484" s="12">
        <v>483</v>
      </c>
      <c r="B484" s="12" t="s">
        <v>293</v>
      </c>
      <c r="C484" s="18">
        <v>31677136906844</v>
      </c>
      <c r="D484" s="17">
        <v>43011.614563738425</v>
      </c>
      <c r="E484" s="17">
        <v>43015.603071990743</v>
      </c>
      <c r="F484" s="13" t="s">
        <v>302</v>
      </c>
      <c r="G484" s="12">
        <v>1010</v>
      </c>
      <c r="H484" s="12" t="s">
        <v>76</v>
      </c>
      <c r="I484" s="12" t="s">
        <v>351</v>
      </c>
      <c r="J484" s="37">
        <f>INDEX('Bảng Giá'!$C$3:$H$18,MATCH('Raw Data'!P484,'Bảng Giá'!$B$3:$B$18,0),MATCH('Raw Data'!M484,'Bảng Giá'!$C$2:$H$2,0))</f>
        <v>41000</v>
      </c>
      <c r="K484" s="12">
        <v>40000</v>
      </c>
      <c r="L484" s="36">
        <f t="shared" si="42"/>
        <v>3.9885082523178426</v>
      </c>
      <c r="M484" t="str">
        <f>'References data'!H485</f>
        <v>Liên Vùng</v>
      </c>
      <c r="N484">
        <f t="shared" si="43"/>
        <v>1.01</v>
      </c>
      <c r="O484">
        <f t="shared" si="44"/>
        <v>1000</v>
      </c>
      <c r="P484" t="str">
        <f>IF(AND(N484&gt;0,N484&lt;=0.05),'Bảng Giá'!$B$3,IF(AND(N484&lt;=0.1,N484&gt;0.05),'Bảng Giá'!$B$4,IF(AND('Raw Data'!N484&gt;0.1,'Raw Data'!N484&lt;=0.25),'Bảng Giá'!$B$5,IF(AND('Raw Data'!N484&gt;0.25,'Raw Data'!N484&lt;=0.5),'Bảng Giá'!$B$6,IF(AND('Raw Data'!N484&gt;0.5,'Raw Data'!N484&lt;=1),'Bảng Giá'!$B$7,IF(AND('Raw Data'!N484&gt;1,'Raw Data'!N484&lt;=1.5),'Bảng Giá'!$B$8,IF(AND('Raw Data'!N484&gt;1.5,'Raw Data'!N484&lt;=2),'Bảng Giá'!$B$9,IF(AND('Raw Data'!N484&gt;2,'Raw Data'!N484&lt;=2.5),'Bảng Giá'!$B$10,IF(AND('Raw Data'!N484&gt;2.5,'Raw Data'!N484&lt;=3),'Bảng Giá'!$B$11,IF(AND('Raw Data'!N484&gt;3,'Raw Data'!N484&lt;=3.5),'Bảng Giá'!$B$12,IF(AND('Raw Data'!N484&gt;3.5,'Raw Data'!N484&lt;=4),'Bảng Giá'!$B$13,IF(AND('Raw Data'!N484&gt;4,'Raw Data'!N484&lt;=4.5),'Bảng Giá'!$B$14,IF(AND('Raw Data'!N484&gt;4.5,'Raw Data'!N484&lt;=5),'Bảng Giá'!$B$15,IF(AND('Raw Data'!N484&gt;5,'Raw Data'!N484&lt;=5.5),'Bảng Giá'!$B$16,IF(AND('Raw Data'!N484&gt;5.5,'Raw Data'!N484&lt;=6),'Bảng Giá'!$B$17,'Bảng Giá'!$B$18)))))))))))))))</f>
        <v>1&lt;x&lt;=1.5</v>
      </c>
      <c r="Q484" s="48">
        <f t="shared" si="45"/>
        <v>2.5000000000000001E-2</v>
      </c>
      <c r="R484">
        <f t="shared" si="46"/>
        <v>49200</v>
      </c>
      <c r="S484">
        <f t="shared" si="47"/>
        <v>9200</v>
      </c>
    </row>
    <row r="485" spans="1:19" x14ac:dyDescent="0.25">
      <c r="A485" s="12">
        <v>484</v>
      </c>
      <c r="B485" s="12" t="s">
        <v>293</v>
      </c>
      <c r="C485" s="18">
        <v>31677136913815</v>
      </c>
      <c r="D485" s="17">
        <v>43012.586821990742</v>
      </c>
      <c r="E485" s="17">
        <v>43013.659688460648</v>
      </c>
      <c r="F485" s="13" t="s">
        <v>302</v>
      </c>
      <c r="G485" s="12">
        <v>7000</v>
      </c>
      <c r="H485" s="12" t="s">
        <v>76</v>
      </c>
      <c r="I485" s="12" t="s">
        <v>128</v>
      </c>
      <c r="J485" s="37">
        <f>INDEX('Bảng Giá'!$C$3:$H$18,MATCH('Raw Data'!P485,'Bảng Giá'!$B$3:$B$18,0),MATCH('Raw Data'!M485,'Bảng Giá'!$C$2:$H$2,0))</f>
        <v>8000</v>
      </c>
      <c r="K485" s="12">
        <v>124000</v>
      </c>
      <c r="L485" s="36">
        <f t="shared" si="42"/>
        <v>1.0728664699054207</v>
      </c>
      <c r="M485" t="str">
        <f>'References data'!H486</f>
        <v>Liên Vùng đặc biệt</v>
      </c>
      <c r="N485" s="46">
        <f t="shared" si="43"/>
        <v>7</v>
      </c>
      <c r="O485">
        <f t="shared" si="44"/>
        <v>-116000</v>
      </c>
      <c r="P485" t="str">
        <f>IF(AND(N485&gt;0,N485&lt;=0.05),'Bảng Giá'!$B$3,IF(AND(N485&lt;=0.1,N485&gt;0.05),'Bảng Giá'!$B$4,IF(AND('Raw Data'!N485&gt;0.1,'Raw Data'!N485&lt;=0.25),'Bảng Giá'!$B$5,IF(AND('Raw Data'!N485&gt;0.25,'Raw Data'!N485&lt;=0.5),'Bảng Giá'!$B$6,IF(AND('Raw Data'!N485&gt;0.5,'Raw Data'!N485&lt;=1),'Bảng Giá'!$B$7,IF(AND('Raw Data'!N485&gt;1,'Raw Data'!N485&lt;=1.5),'Bảng Giá'!$B$8,IF(AND('Raw Data'!N485&gt;1.5,'Raw Data'!N485&lt;=2),'Bảng Giá'!$B$9,IF(AND('Raw Data'!N485&gt;2,'Raw Data'!N485&lt;=2.5),'Bảng Giá'!$B$10,IF(AND('Raw Data'!N485&gt;2.5,'Raw Data'!N485&lt;=3),'Bảng Giá'!$B$11,IF(AND('Raw Data'!N485&gt;3,'Raw Data'!N485&lt;=3.5),'Bảng Giá'!$B$12,IF(AND('Raw Data'!N485&gt;3.5,'Raw Data'!N485&lt;=4),'Bảng Giá'!$B$13,IF(AND('Raw Data'!N485&gt;4,'Raw Data'!N485&lt;=4.5),'Bảng Giá'!$B$14,IF(AND('Raw Data'!N485&gt;4.5,'Raw Data'!N485&lt;=5),'Bảng Giá'!$B$15,IF(AND('Raw Data'!N485&gt;5,'Raw Data'!N485&lt;=5.5),'Bảng Giá'!$B$16,IF(AND('Raw Data'!N485&gt;5.5,'Raw Data'!N485&lt;=6),'Bảng Giá'!$B$17,'Bảng Giá'!$B$18)))))))))))))))</f>
        <v>Next 0.5</v>
      </c>
      <c r="Q485" s="48">
        <f t="shared" si="45"/>
        <v>-0.93548387096774188</v>
      </c>
      <c r="R485">
        <f t="shared" si="46"/>
        <v>9600</v>
      </c>
      <c r="S485">
        <f t="shared" si="47"/>
        <v>-114400</v>
      </c>
    </row>
    <row r="486" spans="1:19" x14ac:dyDescent="0.25">
      <c r="A486" s="12">
        <v>485</v>
      </c>
      <c r="B486" s="12" t="s">
        <v>293</v>
      </c>
      <c r="C486" s="18">
        <v>31677136927685</v>
      </c>
      <c r="D486" s="17">
        <v>43012.60154019676</v>
      </c>
      <c r="E486" s="17">
        <v>43017.397851354166</v>
      </c>
      <c r="F486" s="13" t="s">
        <v>302</v>
      </c>
      <c r="G486" s="12">
        <v>350</v>
      </c>
      <c r="H486" s="12" t="s">
        <v>76</v>
      </c>
      <c r="I486" s="12" t="s">
        <v>275</v>
      </c>
      <c r="J486" s="37">
        <f>INDEX('Bảng Giá'!$C$3:$H$18,MATCH('Raw Data'!P486,'Bảng Giá'!$B$3:$B$18,0),MATCH('Raw Data'!M486,'Bảng Giá'!$C$2:$H$2,0))</f>
        <v>26000</v>
      </c>
      <c r="K486" s="12">
        <v>25400</v>
      </c>
      <c r="L486" s="36">
        <f t="shared" si="42"/>
        <v>4.7963111574063078</v>
      </c>
      <c r="M486" t="str">
        <f>'References data'!H487</f>
        <v>Liên Vùng</v>
      </c>
      <c r="N486">
        <f t="shared" si="43"/>
        <v>0.35</v>
      </c>
      <c r="O486">
        <f t="shared" si="44"/>
        <v>600</v>
      </c>
      <c r="P486" t="str">
        <f>IF(AND(N486&gt;0,N486&lt;=0.05),'Bảng Giá'!$B$3,IF(AND(N486&lt;=0.1,N486&gt;0.05),'Bảng Giá'!$B$4,IF(AND('Raw Data'!N486&gt;0.1,'Raw Data'!N486&lt;=0.25),'Bảng Giá'!$B$5,IF(AND('Raw Data'!N486&gt;0.25,'Raw Data'!N486&lt;=0.5),'Bảng Giá'!$B$6,IF(AND('Raw Data'!N486&gt;0.5,'Raw Data'!N486&lt;=1),'Bảng Giá'!$B$7,IF(AND('Raw Data'!N486&gt;1,'Raw Data'!N486&lt;=1.5),'Bảng Giá'!$B$8,IF(AND('Raw Data'!N486&gt;1.5,'Raw Data'!N486&lt;=2),'Bảng Giá'!$B$9,IF(AND('Raw Data'!N486&gt;2,'Raw Data'!N486&lt;=2.5),'Bảng Giá'!$B$10,IF(AND('Raw Data'!N486&gt;2.5,'Raw Data'!N486&lt;=3),'Bảng Giá'!$B$11,IF(AND('Raw Data'!N486&gt;3,'Raw Data'!N486&lt;=3.5),'Bảng Giá'!$B$12,IF(AND('Raw Data'!N486&gt;3.5,'Raw Data'!N486&lt;=4),'Bảng Giá'!$B$13,IF(AND('Raw Data'!N486&gt;4,'Raw Data'!N486&lt;=4.5),'Bảng Giá'!$B$14,IF(AND('Raw Data'!N486&gt;4.5,'Raw Data'!N486&lt;=5),'Bảng Giá'!$B$15,IF(AND('Raw Data'!N486&gt;5,'Raw Data'!N486&lt;=5.5),'Bảng Giá'!$B$16,IF(AND('Raw Data'!N486&gt;5.5,'Raw Data'!N486&lt;=6),'Bảng Giá'!$B$17,'Bảng Giá'!$B$18)))))))))))))))</f>
        <v>0.25&lt;x&lt;=0.5</v>
      </c>
      <c r="Q486" s="48">
        <f t="shared" si="45"/>
        <v>2.3622047244094488E-2</v>
      </c>
      <c r="R486">
        <f t="shared" si="46"/>
        <v>31200</v>
      </c>
      <c r="S486">
        <f t="shared" si="47"/>
        <v>5800</v>
      </c>
    </row>
    <row r="487" spans="1:19" x14ac:dyDescent="0.25">
      <c r="A487" s="12">
        <v>486</v>
      </c>
      <c r="B487" s="12" t="s">
        <v>293</v>
      </c>
      <c r="C487" s="18">
        <v>31677136934263</v>
      </c>
      <c r="D487" s="17">
        <v>43014.018201041668</v>
      </c>
      <c r="E487" s="17">
        <v>43017.482287581021</v>
      </c>
      <c r="F487" s="13" t="s">
        <v>302</v>
      </c>
      <c r="G487" s="12">
        <v>14400</v>
      </c>
      <c r="H487" s="12" t="s">
        <v>76</v>
      </c>
      <c r="I487" s="12" t="s">
        <v>312</v>
      </c>
      <c r="J487" s="37">
        <f>INDEX('Bảng Giá'!$C$3:$H$18,MATCH('Raw Data'!P487,'Bảng Giá'!$B$3:$B$18,0),MATCH('Raw Data'!M487,'Bảng Giá'!$C$2:$H$2,0))</f>
        <v>8500</v>
      </c>
      <c r="K487" s="12">
        <v>253800</v>
      </c>
      <c r="L487" s="36">
        <f t="shared" si="42"/>
        <v>3.4640865393521381</v>
      </c>
      <c r="M487" t="str">
        <f>'References data'!H488</f>
        <v>Liên Vùng</v>
      </c>
      <c r="N487" s="46">
        <f t="shared" si="43"/>
        <v>14.4</v>
      </c>
      <c r="O487">
        <f t="shared" si="44"/>
        <v>-245300</v>
      </c>
      <c r="P487" t="str">
        <f>IF(AND(N487&gt;0,N487&lt;=0.05),'Bảng Giá'!$B$3,IF(AND(N487&lt;=0.1,N487&gt;0.05),'Bảng Giá'!$B$4,IF(AND('Raw Data'!N487&gt;0.1,'Raw Data'!N487&lt;=0.25),'Bảng Giá'!$B$5,IF(AND('Raw Data'!N487&gt;0.25,'Raw Data'!N487&lt;=0.5),'Bảng Giá'!$B$6,IF(AND('Raw Data'!N487&gt;0.5,'Raw Data'!N487&lt;=1),'Bảng Giá'!$B$7,IF(AND('Raw Data'!N487&gt;1,'Raw Data'!N487&lt;=1.5),'Bảng Giá'!$B$8,IF(AND('Raw Data'!N487&gt;1.5,'Raw Data'!N487&lt;=2),'Bảng Giá'!$B$9,IF(AND('Raw Data'!N487&gt;2,'Raw Data'!N487&lt;=2.5),'Bảng Giá'!$B$10,IF(AND('Raw Data'!N487&gt;2.5,'Raw Data'!N487&lt;=3),'Bảng Giá'!$B$11,IF(AND('Raw Data'!N487&gt;3,'Raw Data'!N487&lt;=3.5),'Bảng Giá'!$B$12,IF(AND('Raw Data'!N487&gt;3.5,'Raw Data'!N487&lt;=4),'Bảng Giá'!$B$13,IF(AND('Raw Data'!N487&gt;4,'Raw Data'!N487&lt;=4.5),'Bảng Giá'!$B$14,IF(AND('Raw Data'!N487&gt;4.5,'Raw Data'!N487&lt;=5),'Bảng Giá'!$B$15,IF(AND('Raw Data'!N487&gt;5,'Raw Data'!N487&lt;=5.5),'Bảng Giá'!$B$16,IF(AND('Raw Data'!N487&gt;5.5,'Raw Data'!N487&lt;=6),'Bảng Giá'!$B$17,'Bảng Giá'!$B$18)))))))))))))))</f>
        <v>Next 0.5</v>
      </c>
      <c r="Q487" s="48">
        <f t="shared" si="45"/>
        <v>-0.96650906225374311</v>
      </c>
      <c r="R487">
        <f t="shared" si="46"/>
        <v>10200</v>
      </c>
      <c r="S487">
        <f t="shared" si="47"/>
        <v>-243600</v>
      </c>
    </row>
    <row r="488" spans="1:19" x14ac:dyDescent="0.25">
      <c r="A488" s="12">
        <v>487</v>
      </c>
      <c r="B488" s="12" t="s">
        <v>293</v>
      </c>
      <c r="C488" s="18">
        <v>31677136971635</v>
      </c>
      <c r="D488" s="17">
        <v>43019.854603900465</v>
      </c>
      <c r="E488" s="17">
        <v>43022.50580752315</v>
      </c>
      <c r="F488" s="13" t="s">
        <v>302</v>
      </c>
      <c r="G488" s="12">
        <v>4278</v>
      </c>
      <c r="H488" s="12" t="s">
        <v>76</v>
      </c>
      <c r="I488" s="12" t="s">
        <v>312</v>
      </c>
      <c r="J488" s="37">
        <f>INDEX('Bảng Giá'!$C$3:$H$18,MATCH('Raw Data'!P488,'Bảng Giá'!$B$3:$B$18,0),MATCH('Raw Data'!M488,'Bảng Giá'!$C$2:$H$2,0))</f>
        <v>92000</v>
      </c>
      <c r="K488" s="12">
        <v>89700</v>
      </c>
      <c r="L488" s="36">
        <f t="shared" si="42"/>
        <v>2.6512036226849887</v>
      </c>
      <c r="M488" t="str">
        <f>'References data'!H489</f>
        <v>Liên Vùng</v>
      </c>
      <c r="N488">
        <f t="shared" si="43"/>
        <v>4.2779999999999996</v>
      </c>
      <c r="O488">
        <f t="shared" si="44"/>
        <v>2300</v>
      </c>
      <c r="P488" t="str">
        <f>IF(AND(N488&gt;0,N488&lt;=0.05),'Bảng Giá'!$B$3,IF(AND(N488&lt;=0.1,N488&gt;0.05),'Bảng Giá'!$B$4,IF(AND('Raw Data'!N488&gt;0.1,'Raw Data'!N488&lt;=0.25),'Bảng Giá'!$B$5,IF(AND('Raw Data'!N488&gt;0.25,'Raw Data'!N488&lt;=0.5),'Bảng Giá'!$B$6,IF(AND('Raw Data'!N488&gt;0.5,'Raw Data'!N488&lt;=1),'Bảng Giá'!$B$7,IF(AND('Raw Data'!N488&gt;1,'Raw Data'!N488&lt;=1.5),'Bảng Giá'!$B$8,IF(AND('Raw Data'!N488&gt;1.5,'Raw Data'!N488&lt;=2),'Bảng Giá'!$B$9,IF(AND('Raw Data'!N488&gt;2,'Raw Data'!N488&lt;=2.5),'Bảng Giá'!$B$10,IF(AND('Raw Data'!N488&gt;2.5,'Raw Data'!N488&lt;=3),'Bảng Giá'!$B$11,IF(AND('Raw Data'!N488&gt;3,'Raw Data'!N488&lt;=3.5),'Bảng Giá'!$B$12,IF(AND('Raw Data'!N488&gt;3.5,'Raw Data'!N488&lt;=4),'Bảng Giá'!$B$13,IF(AND('Raw Data'!N488&gt;4,'Raw Data'!N488&lt;=4.5),'Bảng Giá'!$B$14,IF(AND('Raw Data'!N488&gt;4.5,'Raw Data'!N488&lt;=5),'Bảng Giá'!$B$15,IF(AND('Raw Data'!N488&gt;5,'Raw Data'!N488&lt;=5.5),'Bảng Giá'!$B$16,IF(AND('Raw Data'!N488&gt;5.5,'Raw Data'!N488&lt;=6),'Bảng Giá'!$B$17,'Bảng Giá'!$B$18)))))))))))))))</f>
        <v>4&lt;x&lt;=4.5</v>
      </c>
      <c r="Q488" s="48">
        <f t="shared" si="45"/>
        <v>2.564102564102564E-2</v>
      </c>
      <c r="R488">
        <f t="shared" si="46"/>
        <v>110400</v>
      </c>
      <c r="S488">
        <f t="shared" si="47"/>
        <v>20700</v>
      </c>
    </row>
    <row r="489" spans="1:19" x14ac:dyDescent="0.25">
      <c r="A489" s="12">
        <v>488</v>
      </c>
      <c r="B489" s="12" t="s">
        <v>293</v>
      </c>
      <c r="C489" s="18">
        <v>31677136949592</v>
      </c>
      <c r="D489" s="17">
        <v>43015.930776886576</v>
      </c>
      <c r="E489" s="17">
        <v>43017.622039201386</v>
      </c>
      <c r="F489" s="13" t="s">
        <v>302</v>
      </c>
      <c r="G489" s="12">
        <v>4375</v>
      </c>
      <c r="H489" s="12" t="s">
        <v>76</v>
      </c>
      <c r="I489" s="12" t="s">
        <v>289</v>
      </c>
      <c r="J489" s="37">
        <f>INDEX('Bảng Giá'!$C$3:$H$18,MATCH('Raw Data'!P489,'Bảng Giá'!$B$3:$B$18,0),MATCH('Raw Data'!M489,'Bảng Giá'!$C$2:$H$2,0))</f>
        <v>86500</v>
      </c>
      <c r="K489" s="12">
        <v>84800</v>
      </c>
      <c r="L489" s="36">
        <f t="shared" si="42"/>
        <v>1.691262314809137</v>
      </c>
      <c r="M489" t="str">
        <f>'References data'!H490</f>
        <v>Liên Vùng đặc biệt</v>
      </c>
      <c r="N489">
        <f t="shared" si="43"/>
        <v>4.375</v>
      </c>
      <c r="O489">
        <f t="shared" si="44"/>
        <v>1700</v>
      </c>
      <c r="P489" t="str">
        <f>IF(AND(N489&gt;0,N489&lt;=0.05),'Bảng Giá'!$B$3,IF(AND(N489&lt;=0.1,N489&gt;0.05),'Bảng Giá'!$B$4,IF(AND('Raw Data'!N489&gt;0.1,'Raw Data'!N489&lt;=0.25),'Bảng Giá'!$B$5,IF(AND('Raw Data'!N489&gt;0.25,'Raw Data'!N489&lt;=0.5),'Bảng Giá'!$B$6,IF(AND('Raw Data'!N489&gt;0.5,'Raw Data'!N489&lt;=1),'Bảng Giá'!$B$7,IF(AND('Raw Data'!N489&gt;1,'Raw Data'!N489&lt;=1.5),'Bảng Giá'!$B$8,IF(AND('Raw Data'!N489&gt;1.5,'Raw Data'!N489&lt;=2),'Bảng Giá'!$B$9,IF(AND('Raw Data'!N489&gt;2,'Raw Data'!N489&lt;=2.5),'Bảng Giá'!$B$10,IF(AND('Raw Data'!N489&gt;2.5,'Raw Data'!N489&lt;=3),'Bảng Giá'!$B$11,IF(AND('Raw Data'!N489&gt;3,'Raw Data'!N489&lt;=3.5),'Bảng Giá'!$B$12,IF(AND('Raw Data'!N489&gt;3.5,'Raw Data'!N489&lt;=4),'Bảng Giá'!$B$13,IF(AND('Raw Data'!N489&gt;4,'Raw Data'!N489&lt;=4.5),'Bảng Giá'!$B$14,IF(AND('Raw Data'!N489&gt;4.5,'Raw Data'!N489&lt;=5),'Bảng Giá'!$B$15,IF(AND('Raw Data'!N489&gt;5,'Raw Data'!N489&lt;=5.5),'Bảng Giá'!$B$16,IF(AND('Raw Data'!N489&gt;5.5,'Raw Data'!N489&lt;=6),'Bảng Giá'!$B$17,'Bảng Giá'!$B$18)))))))))))))))</f>
        <v>4&lt;x&lt;=4.5</v>
      </c>
      <c r="Q489" s="48">
        <f t="shared" si="45"/>
        <v>2.0047169811320754E-2</v>
      </c>
      <c r="R489">
        <f t="shared" si="46"/>
        <v>103800</v>
      </c>
      <c r="S489">
        <f t="shared" si="47"/>
        <v>19000</v>
      </c>
    </row>
    <row r="490" spans="1:19" x14ac:dyDescent="0.25">
      <c r="A490" s="12">
        <v>489</v>
      </c>
      <c r="B490" s="12" t="s">
        <v>293</v>
      </c>
      <c r="C490" s="18">
        <v>31677136917907</v>
      </c>
      <c r="D490" s="17">
        <v>43011.857216400465</v>
      </c>
      <c r="E490" s="17">
        <v>43014.435062812503</v>
      </c>
      <c r="F490" s="13" t="s">
        <v>302</v>
      </c>
      <c r="G490" s="12">
        <v>11250</v>
      </c>
      <c r="H490" s="12" t="s">
        <v>76</v>
      </c>
      <c r="I490" s="12" t="s">
        <v>90</v>
      </c>
      <c r="J490" s="37">
        <f>INDEX('Bảng Giá'!$C$3:$H$18,MATCH('Raw Data'!P490,'Bảng Giá'!$B$3:$B$18,0),MATCH('Raw Data'!M490,'Bảng Giá'!$C$2:$H$2,0))</f>
        <v>8500</v>
      </c>
      <c r="K490" s="12">
        <v>201600</v>
      </c>
      <c r="L490" s="36">
        <f t="shared" si="42"/>
        <v>2.5778464120376157</v>
      </c>
      <c r="M490" t="str">
        <f>'References data'!H491</f>
        <v>Liên Vùng</v>
      </c>
      <c r="N490" s="46">
        <f t="shared" si="43"/>
        <v>11.25</v>
      </c>
      <c r="O490">
        <f t="shared" si="44"/>
        <v>-193100</v>
      </c>
      <c r="P490" t="str">
        <f>IF(AND(N490&gt;0,N490&lt;=0.05),'Bảng Giá'!$B$3,IF(AND(N490&lt;=0.1,N490&gt;0.05),'Bảng Giá'!$B$4,IF(AND('Raw Data'!N490&gt;0.1,'Raw Data'!N490&lt;=0.25),'Bảng Giá'!$B$5,IF(AND('Raw Data'!N490&gt;0.25,'Raw Data'!N490&lt;=0.5),'Bảng Giá'!$B$6,IF(AND('Raw Data'!N490&gt;0.5,'Raw Data'!N490&lt;=1),'Bảng Giá'!$B$7,IF(AND('Raw Data'!N490&gt;1,'Raw Data'!N490&lt;=1.5),'Bảng Giá'!$B$8,IF(AND('Raw Data'!N490&gt;1.5,'Raw Data'!N490&lt;=2),'Bảng Giá'!$B$9,IF(AND('Raw Data'!N490&gt;2,'Raw Data'!N490&lt;=2.5),'Bảng Giá'!$B$10,IF(AND('Raw Data'!N490&gt;2.5,'Raw Data'!N490&lt;=3),'Bảng Giá'!$B$11,IF(AND('Raw Data'!N490&gt;3,'Raw Data'!N490&lt;=3.5),'Bảng Giá'!$B$12,IF(AND('Raw Data'!N490&gt;3.5,'Raw Data'!N490&lt;=4),'Bảng Giá'!$B$13,IF(AND('Raw Data'!N490&gt;4,'Raw Data'!N490&lt;=4.5),'Bảng Giá'!$B$14,IF(AND('Raw Data'!N490&gt;4.5,'Raw Data'!N490&lt;=5),'Bảng Giá'!$B$15,IF(AND('Raw Data'!N490&gt;5,'Raw Data'!N490&lt;=5.5),'Bảng Giá'!$B$16,IF(AND('Raw Data'!N490&gt;5.5,'Raw Data'!N490&lt;=6),'Bảng Giá'!$B$17,'Bảng Giá'!$B$18)))))))))))))))</f>
        <v>Next 0.5</v>
      </c>
      <c r="Q490" s="48">
        <f t="shared" si="45"/>
        <v>-0.95783730158730163</v>
      </c>
      <c r="R490">
        <f t="shared" si="46"/>
        <v>10200</v>
      </c>
      <c r="S490">
        <f t="shared" si="47"/>
        <v>-191400</v>
      </c>
    </row>
    <row r="491" spans="1:19" x14ac:dyDescent="0.25">
      <c r="A491" s="12">
        <v>490</v>
      </c>
      <c r="B491" s="12" t="s">
        <v>293</v>
      </c>
      <c r="C491" s="18">
        <v>31677136938056</v>
      </c>
      <c r="D491" s="17">
        <v>43015.571237812503</v>
      </c>
      <c r="E491" s="17">
        <v>43017.621032986113</v>
      </c>
      <c r="F491" s="13" t="s">
        <v>302</v>
      </c>
      <c r="G491" s="12">
        <v>200</v>
      </c>
      <c r="H491" s="12" t="s">
        <v>76</v>
      </c>
      <c r="I491" s="12" t="s">
        <v>146</v>
      </c>
      <c r="J491" s="37">
        <f>INDEX('Bảng Giá'!$C$3:$H$18,MATCH('Raw Data'!P491,'Bảng Giá'!$B$3:$B$18,0),MATCH('Raw Data'!M491,'Bảng Giá'!$C$2:$H$2,0))</f>
        <v>21000</v>
      </c>
      <c r="K491" s="12">
        <v>20600</v>
      </c>
      <c r="L491" s="36">
        <f t="shared" si="42"/>
        <v>2.0497951736106188</v>
      </c>
      <c r="M491" t="str">
        <f>'References data'!H492</f>
        <v>Liên Vùng đặc biệt</v>
      </c>
      <c r="N491">
        <f t="shared" si="43"/>
        <v>0.2</v>
      </c>
      <c r="O491">
        <f t="shared" si="44"/>
        <v>400</v>
      </c>
      <c r="P491" t="str">
        <f>IF(AND(N491&gt;0,N491&lt;=0.05),'Bảng Giá'!$B$3,IF(AND(N491&lt;=0.1,N491&gt;0.05),'Bảng Giá'!$B$4,IF(AND('Raw Data'!N491&gt;0.1,'Raw Data'!N491&lt;=0.25),'Bảng Giá'!$B$5,IF(AND('Raw Data'!N491&gt;0.25,'Raw Data'!N491&lt;=0.5),'Bảng Giá'!$B$6,IF(AND('Raw Data'!N491&gt;0.5,'Raw Data'!N491&lt;=1),'Bảng Giá'!$B$7,IF(AND('Raw Data'!N491&gt;1,'Raw Data'!N491&lt;=1.5),'Bảng Giá'!$B$8,IF(AND('Raw Data'!N491&gt;1.5,'Raw Data'!N491&lt;=2),'Bảng Giá'!$B$9,IF(AND('Raw Data'!N491&gt;2,'Raw Data'!N491&lt;=2.5),'Bảng Giá'!$B$10,IF(AND('Raw Data'!N491&gt;2.5,'Raw Data'!N491&lt;=3),'Bảng Giá'!$B$11,IF(AND('Raw Data'!N491&gt;3,'Raw Data'!N491&lt;=3.5),'Bảng Giá'!$B$12,IF(AND('Raw Data'!N491&gt;3.5,'Raw Data'!N491&lt;=4),'Bảng Giá'!$B$13,IF(AND('Raw Data'!N491&gt;4,'Raw Data'!N491&lt;=4.5),'Bảng Giá'!$B$14,IF(AND('Raw Data'!N491&gt;4.5,'Raw Data'!N491&lt;=5),'Bảng Giá'!$B$15,IF(AND('Raw Data'!N491&gt;5,'Raw Data'!N491&lt;=5.5),'Bảng Giá'!$B$16,IF(AND('Raw Data'!N491&gt;5.5,'Raw Data'!N491&lt;=6),'Bảng Giá'!$B$17,'Bảng Giá'!$B$18)))))))))))))))</f>
        <v>0.1&lt;x&lt;=0.25</v>
      </c>
      <c r="Q491" s="48">
        <f t="shared" si="45"/>
        <v>1.9417475728155338E-2</v>
      </c>
      <c r="R491">
        <f t="shared" si="46"/>
        <v>25200</v>
      </c>
      <c r="S491">
        <f t="shared" si="47"/>
        <v>4600</v>
      </c>
    </row>
    <row r="492" spans="1:19" x14ac:dyDescent="0.25">
      <c r="A492" s="12">
        <v>491</v>
      </c>
      <c r="B492" s="12" t="s">
        <v>293</v>
      </c>
      <c r="C492" s="18">
        <v>31677136909459</v>
      </c>
      <c r="D492" s="17">
        <v>43010.599907951386</v>
      </c>
      <c r="E492" s="17">
        <v>43012.530775694446</v>
      </c>
      <c r="F492" s="13" t="s">
        <v>302</v>
      </c>
      <c r="G492" s="12">
        <v>4000</v>
      </c>
      <c r="H492" s="12" t="s">
        <v>76</v>
      </c>
      <c r="I492" s="12" t="s">
        <v>171</v>
      </c>
      <c r="J492" s="37">
        <f>INDEX('Bảng Giá'!$C$3:$H$18,MATCH('Raw Data'!P492,'Bảng Giá'!$B$3:$B$18,0),MATCH('Raw Data'!M492,'Bảng Giá'!$C$2:$H$2,0))</f>
        <v>83500</v>
      </c>
      <c r="K492" s="12">
        <v>89700</v>
      </c>
      <c r="L492" s="36">
        <f t="shared" si="42"/>
        <v>1.9308677430599346</v>
      </c>
      <c r="M492" t="str">
        <f>'References data'!H493</f>
        <v>Liên Vùng</v>
      </c>
      <c r="N492">
        <f t="shared" si="43"/>
        <v>4</v>
      </c>
      <c r="O492">
        <f t="shared" si="44"/>
        <v>-6200</v>
      </c>
      <c r="P492" t="str">
        <f>IF(AND(N492&gt;0,N492&lt;=0.05),'Bảng Giá'!$B$3,IF(AND(N492&lt;=0.1,N492&gt;0.05),'Bảng Giá'!$B$4,IF(AND('Raw Data'!N492&gt;0.1,'Raw Data'!N492&lt;=0.25),'Bảng Giá'!$B$5,IF(AND('Raw Data'!N492&gt;0.25,'Raw Data'!N492&lt;=0.5),'Bảng Giá'!$B$6,IF(AND('Raw Data'!N492&gt;0.5,'Raw Data'!N492&lt;=1),'Bảng Giá'!$B$7,IF(AND('Raw Data'!N492&gt;1,'Raw Data'!N492&lt;=1.5),'Bảng Giá'!$B$8,IF(AND('Raw Data'!N492&gt;1.5,'Raw Data'!N492&lt;=2),'Bảng Giá'!$B$9,IF(AND('Raw Data'!N492&gt;2,'Raw Data'!N492&lt;=2.5),'Bảng Giá'!$B$10,IF(AND('Raw Data'!N492&gt;2.5,'Raw Data'!N492&lt;=3),'Bảng Giá'!$B$11,IF(AND('Raw Data'!N492&gt;3,'Raw Data'!N492&lt;=3.5),'Bảng Giá'!$B$12,IF(AND('Raw Data'!N492&gt;3.5,'Raw Data'!N492&lt;=4),'Bảng Giá'!$B$13,IF(AND('Raw Data'!N492&gt;4,'Raw Data'!N492&lt;=4.5),'Bảng Giá'!$B$14,IF(AND('Raw Data'!N492&gt;4.5,'Raw Data'!N492&lt;=5),'Bảng Giá'!$B$15,IF(AND('Raw Data'!N492&gt;5,'Raw Data'!N492&lt;=5.5),'Bảng Giá'!$B$16,IF(AND('Raw Data'!N492&gt;5.5,'Raw Data'!N492&lt;=6),'Bảng Giá'!$B$17,'Bảng Giá'!$B$18)))))))))))))))</f>
        <v>3.5&lt;x&lt;=4</v>
      </c>
      <c r="Q492" s="48">
        <f t="shared" si="45"/>
        <v>-6.9119286510590863E-2</v>
      </c>
      <c r="R492">
        <f t="shared" si="46"/>
        <v>100200</v>
      </c>
      <c r="S492">
        <f t="shared" si="47"/>
        <v>10500</v>
      </c>
    </row>
    <row r="493" spans="1:19" x14ac:dyDescent="0.25">
      <c r="A493" s="12">
        <v>492</v>
      </c>
      <c r="B493" s="12" t="s">
        <v>293</v>
      </c>
      <c r="C493" s="18">
        <v>31677136896287</v>
      </c>
      <c r="D493" s="17">
        <v>43009.450619560186</v>
      </c>
      <c r="E493" s="17">
        <v>43011.714199918984</v>
      </c>
      <c r="F493" s="13" t="s">
        <v>302</v>
      </c>
      <c r="G493" s="12">
        <v>250</v>
      </c>
      <c r="H493" s="12" t="s">
        <v>76</v>
      </c>
      <c r="I493" s="12" t="s">
        <v>128</v>
      </c>
      <c r="J493" s="37">
        <f>INDEX('Bảng Giá'!$C$3:$H$18,MATCH('Raw Data'!P493,'Bảng Giá'!$B$3:$B$18,0),MATCH('Raw Data'!M493,'Bảng Giá'!$C$2:$H$2,0))</f>
        <v>21000</v>
      </c>
      <c r="K493" s="12">
        <v>22100</v>
      </c>
      <c r="L493" s="36">
        <f t="shared" si="42"/>
        <v>2.2635803587982082</v>
      </c>
      <c r="M493" t="str">
        <f>'References data'!H494</f>
        <v>Liên Vùng đặc biệt</v>
      </c>
      <c r="N493">
        <f t="shared" si="43"/>
        <v>0.25</v>
      </c>
      <c r="O493">
        <f t="shared" si="44"/>
        <v>-1100</v>
      </c>
      <c r="P493" t="str">
        <f>IF(AND(N493&gt;0,N493&lt;=0.05),'Bảng Giá'!$B$3,IF(AND(N493&lt;=0.1,N493&gt;0.05),'Bảng Giá'!$B$4,IF(AND('Raw Data'!N493&gt;0.1,'Raw Data'!N493&lt;=0.25),'Bảng Giá'!$B$5,IF(AND('Raw Data'!N493&gt;0.25,'Raw Data'!N493&lt;=0.5),'Bảng Giá'!$B$6,IF(AND('Raw Data'!N493&gt;0.5,'Raw Data'!N493&lt;=1),'Bảng Giá'!$B$7,IF(AND('Raw Data'!N493&gt;1,'Raw Data'!N493&lt;=1.5),'Bảng Giá'!$B$8,IF(AND('Raw Data'!N493&gt;1.5,'Raw Data'!N493&lt;=2),'Bảng Giá'!$B$9,IF(AND('Raw Data'!N493&gt;2,'Raw Data'!N493&lt;=2.5),'Bảng Giá'!$B$10,IF(AND('Raw Data'!N493&gt;2.5,'Raw Data'!N493&lt;=3),'Bảng Giá'!$B$11,IF(AND('Raw Data'!N493&gt;3,'Raw Data'!N493&lt;=3.5),'Bảng Giá'!$B$12,IF(AND('Raw Data'!N493&gt;3.5,'Raw Data'!N493&lt;=4),'Bảng Giá'!$B$13,IF(AND('Raw Data'!N493&gt;4,'Raw Data'!N493&lt;=4.5),'Bảng Giá'!$B$14,IF(AND('Raw Data'!N493&gt;4.5,'Raw Data'!N493&lt;=5),'Bảng Giá'!$B$15,IF(AND('Raw Data'!N493&gt;5,'Raw Data'!N493&lt;=5.5),'Bảng Giá'!$B$16,IF(AND('Raw Data'!N493&gt;5.5,'Raw Data'!N493&lt;=6),'Bảng Giá'!$B$17,'Bảng Giá'!$B$18)))))))))))))))</f>
        <v>0.1&lt;x&lt;=0.25</v>
      </c>
      <c r="Q493" s="48">
        <f t="shared" si="45"/>
        <v>-4.9773755656108594E-2</v>
      </c>
      <c r="R493">
        <f t="shared" si="46"/>
        <v>25200</v>
      </c>
      <c r="S493">
        <f t="shared" si="47"/>
        <v>3100</v>
      </c>
    </row>
    <row r="494" spans="1:19" x14ac:dyDescent="0.25">
      <c r="A494" s="12">
        <v>493</v>
      </c>
      <c r="B494" s="12" t="s">
        <v>293</v>
      </c>
      <c r="C494" s="18">
        <v>31677136896481</v>
      </c>
      <c r="D494" s="17">
        <v>43009.608344293978</v>
      </c>
      <c r="E494" s="17">
        <v>43011.541135844906</v>
      </c>
      <c r="F494" s="13" t="s">
        <v>302</v>
      </c>
      <c r="G494" s="12">
        <v>200</v>
      </c>
      <c r="H494" s="12" t="s">
        <v>76</v>
      </c>
      <c r="I494" s="12" t="s">
        <v>340</v>
      </c>
      <c r="J494" s="37">
        <f>INDEX('Bảng Giá'!$C$3:$H$18,MATCH('Raw Data'!P494,'Bảng Giá'!$B$3:$B$18,0),MATCH('Raw Data'!M494,'Bảng Giá'!$C$2:$H$2,0))</f>
        <v>21000</v>
      </c>
      <c r="K494" s="12">
        <v>20500</v>
      </c>
      <c r="L494" s="36">
        <f t="shared" si="42"/>
        <v>1.9327915509275044</v>
      </c>
      <c r="M494" t="str">
        <f>'References data'!H495</f>
        <v>Liên Vùng</v>
      </c>
      <c r="N494">
        <f t="shared" si="43"/>
        <v>0.2</v>
      </c>
      <c r="O494">
        <f t="shared" si="44"/>
        <v>500</v>
      </c>
      <c r="P494" t="str">
        <f>IF(AND(N494&gt;0,N494&lt;=0.05),'Bảng Giá'!$B$3,IF(AND(N494&lt;=0.1,N494&gt;0.05),'Bảng Giá'!$B$4,IF(AND('Raw Data'!N494&gt;0.1,'Raw Data'!N494&lt;=0.25),'Bảng Giá'!$B$5,IF(AND('Raw Data'!N494&gt;0.25,'Raw Data'!N494&lt;=0.5),'Bảng Giá'!$B$6,IF(AND('Raw Data'!N494&gt;0.5,'Raw Data'!N494&lt;=1),'Bảng Giá'!$B$7,IF(AND('Raw Data'!N494&gt;1,'Raw Data'!N494&lt;=1.5),'Bảng Giá'!$B$8,IF(AND('Raw Data'!N494&gt;1.5,'Raw Data'!N494&lt;=2),'Bảng Giá'!$B$9,IF(AND('Raw Data'!N494&gt;2,'Raw Data'!N494&lt;=2.5),'Bảng Giá'!$B$10,IF(AND('Raw Data'!N494&gt;2.5,'Raw Data'!N494&lt;=3),'Bảng Giá'!$B$11,IF(AND('Raw Data'!N494&gt;3,'Raw Data'!N494&lt;=3.5),'Bảng Giá'!$B$12,IF(AND('Raw Data'!N494&gt;3.5,'Raw Data'!N494&lt;=4),'Bảng Giá'!$B$13,IF(AND('Raw Data'!N494&gt;4,'Raw Data'!N494&lt;=4.5),'Bảng Giá'!$B$14,IF(AND('Raw Data'!N494&gt;4.5,'Raw Data'!N494&lt;=5),'Bảng Giá'!$B$15,IF(AND('Raw Data'!N494&gt;5,'Raw Data'!N494&lt;=5.5),'Bảng Giá'!$B$16,IF(AND('Raw Data'!N494&gt;5.5,'Raw Data'!N494&lt;=6),'Bảng Giá'!$B$17,'Bảng Giá'!$B$18)))))))))))))))</f>
        <v>0.1&lt;x&lt;=0.25</v>
      </c>
      <c r="Q494" s="48">
        <f t="shared" si="45"/>
        <v>2.4390243902439025E-2</v>
      </c>
      <c r="R494">
        <f t="shared" si="46"/>
        <v>25200</v>
      </c>
      <c r="S494">
        <f t="shared" si="47"/>
        <v>4700</v>
      </c>
    </row>
    <row r="495" spans="1:19" x14ac:dyDescent="0.25">
      <c r="A495" s="12">
        <v>494</v>
      </c>
      <c r="B495" s="12" t="s">
        <v>293</v>
      </c>
      <c r="C495" s="18">
        <v>31677136896610</v>
      </c>
      <c r="D495" s="17">
        <v>43009.451001041663</v>
      </c>
      <c r="E495" s="17">
        <v>43012.447358761572</v>
      </c>
      <c r="F495" s="13" t="s">
        <v>302</v>
      </c>
      <c r="G495" s="12">
        <v>3400</v>
      </c>
      <c r="H495" s="12" t="s">
        <v>76</v>
      </c>
      <c r="I495" s="12" t="s">
        <v>348</v>
      </c>
      <c r="J495" s="37">
        <f>INDEX('Bảng Giá'!$C$3:$H$18,MATCH('Raw Data'!P495,'Bảng Giá'!$B$3:$B$18,0),MATCH('Raw Data'!M495,'Bảng Giá'!$C$2:$H$2,0))</f>
        <v>75000</v>
      </c>
      <c r="K495" s="12">
        <v>73200</v>
      </c>
      <c r="L495" s="36">
        <f t="shared" si="42"/>
        <v>2.9963577199087013</v>
      </c>
      <c r="M495" t="str">
        <f>'References data'!H496</f>
        <v>Liên Vùng</v>
      </c>
      <c r="N495">
        <f t="shared" si="43"/>
        <v>3.4</v>
      </c>
      <c r="O495">
        <f t="shared" si="44"/>
        <v>1800</v>
      </c>
      <c r="P495" t="str">
        <f>IF(AND(N495&gt;0,N495&lt;=0.05),'Bảng Giá'!$B$3,IF(AND(N495&lt;=0.1,N495&gt;0.05),'Bảng Giá'!$B$4,IF(AND('Raw Data'!N495&gt;0.1,'Raw Data'!N495&lt;=0.25),'Bảng Giá'!$B$5,IF(AND('Raw Data'!N495&gt;0.25,'Raw Data'!N495&lt;=0.5),'Bảng Giá'!$B$6,IF(AND('Raw Data'!N495&gt;0.5,'Raw Data'!N495&lt;=1),'Bảng Giá'!$B$7,IF(AND('Raw Data'!N495&gt;1,'Raw Data'!N495&lt;=1.5),'Bảng Giá'!$B$8,IF(AND('Raw Data'!N495&gt;1.5,'Raw Data'!N495&lt;=2),'Bảng Giá'!$B$9,IF(AND('Raw Data'!N495&gt;2,'Raw Data'!N495&lt;=2.5),'Bảng Giá'!$B$10,IF(AND('Raw Data'!N495&gt;2.5,'Raw Data'!N495&lt;=3),'Bảng Giá'!$B$11,IF(AND('Raw Data'!N495&gt;3,'Raw Data'!N495&lt;=3.5),'Bảng Giá'!$B$12,IF(AND('Raw Data'!N495&gt;3.5,'Raw Data'!N495&lt;=4),'Bảng Giá'!$B$13,IF(AND('Raw Data'!N495&gt;4,'Raw Data'!N495&lt;=4.5),'Bảng Giá'!$B$14,IF(AND('Raw Data'!N495&gt;4.5,'Raw Data'!N495&lt;=5),'Bảng Giá'!$B$15,IF(AND('Raw Data'!N495&gt;5,'Raw Data'!N495&lt;=5.5),'Bảng Giá'!$B$16,IF(AND('Raw Data'!N495&gt;5.5,'Raw Data'!N495&lt;=6),'Bảng Giá'!$B$17,'Bảng Giá'!$B$18)))))))))))))))</f>
        <v>3&lt;x&lt;=3.5</v>
      </c>
      <c r="Q495" s="48">
        <f t="shared" si="45"/>
        <v>2.4590163934426229E-2</v>
      </c>
      <c r="R495">
        <f t="shared" si="46"/>
        <v>90000</v>
      </c>
      <c r="S495">
        <f t="shared" si="47"/>
        <v>16800</v>
      </c>
    </row>
    <row r="496" spans="1:19" x14ac:dyDescent="0.25">
      <c r="A496" s="12">
        <v>495</v>
      </c>
      <c r="B496" s="12" t="s">
        <v>293</v>
      </c>
      <c r="C496" s="18">
        <v>31677136964963</v>
      </c>
      <c r="D496" s="17">
        <v>43018.967145138886</v>
      </c>
      <c r="E496" s="17">
        <v>43021.680924768516</v>
      </c>
      <c r="F496" s="13" t="s">
        <v>302</v>
      </c>
      <c r="G496" s="12">
        <v>3024</v>
      </c>
      <c r="H496" s="12" t="s">
        <v>76</v>
      </c>
      <c r="I496" s="12" t="s">
        <v>128</v>
      </c>
      <c r="J496" s="37">
        <f>INDEX('Bảng Giá'!$C$3:$H$18,MATCH('Raw Data'!P496,'Bảng Giá'!$B$3:$B$18,0),MATCH('Raw Data'!M496,'Bảng Giá'!$C$2:$H$2,0))</f>
        <v>70500</v>
      </c>
      <c r="K496" s="12">
        <v>69100</v>
      </c>
      <c r="L496" s="36">
        <f t="shared" si="42"/>
        <v>2.7137796296301531</v>
      </c>
      <c r="M496" t="str">
        <f>'References data'!H497</f>
        <v>Liên Vùng đặc biệt</v>
      </c>
      <c r="N496">
        <f t="shared" si="43"/>
        <v>3.024</v>
      </c>
      <c r="O496">
        <f t="shared" si="44"/>
        <v>1400</v>
      </c>
      <c r="P496" t="str">
        <f>IF(AND(N496&gt;0,N496&lt;=0.05),'Bảng Giá'!$B$3,IF(AND(N496&lt;=0.1,N496&gt;0.05),'Bảng Giá'!$B$4,IF(AND('Raw Data'!N496&gt;0.1,'Raw Data'!N496&lt;=0.25),'Bảng Giá'!$B$5,IF(AND('Raw Data'!N496&gt;0.25,'Raw Data'!N496&lt;=0.5),'Bảng Giá'!$B$6,IF(AND('Raw Data'!N496&gt;0.5,'Raw Data'!N496&lt;=1),'Bảng Giá'!$B$7,IF(AND('Raw Data'!N496&gt;1,'Raw Data'!N496&lt;=1.5),'Bảng Giá'!$B$8,IF(AND('Raw Data'!N496&gt;1.5,'Raw Data'!N496&lt;=2),'Bảng Giá'!$B$9,IF(AND('Raw Data'!N496&gt;2,'Raw Data'!N496&lt;=2.5),'Bảng Giá'!$B$10,IF(AND('Raw Data'!N496&gt;2.5,'Raw Data'!N496&lt;=3),'Bảng Giá'!$B$11,IF(AND('Raw Data'!N496&gt;3,'Raw Data'!N496&lt;=3.5),'Bảng Giá'!$B$12,IF(AND('Raw Data'!N496&gt;3.5,'Raw Data'!N496&lt;=4),'Bảng Giá'!$B$13,IF(AND('Raw Data'!N496&gt;4,'Raw Data'!N496&lt;=4.5),'Bảng Giá'!$B$14,IF(AND('Raw Data'!N496&gt;4.5,'Raw Data'!N496&lt;=5),'Bảng Giá'!$B$15,IF(AND('Raw Data'!N496&gt;5,'Raw Data'!N496&lt;=5.5),'Bảng Giá'!$B$16,IF(AND('Raw Data'!N496&gt;5.5,'Raw Data'!N496&lt;=6),'Bảng Giá'!$B$17,'Bảng Giá'!$B$18)))))))))))))))</f>
        <v>3&lt;x&lt;=3.5</v>
      </c>
      <c r="Q496" s="48">
        <f t="shared" si="45"/>
        <v>2.0260492040520984E-2</v>
      </c>
      <c r="R496">
        <f t="shared" si="46"/>
        <v>84600</v>
      </c>
      <c r="S496">
        <f t="shared" si="47"/>
        <v>15500</v>
      </c>
    </row>
    <row r="497" spans="1:19" x14ac:dyDescent="0.25">
      <c r="A497" s="12">
        <v>496</v>
      </c>
      <c r="B497" s="12" t="s">
        <v>293</v>
      </c>
      <c r="C497" s="18">
        <v>31677136953845</v>
      </c>
      <c r="D497" s="17">
        <v>43018.006079780091</v>
      </c>
      <c r="E497" s="17">
        <v>43021.390698113428</v>
      </c>
      <c r="F497" s="13" t="s">
        <v>302</v>
      </c>
      <c r="G497" s="12">
        <v>200</v>
      </c>
      <c r="H497" s="12" t="s">
        <v>76</v>
      </c>
      <c r="I497" s="12" t="s">
        <v>275</v>
      </c>
      <c r="J497" s="37">
        <f>INDEX('Bảng Giá'!$C$3:$H$18,MATCH('Raw Data'!P497,'Bảng Giá'!$B$3:$B$18,0),MATCH('Raw Data'!M497,'Bảng Giá'!$C$2:$H$2,0))</f>
        <v>21000</v>
      </c>
      <c r="K497" s="12">
        <v>20500</v>
      </c>
      <c r="L497" s="36">
        <f t="shared" si="42"/>
        <v>3.38461833333713</v>
      </c>
      <c r="M497" t="str">
        <f>'References data'!H498</f>
        <v>Liên Vùng</v>
      </c>
      <c r="N497">
        <f t="shared" si="43"/>
        <v>0.2</v>
      </c>
      <c r="O497">
        <f t="shared" si="44"/>
        <v>500</v>
      </c>
      <c r="P497" t="str">
        <f>IF(AND(N497&gt;0,N497&lt;=0.05),'Bảng Giá'!$B$3,IF(AND(N497&lt;=0.1,N497&gt;0.05),'Bảng Giá'!$B$4,IF(AND('Raw Data'!N497&gt;0.1,'Raw Data'!N497&lt;=0.25),'Bảng Giá'!$B$5,IF(AND('Raw Data'!N497&gt;0.25,'Raw Data'!N497&lt;=0.5),'Bảng Giá'!$B$6,IF(AND('Raw Data'!N497&gt;0.5,'Raw Data'!N497&lt;=1),'Bảng Giá'!$B$7,IF(AND('Raw Data'!N497&gt;1,'Raw Data'!N497&lt;=1.5),'Bảng Giá'!$B$8,IF(AND('Raw Data'!N497&gt;1.5,'Raw Data'!N497&lt;=2),'Bảng Giá'!$B$9,IF(AND('Raw Data'!N497&gt;2,'Raw Data'!N497&lt;=2.5),'Bảng Giá'!$B$10,IF(AND('Raw Data'!N497&gt;2.5,'Raw Data'!N497&lt;=3),'Bảng Giá'!$B$11,IF(AND('Raw Data'!N497&gt;3,'Raw Data'!N497&lt;=3.5),'Bảng Giá'!$B$12,IF(AND('Raw Data'!N497&gt;3.5,'Raw Data'!N497&lt;=4),'Bảng Giá'!$B$13,IF(AND('Raw Data'!N497&gt;4,'Raw Data'!N497&lt;=4.5),'Bảng Giá'!$B$14,IF(AND('Raw Data'!N497&gt;4.5,'Raw Data'!N497&lt;=5),'Bảng Giá'!$B$15,IF(AND('Raw Data'!N497&gt;5,'Raw Data'!N497&lt;=5.5),'Bảng Giá'!$B$16,IF(AND('Raw Data'!N497&gt;5.5,'Raw Data'!N497&lt;=6),'Bảng Giá'!$B$17,'Bảng Giá'!$B$18)))))))))))))))</f>
        <v>0.1&lt;x&lt;=0.25</v>
      </c>
      <c r="Q497" s="48">
        <f t="shared" si="45"/>
        <v>2.4390243902439025E-2</v>
      </c>
      <c r="R497">
        <f t="shared" si="46"/>
        <v>25200</v>
      </c>
      <c r="S497">
        <f t="shared" si="47"/>
        <v>4700</v>
      </c>
    </row>
    <row r="498" spans="1:19" x14ac:dyDescent="0.25">
      <c r="A498" s="12">
        <v>497</v>
      </c>
      <c r="B498" s="12" t="s">
        <v>293</v>
      </c>
      <c r="C498" s="18">
        <v>31677136899257</v>
      </c>
      <c r="D498" s="17">
        <v>43009.700785532405</v>
      </c>
      <c r="E498" s="17">
        <v>43011.4676553588</v>
      </c>
      <c r="F498" s="13" t="s">
        <v>302</v>
      </c>
      <c r="G498" s="12">
        <v>5989.2</v>
      </c>
      <c r="H498" s="12" t="s">
        <v>76</v>
      </c>
      <c r="I498" s="12" t="s">
        <v>101</v>
      </c>
      <c r="J498" s="37">
        <f>INDEX('Bảng Giá'!$C$3:$H$18,MATCH('Raw Data'!P498,'Bảng Giá'!$B$3:$B$18,0),MATCH('Raw Data'!M498,'Bảng Giá'!$C$2:$H$2,0))</f>
        <v>117500</v>
      </c>
      <c r="K498" s="12">
        <v>114600</v>
      </c>
      <c r="L498" s="36">
        <f t="shared" si="42"/>
        <v>1.7668698263951228</v>
      </c>
      <c r="M498" t="str">
        <f>'References data'!H499</f>
        <v>Liên Vùng</v>
      </c>
      <c r="N498">
        <f t="shared" si="43"/>
        <v>5.9891999999999994</v>
      </c>
      <c r="O498">
        <f t="shared" si="44"/>
        <v>2900</v>
      </c>
      <c r="P498" t="str">
        <f>IF(AND(N498&gt;0,N498&lt;=0.05),'Bảng Giá'!$B$3,IF(AND(N498&lt;=0.1,N498&gt;0.05),'Bảng Giá'!$B$4,IF(AND('Raw Data'!N498&gt;0.1,'Raw Data'!N498&lt;=0.25),'Bảng Giá'!$B$5,IF(AND('Raw Data'!N498&gt;0.25,'Raw Data'!N498&lt;=0.5),'Bảng Giá'!$B$6,IF(AND('Raw Data'!N498&gt;0.5,'Raw Data'!N498&lt;=1),'Bảng Giá'!$B$7,IF(AND('Raw Data'!N498&gt;1,'Raw Data'!N498&lt;=1.5),'Bảng Giá'!$B$8,IF(AND('Raw Data'!N498&gt;1.5,'Raw Data'!N498&lt;=2),'Bảng Giá'!$B$9,IF(AND('Raw Data'!N498&gt;2,'Raw Data'!N498&lt;=2.5),'Bảng Giá'!$B$10,IF(AND('Raw Data'!N498&gt;2.5,'Raw Data'!N498&lt;=3),'Bảng Giá'!$B$11,IF(AND('Raw Data'!N498&gt;3,'Raw Data'!N498&lt;=3.5),'Bảng Giá'!$B$12,IF(AND('Raw Data'!N498&gt;3.5,'Raw Data'!N498&lt;=4),'Bảng Giá'!$B$13,IF(AND('Raw Data'!N498&gt;4,'Raw Data'!N498&lt;=4.5),'Bảng Giá'!$B$14,IF(AND('Raw Data'!N498&gt;4.5,'Raw Data'!N498&lt;=5),'Bảng Giá'!$B$15,IF(AND('Raw Data'!N498&gt;5,'Raw Data'!N498&lt;=5.5),'Bảng Giá'!$B$16,IF(AND('Raw Data'!N498&gt;5.5,'Raw Data'!N498&lt;=6),'Bảng Giá'!$B$17,'Bảng Giá'!$B$18)))))))))))))))</f>
        <v>5.5&lt;x&lt;=6</v>
      </c>
      <c r="Q498" s="48">
        <f t="shared" si="45"/>
        <v>2.530541012216405E-2</v>
      </c>
      <c r="R498">
        <f t="shared" si="46"/>
        <v>141000</v>
      </c>
      <c r="S498">
        <f t="shared" si="47"/>
        <v>26400</v>
      </c>
    </row>
    <row r="499" spans="1:19" x14ac:dyDescent="0.25">
      <c r="A499" s="12">
        <v>498</v>
      </c>
      <c r="B499" s="12" t="s">
        <v>293</v>
      </c>
      <c r="C499" s="18">
        <v>31677136920034</v>
      </c>
      <c r="D499" s="17">
        <v>43011.972689618058</v>
      </c>
      <c r="E499" s="17">
        <v>43013.573652974534</v>
      </c>
      <c r="F499" s="13" t="s">
        <v>302</v>
      </c>
      <c r="G499" s="12">
        <v>1000</v>
      </c>
      <c r="H499" s="12" t="s">
        <v>76</v>
      </c>
      <c r="I499" s="12" t="s">
        <v>142</v>
      </c>
      <c r="J499" s="37">
        <f>INDEX('Bảng Giá'!$C$3:$H$18,MATCH('Raw Data'!P499,'Bảng Giá'!$B$3:$B$18,0),MATCH('Raw Data'!M499,'Bảng Giá'!$C$2:$H$2,0))</f>
        <v>30500</v>
      </c>
      <c r="K499" s="12">
        <v>37800</v>
      </c>
      <c r="L499" s="36">
        <f t="shared" si="42"/>
        <v>1.600963356475404</v>
      </c>
      <c r="M499" t="str">
        <f>'References data'!H500</f>
        <v>Liên Vùng đặc biệt</v>
      </c>
      <c r="N499">
        <f t="shared" si="43"/>
        <v>1</v>
      </c>
      <c r="O499">
        <f t="shared" si="44"/>
        <v>-7300</v>
      </c>
      <c r="P499" t="str">
        <f>IF(AND(N499&gt;0,N499&lt;=0.05),'Bảng Giá'!$B$3,IF(AND(N499&lt;=0.1,N499&gt;0.05),'Bảng Giá'!$B$4,IF(AND('Raw Data'!N499&gt;0.1,'Raw Data'!N499&lt;=0.25),'Bảng Giá'!$B$5,IF(AND('Raw Data'!N499&gt;0.25,'Raw Data'!N499&lt;=0.5),'Bảng Giá'!$B$6,IF(AND('Raw Data'!N499&gt;0.5,'Raw Data'!N499&lt;=1),'Bảng Giá'!$B$7,IF(AND('Raw Data'!N499&gt;1,'Raw Data'!N499&lt;=1.5),'Bảng Giá'!$B$8,IF(AND('Raw Data'!N499&gt;1.5,'Raw Data'!N499&lt;=2),'Bảng Giá'!$B$9,IF(AND('Raw Data'!N499&gt;2,'Raw Data'!N499&lt;=2.5),'Bảng Giá'!$B$10,IF(AND('Raw Data'!N499&gt;2.5,'Raw Data'!N499&lt;=3),'Bảng Giá'!$B$11,IF(AND('Raw Data'!N499&gt;3,'Raw Data'!N499&lt;=3.5),'Bảng Giá'!$B$12,IF(AND('Raw Data'!N499&gt;3.5,'Raw Data'!N499&lt;=4),'Bảng Giá'!$B$13,IF(AND('Raw Data'!N499&gt;4,'Raw Data'!N499&lt;=4.5),'Bảng Giá'!$B$14,IF(AND('Raw Data'!N499&gt;4.5,'Raw Data'!N499&lt;=5),'Bảng Giá'!$B$15,IF(AND('Raw Data'!N499&gt;5,'Raw Data'!N499&lt;=5.5),'Bảng Giá'!$B$16,IF(AND('Raw Data'!N499&gt;5.5,'Raw Data'!N499&lt;=6),'Bảng Giá'!$B$17,'Bảng Giá'!$B$18)))))))))))))))</f>
        <v>0.5&lt;x&lt;=1</v>
      </c>
      <c r="Q499" s="48">
        <f t="shared" si="45"/>
        <v>-0.19312169312169311</v>
      </c>
      <c r="R499">
        <f t="shared" si="46"/>
        <v>36600</v>
      </c>
      <c r="S499">
        <f t="shared" si="47"/>
        <v>-1200</v>
      </c>
    </row>
    <row r="500" spans="1:19" x14ac:dyDescent="0.25">
      <c r="A500" s="12">
        <v>499</v>
      </c>
      <c r="B500" s="12" t="s">
        <v>293</v>
      </c>
      <c r="C500" s="18">
        <v>31677136909282</v>
      </c>
      <c r="D500" s="17">
        <v>43010.421977511571</v>
      </c>
      <c r="E500" s="17">
        <v>43011.422057141201</v>
      </c>
      <c r="F500" s="13" t="s">
        <v>302</v>
      </c>
      <c r="G500" s="12">
        <v>300</v>
      </c>
      <c r="H500" s="12" t="s">
        <v>76</v>
      </c>
      <c r="I500" s="12" t="s">
        <v>146</v>
      </c>
      <c r="J500" s="37">
        <f>INDEX('Bảng Giá'!$C$3:$H$18,MATCH('Raw Data'!P500,'Bảng Giá'!$B$3:$B$18,0),MATCH('Raw Data'!M500,'Bảng Giá'!$C$2:$H$2,0))</f>
        <v>22500</v>
      </c>
      <c r="K500" s="12">
        <v>22100</v>
      </c>
      <c r="L500" s="36">
        <f t="shared" si="42"/>
        <v>1.0000796296299086</v>
      </c>
      <c r="M500" t="str">
        <f>'References data'!H501</f>
        <v>Liên Vùng đặc biệt</v>
      </c>
      <c r="N500">
        <f t="shared" si="43"/>
        <v>0.3</v>
      </c>
      <c r="O500">
        <f t="shared" si="44"/>
        <v>400</v>
      </c>
      <c r="P500" t="str">
        <f>IF(AND(N500&gt;0,N500&lt;=0.05),'Bảng Giá'!$B$3,IF(AND(N500&lt;=0.1,N500&gt;0.05),'Bảng Giá'!$B$4,IF(AND('Raw Data'!N500&gt;0.1,'Raw Data'!N500&lt;=0.25),'Bảng Giá'!$B$5,IF(AND('Raw Data'!N500&gt;0.25,'Raw Data'!N500&lt;=0.5),'Bảng Giá'!$B$6,IF(AND('Raw Data'!N500&gt;0.5,'Raw Data'!N500&lt;=1),'Bảng Giá'!$B$7,IF(AND('Raw Data'!N500&gt;1,'Raw Data'!N500&lt;=1.5),'Bảng Giá'!$B$8,IF(AND('Raw Data'!N500&gt;1.5,'Raw Data'!N500&lt;=2),'Bảng Giá'!$B$9,IF(AND('Raw Data'!N500&gt;2,'Raw Data'!N500&lt;=2.5),'Bảng Giá'!$B$10,IF(AND('Raw Data'!N500&gt;2.5,'Raw Data'!N500&lt;=3),'Bảng Giá'!$B$11,IF(AND('Raw Data'!N500&gt;3,'Raw Data'!N500&lt;=3.5),'Bảng Giá'!$B$12,IF(AND('Raw Data'!N500&gt;3.5,'Raw Data'!N500&lt;=4),'Bảng Giá'!$B$13,IF(AND('Raw Data'!N500&gt;4,'Raw Data'!N500&lt;=4.5),'Bảng Giá'!$B$14,IF(AND('Raw Data'!N500&gt;4.5,'Raw Data'!N500&lt;=5),'Bảng Giá'!$B$15,IF(AND('Raw Data'!N500&gt;5,'Raw Data'!N500&lt;=5.5),'Bảng Giá'!$B$16,IF(AND('Raw Data'!N500&gt;5.5,'Raw Data'!N500&lt;=6),'Bảng Giá'!$B$17,'Bảng Giá'!$B$18)))))))))))))))</f>
        <v>0.25&lt;x&lt;=0.5</v>
      </c>
      <c r="Q500" s="48">
        <f t="shared" si="45"/>
        <v>1.8099547511312219E-2</v>
      </c>
      <c r="R500">
        <f t="shared" si="46"/>
        <v>27000</v>
      </c>
      <c r="S500">
        <f t="shared" si="47"/>
        <v>4900</v>
      </c>
    </row>
    <row r="501" spans="1:19" x14ac:dyDescent="0.25">
      <c r="A501" s="12">
        <v>500</v>
      </c>
      <c r="B501" s="12" t="s">
        <v>293</v>
      </c>
      <c r="C501" s="18">
        <v>31677136899507</v>
      </c>
      <c r="D501" s="17">
        <v>43010.405473576386</v>
      </c>
      <c r="E501" s="17">
        <v>43011.611852511574</v>
      </c>
      <c r="F501" s="13" t="s">
        <v>302</v>
      </c>
      <c r="G501" s="12">
        <v>410</v>
      </c>
      <c r="H501" s="12" t="s">
        <v>76</v>
      </c>
      <c r="I501" s="12" t="s">
        <v>146</v>
      </c>
      <c r="J501" s="37">
        <f>INDEX('Bảng Giá'!$C$3:$H$18,MATCH('Raw Data'!P501,'Bảng Giá'!$B$3:$B$18,0),MATCH('Raw Data'!M501,'Bảng Giá'!$C$2:$H$2,0))</f>
        <v>22500</v>
      </c>
      <c r="K501" s="12">
        <v>22100</v>
      </c>
      <c r="L501" s="36">
        <f t="shared" si="42"/>
        <v>1.2063789351886953</v>
      </c>
      <c r="M501" t="str">
        <f>'References data'!H502</f>
        <v>Liên Vùng đặc biệt</v>
      </c>
      <c r="N501">
        <f t="shared" si="43"/>
        <v>0.41</v>
      </c>
      <c r="O501">
        <f t="shared" si="44"/>
        <v>400</v>
      </c>
      <c r="P501" t="str">
        <f>IF(AND(N501&gt;0,N501&lt;=0.05),'Bảng Giá'!$B$3,IF(AND(N501&lt;=0.1,N501&gt;0.05),'Bảng Giá'!$B$4,IF(AND('Raw Data'!N501&gt;0.1,'Raw Data'!N501&lt;=0.25),'Bảng Giá'!$B$5,IF(AND('Raw Data'!N501&gt;0.25,'Raw Data'!N501&lt;=0.5),'Bảng Giá'!$B$6,IF(AND('Raw Data'!N501&gt;0.5,'Raw Data'!N501&lt;=1),'Bảng Giá'!$B$7,IF(AND('Raw Data'!N501&gt;1,'Raw Data'!N501&lt;=1.5),'Bảng Giá'!$B$8,IF(AND('Raw Data'!N501&gt;1.5,'Raw Data'!N501&lt;=2),'Bảng Giá'!$B$9,IF(AND('Raw Data'!N501&gt;2,'Raw Data'!N501&lt;=2.5),'Bảng Giá'!$B$10,IF(AND('Raw Data'!N501&gt;2.5,'Raw Data'!N501&lt;=3),'Bảng Giá'!$B$11,IF(AND('Raw Data'!N501&gt;3,'Raw Data'!N501&lt;=3.5),'Bảng Giá'!$B$12,IF(AND('Raw Data'!N501&gt;3.5,'Raw Data'!N501&lt;=4),'Bảng Giá'!$B$13,IF(AND('Raw Data'!N501&gt;4,'Raw Data'!N501&lt;=4.5),'Bảng Giá'!$B$14,IF(AND('Raw Data'!N501&gt;4.5,'Raw Data'!N501&lt;=5),'Bảng Giá'!$B$15,IF(AND('Raw Data'!N501&gt;5,'Raw Data'!N501&lt;=5.5),'Bảng Giá'!$B$16,IF(AND('Raw Data'!N501&gt;5.5,'Raw Data'!N501&lt;=6),'Bảng Giá'!$B$17,'Bảng Giá'!$B$18)))))))))))))))</f>
        <v>0.25&lt;x&lt;=0.5</v>
      </c>
      <c r="Q501" s="48">
        <f t="shared" si="45"/>
        <v>1.8099547511312219E-2</v>
      </c>
      <c r="R501">
        <f t="shared" si="46"/>
        <v>27000</v>
      </c>
      <c r="S501">
        <f t="shared" si="47"/>
        <v>4900</v>
      </c>
    </row>
    <row r="502" spans="1:19" x14ac:dyDescent="0.25">
      <c r="A502" s="12">
        <v>501</v>
      </c>
      <c r="B502" s="12" t="s">
        <v>293</v>
      </c>
      <c r="C502" s="18">
        <v>31677136908529</v>
      </c>
      <c r="D502" s="17">
        <v>43010.623380173609</v>
      </c>
      <c r="E502" s="17">
        <v>43012.716215277775</v>
      </c>
      <c r="F502" s="13" t="s">
        <v>302</v>
      </c>
      <c r="G502" s="12">
        <v>600</v>
      </c>
      <c r="H502" s="12" t="s">
        <v>76</v>
      </c>
      <c r="I502" s="12" t="s">
        <v>146</v>
      </c>
      <c r="J502" s="37">
        <f>INDEX('Bảng Giá'!$C$3:$H$18,MATCH('Raw Data'!P502,'Bảng Giá'!$B$3:$B$18,0),MATCH('Raw Data'!M502,'Bảng Giá'!$C$2:$H$2,0))</f>
        <v>30500</v>
      </c>
      <c r="K502" s="12">
        <v>29900</v>
      </c>
      <c r="L502" s="36">
        <f t="shared" si="42"/>
        <v>2.0928351041657152</v>
      </c>
      <c r="M502" t="str">
        <f>'References data'!H503</f>
        <v>Liên Vùng đặc biệt</v>
      </c>
      <c r="N502">
        <f t="shared" si="43"/>
        <v>0.6</v>
      </c>
      <c r="O502">
        <f t="shared" si="44"/>
        <v>600</v>
      </c>
      <c r="P502" t="str">
        <f>IF(AND(N502&gt;0,N502&lt;=0.05),'Bảng Giá'!$B$3,IF(AND(N502&lt;=0.1,N502&gt;0.05),'Bảng Giá'!$B$4,IF(AND('Raw Data'!N502&gt;0.1,'Raw Data'!N502&lt;=0.25),'Bảng Giá'!$B$5,IF(AND('Raw Data'!N502&gt;0.25,'Raw Data'!N502&lt;=0.5),'Bảng Giá'!$B$6,IF(AND('Raw Data'!N502&gt;0.5,'Raw Data'!N502&lt;=1),'Bảng Giá'!$B$7,IF(AND('Raw Data'!N502&gt;1,'Raw Data'!N502&lt;=1.5),'Bảng Giá'!$B$8,IF(AND('Raw Data'!N502&gt;1.5,'Raw Data'!N502&lt;=2),'Bảng Giá'!$B$9,IF(AND('Raw Data'!N502&gt;2,'Raw Data'!N502&lt;=2.5),'Bảng Giá'!$B$10,IF(AND('Raw Data'!N502&gt;2.5,'Raw Data'!N502&lt;=3),'Bảng Giá'!$B$11,IF(AND('Raw Data'!N502&gt;3,'Raw Data'!N502&lt;=3.5),'Bảng Giá'!$B$12,IF(AND('Raw Data'!N502&gt;3.5,'Raw Data'!N502&lt;=4),'Bảng Giá'!$B$13,IF(AND('Raw Data'!N502&gt;4,'Raw Data'!N502&lt;=4.5),'Bảng Giá'!$B$14,IF(AND('Raw Data'!N502&gt;4.5,'Raw Data'!N502&lt;=5),'Bảng Giá'!$B$15,IF(AND('Raw Data'!N502&gt;5,'Raw Data'!N502&lt;=5.5),'Bảng Giá'!$B$16,IF(AND('Raw Data'!N502&gt;5.5,'Raw Data'!N502&lt;=6),'Bảng Giá'!$B$17,'Bảng Giá'!$B$18)))))))))))))))</f>
        <v>0.5&lt;x&lt;=1</v>
      </c>
      <c r="Q502" s="48">
        <f t="shared" si="45"/>
        <v>2.0066889632107024E-2</v>
      </c>
      <c r="R502">
        <f t="shared" si="46"/>
        <v>36600</v>
      </c>
      <c r="S502">
        <f t="shared" si="47"/>
        <v>6700</v>
      </c>
    </row>
    <row r="503" spans="1:19" x14ac:dyDescent="0.25">
      <c r="A503" s="12">
        <v>502</v>
      </c>
      <c r="B503" s="12" t="s">
        <v>293</v>
      </c>
      <c r="C503" s="18">
        <v>31677136899760</v>
      </c>
      <c r="D503" s="17">
        <v>43010.379138194447</v>
      </c>
      <c r="E503" s="17">
        <v>43011.677477546298</v>
      </c>
      <c r="F503" s="13" t="s">
        <v>302</v>
      </c>
      <c r="G503" s="12">
        <v>450</v>
      </c>
      <c r="H503" s="12" t="s">
        <v>76</v>
      </c>
      <c r="I503" s="12" t="s">
        <v>139</v>
      </c>
      <c r="J503" s="37">
        <f>INDEX('Bảng Giá'!$C$3:$H$18,MATCH('Raw Data'!P503,'Bảng Giá'!$B$3:$B$18,0),MATCH('Raw Data'!M503,'Bảng Giá'!$C$2:$H$2,0))</f>
        <v>22500</v>
      </c>
      <c r="K503" s="12">
        <v>22100</v>
      </c>
      <c r="L503" s="36">
        <f t="shared" si="42"/>
        <v>1.2983393518516095</v>
      </c>
      <c r="M503" t="str">
        <f>'References data'!H504</f>
        <v>Liên Vùng đặc biệt</v>
      </c>
      <c r="N503">
        <f t="shared" si="43"/>
        <v>0.45</v>
      </c>
      <c r="O503">
        <f t="shared" si="44"/>
        <v>400</v>
      </c>
      <c r="P503" t="str">
        <f>IF(AND(N503&gt;0,N503&lt;=0.05),'Bảng Giá'!$B$3,IF(AND(N503&lt;=0.1,N503&gt;0.05),'Bảng Giá'!$B$4,IF(AND('Raw Data'!N503&gt;0.1,'Raw Data'!N503&lt;=0.25),'Bảng Giá'!$B$5,IF(AND('Raw Data'!N503&gt;0.25,'Raw Data'!N503&lt;=0.5),'Bảng Giá'!$B$6,IF(AND('Raw Data'!N503&gt;0.5,'Raw Data'!N503&lt;=1),'Bảng Giá'!$B$7,IF(AND('Raw Data'!N503&gt;1,'Raw Data'!N503&lt;=1.5),'Bảng Giá'!$B$8,IF(AND('Raw Data'!N503&gt;1.5,'Raw Data'!N503&lt;=2),'Bảng Giá'!$B$9,IF(AND('Raw Data'!N503&gt;2,'Raw Data'!N503&lt;=2.5),'Bảng Giá'!$B$10,IF(AND('Raw Data'!N503&gt;2.5,'Raw Data'!N503&lt;=3),'Bảng Giá'!$B$11,IF(AND('Raw Data'!N503&gt;3,'Raw Data'!N503&lt;=3.5),'Bảng Giá'!$B$12,IF(AND('Raw Data'!N503&gt;3.5,'Raw Data'!N503&lt;=4),'Bảng Giá'!$B$13,IF(AND('Raw Data'!N503&gt;4,'Raw Data'!N503&lt;=4.5),'Bảng Giá'!$B$14,IF(AND('Raw Data'!N503&gt;4.5,'Raw Data'!N503&lt;=5),'Bảng Giá'!$B$15,IF(AND('Raw Data'!N503&gt;5,'Raw Data'!N503&lt;=5.5),'Bảng Giá'!$B$16,IF(AND('Raw Data'!N503&gt;5.5,'Raw Data'!N503&lt;=6),'Bảng Giá'!$B$17,'Bảng Giá'!$B$18)))))))))))))))</f>
        <v>0.25&lt;x&lt;=0.5</v>
      </c>
      <c r="Q503" s="48">
        <f t="shared" si="45"/>
        <v>1.8099547511312219E-2</v>
      </c>
      <c r="R503">
        <f t="shared" si="46"/>
        <v>27000</v>
      </c>
      <c r="S503">
        <f t="shared" si="47"/>
        <v>4900</v>
      </c>
    </row>
    <row r="504" spans="1:19" x14ac:dyDescent="0.25">
      <c r="A504" s="12">
        <v>503</v>
      </c>
      <c r="B504" s="12" t="s">
        <v>293</v>
      </c>
      <c r="C504" s="18">
        <v>31676000440603</v>
      </c>
      <c r="D504" s="17">
        <v>43008.825842245373</v>
      </c>
      <c r="E504" s="17">
        <v>43010.528804513888</v>
      </c>
      <c r="F504" s="13" t="s">
        <v>302</v>
      </c>
      <c r="G504" s="12">
        <v>1050</v>
      </c>
      <c r="H504" s="12" t="s">
        <v>76</v>
      </c>
      <c r="I504" s="12" t="s">
        <v>171</v>
      </c>
      <c r="J504" s="37">
        <f>INDEX('Bảng Giá'!$C$3:$H$18,MATCH('Raw Data'!P504,'Bảng Giá'!$B$3:$B$18,0),MATCH('Raw Data'!M504,'Bảng Giá'!$C$2:$H$2,0))</f>
        <v>41000</v>
      </c>
      <c r="K504" s="12">
        <v>40000</v>
      </c>
      <c r="L504" s="36">
        <f t="shared" si="42"/>
        <v>1.7029622685149661</v>
      </c>
      <c r="M504" t="str">
        <f>'References data'!H505</f>
        <v>Liên Vùng</v>
      </c>
      <c r="N504">
        <f t="shared" si="43"/>
        <v>1.05</v>
      </c>
      <c r="O504">
        <f t="shared" si="44"/>
        <v>1000</v>
      </c>
      <c r="P504" t="str">
        <f>IF(AND(N504&gt;0,N504&lt;=0.05),'Bảng Giá'!$B$3,IF(AND(N504&lt;=0.1,N504&gt;0.05),'Bảng Giá'!$B$4,IF(AND('Raw Data'!N504&gt;0.1,'Raw Data'!N504&lt;=0.25),'Bảng Giá'!$B$5,IF(AND('Raw Data'!N504&gt;0.25,'Raw Data'!N504&lt;=0.5),'Bảng Giá'!$B$6,IF(AND('Raw Data'!N504&gt;0.5,'Raw Data'!N504&lt;=1),'Bảng Giá'!$B$7,IF(AND('Raw Data'!N504&gt;1,'Raw Data'!N504&lt;=1.5),'Bảng Giá'!$B$8,IF(AND('Raw Data'!N504&gt;1.5,'Raw Data'!N504&lt;=2),'Bảng Giá'!$B$9,IF(AND('Raw Data'!N504&gt;2,'Raw Data'!N504&lt;=2.5),'Bảng Giá'!$B$10,IF(AND('Raw Data'!N504&gt;2.5,'Raw Data'!N504&lt;=3),'Bảng Giá'!$B$11,IF(AND('Raw Data'!N504&gt;3,'Raw Data'!N504&lt;=3.5),'Bảng Giá'!$B$12,IF(AND('Raw Data'!N504&gt;3.5,'Raw Data'!N504&lt;=4),'Bảng Giá'!$B$13,IF(AND('Raw Data'!N504&gt;4,'Raw Data'!N504&lt;=4.5),'Bảng Giá'!$B$14,IF(AND('Raw Data'!N504&gt;4.5,'Raw Data'!N504&lt;=5),'Bảng Giá'!$B$15,IF(AND('Raw Data'!N504&gt;5,'Raw Data'!N504&lt;=5.5),'Bảng Giá'!$B$16,IF(AND('Raw Data'!N504&gt;5.5,'Raw Data'!N504&lt;=6),'Bảng Giá'!$B$17,'Bảng Giá'!$B$18)))))))))))))))</f>
        <v>1&lt;x&lt;=1.5</v>
      </c>
      <c r="Q504" s="48">
        <f t="shared" si="45"/>
        <v>2.5000000000000001E-2</v>
      </c>
      <c r="R504">
        <f t="shared" si="46"/>
        <v>49200</v>
      </c>
      <c r="S504">
        <f t="shared" si="47"/>
        <v>9200</v>
      </c>
    </row>
    <row r="505" spans="1:19" x14ac:dyDescent="0.25">
      <c r="A505" s="12">
        <v>504</v>
      </c>
      <c r="B505" s="12" t="s">
        <v>293</v>
      </c>
      <c r="C505" s="18">
        <v>31677136898877</v>
      </c>
      <c r="D505" s="17">
        <v>43010.378960150461</v>
      </c>
      <c r="E505" s="17">
        <v>43011.681653506945</v>
      </c>
      <c r="F505" s="12" t="s">
        <v>321</v>
      </c>
      <c r="G505" s="12">
        <v>300</v>
      </c>
      <c r="H505" s="12" t="s">
        <v>76</v>
      </c>
      <c r="I505" s="12" t="s">
        <v>139</v>
      </c>
      <c r="J505" s="37">
        <f>INDEX('Bảng Giá'!$C$3:$H$18,MATCH('Raw Data'!P505,'Bảng Giá'!$B$3:$B$18,0),MATCH('Raw Data'!M505,'Bảng Giá'!$C$2:$H$2,0))</f>
        <v>22500</v>
      </c>
      <c r="K505" s="12">
        <v>22100</v>
      </c>
      <c r="L505" s="36">
        <f t="shared" si="42"/>
        <v>1.3026933564833598</v>
      </c>
      <c r="M505" t="str">
        <f>'References data'!H506</f>
        <v>Liên Vùng đặc biệt</v>
      </c>
      <c r="N505">
        <f t="shared" si="43"/>
        <v>0.3</v>
      </c>
      <c r="O505">
        <f t="shared" si="44"/>
        <v>400</v>
      </c>
      <c r="P505" t="str">
        <f>IF(AND(N505&gt;0,N505&lt;=0.05),'Bảng Giá'!$B$3,IF(AND(N505&lt;=0.1,N505&gt;0.05),'Bảng Giá'!$B$4,IF(AND('Raw Data'!N505&gt;0.1,'Raw Data'!N505&lt;=0.25),'Bảng Giá'!$B$5,IF(AND('Raw Data'!N505&gt;0.25,'Raw Data'!N505&lt;=0.5),'Bảng Giá'!$B$6,IF(AND('Raw Data'!N505&gt;0.5,'Raw Data'!N505&lt;=1),'Bảng Giá'!$B$7,IF(AND('Raw Data'!N505&gt;1,'Raw Data'!N505&lt;=1.5),'Bảng Giá'!$B$8,IF(AND('Raw Data'!N505&gt;1.5,'Raw Data'!N505&lt;=2),'Bảng Giá'!$B$9,IF(AND('Raw Data'!N505&gt;2,'Raw Data'!N505&lt;=2.5),'Bảng Giá'!$B$10,IF(AND('Raw Data'!N505&gt;2.5,'Raw Data'!N505&lt;=3),'Bảng Giá'!$B$11,IF(AND('Raw Data'!N505&gt;3,'Raw Data'!N505&lt;=3.5),'Bảng Giá'!$B$12,IF(AND('Raw Data'!N505&gt;3.5,'Raw Data'!N505&lt;=4),'Bảng Giá'!$B$13,IF(AND('Raw Data'!N505&gt;4,'Raw Data'!N505&lt;=4.5),'Bảng Giá'!$B$14,IF(AND('Raw Data'!N505&gt;4.5,'Raw Data'!N505&lt;=5),'Bảng Giá'!$B$15,IF(AND('Raw Data'!N505&gt;5,'Raw Data'!N505&lt;=5.5),'Bảng Giá'!$B$16,IF(AND('Raw Data'!N505&gt;5.5,'Raw Data'!N505&lt;=6),'Bảng Giá'!$B$17,'Bảng Giá'!$B$18)))))))))))))))</f>
        <v>0.25&lt;x&lt;=0.5</v>
      </c>
      <c r="Q505" s="48">
        <f t="shared" si="45"/>
        <v>1.8099547511312219E-2</v>
      </c>
      <c r="R505">
        <f t="shared" si="46"/>
        <v>27000</v>
      </c>
      <c r="S505">
        <f t="shared" si="47"/>
        <v>4900</v>
      </c>
    </row>
    <row r="506" spans="1:19" x14ac:dyDescent="0.25">
      <c r="A506" s="12">
        <v>505</v>
      </c>
      <c r="B506" s="12" t="s">
        <v>293</v>
      </c>
      <c r="C506" s="18">
        <v>31677136966490</v>
      </c>
      <c r="D506" s="17">
        <v>43017.868021099537</v>
      </c>
      <c r="E506" s="17">
        <v>43020.429915243054</v>
      </c>
      <c r="F506" s="13" t="s">
        <v>302</v>
      </c>
      <c r="G506" s="12">
        <v>3000</v>
      </c>
      <c r="H506" s="12" t="s">
        <v>76</v>
      </c>
      <c r="I506" s="12" t="s">
        <v>146</v>
      </c>
      <c r="J506" s="37">
        <f>INDEX('Bảng Giá'!$C$3:$H$18,MATCH('Raw Data'!P506,'Bảng Giá'!$B$3:$B$18,0),MATCH('Raw Data'!M506,'Bảng Giá'!$C$2:$H$2,0))</f>
        <v>62500</v>
      </c>
      <c r="K506" s="12">
        <v>69100</v>
      </c>
      <c r="L506" s="36">
        <f t="shared" si="42"/>
        <v>2.5618941435168381</v>
      </c>
      <c r="M506" t="str">
        <f>'References data'!H507</f>
        <v>Liên Vùng đặc biệt</v>
      </c>
      <c r="N506">
        <f t="shared" si="43"/>
        <v>3</v>
      </c>
      <c r="O506">
        <f t="shared" si="44"/>
        <v>-6600</v>
      </c>
      <c r="P506" t="str">
        <f>IF(AND(N506&gt;0,N506&lt;=0.05),'Bảng Giá'!$B$3,IF(AND(N506&lt;=0.1,N506&gt;0.05),'Bảng Giá'!$B$4,IF(AND('Raw Data'!N506&gt;0.1,'Raw Data'!N506&lt;=0.25),'Bảng Giá'!$B$5,IF(AND('Raw Data'!N506&gt;0.25,'Raw Data'!N506&lt;=0.5),'Bảng Giá'!$B$6,IF(AND('Raw Data'!N506&gt;0.5,'Raw Data'!N506&lt;=1),'Bảng Giá'!$B$7,IF(AND('Raw Data'!N506&gt;1,'Raw Data'!N506&lt;=1.5),'Bảng Giá'!$B$8,IF(AND('Raw Data'!N506&gt;1.5,'Raw Data'!N506&lt;=2),'Bảng Giá'!$B$9,IF(AND('Raw Data'!N506&gt;2,'Raw Data'!N506&lt;=2.5),'Bảng Giá'!$B$10,IF(AND('Raw Data'!N506&gt;2.5,'Raw Data'!N506&lt;=3),'Bảng Giá'!$B$11,IF(AND('Raw Data'!N506&gt;3,'Raw Data'!N506&lt;=3.5),'Bảng Giá'!$B$12,IF(AND('Raw Data'!N506&gt;3.5,'Raw Data'!N506&lt;=4),'Bảng Giá'!$B$13,IF(AND('Raw Data'!N506&gt;4,'Raw Data'!N506&lt;=4.5),'Bảng Giá'!$B$14,IF(AND('Raw Data'!N506&gt;4.5,'Raw Data'!N506&lt;=5),'Bảng Giá'!$B$15,IF(AND('Raw Data'!N506&gt;5,'Raw Data'!N506&lt;=5.5),'Bảng Giá'!$B$16,IF(AND('Raw Data'!N506&gt;5.5,'Raw Data'!N506&lt;=6),'Bảng Giá'!$B$17,'Bảng Giá'!$B$18)))))))))))))))</f>
        <v>2.5&lt;x&lt;=3</v>
      </c>
      <c r="Q506" s="48">
        <f t="shared" si="45"/>
        <v>-9.5513748191027495E-2</v>
      </c>
      <c r="R506">
        <f t="shared" si="46"/>
        <v>75000</v>
      </c>
      <c r="S506">
        <f t="shared" si="47"/>
        <v>5900</v>
      </c>
    </row>
    <row r="507" spans="1:19" x14ac:dyDescent="0.25">
      <c r="A507" s="12">
        <v>506</v>
      </c>
      <c r="B507" s="12" t="s">
        <v>293</v>
      </c>
      <c r="C507" s="18">
        <v>31677136941185</v>
      </c>
      <c r="D507" s="17">
        <v>43014.798386921299</v>
      </c>
      <c r="E507" s="17">
        <v>43017.403102164353</v>
      </c>
      <c r="F507" s="13" t="s">
        <v>302</v>
      </c>
      <c r="G507" s="12">
        <v>1050</v>
      </c>
      <c r="H507" s="12" t="s">
        <v>76</v>
      </c>
      <c r="I507" s="12" t="s">
        <v>131</v>
      </c>
      <c r="J507" s="37">
        <f>INDEX('Bảng Giá'!$C$3:$H$18,MATCH('Raw Data'!P507,'Bảng Giá'!$B$3:$B$18,0),MATCH('Raw Data'!M507,'Bảng Giá'!$C$2:$H$2,0))</f>
        <v>38500</v>
      </c>
      <c r="K507" s="12">
        <v>37800</v>
      </c>
      <c r="L507" s="36">
        <f t="shared" si="42"/>
        <v>2.6047152430546703</v>
      </c>
      <c r="M507" t="str">
        <f>'References data'!H508</f>
        <v>Liên Vùng đặc biệt</v>
      </c>
      <c r="N507">
        <f t="shared" si="43"/>
        <v>1.05</v>
      </c>
      <c r="O507">
        <f t="shared" si="44"/>
        <v>700</v>
      </c>
      <c r="P507" t="str">
        <f>IF(AND(N507&gt;0,N507&lt;=0.05),'Bảng Giá'!$B$3,IF(AND(N507&lt;=0.1,N507&gt;0.05),'Bảng Giá'!$B$4,IF(AND('Raw Data'!N507&gt;0.1,'Raw Data'!N507&lt;=0.25),'Bảng Giá'!$B$5,IF(AND('Raw Data'!N507&gt;0.25,'Raw Data'!N507&lt;=0.5),'Bảng Giá'!$B$6,IF(AND('Raw Data'!N507&gt;0.5,'Raw Data'!N507&lt;=1),'Bảng Giá'!$B$7,IF(AND('Raw Data'!N507&gt;1,'Raw Data'!N507&lt;=1.5),'Bảng Giá'!$B$8,IF(AND('Raw Data'!N507&gt;1.5,'Raw Data'!N507&lt;=2),'Bảng Giá'!$B$9,IF(AND('Raw Data'!N507&gt;2,'Raw Data'!N507&lt;=2.5),'Bảng Giá'!$B$10,IF(AND('Raw Data'!N507&gt;2.5,'Raw Data'!N507&lt;=3),'Bảng Giá'!$B$11,IF(AND('Raw Data'!N507&gt;3,'Raw Data'!N507&lt;=3.5),'Bảng Giá'!$B$12,IF(AND('Raw Data'!N507&gt;3.5,'Raw Data'!N507&lt;=4),'Bảng Giá'!$B$13,IF(AND('Raw Data'!N507&gt;4,'Raw Data'!N507&lt;=4.5),'Bảng Giá'!$B$14,IF(AND('Raw Data'!N507&gt;4.5,'Raw Data'!N507&lt;=5),'Bảng Giá'!$B$15,IF(AND('Raw Data'!N507&gt;5,'Raw Data'!N507&lt;=5.5),'Bảng Giá'!$B$16,IF(AND('Raw Data'!N507&gt;5.5,'Raw Data'!N507&lt;=6),'Bảng Giá'!$B$17,'Bảng Giá'!$B$18)))))))))))))))</f>
        <v>1&lt;x&lt;=1.5</v>
      </c>
      <c r="Q507" s="48">
        <f t="shared" si="45"/>
        <v>1.8518518518518517E-2</v>
      </c>
      <c r="R507">
        <f t="shared" si="46"/>
        <v>46200</v>
      </c>
      <c r="S507">
        <f t="shared" si="47"/>
        <v>8400</v>
      </c>
    </row>
    <row r="508" spans="1:19" x14ac:dyDescent="0.25">
      <c r="A508" s="12">
        <v>507</v>
      </c>
      <c r="B508" s="12" t="s">
        <v>293</v>
      </c>
      <c r="C508" s="18">
        <v>31677136897347</v>
      </c>
      <c r="D508" s="17">
        <v>43009.635872881947</v>
      </c>
      <c r="E508" s="17">
        <v>43011.568954710645</v>
      </c>
      <c r="F508" s="13" t="s">
        <v>302</v>
      </c>
      <c r="G508" s="12">
        <v>3000</v>
      </c>
      <c r="H508" s="12" t="s">
        <v>76</v>
      </c>
      <c r="I508" s="12" t="s">
        <v>139</v>
      </c>
      <c r="J508" s="37">
        <f>INDEX('Bảng Giá'!$C$3:$H$18,MATCH('Raw Data'!P508,'Bảng Giá'!$B$3:$B$18,0),MATCH('Raw Data'!M508,'Bảng Giá'!$C$2:$H$2,0))</f>
        <v>62500</v>
      </c>
      <c r="K508" s="12">
        <v>69100</v>
      </c>
      <c r="L508" s="36">
        <f t="shared" si="42"/>
        <v>1.9330818286980502</v>
      </c>
      <c r="M508" t="str">
        <f>'References data'!H509</f>
        <v>Liên Vùng đặc biệt</v>
      </c>
      <c r="N508">
        <f t="shared" si="43"/>
        <v>3</v>
      </c>
      <c r="O508">
        <f t="shared" si="44"/>
        <v>-6600</v>
      </c>
      <c r="P508" t="str">
        <f>IF(AND(N508&gt;0,N508&lt;=0.05),'Bảng Giá'!$B$3,IF(AND(N508&lt;=0.1,N508&gt;0.05),'Bảng Giá'!$B$4,IF(AND('Raw Data'!N508&gt;0.1,'Raw Data'!N508&lt;=0.25),'Bảng Giá'!$B$5,IF(AND('Raw Data'!N508&gt;0.25,'Raw Data'!N508&lt;=0.5),'Bảng Giá'!$B$6,IF(AND('Raw Data'!N508&gt;0.5,'Raw Data'!N508&lt;=1),'Bảng Giá'!$B$7,IF(AND('Raw Data'!N508&gt;1,'Raw Data'!N508&lt;=1.5),'Bảng Giá'!$B$8,IF(AND('Raw Data'!N508&gt;1.5,'Raw Data'!N508&lt;=2),'Bảng Giá'!$B$9,IF(AND('Raw Data'!N508&gt;2,'Raw Data'!N508&lt;=2.5),'Bảng Giá'!$B$10,IF(AND('Raw Data'!N508&gt;2.5,'Raw Data'!N508&lt;=3),'Bảng Giá'!$B$11,IF(AND('Raw Data'!N508&gt;3,'Raw Data'!N508&lt;=3.5),'Bảng Giá'!$B$12,IF(AND('Raw Data'!N508&gt;3.5,'Raw Data'!N508&lt;=4),'Bảng Giá'!$B$13,IF(AND('Raw Data'!N508&gt;4,'Raw Data'!N508&lt;=4.5),'Bảng Giá'!$B$14,IF(AND('Raw Data'!N508&gt;4.5,'Raw Data'!N508&lt;=5),'Bảng Giá'!$B$15,IF(AND('Raw Data'!N508&gt;5,'Raw Data'!N508&lt;=5.5),'Bảng Giá'!$B$16,IF(AND('Raw Data'!N508&gt;5.5,'Raw Data'!N508&lt;=6),'Bảng Giá'!$B$17,'Bảng Giá'!$B$18)))))))))))))))</f>
        <v>2.5&lt;x&lt;=3</v>
      </c>
      <c r="Q508" s="48">
        <f t="shared" si="45"/>
        <v>-9.5513748191027495E-2</v>
      </c>
      <c r="R508">
        <f t="shared" si="46"/>
        <v>75000</v>
      </c>
      <c r="S508">
        <f t="shared" si="47"/>
        <v>5900</v>
      </c>
    </row>
    <row r="509" spans="1:19" x14ac:dyDescent="0.25">
      <c r="A509" s="12">
        <v>508</v>
      </c>
      <c r="B509" s="12" t="s">
        <v>293</v>
      </c>
      <c r="C509" s="18">
        <v>31677136928252</v>
      </c>
      <c r="D509" s="17">
        <v>43012.909417013892</v>
      </c>
      <c r="E509" s="17">
        <v>43014.693313923613</v>
      </c>
      <c r="F509" s="13" t="s">
        <v>302</v>
      </c>
      <c r="G509" s="12">
        <v>500</v>
      </c>
      <c r="H509" s="12" t="s">
        <v>76</v>
      </c>
      <c r="I509" s="12" t="s">
        <v>139</v>
      </c>
      <c r="J509" s="37">
        <f>INDEX('Bảng Giá'!$C$3:$H$18,MATCH('Raw Data'!P509,'Bảng Giá'!$B$3:$B$18,0),MATCH('Raw Data'!M509,'Bảng Giá'!$C$2:$H$2,0))</f>
        <v>22500</v>
      </c>
      <c r="K509" s="12">
        <v>29900</v>
      </c>
      <c r="L509" s="36">
        <f t="shared" si="42"/>
        <v>1.7838969097210793</v>
      </c>
      <c r="M509" t="str">
        <f>'References data'!H510</f>
        <v>Liên Vùng đặc biệt</v>
      </c>
      <c r="N509">
        <f t="shared" si="43"/>
        <v>0.5</v>
      </c>
      <c r="O509">
        <f t="shared" si="44"/>
        <v>-7400</v>
      </c>
      <c r="P509" t="str">
        <f>IF(AND(N509&gt;0,N509&lt;=0.05),'Bảng Giá'!$B$3,IF(AND(N509&lt;=0.1,N509&gt;0.05),'Bảng Giá'!$B$4,IF(AND('Raw Data'!N509&gt;0.1,'Raw Data'!N509&lt;=0.25),'Bảng Giá'!$B$5,IF(AND('Raw Data'!N509&gt;0.25,'Raw Data'!N509&lt;=0.5),'Bảng Giá'!$B$6,IF(AND('Raw Data'!N509&gt;0.5,'Raw Data'!N509&lt;=1),'Bảng Giá'!$B$7,IF(AND('Raw Data'!N509&gt;1,'Raw Data'!N509&lt;=1.5),'Bảng Giá'!$B$8,IF(AND('Raw Data'!N509&gt;1.5,'Raw Data'!N509&lt;=2),'Bảng Giá'!$B$9,IF(AND('Raw Data'!N509&gt;2,'Raw Data'!N509&lt;=2.5),'Bảng Giá'!$B$10,IF(AND('Raw Data'!N509&gt;2.5,'Raw Data'!N509&lt;=3),'Bảng Giá'!$B$11,IF(AND('Raw Data'!N509&gt;3,'Raw Data'!N509&lt;=3.5),'Bảng Giá'!$B$12,IF(AND('Raw Data'!N509&gt;3.5,'Raw Data'!N509&lt;=4),'Bảng Giá'!$B$13,IF(AND('Raw Data'!N509&gt;4,'Raw Data'!N509&lt;=4.5),'Bảng Giá'!$B$14,IF(AND('Raw Data'!N509&gt;4.5,'Raw Data'!N509&lt;=5),'Bảng Giá'!$B$15,IF(AND('Raw Data'!N509&gt;5,'Raw Data'!N509&lt;=5.5),'Bảng Giá'!$B$16,IF(AND('Raw Data'!N509&gt;5.5,'Raw Data'!N509&lt;=6),'Bảng Giá'!$B$17,'Bảng Giá'!$B$18)))))))))))))))</f>
        <v>0.25&lt;x&lt;=0.5</v>
      </c>
      <c r="Q509" s="48">
        <f t="shared" si="45"/>
        <v>-0.24749163879598662</v>
      </c>
      <c r="R509">
        <f t="shared" si="46"/>
        <v>27000</v>
      </c>
      <c r="S509">
        <f t="shared" si="47"/>
        <v>-2900</v>
      </c>
    </row>
    <row r="510" spans="1:19" x14ac:dyDescent="0.25">
      <c r="A510" s="12">
        <v>509</v>
      </c>
      <c r="B510" s="12" t="s">
        <v>293</v>
      </c>
      <c r="C510" s="18">
        <v>31677136908327</v>
      </c>
      <c r="D510" s="17">
        <v>43010.706888773151</v>
      </c>
      <c r="E510" s="17">
        <v>43013.402039548608</v>
      </c>
      <c r="F510" s="13" t="s">
        <v>302</v>
      </c>
      <c r="G510" s="12">
        <v>8000</v>
      </c>
      <c r="H510" s="12" t="s">
        <v>76</v>
      </c>
      <c r="I510" s="12" t="s">
        <v>115</v>
      </c>
      <c r="J510" s="37">
        <f>INDEX('Bảng Giá'!$C$3:$H$18,MATCH('Raw Data'!P510,'Bảng Giá'!$B$3:$B$18,0),MATCH('Raw Data'!M510,'Bảng Giá'!$C$2:$H$2,0))</f>
        <v>8500</v>
      </c>
      <c r="K510" s="12">
        <v>147800</v>
      </c>
      <c r="L510" s="36">
        <f t="shared" si="42"/>
        <v>2.6951507754565682</v>
      </c>
      <c r="M510" t="str">
        <f>'References data'!H511</f>
        <v>Liên Vùng</v>
      </c>
      <c r="N510" s="46">
        <f t="shared" si="43"/>
        <v>8</v>
      </c>
      <c r="O510">
        <f t="shared" si="44"/>
        <v>-139300</v>
      </c>
      <c r="P510" t="str">
        <f>IF(AND(N510&gt;0,N510&lt;=0.05),'Bảng Giá'!$B$3,IF(AND(N510&lt;=0.1,N510&gt;0.05),'Bảng Giá'!$B$4,IF(AND('Raw Data'!N510&gt;0.1,'Raw Data'!N510&lt;=0.25),'Bảng Giá'!$B$5,IF(AND('Raw Data'!N510&gt;0.25,'Raw Data'!N510&lt;=0.5),'Bảng Giá'!$B$6,IF(AND('Raw Data'!N510&gt;0.5,'Raw Data'!N510&lt;=1),'Bảng Giá'!$B$7,IF(AND('Raw Data'!N510&gt;1,'Raw Data'!N510&lt;=1.5),'Bảng Giá'!$B$8,IF(AND('Raw Data'!N510&gt;1.5,'Raw Data'!N510&lt;=2),'Bảng Giá'!$B$9,IF(AND('Raw Data'!N510&gt;2,'Raw Data'!N510&lt;=2.5),'Bảng Giá'!$B$10,IF(AND('Raw Data'!N510&gt;2.5,'Raw Data'!N510&lt;=3),'Bảng Giá'!$B$11,IF(AND('Raw Data'!N510&gt;3,'Raw Data'!N510&lt;=3.5),'Bảng Giá'!$B$12,IF(AND('Raw Data'!N510&gt;3.5,'Raw Data'!N510&lt;=4),'Bảng Giá'!$B$13,IF(AND('Raw Data'!N510&gt;4,'Raw Data'!N510&lt;=4.5),'Bảng Giá'!$B$14,IF(AND('Raw Data'!N510&gt;4.5,'Raw Data'!N510&lt;=5),'Bảng Giá'!$B$15,IF(AND('Raw Data'!N510&gt;5,'Raw Data'!N510&lt;=5.5),'Bảng Giá'!$B$16,IF(AND('Raw Data'!N510&gt;5.5,'Raw Data'!N510&lt;=6),'Bảng Giá'!$B$17,'Bảng Giá'!$B$18)))))))))))))))</f>
        <v>Next 0.5</v>
      </c>
      <c r="Q510" s="48">
        <f t="shared" si="45"/>
        <v>-0.94248985115020301</v>
      </c>
      <c r="R510">
        <f t="shared" si="46"/>
        <v>10200</v>
      </c>
      <c r="S510">
        <f t="shared" si="47"/>
        <v>-137600</v>
      </c>
    </row>
    <row r="511" spans="1:19" x14ac:dyDescent="0.25">
      <c r="A511" s="12">
        <v>510</v>
      </c>
      <c r="B511" s="12" t="s">
        <v>293</v>
      </c>
      <c r="C511" s="18">
        <v>31677136897290</v>
      </c>
      <c r="D511" s="17">
        <v>43009.700832986113</v>
      </c>
      <c r="E511" s="17">
        <v>43012.590723298614</v>
      </c>
      <c r="F511" s="13" t="s">
        <v>302</v>
      </c>
      <c r="G511" s="12">
        <v>1260</v>
      </c>
      <c r="H511" s="12" t="s">
        <v>76</v>
      </c>
      <c r="I511" s="12" t="s">
        <v>330</v>
      </c>
      <c r="J511" s="37">
        <f>INDEX('Bảng Giá'!$C$3:$H$18,MATCH('Raw Data'!P511,'Bảng Giá'!$B$3:$B$18,0),MATCH('Raw Data'!M511,'Bảng Giá'!$C$2:$H$2,0))</f>
        <v>41000</v>
      </c>
      <c r="K511" s="12">
        <v>40000</v>
      </c>
      <c r="L511" s="36">
        <f t="shared" si="42"/>
        <v>2.8898903125009383</v>
      </c>
      <c r="M511" t="str">
        <f>'References data'!H512</f>
        <v>Liên Vùng</v>
      </c>
      <c r="N511">
        <f t="shared" si="43"/>
        <v>1.26</v>
      </c>
      <c r="O511">
        <f t="shared" si="44"/>
        <v>1000</v>
      </c>
      <c r="P511" t="str">
        <f>IF(AND(N511&gt;0,N511&lt;=0.05),'Bảng Giá'!$B$3,IF(AND(N511&lt;=0.1,N511&gt;0.05),'Bảng Giá'!$B$4,IF(AND('Raw Data'!N511&gt;0.1,'Raw Data'!N511&lt;=0.25),'Bảng Giá'!$B$5,IF(AND('Raw Data'!N511&gt;0.25,'Raw Data'!N511&lt;=0.5),'Bảng Giá'!$B$6,IF(AND('Raw Data'!N511&gt;0.5,'Raw Data'!N511&lt;=1),'Bảng Giá'!$B$7,IF(AND('Raw Data'!N511&gt;1,'Raw Data'!N511&lt;=1.5),'Bảng Giá'!$B$8,IF(AND('Raw Data'!N511&gt;1.5,'Raw Data'!N511&lt;=2),'Bảng Giá'!$B$9,IF(AND('Raw Data'!N511&gt;2,'Raw Data'!N511&lt;=2.5),'Bảng Giá'!$B$10,IF(AND('Raw Data'!N511&gt;2.5,'Raw Data'!N511&lt;=3),'Bảng Giá'!$B$11,IF(AND('Raw Data'!N511&gt;3,'Raw Data'!N511&lt;=3.5),'Bảng Giá'!$B$12,IF(AND('Raw Data'!N511&gt;3.5,'Raw Data'!N511&lt;=4),'Bảng Giá'!$B$13,IF(AND('Raw Data'!N511&gt;4,'Raw Data'!N511&lt;=4.5),'Bảng Giá'!$B$14,IF(AND('Raw Data'!N511&gt;4.5,'Raw Data'!N511&lt;=5),'Bảng Giá'!$B$15,IF(AND('Raw Data'!N511&gt;5,'Raw Data'!N511&lt;=5.5),'Bảng Giá'!$B$16,IF(AND('Raw Data'!N511&gt;5.5,'Raw Data'!N511&lt;=6),'Bảng Giá'!$B$17,'Bảng Giá'!$B$18)))))))))))))))</f>
        <v>1&lt;x&lt;=1.5</v>
      </c>
      <c r="Q511" s="48">
        <f t="shared" si="45"/>
        <v>2.5000000000000001E-2</v>
      </c>
      <c r="R511">
        <f t="shared" si="46"/>
        <v>49200</v>
      </c>
      <c r="S511">
        <f t="shared" si="47"/>
        <v>9200</v>
      </c>
    </row>
    <row r="512" spans="1:19" x14ac:dyDescent="0.25">
      <c r="A512" s="12">
        <v>511</v>
      </c>
      <c r="B512" s="12" t="s">
        <v>293</v>
      </c>
      <c r="C512" s="18">
        <v>31677136896025</v>
      </c>
      <c r="D512" s="17">
        <v>43009.606677974538</v>
      </c>
      <c r="E512" s="17">
        <v>43011.576708368055</v>
      </c>
      <c r="F512" s="13" t="s">
        <v>302</v>
      </c>
      <c r="G512" s="12">
        <v>790</v>
      </c>
      <c r="H512" s="12" t="s">
        <v>76</v>
      </c>
      <c r="I512" s="12" t="s">
        <v>171</v>
      </c>
      <c r="J512" s="37">
        <f>INDEX('Bảng Giá'!$C$3:$H$18,MATCH('Raw Data'!P512,'Bảng Giá'!$B$3:$B$18,0),MATCH('Raw Data'!M512,'Bảng Giá'!$C$2:$H$2,0))</f>
        <v>32500</v>
      </c>
      <c r="K512" s="12">
        <v>31700</v>
      </c>
      <c r="L512" s="36">
        <f t="shared" si="42"/>
        <v>1.9700303935169359</v>
      </c>
      <c r="M512" t="str">
        <f>'References data'!H513</f>
        <v>Liên Vùng</v>
      </c>
      <c r="N512">
        <f t="shared" si="43"/>
        <v>0.79</v>
      </c>
      <c r="O512">
        <f t="shared" si="44"/>
        <v>800</v>
      </c>
      <c r="P512" t="str">
        <f>IF(AND(N512&gt;0,N512&lt;=0.05),'Bảng Giá'!$B$3,IF(AND(N512&lt;=0.1,N512&gt;0.05),'Bảng Giá'!$B$4,IF(AND('Raw Data'!N512&gt;0.1,'Raw Data'!N512&lt;=0.25),'Bảng Giá'!$B$5,IF(AND('Raw Data'!N512&gt;0.25,'Raw Data'!N512&lt;=0.5),'Bảng Giá'!$B$6,IF(AND('Raw Data'!N512&gt;0.5,'Raw Data'!N512&lt;=1),'Bảng Giá'!$B$7,IF(AND('Raw Data'!N512&gt;1,'Raw Data'!N512&lt;=1.5),'Bảng Giá'!$B$8,IF(AND('Raw Data'!N512&gt;1.5,'Raw Data'!N512&lt;=2),'Bảng Giá'!$B$9,IF(AND('Raw Data'!N512&gt;2,'Raw Data'!N512&lt;=2.5),'Bảng Giá'!$B$10,IF(AND('Raw Data'!N512&gt;2.5,'Raw Data'!N512&lt;=3),'Bảng Giá'!$B$11,IF(AND('Raw Data'!N512&gt;3,'Raw Data'!N512&lt;=3.5),'Bảng Giá'!$B$12,IF(AND('Raw Data'!N512&gt;3.5,'Raw Data'!N512&lt;=4),'Bảng Giá'!$B$13,IF(AND('Raw Data'!N512&gt;4,'Raw Data'!N512&lt;=4.5),'Bảng Giá'!$B$14,IF(AND('Raw Data'!N512&gt;4.5,'Raw Data'!N512&lt;=5),'Bảng Giá'!$B$15,IF(AND('Raw Data'!N512&gt;5,'Raw Data'!N512&lt;=5.5),'Bảng Giá'!$B$16,IF(AND('Raw Data'!N512&gt;5.5,'Raw Data'!N512&lt;=6),'Bảng Giá'!$B$17,'Bảng Giá'!$B$18)))))))))))))))</f>
        <v>0.5&lt;x&lt;=1</v>
      </c>
      <c r="Q512" s="48">
        <f t="shared" si="45"/>
        <v>2.5236593059936908E-2</v>
      </c>
      <c r="R512">
        <f t="shared" si="46"/>
        <v>39000</v>
      </c>
      <c r="S512">
        <f t="shared" si="47"/>
        <v>7300</v>
      </c>
    </row>
    <row r="513" spans="1:19" x14ac:dyDescent="0.25">
      <c r="A513" s="12">
        <v>512</v>
      </c>
      <c r="B513" s="12" t="s">
        <v>293</v>
      </c>
      <c r="C513" s="18">
        <v>31677136903475</v>
      </c>
      <c r="D513" s="17">
        <v>43009.450925844911</v>
      </c>
      <c r="E513" s="17">
        <v>43012.508011840277</v>
      </c>
      <c r="F513" s="13" t="s">
        <v>302</v>
      </c>
      <c r="G513" s="12">
        <v>200</v>
      </c>
      <c r="H513" s="12" t="s">
        <v>76</v>
      </c>
      <c r="I513" s="12" t="s">
        <v>90</v>
      </c>
      <c r="J513" s="37">
        <f>INDEX('Bảng Giá'!$C$3:$H$18,MATCH('Raw Data'!P513,'Bảng Giá'!$B$3:$B$18,0),MATCH('Raw Data'!M513,'Bảng Giá'!$C$2:$H$2,0))</f>
        <v>21000</v>
      </c>
      <c r="K513" s="12">
        <v>20500</v>
      </c>
      <c r="L513" s="36">
        <f t="shared" si="42"/>
        <v>3.0570859953659237</v>
      </c>
      <c r="M513" t="str">
        <f>'References data'!H514</f>
        <v>Liên Vùng</v>
      </c>
      <c r="N513">
        <f t="shared" si="43"/>
        <v>0.2</v>
      </c>
      <c r="O513">
        <f t="shared" si="44"/>
        <v>500</v>
      </c>
      <c r="P513" t="str">
        <f>IF(AND(N513&gt;0,N513&lt;=0.05),'Bảng Giá'!$B$3,IF(AND(N513&lt;=0.1,N513&gt;0.05),'Bảng Giá'!$B$4,IF(AND('Raw Data'!N513&gt;0.1,'Raw Data'!N513&lt;=0.25),'Bảng Giá'!$B$5,IF(AND('Raw Data'!N513&gt;0.25,'Raw Data'!N513&lt;=0.5),'Bảng Giá'!$B$6,IF(AND('Raw Data'!N513&gt;0.5,'Raw Data'!N513&lt;=1),'Bảng Giá'!$B$7,IF(AND('Raw Data'!N513&gt;1,'Raw Data'!N513&lt;=1.5),'Bảng Giá'!$B$8,IF(AND('Raw Data'!N513&gt;1.5,'Raw Data'!N513&lt;=2),'Bảng Giá'!$B$9,IF(AND('Raw Data'!N513&gt;2,'Raw Data'!N513&lt;=2.5),'Bảng Giá'!$B$10,IF(AND('Raw Data'!N513&gt;2.5,'Raw Data'!N513&lt;=3),'Bảng Giá'!$B$11,IF(AND('Raw Data'!N513&gt;3,'Raw Data'!N513&lt;=3.5),'Bảng Giá'!$B$12,IF(AND('Raw Data'!N513&gt;3.5,'Raw Data'!N513&lt;=4),'Bảng Giá'!$B$13,IF(AND('Raw Data'!N513&gt;4,'Raw Data'!N513&lt;=4.5),'Bảng Giá'!$B$14,IF(AND('Raw Data'!N513&gt;4.5,'Raw Data'!N513&lt;=5),'Bảng Giá'!$B$15,IF(AND('Raw Data'!N513&gt;5,'Raw Data'!N513&lt;=5.5),'Bảng Giá'!$B$16,IF(AND('Raw Data'!N513&gt;5.5,'Raw Data'!N513&lt;=6),'Bảng Giá'!$B$17,'Bảng Giá'!$B$18)))))))))))))))</f>
        <v>0.1&lt;x&lt;=0.25</v>
      </c>
      <c r="Q513" s="48">
        <f t="shared" si="45"/>
        <v>2.4390243902439025E-2</v>
      </c>
      <c r="R513">
        <f t="shared" si="46"/>
        <v>25200</v>
      </c>
      <c r="S513">
        <f t="shared" si="47"/>
        <v>4700</v>
      </c>
    </row>
    <row r="514" spans="1:19" x14ac:dyDescent="0.25">
      <c r="A514" s="12">
        <v>513</v>
      </c>
      <c r="B514" s="12" t="s">
        <v>293</v>
      </c>
      <c r="C514" s="18">
        <v>31677136896848</v>
      </c>
      <c r="D514" s="17">
        <v>43009.606665358799</v>
      </c>
      <c r="E514" s="17">
        <v>43012.464603900466</v>
      </c>
      <c r="F514" s="13" t="s">
        <v>302</v>
      </c>
      <c r="G514" s="12">
        <v>1000</v>
      </c>
      <c r="H514" s="12" t="s">
        <v>76</v>
      </c>
      <c r="I514" s="12" t="s">
        <v>312</v>
      </c>
      <c r="J514" s="37">
        <f>INDEX('Bảng Giá'!$C$3:$H$18,MATCH('Raw Data'!P514,'Bảng Giá'!$B$3:$B$18,0),MATCH('Raw Data'!M514,'Bảng Giá'!$C$2:$H$2,0))</f>
        <v>32500</v>
      </c>
      <c r="K514" s="12">
        <v>40000</v>
      </c>
      <c r="L514" s="36">
        <f t="shared" si="42"/>
        <v>2.8579385416669538</v>
      </c>
      <c r="M514" t="str">
        <f>'References data'!H515</f>
        <v>Liên Vùng</v>
      </c>
      <c r="N514">
        <f t="shared" si="43"/>
        <v>1</v>
      </c>
      <c r="O514">
        <f t="shared" si="44"/>
        <v>-7500</v>
      </c>
      <c r="P514" t="str">
        <f>IF(AND(N514&gt;0,N514&lt;=0.05),'Bảng Giá'!$B$3,IF(AND(N514&lt;=0.1,N514&gt;0.05),'Bảng Giá'!$B$4,IF(AND('Raw Data'!N514&gt;0.1,'Raw Data'!N514&lt;=0.25),'Bảng Giá'!$B$5,IF(AND('Raw Data'!N514&gt;0.25,'Raw Data'!N514&lt;=0.5),'Bảng Giá'!$B$6,IF(AND('Raw Data'!N514&gt;0.5,'Raw Data'!N514&lt;=1),'Bảng Giá'!$B$7,IF(AND('Raw Data'!N514&gt;1,'Raw Data'!N514&lt;=1.5),'Bảng Giá'!$B$8,IF(AND('Raw Data'!N514&gt;1.5,'Raw Data'!N514&lt;=2),'Bảng Giá'!$B$9,IF(AND('Raw Data'!N514&gt;2,'Raw Data'!N514&lt;=2.5),'Bảng Giá'!$B$10,IF(AND('Raw Data'!N514&gt;2.5,'Raw Data'!N514&lt;=3),'Bảng Giá'!$B$11,IF(AND('Raw Data'!N514&gt;3,'Raw Data'!N514&lt;=3.5),'Bảng Giá'!$B$12,IF(AND('Raw Data'!N514&gt;3.5,'Raw Data'!N514&lt;=4),'Bảng Giá'!$B$13,IF(AND('Raw Data'!N514&gt;4,'Raw Data'!N514&lt;=4.5),'Bảng Giá'!$B$14,IF(AND('Raw Data'!N514&gt;4.5,'Raw Data'!N514&lt;=5),'Bảng Giá'!$B$15,IF(AND('Raw Data'!N514&gt;5,'Raw Data'!N514&lt;=5.5),'Bảng Giá'!$B$16,IF(AND('Raw Data'!N514&gt;5.5,'Raw Data'!N514&lt;=6),'Bảng Giá'!$B$17,'Bảng Giá'!$B$18)))))))))))))))</f>
        <v>0.5&lt;x&lt;=1</v>
      </c>
      <c r="Q514" s="48">
        <f t="shared" si="45"/>
        <v>-0.1875</v>
      </c>
      <c r="R514">
        <f t="shared" si="46"/>
        <v>39000</v>
      </c>
      <c r="S514">
        <f t="shared" si="47"/>
        <v>-1000</v>
      </c>
    </row>
    <row r="515" spans="1:19" x14ac:dyDescent="0.25">
      <c r="A515" s="12">
        <v>514</v>
      </c>
      <c r="B515" s="12" t="s">
        <v>293</v>
      </c>
      <c r="C515" s="18">
        <v>31677136940811</v>
      </c>
      <c r="D515" s="17">
        <v>43015.918832442127</v>
      </c>
      <c r="E515" s="17">
        <v>43019.726984803237</v>
      </c>
      <c r="F515" s="12" t="s">
        <v>321</v>
      </c>
      <c r="G515" s="12">
        <v>6000</v>
      </c>
      <c r="H515" s="12" t="s">
        <v>76</v>
      </c>
      <c r="I515" s="12" t="s">
        <v>146</v>
      </c>
      <c r="J515" s="37">
        <f>INDEX('Bảng Giá'!$C$3:$H$18,MATCH('Raw Data'!P515,'Bảng Giá'!$B$3:$B$18,0),MATCH('Raw Data'!M515,'Bảng Giá'!$C$2:$H$2,0))</f>
        <v>110500</v>
      </c>
      <c r="K515" s="12">
        <v>108300</v>
      </c>
      <c r="L515" s="36">
        <f t="shared" ref="L515:L578" si="48">E515-D515</f>
        <v>3.8081523611108423</v>
      </c>
      <c r="M515" t="str">
        <f>'References data'!H516</f>
        <v>Liên Vùng đặc biệt</v>
      </c>
      <c r="N515">
        <f t="shared" ref="N515:N578" si="49">G515/1000</f>
        <v>6</v>
      </c>
      <c r="O515">
        <f t="shared" ref="O515:O578" si="50">J515-K515</f>
        <v>2200</v>
      </c>
      <c r="P515" t="str">
        <f>IF(AND(N515&gt;0,N515&lt;=0.05),'Bảng Giá'!$B$3,IF(AND(N515&lt;=0.1,N515&gt;0.05),'Bảng Giá'!$B$4,IF(AND('Raw Data'!N515&gt;0.1,'Raw Data'!N515&lt;=0.25),'Bảng Giá'!$B$5,IF(AND('Raw Data'!N515&gt;0.25,'Raw Data'!N515&lt;=0.5),'Bảng Giá'!$B$6,IF(AND('Raw Data'!N515&gt;0.5,'Raw Data'!N515&lt;=1),'Bảng Giá'!$B$7,IF(AND('Raw Data'!N515&gt;1,'Raw Data'!N515&lt;=1.5),'Bảng Giá'!$B$8,IF(AND('Raw Data'!N515&gt;1.5,'Raw Data'!N515&lt;=2),'Bảng Giá'!$B$9,IF(AND('Raw Data'!N515&gt;2,'Raw Data'!N515&lt;=2.5),'Bảng Giá'!$B$10,IF(AND('Raw Data'!N515&gt;2.5,'Raw Data'!N515&lt;=3),'Bảng Giá'!$B$11,IF(AND('Raw Data'!N515&gt;3,'Raw Data'!N515&lt;=3.5),'Bảng Giá'!$B$12,IF(AND('Raw Data'!N515&gt;3.5,'Raw Data'!N515&lt;=4),'Bảng Giá'!$B$13,IF(AND('Raw Data'!N515&gt;4,'Raw Data'!N515&lt;=4.5),'Bảng Giá'!$B$14,IF(AND('Raw Data'!N515&gt;4.5,'Raw Data'!N515&lt;=5),'Bảng Giá'!$B$15,IF(AND('Raw Data'!N515&gt;5,'Raw Data'!N515&lt;=5.5),'Bảng Giá'!$B$16,IF(AND('Raw Data'!N515&gt;5.5,'Raw Data'!N515&lt;=6),'Bảng Giá'!$B$17,'Bảng Giá'!$B$18)))))))))))))))</f>
        <v>5.5&lt;x&lt;=6</v>
      </c>
      <c r="Q515" s="48">
        <f t="shared" ref="Q515:Q578" si="51">O515/K515</f>
        <v>2.0313942751615882E-2</v>
      </c>
      <c r="R515">
        <f t="shared" ref="R515:R578" si="52">J515+(J515*0.2)</f>
        <v>132600</v>
      </c>
      <c r="S515">
        <f t="shared" ref="S515:S578" si="53">R515-K515</f>
        <v>24300</v>
      </c>
    </row>
    <row r="516" spans="1:19" x14ac:dyDescent="0.25">
      <c r="A516" s="12">
        <v>515</v>
      </c>
      <c r="B516" s="12" t="s">
        <v>293</v>
      </c>
      <c r="C516" s="18">
        <v>31677136911012</v>
      </c>
      <c r="D516" s="17">
        <v>43010.845587962962</v>
      </c>
      <c r="E516" s="17">
        <v>43013.572368020832</v>
      </c>
      <c r="F516" s="13" t="s">
        <v>302</v>
      </c>
      <c r="G516" s="12">
        <v>5989.2</v>
      </c>
      <c r="H516" s="12" t="s">
        <v>76</v>
      </c>
      <c r="I516" s="12" t="s">
        <v>128</v>
      </c>
      <c r="J516" s="37">
        <f>INDEX('Bảng Giá'!$C$3:$H$18,MATCH('Raw Data'!P516,'Bảng Giá'!$B$3:$B$18,0),MATCH('Raw Data'!M516,'Bảng Giá'!$C$2:$H$2,0))</f>
        <v>110500</v>
      </c>
      <c r="K516" s="12">
        <v>108300</v>
      </c>
      <c r="L516" s="36">
        <f t="shared" si="48"/>
        <v>2.7267800578702008</v>
      </c>
      <c r="M516" t="str">
        <f>'References data'!H517</f>
        <v>Liên Vùng đặc biệt</v>
      </c>
      <c r="N516">
        <f t="shared" si="49"/>
        <v>5.9891999999999994</v>
      </c>
      <c r="O516">
        <f t="shared" si="50"/>
        <v>2200</v>
      </c>
      <c r="P516" t="str">
        <f>IF(AND(N516&gt;0,N516&lt;=0.05),'Bảng Giá'!$B$3,IF(AND(N516&lt;=0.1,N516&gt;0.05),'Bảng Giá'!$B$4,IF(AND('Raw Data'!N516&gt;0.1,'Raw Data'!N516&lt;=0.25),'Bảng Giá'!$B$5,IF(AND('Raw Data'!N516&gt;0.25,'Raw Data'!N516&lt;=0.5),'Bảng Giá'!$B$6,IF(AND('Raw Data'!N516&gt;0.5,'Raw Data'!N516&lt;=1),'Bảng Giá'!$B$7,IF(AND('Raw Data'!N516&gt;1,'Raw Data'!N516&lt;=1.5),'Bảng Giá'!$B$8,IF(AND('Raw Data'!N516&gt;1.5,'Raw Data'!N516&lt;=2),'Bảng Giá'!$B$9,IF(AND('Raw Data'!N516&gt;2,'Raw Data'!N516&lt;=2.5),'Bảng Giá'!$B$10,IF(AND('Raw Data'!N516&gt;2.5,'Raw Data'!N516&lt;=3),'Bảng Giá'!$B$11,IF(AND('Raw Data'!N516&gt;3,'Raw Data'!N516&lt;=3.5),'Bảng Giá'!$B$12,IF(AND('Raw Data'!N516&gt;3.5,'Raw Data'!N516&lt;=4),'Bảng Giá'!$B$13,IF(AND('Raw Data'!N516&gt;4,'Raw Data'!N516&lt;=4.5),'Bảng Giá'!$B$14,IF(AND('Raw Data'!N516&gt;4.5,'Raw Data'!N516&lt;=5),'Bảng Giá'!$B$15,IF(AND('Raw Data'!N516&gt;5,'Raw Data'!N516&lt;=5.5),'Bảng Giá'!$B$16,IF(AND('Raw Data'!N516&gt;5.5,'Raw Data'!N516&lt;=6),'Bảng Giá'!$B$17,'Bảng Giá'!$B$18)))))))))))))))</f>
        <v>5.5&lt;x&lt;=6</v>
      </c>
      <c r="Q516" s="48">
        <f t="shared" si="51"/>
        <v>2.0313942751615882E-2</v>
      </c>
      <c r="R516">
        <f t="shared" si="52"/>
        <v>132600</v>
      </c>
      <c r="S516">
        <f t="shared" si="53"/>
        <v>24300</v>
      </c>
    </row>
    <row r="517" spans="1:19" x14ac:dyDescent="0.25">
      <c r="A517" s="12">
        <v>516</v>
      </c>
      <c r="B517" s="12" t="s">
        <v>293</v>
      </c>
      <c r="C517" s="18">
        <v>31677136974560</v>
      </c>
      <c r="D517" s="17">
        <v>43018.967150659722</v>
      </c>
      <c r="E517" s="17">
        <v>43022.412510613423</v>
      </c>
      <c r="F517" s="13" t="s">
        <v>302</v>
      </c>
      <c r="G517" s="12">
        <v>10500</v>
      </c>
      <c r="H517" s="12" t="s">
        <v>76</v>
      </c>
      <c r="I517" s="12" t="s">
        <v>320</v>
      </c>
      <c r="J517" s="37">
        <f>INDEX('Bảng Giá'!$C$3:$H$18,MATCH('Raw Data'!P517,'Bảng Giá'!$B$3:$B$18,0),MATCH('Raw Data'!M517,'Bảng Giá'!$C$2:$H$2,0))</f>
        <v>8500</v>
      </c>
      <c r="K517" s="12">
        <v>189200</v>
      </c>
      <c r="L517" s="36">
        <f t="shared" si="48"/>
        <v>3.4453599537009723</v>
      </c>
      <c r="M517" t="str">
        <f>'References data'!H518</f>
        <v>Liên Vùng</v>
      </c>
      <c r="N517" s="46">
        <f t="shared" si="49"/>
        <v>10.5</v>
      </c>
      <c r="O517">
        <f t="shared" si="50"/>
        <v>-180700</v>
      </c>
      <c r="P517" t="str">
        <f>IF(AND(N517&gt;0,N517&lt;=0.05),'Bảng Giá'!$B$3,IF(AND(N517&lt;=0.1,N517&gt;0.05),'Bảng Giá'!$B$4,IF(AND('Raw Data'!N517&gt;0.1,'Raw Data'!N517&lt;=0.25),'Bảng Giá'!$B$5,IF(AND('Raw Data'!N517&gt;0.25,'Raw Data'!N517&lt;=0.5),'Bảng Giá'!$B$6,IF(AND('Raw Data'!N517&gt;0.5,'Raw Data'!N517&lt;=1),'Bảng Giá'!$B$7,IF(AND('Raw Data'!N517&gt;1,'Raw Data'!N517&lt;=1.5),'Bảng Giá'!$B$8,IF(AND('Raw Data'!N517&gt;1.5,'Raw Data'!N517&lt;=2),'Bảng Giá'!$B$9,IF(AND('Raw Data'!N517&gt;2,'Raw Data'!N517&lt;=2.5),'Bảng Giá'!$B$10,IF(AND('Raw Data'!N517&gt;2.5,'Raw Data'!N517&lt;=3),'Bảng Giá'!$B$11,IF(AND('Raw Data'!N517&gt;3,'Raw Data'!N517&lt;=3.5),'Bảng Giá'!$B$12,IF(AND('Raw Data'!N517&gt;3.5,'Raw Data'!N517&lt;=4),'Bảng Giá'!$B$13,IF(AND('Raw Data'!N517&gt;4,'Raw Data'!N517&lt;=4.5),'Bảng Giá'!$B$14,IF(AND('Raw Data'!N517&gt;4.5,'Raw Data'!N517&lt;=5),'Bảng Giá'!$B$15,IF(AND('Raw Data'!N517&gt;5,'Raw Data'!N517&lt;=5.5),'Bảng Giá'!$B$16,IF(AND('Raw Data'!N517&gt;5.5,'Raw Data'!N517&lt;=6),'Bảng Giá'!$B$17,'Bảng Giá'!$B$18)))))))))))))))</f>
        <v>Next 0.5</v>
      </c>
      <c r="Q517" s="48">
        <f t="shared" si="51"/>
        <v>-0.95507399577167018</v>
      </c>
      <c r="R517">
        <f t="shared" si="52"/>
        <v>10200</v>
      </c>
      <c r="S517">
        <f t="shared" si="53"/>
        <v>-179000</v>
      </c>
    </row>
    <row r="518" spans="1:19" x14ac:dyDescent="0.25">
      <c r="A518" s="12">
        <v>517</v>
      </c>
      <c r="B518" s="12" t="s">
        <v>293</v>
      </c>
      <c r="C518" s="18">
        <v>31677136899584</v>
      </c>
      <c r="D518" s="17">
        <v>43010.568184108794</v>
      </c>
      <c r="E518" s="17">
        <v>43012.586118749998</v>
      </c>
      <c r="F518" s="13" t="s">
        <v>302</v>
      </c>
      <c r="G518" s="12">
        <v>1050</v>
      </c>
      <c r="H518" s="12" t="s">
        <v>76</v>
      </c>
      <c r="I518" s="12" t="s">
        <v>128</v>
      </c>
      <c r="J518" s="37">
        <f>INDEX('Bảng Giá'!$C$3:$H$18,MATCH('Raw Data'!P518,'Bảng Giá'!$B$3:$B$18,0),MATCH('Raw Data'!M518,'Bảng Giá'!$C$2:$H$2,0))</f>
        <v>38500</v>
      </c>
      <c r="K518" s="12">
        <v>37800</v>
      </c>
      <c r="L518" s="36">
        <f t="shared" si="48"/>
        <v>2.0179346412041923</v>
      </c>
      <c r="M518" t="str">
        <f>'References data'!H519</f>
        <v>Liên Vùng đặc biệt</v>
      </c>
      <c r="N518">
        <f t="shared" si="49"/>
        <v>1.05</v>
      </c>
      <c r="O518">
        <f t="shared" si="50"/>
        <v>700</v>
      </c>
      <c r="P518" t="str">
        <f>IF(AND(N518&gt;0,N518&lt;=0.05),'Bảng Giá'!$B$3,IF(AND(N518&lt;=0.1,N518&gt;0.05),'Bảng Giá'!$B$4,IF(AND('Raw Data'!N518&gt;0.1,'Raw Data'!N518&lt;=0.25),'Bảng Giá'!$B$5,IF(AND('Raw Data'!N518&gt;0.25,'Raw Data'!N518&lt;=0.5),'Bảng Giá'!$B$6,IF(AND('Raw Data'!N518&gt;0.5,'Raw Data'!N518&lt;=1),'Bảng Giá'!$B$7,IF(AND('Raw Data'!N518&gt;1,'Raw Data'!N518&lt;=1.5),'Bảng Giá'!$B$8,IF(AND('Raw Data'!N518&gt;1.5,'Raw Data'!N518&lt;=2),'Bảng Giá'!$B$9,IF(AND('Raw Data'!N518&gt;2,'Raw Data'!N518&lt;=2.5),'Bảng Giá'!$B$10,IF(AND('Raw Data'!N518&gt;2.5,'Raw Data'!N518&lt;=3),'Bảng Giá'!$B$11,IF(AND('Raw Data'!N518&gt;3,'Raw Data'!N518&lt;=3.5),'Bảng Giá'!$B$12,IF(AND('Raw Data'!N518&gt;3.5,'Raw Data'!N518&lt;=4),'Bảng Giá'!$B$13,IF(AND('Raw Data'!N518&gt;4,'Raw Data'!N518&lt;=4.5),'Bảng Giá'!$B$14,IF(AND('Raw Data'!N518&gt;4.5,'Raw Data'!N518&lt;=5),'Bảng Giá'!$B$15,IF(AND('Raw Data'!N518&gt;5,'Raw Data'!N518&lt;=5.5),'Bảng Giá'!$B$16,IF(AND('Raw Data'!N518&gt;5.5,'Raw Data'!N518&lt;=6),'Bảng Giá'!$B$17,'Bảng Giá'!$B$18)))))))))))))))</f>
        <v>1&lt;x&lt;=1.5</v>
      </c>
      <c r="Q518" s="48">
        <f t="shared" si="51"/>
        <v>1.8518518518518517E-2</v>
      </c>
      <c r="R518">
        <f t="shared" si="52"/>
        <v>46200</v>
      </c>
      <c r="S518">
        <f t="shared" si="53"/>
        <v>8400</v>
      </c>
    </row>
    <row r="519" spans="1:19" x14ac:dyDescent="0.25">
      <c r="A519" s="12">
        <v>518</v>
      </c>
      <c r="B519" s="12" t="s">
        <v>293</v>
      </c>
      <c r="C519" s="18">
        <v>31677136918634</v>
      </c>
      <c r="D519" s="17">
        <v>43012.4045625</v>
      </c>
      <c r="E519" s="17">
        <v>43013.692151354167</v>
      </c>
      <c r="F519" s="13" t="s">
        <v>302</v>
      </c>
      <c r="G519" s="12">
        <v>1200</v>
      </c>
      <c r="H519" s="12" t="s">
        <v>76</v>
      </c>
      <c r="I519" s="12" t="s">
        <v>146</v>
      </c>
      <c r="J519" s="37">
        <f>INDEX('Bảng Giá'!$C$3:$H$18,MATCH('Raw Data'!P519,'Bảng Giá'!$B$3:$B$18,0),MATCH('Raw Data'!M519,'Bảng Giá'!$C$2:$H$2,0))</f>
        <v>38500</v>
      </c>
      <c r="K519" s="12">
        <v>37800</v>
      </c>
      <c r="L519" s="36">
        <f t="shared" si="48"/>
        <v>1.2875888541675522</v>
      </c>
      <c r="M519" t="str">
        <f>'References data'!H520</f>
        <v>Liên Vùng đặc biệt</v>
      </c>
      <c r="N519">
        <f t="shared" si="49"/>
        <v>1.2</v>
      </c>
      <c r="O519">
        <f t="shared" si="50"/>
        <v>700</v>
      </c>
      <c r="P519" t="str">
        <f>IF(AND(N519&gt;0,N519&lt;=0.05),'Bảng Giá'!$B$3,IF(AND(N519&lt;=0.1,N519&gt;0.05),'Bảng Giá'!$B$4,IF(AND('Raw Data'!N519&gt;0.1,'Raw Data'!N519&lt;=0.25),'Bảng Giá'!$B$5,IF(AND('Raw Data'!N519&gt;0.25,'Raw Data'!N519&lt;=0.5),'Bảng Giá'!$B$6,IF(AND('Raw Data'!N519&gt;0.5,'Raw Data'!N519&lt;=1),'Bảng Giá'!$B$7,IF(AND('Raw Data'!N519&gt;1,'Raw Data'!N519&lt;=1.5),'Bảng Giá'!$B$8,IF(AND('Raw Data'!N519&gt;1.5,'Raw Data'!N519&lt;=2),'Bảng Giá'!$B$9,IF(AND('Raw Data'!N519&gt;2,'Raw Data'!N519&lt;=2.5),'Bảng Giá'!$B$10,IF(AND('Raw Data'!N519&gt;2.5,'Raw Data'!N519&lt;=3),'Bảng Giá'!$B$11,IF(AND('Raw Data'!N519&gt;3,'Raw Data'!N519&lt;=3.5),'Bảng Giá'!$B$12,IF(AND('Raw Data'!N519&gt;3.5,'Raw Data'!N519&lt;=4),'Bảng Giá'!$B$13,IF(AND('Raw Data'!N519&gt;4,'Raw Data'!N519&lt;=4.5),'Bảng Giá'!$B$14,IF(AND('Raw Data'!N519&gt;4.5,'Raw Data'!N519&lt;=5),'Bảng Giá'!$B$15,IF(AND('Raw Data'!N519&gt;5,'Raw Data'!N519&lt;=5.5),'Bảng Giá'!$B$16,IF(AND('Raw Data'!N519&gt;5.5,'Raw Data'!N519&lt;=6),'Bảng Giá'!$B$17,'Bảng Giá'!$B$18)))))))))))))))</f>
        <v>1&lt;x&lt;=1.5</v>
      </c>
      <c r="Q519" s="48">
        <f t="shared" si="51"/>
        <v>1.8518518518518517E-2</v>
      </c>
      <c r="R519">
        <f t="shared" si="52"/>
        <v>46200</v>
      </c>
      <c r="S519">
        <f t="shared" si="53"/>
        <v>8400</v>
      </c>
    </row>
    <row r="520" spans="1:19" x14ac:dyDescent="0.25">
      <c r="A520" s="12">
        <v>519</v>
      </c>
      <c r="B520" s="12" t="s">
        <v>293</v>
      </c>
      <c r="C520" s="18">
        <v>31677136961573</v>
      </c>
      <c r="D520" s="17">
        <v>43018.824757372684</v>
      </c>
      <c r="E520" s="17">
        <v>43021.769075312499</v>
      </c>
      <c r="F520" s="12" t="s">
        <v>321</v>
      </c>
      <c r="G520" s="12">
        <v>5989.2</v>
      </c>
      <c r="H520" s="12" t="s">
        <v>76</v>
      </c>
      <c r="I520" s="12" t="s">
        <v>128</v>
      </c>
      <c r="J520" s="37">
        <f>INDEX('Bảng Giá'!$C$3:$H$18,MATCH('Raw Data'!P520,'Bảng Giá'!$B$3:$B$18,0),MATCH('Raw Data'!M520,'Bảng Giá'!$C$2:$H$2,0))</f>
        <v>110500</v>
      </c>
      <c r="K520" s="12">
        <v>108300</v>
      </c>
      <c r="L520" s="36">
        <f t="shared" si="48"/>
        <v>2.9443179398149368</v>
      </c>
      <c r="M520" t="str">
        <f>'References data'!H521</f>
        <v>Liên Vùng đặc biệt</v>
      </c>
      <c r="N520">
        <f t="shared" si="49"/>
        <v>5.9891999999999994</v>
      </c>
      <c r="O520">
        <f t="shared" si="50"/>
        <v>2200</v>
      </c>
      <c r="P520" t="str">
        <f>IF(AND(N520&gt;0,N520&lt;=0.05),'Bảng Giá'!$B$3,IF(AND(N520&lt;=0.1,N520&gt;0.05),'Bảng Giá'!$B$4,IF(AND('Raw Data'!N520&gt;0.1,'Raw Data'!N520&lt;=0.25),'Bảng Giá'!$B$5,IF(AND('Raw Data'!N520&gt;0.25,'Raw Data'!N520&lt;=0.5),'Bảng Giá'!$B$6,IF(AND('Raw Data'!N520&gt;0.5,'Raw Data'!N520&lt;=1),'Bảng Giá'!$B$7,IF(AND('Raw Data'!N520&gt;1,'Raw Data'!N520&lt;=1.5),'Bảng Giá'!$B$8,IF(AND('Raw Data'!N520&gt;1.5,'Raw Data'!N520&lt;=2),'Bảng Giá'!$B$9,IF(AND('Raw Data'!N520&gt;2,'Raw Data'!N520&lt;=2.5),'Bảng Giá'!$B$10,IF(AND('Raw Data'!N520&gt;2.5,'Raw Data'!N520&lt;=3),'Bảng Giá'!$B$11,IF(AND('Raw Data'!N520&gt;3,'Raw Data'!N520&lt;=3.5),'Bảng Giá'!$B$12,IF(AND('Raw Data'!N520&gt;3.5,'Raw Data'!N520&lt;=4),'Bảng Giá'!$B$13,IF(AND('Raw Data'!N520&gt;4,'Raw Data'!N520&lt;=4.5),'Bảng Giá'!$B$14,IF(AND('Raw Data'!N520&gt;4.5,'Raw Data'!N520&lt;=5),'Bảng Giá'!$B$15,IF(AND('Raw Data'!N520&gt;5,'Raw Data'!N520&lt;=5.5),'Bảng Giá'!$B$16,IF(AND('Raw Data'!N520&gt;5.5,'Raw Data'!N520&lt;=6),'Bảng Giá'!$B$17,'Bảng Giá'!$B$18)))))))))))))))</f>
        <v>5.5&lt;x&lt;=6</v>
      </c>
      <c r="Q520" s="48">
        <f t="shared" si="51"/>
        <v>2.0313942751615882E-2</v>
      </c>
      <c r="R520">
        <f t="shared" si="52"/>
        <v>132600</v>
      </c>
      <c r="S520">
        <f t="shared" si="53"/>
        <v>24300</v>
      </c>
    </row>
    <row r="521" spans="1:19" x14ac:dyDescent="0.25">
      <c r="A521" s="12">
        <v>520</v>
      </c>
      <c r="B521" s="12" t="s">
        <v>293</v>
      </c>
      <c r="C521" s="18">
        <v>31677136896317</v>
      </c>
      <c r="D521" s="17">
        <v>43009.60831909722</v>
      </c>
      <c r="E521" s="17">
        <v>43012.626899189818</v>
      </c>
      <c r="F521" s="13" t="s">
        <v>302</v>
      </c>
      <c r="G521" s="12">
        <v>360</v>
      </c>
      <c r="H521" s="12" t="s">
        <v>76</v>
      </c>
      <c r="I521" s="12" t="s">
        <v>327</v>
      </c>
      <c r="J521" s="37">
        <f>INDEX('Bảng Giá'!$C$3:$H$18,MATCH('Raw Data'!P521,'Bảng Giá'!$B$3:$B$18,0),MATCH('Raw Data'!M521,'Bảng Giá'!$C$2:$H$2,0))</f>
        <v>26000</v>
      </c>
      <c r="K521" s="12">
        <v>25400</v>
      </c>
      <c r="L521" s="36">
        <f t="shared" si="48"/>
        <v>3.0185800925974036</v>
      </c>
      <c r="M521" t="str">
        <f>'References data'!H522</f>
        <v>Liên Vùng</v>
      </c>
      <c r="N521">
        <f t="shared" si="49"/>
        <v>0.36</v>
      </c>
      <c r="O521">
        <f t="shared" si="50"/>
        <v>600</v>
      </c>
      <c r="P521" t="str">
        <f>IF(AND(N521&gt;0,N521&lt;=0.05),'Bảng Giá'!$B$3,IF(AND(N521&lt;=0.1,N521&gt;0.05),'Bảng Giá'!$B$4,IF(AND('Raw Data'!N521&gt;0.1,'Raw Data'!N521&lt;=0.25),'Bảng Giá'!$B$5,IF(AND('Raw Data'!N521&gt;0.25,'Raw Data'!N521&lt;=0.5),'Bảng Giá'!$B$6,IF(AND('Raw Data'!N521&gt;0.5,'Raw Data'!N521&lt;=1),'Bảng Giá'!$B$7,IF(AND('Raw Data'!N521&gt;1,'Raw Data'!N521&lt;=1.5),'Bảng Giá'!$B$8,IF(AND('Raw Data'!N521&gt;1.5,'Raw Data'!N521&lt;=2),'Bảng Giá'!$B$9,IF(AND('Raw Data'!N521&gt;2,'Raw Data'!N521&lt;=2.5),'Bảng Giá'!$B$10,IF(AND('Raw Data'!N521&gt;2.5,'Raw Data'!N521&lt;=3),'Bảng Giá'!$B$11,IF(AND('Raw Data'!N521&gt;3,'Raw Data'!N521&lt;=3.5),'Bảng Giá'!$B$12,IF(AND('Raw Data'!N521&gt;3.5,'Raw Data'!N521&lt;=4),'Bảng Giá'!$B$13,IF(AND('Raw Data'!N521&gt;4,'Raw Data'!N521&lt;=4.5),'Bảng Giá'!$B$14,IF(AND('Raw Data'!N521&gt;4.5,'Raw Data'!N521&lt;=5),'Bảng Giá'!$B$15,IF(AND('Raw Data'!N521&gt;5,'Raw Data'!N521&lt;=5.5),'Bảng Giá'!$B$16,IF(AND('Raw Data'!N521&gt;5.5,'Raw Data'!N521&lt;=6),'Bảng Giá'!$B$17,'Bảng Giá'!$B$18)))))))))))))))</f>
        <v>0.25&lt;x&lt;=0.5</v>
      </c>
      <c r="Q521" s="48">
        <f t="shared" si="51"/>
        <v>2.3622047244094488E-2</v>
      </c>
      <c r="R521">
        <f t="shared" si="52"/>
        <v>31200</v>
      </c>
      <c r="S521">
        <f t="shared" si="53"/>
        <v>5800</v>
      </c>
    </row>
    <row r="522" spans="1:19" x14ac:dyDescent="0.25">
      <c r="A522" s="12">
        <v>521</v>
      </c>
      <c r="B522" s="12" t="s">
        <v>293</v>
      </c>
      <c r="C522" s="18">
        <v>31677136899715</v>
      </c>
      <c r="D522" s="17">
        <v>43010.37918758102</v>
      </c>
      <c r="E522" s="17">
        <v>43011.507720173613</v>
      </c>
      <c r="F522" s="13" t="s">
        <v>302</v>
      </c>
      <c r="G522" s="12">
        <v>945</v>
      </c>
      <c r="H522" s="12" t="s">
        <v>76</v>
      </c>
      <c r="I522" s="12" t="s">
        <v>139</v>
      </c>
      <c r="J522" s="37">
        <f>INDEX('Bảng Giá'!$C$3:$H$18,MATCH('Raw Data'!P522,'Bảng Giá'!$B$3:$B$18,0),MATCH('Raw Data'!M522,'Bảng Giá'!$C$2:$H$2,0))</f>
        <v>30500</v>
      </c>
      <c r="K522" s="12">
        <v>29900</v>
      </c>
      <c r="L522" s="36">
        <f t="shared" si="48"/>
        <v>1.1285325925928191</v>
      </c>
      <c r="M522" t="str">
        <f>'References data'!H523</f>
        <v>Liên Vùng đặc biệt</v>
      </c>
      <c r="N522">
        <f t="shared" si="49"/>
        <v>0.94499999999999995</v>
      </c>
      <c r="O522">
        <f t="shared" si="50"/>
        <v>600</v>
      </c>
      <c r="P522" t="str">
        <f>IF(AND(N522&gt;0,N522&lt;=0.05),'Bảng Giá'!$B$3,IF(AND(N522&lt;=0.1,N522&gt;0.05),'Bảng Giá'!$B$4,IF(AND('Raw Data'!N522&gt;0.1,'Raw Data'!N522&lt;=0.25),'Bảng Giá'!$B$5,IF(AND('Raw Data'!N522&gt;0.25,'Raw Data'!N522&lt;=0.5),'Bảng Giá'!$B$6,IF(AND('Raw Data'!N522&gt;0.5,'Raw Data'!N522&lt;=1),'Bảng Giá'!$B$7,IF(AND('Raw Data'!N522&gt;1,'Raw Data'!N522&lt;=1.5),'Bảng Giá'!$B$8,IF(AND('Raw Data'!N522&gt;1.5,'Raw Data'!N522&lt;=2),'Bảng Giá'!$B$9,IF(AND('Raw Data'!N522&gt;2,'Raw Data'!N522&lt;=2.5),'Bảng Giá'!$B$10,IF(AND('Raw Data'!N522&gt;2.5,'Raw Data'!N522&lt;=3),'Bảng Giá'!$B$11,IF(AND('Raw Data'!N522&gt;3,'Raw Data'!N522&lt;=3.5),'Bảng Giá'!$B$12,IF(AND('Raw Data'!N522&gt;3.5,'Raw Data'!N522&lt;=4),'Bảng Giá'!$B$13,IF(AND('Raw Data'!N522&gt;4,'Raw Data'!N522&lt;=4.5),'Bảng Giá'!$B$14,IF(AND('Raw Data'!N522&gt;4.5,'Raw Data'!N522&lt;=5),'Bảng Giá'!$B$15,IF(AND('Raw Data'!N522&gt;5,'Raw Data'!N522&lt;=5.5),'Bảng Giá'!$B$16,IF(AND('Raw Data'!N522&gt;5.5,'Raw Data'!N522&lt;=6),'Bảng Giá'!$B$17,'Bảng Giá'!$B$18)))))))))))))))</f>
        <v>0.5&lt;x&lt;=1</v>
      </c>
      <c r="Q522" s="48">
        <f t="shared" si="51"/>
        <v>2.0066889632107024E-2</v>
      </c>
      <c r="R522">
        <f t="shared" si="52"/>
        <v>36600</v>
      </c>
      <c r="S522">
        <f t="shared" si="53"/>
        <v>6700</v>
      </c>
    </row>
    <row r="523" spans="1:19" x14ac:dyDescent="0.25">
      <c r="A523" s="12">
        <v>522</v>
      </c>
      <c r="B523" s="12" t="s">
        <v>293</v>
      </c>
      <c r="C523" s="18">
        <v>31677136918958</v>
      </c>
      <c r="D523" s="17">
        <v>43011.857262118057</v>
      </c>
      <c r="E523" s="17">
        <v>43013.66098197917</v>
      </c>
      <c r="F523" s="13" t="s">
        <v>302</v>
      </c>
      <c r="G523" s="12">
        <v>11270</v>
      </c>
      <c r="H523" s="12" t="s">
        <v>76</v>
      </c>
      <c r="I523" s="12" t="s">
        <v>146</v>
      </c>
      <c r="J523" s="37">
        <f>INDEX('Bảng Giá'!$C$3:$H$18,MATCH('Raw Data'!P523,'Bảng Giá'!$B$3:$B$18,0),MATCH('Raw Data'!M523,'Bảng Giá'!$C$2:$H$2,0))</f>
        <v>8000</v>
      </c>
      <c r="K523" s="12">
        <v>191000</v>
      </c>
      <c r="L523" s="36">
        <f t="shared" si="48"/>
        <v>1.8037198611127678</v>
      </c>
      <c r="M523" t="str">
        <f>'References data'!H524</f>
        <v>Liên Vùng đặc biệt</v>
      </c>
      <c r="N523" s="46">
        <f t="shared" si="49"/>
        <v>11.27</v>
      </c>
      <c r="O523">
        <f t="shared" si="50"/>
        <v>-183000</v>
      </c>
      <c r="P523" t="str">
        <f>IF(AND(N523&gt;0,N523&lt;=0.05),'Bảng Giá'!$B$3,IF(AND(N523&lt;=0.1,N523&gt;0.05),'Bảng Giá'!$B$4,IF(AND('Raw Data'!N523&gt;0.1,'Raw Data'!N523&lt;=0.25),'Bảng Giá'!$B$5,IF(AND('Raw Data'!N523&gt;0.25,'Raw Data'!N523&lt;=0.5),'Bảng Giá'!$B$6,IF(AND('Raw Data'!N523&gt;0.5,'Raw Data'!N523&lt;=1),'Bảng Giá'!$B$7,IF(AND('Raw Data'!N523&gt;1,'Raw Data'!N523&lt;=1.5),'Bảng Giá'!$B$8,IF(AND('Raw Data'!N523&gt;1.5,'Raw Data'!N523&lt;=2),'Bảng Giá'!$B$9,IF(AND('Raw Data'!N523&gt;2,'Raw Data'!N523&lt;=2.5),'Bảng Giá'!$B$10,IF(AND('Raw Data'!N523&gt;2.5,'Raw Data'!N523&lt;=3),'Bảng Giá'!$B$11,IF(AND('Raw Data'!N523&gt;3,'Raw Data'!N523&lt;=3.5),'Bảng Giá'!$B$12,IF(AND('Raw Data'!N523&gt;3.5,'Raw Data'!N523&lt;=4),'Bảng Giá'!$B$13,IF(AND('Raw Data'!N523&gt;4,'Raw Data'!N523&lt;=4.5),'Bảng Giá'!$B$14,IF(AND('Raw Data'!N523&gt;4.5,'Raw Data'!N523&lt;=5),'Bảng Giá'!$B$15,IF(AND('Raw Data'!N523&gt;5,'Raw Data'!N523&lt;=5.5),'Bảng Giá'!$B$16,IF(AND('Raw Data'!N523&gt;5.5,'Raw Data'!N523&lt;=6),'Bảng Giá'!$B$17,'Bảng Giá'!$B$18)))))))))))))))</f>
        <v>Next 0.5</v>
      </c>
      <c r="Q523" s="48">
        <f t="shared" si="51"/>
        <v>-0.95811518324607325</v>
      </c>
      <c r="R523">
        <f t="shared" si="52"/>
        <v>9600</v>
      </c>
      <c r="S523">
        <f t="shared" si="53"/>
        <v>-181400</v>
      </c>
    </row>
    <row r="524" spans="1:19" x14ac:dyDescent="0.25">
      <c r="A524" s="12">
        <v>523</v>
      </c>
      <c r="B524" s="12" t="s">
        <v>293</v>
      </c>
      <c r="C524" s="18">
        <v>31677136914819</v>
      </c>
      <c r="D524" s="17">
        <v>43012.577854016206</v>
      </c>
      <c r="E524" s="17">
        <v>43014.595862465278</v>
      </c>
      <c r="F524" s="13" t="s">
        <v>302</v>
      </c>
      <c r="G524" s="12">
        <v>3500</v>
      </c>
      <c r="H524" s="12" t="s">
        <v>76</v>
      </c>
      <c r="I524" s="12" t="s">
        <v>131</v>
      </c>
      <c r="J524" s="37">
        <f>INDEX('Bảng Giá'!$C$3:$H$18,MATCH('Raw Data'!P524,'Bảng Giá'!$B$3:$B$18,0),MATCH('Raw Data'!M524,'Bảng Giá'!$C$2:$H$2,0))</f>
        <v>70500</v>
      </c>
      <c r="K524" s="12">
        <v>77000</v>
      </c>
      <c r="L524" s="36">
        <f t="shared" si="48"/>
        <v>2.0180084490712034</v>
      </c>
      <c r="M524" t="str">
        <f>'References data'!H525</f>
        <v>Liên Vùng đặc biệt</v>
      </c>
      <c r="N524">
        <f t="shared" si="49"/>
        <v>3.5</v>
      </c>
      <c r="O524">
        <f t="shared" si="50"/>
        <v>-6500</v>
      </c>
      <c r="P524" t="str">
        <f>IF(AND(N524&gt;0,N524&lt;=0.05),'Bảng Giá'!$B$3,IF(AND(N524&lt;=0.1,N524&gt;0.05),'Bảng Giá'!$B$4,IF(AND('Raw Data'!N524&gt;0.1,'Raw Data'!N524&lt;=0.25),'Bảng Giá'!$B$5,IF(AND('Raw Data'!N524&gt;0.25,'Raw Data'!N524&lt;=0.5),'Bảng Giá'!$B$6,IF(AND('Raw Data'!N524&gt;0.5,'Raw Data'!N524&lt;=1),'Bảng Giá'!$B$7,IF(AND('Raw Data'!N524&gt;1,'Raw Data'!N524&lt;=1.5),'Bảng Giá'!$B$8,IF(AND('Raw Data'!N524&gt;1.5,'Raw Data'!N524&lt;=2),'Bảng Giá'!$B$9,IF(AND('Raw Data'!N524&gt;2,'Raw Data'!N524&lt;=2.5),'Bảng Giá'!$B$10,IF(AND('Raw Data'!N524&gt;2.5,'Raw Data'!N524&lt;=3),'Bảng Giá'!$B$11,IF(AND('Raw Data'!N524&gt;3,'Raw Data'!N524&lt;=3.5),'Bảng Giá'!$B$12,IF(AND('Raw Data'!N524&gt;3.5,'Raw Data'!N524&lt;=4),'Bảng Giá'!$B$13,IF(AND('Raw Data'!N524&gt;4,'Raw Data'!N524&lt;=4.5),'Bảng Giá'!$B$14,IF(AND('Raw Data'!N524&gt;4.5,'Raw Data'!N524&lt;=5),'Bảng Giá'!$B$15,IF(AND('Raw Data'!N524&gt;5,'Raw Data'!N524&lt;=5.5),'Bảng Giá'!$B$16,IF(AND('Raw Data'!N524&gt;5.5,'Raw Data'!N524&lt;=6),'Bảng Giá'!$B$17,'Bảng Giá'!$B$18)))))))))))))))</f>
        <v>3&lt;x&lt;=3.5</v>
      </c>
      <c r="Q524" s="48">
        <f t="shared" si="51"/>
        <v>-8.4415584415584416E-2</v>
      </c>
      <c r="R524">
        <f t="shared" si="52"/>
        <v>84600</v>
      </c>
      <c r="S524">
        <f t="shared" si="53"/>
        <v>7600</v>
      </c>
    </row>
    <row r="525" spans="1:19" x14ac:dyDescent="0.25">
      <c r="A525" s="12">
        <v>524</v>
      </c>
      <c r="B525" s="12" t="s">
        <v>293</v>
      </c>
      <c r="C525" s="18">
        <v>31677136898409</v>
      </c>
      <c r="D525" s="17">
        <v>43009.700854166666</v>
      </c>
      <c r="E525" s="17">
        <v>43011.525422222221</v>
      </c>
      <c r="F525" s="13" t="s">
        <v>302</v>
      </c>
      <c r="G525" s="12">
        <v>200</v>
      </c>
      <c r="H525" s="12" t="s">
        <v>76</v>
      </c>
      <c r="I525" s="12" t="s">
        <v>131</v>
      </c>
      <c r="J525" s="37">
        <f>INDEX('Bảng Giá'!$C$3:$H$18,MATCH('Raw Data'!P525,'Bảng Giá'!$B$3:$B$18,0),MATCH('Raw Data'!M525,'Bảng Giá'!$C$2:$H$2,0))</f>
        <v>21000</v>
      </c>
      <c r="K525" s="12">
        <v>20600</v>
      </c>
      <c r="L525" s="36">
        <f t="shared" si="48"/>
        <v>1.8245680555555737</v>
      </c>
      <c r="M525" t="str">
        <f>'References data'!H526</f>
        <v>Liên Vùng đặc biệt</v>
      </c>
      <c r="N525">
        <f t="shared" si="49"/>
        <v>0.2</v>
      </c>
      <c r="O525">
        <f t="shared" si="50"/>
        <v>400</v>
      </c>
      <c r="P525" t="str">
        <f>IF(AND(N525&gt;0,N525&lt;=0.05),'Bảng Giá'!$B$3,IF(AND(N525&lt;=0.1,N525&gt;0.05),'Bảng Giá'!$B$4,IF(AND('Raw Data'!N525&gt;0.1,'Raw Data'!N525&lt;=0.25),'Bảng Giá'!$B$5,IF(AND('Raw Data'!N525&gt;0.25,'Raw Data'!N525&lt;=0.5),'Bảng Giá'!$B$6,IF(AND('Raw Data'!N525&gt;0.5,'Raw Data'!N525&lt;=1),'Bảng Giá'!$B$7,IF(AND('Raw Data'!N525&gt;1,'Raw Data'!N525&lt;=1.5),'Bảng Giá'!$B$8,IF(AND('Raw Data'!N525&gt;1.5,'Raw Data'!N525&lt;=2),'Bảng Giá'!$B$9,IF(AND('Raw Data'!N525&gt;2,'Raw Data'!N525&lt;=2.5),'Bảng Giá'!$B$10,IF(AND('Raw Data'!N525&gt;2.5,'Raw Data'!N525&lt;=3),'Bảng Giá'!$B$11,IF(AND('Raw Data'!N525&gt;3,'Raw Data'!N525&lt;=3.5),'Bảng Giá'!$B$12,IF(AND('Raw Data'!N525&gt;3.5,'Raw Data'!N525&lt;=4),'Bảng Giá'!$B$13,IF(AND('Raw Data'!N525&gt;4,'Raw Data'!N525&lt;=4.5),'Bảng Giá'!$B$14,IF(AND('Raw Data'!N525&gt;4.5,'Raw Data'!N525&lt;=5),'Bảng Giá'!$B$15,IF(AND('Raw Data'!N525&gt;5,'Raw Data'!N525&lt;=5.5),'Bảng Giá'!$B$16,IF(AND('Raw Data'!N525&gt;5.5,'Raw Data'!N525&lt;=6),'Bảng Giá'!$B$17,'Bảng Giá'!$B$18)))))))))))))))</f>
        <v>0.1&lt;x&lt;=0.25</v>
      </c>
      <c r="Q525" s="48">
        <f t="shared" si="51"/>
        <v>1.9417475728155338E-2</v>
      </c>
      <c r="R525">
        <f t="shared" si="52"/>
        <v>25200</v>
      </c>
      <c r="S525">
        <f t="shared" si="53"/>
        <v>4600</v>
      </c>
    </row>
    <row r="526" spans="1:19" x14ac:dyDescent="0.25">
      <c r="A526" s="12">
        <v>525</v>
      </c>
      <c r="B526" s="12" t="s">
        <v>293</v>
      </c>
      <c r="C526" s="18">
        <v>31677136947908</v>
      </c>
      <c r="D526" s="17">
        <v>43017.599960729167</v>
      </c>
      <c r="E526" s="17">
        <v>43020.585714849534</v>
      </c>
      <c r="F526" s="13" t="s">
        <v>302</v>
      </c>
      <c r="G526" s="12">
        <v>1000</v>
      </c>
      <c r="H526" s="12" t="s">
        <v>76</v>
      </c>
      <c r="I526" s="12" t="s">
        <v>335</v>
      </c>
      <c r="J526" s="37">
        <f>INDEX('Bảng Giá'!$C$3:$H$18,MATCH('Raw Data'!P526,'Bảng Giá'!$B$3:$B$18,0),MATCH('Raw Data'!M526,'Bảng Giá'!$C$2:$H$2,0))</f>
        <v>32500</v>
      </c>
      <c r="K526" s="12">
        <v>40000</v>
      </c>
      <c r="L526" s="36">
        <f t="shared" si="48"/>
        <v>2.9857541203673463</v>
      </c>
      <c r="M526" t="str">
        <f>'References data'!H527</f>
        <v>Liên Vùng</v>
      </c>
      <c r="N526">
        <f t="shared" si="49"/>
        <v>1</v>
      </c>
      <c r="O526">
        <f t="shared" si="50"/>
        <v>-7500</v>
      </c>
      <c r="P526" t="str">
        <f>IF(AND(N526&gt;0,N526&lt;=0.05),'Bảng Giá'!$B$3,IF(AND(N526&lt;=0.1,N526&gt;0.05),'Bảng Giá'!$B$4,IF(AND('Raw Data'!N526&gt;0.1,'Raw Data'!N526&lt;=0.25),'Bảng Giá'!$B$5,IF(AND('Raw Data'!N526&gt;0.25,'Raw Data'!N526&lt;=0.5),'Bảng Giá'!$B$6,IF(AND('Raw Data'!N526&gt;0.5,'Raw Data'!N526&lt;=1),'Bảng Giá'!$B$7,IF(AND('Raw Data'!N526&gt;1,'Raw Data'!N526&lt;=1.5),'Bảng Giá'!$B$8,IF(AND('Raw Data'!N526&gt;1.5,'Raw Data'!N526&lt;=2),'Bảng Giá'!$B$9,IF(AND('Raw Data'!N526&gt;2,'Raw Data'!N526&lt;=2.5),'Bảng Giá'!$B$10,IF(AND('Raw Data'!N526&gt;2.5,'Raw Data'!N526&lt;=3),'Bảng Giá'!$B$11,IF(AND('Raw Data'!N526&gt;3,'Raw Data'!N526&lt;=3.5),'Bảng Giá'!$B$12,IF(AND('Raw Data'!N526&gt;3.5,'Raw Data'!N526&lt;=4),'Bảng Giá'!$B$13,IF(AND('Raw Data'!N526&gt;4,'Raw Data'!N526&lt;=4.5),'Bảng Giá'!$B$14,IF(AND('Raw Data'!N526&gt;4.5,'Raw Data'!N526&lt;=5),'Bảng Giá'!$B$15,IF(AND('Raw Data'!N526&gt;5,'Raw Data'!N526&lt;=5.5),'Bảng Giá'!$B$16,IF(AND('Raw Data'!N526&gt;5.5,'Raw Data'!N526&lt;=6),'Bảng Giá'!$B$17,'Bảng Giá'!$B$18)))))))))))))))</f>
        <v>0.5&lt;x&lt;=1</v>
      </c>
      <c r="Q526" s="48">
        <f t="shared" si="51"/>
        <v>-0.1875</v>
      </c>
      <c r="R526">
        <f t="shared" si="52"/>
        <v>39000</v>
      </c>
      <c r="S526">
        <f t="shared" si="53"/>
        <v>-1000</v>
      </c>
    </row>
    <row r="527" spans="1:19" x14ac:dyDescent="0.25">
      <c r="A527" s="12">
        <v>526</v>
      </c>
      <c r="B527" s="12" t="s">
        <v>293</v>
      </c>
      <c r="C527" s="18">
        <v>31677136897489</v>
      </c>
      <c r="D527" s="17">
        <v>43010.781801354169</v>
      </c>
      <c r="E527" s="17">
        <v>43013.819801041667</v>
      </c>
      <c r="F527" s="13" t="s">
        <v>302</v>
      </c>
      <c r="G527" s="12">
        <v>350</v>
      </c>
      <c r="H527" s="12" t="s">
        <v>322</v>
      </c>
      <c r="I527" s="12" t="s">
        <v>171</v>
      </c>
      <c r="J527" s="37">
        <f>INDEX('Bảng Giá'!$C$3:$H$18,MATCH('Raw Data'!P527,'Bảng Giá'!$B$3:$B$18,0),MATCH('Raw Data'!M527,'Bảng Giá'!$C$2:$H$2,0))</f>
        <v>26000</v>
      </c>
      <c r="K527" s="12">
        <v>25400</v>
      </c>
      <c r="L527" s="36">
        <f t="shared" si="48"/>
        <v>3.0379996874980861</v>
      </c>
      <c r="M527" t="str">
        <f>'References data'!H528</f>
        <v>Liên Vùng</v>
      </c>
      <c r="N527">
        <f t="shared" si="49"/>
        <v>0.35</v>
      </c>
      <c r="O527">
        <f t="shared" si="50"/>
        <v>600</v>
      </c>
      <c r="P527" t="str">
        <f>IF(AND(N527&gt;0,N527&lt;=0.05),'Bảng Giá'!$B$3,IF(AND(N527&lt;=0.1,N527&gt;0.05),'Bảng Giá'!$B$4,IF(AND('Raw Data'!N527&gt;0.1,'Raw Data'!N527&lt;=0.25),'Bảng Giá'!$B$5,IF(AND('Raw Data'!N527&gt;0.25,'Raw Data'!N527&lt;=0.5),'Bảng Giá'!$B$6,IF(AND('Raw Data'!N527&gt;0.5,'Raw Data'!N527&lt;=1),'Bảng Giá'!$B$7,IF(AND('Raw Data'!N527&gt;1,'Raw Data'!N527&lt;=1.5),'Bảng Giá'!$B$8,IF(AND('Raw Data'!N527&gt;1.5,'Raw Data'!N527&lt;=2),'Bảng Giá'!$B$9,IF(AND('Raw Data'!N527&gt;2,'Raw Data'!N527&lt;=2.5),'Bảng Giá'!$B$10,IF(AND('Raw Data'!N527&gt;2.5,'Raw Data'!N527&lt;=3),'Bảng Giá'!$B$11,IF(AND('Raw Data'!N527&gt;3,'Raw Data'!N527&lt;=3.5),'Bảng Giá'!$B$12,IF(AND('Raw Data'!N527&gt;3.5,'Raw Data'!N527&lt;=4),'Bảng Giá'!$B$13,IF(AND('Raw Data'!N527&gt;4,'Raw Data'!N527&lt;=4.5),'Bảng Giá'!$B$14,IF(AND('Raw Data'!N527&gt;4.5,'Raw Data'!N527&lt;=5),'Bảng Giá'!$B$15,IF(AND('Raw Data'!N527&gt;5,'Raw Data'!N527&lt;=5.5),'Bảng Giá'!$B$16,IF(AND('Raw Data'!N527&gt;5.5,'Raw Data'!N527&lt;=6),'Bảng Giá'!$B$17,'Bảng Giá'!$B$18)))))))))))))))</f>
        <v>0.25&lt;x&lt;=0.5</v>
      </c>
      <c r="Q527" s="48">
        <f t="shared" si="51"/>
        <v>2.3622047244094488E-2</v>
      </c>
      <c r="R527">
        <f t="shared" si="52"/>
        <v>31200</v>
      </c>
      <c r="S527">
        <f t="shared" si="53"/>
        <v>5800</v>
      </c>
    </row>
    <row r="528" spans="1:19" x14ac:dyDescent="0.25">
      <c r="A528" s="12">
        <v>527</v>
      </c>
      <c r="B528" s="12" t="s">
        <v>293</v>
      </c>
      <c r="C528" s="18">
        <v>31677136912365</v>
      </c>
      <c r="D528" s="17">
        <v>43011.579999849535</v>
      </c>
      <c r="E528" s="17">
        <v>43013.819805752311</v>
      </c>
      <c r="F528" s="13" t="s">
        <v>302</v>
      </c>
      <c r="G528" s="12">
        <v>600</v>
      </c>
      <c r="H528" s="12" t="s">
        <v>322</v>
      </c>
      <c r="I528" s="12" t="s">
        <v>171</v>
      </c>
      <c r="J528" s="37">
        <f>INDEX('Bảng Giá'!$C$3:$H$18,MATCH('Raw Data'!P528,'Bảng Giá'!$B$3:$B$18,0),MATCH('Raw Data'!M528,'Bảng Giá'!$C$2:$H$2,0))</f>
        <v>32500</v>
      </c>
      <c r="K528" s="12">
        <v>31700</v>
      </c>
      <c r="L528" s="36">
        <f t="shared" si="48"/>
        <v>2.2398059027764248</v>
      </c>
      <c r="M528" t="str">
        <f>'References data'!H529</f>
        <v>Liên Vùng</v>
      </c>
      <c r="N528">
        <f t="shared" si="49"/>
        <v>0.6</v>
      </c>
      <c r="O528">
        <f t="shared" si="50"/>
        <v>800</v>
      </c>
      <c r="P528" t="str">
        <f>IF(AND(N528&gt;0,N528&lt;=0.05),'Bảng Giá'!$B$3,IF(AND(N528&lt;=0.1,N528&gt;0.05),'Bảng Giá'!$B$4,IF(AND('Raw Data'!N528&gt;0.1,'Raw Data'!N528&lt;=0.25),'Bảng Giá'!$B$5,IF(AND('Raw Data'!N528&gt;0.25,'Raw Data'!N528&lt;=0.5),'Bảng Giá'!$B$6,IF(AND('Raw Data'!N528&gt;0.5,'Raw Data'!N528&lt;=1),'Bảng Giá'!$B$7,IF(AND('Raw Data'!N528&gt;1,'Raw Data'!N528&lt;=1.5),'Bảng Giá'!$B$8,IF(AND('Raw Data'!N528&gt;1.5,'Raw Data'!N528&lt;=2),'Bảng Giá'!$B$9,IF(AND('Raw Data'!N528&gt;2,'Raw Data'!N528&lt;=2.5),'Bảng Giá'!$B$10,IF(AND('Raw Data'!N528&gt;2.5,'Raw Data'!N528&lt;=3),'Bảng Giá'!$B$11,IF(AND('Raw Data'!N528&gt;3,'Raw Data'!N528&lt;=3.5),'Bảng Giá'!$B$12,IF(AND('Raw Data'!N528&gt;3.5,'Raw Data'!N528&lt;=4),'Bảng Giá'!$B$13,IF(AND('Raw Data'!N528&gt;4,'Raw Data'!N528&lt;=4.5),'Bảng Giá'!$B$14,IF(AND('Raw Data'!N528&gt;4.5,'Raw Data'!N528&lt;=5),'Bảng Giá'!$B$15,IF(AND('Raw Data'!N528&gt;5,'Raw Data'!N528&lt;=5.5),'Bảng Giá'!$B$16,IF(AND('Raw Data'!N528&gt;5.5,'Raw Data'!N528&lt;=6),'Bảng Giá'!$B$17,'Bảng Giá'!$B$18)))))))))))))))</f>
        <v>0.5&lt;x&lt;=1</v>
      </c>
      <c r="Q528" s="48">
        <f t="shared" si="51"/>
        <v>2.5236593059936908E-2</v>
      </c>
      <c r="R528">
        <f t="shared" si="52"/>
        <v>39000</v>
      </c>
      <c r="S528">
        <f t="shared" si="53"/>
        <v>7300</v>
      </c>
    </row>
    <row r="529" spans="1:19" x14ac:dyDescent="0.25">
      <c r="A529" s="12">
        <v>528</v>
      </c>
      <c r="B529" s="12" t="s">
        <v>293</v>
      </c>
      <c r="C529" s="18">
        <v>31677136969259</v>
      </c>
      <c r="D529" s="17">
        <v>43018.652649456017</v>
      </c>
      <c r="E529" s="17">
        <v>43021.850567974536</v>
      </c>
      <c r="F529" s="13" t="s">
        <v>302</v>
      </c>
      <c r="G529" s="12">
        <v>5450</v>
      </c>
      <c r="H529" s="12" t="s">
        <v>322</v>
      </c>
      <c r="I529" s="12" t="s">
        <v>275</v>
      </c>
      <c r="J529" s="37">
        <f>INDEX('Bảng Giá'!$C$3:$H$18,MATCH('Raw Data'!P529,'Bảng Giá'!$B$3:$B$18,0),MATCH('Raw Data'!M529,'Bảng Giá'!$C$2:$H$2,0))</f>
        <v>109000</v>
      </c>
      <c r="K529" s="12">
        <v>106300</v>
      </c>
      <c r="L529" s="36">
        <f t="shared" si="48"/>
        <v>3.1979185185191454</v>
      </c>
      <c r="M529" t="str">
        <f>'References data'!H530</f>
        <v>Liên Vùng</v>
      </c>
      <c r="N529">
        <f t="shared" si="49"/>
        <v>5.45</v>
      </c>
      <c r="O529">
        <f t="shared" si="50"/>
        <v>2700</v>
      </c>
      <c r="P529" t="str">
        <f>IF(AND(N529&gt;0,N529&lt;=0.05),'Bảng Giá'!$B$3,IF(AND(N529&lt;=0.1,N529&gt;0.05),'Bảng Giá'!$B$4,IF(AND('Raw Data'!N529&gt;0.1,'Raw Data'!N529&lt;=0.25),'Bảng Giá'!$B$5,IF(AND('Raw Data'!N529&gt;0.25,'Raw Data'!N529&lt;=0.5),'Bảng Giá'!$B$6,IF(AND('Raw Data'!N529&gt;0.5,'Raw Data'!N529&lt;=1),'Bảng Giá'!$B$7,IF(AND('Raw Data'!N529&gt;1,'Raw Data'!N529&lt;=1.5),'Bảng Giá'!$B$8,IF(AND('Raw Data'!N529&gt;1.5,'Raw Data'!N529&lt;=2),'Bảng Giá'!$B$9,IF(AND('Raw Data'!N529&gt;2,'Raw Data'!N529&lt;=2.5),'Bảng Giá'!$B$10,IF(AND('Raw Data'!N529&gt;2.5,'Raw Data'!N529&lt;=3),'Bảng Giá'!$B$11,IF(AND('Raw Data'!N529&gt;3,'Raw Data'!N529&lt;=3.5),'Bảng Giá'!$B$12,IF(AND('Raw Data'!N529&gt;3.5,'Raw Data'!N529&lt;=4),'Bảng Giá'!$B$13,IF(AND('Raw Data'!N529&gt;4,'Raw Data'!N529&lt;=4.5),'Bảng Giá'!$B$14,IF(AND('Raw Data'!N529&gt;4.5,'Raw Data'!N529&lt;=5),'Bảng Giá'!$B$15,IF(AND('Raw Data'!N529&gt;5,'Raw Data'!N529&lt;=5.5),'Bảng Giá'!$B$16,IF(AND('Raw Data'!N529&gt;5.5,'Raw Data'!N529&lt;=6),'Bảng Giá'!$B$17,'Bảng Giá'!$B$18)))))))))))))))</f>
        <v>5&lt;x&lt;=5.5</v>
      </c>
      <c r="Q529" s="48">
        <f t="shared" si="51"/>
        <v>2.5399811853245531E-2</v>
      </c>
      <c r="R529">
        <f t="shared" si="52"/>
        <v>130800</v>
      </c>
      <c r="S529">
        <f t="shared" si="53"/>
        <v>24500</v>
      </c>
    </row>
    <row r="530" spans="1:19" x14ac:dyDescent="0.25">
      <c r="A530" s="12">
        <v>529</v>
      </c>
      <c r="B530" s="12" t="s">
        <v>293</v>
      </c>
      <c r="C530" s="18">
        <v>31677136977167</v>
      </c>
      <c r="D530" s="17">
        <v>43019.735822418981</v>
      </c>
      <c r="E530" s="17">
        <v>43022.844302199075</v>
      </c>
      <c r="F530" s="13" t="s">
        <v>302</v>
      </c>
      <c r="G530" s="12">
        <v>15795</v>
      </c>
      <c r="H530" s="12" t="s">
        <v>322</v>
      </c>
      <c r="I530" s="12" t="s">
        <v>171</v>
      </c>
      <c r="J530" s="37">
        <f>INDEX('Bảng Giá'!$C$3:$H$18,MATCH('Raw Data'!P530,'Bảng Giá'!$B$3:$B$18,0),MATCH('Raw Data'!M530,'Bảng Giá'!$C$2:$H$2,0))</f>
        <v>8500</v>
      </c>
      <c r="K530" s="12">
        <v>277000</v>
      </c>
      <c r="L530" s="36">
        <f t="shared" si="48"/>
        <v>3.1084797800940578</v>
      </c>
      <c r="M530" t="str">
        <f>'References data'!H531</f>
        <v>Liên Vùng</v>
      </c>
      <c r="N530" s="46">
        <f t="shared" si="49"/>
        <v>15.795</v>
      </c>
      <c r="O530">
        <f t="shared" si="50"/>
        <v>-268500</v>
      </c>
      <c r="P530" t="str">
        <f>IF(AND(N530&gt;0,N530&lt;=0.05),'Bảng Giá'!$B$3,IF(AND(N530&lt;=0.1,N530&gt;0.05),'Bảng Giá'!$B$4,IF(AND('Raw Data'!N530&gt;0.1,'Raw Data'!N530&lt;=0.25),'Bảng Giá'!$B$5,IF(AND('Raw Data'!N530&gt;0.25,'Raw Data'!N530&lt;=0.5),'Bảng Giá'!$B$6,IF(AND('Raw Data'!N530&gt;0.5,'Raw Data'!N530&lt;=1),'Bảng Giá'!$B$7,IF(AND('Raw Data'!N530&gt;1,'Raw Data'!N530&lt;=1.5),'Bảng Giá'!$B$8,IF(AND('Raw Data'!N530&gt;1.5,'Raw Data'!N530&lt;=2),'Bảng Giá'!$B$9,IF(AND('Raw Data'!N530&gt;2,'Raw Data'!N530&lt;=2.5),'Bảng Giá'!$B$10,IF(AND('Raw Data'!N530&gt;2.5,'Raw Data'!N530&lt;=3),'Bảng Giá'!$B$11,IF(AND('Raw Data'!N530&gt;3,'Raw Data'!N530&lt;=3.5),'Bảng Giá'!$B$12,IF(AND('Raw Data'!N530&gt;3.5,'Raw Data'!N530&lt;=4),'Bảng Giá'!$B$13,IF(AND('Raw Data'!N530&gt;4,'Raw Data'!N530&lt;=4.5),'Bảng Giá'!$B$14,IF(AND('Raw Data'!N530&gt;4.5,'Raw Data'!N530&lt;=5),'Bảng Giá'!$B$15,IF(AND('Raw Data'!N530&gt;5,'Raw Data'!N530&lt;=5.5),'Bảng Giá'!$B$16,IF(AND('Raw Data'!N530&gt;5.5,'Raw Data'!N530&lt;=6),'Bảng Giá'!$B$17,'Bảng Giá'!$B$18)))))))))))))))</f>
        <v>Next 0.5</v>
      </c>
      <c r="Q530" s="48">
        <f t="shared" si="51"/>
        <v>-0.96931407942238268</v>
      </c>
      <c r="R530">
        <f t="shared" si="52"/>
        <v>10200</v>
      </c>
      <c r="S530">
        <f t="shared" si="53"/>
        <v>-266800</v>
      </c>
    </row>
    <row r="531" spans="1:19" x14ac:dyDescent="0.25">
      <c r="A531" s="12">
        <v>530</v>
      </c>
      <c r="B531" s="12" t="s">
        <v>293</v>
      </c>
      <c r="C531" s="18">
        <v>31677136966167</v>
      </c>
      <c r="D531" s="17">
        <v>43018.481303819448</v>
      </c>
      <c r="E531" s="17">
        <v>43021.850572997682</v>
      </c>
      <c r="F531" s="13" t="s">
        <v>302</v>
      </c>
      <c r="G531" s="12">
        <v>10526</v>
      </c>
      <c r="H531" s="12" t="s">
        <v>322</v>
      </c>
      <c r="I531" s="12" t="s">
        <v>171</v>
      </c>
      <c r="J531" s="37">
        <f>INDEX('Bảng Giá'!$C$3:$H$18,MATCH('Raw Data'!P531,'Bảng Giá'!$B$3:$B$18,0),MATCH('Raw Data'!M531,'Bảng Giá'!$C$2:$H$2,0))</f>
        <v>8500</v>
      </c>
      <c r="K531" s="12">
        <v>189600</v>
      </c>
      <c r="L531" s="36">
        <f t="shared" si="48"/>
        <v>3.36926917823439</v>
      </c>
      <c r="M531" t="str">
        <f>'References data'!H532</f>
        <v>Liên Vùng</v>
      </c>
      <c r="N531" s="46">
        <f t="shared" si="49"/>
        <v>10.526</v>
      </c>
      <c r="O531">
        <f t="shared" si="50"/>
        <v>-181100</v>
      </c>
      <c r="P531" t="str">
        <f>IF(AND(N531&gt;0,N531&lt;=0.05),'Bảng Giá'!$B$3,IF(AND(N531&lt;=0.1,N531&gt;0.05),'Bảng Giá'!$B$4,IF(AND('Raw Data'!N531&gt;0.1,'Raw Data'!N531&lt;=0.25),'Bảng Giá'!$B$5,IF(AND('Raw Data'!N531&gt;0.25,'Raw Data'!N531&lt;=0.5),'Bảng Giá'!$B$6,IF(AND('Raw Data'!N531&gt;0.5,'Raw Data'!N531&lt;=1),'Bảng Giá'!$B$7,IF(AND('Raw Data'!N531&gt;1,'Raw Data'!N531&lt;=1.5),'Bảng Giá'!$B$8,IF(AND('Raw Data'!N531&gt;1.5,'Raw Data'!N531&lt;=2),'Bảng Giá'!$B$9,IF(AND('Raw Data'!N531&gt;2,'Raw Data'!N531&lt;=2.5),'Bảng Giá'!$B$10,IF(AND('Raw Data'!N531&gt;2.5,'Raw Data'!N531&lt;=3),'Bảng Giá'!$B$11,IF(AND('Raw Data'!N531&gt;3,'Raw Data'!N531&lt;=3.5),'Bảng Giá'!$B$12,IF(AND('Raw Data'!N531&gt;3.5,'Raw Data'!N531&lt;=4),'Bảng Giá'!$B$13,IF(AND('Raw Data'!N531&gt;4,'Raw Data'!N531&lt;=4.5),'Bảng Giá'!$B$14,IF(AND('Raw Data'!N531&gt;4.5,'Raw Data'!N531&lt;=5),'Bảng Giá'!$B$15,IF(AND('Raw Data'!N531&gt;5,'Raw Data'!N531&lt;=5.5),'Bảng Giá'!$B$16,IF(AND('Raw Data'!N531&gt;5.5,'Raw Data'!N531&lt;=6),'Bảng Giá'!$B$17,'Bảng Giá'!$B$18)))))))))))))))</f>
        <v>Next 0.5</v>
      </c>
      <c r="Q531" s="48">
        <f t="shared" si="51"/>
        <v>-0.95516877637130804</v>
      </c>
      <c r="R531">
        <f t="shared" si="52"/>
        <v>10200</v>
      </c>
      <c r="S531">
        <f t="shared" si="53"/>
        <v>-179400</v>
      </c>
    </row>
    <row r="532" spans="1:19" x14ac:dyDescent="0.25">
      <c r="A532" s="12">
        <v>531</v>
      </c>
      <c r="B532" s="12" t="s">
        <v>293</v>
      </c>
      <c r="C532" s="18">
        <v>31677136968487</v>
      </c>
      <c r="D532" s="17">
        <v>43018.654719016202</v>
      </c>
      <c r="E532" s="17">
        <v>43021.850574768519</v>
      </c>
      <c r="F532" s="13" t="s">
        <v>302</v>
      </c>
      <c r="G532" s="12">
        <v>700</v>
      </c>
      <c r="H532" s="12" t="s">
        <v>322</v>
      </c>
      <c r="I532" s="12" t="s">
        <v>171</v>
      </c>
      <c r="J532" s="37">
        <f>INDEX('Bảng Giá'!$C$3:$H$18,MATCH('Raw Data'!P532,'Bảng Giá'!$B$3:$B$18,0),MATCH('Raw Data'!M532,'Bảng Giá'!$C$2:$H$2,0))</f>
        <v>32500</v>
      </c>
      <c r="K532" s="12">
        <v>31700</v>
      </c>
      <c r="L532" s="36">
        <f t="shared" si="48"/>
        <v>3.1958557523175841</v>
      </c>
      <c r="M532" t="str">
        <f>'References data'!H533</f>
        <v>Liên Vùng</v>
      </c>
      <c r="N532">
        <f t="shared" si="49"/>
        <v>0.7</v>
      </c>
      <c r="O532">
        <f t="shared" si="50"/>
        <v>800</v>
      </c>
      <c r="P532" t="str">
        <f>IF(AND(N532&gt;0,N532&lt;=0.05),'Bảng Giá'!$B$3,IF(AND(N532&lt;=0.1,N532&gt;0.05),'Bảng Giá'!$B$4,IF(AND('Raw Data'!N532&gt;0.1,'Raw Data'!N532&lt;=0.25),'Bảng Giá'!$B$5,IF(AND('Raw Data'!N532&gt;0.25,'Raw Data'!N532&lt;=0.5),'Bảng Giá'!$B$6,IF(AND('Raw Data'!N532&gt;0.5,'Raw Data'!N532&lt;=1),'Bảng Giá'!$B$7,IF(AND('Raw Data'!N532&gt;1,'Raw Data'!N532&lt;=1.5),'Bảng Giá'!$B$8,IF(AND('Raw Data'!N532&gt;1.5,'Raw Data'!N532&lt;=2),'Bảng Giá'!$B$9,IF(AND('Raw Data'!N532&gt;2,'Raw Data'!N532&lt;=2.5),'Bảng Giá'!$B$10,IF(AND('Raw Data'!N532&gt;2.5,'Raw Data'!N532&lt;=3),'Bảng Giá'!$B$11,IF(AND('Raw Data'!N532&gt;3,'Raw Data'!N532&lt;=3.5),'Bảng Giá'!$B$12,IF(AND('Raw Data'!N532&gt;3.5,'Raw Data'!N532&lt;=4),'Bảng Giá'!$B$13,IF(AND('Raw Data'!N532&gt;4,'Raw Data'!N532&lt;=4.5),'Bảng Giá'!$B$14,IF(AND('Raw Data'!N532&gt;4.5,'Raw Data'!N532&lt;=5),'Bảng Giá'!$B$15,IF(AND('Raw Data'!N532&gt;5,'Raw Data'!N532&lt;=5.5),'Bảng Giá'!$B$16,IF(AND('Raw Data'!N532&gt;5.5,'Raw Data'!N532&lt;=6),'Bảng Giá'!$B$17,'Bảng Giá'!$B$18)))))))))))))))</f>
        <v>0.5&lt;x&lt;=1</v>
      </c>
      <c r="Q532" s="48">
        <f t="shared" si="51"/>
        <v>2.5236593059936908E-2</v>
      </c>
      <c r="R532">
        <f t="shared" si="52"/>
        <v>39000</v>
      </c>
      <c r="S532">
        <f t="shared" si="53"/>
        <v>7300</v>
      </c>
    </row>
    <row r="533" spans="1:19" x14ac:dyDescent="0.25">
      <c r="A533" s="12">
        <v>532</v>
      </c>
      <c r="B533" s="12" t="s">
        <v>293</v>
      </c>
      <c r="C533" s="18">
        <v>31677136909242</v>
      </c>
      <c r="D533" s="17">
        <v>43010.63713171296</v>
      </c>
      <c r="E533" s="17">
        <v>43013.81980795139</v>
      </c>
      <c r="F533" s="13" t="s">
        <v>302</v>
      </c>
      <c r="G533" s="12">
        <v>1600</v>
      </c>
      <c r="H533" s="12" t="s">
        <v>322</v>
      </c>
      <c r="I533" s="12" t="s">
        <v>275</v>
      </c>
      <c r="J533" s="37">
        <f>INDEX('Bảng Giá'!$C$3:$H$18,MATCH('Raw Data'!P533,'Bảng Giá'!$B$3:$B$18,0),MATCH('Raw Data'!M533,'Bảng Giá'!$C$2:$H$2,0))</f>
        <v>49500</v>
      </c>
      <c r="K533" s="12">
        <v>48300</v>
      </c>
      <c r="L533" s="36">
        <f t="shared" si="48"/>
        <v>3.182676238429849</v>
      </c>
      <c r="M533" t="str">
        <f>'References data'!H534</f>
        <v>Liên Vùng</v>
      </c>
      <c r="N533">
        <f t="shared" si="49"/>
        <v>1.6</v>
      </c>
      <c r="O533">
        <f t="shared" si="50"/>
        <v>1200</v>
      </c>
      <c r="P533" t="str">
        <f>IF(AND(N533&gt;0,N533&lt;=0.05),'Bảng Giá'!$B$3,IF(AND(N533&lt;=0.1,N533&gt;0.05),'Bảng Giá'!$B$4,IF(AND('Raw Data'!N533&gt;0.1,'Raw Data'!N533&lt;=0.25),'Bảng Giá'!$B$5,IF(AND('Raw Data'!N533&gt;0.25,'Raw Data'!N533&lt;=0.5),'Bảng Giá'!$B$6,IF(AND('Raw Data'!N533&gt;0.5,'Raw Data'!N533&lt;=1),'Bảng Giá'!$B$7,IF(AND('Raw Data'!N533&gt;1,'Raw Data'!N533&lt;=1.5),'Bảng Giá'!$B$8,IF(AND('Raw Data'!N533&gt;1.5,'Raw Data'!N533&lt;=2),'Bảng Giá'!$B$9,IF(AND('Raw Data'!N533&gt;2,'Raw Data'!N533&lt;=2.5),'Bảng Giá'!$B$10,IF(AND('Raw Data'!N533&gt;2.5,'Raw Data'!N533&lt;=3),'Bảng Giá'!$B$11,IF(AND('Raw Data'!N533&gt;3,'Raw Data'!N533&lt;=3.5),'Bảng Giá'!$B$12,IF(AND('Raw Data'!N533&gt;3.5,'Raw Data'!N533&lt;=4),'Bảng Giá'!$B$13,IF(AND('Raw Data'!N533&gt;4,'Raw Data'!N533&lt;=4.5),'Bảng Giá'!$B$14,IF(AND('Raw Data'!N533&gt;4.5,'Raw Data'!N533&lt;=5),'Bảng Giá'!$B$15,IF(AND('Raw Data'!N533&gt;5,'Raw Data'!N533&lt;=5.5),'Bảng Giá'!$B$16,IF(AND('Raw Data'!N533&gt;5.5,'Raw Data'!N533&lt;=6),'Bảng Giá'!$B$17,'Bảng Giá'!$B$18)))))))))))))))</f>
        <v>1.5&lt;x&lt;=2</v>
      </c>
      <c r="Q533" s="48">
        <f t="shared" si="51"/>
        <v>2.4844720496894408E-2</v>
      </c>
      <c r="R533">
        <f t="shared" si="52"/>
        <v>59400</v>
      </c>
      <c r="S533">
        <f t="shared" si="53"/>
        <v>11100</v>
      </c>
    </row>
    <row r="534" spans="1:19" x14ac:dyDescent="0.25">
      <c r="A534" s="12">
        <v>533</v>
      </c>
      <c r="B534" s="12" t="s">
        <v>293</v>
      </c>
      <c r="C534" s="18">
        <v>31677136947362</v>
      </c>
      <c r="D534" s="17">
        <v>43016.683289699075</v>
      </c>
      <c r="E534" s="17">
        <v>43019.780761111113</v>
      </c>
      <c r="F534" s="13" t="s">
        <v>302</v>
      </c>
      <c r="G534" s="12">
        <v>6720</v>
      </c>
      <c r="H534" s="12" t="s">
        <v>322</v>
      </c>
      <c r="I534" s="12" t="s">
        <v>312</v>
      </c>
      <c r="J534" s="37">
        <f>INDEX('Bảng Giá'!$C$3:$H$18,MATCH('Raw Data'!P534,'Bảng Giá'!$B$3:$B$18,0),MATCH('Raw Data'!M534,'Bảng Giá'!$C$2:$H$2,0))</f>
        <v>8500</v>
      </c>
      <c r="K534" s="12">
        <v>126500</v>
      </c>
      <c r="L534" s="36">
        <f t="shared" si="48"/>
        <v>3.0974714120384306</v>
      </c>
      <c r="M534" t="str">
        <f>'References data'!H535</f>
        <v>Liên Vùng</v>
      </c>
      <c r="N534" s="46">
        <f t="shared" si="49"/>
        <v>6.72</v>
      </c>
      <c r="O534">
        <f t="shared" si="50"/>
        <v>-118000</v>
      </c>
      <c r="P534" t="str">
        <f>IF(AND(N534&gt;0,N534&lt;=0.05),'Bảng Giá'!$B$3,IF(AND(N534&lt;=0.1,N534&gt;0.05),'Bảng Giá'!$B$4,IF(AND('Raw Data'!N534&gt;0.1,'Raw Data'!N534&lt;=0.25),'Bảng Giá'!$B$5,IF(AND('Raw Data'!N534&gt;0.25,'Raw Data'!N534&lt;=0.5),'Bảng Giá'!$B$6,IF(AND('Raw Data'!N534&gt;0.5,'Raw Data'!N534&lt;=1),'Bảng Giá'!$B$7,IF(AND('Raw Data'!N534&gt;1,'Raw Data'!N534&lt;=1.5),'Bảng Giá'!$B$8,IF(AND('Raw Data'!N534&gt;1.5,'Raw Data'!N534&lt;=2),'Bảng Giá'!$B$9,IF(AND('Raw Data'!N534&gt;2,'Raw Data'!N534&lt;=2.5),'Bảng Giá'!$B$10,IF(AND('Raw Data'!N534&gt;2.5,'Raw Data'!N534&lt;=3),'Bảng Giá'!$B$11,IF(AND('Raw Data'!N534&gt;3,'Raw Data'!N534&lt;=3.5),'Bảng Giá'!$B$12,IF(AND('Raw Data'!N534&gt;3.5,'Raw Data'!N534&lt;=4),'Bảng Giá'!$B$13,IF(AND('Raw Data'!N534&gt;4,'Raw Data'!N534&lt;=4.5),'Bảng Giá'!$B$14,IF(AND('Raw Data'!N534&gt;4.5,'Raw Data'!N534&lt;=5),'Bảng Giá'!$B$15,IF(AND('Raw Data'!N534&gt;5,'Raw Data'!N534&lt;=5.5),'Bảng Giá'!$B$16,IF(AND('Raw Data'!N534&gt;5.5,'Raw Data'!N534&lt;=6),'Bảng Giá'!$B$17,'Bảng Giá'!$B$18)))))))))))))))</f>
        <v>Next 0.5</v>
      </c>
      <c r="Q534" s="48">
        <f t="shared" si="51"/>
        <v>-0.93280632411067199</v>
      </c>
      <c r="R534">
        <f t="shared" si="52"/>
        <v>10200</v>
      </c>
      <c r="S534">
        <f t="shared" si="53"/>
        <v>-116300</v>
      </c>
    </row>
    <row r="535" spans="1:19" x14ac:dyDescent="0.25">
      <c r="A535" s="12">
        <v>534</v>
      </c>
      <c r="B535" s="12" t="s">
        <v>293</v>
      </c>
      <c r="C535" s="18">
        <v>31677136897952</v>
      </c>
      <c r="D535" s="17">
        <v>43010.539721412038</v>
      </c>
      <c r="E535" s="17">
        <v>43013.819802465281</v>
      </c>
      <c r="F535" s="13" t="s">
        <v>302</v>
      </c>
      <c r="G535" s="12">
        <v>500</v>
      </c>
      <c r="H535" s="12" t="s">
        <v>322</v>
      </c>
      <c r="I535" s="12" t="s">
        <v>171</v>
      </c>
      <c r="J535" s="37">
        <f>INDEX('Bảng Giá'!$C$3:$H$18,MATCH('Raw Data'!P535,'Bảng Giá'!$B$3:$B$18,0),MATCH('Raw Data'!M535,'Bảng Giá'!$C$2:$H$2,0))</f>
        <v>26000</v>
      </c>
      <c r="K535" s="12">
        <v>31700</v>
      </c>
      <c r="L535" s="36">
        <f t="shared" si="48"/>
        <v>3.2800810532426112</v>
      </c>
      <c r="M535" t="str">
        <f>'References data'!H536</f>
        <v>Liên Vùng</v>
      </c>
      <c r="N535">
        <f t="shared" si="49"/>
        <v>0.5</v>
      </c>
      <c r="O535">
        <f t="shared" si="50"/>
        <v>-5700</v>
      </c>
      <c r="P535" t="str">
        <f>IF(AND(N535&gt;0,N535&lt;=0.05),'Bảng Giá'!$B$3,IF(AND(N535&lt;=0.1,N535&gt;0.05),'Bảng Giá'!$B$4,IF(AND('Raw Data'!N535&gt;0.1,'Raw Data'!N535&lt;=0.25),'Bảng Giá'!$B$5,IF(AND('Raw Data'!N535&gt;0.25,'Raw Data'!N535&lt;=0.5),'Bảng Giá'!$B$6,IF(AND('Raw Data'!N535&gt;0.5,'Raw Data'!N535&lt;=1),'Bảng Giá'!$B$7,IF(AND('Raw Data'!N535&gt;1,'Raw Data'!N535&lt;=1.5),'Bảng Giá'!$B$8,IF(AND('Raw Data'!N535&gt;1.5,'Raw Data'!N535&lt;=2),'Bảng Giá'!$B$9,IF(AND('Raw Data'!N535&gt;2,'Raw Data'!N535&lt;=2.5),'Bảng Giá'!$B$10,IF(AND('Raw Data'!N535&gt;2.5,'Raw Data'!N535&lt;=3),'Bảng Giá'!$B$11,IF(AND('Raw Data'!N535&gt;3,'Raw Data'!N535&lt;=3.5),'Bảng Giá'!$B$12,IF(AND('Raw Data'!N535&gt;3.5,'Raw Data'!N535&lt;=4),'Bảng Giá'!$B$13,IF(AND('Raw Data'!N535&gt;4,'Raw Data'!N535&lt;=4.5),'Bảng Giá'!$B$14,IF(AND('Raw Data'!N535&gt;4.5,'Raw Data'!N535&lt;=5),'Bảng Giá'!$B$15,IF(AND('Raw Data'!N535&gt;5,'Raw Data'!N535&lt;=5.5),'Bảng Giá'!$B$16,IF(AND('Raw Data'!N535&gt;5.5,'Raw Data'!N535&lt;=6),'Bảng Giá'!$B$17,'Bảng Giá'!$B$18)))))))))))))))</f>
        <v>0.25&lt;x&lt;=0.5</v>
      </c>
      <c r="Q535" s="48">
        <f t="shared" si="51"/>
        <v>-0.17981072555205047</v>
      </c>
      <c r="R535">
        <f t="shared" si="52"/>
        <v>31200</v>
      </c>
      <c r="S535">
        <f t="shared" si="53"/>
        <v>-500</v>
      </c>
    </row>
    <row r="536" spans="1:19" x14ac:dyDescent="0.25">
      <c r="A536" s="12">
        <v>535</v>
      </c>
      <c r="B536" s="12" t="s">
        <v>293</v>
      </c>
      <c r="C536" s="18">
        <v>31677136946284</v>
      </c>
      <c r="D536" s="17">
        <v>43017.633196180555</v>
      </c>
      <c r="E536" s="17">
        <v>43022.84427739583</v>
      </c>
      <c r="F536" s="13" t="s">
        <v>302</v>
      </c>
      <c r="G536" s="12">
        <v>5850</v>
      </c>
      <c r="H536" s="12" t="s">
        <v>322</v>
      </c>
      <c r="I536" s="12" t="s">
        <v>171</v>
      </c>
      <c r="J536" s="37">
        <f>INDEX('Bảng Giá'!$C$3:$H$18,MATCH('Raw Data'!P536,'Bảng Giá'!$B$3:$B$18,0),MATCH('Raw Data'!M536,'Bảng Giá'!$C$2:$H$2,0))</f>
        <v>117500</v>
      </c>
      <c r="K536" s="12">
        <v>114600</v>
      </c>
      <c r="L536" s="36">
        <f t="shared" si="48"/>
        <v>5.2110812152750441</v>
      </c>
      <c r="M536" t="str">
        <f>'References data'!H537</f>
        <v>Liên Vùng</v>
      </c>
      <c r="N536">
        <f t="shared" si="49"/>
        <v>5.85</v>
      </c>
      <c r="O536">
        <f t="shared" si="50"/>
        <v>2900</v>
      </c>
      <c r="P536" t="str">
        <f>IF(AND(N536&gt;0,N536&lt;=0.05),'Bảng Giá'!$B$3,IF(AND(N536&lt;=0.1,N536&gt;0.05),'Bảng Giá'!$B$4,IF(AND('Raw Data'!N536&gt;0.1,'Raw Data'!N536&lt;=0.25),'Bảng Giá'!$B$5,IF(AND('Raw Data'!N536&gt;0.25,'Raw Data'!N536&lt;=0.5),'Bảng Giá'!$B$6,IF(AND('Raw Data'!N536&gt;0.5,'Raw Data'!N536&lt;=1),'Bảng Giá'!$B$7,IF(AND('Raw Data'!N536&gt;1,'Raw Data'!N536&lt;=1.5),'Bảng Giá'!$B$8,IF(AND('Raw Data'!N536&gt;1.5,'Raw Data'!N536&lt;=2),'Bảng Giá'!$B$9,IF(AND('Raw Data'!N536&gt;2,'Raw Data'!N536&lt;=2.5),'Bảng Giá'!$B$10,IF(AND('Raw Data'!N536&gt;2.5,'Raw Data'!N536&lt;=3),'Bảng Giá'!$B$11,IF(AND('Raw Data'!N536&gt;3,'Raw Data'!N536&lt;=3.5),'Bảng Giá'!$B$12,IF(AND('Raw Data'!N536&gt;3.5,'Raw Data'!N536&lt;=4),'Bảng Giá'!$B$13,IF(AND('Raw Data'!N536&gt;4,'Raw Data'!N536&lt;=4.5),'Bảng Giá'!$B$14,IF(AND('Raw Data'!N536&gt;4.5,'Raw Data'!N536&lt;=5),'Bảng Giá'!$B$15,IF(AND('Raw Data'!N536&gt;5,'Raw Data'!N536&lt;=5.5),'Bảng Giá'!$B$16,IF(AND('Raw Data'!N536&gt;5.5,'Raw Data'!N536&lt;=6),'Bảng Giá'!$B$17,'Bảng Giá'!$B$18)))))))))))))))</f>
        <v>5.5&lt;x&lt;=6</v>
      </c>
      <c r="Q536" s="48">
        <f t="shared" si="51"/>
        <v>2.530541012216405E-2</v>
      </c>
      <c r="R536">
        <f t="shared" si="52"/>
        <v>141000</v>
      </c>
      <c r="S536">
        <f t="shared" si="53"/>
        <v>26400</v>
      </c>
    </row>
    <row r="537" spans="1:19" x14ac:dyDescent="0.25">
      <c r="A537" s="12">
        <v>536</v>
      </c>
      <c r="B537" s="12" t="s">
        <v>293</v>
      </c>
      <c r="C537" s="18">
        <v>31677136964172</v>
      </c>
      <c r="D537" s="17">
        <v>43019.717486423608</v>
      </c>
      <c r="E537" s="17">
        <v>43022.844308645836</v>
      </c>
      <c r="F537" s="13" t="s">
        <v>302</v>
      </c>
      <c r="G537" s="12">
        <v>500</v>
      </c>
      <c r="H537" s="12" t="s">
        <v>322</v>
      </c>
      <c r="I537" s="12" t="s">
        <v>320</v>
      </c>
      <c r="J537" s="37">
        <f>INDEX('Bảng Giá'!$C$3:$H$18,MATCH('Raw Data'!P537,'Bảng Giá'!$B$3:$B$18,0),MATCH('Raw Data'!M537,'Bảng Giá'!$C$2:$H$2,0))</f>
        <v>26000</v>
      </c>
      <c r="K537" s="12">
        <v>31700</v>
      </c>
      <c r="L537" s="36">
        <f t="shared" si="48"/>
        <v>3.1268222222279292</v>
      </c>
      <c r="M537" t="str">
        <f>'References data'!H538</f>
        <v>Liên Vùng</v>
      </c>
      <c r="N537">
        <f t="shared" si="49"/>
        <v>0.5</v>
      </c>
      <c r="O537">
        <f t="shared" si="50"/>
        <v>-5700</v>
      </c>
      <c r="P537" t="str">
        <f>IF(AND(N537&gt;0,N537&lt;=0.05),'Bảng Giá'!$B$3,IF(AND(N537&lt;=0.1,N537&gt;0.05),'Bảng Giá'!$B$4,IF(AND('Raw Data'!N537&gt;0.1,'Raw Data'!N537&lt;=0.25),'Bảng Giá'!$B$5,IF(AND('Raw Data'!N537&gt;0.25,'Raw Data'!N537&lt;=0.5),'Bảng Giá'!$B$6,IF(AND('Raw Data'!N537&gt;0.5,'Raw Data'!N537&lt;=1),'Bảng Giá'!$B$7,IF(AND('Raw Data'!N537&gt;1,'Raw Data'!N537&lt;=1.5),'Bảng Giá'!$B$8,IF(AND('Raw Data'!N537&gt;1.5,'Raw Data'!N537&lt;=2),'Bảng Giá'!$B$9,IF(AND('Raw Data'!N537&gt;2,'Raw Data'!N537&lt;=2.5),'Bảng Giá'!$B$10,IF(AND('Raw Data'!N537&gt;2.5,'Raw Data'!N537&lt;=3),'Bảng Giá'!$B$11,IF(AND('Raw Data'!N537&gt;3,'Raw Data'!N537&lt;=3.5),'Bảng Giá'!$B$12,IF(AND('Raw Data'!N537&gt;3.5,'Raw Data'!N537&lt;=4),'Bảng Giá'!$B$13,IF(AND('Raw Data'!N537&gt;4,'Raw Data'!N537&lt;=4.5),'Bảng Giá'!$B$14,IF(AND('Raw Data'!N537&gt;4.5,'Raw Data'!N537&lt;=5),'Bảng Giá'!$B$15,IF(AND('Raw Data'!N537&gt;5,'Raw Data'!N537&lt;=5.5),'Bảng Giá'!$B$16,IF(AND('Raw Data'!N537&gt;5.5,'Raw Data'!N537&lt;=6),'Bảng Giá'!$B$17,'Bảng Giá'!$B$18)))))))))))))))</f>
        <v>0.25&lt;x&lt;=0.5</v>
      </c>
      <c r="Q537" s="48">
        <f t="shared" si="51"/>
        <v>-0.17981072555205047</v>
      </c>
      <c r="R537">
        <f t="shared" si="52"/>
        <v>31200</v>
      </c>
      <c r="S537">
        <f t="shared" si="53"/>
        <v>-500</v>
      </c>
    </row>
    <row r="538" spans="1:19" x14ac:dyDescent="0.25">
      <c r="A538" s="12">
        <v>537</v>
      </c>
      <c r="B538" s="12" t="s">
        <v>293</v>
      </c>
      <c r="C538" s="18">
        <v>31677136955308</v>
      </c>
      <c r="D538" s="17">
        <v>43018.708824305555</v>
      </c>
      <c r="E538" s="17">
        <v>43021.85057037037</v>
      </c>
      <c r="F538" s="13" t="s">
        <v>302</v>
      </c>
      <c r="G538" s="12">
        <v>1525</v>
      </c>
      <c r="H538" s="12" t="s">
        <v>322</v>
      </c>
      <c r="I538" s="12" t="s">
        <v>324</v>
      </c>
      <c r="J538" s="37">
        <f>INDEX('Bảng Giá'!$C$3:$H$18,MATCH('Raw Data'!P538,'Bảng Giá'!$B$3:$B$18,0),MATCH('Raw Data'!M538,'Bảng Giá'!$C$2:$H$2,0))</f>
        <v>49500</v>
      </c>
      <c r="K538" s="12">
        <v>48300</v>
      </c>
      <c r="L538" s="36">
        <f t="shared" si="48"/>
        <v>3.1417460648153792</v>
      </c>
      <c r="M538" t="str">
        <f>'References data'!H539</f>
        <v>Liên Vùng</v>
      </c>
      <c r="N538">
        <f t="shared" si="49"/>
        <v>1.5249999999999999</v>
      </c>
      <c r="O538">
        <f t="shared" si="50"/>
        <v>1200</v>
      </c>
      <c r="P538" t="str">
        <f>IF(AND(N538&gt;0,N538&lt;=0.05),'Bảng Giá'!$B$3,IF(AND(N538&lt;=0.1,N538&gt;0.05),'Bảng Giá'!$B$4,IF(AND('Raw Data'!N538&gt;0.1,'Raw Data'!N538&lt;=0.25),'Bảng Giá'!$B$5,IF(AND('Raw Data'!N538&gt;0.25,'Raw Data'!N538&lt;=0.5),'Bảng Giá'!$B$6,IF(AND('Raw Data'!N538&gt;0.5,'Raw Data'!N538&lt;=1),'Bảng Giá'!$B$7,IF(AND('Raw Data'!N538&gt;1,'Raw Data'!N538&lt;=1.5),'Bảng Giá'!$B$8,IF(AND('Raw Data'!N538&gt;1.5,'Raw Data'!N538&lt;=2),'Bảng Giá'!$B$9,IF(AND('Raw Data'!N538&gt;2,'Raw Data'!N538&lt;=2.5),'Bảng Giá'!$B$10,IF(AND('Raw Data'!N538&gt;2.5,'Raw Data'!N538&lt;=3),'Bảng Giá'!$B$11,IF(AND('Raw Data'!N538&gt;3,'Raw Data'!N538&lt;=3.5),'Bảng Giá'!$B$12,IF(AND('Raw Data'!N538&gt;3.5,'Raw Data'!N538&lt;=4),'Bảng Giá'!$B$13,IF(AND('Raw Data'!N538&gt;4,'Raw Data'!N538&lt;=4.5),'Bảng Giá'!$B$14,IF(AND('Raw Data'!N538&gt;4.5,'Raw Data'!N538&lt;=5),'Bảng Giá'!$B$15,IF(AND('Raw Data'!N538&gt;5,'Raw Data'!N538&lt;=5.5),'Bảng Giá'!$B$16,IF(AND('Raw Data'!N538&gt;5.5,'Raw Data'!N538&lt;=6),'Bảng Giá'!$B$17,'Bảng Giá'!$B$18)))))))))))))))</f>
        <v>1.5&lt;x&lt;=2</v>
      </c>
      <c r="Q538" s="48">
        <f t="shared" si="51"/>
        <v>2.4844720496894408E-2</v>
      </c>
      <c r="R538">
        <f t="shared" si="52"/>
        <v>59400</v>
      </c>
      <c r="S538">
        <f t="shared" si="53"/>
        <v>11100</v>
      </c>
    </row>
    <row r="539" spans="1:19" x14ac:dyDescent="0.25">
      <c r="A539" s="12">
        <v>538</v>
      </c>
      <c r="B539" s="12" t="s">
        <v>293</v>
      </c>
      <c r="C539" s="18">
        <v>31677136960969</v>
      </c>
      <c r="D539" s="17">
        <v>43018.71146111111</v>
      </c>
      <c r="E539" s="17">
        <v>43021.8505721412</v>
      </c>
      <c r="F539" s="13" t="s">
        <v>302</v>
      </c>
      <c r="G539" s="12">
        <v>1650</v>
      </c>
      <c r="H539" s="12" t="s">
        <v>322</v>
      </c>
      <c r="I539" s="12" t="s">
        <v>171</v>
      </c>
      <c r="J539" s="37">
        <f>INDEX('Bảng Giá'!$C$3:$H$18,MATCH('Raw Data'!P539,'Bảng Giá'!$B$3:$B$18,0),MATCH('Raw Data'!M539,'Bảng Giá'!$C$2:$H$2,0))</f>
        <v>49500</v>
      </c>
      <c r="K539" s="12">
        <v>48300</v>
      </c>
      <c r="L539" s="36">
        <f t="shared" si="48"/>
        <v>3.1391110300901346</v>
      </c>
      <c r="M539" t="str">
        <f>'References data'!H540</f>
        <v>Liên Vùng</v>
      </c>
      <c r="N539">
        <f t="shared" si="49"/>
        <v>1.65</v>
      </c>
      <c r="O539">
        <f t="shared" si="50"/>
        <v>1200</v>
      </c>
      <c r="P539" t="str">
        <f>IF(AND(N539&gt;0,N539&lt;=0.05),'Bảng Giá'!$B$3,IF(AND(N539&lt;=0.1,N539&gt;0.05),'Bảng Giá'!$B$4,IF(AND('Raw Data'!N539&gt;0.1,'Raw Data'!N539&lt;=0.25),'Bảng Giá'!$B$5,IF(AND('Raw Data'!N539&gt;0.25,'Raw Data'!N539&lt;=0.5),'Bảng Giá'!$B$6,IF(AND('Raw Data'!N539&gt;0.5,'Raw Data'!N539&lt;=1),'Bảng Giá'!$B$7,IF(AND('Raw Data'!N539&gt;1,'Raw Data'!N539&lt;=1.5),'Bảng Giá'!$B$8,IF(AND('Raw Data'!N539&gt;1.5,'Raw Data'!N539&lt;=2),'Bảng Giá'!$B$9,IF(AND('Raw Data'!N539&gt;2,'Raw Data'!N539&lt;=2.5),'Bảng Giá'!$B$10,IF(AND('Raw Data'!N539&gt;2.5,'Raw Data'!N539&lt;=3),'Bảng Giá'!$B$11,IF(AND('Raw Data'!N539&gt;3,'Raw Data'!N539&lt;=3.5),'Bảng Giá'!$B$12,IF(AND('Raw Data'!N539&gt;3.5,'Raw Data'!N539&lt;=4),'Bảng Giá'!$B$13,IF(AND('Raw Data'!N539&gt;4,'Raw Data'!N539&lt;=4.5),'Bảng Giá'!$B$14,IF(AND('Raw Data'!N539&gt;4.5,'Raw Data'!N539&lt;=5),'Bảng Giá'!$B$15,IF(AND('Raw Data'!N539&gt;5,'Raw Data'!N539&lt;=5.5),'Bảng Giá'!$B$16,IF(AND('Raw Data'!N539&gt;5.5,'Raw Data'!N539&lt;=6),'Bảng Giá'!$B$17,'Bảng Giá'!$B$18)))))))))))))))</f>
        <v>1.5&lt;x&lt;=2</v>
      </c>
      <c r="Q539" s="48">
        <f t="shared" si="51"/>
        <v>2.4844720496894408E-2</v>
      </c>
      <c r="R539">
        <f t="shared" si="52"/>
        <v>59400</v>
      </c>
      <c r="S539">
        <f t="shared" si="53"/>
        <v>11100</v>
      </c>
    </row>
    <row r="540" spans="1:19" x14ac:dyDescent="0.25">
      <c r="A540" s="12">
        <v>539</v>
      </c>
      <c r="B540" s="12" t="s">
        <v>293</v>
      </c>
      <c r="C540" s="18">
        <v>31677136973442</v>
      </c>
      <c r="D540" s="17">
        <v>43019.735522881943</v>
      </c>
      <c r="E540" s="17">
        <v>43022.844294525465</v>
      </c>
      <c r="F540" s="13" t="s">
        <v>302</v>
      </c>
      <c r="G540" s="12">
        <v>3450</v>
      </c>
      <c r="H540" s="12" t="s">
        <v>322</v>
      </c>
      <c r="I540" s="12" t="s">
        <v>171</v>
      </c>
      <c r="J540" s="37">
        <f>INDEX('Bảng Giá'!$C$3:$H$18,MATCH('Raw Data'!P540,'Bảng Giá'!$B$3:$B$18,0),MATCH('Raw Data'!M540,'Bảng Giá'!$C$2:$H$2,0))</f>
        <v>75000</v>
      </c>
      <c r="K540" s="12">
        <v>73200</v>
      </c>
      <c r="L540" s="36">
        <f t="shared" si="48"/>
        <v>3.1087716435213224</v>
      </c>
      <c r="M540" t="str">
        <f>'References data'!H541</f>
        <v>Liên Vùng</v>
      </c>
      <c r="N540">
        <f t="shared" si="49"/>
        <v>3.45</v>
      </c>
      <c r="O540">
        <f t="shared" si="50"/>
        <v>1800</v>
      </c>
      <c r="P540" t="str">
        <f>IF(AND(N540&gt;0,N540&lt;=0.05),'Bảng Giá'!$B$3,IF(AND(N540&lt;=0.1,N540&gt;0.05),'Bảng Giá'!$B$4,IF(AND('Raw Data'!N540&gt;0.1,'Raw Data'!N540&lt;=0.25),'Bảng Giá'!$B$5,IF(AND('Raw Data'!N540&gt;0.25,'Raw Data'!N540&lt;=0.5),'Bảng Giá'!$B$6,IF(AND('Raw Data'!N540&gt;0.5,'Raw Data'!N540&lt;=1),'Bảng Giá'!$B$7,IF(AND('Raw Data'!N540&gt;1,'Raw Data'!N540&lt;=1.5),'Bảng Giá'!$B$8,IF(AND('Raw Data'!N540&gt;1.5,'Raw Data'!N540&lt;=2),'Bảng Giá'!$B$9,IF(AND('Raw Data'!N540&gt;2,'Raw Data'!N540&lt;=2.5),'Bảng Giá'!$B$10,IF(AND('Raw Data'!N540&gt;2.5,'Raw Data'!N540&lt;=3),'Bảng Giá'!$B$11,IF(AND('Raw Data'!N540&gt;3,'Raw Data'!N540&lt;=3.5),'Bảng Giá'!$B$12,IF(AND('Raw Data'!N540&gt;3.5,'Raw Data'!N540&lt;=4),'Bảng Giá'!$B$13,IF(AND('Raw Data'!N540&gt;4,'Raw Data'!N540&lt;=4.5),'Bảng Giá'!$B$14,IF(AND('Raw Data'!N540&gt;4.5,'Raw Data'!N540&lt;=5),'Bảng Giá'!$B$15,IF(AND('Raw Data'!N540&gt;5,'Raw Data'!N540&lt;=5.5),'Bảng Giá'!$B$16,IF(AND('Raw Data'!N540&gt;5.5,'Raw Data'!N540&lt;=6),'Bảng Giá'!$B$17,'Bảng Giá'!$B$18)))))))))))))))</f>
        <v>3&lt;x&lt;=3.5</v>
      </c>
      <c r="Q540" s="48">
        <f t="shared" si="51"/>
        <v>2.4590163934426229E-2</v>
      </c>
      <c r="R540">
        <f t="shared" si="52"/>
        <v>90000</v>
      </c>
      <c r="S540">
        <f t="shared" si="53"/>
        <v>16800</v>
      </c>
    </row>
    <row r="541" spans="1:19" x14ac:dyDescent="0.25">
      <c r="A541" s="12">
        <v>540</v>
      </c>
      <c r="B541" s="12" t="s">
        <v>293</v>
      </c>
      <c r="C541" s="18">
        <v>31676000427966</v>
      </c>
      <c r="D541" s="17">
        <v>43006.662499999999</v>
      </c>
      <c r="E541" s="17">
        <v>43011.427777777775</v>
      </c>
      <c r="F541" s="13" t="s">
        <v>302</v>
      </c>
      <c r="G541" s="12">
        <v>1420</v>
      </c>
      <c r="H541" s="12" t="s">
        <v>322</v>
      </c>
      <c r="I541" s="12" t="s">
        <v>171</v>
      </c>
      <c r="J541" s="37">
        <f>INDEX('Bảng Giá'!$C$3:$H$18,MATCH('Raw Data'!P541,'Bảng Giá'!$B$3:$B$18,0),MATCH('Raw Data'!M541,'Bảng Giá'!$C$2:$H$2,0))</f>
        <v>41000</v>
      </c>
      <c r="K541" s="12">
        <v>40000</v>
      </c>
      <c r="L541" s="36">
        <f t="shared" si="48"/>
        <v>4.765277777776646</v>
      </c>
      <c r="M541" t="str">
        <f>'References data'!H542</f>
        <v>Liên Vùng</v>
      </c>
      <c r="N541">
        <f t="shared" si="49"/>
        <v>1.42</v>
      </c>
      <c r="O541">
        <f t="shared" si="50"/>
        <v>1000</v>
      </c>
      <c r="P541" t="str">
        <f>IF(AND(N541&gt;0,N541&lt;=0.05),'Bảng Giá'!$B$3,IF(AND(N541&lt;=0.1,N541&gt;0.05),'Bảng Giá'!$B$4,IF(AND('Raw Data'!N541&gt;0.1,'Raw Data'!N541&lt;=0.25),'Bảng Giá'!$B$5,IF(AND('Raw Data'!N541&gt;0.25,'Raw Data'!N541&lt;=0.5),'Bảng Giá'!$B$6,IF(AND('Raw Data'!N541&gt;0.5,'Raw Data'!N541&lt;=1),'Bảng Giá'!$B$7,IF(AND('Raw Data'!N541&gt;1,'Raw Data'!N541&lt;=1.5),'Bảng Giá'!$B$8,IF(AND('Raw Data'!N541&gt;1.5,'Raw Data'!N541&lt;=2),'Bảng Giá'!$B$9,IF(AND('Raw Data'!N541&gt;2,'Raw Data'!N541&lt;=2.5),'Bảng Giá'!$B$10,IF(AND('Raw Data'!N541&gt;2.5,'Raw Data'!N541&lt;=3),'Bảng Giá'!$B$11,IF(AND('Raw Data'!N541&gt;3,'Raw Data'!N541&lt;=3.5),'Bảng Giá'!$B$12,IF(AND('Raw Data'!N541&gt;3.5,'Raw Data'!N541&lt;=4),'Bảng Giá'!$B$13,IF(AND('Raw Data'!N541&gt;4,'Raw Data'!N541&lt;=4.5),'Bảng Giá'!$B$14,IF(AND('Raw Data'!N541&gt;4.5,'Raw Data'!N541&lt;=5),'Bảng Giá'!$B$15,IF(AND('Raw Data'!N541&gt;5,'Raw Data'!N541&lt;=5.5),'Bảng Giá'!$B$16,IF(AND('Raw Data'!N541&gt;5.5,'Raw Data'!N541&lt;=6),'Bảng Giá'!$B$17,'Bảng Giá'!$B$18)))))))))))))))</f>
        <v>1&lt;x&lt;=1.5</v>
      </c>
      <c r="Q541" s="48">
        <f t="shared" si="51"/>
        <v>2.5000000000000001E-2</v>
      </c>
      <c r="R541">
        <f t="shared" si="52"/>
        <v>49200</v>
      </c>
      <c r="S541">
        <f t="shared" si="53"/>
        <v>9200</v>
      </c>
    </row>
    <row r="542" spans="1:19" x14ac:dyDescent="0.25">
      <c r="A542" s="12">
        <v>541</v>
      </c>
      <c r="B542" s="12" t="s">
        <v>293</v>
      </c>
      <c r="C542" s="18">
        <v>31676000435263</v>
      </c>
      <c r="D542" s="17">
        <v>43007.62777777778</v>
      </c>
      <c r="E542" s="17">
        <v>43010.367361111108</v>
      </c>
      <c r="F542" s="13" t="s">
        <v>302</v>
      </c>
      <c r="G542" s="12">
        <v>1690</v>
      </c>
      <c r="H542" s="12" t="s">
        <v>322</v>
      </c>
      <c r="I542" s="12" t="s">
        <v>171</v>
      </c>
      <c r="J542" s="37">
        <f>INDEX('Bảng Giá'!$C$3:$H$18,MATCH('Raw Data'!P542,'Bảng Giá'!$B$3:$B$18,0),MATCH('Raw Data'!M542,'Bảng Giá'!$C$2:$H$2,0))</f>
        <v>49500</v>
      </c>
      <c r="K542" s="12">
        <v>48300</v>
      </c>
      <c r="L542" s="36">
        <f t="shared" si="48"/>
        <v>2.7395833333284827</v>
      </c>
      <c r="M542" t="str">
        <f>'References data'!H543</f>
        <v>Liên Vùng</v>
      </c>
      <c r="N542">
        <f t="shared" si="49"/>
        <v>1.69</v>
      </c>
      <c r="O542">
        <f t="shared" si="50"/>
        <v>1200</v>
      </c>
      <c r="P542" t="str">
        <f>IF(AND(N542&gt;0,N542&lt;=0.05),'Bảng Giá'!$B$3,IF(AND(N542&lt;=0.1,N542&gt;0.05),'Bảng Giá'!$B$4,IF(AND('Raw Data'!N542&gt;0.1,'Raw Data'!N542&lt;=0.25),'Bảng Giá'!$B$5,IF(AND('Raw Data'!N542&gt;0.25,'Raw Data'!N542&lt;=0.5),'Bảng Giá'!$B$6,IF(AND('Raw Data'!N542&gt;0.5,'Raw Data'!N542&lt;=1),'Bảng Giá'!$B$7,IF(AND('Raw Data'!N542&gt;1,'Raw Data'!N542&lt;=1.5),'Bảng Giá'!$B$8,IF(AND('Raw Data'!N542&gt;1.5,'Raw Data'!N542&lt;=2),'Bảng Giá'!$B$9,IF(AND('Raw Data'!N542&gt;2,'Raw Data'!N542&lt;=2.5),'Bảng Giá'!$B$10,IF(AND('Raw Data'!N542&gt;2.5,'Raw Data'!N542&lt;=3),'Bảng Giá'!$B$11,IF(AND('Raw Data'!N542&gt;3,'Raw Data'!N542&lt;=3.5),'Bảng Giá'!$B$12,IF(AND('Raw Data'!N542&gt;3.5,'Raw Data'!N542&lt;=4),'Bảng Giá'!$B$13,IF(AND('Raw Data'!N542&gt;4,'Raw Data'!N542&lt;=4.5),'Bảng Giá'!$B$14,IF(AND('Raw Data'!N542&gt;4.5,'Raw Data'!N542&lt;=5),'Bảng Giá'!$B$15,IF(AND('Raw Data'!N542&gt;5,'Raw Data'!N542&lt;=5.5),'Bảng Giá'!$B$16,IF(AND('Raw Data'!N542&gt;5.5,'Raw Data'!N542&lt;=6),'Bảng Giá'!$B$17,'Bảng Giá'!$B$18)))))))))))))))</f>
        <v>1.5&lt;x&lt;=2</v>
      </c>
      <c r="Q542" s="48">
        <f t="shared" si="51"/>
        <v>2.4844720496894408E-2</v>
      </c>
      <c r="R542">
        <f t="shared" si="52"/>
        <v>59400</v>
      </c>
      <c r="S542">
        <f t="shared" si="53"/>
        <v>11100</v>
      </c>
    </row>
    <row r="543" spans="1:19" x14ac:dyDescent="0.25">
      <c r="A543" s="12">
        <v>542</v>
      </c>
      <c r="B543" s="12" t="s">
        <v>293</v>
      </c>
      <c r="C543" s="18">
        <v>31676000435176</v>
      </c>
      <c r="D543" s="17">
        <v>43008.613194444442</v>
      </c>
      <c r="E543" s="17">
        <v>43011.745138888888</v>
      </c>
      <c r="F543" s="13" t="s">
        <v>302</v>
      </c>
      <c r="G543" s="12">
        <v>200</v>
      </c>
      <c r="H543" s="12" t="s">
        <v>322</v>
      </c>
      <c r="I543" s="12" t="s">
        <v>171</v>
      </c>
      <c r="J543" s="37">
        <f>INDEX('Bảng Giá'!$C$3:$H$18,MATCH('Raw Data'!P543,'Bảng Giá'!$B$3:$B$18,0),MATCH('Raw Data'!M543,'Bảng Giá'!$C$2:$H$2,0))</f>
        <v>21000</v>
      </c>
      <c r="K543" s="12">
        <v>20500</v>
      </c>
      <c r="L543" s="36">
        <f t="shared" si="48"/>
        <v>3.1319444444452529</v>
      </c>
      <c r="M543" t="str">
        <f>'References data'!H544</f>
        <v>Liên Vùng</v>
      </c>
      <c r="N543">
        <f t="shared" si="49"/>
        <v>0.2</v>
      </c>
      <c r="O543">
        <f t="shared" si="50"/>
        <v>500</v>
      </c>
      <c r="P543" t="str">
        <f>IF(AND(N543&gt;0,N543&lt;=0.05),'Bảng Giá'!$B$3,IF(AND(N543&lt;=0.1,N543&gt;0.05),'Bảng Giá'!$B$4,IF(AND('Raw Data'!N543&gt;0.1,'Raw Data'!N543&lt;=0.25),'Bảng Giá'!$B$5,IF(AND('Raw Data'!N543&gt;0.25,'Raw Data'!N543&lt;=0.5),'Bảng Giá'!$B$6,IF(AND('Raw Data'!N543&gt;0.5,'Raw Data'!N543&lt;=1),'Bảng Giá'!$B$7,IF(AND('Raw Data'!N543&gt;1,'Raw Data'!N543&lt;=1.5),'Bảng Giá'!$B$8,IF(AND('Raw Data'!N543&gt;1.5,'Raw Data'!N543&lt;=2),'Bảng Giá'!$B$9,IF(AND('Raw Data'!N543&gt;2,'Raw Data'!N543&lt;=2.5),'Bảng Giá'!$B$10,IF(AND('Raw Data'!N543&gt;2.5,'Raw Data'!N543&lt;=3),'Bảng Giá'!$B$11,IF(AND('Raw Data'!N543&gt;3,'Raw Data'!N543&lt;=3.5),'Bảng Giá'!$B$12,IF(AND('Raw Data'!N543&gt;3.5,'Raw Data'!N543&lt;=4),'Bảng Giá'!$B$13,IF(AND('Raw Data'!N543&gt;4,'Raw Data'!N543&lt;=4.5),'Bảng Giá'!$B$14,IF(AND('Raw Data'!N543&gt;4.5,'Raw Data'!N543&lt;=5),'Bảng Giá'!$B$15,IF(AND('Raw Data'!N543&gt;5,'Raw Data'!N543&lt;=5.5),'Bảng Giá'!$B$16,IF(AND('Raw Data'!N543&gt;5.5,'Raw Data'!N543&lt;=6),'Bảng Giá'!$B$17,'Bảng Giá'!$B$18)))))))))))))))</f>
        <v>0.1&lt;x&lt;=0.25</v>
      </c>
      <c r="Q543" s="48">
        <f t="shared" si="51"/>
        <v>2.4390243902439025E-2</v>
      </c>
      <c r="R543">
        <f t="shared" si="52"/>
        <v>25200</v>
      </c>
      <c r="S543">
        <f t="shared" si="53"/>
        <v>4700</v>
      </c>
    </row>
    <row r="544" spans="1:19" x14ac:dyDescent="0.25">
      <c r="A544" s="12">
        <v>543</v>
      </c>
      <c r="B544" s="12" t="s">
        <v>293</v>
      </c>
      <c r="C544" s="18">
        <v>31676000430951</v>
      </c>
      <c r="D544" s="17">
        <v>43008.699305555558</v>
      </c>
      <c r="E544" s="17">
        <v>43011.42291666667</v>
      </c>
      <c r="F544" s="13" t="s">
        <v>302</v>
      </c>
      <c r="G544" s="12">
        <v>8583</v>
      </c>
      <c r="H544" s="12" t="s">
        <v>322</v>
      </c>
      <c r="I544" s="12" t="s">
        <v>171</v>
      </c>
      <c r="J544" s="37">
        <f>INDEX('Bảng Giá'!$C$3:$H$18,MATCH('Raw Data'!P544,'Bảng Giá'!$B$3:$B$18,0),MATCH('Raw Data'!M544,'Bảng Giá'!$C$2:$H$2,0))</f>
        <v>8500</v>
      </c>
      <c r="K544" s="12">
        <v>157400</v>
      </c>
      <c r="L544" s="36">
        <f t="shared" si="48"/>
        <v>2.7236111111124046</v>
      </c>
      <c r="M544" t="str">
        <f>'References data'!H545</f>
        <v>Liên Vùng</v>
      </c>
      <c r="N544" s="46">
        <f t="shared" si="49"/>
        <v>8.5830000000000002</v>
      </c>
      <c r="O544">
        <f t="shared" si="50"/>
        <v>-148900</v>
      </c>
      <c r="P544" t="str">
        <f>IF(AND(N544&gt;0,N544&lt;=0.05),'Bảng Giá'!$B$3,IF(AND(N544&lt;=0.1,N544&gt;0.05),'Bảng Giá'!$B$4,IF(AND('Raw Data'!N544&gt;0.1,'Raw Data'!N544&lt;=0.25),'Bảng Giá'!$B$5,IF(AND('Raw Data'!N544&gt;0.25,'Raw Data'!N544&lt;=0.5),'Bảng Giá'!$B$6,IF(AND('Raw Data'!N544&gt;0.5,'Raw Data'!N544&lt;=1),'Bảng Giá'!$B$7,IF(AND('Raw Data'!N544&gt;1,'Raw Data'!N544&lt;=1.5),'Bảng Giá'!$B$8,IF(AND('Raw Data'!N544&gt;1.5,'Raw Data'!N544&lt;=2),'Bảng Giá'!$B$9,IF(AND('Raw Data'!N544&gt;2,'Raw Data'!N544&lt;=2.5),'Bảng Giá'!$B$10,IF(AND('Raw Data'!N544&gt;2.5,'Raw Data'!N544&lt;=3),'Bảng Giá'!$B$11,IF(AND('Raw Data'!N544&gt;3,'Raw Data'!N544&lt;=3.5),'Bảng Giá'!$B$12,IF(AND('Raw Data'!N544&gt;3.5,'Raw Data'!N544&lt;=4),'Bảng Giá'!$B$13,IF(AND('Raw Data'!N544&gt;4,'Raw Data'!N544&lt;=4.5),'Bảng Giá'!$B$14,IF(AND('Raw Data'!N544&gt;4.5,'Raw Data'!N544&lt;=5),'Bảng Giá'!$B$15,IF(AND('Raw Data'!N544&gt;5,'Raw Data'!N544&lt;=5.5),'Bảng Giá'!$B$16,IF(AND('Raw Data'!N544&gt;5.5,'Raw Data'!N544&lt;=6),'Bảng Giá'!$B$17,'Bảng Giá'!$B$18)))))))))))))))</f>
        <v>Next 0.5</v>
      </c>
      <c r="Q544" s="48">
        <f t="shared" si="51"/>
        <v>-0.94599745870393903</v>
      </c>
      <c r="R544">
        <f t="shared" si="52"/>
        <v>10200</v>
      </c>
      <c r="S544">
        <f t="shared" si="53"/>
        <v>-147200</v>
      </c>
    </row>
    <row r="545" spans="1:19" x14ac:dyDescent="0.25">
      <c r="A545" s="12">
        <v>544</v>
      </c>
      <c r="B545" s="12" t="s">
        <v>293</v>
      </c>
      <c r="C545" s="18">
        <v>31677136945468</v>
      </c>
      <c r="D545" s="17">
        <v>43018.783684803238</v>
      </c>
      <c r="E545" s="17">
        <v>43021.850568055554</v>
      </c>
      <c r="F545" s="13" t="s">
        <v>302</v>
      </c>
      <c r="G545" s="12">
        <v>4980</v>
      </c>
      <c r="H545" s="12" t="s">
        <v>322</v>
      </c>
      <c r="I545" s="12" t="s">
        <v>287</v>
      </c>
      <c r="J545" s="37">
        <f>INDEX('Bảng Giá'!$C$3:$H$18,MATCH('Raw Data'!P545,'Bảng Giá'!$B$3:$B$18,0),MATCH('Raw Data'!M545,'Bảng Giá'!$C$2:$H$2,0))</f>
        <v>100500</v>
      </c>
      <c r="K545" s="12">
        <v>98000</v>
      </c>
      <c r="L545" s="36">
        <f t="shared" si="48"/>
        <v>3.066883252315165</v>
      </c>
      <c r="M545" t="str">
        <f>'References data'!H546</f>
        <v>Liên Vùng</v>
      </c>
      <c r="N545">
        <f t="shared" si="49"/>
        <v>4.9800000000000004</v>
      </c>
      <c r="O545">
        <f t="shared" si="50"/>
        <v>2500</v>
      </c>
      <c r="P545" t="str">
        <f>IF(AND(N545&gt;0,N545&lt;=0.05),'Bảng Giá'!$B$3,IF(AND(N545&lt;=0.1,N545&gt;0.05),'Bảng Giá'!$B$4,IF(AND('Raw Data'!N545&gt;0.1,'Raw Data'!N545&lt;=0.25),'Bảng Giá'!$B$5,IF(AND('Raw Data'!N545&gt;0.25,'Raw Data'!N545&lt;=0.5),'Bảng Giá'!$B$6,IF(AND('Raw Data'!N545&gt;0.5,'Raw Data'!N545&lt;=1),'Bảng Giá'!$B$7,IF(AND('Raw Data'!N545&gt;1,'Raw Data'!N545&lt;=1.5),'Bảng Giá'!$B$8,IF(AND('Raw Data'!N545&gt;1.5,'Raw Data'!N545&lt;=2),'Bảng Giá'!$B$9,IF(AND('Raw Data'!N545&gt;2,'Raw Data'!N545&lt;=2.5),'Bảng Giá'!$B$10,IF(AND('Raw Data'!N545&gt;2.5,'Raw Data'!N545&lt;=3),'Bảng Giá'!$B$11,IF(AND('Raw Data'!N545&gt;3,'Raw Data'!N545&lt;=3.5),'Bảng Giá'!$B$12,IF(AND('Raw Data'!N545&gt;3.5,'Raw Data'!N545&lt;=4),'Bảng Giá'!$B$13,IF(AND('Raw Data'!N545&gt;4,'Raw Data'!N545&lt;=4.5),'Bảng Giá'!$B$14,IF(AND('Raw Data'!N545&gt;4.5,'Raw Data'!N545&lt;=5),'Bảng Giá'!$B$15,IF(AND('Raw Data'!N545&gt;5,'Raw Data'!N545&lt;=5.5),'Bảng Giá'!$B$16,IF(AND('Raw Data'!N545&gt;5.5,'Raw Data'!N545&lt;=6),'Bảng Giá'!$B$17,'Bảng Giá'!$B$18)))))))))))))))</f>
        <v>4.5&lt;x&lt;=5</v>
      </c>
      <c r="Q545" s="48">
        <f t="shared" si="51"/>
        <v>2.5510204081632654E-2</v>
      </c>
      <c r="R545">
        <f t="shared" si="52"/>
        <v>120600</v>
      </c>
      <c r="S545">
        <f t="shared" si="53"/>
        <v>22600</v>
      </c>
    </row>
    <row r="546" spans="1:19" x14ac:dyDescent="0.25">
      <c r="A546" s="12">
        <v>545</v>
      </c>
      <c r="B546" s="12" t="s">
        <v>293</v>
      </c>
      <c r="C546" s="18">
        <v>31677136946733</v>
      </c>
      <c r="D546" s="17">
        <v>43018.783678819447</v>
      </c>
      <c r="E546" s="17">
        <v>43022.844278472221</v>
      </c>
      <c r="F546" s="13" t="s">
        <v>302</v>
      </c>
      <c r="G546" s="12">
        <v>6545</v>
      </c>
      <c r="H546" s="12" t="s">
        <v>322</v>
      </c>
      <c r="I546" s="12" t="s">
        <v>287</v>
      </c>
      <c r="J546" s="37">
        <f>INDEX('Bảng Giá'!$C$3:$H$18,MATCH('Raw Data'!P546,'Bảng Giá'!$B$3:$B$18,0),MATCH('Raw Data'!M546,'Bảng Giá'!$C$2:$H$2,0))</f>
        <v>8500</v>
      </c>
      <c r="K546" s="12">
        <v>123600</v>
      </c>
      <c r="L546" s="36">
        <f t="shared" si="48"/>
        <v>4.0605996527738171</v>
      </c>
      <c r="M546" t="str">
        <f>'References data'!H547</f>
        <v>Liên Vùng</v>
      </c>
      <c r="N546" s="46">
        <f t="shared" si="49"/>
        <v>6.5449999999999999</v>
      </c>
      <c r="O546">
        <f t="shared" si="50"/>
        <v>-115100</v>
      </c>
      <c r="P546" t="str">
        <f>IF(AND(N546&gt;0,N546&lt;=0.05),'Bảng Giá'!$B$3,IF(AND(N546&lt;=0.1,N546&gt;0.05),'Bảng Giá'!$B$4,IF(AND('Raw Data'!N546&gt;0.1,'Raw Data'!N546&lt;=0.25),'Bảng Giá'!$B$5,IF(AND('Raw Data'!N546&gt;0.25,'Raw Data'!N546&lt;=0.5),'Bảng Giá'!$B$6,IF(AND('Raw Data'!N546&gt;0.5,'Raw Data'!N546&lt;=1),'Bảng Giá'!$B$7,IF(AND('Raw Data'!N546&gt;1,'Raw Data'!N546&lt;=1.5),'Bảng Giá'!$B$8,IF(AND('Raw Data'!N546&gt;1.5,'Raw Data'!N546&lt;=2),'Bảng Giá'!$B$9,IF(AND('Raw Data'!N546&gt;2,'Raw Data'!N546&lt;=2.5),'Bảng Giá'!$B$10,IF(AND('Raw Data'!N546&gt;2.5,'Raw Data'!N546&lt;=3),'Bảng Giá'!$B$11,IF(AND('Raw Data'!N546&gt;3,'Raw Data'!N546&lt;=3.5),'Bảng Giá'!$B$12,IF(AND('Raw Data'!N546&gt;3.5,'Raw Data'!N546&lt;=4),'Bảng Giá'!$B$13,IF(AND('Raw Data'!N546&gt;4,'Raw Data'!N546&lt;=4.5),'Bảng Giá'!$B$14,IF(AND('Raw Data'!N546&gt;4.5,'Raw Data'!N546&lt;=5),'Bảng Giá'!$B$15,IF(AND('Raw Data'!N546&gt;5,'Raw Data'!N546&lt;=5.5),'Bảng Giá'!$B$16,IF(AND('Raw Data'!N546&gt;5.5,'Raw Data'!N546&lt;=6),'Bảng Giá'!$B$17,'Bảng Giá'!$B$18)))))))))))))))</f>
        <v>Next 0.5</v>
      </c>
      <c r="Q546" s="48">
        <f t="shared" si="51"/>
        <v>-0.93122977346278313</v>
      </c>
      <c r="R546">
        <f t="shared" si="52"/>
        <v>10200</v>
      </c>
      <c r="S546">
        <f t="shared" si="53"/>
        <v>-113400</v>
      </c>
    </row>
    <row r="547" spans="1:19" x14ac:dyDescent="0.25">
      <c r="A547" s="12">
        <v>546</v>
      </c>
      <c r="B547" s="12" t="s">
        <v>293</v>
      </c>
      <c r="C547" s="19">
        <v>31677136979310</v>
      </c>
      <c r="D547" s="20">
        <v>43020.716474386572</v>
      </c>
      <c r="E547" s="21">
        <v>43021.724037268519</v>
      </c>
      <c r="F547" s="13" t="s">
        <v>302</v>
      </c>
      <c r="G547" s="12">
        <v>1762</v>
      </c>
      <c r="H547" s="22" t="s">
        <v>114</v>
      </c>
      <c r="I547" s="22" t="s">
        <v>182</v>
      </c>
      <c r="J547" s="37">
        <f>INDEX('Bảng Giá'!$C$3:$H$18,MATCH('Raw Data'!P547,'Bảng Giá'!$B$3:$B$18,0),MATCH('Raw Data'!M547,'Bảng Giá'!$C$2:$H$2,0))</f>
        <v>32000</v>
      </c>
      <c r="K547" s="12">
        <v>32200</v>
      </c>
      <c r="L547" s="36">
        <f t="shared" si="48"/>
        <v>1.0075628819467966</v>
      </c>
      <c r="M547" t="str">
        <f>'References data'!H548</f>
        <v>Nội Vùng</v>
      </c>
      <c r="N547">
        <f t="shared" si="49"/>
        <v>1.762</v>
      </c>
      <c r="O547">
        <f t="shared" si="50"/>
        <v>-200</v>
      </c>
      <c r="P547" t="str">
        <f>IF(AND(N547&gt;0,N547&lt;=0.05),'Bảng Giá'!$B$3,IF(AND(N547&lt;=0.1,N547&gt;0.05),'Bảng Giá'!$B$4,IF(AND('Raw Data'!N547&gt;0.1,'Raw Data'!N547&lt;=0.25),'Bảng Giá'!$B$5,IF(AND('Raw Data'!N547&gt;0.25,'Raw Data'!N547&lt;=0.5),'Bảng Giá'!$B$6,IF(AND('Raw Data'!N547&gt;0.5,'Raw Data'!N547&lt;=1),'Bảng Giá'!$B$7,IF(AND('Raw Data'!N547&gt;1,'Raw Data'!N547&lt;=1.5),'Bảng Giá'!$B$8,IF(AND('Raw Data'!N547&gt;1.5,'Raw Data'!N547&lt;=2),'Bảng Giá'!$B$9,IF(AND('Raw Data'!N547&gt;2,'Raw Data'!N547&lt;=2.5),'Bảng Giá'!$B$10,IF(AND('Raw Data'!N547&gt;2.5,'Raw Data'!N547&lt;=3),'Bảng Giá'!$B$11,IF(AND('Raw Data'!N547&gt;3,'Raw Data'!N547&lt;=3.5),'Bảng Giá'!$B$12,IF(AND('Raw Data'!N547&gt;3.5,'Raw Data'!N547&lt;=4),'Bảng Giá'!$B$13,IF(AND('Raw Data'!N547&gt;4,'Raw Data'!N547&lt;=4.5),'Bảng Giá'!$B$14,IF(AND('Raw Data'!N547&gt;4.5,'Raw Data'!N547&lt;=5),'Bảng Giá'!$B$15,IF(AND('Raw Data'!N547&gt;5,'Raw Data'!N547&lt;=5.5),'Bảng Giá'!$B$16,IF(AND('Raw Data'!N547&gt;5.5,'Raw Data'!N547&lt;=6),'Bảng Giá'!$B$17,'Bảng Giá'!$B$18)))))))))))))))</f>
        <v>1.5&lt;x&lt;=2</v>
      </c>
      <c r="Q547" s="48">
        <f t="shared" si="51"/>
        <v>-6.2111801242236021E-3</v>
      </c>
      <c r="R547">
        <f t="shared" si="52"/>
        <v>38400</v>
      </c>
      <c r="S547">
        <f t="shared" si="53"/>
        <v>6200</v>
      </c>
    </row>
    <row r="548" spans="1:19" x14ac:dyDescent="0.25">
      <c r="A548" s="12">
        <v>547</v>
      </c>
      <c r="B548" s="12" t="s">
        <v>293</v>
      </c>
      <c r="C548" s="19">
        <v>31677136980776</v>
      </c>
      <c r="D548" s="20">
        <v>43020.716486956022</v>
      </c>
      <c r="E548" s="21">
        <v>43021.810294444447</v>
      </c>
      <c r="F548" s="13" t="s">
        <v>302</v>
      </c>
      <c r="G548" s="12">
        <v>1630</v>
      </c>
      <c r="H548" s="22" t="s">
        <v>114</v>
      </c>
      <c r="I548" s="22" t="s">
        <v>352</v>
      </c>
      <c r="J548" s="37">
        <f>INDEX('Bảng Giá'!$C$3:$H$18,MATCH('Raw Data'!P548,'Bảng Giá'!$B$3:$B$18,0),MATCH('Raw Data'!M548,'Bảng Giá'!$C$2:$H$2,0))</f>
        <v>32000</v>
      </c>
      <c r="K548" s="12">
        <v>32200</v>
      </c>
      <c r="L548" s="36">
        <f t="shared" si="48"/>
        <v>1.0938074884252273</v>
      </c>
      <c r="M548" t="str">
        <f>'References data'!H549</f>
        <v>Nội Vùng</v>
      </c>
      <c r="N548">
        <f t="shared" si="49"/>
        <v>1.63</v>
      </c>
      <c r="O548">
        <f t="shared" si="50"/>
        <v>-200</v>
      </c>
      <c r="P548" t="str">
        <f>IF(AND(N548&gt;0,N548&lt;=0.05),'Bảng Giá'!$B$3,IF(AND(N548&lt;=0.1,N548&gt;0.05),'Bảng Giá'!$B$4,IF(AND('Raw Data'!N548&gt;0.1,'Raw Data'!N548&lt;=0.25),'Bảng Giá'!$B$5,IF(AND('Raw Data'!N548&gt;0.25,'Raw Data'!N548&lt;=0.5),'Bảng Giá'!$B$6,IF(AND('Raw Data'!N548&gt;0.5,'Raw Data'!N548&lt;=1),'Bảng Giá'!$B$7,IF(AND('Raw Data'!N548&gt;1,'Raw Data'!N548&lt;=1.5),'Bảng Giá'!$B$8,IF(AND('Raw Data'!N548&gt;1.5,'Raw Data'!N548&lt;=2),'Bảng Giá'!$B$9,IF(AND('Raw Data'!N548&gt;2,'Raw Data'!N548&lt;=2.5),'Bảng Giá'!$B$10,IF(AND('Raw Data'!N548&gt;2.5,'Raw Data'!N548&lt;=3),'Bảng Giá'!$B$11,IF(AND('Raw Data'!N548&gt;3,'Raw Data'!N548&lt;=3.5),'Bảng Giá'!$B$12,IF(AND('Raw Data'!N548&gt;3.5,'Raw Data'!N548&lt;=4),'Bảng Giá'!$B$13,IF(AND('Raw Data'!N548&gt;4,'Raw Data'!N548&lt;=4.5),'Bảng Giá'!$B$14,IF(AND('Raw Data'!N548&gt;4.5,'Raw Data'!N548&lt;=5),'Bảng Giá'!$B$15,IF(AND('Raw Data'!N548&gt;5,'Raw Data'!N548&lt;=5.5),'Bảng Giá'!$B$16,IF(AND('Raw Data'!N548&gt;5.5,'Raw Data'!N548&lt;=6),'Bảng Giá'!$B$17,'Bảng Giá'!$B$18)))))))))))))))</f>
        <v>1.5&lt;x&lt;=2</v>
      </c>
      <c r="Q548" s="48">
        <f t="shared" si="51"/>
        <v>-6.2111801242236021E-3</v>
      </c>
      <c r="R548">
        <f t="shared" si="52"/>
        <v>38400</v>
      </c>
      <c r="S548">
        <f t="shared" si="53"/>
        <v>6200</v>
      </c>
    </row>
    <row r="549" spans="1:19" x14ac:dyDescent="0.25">
      <c r="A549" s="12">
        <v>548</v>
      </c>
      <c r="B549" s="12" t="s">
        <v>293</v>
      </c>
      <c r="C549" s="19">
        <v>31677136981652</v>
      </c>
      <c r="D549" s="20">
        <v>43020.771373229167</v>
      </c>
      <c r="E549" s="21">
        <v>43022.762751354167</v>
      </c>
      <c r="F549" s="13" t="s">
        <v>302</v>
      </c>
      <c r="G549" s="12">
        <v>930</v>
      </c>
      <c r="H549" s="22" t="s">
        <v>114</v>
      </c>
      <c r="I549" s="22" t="s">
        <v>353</v>
      </c>
      <c r="J549" s="37">
        <f>INDEX('Bảng Giá'!$C$3:$H$18,MATCH('Raw Data'!P549,'Bảng Giá'!$B$3:$B$18,0),MATCH('Raw Data'!M549,'Bảng Giá'!$C$2:$H$2,0))</f>
        <v>22500</v>
      </c>
      <c r="K549" s="12">
        <v>22700</v>
      </c>
      <c r="L549" s="36">
        <f t="shared" si="48"/>
        <v>1.9913781249997555</v>
      </c>
      <c r="M549" t="str">
        <f>'References data'!H550</f>
        <v>Nội Vùng</v>
      </c>
      <c r="N549">
        <f t="shared" si="49"/>
        <v>0.93</v>
      </c>
      <c r="O549">
        <f t="shared" si="50"/>
        <v>-200</v>
      </c>
      <c r="P549" t="str">
        <f>IF(AND(N549&gt;0,N549&lt;=0.05),'Bảng Giá'!$B$3,IF(AND(N549&lt;=0.1,N549&gt;0.05),'Bảng Giá'!$B$4,IF(AND('Raw Data'!N549&gt;0.1,'Raw Data'!N549&lt;=0.25),'Bảng Giá'!$B$5,IF(AND('Raw Data'!N549&gt;0.25,'Raw Data'!N549&lt;=0.5),'Bảng Giá'!$B$6,IF(AND('Raw Data'!N549&gt;0.5,'Raw Data'!N549&lt;=1),'Bảng Giá'!$B$7,IF(AND('Raw Data'!N549&gt;1,'Raw Data'!N549&lt;=1.5),'Bảng Giá'!$B$8,IF(AND('Raw Data'!N549&gt;1.5,'Raw Data'!N549&lt;=2),'Bảng Giá'!$B$9,IF(AND('Raw Data'!N549&gt;2,'Raw Data'!N549&lt;=2.5),'Bảng Giá'!$B$10,IF(AND('Raw Data'!N549&gt;2.5,'Raw Data'!N549&lt;=3),'Bảng Giá'!$B$11,IF(AND('Raw Data'!N549&gt;3,'Raw Data'!N549&lt;=3.5),'Bảng Giá'!$B$12,IF(AND('Raw Data'!N549&gt;3.5,'Raw Data'!N549&lt;=4),'Bảng Giá'!$B$13,IF(AND('Raw Data'!N549&gt;4,'Raw Data'!N549&lt;=4.5),'Bảng Giá'!$B$14,IF(AND('Raw Data'!N549&gt;4.5,'Raw Data'!N549&lt;=5),'Bảng Giá'!$B$15,IF(AND('Raw Data'!N549&gt;5,'Raw Data'!N549&lt;=5.5),'Bảng Giá'!$B$16,IF(AND('Raw Data'!N549&gt;5.5,'Raw Data'!N549&lt;=6),'Bảng Giá'!$B$17,'Bảng Giá'!$B$18)))))))))))))))</f>
        <v>0.5&lt;x&lt;=1</v>
      </c>
      <c r="Q549" s="48">
        <f t="shared" si="51"/>
        <v>-8.8105726872246704E-3</v>
      </c>
      <c r="R549">
        <f t="shared" si="52"/>
        <v>27000</v>
      </c>
      <c r="S549">
        <f t="shared" si="53"/>
        <v>4300</v>
      </c>
    </row>
    <row r="550" spans="1:19" x14ac:dyDescent="0.25">
      <c r="A550" s="12">
        <v>549</v>
      </c>
      <c r="B550" s="12" t="s">
        <v>293</v>
      </c>
      <c r="C550" s="19">
        <v>31677136910437</v>
      </c>
      <c r="D550" s="20">
        <v>43010.747820370372</v>
      </c>
      <c r="E550" s="21">
        <v>43012.777294560183</v>
      </c>
      <c r="F550" s="22" t="s">
        <v>321</v>
      </c>
      <c r="G550" s="12">
        <v>600</v>
      </c>
      <c r="H550" s="22" t="s">
        <v>114</v>
      </c>
      <c r="I550" s="22" t="s">
        <v>354</v>
      </c>
      <c r="J550" s="37">
        <f>INDEX('Bảng Giá'!$C$3:$H$18,MATCH('Raw Data'!P550,'Bảng Giá'!$B$3:$B$18,0),MATCH('Raw Data'!M550,'Bảng Giá'!$C$2:$H$2,0))</f>
        <v>22500</v>
      </c>
      <c r="K550" s="12">
        <v>22700</v>
      </c>
      <c r="L550" s="36">
        <f t="shared" si="48"/>
        <v>2.0294741898105713</v>
      </c>
      <c r="M550" t="str">
        <f>'References data'!H551</f>
        <v>Nội Vùng</v>
      </c>
      <c r="N550">
        <f t="shared" si="49"/>
        <v>0.6</v>
      </c>
      <c r="O550">
        <f t="shared" si="50"/>
        <v>-200</v>
      </c>
      <c r="P550" t="str">
        <f>IF(AND(N550&gt;0,N550&lt;=0.05),'Bảng Giá'!$B$3,IF(AND(N550&lt;=0.1,N550&gt;0.05),'Bảng Giá'!$B$4,IF(AND('Raw Data'!N550&gt;0.1,'Raw Data'!N550&lt;=0.25),'Bảng Giá'!$B$5,IF(AND('Raw Data'!N550&gt;0.25,'Raw Data'!N550&lt;=0.5),'Bảng Giá'!$B$6,IF(AND('Raw Data'!N550&gt;0.5,'Raw Data'!N550&lt;=1),'Bảng Giá'!$B$7,IF(AND('Raw Data'!N550&gt;1,'Raw Data'!N550&lt;=1.5),'Bảng Giá'!$B$8,IF(AND('Raw Data'!N550&gt;1.5,'Raw Data'!N550&lt;=2),'Bảng Giá'!$B$9,IF(AND('Raw Data'!N550&gt;2,'Raw Data'!N550&lt;=2.5),'Bảng Giá'!$B$10,IF(AND('Raw Data'!N550&gt;2.5,'Raw Data'!N550&lt;=3),'Bảng Giá'!$B$11,IF(AND('Raw Data'!N550&gt;3,'Raw Data'!N550&lt;=3.5),'Bảng Giá'!$B$12,IF(AND('Raw Data'!N550&gt;3.5,'Raw Data'!N550&lt;=4),'Bảng Giá'!$B$13,IF(AND('Raw Data'!N550&gt;4,'Raw Data'!N550&lt;=4.5),'Bảng Giá'!$B$14,IF(AND('Raw Data'!N550&gt;4.5,'Raw Data'!N550&lt;=5),'Bảng Giá'!$B$15,IF(AND('Raw Data'!N550&gt;5,'Raw Data'!N550&lt;=5.5),'Bảng Giá'!$B$16,IF(AND('Raw Data'!N550&gt;5.5,'Raw Data'!N550&lt;=6),'Bảng Giá'!$B$17,'Bảng Giá'!$B$18)))))))))))))))</f>
        <v>0.5&lt;x&lt;=1</v>
      </c>
      <c r="Q550" s="48">
        <f t="shared" si="51"/>
        <v>-8.8105726872246704E-3</v>
      </c>
      <c r="R550">
        <f t="shared" si="52"/>
        <v>27000</v>
      </c>
      <c r="S550">
        <f t="shared" si="53"/>
        <v>4300</v>
      </c>
    </row>
    <row r="551" spans="1:19" x14ac:dyDescent="0.25">
      <c r="A551" s="12">
        <v>550</v>
      </c>
      <c r="B551" s="12" t="s">
        <v>293</v>
      </c>
      <c r="C551" s="19">
        <v>31677136913724</v>
      </c>
      <c r="D551" s="20">
        <v>43012.665635682868</v>
      </c>
      <c r="E551" s="21">
        <v>43013.722693668984</v>
      </c>
      <c r="F551" s="13" t="s">
        <v>302</v>
      </c>
      <c r="G551" s="12">
        <v>200</v>
      </c>
      <c r="H551" s="22" t="s">
        <v>114</v>
      </c>
      <c r="I551" s="22" t="s">
        <v>355</v>
      </c>
      <c r="J551" s="37">
        <f>INDEX('Bảng Giá'!$C$3:$H$18,MATCH('Raw Data'!P551,'Bảng Giá'!$B$3:$B$18,0),MATCH('Raw Data'!M551,'Bảng Giá'!$C$2:$H$2,0))</f>
        <v>20000</v>
      </c>
      <c r="K551" s="12">
        <v>20100</v>
      </c>
      <c r="L551" s="36">
        <f t="shared" si="48"/>
        <v>1.0570579861159786</v>
      </c>
      <c r="M551" t="str">
        <f>'References data'!H552</f>
        <v>Nội Vùng</v>
      </c>
      <c r="N551">
        <f t="shared" si="49"/>
        <v>0.2</v>
      </c>
      <c r="O551">
        <f t="shared" si="50"/>
        <v>-100</v>
      </c>
      <c r="P551" t="str">
        <f>IF(AND(N551&gt;0,N551&lt;=0.05),'Bảng Giá'!$B$3,IF(AND(N551&lt;=0.1,N551&gt;0.05),'Bảng Giá'!$B$4,IF(AND('Raw Data'!N551&gt;0.1,'Raw Data'!N551&lt;=0.25),'Bảng Giá'!$B$5,IF(AND('Raw Data'!N551&gt;0.25,'Raw Data'!N551&lt;=0.5),'Bảng Giá'!$B$6,IF(AND('Raw Data'!N551&gt;0.5,'Raw Data'!N551&lt;=1),'Bảng Giá'!$B$7,IF(AND('Raw Data'!N551&gt;1,'Raw Data'!N551&lt;=1.5),'Bảng Giá'!$B$8,IF(AND('Raw Data'!N551&gt;1.5,'Raw Data'!N551&lt;=2),'Bảng Giá'!$B$9,IF(AND('Raw Data'!N551&gt;2,'Raw Data'!N551&lt;=2.5),'Bảng Giá'!$B$10,IF(AND('Raw Data'!N551&gt;2.5,'Raw Data'!N551&lt;=3),'Bảng Giá'!$B$11,IF(AND('Raw Data'!N551&gt;3,'Raw Data'!N551&lt;=3.5),'Bảng Giá'!$B$12,IF(AND('Raw Data'!N551&gt;3.5,'Raw Data'!N551&lt;=4),'Bảng Giá'!$B$13,IF(AND('Raw Data'!N551&gt;4,'Raw Data'!N551&lt;=4.5),'Bảng Giá'!$B$14,IF(AND('Raw Data'!N551&gt;4.5,'Raw Data'!N551&lt;=5),'Bảng Giá'!$B$15,IF(AND('Raw Data'!N551&gt;5,'Raw Data'!N551&lt;=5.5),'Bảng Giá'!$B$16,IF(AND('Raw Data'!N551&gt;5.5,'Raw Data'!N551&lt;=6),'Bảng Giá'!$B$17,'Bảng Giá'!$B$18)))))))))))))))</f>
        <v>0.1&lt;x&lt;=0.25</v>
      </c>
      <c r="Q551" s="48">
        <f t="shared" si="51"/>
        <v>-4.9751243781094526E-3</v>
      </c>
      <c r="R551">
        <f t="shared" si="52"/>
        <v>24000</v>
      </c>
      <c r="S551">
        <f t="shared" si="53"/>
        <v>3900</v>
      </c>
    </row>
    <row r="552" spans="1:19" x14ac:dyDescent="0.25">
      <c r="A552" s="12">
        <v>551</v>
      </c>
      <c r="B552" s="12" t="s">
        <v>293</v>
      </c>
      <c r="C552" s="19">
        <v>31677136937987</v>
      </c>
      <c r="D552" s="20">
        <v>43015.72143287037</v>
      </c>
      <c r="E552" s="21">
        <v>43017.594256516204</v>
      </c>
      <c r="F552" s="13" t="s">
        <v>302</v>
      </c>
      <c r="G552" s="12">
        <v>1200</v>
      </c>
      <c r="H552" s="22" t="s">
        <v>114</v>
      </c>
      <c r="I552" s="22" t="s">
        <v>168</v>
      </c>
      <c r="J552" s="37">
        <f>INDEX('Bảng Giá'!$C$3:$H$18,MATCH('Raw Data'!P552,'Bảng Giá'!$B$3:$B$18,0),MATCH('Raw Data'!M552,'Bảng Giá'!$C$2:$H$2,0))</f>
        <v>27500</v>
      </c>
      <c r="K552" s="12">
        <v>27700</v>
      </c>
      <c r="L552" s="36">
        <f t="shared" si="48"/>
        <v>1.8728236458337051</v>
      </c>
      <c r="M552" t="str">
        <f>'References data'!H553</f>
        <v>Nội Vùng</v>
      </c>
      <c r="N552">
        <f t="shared" si="49"/>
        <v>1.2</v>
      </c>
      <c r="O552">
        <f t="shared" si="50"/>
        <v>-200</v>
      </c>
      <c r="P552" t="str">
        <f>IF(AND(N552&gt;0,N552&lt;=0.05),'Bảng Giá'!$B$3,IF(AND(N552&lt;=0.1,N552&gt;0.05),'Bảng Giá'!$B$4,IF(AND('Raw Data'!N552&gt;0.1,'Raw Data'!N552&lt;=0.25),'Bảng Giá'!$B$5,IF(AND('Raw Data'!N552&gt;0.25,'Raw Data'!N552&lt;=0.5),'Bảng Giá'!$B$6,IF(AND('Raw Data'!N552&gt;0.5,'Raw Data'!N552&lt;=1),'Bảng Giá'!$B$7,IF(AND('Raw Data'!N552&gt;1,'Raw Data'!N552&lt;=1.5),'Bảng Giá'!$B$8,IF(AND('Raw Data'!N552&gt;1.5,'Raw Data'!N552&lt;=2),'Bảng Giá'!$B$9,IF(AND('Raw Data'!N552&gt;2,'Raw Data'!N552&lt;=2.5),'Bảng Giá'!$B$10,IF(AND('Raw Data'!N552&gt;2.5,'Raw Data'!N552&lt;=3),'Bảng Giá'!$B$11,IF(AND('Raw Data'!N552&gt;3,'Raw Data'!N552&lt;=3.5),'Bảng Giá'!$B$12,IF(AND('Raw Data'!N552&gt;3.5,'Raw Data'!N552&lt;=4),'Bảng Giá'!$B$13,IF(AND('Raw Data'!N552&gt;4,'Raw Data'!N552&lt;=4.5),'Bảng Giá'!$B$14,IF(AND('Raw Data'!N552&gt;4.5,'Raw Data'!N552&lt;=5),'Bảng Giá'!$B$15,IF(AND('Raw Data'!N552&gt;5,'Raw Data'!N552&lt;=5.5),'Bảng Giá'!$B$16,IF(AND('Raw Data'!N552&gt;5.5,'Raw Data'!N552&lt;=6),'Bảng Giá'!$B$17,'Bảng Giá'!$B$18)))))))))))))))</f>
        <v>1&lt;x&lt;=1.5</v>
      </c>
      <c r="Q552" s="48">
        <f t="shared" si="51"/>
        <v>-7.2202166064981952E-3</v>
      </c>
      <c r="R552">
        <f t="shared" si="52"/>
        <v>33000</v>
      </c>
      <c r="S552">
        <f t="shared" si="53"/>
        <v>5300</v>
      </c>
    </row>
    <row r="553" spans="1:19" x14ac:dyDescent="0.25">
      <c r="A553" s="12">
        <v>552</v>
      </c>
      <c r="B553" s="12" t="s">
        <v>293</v>
      </c>
      <c r="C553" s="19">
        <v>31677136923836</v>
      </c>
      <c r="D553" s="20">
        <v>43013.708491817131</v>
      </c>
      <c r="E553" s="21">
        <v>43014.577175775463</v>
      </c>
      <c r="F553" s="13" t="s">
        <v>302</v>
      </c>
      <c r="G553" s="12">
        <v>2450</v>
      </c>
      <c r="H553" s="22" t="s">
        <v>114</v>
      </c>
      <c r="I553" s="22" t="s">
        <v>168</v>
      </c>
      <c r="J553" s="37">
        <f>INDEX('Bảng Giá'!$C$3:$H$18,MATCH('Raw Data'!P553,'Bảng Giá'!$B$3:$B$18,0),MATCH('Raw Data'!M553,'Bảng Giá'!$C$2:$H$2,0))</f>
        <v>38000</v>
      </c>
      <c r="K553" s="12">
        <v>38200</v>
      </c>
      <c r="L553" s="36">
        <f t="shared" si="48"/>
        <v>0.86868395833153045</v>
      </c>
      <c r="M553" t="str">
        <f>'References data'!H554</f>
        <v>Nội Vùng</v>
      </c>
      <c r="N553">
        <f t="shared" si="49"/>
        <v>2.4500000000000002</v>
      </c>
      <c r="O553">
        <f t="shared" si="50"/>
        <v>-200</v>
      </c>
      <c r="P553" t="str">
        <f>IF(AND(N553&gt;0,N553&lt;=0.05),'Bảng Giá'!$B$3,IF(AND(N553&lt;=0.1,N553&gt;0.05),'Bảng Giá'!$B$4,IF(AND('Raw Data'!N553&gt;0.1,'Raw Data'!N553&lt;=0.25),'Bảng Giá'!$B$5,IF(AND('Raw Data'!N553&gt;0.25,'Raw Data'!N553&lt;=0.5),'Bảng Giá'!$B$6,IF(AND('Raw Data'!N553&gt;0.5,'Raw Data'!N553&lt;=1),'Bảng Giá'!$B$7,IF(AND('Raw Data'!N553&gt;1,'Raw Data'!N553&lt;=1.5),'Bảng Giá'!$B$8,IF(AND('Raw Data'!N553&gt;1.5,'Raw Data'!N553&lt;=2),'Bảng Giá'!$B$9,IF(AND('Raw Data'!N553&gt;2,'Raw Data'!N553&lt;=2.5),'Bảng Giá'!$B$10,IF(AND('Raw Data'!N553&gt;2.5,'Raw Data'!N553&lt;=3),'Bảng Giá'!$B$11,IF(AND('Raw Data'!N553&gt;3,'Raw Data'!N553&lt;=3.5),'Bảng Giá'!$B$12,IF(AND('Raw Data'!N553&gt;3.5,'Raw Data'!N553&lt;=4),'Bảng Giá'!$B$13,IF(AND('Raw Data'!N553&gt;4,'Raw Data'!N553&lt;=4.5),'Bảng Giá'!$B$14,IF(AND('Raw Data'!N553&gt;4.5,'Raw Data'!N553&lt;=5),'Bảng Giá'!$B$15,IF(AND('Raw Data'!N553&gt;5,'Raw Data'!N553&lt;=5.5),'Bảng Giá'!$B$16,IF(AND('Raw Data'!N553&gt;5.5,'Raw Data'!N553&lt;=6),'Bảng Giá'!$B$17,'Bảng Giá'!$B$18)))))))))))))))</f>
        <v>2&lt;x&lt;=2.5</v>
      </c>
      <c r="Q553" s="48">
        <f t="shared" si="51"/>
        <v>-5.235602094240838E-3</v>
      </c>
      <c r="R553">
        <f t="shared" si="52"/>
        <v>45600</v>
      </c>
      <c r="S553">
        <f t="shared" si="53"/>
        <v>7400</v>
      </c>
    </row>
    <row r="554" spans="1:19" x14ac:dyDescent="0.25">
      <c r="A554" s="12">
        <v>553</v>
      </c>
      <c r="B554" s="12" t="s">
        <v>293</v>
      </c>
      <c r="C554" s="19">
        <v>31677136927900</v>
      </c>
      <c r="D554" s="20">
        <v>43013.502116898148</v>
      </c>
      <c r="E554" s="21">
        <v>43014.461147141206</v>
      </c>
      <c r="F554" s="13" t="s">
        <v>302</v>
      </c>
      <c r="G554" s="12">
        <v>1350</v>
      </c>
      <c r="H554" s="22" t="s">
        <v>114</v>
      </c>
      <c r="I554" s="22" t="s">
        <v>288</v>
      </c>
      <c r="J554" s="37">
        <f>INDEX('Bảng Giá'!$C$3:$H$18,MATCH('Raw Data'!P554,'Bảng Giá'!$B$3:$B$18,0),MATCH('Raw Data'!M554,'Bảng Giá'!$C$2:$H$2,0))</f>
        <v>27500</v>
      </c>
      <c r="K554" s="12">
        <v>27700</v>
      </c>
      <c r="L554" s="36">
        <f t="shared" si="48"/>
        <v>0.95903024305880535</v>
      </c>
      <c r="M554" t="str">
        <f>'References data'!H555</f>
        <v>Nội Vùng</v>
      </c>
      <c r="N554">
        <f t="shared" si="49"/>
        <v>1.35</v>
      </c>
      <c r="O554">
        <f t="shared" si="50"/>
        <v>-200</v>
      </c>
      <c r="P554" t="str">
        <f>IF(AND(N554&gt;0,N554&lt;=0.05),'Bảng Giá'!$B$3,IF(AND(N554&lt;=0.1,N554&gt;0.05),'Bảng Giá'!$B$4,IF(AND('Raw Data'!N554&gt;0.1,'Raw Data'!N554&lt;=0.25),'Bảng Giá'!$B$5,IF(AND('Raw Data'!N554&gt;0.25,'Raw Data'!N554&lt;=0.5),'Bảng Giá'!$B$6,IF(AND('Raw Data'!N554&gt;0.5,'Raw Data'!N554&lt;=1),'Bảng Giá'!$B$7,IF(AND('Raw Data'!N554&gt;1,'Raw Data'!N554&lt;=1.5),'Bảng Giá'!$B$8,IF(AND('Raw Data'!N554&gt;1.5,'Raw Data'!N554&lt;=2),'Bảng Giá'!$B$9,IF(AND('Raw Data'!N554&gt;2,'Raw Data'!N554&lt;=2.5),'Bảng Giá'!$B$10,IF(AND('Raw Data'!N554&gt;2.5,'Raw Data'!N554&lt;=3),'Bảng Giá'!$B$11,IF(AND('Raw Data'!N554&gt;3,'Raw Data'!N554&lt;=3.5),'Bảng Giá'!$B$12,IF(AND('Raw Data'!N554&gt;3.5,'Raw Data'!N554&lt;=4),'Bảng Giá'!$B$13,IF(AND('Raw Data'!N554&gt;4,'Raw Data'!N554&lt;=4.5),'Bảng Giá'!$B$14,IF(AND('Raw Data'!N554&gt;4.5,'Raw Data'!N554&lt;=5),'Bảng Giá'!$B$15,IF(AND('Raw Data'!N554&gt;5,'Raw Data'!N554&lt;=5.5),'Bảng Giá'!$B$16,IF(AND('Raw Data'!N554&gt;5.5,'Raw Data'!N554&lt;=6),'Bảng Giá'!$B$17,'Bảng Giá'!$B$18)))))))))))))))</f>
        <v>1&lt;x&lt;=1.5</v>
      </c>
      <c r="Q554" s="48">
        <f t="shared" si="51"/>
        <v>-7.2202166064981952E-3</v>
      </c>
      <c r="R554">
        <f t="shared" si="52"/>
        <v>33000</v>
      </c>
      <c r="S554">
        <f t="shared" si="53"/>
        <v>5300</v>
      </c>
    </row>
    <row r="555" spans="1:19" x14ac:dyDescent="0.25">
      <c r="A555" s="12">
        <v>554</v>
      </c>
      <c r="B555" s="12" t="s">
        <v>293</v>
      </c>
      <c r="C555" s="19">
        <v>31677136934996</v>
      </c>
      <c r="D555" s="20">
        <v>43019.925970335651</v>
      </c>
      <c r="E555" s="21">
        <v>43020.738364432873</v>
      </c>
      <c r="F555" s="13" t="s">
        <v>302</v>
      </c>
      <c r="G555" s="12">
        <v>550</v>
      </c>
      <c r="H555" s="22" t="s">
        <v>114</v>
      </c>
      <c r="I555" s="22" t="s">
        <v>190</v>
      </c>
      <c r="J555" s="37">
        <f>INDEX('Bảng Giá'!$C$3:$H$18,MATCH('Raw Data'!P555,'Bảng Giá'!$B$3:$B$18,0),MATCH('Raw Data'!M555,'Bảng Giá'!$C$2:$H$2,0))</f>
        <v>22500</v>
      </c>
      <c r="K555" s="12">
        <v>22700</v>
      </c>
      <c r="L555" s="36">
        <f t="shared" si="48"/>
        <v>0.81239409722184064</v>
      </c>
      <c r="M555" t="str">
        <f>'References data'!H556</f>
        <v>Nội Vùng</v>
      </c>
      <c r="N555">
        <f t="shared" si="49"/>
        <v>0.55000000000000004</v>
      </c>
      <c r="O555">
        <f t="shared" si="50"/>
        <v>-200</v>
      </c>
      <c r="P555" t="str">
        <f>IF(AND(N555&gt;0,N555&lt;=0.05),'Bảng Giá'!$B$3,IF(AND(N555&lt;=0.1,N555&gt;0.05),'Bảng Giá'!$B$4,IF(AND('Raw Data'!N555&gt;0.1,'Raw Data'!N555&lt;=0.25),'Bảng Giá'!$B$5,IF(AND('Raw Data'!N555&gt;0.25,'Raw Data'!N555&lt;=0.5),'Bảng Giá'!$B$6,IF(AND('Raw Data'!N555&gt;0.5,'Raw Data'!N555&lt;=1),'Bảng Giá'!$B$7,IF(AND('Raw Data'!N555&gt;1,'Raw Data'!N555&lt;=1.5),'Bảng Giá'!$B$8,IF(AND('Raw Data'!N555&gt;1.5,'Raw Data'!N555&lt;=2),'Bảng Giá'!$B$9,IF(AND('Raw Data'!N555&gt;2,'Raw Data'!N555&lt;=2.5),'Bảng Giá'!$B$10,IF(AND('Raw Data'!N555&gt;2.5,'Raw Data'!N555&lt;=3),'Bảng Giá'!$B$11,IF(AND('Raw Data'!N555&gt;3,'Raw Data'!N555&lt;=3.5),'Bảng Giá'!$B$12,IF(AND('Raw Data'!N555&gt;3.5,'Raw Data'!N555&lt;=4),'Bảng Giá'!$B$13,IF(AND('Raw Data'!N555&gt;4,'Raw Data'!N555&lt;=4.5),'Bảng Giá'!$B$14,IF(AND('Raw Data'!N555&gt;4.5,'Raw Data'!N555&lt;=5),'Bảng Giá'!$B$15,IF(AND('Raw Data'!N555&gt;5,'Raw Data'!N555&lt;=5.5),'Bảng Giá'!$B$16,IF(AND('Raw Data'!N555&gt;5.5,'Raw Data'!N555&lt;=6),'Bảng Giá'!$B$17,'Bảng Giá'!$B$18)))))))))))))))</f>
        <v>0.5&lt;x&lt;=1</v>
      </c>
      <c r="Q555" s="48">
        <f t="shared" si="51"/>
        <v>-8.8105726872246704E-3</v>
      </c>
      <c r="R555">
        <f t="shared" si="52"/>
        <v>27000</v>
      </c>
      <c r="S555">
        <f t="shared" si="53"/>
        <v>4300</v>
      </c>
    </row>
    <row r="556" spans="1:19" x14ac:dyDescent="0.25">
      <c r="A556" s="12">
        <v>555</v>
      </c>
      <c r="B556" s="12" t="s">
        <v>293</v>
      </c>
      <c r="C556" s="19">
        <v>31677136943697</v>
      </c>
      <c r="D556" s="20">
        <v>43014.799349652778</v>
      </c>
      <c r="E556" s="21">
        <v>43017.50053784722</v>
      </c>
      <c r="F556" s="13" t="s">
        <v>302</v>
      </c>
      <c r="G556" s="12">
        <v>1460</v>
      </c>
      <c r="H556" s="22" t="s">
        <v>114</v>
      </c>
      <c r="I556" s="22" t="s">
        <v>356</v>
      </c>
      <c r="J556" s="37">
        <f>INDEX('Bảng Giá'!$C$3:$H$18,MATCH('Raw Data'!P556,'Bảng Giá'!$B$3:$B$18,0),MATCH('Raw Data'!M556,'Bảng Giá'!$C$2:$H$2,0))</f>
        <v>27500</v>
      </c>
      <c r="K556" s="12">
        <v>27700</v>
      </c>
      <c r="L556" s="36">
        <f t="shared" si="48"/>
        <v>2.7011881944417837</v>
      </c>
      <c r="M556" t="str">
        <f>'References data'!H557</f>
        <v>Nội Vùng</v>
      </c>
      <c r="N556">
        <f t="shared" si="49"/>
        <v>1.46</v>
      </c>
      <c r="O556">
        <f t="shared" si="50"/>
        <v>-200</v>
      </c>
      <c r="P556" t="str">
        <f>IF(AND(N556&gt;0,N556&lt;=0.05),'Bảng Giá'!$B$3,IF(AND(N556&lt;=0.1,N556&gt;0.05),'Bảng Giá'!$B$4,IF(AND('Raw Data'!N556&gt;0.1,'Raw Data'!N556&lt;=0.25),'Bảng Giá'!$B$5,IF(AND('Raw Data'!N556&gt;0.25,'Raw Data'!N556&lt;=0.5),'Bảng Giá'!$B$6,IF(AND('Raw Data'!N556&gt;0.5,'Raw Data'!N556&lt;=1),'Bảng Giá'!$B$7,IF(AND('Raw Data'!N556&gt;1,'Raw Data'!N556&lt;=1.5),'Bảng Giá'!$B$8,IF(AND('Raw Data'!N556&gt;1.5,'Raw Data'!N556&lt;=2),'Bảng Giá'!$B$9,IF(AND('Raw Data'!N556&gt;2,'Raw Data'!N556&lt;=2.5),'Bảng Giá'!$B$10,IF(AND('Raw Data'!N556&gt;2.5,'Raw Data'!N556&lt;=3),'Bảng Giá'!$B$11,IF(AND('Raw Data'!N556&gt;3,'Raw Data'!N556&lt;=3.5),'Bảng Giá'!$B$12,IF(AND('Raw Data'!N556&gt;3.5,'Raw Data'!N556&lt;=4),'Bảng Giá'!$B$13,IF(AND('Raw Data'!N556&gt;4,'Raw Data'!N556&lt;=4.5),'Bảng Giá'!$B$14,IF(AND('Raw Data'!N556&gt;4.5,'Raw Data'!N556&lt;=5),'Bảng Giá'!$B$15,IF(AND('Raw Data'!N556&gt;5,'Raw Data'!N556&lt;=5.5),'Bảng Giá'!$B$16,IF(AND('Raw Data'!N556&gt;5.5,'Raw Data'!N556&lt;=6),'Bảng Giá'!$B$17,'Bảng Giá'!$B$18)))))))))))))))</f>
        <v>1&lt;x&lt;=1.5</v>
      </c>
      <c r="Q556" s="48">
        <f t="shared" si="51"/>
        <v>-7.2202166064981952E-3</v>
      </c>
      <c r="R556">
        <f t="shared" si="52"/>
        <v>33000</v>
      </c>
      <c r="S556">
        <f t="shared" si="53"/>
        <v>5300</v>
      </c>
    </row>
    <row r="557" spans="1:19" x14ac:dyDescent="0.25">
      <c r="A557" s="12">
        <v>556</v>
      </c>
      <c r="B557" s="12" t="s">
        <v>293</v>
      </c>
      <c r="C557" s="19">
        <v>31677136915205</v>
      </c>
      <c r="D557" s="20">
        <v>43012.665721377314</v>
      </c>
      <c r="E557" s="21">
        <v>43014.822726238424</v>
      </c>
      <c r="F557" s="13" t="s">
        <v>302</v>
      </c>
      <c r="G557" s="12">
        <v>4550</v>
      </c>
      <c r="H557" s="22" t="s">
        <v>114</v>
      </c>
      <c r="I557" s="22" t="s">
        <v>190</v>
      </c>
      <c r="J557" s="37">
        <f>INDEX('Bảng Giá'!$C$3:$H$18,MATCH('Raw Data'!P557,'Bảng Giá'!$B$3:$B$18,0),MATCH('Raw Data'!M557,'Bảng Giá'!$C$2:$H$2,0))</f>
        <v>54000</v>
      </c>
      <c r="K557" s="12">
        <v>54300</v>
      </c>
      <c r="L557" s="36">
        <f t="shared" si="48"/>
        <v>2.1570048611101811</v>
      </c>
      <c r="M557" t="str">
        <f>'References data'!H558</f>
        <v>Nội Vùng</v>
      </c>
      <c r="N557">
        <f t="shared" si="49"/>
        <v>4.55</v>
      </c>
      <c r="O557">
        <f t="shared" si="50"/>
        <v>-300</v>
      </c>
      <c r="P557" t="str">
        <f>IF(AND(N557&gt;0,N557&lt;=0.05),'Bảng Giá'!$B$3,IF(AND(N557&lt;=0.1,N557&gt;0.05),'Bảng Giá'!$B$4,IF(AND('Raw Data'!N557&gt;0.1,'Raw Data'!N557&lt;=0.25),'Bảng Giá'!$B$5,IF(AND('Raw Data'!N557&gt;0.25,'Raw Data'!N557&lt;=0.5),'Bảng Giá'!$B$6,IF(AND('Raw Data'!N557&gt;0.5,'Raw Data'!N557&lt;=1),'Bảng Giá'!$B$7,IF(AND('Raw Data'!N557&gt;1,'Raw Data'!N557&lt;=1.5),'Bảng Giá'!$B$8,IF(AND('Raw Data'!N557&gt;1.5,'Raw Data'!N557&lt;=2),'Bảng Giá'!$B$9,IF(AND('Raw Data'!N557&gt;2,'Raw Data'!N557&lt;=2.5),'Bảng Giá'!$B$10,IF(AND('Raw Data'!N557&gt;2.5,'Raw Data'!N557&lt;=3),'Bảng Giá'!$B$11,IF(AND('Raw Data'!N557&gt;3,'Raw Data'!N557&lt;=3.5),'Bảng Giá'!$B$12,IF(AND('Raw Data'!N557&gt;3.5,'Raw Data'!N557&lt;=4),'Bảng Giá'!$B$13,IF(AND('Raw Data'!N557&gt;4,'Raw Data'!N557&lt;=4.5),'Bảng Giá'!$B$14,IF(AND('Raw Data'!N557&gt;4.5,'Raw Data'!N557&lt;=5),'Bảng Giá'!$B$15,IF(AND('Raw Data'!N557&gt;5,'Raw Data'!N557&lt;=5.5),'Bảng Giá'!$B$16,IF(AND('Raw Data'!N557&gt;5.5,'Raw Data'!N557&lt;=6),'Bảng Giá'!$B$17,'Bảng Giá'!$B$18)))))))))))))))</f>
        <v>4.5&lt;x&lt;=5</v>
      </c>
      <c r="Q557" s="48">
        <f t="shared" si="51"/>
        <v>-5.5248618784530384E-3</v>
      </c>
      <c r="R557">
        <f t="shared" si="52"/>
        <v>64800</v>
      </c>
      <c r="S557">
        <f t="shared" si="53"/>
        <v>10500</v>
      </c>
    </row>
    <row r="558" spans="1:19" x14ac:dyDescent="0.25">
      <c r="A558" s="12">
        <v>557</v>
      </c>
      <c r="B558" s="12" t="s">
        <v>293</v>
      </c>
      <c r="C558" s="19">
        <v>31677136924525</v>
      </c>
      <c r="D558" s="20">
        <v>43013.708593252311</v>
      </c>
      <c r="E558" s="21">
        <v>43014.756668483795</v>
      </c>
      <c r="F558" s="13" t="s">
        <v>302</v>
      </c>
      <c r="G558" s="12">
        <v>200</v>
      </c>
      <c r="H558" s="22" t="s">
        <v>114</v>
      </c>
      <c r="I558" s="22" t="s">
        <v>176</v>
      </c>
      <c r="J558" s="37">
        <f>INDEX('Bảng Giá'!$C$3:$H$18,MATCH('Raw Data'!P558,'Bảng Giá'!$B$3:$B$18,0),MATCH('Raw Data'!M558,'Bảng Giá'!$C$2:$H$2,0))</f>
        <v>20000</v>
      </c>
      <c r="K558" s="12">
        <v>20100</v>
      </c>
      <c r="L558" s="36">
        <f t="shared" si="48"/>
        <v>1.0480752314833808</v>
      </c>
      <c r="M558" t="str">
        <f>'References data'!H559</f>
        <v>Nội Vùng</v>
      </c>
      <c r="N558">
        <f t="shared" si="49"/>
        <v>0.2</v>
      </c>
      <c r="O558">
        <f t="shared" si="50"/>
        <v>-100</v>
      </c>
      <c r="P558" t="str">
        <f>IF(AND(N558&gt;0,N558&lt;=0.05),'Bảng Giá'!$B$3,IF(AND(N558&lt;=0.1,N558&gt;0.05),'Bảng Giá'!$B$4,IF(AND('Raw Data'!N558&gt;0.1,'Raw Data'!N558&lt;=0.25),'Bảng Giá'!$B$5,IF(AND('Raw Data'!N558&gt;0.25,'Raw Data'!N558&lt;=0.5),'Bảng Giá'!$B$6,IF(AND('Raw Data'!N558&gt;0.5,'Raw Data'!N558&lt;=1),'Bảng Giá'!$B$7,IF(AND('Raw Data'!N558&gt;1,'Raw Data'!N558&lt;=1.5),'Bảng Giá'!$B$8,IF(AND('Raw Data'!N558&gt;1.5,'Raw Data'!N558&lt;=2),'Bảng Giá'!$B$9,IF(AND('Raw Data'!N558&gt;2,'Raw Data'!N558&lt;=2.5),'Bảng Giá'!$B$10,IF(AND('Raw Data'!N558&gt;2.5,'Raw Data'!N558&lt;=3),'Bảng Giá'!$B$11,IF(AND('Raw Data'!N558&gt;3,'Raw Data'!N558&lt;=3.5),'Bảng Giá'!$B$12,IF(AND('Raw Data'!N558&gt;3.5,'Raw Data'!N558&lt;=4),'Bảng Giá'!$B$13,IF(AND('Raw Data'!N558&gt;4,'Raw Data'!N558&lt;=4.5),'Bảng Giá'!$B$14,IF(AND('Raw Data'!N558&gt;4.5,'Raw Data'!N558&lt;=5),'Bảng Giá'!$B$15,IF(AND('Raw Data'!N558&gt;5,'Raw Data'!N558&lt;=5.5),'Bảng Giá'!$B$16,IF(AND('Raw Data'!N558&gt;5.5,'Raw Data'!N558&lt;=6),'Bảng Giá'!$B$17,'Bảng Giá'!$B$18)))))))))))))))</f>
        <v>0.1&lt;x&lt;=0.25</v>
      </c>
      <c r="Q558" s="48">
        <f t="shared" si="51"/>
        <v>-4.9751243781094526E-3</v>
      </c>
      <c r="R558">
        <f t="shared" si="52"/>
        <v>24000</v>
      </c>
      <c r="S558">
        <f t="shared" si="53"/>
        <v>3900</v>
      </c>
    </row>
    <row r="559" spans="1:19" x14ac:dyDescent="0.25">
      <c r="A559" s="12">
        <v>558</v>
      </c>
      <c r="B559" s="12" t="s">
        <v>293</v>
      </c>
      <c r="C559" s="19">
        <v>31677136980308</v>
      </c>
      <c r="D559" s="20">
        <v>43020.91288989583</v>
      </c>
      <c r="E559" s="21">
        <v>43022.65913197917</v>
      </c>
      <c r="F559" s="13" t="s">
        <v>302</v>
      </c>
      <c r="G559" s="12">
        <v>3330</v>
      </c>
      <c r="H559" s="22" t="s">
        <v>114</v>
      </c>
      <c r="I559" s="22" t="s">
        <v>357</v>
      </c>
      <c r="J559" s="37">
        <f>INDEX('Bảng Giá'!$C$3:$H$18,MATCH('Raw Data'!P559,'Bảng Giá'!$B$3:$B$18,0),MATCH('Raw Data'!M559,'Bảng Giá'!$C$2:$H$2,0))</f>
        <v>47500</v>
      </c>
      <c r="K559" s="12">
        <v>47800</v>
      </c>
      <c r="L559" s="36">
        <f t="shared" si="48"/>
        <v>1.7462420833398937</v>
      </c>
      <c r="M559" t="str">
        <f>'References data'!H560</f>
        <v>Nội Vùng</v>
      </c>
      <c r="N559">
        <f t="shared" si="49"/>
        <v>3.33</v>
      </c>
      <c r="O559">
        <f t="shared" si="50"/>
        <v>-300</v>
      </c>
      <c r="P559" t="str">
        <f>IF(AND(N559&gt;0,N559&lt;=0.05),'Bảng Giá'!$B$3,IF(AND(N559&lt;=0.1,N559&gt;0.05),'Bảng Giá'!$B$4,IF(AND('Raw Data'!N559&gt;0.1,'Raw Data'!N559&lt;=0.25),'Bảng Giá'!$B$5,IF(AND('Raw Data'!N559&gt;0.25,'Raw Data'!N559&lt;=0.5),'Bảng Giá'!$B$6,IF(AND('Raw Data'!N559&gt;0.5,'Raw Data'!N559&lt;=1),'Bảng Giá'!$B$7,IF(AND('Raw Data'!N559&gt;1,'Raw Data'!N559&lt;=1.5),'Bảng Giá'!$B$8,IF(AND('Raw Data'!N559&gt;1.5,'Raw Data'!N559&lt;=2),'Bảng Giá'!$B$9,IF(AND('Raw Data'!N559&gt;2,'Raw Data'!N559&lt;=2.5),'Bảng Giá'!$B$10,IF(AND('Raw Data'!N559&gt;2.5,'Raw Data'!N559&lt;=3),'Bảng Giá'!$B$11,IF(AND('Raw Data'!N559&gt;3,'Raw Data'!N559&lt;=3.5),'Bảng Giá'!$B$12,IF(AND('Raw Data'!N559&gt;3.5,'Raw Data'!N559&lt;=4),'Bảng Giá'!$B$13,IF(AND('Raw Data'!N559&gt;4,'Raw Data'!N559&lt;=4.5),'Bảng Giá'!$B$14,IF(AND('Raw Data'!N559&gt;4.5,'Raw Data'!N559&lt;=5),'Bảng Giá'!$B$15,IF(AND('Raw Data'!N559&gt;5,'Raw Data'!N559&lt;=5.5),'Bảng Giá'!$B$16,IF(AND('Raw Data'!N559&gt;5.5,'Raw Data'!N559&lt;=6),'Bảng Giá'!$B$17,'Bảng Giá'!$B$18)))))))))))))))</f>
        <v>3&lt;x&lt;=3.5</v>
      </c>
      <c r="Q559" s="48">
        <f t="shared" si="51"/>
        <v>-6.2761506276150627E-3</v>
      </c>
      <c r="R559">
        <f t="shared" si="52"/>
        <v>57000</v>
      </c>
      <c r="S559">
        <f t="shared" si="53"/>
        <v>9200</v>
      </c>
    </row>
    <row r="560" spans="1:19" x14ac:dyDescent="0.25">
      <c r="A560" s="12">
        <v>559</v>
      </c>
      <c r="B560" s="12" t="s">
        <v>293</v>
      </c>
      <c r="C560" s="19">
        <v>31677136980471</v>
      </c>
      <c r="D560" s="20">
        <v>43020.892339849539</v>
      </c>
      <c r="E560" s="21">
        <v>43022.492834641205</v>
      </c>
      <c r="F560" s="13" t="s">
        <v>302</v>
      </c>
      <c r="G560" s="12">
        <v>1230</v>
      </c>
      <c r="H560" s="22" t="s">
        <v>114</v>
      </c>
      <c r="I560" s="22" t="s">
        <v>358</v>
      </c>
      <c r="J560" s="37">
        <f>INDEX('Bảng Giá'!$C$3:$H$18,MATCH('Raw Data'!P560,'Bảng Giá'!$B$3:$B$18,0),MATCH('Raw Data'!M560,'Bảng Giá'!$C$2:$H$2,0))</f>
        <v>27500</v>
      </c>
      <c r="K560" s="12">
        <v>27700</v>
      </c>
      <c r="L560" s="36">
        <f t="shared" si="48"/>
        <v>1.6004947916662786</v>
      </c>
      <c r="M560" t="str">
        <f>'References data'!H561</f>
        <v>Nội Vùng</v>
      </c>
      <c r="N560">
        <f t="shared" si="49"/>
        <v>1.23</v>
      </c>
      <c r="O560">
        <f t="shared" si="50"/>
        <v>-200</v>
      </c>
      <c r="P560" t="str">
        <f>IF(AND(N560&gt;0,N560&lt;=0.05),'Bảng Giá'!$B$3,IF(AND(N560&lt;=0.1,N560&gt;0.05),'Bảng Giá'!$B$4,IF(AND('Raw Data'!N560&gt;0.1,'Raw Data'!N560&lt;=0.25),'Bảng Giá'!$B$5,IF(AND('Raw Data'!N560&gt;0.25,'Raw Data'!N560&lt;=0.5),'Bảng Giá'!$B$6,IF(AND('Raw Data'!N560&gt;0.5,'Raw Data'!N560&lt;=1),'Bảng Giá'!$B$7,IF(AND('Raw Data'!N560&gt;1,'Raw Data'!N560&lt;=1.5),'Bảng Giá'!$B$8,IF(AND('Raw Data'!N560&gt;1.5,'Raw Data'!N560&lt;=2),'Bảng Giá'!$B$9,IF(AND('Raw Data'!N560&gt;2,'Raw Data'!N560&lt;=2.5),'Bảng Giá'!$B$10,IF(AND('Raw Data'!N560&gt;2.5,'Raw Data'!N560&lt;=3),'Bảng Giá'!$B$11,IF(AND('Raw Data'!N560&gt;3,'Raw Data'!N560&lt;=3.5),'Bảng Giá'!$B$12,IF(AND('Raw Data'!N560&gt;3.5,'Raw Data'!N560&lt;=4),'Bảng Giá'!$B$13,IF(AND('Raw Data'!N560&gt;4,'Raw Data'!N560&lt;=4.5),'Bảng Giá'!$B$14,IF(AND('Raw Data'!N560&gt;4.5,'Raw Data'!N560&lt;=5),'Bảng Giá'!$B$15,IF(AND('Raw Data'!N560&gt;5,'Raw Data'!N560&lt;=5.5),'Bảng Giá'!$B$16,IF(AND('Raw Data'!N560&gt;5.5,'Raw Data'!N560&lt;=6),'Bảng Giá'!$B$17,'Bảng Giá'!$B$18)))))))))))))))</f>
        <v>1&lt;x&lt;=1.5</v>
      </c>
      <c r="Q560" s="48">
        <f t="shared" si="51"/>
        <v>-7.2202166064981952E-3</v>
      </c>
      <c r="R560">
        <f t="shared" si="52"/>
        <v>33000</v>
      </c>
      <c r="S560">
        <f t="shared" si="53"/>
        <v>5300</v>
      </c>
    </row>
    <row r="561" spans="1:19" x14ac:dyDescent="0.25">
      <c r="A561" s="12">
        <v>560</v>
      </c>
      <c r="B561" s="12" t="s">
        <v>293</v>
      </c>
      <c r="C561" s="19">
        <v>31677136984239</v>
      </c>
      <c r="D561" s="20">
        <v>43020.771355937497</v>
      </c>
      <c r="E561" s="21">
        <v>43022.868843900462</v>
      </c>
      <c r="F561" s="22" t="s">
        <v>321</v>
      </c>
      <c r="G561" s="12">
        <v>820</v>
      </c>
      <c r="H561" s="22" t="s">
        <v>114</v>
      </c>
      <c r="I561" s="22" t="s">
        <v>353</v>
      </c>
      <c r="J561" s="37">
        <f>INDEX('Bảng Giá'!$C$3:$H$18,MATCH('Raw Data'!P561,'Bảng Giá'!$B$3:$B$18,0),MATCH('Raw Data'!M561,'Bảng Giá'!$C$2:$H$2,0))</f>
        <v>22500</v>
      </c>
      <c r="K561" s="12">
        <v>22700</v>
      </c>
      <c r="L561" s="36">
        <f t="shared" si="48"/>
        <v>2.0974879629648058</v>
      </c>
      <c r="M561" t="str">
        <f>'References data'!H562</f>
        <v>Nội Vùng</v>
      </c>
      <c r="N561">
        <f t="shared" si="49"/>
        <v>0.82</v>
      </c>
      <c r="O561">
        <f t="shared" si="50"/>
        <v>-200</v>
      </c>
      <c r="P561" t="str">
        <f>IF(AND(N561&gt;0,N561&lt;=0.05),'Bảng Giá'!$B$3,IF(AND(N561&lt;=0.1,N561&gt;0.05),'Bảng Giá'!$B$4,IF(AND('Raw Data'!N561&gt;0.1,'Raw Data'!N561&lt;=0.25),'Bảng Giá'!$B$5,IF(AND('Raw Data'!N561&gt;0.25,'Raw Data'!N561&lt;=0.5),'Bảng Giá'!$B$6,IF(AND('Raw Data'!N561&gt;0.5,'Raw Data'!N561&lt;=1),'Bảng Giá'!$B$7,IF(AND('Raw Data'!N561&gt;1,'Raw Data'!N561&lt;=1.5),'Bảng Giá'!$B$8,IF(AND('Raw Data'!N561&gt;1.5,'Raw Data'!N561&lt;=2),'Bảng Giá'!$B$9,IF(AND('Raw Data'!N561&gt;2,'Raw Data'!N561&lt;=2.5),'Bảng Giá'!$B$10,IF(AND('Raw Data'!N561&gt;2.5,'Raw Data'!N561&lt;=3),'Bảng Giá'!$B$11,IF(AND('Raw Data'!N561&gt;3,'Raw Data'!N561&lt;=3.5),'Bảng Giá'!$B$12,IF(AND('Raw Data'!N561&gt;3.5,'Raw Data'!N561&lt;=4),'Bảng Giá'!$B$13,IF(AND('Raw Data'!N561&gt;4,'Raw Data'!N561&lt;=4.5),'Bảng Giá'!$B$14,IF(AND('Raw Data'!N561&gt;4.5,'Raw Data'!N561&lt;=5),'Bảng Giá'!$B$15,IF(AND('Raw Data'!N561&gt;5,'Raw Data'!N561&lt;=5.5),'Bảng Giá'!$B$16,IF(AND('Raw Data'!N561&gt;5.5,'Raw Data'!N561&lt;=6),'Bảng Giá'!$B$17,'Bảng Giá'!$B$18)))))))))))))))</f>
        <v>0.5&lt;x&lt;=1</v>
      </c>
      <c r="Q561" s="48">
        <f t="shared" si="51"/>
        <v>-8.8105726872246704E-3</v>
      </c>
      <c r="R561">
        <f t="shared" si="52"/>
        <v>27000</v>
      </c>
      <c r="S561">
        <f t="shared" si="53"/>
        <v>4300</v>
      </c>
    </row>
    <row r="562" spans="1:19" x14ac:dyDescent="0.25">
      <c r="A562" s="12">
        <v>561</v>
      </c>
      <c r="B562" s="12" t="s">
        <v>293</v>
      </c>
      <c r="C562" s="19">
        <v>31677136978884</v>
      </c>
      <c r="D562" s="20">
        <v>43020.778558217593</v>
      </c>
      <c r="E562" s="21">
        <v>43022.432507094905</v>
      </c>
      <c r="F562" s="13" t="s">
        <v>302</v>
      </c>
      <c r="G562" s="12">
        <v>960</v>
      </c>
      <c r="H562" s="22" t="s">
        <v>114</v>
      </c>
      <c r="I562" s="22" t="s">
        <v>359</v>
      </c>
      <c r="J562" s="37">
        <f>INDEX('Bảng Giá'!$C$3:$H$18,MATCH('Raw Data'!P562,'Bảng Giá'!$B$3:$B$18,0),MATCH('Raw Data'!M562,'Bảng Giá'!$C$2:$H$2,0))</f>
        <v>22500</v>
      </c>
      <c r="K562" s="12">
        <v>22700</v>
      </c>
      <c r="L562" s="36">
        <f t="shared" si="48"/>
        <v>1.6539488773123594</v>
      </c>
      <c r="M562" t="str">
        <f>'References data'!H563</f>
        <v>Nội Vùng</v>
      </c>
      <c r="N562">
        <f t="shared" si="49"/>
        <v>0.96</v>
      </c>
      <c r="O562">
        <f t="shared" si="50"/>
        <v>-200</v>
      </c>
      <c r="P562" t="str">
        <f>IF(AND(N562&gt;0,N562&lt;=0.05),'Bảng Giá'!$B$3,IF(AND(N562&lt;=0.1,N562&gt;0.05),'Bảng Giá'!$B$4,IF(AND('Raw Data'!N562&gt;0.1,'Raw Data'!N562&lt;=0.25),'Bảng Giá'!$B$5,IF(AND('Raw Data'!N562&gt;0.25,'Raw Data'!N562&lt;=0.5),'Bảng Giá'!$B$6,IF(AND('Raw Data'!N562&gt;0.5,'Raw Data'!N562&lt;=1),'Bảng Giá'!$B$7,IF(AND('Raw Data'!N562&gt;1,'Raw Data'!N562&lt;=1.5),'Bảng Giá'!$B$8,IF(AND('Raw Data'!N562&gt;1.5,'Raw Data'!N562&lt;=2),'Bảng Giá'!$B$9,IF(AND('Raw Data'!N562&gt;2,'Raw Data'!N562&lt;=2.5),'Bảng Giá'!$B$10,IF(AND('Raw Data'!N562&gt;2.5,'Raw Data'!N562&lt;=3),'Bảng Giá'!$B$11,IF(AND('Raw Data'!N562&gt;3,'Raw Data'!N562&lt;=3.5),'Bảng Giá'!$B$12,IF(AND('Raw Data'!N562&gt;3.5,'Raw Data'!N562&lt;=4),'Bảng Giá'!$B$13,IF(AND('Raw Data'!N562&gt;4,'Raw Data'!N562&lt;=4.5),'Bảng Giá'!$B$14,IF(AND('Raw Data'!N562&gt;4.5,'Raw Data'!N562&lt;=5),'Bảng Giá'!$B$15,IF(AND('Raw Data'!N562&gt;5,'Raw Data'!N562&lt;=5.5),'Bảng Giá'!$B$16,IF(AND('Raw Data'!N562&gt;5.5,'Raw Data'!N562&lt;=6),'Bảng Giá'!$B$17,'Bảng Giá'!$B$18)))))))))))))))</f>
        <v>0.5&lt;x&lt;=1</v>
      </c>
      <c r="Q562" s="48">
        <f t="shared" si="51"/>
        <v>-8.8105726872246704E-3</v>
      </c>
      <c r="R562">
        <f t="shared" si="52"/>
        <v>27000</v>
      </c>
      <c r="S562">
        <f t="shared" si="53"/>
        <v>4300</v>
      </c>
    </row>
    <row r="563" spans="1:19" x14ac:dyDescent="0.25">
      <c r="A563" s="12">
        <v>562</v>
      </c>
      <c r="B563" s="12" t="s">
        <v>293</v>
      </c>
      <c r="C563" s="19">
        <v>31677136979133</v>
      </c>
      <c r="D563" s="20">
        <v>43021.466039733794</v>
      </c>
      <c r="E563" s="21">
        <v>43022.708511493052</v>
      </c>
      <c r="F563" s="13" t="s">
        <v>302</v>
      </c>
      <c r="G563" s="12">
        <v>540</v>
      </c>
      <c r="H563" s="22" t="s">
        <v>114</v>
      </c>
      <c r="I563" s="22" t="s">
        <v>360</v>
      </c>
      <c r="J563" s="37">
        <f>INDEX('Bảng Giá'!$C$3:$H$18,MATCH('Raw Data'!P563,'Bảng Giá'!$B$3:$B$18,0),MATCH('Raw Data'!M563,'Bảng Giá'!$C$2:$H$2,0))</f>
        <v>22500</v>
      </c>
      <c r="K563" s="12">
        <v>22700</v>
      </c>
      <c r="L563" s="36">
        <f t="shared" si="48"/>
        <v>1.2424717592584784</v>
      </c>
      <c r="M563" t="str">
        <f>'References data'!H564</f>
        <v>Nội Vùng</v>
      </c>
      <c r="N563">
        <f t="shared" si="49"/>
        <v>0.54</v>
      </c>
      <c r="O563">
        <f t="shared" si="50"/>
        <v>-200</v>
      </c>
      <c r="P563" t="str">
        <f>IF(AND(N563&gt;0,N563&lt;=0.05),'Bảng Giá'!$B$3,IF(AND(N563&lt;=0.1,N563&gt;0.05),'Bảng Giá'!$B$4,IF(AND('Raw Data'!N563&gt;0.1,'Raw Data'!N563&lt;=0.25),'Bảng Giá'!$B$5,IF(AND('Raw Data'!N563&gt;0.25,'Raw Data'!N563&lt;=0.5),'Bảng Giá'!$B$6,IF(AND('Raw Data'!N563&gt;0.5,'Raw Data'!N563&lt;=1),'Bảng Giá'!$B$7,IF(AND('Raw Data'!N563&gt;1,'Raw Data'!N563&lt;=1.5),'Bảng Giá'!$B$8,IF(AND('Raw Data'!N563&gt;1.5,'Raw Data'!N563&lt;=2),'Bảng Giá'!$B$9,IF(AND('Raw Data'!N563&gt;2,'Raw Data'!N563&lt;=2.5),'Bảng Giá'!$B$10,IF(AND('Raw Data'!N563&gt;2.5,'Raw Data'!N563&lt;=3),'Bảng Giá'!$B$11,IF(AND('Raw Data'!N563&gt;3,'Raw Data'!N563&lt;=3.5),'Bảng Giá'!$B$12,IF(AND('Raw Data'!N563&gt;3.5,'Raw Data'!N563&lt;=4),'Bảng Giá'!$B$13,IF(AND('Raw Data'!N563&gt;4,'Raw Data'!N563&lt;=4.5),'Bảng Giá'!$B$14,IF(AND('Raw Data'!N563&gt;4.5,'Raw Data'!N563&lt;=5),'Bảng Giá'!$B$15,IF(AND('Raw Data'!N563&gt;5,'Raw Data'!N563&lt;=5.5),'Bảng Giá'!$B$16,IF(AND('Raw Data'!N563&gt;5.5,'Raw Data'!N563&lt;=6),'Bảng Giá'!$B$17,'Bảng Giá'!$B$18)))))))))))))))</f>
        <v>0.5&lt;x&lt;=1</v>
      </c>
      <c r="Q563" s="48">
        <f t="shared" si="51"/>
        <v>-8.8105726872246704E-3</v>
      </c>
      <c r="R563">
        <f t="shared" si="52"/>
        <v>27000</v>
      </c>
      <c r="S563">
        <f t="shared" si="53"/>
        <v>4300</v>
      </c>
    </row>
    <row r="564" spans="1:19" x14ac:dyDescent="0.25">
      <c r="A564" s="12">
        <v>563</v>
      </c>
      <c r="B564" s="12" t="s">
        <v>293</v>
      </c>
      <c r="C564" s="19">
        <v>31677136981612</v>
      </c>
      <c r="D564" s="20">
        <v>43020.716519675923</v>
      </c>
      <c r="E564" s="21">
        <v>43021.398110532406</v>
      </c>
      <c r="F564" s="13" t="s">
        <v>302</v>
      </c>
      <c r="G564" s="12">
        <v>560</v>
      </c>
      <c r="H564" s="22" t="s">
        <v>114</v>
      </c>
      <c r="I564" s="22" t="s">
        <v>291</v>
      </c>
      <c r="J564" s="37">
        <f>INDEX('Bảng Giá'!$C$3:$H$18,MATCH('Raw Data'!P564,'Bảng Giá'!$B$3:$B$18,0),MATCH('Raw Data'!M564,'Bảng Giá'!$C$2:$H$2,0))</f>
        <v>22500</v>
      </c>
      <c r="K564" s="12">
        <v>22700</v>
      </c>
      <c r="L564" s="36">
        <f t="shared" si="48"/>
        <v>0.68159085648221662</v>
      </c>
      <c r="M564" t="str">
        <f>'References data'!H565</f>
        <v>Nội Vùng</v>
      </c>
      <c r="N564">
        <f t="shared" si="49"/>
        <v>0.56000000000000005</v>
      </c>
      <c r="O564">
        <f t="shared" si="50"/>
        <v>-200</v>
      </c>
      <c r="P564" t="str">
        <f>IF(AND(N564&gt;0,N564&lt;=0.05),'Bảng Giá'!$B$3,IF(AND(N564&lt;=0.1,N564&gt;0.05),'Bảng Giá'!$B$4,IF(AND('Raw Data'!N564&gt;0.1,'Raw Data'!N564&lt;=0.25),'Bảng Giá'!$B$5,IF(AND('Raw Data'!N564&gt;0.25,'Raw Data'!N564&lt;=0.5),'Bảng Giá'!$B$6,IF(AND('Raw Data'!N564&gt;0.5,'Raw Data'!N564&lt;=1),'Bảng Giá'!$B$7,IF(AND('Raw Data'!N564&gt;1,'Raw Data'!N564&lt;=1.5),'Bảng Giá'!$B$8,IF(AND('Raw Data'!N564&gt;1.5,'Raw Data'!N564&lt;=2),'Bảng Giá'!$B$9,IF(AND('Raw Data'!N564&gt;2,'Raw Data'!N564&lt;=2.5),'Bảng Giá'!$B$10,IF(AND('Raw Data'!N564&gt;2.5,'Raw Data'!N564&lt;=3),'Bảng Giá'!$B$11,IF(AND('Raw Data'!N564&gt;3,'Raw Data'!N564&lt;=3.5),'Bảng Giá'!$B$12,IF(AND('Raw Data'!N564&gt;3.5,'Raw Data'!N564&lt;=4),'Bảng Giá'!$B$13,IF(AND('Raw Data'!N564&gt;4,'Raw Data'!N564&lt;=4.5),'Bảng Giá'!$B$14,IF(AND('Raw Data'!N564&gt;4.5,'Raw Data'!N564&lt;=5),'Bảng Giá'!$B$15,IF(AND('Raw Data'!N564&gt;5,'Raw Data'!N564&lt;=5.5),'Bảng Giá'!$B$16,IF(AND('Raw Data'!N564&gt;5.5,'Raw Data'!N564&lt;=6),'Bảng Giá'!$B$17,'Bảng Giá'!$B$18)))))))))))))))</f>
        <v>0.5&lt;x&lt;=1</v>
      </c>
      <c r="Q564" s="48">
        <f t="shared" si="51"/>
        <v>-8.8105726872246704E-3</v>
      </c>
      <c r="R564">
        <f t="shared" si="52"/>
        <v>27000</v>
      </c>
      <c r="S564">
        <f t="shared" si="53"/>
        <v>4300</v>
      </c>
    </row>
    <row r="565" spans="1:19" x14ac:dyDescent="0.25">
      <c r="A565" s="12">
        <v>564</v>
      </c>
      <c r="B565" s="12" t="s">
        <v>293</v>
      </c>
      <c r="C565" s="19">
        <v>31677136978985</v>
      </c>
      <c r="D565" s="20">
        <v>43020.761886539352</v>
      </c>
      <c r="E565" s="21">
        <v>43021.553204976852</v>
      </c>
      <c r="F565" s="13" t="s">
        <v>302</v>
      </c>
      <c r="G565" s="12">
        <v>650</v>
      </c>
      <c r="H565" s="22" t="s">
        <v>114</v>
      </c>
      <c r="I565" s="22" t="s">
        <v>361</v>
      </c>
      <c r="J565" s="37">
        <f>INDEX('Bảng Giá'!$C$3:$H$18,MATCH('Raw Data'!P565,'Bảng Giá'!$B$3:$B$18,0),MATCH('Raw Data'!M565,'Bảng Giá'!$C$2:$H$2,0))</f>
        <v>22500</v>
      </c>
      <c r="K565" s="12">
        <v>22700</v>
      </c>
      <c r="L565" s="36">
        <f t="shared" si="48"/>
        <v>0.79131843749928521</v>
      </c>
      <c r="M565" t="str">
        <f>'References data'!H566</f>
        <v>Nội Vùng</v>
      </c>
      <c r="N565">
        <f t="shared" si="49"/>
        <v>0.65</v>
      </c>
      <c r="O565">
        <f t="shared" si="50"/>
        <v>-200</v>
      </c>
      <c r="P565" t="str">
        <f>IF(AND(N565&gt;0,N565&lt;=0.05),'Bảng Giá'!$B$3,IF(AND(N565&lt;=0.1,N565&gt;0.05),'Bảng Giá'!$B$4,IF(AND('Raw Data'!N565&gt;0.1,'Raw Data'!N565&lt;=0.25),'Bảng Giá'!$B$5,IF(AND('Raw Data'!N565&gt;0.25,'Raw Data'!N565&lt;=0.5),'Bảng Giá'!$B$6,IF(AND('Raw Data'!N565&gt;0.5,'Raw Data'!N565&lt;=1),'Bảng Giá'!$B$7,IF(AND('Raw Data'!N565&gt;1,'Raw Data'!N565&lt;=1.5),'Bảng Giá'!$B$8,IF(AND('Raw Data'!N565&gt;1.5,'Raw Data'!N565&lt;=2),'Bảng Giá'!$B$9,IF(AND('Raw Data'!N565&gt;2,'Raw Data'!N565&lt;=2.5),'Bảng Giá'!$B$10,IF(AND('Raw Data'!N565&gt;2.5,'Raw Data'!N565&lt;=3),'Bảng Giá'!$B$11,IF(AND('Raw Data'!N565&gt;3,'Raw Data'!N565&lt;=3.5),'Bảng Giá'!$B$12,IF(AND('Raw Data'!N565&gt;3.5,'Raw Data'!N565&lt;=4),'Bảng Giá'!$B$13,IF(AND('Raw Data'!N565&gt;4,'Raw Data'!N565&lt;=4.5),'Bảng Giá'!$B$14,IF(AND('Raw Data'!N565&gt;4.5,'Raw Data'!N565&lt;=5),'Bảng Giá'!$B$15,IF(AND('Raw Data'!N565&gt;5,'Raw Data'!N565&lt;=5.5),'Bảng Giá'!$B$16,IF(AND('Raw Data'!N565&gt;5.5,'Raw Data'!N565&lt;=6),'Bảng Giá'!$B$17,'Bảng Giá'!$B$18)))))))))))))))</f>
        <v>0.5&lt;x&lt;=1</v>
      </c>
      <c r="Q565" s="48">
        <f t="shared" si="51"/>
        <v>-8.8105726872246704E-3</v>
      </c>
      <c r="R565">
        <f t="shared" si="52"/>
        <v>27000</v>
      </c>
      <c r="S565">
        <f t="shared" si="53"/>
        <v>4300</v>
      </c>
    </row>
    <row r="566" spans="1:19" x14ac:dyDescent="0.25">
      <c r="A566" s="12">
        <v>565</v>
      </c>
      <c r="B566" s="12" t="s">
        <v>293</v>
      </c>
      <c r="C566" s="19">
        <v>31677136928413</v>
      </c>
      <c r="D566" s="20">
        <v>43012.661113344904</v>
      </c>
      <c r="E566" s="21">
        <v>43014.401999803238</v>
      </c>
      <c r="F566" s="13" t="s">
        <v>302</v>
      </c>
      <c r="G566" s="12">
        <v>3370</v>
      </c>
      <c r="H566" s="22" t="s">
        <v>114</v>
      </c>
      <c r="I566" s="22" t="s">
        <v>181</v>
      </c>
      <c r="J566" s="37">
        <f>INDEX('Bảng Giá'!$C$3:$H$18,MATCH('Raw Data'!P566,'Bảng Giá'!$B$3:$B$18,0),MATCH('Raw Data'!M566,'Bảng Giá'!$C$2:$H$2,0))</f>
        <v>47500</v>
      </c>
      <c r="K566" s="12">
        <v>47800</v>
      </c>
      <c r="L566" s="36">
        <f t="shared" si="48"/>
        <v>1.7408864583339891</v>
      </c>
      <c r="M566" t="str">
        <f>'References data'!H567</f>
        <v>Nội Vùng</v>
      </c>
      <c r="N566">
        <f t="shared" si="49"/>
        <v>3.37</v>
      </c>
      <c r="O566">
        <f t="shared" si="50"/>
        <v>-300</v>
      </c>
      <c r="P566" t="str">
        <f>IF(AND(N566&gt;0,N566&lt;=0.05),'Bảng Giá'!$B$3,IF(AND(N566&lt;=0.1,N566&gt;0.05),'Bảng Giá'!$B$4,IF(AND('Raw Data'!N566&gt;0.1,'Raw Data'!N566&lt;=0.25),'Bảng Giá'!$B$5,IF(AND('Raw Data'!N566&gt;0.25,'Raw Data'!N566&lt;=0.5),'Bảng Giá'!$B$6,IF(AND('Raw Data'!N566&gt;0.5,'Raw Data'!N566&lt;=1),'Bảng Giá'!$B$7,IF(AND('Raw Data'!N566&gt;1,'Raw Data'!N566&lt;=1.5),'Bảng Giá'!$B$8,IF(AND('Raw Data'!N566&gt;1.5,'Raw Data'!N566&lt;=2),'Bảng Giá'!$B$9,IF(AND('Raw Data'!N566&gt;2,'Raw Data'!N566&lt;=2.5),'Bảng Giá'!$B$10,IF(AND('Raw Data'!N566&gt;2.5,'Raw Data'!N566&lt;=3),'Bảng Giá'!$B$11,IF(AND('Raw Data'!N566&gt;3,'Raw Data'!N566&lt;=3.5),'Bảng Giá'!$B$12,IF(AND('Raw Data'!N566&gt;3.5,'Raw Data'!N566&lt;=4),'Bảng Giá'!$B$13,IF(AND('Raw Data'!N566&gt;4,'Raw Data'!N566&lt;=4.5),'Bảng Giá'!$B$14,IF(AND('Raw Data'!N566&gt;4.5,'Raw Data'!N566&lt;=5),'Bảng Giá'!$B$15,IF(AND('Raw Data'!N566&gt;5,'Raw Data'!N566&lt;=5.5),'Bảng Giá'!$B$16,IF(AND('Raw Data'!N566&gt;5.5,'Raw Data'!N566&lt;=6),'Bảng Giá'!$B$17,'Bảng Giá'!$B$18)))))))))))))))</f>
        <v>3&lt;x&lt;=3.5</v>
      </c>
      <c r="Q566" s="48">
        <f t="shared" si="51"/>
        <v>-6.2761506276150627E-3</v>
      </c>
      <c r="R566">
        <f t="shared" si="52"/>
        <v>57000</v>
      </c>
      <c r="S566">
        <f t="shared" si="53"/>
        <v>9200</v>
      </c>
    </row>
    <row r="567" spans="1:19" x14ac:dyDescent="0.25">
      <c r="A567" s="12">
        <v>566</v>
      </c>
      <c r="B567" s="12" t="s">
        <v>293</v>
      </c>
      <c r="C567" s="19">
        <v>31677136934741</v>
      </c>
      <c r="D567" s="20">
        <v>43017.860018368054</v>
      </c>
      <c r="E567" s="21">
        <v>43019.764526817133</v>
      </c>
      <c r="F567" s="13" t="s">
        <v>302</v>
      </c>
      <c r="G567" s="12">
        <v>210</v>
      </c>
      <c r="H567" s="22" t="s">
        <v>114</v>
      </c>
      <c r="I567" s="22" t="s">
        <v>186</v>
      </c>
      <c r="J567" s="37">
        <f>INDEX('Bảng Giá'!$C$3:$H$18,MATCH('Raw Data'!P567,'Bảng Giá'!$B$3:$B$18,0),MATCH('Raw Data'!M567,'Bảng Giá'!$C$2:$H$2,0))</f>
        <v>20000</v>
      </c>
      <c r="K567" s="12">
        <v>20100</v>
      </c>
      <c r="L567" s="36">
        <f t="shared" si="48"/>
        <v>1.9045084490790032</v>
      </c>
      <c r="M567" t="str">
        <f>'References data'!H568</f>
        <v>Nội Vùng</v>
      </c>
      <c r="N567">
        <f t="shared" si="49"/>
        <v>0.21</v>
      </c>
      <c r="O567">
        <f t="shared" si="50"/>
        <v>-100</v>
      </c>
      <c r="P567" t="str">
        <f>IF(AND(N567&gt;0,N567&lt;=0.05),'Bảng Giá'!$B$3,IF(AND(N567&lt;=0.1,N567&gt;0.05),'Bảng Giá'!$B$4,IF(AND('Raw Data'!N567&gt;0.1,'Raw Data'!N567&lt;=0.25),'Bảng Giá'!$B$5,IF(AND('Raw Data'!N567&gt;0.25,'Raw Data'!N567&lt;=0.5),'Bảng Giá'!$B$6,IF(AND('Raw Data'!N567&gt;0.5,'Raw Data'!N567&lt;=1),'Bảng Giá'!$B$7,IF(AND('Raw Data'!N567&gt;1,'Raw Data'!N567&lt;=1.5),'Bảng Giá'!$B$8,IF(AND('Raw Data'!N567&gt;1.5,'Raw Data'!N567&lt;=2),'Bảng Giá'!$B$9,IF(AND('Raw Data'!N567&gt;2,'Raw Data'!N567&lt;=2.5),'Bảng Giá'!$B$10,IF(AND('Raw Data'!N567&gt;2.5,'Raw Data'!N567&lt;=3),'Bảng Giá'!$B$11,IF(AND('Raw Data'!N567&gt;3,'Raw Data'!N567&lt;=3.5),'Bảng Giá'!$B$12,IF(AND('Raw Data'!N567&gt;3.5,'Raw Data'!N567&lt;=4),'Bảng Giá'!$B$13,IF(AND('Raw Data'!N567&gt;4,'Raw Data'!N567&lt;=4.5),'Bảng Giá'!$B$14,IF(AND('Raw Data'!N567&gt;4.5,'Raw Data'!N567&lt;=5),'Bảng Giá'!$B$15,IF(AND('Raw Data'!N567&gt;5,'Raw Data'!N567&lt;=5.5),'Bảng Giá'!$B$16,IF(AND('Raw Data'!N567&gt;5.5,'Raw Data'!N567&lt;=6),'Bảng Giá'!$B$17,'Bảng Giá'!$B$18)))))))))))))))</f>
        <v>0.1&lt;x&lt;=0.25</v>
      </c>
      <c r="Q567" s="48">
        <f t="shared" si="51"/>
        <v>-4.9751243781094526E-3</v>
      </c>
      <c r="R567">
        <f t="shared" si="52"/>
        <v>24000</v>
      </c>
      <c r="S567">
        <f t="shared" si="53"/>
        <v>3900</v>
      </c>
    </row>
    <row r="568" spans="1:19" x14ac:dyDescent="0.25">
      <c r="A568" s="12">
        <v>567</v>
      </c>
      <c r="B568" s="12" t="s">
        <v>293</v>
      </c>
      <c r="C568" s="19">
        <v>31677136914204</v>
      </c>
      <c r="D568" s="20">
        <v>43017.961850543979</v>
      </c>
      <c r="E568" s="21">
        <v>43019.496191863429</v>
      </c>
      <c r="F568" s="13" t="s">
        <v>302</v>
      </c>
      <c r="G568" s="12">
        <v>600</v>
      </c>
      <c r="H568" s="22" t="s">
        <v>114</v>
      </c>
      <c r="I568" s="22" t="s">
        <v>287</v>
      </c>
      <c r="J568" s="37">
        <f>INDEX('Bảng Giá'!$C$3:$H$18,MATCH('Raw Data'!P568,'Bảng Giá'!$B$3:$B$18,0),MATCH('Raw Data'!M568,'Bảng Giá'!$C$2:$H$2,0))</f>
        <v>22500</v>
      </c>
      <c r="K568" s="12">
        <v>22700</v>
      </c>
      <c r="L568" s="36">
        <f t="shared" si="48"/>
        <v>1.5343413194495952</v>
      </c>
      <c r="M568" t="str">
        <f>'References data'!H569</f>
        <v>Nội Vùng</v>
      </c>
      <c r="N568">
        <f t="shared" si="49"/>
        <v>0.6</v>
      </c>
      <c r="O568">
        <f t="shared" si="50"/>
        <v>-200</v>
      </c>
      <c r="P568" t="str">
        <f>IF(AND(N568&gt;0,N568&lt;=0.05),'Bảng Giá'!$B$3,IF(AND(N568&lt;=0.1,N568&gt;0.05),'Bảng Giá'!$B$4,IF(AND('Raw Data'!N568&gt;0.1,'Raw Data'!N568&lt;=0.25),'Bảng Giá'!$B$5,IF(AND('Raw Data'!N568&gt;0.25,'Raw Data'!N568&lt;=0.5),'Bảng Giá'!$B$6,IF(AND('Raw Data'!N568&gt;0.5,'Raw Data'!N568&lt;=1),'Bảng Giá'!$B$7,IF(AND('Raw Data'!N568&gt;1,'Raw Data'!N568&lt;=1.5),'Bảng Giá'!$B$8,IF(AND('Raw Data'!N568&gt;1.5,'Raw Data'!N568&lt;=2),'Bảng Giá'!$B$9,IF(AND('Raw Data'!N568&gt;2,'Raw Data'!N568&lt;=2.5),'Bảng Giá'!$B$10,IF(AND('Raw Data'!N568&gt;2.5,'Raw Data'!N568&lt;=3),'Bảng Giá'!$B$11,IF(AND('Raw Data'!N568&gt;3,'Raw Data'!N568&lt;=3.5),'Bảng Giá'!$B$12,IF(AND('Raw Data'!N568&gt;3.5,'Raw Data'!N568&lt;=4),'Bảng Giá'!$B$13,IF(AND('Raw Data'!N568&gt;4,'Raw Data'!N568&lt;=4.5),'Bảng Giá'!$B$14,IF(AND('Raw Data'!N568&gt;4.5,'Raw Data'!N568&lt;=5),'Bảng Giá'!$B$15,IF(AND('Raw Data'!N568&gt;5,'Raw Data'!N568&lt;=5.5),'Bảng Giá'!$B$16,IF(AND('Raw Data'!N568&gt;5.5,'Raw Data'!N568&lt;=6),'Bảng Giá'!$B$17,'Bảng Giá'!$B$18)))))))))))))))</f>
        <v>0.5&lt;x&lt;=1</v>
      </c>
      <c r="Q568" s="48">
        <f t="shared" si="51"/>
        <v>-8.8105726872246704E-3</v>
      </c>
      <c r="R568">
        <f t="shared" si="52"/>
        <v>27000</v>
      </c>
      <c r="S568">
        <f t="shared" si="53"/>
        <v>4300</v>
      </c>
    </row>
    <row r="569" spans="1:19" x14ac:dyDescent="0.25">
      <c r="A569" s="12">
        <v>568</v>
      </c>
      <c r="B569" s="12" t="s">
        <v>293</v>
      </c>
      <c r="C569" s="19">
        <v>31677136925493</v>
      </c>
      <c r="D569" s="20">
        <v>43012.649961655094</v>
      </c>
      <c r="E569" s="21">
        <v>43013.740087500002</v>
      </c>
      <c r="F569" s="13" t="s">
        <v>302</v>
      </c>
      <c r="G569" s="12">
        <v>585</v>
      </c>
      <c r="H569" s="22" t="s">
        <v>114</v>
      </c>
      <c r="I569" s="22" t="s">
        <v>362</v>
      </c>
      <c r="J569" s="37">
        <f>INDEX('Bảng Giá'!$C$3:$H$18,MATCH('Raw Data'!P569,'Bảng Giá'!$B$3:$B$18,0),MATCH('Raw Data'!M569,'Bảng Giá'!$C$2:$H$2,0))</f>
        <v>22500</v>
      </c>
      <c r="K569" s="12">
        <v>22700</v>
      </c>
      <c r="L569" s="36">
        <f t="shared" si="48"/>
        <v>1.0901258449084708</v>
      </c>
      <c r="M569" t="str">
        <f>'References data'!H570</f>
        <v>Nội Vùng</v>
      </c>
      <c r="N569">
        <f t="shared" si="49"/>
        <v>0.58499999999999996</v>
      </c>
      <c r="O569">
        <f t="shared" si="50"/>
        <v>-200</v>
      </c>
      <c r="P569" t="str">
        <f>IF(AND(N569&gt;0,N569&lt;=0.05),'Bảng Giá'!$B$3,IF(AND(N569&lt;=0.1,N569&gt;0.05),'Bảng Giá'!$B$4,IF(AND('Raw Data'!N569&gt;0.1,'Raw Data'!N569&lt;=0.25),'Bảng Giá'!$B$5,IF(AND('Raw Data'!N569&gt;0.25,'Raw Data'!N569&lt;=0.5),'Bảng Giá'!$B$6,IF(AND('Raw Data'!N569&gt;0.5,'Raw Data'!N569&lt;=1),'Bảng Giá'!$B$7,IF(AND('Raw Data'!N569&gt;1,'Raw Data'!N569&lt;=1.5),'Bảng Giá'!$B$8,IF(AND('Raw Data'!N569&gt;1.5,'Raw Data'!N569&lt;=2),'Bảng Giá'!$B$9,IF(AND('Raw Data'!N569&gt;2,'Raw Data'!N569&lt;=2.5),'Bảng Giá'!$B$10,IF(AND('Raw Data'!N569&gt;2.5,'Raw Data'!N569&lt;=3),'Bảng Giá'!$B$11,IF(AND('Raw Data'!N569&gt;3,'Raw Data'!N569&lt;=3.5),'Bảng Giá'!$B$12,IF(AND('Raw Data'!N569&gt;3.5,'Raw Data'!N569&lt;=4),'Bảng Giá'!$B$13,IF(AND('Raw Data'!N569&gt;4,'Raw Data'!N569&lt;=4.5),'Bảng Giá'!$B$14,IF(AND('Raw Data'!N569&gt;4.5,'Raw Data'!N569&lt;=5),'Bảng Giá'!$B$15,IF(AND('Raw Data'!N569&gt;5,'Raw Data'!N569&lt;=5.5),'Bảng Giá'!$B$16,IF(AND('Raw Data'!N569&gt;5.5,'Raw Data'!N569&lt;=6),'Bảng Giá'!$B$17,'Bảng Giá'!$B$18)))))))))))))))</f>
        <v>0.5&lt;x&lt;=1</v>
      </c>
      <c r="Q569" s="48">
        <f t="shared" si="51"/>
        <v>-8.8105726872246704E-3</v>
      </c>
      <c r="R569">
        <f t="shared" si="52"/>
        <v>27000</v>
      </c>
      <c r="S569">
        <f t="shared" si="53"/>
        <v>4300</v>
      </c>
    </row>
    <row r="570" spans="1:19" x14ac:dyDescent="0.25">
      <c r="A570" s="12">
        <v>569</v>
      </c>
      <c r="B570" s="12" t="s">
        <v>293</v>
      </c>
      <c r="C570" s="19">
        <v>31677136926810</v>
      </c>
      <c r="D570" s="20">
        <v>43015.489339270833</v>
      </c>
      <c r="E570" s="21">
        <v>43017.689798460648</v>
      </c>
      <c r="F570" s="13" t="s">
        <v>302</v>
      </c>
      <c r="G570" s="12">
        <v>350</v>
      </c>
      <c r="H570" s="22" t="s">
        <v>114</v>
      </c>
      <c r="I570" s="22" t="s">
        <v>363</v>
      </c>
      <c r="J570" s="37">
        <f>INDEX('Bảng Giá'!$C$3:$H$18,MATCH('Raw Data'!P570,'Bảng Giá'!$B$3:$B$18,0),MATCH('Raw Data'!M570,'Bảng Giá'!$C$2:$H$2,0))</f>
        <v>20000</v>
      </c>
      <c r="K570" s="12">
        <v>20100</v>
      </c>
      <c r="L570" s="36">
        <f t="shared" si="48"/>
        <v>2.2004591898148647</v>
      </c>
      <c r="M570" t="str">
        <f>'References data'!H571</f>
        <v>Nội Vùng</v>
      </c>
      <c r="N570">
        <f t="shared" si="49"/>
        <v>0.35</v>
      </c>
      <c r="O570">
        <f t="shared" si="50"/>
        <v>-100</v>
      </c>
      <c r="P570" t="str">
        <f>IF(AND(N570&gt;0,N570&lt;=0.05),'Bảng Giá'!$B$3,IF(AND(N570&lt;=0.1,N570&gt;0.05),'Bảng Giá'!$B$4,IF(AND('Raw Data'!N570&gt;0.1,'Raw Data'!N570&lt;=0.25),'Bảng Giá'!$B$5,IF(AND('Raw Data'!N570&gt;0.25,'Raw Data'!N570&lt;=0.5),'Bảng Giá'!$B$6,IF(AND('Raw Data'!N570&gt;0.5,'Raw Data'!N570&lt;=1),'Bảng Giá'!$B$7,IF(AND('Raw Data'!N570&gt;1,'Raw Data'!N570&lt;=1.5),'Bảng Giá'!$B$8,IF(AND('Raw Data'!N570&gt;1.5,'Raw Data'!N570&lt;=2),'Bảng Giá'!$B$9,IF(AND('Raw Data'!N570&gt;2,'Raw Data'!N570&lt;=2.5),'Bảng Giá'!$B$10,IF(AND('Raw Data'!N570&gt;2.5,'Raw Data'!N570&lt;=3),'Bảng Giá'!$B$11,IF(AND('Raw Data'!N570&gt;3,'Raw Data'!N570&lt;=3.5),'Bảng Giá'!$B$12,IF(AND('Raw Data'!N570&gt;3.5,'Raw Data'!N570&lt;=4),'Bảng Giá'!$B$13,IF(AND('Raw Data'!N570&gt;4,'Raw Data'!N570&lt;=4.5),'Bảng Giá'!$B$14,IF(AND('Raw Data'!N570&gt;4.5,'Raw Data'!N570&lt;=5),'Bảng Giá'!$B$15,IF(AND('Raw Data'!N570&gt;5,'Raw Data'!N570&lt;=5.5),'Bảng Giá'!$B$16,IF(AND('Raw Data'!N570&gt;5.5,'Raw Data'!N570&lt;=6),'Bảng Giá'!$B$17,'Bảng Giá'!$B$18)))))))))))))))</f>
        <v>0.25&lt;x&lt;=0.5</v>
      </c>
      <c r="Q570" s="48">
        <f t="shared" si="51"/>
        <v>-4.9751243781094526E-3</v>
      </c>
      <c r="R570">
        <f t="shared" si="52"/>
        <v>24000</v>
      </c>
      <c r="S570">
        <f t="shared" si="53"/>
        <v>3900</v>
      </c>
    </row>
    <row r="571" spans="1:19" x14ac:dyDescent="0.25">
      <c r="A571" s="12">
        <v>570</v>
      </c>
      <c r="B571" s="12" t="s">
        <v>293</v>
      </c>
      <c r="C571" s="19">
        <v>31677136978963</v>
      </c>
      <c r="D571" s="20">
        <v>43020.912886423612</v>
      </c>
      <c r="E571" s="21">
        <v>43023.634251157404</v>
      </c>
      <c r="F571" s="13" t="s">
        <v>302</v>
      </c>
      <c r="G571" s="12">
        <v>4880</v>
      </c>
      <c r="H571" s="22" t="s">
        <v>114</v>
      </c>
      <c r="I571" s="22" t="s">
        <v>364</v>
      </c>
      <c r="J571" s="37">
        <f>INDEX('Bảng Giá'!$C$3:$H$18,MATCH('Raw Data'!P571,'Bảng Giá'!$B$3:$B$18,0),MATCH('Raw Data'!M571,'Bảng Giá'!$C$2:$H$2,0))</f>
        <v>54000</v>
      </c>
      <c r="K571" s="12">
        <v>54300</v>
      </c>
      <c r="L571" s="36">
        <f t="shared" si="48"/>
        <v>2.7213647337921429</v>
      </c>
      <c r="M571" t="str">
        <f>'References data'!H572</f>
        <v>Nội Vùng</v>
      </c>
      <c r="N571">
        <f t="shared" si="49"/>
        <v>4.88</v>
      </c>
      <c r="O571">
        <f t="shared" si="50"/>
        <v>-300</v>
      </c>
      <c r="P571" t="str">
        <f>IF(AND(N571&gt;0,N571&lt;=0.05),'Bảng Giá'!$B$3,IF(AND(N571&lt;=0.1,N571&gt;0.05),'Bảng Giá'!$B$4,IF(AND('Raw Data'!N571&gt;0.1,'Raw Data'!N571&lt;=0.25),'Bảng Giá'!$B$5,IF(AND('Raw Data'!N571&gt;0.25,'Raw Data'!N571&lt;=0.5),'Bảng Giá'!$B$6,IF(AND('Raw Data'!N571&gt;0.5,'Raw Data'!N571&lt;=1),'Bảng Giá'!$B$7,IF(AND('Raw Data'!N571&gt;1,'Raw Data'!N571&lt;=1.5),'Bảng Giá'!$B$8,IF(AND('Raw Data'!N571&gt;1.5,'Raw Data'!N571&lt;=2),'Bảng Giá'!$B$9,IF(AND('Raw Data'!N571&gt;2,'Raw Data'!N571&lt;=2.5),'Bảng Giá'!$B$10,IF(AND('Raw Data'!N571&gt;2.5,'Raw Data'!N571&lt;=3),'Bảng Giá'!$B$11,IF(AND('Raw Data'!N571&gt;3,'Raw Data'!N571&lt;=3.5),'Bảng Giá'!$B$12,IF(AND('Raw Data'!N571&gt;3.5,'Raw Data'!N571&lt;=4),'Bảng Giá'!$B$13,IF(AND('Raw Data'!N571&gt;4,'Raw Data'!N571&lt;=4.5),'Bảng Giá'!$B$14,IF(AND('Raw Data'!N571&gt;4.5,'Raw Data'!N571&lt;=5),'Bảng Giá'!$B$15,IF(AND('Raw Data'!N571&gt;5,'Raw Data'!N571&lt;=5.5),'Bảng Giá'!$B$16,IF(AND('Raw Data'!N571&gt;5.5,'Raw Data'!N571&lt;=6),'Bảng Giá'!$B$17,'Bảng Giá'!$B$18)))))))))))))))</f>
        <v>4.5&lt;x&lt;=5</v>
      </c>
      <c r="Q571" s="48">
        <f t="shared" si="51"/>
        <v>-5.5248618784530384E-3</v>
      </c>
      <c r="R571">
        <f t="shared" si="52"/>
        <v>64800</v>
      </c>
      <c r="S571">
        <f t="shared" si="53"/>
        <v>10500</v>
      </c>
    </row>
    <row r="572" spans="1:19" x14ac:dyDescent="0.25">
      <c r="A572" s="12">
        <v>571</v>
      </c>
      <c r="B572" s="12" t="s">
        <v>293</v>
      </c>
      <c r="C572" s="19">
        <v>31677136932849</v>
      </c>
      <c r="D572" s="20">
        <v>43014.657932719907</v>
      </c>
      <c r="E572" s="21">
        <v>43015.647321909724</v>
      </c>
      <c r="F572" s="13" t="s">
        <v>302</v>
      </c>
      <c r="G572" s="12">
        <v>2665</v>
      </c>
      <c r="H572" s="22" t="s">
        <v>114</v>
      </c>
      <c r="I572" s="22" t="s">
        <v>291</v>
      </c>
      <c r="J572" s="37">
        <f>INDEX('Bảng Giá'!$C$3:$H$18,MATCH('Raw Data'!P572,'Bảng Giá'!$B$3:$B$18,0),MATCH('Raw Data'!M572,'Bảng Giá'!$C$2:$H$2,0))</f>
        <v>42500</v>
      </c>
      <c r="K572" s="12">
        <v>42800</v>
      </c>
      <c r="L572" s="36">
        <f t="shared" si="48"/>
        <v>0.98938918981730239</v>
      </c>
      <c r="M572" t="str">
        <f>'References data'!H573</f>
        <v>Nội Vùng</v>
      </c>
      <c r="N572">
        <f t="shared" si="49"/>
        <v>2.665</v>
      </c>
      <c r="O572">
        <f t="shared" si="50"/>
        <v>-300</v>
      </c>
      <c r="P572" t="str">
        <f>IF(AND(N572&gt;0,N572&lt;=0.05),'Bảng Giá'!$B$3,IF(AND(N572&lt;=0.1,N572&gt;0.05),'Bảng Giá'!$B$4,IF(AND('Raw Data'!N572&gt;0.1,'Raw Data'!N572&lt;=0.25),'Bảng Giá'!$B$5,IF(AND('Raw Data'!N572&gt;0.25,'Raw Data'!N572&lt;=0.5),'Bảng Giá'!$B$6,IF(AND('Raw Data'!N572&gt;0.5,'Raw Data'!N572&lt;=1),'Bảng Giá'!$B$7,IF(AND('Raw Data'!N572&gt;1,'Raw Data'!N572&lt;=1.5),'Bảng Giá'!$B$8,IF(AND('Raw Data'!N572&gt;1.5,'Raw Data'!N572&lt;=2),'Bảng Giá'!$B$9,IF(AND('Raw Data'!N572&gt;2,'Raw Data'!N572&lt;=2.5),'Bảng Giá'!$B$10,IF(AND('Raw Data'!N572&gt;2.5,'Raw Data'!N572&lt;=3),'Bảng Giá'!$B$11,IF(AND('Raw Data'!N572&gt;3,'Raw Data'!N572&lt;=3.5),'Bảng Giá'!$B$12,IF(AND('Raw Data'!N572&gt;3.5,'Raw Data'!N572&lt;=4),'Bảng Giá'!$B$13,IF(AND('Raw Data'!N572&gt;4,'Raw Data'!N572&lt;=4.5),'Bảng Giá'!$B$14,IF(AND('Raw Data'!N572&gt;4.5,'Raw Data'!N572&lt;=5),'Bảng Giá'!$B$15,IF(AND('Raw Data'!N572&gt;5,'Raw Data'!N572&lt;=5.5),'Bảng Giá'!$B$16,IF(AND('Raw Data'!N572&gt;5.5,'Raw Data'!N572&lt;=6),'Bảng Giá'!$B$17,'Bảng Giá'!$B$18)))))))))))))))</f>
        <v>2.5&lt;x&lt;=3</v>
      </c>
      <c r="Q572" s="48">
        <f t="shared" si="51"/>
        <v>-7.0093457943925233E-3</v>
      </c>
      <c r="R572">
        <f t="shared" si="52"/>
        <v>51000</v>
      </c>
      <c r="S572">
        <f t="shared" si="53"/>
        <v>8200</v>
      </c>
    </row>
    <row r="573" spans="1:19" x14ac:dyDescent="0.25">
      <c r="A573" s="12">
        <v>572</v>
      </c>
      <c r="B573" s="12" t="s">
        <v>293</v>
      </c>
      <c r="C573" s="19">
        <v>31677136913683</v>
      </c>
      <c r="D573" s="20">
        <v>43012.665678935184</v>
      </c>
      <c r="E573" s="21">
        <v>43014.744582673608</v>
      </c>
      <c r="F573" s="13" t="s">
        <v>302</v>
      </c>
      <c r="G573" s="12">
        <v>1580</v>
      </c>
      <c r="H573" s="22" t="s">
        <v>114</v>
      </c>
      <c r="I573" s="22" t="s">
        <v>182</v>
      </c>
      <c r="J573" s="37">
        <f>INDEX('Bảng Giá'!$C$3:$H$18,MATCH('Raw Data'!P573,'Bảng Giá'!$B$3:$B$18,0),MATCH('Raw Data'!M573,'Bảng Giá'!$C$2:$H$2,0))</f>
        <v>32000</v>
      </c>
      <c r="K573" s="12">
        <v>32200</v>
      </c>
      <c r="L573" s="36">
        <f t="shared" si="48"/>
        <v>2.0789037384238327</v>
      </c>
      <c r="M573" t="str">
        <f>'References data'!H574</f>
        <v>Nội Vùng</v>
      </c>
      <c r="N573">
        <f t="shared" si="49"/>
        <v>1.58</v>
      </c>
      <c r="O573">
        <f t="shared" si="50"/>
        <v>-200</v>
      </c>
      <c r="P573" t="str">
        <f>IF(AND(N573&gt;0,N573&lt;=0.05),'Bảng Giá'!$B$3,IF(AND(N573&lt;=0.1,N573&gt;0.05),'Bảng Giá'!$B$4,IF(AND('Raw Data'!N573&gt;0.1,'Raw Data'!N573&lt;=0.25),'Bảng Giá'!$B$5,IF(AND('Raw Data'!N573&gt;0.25,'Raw Data'!N573&lt;=0.5),'Bảng Giá'!$B$6,IF(AND('Raw Data'!N573&gt;0.5,'Raw Data'!N573&lt;=1),'Bảng Giá'!$B$7,IF(AND('Raw Data'!N573&gt;1,'Raw Data'!N573&lt;=1.5),'Bảng Giá'!$B$8,IF(AND('Raw Data'!N573&gt;1.5,'Raw Data'!N573&lt;=2),'Bảng Giá'!$B$9,IF(AND('Raw Data'!N573&gt;2,'Raw Data'!N573&lt;=2.5),'Bảng Giá'!$B$10,IF(AND('Raw Data'!N573&gt;2.5,'Raw Data'!N573&lt;=3),'Bảng Giá'!$B$11,IF(AND('Raw Data'!N573&gt;3,'Raw Data'!N573&lt;=3.5),'Bảng Giá'!$B$12,IF(AND('Raw Data'!N573&gt;3.5,'Raw Data'!N573&lt;=4),'Bảng Giá'!$B$13,IF(AND('Raw Data'!N573&gt;4,'Raw Data'!N573&lt;=4.5),'Bảng Giá'!$B$14,IF(AND('Raw Data'!N573&gt;4.5,'Raw Data'!N573&lt;=5),'Bảng Giá'!$B$15,IF(AND('Raw Data'!N573&gt;5,'Raw Data'!N573&lt;=5.5),'Bảng Giá'!$B$16,IF(AND('Raw Data'!N573&gt;5.5,'Raw Data'!N573&lt;=6),'Bảng Giá'!$B$17,'Bảng Giá'!$B$18)))))))))))))))</f>
        <v>1.5&lt;x&lt;=2</v>
      </c>
      <c r="Q573" s="48">
        <f t="shared" si="51"/>
        <v>-6.2111801242236021E-3</v>
      </c>
      <c r="R573">
        <f t="shared" si="52"/>
        <v>38400</v>
      </c>
      <c r="S573">
        <f t="shared" si="53"/>
        <v>6200</v>
      </c>
    </row>
    <row r="574" spans="1:19" x14ac:dyDescent="0.25">
      <c r="A574" s="12">
        <v>573</v>
      </c>
      <c r="B574" s="12" t="s">
        <v>293</v>
      </c>
      <c r="C574" s="19">
        <v>31677136979121</v>
      </c>
      <c r="D574" s="20">
        <v>43020.733850810182</v>
      </c>
      <c r="E574" s="21">
        <v>43021.642511655089</v>
      </c>
      <c r="F574" s="13" t="s">
        <v>302</v>
      </c>
      <c r="G574" s="12">
        <v>1210</v>
      </c>
      <c r="H574" s="22" t="s">
        <v>114</v>
      </c>
      <c r="I574" s="22" t="s">
        <v>190</v>
      </c>
      <c r="J574" s="37">
        <f>INDEX('Bảng Giá'!$C$3:$H$18,MATCH('Raw Data'!P574,'Bảng Giá'!$B$3:$B$18,0),MATCH('Raw Data'!M574,'Bảng Giá'!$C$2:$H$2,0))</f>
        <v>27500</v>
      </c>
      <c r="K574" s="12">
        <v>27700</v>
      </c>
      <c r="L574" s="36">
        <f t="shared" si="48"/>
        <v>0.90866084490698995</v>
      </c>
      <c r="M574" t="str">
        <f>'References data'!H575</f>
        <v>Nội Vùng</v>
      </c>
      <c r="N574">
        <f t="shared" si="49"/>
        <v>1.21</v>
      </c>
      <c r="O574">
        <f t="shared" si="50"/>
        <v>-200</v>
      </c>
      <c r="P574" t="str">
        <f>IF(AND(N574&gt;0,N574&lt;=0.05),'Bảng Giá'!$B$3,IF(AND(N574&lt;=0.1,N574&gt;0.05),'Bảng Giá'!$B$4,IF(AND('Raw Data'!N574&gt;0.1,'Raw Data'!N574&lt;=0.25),'Bảng Giá'!$B$5,IF(AND('Raw Data'!N574&gt;0.25,'Raw Data'!N574&lt;=0.5),'Bảng Giá'!$B$6,IF(AND('Raw Data'!N574&gt;0.5,'Raw Data'!N574&lt;=1),'Bảng Giá'!$B$7,IF(AND('Raw Data'!N574&gt;1,'Raw Data'!N574&lt;=1.5),'Bảng Giá'!$B$8,IF(AND('Raw Data'!N574&gt;1.5,'Raw Data'!N574&lt;=2),'Bảng Giá'!$B$9,IF(AND('Raw Data'!N574&gt;2,'Raw Data'!N574&lt;=2.5),'Bảng Giá'!$B$10,IF(AND('Raw Data'!N574&gt;2.5,'Raw Data'!N574&lt;=3),'Bảng Giá'!$B$11,IF(AND('Raw Data'!N574&gt;3,'Raw Data'!N574&lt;=3.5),'Bảng Giá'!$B$12,IF(AND('Raw Data'!N574&gt;3.5,'Raw Data'!N574&lt;=4),'Bảng Giá'!$B$13,IF(AND('Raw Data'!N574&gt;4,'Raw Data'!N574&lt;=4.5),'Bảng Giá'!$B$14,IF(AND('Raw Data'!N574&gt;4.5,'Raw Data'!N574&lt;=5),'Bảng Giá'!$B$15,IF(AND('Raw Data'!N574&gt;5,'Raw Data'!N574&lt;=5.5),'Bảng Giá'!$B$16,IF(AND('Raw Data'!N574&gt;5.5,'Raw Data'!N574&lt;=6),'Bảng Giá'!$B$17,'Bảng Giá'!$B$18)))))))))))))))</f>
        <v>1&lt;x&lt;=1.5</v>
      </c>
      <c r="Q574" s="48">
        <f t="shared" si="51"/>
        <v>-7.2202166064981952E-3</v>
      </c>
      <c r="R574">
        <f t="shared" si="52"/>
        <v>33000</v>
      </c>
      <c r="S574">
        <f t="shared" si="53"/>
        <v>5300</v>
      </c>
    </row>
    <row r="575" spans="1:19" x14ac:dyDescent="0.25">
      <c r="A575" s="12">
        <v>574</v>
      </c>
      <c r="B575" s="12" t="s">
        <v>293</v>
      </c>
      <c r="C575" s="19">
        <v>31677136978192</v>
      </c>
      <c r="D575" s="20">
        <v>43020.734868831016</v>
      </c>
      <c r="E575" s="21">
        <v>43022.76493287037</v>
      </c>
      <c r="F575" s="13" t="s">
        <v>302</v>
      </c>
      <c r="G575" s="12">
        <v>200</v>
      </c>
      <c r="H575" s="22" t="s">
        <v>114</v>
      </c>
      <c r="I575" s="22" t="s">
        <v>365</v>
      </c>
      <c r="J575" s="37">
        <f>INDEX('Bảng Giá'!$C$3:$H$18,MATCH('Raw Data'!P575,'Bảng Giá'!$B$3:$B$18,0),MATCH('Raw Data'!M575,'Bảng Giá'!$C$2:$H$2,0))</f>
        <v>20000</v>
      </c>
      <c r="K575" s="12">
        <v>20100</v>
      </c>
      <c r="L575" s="36">
        <f t="shared" si="48"/>
        <v>2.030064039354329</v>
      </c>
      <c r="M575" t="str">
        <f>'References data'!H576</f>
        <v>Nội Vùng</v>
      </c>
      <c r="N575">
        <f t="shared" si="49"/>
        <v>0.2</v>
      </c>
      <c r="O575">
        <f t="shared" si="50"/>
        <v>-100</v>
      </c>
      <c r="P575" t="str">
        <f>IF(AND(N575&gt;0,N575&lt;=0.05),'Bảng Giá'!$B$3,IF(AND(N575&lt;=0.1,N575&gt;0.05),'Bảng Giá'!$B$4,IF(AND('Raw Data'!N575&gt;0.1,'Raw Data'!N575&lt;=0.25),'Bảng Giá'!$B$5,IF(AND('Raw Data'!N575&gt;0.25,'Raw Data'!N575&lt;=0.5),'Bảng Giá'!$B$6,IF(AND('Raw Data'!N575&gt;0.5,'Raw Data'!N575&lt;=1),'Bảng Giá'!$B$7,IF(AND('Raw Data'!N575&gt;1,'Raw Data'!N575&lt;=1.5),'Bảng Giá'!$B$8,IF(AND('Raw Data'!N575&gt;1.5,'Raw Data'!N575&lt;=2),'Bảng Giá'!$B$9,IF(AND('Raw Data'!N575&gt;2,'Raw Data'!N575&lt;=2.5),'Bảng Giá'!$B$10,IF(AND('Raw Data'!N575&gt;2.5,'Raw Data'!N575&lt;=3),'Bảng Giá'!$B$11,IF(AND('Raw Data'!N575&gt;3,'Raw Data'!N575&lt;=3.5),'Bảng Giá'!$B$12,IF(AND('Raw Data'!N575&gt;3.5,'Raw Data'!N575&lt;=4),'Bảng Giá'!$B$13,IF(AND('Raw Data'!N575&gt;4,'Raw Data'!N575&lt;=4.5),'Bảng Giá'!$B$14,IF(AND('Raw Data'!N575&gt;4.5,'Raw Data'!N575&lt;=5),'Bảng Giá'!$B$15,IF(AND('Raw Data'!N575&gt;5,'Raw Data'!N575&lt;=5.5),'Bảng Giá'!$B$16,IF(AND('Raw Data'!N575&gt;5.5,'Raw Data'!N575&lt;=6),'Bảng Giá'!$B$17,'Bảng Giá'!$B$18)))))))))))))))</f>
        <v>0.1&lt;x&lt;=0.25</v>
      </c>
      <c r="Q575" s="48">
        <f t="shared" si="51"/>
        <v>-4.9751243781094526E-3</v>
      </c>
      <c r="R575">
        <f t="shared" si="52"/>
        <v>24000</v>
      </c>
      <c r="S575">
        <f t="shared" si="53"/>
        <v>3900</v>
      </c>
    </row>
    <row r="576" spans="1:19" x14ac:dyDescent="0.25">
      <c r="A576" s="12">
        <v>575</v>
      </c>
      <c r="B576" s="12" t="s">
        <v>293</v>
      </c>
      <c r="C576" s="19">
        <v>31677136981129</v>
      </c>
      <c r="D576" s="20">
        <v>43020.906736192126</v>
      </c>
      <c r="E576" s="21">
        <v>43022.879505590281</v>
      </c>
      <c r="F576" s="22" t="s">
        <v>321</v>
      </c>
      <c r="G576" s="12">
        <v>1107</v>
      </c>
      <c r="H576" s="22" t="s">
        <v>114</v>
      </c>
      <c r="I576" s="22" t="s">
        <v>366</v>
      </c>
      <c r="J576" s="37">
        <f>INDEX('Bảng Giá'!$C$3:$H$18,MATCH('Raw Data'!P576,'Bảng Giá'!$B$3:$B$18,0),MATCH('Raw Data'!M576,'Bảng Giá'!$C$2:$H$2,0))</f>
        <v>27500</v>
      </c>
      <c r="K576" s="12">
        <v>27700</v>
      </c>
      <c r="L576" s="36">
        <f t="shared" si="48"/>
        <v>1.9727693981549237</v>
      </c>
      <c r="M576" t="str">
        <f>'References data'!H577</f>
        <v>Nội Vùng</v>
      </c>
      <c r="N576">
        <f t="shared" si="49"/>
        <v>1.107</v>
      </c>
      <c r="O576">
        <f t="shared" si="50"/>
        <v>-200</v>
      </c>
      <c r="P576" t="str">
        <f>IF(AND(N576&gt;0,N576&lt;=0.05),'Bảng Giá'!$B$3,IF(AND(N576&lt;=0.1,N576&gt;0.05),'Bảng Giá'!$B$4,IF(AND('Raw Data'!N576&gt;0.1,'Raw Data'!N576&lt;=0.25),'Bảng Giá'!$B$5,IF(AND('Raw Data'!N576&gt;0.25,'Raw Data'!N576&lt;=0.5),'Bảng Giá'!$B$6,IF(AND('Raw Data'!N576&gt;0.5,'Raw Data'!N576&lt;=1),'Bảng Giá'!$B$7,IF(AND('Raw Data'!N576&gt;1,'Raw Data'!N576&lt;=1.5),'Bảng Giá'!$B$8,IF(AND('Raw Data'!N576&gt;1.5,'Raw Data'!N576&lt;=2),'Bảng Giá'!$B$9,IF(AND('Raw Data'!N576&gt;2,'Raw Data'!N576&lt;=2.5),'Bảng Giá'!$B$10,IF(AND('Raw Data'!N576&gt;2.5,'Raw Data'!N576&lt;=3),'Bảng Giá'!$B$11,IF(AND('Raw Data'!N576&gt;3,'Raw Data'!N576&lt;=3.5),'Bảng Giá'!$B$12,IF(AND('Raw Data'!N576&gt;3.5,'Raw Data'!N576&lt;=4),'Bảng Giá'!$B$13,IF(AND('Raw Data'!N576&gt;4,'Raw Data'!N576&lt;=4.5),'Bảng Giá'!$B$14,IF(AND('Raw Data'!N576&gt;4.5,'Raw Data'!N576&lt;=5),'Bảng Giá'!$B$15,IF(AND('Raw Data'!N576&gt;5,'Raw Data'!N576&lt;=5.5),'Bảng Giá'!$B$16,IF(AND('Raw Data'!N576&gt;5.5,'Raw Data'!N576&lt;=6),'Bảng Giá'!$B$17,'Bảng Giá'!$B$18)))))))))))))))</f>
        <v>1&lt;x&lt;=1.5</v>
      </c>
      <c r="Q576" s="48">
        <f t="shared" si="51"/>
        <v>-7.2202166064981952E-3</v>
      </c>
      <c r="R576">
        <f t="shared" si="52"/>
        <v>33000</v>
      </c>
      <c r="S576">
        <f t="shared" si="53"/>
        <v>5300</v>
      </c>
    </row>
    <row r="577" spans="1:19" x14ac:dyDescent="0.25">
      <c r="A577" s="12">
        <v>576</v>
      </c>
      <c r="B577" s="12" t="s">
        <v>293</v>
      </c>
      <c r="C577" s="19">
        <v>31677136980773</v>
      </c>
      <c r="D577" s="20">
        <v>43020.76192060185</v>
      </c>
      <c r="E577" s="21">
        <v>43022.752251076388</v>
      </c>
      <c r="F577" s="13" t="s">
        <v>302</v>
      </c>
      <c r="G577" s="12">
        <v>800</v>
      </c>
      <c r="H577" s="22" t="s">
        <v>114</v>
      </c>
      <c r="I577" s="22" t="s">
        <v>182</v>
      </c>
      <c r="J577" s="37">
        <f>INDEX('Bảng Giá'!$C$3:$H$18,MATCH('Raw Data'!P577,'Bảng Giá'!$B$3:$B$18,0),MATCH('Raw Data'!M577,'Bảng Giá'!$C$2:$H$2,0))</f>
        <v>22500</v>
      </c>
      <c r="K577" s="12">
        <v>22700</v>
      </c>
      <c r="L577" s="36">
        <f t="shared" si="48"/>
        <v>1.9903304745384958</v>
      </c>
      <c r="M577" t="str">
        <f>'References data'!H578</f>
        <v>Nội Vùng</v>
      </c>
      <c r="N577">
        <f t="shared" si="49"/>
        <v>0.8</v>
      </c>
      <c r="O577">
        <f t="shared" si="50"/>
        <v>-200</v>
      </c>
      <c r="P577" t="str">
        <f>IF(AND(N577&gt;0,N577&lt;=0.05),'Bảng Giá'!$B$3,IF(AND(N577&lt;=0.1,N577&gt;0.05),'Bảng Giá'!$B$4,IF(AND('Raw Data'!N577&gt;0.1,'Raw Data'!N577&lt;=0.25),'Bảng Giá'!$B$5,IF(AND('Raw Data'!N577&gt;0.25,'Raw Data'!N577&lt;=0.5),'Bảng Giá'!$B$6,IF(AND('Raw Data'!N577&gt;0.5,'Raw Data'!N577&lt;=1),'Bảng Giá'!$B$7,IF(AND('Raw Data'!N577&gt;1,'Raw Data'!N577&lt;=1.5),'Bảng Giá'!$B$8,IF(AND('Raw Data'!N577&gt;1.5,'Raw Data'!N577&lt;=2),'Bảng Giá'!$B$9,IF(AND('Raw Data'!N577&gt;2,'Raw Data'!N577&lt;=2.5),'Bảng Giá'!$B$10,IF(AND('Raw Data'!N577&gt;2.5,'Raw Data'!N577&lt;=3),'Bảng Giá'!$B$11,IF(AND('Raw Data'!N577&gt;3,'Raw Data'!N577&lt;=3.5),'Bảng Giá'!$B$12,IF(AND('Raw Data'!N577&gt;3.5,'Raw Data'!N577&lt;=4),'Bảng Giá'!$B$13,IF(AND('Raw Data'!N577&gt;4,'Raw Data'!N577&lt;=4.5),'Bảng Giá'!$B$14,IF(AND('Raw Data'!N577&gt;4.5,'Raw Data'!N577&lt;=5),'Bảng Giá'!$B$15,IF(AND('Raw Data'!N577&gt;5,'Raw Data'!N577&lt;=5.5),'Bảng Giá'!$B$16,IF(AND('Raw Data'!N577&gt;5.5,'Raw Data'!N577&lt;=6),'Bảng Giá'!$B$17,'Bảng Giá'!$B$18)))))))))))))))</f>
        <v>0.5&lt;x&lt;=1</v>
      </c>
      <c r="Q577" s="48">
        <f t="shared" si="51"/>
        <v>-8.8105726872246704E-3</v>
      </c>
      <c r="R577">
        <f t="shared" si="52"/>
        <v>27000</v>
      </c>
      <c r="S577">
        <f t="shared" si="53"/>
        <v>4300</v>
      </c>
    </row>
    <row r="578" spans="1:19" x14ac:dyDescent="0.25">
      <c r="A578" s="12">
        <v>577</v>
      </c>
      <c r="B578" s="12" t="s">
        <v>293</v>
      </c>
      <c r="C578" s="19">
        <v>31677136978542</v>
      </c>
      <c r="D578" s="20">
        <v>43020.851480474535</v>
      </c>
      <c r="E578" s="21">
        <v>43022.743417245372</v>
      </c>
      <c r="F578" s="13" t="s">
        <v>302</v>
      </c>
      <c r="G578" s="12">
        <v>600</v>
      </c>
      <c r="H578" s="22" t="s">
        <v>114</v>
      </c>
      <c r="I578" s="22" t="s">
        <v>367</v>
      </c>
      <c r="J578" s="37">
        <f>INDEX('Bảng Giá'!$C$3:$H$18,MATCH('Raw Data'!P578,'Bảng Giá'!$B$3:$B$18,0),MATCH('Raw Data'!M578,'Bảng Giá'!$C$2:$H$2,0))</f>
        <v>22500</v>
      </c>
      <c r="K578" s="12">
        <v>22700</v>
      </c>
      <c r="L578" s="36">
        <f t="shared" si="48"/>
        <v>1.8919367708367645</v>
      </c>
      <c r="M578" t="str">
        <f>'References data'!H579</f>
        <v>Nội Vùng</v>
      </c>
      <c r="N578">
        <f t="shared" si="49"/>
        <v>0.6</v>
      </c>
      <c r="O578">
        <f t="shared" si="50"/>
        <v>-200</v>
      </c>
      <c r="P578" t="str">
        <f>IF(AND(N578&gt;0,N578&lt;=0.05),'Bảng Giá'!$B$3,IF(AND(N578&lt;=0.1,N578&gt;0.05),'Bảng Giá'!$B$4,IF(AND('Raw Data'!N578&gt;0.1,'Raw Data'!N578&lt;=0.25),'Bảng Giá'!$B$5,IF(AND('Raw Data'!N578&gt;0.25,'Raw Data'!N578&lt;=0.5),'Bảng Giá'!$B$6,IF(AND('Raw Data'!N578&gt;0.5,'Raw Data'!N578&lt;=1),'Bảng Giá'!$B$7,IF(AND('Raw Data'!N578&gt;1,'Raw Data'!N578&lt;=1.5),'Bảng Giá'!$B$8,IF(AND('Raw Data'!N578&gt;1.5,'Raw Data'!N578&lt;=2),'Bảng Giá'!$B$9,IF(AND('Raw Data'!N578&gt;2,'Raw Data'!N578&lt;=2.5),'Bảng Giá'!$B$10,IF(AND('Raw Data'!N578&gt;2.5,'Raw Data'!N578&lt;=3),'Bảng Giá'!$B$11,IF(AND('Raw Data'!N578&gt;3,'Raw Data'!N578&lt;=3.5),'Bảng Giá'!$B$12,IF(AND('Raw Data'!N578&gt;3.5,'Raw Data'!N578&lt;=4),'Bảng Giá'!$B$13,IF(AND('Raw Data'!N578&gt;4,'Raw Data'!N578&lt;=4.5),'Bảng Giá'!$B$14,IF(AND('Raw Data'!N578&gt;4.5,'Raw Data'!N578&lt;=5),'Bảng Giá'!$B$15,IF(AND('Raw Data'!N578&gt;5,'Raw Data'!N578&lt;=5.5),'Bảng Giá'!$B$16,IF(AND('Raw Data'!N578&gt;5.5,'Raw Data'!N578&lt;=6),'Bảng Giá'!$B$17,'Bảng Giá'!$B$18)))))))))))))))</f>
        <v>0.5&lt;x&lt;=1</v>
      </c>
      <c r="Q578" s="48">
        <f t="shared" si="51"/>
        <v>-8.8105726872246704E-3</v>
      </c>
      <c r="R578">
        <f t="shared" si="52"/>
        <v>27000</v>
      </c>
      <c r="S578">
        <f t="shared" si="53"/>
        <v>4300</v>
      </c>
    </row>
    <row r="579" spans="1:19" x14ac:dyDescent="0.25">
      <c r="A579" s="12">
        <v>578</v>
      </c>
      <c r="B579" s="12" t="s">
        <v>293</v>
      </c>
      <c r="C579" s="19">
        <v>31677136942949</v>
      </c>
      <c r="D579" s="20">
        <v>43014.799327199071</v>
      </c>
      <c r="E579" s="21">
        <v>43019.567509490742</v>
      </c>
      <c r="F579" s="13" t="s">
        <v>302</v>
      </c>
      <c r="G579" s="12">
        <v>500</v>
      </c>
      <c r="H579" s="22" t="s">
        <v>114</v>
      </c>
      <c r="I579" s="22" t="s">
        <v>291</v>
      </c>
      <c r="J579" s="37">
        <f>INDEX('Bảng Giá'!$C$3:$H$18,MATCH('Raw Data'!P579,'Bảng Giá'!$B$3:$B$18,0),MATCH('Raw Data'!M579,'Bảng Giá'!$C$2:$H$2,0))</f>
        <v>20000</v>
      </c>
      <c r="K579" s="12">
        <v>22700</v>
      </c>
      <c r="L579" s="36">
        <f t="shared" ref="L579:L642" si="54">E579-D579</f>
        <v>4.7681822916711099</v>
      </c>
      <c r="M579" t="str">
        <f>'References data'!H580</f>
        <v>Nội Vùng</v>
      </c>
      <c r="N579">
        <f t="shared" ref="N579:N642" si="55">G579/1000</f>
        <v>0.5</v>
      </c>
      <c r="O579">
        <f t="shared" ref="O579:O642" si="56">J579-K579</f>
        <v>-2700</v>
      </c>
      <c r="P579" t="str">
        <f>IF(AND(N579&gt;0,N579&lt;=0.05),'Bảng Giá'!$B$3,IF(AND(N579&lt;=0.1,N579&gt;0.05),'Bảng Giá'!$B$4,IF(AND('Raw Data'!N579&gt;0.1,'Raw Data'!N579&lt;=0.25),'Bảng Giá'!$B$5,IF(AND('Raw Data'!N579&gt;0.25,'Raw Data'!N579&lt;=0.5),'Bảng Giá'!$B$6,IF(AND('Raw Data'!N579&gt;0.5,'Raw Data'!N579&lt;=1),'Bảng Giá'!$B$7,IF(AND('Raw Data'!N579&gt;1,'Raw Data'!N579&lt;=1.5),'Bảng Giá'!$B$8,IF(AND('Raw Data'!N579&gt;1.5,'Raw Data'!N579&lt;=2),'Bảng Giá'!$B$9,IF(AND('Raw Data'!N579&gt;2,'Raw Data'!N579&lt;=2.5),'Bảng Giá'!$B$10,IF(AND('Raw Data'!N579&gt;2.5,'Raw Data'!N579&lt;=3),'Bảng Giá'!$B$11,IF(AND('Raw Data'!N579&gt;3,'Raw Data'!N579&lt;=3.5),'Bảng Giá'!$B$12,IF(AND('Raw Data'!N579&gt;3.5,'Raw Data'!N579&lt;=4),'Bảng Giá'!$B$13,IF(AND('Raw Data'!N579&gt;4,'Raw Data'!N579&lt;=4.5),'Bảng Giá'!$B$14,IF(AND('Raw Data'!N579&gt;4.5,'Raw Data'!N579&lt;=5),'Bảng Giá'!$B$15,IF(AND('Raw Data'!N579&gt;5,'Raw Data'!N579&lt;=5.5),'Bảng Giá'!$B$16,IF(AND('Raw Data'!N579&gt;5.5,'Raw Data'!N579&lt;=6),'Bảng Giá'!$B$17,'Bảng Giá'!$B$18)))))))))))))))</f>
        <v>0.25&lt;x&lt;=0.5</v>
      </c>
      <c r="Q579" s="48">
        <f t="shared" ref="Q579:Q642" si="57">O579/K579</f>
        <v>-0.11894273127753303</v>
      </c>
      <c r="R579">
        <f t="shared" ref="R579:R642" si="58">J579+(J579*0.2)</f>
        <v>24000</v>
      </c>
      <c r="S579">
        <f t="shared" ref="S579:S642" si="59">R579-K579</f>
        <v>1300</v>
      </c>
    </row>
    <row r="580" spans="1:19" x14ac:dyDescent="0.25">
      <c r="A580" s="12">
        <v>579</v>
      </c>
      <c r="B580" s="12" t="s">
        <v>293</v>
      </c>
      <c r="C580" s="19">
        <v>31677136907756</v>
      </c>
      <c r="D580" s="20">
        <v>43011.665916053244</v>
      </c>
      <c r="E580" s="21">
        <v>43013.63747306713</v>
      </c>
      <c r="F580" s="13" t="s">
        <v>302</v>
      </c>
      <c r="G580" s="12">
        <v>200</v>
      </c>
      <c r="H580" s="22" t="s">
        <v>114</v>
      </c>
      <c r="I580" s="22" t="s">
        <v>282</v>
      </c>
      <c r="J580" s="37">
        <f>INDEX('Bảng Giá'!$C$3:$H$18,MATCH('Raw Data'!P580,'Bảng Giá'!$B$3:$B$18,0),MATCH('Raw Data'!M580,'Bảng Giá'!$C$2:$H$2,0))</f>
        <v>20000</v>
      </c>
      <c r="K580" s="12">
        <v>20100</v>
      </c>
      <c r="L580" s="36">
        <f t="shared" si="54"/>
        <v>1.9715570138869225</v>
      </c>
      <c r="M580" t="str">
        <f>'References data'!H581</f>
        <v>Nội Vùng</v>
      </c>
      <c r="N580">
        <f t="shared" si="55"/>
        <v>0.2</v>
      </c>
      <c r="O580">
        <f t="shared" si="56"/>
        <v>-100</v>
      </c>
      <c r="P580" t="str">
        <f>IF(AND(N580&gt;0,N580&lt;=0.05),'Bảng Giá'!$B$3,IF(AND(N580&lt;=0.1,N580&gt;0.05),'Bảng Giá'!$B$4,IF(AND('Raw Data'!N580&gt;0.1,'Raw Data'!N580&lt;=0.25),'Bảng Giá'!$B$5,IF(AND('Raw Data'!N580&gt;0.25,'Raw Data'!N580&lt;=0.5),'Bảng Giá'!$B$6,IF(AND('Raw Data'!N580&gt;0.5,'Raw Data'!N580&lt;=1),'Bảng Giá'!$B$7,IF(AND('Raw Data'!N580&gt;1,'Raw Data'!N580&lt;=1.5),'Bảng Giá'!$B$8,IF(AND('Raw Data'!N580&gt;1.5,'Raw Data'!N580&lt;=2),'Bảng Giá'!$B$9,IF(AND('Raw Data'!N580&gt;2,'Raw Data'!N580&lt;=2.5),'Bảng Giá'!$B$10,IF(AND('Raw Data'!N580&gt;2.5,'Raw Data'!N580&lt;=3),'Bảng Giá'!$B$11,IF(AND('Raw Data'!N580&gt;3,'Raw Data'!N580&lt;=3.5),'Bảng Giá'!$B$12,IF(AND('Raw Data'!N580&gt;3.5,'Raw Data'!N580&lt;=4),'Bảng Giá'!$B$13,IF(AND('Raw Data'!N580&gt;4,'Raw Data'!N580&lt;=4.5),'Bảng Giá'!$B$14,IF(AND('Raw Data'!N580&gt;4.5,'Raw Data'!N580&lt;=5),'Bảng Giá'!$B$15,IF(AND('Raw Data'!N580&gt;5,'Raw Data'!N580&lt;=5.5),'Bảng Giá'!$B$16,IF(AND('Raw Data'!N580&gt;5.5,'Raw Data'!N580&lt;=6),'Bảng Giá'!$B$17,'Bảng Giá'!$B$18)))))))))))))))</f>
        <v>0.1&lt;x&lt;=0.25</v>
      </c>
      <c r="Q580" s="48">
        <f t="shared" si="57"/>
        <v>-4.9751243781094526E-3</v>
      </c>
      <c r="R580">
        <f t="shared" si="58"/>
        <v>24000</v>
      </c>
      <c r="S580">
        <f t="shared" si="59"/>
        <v>3900</v>
      </c>
    </row>
    <row r="581" spans="1:19" x14ac:dyDescent="0.25">
      <c r="A581" s="12">
        <v>580</v>
      </c>
      <c r="B581" s="12" t="s">
        <v>293</v>
      </c>
      <c r="C581" s="19">
        <v>31677136918594</v>
      </c>
      <c r="D581" s="20">
        <v>43011.84257572917</v>
      </c>
      <c r="E581" s="21">
        <v>43012.579560844904</v>
      </c>
      <c r="F581" s="13" t="s">
        <v>302</v>
      </c>
      <c r="G581" s="12">
        <v>3970</v>
      </c>
      <c r="H581" s="22" t="s">
        <v>114</v>
      </c>
      <c r="I581" s="22" t="s">
        <v>368</v>
      </c>
      <c r="J581" s="37">
        <f>INDEX('Bảng Giá'!$C$3:$H$18,MATCH('Raw Data'!P581,'Bảng Giá'!$B$3:$B$18,0),MATCH('Raw Data'!M581,'Bảng Giá'!$C$2:$H$2,0))</f>
        <v>51500</v>
      </c>
      <c r="K581" s="12">
        <v>51800</v>
      </c>
      <c r="L581" s="36">
        <f t="shared" si="54"/>
        <v>0.73698511573456926</v>
      </c>
      <c r="M581" t="str">
        <f>'References data'!H582</f>
        <v>Nội Vùng</v>
      </c>
      <c r="N581">
        <f t="shared" si="55"/>
        <v>3.97</v>
      </c>
      <c r="O581">
        <f t="shared" si="56"/>
        <v>-300</v>
      </c>
      <c r="P581" t="str">
        <f>IF(AND(N581&gt;0,N581&lt;=0.05),'Bảng Giá'!$B$3,IF(AND(N581&lt;=0.1,N581&gt;0.05),'Bảng Giá'!$B$4,IF(AND('Raw Data'!N581&gt;0.1,'Raw Data'!N581&lt;=0.25),'Bảng Giá'!$B$5,IF(AND('Raw Data'!N581&gt;0.25,'Raw Data'!N581&lt;=0.5),'Bảng Giá'!$B$6,IF(AND('Raw Data'!N581&gt;0.5,'Raw Data'!N581&lt;=1),'Bảng Giá'!$B$7,IF(AND('Raw Data'!N581&gt;1,'Raw Data'!N581&lt;=1.5),'Bảng Giá'!$B$8,IF(AND('Raw Data'!N581&gt;1.5,'Raw Data'!N581&lt;=2),'Bảng Giá'!$B$9,IF(AND('Raw Data'!N581&gt;2,'Raw Data'!N581&lt;=2.5),'Bảng Giá'!$B$10,IF(AND('Raw Data'!N581&gt;2.5,'Raw Data'!N581&lt;=3),'Bảng Giá'!$B$11,IF(AND('Raw Data'!N581&gt;3,'Raw Data'!N581&lt;=3.5),'Bảng Giá'!$B$12,IF(AND('Raw Data'!N581&gt;3.5,'Raw Data'!N581&lt;=4),'Bảng Giá'!$B$13,IF(AND('Raw Data'!N581&gt;4,'Raw Data'!N581&lt;=4.5),'Bảng Giá'!$B$14,IF(AND('Raw Data'!N581&gt;4.5,'Raw Data'!N581&lt;=5),'Bảng Giá'!$B$15,IF(AND('Raw Data'!N581&gt;5,'Raw Data'!N581&lt;=5.5),'Bảng Giá'!$B$16,IF(AND('Raw Data'!N581&gt;5.5,'Raw Data'!N581&lt;=6),'Bảng Giá'!$B$17,'Bảng Giá'!$B$18)))))))))))))))</f>
        <v>3.5&lt;x&lt;=4</v>
      </c>
      <c r="Q581" s="48">
        <f t="shared" si="57"/>
        <v>-5.7915057915057912E-3</v>
      </c>
      <c r="R581">
        <f t="shared" si="58"/>
        <v>61800</v>
      </c>
      <c r="S581">
        <f t="shared" si="59"/>
        <v>10000</v>
      </c>
    </row>
    <row r="582" spans="1:19" x14ac:dyDescent="0.25">
      <c r="A582" s="12">
        <v>581</v>
      </c>
      <c r="B582" s="12" t="s">
        <v>293</v>
      </c>
      <c r="C582" s="19">
        <v>31677136935650</v>
      </c>
      <c r="D582" s="20">
        <v>43014.84017476852</v>
      </c>
      <c r="E582" s="21">
        <v>43017.502028703704</v>
      </c>
      <c r="F582" s="13" t="s">
        <v>302</v>
      </c>
      <c r="G582" s="12">
        <v>200</v>
      </c>
      <c r="H582" s="22" t="s">
        <v>114</v>
      </c>
      <c r="I582" s="22" t="s">
        <v>369</v>
      </c>
      <c r="J582" s="37">
        <f>INDEX('Bảng Giá'!$C$3:$H$18,MATCH('Raw Data'!P582,'Bảng Giá'!$B$3:$B$18,0),MATCH('Raw Data'!M582,'Bảng Giá'!$C$2:$H$2,0))</f>
        <v>20000</v>
      </c>
      <c r="K582" s="12">
        <v>20100</v>
      </c>
      <c r="L582" s="36">
        <f t="shared" si="54"/>
        <v>2.661853935183899</v>
      </c>
      <c r="M582" t="str">
        <f>'References data'!H583</f>
        <v>Nội Vùng</v>
      </c>
      <c r="N582">
        <f t="shared" si="55"/>
        <v>0.2</v>
      </c>
      <c r="O582">
        <f t="shared" si="56"/>
        <v>-100</v>
      </c>
      <c r="P582" t="str">
        <f>IF(AND(N582&gt;0,N582&lt;=0.05),'Bảng Giá'!$B$3,IF(AND(N582&lt;=0.1,N582&gt;0.05),'Bảng Giá'!$B$4,IF(AND('Raw Data'!N582&gt;0.1,'Raw Data'!N582&lt;=0.25),'Bảng Giá'!$B$5,IF(AND('Raw Data'!N582&gt;0.25,'Raw Data'!N582&lt;=0.5),'Bảng Giá'!$B$6,IF(AND('Raw Data'!N582&gt;0.5,'Raw Data'!N582&lt;=1),'Bảng Giá'!$B$7,IF(AND('Raw Data'!N582&gt;1,'Raw Data'!N582&lt;=1.5),'Bảng Giá'!$B$8,IF(AND('Raw Data'!N582&gt;1.5,'Raw Data'!N582&lt;=2),'Bảng Giá'!$B$9,IF(AND('Raw Data'!N582&gt;2,'Raw Data'!N582&lt;=2.5),'Bảng Giá'!$B$10,IF(AND('Raw Data'!N582&gt;2.5,'Raw Data'!N582&lt;=3),'Bảng Giá'!$B$11,IF(AND('Raw Data'!N582&gt;3,'Raw Data'!N582&lt;=3.5),'Bảng Giá'!$B$12,IF(AND('Raw Data'!N582&gt;3.5,'Raw Data'!N582&lt;=4),'Bảng Giá'!$B$13,IF(AND('Raw Data'!N582&gt;4,'Raw Data'!N582&lt;=4.5),'Bảng Giá'!$B$14,IF(AND('Raw Data'!N582&gt;4.5,'Raw Data'!N582&lt;=5),'Bảng Giá'!$B$15,IF(AND('Raw Data'!N582&gt;5,'Raw Data'!N582&lt;=5.5),'Bảng Giá'!$B$16,IF(AND('Raw Data'!N582&gt;5.5,'Raw Data'!N582&lt;=6),'Bảng Giá'!$B$17,'Bảng Giá'!$B$18)))))))))))))))</f>
        <v>0.1&lt;x&lt;=0.25</v>
      </c>
      <c r="Q582" s="48">
        <f t="shared" si="57"/>
        <v>-4.9751243781094526E-3</v>
      </c>
      <c r="R582">
        <f t="shared" si="58"/>
        <v>24000</v>
      </c>
      <c r="S582">
        <f t="shared" si="59"/>
        <v>3900</v>
      </c>
    </row>
    <row r="583" spans="1:19" x14ac:dyDescent="0.25">
      <c r="A583" s="12">
        <v>582</v>
      </c>
      <c r="B583" s="12" t="s">
        <v>293</v>
      </c>
      <c r="C583" s="19">
        <v>31677136981627</v>
      </c>
      <c r="D583" s="20">
        <v>43020.761914895833</v>
      </c>
      <c r="E583" s="21">
        <v>43021.541627696759</v>
      </c>
      <c r="F583" s="13" t="s">
        <v>302</v>
      </c>
      <c r="G583" s="12">
        <v>4135</v>
      </c>
      <c r="H583" s="22" t="s">
        <v>114</v>
      </c>
      <c r="I583" s="22" t="s">
        <v>167</v>
      </c>
      <c r="J583" s="37">
        <f>INDEX('Bảng Giá'!$C$3:$H$18,MATCH('Raw Data'!P583,'Bảng Giá'!$B$3:$B$18,0),MATCH('Raw Data'!M583,'Bảng Giá'!$C$2:$H$2,0))</f>
        <v>52750</v>
      </c>
      <c r="K583" s="12">
        <v>53100</v>
      </c>
      <c r="L583" s="36">
        <f t="shared" si="54"/>
        <v>0.77971280092606321</v>
      </c>
      <c r="M583" t="str">
        <f>'References data'!H584</f>
        <v>Nội Vùng</v>
      </c>
      <c r="N583">
        <f t="shared" si="55"/>
        <v>4.1349999999999998</v>
      </c>
      <c r="O583">
        <f t="shared" si="56"/>
        <v>-350</v>
      </c>
      <c r="P583" t="str">
        <f>IF(AND(N583&gt;0,N583&lt;=0.05),'Bảng Giá'!$B$3,IF(AND(N583&lt;=0.1,N583&gt;0.05),'Bảng Giá'!$B$4,IF(AND('Raw Data'!N583&gt;0.1,'Raw Data'!N583&lt;=0.25),'Bảng Giá'!$B$5,IF(AND('Raw Data'!N583&gt;0.25,'Raw Data'!N583&lt;=0.5),'Bảng Giá'!$B$6,IF(AND('Raw Data'!N583&gt;0.5,'Raw Data'!N583&lt;=1),'Bảng Giá'!$B$7,IF(AND('Raw Data'!N583&gt;1,'Raw Data'!N583&lt;=1.5),'Bảng Giá'!$B$8,IF(AND('Raw Data'!N583&gt;1.5,'Raw Data'!N583&lt;=2),'Bảng Giá'!$B$9,IF(AND('Raw Data'!N583&gt;2,'Raw Data'!N583&lt;=2.5),'Bảng Giá'!$B$10,IF(AND('Raw Data'!N583&gt;2.5,'Raw Data'!N583&lt;=3),'Bảng Giá'!$B$11,IF(AND('Raw Data'!N583&gt;3,'Raw Data'!N583&lt;=3.5),'Bảng Giá'!$B$12,IF(AND('Raw Data'!N583&gt;3.5,'Raw Data'!N583&lt;=4),'Bảng Giá'!$B$13,IF(AND('Raw Data'!N583&gt;4,'Raw Data'!N583&lt;=4.5),'Bảng Giá'!$B$14,IF(AND('Raw Data'!N583&gt;4.5,'Raw Data'!N583&lt;=5),'Bảng Giá'!$B$15,IF(AND('Raw Data'!N583&gt;5,'Raw Data'!N583&lt;=5.5),'Bảng Giá'!$B$16,IF(AND('Raw Data'!N583&gt;5.5,'Raw Data'!N583&lt;=6),'Bảng Giá'!$B$17,'Bảng Giá'!$B$18)))))))))))))))</f>
        <v>4&lt;x&lt;=4.5</v>
      </c>
      <c r="Q583" s="48">
        <f t="shared" si="57"/>
        <v>-6.5913370998116763E-3</v>
      </c>
      <c r="R583">
        <f t="shared" si="58"/>
        <v>63300</v>
      </c>
      <c r="S583">
        <f t="shared" si="59"/>
        <v>10200</v>
      </c>
    </row>
    <row r="584" spans="1:19" x14ac:dyDescent="0.25">
      <c r="A584" s="12">
        <v>583</v>
      </c>
      <c r="B584" s="12" t="s">
        <v>293</v>
      </c>
      <c r="C584" s="19">
        <v>31677136981000</v>
      </c>
      <c r="D584" s="20">
        <v>43020.812113460648</v>
      </c>
      <c r="E584" s="21">
        <v>43021.441552928241</v>
      </c>
      <c r="F584" s="13" t="s">
        <v>302</v>
      </c>
      <c r="G584" s="12">
        <v>1960</v>
      </c>
      <c r="H584" s="22" t="s">
        <v>114</v>
      </c>
      <c r="I584" s="22" t="s">
        <v>370</v>
      </c>
      <c r="J584" s="37">
        <f>INDEX('Bảng Giá'!$C$3:$H$18,MATCH('Raw Data'!P584,'Bảng Giá'!$B$3:$B$18,0),MATCH('Raw Data'!M584,'Bảng Giá'!$C$2:$H$2,0))</f>
        <v>32000</v>
      </c>
      <c r="K584" s="12">
        <v>32200</v>
      </c>
      <c r="L584" s="36">
        <f t="shared" si="54"/>
        <v>0.62943946759332903</v>
      </c>
      <c r="M584" t="str">
        <f>'References data'!H585</f>
        <v>Nội Vùng</v>
      </c>
      <c r="N584">
        <f t="shared" si="55"/>
        <v>1.96</v>
      </c>
      <c r="O584">
        <f t="shared" si="56"/>
        <v>-200</v>
      </c>
      <c r="P584" t="str">
        <f>IF(AND(N584&gt;0,N584&lt;=0.05),'Bảng Giá'!$B$3,IF(AND(N584&lt;=0.1,N584&gt;0.05),'Bảng Giá'!$B$4,IF(AND('Raw Data'!N584&gt;0.1,'Raw Data'!N584&lt;=0.25),'Bảng Giá'!$B$5,IF(AND('Raw Data'!N584&gt;0.25,'Raw Data'!N584&lt;=0.5),'Bảng Giá'!$B$6,IF(AND('Raw Data'!N584&gt;0.5,'Raw Data'!N584&lt;=1),'Bảng Giá'!$B$7,IF(AND('Raw Data'!N584&gt;1,'Raw Data'!N584&lt;=1.5),'Bảng Giá'!$B$8,IF(AND('Raw Data'!N584&gt;1.5,'Raw Data'!N584&lt;=2),'Bảng Giá'!$B$9,IF(AND('Raw Data'!N584&gt;2,'Raw Data'!N584&lt;=2.5),'Bảng Giá'!$B$10,IF(AND('Raw Data'!N584&gt;2.5,'Raw Data'!N584&lt;=3),'Bảng Giá'!$B$11,IF(AND('Raw Data'!N584&gt;3,'Raw Data'!N584&lt;=3.5),'Bảng Giá'!$B$12,IF(AND('Raw Data'!N584&gt;3.5,'Raw Data'!N584&lt;=4),'Bảng Giá'!$B$13,IF(AND('Raw Data'!N584&gt;4,'Raw Data'!N584&lt;=4.5),'Bảng Giá'!$B$14,IF(AND('Raw Data'!N584&gt;4.5,'Raw Data'!N584&lt;=5),'Bảng Giá'!$B$15,IF(AND('Raw Data'!N584&gt;5,'Raw Data'!N584&lt;=5.5),'Bảng Giá'!$B$16,IF(AND('Raw Data'!N584&gt;5.5,'Raw Data'!N584&lt;=6),'Bảng Giá'!$B$17,'Bảng Giá'!$B$18)))))))))))))))</f>
        <v>1.5&lt;x&lt;=2</v>
      </c>
      <c r="Q584" s="48">
        <f t="shared" si="57"/>
        <v>-6.2111801242236021E-3</v>
      </c>
      <c r="R584">
        <f t="shared" si="58"/>
        <v>38400</v>
      </c>
      <c r="S584">
        <f t="shared" si="59"/>
        <v>6200</v>
      </c>
    </row>
    <row r="585" spans="1:19" x14ac:dyDescent="0.25">
      <c r="A585" s="12">
        <v>584</v>
      </c>
      <c r="B585" s="12" t="s">
        <v>293</v>
      </c>
      <c r="C585" s="19">
        <v>31677136938021</v>
      </c>
      <c r="D585" s="20">
        <v>43015.639310416664</v>
      </c>
      <c r="E585" s="21">
        <v>43019.72382175926</v>
      </c>
      <c r="F585" s="13" t="s">
        <v>302</v>
      </c>
      <c r="G585" s="12">
        <v>500</v>
      </c>
      <c r="H585" s="22" t="s">
        <v>114</v>
      </c>
      <c r="I585" s="22" t="s">
        <v>371</v>
      </c>
      <c r="J585" s="37">
        <f>INDEX('Bảng Giá'!$C$3:$H$18,MATCH('Raw Data'!P585,'Bảng Giá'!$B$3:$B$18,0),MATCH('Raw Data'!M585,'Bảng Giá'!$C$2:$H$2,0))</f>
        <v>20000</v>
      </c>
      <c r="K585" s="12">
        <v>22700</v>
      </c>
      <c r="L585" s="36">
        <f t="shared" si="54"/>
        <v>4.0845113425966701</v>
      </c>
      <c r="M585" t="str">
        <f>'References data'!H586</f>
        <v>Nội Vùng</v>
      </c>
      <c r="N585">
        <f t="shared" si="55"/>
        <v>0.5</v>
      </c>
      <c r="O585">
        <f t="shared" si="56"/>
        <v>-2700</v>
      </c>
      <c r="P585" t="str">
        <f>IF(AND(N585&gt;0,N585&lt;=0.05),'Bảng Giá'!$B$3,IF(AND(N585&lt;=0.1,N585&gt;0.05),'Bảng Giá'!$B$4,IF(AND('Raw Data'!N585&gt;0.1,'Raw Data'!N585&lt;=0.25),'Bảng Giá'!$B$5,IF(AND('Raw Data'!N585&gt;0.25,'Raw Data'!N585&lt;=0.5),'Bảng Giá'!$B$6,IF(AND('Raw Data'!N585&gt;0.5,'Raw Data'!N585&lt;=1),'Bảng Giá'!$B$7,IF(AND('Raw Data'!N585&gt;1,'Raw Data'!N585&lt;=1.5),'Bảng Giá'!$B$8,IF(AND('Raw Data'!N585&gt;1.5,'Raw Data'!N585&lt;=2),'Bảng Giá'!$B$9,IF(AND('Raw Data'!N585&gt;2,'Raw Data'!N585&lt;=2.5),'Bảng Giá'!$B$10,IF(AND('Raw Data'!N585&gt;2.5,'Raw Data'!N585&lt;=3),'Bảng Giá'!$B$11,IF(AND('Raw Data'!N585&gt;3,'Raw Data'!N585&lt;=3.5),'Bảng Giá'!$B$12,IF(AND('Raw Data'!N585&gt;3.5,'Raw Data'!N585&lt;=4),'Bảng Giá'!$B$13,IF(AND('Raw Data'!N585&gt;4,'Raw Data'!N585&lt;=4.5),'Bảng Giá'!$B$14,IF(AND('Raw Data'!N585&gt;4.5,'Raw Data'!N585&lt;=5),'Bảng Giá'!$B$15,IF(AND('Raw Data'!N585&gt;5,'Raw Data'!N585&lt;=5.5),'Bảng Giá'!$B$16,IF(AND('Raw Data'!N585&gt;5.5,'Raw Data'!N585&lt;=6),'Bảng Giá'!$B$17,'Bảng Giá'!$B$18)))))))))))))))</f>
        <v>0.25&lt;x&lt;=0.5</v>
      </c>
      <c r="Q585" s="48">
        <f t="shared" si="57"/>
        <v>-0.11894273127753303</v>
      </c>
      <c r="R585">
        <f t="shared" si="58"/>
        <v>24000</v>
      </c>
      <c r="S585">
        <f t="shared" si="59"/>
        <v>1300</v>
      </c>
    </row>
    <row r="586" spans="1:19" x14ac:dyDescent="0.25">
      <c r="A586" s="12">
        <v>585</v>
      </c>
      <c r="B586" s="12" t="s">
        <v>293</v>
      </c>
      <c r="C586" s="19">
        <v>31677136916003</v>
      </c>
      <c r="D586" s="20">
        <v>43012.679515127318</v>
      </c>
      <c r="E586" s="21">
        <v>43014.505308414351</v>
      </c>
      <c r="F586" s="13" t="s">
        <v>302</v>
      </c>
      <c r="G586" s="12">
        <v>800</v>
      </c>
      <c r="H586" s="22" t="s">
        <v>114</v>
      </c>
      <c r="I586" s="22" t="s">
        <v>372</v>
      </c>
      <c r="J586" s="37">
        <f>INDEX('Bảng Giá'!$C$3:$H$18,MATCH('Raw Data'!P586,'Bảng Giá'!$B$3:$B$18,0),MATCH('Raw Data'!M586,'Bảng Giá'!$C$2:$H$2,0))</f>
        <v>22500</v>
      </c>
      <c r="K586" s="12">
        <v>22700</v>
      </c>
      <c r="L586" s="36">
        <f t="shared" si="54"/>
        <v>1.8257932870328659</v>
      </c>
      <c r="M586" t="str">
        <f>'References data'!H587</f>
        <v>Nội Vùng</v>
      </c>
      <c r="N586">
        <f t="shared" si="55"/>
        <v>0.8</v>
      </c>
      <c r="O586">
        <f t="shared" si="56"/>
        <v>-200</v>
      </c>
      <c r="P586" t="str">
        <f>IF(AND(N586&gt;0,N586&lt;=0.05),'Bảng Giá'!$B$3,IF(AND(N586&lt;=0.1,N586&gt;0.05),'Bảng Giá'!$B$4,IF(AND('Raw Data'!N586&gt;0.1,'Raw Data'!N586&lt;=0.25),'Bảng Giá'!$B$5,IF(AND('Raw Data'!N586&gt;0.25,'Raw Data'!N586&lt;=0.5),'Bảng Giá'!$B$6,IF(AND('Raw Data'!N586&gt;0.5,'Raw Data'!N586&lt;=1),'Bảng Giá'!$B$7,IF(AND('Raw Data'!N586&gt;1,'Raw Data'!N586&lt;=1.5),'Bảng Giá'!$B$8,IF(AND('Raw Data'!N586&gt;1.5,'Raw Data'!N586&lt;=2),'Bảng Giá'!$B$9,IF(AND('Raw Data'!N586&gt;2,'Raw Data'!N586&lt;=2.5),'Bảng Giá'!$B$10,IF(AND('Raw Data'!N586&gt;2.5,'Raw Data'!N586&lt;=3),'Bảng Giá'!$B$11,IF(AND('Raw Data'!N586&gt;3,'Raw Data'!N586&lt;=3.5),'Bảng Giá'!$B$12,IF(AND('Raw Data'!N586&gt;3.5,'Raw Data'!N586&lt;=4),'Bảng Giá'!$B$13,IF(AND('Raw Data'!N586&gt;4,'Raw Data'!N586&lt;=4.5),'Bảng Giá'!$B$14,IF(AND('Raw Data'!N586&gt;4.5,'Raw Data'!N586&lt;=5),'Bảng Giá'!$B$15,IF(AND('Raw Data'!N586&gt;5,'Raw Data'!N586&lt;=5.5),'Bảng Giá'!$B$16,IF(AND('Raw Data'!N586&gt;5.5,'Raw Data'!N586&lt;=6),'Bảng Giá'!$B$17,'Bảng Giá'!$B$18)))))))))))))))</f>
        <v>0.5&lt;x&lt;=1</v>
      </c>
      <c r="Q586" s="48">
        <f t="shared" si="57"/>
        <v>-8.8105726872246704E-3</v>
      </c>
      <c r="R586">
        <f t="shared" si="58"/>
        <v>27000</v>
      </c>
      <c r="S586">
        <f t="shared" si="59"/>
        <v>4300</v>
      </c>
    </row>
    <row r="587" spans="1:19" x14ac:dyDescent="0.25">
      <c r="A587" s="12">
        <v>586</v>
      </c>
      <c r="B587" s="12" t="s">
        <v>293</v>
      </c>
      <c r="C587" s="19">
        <v>31677136915431</v>
      </c>
      <c r="D587" s="20">
        <v>43012.665640740743</v>
      </c>
      <c r="E587" s="21">
        <v>43014.776870138892</v>
      </c>
      <c r="F587" s="13" t="s">
        <v>302</v>
      </c>
      <c r="G587" s="12">
        <v>400</v>
      </c>
      <c r="H587" s="22" t="s">
        <v>114</v>
      </c>
      <c r="I587" s="22" t="s">
        <v>353</v>
      </c>
      <c r="J587" s="37">
        <f>INDEX('Bảng Giá'!$C$3:$H$18,MATCH('Raw Data'!P587,'Bảng Giá'!$B$3:$B$18,0),MATCH('Raw Data'!M587,'Bảng Giá'!$C$2:$H$2,0))</f>
        <v>20000</v>
      </c>
      <c r="K587" s="12">
        <v>20100</v>
      </c>
      <c r="L587" s="36">
        <f t="shared" si="54"/>
        <v>2.1112293981495895</v>
      </c>
      <c r="M587" t="str">
        <f>'References data'!H588</f>
        <v>Nội Vùng</v>
      </c>
      <c r="N587">
        <f t="shared" si="55"/>
        <v>0.4</v>
      </c>
      <c r="O587">
        <f t="shared" si="56"/>
        <v>-100</v>
      </c>
      <c r="P587" t="str">
        <f>IF(AND(N587&gt;0,N587&lt;=0.05),'Bảng Giá'!$B$3,IF(AND(N587&lt;=0.1,N587&gt;0.05),'Bảng Giá'!$B$4,IF(AND('Raw Data'!N587&gt;0.1,'Raw Data'!N587&lt;=0.25),'Bảng Giá'!$B$5,IF(AND('Raw Data'!N587&gt;0.25,'Raw Data'!N587&lt;=0.5),'Bảng Giá'!$B$6,IF(AND('Raw Data'!N587&gt;0.5,'Raw Data'!N587&lt;=1),'Bảng Giá'!$B$7,IF(AND('Raw Data'!N587&gt;1,'Raw Data'!N587&lt;=1.5),'Bảng Giá'!$B$8,IF(AND('Raw Data'!N587&gt;1.5,'Raw Data'!N587&lt;=2),'Bảng Giá'!$B$9,IF(AND('Raw Data'!N587&gt;2,'Raw Data'!N587&lt;=2.5),'Bảng Giá'!$B$10,IF(AND('Raw Data'!N587&gt;2.5,'Raw Data'!N587&lt;=3),'Bảng Giá'!$B$11,IF(AND('Raw Data'!N587&gt;3,'Raw Data'!N587&lt;=3.5),'Bảng Giá'!$B$12,IF(AND('Raw Data'!N587&gt;3.5,'Raw Data'!N587&lt;=4),'Bảng Giá'!$B$13,IF(AND('Raw Data'!N587&gt;4,'Raw Data'!N587&lt;=4.5),'Bảng Giá'!$B$14,IF(AND('Raw Data'!N587&gt;4.5,'Raw Data'!N587&lt;=5),'Bảng Giá'!$B$15,IF(AND('Raw Data'!N587&gt;5,'Raw Data'!N587&lt;=5.5),'Bảng Giá'!$B$16,IF(AND('Raw Data'!N587&gt;5.5,'Raw Data'!N587&lt;=6),'Bảng Giá'!$B$17,'Bảng Giá'!$B$18)))))))))))))))</f>
        <v>0.25&lt;x&lt;=0.5</v>
      </c>
      <c r="Q587" s="48">
        <f t="shared" si="57"/>
        <v>-4.9751243781094526E-3</v>
      </c>
      <c r="R587">
        <f t="shared" si="58"/>
        <v>24000</v>
      </c>
      <c r="S587">
        <f t="shared" si="59"/>
        <v>3900</v>
      </c>
    </row>
    <row r="588" spans="1:19" x14ac:dyDescent="0.25">
      <c r="A588" s="12">
        <v>587</v>
      </c>
      <c r="B588" s="12" t="s">
        <v>293</v>
      </c>
      <c r="C588" s="19">
        <v>31677136942804</v>
      </c>
      <c r="D588" s="20">
        <v>43014.657936724536</v>
      </c>
      <c r="E588" s="21">
        <v>43015.420380555559</v>
      </c>
      <c r="F588" s="13" t="s">
        <v>302</v>
      </c>
      <c r="G588" s="12">
        <v>950</v>
      </c>
      <c r="H588" s="22" t="s">
        <v>114</v>
      </c>
      <c r="I588" s="22" t="s">
        <v>196</v>
      </c>
      <c r="J588" s="37">
        <f>INDEX('Bảng Giá'!$C$3:$H$18,MATCH('Raw Data'!P588,'Bảng Giá'!$B$3:$B$18,0),MATCH('Raw Data'!M588,'Bảng Giá'!$C$2:$H$2,0))</f>
        <v>22500</v>
      </c>
      <c r="K588" s="12">
        <v>22700</v>
      </c>
      <c r="L588" s="36">
        <f t="shared" si="54"/>
        <v>0.76244383102311986</v>
      </c>
      <c r="M588" t="str">
        <f>'References data'!H589</f>
        <v>Nội Vùng</v>
      </c>
      <c r="N588">
        <f t="shared" si="55"/>
        <v>0.95</v>
      </c>
      <c r="O588">
        <f t="shared" si="56"/>
        <v>-200</v>
      </c>
      <c r="P588" t="str">
        <f>IF(AND(N588&gt;0,N588&lt;=0.05),'Bảng Giá'!$B$3,IF(AND(N588&lt;=0.1,N588&gt;0.05),'Bảng Giá'!$B$4,IF(AND('Raw Data'!N588&gt;0.1,'Raw Data'!N588&lt;=0.25),'Bảng Giá'!$B$5,IF(AND('Raw Data'!N588&gt;0.25,'Raw Data'!N588&lt;=0.5),'Bảng Giá'!$B$6,IF(AND('Raw Data'!N588&gt;0.5,'Raw Data'!N588&lt;=1),'Bảng Giá'!$B$7,IF(AND('Raw Data'!N588&gt;1,'Raw Data'!N588&lt;=1.5),'Bảng Giá'!$B$8,IF(AND('Raw Data'!N588&gt;1.5,'Raw Data'!N588&lt;=2),'Bảng Giá'!$B$9,IF(AND('Raw Data'!N588&gt;2,'Raw Data'!N588&lt;=2.5),'Bảng Giá'!$B$10,IF(AND('Raw Data'!N588&gt;2.5,'Raw Data'!N588&lt;=3),'Bảng Giá'!$B$11,IF(AND('Raw Data'!N588&gt;3,'Raw Data'!N588&lt;=3.5),'Bảng Giá'!$B$12,IF(AND('Raw Data'!N588&gt;3.5,'Raw Data'!N588&lt;=4),'Bảng Giá'!$B$13,IF(AND('Raw Data'!N588&gt;4,'Raw Data'!N588&lt;=4.5),'Bảng Giá'!$B$14,IF(AND('Raw Data'!N588&gt;4.5,'Raw Data'!N588&lt;=5),'Bảng Giá'!$B$15,IF(AND('Raw Data'!N588&gt;5,'Raw Data'!N588&lt;=5.5),'Bảng Giá'!$B$16,IF(AND('Raw Data'!N588&gt;5.5,'Raw Data'!N588&lt;=6),'Bảng Giá'!$B$17,'Bảng Giá'!$B$18)))))))))))))))</f>
        <v>0.5&lt;x&lt;=1</v>
      </c>
      <c r="Q588" s="48">
        <f t="shared" si="57"/>
        <v>-8.8105726872246704E-3</v>
      </c>
      <c r="R588">
        <f t="shared" si="58"/>
        <v>27000</v>
      </c>
      <c r="S588">
        <f t="shared" si="59"/>
        <v>4300</v>
      </c>
    </row>
    <row r="589" spans="1:19" x14ac:dyDescent="0.25">
      <c r="A589" s="12">
        <v>588</v>
      </c>
      <c r="B589" s="12" t="s">
        <v>293</v>
      </c>
      <c r="C589" s="19">
        <v>31677136979234</v>
      </c>
      <c r="D589" s="20">
        <v>43020.761911226851</v>
      </c>
      <c r="E589" s="21">
        <v>43021.718397569442</v>
      </c>
      <c r="F589" s="13" t="s">
        <v>302</v>
      </c>
      <c r="G589" s="12">
        <v>1500</v>
      </c>
      <c r="H589" s="22" t="s">
        <v>114</v>
      </c>
      <c r="I589" s="22" t="s">
        <v>361</v>
      </c>
      <c r="J589" s="37">
        <f>INDEX('Bảng Giá'!$C$3:$H$18,MATCH('Raw Data'!P589,'Bảng Giá'!$B$3:$B$18,0),MATCH('Raw Data'!M589,'Bảng Giá'!$C$2:$H$2,0))</f>
        <v>27500</v>
      </c>
      <c r="K589" s="12">
        <v>32200</v>
      </c>
      <c r="L589" s="36">
        <f t="shared" si="54"/>
        <v>0.95648634259123355</v>
      </c>
      <c r="M589" t="str">
        <f>'References data'!H590</f>
        <v>Nội Vùng</v>
      </c>
      <c r="N589">
        <f t="shared" si="55"/>
        <v>1.5</v>
      </c>
      <c r="O589">
        <f t="shared" si="56"/>
        <v>-4700</v>
      </c>
      <c r="P589" t="str">
        <f>IF(AND(N589&gt;0,N589&lt;=0.05),'Bảng Giá'!$B$3,IF(AND(N589&lt;=0.1,N589&gt;0.05),'Bảng Giá'!$B$4,IF(AND('Raw Data'!N589&gt;0.1,'Raw Data'!N589&lt;=0.25),'Bảng Giá'!$B$5,IF(AND('Raw Data'!N589&gt;0.25,'Raw Data'!N589&lt;=0.5),'Bảng Giá'!$B$6,IF(AND('Raw Data'!N589&gt;0.5,'Raw Data'!N589&lt;=1),'Bảng Giá'!$B$7,IF(AND('Raw Data'!N589&gt;1,'Raw Data'!N589&lt;=1.5),'Bảng Giá'!$B$8,IF(AND('Raw Data'!N589&gt;1.5,'Raw Data'!N589&lt;=2),'Bảng Giá'!$B$9,IF(AND('Raw Data'!N589&gt;2,'Raw Data'!N589&lt;=2.5),'Bảng Giá'!$B$10,IF(AND('Raw Data'!N589&gt;2.5,'Raw Data'!N589&lt;=3),'Bảng Giá'!$B$11,IF(AND('Raw Data'!N589&gt;3,'Raw Data'!N589&lt;=3.5),'Bảng Giá'!$B$12,IF(AND('Raw Data'!N589&gt;3.5,'Raw Data'!N589&lt;=4),'Bảng Giá'!$B$13,IF(AND('Raw Data'!N589&gt;4,'Raw Data'!N589&lt;=4.5),'Bảng Giá'!$B$14,IF(AND('Raw Data'!N589&gt;4.5,'Raw Data'!N589&lt;=5),'Bảng Giá'!$B$15,IF(AND('Raw Data'!N589&gt;5,'Raw Data'!N589&lt;=5.5),'Bảng Giá'!$B$16,IF(AND('Raw Data'!N589&gt;5.5,'Raw Data'!N589&lt;=6),'Bảng Giá'!$B$17,'Bảng Giá'!$B$18)))))))))))))))</f>
        <v>1&lt;x&lt;=1.5</v>
      </c>
      <c r="Q589" s="48">
        <f t="shared" si="57"/>
        <v>-0.14596273291925466</v>
      </c>
      <c r="R589">
        <f t="shared" si="58"/>
        <v>33000</v>
      </c>
      <c r="S589">
        <f t="shared" si="59"/>
        <v>800</v>
      </c>
    </row>
    <row r="590" spans="1:19" x14ac:dyDescent="0.25">
      <c r="A590" s="12">
        <v>589</v>
      </c>
      <c r="B590" s="12" t="s">
        <v>293</v>
      </c>
      <c r="C590" s="19">
        <v>31677136977966</v>
      </c>
      <c r="D590" s="20">
        <v>43020.734877314811</v>
      </c>
      <c r="E590" s="21">
        <v>43021.490703854164</v>
      </c>
      <c r="F590" s="13" t="s">
        <v>302</v>
      </c>
      <c r="G590" s="12">
        <v>860</v>
      </c>
      <c r="H590" s="22" t="s">
        <v>114</v>
      </c>
      <c r="I590" s="22" t="s">
        <v>190</v>
      </c>
      <c r="J590" s="37">
        <f>INDEX('Bảng Giá'!$C$3:$H$18,MATCH('Raw Data'!P590,'Bảng Giá'!$B$3:$B$18,0),MATCH('Raw Data'!M590,'Bảng Giá'!$C$2:$H$2,0))</f>
        <v>22500</v>
      </c>
      <c r="K590" s="12">
        <v>22700</v>
      </c>
      <c r="L590" s="36">
        <f t="shared" si="54"/>
        <v>0.75582653935271082</v>
      </c>
      <c r="M590" t="str">
        <f>'References data'!H591</f>
        <v>Nội Vùng</v>
      </c>
      <c r="N590">
        <f t="shared" si="55"/>
        <v>0.86</v>
      </c>
      <c r="O590">
        <f t="shared" si="56"/>
        <v>-200</v>
      </c>
      <c r="P590" t="str">
        <f>IF(AND(N590&gt;0,N590&lt;=0.05),'Bảng Giá'!$B$3,IF(AND(N590&lt;=0.1,N590&gt;0.05),'Bảng Giá'!$B$4,IF(AND('Raw Data'!N590&gt;0.1,'Raw Data'!N590&lt;=0.25),'Bảng Giá'!$B$5,IF(AND('Raw Data'!N590&gt;0.25,'Raw Data'!N590&lt;=0.5),'Bảng Giá'!$B$6,IF(AND('Raw Data'!N590&gt;0.5,'Raw Data'!N590&lt;=1),'Bảng Giá'!$B$7,IF(AND('Raw Data'!N590&gt;1,'Raw Data'!N590&lt;=1.5),'Bảng Giá'!$B$8,IF(AND('Raw Data'!N590&gt;1.5,'Raw Data'!N590&lt;=2),'Bảng Giá'!$B$9,IF(AND('Raw Data'!N590&gt;2,'Raw Data'!N590&lt;=2.5),'Bảng Giá'!$B$10,IF(AND('Raw Data'!N590&gt;2.5,'Raw Data'!N590&lt;=3),'Bảng Giá'!$B$11,IF(AND('Raw Data'!N590&gt;3,'Raw Data'!N590&lt;=3.5),'Bảng Giá'!$B$12,IF(AND('Raw Data'!N590&gt;3.5,'Raw Data'!N590&lt;=4),'Bảng Giá'!$B$13,IF(AND('Raw Data'!N590&gt;4,'Raw Data'!N590&lt;=4.5),'Bảng Giá'!$B$14,IF(AND('Raw Data'!N590&gt;4.5,'Raw Data'!N590&lt;=5),'Bảng Giá'!$B$15,IF(AND('Raw Data'!N590&gt;5,'Raw Data'!N590&lt;=5.5),'Bảng Giá'!$B$16,IF(AND('Raw Data'!N590&gt;5.5,'Raw Data'!N590&lt;=6),'Bảng Giá'!$B$17,'Bảng Giá'!$B$18)))))))))))))))</f>
        <v>0.5&lt;x&lt;=1</v>
      </c>
      <c r="Q590" s="48">
        <f t="shared" si="57"/>
        <v>-8.8105726872246704E-3</v>
      </c>
      <c r="R590">
        <f t="shared" si="58"/>
        <v>27000</v>
      </c>
      <c r="S590">
        <f t="shared" si="59"/>
        <v>4300</v>
      </c>
    </row>
    <row r="591" spans="1:19" x14ac:dyDescent="0.25">
      <c r="A591" s="12">
        <v>590</v>
      </c>
      <c r="B591" s="12" t="s">
        <v>293</v>
      </c>
      <c r="C591" s="19">
        <v>31677136935799</v>
      </c>
      <c r="D591" s="20">
        <v>43017.846587615742</v>
      </c>
      <c r="E591" s="21">
        <v>43019.667046377312</v>
      </c>
      <c r="F591" s="13" t="s">
        <v>302</v>
      </c>
      <c r="G591" s="12">
        <v>680</v>
      </c>
      <c r="H591" s="22" t="s">
        <v>114</v>
      </c>
      <c r="I591" s="22" t="s">
        <v>167</v>
      </c>
      <c r="J591" s="37">
        <f>INDEX('Bảng Giá'!$C$3:$H$18,MATCH('Raw Data'!P591,'Bảng Giá'!$B$3:$B$18,0),MATCH('Raw Data'!M591,'Bảng Giá'!$C$2:$H$2,0))</f>
        <v>22500</v>
      </c>
      <c r="K591" s="12">
        <v>22700</v>
      </c>
      <c r="L591" s="36">
        <f t="shared" si="54"/>
        <v>1.8204587615691707</v>
      </c>
      <c r="M591" t="str">
        <f>'References data'!H592</f>
        <v>Nội Vùng</v>
      </c>
      <c r="N591">
        <f t="shared" si="55"/>
        <v>0.68</v>
      </c>
      <c r="O591">
        <f t="shared" si="56"/>
        <v>-200</v>
      </c>
      <c r="P591" t="str">
        <f>IF(AND(N591&gt;0,N591&lt;=0.05),'Bảng Giá'!$B$3,IF(AND(N591&lt;=0.1,N591&gt;0.05),'Bảng Giá'!$B$4,IF(AND('Raw Data'!N591&gt;0.1,'Raw Data'!N591&lt;=0.25),'Bảng Giá'!$B$5,IF(AND('Raw Data'!N591&gt;0.25,'Raw Data'!N591&lt;=0.5),'Bảng Giá'!$B$6,IF(AND('Raw Data'!N591&gt;0.5,'Raw Data'!N591&lt;=1),'Bảng Giá'!$B$7,IF(AND('Raw Data'!N591&gt;1,'Raw Data'!N591&lt;=1.5),'Bảng Giá'!$B$8,IF(AND('Raw Data'!N591&gt;1.5,'Raw Data'!N591&lt;=2),'Bảng Giá'!$B$9,IF(AND('Raw Data'!N591&gt;2,'Raw Data'!N591&lt;=2.5),'Bảng Giá'!$B$10,IF(AND('Raw Data'!N591&gt;2.5,'Raw Data'!N591&lt;=3),'Bảng Giá'!$B$11,IF(AND('Raw Data'!N591&gt;3,'Raw Data'!N591&lt;=3.5),'Bảng Giá'!$B$12,IF(AND('Raw Data'!N591&gt;3.5,'Raw Data'!N591&lt;=4),'Bảng Giá'!$B$13,IF(AND('Raw Data'!N591&gt;4,'Raw Data'!N591&lt;=4.5),'Bảng Giá'!$B$14,IF(AND('Raw Data'!N591&gt;4.5,'Raw Data'!N591&lt;=5),'Bảng Giá'!$B$15,IF(AND('Raw Data'!N591&gt;5,'Raw Data'!N591&lt;=5.5),'Bảng Giá'!$B$16,IF(AND('Raw Data'!N591&gt;5.5,'Raw Data'!N591&lt;=6),'Bảng Giá'!$B$17,'Bảng Giá'!$B$18)))))))))))))))</f>
        <v>0.5&lt;x&lt;=1</v>
      </c>
      <c r="Q591" s="48">
        <f t="shared" si="57"/>
        <v>-8.8105726872246704E-3</v>
      </c>
      <c r="R591">
        <f t="shared" si="58"/>
        <v>27000</v>
      </c>
      <c r="S591">
        <f t="shared" si="59"/>
        <v>4300</v>
      </c>
    </row>
    <row r="592" spans="1:19" x14ac:dyDescent="0.25">
      <c r="A592" s="12">
        <v>591</v>
      </c>
      <c r="B592" s="12" t="s">
        <v>293</v>
      </c>
      <c r="C592" s="19">
        <v>31677136979884</v>
      </c>
      <c r="D592" s="20">
        <v>43020.716511226849</v>
      </c>
      <c r="E592" s="21">
        <v>43021.472491122688</v>
      </c>
      <c r="F592" s="13" t="s">
        <v>302</v>
      </c>
      <c r="G592" s="12">
        <v>250</v>
      </c>
      <c r="H592" s="22" t="s">
        <v>114</v>
      </c>
      <c r="I592" s="22" t="s">
        <v>373</v>
      </c>
      <c r="J592" s="37">
        <f>INDEX('Bảng Giá'!$C$3:$H$18,MATCH('Raw Data'!P592,'Bảng Giá'!$B$3:$B$18,0),MATCH('Raw Data'!M592,'Bảng Giá'!$C$2:$H$2,0))</f>
        <v>20000</v>
      </c>
      <c r="K592" s="12">
        <v>20100</v>
      </c>
      <c r="L592" s="36">
        <f t="shared" si="54"/>
        <v>0.7559798958391184</v>
      </c>
      <c r="M592" t="str">
        <f>'References data'!H593</f>
        <v>Nội Vùng</v>
      </c>
      <c r="N592">
        <f t="shared" si="55"/>
        <v>0.25</v>
      </c>
      <c r="O592">
        <f t="shared" si="56"/>
        <v>-100</v>
      </c>
      <c r="P592" t="str">
        <f>IF(AND(N592&gt;0,N592&lt;=0.05),'Bảng Giá'!$B$3,IF(AND(N592&lt;=0.1,N592&gt;0.05),'Bảng Giá'!$B$4,IF(AND('Raw Data'!N592&gt;0.1,'Raw Data'!N592&lt;=0.25),'Bảng Giá'!$B$5,IF(AND('Raw Data'!N592&gt;0.25,'Raw Data'!N592&lt;=0.5),'Bảng Giá'!$B$6,IF(AND('Raw Data'!N592&gt;0.5,'Raw Data'!N592&lt;=1),'Bảng Giá'!$B$7,IF(AND('Raw Data'!N592&gt;1,'Raw Data'!N592&lt;=1.5),'Bảng Giá'!$B$8,IF(AND('Raw Data'!N592&gt;1.5,'Raw Data'!N592&lt;=2),'Bảng Giá'!$B$9,IF(AND('Raw Data'!N592&gt;2,'Raw Data'!N592&lt;=2.5),'Bảng Giá'!$B$10,IF(AND('Raw Data'!N592&gt;2.5,'Raw Data'!N592&lt;=3),'Bảng Giá'!$B$11,IF(AND('Raw Data'!N592&gt;3,'Raw Data'!N592&lt;=3.5),'Bảng Giá'!$B$12,IF(AND('Raw Data'!N592&gt;3.5,'Raw Data'!N592&lt;=4),'Bảng Giá'!$B$13,IF(AND('Raw Data'!N592&gt;4,'Raw Data'!N592&lt;=4.5),'Bảng Giá'!$B$14,IF(AND('Raw Data'!N592&gt;4.5,'Raw Data'!N592&lt;=5),'Bảng Giá'!$B$15,IF(AND('Raw Data'!N592&gt;5,'Raw Data'!N592&lt;=5.5),'Bảng Giá'!$B$16,IF(AND('Raw Data'!N592&gt;5.5,'Raw Data'!N592&lt;=6),'Bảng Giá'!$B$17,'Bảng Giá'!$B$18)))))))))))))))</f>
        <v>0.1&lt;x&lt;=0.25</v>
      </c>
      <c r="Q592" s="48">
        <f t="shared" si="57"/>
        <v>-4.9751243781094526E-3</v>
      </c>
      <c r="R592">
        <f t="shared" si="58"/>
        <v>24000</v>
      </c>
      <c r="S592">
        <f t="shared" si="59"/>
        <v>3900</v>
      </c>
    </row>
    <row r="593" spans="1:19" x14ac:dyDescent="0.25">
      <c r="A593" s="12">
        <v>592</v>
      </c>
      <c r="B593" s="12" t="s">
        <v>293</v>
      </c>
      <c r="C593" s="19">
        <v>31677136922279</v>
      </c>
      <c r="D593" s="20">
        <v>43013.445268171294</v>
      </c>
      <c r="E593" s="21">
        <v>43014.697120370372</v>
      </c>
      <c r="F593" s="13" t="s">
        <v>302</v>
      </c>
      <c r="G593" s="12">
        <v>1000</v>
      </c>
      <c r="H593" s="22" t="s">
        <v>114</v>
      </c>
      <c r="I593" s="22" t="s">
        <v>374</v>
      </c>
      <c r="J593" s="37">
        <f>INDEX('Bảng Giá'!$C$3:$H$18,MATCH('Raw Data'!P593,'Bảng Giá'!$B$3:$B$18,0),MATCH('Raw Data'!M593,'Bảng Giá'!$C$2:$H$2,0))</f>
        <v>22500</v>
      </c>
      <c r="K593" s="12">
        <v>27700</v>
      </c>
      <c r="L593" s="36">
        <f t="shared" si="54"/>
        <v>1.2518521990787121</v>
      </c>
      <c r="M593" t="str">
        <f>'References data'!H594</f>
        <v>Nội Vùng</v>
      </c>
      <c r="N593">
        <f t="shared" si="55"/>
        <v>1</v>
      </c>
      <c r="O593">
        <f t="shared" si="56"/>
        <v>-5200</v>
      </c>
      <c r="P593" t="str">
        <f>IF(AND(N593&gt;0,N593&lt;=0.05),'Bảng Giá'!$B$3,IF(AND(N593&lt;=0.1,N593&gt;0.05),'Bảng Giá'!$B$4,IF(AND('Raw Data'!N593&gt;0.1,'Raw Data'!N593&lt;=0.25),'Bảng Giá'!$B$5,IF(AND('Raw Data'!N593&gt;0.25,'Raw Data'!N593&lt;=0.5),'Bảng Giá'!$B$6,IF(AND('Raw Data'!N593&gt;0.5,'Raw Data'!N593&lt;=1),'Bảng Giá'!$B$7,IF(AND('Raw Data'!N593&gt;1,'Raw Data'!N593&lt;=1.5),'Bảng Giá'!$B$8,IF(AND('Raw Data'!N593&gt;1.5,'Raw Data'!N593&lt;=2),'Bảng Giá'!$B$9,IF(AND('Raw Data'!N593&gt;2,'Raw Data'!N593&lt;=2.5),'Bảng Giá'!$B$10,IF(AND('Raw Data'!N593&gt;2.5,'Raw Data'!N593&lt;=3),'Bảng Giá'!$B$11,IF(AND('Raw Data'!N593&gt;3,'Raw Data'!N593&lt;=3.5),'Bảng Giá'!$B$12,IF(AND('Raw Data'!N593&gt;3.5,'Raw Data'!N593&lt;=4),'Bảng Giá'!$B$13,IF(AND('Raw Data'!N593&gt;4,'Raw Data'!N593&lt;=4.5),'Bảng Giá'!$B$14,IF(AND('Raw Data'!N593&gt;4.5,'Raw Data'!N593&lt;=5),'Bảng Giá'!$B$15,IF(AND('Raw Data'!N593&gt;5,'Raw Data'!N593&lt;=5.5),'Bảng Giá'!$B$16,IF(AND('Raw Data'!N593&gt;5.5,'Raw Data'!N593&lt;=6),'Bảng Giá'!$B$17,'Bảng Giá'!$B$18)))))))))))))))</f>
        <v>0.5&lt;x&lt;=1</v>
      </c>
      <c r="Q593" s="48">
        <f t="shared" si="57"/>
        <v>-0.18772563176895307</v>
      </c>
      <c r="R593">
        <f t="shared" si="58"/>
        <v>27000</v>
      </c>
      <c r="S593">
        <f t="shared" si="59"/>
        <v>-700</v>
      </c>
    </row>
    <row r="594" spans="1:19" x14ac:dyDescent="0.25">
      <c r="A594" s="12">
        <v>593</v>
      </c>
      <c r="B594" s="12" t="s">
        <v>293</v>
      </c>
      <c r="C594" s="19">
        <v>31677136915665</v>
      </c>
      <c r="D594" s="20">
        <v>43012.972068402778</v>
      </c>
      <c r="E594" s="21">
        <v>43014.473727002318</v>
      </c>
      <c r="F594" s="13" t="s">
        <v>302</v>
      </c>
      <c r="G594" s="12">
        <v>600</v>
      </c>
      <c r="H594" s="22" t="s">
        <v>114</v>
      </c>
      <c r="I594" s="22" t="s">
        <v>375</v>
      </c>
      <c r="J594" s="37">
        <f>INDEX('Bảng Giá'!$C$3:$H$18,MATCH('Raw Data'!P594,'Bảng Giá'!$B$3:$B$18,0),MATCH('Raw Data'!M594,'Bảng Giá'!$C$2:$H$2,0))</f>
        <v>22500</v>
      </c>
      <c r="K594" s="12">
        <v>22700</v>
      </c>
      <c r="L594" s="36">
        <f t="shared" si="54"/>
        <v>1.501658599539951</v>
      </c>
      <c r="M594" t="str">
        <f>'References data'!H595</f>
        <v>Nội Vùng</v>
      </c>
      <c r="N594">
        <f t="shared" si="55"/>
        <v>0.6</v>
      </c>
      <c r="O594">
        <f t="shared" si="56"/>
        <v>-200</v>
      </c>
      <c r="P594" t="str">
        <f>IF(AND(N594&gt;0,N594&lt;=0.05),'Bảng Giá'!$B$3,IF(AND(N594&lt;=0.1,N594&gt;0.05),'Bảng Giá'!$B$4,IF(AND('Raw Data'!N594&gt;0.1,'Raw Data'!N594&lt;=0.25),'Bảng Giá'!$B$5,IF(AND('Raw Data'!N594&gt;0.25,'Raw Data'!N594&lt;=0.5),'Bảng Giá'!$B$6,IF(AND('Raw Data'!N594&gt;0.5,'Raw Data'!N594&lt;=1),'Bảng Giá'!$B$7,IF(AND('Raw Data'!N594&gt;1,'Raw Data'!N594&lt;=1.5),'Bảng Giá'!$B$8,IF(AND('Raw Data'!N594&gt;1.5,'Raw Data'!N594&lt;=2),'Bảng Giá'!$B$9,IF(AND('Raw Data'!N594&gt;2,'Raw Data'!N594&lt;=2.5),'Bảng Giá'!$B$10,IF(AND('Raw Data'!N594&gt;2.5,'Raw Data'!N594&lt;=3),'Bảng Giá'!$B$11,IF(AND('Raw Data'!N594&gt;3,'Raw Data'!N594&lt;=3.5),'Bảng Giá'!$B$12,IF(AND('Raw Data'!N594&gt;3.5,'Raw Data'!N594&lt;=4),'Bảng Giá'!$B$13,IF(AND('Raw Data'!N594&gt;4,'Raw Data'!N594&lt;=4.5),'Bảng Giá'!$B$14,IF(AND('Raw Data'!N594&gt;4.5,'Raw Data'!N594&lt;=5),'Bảng Giá'!$B$15,IF(AND('Raw Data'!N594&gt;5,'Raw Data'!N594&lt;=5.5),'Bảng Giá'!$B$16,IF(AND('Raw Data'!N594&gt;5.5,'Raw Data'!N594&lt;=6),'Bảng Giá'!$B$17,'Bảng Giá'!$B$18)))))))))))))))</f>
        <v>0.5&lt;x&lt;=1</v>
      </c>
      <c r="Q594" s="48">
        <f t="shared" si="57"/>
        <v>-8.8105726872246704E-3</v>
      </c>
      <c r="R594">
        <f t="shared" si="58"/>
        <v>27000</v>
      </c>
      <c r="S594">
        <f t="shared" si="59"/>
        <v>4300</v>
      </c>
    </row>
    <row r="595" spans="1:19" x14ac:dyDescent="0.25">
      <c r="A595" s="12">
        <v>594</v>
      </c>
      <c r="B595" s="12" t="s">
        <v>293</v>
      </c>
      <c r="C595" s="19">
        <v>31677136932474</v>
      </c>
      <c r="D595" s="20">
        <v>43014.687552314812</v>
      </c>
      <c r="E595" s="21">
        <v>43015.512390625001</v>
      </c>
      <c r="F595" s="13" t="s">
        <v>302</v>
      </c>
      <c r="G595" s="12">
        <v>1800</v>
      </c>
      <c r="H595" s="22" t="s">
        <v>114</v>
      </c>
      <c r="I595" s="22" t="s">
        <v>287</v>
      </c>
      <c r="J595" s="37">
        <f>INDEX('Bảng Giá'!$C$3:$H$18,MATCH('Raw Data'!P595,'Bảng Giá'!$B$3:$B$18,0),MATCH('Raw Data'!M595,'Bảng Giá'!$C$2:$H$2,0))</f>
        <v>32000</v>
      </c>
      <c r="K595" s="12">
        <v>32200</v>
      </c>
      <c r="L595" s="36">
        <f t="shared" si="54"/>
        <v>0.82483831018907949</v>
      </c>
      <c r="M595" t="str">
        <f>'References data'!H596</f>
        <v>Nội Vùng</v>
      </c>
      <c r="N595">
        <f t="shared" si="55"/>
        <v>1.8</v>
      </c>
      <c r="O595">
        <f t="shared" si="56"/>
        <v>-200</v>
      </c>
      <c r="P595" t="str">
        <f>IF(AND(N595&gt;0,N595&lt;=0.05),'Bảng Giá'!$B$3,IF(AND(N595&lt;=0.1,N595&gt;0.05),'Bảng Giá'!$B$4,IF(AND('Raw Data'!N595&gt;0.1,'Raw Data'!N595&lt;=0.25),'Bảng Giá'!$B$5,IF(AND('Raw Data'!N595&gt;0.25,'Raw Data'!N595&lt;=0.5),'Bảng Giá'!$B$6,IF(AND('Raw Data'!N595&gt;0.5,'Raw Data'!N595&lt;=1),'Bảng Giá'!$B$7,IF(AND('Raw Data'!N595&gt;1,'Raw Data'!N595&lt;=1.5),'Bảng Giá'!$B$8,IF(AND('Raw Data'!N595&gt;1.5,'Raw Data'!N595&lt;=2),'Bảng Giá'!$B$9,IF(AND('Raw Data'!N595&gt;2,'Raw Data'!N595&lt;=2.5),'Bảng Giá'!$B$10,IF(AND('Raw Data'!N595&gt;2.5,'Raw Data'!N595&lt;=3),'Bảng Giá'!$B$11,IF(AND('Raw Data'!N595&gt;3,'Raw Data'!N595&lt;=3.5),'Bảng Giá'!$B$12,IF(AND('Raw Data'!N595&gt;3.5,'Raw Data'!N595&lt;=4),'Bảng Giá'!$B$13,IF(AND('Raw Data'!N595&gt;4,'Raw Data'!N595&lt;=4.5),'Bảng Giá'!$B$14,IF(AND('Raw Data'!N595&gt;4.5,'Raw Data'!N595&lt;=5),'Bảng Giá'!$B$15,IF(AND('Raw Data'!N595&gt;5,'Raw Data'!N595&lt;=5.5),'Bảng Giá'!$B$16,IF(AND('Raw Data'!N595&gt;5.5,'Raw Data'!N595&lt;=6),'Bảng Giá'!$B$17,'Bảng Giá'!$B$18)))))))))))))))</f>
        <v>1.5&lt;x&lt;=2</v>
      </c>
      <c r="Q595" s="48">
        <f t="shared" si="57"/>
        <v>-6.2111801242236021E-3</v>
      </c>
      <c r="R595">
        <f t="shared" si="58"/>
        <v>38400</v>
      </c>
      <c r="S595">
        <f t="shared" si="59"/>
        <v>6200</v>
      </c>
    </row>
    <row r="596" spans="1:19" x14ac:dyDescent="0.25">
      <c r="A596" s="12">
        <v>595</v>
      </c>
      <c r="B596" s="12" t="s">
        <v>293</v>
      </c>
      <c r="C596" s="19">
        <v>31677136939210</v>
      </c>
      <c r="D596" s="20">
        <v>43015.505939085648</v>
      </c>
      <c r="E596" s="21">
        <v>43016.687373726854</v>
      </c>
      <c r="F596" s="13" t="s">
        <v>302</v>
      </c>
      <c r="G596" s="12">
        <v>4900</v>
      </c>
      <c r="H596" s="22" t="s">
        <v>114</v>
      </c>
      <c r="I596" s="22" t="s">
        <v>157</v>
      </c>
      <c r="J596" s="37">
        <f>INDEX('Bảng Giá'!$C$3:$H$18,MATCH('Raw Data'!P596,'Bảng Giá'!$B$3:$B$18,0),MATCH('Raw Data'!M596,'Bảng Giá'!$C$2:$H$2,0))</f>
        <v>54000</v>
      </c>
      <c r="K596" s="12">
        <v>54300</v>
      </c>
      <c r="L596" s="36">
        <f t="shared" si="54"/>
        <v>1.1814346412065788</v>
      </c>
      <c r="M596" t="str">
        <f>'References data'!H597</f>
        <v>Nội Vùng</v>
      </c>
      <c r="N596">
        <f t="shared" si="55"/>
        <v>4.9000000000000004</v>
      </c>
      <c r="O596">
        <f t="shared" si="56"/>
        <v>-300</v>
      </c>
      <c r="P596" t="str">
        <f>IF(AND(N596&gt;0,N596&lt;=0.05),'Bảng Giá'!$B$3,IF(AND(N596&lt;=0.1,N596&gt;0.05),'Bảng Giá'!$B$4,IF(AND('Raw Data'!N596&gt;0.1,'Raw Data'!N596&lt;=0.25),'Bảng Giá'!$B$5,IF(AND('Raw Data'!N596&gt;0.25,'Raw Data'!N596&lt;=0.5),'Bảng Giá'!$B$6,IF(AND('Raw Data'!N596&gt;0.5,'Raw Data'!N596&lt;=1),'Bảng Giá'!$B$7,IF(AND('Raw Data'!N596&gt;1,'Raw Data'!N596&lt;=1.5),'Bảng Giá'!$B$8,IF(AND('Raw Data'!N596&gt;1.5,'Raw Data'!N596&lt;=2),'Bảng Giá'!$B$9,IF(AND('Raw Data'!N596&gt;2,'Raw Data'!N596&lt;=2.5),'Bảng Giá'!$B$10,IF(AND('Raw Data'!N596&gt;2.5,'Raw Data'!N596&lt;=3),'Bảng Giá'!$B$11,IF(AND('Raw Data'!N596&gt;3,'Raw Data'!N596&lt;=3.5),'Bảng Giá'!$B$12,IF(AND('Raw Data'!N596&gt;3.5,'Raw Data'!N596&lt;=4),'Bảng Giá'!$B$13,IF(AND('Raw Data'!N596&gt;4,'Raw Data'!N596&lt;=4.5),'Bảng Giá'!$B$14,IF(AND('Raw Data'!N596&gt;4.5,'Raw Data'!N596&lt;=5),'Bảng Giá'!$B$15,IF(AND('Raw Data'!N596&gt;5,'Raw Data'!N596&lt;=5.5),'Bảng Giá'!$B$16,IF(AND('Raw Data'!N596&gt;5.5,'Raw Data'!N596&lt;=6),'Bảng Giá'!$B$17,'Bảng Giá'!$B$18)))))))))))))))</f>
        <v>4.5&lt;x&lt;=5</v>
      </c>
      <c r="Q596" s="48">
        <f t="shared" si="57"/>
        <v>-5.5248618784530384E-3</v>
      </c>
      <c r="R596">
        <f t="shared" si="58"/>
        <v>64800</v>
      </c>
      <c r="S596">
        <f t="shared" si="59"/>
        <v>10500</v>
      </c>
    </row>
    <row r="597" spans="1:19" x14ac:dyDescent="0.25">
      <c r="A597" s="12">
        <v>596</v>
      </c>
      <c r="B597" s="12" t="s">
        <v>293</v>
      </c>
      <c r="C597" s="19">
        <v>31677136934484</v>
      </c>
      <c r="D597" s="20">
        <v>43017.846592442133</v>
      </c>
      <c r="E597" s="21">
        <v>43019.554448958334</v>
      </c>
      <c r="F597" s="13" t="s">
        <v>302</v>
      </c>
      <c r="G597" s="12">
        <v>250</v>
      </c>
      <c r="H597" s="22" t="s">
        <v>114</v>
      </c>
      <c r="I597" s="22" t="s">
        <v>376</v>
      </c>
      <c r="J597" s="37">
        <f>INDEX('Bảng Giá'!$C$3:$H$18,MATCH('Raw Data'!P597,'Bảng Giá'!$B$3:$B$18,0),MATCH('Raw Data'!M597,'Bảng Giá'!$C$2:$H$2,0))</f>
        <v>20000</v>
      </c>
      <c r="K597" s="12">
        <v>20100</v>
      </c>
      <c r="L597" s="36">
        <f t="shared" si="54"/>
        <v>1.7078565162009909</v>
      </c>
      <c r="M597" t="str">
        <f>'References data'!H598</f>
        <v>Nội Vùng</v>
      </c>
      <c r="N597">
        <f t="shared" si="55"/>
        <v>0.25</v>
      </c>
      <c r="O597">
        <f t="shared" si="56"/>
        <v>-100</v>
      </c>
      <c r="P597" t="str">
        <f>IF(AND(N597&gt;0,N597&lt;=0.05),'Bảng Giá'!$B$3,IF(AND(N597&lt;=0.1,N597&gt;0.05),'Bảng Giá'!$B$4,IF(AND('Raw Data'!N597&gt;0.1,'Raw Data'!N597&lt;=0.25),'Bảng Giá'!$B$5,IF(AND('Raw Data'!N597&gt;0.25,'Raw Data'!N597&lt;=0.5),'Bảng Giá'!$B$6,IF(AND('Raw Data'!N597&gt;0.5,'Raw Data'!N597&lt;=1),'Bảng Giá'!$B$7,IF(AND('Raw Data'!N597&gt;1,'Raw Data'!N597&lt;=1.5),'Bảng Giá'!$B$8,IF(AND('Raw Data'!N597&gt;1.5,'Raw Data'!N597&lt;=2),'Bảng Giá'!$B$9,IF(AND('Raw Data'!N597&gt;2,'Raw Data'!N597&lt;=2.5),'Bảng Giá'!$B$10,IF(AND('Raw Data'!N597&gt;2.5,'Raw Data'!N597&lt;=3),'Bảng Giá'!$B$11,IF(AND('Raw Data'!N597&gt;3,'Raw Data'!N597&lt;=3.5),'Bảng Giá'!$B$12,IF(AND('Raw Data'!N597&gt;3.5,'Raw Data'!N597&lt;=4),'Bảng Giá'!$B$13,IF(AND('Raw Data'!N597&gt;4,'Raw Data'!N597&lt;=4.5),'Bảng Giá'!$B$14,IF(AND('Raw Data'!N597&gt;4.5,'Raw Data'!N597&lt;=5),'Bảng Giá'!$B$15,IF(AND('Raw Data'!N597&gt;5,'Raw Data'!N597&lt;=5.5),'Bảng Giá'!$B$16,IF(AND('Raw Data'!N597&gt;5.5,'Raw Data'!N597&lt;=6),'Bảng Giá'!$B$17,'Bảng Giá'!$B$18)))))))))))))))</f>
        <v>0.1&lt;x&lt;=0.25</v>
      </c>
      <c r="Q597" s="48">
        <f t="shared" si="57"/>
        <v>-4.9751243781094526E-3</v>
      </c>
      <c r="R597">
        <f t="shared" si="58"/>
        <v>24000</v>
      </c>
      <c r="S597">
        <f t="shared" si="59"/>
        <v>3900</v>
      </c>
    </row>
    <row r="598" spans="1:19" x14ac:dyDescent="0.25">
      <c r="A598" s="12">
        <v>597</v>
      </c>
      <c r="B598" s="12" t="s">
        <v>293</v>
      </c>
      <c r="C598" s="19">
        <v>31677136925939</v>
      </c>
      <c r="D598" s="20">
        <v>43015.489294675928</v>
      </c>
      <c r="E598" s="21">
        <v>43016.436655173609</v>
      </c>
      <c r="F598" s="13" t="s">
        <v>302</v>
      </c>
      <c r="G598" s="12">
        <v>360</v>
      </c>
      <c r="H598" s="22" t="s">
        <v>114</v>
      </c>
      <c r="I598" s="22" t="s">
        <v>190</v>
      </c>
      <c r="J598" s="37">
        <f>INDEX('Bảng Giá'!$C$3:$H$18,MATCH('Raw Data'!P598,'Bảng Giá'!$B$3:$B$18,0),MATCH('Raw Data'!M598,'Bảng Giá'!$C$2:$H$2,0))</f>
        <v>20000</v>
      </c>
      <c r="K598" s="12">
        <v>20100</v>
      </c>
      <c r="L598" s="36">
        <f t="shared" si="54"/>
        <v>0.94736049768107478</v>
      </c>
      <c r="M598" t="str">
        <f>'References data'!H599</f>
        <v>Nội Vùng</v>
      </c>
      <c r="N598">
        <f t="shared" si="55"/>
        <v>0.36</v>
      </c>
      <c r="O598">
        <f t="shared" si="56"/>
        <v>-100</v>
      </c>
      <c r="P598" t="str">
        <f>IF(AND(N598&gt;0,N598&lt;=0.05),'Bảng Giá'!$B$3,IF(AND(N598&lt;=0.1,N598&gt;0.05),'Bảng Giá'!$B$4,IF(AND('Raw Data'!N598&gt;0.1,'Raw Data'!N598&lt;=0.25),'Bảng Giá'!$B$5,IF(AND('Raw Data'!N598&gt;0.25,'Raw Data'!N598&lt;=0.5),'Bảng Giá'!$B$6,IF(AND('Raw Data'!N598&gt;0.5,'Raw Data'!N598&lt;=1),'Bảng Giá'!$B$7,IF(AND('Raw Data'!N598&gt;1,'Raw Data'!N598&lt;=1.5),'Bảng Giá'!$B$8,IF(AND('Raw Data'!N598&gt;1.5,'Raw Data'!N598&lt;=2),'Bảng Giá'!$B$9,IF(AND('Raw Data'!N598&gt;2,'Raw Data'!N598&lt;=2.5),'Bảng Giá'!$B$10,IF(AND('Raw Data'!N598&gt;2.5,'Raw Data'!N598&lt;=3),'Bảng Giá'!$B$11,IF(AND('Raw Data'!N598&gt;3,'Raw Data'!N598&lt;=3.5),'Bảng Giá'!$B$12,IF(AND('Raw Data'!N598&gt;3.5,'Raw Data'!N598&lt;=4),'Bảng Giá'!$B$13,IF(AND('Raw Data'!N598&gt;4,'Raw Data'!N598&lt;=4.5),'Bảng Giá'!$B$14,IF(AND('Raw Data'!N598&gt;4.5,'Raw Data'!N598&lt;=5),'Bảng Giá'!$B$15,IF(AND('Raw Data'!N598&gt;5,'Raw Data'!N598&lt;=5.5),'Bảng Giá'!$B$16,IF(AND('Raw Data'!N598&gt;5.5,'Raw Data'!N598&lt;=6),'Bảng Giá'!$B$17,'Bảng Giá'!$B$18)))))))))))))))</f>
        <v>0.25&lt;x&lt;=0.5</v>
      </c>
      <c r="Q598" s="48">
        <f t="shared" si="57"/>
        <v>-4.9751243781094526E-3</v>
      </c>
      <c r="R598">
        <f t="shared" si="58"/>
        <v>24000</v>
      </c>
      <c r="S598">
        <f t="shared" si="59"/>
        <v>3900</v>
      </c>
    </row>
    <row r="599" spans="1:19" x14ac:dyDescent="0.25">
      <c r="A599" s="12">
        <v>598</v>
      </c>
      <c r="B599" s="12" t="s">
        <v>293</v>
      </c>
      <c r="C599" s="19">
        <v>31677136916201</v>
      </c>
      <c r="D599" s="20">
        <v>43012.679534490744</v>
      </c>
      <c r="E599" s="21">
        <v>43014.728151238429</v>
      </c>
      <c r="F599" s="13" t="s">
        <v>302</v>
      </c>
      <c r="G599" s="12">
        <v>320</v>
      </c>
      <c r="H599" s="22" t="s">
        <v>114</v>
      </c>
      <c r="I599" s="22" t="s">
        <v>357</v>
      </c>
      <c r="J599" s="37">
        <f>INDEX('Bảng Giá'!$C$3:$H$18,MATCH('Raw Data'!P599,'Bảng Giá'!$B$3:$B$18,0),MATCH('Raw Data'!M599,'Bảng Giá'!$C$2:$H$2,0))</f>
        <v>20000</v>
      </c>
      <c r="K599" s="12">
        <v>20100</v>
      </c>
      <c r="L599" s="36">
        <f t="shared" si="54"/>
        <v>2.0486167476847186</v>
      </c>
      <c r="M599" t="str">
        <f>'References data'!H600</f>
        <v>Nội Vùng</v>
      </c>
      <c r="N599">
        <f t="shared" si="55"/>
        <v>0.32</v>
      </c>
      <c r="O599">
        <f t="shared" si="56"/>
        <v>-100</v>
      </c>
      <c r="P599" t="str">
        <f>IF(AND(N599&gt;0,N599&lt;=0.05),'Bảng Giá'!$B$3,IF(AND(N599&lt;=0.1,N599&gt;0.05),'Bảng Giá'!$B$4,IF(AND('Raw Data'!N599&gt;0.1,'Raw Data'!N599&lt;=0.25),'Bảng Giá'!$B$5,IF(AND('Raw Data'!N599&gt;0.25,'Raw Data'!N599&lt;=0.5),'Bảng Giá'!$B$6,IF(AND('Raw Data'!N599&gt;0.5,'Raw Data'!N599&lt;=1),'Bảng Giá'!$B$7,IF(AND('Raw Data'!N599&gt;1,'Raw Data'!N599&lt;=1.5),'Bảng Giá'!$B$8,IF(AND('Raw Data'!N599&gt;1.5,'Raw Data'!N599&lt;=2),'Bảng Giá'!$B$9,IF(AND('Raw Data'!N599&gt;2,'Raw Data'!N599&lt;=2.5),'Bảng Giá'!$B$10,IF(AND('Raw Data'!N599&gt;2.5,'Raw Data'!N599&lt;=3),'Bảng Giá'!$B$11,IF(AND('Raw Data'!N599&gt;3,'Raw Data'!N599&lt;=3.5),'Bảng Giá'!$B$12,IF(AND('Raw Data'!N599&gt;3.5,'Raw Data'!N599&lt;=4),'Bảng Giá'!$B$13,IF(AND('Raw Data'!N599&gt;4,'Raw Data'!N599&lt;=4.5),'Bảng Giá'!$B$14,IF(AND('Raw Data'!N599&gt;4.5,'Raw Data'!N599&lt;=5),'Bảng Giá'!$B$15,IF(AND('Raw Data'!N599&gt;5,'Raw Data'!N599&lt;=5.5),'Bảng Giá'!$B$16,IF(AND('Raw Data'!N599&gt;5.5,'Raw Data'!N599&lt;=6),'Bảng Giá'!$B$17,'Bảng Giá'!$B$18)))))))))))))))</f>
        <v>0.25&lt;x&lt;=0.5</v>
      </c>
      <c r="Q599" s="48">
        <f t="shared" si="57"/>
        <v>-4.9751243781094526E-3</v>
      </c>
      <c r="R599">
        <f t="shared" si="58"/>
        <v>24000</v>
      </c>
      <c r="S599">
        <f t="shared" si="59"/>
        <v>3900</v>
      </c>
    </row>
    <row r="600" spans="1:19" x14ac:dyDescent="0.25">
      <c r="A600" s="12">
        <v>599</v>
      </c>
      <c r="B600" s="12" t="s">
        <v>293</v>
      </c>
      <c r="C600" s="19">
        <v>31677136916065</v>
      </c>
      <c r="D600" s="20">
        <v>43012.665650891206</v>
      </c>
      <c r="E600" s="21">
        <v>43014.512266701386</v>
      </c>
      <c r="F600" s="13" t="s">
        <v>302</v>
      </c>
      <c r="G600" s="12">
        <v>2150</v>
      </c>
      <c r="H600" s="22" t="s">
        <v>114</v>
      </c>
      <c r="I600" s="22" t="s">
        <v>377</v>
      </c>
      <c r="J600" s="37">
        <f>INDEX('Bảng Giá'!$C$3:$H$18,MATCH('Raw Data'!P600,'Bảng Giá'!$B$3:$B$18,0),MATCH('Raw Data'!M600,'Bảng Giá'!$C$2:$H$2,0))</f>
        <v>38000</v>
      </c>
      <c r="K600" s="12">
        <v>38200</v>
      </c>
      <c r="L600" s="36">
        <f t="shared" si="54"/>
        <v>1.8466158101800829</v>
      </c>
      <c r="M600" t="str">
        <f>'References data'!H601</f>
        <v>Nội Vùng</v>
      </c>
      <c r="N600">
        <f t="shared" si="55"/>
        <v>2.15</v>
      </c>
      <c r="O600">
        <f t="shared" si="56"/>
        <v>-200</v>
      </c>
      <c r="P600" t="str">
        <f>IF(AND(N600&gt;0,N600&lt;=0.05),'Bảng Giá'!$B$3,IF(AND(N600&lt;=0.1,N600&gt;0.05),'Bảng Giá'!$B$4,IF(AND('Raw Data'!N600&gt;0.1,'Raw Data'!N600&lt;=0.25),'Bảng Giá'!$B$5,IF(AND('Raw Data'!N600&gt;0.25,'Raw Data'!N600&lt;=0.5),'Bảng Giá'!$B$6,IF(AND('Raw Data'!N600&gt;0.5,'Raw Data'!N600&lt;=1),'Bảng Giá'!$B$7,IF(AND('Raw Data'!N600&gt;1,'Raw Data'!N600&lt;=1.5),'Bảng Giá'!$B$8,IF(AND('Raw Data'!N600&gt;1.5,'Raw Data'!N600&lt;=2),'Bảng Giá'!$B$9,IF(AND('Raw Data'!N600&gt;2,'Raw Data'!N600&lt;=2.5),'Bảng Giá'!$B$10,IF(AND('Raw Data'!N600&gt;2.5,'Raw Data'!N600&lt;=3),'Bảng Giá'!$B$11,IF(AND('Raw Data'!N600&gt;3,'Raw Data'!N600&lt;=3.5),'Bảng Giá'!$B$12,IF(AND('Raw Data'!N600&gt;3.5,'Raw Data'!N600&lt;=4),'Bảng Giá'!$B$13,IF(AND('Raw Data'!N600&gt;4,'Raw Data'!N600&lt;=4.5),'Bảng Giá'!$B$14,IF(AND('Raw Data'!N600&gt;4.5,'Raw Data'!N600&lt;=5),'Bảng Giá'!$B$15,IF(AND('Raw Data'!N600&gt;5,'Raw Data'!N600&lt;=5.5),'Bảng Giá'!$B$16,IF(AND('Raw Data'!N600&gt;5.5,'Raw Data'!N600&lt;=6),'Bảng Giá'!$B$17,'Bảng Giá'!$B$18)))))))))))))))</f>
        <v>2&lt;x&lt;=2.5</v>
      </c>
      <c r="Q600" s="48">
        <f t="shared" si="57"/>
        <v>-5.235602094240838E-3</v>
      </c>
      <c r="R600">
        <f t="shared" si="58"/>
        <v>45600</v>
      </c>
      <c r="S600">
        <f t="shared" si="59"/>
        <v>7400</v>
      </c>
    </row>
    <row r="601" spans="1:19" x14ac:dyDescent="0.25">
      <c r="A601" s="12">
        <v>600</v>
      </c>
      <c r="B601" s="12" t="s">
        <v>293</v>
      </c>
      <c r="C601" s="19">
        <v>31677136915398</v>
      </c>
      <c r="D601" s="20">
        <v>43012.679552662034</v>
      </c>
      <c r="E601" s="21">
        <v>43014.605544131948</v>
      </c>
      <c r="F601" s="13" t="s">
        <v>302</v>
      </c>
      <c r="G601" s="12">
        <v>800</v>
      </c>
      <c r="H601" s="22" t="s">
        <v>114</v>
      </c>
      <c r="I601" s="22" t="s">
        <v>287</v>
      </c>
      <c r="J601" s="37">
        <f>INDEX('Bảng Giá'!$C$3:$H$18,MATCH('Raw Data'!P601,'Bảng Giá'!$B$3:$B$18,0),MATCH('Raw Data'!M601,'Bảng Giá'!$C$2:$H$2,0))</f>
        <v>22500</v>
      </c>
      <c r="K601" s="12">
        <v>22700</v>
      </c>
      <c r="L601" s="36">
        <f t="shared" si="54"/>
        <v>1.9259914699141518</v>
      </c>
      <c r="M601" t="str">
        <f>'References data'!H602</f>
        <v>Nội Vùng</v>
      </c>
      <c r="N601">
        <f t="shared" si="55"/>
        <v>0.8</v>
      </c>
      <c r="O601">
        <f t="shared" si="56"/>
        <v>-200</v>
      </c>
      <c r="P601" t="str">
        <f>IF(AND(N601&gt;0,N601&lt;=0.05),'Bảng Giá'!$B$3,IF(AND(N601&lt;=0.1,N601&gt;0.05),'Bảng Giá'!$B$4,IF(AND('Raw Data'!N601&gt;0.1,'Raw Data'!N601&lt;=0.25),'Bảng Giá'!$B$5,IF(AND('Raw Data'!N601&gt;0.25,'Raw Data'!N601&lt;=0.5),'Bảng Giá'!$B$6,IF(AND('Raw Data'!N601&gt;0.5,'Raw Data'!N601&lt;=1),'Bảng Giá'!$B$7,IF(AND('Raw Data'!N601&gt;1,'Raw Data'!N601&lt;=1.5),'Bảng Giá'!$B$8,IF(AND('Raw Data'!N601&gt;1.5,'Raw Data'!N601&lt;=2),'Bảng Giá'!$B$9,IF(AND('Raw Data'!N601&gt;2,'Raw Data'!N601&lt;=2.5),'Bảng Giá'!$B$10,IF(AND('Raw Data'!N601&gt;2.5,'Raw Data'!N601&lt;=3),'Bảng Giá'!$B$11,IF(AND('Raw Data'!N601&gt;3,'Raw Data'!N601&lt;=3.5),'Bảng Giá'!$B$12,IF(AND('Raw Data'!N601&gt;3.5,'Raw Data'!N601&lt;=4),'Bảng Giá'!$B$13,IF(AND('Raw Data'!N601&gt;4,'Raw Data'!N601&lt;=4.5),'Bảng Giá'!$B$14,IF(AND('Raw Data'!N601&gt;4.5,'Raw Data'!N601&lt;=5),'Bảng Giá'!$B$15,IF(AND('Raw Data'!N601&gt;5,'Raw Data'!N601&lt;=5.5),'Bảng Giá'!$B$16,IF(AND('Raw Data'!N601&gt;5.5,'Raw Data'!N601&lt;=6),'Bảng Giá'!$B$17,'Bảng Giá'!$B$18)))))))))))))))</f>
        <v>0.5&lt;x&lt;=1</v>
      </c>
      <c r="Q601" s="48">
        <f t="shared" si="57"/>
        <v>-8.8105726872246704E-3</v>
      </c>
      <c r="R601">
        <f t="shared" si="58"/>
        <v>27000</v>
      </c>
      <c r="S601">
        <f t="shared" si="59"/>
        <v>4300</v>
      </c>
    </row>
    <row r="602" spans="1:19" x14ac:dyDescent="0.25">
      <c r="A602" s="12">
        <v>601</v>
      </c>
      <c r="B602" s="12" t="s">
        <v>293</v>
      </c>
      <c r="C602" s="19">
        <v>31677136916145</v>
      </c>
      <c r="D602" s="20">
        <v>43012.679519409721</v>
      </c>
      <c r="E602" s="21">
        <v>43014.506815312503</v>
      </c>
      <c r="F602" s="13" t="s">
        <v>302</v>
      </c>
      <c r="G602" s="12">
        <v>1210</v>
      </c>
      <c r="H602" s="22" t="s">
        <v>114</v>
      </c>
      <c r="I602" s="22" t="s">
        <v>196</v>
      </c>
      <c r="J602" s="37">
        <f>INDEX('Bảng Giá'!$C$3:$H$18,MATCH('Raw Data'!P602,'Bảng Giá'!$B$3:$B$18,0),MATCH('Raw Data'!M602,'Bảng Giá'!$C$2:$H$2,0))</f>
        <v>27500</v>
      </c>
      <c r="K602" s="12">
        <v>27700</v>
      </c>
      <c r="L602" s="36">
        <f t="shared" si="54"/>
        <v>1.8272959027817706</v>
      </c>
      <c r="M602" t="str">
        <f>'References data'!H603</f>
        <v>Nội Vùng</v>
      </c>
      <c r="N602">
        <f t="shared" si="55"/>
        <v>1.21</v>
      </c>
      <c r="O602">
        <f t="shared" si="56"/>
        <v>-200</v>
      </c>
      <c r="P602" t="str">
        <f>IF(AND(N602&gt;0,N602&lt;=0.05),'Bảng Giá'!$B$3,IF(AND(N602&lt;=0.1,N602&gt;0.05),'Bảng Giá'!$B$4,IF(AND('Raw Data'!N602&gt;0.1,'Raw Data'!N602&lt;=0.25),'Bảng Giá'!$B$5,IF(AND('Raw Data'!N602&gt;0.25,'Raw Data'!N602&lt;=0.5),'Bảng Giá'!$B$6,IF(AND('Raw Data'!N602&gt;0.5,'Raw Data'!N602&lt;=1),'Bảng Giá'!$B$7,IF(AND('Raw Data'!N602&gt;1,'Raw Data'!N602&lt;=1.5),'Bảng Giá'!$B$8,IF(AND('Raw Data'!N602&gt;1.5,'Raw Data'!N602&lt;=2),'Bảng Giá'!$B$9,IF(AND('Raw Data'!N602&gt;2,'Raw Data'!N602&lt;=2.5),'Bảng Giá'!$B$10,IF(AND('Raw Data'!N602&gt;2.5,'Raw Data'!N602&lt;=3),'Bảng Giá'!$B$11,IF(AND('Raw Data'!N602&gt;3,'Raw Data'!N602&lt;=3.5),'Bảng Giá'!$B$12,IF(AND('Raw Data'!N602&gt;3.5,'Raw Data'!N602&lt;=4),'Bảng Giá'!$B$13,IF(AND('Raw Data'!N602&gt;4,'Raw Data'!N602&lt;=4.5),'Bảng Giá'!$B$14,IF(AND('Raw Data'!N602&gt;4.5,'Raw Data'!N602&lt;=5),'Bảng Giá'!$B$15,IF(AND('Raw Data'!N602&gt;5,'Raw Data'!N602&lt;=5.5),'Bảng Giá'!$B$16,IF(AND('Raw Data'!N602&gt;5.5,'Raw Data'!N602&lt;=6),'Bảng Giá'!$B$17,'Bảng Giá'!$B$18)))))))))))))))</f>
        <v>1&lt;x&lt;=1.5</v>
      </c>
      <c r="Q602" s="48">
        <f t="shared" si="57"/>
        <v>-7.2202166064981952E-3</v>
      </c>
      <c r="R602">
        <f t="shared" si="58"/>
        <v>33000</v>
      </c>
      <c r="S602">
        <f t="shared" si="59"/>
        <v>5300</v>
      </c>
    </row>
    <row r="603" spans="1:19" x14ac:dyDescent="0.25">
      <c r="A603" s="12">
        <v>602</v>
      </c>
      <c r="B603" s="12" t="s">
        <v>293</v>
      </c>
      <c r="C603" s="19">
        <v>31677136922355</v>
      </c>
      <c r="D603" s="20">
        <v>43013.485711030095</v>
      </c>
      <c r="E603" s="21">
        <v>43014.685885798608</v>
      </c>
      <c r="F603" s="13" t="s">
        <v>302</v>
      </c>
      <c r="G603" s="12">
        <v>2150</v>
      </c>
      <c r="H603" s="22" t="s">
        <v>114</v>
      </c>
      <c r="I603" s="22" t="s">
        <v>378</v>
      </c>
      <c r="J603" s="37">
        <f>INDEX('Bảng Giá'!$C$3:$H$18,MATCH('Raw Data'!P603,'Bảng Giá'!$B$3:$B$18,0),MATCH('Raw Data'!M603,'Bảng Giá'!$C$2:$H$2,0))</f>
        <v>38000</v>
      </c>
      <c r="K603" s="12">
        <v>38200</v>
      </c>
      <c r="L603" s="36">
        <f t="shared" si="54"/>
        <v>1.2001747685135342</v>
      </c>
      <c r="M603" t="str">
        <f>'References data'!H604</f>
        <v>Nội Vùng</v>
      </c>
      <c r="N603">
        <f t="shared" si="55"/>
        <v>2.15</v>
      </c>
      <c r="O603">
        <f t="shared" si="56"/>
        <v>-200</v>
      </c>
      <c r="P603" t="str">
        <f>IF(AND(N603&gt;0,N603&lt;=0.05),'Bảng Giá'!$B$3,IF(AND(N603&lt;=0.1,N603&gt;0.05),'Bảng Giá'!$B$4,IF(AND('Raw Data'!N603&gt;0.1,'Raw Data'!N603&lt;=0.25),'Bảng Giá'!$B$5,IF(AND('Raw Data'!N603&gt;0.25,'Raw Data'!N603&lt;=0.5),'Bảng Giá'!$B$6,IF(AND('Raw Data'!N603&gt;0.5,'Raw Data'!N603&lt;=1),'Bảng Giá'!$B$7,IF(AND('Raw Data'!N603&gt;1,'Raw Data'!N603&lt;=1.5),'Bảng Giá'!$B$8,IF(AND('Raw Data'!N603&gt;1.5,'Raw Data'!N603&lt;=2),'Bảng Giá'!$B$9,IF(AND('Raw Data'!N603&gt;2,'Raw Data'!N603&lt;=2.5),'Bảng Giá'!$B$10,IF(AND('Raw Data'!N603&gt;2.5,'Raw Data'!N603&lt;=3),'Bảng Giá'!$B$11,IF(AND('Raw Data'!N603&gt;3,'Raw Data'!N603&lt;=3.5),'Bảng Giá'!$B$12,IF(AND('Raw Data'!N603&gt;3.5,'Raw Data'!N603&lt;=4),'Bảng Giá'!$B$13,IF(AND('Raw Data'!N603&gt;4,'Raw Data'!N603&lt;=4.5),'Bảng Giá'!$B$14,IF(AND('Raw Data'!N603&gt;4.5,'Raw Data'!N603&lt;=5),'Bảng Giá'!$B$15,IF(AND('Raw Data'!N603&gt;5,'Raw Data'!N603&lt;=5.5),'Bảng Giá'!$B$16,IF(AND('Raw Data'!N603&gt;5.5,'Raw Data'!N603&lt;=6),'Bảng Giá'!$B$17,'Bảng Giá'!$B$18)))))))))))))))</f>
        <v>2&lt;x&lt;=2.5</v>
      </c>
      <c r="Q603" s="48">
        <f t="shared" si="57"/>
        <v>-5.235602094240838E-3</v>
      </c>
      <c r="R603">
        <f t="shared" si="58"/>
        <v>45600</v>
      </c>
      <c r="S603">
        <f t="shared" si="59"/>
        <v>7400</v>
      </c>
    </row>
    <row r="604" spans="1:19" x14ac:dyDescent="0.25">
      <c r="A604" s="12">
        <v>603</v>
      </c>
      <c r="B604" s="12" t="s">
        <v>293</v>
      </c>
      <c r="C604" s="19">
        <v>31677136920916</v>
      </c>
      <c r="D604" s="20">
        <v>43017.935120289352</v>
      </c>
      <c r="E604" s="21">
        <v>43019.441259143518</v>
      </c>
      <c r="F604" s="13" t="s">
        <v>302</v>
      </c>
      <c r="G604" s="12">
        <v>970</v>
      </c>
      <c r="H604" s="22" t="s">
        <v>114</v>
      </c>
      <c r="I604" s="22" t="s">
        <v>379</v>
      </c>
      <c r="J604" s="37">
        <f>INDEX('Bảng Giá'!$C$3:$H$18,MATCH('Raw Data'!P604,'Bảng Giá'!$B$3:$B$18,0),MATCH('Raw Data'!M604,'Bảng Giá'!$C$2:$H$2,0))</f>
        <v>22500</v>
      </c>
      <c r="K604" s="12">
        <v>22700</v>
      </c>
      <c r="L604" s="36">
        <f t="shared" si="54"/>
        <v>1.5061388541653287</v>
      </c>
      <c r="M604" t="str">
        <f>'References data'!H605</f>
        <v>Nội Vùng</v>
      </c>
      <c r="N604">
        <f t="shared" si="55"/>
        <v>0.97</v>
      </c>
      <c r="O604">
        <f t="shared" si="56"/>
        <v>-200</v>
      </c>
      <c r="P604" t="str">
        <f>IF(AND(N604&gt;0,N604&lt;=0.05),'Bảng Giá'!$B$3,IF(AND(N604&lt;=0.1,N604&gt;0.05),'Bảng Giá'!$B$4,IF(AND('Raw Data'!N604&gt;0.1,'Raw Data'!N604&lt;=0.25),'Bảng Giá'!$B$5,IF(AND('Raw Data'!N604&gt;0.25,'Raw Data'!N604&lt;=0.5),'Bảng Giá'!$B$6,IF(AND('Raw Data'!N604&gt;0.5,'Raw Data'!N604&lt;=1),'Bảng Giá'!$B$7,IF(AND('Raw Data'!N604&gt;1,'Raw Data'!N604&lt;=1.5),'Bảng Giá'!$B$8,IF(AND('Raw Data'!N604&gt;1.5,'Raw Data'!N604&lt;=2),'Bảng Giá'!$B$9,IF(AND('Raw Data'!N604&gt;2,'Raw Data'!N604&lt;=2.5),'Bảng Giá'!$B$10,IF(AND('Raw Data'!N604&gt;2.5,'Raw Data'!N604&lt;=3),'Bảng Giá'!$B$11,IF(AND('Raw Data'!N604&gt;3,'Raw Data'!N604&lt;=3.5),'Bảng Giá'!$B$12,IF(AND('Raw Data'!N604&gt;3.5,'Raw Data'!N604&lt;=4),'Bảng Giá'!$B$13,IF(AND('Raw Data'!N604&gt;4,'Raw Data'!N604&lt;=4.5),'Bảng Giá'!$B$14,IF(AND('Raw Data'!N604&gt;4.5,'Raw Data'!N604&lt;=5),'Bảng Giá'!$B$15,IF(AND('Raw Data'!N604&gt;5,'Raw Data'!N604&lt;=5.5),'Bảng Giá'!$B$16,IF(AND('Raw Data'!N604&gt;5.5,'Raw Data'!N604&lt;=6),'Bảng Giá'!$B$17,'Bảng Giá'!$B$18)))))))))))))))</f>
        <v>0.5&lt;x&lt;=1</v>
      </c>
      <c r="Q604" s="48">
        <f t="shared" si="57"/>
        <v>-8.8105726872246704E-3</v>
      </c>
      <c r="R604">
        <f t="shared" si="58"/>
        <v>27000</v>
      </c>
      <c r="S604">
        <f t="shared" si="59"/>
        <v>4300</v>
      </c>
    </row>
    <row r="605" spans="1:19" x14ac:dyDescent="0.25">
      <c r="A605" s="12">
        <v>604</v>
      </c>
      <c r="B605" s="12" t="s">
        <v>293</v>
      </c>
      <c r="C605" s="19">
        <v>31677136935585</v>
      </c>
      <c r="D605" s="20">
        <v>43017.846602233796</v>
      </c>
      <c r="E605" s="21">
        <v>43019.752712615744</v>
      </c>
      <c r="F605" s="13" t="s">
        <v>302</v>
      </c>
      <c r="G605" s="12">
        <v>200</v>
      </c>
      <c r="H605" s="22" t="s">
        <v>114</v>
      </c>
      <c r="I605" s="22" t="s">
        <v>371</v>
      </c>
      <c r="J605" s="37">
        <f>INDEX('Bảng Giá'!$C$3:$H$18,MATCH('Raw Data'!P605,'Bảng Giá'!$B$3:$B$18,0),MATCH('Raw Data'!M605,'Bảng Giá'!$C$2:$H$2,0))</f>
        <v>20000</v>
      </c>
      <c r="K605" s="12">
        <v>20100</v>
      </c>
      <c r="L605" s="36">
        <f t="shared" si="54"/>
        <v>1.9061103819476557</v>
      </c>
      <c r="M605" t="str">
        <f>'References data'!H606</f>
        <v>Nội Vùng</v>
      </c>
      <c r="N605">
        <f t="shared" si="55"/>
        <v>0.2</v>
      </c>
      <c r="O605">
        <f t="shared" si="56"/>
        <v>-100</v>
      </c>
      <c r="P605" t="str">
        <f>IF(AND(N605&gt;0,N605&lt;=0.05),'Bảng Giá'!$B$3,IF(AND(N605&lt;=0.1,N605&gt;0.05),'Bảng Giá'!$B$4,IF(AND('Raw Data'!N605&gt;0.1,'Raw Data'!N605&lt;=0.25),'Bảng Giá'!$B$5,IF(AND('Raw Data'!N605&gt;0.25,'Raw Data'!N605&lt;=0.5),'Bảng Giá'!$B$6,IF(AND('Raw Data'!N605&gt;0.5,'Raw Data'!N605&lt;=1),'Bảng Giá'!$B$7,IF(AND('Raw Data'!N605&gt;1,'Raw Data'!N605&lt;=1.5),'Bảng Giá'!$B$8,IF(AND('Raw Data'!N605&gt;1.5,'Raw Data'!N605&lt;=2),'Bảng Giá'!$B$9,IF(AND('Raw Data'!N605&gt;2,'Raw Data'!N605&lt;=2.5),'Bảng Giá'!$B$10,IF(AND('Raw Data'!N605&gt;2.5,'Raw Data'!N605&lt;=3),'Bảng Giá'!$B$11,IF(AND('Raw Data'!N605&gt;3,'Raw Data'!N605&lt;=3.5),'Bảng Giá'!$B$12,IF(AND('Raw Data'!N605&gt;3.5,'Raw Data'!N605&lt;=4),'Bảng Giá'!$B$13,IF(AND('Raw Data'!N605&gt;4,'Raw Data'!N605&lt;=4.5),'Bảng Giá'!$B$14,IF(AND('Raw Data'!N605&gt;4.5,'Raw Data'!N605&lt;=5),'Bảng Giá'!$B$15,IF(AND('Raw Data'!N605&gt;5,'Raw Data'!N605&lt;=5.5),'Bảng Giá'!$B$16,IF(AND('Raw Data'!N605&gt;5.5,'Raw Data'!N605&lt;=6),'Bảng Giá'!$B$17,'Bảng Giá'!$B$18)))))))))))))))</f>
        <v>0.1&lt;x&lt;=0.25</v>
      </c>
      <c r="Q605" s="48">
        <f t="shared" si="57"/>
        <v>-4.9751243781094526E-3</v>
      </c>
      <c r="R605">
        <f t="shared" si="58"/>
        <v>24000</v>
      </c>
      <c r="S605">
        <f t="shared" si="59"/>
        <v>3900</v>
      </c>
    </row>
    <row r="606" spans="1:19" x14ac:dyDescent="0.25">
      <c r="A606" s="12">
        <v>605</v>
      </c>
      <c r="B606" s="12" t="s">
        <v>293</v>
      </c>
      <c r="C606" s="19">
        <v>31677136915378</v>
      </c>
      <c r="D606" s="20">
        <v>43012.665632372686</v>
      </c>
      <c r="E606" s="21">
        <v>43014.729005787034</v>
      </c>
      <c r="F606" s="13" t="s">
        <v>302</v>
      </c>
      <c r="G606" s="12">
        <v>1000</v>
      </c>
      <c r="H606" s="22" t="s">
        <v>114</v>
      </c>
      <c r="I606" s="22" t="s">
        <v>380</v>
      </c>
      <c r="J606" s="37">
        <f>INDEX('Bảng Giá'!$C$3:$H$18,MATCH('Raw Data'!P606,'Bảng Giá'!$B$3:$B$18,0),MATCH('Raw Data'!M606,'Bảng Giá'!$C$2:$H$2,0))</f>
        <v>22500</v>
      </c>
      <c r="K606" s="12">
        <v>27700</v>
      </c>
      <c r="L606" s="36">
        <f t="shared" si="54"/>
        <v>2.0633734143484617</v>
      </c>
      <c r="M606" t="str">
        <f>'References data'!H607</f>
        <v>Nội Vùng</v>
      </c>
      <c r="N606">
        <f t="shared" si="55"/>
        <v>1</v>
      </c>
      <c r="O606">
        <f t="shared" si="56"/>
        <v>-5200</v>
      </c>
      <c r="P606" t="str">
        <f>IF(AND(N606&gt;0,N606&lt;=0.05),'Bảng Giá'!$B$3,IF(AND(N606&lt;=0.1,N606&gt;0.05),'Bảng Giá'!$B$4,IF(AND('Raw Data'!N606&gt;0.1,'Raw Data'!N606&lt;=0.25),'Bảng Giá'!$B$5,IF(AND('Raw Data'!N606&gt;0.25,'Raw Data'!N606&lt;=0.5),'Bảng Giá'!$B$6,IF(AND('Raw Data'!N606&gt;0.5,'Raw Data'!N606&lt;=1),'Bảng Giá'!$B$7,IF(AND('Raw Data'!N606&gt;1,'Raw Data'!N606&lt;=1.5),'Bảng Giá'!$B$8,IF(AND('Raw Data'!N606&gt;1.5,'Raw Data'!N606&lt;=2),'Bảng Giá'!$B$9,IF(AND('Raw Data'!N606&gt;2,'Raw Data'!N606&lt;=2.5),'Bảng Giá'!$B$10,IF(AND('Raw Data'!N606&gt;2.5,'Raw Data'!N606&lt;=3),'Bảng Giá'!$B$11,IF(AND('Raw Data'!N606&gt;3,'Raw Data'!N606&lt;=3.5),'Bảng Giá'!$B$12,IF(AND('Raw Data'!N606&gt;3.5,'Raw Data'!N606&lt;=4),'Bảng Giá'!$B$13,IF(AND('Raw Data'!N606&gt;4,'Raw Data'!N606&lt;=4.5),'Bảng Giá'!$B$14,IF(AND('Raw Data'!N606&gt;4.5,'Raw Data'!N606&lt;=5),'Bảng Giá'!$B$15,IF(AND('Raw Data'!N606&gt;5,'Raw Data'!N606&lt;=5.5),'Bảng Giá'!$B$16,IF(AND('Raw Data'!N606&gt;5.5,'Raw Data'!N606&lt;=6),'Bảng Giá'!$B$17,'Bảng Giá'!$B$18)))))))))))))))</f>
        <v>0.5&lt;x&lt;=1</v>
      </c>
      <c r="Q606" s="48">
        <f t="shared" si="57"/>
        <v>-0.18772563176895307</v>
      </c>
      <c r="R606">
        <f t="shared" si="58"/>
        <v>27000</v>
      </c>
      <c r="S606">
        <f t="shared" si="59"/>
        <v>-700</v>
      </c>
    </row>
    <row r="607" spans="1:19" x14ac:dyDescent="0.25">
      <c r="A607" s="12">
        <v>606</v>
      </c>
      <c r="B607" s="12" t="s">
        <v>293</v>
      </c>
      <c r="C607" s="19">
        <v>31677136920837</v>
      </c>
      <c r="D607" s="20">
        <v>43013.494817557868</v>
      </c>
      <c r="E607" s="21">
        <v>43014.412006284721</v>
      </c>
      <c r="F607" s="13" t="s">
        <v>302</v>
      </c>
      <c r="G607" s="12">
        <v>1240</v>
      </c>
      <c r="H607" s="22" t="s">
        <v>114</v>
      </c>
      <c r="I607" s="22" t="s">
        <v>196</v>
      </c>
      <c r="J607" s="37">
        <f>INDEX('Bảng Giá'!$C$3:$H$18,MATCH('Raw Data'!P607,'Bảng Giá'!$B$3:$B$18,0),MATCH('Raw Data'!M607,'Bảng Giá'!$C$2:$H$2,0))</f>
        <v>27500</v>
      </c>
      <c r="K607" s="12">
        <v>27700</v>
      </c>
      <c r="L607" s="36">
        <f t="shared" si="54"/>
        <v>0.91718872685305541</v>
      </c>
      <c r="M607" t="str">
        <f>'References data'!H608</f>
        <v>Nội Vùng</v>
      </c>
      <c r="N607">
        <f t="shared" si="55"/>
        <v>1.24</v>
      </c>
      <c r="O607">
        <f t="shared" si="56"/>
        <v>-200</v>
      </c>
      <c r="P607" t="str">
        <f>IF(AND(N607&gt;0,N607&lt;=0.05),'Bảng Giá'!$B$3,IF(AND(N607&lt;=0.1,N607&gt;0.05),'Bảng Giá'!$B$4,IF(AND('Raw Data'!N607&gt;0.1,'Raw Data'!N607&lt;=0.25),'Bảng Giá'!$B$5,IF(AND('Raw Data'!N607&gt;0.25,'Raw Data'!N607&lt;=0.5),'Bảng Giá'!$B$6,IF(AND('Raw Data'!N607&gt;0.5,'Raw Data'!N607&lt;=1),'Bảng Giá'!$B$7,IF(AND('Raw Data'!N607&gt;1,'Raw Data'!N607&lt;=1.5),'Bảng Giá'!$B$8,IF(AND('Raw Data'!N607&gt;1.5,'Raw Data'!N607&lt;=2),'Bảng Giá'!$B$9,IF(AND('Raw Data'!N607&gt;2,'Raw Data'!N607&lt;=2.5),'Bảng Giá'!$B$10,IF(AND('Raw Data'!N607&gt;2.5,'Raw Data'!N607&lt;=3),'Bảng Giá'!$B$11,IF(AND('Raw Data'!N607&gt;3,'Raw Data'!N607&lt;=3.5),'Bảng Giá'!$B$12,IF(AND('Raw Data'!N607&gt;3.5,'Raw Data'!N607&lt;=4),'Bảng Giá'!$B$13,IF(AND('Raw Data'!N607&gt;4,'Raw Data'!N607&lt;=4.5),'Bảng Giá'!$B$14,IF(AND('Raw Data'!N607&gt;4.5,'Raw Data'!N607&lt;=5),'Bảng Giá'!$B$15,IF(AND('Raw Data'!N607&gt;5,'Raw Data'!N607&lt;=5.5),'Bảng Giá'!$B$16,IF(AND('Raw Data'!N607&gt;5.5,'Raw Data'!N607&lt;=6),'Bảng Giá'!$B$17,'Bảng Giá'!$B$18)))))))))))))))</f>
        <v>1&lt;x&lt;=1.5</v>
      </c>
      <c r="Q607" s="48">
        <f t="shared" si="57"/>
        <v>-7.2202166064981952E-3</v>
      </c>
      <c r="R607">
        <f t="shared" si="58"/>
        <v>33000</v>
      </c>
      <c r="S607">
        <f t="shared" si="59"/>
        <v>5300</v>
      </c>
    </row>
    <row r="608" spans="1:19" x14ac:dyDescent="0.25">
      <c r="A608" s="12">
        <v>607</v>
      </c>
      <c r="B608" s="12" t="s">
        <v>293</v>
      </c>
      <c r="C608" s="19">
        <v>31677136941994</v>
      </c>
      <c r="D608" s="20">
        <v>43014.729161226853</v>
      </c>
      <c r="E608" s="21">
        <v>43016.699277430555</v>
      </c>
      <c r="F608" s="13" t="s">
        <v>302</v>
      </c>
      <c r="G608" s="12">
        <v>3600</v>
      </c>
      <c r="H608" s="22" t="s">
        <v>114</v>
      </c>
      <c r="I608" s="22" t="s">
        <v>381</v>
      </c>
      <c r="J608" s="37">
        <f>INDEX('Bảng Giá'!$C$3:$H$18,MATCH('Raw Data'!P608,'Bảng Giá'!$B$3:$B$18,0),MATCH('Raw Data'!M608,'Bảng Giá'!$C$2:$H$2,0))</f>
        <v>51500</v>
      </c>
      <c r="K608" s="12">
        <v>51800</v>
      </c>
      <c r="L608" s="36">
        <f t="shared" si="54"/>
        <v>1.9701162037017639</v>
      </c>
      <c r="M608" t="str">
        <f>'References data'!H609</f>
        <v>Nội Vùng</v>
      </c>
      <c r="N608">
        <f t="shared" si="55"/>
        <v>3.6</v>
      </c>
      <c r="O608">
        <f t="shared" si="56"/>
        <v>-300</v>
      </c>
      <c r="P608" t="str">
        <f>IF(AND(N608&gt;0,N608&lt;=0.05),'Bảng Giá'!$B$3,IF(AND(N608&lt;=0.1,N608&gt;0.05),'Bảng Giá'!$B$4,IF(AND('Raw Data'!N608&gt;0.1,'Raw Data'!N608&lt;=0.25),'Bảng Giá'!$B$5,IF(AND('Raw Data'!N608&gt;0.25,'Raw Data'!N608&lt;=0.5),'Bảng Giá'!$B$6,IF(AND('Raw Data'!N608&gt;0.5,'Raw Data'!N608&lt;=1),'Bảng Giá'!$B$7,IF(AND('Raw Data'!N608&gt;1,'Raw Data'!N608&lt;=1.5),'Bảng Giá'!$B$8,IF(AND('Raw Data'!N608&gt;1.5,'Raw Data'!N608&lt;=2),'Bảng Giá'!$B$9,IF(AND('Raw Data'!N608&gt;2,'Raw Data'!N608&lt;=2.5),'Bảng Giá'!$B$10,IF(AND('Raw Data'!N608&gt;2.5,'Raw Data'!N608&lt;=3),'Bảng Giá'!$B$11,IF(AND('Raw Data'!N608&gt;3,'Raw Data'!N608&lt;=3.5),'Bảng Giá'!$B$12,IF(AND('Raw Data'!N608&gt;3.5,'Raw Data'!N608&lt;=4),'Bảng Giá'!$B$13,IF(AND('Raw Data'!N608&gt;4,'Raw Data'!N608&lt;=4.5),'Bảng Giá'!$B$14,IF(AND('Raw Data'!N608&gt;4.5,'Raw Data'!N608&lt;=5),'Bảng Giá'!$B$15,IF(AND('Raw Data'!N608&gt;5,'Raw Data'!N608&lt;=5.5),'Bảng Giá'!$B$16,IF(AND('Raw Data'!N608&gt;5.5,'Raw Data'!N608&lt;=6),'Bảng Giá'!$B$17,'Bảng Giá'!$B$18)))))))))))))))</f>
        <v>3.5&lt;x&lt;=4</v>
      </c>
      <c r="Q608" s="48">
        <f t="shared" si="57"/>
        <v>-5.7915057915057912E-3</v>
      </c>
      <c r="R608">
        <f t="shared" si="58"/>
        <v>61800</v>
      </c>
      <c r="S608">
        <f t="shared" si="59"/>
        <v>10000</v>
      </c>
    </row>
    <row r="609" spans="1:19" x14ac:dyDescent="0.25">
      <c r="A609" s="12">
        <v>608</v>
      </c>
      <c r="B609" s="12" t="s">
        <v>293</v>
      </c>
      <c r="C609" s="19">
        <v>31677136914601</v>
      </c>
      <c r="D609" s="20">
        <v>43012.665664814813</v>
      </c>
      <c r="E609" s="21">
        <v>43014.776246875001</v>
      </c>
      <c r="F609" s="13" t="s">
        <v>302</v>
      </c>
      <c r="G609" s="12">
        <v>3270</v>
      </c>
      <c r="H609" s="22" t="s">
        <v>114</v>
      </c>
      <c r="I609" s="22" t="s">
        <v>382</v>
      </c>
      <c r="J609" s="37">
        <f>INDEX('Bảng Giá'!$C$3:$H$18,MATCH('Raw Data'!P609,'Bảng Giá'!$B$3:$B$18,0),MATCH('Raw Data'!M609,'Bảng Giá'!$C$2:$H$2,0))</f>
        <v>47500</v>
      </c>
      <c r="K609" s="12">
        <v>47800</v>
      </c>
      <c r="L609" s="36">
        <f t="shared" si="54"/>
        <v>2.1105820601878804</v>
      </c>
      <c r="M609" t="str">
        <f>'References data'!H610</f>
        <v>Nội Vùng</v>
      </c>
      <c r="N609">
        <f t="shared" si="55"/>
        <v>3.27</v>
      </c>
      <c r="O609">
        <f t="shared" si="56"/>
        <v>-300</v>
      </c>
      <c r="P609" t="str">
        <f>IF(AND(N609&gt;0,N609&lt;=0.05),'Bảng Giá'!$B$3,IF(AND(N609&lt;=0.1,N609&gt;0.05),'Bảng Giá'!$B$4,IF(AND('Raw Data'!N609&gt;0.1,'Raw Data'!N609&lt;=0.25),'Bảng Giá'!$B$5,IF(AND('Raw Data'!N609&gt;0.25,'Raw Data'!N609&lt;=0.5),'Bảng Giá'!$B$6,IF(AND('Raw Data'!N609&gt;0.5,'Raw Data'!N609&lt;=1),'Bảng Giá'!$B$7,IF(AND('Raw Data'!N609&gt;1,'Raw Data'!N609&lt;=1.5),'Bảng Giá'!$B$8,IF(AND('Raw Data'!N609&gt;1.5,'Raw Data'!N609&lt;=2),'Bảng Giá'!$B$9,IF(AND('Raw Data'!N609&gt;2,'Raw Data'!N609&lt;=2.5),'Bảng Giá'!$B$10,IF(AND('Raw Data'!N609&gt;2.5,'Raw Data'!N609&lt;=3),'Bảng Giá'!$B$11,IF(AND('Raw Data'!N609&gt;3,'Raw Data'!N609&lt;=3.5),'Bảng Giá'!$B$12,IF(AND('Raw Data'!N609&gt;3.5,'Raw Data'!N609&lt;=4),'Bảng Giá'!$B$13,IF(AND('Raw Data'!N609&gt;4,'Raw Data'!N609&lt;=4.5),'Bảng Giá'!$B$14,IF(AND('Raw Data'!N609&gt;4.5,'Raw Data'!N609&lt;=5),'Bảng Giá'!$B$15,IF(AND('Raw Data'!N609&gt;5,'Raw Data'!N609&lt;=5.5),'Bảng Giá'!$B$16,IF(AND('Raw Data'!N609&gt;5.5,'Raw Data'!N609&lt;=6),'Bảng Giá'!$B$17,'Bảng Giá'!$B$18)))))))))))))))</f>
        <v>3&lt;x&lt;=3.5</v>
      </c>
      <c r="Q609" s="48">
        <f t="shared" si="57"/>
        <v>-6.2761506276150627E-3</v>
      </c>
      <c r="R609">
        <f t="shared" si="58"/>
        <v>57000</v>
      </c>
      <c r="S609">
        <f t="shared" si="59"/>
        <v>9200</v>
      </c>
    </row>
    <row r="610" spans="1:19" x14ac:dyDescent="0.25">
      <c r="A610" s="12">
        <v>609</v>
      </c>
      <c r="B610" s="12" t="s">
        <v>293</v>
      </c>
      <c r="C610" s="19">
        <v>31677136915423</v>
      </c>
      <c r="D610" s="20">
        <v>43012.679537152777</v>
      </c>
      <c r="E610" s="21">
        <v>43014.467014467591</v>
      </c>
      <c r="F610" s="13" t="s">
        <v>302</v>
      </c>
      <c r="G610" s="12">
        <v>280</v>
      </c>
      <c r="H610" s="22" t="s">
        <v>114</v>
      </c>
      <c r="I610" s="22" t="s">
        <v>383</v>
      </c>
      <c r="J610" s="37">
        <f>INDEX('Bảng Giá'!$C$3:$H$18,MATCH('Raw Data'!P610,'Bảng Giá'!$B$3:$B$18,0),MATCH('Raw Data'!M610,'Bảng Giá'!$C$2:$H$2,0))</f>
        <v>20000</v>
      </c>
      <c r="K610" s="12">
        <v>20100</v>
      </c>
      <c r="L610" s="36">
        <f t="shared" si="54"/>
        <v>1.7874773148141685</v>
      </c>
      <c r="M610" t="str">
        <f>'References data'!H611</f>
        <v>Nội Vùng</v>
      </c>
      <c r="N610">
        <f t="shared" si="55"/>
        <v>0.28000000000000003</v>
      </c>
      <c r="O610">
        <f t="shared" si="56"/>
        <v>-100</v>
      </c>
      <c r="P610" t="str">
        <f>IF(AND(N610&gt;0,N610&lt;=0.05),'Bảng Giá'!$B$3,IF(AND(N610&lt;=0.1,N610&gt;0.05),'Bảng Giá'!$B$4,IF(AND('Raw Data'!N610&gt;0.1,'Raw Data'!N610&lt;=0.25),'Bảng Giá'!$B$5,IF(AND('Raw Data'!N610&gt;0.25,'Raw Data'!N610&lt;=0.5),'Bảng Giá'!$B$6,IF(AND('Raw Data'!N610&gt;0.5,'Raw Data'!N610&lt;=1),'Bảng Giá'!$B$7,IF(AND('Raw Data'!N610&gt;1,'Raw Data'!N610&lt;=1.5),'Bảng Giá'!$B$8,IF(AND('Raw Data'!N610&gt;1.5,'Raw Data'!N610&lt;=2),'Bảng Giá'!$B$9,IF(AND('Raw Data'!N610&gt;2,'Raw Data'!N610&lt;=2.5),'Bảng Giá'!$B$10,IF(AND('Raw Data'!N610&gt;2.5,'Raw Data'!N610&lt;=3),'Bảng Giá'!$B$11,IF(AND('Raw Data'!N610&gt;3,'Raw Data'!N610&lt;=3.5),'Bảng Giá'!$B$12,IF(AND('Raw Data'!N610&gt;3.5,'Raw Data'!N610&lt;=4),'Bảng Giá'!$B$13,IF(AND('Raw Data'!N610&gt;4,'Raw Data'!N610&lt;=4.5),'Bảng Giá'!$B$14,IF(AND('Raw Data'!N610&gt;4.5,'Raw Data'!N610&lt;=5),'Bảng Giá'!$B$15,IF(AND('Raw Data'!N610&gt;5,'Raw Data'!N610&lt;=5.5),'Bảng Giá'!$B$16,IF(AND('Raw Data'!N610&gt;5.5,'Raw Data'!N610&lt;=6),'Bảng Giá'!$B$17,'Bảng Giá'!$B$18)))))))))))))))</f>
        <v>0.25&lt;x&lt;=0.5</v>
      </c>
      <c r="Q610" s="48">
        <f t="shared" si="57"/>
        <v>-4.9751243781094526E-3</v>
      </c>
      <c r="R610">
        <f t="shared" si="58"/>
        <v>24000</v>
      </c>
      <c r="S610">
        <f t="shared" si="59"/>
        <v>3900</v>
      </c>
    </row>
    <row r="611" spans="1:19" x14ac:dyDescent="0.25">
      <c r="A611" s="12">
        <v>610</v>
      </c>
      <c r="B611" s="12" t="s">
        <v>293</v>
      </c>
      <c r="C611" s="19">
        <v>31677136978317</v>
      </c>
      <c r="D611" s="20">
        <v>43020.766745057874</v>
      </c>
      <c r="E611" s="21">
        <v>43022.49814679398</v>
      </c>
      <c r="F611" s="13" t="s">
        <v>302</v>
      </c>
      <c r="G611" s="12">
        <v>1230</v>
      </c>
      <c r="H611" s="22" t="s">
        <v>114</v>
      </c>
      <c r="I611" s="22" t="s">
        <v>287</v>
      </c>
      <c r="J611" s="37">
        <f>INDEX('Bảng Giá'!$C$3:$H$18,MATCH('Raw Data'!P611,'Bảng Giá'!$B$3:$B$18,0),MATCH('Raw Data'!M611,'Bảng Giá'!$C$2:$H$2,0))</f>
        <v>27500</v>
      </c>
      <c r="K611" s="12">
        <v>27700</v>
      </c>
      <c r="L611" s="36">
        <f t="shared" si="54"/>
        <v>1.7314017361059086</v>
      </c>
      <c r="M611" t="str">
        <f>'References data'!H612</f>
        <v>Nội Vùng</v>
      </c>
      <c r="N611">
        <f t="shared" si="55"/>
        <v>1.23</v>
      </c>
      <c r="O611">
        <f t="shared" si="56"/>
        <v>-200</v>
      </c>
      <c r="P611" t="str">
        <f>IF(AND(N611&gt;0,N611&lt;=0.05),'Bảng Giá'!$B$3,IF(AND(N611&lt;=0.1,N611&gt;0.05),'Bảng Giá'!$B$4,IF(AND('Raw Data'!N611&gt;0.1,'Raw Data'!N611&lt;=0.25),'Bảng Giá'!$B$5,IF(AND('Raw Data'!N611&gt;0.25,'Raw Data'!N611&lt;=0.5),'Bảng Giá'!$B$6,IF(AND('Raw Data'!N611&gt;0.5,'Raw Data'!N611&lt;=1),'Bảng Giá'!$B$7,IF(AND('Raw Data'!N611&gt;1,'Raw Data'!N611&lt;=1.5),'Bảng Giá'!$B$8,IF(AND('Raw Data'!N611&gt;1.5,'Raw Data'!N611&lt;=2),'Bảng Giá'!$B$9,IF(AND('Raw Data'!N611&gt;2,'Raw Data'!N611&lt;=2.5),'Bảng Giá'!$B$10,IF(AND('Raw Data'!N611&gt;2.5,'Raw Data'!N611&lt;=3),'Bảng Giá'!$B$11,IF(AND('Raw Data'!N611&gt;3,'Raw Data'!N611&lt;=3.5),'Bảng Giá'!$B$12,IF(AND('Raw Data'!N611&gt;3.5,'Raw Data'!N611&lt;=4),'Bảng Giá'!$B$13,IF(AND('Raw Data'!N611&gt;4,'Raw Data'!N611&lt;=4.5),'Bảng Giá'!$B$14,IF(AND('Raw Data'!N611&gt;4.5,'Raw Data'!N611&lt;=5),'Bảng Giá'!$B$15,IF(AND('Raw Data'!N611&gt;5,'Raw Data'!N611&lt;=5.5),'Bảng Giá'!$B$16,IF(AND('Raw Data'!N611&gt;5.5,'Raw Data'!N611&lt;=6),'Bảng Giá'!$B$17,'Bảng Giá'!$B$18)))))))))))))))</f>
        <v>1&lt;x&lt;=1.5</v>
      </c>
      <c r="Q611" s="48">
        <f t="shared" si="57"/>
        <v>-7.2202166064981952E-3</v>
      </c>
      <c r="R611">
        <f t="shared" si="58"/>
        <v>33000</v>
      </c>
      <c r="S611">
        <f t="shared" si="59"/>
        <v>5300</v>
      </c>
    </row>
    <row r="612" spans="1:19" x14ac:dyDescent="0.25">
      <c r="A612" s="12">
        <v>611</v>
      </c>
      <c r="B612" s="12" t="s">
        <v>293</v>
      </c>
      <c r="C612" s="19">
        <v>31677136978395</v>
      </c>
      <c r="D612" s="20">
        <v>43020.85147858796</v>
      </c>
      <c r="E612" s="21">
        <v>43022.809401041668</v>
      </c>
      <c r="F612" s="13" t="s">
        <v>302</v>
      </c>
      <c r="G612" s="12">
        <v>300</v>
      </c>
      <c r="H612" s="22" t="s">
        <v>114</v>
      </c>
      <c r="I612" s="22" t="s">
        <v>384</v>
      </c>
      <c r="J612" s="37">
        <f>INDEX('Bảng Giá'!$C$3:$H$18,MATCH('Raw Data'!P612,'Bảng Giá'!$B$3:$B$18,0),MATCH('Raw Data'!M612,'Bảng Giá'!$C$2:$H$2,0))</f>
        <v>20000</v>
      </c>
      <c r="K612" s="12">
        <v>20100</v>
      </c>
      <c r="L612" s="36">
        <f t="shared" si="54"/>
        <v>1.9579224537083064</v>
      </c>
      <c r="M612" t="str">
        <f>'References data'!H613</f>
        <v>Nội Vùng</v>
      </c>
      <c r="N612">
        <f t="shared" si="55"/>
        <v>0.3</v>
      </c>
      <c r="O612">
        <f t="shared" si="56"/>
        <v>-100</v>
      </c>
      <c r="P612" t="str">
        <f>IF(AND(N612&gt;0,N612&lt;=0.05),'Bảng Giá'!$B$3,IF(AND(N612&lt;=0.1,N612&gt;0.05),'Bảng Giá'!$B$4,IF(AND('Raw Data'!N612&gt;0.1,'Raw Data'!N612&lt;=0.25),'Bảng Giá'!$B$5,IF(AND('Raw Data'!N612&gt;0.25,'Raw Data'!N612&lt;=0.5),'Bảng Giá'!$B$6,IF(AND('Raw Data'!N612&gt;0.5,'Raw Data'!N612&lt;=1),'Bảng Giá'!$B$7,IF(AND('Raw Data'!N612&gt;1,'Raw Data'!N612&lt;=1.5),'Bảng Giá'!$B$8,IF(AND('Raw Data'!N612&gt;1.5,'Raw Data'!N612&lt;=2),'Bảng Giá'!$B$9,IF(AND('Raw Data'!N612&gt;2,'Raw Data'!N612&lt;=2.5),'Bảng Giá'!$B$10,IF(AND('Raw Data'!N612&gt;2.5,'Raw Data'!N612&lt;=3),'Bảng Giá'!$B$11,IF(AND('Raw Data'!N612&gt;3,'Raw Data'!N612&lt;=3.5),'Bảng Giá'!$B$12,IF(AND('Raw Data'!N612&gt;3.5,'Raw Data'!N612&lt;=4),'Bảng Giá'!$B$13,IF(AND('Raw Data'!N612&gt;4,'Raw Data'!N612&lt;=4.5),'Bảng Giá'!$B$14,IF(AND('Raw Data'!N612&gt;4.5,'Raw Data'!N612&lt;=5),'Bảng Giá'!$B$15,IF(AND('Raw Data'!N612&gt;5,'Raw Data'!N612&lt;=5.5),'Bảng Giá'!$B$16,IF(AND('Raw Data'!N612&gt;5.5,'Raw Data'!N612&lt;=6),'Bảng Giá'!$B$17,'Bảng Giá'!$B$18)))))))))))))))</f>
        <v>0.25&lt;x&lt;=0.5</v>
      </c>
      <c r="Q612" s="48">
        <f t="shared" si="57"/>
        <v>-4.9751243781094526E-3</v>
      </c>
      <c r="R612">
        <f t="shared" si="58"/>
        <v>24000</v>
      </c>
      <c r="S612">
        <f t="shared" si="59"/>
        <v>3900</v>
      </c>
    </row>
    <row r="613" spans="1:19" x14ac:dyDescent="0.25">
      <c r="A613" s="12">
        <v>612</v>
      </c>
      <c r="B613" s="12" t="s">
        <v>293</v>
      </c>
      <c r="C613" s="19">
        <v>31677136979701</v>
      </c>
      <c r="D613" s="20">
        <v>43020.766382210648</v>
      </c>
      <c r="E613" s="21">
        <v>43022.840283715275</v>
      </c>
      <c r="F613" s="22" t="s">
        <v>321</v>
      </c>
      <c r="G613" s="12">
        <v>1270</v>
      </c>
      <c r="H613" s="22" t="s">
        <v>114</v>
      </c>
      <c r="I613" s="22" t="s">
        <v>385</v>
      </c>
      <c r="J613" s="37">
        <f>INDEX('Bảng Giá'!$C$3:$H$18,MATCH('Raw Data'!P613,'Bảng Giá'!$B$3:$B$18,0),MATCH('Raw Data'!M613,'Bảng Giá'!$C$2:$H$2,0))</f>
        <v>27500</v>
      </c>
      <c r="K613" s="12">
        <v>27700</v>
      </c>
      <c r="L613" s="36">
        <f t="shared" si="54"/>
        <v>2.0739015046274289</v>
      </c>
      <c r="M613" t="str">
        <f>'References data'!H614</f>
        <v>Nội Vùng</v>
      </c>
      <c r="N613">
        <f t="shared" si="55"/>
        <v>1.27</v>
      </c>
      <c r="O613">
        <f t="shared" si="56"/>
        <v>-200</v>
      </c>
      <c r="P613" t="str">
        <f>IF(AND(N613&gt;0,N613&lt;=0.05),'Bảng Giá'!$B$3,IF(AND(N613&lt;=0.1,N613&gt;0.05),'Bảng Giá'!$B$4,IF(AND('Raw Data'!N613&gt;0.1,'Raw Data'!N613&lt;=0.25),'Bảng Giá'!$B$5,IF(AND('Raw Data'!N613&gt;0.25,'Raw Data'!N613&lt;=0.5),'Bảng Giá'!$B$6,IF(AND('Raw Data'!N613&gt;0.5,'Raw Data'!N613&lt;=1),'Bảng Giá'!$B$7,IF(AND('Raw Data'!N613&gt;1,'Raw Data'!N613&lt;=1.5),'Bảng Giá'!$B$8,IF(AND('Raw Data'!N613&gt;1.5,'Raw Data'!N613&lt;=2),'Bảng Giá'!$B$9,IF(AND('Raw Data'!N613&gt;2,'Raw Data'!N613&lt;=2.5),'Bảng Giá'!$B$10,IF(AND('Raw Data'!N613&gt;2.5,'Raw Data'!N613&lt;=3),'Bảng Giá'!$B$11,IF(AND('Raw Data'!N613&gt;3,'Raw Data'!N613&lt;=3.5),'Bảng Giá'!$B$12,IF(AND('Raw Data'!N613&gt;3.5,'Raw Data'!N613&lt;=4),'Bảng Giá'!$B$13,IF(AND('Raw Data'!N613&gt;4,'Raw Data'!N613&lt;=4.5),'Bảng Giá'!$B$14,IF(AND('Raw Data'!N613&gt;4.5,'Raw Data'!N613&lt;=5),'Bảng Giá'!$B$15,IF(AND('Raw Data'!N613&gt;5,'Raw Data'!N613&lt;=5.5),'Bảng Giá'!$B$16,IF(AND('Raw Data'!N613&gt;5.5,'Raw Data'!N613&lt;=6),'Bảng Giá'!$B$17,'Bảng Giá'!$B$18)))))))))))))))</f>
        <v>1&lt;x&lt;=1.5</v>
      </c>
      <c r="Q613" s="48">
        <f t="shared" si="57"/>
        <v>-7.2202166064981952E-3</v>
      </c>
      <c r="R613">
        <f t="shared" si="58"/>
        <v>33000</v>
      </c>
      <c r="S613">
        <f t="shared" si="59"/>
        <v>5300</v>
      </c>
    </row>
    <row r="614" spans="1:19" x14ac:dyDescent="0.25">
      <c r="A614" s="12">
        <v>613</v>
      </c>
      <c r="B614" s="12" t="s">
        <v>293</v>
      </c>
      <c r="C614" s="19">
        <v>31677136950262</v>
      </c>
      <c r="D614" s="20">
        <v>43015.778330983798</v>
      </c>
      <c r="E614" s="21">
        <v>43017.454515428239</v>
      </c>
      <c r="F614" s="13" t="s">
        <v>302</v>
      </c>
      <c r="G614" s="12">
        <v>480</v>
      </c>
      <c r="H614" s="22" t="s">
        <v>114</v>
      </c>
      <c r="I614" s="22" t="s">
        <v>386</v>
      </c>
      <c r="J614" s="37">
        <f>INDEX('Bảng Giá'!$C$3:$H$18,MATCH('Raw Data'!P614,'Bảng Giá'!$B$3:$B$18,0),MATCH('Raw Data'!M614,'Bảng Giá'!$C$2:$H$2,0))</f>
        <v>20000</v>
      </c>
      <c r="K614" s="12">
        <v>20100</v>
      </c>
      <c r="L614" s="36">
        <f t="shared" si="54"/>
        <v>1.676184444440878</v>
      </c>
      <c r="M614" t="str">
        <f>'References data'!H615</f>
        <v>Nội Vùng</v>
      </c>
      <c r="N614">
        <f t="shared" si="55"/>
        <v>0.48</v>
      </c>
      <c r="O614">
        <f t="shared" si="56"/>
        <v>-100</v>
      </c>
      <c r="P614" t="str">
        <f>IF(AND(N614&gt;0,N614&lt;=0.05),'Bảng Giá'!$B$3,IF(AND(N614&lt;=0.1,N614&gt;0.05),'Bảng Giá'!$B$4,IF(AND('Raw Data'!N614&gt;0.1,'Raw Data'!N614&lt;=0.25),'Bảng Giá'!$B$5,IF(AND('Raw Data'!N614&gt;0.25,'Raw Data'!N614&lt;=0.5),'Bảng Giá'!$B$6,IF(AND('Raw Data'!N614&gt;0.5,'Raw Data'!N614&lt;=1),'Bảng Giá'!$B$7,IF(AND('Raw Data'!N614&gt;1,'Raw Data'!N614&lt;=1.5),'Bảng Giá'!$B$8,IF(AND('Raw Data'!N614&gt;1.5,'Raw Data'!N614&lt;=2),'Bảng Giá'!$B$9,IF(AND('Raw Data'!N614&gt;2,'Raw Data'!N614&lt;=2.5),'Bảng Giá'!$B$10,IF(AND('Raw Data'!N614&gt;2.5,'Raw Data'!N614&lt;=3),'Bảng Giá'!$B$11,IF(AND('Raw Data'!N614&gt;3,'Raw Data'!N614&lt;=3.5),'Bảng Giá'!$B$12,IF(AND('Raw Data'!N614&gt;3.5,'Raw Data'!N614&lt;=4),'Bảng Giá'!$B$13,IF(AND('Raw Data'!N614&gt;4,'Raw Data'!N614&lt;=4.5),'Bảng Giá'!$B$14,IF(AND('Raw Data'!N614&gt;4.5,'Raw Data'!N614&lt;=5),'Bảng Giá'!$B$15,IF(AND('Raw Data'!N614&gt;5,'Raw Data'!N614&lt;=5.5),'Bảng Giá'!$B$16,IF(AND('Raw Data'!N614&gt;5.5,'Raw Data'!N614&lt;=6),'Bảng Giá'!$B$17,'Bảng Giá'!$B$18)))))))))))))))</f>
        <v>0.25&lt;x&lt;=0.5</v>
      </c>
      <c r="Q614" s="48">
        <f t="shared" si="57"/>
        <v>-4.9751243781094526E-3</v>
      </c>
      <c r="R614">
        <f t="shared" si="58"/>
        <v>24000</v>
      </c>
      <c r="S614">
        <f t="shared" si="59"/>
        <v>3900</v>
      </c>
    </row>
    <row r="615" spans="1:19" x14ac:dyDescent="0.25">
      <c r="A615" s="12">
        <v>614</v>
      </c>
      <c r="B615" s="12" t="s">
        <v>293</v>
      </c>
      <c r="C615" s="19">
        <v>31677136952123</v>
      </c>
      <c r="D615" s="20">
        <v>43019.91638584491</v>
      </c>
      <c r="E615" s="21">
        <v>43021.747641550923</v>
      </c>
      <c r="F615" s="13" t="s">
        <v>302</v>
      </c>
      <c r="G615" s="12">
        <v>200</v>
      </c>
      <c r="H615" s="22" t="s">
        <v>114</v>
      </c>
      <c r="I615" s="22" t="s">
        <v>385</v>
      </c>
      <c r="J615" s="37">
        <f>INDEX('Bảng Giá'!$C$3:$H$18,MATCH('Raw Data'!P615,'Bảng Giá'!$B$3:$B$18,0),MATCH('Raw Data'!M615,'Bảng Giá'!$C$2:$H$2,0))</f>
        <v>20000</v>
      </c>
      <c r="K615" s="12">
        <v>20100</v>
      </c>
      <c r="L615" s="36">
        <f t="shared" si="54"/>
        <v>1.8312557060125982</v>
      </c>
      <c r="M615" t="str">
        <f>'References data'!H616</f>
        <v>Nội Vùng</v>
      </c>
      <c r="N615">
        <f t="shared" si="55"/>
        <v>0.2</v>
      </c>
      <c r="O615">
        <f t="shared" si="56"/>
        <v>-100</v>
      </c>
      <c r="P615" t="str">
        <f>IF(AND(N615&gt;0,N615&lt;=0.05),'Bảng Giá'!$B$3,IF(AND(N615&lt;=0.1,N615&gt;0.05),'Bảng Giá'!$B$4,IF(AND('Raw Data'!N615&gt;0.1,'Raw Data'!N615&lt;=0.25),'Bảng Giá'!$B$5,IF(AND('Raw Data'!N615&gt;0.25,'Raw Data'!N615&lt;=0.5),'Bảng Giá'!$B$6,IF(AND('Raw Data'!N615&gt;0.5,'Raw Data'!N615&lt;=1),'Bảng Giá'!$B$7,IF(AND('Raw Data'!N615&gt;1,'Raw Data'!N615&lt;=1.5),'Bảng Giá'!$B$8,IF(AND('Raw Data'!N615&gt;1.5,'Raw Data'!N615&lt;=2),'Bảng Giá'!$B$9,IF(AND('Raw Data'!N615&gt;2,'Raw Data'!N615&lt;=2.5),'Bảng Giá'!$B$10,IF(AND('Raw Data'!N615&gt;2.5,'Raw Data'!N615&lt;=3),'Bảng Giá'!$B$11,IF(AND('Raw Data'!N615&gt;3,'Raw Data'!N615&lt;=3.5),'Bảng Giá'!$B$12,IF(AND('Raw Data'!N615&gt;3.5,'Raw Data'!N615&lt;=4),'Bảng Giá'!$B$13,IF(AND('Raw Data'!N615&gt;4,'Raw Data'!N615&lt;=4.5),'Bảng Giá'!$B$14,IF(AND('Raw Data'!N615&gt;4.5,'Raw Data'!N615&lt;=5),'Bảng Giá'!$B$15,IF(AND('Raw Data'!N615&gt;5,'Raw Data'!N615&lt;=5.5),'Bảng Giá'!$B$16,IF(AND('Raw Data'!N615&gt;5.5,'Raw Data'!N615&lt;=6),'Bảng Giá'!$B$17,'Bảng Giá'!$B$18)))))))))))))))</f>
        <v>0.1&lt;x&lt;=0.25</v>
      </c>
      <c r="Q615" s="48">
        <f t="shared" si="57"/>
        <v>-4.9751243781094526E-3</v>
      </c>
      <c r="R615">
        <f t="shared" si="58"/>
        <v>24000</v>
      </c>
      <c r="S615">
        <f t="shared" si="59"/>
        <v>3900</v>
      </c>
    </row>
    <row r="616" spans="1:19" x14ac:dyDescent="0.25">
      <c r="A616" s="12">
        <v>615</v>
      </c>
      <c r="B616" s="12" t="s">
        <v>293</v>
      </c>
      <c r="C616" s="19">
        <v>31677136981950</v>
      </c>
      <c r="D616" s="20">
        <v>43020.761886192129</v>
      </c>
      <c r="E616" s="21">
        <v>43021.779056250001</v>
      </c>
      <c r="F616" s="13" t="s">
        <v>302</v>
      </c>
      <c r="G616" s="12">
        <v>2660</v>
      </c>
      <c r="H616" s="22" t="s">
        <v>114</v>
      </c>
      <c r="I616" s="22" t="s">
        <v>181</v>
      </c>
      <c r="J616" s="37">
        <f>INDEX('Bảng Giá'!$C$3:$H$18,MATCH('Raw Data'!P616,'Bảng Giá'!$B$3:$B$18,0),MATCH('Raw Data'!M616,'Bảng Giá'!$C$2:$H$2,0))</f>
        <v>42500</v>
      </c>
      <c r="K616" s="12">
        <v>42800</v>
      </c>
      <c r="L616" s="36">
        <f t="shared" si="54"/>
        <v>1.0171700578721357</v>
      </c>
      <c r="M616" t="str">
        <f>'References data'!H617</f>
        <v>Nội Vùng</v>
      </c>
      <c r="N616">
        <f t="shared" si="55"/>
        <v>2.66</v>
      </c>
      <c r="O616">
        <f t="shared" si="56"/>
        <v>-300</v>
      </c>
      <c r="P616" t="str">
        <f>IF(AND(N616&gt;0,N616&lt;=0.05),'Bảng Giá'!$B$3,IF(AND(N616&lt;=0.1,N616&gt;0.05),'Bảng Giá'!$B$4,IF(AND('Raw Data'!N616&gt;0.1,'Raw Data'!N616&lt;=0.25),'Bảng Giá'!$B$5,IF(AND('Raw Data'!N616&gt;0.25,'Raw Data'!N616&lt;=0.5),'Bảng Giá'!$B$6,IF(AND('Raw Data'!N616&gt;0.5,'Raw Data'!N616&lt;=1),'Bảng Giá'!$B$7,IF(AND('Raw Data'!N616&gt;1,'Raw Data'!N616&lt;=1.5),'Bảng Giá'!$B$8,IF(AND('Raw Data'!N616&gt;1.5,'Raw Data'!N616&lt;=2),'Bảng Giá'!$B$9,IF(AND('Raw Data'!N616&gt;2,'Raw Data'!N616&lt;=2.5),'Bảng Giá'!$B$10,IF(AND('Raw Data'!N616&gt;2.5,'Raw Data'!N616&lt;=3),'Bảng Giá'!$B$11,IF(AND('Raw Data'!N616&gt;3,'Raw Data'!N616&lt;=3.5),'Bảng Giá'!$B$12,IF(AND('Raw Data'!N616&gt;3.5,'Raw Data'!N616&lt;=4),'Bảng Giá'!$B$13,IF(AND('Raw Data'!N616&gt;4,'Raw Data'!N616&lt;=4.5),'Bảng Giá'!$B$14,IF(AND('Raw Data'!N616&gt;4.5,'Raw Data'!N616&lt;=5),'Bảng Giá'!$B$15,IF(AND('Raw Data'!N616&gt;5,'Raw Data'!N616&lt;=5.5),'Bảng Giá'!$B$16,IF(AND('Raw Data'!N616&gt;5.5,'Raw Data'!N616&lt;=6),'Bảng Giá'!$B$17,'Bảng Giá'!$B$18)))))))))))))))</f>
        <v>2.5&lt;x&lt;=3</v>
      </c>
      <c r="Q616" s="48">
        <f t="shared" si="57"/>
        <v>-7.0093457943925233E-3</v>
      </c>
      <c r="R616">
        <f t="shared" si="58"/>
        <v>51000</v>
      </c>
      <c r="S616">
        <f t="shared" si="59"/>
        <v>8200</v>
      </c>
    </row>
    <row r="617" spans="1:19" x14ac:dyDescent="0.25">
      <c r="A617" s="12">
        <v>616</v>
      </c>
      <c r="B617" s="12" t="s">
        <v>293</v>
      </c>
      <c r="C617" s="19">
        <v>31677136983559</v>
      </c>
      <c r="D617" s="20">
        <v>43020.812106712961</v>
      </c>
      <c r="E617" s="21">
        <v>43021.524920370372</v>
      </c>
      <c r="F617" s="13" t="s">
        <v>302</v>
      </c>
      <c r="G617" s="12">
        <v>3400</v>
      </c>
      <c r="H617" s="22" t="s">
        <v>114</v>
      </c>
      <c r="I617" s="22" t="s">
        <v>377</v>
      </c>
      <c r="J617" s="37">
        <f>INDEX('Bảng Giá'!$C$3:$H$18,MATCH('Raw Data'!P617,'Bảng Giá'!$B$3:$B$18,0),MATCH('Raw Data'!M617,'Bảng Giá'!$C$2:$H$2,0))</f>
        <v>47500</v>
      </c>
      <c r="K617" s="12">
        <v>47800</v>
      </c>
      <c r="L617" s="36">
        <f t="shared" si="54"/>
        <v>0.71281365741015179</v>
      </c>
      <c r="M617" t="str">
        <f>'References data'!H618</f>
        <v>Nội Vùng</v>
      </c>
      <c r="N617">
        <f t="shared" si="55"/>
        <v>3.4</v>
      </c>
      <c r="O617">
        <f t="shared" si="56"/>
        <v>-300</v>
      </c>
      <c r="P617" t="str">
        <f>IF(AND(N617&gt;0,N617&lt;=0.05),'Bảng Giá'!$B$3,IF(AND(N617&lt;=0.1,N617&gt;0.05),'Bảng Giá'!$B$4,IF(AND('Raw Data'!N617&gt;0.1,'Raw Data'!N617&lt;=0.25),'Bảng Giá'!$B$5,IF(AND('Raw Data'!N617&gt;0.25,'Raw Data'!N617&lt;=0.5),'Bảng Giá'!$B$6,IF(AND('Raw Data'!N617&gt;0.5,'Raw Data'!N617&lt;=1),'Bảng Giá'!$B$7,IF(AND('Raw Data'!N617&gt;1,'Raw Data'!N617&lt;=1.5),'Bảng Giá'!$B$8,IF(AND('Raw Data'!N617&gt;1.5,'Raw Data'!N617&lt;=2),'Bảng Giá'!$B$9,IF(AND('Raw Data'!N617&gt;2,'Raw Data'!N617&lt;=2.5),'Bảng Giá'!$B$10,IF(AND('Raw Data'!N617&gt;2.5,'Raw Data'!N617&lt;=3),'Bảng Giá'!$B$11,IF(AND('Raw Data'!N617&gt;3,'Raw Data'!N617&lt;=3.5),'Bảng Giá'!$B$12,IF(AND('Raw Data'!N617&gt;3.5,'Raw Data'!N617&lt;=4),'Bảng Giá'!$B$13,IF(AND('Raw Data'!N617&gt;4,'Raw Data'!N617&lt;=4.5),'Bảng Giá'!$B$14,IF(AND('Raw Data'!N617&gt;4.5,'Raw Data'!N617&lt;=5),'Bảng Giá'!$B$15,IF(AND('Raw Data'!N617&gt;5,'Raw Data'!N617&lt;=5.5),'Bảng Giá'!$B$16,IF(AND('Raw Data'!N617&gt;5.5,'Raw Data'!N617&lt;=6),'Bảng Giá'!$B$17,'Bảng Giá'!$B$18)))))))))))))))</f>
        <v>3&lt;x&lt;=3.5</v>
      </c>
      <c r="Q617" s="48">
        <f t="shared" si="57"/>
        <v>-6.2761506276150627E-3</v>
      </c>
      <c r="R617">
        <f t="shared" si="58"/>
        <v>57000</v>
      </c>
      <c r="S617">
        <f t="shared" si="59"/>
        <v>9200</v>
      </c>
    </row>
    <row r="618" spans="1:19" x14ac:dyDescent="0.25">
      <c r="A618" s="12">
        <v>617</v>
      </c>
      <c r="B618" s="12" t="s">
        <v>293</v>
      </c>
      <c r="C618" s="19">
        <v>31677136980762</v>
      </c>
      <c r="D618" s="20">
        <v>43020.91292815972</v>
      </c>
      <c r="E618" s="21">
        <v>43022.688461956015</v>
      </c>
      <c r="F618" s="13" t="s">
        <v>302</v>
      </c>
      <c r="G618" s="12">
        <v>3850</v>
      </c>
      <c r="H618" s="22" t="s">
        <v>114</v>
      </c>
      <c r="I618" s="22" t="s">
        <v>196</v>
      </c>
      <c r="J618" s="37">
        <f>INDEX('Bảng Giá'!$C$3:$H$18,MATCH('Raw Data'!P618,'Bảng Giá'!$B$3:$B$18,0),MATCH('Raw Data'!M618,'Bảng Giá'!$C$2:$H$2,0))</f>
        <v>51500</v>
      </c>
      <c r="K618" s="12">
        <v>51800</v>
      </c>
      <c r="L618" s="36">
        <f t="shared" si="54"/>
        <v>1.775533796295349</v>
      </c>
      <c r="M618" t="str">
        <f>'References data'!H619</f>
        <v>Nội Vùng</v>
      </c>
      <c r="N618">
        <f t="shared" si="55"/>
        <v>3.85</v>
      </c>
      <c r="O618">
        <f t="shared" si="56"/>
        <v>-300</v>
      </c>
      <c r="P618" t="str">
        <f>IF(AND(N618&gt;0,N618&lt;=0.05),'Bảng Giá'!$B$3,IF(AND(N618&lt;=0.1,N618&gt;0.05),'Bảng Giá'!$B$4,IF(AND('Raw Data'!N618&gt;0.1,'Raw Data'!N618&lt;=0.25),'Bảng Giá'!$B$5,IF(AND('Raw Data'!N618&gt;0.25,'Raw Data'!N618&lt;=0.5),'Bảng Giá'!$B$6,IF(AND('Raw Data'!N618&gt;0.5,'Raw Data'!N618&lt;=1),'Bảng Giá'!$B$7,IF(AND('Raw Data'!N618&gt;1,'Raw Data'!N618&lt;=1.5),'Bảng Giá'!$B$8,IF(AND('Raw Data'!N618&gt;1.5,'Raw Data'!N618&lt;=2),'Bảng Giá'!$B$9,IF(AND('Raw Data'!N618&gt;2,'Raw Data'!N618&lt;=2.5),'Bảng Giá'!$B$10,IF(AND('Raw Data'!N618&gt;2.5,'Raw Data'!N618&lt;=3),'Bảng Giá'!$B$11,IF(AND('Raw Data'!N618&gt;3,'Raw Data'!N618&lt;=3.5),'Bảng Giá'!$B$12,IF(AND('Raw Data'!N618&gt;3.5,'Raw Data'!N618&lt;=4),'Bảng Giá'!$B$13,IF(AND('Raw Data'!N618&gt;4,'Raw Data'!N618&lt;=4.5),'Bảng Giá'!$B$14,IF(AND('Raw Data'!N618&gt;4.5,'Raw Data'!N618&lt;=5),'Bảng Giá'!$B$15,IF(AND('Raw Data'!N618&gt;5,'Raw Data'!N618&lt;=5.5),'Bảng Giá'!$B$16,IF(AND('Raw Data'!N618&gt;5.5,'Raw Data'!N618&lt;=6),'Bảng Giá'!$B$17,'Bảng Giá'!$B$18)))))))))))))))</f>
        <v>3.5&lt;x&lt;=4</v>
      </c>
      <c r="Q618" s="48">
        <f t="shared" si="57"/>
        <v>-5.7915057915057912E-3</v>
      </c>
      <c r="R618">
        <f t="shared" si="58"/>
        <v>61800</v>
      </c>
      <c r="S618">
        <f t="shared" si="59"/>
        <v>10000</v>
      </c>
    </row>
    <row r="619" spans="1:19" x14ac:dyDescent="0.25">
      <c r="A619" s="12">
        <v>618</v>
      </c>
      <c r="B619" s="12" t="s">
        <v>293</v>
      </c>
      <c r="C619" s="19">
        <v>31677136980267</v>
      </c>
      <c r="D619" s="20">
        <v>43020.761874965276</v>
      </c>
      <c r="E619" s="21">
        <v>43022.653439849535</v>
      </c>
      <c r="F619" s="13" t="s">
        <v>302</v>
      </c>
      <c r="G619" s="12">
        <v>1300</v>
      </c>
      <c r="H619" s="22" t="s">
        <v>114</v>
      </c>
      <c r="I619" s="22" t="s">
        <v>369</v>
      </c>
      <c r="J619" s="37">
        <f>INDEX('Bảng Giá'!$C$3:$H$18,MATCH('Raw Data'!P619,'Bảng Giá'!$B$3:$B$18,0),MATCH('Raw Data'!M619,'Bảng Giá'!$C$2:$H$2,0))</f>
        <v>27500</v>
      </c>
      <c r="K619" s="12">
        <v>27700</v>
      </c>
      <c r="L619" s="36">
        <f t="shared" si="54"/>
        <v>1.8915648842594237</v>
      </c>
      <c r="M619" t="str">
        <f>'References data'!H620</f>
        <v>Nội Vùng</v>
      </c>
      <c r="N619">
        <f t="shared" si="55"/>
        <v>1.3</v>
      </c>
      <c r="O619">
        <f t="shared" si="56"/>
        <v>-200</v>
      </c>
      <c r="P619" t="str">
        <f>IF(AND(N619&gt;0,N619&lt;=0.05),'Bảng Giá'!$B$3,IF(AND(N619&lt;=0.1,N619&gt;0.05),'Bảng Giá'!$B$4,IF(AND('Raw Data'!N619&gt;0.1,'Raw Data'!N619&lt;=0.25),'Bảng Giá'!$B$5,IF(AND('Raw Data'!N619&gt;0.25,'Raw Data'!N619&lt;=0.5),'Bảng Giá'!$B$6,IF(AND('Raw Data'!N619&gt;0.5,'Raw Data'!N619&lt;=1),'Bảng Giá'!$B$7,IF(AND('Raw Data'!N619&gt;1,'Raw Data'!N619&lt;=1.5),'Bảng Giá'!$B$8,IF(AND('Raw Data'!N619&gt;1.5,'Raw Data'!N619&lt;=2),'Bảng Giá'!$B$9,IF(AND('Raw Data'!N619&gt;2,'Raw Data'!N619&lt;=2.5),'Bảng Giá'!$B$10,IF(AND('Raw Data'!N619&gt;2.5,'Raw Data'!N619&lt;=3),'Bảng Giá'!$B$11,IF(AND('Raw Data'!N619&gt;3,'Raw Data'!N619&lt;=3.5),'Bảng Giá'!$B$12,IF(AND('Raw Data'!N619&gt;3.5,'Raw Data'!N619&lt;=4),'Bảng Giá'!$B$13,IF(AND('Raw Data'!N619&gt;4,'Raw Data'!N619&lt;=4.5),'Bảng Giá'!$B$14,IF(AND('Raw Data'!N619&gt;4.5,'Raw Data'!N619&lt;=5),'Bảng Giá'!$B$15,IF(AND('Raw Data'!N619&gt;5,'Raw Data'!N619&lt;=5.5),'Bảng Giá'!$B$16,IF(AND('Raw Data'!N619&gt;5.5,'Raw Data'!N619&lt;=6),'Bảng Giá'!$B$17,'Bảng Giá'!$B$18)))))))))))))))</f>
        <v>1&lt;x&lt;=1.5</v>
      </c>
      <c r="Q619" s="48">
        <f t="shared" si="57"/>
        <v>-7.2202166064981952E-3</v>
      </c>
      <c r="R619">
        <f t="shared" si="58"/>
        <v>33000</v>
      </c>
      <c r="S619">
        <f t="shared" si="59"/>
        <v>5300</v>
      </c>
    </row>
    <row r="620" spans="1:19" x14ac:dyDescent="0.25">
      <c r="A620" s="12">
        <v>619</v>
      </c>
      <c r="B620" s="12" t="s">
        <v>293</v>
      </c>
      <c r="C620" s="19">
        <v>31677136978569</v>
      </c>
      <c r="D620" s="20">
        <v>43020.912886030092</v>
      </c>
      <c r="E620" s="21">
        <v>43021.732144710651</v>
      </c>
      <c r="F620" s="13" t="s">
        <v>302</v>
      </c>
      <c r="G620" s="12">
        <v>850</v>
      </c>
      <c r="H620" s="22" t="s">
        <v>114</v>
      </c>
      <c r="I620" s="22" t="s">
        <v>97</v>
      </c>
      <c r="J620" s="37">
        <f>INDEX('Bảng Giá'!$C$3:$H$18,MATCH('Raw Data'!P620,'Bảng Giá'!$B$3:$B$18,0),MATCH('Raw Data'!M620,'Bảng Giá'!$C$2:$H$2,0))</f>
        <v>22500</v>
      </c>
      <c r="K620" s="12">
        <v>22700</v>
      </c>
      <c r="L620" s="36">
        <f t="shared" si="54"/>
        <v>0.81925868055986939</v>
      </c>
      <c r="M620" t="str">
        <f>'References data'!H621</f>
        <v>Nội Vùng</v>
      </c>
      <c r="N620">
        <f t="shared" si="55"/>
        <v>0.85</v>
      </c>
      <c r="O620">
        <f t="shared" si="56"/>
        <v>-200</v>
      </c>
      <c r="P620" t="str">
        <f>IF(AND(N620&gt;0,N620&lt;=0.05),'Bảng Giá'!$B$3,IF(AND(N620&lt;=0.1,N620&gt;0.05),'Bảng Giá'!$B$4,IF(AND('Raw Data'!N620&gt;0.1,'Raw Data'!N620&lt;=0.25),'Bảng Giá'!$B$5,IF(AND('Raw Data'!N620&gt;0.25,'Raw Data'!N620&lt;=0.5),'Bảng Giá'!$B$6,IF(AND('Raw Data'!N620&gt;0.5,'Raw Data'!N620&lt;=1),'Bảng Giá'!$B$7,IF(AND('Raw Data'!N620&gt;1,'Raw Data'!N620&lt;=1.5),'Bảng Giá'!$B$8,IF(AND('Raw Data'!N620&gt;1.5,'Raw Data'!N620&lt;=2),'Bảng Giá'!$B$9,IF(AND('Raw Data'!N620&gt;2,'Raw Data'!N620&lt;=2.5),'Bảng Giá'!$B$10,IF(AND('Raw Data'!N620&gt;2.5,'Raw Data'!N620&lt;=3),'Bảng Giá'!$B$11,IF(AND('Raw Data'!N620&gt;3,'Raw Data'!N620&lt;=3.5),'Bảng Giá'!$B$12,IF(AND('Raw Data'!N620&gt;3.5,'Raw Data'!N620&lt;=4),'Bảng Giá'!$B$13,IF(AND('Raw Data'!N620&gt;4,'Raw Data'!N620&lt;=4.5),'Bảng Giá'!$B$14,IF(AND('Raw Data'!N620&gt;4.5,'Raw Data'!N620&lt;=5),'Bảng Giá'!$B$15,IF(AND('Raw Data'!N620&gt;5,'Raw Data'!N620&lt;=5.5),'Bảng Giá'!$B$16,IF(AND('Raw Data'!N620&gt;5.5,'Raw Data'!N620&lt;=6),'Bảng Giá'!$B$17,'Bảng Giá'!$B$18)))))))))))))))</f>
        <v>0.5&lt;x&lt;=1</v>
      </c>
      <c r="Q620" s="48">
        <f t="shared" si="57"/>
        <v>-8.8105726872246704E-3</v>
      </c>
      <c r="R620">
        <f t="shared" si="58"/>
        <v>27000</v>
      </c>
      <c r="S620">
        <f t="shared" si="59"/>
        <v>4300</v>
      </c>
    </row>
    <row r="621" spans="1:19" x14ac:dyDescent="0.25">
      <c r="A621" s="12">
        <v>620</v>
      </c>
      <c r="B621" s="12" t="s">
        <v>293</v>
      </c>
      <c r="C621" s="19">
        <v>31677136980198</v>
      </c>
      <c r="D621" s="20">
        <v>43020.912890312502</v>
      </c>
      <c r="E621" s="21">
        <v>43021.896457870367</v>
      </c>
      <c r="F621" s="13" t="s">
        <v>302</v>
      </c>
      <c r="G621" s="12">
        <v>920</v>
      </c>
      <c r="H621" s="22" t="s">
        <v>114</v>
      </c>
      <c r="I621" s="22" t="s">
        <v>176</v>
      </c>
      <c r="J621" s="37">
        <f>INDEX('Bảng Giá'!$C$3:$H$18,MATCH('Raw Data'!P621,'Bảng Giá'!$B$3:$B$18,0),MATCH('Raw Data'!M621,'Bảng Giá'!$C$2:$H$2,0))</f>
        <v>22500</v>
      </c>
      <c r="K621" s="12">
        <v>22700</v>
      </c>
      <c r="L621" s="36">
        <f t="shared" si="54"/>
        <v>0.98356755786517169</v>
      </c>
      <c r="M621" t="str">
        <f>'References data'!H622</f>
        <v>Nội Vùng</v>
      </c>
      <c r="N621">
        <f t="shared" si="55"/>
        <v>0.92</v>
      </c>
      <c r="O621">
        <f t="shared" si="56"/>
        <v>-200</v>
      </c>
      <c r="P621" t="str">
        <f>IF(AND(N621&gt;0,N621&lt;=0.05),'Bảng Giá'!$B$3,IF(AND(N621&lt;=0.1,N621&gt;0.05),'Bảng Giá'!$B$4,IF(AND('Raw Data'!N621&gt;0.1,'Raw Data'!N621&lt;=0.25),'Bảng Giá'!$B$5,IF(AND('Raw Data'!N621&gt;0.25,'Raw Data'!N621&lt;=0.5),'Bảng Giá'!$B$6,IF(AND('Raw Data'!N621&gt;0.5,'Raw Data'!N621&lt;=1),'Bảng Giá'!$B$7,IF(AND('Raw Data'!N621&gt;1,'Raw Data'!N621&lt;=1.5),'Bảng Giá'!$B$8,IF(AND('Raw Data'!N621&gt;1.5,'Raw Data'!N621&lt;=2),'Bảng Giá'!$B$9,IF(AND('Raw Data'!N621&gt;2,'Raw Data'!N621&lt;=2.5),'Bảng Giá'!$B$10,IF(AND('Raw Data'!N621&gt;2.5,'Raw Data'!N621&lt;=3),'Bảng Giá'!$B$11,IF(AND('Raw Data'!N621&gt;3,'Raw Data'!N621&lt;=3.5),'Bảng Giá'!$B$12,IF(AND('Raw Data'!N621&gt;3.5,'Raw Data'!N621&lt;=4),'Bảng Giá'!$B$13,IF(AND('Raw Data'!N621&gt;4,'Raw Data'!N621&lt;=4.5),'Bảng Giá'!$B$14,IF(AND('Raw Data'!N621&gt;4.5,'Raw Data'!N621&lt;=5),'Bảng Giá'!$B$15,IF(AND('Raw Data'!N621&gt;5,'Raw Data'!N621&lt;=5.5),'Bảng Giá'!$B$16,IF(AND('Raw Data'!N621&gt;5.5,'Raw Data'!N621&lt;=6),'Bảng Giá'!$B$17,'Bảng Giá'!$B$18)))))))))))))))</f>
        <v>0.5&lt;x&lt;=1</v>
      </c>
      <c r="Q621" s="48">
        <f t="shared" si="57"/>
        <v>-8.8105726872246704E-3</v>
      </c>
      <c r="R621">
        <f t="shared" si="58"/>
        <v>27000</v>
      </c>
      <c r="S621">
        <f t="shared" si="59"/>
        <v>4300</v>
      </c>
    </row>
    <row r="622" spans="1:19" x14ac:dyDescent="0.25">
      <c r="A622" s="12">
        <v>621</v>
      </c>
      <c r="B622" s="12" t="s">
        <v>293</v>
      </c>
      <c r="C622" s="19">
        <v>31677136981759</v>
      </c>
      <c r="D622" s="20">
        <v>43020.851483298611</v>
      </c>
      <c r="E622" s="21">
        <v>43022.851552928238</v>
      </c>
      <c r="F622" s="22" t="s">
        <v>321</v>
      </c>
      <c r="G622" s="12">
        <v>1136</v>
      </c>
      <c r="H622" s="22" t="s">
        <v>114</v>
      </c>
      <c r="I622" s="22" t="s">
        <v>374</v>
      </c>
      <c r="J622" s="37">
        <f>INDEX('Bảng Giá'!$C$3:$H$18,MATCH('Raw Data'!P622,'Bảng Giá'!$B$3:$B$18,0),MATCH('Raw Data'!M622,'Bảng Giá'!$C$2:$H$2,0))</f>
        <v>27500</v>
      </c>
      <c r="K622" s="12">
        <v>27700</v>
      </c>
      <c r="L622" s="36">
        <f t="shared" si="54"/>
        <v>2.0000696296265232</v>
      </c>
      <c r="M622" t="str">
        <f>'References data'!H623</f>
        <v>Nội Vùng</v>
      </c>
      <c r="N622">
        <f t="shared" si="55"/>
        <v>1.1359999999999999</v>
      </c>
      <c r="O622">
        <f t="shared" si="56"/>
        <v>-200</v>
      </c>
      <c r="P622" t="str">
        <f>IF(AND(N622&gt;0,N622&lt;=0.05),'Bảng Giá'!$B$3,IF(AND(N622&lt;=0.1,N622&gt;0.05),'Bảng Giá'!$B$4,IF(AND('Raw Data'!N622&gt;0.1,'Raw Data'!N622&lt;=0.25),'Bảng Giá'!$B$5,IF(AND('Raw Data'!N622&gt;0.25,'Raw Data'!N622&lt;=0.5),'Bảng Giá'!$B$6,IF(AND('Raw Data'!N622&gt;0.5,'Raw Data'!N622&lt;=1),'Bảng Giá'!$B$7,IF(AND('Raw Data'!N622&gt;1,'Raw Data'!N622&lt;=1.5),'Bảng Giá'!$B$8,IF(AND('Raw Data'!N622&gt;1.5,'Raw Data'!N622&lt;=2),'Bảng Giá'!$B$9,IF(AND('Raw Data'!N622&gt;2,'Raw Data'!N622&lt;=2.5),'Bảng Giá'!$B$10,IF(AND('Raw Data'!N622&gt;2.5,'Raw Data'!N622&lt;=3),'Bảng Giá'!$B$11,IF(AND('Raw Data'!N622&gt;3,'Raw Data'!N622&lt;=3.5),'Bảng Giá'!$B$12,IF(AND('Raw Data'!N622&gt;3.5,'Raw Data'!N622&lt;=4),'Bảng Giá'!$B$13,IF(AND('Raw Data'!N622&gt;4,'Raw Data'!N622&lt;=4.5),'Bảng Giá'!$B$14,IF(AND('Raw Data'!N622&gt;4.5,'Raw Data'!N622&lt;=5),'Bảng Giá'!$B$15,IF(AND('Raw Data'!N622&gt;5,'Raw Data'!N622&lt;=5.5),'Bảng Giá'!$B$16,IF(AND('Raw Data'!N622&gt;5.5,'Raw Data'!N622&lt;=6),'Bảng Giá'!$B$17,'Bảng Giá'!$B$18)))))))))))))))</f>
        <v>1&lt;x&lt;=1.5</v>
      </c>
      <c r="Q622" s="48">
        <f t="shared" si="57"/>
        <v>-7.2202166064981952E-3</v>
      </c>
      <c r="R622">
        <f t="shared" si="58"/>
        <v>33000</v>
      </c>
      <c r="S622">
        <f t="shared" si="59"/>
        <v>5300</v>
      </c>
    </row>
    <row r="623" spans="1:19" x14ac:dyDescent="0.25">
      <c r="A623" s="12">
        <v>622</v>
      </c>
      <c r="B623" s="12" t="s">
        <v>293</v>
      </c>
      <c r="C623" s="19">
        <v>31677136977948</v>
      </c>
      <c r="D623" s="20">
        <v>43020.912900312498</v>
      </c>
      <c r="E623" s="21">
        <v>43022.705157407407</v>
      </c>
      <c r="F623" s="13" t="s">
        <v>302</v>
      </c>
      <c r="G623" s="12">
        <v>500</v>
      </c>
      <c r="H623" s="22" t="s">
        <v>114</v>
      </c>
      <c r="I623" s="22" t="s">
        <v>387</v>
      </c>
      <c r="J623" s="37">
        <f>INDEX('Bảng Giá'!$C$3:$H$18,MATCH('Raw Data'!P623,'Bảng Giá'!$B$3:$B$18,0),MATCH('Raw Data'!M623,'Bảng Giá'!$C$2:$H$2,0))</f>
        <v>20000</v>
      </c>
      <c r="K623" s="12">
        <v>22700</v>
      </c>
      <c r="L623" s="36">
        <f t="shared" si="54"/>
        <v>1.7922570949085639</v>
      </c>
      <c r="M623" t="str">
        <f>'References data'!H624</f>
        <v>Nội Vùng</v>
      </c>
      <c r="N623">
        <f t="shared" si="55"/>
        <v>0.5</v>
      </c>
      <c r="O623">
        <f t="shared" si="56"/>
        <v>-2700</v>
      </c>
      <c r="P623" t="str">
        <f>IF(AND(N623&gt;0,N623&lt;=0.05),'Bảng Giá'!$B$3,IF(AND(N623&lt;=0.1,N623&gt;0.05),'Bảng Giá'!$B$4,IF(AND('Raw Data'!N623&gt;0.1,'Raw Data'!N623&lt;=0.25),'Bảng Giá'!$B$5,IF(AND('Raw Data'!N623&gt;0.25,'Raw Data'!N623&lt;=0.5),'Bảng Giá'!$B$6,IF(AND('Raw Data'!N623&gt;0.5,'Raw Data'!N623&lt;=1),'Bảng Giá'!$B$7,IF(AND('Raw Data'!N623&gt;1,'Raw Data'!N623&lt;=1.5),'Bảng Giá'!$B$8,IF(AND('Raw Data'!N623&gt;1.5,'Raw Data'!N623&lt;=2),'Bảng Giá'!$B$9,IF(AND('Raw Data'!N623&gt;2,'Raw Data'!N623&lt;=2.5),'Bảng Giá'!$B$10,IF(AND('Raw Data'!N623&gt;2.5,'Raw Data'!N623&lt;=3),'Bảng Giá'!$B$11,IF(AND('Raw Data'!N623&gt;3,'Raw Data'!N623&lt;=3.5),'Bảng Giá'!$B$12,IF(AND('Raw Data'!N623&gt;3.5,'Raw Data'!N623&lt;=4),'Bảng Giá'!$B$13,IF(AND('Raw Data'!N623&gt;4,'Raw Data'!N623&lt;=4.5),'Bảng Giá'!$B$14,IF(AND('Raw Data'!N623&gt;4.5,'Raw Data'!N623&lt;=5),'Bảng Giá'!$B$15,IF(AND('Raw Data'!N623&gt;5,'Raw Data'!N623&lt;=5.5),'Bảng Giá'!$B$16,IF(AND('Raw Data'!N623&gt;5.5,'Raw Data'!N623&lt;=6),'Bảng Giá'!$B$17,'Bảng Giá'!$B$18)))))))))))))))</f>
        <v>0.25&lt;x&lt;=0.5</v>
      </c>
      <c r="Q623" s="48">
        <f t="shared" si="57"/>
        <v>-0.11894273127753303</v>
      </c>
      <c r="R623">
        <f t="shared" si="58"/>
        <v>24000</v>
      </c>
      <c r="S623">
        <f t="shared" si="59"/>
        <v>1300</v>
      </c>
    </row>
    <row r="624" spans="1:19" x14ac:dyDescent="0.25">
      <c r="A624" s="12">
        <v>623</v>
      </c>
      <c r="B624" s="12" t="s">
        <v>293</v>
      </c>
      <c r="C624" s="19">
        <v>31677136978662</v>
      </c>
      <c r="D624" s="20">
        <v>43020.912896759262</v>
      </c>
      <c r="E624" s="21">
        <v>43022.636201886577</v>
      </c>
      <c r="F624" s="13" t="s">
        <v>302</v>
      </c>
      <c r="G624" s="12">
        <v>3000</v>
      </c>
      <c r="H624" s="22" t="s">
        <v>114</v>
      </c>
      <c r="I624" s="22" t="s">
        <v>388</v>
      </c>
      <c r="J624" s="37">
        <f>INDEX('Bảng Giá'!$C$3:$H$18,MATCH('Raw Data'!P624,'Bảng Giá'!$B$3:$B$18,0),MATCH('Raw Data'!M624,'Bảng Giá'!$C$2:$H$2,0))</f>
        <v>42500</v>
      </c>
      <c r="K624" s="12">
        <v>47800</v>
      </c>
      <c r="L624" s="36">
        <f t="shared" si="54"/>
        <v>1.7233051273142337</v>
      </c>
      <c r="M624" t="str">
        <f>'References data'!H625</f>
        <v>Nội Vùng</v>
      </c>
      <c r="N624">
        <f t="shared" si="55"/>
        <v>3</v>
      </c>
      <c r="O624">
        <f t="shared" si="56"/>
        <v>-5300</v>
      </c>
      <c r="P624" t="str">
        <f>IF(AND(N624&gt;0,N624&lt;=0.05),'Bảng Giá'!$B$3,IF(AND(N624&lt;=0.1,N624&gt;0.05),'Bảng Giá'!$B$4,IF(AND('Raw Data'!N624&gt;0.1,'Raw Data'!N624&lt;=0.25),'Bảng Giá'!$B$5,IF(AND('Raw Data'!N624&gt;0.25,'Raw Data'!N624&lt;=0.5),'Bảng Giá'!$B$6,IF(AND('Raw Data'!N624&gt;0.5,'Raw Data'!N624&lt;=1),'Bảng Giá'!$B$7,IF(AND('Raw Data'!N624&gt;1,'Raw Data'!N624&lt;=1.5),'Bảng Giá'!$B$8,IF(AND('Raw Data'!N624&gt;1.5,'Raw Data'!N624&lt;=2),'Bảng Giá'!$B$9,IF(AND('Raw Data'!N624&gt;2,'Raw Data'!N624&lt;=2.5),'Bảng Giá'!$B$10,IF(AND('Raw Data'!N624&gt;2.5,'Raw Data'!N624&lt;=3),'Bảng Giá'!$B$11,IF(AND('Raw Data'!N624&gt;3,'Raw Data'!N624&lt;=3.5),'Bảng Giá'!$B$12,IF(AND('Raw Data'!N624&gt;3.5,'Raw Data'!N624&lt;=4),'Bảng Giá'!$B$13,IF(AND('Raw Data'!N624&gt;4,'Raw Data'!N624&lt;=4.5),'Bảng Giá'!$B$14,IF(AND('Raw Data'!N624&gt;4.5,'Raw Data'!N624&lt;=5),'Bảng Giá'!$B$15,IF(AND('Raw Data'!N624&gt;5,'Raw Data'!N624&lt;=5.5),'Bảng Giá'!$B$16,IF(AND('Raw Data'!N624&gt;5.5,'Raw Data'!N624&lt;=6),'Bảng Giá'!$B$17,'Bảng Giá'!$B$18)))))))))))))))</f>
        <v>2.5&lt;x&lt;=3</v>
      </c>
      <c r="Q624" s="48">
        <f t="shared" si="57"/>
        <v>-0.11087866108786611</v>
      </c>
      <c r="R624">
        <f t="shared" si="58"/>
        <v>51000</v>
      </c>
      <c r="S624">
        <f t="shared" si="59"/>
        <v>3200</v>
      </c>
    </row>
    <row r="625" spans="1:19" x14ac:dyDescent="0.25">
      <c r="A625" s="12">
        <v>624</v>
      </c>
      <c r="B625" s="12" t="s">
        <v>293</v>
      </c>
      <c r="C625" s="19">
        <v>31677136980706</v>
      </c>
      <c r="D625" s="20">
        <v>43020.851486574073</v>
      </c>
      <c r="E625" s="21">
        <v>43022.51433229167</v>
      </c>
      <c r="F625" s="13" t="s">
        <v>302</v>
      </c>
      <c r="G625" s="12">
        <v>1150</v>
      </c>
      <c r="H625" s="22" t="s">
        <v>114</v>
      </c>
      <c r="I625" s="22" t="s">
        <v>375</v>
      </c>
      <c r="J625" s="37">
        <f>INDEX('Bảng Giá'!$C$3:$H$18,MATCH('Raw Data'!P625,'Bảng Giá'!$B$3:$B$18,0),MATCH('Raw Data'!M625,'Bảng Giá'!$C$2:$H$2,0))</f>
        <v>27500</v>
      </c>
      <c r="K625" s="12">
        <v>27700</v>
      </c>
      <c r="L625" s="36">
        <f t="shared" si="54"/>
        <v>1.66284571759752</v>
      </c>
      <c r="M625" t="str">
        <f>'References data'!H626</f>
        <v>Nội Vùng</v>
      </c>
      <c r="N625">
        <f t="shared" si="55"/>
        <v>1.1499999999999999</v>
      </c>
      <c r="O625">
        <f t="shared" si="56"/>
        <v>-200</v>
      </c>
      <c r="P625" t="str">
        <f>IF(AND(N625&gt;0,N625&lt;=0.05),'Bảng Giá'!$B$3,IF(AND(N625&lt;=0.1,N625&gt;0.05),'Bảng Giá'!$B$4,IF(AND('Raw Data'!N625&gt;0.1,'Raw Data'!N625&lt;=0.25),'Bảng Giá'!$B$5,IF(AND('Raw Data'!N625&gt;0.25,'Raw Data'!N625&lt;=0.5),'Bảng Giá'!$B$6,IF(AND('Raw Data'!N625&gt;0.5,'Raw Data'!N625&lt;=1),'Bảng Giá'!$B$7,IF(AND('Raw Data'!N625&gt;1,'Raw Data'!N625&lt;=1.5),'Bảng Giá'!$B$8,IF(AND('Raw Data'!N625&gt;1.5,'Raw Data'!N625&lt;=2),'Bảng Giá'!$B$9,IF(AND('Raw Data'!N625&gt;2,'Raw Data'!N625&lt;=2.5),'Bảng Giá'!$B$10,IF(AND('Raw Data'!N625&gt;2.5,'Raw Data'!N625&lt;=3),'Bảng Giá'!$B$11,IF(AND('Raw Data'!N625&gt;3,'Raw Data'!N625&lt;=3.5),'Bảng Giá'!$B$12,IF(AND('Raw Data'!N625&gt;3.5,'Raw Data'!N625&lt;=4),'Bảng Giá'!$B$13,IF(AND('Raw Data'!N625&gt;4,'Raw Data'!N625&lt;=4.5),'Bảng Giá'!$B$14,IF(AND('Raw Data'!N625&gt;4.5,'Raw Data'!N625&lt;=5),'Bảng Giá'!$B$15,IF(AND('Raw Data'!N625&gt;5,'Raw Data'!N625&lt;=5.5),'Bảng Giá'!$B$16,IF(AND('Raw Data'!N625&gt;5.5,'Raw Data'!N625&lt;=6),'Bảng Giá'!$B$17,'Bảng Giá'!$B$18)))))))))))))))</f>
        <v>1&lt;x&lt;=1.5</v>
      </c>
      <c r="Q625" s="48">
        <f t="shared" si="57"/>
        <v>-7.2202166064981952E-3</v>
      </c>
      <c r="R625">
        <f t="shared" si="58"/>
        <v>33000</v>
      </c>
      <c r="S625">
        <f t="shared" si="59"/>
        <v>5300</v>
      </c>
    </row>
    <row r="626" spans="1:19" x14ac:dyDescent="0.25">
      <c r="A626" s="12">
        <v>625</v>
      </c>
      <c r="B626" s="12" t="s">
        <v>293</v>
      </c>
      <c r="C626" s="19">
        <v>31677136980417</v>
      </c>
      <c r="D626" s="20">
        <v>43020.761902777776</v>
      </c>
      <c r="E626" s="21">
        <v>43021.581050925925</v>
      </c>
      <c r="F626" s="13" t="s">
        <v>302</v>
      </c>
      <c r="G626" s="12">
        <v>1550</v>
      </c>
      <c r="H626" s="22" t="s">
        <v>114</v>
      </c>
      <c r="I626" s="22" t="s">
        <v>389</v>
      </c>
      <c r="J626" s="37">
        <f>INDEX('Bảng Giá'!$C$3:$H$18,MATCH('Raw Data'!P626,'Bảng Giá'!$B$3:$B$18,0),MATCH('Raw Data'!M626,'Bảng Giá'!$C$2:$H$2,0))</f>
        <v>32000</v>
      </c>
      <c r="K626" s="12">
        <v>32200</v>
      </c>
      <c r="L626" s="36">
        <f t="shared" si="54"/>
        <v>0.81914814814808778</v>
      </c>
      <c r="M626" t="str">
        <f>'References data'!H627</f>
        <v>Nội Vùng</v>
      </c>
      <c r="N626">
        <f t="shared" si="55"/>
        <v>1.55</v>
      </c>
      <c r="O626">
        <f t="shared" si="56"/>
        <v>-200</v>
      </c>
      <c r="P626" t="str">
        <f>IF(AND(N626&gt;0,N626&lt;=0.05),'Bảng Giá'!$B$3,IF(AND(N626&lt;=0.1,N626&gt;0.05),'Bảng Giá'!$B$4,IF(AND('Raw Data'!N626&gt;0.1,'Raw Data'!N626&lt;=0.25),'Bảng Giá'!$B$5,IF(AND('Raw Data'!N626&gt;0.25,'Raw Data'!N626&lt;=0.5),'Bảng Giá'!$B$6,IF(AND('Raw Data'!N626&gt;0.5,'Raw Data'!N626&lt;=1),'Bảng Giá'!$B$7,IF(AND('Raw Data'!N626&gt;1,'Raw Data'!N626&lt;=1.5),'Bảng Giá'!$B$8,IF(AND('Raw Data'!N626&gt;1.5,'Raw Data'!N626&lt;=2),'Bảng Giá'!$B$9,IF(AND('Raw Data'!N626&gt;2,'Raw Data'!N626&lt;=2.5),'Bảng Giá'!$B$10,IF(AND('Raw Data'!N626&gt;2.5,'Raw Data'!N626&lt;=3),'Bảng Giá'!$B$11,IF(AND('Raw Data'!N626&gt;3,'Raw Data'!N626&lt;=3.5),'Bảng Giá'!$B$12,IF(AND('Raw Data'!N626&gt;3.5,'Raw Data'!N626&lt;=4),'Bảng Giá'!$B$13,IF(AND('Raw Data'!N626&gt;4,'Raw Data'!N626&lt;=4.5),'Bảng Giá'!$B$14,IF(AND('Raw Data'!N626&gt;4.5,'Raw Data'!N626&lt;=5),'Bảng Giá'!$B$15,IF(AND('Raw Data'!N626&gt;5,'Raw Data'!N626&lt;=5.5),'Bảng Giá'!$B$16,IF(AND('Raw Data'!N626&gt;5.5,'Raw Data'!N626&lt;=6),'Bảng Giá'!$B$17,'Bảng Giá'!$B$18)))))))))))))))</f>
        <v>1.5&lt;x&lt;=2</v>
      </c>
      <c r="Q626" s="48">
        <f t="shared" si="57"/>
        <v>-6.2111801242236021E-3</v>
      </c>
      <c r="R626">
        <f t="shared" si="58"/>
        <v>38400</v>
      </c>
      <c r="S626">
        <f t="shared" si="59"/>
        <v>6200</v>
      </c>
    </row>
    <row r="627" spans="1:19" x14ac:dyDescent="0.25">
      <c r="A627" s="12">
        <v>626</v>
      </c>
      <c r="B627" s="12" t="s">
        <v>293</v>
      </c>
      <c r="C627" s="19">
        <v>31677136978806</v>
      </c>
      <c r="D627" s="20">
        <v>43020.912898414354</v>
      </c>
      <c r="E627" s="21">
        <v>43021.47592488426</v>
      </c>
      <c r="F627" s="13" t="s">
        <v>302</v>
      </c>
      <c r="G627" s="12">
        <v>300</v>
      </c>
      <c r="H627" s="22" t="s">
        <v>114</v>
      </c>
      <c r="I627" s="22" t="s">
        <v>288</v>
      </c>
      <c r="J627" s="37">
        <f>INDEX('Bảng Giá'!$C$3:$H$18,MATCH('Raw Data'!P627,'Bảng Giá'!$B$3:$B$18,0),MATCH('Raw Data'!M627,'Bảng Giá'!$C$2:$H$2,0))</f>
        <v>20000</v>
      </c>
      <c r="K627" s="12">
        <v>20100</v>
      </c>
      <c r="L627" s="36">
        <f t="shared" si="54"/>
        <v>0.56302646990661742</v>
      </c>
      <c r="M627" t="str">
        <f>'References data'!H628</f>
        <v>Nội Vùng</v>
      </c>
      <c r="N627">
        <f t="shared" si="55"/>
        <v>0.3</v>
      </c>
      <c r="O627">
        <f t="shared" si="56"/>
        <v>-100</v>
      </c>
      <c r="P627" t="str">
        <f>IF(AND(N627&gt;0,N627&lt;=0.05),'Bảng Giá'!$B$3,IF(AND(N627&lt;=0.1,N627&gt;0.05),'Bảng Giá'!$B$4,IF(AND('Raw Data'!N627&gt;0.1,'Raw Data'!N627&lt;=0.25),'Bảng Giá'!$B$5,IF(AND('Raw Data'!N627&gt;0.25,'Raw Data'!N627&lt;=0.5),'Bảng Giá'!$B$6,IF(AND('Raw Data'!N627&gt;0.5,'Raw Data'!N627&lt;=1),'Bảng Giá'!$B$7,IF(AND('Raw Data'!N627&gt;1,'Raw Data'!N627&lt;=1.5),'Bảng Giá'!$B$8,IF(AND('Raw Data'!N627&gt;1.5,'Raw Data'!N627&lt;=2),'Bảng Giá'!$B$9,IF(AND('Raw Data'!N627&gt;2,'Raw Data'!N627&lt;=2.5),'Bảng Giá'!$B$10,IF(AND('Raw Data'!N627&gt;2.5,'Raw Data'!N627&lt;=3),'Bảng Giá'!$B$11,IF(AND('Raw Data'!N627&gt;3,'Raw Data'!N627&lt;=3.5),'Bảng Giá'!$B$12,IF(AND('Raw Data'!N627&gt;3.5,'Raw Data'!N627&lt;=4),'Bảng Giá'!$B$13,IF(AND('Raw Data'!N627&gt;4,'Raw Data'!N627&lt;=4.5),'Bảng Giá'!$B$14,IF(AND('Raw Data'!N627&gt;4.5,'Raw Data'!N627&lt;=5),'Bảng Giá'!$B$15,IF(AND('Raw Data'!N627&gt;5,'Raw Data'!N627&lt;=5.5),'Bảng Giá'!$B$16,IF(AND('Raw Data'!N627&gt;5.5,'Raw Data'!N627&lt;=6),'Bảng Giá'!$B$17,'Bảng Giá'!$B$18)))))))))))))))</f>
        <v>0.25&lt;x&lt;=0.5</v>
      </c>
      <c r="Q627" s="48">
        <f t="shared" si="57"/>
        <v>-4.9751243781094526E-3</v>
      </c>
      <c r="R627">
        <f t="shared" si="58"/>
        <v>24000</v>
      </c>
      <c r="S627">
        <f t="shared" si="59"/>
        <v>3900</v>
      </c>
    </row>
    <row r="628" spans="1:19" x14ac:dyDescent="0.25">
      <c r="A628" s="12">
        <v>627</v>
      </c>
      <c r="B628" s="12" t="s">
        <v>293</v>
      </c>
      <c r="C628" s="19">
        <v>31677136980319</v>
      </c>
      <c r="D628" s="20">
        <v>43020.892339814818</v>
      </c>
      <c r="E628" s="21">
        <v>43021.507813310185</v>
      </c>
      <c r="F628" s="13" t="s">
        <v>302</v>
      </c>
      <c r="G628" s="12">
        <v>3000</v>
      </c>
      <c r="H628" s="22" t="s">
        <v>114</v>
      </c>
      <c r="I628" s="22" t="s">
        <v>356</v>
      </c>
      <c r="J628" s="37">
        <f>INDEX('Bảng Giá'!$C$3:$H$18,MATCH('Raw Data'!P628,'Bảng Giá'!$B$3:$B$18,0),MATCH('Raw Data'!M628,'Bảng Giá'!$C$2:$H$2,0))</f>
        <v>42500</v>
      </c>
      <c r="K628" s="12">
        <v>47800</v>
      </c>
      <c r="L628" s="36">
        <f t="shared" si="54"/>
        <v>0.61547349536704132</v>
      </c>
      <c r="M628" t="str">
        <f>'References data'!H629</f>
        <v>Nội Vùng</v>
      </c>
      <c r="N628">
        <f t="shared" si="55"/>
        <v>3</v>
      </c>
      <c r="O628">
        <f t="shared" si="56"/>
        <v>-5300</v>
      </c>
      <c r="P628" t="str">
        <f>IF(AND(N628&gt;0,N628&lt;=0.05),'Bảng Giá'!$B$3,IF(AND(N628&lt;=0.1,N628&gt;0.05),'Bảng Giá'!$B$4,IF(AND('Raw Data'!N628&gt;0.1,'Raw Data'!N628&lt;=0.25),'Bảng Giá'!$B$5,IF(AND('Raw Data'!N628&gt;0.25,'Raw Data'!N628&lt;=0.5),'Bảng Giá'!$B$6,IF(AND('Raw Data'!N628&gt;0.5,'Raw Data'!N628&lt;=1),'Bảng Giá'!$B$7,IF(AND('Raw Data'!N628&gt;1,'Raw Data'!N628&lt;=1.5),'Bảng Giá'!$B$8,IF(AND('Raw Data'!N628&gt;1.5,'Raw Data'!N628&lt;=2),'Bảng Giá'!$B$9,IF(AND('Raw Data'!N628&gt;2,'Raw Data'!N628&lt;=2.5),'Bảng Giá'!$B$10,IF(AND('Raw Data'!N628&gt;2.5,'Raw Data'!N628&lt;=3),'Bảng Giá'!$B$11,IF(AND('Raw Data'!N628&gt;3,'Raw Data'!N628&lt;=3.5),'Bảng Giá'!$B$12,IF(AND('Raw Data'!N628&gt;3.5,'Raw Data'!N628&lt;=4),'Bảng Giá'!$B$13,IF(AND('Raw Data'!N628&gt;4,'Raw Data'!N628&lt;=4.5),'Bảng Giá'!$B$14,IF(AND('Raw Data'!N628&gt;4.5,'Raw Data'!N628&lt;=5),'Bảng Giá'!$B$15,IF(AND('Raw Data'!N628&gt;5,'Raw Data'!N628&lt;=5.5),'Bảng Giá'!$B$16,IF(AND('Raw Data'!N628&gt;5.5,'Raw Data'!N628&lt;=6),'Bảng Giá'!$B$17,'Bảng Giá'!$B$18)))))))))))))))</f>
        <v>2.5&lt;x&lt;=3</v>
      </c>
      <c r="Q628" s="48">
        <f t="shared" si="57"/>
        <v>-0.11087866108786611</v>
      </c>
      <c r="R628">
        <f t="shared" si="58"/>
        <v>51000</v>
      </c>
      <c r="S628">
        <f t="shared" si="59"/>
        <v>3200</v>
      </c>
    </row>
    <row r="629" spans="1:19" x14ac:dyDescent="0.25">
      <c r="A629" s="12">
        <v>628</v>
      </c>
      <c r="B629" s="12" t="s">
        <v>293</v>
      </c>
      <c r="C629" s="19">
        <v>31677136981033</v>
      </c>
      <c r="D629" s="20">
        <v>43020.76190420139</v>
      </c>
      <c r="E629" s="21">
        <v>43021.75543391204</v>
      </c>
      <c r="F629" s="13" t="s">
        <v>302</v>
      </c>
      <c r="G629" s="12">
        <v>1000</v>
      </c>
      <c r="H629" s="22" t="s">
        <v>114</v>
      </c>
      <c r="I629" s="22" t="s">
        <v>390</v>
      </c>
      <c r="J629" s="37">
        <f>INDEX('Bảng Giá'!$C$3:$H$18,MATCH('Raw Data'!P629,'Bảng Giá'!$B$3:$B$18,0),MATCH('Raw Data'!M629,'Bảng Giá'!$C$2:$H$2,0))</f>
        <v>22500</v>
      </c>
      <c r="K629" s="12">
        <v>27700</v>
      </c>
      <c r="L629" s="36">
        <f t="shared" si="54"/>
        <v>0.9935297106494545</v>
      </c>
      <c r="M629" t="str">
        <f>'References data'!H630</f>
        <v>Nội Vùng</v>
      </c>
      <c r="N629">
        <f t="shared" si="55"/>
        <v>1</v>
      </c>
      <c r="O629">
        <f t="shared" si="56"/>
        <v>-5200</v>
      </c>
      <c r="P629" t="str">
        <f>IF(AND(N629&gt;0,N629&lt;=0.05),'Bảng Giá'!$B$3,IF(AND(N629&lt;=0.1,N629&gt;0.05),'Bảng Giá'!$B$4,IF(AND('Raw Data'!N629&gt;0.1,'Raw Data'!N629&lt;=0.25),'Bảng Giá'!$B$5,IF(AND('Raw Data'!N629&gt;0.25,'Raw Data'!N629&lt;=0.5),'Bảng Giá'!$B$6,IF(AND('Raw Data'!N629&gt;0.5,'Raw Data'!N629&lt;=1),'Bảng Giá'!$B$7,IF(AND('Raw Data'!N629&gt;1,'Raw Data'!N629&lt;=1.5),'Bảng Giá'!$B$8,IF(AND('Raw Data'!N629&gt;1.5,'Raw Data'!N629&lt;=2),'Bảng Giá'!$B$9,IF(AND('Raw Data'!N629&gt;2,'Raw Data'!N629&lt;=2.5),'Bảng Giá'!$B$10,IF(AND('Raw Data'!N629&gt;2.5,'Raw Data'!N629&lt;=3),'Bảng Giá'!$B$11,IF(AND('Raw Data'!N629&gt;3,'Raw Data'!N629&lt;=3.5),'Bảng Giá'!$B$12,IF(AND('Raw Data'!N629&gt;3.5,'Raw Data'!N629&lt;=4),'Bảng Giá'!$B$13,IF(AND('Raw Data'!N629&gt;4,'Raw Data'!N629&lt;=4.5),'Bảng Giá'!$B$14,IF(AND('Raw Data'!N629&gt;4.5,'Raw Data'!N629&lt;=5),'Bảng Giá'!$B$15,IF(AND('Raw Data'!N629&gt;5,'Raw Data'!N629&lt;=5.5),'Bảng Giá'!$B$16,IF(AND('Raw Data'!N629&gt;5.5,'Raw Data'!N629&lt;=6),'Bảng Giá'!$B$17,'Bảng Giá'!$B$18)))))))))))))))</f>
        <v>0.5&lt;x&lt;=1</v>
      </c>
      <c r="Q629" s="48">
        <f t="shared" si="57"/>
        <v>-0.18772563176895307</v>
      </c>
      <c r="R629">
        <f t="shared" si="58"/>
        <v>27000</v>
      </c>
      <c r="S629">
        <f t="shared" si="59"/>
        <v>-700</v>
      </c>
    </row>
    <row r="630" spans="1:19" x14ac:dyDescent="0.25">
      <c r="A630" s="12">
        <v>629</v>
      </c>
      <c r="B630" s="12" t="s">
        <v>293</v>
      </c>
      <c r="C630" s="19">
        <v>31677136990233</v>
      </c>
      <c r="D630" s="20">
        <v>43021.414994641207</v>
      </c>
      <c r="E630" s="21">
        <v>43022.768773460652</v>
      </c>
      <c r="F630" s="13" t="s">
        <v>302</v>
      </c>
      <c r="G630" s="12">
        <v>1190</v>
      </c>
      <c r="H630" s="22" t="s">
        <v>114</v>
      </c>
      <c r="I630" s="22" t="s">
        <v>391</v>
      </c>
      <c r="J630" s="37">
        <f>INDEX('Bảng Giá'!$C$3:$H$18,MATCH('Raw Data'!P630,'Bảng Giá'!$B$3:$B$18,0),MATCH('Raw Data'!M630,'Bảng Giá'!$C$2:$H$2,0))</f>
        <v>27500</v>
      </c>
      <c r="K630" s="12">
        <v>27700</v>
      </c>
      <c r="L630" s="36">
        <f t="shared" si="54"/>
        <v>1.3537788194444147</v>
      </c>
      <c r="M630" t="str">
        <f>'References data'!H631</f>
        <v>Nội Vùng</v>
      </c>
      <c r="N630">
        <f t="shared" si="55"/>
        <v>1.19</v>
      </c>
      <c r="O630">
        <f t="shared" si="56"/>
        <v>-200</v>
      </c>
      <c r="P630" t="str">
        <f>IF(AND(N630&gt;0,N630&lt;=0.05),'Bảng Giá'!$B$3,IF(AND(N630&lt;=0.1,N630&gt;0.05),'Bảng Giá'!$B$4,IF(AND('Raw Data'!N630&gt;0.1,'Raw Data'!N630&lt;=0.25),'Bảng Giá'!$B$5,IF(AND('Raw Data'!N630&gt;0.25,'Raw Data'!N630&lt;=0.5),'Bảng Giá'!$B$6,IF(AND('Raw Data'!N630&gt;0.5,'Raw Data'!N630&lt;=1),'Bảng Giá'!$B$7,IF(AND('Raw Data'!N630&gt;1,'Raw Data'!N630&lt;=1.5),'Bảng Giá'!$B$8,IF(AND('Raw Data'!N630&gt;1.5,'Raw Data'!N630&lt;=2),'Bảng Giá'!$B$9,IF(AND('Raw Data'!N630&gt;2,'Raw Data'!N630&lt;=2.5),'Bảng Giá'!$B$10,IF(AND('Raw Data'!N630&gt;2.5,'Raw Data'!N630&lt;=3),'Bảng Giá'!$B$11,IF(AND('Raw Data'!N630&gt;3,'Raw Data'!N630&lt;=3.5),'Bảng Giá'!$B$12,IF(AND('Raw Data'!N630&gt;3.5,'Raw Data'!N630&lt;=4),'Bảng Giá'!$B$13,IF(AND('Raw Data'!N630&gt;4,'Raw Data'!N630&lt;=4.5),'Bảng Giá'!$B$14,IF(AND('Raw Data'!N630&gt;4.5,'Raw Data'!N630&lt;=5),'Bảng Giá'!$B$15,IF(AND('Raw Data'!N630&gt;5,'Raw Data'!N630&lt;=5.5),'Bảng Giá'!$B$16,IF(AND('Raw Data'!N630&gt;5.5,'Raw Data'!N630&lt;=6),'Bảng Giá'!$B$17,'Bảng Giá'!$B$18)))))))))))))))</f>
        <v>1&lt;x&lt;=1.5</v>
      </c>
      <c r="Q630" s="48">
        <f t="shared" si="57"/>
        <v>-7.2202166064981952E-3</v>
      </c>
      <c r="R630">
        <f t="shared" si="58"/>
        <v>33000</v>
      </c>
      <c r="S630">
        <f t="shared" si="59"/>
        <v>5300</v>
      </c>
    </row>
    <row r="631" spans="1:19" x14ac:dyDescent="0.25">
      <c r="A631" s="12">
        <v>630</v>
      </c>
      <c r="B631" s="12" t="s">
        <v>293</v>
      </c>
      <c r="C631" s="19">
        <v>31677136981367</v>
      </c>
      <c r="D631" s="20">
        <v>43020.99874609954</v>
      </c>
      <c r="E631" s="21">
        <v>43022.620235185183</v>
      </c>
      <c r="F631" s="13" t="s">
        <v>302</v>
      </c>
      <c r="G631" s="12">
        <v>830</v>
      </c>
      <c r="H631" s="22" t="s">
        <v>114</v>
      </c>
      <c r="I631" s="22" t="s">
        <v>181</v>
      </c>
      <c r="J631" s="37">
        <f>INDEX('Bảng Giá'!$C$3:$H$18,MATCH('Raw Data'!P631,'Bảng Giá'!$B$3:$B$18,0),MATCH('Raw Data'!M631,'Bảng Giá'!$C$2:$H$2,0))</f>
        <v>22500</v>
      </c>
      <c r="K631" s="12">
        <v>22700</v>
      </c>
      <c r="L631" s="36">
        <f t="shared" si="54"/>
        <v>1.6214890856426791</v>
      </c>
      <c r="M631" t="str">
        <f>'References data'!H632</f>
        <v>Nội Vùng</v>
      </c>
      <c r="N631">
        <f t="shared" si="55"/>
        <v>0.83</v>
      </c>
      <c r="O631">
        <f t="shared" si="56"/>
        <v>-200</v>
      </c>
      <c r="P631" t="str">
        <f>IF(AND(N631&gt;0,N631&lt;=0.05),'Bảng Giá'!$B$3,IF(AND(N631&lt;=0.1,N631&gt;0.05),'Bảng Giá'!$B$4,IF(AND('Raw Data'!N631&gt;0.1,'Raw Data'!N631&lt;=0.25),'Bảng Giá'!$B$5,IF(AND('Raw Data'!N631&gt;0.25,'Raw Data'!N631&lt;=0.5),'Bảng Giá'!$B$6,IF(AND('Raw Data'!N631&gt;0.5,'Raw Data'!N631&lt;=1),'Bảng Giá'!$B$7,IF(AND('Raw Data'!N631&gt;1,'Raw Data'!N631&lt;=1.5),'Bảng Giá'!$B$8,IF(AND('Raw Data'!N631&gt;1.5,'Raw Data'!N631&lt;=2),'Bảng Giá'!$B$9,IF(AND('Raw Data'!N631&gt;2,'Raw Data'!N631&lt;=2.5),'Bảng Giá'!$B$10,IF(AND('Raw Data'!N631&gt;2.5,'Raw Data'!N631&lt;=3),'Bảng Giá'!$B$11,IF(AND('Raw Data'!N631&gt;3,'Raw Data'!N631&lt;=3.5),'Bảng Giá'!$B$12,IF(AND('Raw Data'!N631&gt;3.5,'Raw Data'!N631&lt;=4),'Bảng Giá'!$B$13,IF(AND('Raw Data'!N631&gt;4,'Raw Data'!N631&lt;=4.5),'Bảng Giá'!$B$14,IF(AND('Raw Data'!N631&gt;4.5,'Raw Data'!N631&lt;=5),'Bảng Giá'!$B$15,IF(AND('Raw Data'!N631&gt;5,'Raw Data'!N631&lt;=5.5),'Bảng Giá'!$B$16,IF(AND('Raw Data'!N631&gt;5.5,'Raw Data'!N631&lt;=6),'Bảng Giá'!$B$17,'Bảng Giá'!$B$18)))))))))))))))</f>
        <v>0.5&lt;x&lt;=1</v>
      </c>
      <c r="Q631" s="48">
        <f t="shared" si="57"/>
        <v>-8.8105726872246704E-3</v>
      </c>
      <c r="R631">
        <f t="shared" si="58"/>
        <v>27000</v>
      </c>
      <c r="S631">
        <f t="shared" si="59"/>
        <v>4300</v>
      </c>
    </row>
    <row r="632" spans="1:19" x14ac:dyDescent="0.25">
      <c r="A632" s="12">
        <v>631</v>
      </c>
      <c r="B632" s="12" t="s">
        <v>293</v>
      </c>
      <c r="C632" s="19">
        <v>31677136981443</v>
      </c>
      <c r="D632" s="20">
        <v>43020.912905983794</v>
      </c>
      <c r="E632" s="21">
        <v>43021.673944710645</v>
      </c>
      <c r="F632" s="13" t="s">
        <v>302</v>
      </c>
      <c r="G632" s="12">
        <v>4900</v>
      </c>
      <c r="H632" s="22" t="s">
        <v>114</v>
      </c>
      <c r="I632" s="22" t="s">
        <v>392</v>
      </c>
      <c r="J632" s="37">
        <f>INDEX('Bảng Giá'!$C$3:$H$18,MATCH('Raw Data'!P632,'Bảng Giá'!$B$3:$B$18,0),MATCH('Raw Data'!M632,'Bảng Giá'!$C$2:$H$2,0))</f>
        <v>54000</v>
      </c>
      <c r="K632" s="12">
        <v>54300</v>
      </c>
      <c r="L632" s="36">
        <f t="shared" si="54"/>
        <v>0.7610387268505292</v>
      </c>
      <c r="M632" t="str">
        <f>'References data'!H633</f>
        <v>Nội Vùng</v>
      </c>
      <c r="N632">
        <f t="shared" si="55"/>
        <v>4.9000000000000004</v>
      </c>
      <c r="O632">
        <f t="shared" si="56"/>
        <v>-300</v>
      </c>
      <c r="P632" t="str">
        <f>IF(AND(N632&gt;0,N632&lt;=0.05),'Bảng Giá'!$B$3,IF(AND(N632&lt;=0.1,N632&gt;0.05),'Bảng Giá'!$B$4,IF(AND('Raw Data'!N632&gt;0.1,'Raw Data'!N632&lt;=0.25),'Bảng Giá'!$B$5,IF(AND('Raw Data'!N632&gt;0.25,'Raw Data'!N632&lt;=0.5),'Bảng Giá'!$B$6,IF(AND('Raw Data'!N632&gt;0.5,'Raw Data'!N632&lt;=1),'Bảng Giá'!$B$7,IF(AND('Raw Data'!N632&gt;1,'Raw Data'!N632&lt;=1.5),'Bảng Giá'!$B$8,IF(AND('Raw Data'!N632&gt;1.5,'Raw Data'!N632&lt;=2),'Bảng Giá'!$B$9,IF(AND('Raw Data'!N632&gt;2,'Raw Data'!N632&lt;=2.5),'Bảng Giá'!$B$10,IF(AND('Raw Data'!N632&gt;2.5,'Raw Data'!N632&lt;=3),'Bảng Giá'!$B$11,IF(AND('Raw Data'!N632&gt;3,'Raw Data'!N632&lt;=3.5),'Bảng Giá'!$B$12,IF(AND('Raw Data'!N632&gt;3.5,'Raw Data'!N632&lt;=4),'Bảng Giá'!$B$13,IF(AND('Raw Data'!N632&gt;4,'Raw Data'!N632&lt;=4.5),'Bảng Giá'!$B$14,IF(AND('Raw Data'!N632&gt;4.5,'Raw Data'!N632&lt;=5),'Bảng Giá'!$B$15,IF(AND('Raw Data'!N632&gt;5,'Raw Data'!N632&lt;=5.5),'Bảng Giá'!$B$16,IF(AND('Raw Data'!N632&gt;5.5,'Raw Data'!N632&lt;=6),'Bảng Giá'!$B$17,'Bảng Giá'!$B$18)))))))))))))))</f>
        <v>4.5&lt;x&lt;=5</v>
      </c>
      <c r="Q632" s="48">
        <f t="shared" si="57"/>
        <v>-5.5248618784530384E-3</v>
      </c>
      <c r="R632">
        <f t="shared" si="58"/>
        <v>64800</v>
      </c>
      <c r="S632">
        <f t="shared" si="59"/>
        <v>10500</v>
      </c>
    </row>
    <row r="633" spans="1:19" x14ac:dyDescent="0.25">
      <c r="A633" s="12">
        <v>632</v>
      </c>
      <c r="B633" s="12" t="s">
        <v>293</v>
      </c>
      <c r="C633" s="19">
        <v>31677136980719</v>
      </c>
      <c r="D633" s="20">
        <v>43020.851492326387</v>
      </c>
      <c r="E633" s="21">
        <v>43022.821542442129</v>
      </c>
      <c r="F633" s="13" t="s">
        <v>302</v>
      </c>
      <c r="G633" s="12">
        <v>280</v>
      </c>
      <c r="H633" s="22" t="s">
        <v>114</v>
      </c>
      <c r="I633" s="22" t="s">
        <v>393</v>
      </c>
      <c r="J633" s="37">
        <f>INDEX('Bảng Giá'!$C$3:$H$18,MATCH('Raw Data'!P633,'Bảng Giá'!$B$3:$B$18,0),MATCH('Raw Data'!M633,'Bảng Giá'!$C$2:$H$2,0))</f>
        <v>20000</v>
      </c>
      <c r="K633" s="12">
        <v>20100</v>
      </c>
      <c r="L633" s="36">
        <f t="shared" si="54"/>
        <v>1.9700501157421968</v>
      </c>
      <c r="M633" t="str">
        <f>'References data'!H634</f>
        <v>Nội Vùng</v>
      </c>
      <c r="N633">
        <f t="shared" si="55"/>
        <v>0.28000000000000003</v>
      </c>
      <c r="O633">
        <f t="shared" si="56"/>
        <v>-100</v>
      </c>
      <c r="P633" t="str">
        <f>IF(AND(N633&gt;0,N633&lt;=0.05),'Bảng Giá'!$B$3,IF(AND(N633&lt;=0.1,N633&gt;0.05),'Bảng Giá'!$B$4,IF(AND('Raw Data'!N633&gt;0.1,'Raw Data'!N633&lt;=0.25),'Bảng Giá'!$B$5,IF(AND('Raw Data'!N633&gt;0.25,'Raw Data'!N633&lt;=0.5),'Bảng Giá'!$B$6,IF(AND('Raw Data'!N633&gt;0.5,'Raw Data'!N633&lt;=1),'Bảng Giá'!$B$7,IF(AND('Raw Data'!N633&gt;1,'Raw Data'!N633&lt;=1.5),'Bảng Giá'!$B$8,IF(AND('Raw Data'!N633&gt;1.5,'Raw Data'!N633&lt;=2),'Bảng Giá'!$B$9,IF(AND('Raw Data'!N633&gt;2,'Raw Data'!N633&lt;=2.5),'Bảng Giá'!$B$10,IF(AND('Raw Data'!N633&gt;2.5,'Raw Data'!N633&lt;=3),'Bảng Giá'!$B$11,IF(AND('Raw Data'!N633&gt;3,'Raw Data'!N633&lt;=3.5),'Bảng Giá'!$B$12,IF(AND('Raw Data'!N633&gt;3.5,'Raw Data'!N633&lt;=4),'Bảng Giá'!$B$13,IF(AND('Raw Data'!N633&gt;4,'Raw Data'!N633&lt;=4.5),'Bảng Giá'!$B$14,IF(AND('Raw Data'!N633&gt;4.5,'Raw Data'!N633&lt;=5),'Bảng Giá'!$B$15,IF(AND('Raw Data'!N633&gt;5,'Raw Data'!N633&lt;=5.5),'Bảng Giá'!$B$16,IF(AND('Raw Data'!N633&gt;5.5,'Raw Data'!N633&lt;=6),'Bảng Giá'!$B$17,'Bảng Giá'!$B$18)))))))))))))))</f>
        <v>0.25&lt;x&lt;=0.5</v>
      </c>
      <c r="Q633" s="48">
        <f t="shared" si="57"/>
        <v>-4.9751243781094526E-3</v>
      </c>
      <c r="R633">
        <f t="shared" si="58"/>
        <v>24000</v>
      </c>
      <c r="S633">
        <f t="shared" si="59"/>
        <v>3900</v>
      </c>
    </row>
    <row r="634" spans="1:19" x14ac:dyDescent="0.25">
      <c r="A634" s="12">
        <v>633</v>
      </c>
      <c r="B634" s="12" t="s">
        <v>293</v>
      </c>
      <c r="C634" s="19">
        <v>31677136978146</v>
      </c>
      <c r="D634" s="20">
        <v>43020.912950381942</v>
      </c>
      <c r="E634" s="21">
        <v>43022.751622141201</v>
      </c>
      <c r="F634" s="13" t="s">
        <v>302</v>
      </c>
      <c r="G634" s="12">
        <v>500</v>
      </c>
      <c r="H634" s="22" t="s">
        <v>114</v>
      </c>
      <c r="I634" s="22" t="s">
        <v>394</v>
      </c>
      <c r="J634" s="37">
        <f>INDEX('Bảng Giá'!$C$3:$H$18,MATCH('Raw Data'!P634,'Bảng Giá'!$B$3:$B$18,0),MATCH('Raw Data'!M634,'Bảng Giá'!$C$2:$H$2,0))</f>
        <v>20000</v>
      </c>
      <c r="K634" s="12">
        <v>22700</v>
      </c>
      <c r="L634" s="36">
        <f t="shared" si="54"/>
        <v>1.8386717592584318</v>
      </c>
      <c r="M634" t="str">
        <f>'References data'!H635</f>
        <v>Nội Vùng</v>
      </c>
      <c r="N634">
        <f t="shared" si="55"/>
        <v>0.5</v>
      </c>
      <c r="O634">
        <f t="shared" si="56"/>
        <v>-2700</v>
      </c>
      <c r="P634" t="str">
        <f>IF(AND(N634&gt;0,N634&lt;=0.05),'Bảng Giá'!$B$3,IF(AND(N634&lt;=0.1,N634&gt;0.05),'Bảng Giá'!$B$4,IF(AND('Raw Data'!N634&gt;0.1,'Raw Data'!N634&lt;=0.25),'Bảng Giá'!$B$5,IF(AND('Raw Data'!N634&gt;0.25,'Raw Data'!N634&lt;=0.5),'Bảng Giá'!$B$6,IF(AND('Raw Data'!N634&gt;0.5,'Raw Data'!N634&lt;=1),'Bảng Giá'!$B$7,IF(AND('Raw Data'!N634&gt;1,'Raw Data'!N634&lt;=1.5),'Bảng Giá'!$B$8,IF(AND('Raw Data'!N634&gt;1.5,'Raw Data'!N634&lt;=2),'Bảng Giá'!$B$9,IF(AND('Raw Data'!N634&gt;2,'Raw Data'!N634&lt;=2.5),'Bảng Giá'!$B$10,IF(AND('Raw Data'!N634&gt;2.5,'Raw Data'!N634&lt;=3),'Bảng Giá'!$B$11,IF(AND('Raw Data'!N634&gt;3,'Raw Data'!N634&lt;=3.5),'Bảng Giá'!$B$12,IF(AND('Raw Data'!N634&gt;3.5,'Raw Data'!N634&lt;=4),'Bảng Giá'!$B$13,IF(AND('Raw Data'!N634&gt;4,'Raw Data'!N634&lt;=4.5),'Bảng Giá'!$B$14,IF(AND('Raw Data'!N634&gt;4.5,'Raw Data'!N634&lt;=5),'Bảng Giá'!$B$15,IF(AND('Raw Data'!N634&gt;5,'Raw Data'!N634&lt;=5.5),'Bảng Giá'!$B$16,IF(AND('Raw Data'!N634&gt;5.5,'Raw Data'!N634&lt;=6),'Bảng Giá'!$B$17,'Bảng Giá'!$B$18)))))))))))))))</f>
        <v>0.25&lt;x&lt;=0.5</v>
      </c>
      <c r="Q634" s="48">
        <f t="shared" si="57"/>
        <v>-0.11894273127753303</v>
      </c>
      <c r="R634">
        <f t="shared" si="58"/>
        <v>24000</v>
      </c>
      <c r="S634">
        <f t="shared" si="59"/>
        <v>1300</v>
      </c>
    </row>
    <row r="635" spans="1:19" x14ac:dyDescent="0.25">
      <c r="A635" s="12">
        <v>634</v>
      </c>
      <c r="B635" s="12" t="s">
        <v>293</v>
      </c>
      <c r="C635" s="19">
        <v>31677136978980</v>
      </c>
      <c r="D635" s="20">
        <v>43020.892330324074</v>
      </c>
      <c r="E635" s="21">
        <v>43022.712091006943</v>
      </c>
      <c r="F635" s="13" t="s">
        <v>302</v>
      </c>
      <c r="G635" s="12">
        <v>250</v>
      </c>
      <c r="H635" s="22" t="s">
        <v>114</v>
      </c>
      <c r="I635" s="22" t="s">
        <v>366</v>
      </c>
      <c r="J635" s="37">
        <f>INDEX('Bảng Giá'!$C$3:$H$18,MATCH('Raw Data'!P635,'Bảng Giá'!$B$3:$B$18,0),MATCH('Raw Data'!M635,'Bảng Giá'!$C$2:$H$2,0))</f>
        <v>20000</v>
      </c>
      <c r="K635" s="12">
        <v>20100</v>
      </c>
      <c r="L635" s="36">
        <f t="shared" si="54"/>
        <v>1.8197606828689459</v>
      </c>
      <c r="M635" t="str">
        <f>'References data'!H636</f>
        <v>Nội Vùng</v>
      </c>
      <c r="N635">
        <f t="shared" si="55"/>
        <v>0.25</v>
      </c>
      <c r="O635">
        <f t="shared" si="56"/>
        <v>-100</v>
      </c>
      <c r="P635" t="str">
        <f>IF(AND(N635&gt;0,N635&lt;=0.05),'Bảng Giá'!$B$3,IF(AND(N635&lt;=0.1,N635&gt;0.05),'Bảng Giá'!$B$4,IF(AND('Raw Data'!N635&gt;0.1,'Raw Data'!N635&lt;=0.25),'Bảng Giá'!$B$5,IF(AND('Raw Data'!N635&gt;0.25,'Raw Data'!N635&lt;=0.5),'Bảng Giá'!$B$6,IF(AND('Raw Data'!N635&gt;0.5,'Raw Data'!N635&lt;=1),'Bảng Giá'!$B$7,IF(AND('Raw Data'!N635&gt;1,'Raw Data'!N635&lt;=1.5),'Bảng Giá'!$B$8,IF(AND('Raw Data'!N635&gt;1.5,'Raw Data'!N635&lt;=2),'Bảng Giá'!$B$9,IF(AND('Raw Data'!N635&gt;2,'Raw Data'!N635&lt;=2.5),'Bảng Giá'!$B$10,IF(AND('Raw Data'!N635&gt;2.5,'Raw Data'!N635&lt;=3),'Bảng Giá'!$B$11,IF(AND('Raw Data'!N635&gt;3,'Raw Data'!N635&lt;=3.5),'Bảng Giá'!$B$12,IF(AND('Raw Data'!N635&gt;3.5,'Raw Data'!N635&lt;=4),'Bảng Giá'!$B$13,IF(AND('Raw Data'!N635&gt;4,'Raw Data'!N635&lt;=4.5),'Bảng Giá'!$B$14,IF(AND('Raw Data'!N635&gt;4.5,'Raw Data'!N635&lt;=5),'Bảng Giá'!$B$15,IF(AND('Raw Data'!N635&gt;5,'Raw Data'!N635&lt;=5.5),'Bảng Giá'!$B$16,IF(AND('Raw Data'!N635&gt;5.5,'Raw Data'!N635&lt;=6),'Bảng Giá'!$B$17,'Bảng Giá'!$B$18)))))))))))))))</f>
        <v>0.1&lt;x&lt;=0.25</v>
      </c>
      <c r="Q635" s="48">
        <f t="shared" si="57"/>
        <v>-4.9751243781094526E-3</v>
      </c>
      <c r="R635">
        <f t="shared" si="58"/>
        <v>24000</v>
      </c>
      <c r="S635">
        <f t="shared" si="59"/>
        <v>3900</v>
      </c>
    </row>
    <row r="636" spans="1:19" x14ac:dyDescent="0.25">
      <c r="A636" s="12">
        <v>635</v>
      </c>
      <c r="B636" s="12" t="s">
        <v>293</v>
      </c>
      <c r="C636" s="19">
        <v>31677136978778</v>
      </c>
      <c r="D636" s="20">
        <v>43020.912922916665</v>
      </c>
      <c r="E636" s="21">
        <v>43021.486383101852</v>
      </c>
      <c r="F636" s="13" t="s">
        <v>302</v>
      </c>
      <c r="G636" s="12">
        <v>1745</v>
      </c>
      <c r="H636" s="22" t="s">
        <v>114</v>
      </c>
      <c r="I636" s="22" t="s">
        <v>395</v>
      </c>
      <c r="J636" s="37">
        <f>INDEX('Bảng Giá'!$C$3:$H$18,MATCH('Raw Data'!P636,'Bảng Giá'!$B$3:$B$18,0),MATCH('Raw Data'!M636,'Bảng Giá'!$C$2:$H$2,0))</f>
        <v>32000</v>
      </c>
      <c r="K636" s="12">
        <v>32200</v>
      </c>
      <c r="L636" s="36">
        <f t="shared" si="54"/>
        <v>0.5734601851872867</v>
      </c>
      <c r="M636" t="str">
        <f>'References data'!H637</f>
        <v>Nội Vùng</v>
      </c>
      <c r="N636">
        <f t="shared" si="55"/>
        <v>1.7450000000000001</v>
      </c>
      <c r="O636">
        <f t="shared" si="56"/>
        <v>-200</v>
      </c>
      <c r="P636" t="str">
        <f>IF(AND(N636&gt;0,N636&lt;=0.05),'Bảng Giá'!$B$3,IF(AND(N636&lt;=0.1,N636&gt;0.05),'Bảng Giá'!$B$4,IF(AND('Raw Data'!N636&gt;0.1,'Raw Data'!N636&lt;=0.25),'Bảng Giá'!$B$5,IF(AND('Raw Data'!N636&gt;0.25,'Raw Data'!N636&lt;=0.5),'Bảng Giá'!$B$6,IF(AND('Raw Data'!N636&gt;0.5,'Raw Data'!N636&lt;=1),'Bảng Giá'!$B$7,IF(AND('Raw Data'!N636&gt;1,'Raw Data'!N636&lt;=1.5),'Bảng Giá'!$B$8,IF(AND('Raw Data'!N636&gt;1.5,'Raw Data'!N636&lt;=2),'Bảng Giá'!$B$9,IF(AND('Raw Data'!N636&gt;2,'Raw Data'!N636&lt;=2.5),'Bảng Giá'!$B$10,IF(AND('Raw Data'!N636&gt;2.5,'Raw Data'!N636&lt;=3),'Bảng Giá'!$B$11,IF(AND('Raw Data'!N636&gt;3,'Raw Data'!N636&lt;=3.5),'Bảng Giá'!$B$12,IF(AND('Raw Data'!N636&gt;3.5,'Raw Data'!N636&lt;=4),'Bảng Giá'!$B$13,IF(AND('Raw Data'!N636&gt;4,'Raw Data'!N636&lt;=4.5),'Bảng Giá'!$B$14,IF(AND('Raw Data'!N636&gt;4.5,'Raw Data'!N636&lt;=5),'Bảng Giá'!$B$15,IF(AND('Raw Data'!N636&gt;5,'Raw Data'!N636&lt;=5.5),'Bảng Giá'!$B$16,IF(AND('Raw Data'!N636&gt;5.5,'Raw Data'!N636&lt;=6),'Bảng Giá'!$B$17,'Bảng Giá'!$B$18)))))))))))))))</f>
        <v>1.5&lt;x&lt;=2</v>
      </c>
      <c r="Q636" s="48">
        <f t="shared" si="57"/>
        <v>-6.2111801242236021E-3</v>
      </c>
      <c r="R636">
        <f t="shared" si="58"/>
        <v>38400</v>
      </c>
      <c r="S636">
        <f t="shared" si="59"/>
        <v>6200</v>
      </c>
    </row>
    <row r="637" spans="1:19" x14ac:dyDescent="0.25">
      <c r="A637" s="12">
        <v>636</v>
      </c>
      <c r="B637" s="12" t="s">
        <v>293</v>
      </c>
      <c r="C637" s="19">
        <v>31677136990833</v>
      </c>
      <c r="D637" s="20">
        <v>43021.466080057871</v>
      </c>
      <c r="E637" s="21">
        <v>43022.555775231478</v>
      </c>
      <c r="F637" s="13" t="s">
        <v>302</v>
      </c>
      <c r="G637" s="12">
        <v>300</v>
      </c>
      <c r="H637" s="22" t="s">
        <v>114</v>
      </c>
      <c r="I637" s="22" t="s">
        <v>396</v>
      </c>
      <c r="J637" s="37">
        <f>INDEX('Bảng Giá'!$C$3:$H$18,MATCH('Raw Data'!P637,'Bảng Giá'!$B$3:$B$18,0),MATCH('Raw Data'!M637,'Bảng Giá'!$C$2:$H$2,0))</f>
        <v>20000</v>
      </c>
      <c r="K637" s="12">
        <v>20100</v>
      </c>
      <c r="L637" s="36">
        <f t="shared" si="54"/>
        <v>1.0896951736067422</v>
      </c>
      <c r="M637" t="str">
        <f>'References data'!H638</f>
        <v>Nội Vùng</v>
      </c>
      <c r="N637">
        <f t="shared" si="55"/>
        <v>0.3</v>
      </c>
      <c r="O637">
        <f t="shared" si="56"/>
        <v>-100</v>
      </c>
      <c r="P637" t="str">
        <f>IF(AND(N637&gt;0,N637&lt;=0.05),'Bảng Giá'!$B$3,IF(AND(N637&lt;=0.1,N637&gt;0.05),'Bảng Giá'!$B$4,IF(AND('Raw Data'!N637&gt;0.1,'Raw Data'!N637&lt;=0.25),'Bảng Giá'!$B$5,IF(AND('Raw Data'!N637&gt;0.25,'Raw Data'!N637&lt;=0.5),'Bảng Giá'!$B$6,IF(AND('Raw Data'!N637&gt;0.5,'Raw Data'!N637&lt;=1),'Bảng Giá'!$B$7,IF(AND('Raw Data'!N637&gt;1,'Raw Data'!N637&lt;=1.5),'Bảng Giá'!$B$8,IF(AND('Raw Data'!N637&gt;1.5,'Raw Data'!N637&lt;=2),'Bảng Giá'!$B$9,IF(AND('Raw Data'!N637&gt;2,'Raw Data'!N637&lt;=2.5),'Bảng Giá'!$B$10,IF(AND('Raw Data'!N637&gt;2.5,'Raw Data'!N637&lt;=3),'Bảng Giá'!$B$11,IF(AND('Raw Data'!N637&gt;3,'Raw Data'!N637&lt;=3.5),'Bảng Giá'!$B$12,IF(AND('Raw Data'!N637&gt;3.5,'Raw Data'!N637&lt;=4),'Bảng Giá'!$B$13,IF(AND('Raw Data'!N637&gt;4,'Raw Data'!N637&lt;=4.5),'Bảng Giá'!$B$14,IF(AND('Raw Data'!N637&gt;4.5,'Raw Data'!N637&lt;=5),'Bảng Giá'!$B$15,IF(AND('Raw Data'!N637&gt;5,'Raw Data'!N637&lt;=5.5),'Bảng Giá'!$B$16,IF(AND('Raw Data'!N637&gt;5.5,'Raw Data'!N637&lt;=6),'Bảng Giá'!$B$17,'Bảng Giá'!$B$18)))))))))))))))</f>
        <v>0.25&lt;x&lt;=0.5</v>
      </c>
      <c r="Q637" s="48">
        <f t="shared" si="57"/>
        <v>-4.9751243781094526E-3</v>
      </c>
      <c r="R637">
        <f t="shared" si="58"/>
        <v>24000</v>
      </c>
      <c r="S637">
        <f t="shared" si="59"/>
        <v>3900</v>
      </c>
    </row>
    <row r="638" spans="1:19" x14ac:dyDescent="0.25">
      <c r="A638" s="12">
        <v>637</v>
      </c>
      <c r="B638" s="12" t="s">
        <v>293</v>
      </c>
      <c r="C638" s="19">
        <v>31677136985037</v>
      </c>
      <c r="D638" s="20">
        <v>43020.812133182873</v>
      </c>
      <c r="E638" s="21">
        <v>43022.642130787041</v>
      </c>
      <c r="F638" s="13" t="s">
        <v>302</v>
      </c>
      <c r="G638" s="12">
        <v>980</v>
      </c>
      <c r="H638" s="22" t="s">
        <v>114</v>
      </c>
      <c r="I638" s="22" t="s">
        <v>386</v>
      </c>
      <c r="J638" s="37">
        <f>INDEX('Bảng Giá'!$C$3:$H$18,MATCH('Raw Data'!P638,'Bảng Giá'!$B$3:$B$18,0),MATCH('Raw Data'!M638,'Bảng Giá'!$C$2:$H$2,0))</f>
        <v>22500</v>
      </c>
      <c r="K638" s="12">
        <v>22700</v>
      </c>
      <c r="L638" s="36">
        <f t="shared" si="54"/>
        <v>1.8299976041671471</v>
      </c>
      <c r="M638" t="str">
        <f>'References data'!H639</f>
        <v>Nội Vùng</v>
      </c>
      <c r="N638">
        <f t="shared" si="55"/>
        <v>0.98</v>
      </c>
      <c r="O638">
        <f t="shared" si="56"/>
        <v>-200</v>
      </c>
      <c r="P638" t="str">
        <f>IF(AND(N638&gt;0,N638&lt;=0.05),'Bảng Giá'!$B$3,IF(AND(N638&lt;=0.1,N638&gt;0.05),'Bảng Giá'!$B$4,IF(AND('Raw Data'!N638&gt;0.1,'Raw Data'!N638&lt;=0.25),'Bảng Giá'!$B$5,IF(AND('Raw Data'!N638&gt;0.25,'Raw Data'!N638&lt;=0.5),'Bảng Giá'!$B$6,IF(AND('Raw Data'!N638&gt;0.5,'Raw Data'!N638&lt;=1),'Bảng Giá'!$B$7,IF(AND('Raw Data'!N638&gt;1,'Raw Data'!N638&lt;=1.5),'Bảng Giá'!$B$8,IF(AND('Raw Data'!N638&gt;1.5,'Raw Data'!N638&lt;=2),'Bảng Giá'!$B$9,IF(AND('Raw Data'!N638&gt;2,'Raw Data'!N638&lt;=2.5),'Bảng Giá'!$B$10,IF(AND('Raw Data'!N638&gt;2.5,'Raw Data'!N638&lt;=3),'Bảng Giá'!$B$11,IF(AND('Raw Data'!N638&gt;3,'Raw Data'!N638&lt;=3.5),'Bảng Giá'!$B$12,IF(AND('Raw Data'!N638&gt;3.5,'Raw Data'!N638&lt;=4),'Bảng Giá'!$B$13,IF(AND('Raw Data'!N638&gt;4,'Raw Data'!N638&lt;=4.5),'Bảng Giá'!$B$14,IF(AND('Raw Data'!N638&gt;4.5,'Raw Data'!N638&lt;=5),'Bảng Giá'!$B$15,IF(AND('Raw Data'!N638&gt;5,'Raw Data'!N638&lt;=5.5),'Bảng Giá'!$B$16,IF(AND('Raw Data'!N638&gt;5.5,'Raw Data'!N638&lt;=6),'Bảng Giá'!$B$17,'Bảng Giá'!$B$18)))))))))))))))</f>
        <v>0.5&lt;x&lt;=1</v>
      </c>
      <c r="Q638" s="48">
        <f t="shared" si="57"/>
        <v>-8.8105726872246704E-3</v>
      </c>
      <c r="R638">
        <f t="shared" si="58"/>
        <v>27000</v>
      </c>
      <c r="S638">
        <f t="shared" si="59"/>
        <v>4300</v>
      </c>
    </row>
    <row r="639" spans="1:19" x14ac:dyDescent="0.25">
      <c r="A639" s="12">
        <v>638</v>
      </c>
      <c r="B639" s="12" t="s">
        <v>293</v>
      </c>
      <c r="C639" s="19">
        <v>31677136991674</v>
      </c>
      <c r="D639" s="20">
        <v>43021.536611689815</v>
      </c>
      <c r="E639" s="21">
        <v>43022.554743206019</v>
      </c>
      <c r="F639" s="13" t="s">
        <v>302</v>
      </c>
      <c r="G639" s="12">
        <v>1455</v>
      </c>
      <c r="H639" s="22" t="s">
        <v>114</v>
      </c>
      <c r="I639" s="22" t="s">
        <v>194</v>
      </c>
      <c r="J639" s="37">
        <f>INDEX('Bảng Giá'!$C$3:$H$18,MATCH('Raw Data'!P639,'Bảng Giá'!$B$3:$B$18,0),MATCH('Raw Data'!M639,'Bảng Giá'!$C$2:$H$2,0))</f>
        <v>27500</v>
      </c>
      <c r="K639" s="12">
        <v>27700</v>
      </c>
      <c r="L639" s="36">
        <f t="shared" si="54"/>
        <v>1.0181315162044484</v>
      </c>
      <c r="M639" t="str">
        <f>'References data'!H640</f>
        <v>Nội Vùng</v>
      </c>
      <c r="N639">
        <f t="shared" si="55"/>
        <v>1.4550000000000001</v>
      </c>
      <c r="O639">
        <f t="shared" si="56"/>
        <v>-200</v>
      </c>
      <c r="P639" t="str">
        <f>IF(AND(N639&gt;0,N639&lt;=0.05),'Bảng Giá'!$B$3,IF(AND(N639&lt;=0.1,N639&gt;0.05),'Bảng Giá'!$B$4,IF(AND('Raw Data'!N639&gt;0.1,'Raw Data'!N639&lt;=0.25),'Bảng Giá'!$B$5,IF(AND('Raw Data'!N639&gt;0.25,'Raw Data'!N639&lt;=0.5),'Bảng Giá'!$B$6,IF(AND('Raw Data'!N639&gt;0.5,'Raw Data'!N639&lt;=1),'Bảng Giá'!$B$7,IF(AND('Raw Data'!N639&gt;1,'Raw Data'!N639&lt;=1.5),'Bảng Giá'!$B$8,IF(AND('Raw Data'!N639&gt;1.5,'Raw Data'!N639&lt;=2),'Bảng Giá'!$B$9,IF(AND('Raw Data'!N639&gt;2,'Raw Data'!N639&lt;=2.5),'Bảng Giá'!$B$10,IF(AND('Raw Data'!N639&gt;2.5,'Raw Data'!N639&lt;=3),'Bảng Giá'!$B$11,IF(AND('Raw Data'!N639&gt;3,'Raw Data'!N639&lt;=3.5),'Bảng Giá'!$B$12,IF(AND('Raw Data'!N639&gt;3.5,'Raw Data'!N639&lt;=4),'Bảng Giá'!$B$13,IF(AND('Raw Data'!N639&gt;4,'Raw Data'!N639&lt;=4.5),'Bảng Giá'!$B$14,IF(AND('Raw Data'!N639&gt;4.5,'Raw Data'!N639&lt;=5),'Bảng Giá'!$B$15,IF(AND('Raw Data'!N639&gt;5,'Raw Data'!N639&lt;=5.5),'Bảng Giá'!$B$16,IF(AND('Raw Data'!N639&gt;5.5,'Raw Data'!N639&lt;=6),'Bảng Giá'!$B$17,'Bảng Giá'!$B$18)))))))))))))))</f>
        <v>1&lt;x&lt;=1.5</v>
      </c>
      <c r="Q639" s="48">
        <f t="shared" si="57"/>
        <v>-7.2202166064981952E-3</v>
      </c>
      <c r="R639">
        <f t="shared" si="58"/>
        <v>33000</v>
      </c>
      <c r="S639">
        <f t="shared" si="59"/>
        <v>5300</v>
      </c>
    </row>
    <row r="640" spans="1:19" x14ac:dyDescent="0.25">
      <c r="A640" s="12">
        <v>639</v>
      </c>
      <c r="B640" s="12" t="s">
        <v>293</v>
      </c>
      <c r="C640" s="19">
        <v>31677136928168</v>
      </c>
      <c r="D640" s="20">
        <v>43013.612493599539</v>
      </c>
      <c r="E640" s="21">
        <v>43015.773838541667</v>
      </c>
      <c r="F640" s="13" t="s">
        <v>302</v>
      </c>
      <c r="G640" s="12">
        <v>750</v>
      </c>
      <c r="H640" s="22" t="s">
        <v>114</v>
      </c>
      <c r="I640" s="22" t="s">
        <v>397</v>
      </c>
      <c r="J640" s="37">
        <f>INDEX('Bảng Giá'!$C$3:$H$18,MATCH('Raw Data'!P640,'Bảng Giá'!$B$3:$B$18,0),MATCH('Raw Data'!M640,'Bảng Giá'!$C$2:$H$2,0))</f>
        <v>22500</v>
      </c>
      <c r="K640" s="12">
        <v>22700</v>
      </c>
      <c r="L640" s="36">
        <f t="shared" si="54"/>
        <v>2.1613449421274709</v>
      </c>
      <c r="M640" t="str">
        <f>'References data'!H641</f>
        <v>Nội Vùng</v>
      </c>
      <c r="N640">
        <f t="shared" si="55"/>
        <v>0.75</v>
      </c>
      <c r="O640">
        <f t="shared" si="56"/>
        <v>-200</v>
      </c>
      <c r="P640" t="str">
        <f>IF(AND(N640&gt;0,N640&lt;=0.05),'Bảng Giá'!$B$3,IF(AND(N640&lt;=0.1,N640&gt;0.05),'Bảng Giá'!$B$4,IF(AND('Raw Data'!N640&gt;0.1,'Raw Data'!N640&lt;=0.25),'Bảng Giá'!$B$5,IF(AND('Raw Data'!N640&gt;0.25,'Raw Data'!N640&lt;=0.5),'Bảng Giá'!$B$6,IF(AND('Raw Data'!N640&gt;0.5,'Raw Data'!N640&lt;=1),'Bảng Giá'!$B$7,IF(AND('Raw Data'!N640&gt;1,'Raw Data'!N640&lt;=1.5),'Bảng Giá'!$B$8,IF(AND('Raw Data'!N640&gt;1.5,'Raw Data'!N640&lt;=2),'Bảng Giá'!$B$9,IF(AND('Raw Data'!N640&gt;2,'Raw Data'!N640&lt;=2.5),'Bảng Giá'!$B$10,IF(AND('Raw Data'!N640&gt;2.5,'Raw Data'!N640&lt;=3),'Bảng Giá'!$B$11,IF(AND('Raw Data'!N640&gt;3,'Raw Data'!N640&lt;=3.5),'Bảng Giá'!$B$12,IF(AND('Raw Data'!N640&gt;3.5,'Raw Data'!N640&lt;=4),'Bảng Giá'!$B$13,IF(AND('Raw Data'!N640&gt;4,'Raw Data'!N640&lt;=4.5),'Bảng Giá'!$B$14,IF(AND('Raw Data'!N640&gt;4.5,'Raw Data'!N640&lt;=5),'Bảng Giá'!$B$15,IF(AND('Raw Data'!N640&gt;5,'Raw Data'!N640&lt;=5.5),'Bảng Giá'!$B$16,IF(AND('Raw Data'!N640&gt;5.5,'Raw Data'!N640&lt;=6),'Bảng Giá'!$B$17,'Bảng Giá'!$B$18)))))))))))))))</f>
        <v>0.5&lt;x&lt;=1</v>
      </c>
      <c r="Q640" s="48">
        <f t="shared" si="57"/>
        <v>-8.8105726872246704E-3</v>
      </c>
      <c r="R640">
        <f t="shared" si="58"/>
        <v>27000</v>
      </c>
      <c r="S640">
        <f t="shared" si="59"/>
        <v>4300</v>
      </c>
    </row>
    <row r="641" spans="1:19" x14ac:dyDescent="0.25">
      <c r="A641" s="12">
        <v>640</v>
      </c>
      <c r="B641" s="12" t="s">
        <v>293</v>
      </c>
      <c r="C641" s="19">
        <v>31677136992219</v>
      </c>
      <c r="D641" s="20">
        <v>43021.733745868056</v>
      </c>
      <c r="E641" s="21">
        <v>43023.659657835648</v>
      </c>
      <c r="F641" s="13" t="s">
        <v>302</v>
      </c>
      <c r="G641" s="12">
        <v>2350</v>
      </c>
      <c r="H641" s="22" t="s">
        <v>114</v>
      </c>
      <c r="I641" s="22" t="s">
        <v>187</v>
      </c>
      <c r="J641" s="37">
        <f>INDEX('Bảng Giá'!$C$3:$H$18,MATCH('Raw Data'!P641,'Bảng Giá'!$B$3:$B$18,0),MATCH('Raw Data'!M641,'Bảng Giá'!$C$2:$H$2,0))</f>
        <v>38000</v>
      </c>
      <c r="K641" s="12">
        <v>38200</v>
      </c>
      <c r="L641" s="36">
        <f t="shared" si="54"/>
        <v>1.9259119675916736</v>
      </c>
      <c r="M641" t="str">
        <f>'References data'!H642</f>
        <v>Nội Vùng</v>
      </c>
      <c r="N641">
        <f t="shared" si="55"/>
        <v>2.35</v>
      </c>
      <c r="O641">
        <f t="shared" si="56"/>
        <v>-200</v>
      </c>
      <c r="P641" t="str">
        <f>IF(AND(N641&gt;0,N641&lt;=0.05),'Bảng Giá'!$B$3,IF(AND(N641&lt;=0.1,N641&gt;0.05),'Bảng Giá'!$B$4,IF(AND('Raw Data'!N641&gt;0.1,'Raw Data'!N641&lt;=0.25),'Bảng Giá'!$B$5,IF(AND('Raw Data'!N641&gt;0.25,'Raw Data'!N641&lt;=0.5),'Bảng Giá'!$B$6,IF(AND('Raw Data'!N641&gt;0.5,'Raw Data'!N641&lt;=1),'Bảng Giá'!$B$7,IF(AND('Raw Data'!N641&gt;1,'Raw Data'!N641&lt;=1.5),'Bảng Giá'!$B$8,IF(AND('Raw Data'!N641&gt;1.5,'Raw Data'!N641&lt;=2),'Bảng Giá'!$B$9,IF(AND('Raw Data'!N641&gt;2,'Raw Data'!N641&lt;=2.5),'Bảng Giá'!$B$10,IF(AND('Raw Data'!N641&gt;2.5,'Raw Data'!N641&lt;=3),'Bảng Giá'!$B$11,IF(AND('Raw Data'!N641&gt;3,'Raw Data'!N641&lt;=3.5),'Bảng Giá'!$B$12,IF(AND('Raw Data'!N641&gt;3.5,'Raw Data'!N641&lt;=4),'Bảng Giá'!$B$13,IF(AND('Raw Data'!N641&gt;4,'Raw Data'!N641&lt;=4.5),'Bảng Giá'!$B$14,IF(AND('Raw Data'!N641&gt;4.5,'Raw Data'!N641&lt;=5),'Bảng Giá'!$B$15,IF(AND('Raw Data'!N641&gt;5,'Raw Data'!N641&lt;=5.5),'Bảng Giá'!$B$16,IF(AND('Raw Data'!N641&gt;5.5,'Raw Data'!N641&lt;=6),'Bảng Giá'!$B$17,'Bảng Giá'!$B$18)))))))))))))))</f>
        <v>2&lt;x&lt;=2.5</v>
      </c>
      <c r="Q641" s="48">
        <f t="shared" si="57"/>
        <v>-5.235602094240838E-3</v>
      </c>
      <c r="R641">
        <f t="shared" si="58"/>
        <v>45600</v>
      </c>
      <c r="S641">
        <f t="shared" si="59"/>
        <v>7400</v>
      </c>
    </row>
    <row r="642" spans="1:19" x14ac:dyDescent="0.25">
      <c r="A642" s="12">
        <v>641</v>
      </c>
      <c r="B642" s="12" t="s">
        <v>293</v>
      </c>
      <c r="C642" s="19">
        <v>31677136980625</v>
      </c>
      <c r="D642" s="20">
        <v>43020.851493287038</v>
      </c>
      <c r="E642" s="21">
        <v>43022.476308101854</v>
      </c>
      <c r="F642" s="13" t="s">
        <v>302</v>
      </c>
      <c r="G642" s="12">
        <v>1350</v>
      </c>
      <c r="H642" s="22" t="s">
        <v>114</v>
      </c>
      <c r="I642" s="22" t="s">
        <v>398</v>
      </c>
      <c r="J642" s="37">
        <f>INDEX('Bảng Giá'!$C$3:$H$18,MATCH('Raw Data'!P642,'Bảng Giá'!$B$3:$B$18,0),MATCH('Raw Data'!M642,'Bảng Giá'!$C$2:$H$2,0))</f>
        <v>27500</v>
      </c>
      <c r="K642" s="12">
        <v>27700</v>
      </c>
      <c r="L642" s="36">
        <f t="shared" si="54"/>
        <v>1.6248148148151813</v>
      </c>
      <c r="M642" t="str">
        <f>'References data'!H643</f>
        <v>Nội Vùng</v>
      </c>
      <c r="N642">
        <f t="shared" si="55"/>
        <v>1.35</v>
      </c>
      <c r="O642">
        <f t="shared" si="56"/>
        <v>-200</v>
      </c>
      <c r="P642" t="str">
        <f>IF(AND(N642&gt;0,N642&lt;=0.05),'Bảng Giá'!$B$3,IF(AND(N642&lt;=0.1,N642&gt;0.05),'Bảng Giá'!$B$4,IF(AND('Raw Data'!N642&gt;0.1,'Raw Data'!N642&lt;=0.25),'Bảng Giá'!$B$5,IF(AND('Raw Data'!N642&gt;0.25,'Raw Data'!N642&lt;=0.5),'Bảng Giá'!$B$6,IF(AND('Raw Data'!N642&gt;0.5,'Raw Data'!N642&lt;=1),'Bảng Giá'!$B$7,IF(AND('Raw Data'!N642&gt;1,'Raw Data'!N642&lt;=1.5),'Bảng Giá'!$B$8,IF(AND('Raw Data'!N642&gt;1.5,'Raw Data'!N642&lt;=2),'Bảng Giá'!$B$9,IF(AND('Raw Data'!N642&gt;2,'Raw Data'!N642&lt;=2.5),'Bảng Giá'!$B$10,IF(AND('Raw Data'!N642&gt;2.5,'Raw Data'!N642&lt;=3),'Bảng Giá'!$B$11,IF(AND('Raw Data'!N642&gt;3,'Raw Data'!N642&lt;=3.5),'Bảng Giá'!$B$12,IF(AND('Raw Data'!N642&gt;3.5,'Raw Data'!N642&lt;=4),'Bảng Giá'!$B$13,IF(AND('Raw Data'!N642&gt;4,'Raw Data'!N642&lt;=4.5),'Bảng Giá'!$B$14,IF(AND('Raw Data'!N642&gt;4.5,'Raw Data'!N642&lt;=5),'Bảng Giá'!$B$15,IF(AND('Raw Data'!N642&gt;5,'Raw Data'!N642&lt;=5.5),'Bảng Giá'!$B$16,IF(AND('Raw Data'!N642&gt;5.5,'Raw Data'!N642&lt;=6),'Bảng Giá'!$B$17,'Bảng Giá'!$B$18)))))))))))))))</f>
        <v>1&lt;x&lt;=1.5</v>
      </c>
      <c r="Q642" s="48">
        <f t="shared" si="57"/>
        <v>-7.2202166064981952E-3</v>
      </c>
      <c r="R642">
        <f t="shared" si="58"/>
        <v>33000</v>
      </c>
      <c r="S642">
        <f t="shared" si="59"/>
        <v>5300</v>
      </c>
    </row>
    <row r="643" spans="1:19" x14ac:dyDescent="0.25">
      <c r="A643" s="12">
        <v>642</v>
      </c>
      <c r="B643" s="12" t="s">
        <v>293</v>
      </c>
      <c r="C643" s="19">
        <v>31677136949806</v>
      </c>
      <c r="D643" s="20">
        <v>43018.781161724539</v>
      </c>
      <c r="E643" s="21">
        <v>43021.786499340276</v>
      </c>
      <c r="F643" s="13" t="s">
        <v>302</v>
      </c>
      <c r="G643" s="12">
        <v>200</v>
      </c>
      <c r="H643" s="22" t="s">
        <v>114</v>
      </c>
      <c r="I643" s="22" t="s">
        <v>399</v>
      </c>
      <c r="J643" s="37">
        <f>INDEX('Bảng Giá'!$C$3:$H$18,MATCH('Raw Data'!P643,'Bảng Giá'!$B$3:$B$18,0),MATCH('Raw Data'!M643,'Bảng Giá'!$C$2:$H$2,0))</f>
        <v>20000</v>
      </c>
      <c r="K643" s="12">
        <v>20100</v>
      </c>
      <c r="L643" s="36">
        <f t="shared" ref="L643:L706" si="60">E643-D643</f>
        <v>3.0053376157375169</v>
      </c>
      <c r="M643" t="str">
        <f>'References data'!H644</f>
        <v>Nội Vùng</v>
      </c>
      <c r="N643">
        <f t="shared" ref="N643:N706" si="61">G643/1000</f>
        <v>0.2</v>
      </c>
      <c r="O643">
        <f t="shared" ref="O643:O706" si="62">J643-K643</f>
        <v>-100</v>
      </c>
      <c r="P643" t="str">
        <f>IF(AND(N643&gt;0,N643&lt;=0.05),'Bảng Giá'!$B$3,IF(AND(N643&lt;=0.1,N643&gt;0.05),'Bảng Giá'!$B$4,IF(AND('Raw Data'!N643&gt;0.1,'Raw Data'!N643&lt;=0.25),'Bảng Giá'!$B$5,IF(AND('Raw Data'!N643&gt;0.25,'Raw Data'!N643&lt;=0.5),'Bảng Giá'!$B$6,IF(AND('Raw Data'!N643&gt;0.5,'Raw Data'!N643&lt;=1),'Bảng Giá'!$B$7,IF(AND('Raw Data'!N643&gt;1,'Raw Data'!N643&lt;=1.5),'Bảng Giá'!$B$8,IF(AND('Raw Data'!N643&gt;1.5,'Raw Data'!N643&lt;=2),'Bảng Giá'!$B$9,IF(AND('Raw Data'!N643&gt;2,'Raw Data'!N643&lt;=2.5),'Bảng Giá'!$B$10,IF(AND('Raw Data'!N643&gt;2.5,'Raw Data'!N643&lt;=3),'Bảng Giá'!$B$11,IF(AND('Raw Data'!N643&gt;3,'Raw Data'!N643&lt;=3.5),'Bảng Giá'!$B$12,IF(AND('Raw Data'!N643&gt;3.5,'Raw Data'!N643&lt;=4),'Bảng Giá'!$B$13,IF(AND('Raw Data'!N643&gt;4,'Raw Data'!N643&lt;=4.5),'Bảng Giá'!$B$14,IF(AND('Raw Data'!N643&gt;4.5,'Raw Data'!N643&lt;=5),'Bảng Giá'!$B$15,IF(AND('Raw Data'!N643&gt;5,'Raw Data'!N643&lt;=5.5),'Bảng Giá'!$B$16,IF(AND('Raw Data'!N643&gt;5.5,'Raw Data'!N643&lt;=6),'Bảng Giá'!$B$17,'Bảng Giá'!$B$18)))))))))))))))</f>
        <v>0.1&lt;x&lt;=0.25</v>
      </c>
      <c r="Q643" s="48">
        <f t="shared" ref="Q643:Q706" si="63">O643/K643</f>
        <v>-4.9751243781094526E-3</v>
      </c>
      <c r="R643">
        <f t="shared" ref="R643:R706" si="64">J643+(J643*0.2)</f>
        <v>24000</v>
      </c>
      <c r="S643">
        <f t="shared" ref="S643:S706" si="65">R643-K643</f>
        <v>3900</v>
      </c>
    </row>
    <row r="644" spans="1:19" x14ac:dyDescent="0.25">
      <c r="A644" s="12">
        <v>643</v>
      </c>
      <c r="B644" s="12" t="s">
        <v>293</v>
      </c>
      <c r="C644" s="19">
        <v>31677136981178</v>
      </c>
      <c r="D644" s="20">
        <v>43020.851502812497</v>
      </c>
      <c r="E644" s="21">
        <v>43022.610317129627</v>
      </c>
      <c r="F644" s="13" t="s">
        <v>302</v>
      </c>
      <c r="G644" s="12">
        <v>1270</v>
      </c>
      <c r="H644" s="22" t="s">
        <v>114</v>
      </c>
      <c r="I644" s="22" t="s">
        <v>400</v>
      </c>
      <c r="J644" s="37">
        <f>INDEX('Bảng Giá'!$C$3:$H$18,MATCH('Raw Data'!P644,'Bảng Giá'!$B$3:$B$18,0),MATCH('Raw Data'!M644,'Bảng Giá'!$C$2:$H$2,0))</f>
        <v>27500</v>
      </c>
      <c r="K644" s="12">
        <v>27700</v>
      </c>
      <c r="L644" s="36">
        <f t="shared" si="60"/>
        <v>1.7588143171306001</v>
      </c>
      <c r="M644" t="str">
        <f>'References data'!H645</f>
        <v>Nội Vùng</v>
      </c>
      <c r="N644">
        <f t="shared" si="61"/>
        <v>1.27</v>
      </c>
      <c r="O644">
        <f t="shared" si="62"/>
        <v>-200</v>
      </c>
      <c r="P644" t="str">
        <f>IF(AND(N644&gt;0,N644&lt;=0.05),'Bảng Giá'!$B$3,IF(AND(N644&lt;=0.1,N644&gt;0.05),'Bảng Giá'!$B$4,IF(AND('Raw Data'!N644&gt;0.1,'Raw Data'!N644&lt;=0.25),'Bảng Giá'!$B$5,IF(AND('Raw Data'!N644&gt;0.25,'Raw Data'!N644&lt;=0.5),'Bảng Giá'!$B$6,IF(AND('Raw Data'!N644&gt;0.5,'Raw Data'!N644&lt;=1),'Bảng Giá'!$B$7,IF(AND('Raw Data'!N644&gt;1,'Raw Data'!N644&lt;=1.5),'Bảng Giá'!$B$8,IF(AND('Raw Data'!N644&gt;1.5,'Raw Data'!N644&lt;=2),'Bảng Giá'!$B$9,IF(AND('Raw Data'!N644&gt;2,'Raw Data'!N644&lt;=2.5),'Bảng Giá'!$B$10,IF(AND('Raw Data'!N644&gt;2.5,'Raw Data'!N644&lt;=3),'Bảng Giá'!$B$11,IF(AND('Raw Data'!N644&gt;3,'Raw Data'!N644&lt;=3.5),'Bảng Giá'!$B$12,IF(AND('Raw Data'!N644&gt;3.5,'Raw Data'!N644&lt;=4),'Bảng Giá'!$B$13,IF(AND('Raw Data'!N644&gt;4,'Raw Data'!N644&lt;=4.5),'Bảng Giá'!$B$14,IF(AND('Raw Data'!N644&gt;4.5,'Raw Data'!N644&lt;=5),'Bảng Giá'!$B$15,IF(AND('Raw Data'!N644&gt;5,'Raw Data'!N644&lt;=5.5),'Bảng Giá'!$B$16,IF(AND('Raw Data'!N644&gt;5.5,'Raw Data'!N644&lt;=6),'Bảng Giá'!$B$17,'Bảng Giá'!$B$18)))))))))))))))</f>
        <v>1&lt;x&lt;=1.5</v>
      </c>
      <c r="Q644" s="48">
        <f t="shared" si="63"/>
        <v>-7.2202166064981952E-3</v>
      </c>
      <c r="R644">
        <f t="shared" si="64"/>
        <v>33000</v>
      </c>
      <c r="S644">
        <f t="shared" si="65"/>
        <v>5300</v>
      </c>
    </row>
    <row r="645" spans="1:19" x14ac:dyDescent="0.25">
      <c r="A645" s="12">
        <v>644</v>
      </c>
      <c r="B645" s="12" t="s">
        <v>293</v>
      </c>
      <c r="C645" s="19">
        <v>31677136980104</v>
      </c>
      <c r="D645" s="20">
        <v>43020.851495717594</v>
      </c>
      <c r="E645" s="21">
        <v>43022.518844131948</v>
      </c>
      <c r="F645" s="13" t="s">
        <v>302</v>
      </c>
      <c r="G645" s="12">
        <v>200</v>
      </c>
      <c r="H645" s="22" t="s">
        <v>114</v>
      </c>
      <c r="I645" s="22" t="s">
        <v>374</v>
      </c>
      <c r="J645" s="37">
        <f>INDEX('Bảng Giá'!$C$3:$H$18,MATCH('Raw Data'!P645,'Bảng Giá'!$B$3:$B$18,0),MATCH('Raw Data'!M645,'Bảng Giá'!$C$2:$H$2,0))</f>
        <v>20000</v>
      </c>
      <c r="K645" s="12">
        <v>20100</v>
      </c>
      <c r="L645" s="36">
        <f t="shared" si="60"/>
        <v>1.6673484143539099</v>
      </c>
      <c r="M645" t="str">
        <f>'References data'!H646</f>
        <v>Nội Vùng</v>
      </c>
      <c r="N645">
        <f t="shared" si="61"/>
        <v>0.2</v>
      </c>
      <c r="O645">
        <f t="shared" si="62"/>
        <v>-100</v>
      </c>
      <c r="P645" t="str">
        <f>IF(AND(N645&gt;0,N645&lt;=0.05),'Bảng Giá'!$B$3,IF(AND(N645&lt;=0.1,N645&gt;0.05),'Bảng Giá'!$B$4,IF(AND('Raw Data'!N645&gt;0.1,'Raw Data'!N645&lt;=0.25),'Bảng Giá'!$B$5,IF(AND('Raw Data'!N645&gt;0.25,'Raw Data'!N645&lt;=0.5),'Bảng Giá'!$B$6,IF(AND('Raw Data'!N645&gt;0.5,'Raw Data'!N645&lt;=1),'Bảng Giá'!$B$7,IF(AND('Raw Data'!N645&gt;1,'Raw Data'!N645&lt;=1.5),'Bảng Giá'!$B$8,IF(AND('Raw Data'!N645&gt;1.5,'Raw Data'!N645&lt;=2),'Bảng Giá'!$B$9,IF(AND('Raw Data'!N645&gt;2,'Raw Data'!N645&lt;=2.5),'Bảng Giá'!$B$10,IF(AND('Raw Data'!N645&gt;2.5,'Raw Data'!N645&lt;=3),'Bảng Giá'!$B$11,IF(AND('Raw Data'!N645&gt;3,'Raw Data'!N645&lt;=3.5),'Bảng Giá'!$B$12,IF(AND('Raw Data'!N645&gt;3.5,'Raw Data'!N645&lt;=4),'Bảng Giá'!$B$13,IF(AND('Raw Data'!N645&gt;4,'Raw Data'!N645&lt;=4.5),'Bảng Giá'!$B$14,IF(AND('Raw Data'!N645&gt;4.5,'Raw Data'!N645&lt;=5),'Bảng Giá'!$B$15,IF(AND('Raw Data'!N645&gt;5,'Raw Data'!N645&lt;=5.5),'Bảng Giá'!$B$16,IF(AND('Raw Data'!N645&gt;5.5,'Raw Data'!N645&lt;=6),'Bảng Giá'!$B$17,'Bảng Giá'!$B$18)))))))))))))))</f>
        <v>0.1&lt;x&lt;=0.25</v>
      </c>
      <c r="Q645" s="48">
        <f t="shared" si="63"/>
        <v>-4.9751243781094526E-3</v>
      </c>
      <c r="R645">
        <f t="shared" si="64"/>
        <v>24000</v>
      </c>
      <c r="S645">
        <f t="shared" si="65"/>
        <v>3900</v>
      </c>
    </row>
    <row r="646" spans="1:19" x14ac:dyDescent="0.25">
      <c r="A646" s="12">
        <v>645</v>
      </c>
      <c r="B646" s="12" t="s">
        <v>293</v>
      </c>
      <c r="C646" s="19">
        <v>31677136981893</v>
      </c>
      <c r="D646" s="20">
        <v>43020.912949965277</v>
      </c>
      <c r="E646" s="21">
        <v>43023.576776585651</v>
      </c>
      <c r="F646" s="13" t="s">
        <v>302</v>
      </c>
      <c r="G646" s="12">
        <v>1600</v>
      </c>
      <c r="H646" s="22" t="s">
        <v>114</v>
      </c>
      <c r="I646" s="22" t="s">
        <v>291</v>
      </c>
      <c r="J646" s="37">
        <f>INDEX('Bảng Giá'!$C$3:$H$18,MATCH('Raw Data'!P646,'Bảng Giá'!$B$3:$B$18,0),MATCH('Raw Data'!M646,'Bảng Giá'!$C$2:$H$2,0))</f>
        <v>32000</v>
      </c>
      <c r="K646" s="12">
        <v>32200</v>
      </c>
      <c r="L646" s="36">
        <f t="shared" si="60"/>
        <v>2.6638266203735839</v>
      </c>
      <c r="M646" t="str">
        <f>'References data'!H647</f>
        <v>Nội Vùng</v>
      </c>
      <c r="N646">
        <f t="shared" si="61"/>
        <v>1.6</v>
      </c>
      <c r="O646">
        <f t="shared" si="62"/>
        <v>-200</v>
      </c>
      <c r="P646" t="str">
        <f>IF(AND(N646&gt;0,N646&lt;=0.05),'Bảng Giá'!$B$3,IF(AND(N646&lt;=0.1,N646&gt;0.05),'Bảng Giá'!$B$4,IF(AND('Raw Data'!N646&gt;0.1,'Raw Data'!N646&lt;=0.25),'Bảng Giá'!$B$5,IF(AND('Raw Data'!N646&gt;0.25,'Raw Data'!N646&lt;=0.5),'Bảng Giá'!$B$6,IF(AND('Raw Data'!N646&gt;0.5,'Raw Data'!N646&lt;=1),'Bảng Giá'!$B$7,IF(AND('Raw Data'!N646&gt;1,'Raw Data'!N646&lt;=1.5),'Bảng Giá'!$B$8,IF(AND('Raw Data'!N646&gt;1.5,'Raw Data'!N646&lt;=2),'Bảng Giá'!$B$9,IF(AND('Raw Data'!N646&gt;2,'Raw Data'!N646&lt;=2.5),'Bảng Giá'!$B$10,IF(AND('Raw Data'!N646&gt;2.5,'Raw Data'!N646&lt;=3),'Bảng Giá'!$B$11,IF(AND('Raw Data'!N646&gt;3,'Raw Data'!N646&lt;=3.5),'Bảng Giá'!$B$12,IF(AND('Raw Data'!N646&gt;3.5,'Raw Data'!N646&lt;=4),'Bảng Giá'!$B$13,IF(AND('Raw Data'!N646&gt;4,'Raw Data'!N646&lt;=4.5),'Bảng Giá'!$B$14,IF(AND('Raw Data'!N646&gt;4.5,'Raw Data'!N646&lt;=5),'Bảng Giá'!$B$15,IF(AND('Raw Data'!N646&gt;5,'Raw Data'!N646&lt;=5.5),'Bảng Giá'!$B$16,IF(AND('Raw Data'!N646&gt;5.5,'Raw Data'!N646&lt;=6),'Bảng Giá'!$B$17,'Bảng Giá'!$B$18)))))))))))))))</f>
        <v>1.5&lt;x&lt;=2</v>
      </c>
      <c r="Q646" s="48">
        <f t="shared" si="63"/>
        <v>-6.2111801242236021E-3</v>
      </c>
      <c r="R646">
        <f t="shared" si="64"/>
        <v>38400</v>
      </c>
      <c r="S646">
        <f t="shared" si="65"/>
        <v>6200</v>
      </c>
    </row>
    <row r="647" spans="1:19" x14ac:dyDescent="0.25">
      <c r="A647" s="12">
        <v>646</v>
      </c>
      <c r="B647" s="12" t="s">
        <v>293</v>
      </c>
      <c r="C647" s="19">
        <v>31677136951039</v>
      </c>
      <c r="D647" s="20">
        <v>43020.433802199077</v>
      </c>
      <c r="E647" s="21">
        <v>43021.534525115741</v>
      </c>
      <c r="F647" s="13" t="s">
        <v>302</v>
      </c>
      <c r="G647" s="12">
        <v>700</v>
      </c>
      <c r="H647" s="22" t="s">
        <v>114</v>
      </c>
      <c r="I647" s="22" t="s">
        <v>401</v>
      </c>
      <c r="J647" s="37">
        <f>INDEX('Bảng Giá'!$C$3:$H$18,MATCH('Raw Data'!P647,'Bảng Giá'!$B$3:$B$18,0),MATCH('Raw Data'!M647,'Bảng Giá'!$C$2:$H$2,0))</f>
        <v>22500</v>
      </c>
      <c r="K647" s="12">
        <v>22700</v>
      </c>
      <c r="L647" s="36">
        <f t="shared" si="60"/>
        <v>1.100722916664381</v>
      </c>
      <c r="M647" t="str">
        <f>'References data'!H648</f>
        <v>Nội Vùng</v>
      </c>
      <c r="N647">
        <f t="shared" si="61"/>
        <v>0.7</v>
      </c>
      <c r="O647">
        <f t="shared" si="62"/>
        <v>-200</v>
      </c>
      <c r="P647" t="str">
        <f>IF(AND(N647&gt;0,N647&lt;=0.05),'Bảng Giá'!$B$3,IF(AND(N647&lt;=0.1,N647&gt;0.05),'Bảng Giá'!$B$4,IF(AND('Raw Data'!N647&gt;0.1,'Raw Data'!N647&lt;=0.25),'Bảng Giá'!$B$5,IF(AND('Raw Data'!N647&gt;0.25,'Raw Data'!N647&lt;=0.5),'Bảng Giá'!$B$6,IF(AND('Raw Data'!N647&gt;0.5,'Raw Data'!N647&lt;=1),'Bảng Giá'!$B$7,IF(AND('Raw Data'!N647&gt;1,'Raw Data'!N647&lt;=1.5),'Bảng Giá'!$B$8,IF(AND('Raw Data'!N647&gt;1.5,'Raw Data'!N647&lt;=2),'Bảng Giá'!$B$9,IF(AND('Raw Data'!N647&gt;2,'Raw Data'!N647&lt;=2.5),'Bảng Giá'!$B$10,IF(AND('Raw Data'!N647&gt;2.5,'Raw Data'!N647&lt;=3),'Bảng Giá'!$B$11,IF(AND('Raw Data'!N647&gt;3,'Raw Data'!N647&lt;=3.5),'Bảng Giá'!$B$12,IF(AND('Raw Data'!N647&gt;3.5,'Raw Data'!N647&lt;=4),'Bảng Giá'!$B$13,IF(AND('Raw Data'!N647&gt;4,'Raw Data'!N647&lt;=4.5),'Bảng Giá'!$B$14,IF(AND('Raw Data'!N647&gt;4.5,'Raw Data'!N647&lt;=5),'Bảng Giá'!$B$15,IF(AND('Raw Data'!N647&gt;5,'Raw Data'!N647&lt;=5.5),'Bảng Giá'!$B$16,IF(AND('Raw Data'!N647&gt;5.5,'Raw Data'!N647&lt;=6),'Bảng Giá'!$B$17,'Bảng Giá'!$B$18)))))))))))))))</f>
        <v>0.5&lt;x&lt;=1</v>
      </c>
      <c r="Q647" s="48">
        <f t="shared" si="63"/>
        <v>-8.8105726872246704E-3</v>
      </c>
      <c r="R647">
        <f t="shared" si="64"/>
        <v>27000</v>
      </c>
      <c r="S647">
        <f t="shared" si="65"/>
        <v>4300</v>
      </c>
    </row>
    <row r="648" spans="1:19" x14ac:dyDescent="0.25">
      <c r="A648" s="12">
        <v>647</v>
      </c>
      <c r="B648" s="12" t="s">
        <v>293</v>
      </c>
      <c r="C648" s="19">
        <v>31677136991697</v>
      </c>
      <c r="D648" s="20">
        <v>43020.912960069443</v>
      </c>
      <c r="E648" s="21">
        <v>43022.50455633102</v>
      </c>
      <c r="F648" s="13" t="s">
        <v>302</v>
      </c>
      <c r="G648" s="12">
        <v>4900</v>
      </c>
      <c r="H648" s="22" t="s">
        <v>114</v>
      </c>
      <c r="I648" s="22" t="s">
        <v>402</v>
      </c>
      <c r="J648" s="37">
        <f>INDEX('Bảng Giá'!$C$3:$H$18,MATCH('Raw Data'!P648,'Bảng Giá'!$B$3:$B$18,0),MATCH('Raw Data'!M648,'Bảng Giá'!$C$2:$H$2,0))</f>
        <v>54000</v>
      </c>
      <c r="K648" s="12">
        <v>54300</v>
      </c>
      <c r="L648" s="36">
        <f t="shared" si="60"/>
        <v>1.5915962615763419</v>
      </c>
      <c r="M648" t="str">
        <f>'References data'!H649</f>
        <v>Nội Vùng</v>
      </c>
      <c r="N648">
        <f t="shared" si="61"/>
        <v>4.9000000000000004</v>
      </c>
      <c r="O648">
        <f t="shared" si="62"/>
        <v>-300</v>
      </c>
      <c r="P648" t="str">
        <f>IF(AND(N648&gt;0,N648&lt;=0.05),'Bảng Giá'!$B$3,IF(AND(N648&lt;=0.1,N648&gt;0.05),'Bảng Giá'!$B$4,IF(AND('Raw Data'!N648&gt;0.1,'Raw Data'!N648&lt;=0.25),'Bảng Giá'!$B$5,IF(AND('Raw Data'!N648&gt;0.25,'Raw Data'!N648&lt;=0.5),'Bảng Giá'!$B$6,IF(AND('Raw Data'!N648&gt;0.5,'Raw Data'!N648&lt;=1),'Bảng Giá'!$B$7,IF(AND('Raw Data'!N648&gt;1,'Raw Data'!N648&lt;=1.5),'Bảng Giá'!$B$8,IF(AND('Raw Data'!N648&gt;1.5,'Raw Data'!N648&lt;=2),'Bảng Giá'!$B$9,IF(AND('Raw Data'!N648&gt;2,'Raw Data'!N648&lt;=2.5),'Bảng Giá'!$B$10,IF(AND('Raw Data'!N648&gt;2.5,'Raw Data'!N648&lt;=3),'Bảng Giá'!$B$11,IF(AND('Raw Data'!N648&gt;3,'Raw Data'!N648&lt;=3.5),'Bảng Giá'!$B$12,IF(AND('Raw Data'!N648&gt;3.5,'Raw Data'!N648&lt;=4),'Bảng Giá'!$B$13,IF(AND('Raw Data'!N648&gt;4,'Raw Data'!N648&lt;=4.5),'Bảng Giá'!$B$14,IF(AND('Raw Data'!N648&gt;4.5,'Raw Data'!N648&lt;=5),'Bảng Giá'!$B$15,IF(AND('Raw Data'!N648&gt;5,'Raw Data'!N648&lt;=5.5),'Bảng Giá'!$B$16,IF(AND('Raw Data'!N648&gt;5.5,'Raw Data'!N648&lt;=6),'Bảng Giá'!$B$17,'Bảng Giá'!$B$18)))))))))))))))</f>
        <v>4.5&lt;x&lt;=5</v>
      </c>
      <c r="Q648" s="48">
        <f t="shared" si="63"/>
        <v>-5.5248618784530384E-3</v>
      </c>
      <c r="R648">
        <f t="shared" si="64"/>
        <v>64800</v>
      </c>
      <c r="S648">
        <f t="shared" si="65"/>
        <v>10500</v>
      </c>
    </row>
    <row r="649" spans="1:19" x14ac:dyDescent="0.25">
      <c r="A649" s="12">
        <v>648</v>
      </c>
      <c r="B649" s="12" t="s">
        <v>293</v>
      </c>
      <c r="C649" s="19">
        <v>31677136978330</v>
      </c>
      <c r="D649" s="20">
        <v>43020.91297484954</v>
      </c>
      <c r="E649" s="21">
        <v>43022.641652164355</v>
      </c>
      <c r="F649" s="13" t="s">
        <v>302</v>
      </c>
      <c r="G649" s="12">
        <v>300</v>
      </c>
      <c r="H649" s="22" t="s">
        <v>114</v>
      </c>
      <c r="I649" s="22" t="s">
        <v>387</v>
      </c>
      <c r="J649" s="37">
        <f>INDEX('Bảng Giá'!$C$3:$H$18,MATCH('Raw Data'!P649,'Bảng Giá'!$B$3:$B$18,0),MATCH('Raw Data'!M649,'Bảng Giá'!$C$2:$H$2,0))</f>
        <v>20000</v>
      </c>
      <c r="K649" s="12">
        <v>20100</v>
      </c>
      <c r="L649" s="36">
        <f t="shared" si="60"/>
        <v>1.7286773148152861</v>
      </c>
      <c r="M649" t="str">
        <f>'References data'!H650</f>
        <v>Nội Vùng</v>
      </c>
      <c r="N649">
        <f t="shared" si="61"/>
        <v>0.3</v>
      </c>
      <c r="O649">
        <f t="shared" si="62"/>
        <v>-100</v>
      </c>
      <c r="P649" t="str">
        <f>IF(AND(N649&gt;0,N649&lt;=0.05),'Bảng Giá'!$B$3,IF(AND(N649&lt;=0.1,N649&gt;0.05),'Bảng Giá'!$B$4,IF(AND('Raw Data'!N649&gt;0.1,'Raw Data'!N649&lt;=0.25),'Bảng Giá'!$B$5,IF(AND('Raw Data'!N649&gt;0.25,'Raw Data'!N649&lt;=0.5),'Bảng Giá'!$B$6,IF(AND('Raw Data'!N649&gt;0.5,'Raw Data'!N649&lt;=1),'Bảng Giá'!$B$7,IF(AND('Raw Data'!N649&gt;1,'Raw Data'!N649&lt;=1.5),'Bảng Giá'!$B$8,IF(AND('Raw Data'!N649&gt;1.5,'Raw Data'!N649&lt;=2),'Bảng Giá'!$B$9,IF(AND('Raw Data'!N649&gt;2,'Raw Data'!N649&lt;=2.5),'Bảng Giá'!$B$10,IF(AND('Raw Data'!N649&gt;2.5,'Raw Data'!N649&lt;=3),'Bảng Giá'!$B$11,IF(AND('Raw Data'!N649&gt;3,'Raw Data'!N649&lt;=3.5),'Bảng Giá'!$B$12,IF(AND('Raw Data'!N649&gt;3.5,'Raw Data'!N649&lt;=4),'Bảng Giá'!$B$13,IF(AND('Raw Data'!N649&gt;4,'Raw Data'!N649&lt;=4.5),'Bảng Giá'!$B$14,IF(AND('Raw Data'!N649&gt;4.5,'Raw Data'!N649&lt;=5),'Bảng Giá'!$B$15,IF(AND('Raw Data'!N649&gt;5,'Raw Data'!N649&lt;=5.5),'Bảng Giá'!$B$16,IF(AND('Raw Data'!N649&gt;5.5,'Raw Data'!N649&lt;=6),'Bảng Giá'!$B$17,'Bảng Giá'!$B$18)))))))))))))))</f>
        <v>0.25&lt;x&lt;=0.5</v>
      </c>
      <c r="Q649" s="48">
        <f t="shared" si="63"/>
        <v>-4.9751243781094526E-3</v>
      </c>
      <c r="R649">
        <f t="shared" si="64"/>
        <v>24000</v>
      </c>
      <c r="S649">
        <f t="shared" si="65"/>
        <v>3900</v>
      </c>
    </row>
    <row r="650" spans="1:19" x14ac:dyDescent="0.25">
      <c r="A650" s="12">
        <v>649</v>
      </c>
      <c r="B650" s="12" t="s">
        <v>293</v>
      </c>
      <c r="C650" s="19">
        <v>31677136977936</v>
      </c>
      <c r="D650" s="20">
        <v>43020.912916319445</v>
      </c>
      <c r="E650" s="21">
        <v>43022.699746990744</v>
      </c>
      <c r="F650" s="13" t="s">
        <v>302</v>
      </c>
      <c r="G650" s="12">
        <v>500</v>
      </c>
      <c r="H650" s="22" t="s">
        <v>114</v>
      </c>
      <c r="I650" s="22" t="s">
        <v>403</v>
      </c>
      <c r="J650" s="37">
        <f>INDEX('Bảng Giá'!$C$3:$H$18,MATCH('Raw Data'!P650,'Bảng Giá'!$B$3:$B$18,0),MATCH('Raw Data'!M650,'Bảng Giá'!$C$2:$H$2,0))</f>
        <v>20000</v>
      </c>
      <c r="K650" s="12">
        <v>22700</v>
      </c>
      <c r="L650" s="36">
        <f t="shared" si="60"/>
        <v>1.7868306712989579</v>
      </c>
      <c r="M650" t="str">
        <f>'References data'!H651</f>
        <v>Nội Vùng</v>
      </c>
      <c r="N650">
        <f t="shared" si="61"/>
        <v>0.5</v>
      </c>
      <c r="O650">
        <f t="shared" si="62"/>
        <v>-2700</v>
      </c>
      <c r="P650" t="str">
        <f>IF(AND(N650&gt;0,N650&lt;=0.05),'Bảng Giá'!$B$3,IF(AND(N650&lt;=0.1,N650&gt;0.05),'Bảng Giá'!$B$4,IF(AND('Raw Data'!N650&gt;0.1,'Raw Data'!N650&lt;=0.25),'Bảng Giá'!$B$5,IF(AND('Raw Data'!N650&gt;0.25,'Raw Data'!N650&lt;=0.5),'Bảng Giá'!$B$6,IF(AND('Raw Data'!N650&gt;0.5,'Raw Data'!N650&lt;=1),'Bảng Giá'!$B$7,IF(AND('Raw Data'!N650&gt;1,'Raw Data'!N650&lt;=1.5),'Bảng Giá'!$B$8,IF(AND('Raw Data'!N650&gt;1.5,'Raw Data'!N650&lt;=2),'Bảng Giá'!$B$9,IF(AND('Raw Data'!N650&gt;2,'Raw Data'!N650&lt;=2.5),'Bảng Giá'!$B$10,IF(AND('Raw Data'!N650&gt;2.5,'Raw Data'!N650&lt;=3),'Bảng Giá'!$B$11,IF(AND('Raw Data'!N650&gt;3,'Raw Data'!N650&lt;=3.5),'Bảng Giá'!$B$12,IF(AND('Raw Data'!N650&gt;3.5,'Raw Data'!N650&lt;=4),'Bảng Giá'!$B$13,IF(AND('Raw Data'!N650&gt;4,'Raw Data'!N650&lt;=4.5),'Bảng Giá'!$B$14,IF(AND('Raw Data'!N650&gt;4.5,'Raw Data'!N650&lt;=5),'Bảng Giá'!$B$15,IF(AND('Raw Data'!N650&gt;5,'Raw Data'!N650&lt;=5.5),'Bảng Giá'!$B$16,IF(AND('Raw Data'!N650&gt;5.5,'Raw Data'!N650&lt;=6),'Bảng Giá'!$B$17,'Bảng Giá'!$B$18)))))))))))))))</f>
        <v>0.25&lt;x&lt;=0.5</v>
      </c>
      <c r="Q650" s="48">
        <f t="shared" si="63"/>
        <v>-0.11894273127753303</v>
      </c>
      <c r="R650">
        <f t="shared" si="64"/>
        <v>24000</v>
      </c>
      <c r="S650">
        <f t="shared" si="65"/>
        <v>1300</v>
      </c>
    </row>
    <row r="651" spans="1:19" x14ac:dyDescent="0.25">
      <c r="A651" s="12">
        <v>650</v>
      </c>
      <c r="B651" s="12" t="s">
        <v>293</v>
      </c>
      <c r="C651" s="19">
        <v>31677136992119</v>
      </c>
      <c r="D651" s="20">
        <v>43020.886364351849</v>
      </c>
      <c r="E651" s="21">
        <v>43022.778222719906</v>
      </c>
      <c r="F651" s="13" t="s">
        <v>302</v>
      </c>
      <c r="G651" s="12">
        <v>1500</v>
      </c>
      <c r="H651" s="22" t="s">
        <v>114</v>
      </c>
      <c r="I651" s="22" t="s">
        <v>404</v>
      </c>
      <c r="J651" s="37">
        <f>INDEX('Bảng Giá'!$C$3:$H$18,MATCH('Raw Data'!P651,'Bảng Giá'!$B$3:$B$18,0),MATCH('Raw Data'!M651,'Bảng Giá'!$C$2:$H$2,0))</f>
        <v>27500</v>
      </c>
      <c r="K651" s="12">
        <v>32200</v>
      </c>
      <c r="L651" s="36">
        <f t="shared" si="60"/>
        <v>1.8918583680570009</v>
      </c>
      <c r="M651" t="str">
        <f>'References data'!H652</f>
        <v>Nội Vùng</v>
      </c>
      <c r="N651">
        <f t="shared" si="61"/>
        <v>1.5</v>
      </c>
      <c r="O651">
        <f t="shared" si="62"/>
        <v>-4700</v>
      </c>
      <c r="P651" t="str">
        <f>IF(AND(N651&gt;0,N651&lt;=0.05),'Bảng Giá'!$B$3,IF(AND(N651&lt;=0.1,N651&gt;0.05),'Bảng Giá'!$B$4,IF(AND('Raw Data'!N651&gt;0.1,'Raw Data'!N651&lt;=0.25),'Bảng Giá'!$B$5,IF(AND('Raw Data'!N651&gt;0.25,'Raw Data'!N651&lt;=0.5),'Bảng Giá'!$B$6,IF(AND('Raw Data'!N651&gt;0.5,'Raw Data'!N651&lt;=1),'Bảng Giá'!$B$7,IF(AND('Raw Data'!N651&gt;1,'Raw Data'!N651&lt;=1.5),'Bảng Giá'!$B$8,IF(AND('Raw Data'!N651&gt;1.5,'Raw Data'!N651&lt;=2),'Bảng Giá'!$B$9,IF(AND('Raw Data'!N651&gt;2,'Raw Data'!N651&lt;=2.5),'Bảng Giá'!$B$10,IF(AND('Raw Data'!N651&gt;2.5,'Raw Data'!N651&lt;=3),'Bảng Giá'!$B$11,IF(AND('Raw Data'!N651&gt;3,'Raw Data'!N651&lt;=3.5),'Bảng Giá'!$B$12,IF(AND('Raw Data'!N651&gt;3.5,'Raw Data'!N651&lt;=4),'Bảng Giá'!$B$13,IF(AND('Raw Data'!N651&gt;4,'Raw Data'!N651&lt;=4.5),'Bảng Giá'!$B$14,IF(AND('Raw Data'!N651&gt;4.5,'Raw Data'!N651&lt;=5),'Bảng Giá'!$B$15,IF(AND('Raw Data'!N651&gt;5,'Raw Data'!N651&lt;=5.5),'Bảng Giá'!$B$16,IF(AND('Raw Data'!N651&gt;5.5,'Raw Data'!N651&lt;=6),'Bảng Giá'!$B$17,'Bảng Giá'!$B$18)))))))))))))))</f>
        <v>1&lt;x&lt;=1.5</v>
      </c>
      <c r="Q651" s="48">
        <f t="shared" si="63"/>
        <v>-0.14596273291925466</v>
      </c>
      <c r="R651">
        <f t="shared" si="64"/>
        <v>33000</v>
      </c>
      <c r="S651">
        <f t="shared" si="65"/>
        <v>800</v>
      </c>
    </row>
    <row r="652" spans="1:19" x14ac:dyDescent="0.25">
      <c r="A652" s="12">
        <v>651</v>
      </c>
      <c r="B652" s="12" t="s">
        <v>293</v>
      </c>
      <c r="C652" s="19">
        <v>31677136991486</v>
      </c>
      <c r="D652" s="20">
        <v>43020.940020254631</v>
      </c>
      <c r="E652" s="21">
        <v>43023.483497256944</v>
      </c>
      <c r="F652" s="13" t="s">
        <v>302</v>
      </c>
      <c r="G652" s="12">
        <v>4900</v>
      </c>
      <c r="H652" s="22" t="s">
        <v>114</v>
      </c>
      <c r="I652" s="22" t="s">
        <v>157</v>
      </c>
      <c r="J652" s="37">
        <f>INDEX('Bảng Giá'!$C$3:$H$18,MATCH('Raw Data'!P652,'Bảng Giá'!$B$3:$B$18,0),MATCH('Raw Data'!M652,'Bảng Giá'!$C$2:$H$2,0))</f>
        <v>54000</v>
      </c>
      <c r="K652" s="12">
        <v>54300</v>
      </c>
      <c r="L652" s="36">
        <f t="shared" si="60"/>
        <v>2.5434770023130113</v>
      </c>
      <c r="M652" t="str">
        <f>'References data'!H653</f>
        <v>Nội Vùng</v>
      </c>
      <c r="N652">
        <f t="shared" si="61"/>
        <v>4.9000000000000004</v>
      </c>
      <c r="O652">
        <f t="shared" si="62"/>
        <v>-300</v>
      </c>
      <c r="P652" t="str">
        <f>IF(AND(N652&gt;0,N652&lt;=0.05),'Bảng Giá'!$B$3,IF(AND(N652&lt;=0.1,N652&gt;0.05),'Bảng Giá'!$B$4,IF(AND('Raw Data'!N652&gt;0.1,'Raw Data'!N652&lt;=0.25),'Bảng Giá'!$B$5,IF(AND('Raw Data'!N652&gt;0.25,'Raw Data'!N652&lt;=0.5),'Bảng Giá'!$B$6,IF(AND('Raw Data'!N652&gt;0.5,'Raw Data'!N652&lt;=1),'Bảng Giá'!$B$7,IF(AND('Raw Data'!N652&gt;1,'Raw Data'!N652&lt;=1.5),'Bảng Giá'!$B$8,IF(AND('Raw Data'!N652&gt;1.5,'Raw Data'!N652&lt;=2),'Bảng Giá'!$B$9,IF(AND('Raw Data'!N652&gt;2,'Raw Data'!N652&lt;=2.5),'Bảng Giá'!$B$10,IF(AND('Raw Data'!N652&gt;2.5,'Raw Data'!N652&lt;=3),'Bảng Giá'!$B$11,IF(AND('Raw Data'!N652&gt;3,'Raw Data'!N652&lt;=3.5),'Bảng Giá'!$B$12,IF(AND('Raw Data'!N652&gt;3.5,'Raw Data'!N652&lt;=4),'Bảng Giá'!$B$13,IF(AND('Raw Data'!N652&gt;4,'Raw Data'!N652&lt;=4.5),'Bảng Giá'!$B$14,IF(AND('Raw Data'!N652&gt;4.5,'Raw Data'!N652&lt;=5),'Bảng Giá'!$B$15,IF(AND('Raw Data'!N652&gt;5,'Raw Data'!N652&lt;=5.5),'Bảng Giá'!$B$16,IF(AND('Raw Data'!N652&gt;5.5,'Raw Data'!N652&lt;=6),'Bảng Giá'!$B$17,'Bảng Giá'!$B$18)))))))))))))))</f>
        <v>4.5&lt;x&lt;=5</v>
      </c>
      <c r="Q652" s="48">
        <f t="shared" si="63"/>
        <v>-5.5248618784530384E-3</v>
      </c>
      <c r="R652">
        <f t="shared" si="64"/>
        <v>64800</v>
      </c>
      <c r="S652">
        <f t="shared" si="65"/>
        <v>10500</v>
      </c>
    </row>
    <row r="653" spans="1:19" x14ac:dyDescent="0.25">
      <c r="A653" s="12">
        <v>652</v>
      </c>
      <c r="B653" s="12" t="s">
        <v>293</v>
      </c>
      <c r="C653" s="19">
        <v>31677136992909</v>
      </c>
      <c r="D653" s="20">
        <v>43021.475733136576</v>
      </c>
      <c r="E653" s="21">
        <v>43022.824829942132</v>
      </c>
      <c r="F653" s="13" t="s">
        <v>302</v>
      </c>
      <c r="G653" s="12">
        <v>1430</v>
      </c>
      <c r="H653" s="22" t="s">
        <v>114</v>
      </c>
      <c r="I653" s="22" t="s">
        <v>190</v>
      </c>
      <c r="J653" s="37">
        <f>INDEX('Bảng Giá'!$C$3:$H$18,MATCH('Raw Data'!P653,'Bảng Giá'!$B$3:$B$18,0),MATCH('Raw Data'!M653,'Bảng Giá'!$C$2:$H$2,0))</f>
        <v>27500</v>
      </c>
      <c r="K653" s="12">
        <v>27700</v>
      </c>
      <c r="L653" s="36">
        <f t="shared" si="60"/>
        <v>1.349096805555746</v>
      </c>
      <c r="M653" t="str">
        <f>'References data'!H654</f>
        <v>Nội Vùng</v>
      </c>
      <c r="N653">
        <f t="shared" si="61"/>
        <v>1.43</v>
      </c>
      <c r="O653">
        <f t="shared" si="62"/>
        <v>-200</v>
      </c>
      <c r="P653" t="str">
        <f>IF(AND(N653&gt;0,N653&lt;=0.05),'Bảng Giá'!$B$3,IF(AND(N653&lt;=0.1,N653&gt;0.05),'Bảng Giá'!$B$4,IF(AND('Raw Data'!N653&gt;0.1,'Raw Data'!N653&lt;=0.25),'Bảng Giá'!$B$5,IF(AND('Raw Data'!N653&gt;0.25,'Raw Data'!N653&lt;=0.5),'Bảng Giá'!$B$6,IF(AND('Raw Data'!N653&gt;0.5,'Raw Data'!N653&lt;=1),'Bảng Giá'!$B$7,IF(AND('Raw Data'!N653&gt;1,'Raw Data'!N653&lt;=1.5),'Bảng Giá'!$B$8,IF(AND('Raw Data'!N653&gt;1.5,'Raw Data'!N653&lt;=2),'Bảng Giá'!$B$9,IF(AND('Raw Data'!N653&gt;2,'Raw Data'!N653&lt;=2.5),'Bảng Giá'!$B$10,IF(AND('Raw Data'!N653&gt;2.5,'Raw Data'!N653&lt;=3),'Bảng Giá'!$B$11,IF(AND('Raw Data'!N653&gt;3,'Raw Data'!N653&lt;=3.5),'Bảng Giá'!$B$12,IF(AND('Raw Data'!N653&gt;3.5,'Raw Data'!N653&lt;=4),'Bảng Giá'!$B$13,IF(AND('Raw Data'!N653&gt;4,'Raw Data'!N653&lt;=4.5),'Bảng Giá'!$B$14,IF(AND('Raw Data'!N653&gt;4.5,'Raw Data'!N653&lt;=5),'Bảng Giá'!$B$15,IF(AND('Raw Data'!N653&gt;5,'Raw Data'!N653&lt;=5.5),'Bảng Giá'!$B$16,IF(AND('Raw Data'!N653&gt;5.5,'Raw Data'!N653&lt;=6),'Bảng Giá'!$B$17,'Bảng Giá'!$B$18)))))))))))))))</f>
        <v>1&lt;x&lt;=1.5</v>
      </c>
      <c r="Q653" s="48">
        <f t="shared" si="63"/>
        <v>-7.2202166064981952E-3</v>
      </c>
      <c r="R653">
        <f t="shared" si="64"/>
        <v>33000</v>
      </c>
      <c r="S653">
        <f t="shared" si="65"/>
        <v>5300</v>
      </c>
    </row>
    <row r="654" spans="1:19" x14ac:dyDescent="0.25">
      <c r="A654" s="12">
        <v>653</v>
      </c>
      <c r="B654" s="12" t="s">
        <v>293</v>
      </c>
      <c r="C654" s="19">
        <v>31677136987891</v>
      </c>
      <c r="D654" s="20">
        <v>43021.536781446761</v>
      </c>
      <c r="E654" s="21">
        <v>43022.573847256943</v>
      </c>
      <c r="F654" s="13" t="s">
        <v>302</v>
      </c>
      <c r="G654" s="12">
        <v>3090</v>
      </c>
      <c r="H654" s="22" t="s">
        <v>114</v>
      </c>
      <c r="I654" s="22" t="s">
        <v>405</v>
      </c>
      <c r="J654" s="37">
        <f>INDEX('Bảng Giá'!$C$3:$H$18,MATCH('Raw Data'!P654,'Bảng Giá'!$B$3:$B$18,0),MATCH('Raw Data'!M654,'Bảng Giá'!$C$2:$H$2,0))</f>
        <v>47500</v>
      </c>
      <c r="K654" s="12">
        <v>47800</v>
      </c>
      <c r="L654" s="36">
        <f t="shared" si="60"/>
        <v>1.0370658101819572</v>
      </c>
      <c r="M654" t="str">
        <f>'References data'!H655</f>
        <v>Nội Vùng</v>
      </c>
      <c r="N654">
        <f t="shared" si="61"/>
        <v>3.09</v>
      </c>
      <c r="O654">
        <f t="shared" si="62"/>
        <v>-300</v>
      </c>
      <c r="P654" t="str">
        <f>IF(AND(N654&gt;0,N654&lt;=0.05),'Bảng Giá'!$B$3,IF(AND(N654&lt;=0.1,N654&gt;0.05),'Bảng Giá'!$B$4,IF(AND('Raw Data'!N654&gt;0.1,'Raw Data'!N654&lt;=0.25),'Bảng Giá'!$B$5,IF(AND('Raw Data'!N654&gt;0.25,'Raw Data'!N654&lt;=0.5),'Bảng Giá'!$B$6,IF(AND('Raw Data'!N654&gt;0.5,'Raw Data'!N654&lt;=1),'Bảng Giá'!$B$7,IF(AND('Raw Data'!N654&gt;1,'Raw Data'!N654&lt;=1.5),'Bảng Giá'!$B$8,IF(AND('Raw Data'!N654&gt;1.5,'Raw Data'!N654&lt;=2),'Bảng Giá'!$B$9,IF(AND('Raw Data'!N654&gt;2,'Raw Data'!N654&lt;=2.5),'Bảng Giá'!$B$10,IF(AND('Raw Data'!N654&gt;2.5,'Raw Data'!N654&lt;=3),'Bảng Giá'!$B$11,IF(AND('Raw Data'!N654&gt;3,'Raw Data'!N654&lt;=3.5),'Bảng Giá'!$B$12,IF(AND('Raw Data'!N654&gt;3.5,'Raw Data'!N654&lt;=4),'Bảng Giá'!$B$13,IF(AND('Raw Data'!N654&gt;4,'Raw Data'!N654&lt;=4.5),'Bảng Giá'!$B$14,IF(AND('Raw Data'!N654&gt;4.5,'Raw Data'!N654&lt;=5),'Bảng Giá'!$B$15,IF(AND('Raw Data'!N654&gt;5,'Raw Data'!N654&lt;=5.5),'Bảng Giá'!$B$16,IF(AND('Raw Data'!N654&gt;5.5,'Raw Data'!N654&lt;=6),'Bảng Giá'!$B$17,'Bảng Giá'!$B$18)))))))))))))))</f>
        <v>3&lt;x&lt;=3.5</v>
      </c>
      <c r="Q654" s="48">
        <f t="shared" si="63"/>
        <v>-6.2761506276150627E-3</v>
      </c>
      <c r="R654">
        <f t="shared" si="64"/>
        <v>57000</v>
      </c>
      <c r="S654">
        <f t="shared" si="65"/>
        <v>9200</v>
      </c>
    </row>
    <row r="655" spans="1:19" x14ac:dyDescent="0.25">
      <c r="A655" s="12">
        <v>654</v>
      </c>
      <c r="B655" s="12" t="s">
        <v>293</v>
      </c>
      <c r="C655" s="19">
        <v>31677136987986</v>
      </c>
      <c r="D655" s="20">
        <v>43021.508657638886</v>
      </c>
      <c r="E655" s="21">
        <v>43022.553114120368</v>
      </c>
      <c r="F655" s="13" t="s">
        <v>302</v>
      </c>
      <c r="G655" s="12">
        <v>1080</v>
      </c>
      <c r="H655" s="22" t="s">
        <v>114</v>
      </c>
      <c r="I655" s="22" t="s">
        <v>126</v>
      </c>
      <c r="J655" s="37">
        <f>INDEX('Bảng Giá'!$C$3:$H$18,MATCH('Raw Data'!P655,'Bảng Giá'!$B$3:$B$18,0),MATCH('Raw Data'!M655,'Bảng Giá'!$C$2:$H$2,0))</f>
        <v>27500</v>
      </c>
      <c r="K655" s="12">
        <v>27700</v>
      </c>
      <c r="L655" s="36">
        <f t="shared" si="60"/>
        <v>1.0444564814824844</v>
      </c>
      <c r="M655" t="str">
        <f>'References data'!H656</f>
        <v>Nội Vùng</v>
      </c>
      <c r="N655">
        <f t="shared" si="61"/>
        <v>1.08</v>
      </c>
      <c r="O655">
        <f t="shared" si="62"/>
        <v>-200</v>
      </c>
      <c r="P655" t="str">
        <f>IF(AND(N655&gt;0,N655&lt;=0.05),'Bảng Giá'!$B$3,IF(AND(N655&lt;=0.1,N655&gt;0.05),'Bảng Giá'!$B$4,IF(AND('Raw Data'!N655&gt;0.1,'Raw Data'!N655&lt;=0.25),'Bảng Giá'!$B$5,IF(AND('Raw Data'!N655&gt;0.25,'Raw Data'!N655&lt;=0.5),'Bảng Giá'!$B$6,IF(AND('Raw Data'!N655&gt;0.5,'Raw Data'!N655&lt;=1),'Bảng Giá'!$B$7,IF(AND('Raw Data'!N655&gt;1,'Raw Data'!N655&lt;=1.5),'Bảng Giá'!$B$8,IF(AND('Raw Data'!N655&gt;1.5,'Raw Data'!N655&lt;=2),'Bảng Giá'!$B$9,IF(AND('Raw Data'!N655&gt;2,'Raw Data'!N655&lt;=2.5),'Bảng Giá'!$B$10,IF(AND('Raw Data'!N655&gt;2.5,'Raw Data'!N655&lt;=3),'Bảng Giá'!$B$11,IF(AND('Raw Data'!N655&gt;3,'Raw Data'!N655&lt;=3.5),'Bảng Giá'!$B$12,IF(AND('Raw Data'!N655&gt;3.5,'Raw Data'!N655&lt;=4),'Bảng Giá'!$B$13,IF(AND('Raw Data'!N655&gt;4,'Raw Data'!N655&lt;=4.5),'Bảng Giá'!$B$14,IF(AND('Raw Data'!N655&gt;4.5,'Raw Data'!N655&lt;=5),'Bảng Giá'!$B$15,IF(AND('Raw Data'!N655&gt;5,'Raw Data'!N655&lt;=5.5),'Bảng Giá'!$B$16,IF(AND('Raw Data'!N655&gt;5.5,'Raw Data'!N655&lt;=6),'Bảng Giá'!$B$17,'Bảng Giá'!$B$18)))))))))))))))</f>
        <v>1&lt;x&lt;=1.5</v>
      </c>
      <c r="Q655" s="48">
        <f t="shared" si="63"/>
        <v>-7.2202166064981952E-3</v>
      </c>
      <c r="R655">
        <f t="shared" si="64"/>
        <v>33000</v>
      </c>
      <c r="S655">
        <f t="shared" si="65"/>
        <v>5300</v>
      </c>
    </row>
    <row r="656" spans="1:19" x14ac:dyDescent="0.25">
      <c r="A656" s="12">
        <v>655</v>
      </c>
      <c r="B656" s="12" t="s">
        <v>293</v>
      </c>
      <c r="C656" s="19">
        <v>31677136990795</v>
      </c>
      <c r="D656" s="20">
        <v>43021.41497233796</v>
      </c>
      <c r="E656" s="21">
        <v>43023.782016435187</v>
      </c>
      <c r="F656" s="13" t="s">
        <v>302</v>
      </c>
      <c r="G656" s="12">
        <v>1000</v>
      </c>
      <c r="H656" s="22" t="s">
        <v>114</v>
      </c>
      <c r="I656" s="22" t="s">
        <v>406</v>
      </c>
      <c r="J656" s="37">
        <f>INDEX('Bảng Giá'!$C$3:$H$18,MATCH('Raw Data'!P656,'Bảng Giá'!$B$3:$B$18,0),MATCH('Raw Data'!M656,'Bảng Giá'!$C$2:$H$2,0))</f>
        <v>22500</v>
      </c>
      <c r="K656" s="12">
        <v>27700</v>
      </c>
      <c r="L656" s="36">
        <f t="shared" si="60"/>
        <v>2.3670440972273354</v>
      </c>
      <c r="M656" t="str">
        <f>'References data'!H657</f>
        <v>Nội Vùng</v>
      </c>
      <c r="N656">
        <f t="shared" si="61"/>
        <v>1</v>
      </c>
      <c r="O656">
        <f t="shared" si="62"/>
        <v>-5200</v>
      </c>
      <c r="P656" t="str">
        <f>IF(AND(N656&gt;0,N656&lt;=0.05),'Bảng Giá'!$B$3,IF(AND(N656&lt;=0.1,N656&gt;0.05),'Bảng Giá'!$B$4,IF(AND('Raw Data'!N656&gt;0.1,'Raw Data'!N656&lt;=0.25),'Bảng Giá'!$B$5,IF(AND('Raw Data'!N656&gt;0.25,'Raw Data'!N656&lt;=0.5),'Bảng Giá'!$B$6,IF(AND('Raw Data'!N656&gt;0.5,'Raw Data'!N656&lt;=1),'Bảng Giá'!$B$7,IF(AND('Raw Data'!N656&gt;1,'Raw Data'!N656&lt;=1.5),'Bảng Giá'!$B$8,IF(AND('Raw Data'!N656&gt;1.5,'Raw Data'!N656&lt;=2),'Bảng Giá'!$B$9,IF(AND('Raw Data'!N656&gt;2,'Raw Data'!N656&lt;=2.5),'Bảng Giá'!$B$10,IF(AND('Raw Data'!N656&gt;2.5,'Raw Data'!N656&lt;=3),'Bảng Giá'!$B$11,IF(AND('Raw Data'!N656&gt;3,'Raw Data'!N656&lt;=3.5),'Bảng Giá'!$B$12,IF(AND('Raw Data'!N656&gt;3.5,'Raw Data'!N656&lt;=4),'Bảng Giá'!$B$13,IF(AND('Raw Data'!N656&gt;4,'Raw Data'!N656&lt;=4.5),'Bảng Giá'!$B$14,IF(AND('Raw Data'!N656&gt;4.5,'Raw Data'!N656&lt;=5),'Bảng Giá'!$B$15,IF(AND('Raw Data'!N656&gt;5,'Raw Data'!N656&lt;=5.5),'Bảng Giá'!$B$16,IF(AND('Raw Data'!N656&gt;5.5,'Raw Data'!N656&lt;=6),'Bảng Giá'!$B$17,'Bảng Giá'!$B$18)))))))))))))))</f>
        <v>0.5&lt;x&lt;=1</v>
      </c>
      <c r="Q656" s="48">
        <f t="shared" si="63"/>
        <v>-0.18772563176895307</v>
      </c>
      <c r="R656">
        <f t="shared" si="64"/>
        <v>27000</v>
      </c>
      <c r="S656">
        <f t="shared" si="65"/>
        <v>-700</v>
      </c>
    </row>
    <row r="657" spans="1:19" x14ac:dyDescent="0.25">
      <c r="A657" s="12">
        <v>656</v>
      </c>
      <c r="B657" s="12" t="s">
        <v>293</v>
      </c>
      <c r="C657" s="19">
        <v>31677136990903</v>
      </c>
      <c r="D657" s="20">
        <v>43021.41497662037</v>
      </c>
      <c r="E657" s="21">
        <v>43022.753206712965</v>
      </c>
      <c r="F657" s="13" t="s">
        <v>302</v>
      </c>
      <c r="G657" s="12">
        <v>1462</v>
      </c>
      <c r="H657" s="22" t="s">
        <v>114</v>
      </c>
      <c r="I657" s="22" t="s">
        <v>182</v>
      </c>
      <c r="J657" s="37">
        <f>INDEX('Bảng Giá'!$C$3:$H$18,MATCH('Raw Data'!P657,'Bảng Giá'!$B$3:$B$18,0),MATCH('Raw Data'!M657,'Bảng Giá'!$C$2:$H$2,0))</f>
        <v>27500</v>
      </c>
      <c r="K657" s="12">
        <v>27700</v>
      </c>
      <c r="L657" s="36">
        <f t="shared" si="60"/>
        <v>1.3382300925950403</v>
      </c>
      <c r="M657" t="str">
        <f>'References data'!H658</f>
        <v>Nội Vùng</v>
      </c>
      <c r="N657">
        <f t="shared" si="61"/>
        <v>1.462</v>
      </c>
      <c r="O657">
        <f t="shared" si="62"/>
        <v>-200</v>
      </c>
      <c r="P657" t="str">
        <f>IF(AND(N657&gt;0,N657&lt;=0.05),'Bảng Giá'!$B$3,IF(AND(N657&lt;=0.1,N657&gt;0.05),'Bảng Giá'!$B$4,IF(AND('Raw Data'!N657&gt;0.1,'Raw Data'!N657&lt;=0.25),'Bảng Giá'!$B$5,IF(AND('Raw Data'!N657&gt;0.25,'Raw Data'!N657&lt;=0.5),'Bảng Giá'!$B$6,IF(AND('Raw Data'!N657&gt;0.5,'Raw Data'!N657&lt;=1),'Bảng Giá'!$B$7,IF(AND('Raw Data'!N657&gt;1,'Raw Data'!N657&lt;=1.5),'Bảng Giá'!$B$8,IF(AND('Raw Data'!N657&gt;1.5,'Raw Data'!N657&lt;=2),'Bảng Giá'!$B$9,IF(AND('Raw Data'!N657&gt;2,'Raw Data'!N657&lt;=2.5),'Bảng Giá'!$B$10,IF(AND('Raw Data'!N657&gt;2.5,'Raw Data'!N657&lt;=3),'Bảng Giá'!$B$11,IF(AND('Raw Data'!N657&gt;3,'Raw Data'!N657&lt;=3.5),'Bảng Giá'!$B$12,IF(AND('Raw Data'!N657&gt;3.5,'Raw Data'!N657&lt;=4),'Bảng Giá'!$B$13,IF(AND('Raw Data'!N657&gt;4,'Raw Data'!N657&lt;=4.5),'Bảng Giá'!$B$14,IF(AND('Raw Data'!N657&gt;4.5,'Raw Data'!N657&lt;=5),'Bảng Giá'!$B$15,IF(AND('Raw Data'!N657&gt;5,'Raw Data'!N657&lt;=5.5),'Bảng Giá'!$B$16,IF(AND('Raw Data'!N657&gt;5.5,'Raw Data'!N657&lt;=6),'Bảng Giá'!$B$17,'Bảng Giá'!$B$18)))))))))))))))</f>
        <v>1&lt;x&lt;=1.5</v>
      </c>
      <c r="Q657" s="48">
        <f t="shared" si="63"/>
        <v>-7.2202166064981952E-3</v>
      </c>
      <c r="R657">
        <f t="shared" si="64"/>
        <v>33000</v>
      </c>
      <c r="S657">
        <f t="shared" si="65"/>
        <v>5300</v>
      </c>
    </row>
    <row r="658" spans="1:19" x14ac:dyDescent="0.25">
      <c r="A658" s="12">
        <v>657</v>
      </c>
      <c r="B658" s="12" t="s">
        <v>293</v>
      </c>
      <c r="C658" s="19">
        <v>31677136991398</v>
      </c>
      <c r="D658" s="20">
        <v>43021.536666435182</v>
      </c>
      <c r="E658" s="21">
        <v>43022.754894328704</v>
      </c>
      <c r="F658" s="13" t="s">
        <v>302</v>
      </c>
      <c r="G658" s="12">
        <v>3760</v>
      </c>
      <c r="H658" s="22" t="s">
        <v>114</v>
      </c>
      <c r="I658" s="22" t="s">
        <v>402</v>
      </c>
      <c r="J658" s="37">
        <f>INDEX('Bảng Giá'!$C$3:$H$18,MATCH('Raw Data'!P658,'Bảng Giá'!$B$3:$B$18,0),MATCH('Raw Data'!M658,'Bảng Giá'!$C$2:$H$2,0))</f>
        <v>51500</v>
      </c>
      <c r="K658" s="12">
        <v>51800</v>
      </c>
      <c r="L658" s="36">
        <f t="shared" si="60"/>
        <v>1.2182278935215436</v>
      </c>
      <c r="M658" t="str">
        <f>'References data'!H659</f>
        <v>Nội Vùng</v>
      </c>
      <c r="N658">
        <f t="shared" si="61"/>
        <v>3.76</v>
      </c>
      <c r="O658">
        <f t="shared" si="62"/>
        <v>-300</v>
      </c>
      <c r="P658" t="str">
        <f>IF(AND(N658&gt;0,N658&lt;=0.05),'Bảng Giá'!$B$3,IF(AND(N658&lt;=0.1,N658&gt;0.05),'Bảng Giá'!$B$4,IF(AND('Raw Data'!N658&gt;0.1,'Raw Data'!N658&lt;=0.25),'Bảng Giá'!$B$5,IF(AND('Raw Data'!N658&gt;0.25,'Raw Data'!N658&lt;=0.5),'Bảng Giá'!$B$6,IF(AND('Raw Data'!N658&gt;0.5,'Raw Data'!N658&lt;=1),'Bảng Giá'!$B$7,IF(AND('Raw Data'!N658&gt;1,'Raw Data'!N658&lt;=1.5),'Bảng Giá'!$B$8,IF(AND('Raw Data'!N658&gt;1.5,'Raw Data'!N658&lt;=2),'Bảng Giá'!$B$9,IF(AND('Raw Data'!N658&gt;2,'Raw Data'!N658&lt;=2.5),'Bảng Giá'!$B$10,IF(AND('Raw Data'!N658&gt;2.5,'Raw Data'!N658&lt;=3),'Bảng Giá'!$B$11,IF(AND('Raw Data'!N658&gt;3,'Raw Data'!N658&lt;=3.5),'Bảng Giá'!$B$12,IF(AND('Raw Data'!N658&gt;3.5,'Raw Data'!N658&lt;=4),'Bảng Giá'!$B$13,IF(AND('Raw Data'!N658&gt;4,'Raw Data'!N658&lt;=4.5),'Bảng Giá'!$B$14,IF(AND('Raw Data'!N658&gt;4.5,'Raw Data'!N658&lt;=5),'Bảng Giá'!$B$15,IF(AND('Raw Data'!N658&gt;5,'Raw Data'!N658&lt;=5.5),'Bảng Giá'!$B$16,IF(AND('Raw Data'!N658&gt;5.5,'Raw Data'!N658&lt;=6),'Bảng Giá'!$B$17,'Bảng Giá'!$B$18)))))))))))))))</f>
        <v>3.5&lt;x&lt;=4</v>
      </c>
      <c r="Q658" s="48">
        <f t="shared" si="63"/>
        <v>-5.7915057915057912E-3</v>
      </c>
      <c r="R658">
        <f t="shared" si="64"/>
        <v>61800</v>
      </c>
      <c r="S658">
        <f t="shared" si="65"/>
        <v>10000</v>
      </c>
    </row>
    <row r="659" spans="1:19" x14ac:dyDescent="0.25">
      <c r="A659" s="12">
        <v>658</v>
      </c>
      <c r="B659" s="12" t="s">
        <v>293</v>
      </c>
      <c r="C659" s="19">
        <v>31677136992334</v>
      </c>
      <c r="D659" s="20">
        <v>43021.720452928239</v>
      </c>
      <c r="E659" s="21">
        <v>43023.628466087961</v>
      </c>
      <c r="F659" s="13" t="s">
        <v>302</v>
      </c>
      <c r="G659" s="12">
        <v>3210</v>
      </c>
      <c r="H659" s="22" t="s">
        <v>114</v>
      </c>
      <c r="I659" s="22" t="s">
        <v>190</v>
      </c>
      <c r="J659" s="37">
        <f>INDEX('Bảng Giá'!$C$3:$H$18,MATCH('Raw Data'!P659,'Bảng Giá'!$B$3:$B$18,0),MATCH('Raw Data'!M659,'Bảng Giá'!$C$2:$H$2,0))</f>
        <v>47500</v>
      </c>
      <c r="K659" s="12">
        <v>47800</v>
      </c>
      <c r="L659" s="36">
        <f t="shared" si="60"/>
        <v>1.9080131597220316</v>
      </c>
      <c r="M659" t="str">
        <f>'References data'!H660</f>
        <v>Nội Vùng</v>
      </c>
      <c r="N659">
        <f t="shared" si="61"/>
        <v>3.21</v>
      </c>
      <c r="O659">
        <f t="shared" si="62"/>
        <v>-300</v>
      </c>
      <c r="P659" t="str">
        <f>IF(AND(N659&gt;0,N659&lt;=0.05),'Bảng Giá'!$B$3,IF(AND(N659&lt;=0.1,N659&gt;0.05),'Bảng Giá'!$B$4,IF(AND('Raw Data'!N659&gt;0.1,'Raw Data'!N659&lt;=0.25),'Bảng Giá'!$B$5,IF(AND('Raw Data'!N659&gt;0.25,'Raw Data'!N659&lt;=0.5),'Bảng Giá'!$B$6,IF(AND('Raw Data'!N659&gt;0.5,'Raw Data'!N659&lt;=1),'Bảng Giá'!$B$7,IF(AND('Raw Data'!N659&gt;1,'Raw Data'!N659&lt;=1.5),'Bảng Giá'!$B$8,IF(AND('Raw Data'!N659&gt;1.5,'Raw Data'!N659&lt;=2),'Bảng Giá'!$B$9,IF(AND('Raw Data'!N659&gt;2,'Raw Data'!N659&lt;=2.5),'Bảng Giá'!$B$10,IF(AND('Raw Data'!N659&gt;2.5,'Raw Data'!N659&lt;=3),'Bảng Giá'!$B$11,IF(AND('Raw Data'!N659&gt;3,'Raw Data'!N659&lt;=3.5),'Bảng Giá'!$B$12,IF(AND('Raw Data'!N659&gt;3.5,'Raw Data'!N659&lt;=4),'Bảng Giá'!$B$13,IF(AND('Raw Data'!N659&gt;4,'Raw Data'!N659&lt;=4.5),'Bảng Giá'!$B$14,IF(AND('Raw Data'!N659&gt;4.5,'Raw Data'!N659&lt;=5),'Bảng Giá'!$B$15,IF(AND('Raw Data'!N659&gt;5,'Raw Data'!N659&lt;=5.5),'Bảng Giá'!$B$16,IF(AND('Raw Data'!N659&gt;5.5,'Raw Data'!N659&lt;=6),'Bảng Giá'!$B$17,'Bảng Giá'!$B$18)))))))))))))))</f>
        <v>3&lt;x&lt;=3.5</v>
      </c>
      <c r="Q659" s="48">
        <f t="shared" si="63"/>
        <v>-6.2761506276150627E-3</v>
      </c>
      <c r="R659">
        <f t="shared" si="64"/>
        <v>57000</v>
      </c>
      <c r="S659">
        <f t="shared" si="65"/>
        <v>9200</v>
      </c>
    </row>
    <row r="660" spans="1:19" x14ac:dyDescent="0.25">
      <c r="A660" s="12">
        <v>659</v>
      </c>
      <c r="B660" s="12" t="s">
        <v>293</v>
      </c>
      <c r="C660" s="19">
        <v>31677136986414</v>
      </c>
      <c r="D660" s="20">
        <v>43021.49970818287</v>
      </c>
      <c r="E660" s="21">
        <v>43022.535093634258</v>
      </c>
      <c r="F660" s="13" t="s">
        <v>302</v>
      </c>
      <c r="G660" s="12">
        <v>550</v>
      </c>
      <c r="H660" s="22" t="s">
        <v>114</v>
      </c>
      <c r="I660" s="22" t="s">
        <v>192</v>
      </c>
      <c r="J660" s="37">
        <f>INDEX('Bảng Giá'!$C$3:$H$18,MATCH('Raw Data'!P660,'Bảng Giá'!$B$3:$B$18,0),MATCH('Raw Data'!M660,'Bảng Giá'!$C$2:$H$2,0))</f>
        <v>22500</v>
      </c>
      <c r="K660" s="12">
        <v>22700</v>
      </c>
      <c r="L660" s="36">
        <f t="shared" si="60"/>
        <v>1.03538545138872</v>
      </c>
      <c r="M660" t="str">
        <f>'References data'!H661</f>
        <v>Nội Vùng</v>
      </c>
      <c r="N660">
        <f t="shared" si="61"/>
        <v>0.55000000000000004</v>
      </c>
      <c r="O660">
        <f t="shared" si="62"/>
        <v>-200</v>
      </c>
      <c r="P660" t="str">
        <f>IF(AND(N660&gt;0,N660&lt;=0.05),'Bảng Giá'!$B$3,IF(AND(N660&lt;=0.1,N660&gt;0.05),'Bảng Giá'!$B$4,IF(AND('Raw Data'!N660&gt;0.1,'Raw Data'!N660&lt;=0.25),'Bảng Giá'!$B$5,IF(AND('Raw Data'!N660&gt;0.25,'Raw Data'!N660&lt;=0.5),'Bảng Giá'!$B$6,IF(AND('Raw Data'!N660&gt;0.5,'Raw Data'!N660&lt;=1),'Bảng Giá'!$B$7,IF(AND('Raw Data'!N660&gt;1,'Raw Data'!N660&lt;=1.5),'Bảng Giá'!$B$8,IF(AND('Raw Data'!N660&gt;1.5,'Raw Data'!N660&lt;=2),'Bảng Giá'!$B$9,IF(AND('Raw Data'!N660&gt;2,'Raw Data'!N660&lt;=2.5),'Bảng Giá'!$B$10,IF(AND('Raw Data'!N660&gt;2.5,'Raw Data'!N660&lt;=3),'Bảng Giá'!$B$11,IF(AND('Raw Data'!N660&gt;3,'Raw Data'!N660&lt;=3.5),'Bảng Giá'!$B$12,IF(AND('Raw Data'!N660&gt;3.5,'Raw Data'!N660&lt;=4),'Bảng Giá'!$B$13,IF(AND('Raw Data'!N660&gt;4,'Raw Data'!N660&lt;=4.5),'Bảng Giá'!$B$14,IF(AND('Raw Data'!N660&gt;4.5,'Raw Data'!N660&lt;=5),'Bảng Giá'!$B$15,IF(AND('Raw Data'!N660&gt;5,'Raw Data'!N660&lt;=5.5),'Bảng Giá'!$B$16,IF(AND('Raw Data'!N660&gt;5.5,'Raw Data'!N660&lt;=6),'Bảng Giá'!$B$17,'Bảng Giá'!$B$18)))))))))))))))</f>
        <v>0.5&lt;x&lt;=1</v>
      </c>
      <c r="Q660" s="48">
        <f t="shared" si="63"/>
        <v>-8.8105726872246704E-3</v>
      </c>
      <c r="R660">
        <f t="shared" si="64"/>
        <v>27000</v>
      </c>
      <c r="S660">
        <f t="shared" si="65"/>
        <v>4300</v>
      </c>
    </row>
    <row r="661" spans="1:19" x14ac:dyDescent="0.25">
      <c r="A661" s="12">
        <v>660</v>
      </c>
      <c r="B661" s="12" t="s">
        <v>293</v>
      </c>
      <c r="C661" s="19">
        <v>31677136993541</v>
      </c>
      <c r="D661" s="20">
        <v>43021.466106863423</v>
      </c>
      <c r="E661" s="21">
        <v>43022.53425960648</v>
      </c>
      <c r="F661" s="13" t="s">
        <v>302</v>
      </c>
      <c r="G661" s="12">
        <v>710</v>
      </c>
      <c r="H661" s="22" t="s">
        <v>114</v>
      </c>
      <c r="I661" s="22" t="s">
        <v>287</v>
      </c>
      <c r="J661" s="37">
        <f>INDEX('Bảng Giá'!$C$3:$H$18,MATCH('Raw Data'!P661,'Bảng Giá'!$B$3:$B$18,0),MATCH('Raw Data'!M661,'Bảng Giá'!$C$2:$H$2,0))</f>
        <v>22500</v>
      </c>
      <c r="K661" s="12">
        <v>22700</v>
      </c>
      <c r="L661" s="36">
        <f t="shared" si="60"/>
        <v>1.0681527430569986</v>
      </c>
      <c r="M661" t="str">
        <f>'References data'!H662</f>
        <v>Nội Vùng</v>
      </c>
      <c r="N661">
        <f t="shared" si="61"/>
        <v>0.71</v>
      </c>
      <c r="O661">
        <f t="shared" si="62"/>
        <v>-200</v>
      </c>
      <c r="P661" t="str">
        <f>IF(AND(N661&gt;0,N661&lt;=0.05),'Bảng Giá'!$B$3,IF(AND(N661&lt;=0.1,N661&gt;0.05),'Bảng Giá'!$B$4,IF(AND('Raw Data'!N661&gt;0.1,'Raw Data'!N661&lt;=0.25),'Bảng Giá'!$B$5,IF(AND('Raw Data'!N661&gt;0.25,'Raw Data'!N661&lt;=0.5),'Bảng Giá'!$B$6,IF(AND('Raw Data'!N661&gt;0.5,'Raw Data'!N661&lt;=1),'Bảng Giá'!$B$7,IF(AND('Raw Data'!N661&gt;1,'Raw Data'!N661&lt;=1.5),'Bảng Giá'!$B$8,IF(AND('Raw Data'!N661&gt;1.5,'Raw Data'!N661&lt;=2),'Bảng Giá'!$B$9,IF(AND('Raw Data'!N661&gt;2,'Raw Data'!N661&lt;=2.5),'Bảng Giá'!$B$10,IF(AND('Raw Data'!N661&gt;2.5,'Raw Data'!N661&lt;=3),'Bảng Giá'!$B$11,IF(AND('Raw Data'!N661&gt;3,'Raw Data'!N661&lt;=3.5),'Bảng Giá'!$B$12,IF(AND('Raw Data'!N661&gt;3.5,'Raw Data'!N661&lt;=4),'Bảng Giá'!$B$13,IF(AND('Raw Data'!N661&gt;4,'Raw Data'!N661&lt;=4.5),'Bảng Giá'!$B$14,IF(AND('Raw Data'!N661&gt;4.5,'Raw Data'!N661&lt;=5),'Bảng Giá'!$B$15,IF(AND('Raw Data'!N661&gt;5,'Raw Data'!N661&lt;=5.5),'Bảng Giá'!$B$16,IF(AND('Raw Data'!N661&gt;5.5,'Raw Data'!N661&lt;=6),'Bảng Giá'!$B$17,'Bảng Giá'!$B$18)))))))))))))))</f>
        <v>0.5&lt;x&lt;=1</v>
      </c>
      <c r="Q661" s="48">
        <f t="shared" si="63"/>
        <v>-8.8105726872246704E-3</v>
      </c>
      <c r="R661">
        <f t="shared" si="64"/>
        <v>27000</v>
      </c>
      <c r="S661">
        <f t="shared" si="65"/>
        <v>4300</v>
      </c>
    </row>
    <row r="662" spans="1:19" x14ac:dyDescent="0.25">
      <c r="A662" s="12">
        <v>661</v>
      </c>
      <c r="B662" s="12" t="s">
        <v>293</v>
      </c>
      <c r="C662" s="19">
        <v>31677136937568</v>
      </c>
      <c r="D662" s="20">
        <v>43015.425345949072</v>
      </c>
      <c r="E662" s="21">
        <v>43017.502984953702</v>
      </c>
      <c r="F662" s="13" t="s">
        <v>302</v>
      </c>
      <c r="G662" s="12">
        <v>1080</v>
      </c>
      <c r="H662" s="22" t="s">
        <v>114</v>
      </c>
      <c r="I662" s="22" t="s">
        <v>377</v>
      </c>
      <c r="J662" s="37">
        <f>INDEX('Bảng Giá'!$C$3:$H$18,MATCH('Raw Data'!P662,'Bảng Giá'!$B$3:$B$18,0),MATCH('Raw Data'!M662,'Bảng Giá'!$C$2:$H$2,0))</f>
        <v>27500</v>
      </c>
      <c r="K662" s="12">
        <v>27700</v>
      </c>
      <c r="L662" s="36">
        <f t="shared" si="60"/>
        <v>2.0776390046303277</v>
      </c>
      <c r="M662" t="str">
        <f>'References data'!H663</f>
        <v>Nội Vùng</v>
      </c>
      <c r="N662">
        <f t="shared" si="61"/>
        <v>1.08</v>
      </c>
      <c r="O662">
        <f t="shared" si="62"/>
        <v>-200</v>
      </c>
      <c r="P662" t="str">
        <f>IF(AND(N662&gt;0,N662&lt;=0.05),'Bảng Giá'!$B$3,IF(AND(N662&lt;=0.1,N662&gt;0.05),'Bảng Giá'!$B$4,IF(AND('Raw Data'!N662&gt;0.1,'Raw Data'!N662&lt;=0.25),'Bảng Giá'!$B$5,IF(AND('Raw Data'!N662&gt;0.25,'Raw Data'!N662&lt;=0.5),'Bảng Giá'!$B$6,IF(AND('Raw Data'!N662&gt;0.5,'Raw Data'!N662&lt;=1),'Bảng Giá'!$B$7,IF(AND('Raw Data'!N662&gt;1,'Raw Data'!N662&lt;=1.5),'Bảng Giá'!$B$8,IF(AND('Raw Data'!N662&gt;1.5,'Raw Data'!N662&lt;=2),'Bảng Giá'!$B$9,IF(AND('Raw Data'!N662&gt;2,'Raw Data'!N662&lt;=2.5),'Bảng Giá'!$B$10,IF(AND('Raw Data'!N662&gt;2.5,'Raw Data'!N662&lt;=3),'Bảng Giá'!$B$11,IF(AND('Raw Data'!N662&gt;3,'Raw Data'!N662&lt;=3.5),'Bảng Giá'!$B$12,IF(AND('Raw Data'!N662&gt;3.5,'Raw Data'!N662&lt;=4),'Bảng Giá'!$B$13,IF(AND('Raw Data'!N662&gt;4,'Raw Data'!N662&lt;=4.5),'Bảng Giá'!$B$14,IF(AND('Raw Data'!N662&gt;4.5,'Raw Data'!N662&lt;=5),'Bảng Giá'!$B$15,IF(AND('Raw Data'!N662&gt;5,'Raw Data'!N662&lt;=5.5),'Bảng Giá'!$B$16,IF(AND('Raw Data'!N662&gt;5.5,'Raw Data'!N662&lt;=6),'Bảng Giá'!$B$17,'Bảng Giá'!$B$18)))))))))))))))</f>
        <v>1&lt;x&lt;=1.5</v>
      </c>
      <c r="Q662" s="48">
        <f t="shared" si="63"/>
        <v>-7.2202166064981952E-3</v>
      </c>
      <c r="R662">
        <f t="shared" si="64"/>
        <v>33000</v>
      </c>
      <c r="S662">
        <f t="shared" si="65"/>
        <v>5300</v>
      </c>
    </row>
    <row r="663" spans="1:19" x14ac:dyDescent="0.25">
      <c r="A663" s="12">
        <v>662</v>
      </c>
      <c r="B663" s="12" t="s">
        <v>293</v>
      </c>
      <c r="C663" s="19">
        <v>31677136932052</v>
      </c>
      <c r="D663" s="20">
        <v>43017.891607835649</v>
      </c>
      <c r="E663" s="21">
        <v>43020.632837847224</v>
      </c>
      <c r="F663" s="13" t="s">
        <v>302</v>
      </c>
      <c r="G663" s="12">
        <v>630</v>
      </c>
      <c r="H663" s="22" t="s">
        <v>114</v>
      </c>
      <c r="I663" s="22" t="s">
        <v>168</v>
      </c>
      <c r="J663" s="37">
        <f>INDEX('Bảng Giá'!$C$3:$H$18,MATCH('Raw Data'!P663,'Bảng Giá'!$B$3:$B$18,0),MATCH('Raw Data'!M663,'Bảng Giá'!$C$2:$H$2,0))</f>
        <v>22500</v>
      </c>
      <c r="K663" s="12">
        <v>22700</v>
      </c>
      <c r="L663" s="36">
        <f t="shared" si="60"/>
        <v>2.7412300115756807</v>
      </c>
      <c r="M663" t="str">
        <f>'References data'!H664</f>
        <v>Nội Vùng</v>
      </c>
      <c r="N663">
        <f t="shared" si="61"/>
        <v>0.63</v>
      </c>
      <c r="O663">
        <f t="shared" si="62"/>
        <v>-200</v>
      </c>
      <c r="P663" t="str">
        <f>IF(AND(N663&gt;0,N663&lt;=0.05),'Bảng Giá'!$B$3,IF(AND(N663&lt;=0.1,N663&gt;0.05),'Bảng Giá'!$B$4,IF(AND('Raw Data'!N663&gt;0.1,'Raw Data'!N663&lt;=0.25),'Bảng Giá'!$B$5,IF(AND('Raw Data'!N663&gt;0.25,'Raw Data'!N663&lt;=0.5),'Bảng Giá'!$B$6,IF(AND('Raw Data'!N663&gt;0.5,'Raw Data'!N663&lt;=1),'Bảng Giá'!$B$7,IF(AND('Raw Data'!N663&gt;1,'Raw Data'!N663&lt;=1.5),'Bảng Giá'!$B$8,IF(AND('Raw Data'!N663&gt;1.5,'Raw Data'!N663&lt;=2),'Bảng Giá'!$B$9,IF(AND('Raw Data'!N663&gt;2,'Raw Data'!N663&lt;=2.5),'Bảng Giá'!$B$10,IF(AND('Raw Data'!N663&gt;2.5,'Raw Data'!N663&lt;=3),'Bảng Giá'!$B$11,IF(AND('Raw Data'!N663&gt;3,'Raw Data'!N663&lt;=3.5),'Bảng Giá'!$B$12,IF(AND('Raw Data'!N663&gt;3.5,'Raw Data'!N663&lt;=4),'Bảng Giá'!$B$13,IF(AND('Raw Data'!N663&gt;4,'Raw Data'!N663&lt;=4.5),'Bảng Giá'!$B$14,IF(AND('Raw Data'!N663&gt;4.5,'Raw Data'!N663&lt;=5),'Bảng Giá'!$B$15,IF(AND('Raw Data'!N663&gt;5,'Raw Data'!N663&lt;=5.5),'Bảng Giá'!$B$16,IF(AND('Raw Data'!N663&gt;5.5,'Raw Data'!N663&lt;=6),'Bảng Giá'!$B$17,'Bảng Giá'!$B$18)))))))))))))))</f>
        <v>0.5&lt;x&lt;=1</v>
      </c>
      <c r="Q663" s="48">
        <f t="shared" si="63"/>
        <v>-8.8105726872246704E-3</v>
      </c>
      <c r="R663">
        <f t="shared" si="64"/>
        <v>27000</v>
      </c>
      <c r="S663">
        <f t="shared" si="65"/>
        <v>4300</v>
      </c>
    </row>
    <row r="664" spans="1:19" x14ac:dyDescent="0.25">
      <c r="A664" s="12">
        <v>663</v>
      </c>
      <c r="B664" s="12" t="s">
        <v>293</v>
      </c>
      <c r="C664" s="19">
        <v>31677136993391</v>
      </c>
      <c r="D664" s="20">
        <v>43021.466161261575</v>
      </c>
      <c r="E664" s="21">
        <v>43022.756333564816</v>
      </c>
      <c r="F664" s="13" t="s">
        <v>302</v>
      </c>
      <c r="G664" s="12">
        <v>1050</v>
      </c>
      <c r="H664" s="22" t="s">
        <v>114</v>
      </c>
      <c r="I664" s="22" t="s">
        <v>407</v>
      </c>
      <c r="J664" s="37">
        <f>INDEX('Bảng Giá'!$C$3:$H$18,MATCH('Raw Data'!P664,'Bảng Giá'!$B$3:$B$18,0),MATCH('Raw Data'!M664,'Bảng Giá'!$C$2:$H$2,0))</f>
        <v>27500</v>
      </c>
      <c r="K664" s="12">
        <v>27700</v>
      </c>
      <c r="L664" s="36">
        <f t="shared" si="60"/>
        <v>1.2901723032409791</v>
      </c>
      <c r="M664" t="str">
        <f>'References data'!H665</f>
        <v>Nội Vùng</v>
      </c>
      <c r="N664">
        <f t="shared" si="61"/>
        <v>1.05</v>
      </c>
      <c r="O664">
        <f t="shared" si="62"/>
        <v>-200</v>
      </c>
      <c r="P664" t="str">
        <f>IF(AND(N664&gt;0,N664&lt;=0.05),'Bảng Giá'!$B$3,IF(AND(N664&lt;=0.1,N664&gt;0.05),'Bảng Giá'!$B$4,IF(AND('Raw Data'!N664&gt;0.1,'Raw Data'!N664&lt;=0.25),'Bảng Giá'!$B$5,IF(AND('Raw Data'!N664&gt;0.25,'Raw Data'!N664&lt;=0.5),'Bảng Giá'!$B$6,IF(AND('Raw Data'!N664&gt;0.5,'Raw Data'!N664&lt;=1),'Bảng Giá'!$B$7,IF(AND('Raw Data'!N664&gt;1,'Raw Data'!N664&lt;=1.5),'Bảng Giá'!$B$8,IF(AND('Raw Data'!N664&gt;1.5,'Raw Data'!N664&lt;=2),'Bảng Giá'!$B$9,IF(AND('Raw Data'!N664&gt;2,'Raw Data'!N664&lt;=2.5),'Bảng Giá'!$B$10,IF(AND('Raw Data'!N664&gt;2.5,'Raw Data'!N664&lt;=3),'Bảng Giá'!$B$11,IF(AND('Raw Data'!N664&gt;3,'Raw Data'!N664&lt;=3.5),'Bảng Giá'!$B$12,IF(AND('Raw Data'!N664&gt;3.5,'Raw Data'!N664&lt;=4),'Bảng Giá'!$B$13,IF(AND('Raw Data'!N664&gt;4,'Raw Data'!N664&lt;=4.5),'Bảng Giá'!$B$14,IF(AND('Raw Data'!N664&gt;4.5,'Raw Data'!N664&lt;=5),'Bảng Giá'!$B$15,IF(AND('Raw Data'!N664&gt;5,'Raw Data'!N664&lt;=5.5),'Bảng Giá'!$B$16,IF(AND('Raw Data'!N664&gt;5.5,'Raw Data'!N664&lt;=6),'Bảng Giá'!$B$17,'Bảng Giá'!$B$18)))))))))))))))</f>
        <v>1&lt;x&lt;=1.5</v>
      </c>
      <c r="Q664" s="48">
        <f t="shared" si="63"/>
        <v>-7.2202166064981952E-3</v>
      </c>
      <c r="R664">
        <f t="shared" si="64"/>
        <v>33000</v>
      </c>
      <c r="S664">
        <f t="shared" si="65"/>
        <v>5300</v>
      </c>
    </row>
    <row r="665" spans="1:19" x14ac:dyDescent="0.25">
      <c r="A665" s="12">
        <v>664</v>
      </c>
      <c r="B665" s="12" t="s">
        <v>293</v>
      </c>
      <c r="C665" s="19">
        <v>31677136993218</v>
      </c>
      <c r="D665" s="20">
        <v>43021.47573298611</v>
      </c>
      <c r="E665" s="21">
        <v>43022.825975428241</v>
      </c>
      <c r="F665" s="13" t="s">
        <v>302</v>
      </c>
      <c r="G665" s="12">
        <v>1200</v>
      </c>
      <c r="H665" s="22" t="s">
        <v>114</v>
      </c>
      <c r="I665" s="22" t="s">
        <v>389</v>
      </c>
      <c r="J665" s="37">
        <f>INDEX('Bảng Giá'!$C$3:$H$18,MATCH('Raw Data'!P665,'Bảng Giá'!$B$3:$B$18,0),MATCH('Raw Data'!M665,'Bảng Giá'!$C$2:$H$2,0))</f>
        <v>27500</v>
      </c>
      <c r="K665" s="12">
        <v>27700</v>
      </c>
      <c r="L665" s="36">
        <f t="shared" si="60"/>
        <v>1.3502424421312753</v>
      </c>
      <c r="M665" t="str">
        <f>'References data'!H666</f>
        <v>Nội Vùng</v>
      </c>
      <c r="N665">
        <f t="shared" si="61"/>
        <v>1.2</v>
      </c>
      <c r="O665">
        <f t="shared" si="62"/>
        <v>-200</v>
      </c>
      <c r="P665" t="str">
        <f>IF(AND(N665&gt;0,N665&lt;=0.05),'Bảng Giá'!$B$3,IF(AND(N665&lt;=0.1,N665&gt;0.05),'Bảng Giá'!$B$4,IF(AND('Raw Data'!N665&gt;0.1,'Raw Data'!N665&lt;=0.25),'Bảng Giá'!$B$5,IF(AND('Raw Data'!N665&gt;0.25,'Raw Data'!N665&lt;=0.5),'Bảng Giá'!$B$6,IF(AND('Raw Data'!N665&gt;0.5,'Raw Data'!N665&lt;=1),'Bảng Giá'!$B$7,IF(AND('Raw Data'!N665&gt;1,'Raw Data'!N665&lt;=1.5),'Bảng Giá'!$B$8,IF(AND('Raw Data'!N665&gt;1.5,'Raw Data'!N665&lt;=2),'Bảng Giá'!$B$9,IF(AND('Raw Data'!N665&gt;2,'Raw Data'!N665&lt;=2.5),'Bảng Giá'!$B$10,IF(AND('Raw Data'!N665&gt;2.5,'Raw Data'!N665&lt;=3),'Bảng Giá'!$B$11,IF(AND('Raw Data'!N665&gt;3,'Raw Data'!N665&lt;=3.5),'Bảng Giá'!$B$12,IF(AND('Raw Data'!N665&gt;3.5,'Raw Data'!N665&lt;=4),'Bảng Giá'!$B$13,IF(AND('Raw Data'!N665&gt;4,'Raw Data'!N665&lt;=4.5),'Bảng Giá'!$B$14,IF(AND('Raw Data'!N665&gt;4.5,'Raw Data'!N665&lt;=5),'Bảng Giá'!$B$15,IF(AND('Raw Data'!N665&gt;5,'Raw Data'!N665&lt;=5.5),'Bảng Giá'!$B$16,IF(AND('Raw Data'!N665&gt;5.5,'Raw Data'!N665&lt;=6),'Bảng Giá'!$B$17,'Bảng Giá'!$B$18)))))))))))))))</f>
        <v>1&lt;x&lt;=1.5</v>
      </c>
      <c r="Q665" s="48">
        <f t="shared" si="63"/>
        <v>-7.2202166064981952E-3</v>
      </c>
      <c r="R665">
        <f t="shared" si="64"/>
        <v>33000</v>
      </c>
      <c r="S665">
        <f t="shared" si="65"/>
        <v>5300</v>
      </c>
    </row>
    <row r="666" spans="1:19" x14ac:dyDescent="0.25">
      <c r="A666" s="12">
        <v>665</v>
      </c>
      <c r="B666" s="12" t="s">
        <v>293</v>
      </c>
      <c r="C666" s="19">
        <v>31677136986195</v>
      </c>
      <c r="D666" s="20">
        <v>43021.536769016202</v>
      </c>
      <c r="E666" s="21">
        <v>43022.71810208333</v>
      </c>
      <c r="F666" s="13" t="s">
        <v>302</v>
      </c>
      <c r="G666" s="12">
        <v>900</v>
      </c>
      <c r="H666" s="22" t="s">
        <v>114</v>
      </c>
      <c r="I666" s="22" t="s">
        <v>190</v>
      </c>
      <c r="J666" s="37">
        <f>INDEX('Bảng Giá'!$C$3:$H$18,MATCH('Raw Data'!P666,'Bảng Giá'!$B$3:$B$18,0),MATCH('Raw Data'!M666,'Bảng Giá'!$C$2:$H$2,0))</f>
        <v>22500</v>
      </c>
      <c r="K666" s="12">
        <v>22700</v>
      </c>
      <c r="L666" s="36">
        <f t="shared" si="60"/>
        <v>1.1813330671284348</v>
      </c>
      <c r="M666" t="str">
        <f>'References data'!H667</f>
        <v>Nội Vùng</v>
      </c>
      <c r="N666">
        <f t="shared" si="61"/>
        <v>0.9</v>
      </c>
      <c r="O666">
        <f t="shared" si="62"/>
        <v>-200</v>
      </c>
      <c r="P666" t="str">
        <f>IF(AND(N666&gt;0,N666&lt;=0.05),'Bảng Giá'!$B$3,IF(AND(N666&lt;=0.1,N666&gt;0.05),'Bảng Giá'!$B$4,IF(AND('Raw Data'!N666&gt;0.1,'Raw Data'!N666&lt;=0.25),'Bảng Giá'!$B$5,IF(AND('Raw Data'!N666&gt;0.25,'Raw Data'!N666&lt;=0.5),'Bảng Giá'!$B$6,IF(AND('Raw Data'!N666&gt;0.5,'Raw Data'!N666&lt;=1),'Bảng Giá'!$B$7,IF(AND('Raw Data'!N666&gt;1,'Raw Data'!N666&lt;=1.5),'Bảng Giá'!$B$8,IF(AND('Raw Data'!N666&gt;1.5,'Raw Data'!N666&lt;=2),'Bảng Giá'!$B$9,IF(AND('Raw Data'!N666&gt;2,'Raw Data'!N666&lt;=2.5),'Bảng Giá'!$B$10,IF(AND('Raw Data'!N666&gt;2.5,'Raw Data'!N666&lt;=3),'Bảng Giá'!$B$11,IF(AND('Raw Data'!N666&gt;3,'Raw Data'!N666&lt;=3.5),'Bảng Giá'!$B$12,IF(AND('Raw Data'!N666&gt;3.5,'Raw Data'!N666&lt;=4),'Bảng Giá'!$B$13,IF(AND('Raw Data'!N666&gt;4,'Raw Data'!N666&lt;=4.5),'Bảng Giá'!$B$14,IF(AND('Raw Data'!N666&gt;4.5,'Raw Data'!N666&lt;=5),'Bảng Giá'!$B$15,IF(AND('Raw Data'!N666&gt;5,'Raw Data'!N666&lt;=5.5),'Bảng Giá'!$B$16,IF(AND('Raw Data'!N666&gt;5.5,'Raw Data'!N666&lt;=6),'Bảng Giá'!$B$17,'Bảng Giá'!$B$18)))))))))))))))</f>
        <v>0.5&lt;x&lt;=1</v>
      </c>
      <c r="Q666" s="48">
        <f t="shared" si="63"/>
        <v>-8.8105726872246704E-3</v>
      </c>
      <c r="R666">
        <f t="shared" si="64"/>
        <v>27000</v>
      </c>
      <c r="S666">
        <f t="shared" si="65"/>
        <v>4300</v>
      </c>
    </row>
    <row r="667" spans="1:19" x14ac:dyDescent="0.25">
      <c r="A667" s="12">
        <v>666</v>
      </c>
      <c r="B667" s="12" t="s">
        <v>293</v>
      </c>
      <c r="C667" s="19">
        <v>31677136980722</v>
      </c>
      <c r="D667" s="20">
        <v>43020.886358564814</v>
      </c>
      <c r="E667" s="21">
        <v>43021.627574803242</v>
      </c>
      <c r="F667" s="13" t="s">
        <v>302</v>
      </c>
      <c r="G667" s="12">
        <v>200</v>
      </c>
      <c r="H667" s="22" t="s">
        <v>114</v>
      </c>
      <c r="I667" s="22" t="s">
        <v>190</v>
      </c>
      <c r="J667" s="37">
        <f>INDEX('Bảng Giá'!$C$3:$H$18,MATCH('Raw Data'!P667,'Bảng Giá'!$B$3:$B$18,0),MATCH('Raw Data'!M667,'Bảng Giá'!$C$2:$H$2,0))</f>
        <v>20000</v>
      </c>
      <c r="K667" s="12">
        <v>20100</v>
      </c>
      <c r="L667" s="36">
        <f t="shared" si="60"/>
        <v>0.74121623842802364</v>
      </c>
      <c r="M667" t="str">
        <f>'References data'!H668</f>
        <v>Nội Vùng</v>
      </c>
      <c r="N667">
        <f t="shared" si="61"/>
        <v>0.2</v>
      </c>
      <c r="O667">
        <f t="shared" si="62"/>
        <v>-100</v>
      </c>
      <c r="P667" t="str">
        <f>IF(AND(N667&gt;0,N667&lt;=0.05),'Bảng Giá'!$B$3,IF(AND(N667&lt;=0.1,N667&gt;0.05),'Bảng Giá'!$B$4,IF(AND('Raw Data'!N667&gt;0.1,'Raw Data'!N667&lt;=0.25),'Bảng Giá'!$B$5,IF(AND('Raw Data'!N667&gt;0.25,'Raw Data'!N667&lt;=0.5),'Bảng Giá'!$B$6,IF(AND('Raw Data'!N667&gt;0.5,'Raw Data'!N667&lt;=1),'Bảng Giá'!$B$7,IF(AND('Raw Data'!N667&gt;1,'Raw Data'!N667&lt;=1.5),'Bảng Giá'!$B$8,IF(AND('Raw Data'!N667&gt;1.5,'Raw Data'!N667&lt;=2),'Bảng Giá'!$B$9,IF(AND('Raw Data'!N667&gt;2,'Raw Data'!N667&lt;=2.5),'Bảng Giá'!$B$10,IF(AND('Raw Data'!N667&gt;2.5,'Raw Data'!N667&lt;=3),'Bảng Giá'!$B$11,IF(AND('Raw Data'!N667&gt;3,'Raw Data'!N667&lt;=3.5),'Bảng Giá'!$B$12,IF(AND('Raw Data'!N667&gt;3.5,'Raw Data'!N667&lt;=4),'Bảng Giá'!$B$13,IF(AND('Raw Data'!N667&gt;4,'Raw Data'!N667&lt;=4.5),'Bảng Giá'!$B$14,IF(AND('Raw Data'!N667&gt;4.5,'Raw Data'!N667&lt;=5),'Bảng Giá'!$B$15,IF(AND('Raw Data'!N667&gt;5,'Raw Data'!N667&lt;=5.5),'Bảng Giá'!$B$16,IF(AND('Raw Data'!N667&gt;5.5,'Raw Data'!N667&lt;=6),'Bảng Giá'!$B$17,'Bảng Giá'!$B$18)))))))))))))))</f>
        <v>0.1&lt;x&lt;=0.25</v>
      </c>
      <c r="Q667" s="48">
        <f t="shared" si="63"/>
        <v>-4.9751243781094526E-3</v>
      </c>
      <c r="R667">
        <f t="shared" si="64"/>
        <v>24000</v>
      </c>
      <c r="S667">
        <f t="shared" si="65"/>
        <v>3900</v>
      </c>
    </row>
    <row r="668" spans="1:19" x14ac:dyDescent="0.25">
      <c r="A668" s="12">
        <v>667</v>
      </c>
      <c r="B668" s="12" t="s">
        <v>293</v>
      </c>
      <c r="C668" s="19">
        <v>31677136993904</v>
      </c>
      <c r="D668" s="20">
        <v>43021.730970983794</v>
      </c>
      <c r="E668" s="21">
        <v>43022.552625231481</v>
      </c>
      <c r="F668" s="13" t="s">
        <v>302</v>
      </c>
      <c r="G668" s="12">
        <v>600</v>
      </c>
      <c r="H668" s="22" t="s">
        <v>114</v>
      </c>
      <c r="I668" s="22" t="s">
        <v>408</v>
      </c>
      <c r="J668" s="37">
        <f>INDEX('Bảng Giá'!$C$3:$H$18,MATCH('Raw Data'!P668,'Bảng Giá'!$B$3:$B$18,0),MATCH('Raw Data'!M668,'Bảng Giá'!$C$2:$H$2,0))</f>
        <v>22500</v>
      </c>
      <c r="K668" s="12">
        <v>22700</v>
      </c>
      <c r="L668" s="36">
        <f t="shared" si="60"/>
        <v>0.82165424768754747</v>
      </c>
      <c r="M668" t="str">
        <f>'References data'!H669</f>
        <v>Nội Vùng</v>
      </c>
      <c r="N668">
        <f t="shared" si="61"/>
        <v>0.6</v>
      </c>
      <c r="O668">
        <f t="shared" si="62"/>
        <v>-200</v>
      </c>
      <c r="P668" t="str">
        <f>IF(AND(N668&gt;0,N668&lt;=0.05),'Bảng Giá'!$B$3,IF(AND(N668&lt;=0.1,N668&gt;0.05),'Bảng Giá'!$B$4,IF(AND('Raw Data'!N668&gt;0.1,'Raw Data'!N668&lt;=0.25),'Bảng Giá'!$B$5,IF(AND('Raw Data'!N668&gt;0.25,'Raw Data'!N668&lt;=0.5),'Bảng Giá'!$B$6,IF(AND('Raw Data'!N668&gt;0.5,'Raw Data'!N668&lt;=1),'Bảng Giá'!$B$7,IF(AND('Raw Data'!N668&gt;1,'Raw Data'!N668&lt;=1.5),'Bảng Giá'!$B$8,IF(AND('Raw Data'!N668&gt;1.5,'Raw Data'!N668&lt;=2),'Bảng Giá'!$B$9,IF(AND('Raw Data'!N668&gt;2,'Raw Data'!N668&lt;=2.5),'Bảng Giá'!$B$10,IF(AND('Raw Data'!N668&gt;2.5,'Raw Data'!N668&lt;=3),'Bảng Giá'!$B$11,IF(AND('Raw Data'!N668&gt;3,'Raw Data'!N668&lt;=3.5),'Bảng Giá'!$B$12,IF(AND('Raw Data'!N668&gt;3.5,'Raw Data'!N668&lt;=4),'Bảng Giá'!$B$13,IF(AND('Raw Data'!N668&gt;4,'Raw Data'!N668&lt;=4.5),'Bảng Giá'!$B$14,IF(AND('Raw Data'!N668&gt;4.5,'Raw Data'!N668&lt;=5),'Bảng Giá'!$B$15,IF(AND('Raw Data'!N668&gt;5,'Raw Data'!N668&lt;=5.5),'Bảng Giá'!$B$16,IF(AND('Raw Data'!N668&gt;5.5,'Raw Data'!N668&lt;=6),'Bảng Giá'!$B$17,'Bảng Giá'!$B$18)))))))))))))))</f>
        <v>0.5&lt;x&lt;=1</v>
      </c>
      <c r="Q668" s="48">
        <f t="shared" si="63"/>
        <v>-8.8105726872246704E-3</v>
      </c>
      <c r="R668">
        <f t="shared" si="64"/>
        <v>27000</v>
      </c>
      <c r="S668">
        <f t="shared" si="65"/>
        <v>4300</v>
      </c>
    </row>
    <row r="669" spans="1:19" x14ac:dyDescent="0.25">
      <c r="A669" s="12">
        <v>668</v>
      </c>
      <c r="B669" s="12" t="s">
        <v>293</v>
      </c>
      <c r="C669" s="19">
        <v>31677136992834</v>
      </c>
      <c r="D669" s="20">
        <v>43021.870058182867</v>
      </c>
      <c r="E669" s="21">
        <v>43023.431014502312</v>
      </c>
      <c r="F669" s="13" t="s">
        <v>302</v>
      </c>
      <c r="G669" s="12">
        <v>700</v>
      </c>
      <c r="H669" s="22" t="s">
        <v>114</v>
      </c>
      <c r="I669" s="22" t="s">
        <v>395</v>
      </c>
      <c r="J669" s="37">
        <f>INDEX('Bảng Giá'!$C$3:$H$18,MATCH('Raw Data'!P669,'Bảng Giá'!$B$3:$B$18,0),MATCH('Raw Data'!M669,'Bảng Giá'!$C$2:$H$2,0))</f>
        <v>22500</v>
      </c>
      <c r="K669" s="12">
        <v>22700</v>
      </c>
      <c r="L669" s="36">
        <f t="shared" si="60"/>
        <v>1.5609563194448128</v>
      </c>
      <c r="M669" t="str">
        <f>'References data'!H670</f>
        <v>Nội Vùng</v>
      </c>
      <c r="N669">
        <f t="shared" si="61"/>
        <v>0.7</v>
      </c>
      <c r="O669">
        <f t="shared" si="62"/>
        <v>-200</v>
      </c>
      <c r="P669" t="str">
        <f>IF(AND(N669&gt;0,N669&lt;=0.05),'Bảng Giá'!$B$3,IF(AND(N669&lt;=0.1,N669&gt;0.05),'Bảng Giá'!$B$4,IF(AND('Raw Data'!N669&gt;0.1,'Raw Data'!N669&lt;=0.25),'Bảng Giá'!$B$5,IF(AND('Raw Data'!N669&gt;0.25,'Raw Data'!N669&lt;=0.5),'Bảng Giá'!$B$6,IF(AND('Raw Data'!N669&gt;0.5,'Raw Data'!N669&lt;=1),'Bảng Giá'!$B$7,IF(AND('Raw Data'!N669&gt;1,'Raw Data'!N669&lt;=1.5),'Bảng Giá'!$B$8,IF(AND('Raw Data'!N669&gt;1.5,'Raw Data'!N669&lt;=2),'Bảng Giá'!$B$9,IF(AND('Raw Data'!N669&gt;2,'Raw Data'!N669&lt;=2.5),'Bảng Giá'!$B$10,IF(AND('Raw Data'!N669&gt;2.5,'Raw Data'!N669&lt;=3),'Bảng Giá'!$B$11,IF(AND('Raw Data'!N669&gt;3,'Raw Data'!N669&lt;=3.5),'Bảng Giá'!$B$12,IF(AND('Raw Data'!N669&gt;3.5,'Raw Data'!N669&lt;=4),'Bảng Giá'!$B$13,IF(AND('Raw Data'!N669&gt;4,'Raw Data'!N669&lt;=4.5),'Bảng Giá'!$B$14,IF(AND('Raw Data'!N669&gt;4.5,'Raw Data'!N669&lt;=5),'Bảng Giá'!$B$15,IF(AND('Raw Data'!N669&gt;5,'Raw Data'!N669&lt;=5.5),'Bảng Giá'!$B$16,IF(AND('Raw Data'!N669&gt;5.5,'Raw Data'!N669&lt;=6),'Bảng Giá'!$B$17,'Bảng Giá'!$B$18)))))))))))))))</f>
        <v>0.5&lt;x&lt;=1</v>
      </c>
      <c r="Q669" s="48">
        <f t="shared" si="63"/>
        <v>-8.8105726872246704E-3</v>
      </c>
      <c r="R669">
        <f t="shared" si="64"/>
        <v>27000</v>
      </c>
      <c r="S669">
        <f t="shared" si="65"/>
        <v>4300</v>
      </c>
    </row>
    <row r="670" spans="1:19" x14ac:dyDescent="0.25">
      <c r="A670" s="12">
        <v>669</v>
      </c>
      <c r="B670" s="12" t="s">
        <v>293</v>
      </c>
      <c r="C670" s="19">
        <v>31677136991159</v>
      </c>
      <c r="D670" s="20">
        <v>43021.536644131942</v>
      </c>
      <c r="E670" s="21">
        <v>43022.676673692127</v>
      </c>
      <c r="F670" s="13" t="s">
        <v>302</v>
      </c>
      <c r="G670" s="12">
        <v>3000</v>
      </c>
      <c r="H670" s="22" t="s">
        <v>114</v>
      </c>
      <c r="I670" s="22" t="s">
        <v>409</v>
      </c>
      <c r="J670" s="37">
        <f>INDEX('Bảng Giá'!$C$3:$H$18,MATCH('Raw Data'!P670,'Bảng Giá'!$B$3:$B$18,0),MATCH('Raw Data'!M670,'Bảng Giá'!$C$2:$H$2,0))</f>
        <v>42500</v>
      </c>
      <c r="K670" s="12">
        <v>47800</v>
      </c>
      <c r="L670" s="36">
        <f t="shared" si="60"/>
        <v>1.1400295601852122</v>
      </c>
      <c r="M670" t="str">
        <f>'References data'!H671</f>
        <v>Nội Vùng</v>
      </c>
      <c r="N670">
        <f t="shared" si="61"/>
        <v>3</v>
      </c>
      <c r="O670">
        <f t="shared" si="62"/>
        <v>-5300</v>
      </c>
      <c r="P670" t="str">
        <f>IF(AND(N670&gt;0,N670&lt;=0.05),'Bảng Giá'!$B$3,IF(AND(N670&lt;=0.1,N670&gt;0.05),'Bảng Giá'!$B$4,IF(AND('Raw Data'!N670&gt;0.1,'Raw Data'!N670&lt;=0.25),'Bảng Giá'!$B$5,IF(AND('Raw Data'!N670&gt;0.25,'Raw Data'!N670&lt;=0.5),'Bảng Giá'!$B$6,IF(AND('Raw Data'!N670&gt;0.5,'Raw Data'!N670&lt;=1),'Bảng Giá'!$B$7,IF(AND('Raw Data'!N670&gt;1,'Raw Data'!N670&lt;=1.5),'Bảng Giá'!$B$8,IF(AND('Raw Data'!N670&gt;1.5,'Raw Data'!N670&lt;=2),'Bảng Giá'!$B$9,IF(AND('Raw Data'!N670&gt;2,'Raw Data'!N670&lt;=2.5),'Bảng Giá'!$B$10,IF(AND('Raw Data'!N670&gt;2.5,'Raw Data'!N670&lt;=3),'Bảng Giá'!$B$11,IF(AND('Raw Data'!N670&gt;3,'Raw Data'!N670&lt;=3.5),'Bảng Giá'!$B$12,IF(AND('Raw Data'!N670&gt;3.5,'Raw Data'!N670&lt;=4),'Bảng Giá'!$B$13,IF(AND('Raw Data'!N670&gt;4,'Raw Data'!N670&lt;=4.5),'Bảng Giá'!$B$14,IF(AND('Raw Data'!N670&gt;4.5,'Raw Data'!N670&lt;=5),'Bảng Giá'!$B$15,IF(AND('Raw Data'!N670&gt;5,'Raw Data'!N670&lt;=5.5),'Bảng Giá'!$B$16,IF(AND('Raw Data'!N670&gt;5.5,'Raw Data'!N670&lt;=6),'Bảng Giá'!$B$17,'Bảng Giá'!$B$18)))))))))))))))</f>
        <v>2.5&lt;x&lt;=3</v>
      </c>
      <c r="Q670" s="48">
        <f t="shared" si="63"/>
        <v>-0.11087866108786611</v>
      </c>
      <c r="R670">
        <f t="shared" si="64"/>
        <v>51000</v>
      </c>
      <c r="S670">
        <f t="shared" si="65"/>
        <v>3200</v>
      </c>
    </row>
    <row r="671" spans="1:19" x14ac:dyDescent="0.25">
      <c r="A671" s="12">
        <v>670</v>
      </c>
      <c r="B671" s="12" t="s">
        <v>293</v>
      </c>
      <c r="C671" s="19">
        <v>31677136992142</v>
      </c>
      <c r="D671" s="20">
        <v>43021.536653240742</v>
      </c>
      <c r="E671" s="21">
        <v>43022.723949571759</v>
      </c>
      <c r="F671" s="13" t="s">
        <v>302</v>
      </c>
      <c r="G671" s="12">
        <v>4270</v>
      </c>
      <c r="H671" s="22" t="s">
        <v>114</v>
      </c>
      <c r="I671" s="22" t="s">
        <v>167</v>
      </c>
      <c r="J671" s="37">
        <f>INDEX('Bảng Giá'!$C$3:$H$18,MATCH('Raw Data'!P671,'Bảng Giá'!$B$3:$B$18,0),MATCH('Raw Data'!M671,'Bảng Giá'!$C$2:$H$2,0))</f>
        <v>52750</v>
      </c>
      <c r="K671" s="12">
        <v>53100</v>
      </c>
      <c r="L671" s="36">
        <f t="shared" si="60"/>
        <v>1.187296331016114</v>
      </c>
      <c r="M671" t="str">
        <f>'References data'!H672</f>
        <v>Nội Vùng</v>
      </c>
      <c r="N671">
        <f t="shared" si="61"/>
        <v>4.2699999999999996</v>
      </c>
      <c r="O671">
        <f t="shared" si="62"/>
        <v>-350</v>
      </c>
      <c r="P671" t="str">
        <f>IF(AND(N671&gt;0,N671&lt;=0.05),'Bảng Giá'!$B$3,IF(AND(N671&lt;=0.1,N671&gt;0.05),'Bảng Giá'!$B$4,IF(AND('Raw Data'!N671&gt;0.1,'Raw Data'!N671&lt;=0.25),'Bảng Giá'!$B$5,IF(AND('Raw Data'!N671&gt;0.25,'Raw Data'!N671&lt;=0.5),'Bảng Giá'!$B$6,IF(AND('Raw Data'!N671&gt;0.5,'Raw Data'!N671&lt;=1),'Bảng Giá'!$B$7,IF(AND('Raw Data'!N671&gt;1,'Raw Data'!N671&lt;=1.5),'Bảng Giá'!$B$8,IF(AND('Raw Data'!N671&gt;1.5,'Raw Data'!N671&lt;=2),'Bảng Giá'!$B$9,IF(AND('Raw Data'!N671&gt;2,'Raw Data'!N671&lt;=2.5),'Bảng Giá'!$B$10,IF(AND('Raw Data'!N671&gt;2.5,'Raw Data'!N671&lt;=3),'Bảng Giá'!$B$11,IF(AND('Raw Data'!N671&gt;3,'Raw Data'!N671&lt;=3.5),'Bảng Giá'!$B$12,IF(AND('Raw Data'!N671&gt;3.5,'Raw Data'!N671&lt;=4),'Bảng Giá'!$B$13,IF(AND('Raw Data'!N671&gt;4,'Raw Data'!N671&lt;=4.5),'Bảng Giá'!$B$14,IF(AND('Raw Data'!N671&gt;4.5,'Raw Data'!N671&lt;=5),'Bảng Giá'!$B$15,IF(AND('Raw Data'!N671&gt;5,'Raw Data'!N671&lt;=5.5),'Bảng Giá'!$B$16,IF(AND('Raw Data'!N671&gt;5.5,'Raw Data'!N671&lt;=6),'Bảng Giá'!$B$17,'Bảng Giá'!$B$18)))))))))))))))</f>
        <v>4&lt;x&lt;=4.5</v>
      </c>
      <c r="Q671" s="48">
        <f t="shared" si="63"/>
        <v>-6.5913370998116763E-3</v>
      </c>
      <c r="R671">
        <f t="shared" si="64"/>
        <v>63300</v>
      </c>
      <c r="S671">
        <f t="shared" si="65"/>
        <v>10200</v>
      </c>
    </row>
    <row r="672" spans="1:19" x14ac:dyDescent="0.25">
      <c r="A672" s="12">
        <v>671</v>
      </c>
      <c r="B672" s="12" t="s">
        <v>293</v>
      </c>
      <c r="C672" s="19">
        <v>31677136986643</v>
      </c>
      <c r="D672" s="20">
        <v>43021.536799456022</v>
      </c>
      <c r="E672" s="21">
        <v>43022.776846064815</v>
      </c>
      <c r="F672" s="22" t="s">
        <v>321</v>
      </c>
      <c r="G672" s="12">
        <v>3535</v>
      </c>
      <c r="H672" s="22" t="s">
        <v>114</v>
      </c>
      <c r="I672" s="22" t="s">
        <v>366</v>
      </c>
      <c r="J672" s="37">
        <f>INDEX('Bảng Giá'!$C$3:$H$18,MATCH('Raw Data'!P672,'Bảng Giá'!$B$3:$B$18,0),MATCH('Raw Data'!M672,'Bảng Giá'!$C$2:$H$2,0))</f>
        <v>51500</v>
      </c>
      <c r="K672" s="12">
        <v>51800</v>
      </c>
      <c r="L672" s="36">
        <f t="shared" si="60"/>
        <v>1.240046608792909</v>
      </c>
      <c r="M672" t="str">
        <f>'References data'!H673</f>
        <v>Nội Vùng</v>
      </c>
      <c r="N672">
        <f t="shared" si="61"/>
        <v>3.5350000000000001</v>
      </c>
      <c r="O672">
        <f t="shared" si="62"/>
        <v>-300</v>
      </c>
      <c r="P672" t="str">
        <f>IF(AND(N672&gt;0,N672&lt;=0.05),'Bảng Giá'!$B$3,IF(AND(N672&lt;=0.1,N672&gt;0.05),'Bảng Giá'!$B$4,IF(AND('Raw Data'!N672&gt;0.1,'Raw Data'!N672&lt;=0.25),'Bảng Giá'!$B$5,IF(AND('Raw Data'!N672&gt;0.25,'Raw Data'!N672&lt;=0.5),'Bảng Giá'!$B$6,IF(AND('Raw Data'!N672&gt;0.5,'Raw Data'!N672&lt;=1),'Bảng Giá'!$B$7,IF(AND('Raw Data'!N672&gt;1,'Raw Data'!N672&lt;=1.5),'Bảng Giá'!$B$8,IF(AND('Raw Data'!N672&gt;1.5,'Raw Data'!N672&lt;=2),'Bảng Giá'!$B$9,IF(AND('Raw Data'!N672&gt;2,'Raw Data'!N672&lt;=2.5),'Bảng Giá'!$B$10,IF(AND('Raw Data'!N672&gt;2.5,'Raw Data'!N672&lt;=3),'Bảng Giá'!$B$11,IF(AND('Raw Data'!N672&gt;3,'Raw Data'!N672&lt;=3.5),'Bảng Giá'!$B$12,IF(AND('Raw Data'!N672&gt;3.5,'Raw Data'!N672&lt;=4),'Bảng Giá'!$B$13,IF(AND('Raw Data'!N672&gt;4,'Raw Data'!N672&lt;=4.5),'Bảng Giá'!$B$14,IF(AND('Raw Data'!N672&gt;4.5,'Raw Data'!N672&lt;=5),'Bảng Giá'!$B$15,IF(AND('Raw Data'!N672&gt;5,'Raw Data'!N672&lt;=5.5),'Bảng Giá'!$B$16,IF(AND('Raw Data'!N672&gt;5.5,'Raw Data'!N672&lt;=6),'Bảng Giá'!$B$17,'Bảng Giá'!$B$18)))))))))))))))</f>
        <v>3.5&lt;x&lt;=4</v>
      </c>
      <c r="Q672" s="48">
        <f t="shared" si="63"/>
        <v>-5.7915057915057912E-3</v>
      </c>
      <c r="R672">
        <f t="shared" si="64"/>
        <v>61800</v>
      </c>
      <c r="S672">
        <f t="shared" si="65"/>
        <v>10000</v>
      </c>
    </row>
    <row r="673" spans="1:19" x14ac:dyDescent="0.25">
      <c r="A673" s="12">
        <v>672</v>
      </c>
      <c r="B673" s="12" t="s">
        <v>293</v>
      </c>
      <c r="C673" s="19">
        <v>31677136987304</v>
      </c>
      <c r="D673" s="20">
        <v>43021.535910995372</v>
      </c>
      <c r="E673" s="21">
        <v>43022.805141666664</v>
      </c>
      <c r="F673" s="13" t="s">
        <v>302</v>
      </c>
      <c r="G673" s="12">
        <v>200</v>
      </c>
      <c r="H673" s="22" t="s">
        <v>114</v>
      </c>
      <c r="I673" s="22" t="s">
        <v>362</v>
      </c>
      <c r="J673" s="37">
        <f>INDEX('Bảng Giá'!$C$3:$H$18,MATCH('Raw Data'!P673,'Bảng Giá'!$B$3:$B$18,0),MATCH('Raw Data'!M673,'Bảng Giá'!$C$2:$H$2,0))</f>
        <v>20000</v>
      </c>
      <c r="K673" s="12">
        <v>20100</v>
      </c>
      <c r="L673" s="36">
        <f t="shared" si="60"/>
        <v>1.2692306712924619</v>
      </c>
      <c r="M673" t="str">
        <f>'References data'!H674</f>
        <v>Nội Vùng</v>
      </c>
      <c r="N673">
        <f t="shared" si="61"/>
        <v>0.2</v>
      </c>
      <c r="O673">
        <f t="shared" si="62"/>
        <v>-100</v>
      </c>
      <c r="P673" t="str">
        <f>IF(AND(N673&gt;0,N673&lt;=0.05),'Bảng Giá'!$B$3,IF(AND(N673&lt;=0.1,N673&gt;0.05),'Bảng Giá'!$B$4,IF(AND('Raw Data'!N673&gt;0.1,'Raw Data'!N673&lt;=0.25),'Bảng Giá'!$B$5,IF(AND('Raw Data'!N673&gt;0.25,'Raw Data'!N673&lt;=0.5),'Bảng Giá'!$B$6,IF(AND('Raw Data'!N673&gt;0.5,'Raw Data'!N673&lt;=1),'Bảng Giá'!$B$7,IF(AND('Raw Data'!N673&gt;1,'Raw Data'!N673&lt;=1.5),'Bảng Giá'!$B$8,IF(AND('Raw Data'!N673&gt;1.5,'Raw Data'!N673&lt;=2),'Bảng Giá'!$B$9,IF(AND('Raw Data'!N673&gt;2,'Raw Data'!N673&lt;=2.5),'Bảng Giá'!$B$10,IF(AND('Raw Data'!N673&gt;2.5,'Raw Data'!N673&lt;=3),'Bảng Giá'!$B$11,IF(AND('Raw Data'!N673&gt;3,'Raw Data'!N673&lt;=3.5),'Bảng Giá'!$B$12,IF(AND('Raw Data'!N673&gt;3.5,'Raw Data'!N673&lt;=4),'Bảng Giá'!$B$13,IF(AND('Raw Data'!N673&gt;4,'Raw Data'!N673&lt;=4.5),'Bảng Giá'!$B$14,IF(AND('Raw Data'!N673&gt;4.5,'Raw Data'!N673&lt;=5),'Bảng Giá'!$B$15,IF(AND('Raw Data'!N673&gt;5,'Raw Data'!N673&lt;=5.5),'Bảng Giá'!$B$16,IF(AND('Raw Data'!N673&gt;5.5,'Raw Data'!N673&lt;=6),'Bảng Giá'!$B$17,'Bảng Giá'!$B$18)))))))))))))))</f>
        <v>0.1&lt;x&lt;=0.25</v>
      </c>
      <c r="Q673" s="48">
        <f t="shared" si="63"/>
        <v>-4.9751243781094526E-3</v>
      </c>
      <c r="R673">
        <f t="shared" si="64"/>
        <v>24000</v>
      </c>
      <c r="S673">
        <f t="shared" si="65"/>
        <v>3900</v>
      </c>
    </row>
    <row r="674" spans="1:19" x14ac:dyDescent="0.25">
      <c r="A674" s="12">
        <v>673</v>
      </c>
      <c r="B674" s="12" t="s">
        <v>293</v>
      </c>
      <c r="C674" s="19">
        <v>31677136939978</v>
      </c>
      <c r="D674" s="20">
        <v>43015.505995486114</v>
      </c>
      <c r="E674" s="21">
        <v>43016.736464849535</v>
      </c>
      <c r="F674" s="22" t="s">
        <v>321</v>
      </c>
      <c r="G674" s="12">
        <v>550</v>
      </c>
      <c r="H674" s="22" t="s">
        <v>114</v>
      </c>
      <c r="I674" s="22" t="s">
        <v>377</v>
      </c>
      <c r="J674" s="37">
        <f>INDEX('Bảng Giá'!$C$3:$H$18,MATCH('Raw Data'!P674,'Bảng Giá'!$B$3:$B$18,0),MATCH('Raw Data'!M674,'Bảng Giá'!$C$2:$H$2,0))</f>
        <v>22500</v>
      </c>
      <c r="K674" s="12">
        <v>22700</v>
      </c>
      <c r="L674" s="36">
        <f t="shared" si="60"/>
        <v>1.2304693634214345</v>
      </c>
      <c r="M674" t="str">
        <f>'References data'!H675</f>
        <v>Nội Vùng</v>
      </c>
      <c r="N674">
        <f t="shared" si="61"/>
        <v>0.55000000000000004</v>
      </c>
      <c r="O674">
        <f t="shared" si="62"/>
        <v>-200</v>
      </c>
      <c r="P674" t="str">
        <f>IF(AND(N674&gt;0,N674&lt;=0.05),'Bảng Giá'!$B$3,IF(AND(N674&lt;=0.1,N674&gt;0.05),'Bảng Giá'!$B$4,IF(AND('Raw Data'!N674&gt;0.1,'Raw Data'!N674&lt;=0.25),'Bảng Giá'!$B$5,IF(AND('Raw Data'!N674&gt;0.25,'Raw Data'!N674&lt;=0.5),'Bảng Giá'!$B$6,IF(AND('Raw Data'!N674&gt;0.5,'Raw Data'!N674&lt;=1),'Bảng Giá'!$B$7,IF(AND('Raw Data'!N674&gt;1,'Raw Data'!N674&lt;=1.5),'Bảng Giá'!$B$8,IF(AND('Raw Data'!N674&gt;1.5,'Raw Data'!N674&lt;=2),'Bảng Giá'!$B$9,IF(AND('Raw Data'!N674&gt;2,'Raw Data'!N674&lt;=2.5),'Bảng Giá'!$B$10,IF(AND('Raw Data'!N674&gt;2.5,'Raw Data'!N674&lt;=3),'Bảng Giá'!$B$11,IF(AND('Raw Data'!N674&gt;3,'Raw Data'!N674&lt;=3.5),'Bảng Giá'!$B$12,IF(AND('Raw Data'!N674&gt;3.5,'Raw Data'!N674&lt;=4),'Bảng Giá'!$B$13,IF(AND('Raw Data'!N674&gt;4,'Raw Data'!N674&lt;=4.5),'Bảng Giá'!$B$14,IF(AND('Raw Data'!N674&gt;4.5,'Raw Data'!N674&lt;=5),'Bảng Giá'!$B$15,IF(AND('Raw Data'!N674&gt;5,'Raw Data'!N674&lt;=5.5),'Bảng Giá'!$B$16,IF(AND('Raw Data'!N674&gt;5.5,'Raw Data'!N674&lt;=6),'Bảng Giá'!$B$17,'Bảng Giá'!$B$18)))))))))))))))</f>
        <v>0.5&lt;x&lt;=1</v>
      </c>
      <c r="Q674" s="48">
        <f t="shared" si="63"/>
        <v>-8.8105726872246704E-3</v>
      </c>
      <c r="R674">
        <f t="shared" si="64"/>
        <v>27000</v>
      </c>
      <c r="S674">
        <f t="shared" si="65"/>
        <v>4300</v>
      </c>
    </row>
    <row r="675" spans="1:19" x14ac:dyDescent="0.25">
      <c r="A675" s="12">
        <v>674</v>
      </c>
      <c r="B675" s="12" t="s">
        <v>293</v>
      </c>
      <c r="C675" s="19">
        <v>31677136992359</v>
      </c>
      <c r="D675" s="20">
        <v>43021.632496990744</v>
      </c>
      <c r="E675" s="21">
        <v>43022.491509641201</v>
      </c>
      <c r="F675" s="13" t="s">
        <v>302</v>
      </c>
      <c r="G675" s="12">
        <v>200</v>
      </c>
      <c r="H675" s="22" t="s">
        <v>114</v>
      </c>
      <c r="I675" s="22" t="s">
        <v>396</v>
      </c>
      <c r="J675" s="37">
        <f>INDEX('Bảng Giá'!$C$3:$H$18,MATCH('Raw Data'!P675,'Bảng Giá'!$B$3:$B$18,0),MATCH('Raw Data'!M675,'Bảng Giá'!$C$2:$H$2,0))</f>
        <v>20000</v>
      </c>
      <c r="K675" s="12">
        <v>20100</v>
      </c>
      <c r="L675" s="36">
        <f t="shared" si="60"/>
        <v>0.85901265045686159</v>
      </c>
      <c r="M675" t="str">
        <f>'References data'!H676</f>
        <v>Nội Vùng</v>
      </c>
      <c r="N675">
        <f t="shared" si="61"/>
        <v>0.2</v>
      </c>
      <c r="O675">
        <f t="shared" si="62"/>
        <v>-100</v>
      </c>
      <c r="P675" t="str">
        <f>IF(AND(N675&gt;0,N675&lt;=0.05),'Bảng Giá'!$B$3,IF(AND(N675&lt;=0.1,N675&gt;0.05),'Bảng Giá'!$B$4,IF(AND('Raw Data'!N675&gt;0.1,'Raw Data'!N675&lt;=0.25),'Bảng Giá'!$B$5,IF(AND('Raw Data'!N675&gt;0.25,'Raw Data'!N675&lt;=0.5),'Bảng Giá'!$B$6,IF(AND('Raw Data'!N675&gt;0.5,'Raw Data'!N675&lt;=1),'Bảng Giá'!$B$7,IF(AND('Raw Data'!N675&gt;1,'Raw Data'!N675&lt;=1.5),'Bảng Giá'!$B$8,IF(AND('Raw Data'!N675&gt;1.5,'Raw Data'!N675&lt;=2),'Bảng Giá'!$B$9,IF(AND('Raw Data'!N675&gt;2,'Raw Data'!N675&lt;=2.5),'Bảng Giá'!$B$10,IF(AND('Raw Data'!N675&gt;2.5,'Raw Data'!N675&lt;=3),'Bảng Giá'!$B$11,IF(AND('Raw Data'!N675&gt;3,'Raw Data'!N675&lt;=3.5),'Bảng Giá'!$B$12,IF(AND('Raw Data'!N675&gt;3.5,'Raw Data'!N675&lt;=4),'Bảng Giá'!$B$13,IF(AND('Raw Data'!N675&gt;4,'Raw Data'!N675&lt;=4.5),'Bảng Giá'!$B$14,IF(AND('Raw Data'!N675&gt;4.5,'Raw Data'!N675&lt;=5),'Bảng Giá'!$B$15,IF(AND('Raw Data'!N675&gt;5,'Raw Data'!N675&lt;=5.5),'Bảng Giá'!$B$16,IF(AND('Raw Data'!N675&gt;5.5,'Raw Data'!N675&lt;=6),'Bảng Giá'!$B$17,'Bảng Giá'!$B$18)))))))))))))))</f>
        <v>0.1&lt;x&lt;=0.25</v>
      </c>
      <c r="Q675" s="48">
        <f t="shared" si="63"/>
        <v>-4.9751243781094526E-3</v>
      </c>
      <c r="R675">
        <f t="shared" si="64"/>
        <v>24000</v>
      </c>
      <c r="S675">
        <f t="shared" si="65"/>
        <v>3900</v>
      </c>
    </row>
    <row r="676" spans="1:19" x14ac:dyDescent="0.25">
      <c r="A676" s="12">
        <v>675</v>
      </c>
      <c r="B676" s="12" t="s">
        <v>293</v>
      </c>
      <c r="C676" s="19">
        <v>31677136987042</v>
      </c>
      <c r="D676" s="20">
        <v>43021.466124386578</v>
      </c>
      <c r="E676" s="21">
        <v>43023.726875034721</v>
      </c>
      <c r="F676" s="13" t="s">
        <v>302</v>
      </c>
      <c r="G676" s="12">
        <v>450</v>
      </c>
      <c r="H676" s="22" t="s">
        <v>114</v>
      </c>
      <c r="I676" s="22" t="s">
        <v>102</v>
      </c>
      <c r="J676" s="37">
        <f>INDEX('Bảng Giá'!$C$3:$H$18,MATCH('Raw Data'!P676,'Bảng Giá'!$B$3:$B$18,0),MATCH('Raw Data'!M676,'Bảng Giá'!$C$2:$H$2,0))</f>
        <v>20000</v>
      </c>
      <c r="K676" s="12">
        <v>20100</v>
      </c>
      <c r="L676" s="36">
        <f t="shared" si="60"/>
        <v>2.2607506481435848</v>
      </c>
      <c r="M676" t="str">
        <f>'References data'!H677</f>
        <v>Nội Vùng</v>
      </c>
      <c r="N676">
        <f t="shared" si="61"/>
        <v>0.45</v>
      </c>
      <c r="O676">
        <f t="shared" si="62"/>
        <v>-100</v>
      </c>
      <c r="P676" t="str">
        <f>IF(AND(N676&gt;0,N676&lt;=0.05),'Bảng Giá'!$B$3,IF(AND(N676&lt;=0.1,N676&gt;0.05),'Bảng Giá'!$B$4,IF(AND('Raw Data'!N676&gt;0.1,'Raw Data'!N676&lt;=0.25),'Bảng Giá'!$B$5,IF(AND('Raw Data'!N676&gt;0.25,'Raw Data'!N676&lt;=0.5),'Bảng Giá'!$B$6,IF(AND('Raw Data'!N676&gt;0.5,'Raw Data'!N676&lt;=1),'Bảng Giá'!$B$7,IF(AND('Raw Data'!N676&gt;1,'Raw Data'!N676&lt;=1.5),'Bảng Giá'!$B$8,IF(AND('Raw Data'!N676&gt;1.5,'Raw Data'!N676&lt;=2),'Bảng Giá'!$B$9,IF(AND('Raw Data'!N676&gt;2,'Raw Data'!N676&lt;=2.5),'Bảng Giá'!$B$10,IF(AND('Raw Data'!N676&gt;2.5,'Raw Data'!N676&lt;=3),'Bảng Giá'!$B$11,IF(AND('Raw Data'!N676&gt;3,'Raw Data'!N676&lt;=3.5),'Bảng Giá'!$B$12,IF(AND('Raw Data'!N676&gt;3.5,'Raw Data'!N676&lt;=4),'Bảng Giá'!$B$13,IF(AND('Raw Data'!N676&gt;4,'Raw Data'!N676&lt;=4.5),'Bảng Giá'!$B$14,IF(AND('Raw Data'!N676&gt;4.5,'Raw Data'!N676&lt;=5),'Bảng Giá'!$B$15,IF(AND('Raw Data'!N676&gt;5,'Raw Data'!N676&lt;=5.5),'Bảng Giá'!$B$16,IF(AND('Raw Data'!N676&gt;5.5,'Raw Data'!N676&lt;=6),'Bảng Giá'!$B$17,'Bảng Giá'!$B$18)))))))))))))))</f>
        <v>0.25&lt;x&lt;=0.5</v>
      </c>
      <c r="Q676" s="48">
        <f t="shared" si="63"/>
        <v>-4.9751243781094526E-3</v>
      </c>
      <c r="R676">
        <f t="shared" si="64"/>
        <v>24000</v>
      </c>
      <c r="S676">
        <f t="shared" si="65"/>
        <v>3900</v>
      </c>
    </row>
    <row r="677" spans="1:19" x14ac:dyDescent="0.25">
      <c r="A677" s="12">
        <v>676</v>
      </c>
      <c r="B677" s="12" t="s">
        <v>293</v>
      </c>
      <c r="C677" s="19">
        <v>31677136938097</v>
      </c>
      <c r="D677" s="20">
        <v>43015.505845567131</v>
      </c>
      <c r="E677" s="21">
        <v>43018.628926504629</v>
      </c>
      <c r="F677" s="13" t="s">
        <v>302</v>
      </c>
      <c r="G677" s="12">
        <v>1600</v>
      </c>
      <c r="H677" s="22" t="s">
        <v>114</v>
      </c>
      <c r="I677" s="22" t="s">
        <v>410</v>
      </c>
      <c r="J677" s="37">
        <f>INDEX('Bảng Giá'!$C$3:$H$18,MATCH('Raw Data'!P677,'Bảng Giá'!$B$3:$B$18,0),MATCH('Raw Data'!M677,'Bảng Giá'!$C$2:$H$2,0))</f>
        <v>32000</v>
      </c>
      <c r="K677" s="12">
        <v>32200</v>
      </c>
      <c r="L677" s="36">
        <f t="shared" si="60"/>
        <v>3.1230809374974342</v>
      </c>
      <c r="M677" t="str">
        <f>'References data'!H678</f>
        <v>Nội Vùng</v>
      </c>
      <c r="N677">
        <f t="shared" si="61"/>
        <v>1.6</v>
      </c>
      <c r="O677">
        <f t="shared" si="62"/>
        <v>-200</v>
      </c>
      <c r="P677" t="str">
        <f>IF(AND(N677&gt;0,N677&lt;=0.05),'Bảng Giá'!$B$3,IF(AND(N677&lt;=0.1,N677&gt;0.05),'Bảng Giá'!$B$4,IF(AND('Raw Data'!N677&gt;0.1,'Raw Data'!N677&lt;=0.25),'Bảng Giá'!$B$5,IF(AND('Raw Data'!N677&gt;0.25,'Raw Data'!N677&lt;=0.5),'Bảng Giá'!$B$6,IF(AND('Raw Data'!N677&gt;0.5,'Raw Data'!N677&lt;=1),'Bảng Giá'!$B$7,IF(AND('Raw Data'!N677&gt;1,'Raw Data'!N677&lt;=1.5),'Bảng Giá'!$B$8,IF(AND('Raw Data'!N677&gt;1.5,'Raw Data'!N677&lt;=2),'Bảng Giá'!$B$9,IF(AND('Raw Data'!N677&gt;2,'Raw Data'!N677&lt;=2.5),'Bảng Giá'!$B$10,IF(AND('Raw Data'!N677&gt;2.5,'Raw Data'!N677&lt;=3),'Bảng Giá'!$B$11,IF(AND('Raw Data'!N677&gt;3,'Raw Data'!N677&lt;=3.5),'Bảng Giá'!$B$12,IF(AND('Raw Data'!N677&gt;3.5,'Raw Data'!N677&lt;=4),'Bảng Giá'!$B$13,IF(AND('Raw Data'!N677&gt;4,'Raw Data'!N677&lt;=4.5),'Bảng Giá'!$B$14,IF(AND('Raw Data'!N677&gt;4.5,'Raw Data'!N677&lt;=5),'Bảng Giá'!$B$15,IF(AND('Raw Data'!N677&gt;5,'Raw Data'!N677&lt;=5.5),'Bảng Giá'!$B$16,IF(AND('Raw Data'!N677&gt;5.5,'Raw Data'!N677&lt;=6),'Bảng Giá'!$B$17,'Bảng Giá'!$B$18)))))))))))))))</f>
        <v>1.5&lt;x&lt;=2</v>
      </c>
      <c r="Q677" s="48">
        <f t="shared" si="63"/>
        <v>-6.2111801242236021E-3</v>
      </c>
      <c r="R677">
        <f t="shared" si="64"/>
        <v>38400</v>
      </c>
      <c r="S677">
        <f t="shared" si="65"/>
        <v>6200</v>
      </c>
    </row>
    <row r="678" spans="1:19" x14ac:dyDescent="0.25">
      <c r="A678" s="12">
        <v>677</v>
      </c>
      <c r="B678" s="12" t="s">
        <v>293</v>
      </c>
      <c r="C678" s="19">
        <v>31677136938038</v>
      </c>
      <c r="D678" s="20">
        <v>43015.47003449074</v>
      </c>
      <c r="E678" s="21">
        <v>43017.49843295139</v>
      </c>
      <c r="F678" s="13" t="s">
        <v>302</v>
      </c>
      <c r="G678" s="12">
        <v>700</v>
      </c>
      <c r="H678" s="22" t="s">
        <v>114</v>
      </c>
      <c r="I678" s="22" t="s">
        <v>411</v>
      </c>
      <c r="J678" s="37">
        <f>INDEX('Bảng Giá'!$C$3:$H$18,MATCH('Raw Data'!P678,'Bảng Giá'!$B$3:$B$18,0),MATCH('Raw Data'!M678,'Bảng Giá'!$C$2:$H$2,0))</f>
        <v>22500</v>
      </c>
      <c r="K678" s="12">
        <v>22700</v>
      </c>
      <c r="L678" s="36">
        <f t="shared" si="60"/>
        <v>2.0283984606503509</v>
      </c>
      <c r="M678" t="str">
        <f>'References data'!H679</f>
        <v>Nội Vùng</v>
      </c>
      <c r="N678">
        <f t="shared" si="61"/>
        <v>0.7</v>
      </c>
      <c r="O678">
        <f t="shared" si="62"/>
        <v>-200</v>
      </c>
      <c r="P678" t="str">
        <f>IF(AND(N678&gt;0,N678&lt;=0.05),'Bảng Giá'!$B$3,IF(AND(N678&lt;=0.1,N678&gt;0.05),'Bảng Giá'!$B$4,IF(AND('Raw Data'!N678&gt;0.1,'Raw Data'!N678&lt;=0.25),'Bảng Giá'!$B$5,IF(AND('Raw Data'!N678&gt;0.25,'Raw Data'!N678&lt;=0.5),'Bảng Giá'!$B$6,IF(AND('Raw Data'!N678&gt;0.5,'Raw Data'!N678&lt;=1),'Bảng Giá'!$B$7,IF(AND('Raw Data'!N678&gt;1,'Raw Data'!N678&lt;=1.5),'Bảng Giá'!$B$8,IF(AND('Raw Data'!N678&gt;1.5,'Raw Data'!N678&lt;=2),'Bảng Giá'!$B$9,IF(AND('Raw Data'!N678&gt;2,'Raw Data'!N678&lt;=2.5),'Bảng Giá'!$B$10,IF(AND('Raw Data'!N678&gt;2.5,'Raw Data'!N678&lt;=3),'Bảng Giá'!$B$11,IF(AND('Raw Data'!N678&gt;3,'Raw Data'!N678&lt;=3.5),'Bảng Giá'!$B$12,IF(AND('Raw Data'!N678&gt;3.5,'Raw Data'!N678&lt;=4),'Bảng Giá'!$B$13,IF(AND('Raw Data'!N678&gt;4,'Raw Data'!N678&lt;=4.5),'Bảng Giá'!$B$14,IF(AND('Raw Data'!N678&gt;4.5,'Raw Data'!N678&lt;=5),'Bảng Giá'!$B$15,IF(AND('Raw Data'!N678&gt;5,'Raw Data'!N678&lt;=5.5),'Bảng Giá'!$B$16,IF(AND('Raw Data'!N678&gt;5.5,'Raw Data'!N678&lt;=6),'Bảng Giá'!$B$17,'Bảng Giá'!$B$18)))))))))))))))</f>
        <v>0.5&lt;x&lt;=1</v>
      </c>
      <c r="Q678" s="48">
        <f t="shared" si="63"/>
        <v>-8.8105726872246704E-3</v>
      </c>
      <c r="R678">
        <f t="shared" si="64"/>
        <v>27000</v>
      </c>
      <c r="S678">
        <f t="shared" si="65"/>
        <v>4300</v>
      </c>
    </row>
    <row r="679" spans="1:19" x14ac:dyDescent="0.25">
      <c r="A679" s="12">
        <v>678</v>
      </c>
      <c r="B679" s="12" t="s">
        <v>293</v>
      </c>
      <c r="C679" s="19">
        <v>31677136987381</v>
      </c>
      <c r="D679" s="20">
        <v>43021.64105795139</v>
      </c>
      <c r="E679" s="21">
        <v>43022.70431616898</v>
      </c>
      <c r="F679" s="13" t="s">
        <v>302</v>
      </c>
      <c r="G679" s="12">
        <v>285</v>
      </c>
      <c r="H679" s="22" t="s">
        <v>114</v>
      </c>
      <c r="I679" s="22" t="s">
        <v>412</v>
      </c>
      <c r="J679" s="37">
        <f>INDEX('Bảng Giá'!$C$3:$H$18,MATCH('Raw Data'!P679,'Bảng Giá'!$B$3:$B$18,0),MATCH('Raw Data'!M679,'Bảng Giá'!$C$2:$H$2,0))</f>
        <v>20000</v>
      </c>
      <c r="K679" s="12">
        <v>20100</v>
      </c>
      <c r="L679" s="36">
        <f t="shared" si="60"/>
        <v>1.063258217589464</v>
      </c>
      <c r="M679" t="str">
        <f>'References data'!H680</f>
        <v>Nội Vùng</v>
      </c>
      <c r="N679">
        <f t="shared" si="61"/>
        <v>0.28499999999999998</v>
      </c>
      <c r="O679">
        <f t="shared" si="62"/>
        <v>-100</v>
      </c>
      <c r="P679" t="str">
        <f>IF(AND(N679&gt;0,N679&lt;=0.05),'Bảng Giá'!$B$3,IF(AND(N679&lt;=0.1,N679&gt;0.05),'Bảng Giá'!$B$4,IF(AND('Raw Data'!N679&gt;0.1,'Raw Data'!N679&lt;=0.25),'Bảng Giá'!$B$5,IF(AND('Raw Data'!N679&gt;0.25,'Raw Data'!N679&lt;=0.5),'Bảng Giá'!$B$6,IF(AND('Raw Data'!N679&gt;0.5,'Raw Data'!N679&lt;=1),'Bảng Giá'!$B$7,IF(AND('Raw Data'!N679&gt;1,'Raw Data'!N679&lt;=1.5),'Bảng Giá'!$B$8,IF(AND('Raw Data'!N679&gt;1.5,'Raw Data'!N679&lt;=2),'Bảng Giá'!$B$9,IF(AND('Raw Data'!N679&gt;2,'Raw Data'!N679&lt;=2.5),'Bảng Giá'!$B$10,IF(AND('Raw Data'!N679&gt;2.5,'Raw Data'!N679&lt;=3),'Bảng Giá'!$B$11,IF(AND('Raw Data'!N679&gt;3,'Raw Data'!N679&lt;=3.5),'Bảng Giá'!$B$12,IF(AND('Raw Data'!N679&gt;3.5,'Raw Data'!N679&lt;=4),'Bảng Giá'!$B$13,IF(AND('Raw Data'!N679&gt;4,'Raw Data'!N679&lt;=4.5),'Bảng Giá'!$B$14,IF(AND('Raw Data'!N679&gt;4.5,'Raw Data'!N679&lt;=5),'Bảng Giá'!$B$15,IF(AND('Raw Data'!N679&gt;5,'Raw Data'!N679&lt;=5.5),'Bảng Giá'!$B$16,IF(AND('Raw Data'!N679&gt;5.5,'Raw Data'!N679&lt;=6),'Bảng Giá'!$B$17,'Bảng Giá'!$B$18)))))))))))))))</f>
        <v>0.25&lt;x&lt;=0.5</v>
      </c>
      <c r="Q679" s="48">
        <f t="shared" si="63"/>
        <v>-4.9751243781094526E-3</v>
      </c>
      <c r="R679">
        <f t="shared" si="64"/>
        <v>24000</v>
      </c>
      <c r="S679">
        <f t="shared" si="65"/>
        <v>3900</v>
      </c>
    </row>
    <row r="680" spans="1:19" x14ac:dyDescent="0.25">
      <c r="A680" s="12">
        <v>679</v>
      </c>
      <c r="B680" s="12" t="s">
        <v>293</v>
      </c>
      <c r="C680" s="19">
        <v>31677136937861</v>
      </c>
      <c r="D680" s="20">
        <v>43015.505806446759</v>
      </c>
      <c r="E680" s="21">
        <v>43016.895644247685</v>
      </c>
      <c r="F680" s="13" t="s">
        <v>302</v>
      </c>
      <c r="G680" s="12">
        <v>700</v>
      </c>
      <c r="H680" s="22" t="s">
        <v>114</v>
      </c>
      <c r="I680" s="22" t="s">
        <v>413</v>
      </c>
      <c r="J680" s="37">
        <f>INDEX('Bảng Giá'!$C$3:$H$18,MATCH('Raw Data'!P680,'Bảng Giá'!$B$3:$B$18,0),MATCH('Raw Data'!M680,'Bảng Giá'!$C$2:$H$2,0))</f>
        <v>22500</v>
      </c>
      <c r="K680" s="12">
        <v>22700</v>
      </c>
      <c r="L680" s="36">
        <f t="shared" si="60"/>
        <v>1.3898378009253065</v>
      </c>
      <c r="M680" t="str">
        <f>'References data'!H681</f>
        <v>Nội Vùng</v>
      </c>
      <c r="N680">
        <f t="shared" si="61"/>
        <v>0.7</v>
      </c>
      <c r="O680">
        <f t="shared" si="62"/>
        <v>-200</v>
      </c>
      <c r="P680" t="str">
        <f>IF(AND(N680&gt;0,N680&lt;=0.05),'Bảng Giá'!$B$3,IF(AND(N680&lt;=0.1,N680&gt;0.05),'Bảng Giá'!$B$4,IF(AND('Raw Data'!N680&gt;0.1,'Raw Data'!N680&lt;=0.25),'Bảng Giá'!$B$5,IF(AND('Raw Data'!N680&gt;0.25,'Raw Data'!N680&lt;=0.5),'Bảng Giá'!$B$6,IF(AND('Raw Data'!N680&gt;0.5,'Raw Data'!N680&lt;=1),'Bảng Giá'!$B$7,IF(AND('Raw Data'!N680&gt;1,'Raw Data'!N680&lt;=1.5),'Bảng Giá'!$B$8,IF(AND('Raw Data'!N680&gt;1.5,'Raw Data'!N680&lt;=2),'Bảng Giá'!$B$9,IF(AND('Raw Data'!N680&gt;2,'Raw Data'!N680&lt;=2.5),'Bảng Giá'!$B$10,IF(AND('Raw Data'!N680&gt;2.5,'Raw Data'!N680&lt;=3),'Bảng Giá'!$B$11,IF(AND('Raw Data'!N680&gt;3,'Raw Data'!N680&lt;=3.5),'Bảng Giá'!$B$12,IF(AND('Raw Data'!N680&gt;3.5,'Raw Data'!N680&lt;=4),'Bảng Giá'!$B$13,IF(AND('Raw Data'!N680&gt;4,'Raw Data'!N680&lt;=4.5),'Bảng Giá'!$B$14,IF(AND('Raw Data'!N680&gt;4.5,'Raw Data'!N680&lt;=5),'Bảng Giá'!$B$15,IF(AND('Raw Data'!N680&gt;5,'Raw Data'!N680&lt;=5.5),'Bảng Giá'!$B$16,IF(AND('Raw Data'!N680&gt;5.5,'Raw Data'!N680&lt;=6),'Bảng Giá'!$B$17,'Bảng Giá'!$B$18)))))))))))))))</f>
        <v>0.5&lt;x&lt;=1</v>
      </c>
      <c r="Q680" s="48">
        <f t="shared" si="63"/>
        <v>-8.8105726872246704E-3</v>
      </c>
      <c r="R680">
        <f t="shared" si="64"/>
        <v>27000</v>
      </c>
      <c r="S680">
        <f t="shared" si="65"/>
        <v>4300</v>
      </c>
    </row>
    <row r="681" spans="1:19" x14ac:dyDescent="0.25">
      <c r="A681" s="12">
        <v>680</v>
      </c>
      <c r="B681" s="12" t="s">
        <v>293</v>
      </c>
      <c r="C681" s="19">
        <v>31677136937698</v>
      </c>
      <c r="D681" s="20">
        <v>43015.425377233798</v>
      </c>
      <c r="E681" s="21">
        <v>43017.649634062502</v>
      </c>
      <c r="F681" s="13" t="s">
        <v>302</v>
      </c>
      <c r="G681" s="12">
        <v>1335</v>
      </c>
      <c r="H681" s="22" t="s">
        <v>114</v>
      </c>
      <c r="I681" s="22" t="s">
        <v>414</v>
      </c>
      <c r="J681" s="37">
        <f>INDEX('Bảng Giá'!$C$3:$H$18,MATCH('Raw Data'!P681,'Bảng Giá'!$B$3:$B$18,0),MATCH('Raw Data'!M681,'Bảng Giá'!$C$2:$H$2,0))</f>
        <v>27500</v>
      </c>
      <c r="K681" s="12">
        <v>27700</v>
      </c>
      <c r="L681" s="36">
        <f t="shared" si="60"/>
        <v>2.2242568287038011</v>
      </c>
      <c r="M681" t="str">
        <f>'References data'!H682</f>
        <v>Nội Vùng</v>
      </c>
      <c r="N681">
        <f t="shared" si="61"/>
        <v>1.335</v>
      </c>
      <c r="O681">
        <f t="shared" si="62"/>
        <v>-200</v>
      </c>
      <c r="P681" t="str">
        <f>IF(AND(N681&gt;0,N681&lt;=0.05),'Bảng Giá'!$B$3,IF(AND(N681&lt;=0.1,N681&gt;0.05),'Bảng Giá'!$B$4,IF(AND('Raw Data'!N681&gt;0.1,'Raw Data'!N681&lt;=0.25),'Bảng Giá'!$B$5,IF(AND('Raw Data'!N681&gt;0.25,'Raw Data'!N681&lt;=0.5),'Bảng Giá'!$B$6,IF(AND('Raw Data'!N681&gt;0.5,'Raw Data'!N681&lt;=1),'Bảng Giá'!$B$7,IF(AND('Raw Data'!N681&gt;1,'Raw Data'!N681&lt;=1.5),'Bảng Giá'!$B$8,IF(AND('Raw Data'!N681&gt;1.5,'Raw Data'!N681&lt;=2),'Bảng Giá'!$B$9,IF(AND('Raw Data'!N681&gt;2,'Raw Data'!N681&lt;=2.5),'Bảng Giá'!$B$10,IF(AND('Raw Data'!N681&gt;2.5,'Raw Data'!N681&lt;=3),'Bảng Giá'!$B$11,IF(AND('Raw Data'!N681&gt;3,'Raw Data'!N681&lt;=3.5),'Bảng Giá'!$B$12,IF(AND('Raw Data'!N681&gt;3.5,'Raw Data'!N681&lt;=4),'Bảng Giá'!$B$13,IF(AND('Raw Data'!N681&gt;4,'Raw Data'!N681&lt;=4.5),'Bảng Giá'!$B$14,IF(AND('Raw Data'!N681&gt;4.5,'Raw Data'!N681&lt;=5),'Bảng Giá'!$B$15,IF(AND('Raw Data'!N681&gt;5,'Raw Data'!N681&lt;=5.5),'Bảng Giá'!$B$16,IF(AND('Raw Data'!N681&gt;5.5,'Raw Data'!N681&lt;=6),'Bảng Giá'!$B$17,'Bảng Giá'!$B$18)))))))))))))))</f>
        <v>1&lt;x&lt;=1.5</v>
      </c>
      <c r="Q681" s="48">
        <f t="shared" si="63"/>
        <v>-7.2202166064981952E-3</v>
      </c>
      <c r="R681">
        <f t="shared" si="64"/>
        <v>33000</v>
      </c>
      <c r="S681">
        <f t="shared" si="65"/>
        <v>5300</v>
      </c>
    </row>
    <row r="682" spans="1:19" x14ac:dyDescent="0.25">
      <c r="A682" s="12">
        <v>681</v>
      </c>
      <c r="B682" s="12" t="s">
        <v>293</v>
      </c>
      <c r="C682" s="19">
        <v>31677136987280</v>
      </c>
      <c r="D682" s="20">
        <v>43021.720456365743</v>
      </c>
      <c r="E682" s="21">
        <v>43023.681634837965</v>
      </c>
      <c r="F682" s="13" t="s">
        <v>302</v>
      </c>
      <c r="G682" s="12">
        <v>500</v>
      </c>
      <c r="H682" s="22" t="s">
        <v>114</v>
      </c>
      <c r="I682" s="22" t="s">
        <v>290</v>
      </c>
      <c r="J682" s="37">
        <f>INDEX('Bảng Giá'!$C$3:$H$18,MATCH('Raw Data'!P682,'Bảng Giá'!$B$3:$B$18,0),MATCH('Raw Data'!M682,'Bảng Giá'!$C$2:$H$2,0))</f>
        <v>20000</v>
      </c>
      <c r="K682" s="12">
        <v>22700</v>
      </c>
      <c r="L682" s="36">
        <f t="shared" si="60"/>
        <v>1.9611784722219454</v>
      </c>
      <c r="M682" t="str">
        <f>'References data'!H683</f>
        <v>Nội Vùng</v>
      </c>
      <c r="N682">
        <f t="shared" si="61"/>
        <v>0.5</v>
      </c>
      <c r="O682">
        <f t="shared" si="62"/>
        <v>-2700</v>
      </c>
      <c r="P682" t="str">
        <f>IF(AND(N682&gt;0,N682&lt;=0.05),'Bảng Giá'!$B$3,IF(AND(N682&lt;=0.1,N682&gt;0.05),'Bảng Giá'!$B$4,IF(AND('Raw Data'!N682&gt;0.1,'Raw Data'!N682&lt;=0.25),'Bảng Giá'!$B$5,IF(AND('Raw Data'!N682&gt;0.25,'Raw Data'!N682&lt;=0.5),'Bảng Giá'!$B$6,IF(AND('Raw Data'!N682&gt;0.5,'Raw Data'!N682&lt;=1),'Bảng Giá'!$B$7,IF(AND('Raw Data'!N682&gt;1,'Raw Data'!N682&lt;=1.5),'Bảng Giá'!$B$8,IF(AND('Raw Data'!N682&gt;1.5,'Raw Data'!N682&lt;=2),'Bảng Giá'!$B$9,IF(AND('Raw Data'!N682&gt;2,'Raw Data'!N682&lt;=2.5),'Bảng Giá'!$B$10,IF(AND('Raw Data'!N682&gt;2.5,'Raw Data'!N682&lt;=3),'Bảng Giá'!$B$11,IF(AND('Raw Data'!N682&gt;3,'Raw Data'!N682&lt;=3.5),'Bảng Giá'!$B$12,IF(AND('Raw Data'!N682&gt;3.5,'Raw Data'!N682&lt;=4),'Bảng Giá'!$B$13,IF(AND('Raw Data'!N682&gt;4,'Raw Data'!N682&lt;=4.5),'Bảng Giá'!$B$14,IF(AND('Raw Data'!N682&gt;4.5,'Raw Data'!N682&lt;=5),'Bảng Giá'!$B$15,IF(AND('Raw Data'!N682&gt;5,'Raw Data'!N682&lt;=5.5),'Bảng Giá'!$B$16,IF(AND('Raw Data'!N682&gt;5.5,'Raw Data'!N682&lt;=6),'Bảng Giá'!$B$17,'Bảng Giá'!$B$18)))))))))))))))</f>
        <v>0.25&lt;x&lt;=0.5</v>
      </c>
      <c r="Q682" s="48">
        <f t="shared" si="63"/>
        <v>-0.11894273127753303</v>
      </c>
      <c r="R682">
        <f t="shared" si="64"/>
        <v>24000</v>
      </c>
      <c r="S682">
        <f t="shared" si="65"/>
        <v>1300</v>
      </c>
    </row>
    <row r="683" spans="1:19" x14ac:dyDescent="0.25">
      <c r="A683" s="12">
        <v>682</v>
      </c>
      <c r="B683" s="12" t="s">
        <v>293</v>
      </c>
      <c r="C683" s="19">
        <v>31677136986143</v>
      </c>
      <c r="D683" s="20">
        <v>43021.536720717595</v>
      </c>
      <c r="E683" s="21">
        <v>43022.822308599534</v>
      </c>
      <c r="F683" s="22" t="s">
        <v>321</v>
      </c>
      <c r="G683" s="12">
        <v>3995</v>
      </c>
      <c r="H683" s="22" t="s">
        <v>114</v>
      </c>
      <c r="I683" s="22" t="s">
        <v>415</v>
      </c>
      <c r="J683" s="37">
        <f>INDEX('Bảng Giá'!$C$3:$H$18,MATCH('Raw Data'!P683,'Bảng Giá'!$B$3:$B$18,0),MATCH('Raw Data'!M683,'Bảng Giá'!$C$2:$H$2,0))</f>
        <v>51500</v>
      </c>
      <c r="K683" s="12">
        <v>51800</v>
      </c>
      <c r="L683" s="36">
        <f t="shared" si="60"/>
        <v>1.2855878819391364</v>
      </c>
      <c r="M683" t="str">
        <f>'References data'!H684</f>
        <v>Nội Vùng</v>
      </c>
      <c r="N683">
        <f t="shared" si="61"/>
        <v>3.9950000000000001</v>
      </c>
      <c r="O683">
        <f t="shared" si="62"/>
        <v>-300</v>
      </c>
      <c r="P683" t="str">
        <f>IF(AND(N683&gt;0,N683&lt;=0.05),'Bảng Giá'!$B$3,IF(AND(N683&lt;=0.1,N683&gt;0.05),'Bảng Giá'!$B$4,IF(AND('Raw Data'!N683&gt;0.1,'Raw Data'!N683&lt;=0.25),'Bảng Giá'!$B$5,IF(AND('Raw Data'!N683&gt;0.25,'Raw Data'!N683&lt;=0.5),'Bảng Giá'!$B$6,IF(AND('Raw Data'!N683&gt;0.5,'Raw Data'!N683&lt;=1),'Bảng Giá'!$B$7,IF(AND('Raw Data'!N683&gt;1,'Raw Data'!N683&lt;=1.5),'Bảng Giá'!$B$8,IF(AND('Raw Data'!N683&gt;1.5,'Raw Data'!N683&lt;=2),'Bảng Giá'!$B$9,IF(AND('Raw Data'!N683&gt;2,'Raw Data'!N683&lt;=2.5),'Bảng Giá'!$B$10,IF(AND('Raw Data'!N683&gt;2.5,'Raw Data'!N683&lt;=3),'Bảng Giá'!$B$11,IF(AND('Raw Data'!N683&gt;3,'Raw Data'!N683&lt;=3.5),'Bảng Giá'!$B$12,IF(AND('Raw Data'!N683&gt;3.5,'Raw Data'!N683&lt;=4),'Bảng Giá'!$B$13,IF(AND('Raw Data'!N683&gt;4,'Raw Data'!N683&lt;=4.5),'Bảng Giá'!$B$14,IF(AND('Raw Data'!N683&gt;4.5,'Raw Data'!N683&lt;=5),'Bảng Giá'!$B$15,IF(AND('Raw Data'!N683&gt;5,'Raw Data'!N683&lt;=5.5),'Bảng Giá'!$B$16,IF(AND('Raw Data'!N683&gt;5.5,'Raw Data'!N683&lt;=6),'Bảng Giá'!$B$17,'Bảng Giá'!$B$18)))))))))))))))</f>
        <v>3.5&lt;x&lt;=4</v>
      </c>
      <c r="Q683" s="48">
        <f t="shared" si="63"/>
        <v>-5.7915057915057912E-3</v>
      </c>
      <c r="R683">
        <f t="shared" si="64"/>
        <v>61800</v>
      </c>
      <c r="S683">
        <f t="shared" si="65"/>
        <v>10000</v>
      </c>
    </row>
    <row r="684" spans="1:19" x14ac:dyDescent="0.25">
      <c r="A684" s="12">
        <v>683</v>
      </c>
      <c r="B684" s="12" t="s">
        <v>293</v>
      </c>
      <c r="C684" s="19">
        <v>31677136939970</v>
      </c>
      <c r="D684" s="20">
        <v>43015.505853819443</v>
      </c>
      <c r="E684" s="21">
        <v>43017.601293055559</v>
      </c>
      <c r="F684" s="13" t="s">
        <v>302</v>
      </c>
      <c r="G684" s="12">
        <v>1900</v>
      </c>
      <c r="H684" s="22" t="s">
        <v>114</v>
      </c>
      <c r="I684" s="22" t="s">
        <v>379</v>
      </c>
      <c r="J684" s="37">
        <f>INDEX('Bảng Giá'!$C$3:$H$18,MATCH('Raw Data'!P684,'Bảng Giá'!$B$3:$B$18,0),MATCH('Raw Data'!M684,'Bảng Giá'!$C$2:$H$2,0))</f>
        <v>32000</v>
      </c>
      <c r="K684" s="12">
        <v>32200</v>
      </c>
      <c r="L684" s="36">
        <f t="shared" si="60"/>
        <v>2.0954392361163627</v>
      </c>
      <c r="M684" t="str">
        <f>'References data'!H685</f>
        <v>Nội Vùng</v>
      </c>
      <c r="N684">
        <f t="shared" si="61"/>
        <v>1.9</v>
      </c>
      <c r="O684">
        <f t="shared" si="62"/>
        <v>-200</v>
      </c>
      <c r="P684" t="str">
        <f>IF(AND(N684&gt;0,N684&lt;=0.05),'Bảng Giá'!$B$3,IF(AND(N684&lt;=0.1,N684&gt;0.05),'Bảng Giá'!$B$4,IF(AND('Raw Data'!N684&gt;0.1,'Raw Data'!N684&lt;=0.25),'Bảng Giá'!$B$5,IF(AND('Raw Data'!N684&gt;0.25,'Raw Data'!N684&lt;=0.5),'Bảng Giá'!$B$6,IF(AND('Raw Data'!N684&gt;0.5,'Raw Data'!N684&lt;=1),'Bảng Giá'!$B$7,IF(AND('Raw Data'!N684&gt;1,'Raw Data'!N684&lt;=1.5),'Bảng Giá'!$B$8,IF(AND('Raw Data'!N684&gt;1.5,'Raw Data'!N684&lt;=2),'Bảng Giá'!$B$9,IF(AND('Raw Data'!N684&gt;2,'Raw Data'!N684&lt;=2.5),'Bảng Giá'!$B$10,IF(AND('Raw Data'!N684&gt;2.5,'Raw Data'!N684&lt;=3),'Bảng Giá'!$B$11,IF(AND('Raw Data'!N684&gt;3,'Raw Data'!N684&lt;=3.5),'Bảng Giá'!$B$12,IF(AND('Raw Data'!N684&gt;3.5,'Raw Data'!N684&lt;=4),'Bảng Giá'!$B$13,IF(AND('Raw Data'!N684&gt;4,'Raw Data'!N684&lt;=4.5),'Bảng Giá'!$B$14,IF(AND('Raw Data'!N684&gt;4.5,'Raw Data'!N684&lt;=5),'Bảng Giá'!$B$15,IF(AND('Raw Data'!N684&gt;5,'Raw Data'!N684&lt;=5.5),'Bảng Giá'!$B$16,IF(AND('Raw Data'!N684&gt;5.5,'Raw Data'!N684&lt;=6),'Bảng Giá'!$B$17,'Bảng Giá'!$B$18)))))))))))))))</f>
        <v>1.5&lt;x&lt;=2</v>
      </c>
      <c r="Q684" s="48">
        <f t="shared" si="63"/>
        <v>-6.2111801242236021E-3</v>
      </c>
      <c r="R684">
        <f t="shared" si="64"/>
        <v>38400</v>
      </c>
      <c r="S684">
        <f t="shared" si="65"/>
        <v>6200</v>
      </c>
    </row>
    <row r="685" spans="1:19" x14ac:dyDescent="0.25">
      <c r="A685" s="12">
        <v>684</v>
      </c>
      <c r="B685" s="12" t="s">
        <v>293</v>
      </c>
      <c r="C685" s="19">
        <v>31677136979187</v>
      </c>
      <c r="D685" s="20">
        <v>43020.85150315972</v>
      </c>
      <c r="E685" s="21">
        <v>43022.599061076391</v>
      </c>
      <c r="F685" s="13" t="s">
        <v>302</v>
      </c>
      <c r="G685" s="12">
        <v>900</v>
      </c>
      <c r="H685" s="22" t="s">
        <v>114</v>
      </c>
      <c r="I685" s="22" t="s">
        <v>416</v>
      </c>
      <c r="J685" s="37">
        <f>INDEX('Bảng Giá'!$C$3:$H$18,MATCH('Raw Data'!P685,'Bảng Giá'!$B$3:$B$18,0),MATCH('Raw Data'!M685,'Bảng Giá'!$C$2:$H$2,0))</f>
        <v>22500</v>
      </c>
      <c r="K685" s="12">
        <v>22700</v>
      </c>
      <c r="L685" s="36">
        <f t="shared" si="60"/>
        <v>1.7475579166712123</v>
      </c>
      <c r="M685" t="str">
        <f>'References data'!H686</f>
        <v>Nội Vùng</v>
      </c>
      <c r="N685">
        <f t="shared" si="61"/>
        <v>0.9</v>
      </c>
      <c r="O685">
        <f t="shared" si="62"/>
        <v>-200</v>
      </c>
      <c r="P685" t="str">
        <f>IF(AND(N685&gt;0,N685&lt;=0.05),'Bảng Giá'!$B$3,IF(AND(N685&lt;=0.1,N685&gt;0.05),'Bảng Giá'!$B$4,IF(AND('Raw Data'!N685&gt;0.1,'Raw Data'!N685&lt;=0.25),'Bảng Giá'!$B$5,IF(AND('Raw Data'!N685&gt;0.25,'Raw Data'!N685&lt;=0.5),'Bảng Giá'!$B$6,IF(AND('Raw Data'!N685&gt;0.5,'Raw Data'!N685&lt;=1),'Bảng Giá'!$B$7,IF(AND('Raw Data'!N685&gt;1,'Raw Data'!N685&lt;=1.5),'Bảng Giá'!$B$8,IF(AND('Raw Data'!N685&gt;1.5,'Raw Data'!N685&lt;=2),'Bảng Giá'!$B$9,IF(AND('Raw Data'!N685&gt;2,'Raw Data'!N685&lt;=2.5),'Bảng Giá'!$B$10,IF(AND('Raw Data'!N685&gt;2.5,'Raw Data'!N685&lt;=3),'Bảng Giá'!$B$11,IF(AND('Raw Data'!N685&gt;3,'Raw Data'!N685&lt;=3.5),'Bảng Giá'!$B$12,IF(AND('Raw Data'!N685&gt;3.5,'Raw Data'!N685&lt;=4),'Bảng Giá'!$B$13,IF(AND('Raw Data'!N685&gt;4,'Raw Data'!N685&lt;=4.5),'Bảng Giá'!$B$14,IF(AND('Raw Data'!N685&gt;4.5,'Raw Data'!N685&lt;=5),'Bảng Giá'!$B$15,IF(AND('Raw Data'!N685&gt;5,'Raw Data'!N685&lt;=5.5),'Bảng Giá'!$B$16,IF(AND('Raw Data'!N685&gt;5.5,'Raw Data'!N685&lt;=6),'Bảng Giá'!$B$17,'Bảng Giá'!$B$18)))))))))))))))</f>
        <v>0.5&lt;x&lt;=1</v>
      </c>
      <c r="Q685" s="48">
        <f t="shared" si="63"/>
        <v>-8.8105726872246704E-3</v>
      </c>
      <c r="R685">
        <f t="shared" si="64"/>
        <v>27000</v>
      </c>
      <c r="S685">
        <f t="shared" si="65"/>
        <v>4300</v>
      </c>
    </row>
    <row r="686" spans="1:19" x14ac:dyDescent="0.25">
      <c r="A686" s="12">
        <v>685</v>
      </c>
      <c r="B686" s="12" t="s">
        <v>293</v>
      </c>
      <c r="C686" s="19">
        <v>31677136981775</v>
      </c>
      <c r="D686" s="20">
        <v>43020.716516932873</v>
      </c>
      <c r="E686" s="21">
        <v>43022.641836192131</v>
      </c>
      <c r="F686" s="13" t="s">
        <v>302</v>
      </c>
      <c r="G686" s="12">
        <v>200</v>
      </c>
      <c r="H686" s="22" t="s">
        <v>114</v>
      </c>
      <c r="I686" s="22" t="s">
        <v>417</v>
      </c>
      <c r="J686" s="37">
        <f>INDEX('Bảng Giá'!$C$3:$H$18,MATCH('Raw Data'!P686,'Bảng Giá'!$B$3:$B$18,0),MATCH('Raw Data'!M686,'Bảng Giá'!$C$2:$H$2,0))</f>
        <v>20000</v>
      </c>
      <c r="K686" s="12">
        <v>20100</v>
      </c>
      <c r="L686" s="36">
        <f t="shared" si="60"/>
        <v>1.9253192592586856</v>
      </c>
      <c r="M686" t="str">
        <f>'References data'!H687</f>
        <v>Nội Vùng</v>
      </c>
      <c r="N686">
        <f t="shared" si="61"/>
        <v>0.2</v>
      </c>
      <c r="O686">
        <f t="shared" si="62"/>
        <v>-100</v>
      </c>
      <c r="P686" t="str">
        <f>IF(AND(N686&gt;0,N686&lt;=0.05),'Bảng Giá'!$B$3,IF(AND(N686&lt;=0.1,N686&gt;0.05),'Bảng Giá'!$B$4,IF(AND('Raw Data'!N686&gt;0.1,'Raw Data'!N686&lt;=0.25),'Bảng Giá'!$B$5,IF(AND('Raw Data'!N686&gt;0.25,'Raw Data'!N686&lt;=0.5),'Bảng Giá'!$B$6,IF(AND('Raw Data'!N686&gt;0.5,'Raw Data'!N686&lt;=1),'Bảng Giá'!$B$7,IF(AND('Raw Data'!N686&gt;1,'Raw Data'!N686&lt;=1.5),'Bảng Giá'!$B$8,IF(AND('Raw Data'!N686&gt;1.5,'Raw Data'!N686&lt;=2),'Bảng Giá'!$B$9,IF(AND('Raw Data'!N686&gt;2,'Raw Data'!N686&lt;=2.5),'Bảng Giá'!$B$10,IF(AND('Raw Data'!N686&gt;2.5,'Raw Data'!N686&lt;=3),'Bảng Giá'!$B$11,IF(AND('Raw Data'!N686&gt;3,'Raw Data'!N686&lt;=3.5),'Bảng Giá'!$B$12,IF(AND('Raw Data'!N686&gt;3.5,'Raw Data'!N686&lt;=4),'Bảng Giá'!$B$13,IF(AND('Raw Data'!N686&gt;4,'Raw Data'!N686&lt;=4.5),'Bảng Giá'!$B$14,IF(AND('Raw Data'!N686&gt;4.5,'Raw Data'!N686&lt;=5),'Bảng Giá'!$B$15,IF(AND('Raw Data'!N686&gt;5,'Raw Data'!N686&lt;=5.5),'Bảng Giá'!$B$16,IF(AND('Raw Data'!N686&gt;5.5,'Raw Data'!N686&lt;=6),'Bảng Giá'!$B$17,'Bảng Giá'!$B$18)))))))))))))))</f>
        <v>0.1&lt;x&lt;=0.25</v>
      </c>
      <c r="Q686" s="48">
        <f t="shared" si="63"/>
        <v>-4.9751243781094526E-3</v>
      </c>
      <c r="R686">
        <f t="shared" si="64"/>
        <v>24000</v>
      </c>
      <c r="S686">
        <f t="shared" si="65"/>
        <v>3900</v>
      </c>
    </row>
    <row r="687" spans="1:19" x14ac:dyDescent="0.25">
      <c r="A687" s="12">
        <v>686</v>
      </c>
      <c r="B687" s="12" t="s">
        <v>293</v>
      </c>
      <c r="C687" s="19">
        <v>31677136980959</v>
      </c>
      <c r="D687" s="20">
        <v>43020.734886030092</v>
      </c>
      <c r="E687" s="21">
        <v>43023.70304479167</v>
      </c>
      <c r="F687" s="13" t="s">
        <v>302</v>
      </c>
      <c r="G687" s="12">
        <v>1610</v>
      </c>
      <c r="H687" s="22" t="s">
        <v>114</v>
      </c>
      <c r="I687" s="22" t="s">
        <v>393</v>
      </c>
      <c r="J687" s="37">
        <f>INDEX('Bảng Giá'!$C$3:$H$18,MATCH('Raw Data'!P687,'Bảng Giá'!$B$3:$B$18,0),MATCH('Raw Data'!M687,'Bảng Giá'!$C$2:$H$2,0))</f>
        <v>32000</v>
      </c>
      <c r="K687" s="12">
        <v>32200</v>
      </c>
      <c r="L687" s="36">
        <f t="shared" si="60"/>
        <v>2.9681587615777971</v>
      </c>
      <c r="M687" t="str">
        <f>'References data'!H688</f>
        <v>Nội Vùng</v>
      </c>
      <c r="N687">
        <f t="shared" si="61"/>
        <v>1.61</v>
      </c>
      <c r="O687">
        <f t="shared" si="62"/>
        <v>-200</v>
      </c>
      <c r="P687" t="str">
        <f>IF(AND(N687&gt;0,N687&lt;=0.05),'Bảng Giá'!$B$3,IF(AND(N687&lt;=0.1,N687&gt;0.05),'Bảng Giá'!$B$4,IF(AND('Raw Data'!N687&gt;0.1,'Raw Data'!N687&lt;=0.25),'Bảng Giá'!$B$5,IF(AND('Raw Data'!N687&gt;0.25,'Raw Data'!N687&lt;=0.5),'Bảng Giá'!$B$6,IF(AND('Raw Data'!N687&gt;0.5,'Raw Data'!N687&lt;=1),'Bảng Giá'!$B$7,IF(AND('Raw Data'!N687&gt;1,'Raw Data'!N687&lt;=1.5),'Bảng Giá'!$B$8,IF(AND('Raw Data'!N687&gt;1.5,'Raw Data'!N687&lt;=2),'Bảng Giá'!$B$9,IF(AND('Raw Data'!N687&gt;2,'Raw Data'!N687&lt;=2.5),'Bảng Giá'!$B$10,IF(AND('Raw Data'!N687&gt;2.5,'Raw Data'!N687&lt;=3),'Bảng Giá'!$B$11,IF(AND('Raw Data'!N687&gt;3,'Raw Data'!N687&lt;=3.5),'Bảng Giá'!$B$12,IF(AND('Raw Data'!N687&gt;3.5,'Raw Data'!N687&lt;=4),'Bảng Giá'!$B$13,IF(AND('Raw Data'!N687&gt;4,'Raw Data'!N687&lt;=4.5),'Bảng Giá'!$B$14,IF(AND('Raw Data'!N687&gt;4.5,'Raw Data'!N687&lt;=5),'Bảng Giá'!$B$15,IF(AND('Raw Data'!N687&gt;5,'Raw Data'!N687&lt;=5.5),'Bảng Giá'!$B$16,IF(AND('Raw Data'!N687&gt;5.5,'Raw Data'!N687&lt;=6),'Bảng Giá'!$B$17,'Bảng Giá'!$B$18)))))))))))))))</f>
        <v>1.5&lt;x&lt;=2</v>
      </c>
      <c r="Q687" s="48">
        <f t="shared" si="63"/>
        <v>-6.2111801242236021E-3</v>
      </c>
      <c r="R687">
        <f t="shared" si="64"/>
        <v>38400</v>
      </c>
      <c r="S687">
        <f t="shared" si="65"/>
        <v>6200</v>
      </c>
    </row>
    <row r="688" spans="1:19" x14ac:dyDescent="0.25">
      <c r="A688" s="12">
        <v>687</v>
      </c>
      <c r="B688" s="12" t="s">
        <v>293</v>
      </c>
      <c r="C688" s="19">
        <v>31677136981703</v>
      </c>
      <c r="D688" s="20">
        <v>43020.761932291665</v>
      </c>
      <c r="E688" s="21">
        <v>43021.814546759262</v>
      </c>
      <c r="F688" s="13" t="s">
        <v>302</v>
      </c>
      <c r="G688" s="12">
        <v>1300</v>
      </c>
      <c r="H688" s="22" t="s">
        <v>114</v>
      </c>
      <c r="I688" s="22" t="s">
        <v>370</v>
      </c>
      <c r="J688" s="37">
        <f>INDEX('Bảng Giá'!$C$3:$H$18,MATCH('Raw Data'!P688,'Bảng Giá'!$B$3:$B$18,0),MATCH('Raw Data'!M688,'Bảng Giá'!$C$2:$H$2,0))</f>
        <v>27500</v>
      </c>
      <c r="K688" s="12">
        <v>27700</v>
      </c>
      <c r="L688" s="36">
        <f t="shared" si="60"/>
        <v>1.0526144675968681</v>
      </c>
      <c r="M688" t="str">
        <f>'References data'!H689</f>
        <v>Nội Vùng</v>
      </c>
      <c r="N688">
        <f t="shared" si="61"/>
        <v>1.3</v>
      </c>
      <c r="O688">
        <f t="shared" si="62"/>
        <v>-200</v>
      </c>
      <c r="P688" t="str">
        <f>IF(AND(N688&gt;0,N688&lt;=0.05),'Bảng Giá'!$B$3,IF(AND(N688&lt;=0.1,N688&gt;0.05),'Bảng Giá'!$B$4,IF(AND('Raw Data'!N688&gt;0.1,'Raw Data'!N688&lt;=0.25),'Bảng Giá'!$B$5,IF(AND('Raw Data'!N688&gt;0.25,'Raw Data'!N688&lt;=0.5),'Bảng Giá'!$B$6,IF(AND('Raw Data'!N688&gt;0.5,'Raw Data'!N688&lt;=1),'Bảng Giá'!$B$7,IF(AND('Raw Data'!N688&gt;1,'Raw Data'!N688&lt;=1.5),'Bảng Giá'!$B$8,IF(AND('Raw Data'!N688&gt;1.5,'Raw Data'!N688&lt;=2),'Bảng Giá'!$B$9,IF(AND('Raw Data'!N688&gt;2,'Raw Data'!N688&lt;=2.5),'Bảng Giá'!$B$10,IF(AND('Raw Data'!N688&gt;2.5,'Raw Data'!N688&lt;=3),'Bảng Giá'!$B$11,IF(AND('Raw Data'!N688&gt;3,'Raw Data'!N688&lt;=3.5),'Bảng Giá'!$B$12,IF(AND('Raw Data'!N688&gt;3.5,'Raw Data'!N688&lt;=4),'Bảng Giá'!$B$13,IF(AND('Raw Data'!N688&gt;4,'Raw Data'!N688&lt;=4.5),'Bảng Giá'!$B$14,IF(AND('Raw Data'!N688&gt;4.5,'Raw Data'!N688&lt;=5),'Bảng Giá'!$B$15,IF(AND('Raw Data'!N688&gt;5,'Raw Data'!N688&lt;=5.5),'Bảng Giá'!$B$16,IF(AND('Raw Data'!N688&gt;5.5,'Raw Data'!N688&lt;=6),'Bảng Giá'!$B$17,'Bảng Giá'!$B$18)))))))))))))))</f>
        <v>1&lt;x&lt;=1.5</v>
      </c>
      <c r="Q688" s="48">
        <f t="shared" si="63"/>
        <v>-7.2202166064981952E-3</v>
      </c>
      <c r="R688">
        <f t="shared" si="64"/>
        <v>33000</v>
      </c>
      <c r="S688">
        <f t="shared" si="65"/>
        <v>5300</v>
      </c>
    </row>
    <row r="689" spans="1:19" x14ac:dyDescent="0.25">
      <c r="A689" s="12">
        <v>688</v>
      </c>
      <c r="B689" s="12" t="s">
        <v>293</v>
      </c>
      <c r="C689" s="19">
        <v>31677136988071</v>
      </c>
      <c r="D689" s="20">
        <v>43021.536798842593</v>
      </c>
      <c r="E689" s="21">
        <v>43022.806194363424</v>
      </c>
      <c r="F689" s="13" t="s">
        <v>302</v>
      </c>
      <c r="G689" s="12">
        <v>1350</v>
      </c>
      <c r="H689" s="22" t="s">
        <v>114</v>
      </c>
      <c r="I689" s="22" t="s">
        <v>418</v>
      </c>
      <c r="J689" s="37">
        <f>INDEX('Bảng Giá'!$C$3:$H$18,MATCH('Raw Data'!P689,'Bảng Giá'!$B$3:$B$18,0),MATCH('Raw Data'!M689,'Bảng Giá'!$C$2:$H$2,0))</f>
        <v>27500</v>
      </c>
      <c r="K689" s="12">
        <v>27700</v>
      </c>
      <c r="L689" s="36">
        <f t="shared" si="60"/>
        <v>1.2693955208305852</v>
      </c>
      <c r="M689" t="str">
        <f>'References data'!H690</f>
        <v>Nội Vùng</v>
      </c>
      <c r="N689">
        <f t="shared" si="61"/>
        <v>1.35</v>
      </c>
      <c r="O689">
        <f t="shared" si="62"/>
        <v>-200</v>
      </c>
      <c r="P689" t="str">
        <f>IF(AND(N689&gt;0,N689&lt;=0.05),'Bảng Giá'!$B$3,IF(AND(N689&lt;=0.1,N689&gt;0.05),'Bảng Giá'!$B$4,IF(AND('Raw Data'!N689&gt;0.1,'Raw Data'!N689&lt;=0.25),'Bảng Giá'!$B$5,IF(AND('Raw Data'!N689&gt;0.25,'Raw Data'!N689&lt;=0.5),'Bảng Giá'!$B$6,IF(AND('Raw Data'!N689&gt;0.5,'Raw Data'!N689&lt;=1),'Bảng Giá'!$B$7,IF(AND('Raw Data'!N689&gt;1,'Raw Data'!N689&lt;=1.5),'Bảng Giá'!$B$8,IF(AND('Raw Data'!N689&gt;1.5,'Raw Data'!N689&lt;=2),'Bảng Giá'!$B$9,IF(AND('Raw Data'!N689&gt;2,'Raw Data'!N689&lt;=2.5),'Bảng Giá'!$B$10,IF(AND('Raw Data'!N689&gt;2.5,'Raw Data'!N689&lt;=3),'Bảng Giá'!$B$11,IF(AND('Raw Data'!N689&gt;3,'Raw Data'!N689&lt;=3.5),'Bảng Giá'!$B$12,IF(AND('Raw Data'!N689&gt;3.5,'Raw Data'!N689&lt;=4),'Bảng Giá'!$B$13,IF(AND('Raw Data'!N689&gt;4,'Raw Data'!N689&lt;=4.5),'Bảng Giá'!$B$14,IF(AND('Raw Data'!N689&gt;4.5,'Raw Data'!N689&lt;=5),'Bảng Giá'!$B$15,IF(AND('Raw Data'!N689&gt;5,'Raw Data'!N689&lt;=5.5),'Bảng Giá'!$B$16,IF(AND('Raw Data'!N689&gt;5.5,'Raw Data'!N689&lt;=6),'Bảng Giá'!$B$17,'Bảng Giá'!$B$18)))))))))))))))</f>
        <v>1&lt;x&lt;=1.5</v>
      </c>
      <c r="Q689" s="48">
        <f t="shared" si="63"/>
        <v>-7.2202166064981952E-3</v>
      </c>
      <c r="R689">
        <f t="shared" si="64"/>
        <v>33000</v>
      </c>
      <c r="S689">
        <f t="shared" si="65"/>
        <v>5300</v>
      </c>
    </row>
    <row r="690" spans="1:19" x14ac:dyDescent="0.25">
      <c r="A690" s="12">
        <v>689</v>
      </c>
      <c r="B690" s="12" t="s">
        <v>293</v>
      </c>
      <c r="C690" s="19">
        <v>31677136991525</v>
      </c>
      <c r="D690" s="20">
        <v>43021.508650659722</v>
      </c>
      <c r="E690" s="21">
        <v>43022.662151701392</v>
      </c>
      <c r="F690" s="13" t="s">
        <v>302</v>
      </c>
      <c r="G690" s="12">
        <v>850</v>
      </c>
      <c r="H690" s="22" t="s">
        <v>114</v>
      </c>
      <c r="I690" s="22" t="s">
        <v>419</v>
      </c>
      <c r="J690" s="37">
        <f>INDEX('Bảng Giá'!$C$3:$H$18,MATCH('Raw Data'!P690,'Bảng Giá'!$B$3:$B$18,0),MATCH('Raw Data'!M690,'Bảng Giá'!$C$2:$H$2,0))</f>
        <v>22500</v>
      </c>
      <c r="K690" s="12">
        <v>22700</v>
      </c>
      <c r="L690" s="36">
        <f t="shared" si="60"/>
        <v>1.153501041670097</v>
      </c>
      <c r="M690" t="str">
        <f>'References data'!H691</f>
        <v>Nội Vùng</v>
      </c>
      <c r="N690">
        <f t="shared" si="61"/>
        <v>0.85</v>
      </c>
      <c r="O690">
        <f t="shared" si="62"/>
        <v>-200</v>
      </c>
      <c r="P690" t="str">
        <f>IF(AND(N690&gt;0,N690&lt;=0.05),'Bảng Giá'!$B$3,IF(AND(N690&lt;=0.1,N690&gt;0.05),'Bảng Giá'!$B$4,IF(AND('Raw Data'!N690&gt;0.1,'Raw Data'!N690&lt;=0.25),'Bảng Giá'!$B$5,IF(AND('Raw Data'!N690&gt;0.25,'Raw Data'!N690&lt;=0.5),'Bảng Giá'!$B$6,IF(AND('Raw Data'!N690&gt;0.5,'Raw Data'!N690&lt;=1),'Bảng Giá'!$B$7,IF(AND('Raw Data'!N690&gt;1,'Raw Data'!N690&lt;=1.5),'Bảng Giá'!$B$8,IF(AND('Raw Data'!N690&gt;1.5,'Raw Data'!N690&lt;=2),'Bảng Giá'!$B$9,IF(AND('Raw Data'!N690&gt;2,'Raw Data'!N690&lt;=2.5),'Bảng Giá'!$B$10,IF(AND('Raw Data'!N690&gt;2.5,'Raw Data'!N690&lt;=3),'Bảng Giá'!$B$11,IF(AND('Raw Data'!N690&gt;3,'Raw Data'!N690&lt;=3.5),'Bảng Giá'!$B$12,IF(AND('Raw Data'!N690&gt;3.5,'Raw Data'!N690&lt;=4),'Bảng Giá'!$B$13,IF(AND('Raw Data'!N690&gt;4,'Raw Data'!N690&lt;=4.5),'Bảng Giá'!$B$14,IF(AND('Raw Data'!N690&gt;4.5,'Raw Data'!N690&lt;=5),'Bảng Giá'!$B$15,IF(AND('Raw Data'!N690&gt;5,'Raw Data'!N690&lt;=5.5),'Bảng Giá'!$B$16,IF(AND('Raw Data'!N690&gt;5.5,'Raw Data'!N690&lt;=6),'Bảng Giá'!$B$17,'Bảng Giá'!$B$18)))))))))))))))</f>
        <v>0.5&lt;x&lt;=1</v>
      </c>
      <c r="Q690" s="48">
        <f t="shared" si="63"/>
        <v>-8.8105726872246704E-3</v>
      </c>
      <c r="R690">
        <f t="shared" si="64"/>
        <v>27000</v>
      </c>
      <c r="S690">
        <f t="shared" si="65"/>
        <v>4300</v>
      </c>
    </row>
    <row r="691" spans="1:19" x14ac:dyDescent="0.25">
      <c r="A691" s="12">
        <v>690</v>
      </c>
      <c r="B691" s="12" t="s">
        <v>293</v>
      </c>
      <c r="C691" s="19">
        <v>31677136979941</v>
      </c>
      <c r="D691" s="20">
        <v>43021.536581678243</v>
      </c>
      <c r="E691" s="21">
        <v>43022.457547372687</v>
      </c>
      <c r="F691" s="13" t="s">
        <v>302</v>
      </c>
      <c r="G691" s="12">
        <v>1130</v>
      </c>
      <c r="H691" s="22" t="s">
        <v>114</v>
      </c>
      <c r="I691" s="22" t="s">
        <v>179</v>
      </c>
      <c r="J691" s="37">
        <f>INDEX('Bảng Giá'!$C$3:$H$18,MATCH('Raw Data'!P691,'Bảng Giá'!$B$3:$B$18,0),MATCH('Raw Data'!M691,'Bảng Giá'!$C$2:$H$2,0))</f>
        <v>27500</v>
      </c>
      <c r="K691" s="12">
        <v>27700</v>
      </c>
      <c r="L691" s="36">
        <f t="shared" si="60"/>
        <v>0.92096569444402121</v>
      </c>
      <c r="M691" t="str">
        <f>'References data'!H692</f>
        <v>Nội Vùng</v>
      </c>
      <c r="N691">
        <f t="shared" si="61"/>
        <v>1.1299999999999999</v>
      </c>
      <c r="O691">
        <f t="shared" si="62"/>
        <v>-200</v>
      </c>
      <c r="P691" t="str">
        <f>IF(AND(N691&gt;0,N691&lt;=0.05),'Bảng Giá'!$B$3,IF(AND(N691&lt;=0.1,N691&gt;0.05),'Bảng Giá'!$B$4,IF(AND('Raw Data'!N691&gt;0.1,'Raw Data'!N691&lt;=0.25),'Bảng Giá'!$B$5,IF(AND('Raw Data'!N691&gt;0.25,'Raw Data'!N691&lt;=0.5),'Bảng Giá'!$B$6,IF(AND('Raw Data'!N691&gt;0.5,'Raw Data'!N691&lt;=1),'Bảng Giá'!$B$7,IF(AND('Raw Data'!N691&gt;1,'Raw Data'!N691&lt;=1.5),'Bảng Giá'!$B$8,IF(AND('Raw Data'!N691&gt;1.5,'Raw Data'!N691&lt;=2),'Bảng Giá'!$B$9,IF(AND('Raw Data'!N691&gt;2,'Raw Data'!N691&lt;=2.5),'Bảng Giá'!$B$10,IF(AND('Raw Data'!N691&gt;2.5,'Raw Data'!N691&lt;=3),'Bảng Giá'!$B$11,IF(AND('Raw Data'!N691&gt;3,'Raw Data'!N691&lt;=3.5),'Bảng Giá'!$B$12,IF(AND('Raw Data'!N691&gt;3.5,'Raw Data'!N691&lt;=4),'Bảng Giá'!$B$13,IF(AND('Raw Data'!N691&gt;4,'Raw Data'!N691&lt;=4.5),'Bảng Giá'!$B$14,IF(AND('Raw Data'!N691&gt;4.5,'Raw Data'!N691&lt;=5),'Bảng Giá'!$B$15,IF(AND('Raw Data'!N691&gt;5,'Raw Data'!N691&lt;=5.5),'Bảng Giá'!$B$16,IF(AND('Raw Data'!N691&gt;5.5,'Raw Data'!N691&lt;=6),'Bảng Giá'!$B$17,'Bảng Giá'!$B$18)))))))))))))))</f>
        <v>1&lt;x&lt;=1.5</v>
      </c>
      <c r="Q691" s="48">
        <f t="shared" si="63"/>
        <v>-7.2202166064981952E-3</v>
      </c>
      <c r="R691">
        <f t="shared" si="64"/>
        <v>33000</v>
      </c>
      <c r="S691">
        <f t="shared" si="65"/>
        <v>5300</v>
      </c>
    </row>
    <row r="692" spans="1:19" x14ac:dyDescent="0.25">
      <c r="A692" s="12">
        <v>691</v>
      </c>
      <c r="B692" s="12" t="s">
        <v>293</v>
      </c>
      <c r="C692" s="19">
        <v>31677136981791</v>
      </c>
      <c r="D692" s="20">
        <v>43020.761907141205</v>
      </c>
      <c r="E692" s="21">
        <v>43022.53102253472</v>
      </c>
      <c r="F692" s="13" t="s">
        <v>302</v>
      </c>
      <c r="G692" s="12">
        <v>330</v>
      </c>
      <c r="H692" s="22" t="s">
        <v>114</v>
      </c>
      <c r="I692" s="22" t="s">
        <v>290</v>
      </c>
      <c r="J692" s="37">
        <f>INDEX('Bảng Giá'!$C$3:$H$18,MATCH('Raw Data'!P692,'Bảng Giá'!$B$3:$B$18,0),MATCH('Raw Data'!M692,'Bảng Giá'!$C$2:$H$2,0))</f>
        <v>20000</v>
      </c>
      <c r="K692" s="12">
        <v>20100</v>
      </c>
      <c r="L692" s="36">
        <f t="shared" si="60"/>
        <v>1.7691153935156763</v>
      </c>
      <c r="M692" t="str">
        <f>'References data'!H693</f>
        <v>Nội Vùng</v>
      </c>
      <c r="N692">
        <f t="shared" si="61"/>
        <v>0.33</v>
      </c>
      <c r="O692">
        <f t="shared" si="62"/>
        <v>-100</v>
      </c>
      <c r="P692" t="str">
        <f>IF(AND(N692&gt;0,N692&lt;=0.05),'Bảng Giá'!$B$3,IF(AND(N692&lt;=0.1,N692&gt;0.05),'Bảng Giá'!$B$4,IF(AND('Raw Data'!N692&gt;0.1,'Raw Data'!N692&lt;=0.25),'Bảng Giá'!$B$5,IF(AND('Raw Data'!N692&gt;0.25,'Raw Data'!N692&lt;=0.5),'Bảng Giá'!$B$6,IF(AND('Raw Data'!N692&gt;0.5,'Raw Data'!N692&lt;=1),'Bảng Giá'!$B$7,IF(AND('Raw Data'!N692&gt;1,'Raw Data'!N692&lt;=1.5),'Bảng Giá'!$B$8,IF(AND('Raw Data'!N692&gt;1.5,'Raw Data'!N692&lt;=2),'Bảng Giá'!$B$9,IF(AND('Raw Data'!N692&gt;2,'Raw Data'!N692&lt;=2.5),'Bảng Giá'!$B$10,IF(AND('Raw Data'!N692&gt;2.5,'Raw Data'!N692&lt;=3),'Bảng Giá'!$B$11,IF(AND('Raw Data'!N692&gt;3,'Raw Data'!N692&lt;=3.5),'Bảng Giá'!$B$12,IF(AND('Raw Data'!N692&gt;3.5,'Raw Data'!N692&lt;=4),'Bảng Giá'!$B$13,IF(AND('Raw Data'!N692&gt;4,'Raw Data'!N692&lt;=4.5),'Bảng Giá'!$B$14,IF(AND('Raw Data'!N692&gt;4.5,'Raw Data'!N692&lt;=5),'Bảng Giá'!$B$15,IF(AND('Raw Data'!N692&gt;5,'Raw Data'!N692&lt;=5.5),'Bảng Giá'!$B$16,IF(AND('Raw Data'!N692&gt;5.5,'Raw Data'!N692&lt;=6),'Bảng Giá'!$B$17,'Bảng Giá'!$B$18)))))))))))))))</f>
        <v>0.25&lt;x&lt;=0.5</v>
      </c>
      <c r="Q692" s="48">
        <f t="shared" si="63"/>
        <v>-4.9751243781094526E-3</v>
      </c>
      <c r="R692">
        <f t="shared" si="64"/>
        <v>24000</v>
      </c>
      <c r="S692">
        <f t="shared" si="65"/>
        <v>3900</v>
      </c>
    </row>
    <row r="693" spans="1:19" x14ac:dyDescent="0.25">
      <c r="A693" s="12">
        <v>692</v>
      </c>
      <c r="B693" s="12" t="s">
        <v>293</v>
      </c>
      <c r="C693" s="19">
        <v>31677136944416</v>
      </c>
      <c r="D693" s="20">
        <v>43019.434592824073</v>
      </c>
      <c r="E693" s="21">
        <v>43021.584788576387</v>
      </c>
      <c r="F693" s="22" t="s">
        <v>321</v>
      </c>
      <c r="G693" s="12">
        <v>400</v>
      </c>
      <c r="H693" s="22" t="s">
        <v>114</v>
      </c>
      <c r="I693" s="22" t="s">
        <v>167</v>
      </c>
      <c r="J693" s="37">
        <f>INDEX('Bảng Giá'!$C$3:$H$18,MATCH('Raw Data'!P693,'Bảng Giá'!$B$3:$B$18,0),MATCH('Raw Data'!M693,'Bảng Giá'!$C$2:$H$2,0))</f>
        <v>20000</v>
      </c>
      <c r="K693" s="12">
        <v>20100</v>
      </c>
      <c r="L693" s="36">
        <f t="shared" si="60"/>
        <v>2.1501957523141755</v>
      </c>
      <c r="M693" t="str">
        <f>'References data'!H694</f>
        <v>Nội Vùng</v>
      </c>
      <c r="N693">
        <f t="shared" si="61"/>
        <v>0.4</v>
      </c>
      <c r="O693">
        <f t="shared" si="62"/>
        <v>-100</v>
      </c>
      <c r="P693" t="str">
        <f>IF(AND(N693&gt;0,N693&lt;=0.05),'Bảng Giá'!$B$3,IF(AND(N693&lt;=0.1,N693&gt;0.05),'Bảng Giá'!$B$4,IF(AND('Raw Data'!N693&gt;0.1,'Raw Data'!N693&lt;=0.25),'Bảng Giá'!$B$5,IF(AND('Raw Data'!N693&gt;0.25,'Raw Data'!N693&lt;=0.5),'Bảng Giá'!$B$6,IF(AND('Raw Data'!N693&gt;0.5,'Raw Data'!N693&lt;=1),'Bảng Giá'!$B$7,IF(AND('Raw Data'!N693&gt;1,'Raw Data'!N693&lt;=1.5),'Bảng Giá'!$B$8,IF(AND('Raw Data'!N693&gt;1.5,'Raw Data'!N693&lt;=2),'Bảng Giá'!$B$9,IF(AND('Raw Data'!N693&gt;2,'Raw Data'!N693&lt;=2.5),'Bảng Giá'!$B$10,IF(AND('Raw Data'!N693&gt;2.5,'Raw Data'!N693&lt;=3),'Bảng Giá'!$B$11,IF(AND('Raw Data'!N693&gt;3,'Raw Data'!N693&lt;=3.5),'Bảng Giá'!$B$12,IF(AND('Raw Data'!N693&gt;3.5,'Raw Data'!N693&lt;=4),'Bảng Giá'!$B$13,IF(AND('Raw Data'!N693&gt;4,'Raw Data'!N693&lt;=4.5),'Bảng Giá'!$B$14,IF(AND('Raw Data'!N693&gt;4.5,'Raw Data'!N693&lt;=5),'Bảng Giá'!$B$15,IF(AND('Raw Data'!N693&gt;5,'Raw Data'!N693&lt;=5.5),'Bảng Giá'!$B$16,IF(AND('Raw Data'!N693&gt;5.5,'Raw Data'!N693&lt;=6),'Bảng Giá'!$B$17,'Bảng Giá'!$B$18)))))))))))))))</f>
        <v>0.25&lt;x&lt;=0.5</v>
      </c>
      <c r="Q693" s="48">
        <f t="shared" si="63"/>
        <v>-4.9751243781094526E-3</v>
      </c>
      <c r="R693">
        <f t="shared" si="64"/>
        <v>24000</v>
      </c>
      <c r="S693">
        <f t="shared" si="65"/>
        <v>3900</v>
      </c>
    </row>
    <row r="694" spans="1:19" x14ac:dyDescent="0.25">
      <c r="A694" s="12">
        <v>693</v>
      </c>
      <c r="B694" s="12" t="s">
        <v>293</v>
      </c>
      <c r="C694" s="19">
        <v>31677136937815</v>
      </c>
      <c r="D694" s="20">
        <v>43015.505803472224</v>
      </c>
      <c r="E694" s="21">
        <v>43016.765903587962</v>
      </c>
      <c r="F694" s="13" t="s">
        <v>302</v>
      </c>
      <c r="G694" s="12">
        <v>4900</v>
      </c>
      <c r="H694" s="22" t="s">
        <v>114</v>
      </c>
      <c r="I694" s="22" t="s">
        <v>393</v>
      </c>
      <c r="J694" s="37">
        <f>INDEX('Bảng Giá'!$C$3:$H$18,MATCH('Raw Data'!P694,'Bảng Giá'!$B$3:$B$18,0),MATCH('Raw Data'!M694,'Bảng Giá'!$C$2:$H$2,0))</f>
        <v>54000</v>
      </c>
      <c r="K694" s="12">
        <v>54300</v>
      </c>
      <c r="L694" s="36">
        <f t="shared" si="60"/>
        <v>1.2601001157381688</v>
      </c>
      <c r="M694" t="str">
        <f>'References data'!H695</f>
        <v>Nội Vùng</v>
      </c>
      <c r="N694">
        <f t="shared" si="61"/>
        <v>4.9000000000000004</v>
      </c>
      <c r="O694">
        <f t="shared" si="62"/>
        <v>-300</v>
      </c>
      <c r="P694" t="str">
        <f>IF(AND(N694&gt;0,N694&lt;=0.05),'Bảng Giá'!$B$3,IF(AND(N694&lt;=0.1,N694&gt;0.05),'Bảng Giá'!$B$4,IF(AND('Raw Data'!N694&gt;0.1,'Raw Data'!N694&lt;=0.25),'Bảng Giá'!$B$5,IF(AND('Raw Data'!N694&gt;0.25,'Raw Data'!N694&lt;=0.5),'Bảng Giá'!$B$6,IF(AND('Raw Data'!N694&gt;0.5,'Raw Data'!N694&lt;=1),'Bảng Giá'!$B$7,IF(AND('Raw Data'!N694&gt;1,'Raw Data'!N694&lt;=1.5),'Bảng Giá'!$B$8,IF(AND('Raw Data'!N694&gt;1.5,'Raw Data'!N694&lt;=2),'Bảng Giá'!$B$9,IF(AND('Raw Data'!N694&gt;2,'Raw Data'!N694&lt;=2.5),'Bảng Giá'!$B$10,IF(AND('Raw Data'!N694&gt;2.5,'Raw Data'!N694&lt;=3),'Bảng Giá'!$B$11,IF(AND('Raw Data'!N694&gt;3,'Raw Data'!N694&lt;=3.5),'Bảng Giá'!$B$12,IF(AND('Raw Data'!N694&gt;3.5,'Raw Data'!N694&lt;=4),'Bảng Giá'!$B$13,IF(AND('Raw Data'!N694&gt;4,'Raw Data'!N694&lt;=4.5),'Bảng Giá'!$B$14,IF(AND('Raw Data'!N694&gt;4.5,'Raw Data'!N694&lt;=5),'Bảng Giá'!$B$15,IF(AND('Raw Data'!N694&gt;5,'Raw Data'!N694&lt;=5.5),'Bảng Giá'!$B$16,IF(AND('Raw Data'!N694&gt;5.5,'Raw Data'!N694&lt;=6),'Bảng Giá'!$B$17,'Bảng Giá'!$B$18)))))))))))))))</f>
        <v>4.5&lt;x&lt;=5</v>
      </c>
      <c r="Q694" s="48">
        <f t="shared" si="63"/>
        <v>-5.5248618784530384E-3</v>
      </c>
      <c r="R694">
        <f t="shared" si="64"/>
        <v>64800</v>
      </c>
      <c r="S694">
        <f t="shared" si="65"/>
        <v>10500</v>
      </c>
    </row>
    <row r="695" spans="1:19" x14ac:dyDescent="0.25">
      <c r="A695" s="12">
        <v>694</v>
      </c>
      <c r="B695" s="12" t="s">
        <v>293</v>
      </c>
      <c r="C695" s="19">
        <v>31677136939354</v>
      </c>
      <c r="D695" s="20">
        <v>43015.615792743054</v>
      </c>
      <c r="E695" s="21">
        <v>43017.720827395831</v>
      </c>
      <c r="F695" s="13" t="s">
        <v>302</v>
      </c>
      <c r="G695" s="12">
        <v>450</v>
      </c>
      <c r="H695" s="22" t="s">
        <v>114</v>
      </c>
      <c r="I695" s="22" t="s">
        <v>420</v>
      </c>
      <c r="J695" s="37">
        <f>INDEX('Bảng Giá'!$C$3:$H$18,MATCH('Raw Data'!P695,'Bảng Giá'!$B$3:$B$18,0),MATCH('Raw Data'!M695,'Bảng Giá'!$C$2:$H$2,0))</f>
        <v>20000</v>
      </c>
      <c r="K695" s="12">
        <v>20100</v>
      </c>
      <c r="L695" s="36">
        <f t="shared" si="60"/>
        <v>2.105034652777249</v>
      </c>
      <c r="M695" t="str">
        <f>'References data'!H696</f>
        <v>Nội Vùng</v>
      </c>
      <c r="N695">
        <f t="shared" si="61"/>
        <v>0.45</v>
      </c>
      <c r="O695">
        <f t="shared" si="62"/>
        <v>-100</v>
      </c>
      <c r="P695" t="str">
        <f>IF(AND(N695&gt;0,N695&lt;=0.05),'Bảng Giá'!$B$3,IF(AND(N695&lt;=0.1,N695&gt;0.05),'Bảng Giá'!$B$4,IF(AND('Raw Data'!N695&gt;0.1,'Raw Data'!N695&lt;=0.25),'Bảng Giá'!$B$5,IF(AND('Raw Data'!N695&gt;0.25,'Raw Data'!N695&lt;=0.5),'Bảng Giá'!$B$6,IF(AND('Raw Data'!N695&gt;0.5,'Raw Data'!N695&lt;=1),'Bảng Giá'!$B$7,IF(AND('Raw Data'!N695&gt;1,'Raw Data'!N695&lt;=1.5),'Bảng Giá'!$B$8,IF(AND('Raw Data'!N695&gt;1.5,'Raw Data'!N695&lt;=2),'Bảng Giá'!$B$9,IF(AND('Raw Data'!N695&gt;2,'Raw Data'!N695&lt;=2.5),'Bảng Giá'!$B$10,IF(AND('Raw Data'!N695&gt;2.5,'Raw Data'!N695&lt;=3),'Bảng Giá'!$B$11,IF(AND('Raw Data'!N695&gt;3,'Raw Data'!N695&lt;=3.5),'Bảng Giá'!$B$12,IF(AND('Raw Data'!N695&gt;3.5,'Raw Data'!N695&lt;=4),'Bảng Giá'!$B$13,IF(AND('Raw Data'!N695&gt;4,'Raw Data'!N695&lt;=4.5),'Bảng Giá'!$B$14,IF(AND('Raw Data'!N695&gt;4.5,'Raw Data'!N695&lt;=5),'Bảng Giá'!$B$15,IF(AND('Raw Data'!N695&gt;5,'Raw Data'!N695&lt;=5.5),'Bảng Giá'!$B$16,IF(AND('Raw Data'!N695&gt;5.5,'Raw Data'!N695&lt;=6),'Bảng Giá'!$B$17,'Bảng Giá'!$B$18)))))))))))))))</f>
        <v>0.25&lt;x&lt;=0.5</v>
      </c>
      <c r="Q695" s="48">
        <f t="shared" si="63"/>
        <v>-4.9751243781094526E-3</v>
      </c>
      <c r="R695">
        <f t="shared" si="64"/>
        <v>24000</v>
      </c>
      <c r="S695">
        <f t="shared" si="65"/>
        <v>3900</v>
      </c>
    </row>
    <row r="696" spans="1:19" x14ac:dyDescent="0.25">
      <c r="A696" s="12">
        <v>695</v>
      </c>
      <c r="B696" s="12" t="s">
        <v>293</v>
      </c>
      <c r="C696" s="19">
        <v>31677136981534</v>
      </c>
      <c r="D696" s="20">
        <v>43020.912987233794</v>
      </c>
      <c r="E696" s="21">
        <v>43021.46235347222</v>
      </c>
      <c r="F696" s="13" t="s">
        <v>302</v>
      </c>
      <c r="G696" s="12">
        <v>2550</v>
      </c>
      <c r="H696" s="22" t="s">
        <v>114</v>
      </c>
      <c r="I696" s="22" t="s">
        <v>97</v>
      </c>
      <c r="J696" s="37">
        <f>INDEX('Bảng Giá'!$C$3:$H$18,MATCH('Raw Data'!P696,'Bảng Giá'!$B$3:$B$18,0),MATCH('Raw Data'!M696,'Bảng Giá'!$C$2:$H$2,0))</f>
        <v>42500</v>
      </c>
      <c r="K696" s="12">
        <v>42800</v>
      </c>
      <c r="L696" s="36">
        <f t="shared" si="60"/>
        <v>0.54936623842513654</v>
      </c>
      <c r="M696" t="str">
        <f>'References data'!H697</f>
        <v>Nội Vùng</v>
      </c>
      <c r="N696">
        <f t="shared" si="61"/>
        <v>2.5499999999999998</v>
      </c>
      <c r="O696">
        <f t="shared" si="62"/>
        <v>-300</v>
      </c>
      <c r="P696" t="str">
        <f>IF(AND(N696&gt;0,N696&lt;=0.05),'Bảng Giá'!$B$3,IF(AND(N696&lt;=0.1,N696&gt;0.05),'Bảng Giá'!$B$4,IF(AND('Raw Data'!N696&gt;0.1,'Raw Data'!N696&lt;=0.25),'Bảng Giá'!$B$5,IF(AND('Raw Data'!N696&gt;0.25,'Raw Data'!N696&lt;=0.5),'Bảng Giá'!$B$6,IF(AND('Raw Data'!N696&gt;0.5,'Raw Data'!N696&lt;=1),'Bảng Giá'!$B$7,IF(AND('Raw Data'!N696&gt;1,'Raw Data'!N696&lt;=1.5),'Bảng Giá'!$B$8,IF(AND('Raw Data'!N696&gt;1.5,'Raw Data'!N696&lt;=2),'Bảng Giá'!$B$9,IF(AND('Raw Data'!N696&gt;2,'Raw Data'!N696&lt;=2.5),'Bảng Giá'!$B$10,IF(AND('Raw Data'!N696&gt;2.5,'Raw Data'!N696&lt;=3),'Bảng Giá'!$B$11,IF(AND('Raw Data'!N696&gt;3,'Raw Data'!N696&lt;=3.5),'Bảng Giá'!$B$12,IF(AND('Raw Data'!N696&gt;3.5,'Raw Data'!N696&lt;=4),'Bảng Giá'!$B$13,IF(AND('Raw Data'!N696&gt;4,'Raw Data'!N696&lt;=4.5),'Bảng Giá'!$B$14,IF(AND('Raw Data'!N696&gt;4.5,'Raw Data'!N696&lt;=5),'Bảng Giá'!$B$15,IF(AND('Raw Data'!N696&gt;5,'Raw Data'!N696&lt;=5.5),'Bảng Giá'!$B$16,IF(AND('Raw Data'!N696&gt;5.5,'Raw Data'!N696&lt;=6),'Bảng Giá'!$B$17,'Bảng Giá'!$B$18)))))))))))))))</f>
        <v>2.5&lt;x&lt;=3</v>
      </c>
      <c r="Q696" s="48">
        <f t="shared" si="63"/>
        <v>-7.0093457943925233E-3</v>
      </c>
      <c r="R696">
        <f t="shared" si="64"/>
        <v>51000</v>
      </c>
      <c r="S696">
        <f t="shared" si="65"/>
        <v>8200</v>
      </c>
    </row>
    <row r="697" spans="1:19" x14ac:dyDescent="0.25">
      <c r="A697" s="12">
        <v>696</v>
      </c>
      <c r="B697" s="12" t="s">
        <v>293</v>
      </c>
      <c r="C697" s="19">
        <v>31677136950003</v>
      </c>
      <c r="D697" s="20">
        <v>43019.451253587962</v>
      </c>
      <c r="E697" s="21">
        <v>43021.792668553244</v>
      </c>
      <c r="F697" s="13" t="s">
        <v>302</v>
      </c>
      <c r="G697" s="12">
        <v>750</v>
      </c>
      <c r="H697" s="22" t="s">
        <v>114</v>
      </c>
      <c r="I697" s="22" t="s">
        <v>421</v>
      </c>
      <c r="J697" s="37">
        <f>INDEX('Bảng Giá'!$C$3:$H$18,MATCH('Raw Data'!P697,'Bảng Giá'!$B$3:$B$18,0),MATCH('Raw Data'!M697,'Bảng Giá'!$C$2:$H$2,0))</f>
        <v>22500</v>
      </c>
      <c r="K697" s="12">
        <v>22700</v>
      </c>
      <c r="L697" s="36">
        <f t="shared" si="60"/>
        <v>2.3414149652817287</v>
      </c>
      <c r="M697" t="str">
        <f>'References data'!H698</f>
        <v>Nội Vùng</v>
      </c>
      <c r="N697">
        <f t="shared" si="61"/>
        <v>0.75</v>
      </c>
      <c r="O697">
        <f t="shared" si="62"/>
        <v>-200</v>
      </c>
      <c r="P697" t="str">
        <f>IF(AND(N697&gt;0,N697&lt;=0.05),'Bảng Giá'!$B$3,IF(AND(N697&lt;=0.1,N697&gt;0.05),'Bảng Giá'!$B$4,IF(AND('Raw Data'!N697&gt;0.1,'Raw Data'!N697&lt;=0.25),'Bảng Giá'!$B$5,IF(AND('Raw Data'!N697&gt;0.25,'Raw Data'!N697&lt;=0.5),'Bảng Giá'!$B$6,IF(AND('Raw Data'!N697&gt;0.5,'Raw Data'!N697&lt;=1),'Bảng Giá'!$B$7,IF(AND('Raw Data'!N697&gt;1,'Raw Data'!N697&lt;=1.5),'Bảng Giá'!$B$8,IF(AND('Raw Data'!N697&gt;1.5,'Raw Data'!N697&lt;=2),'Bảng Giá'!$B$9,IF(AND('Raw Data'!N697&gt;2,'Raw Data'!N697&lt;=2.5),'Bảng Giá'!$B$10,IF(AND('Raw Data'!N697&gt;2.5,'Raw Data'!N697&lt;=3),'Bảng Giá'!$B$11,IF(AND('Raw Data'!N697&gt;3,'Raw Data'!N697&lt;=3.5),'Bảng Giá'!$B$12,IF(AND('Raw Data'!N697&gt;3.5,'Raw Data'!N697&lt;=4),'Bảng Giá'!$B$13,IF(AND('Raw Data'!N697&gt;4,'Raw Data'!N697&lt;=4.5),'Bảng Giá'!$B$14,IF(AND('Raw Data'!N697&gt;4.5,'Raw Data'!N697&lt;=5),'Bảng Giá'!$B$15,IF(AND('Raw Data'!N697&gt;5,'Raw Data'!N697&lt;=5.5),'Bảng Giá'!$B$16,IF(AND('Raw Data'!N697&gt;5.5,'Raw Data'!N697&lt;=6),'Bảng Giá'!$B$17,'Bảng Giá'!$B$18)))))))))))))))</f>
        <v>0.5&lt;x&lt;=1</v>
      </c>
      <c r="Q697" s="48">
        <f t="shared" si="63"/>
        <v>-8.8105726872246704E-3</v>
      </c>
      <c r="R697">
        <f t="shared" si="64"/>
        <v>27000</v>
      </c>
      <c r="S697">
        <f t="shared" si="65"/>
        <v>4300</v>
      </c>
    </row>
    <row r="698" spans="1:19" x14ac:dyDescent="0.25">
      <c r="A698" s="12">
        <v>697</v>
      </c>
      <c r="B698" s="12" t="s">
        <v>293</v>
      </c>
      <c r="C698" s="19">
        <v>31677136991473</v>
      </c>
      <c r="D698" s="20">
        <v>43021.536623148146</v>
      </c>
      <c r="E698" s="21">
        <v>43022.528445173608</v>
      </c>
      <c r="F698" s="13" t="s">
        <v>302</v>
      </c>
      <c r="G698" s="12">
        <v>420</v>
      </c>
      <c r="H698" s="22" t="s">
        <v>114</v>
      </c>
      <c r="I698" s="22" t="s">
        <v>167</v>
      </c>
      <c r="J698" s="37">
        <f>INDEX('Bảng Giá'!$C$3:$H$18,MATCH('Raw Data'!P698,'Bảng Giá'!$B$3:$B$18,0),MATCH('Raw Data'!M698,'Bảng Giá'!$C$2:$H$2,0))</f>
        <v>20000</v>
      </c>
      <c r="K698" s="12">
        <v>20100</v>
      </c>
      <c r="L698" s="36">
        <f t="shared" si="60"/>
        <v>0.99182202546217013</v>
      </c>
      <c r="M698" t="str">
        <f>'References data'!H699</f>
        <v>Nội Vùng</v>
      </c>
      <c r="N698">
        <f t="shared" si="61"/>
        <v>0.42</v>
      </c>
      <c r="O698">
        <f t="shared" si="62"/>
        <v>-100</v>
      </c>
      <c r="P698" t="str">
        <f>IF(AND(N698&gt;0,N698&lt;=0.05),'Bảng Giá'!$B$3,IF(AND(N698&lt;=0.1,N698&gt;0.05),'Bảng Giá'!$B$4,IF(AND('Raw Data'!N698&gt;0.1,'Raw Data'!N698&lt;=0.25),'Bảng Giá'!$B$5,IF(AND('Raw Data'!N698&gt;0.25,'Raw Data'!N698&lt;=0.5),'Bảng Giá'!$B$6,IF(AND('Raw Data'!N698&gt;0.5,'Raw Data'!N698&lt;=1),'Bảng Giá'!$B$7,IF(AND('Raw Data'!N698&gt;1,'Raw Data'!N698&lt;=1.5),'Bảng Giá'!$B$8,IF(AND('Raw Data'!N698&gt;1.5,'Raw Data'!N698&lt;=2),'Bảng Giá'!$B$9,IF(AND('Raw Data'!N698&gt;2,'Raw Data'!N698&lt;=2.5),'Bảng Giá'!$B$10,IF(AND('Raw Data'!N698&gt;2.5,'Raw Data'!N698&lt;=3),'Bảng Giá'!$B$11,IF(AND('Raw Data'!N698&gt;3,'Raw Data'!N698&lt;=3.5),'Bảng Giá'!$B$12,IF(AND('Raw Data'!N698&gt;3.5,'Raw Data'!N698&lt;=4),'Bảng Giá'!$B$13,IF(AND('Raw Data'!N698&gt;4,'Raw Data'!N698&lt;=4.5),'Bảng Giá'!$B$14,IF(AND('Raw Data'!N698&gt;4.5,'Raw Data'!N698&lt;=5),'Bảng Giá'!$B$15,IF(AND('Raw Data'!N698&gt;5,'Raw Data'!N698&lt;=5.5),'Bảng Giá'!$B$16,IF(AND('Raw Data'!N698&gt;5.5,'Raw Data'!N698&lt;=6),'Bảng Giá'!$B$17,'Bảng Giá'!$B$18)))))))))))))))</f>
        <v>0.25&lt;x&lt;=0.5</v>
      </c>
      <c r="Q698" s="48">
        <f t="shared" si="63"/>
        <v>-4.9751243781094526E-3</v>
      </c>
      <c r="R698">
        <f t="shared" si="64"/>
        <v>24000</v>
      </c>
      <c r="S698">
        <f t="shared" si="65"/>
        <v>3900</v>
      </c>
    </row>
    <row r="699" spans="1:19" x14ac:dyDescent="0.25">
      <c r="A699" s="12">
        <v>698</v>
      </c>
      <c r="B699" s="12" t="s">
        <v>293</v>
      </c>
      <c r="C699" s="19">
        <v>31677136981079</v>
      </c>
      <c r="D699" s="20">
        <v>43020.91295471065</v>
      </c>
      <c r="E699" s="21">
        <v>43022.569709293981</v>
      </c>
      <c r="F699" s="13" t="s">
        <v>302</v>
      </c>
      <c r="G699" s="12">
        <v>1950</v>
      </c>
      <c r="H699" s="22" t="s">
        <v>114</v>
      </c>
      <c r="I699" s="22" t="s">
        <v>386</v>
      </c>
      <c r="J699" s="37">
        <f>INDEX('Bảng Giá'!$C$3:$H$18,MATCH('Raw Data'!P699,'Bảng Giá'!$B$3:$B$18,0),MATCH('Raw Data'!M699,'Bảng Giá'!$C$2:$H$2,0))</f>
        <v>32000</v>
      </c>
      <c r="K699" s="12">
        <v>32200</v>
      </c>
      <c r="L699" s="36">
        <f t="shared" si="60"/>
        <v>1.6567545833313488</v>
      </c>
      <c r="M699" t="str">
        <f>'References data'!H700</f>
        <v>Nội Vùng</v>
      </c>
      <c r="N699">
        <f t="shared" si="61"/>
        <v>1.95</v>
      </c>
      <c r="O699">
        <f t="shared" si="62"/>
        <v>-200</v>
      </c>
      <c r="P699" t="str">
        <f>IF(AND(N699&gt;0,N699&lt;=0.05),'Bảng Giá'!$B$3,IF(AND(N699&lt;=0.1,N699&gt;0.05),'Bảng Giá'!$B$4,IF(AND('Raw Data'!N699&gt;0.1,'Raw Data'!N699&lt;=0.25),'Bảng Giá'!$B$5,IF(AND('Raw Data'!N699&gt;0.25,'Raw Data'!N699&lt;=0.5),'Bảng Giá'!$B$6,IF(AND('Raw Data'!N699&gt;0.5,'Raw Data'!N699&lt;=1),'Bảng Giá'!$B$7,IF(AND('Raw Data'!N699&gt;1,'Raw Data'!N699&lt;=1.5),'Bảng Giá'!$B$8,IF(AND('Raw Data'!N699&gt;1.5,'Raw Data'!N699&lt;=2),'Bảng Giá'!$B$9,IF(AND('Raw Data'!N699&gt;2,'Raw Data'!N699&lt;=2.5),'Bảng Giá'!$B$10,IF(AND('Raw Data'!N699&gt;2.5,'Raw Data'!N699&lt;=3),'Bảng Giá'!$B$11,IF(AND('Raw Data'!N699&gt;3,'Raw Data'!N699&lt;=3.5),'Bảng Giá'!$B$12,IF(AND('Raw Data'!N699&gt;3.5,'Raw Data'!N699&lt;=4),'Bảng Giá'!$B$13,IF(AND('Raw Data'!N699&gt;4,'Raw Data'!N699&lt;=4.5),'Bảng Giá'!$B$14,IF(AND('Raw Data'!N699&gt;4.5,'Raw Data'!N699&lt;=5),'Bảng Giá'!$B$15,IF(AND('Raw Data'!N699&gt;5,'Raw Data'!N699&lt;=5.5),'Bảng Giá'!$B$16,IF(AND('Raw Data'!N699&gt;5.5,'Raw Data'!N699&lt;=6),'Bảng Giá'!$B$17,'Bảng Giá'!$B$18)))))))))))))))</f>
        <v>1.5&lt;x&lt;=2</v>
      </c>
      <c r="Q699" s="48">
        <f t="shared" si="63"/>
        <v>-6.2111801242236021E-3</v>
      </c>
      <c r="R699">
        <f t="shared" si="64"/>
        <v>38400</v>
      </c>
      <c r="S699">
        <f t="shared" si="65"/>
        <v>6200</v>
      </c>
    </row>
    <row r="700" spans="1:19" x14ac:dyDescent="0.25">
      <c r="A700" s="12">
        <v>699</v>
      </c>
      <c r="B700" s="12" t="s">
        <v>293</v>
      </c>
      <c r="C700" s="19">
        <v>31677136979011</v>
      </c>
      <c r="D700" s="20">
        <v>43020.886353391201</v>
      </c>
      <c r="E700" s="21">
        <v>43023.783235532406</v>
      </c>
      <c r="F700" s="13" t="s">
        <v>302</v>
      </c>
      <c r="G700" s="12">
        <v>800</v>
      </c>
      <c r="H700" s="22" t="s">
        <v>114</v>
      </c>
      <c r="I700" s="22" t="s">
        <v>422</v>
      </c>
      <c r="J700" s="37">
        <f>INDEX('Bảng Giá'!$C$3:$H$18,MATCH('Raw Data'!P700,'Bảng Giá'!$B$3:$B$18,0),MATCH('Raw Data'!M700,'Bảng Giá'!$C$2:$H$2,0))</f>
        <v>22500</v>
      </c>
      <c r="K700" s="12">
        <v>22700</v>
      </c>
      <c r="L700" s="36">
        <f t="shared" si="60"/>
        <v>2.896882141205424</v>
      </c>
      <c r="M700" t="str">
        <f>'References data'!H701</f>
        <v>Nội Vùng</v>
      </c>
      <c r="N700">
        <f t="shared" si="61"/>
        <v>0.8</v>
      </c>
      <c r="O700">
        <f t="shared" si="62"/>
        <v>-200</v>
      </c>
      <c r="P700" t="str">
        <f>IF(AND(N700&gt;0,N700&lt;=0.05),'Bảng Giá'!$B$3,IF(AND(N700&lt;=0.1,N700&gt;0.05),'Bảng Giá'!$B$4,IF(AND('Raw Data'!N700&gt;0.1,'Raw Data'!N700&lt;=0.25),'Bảng Giá'!$B$5,IF(AND('Raw Data'!N700&gt;0.25,'Raw Data'!N700&lt;=0.5),'Bảng Giá'!$B$6,IF(AND('Raw Data'!N700&gt;0.5,'Raw Data'!N700&lt;=1),'Bảng Giá'!$B$7,IF(AND('Raw Data'!N700&gt;1,'Raw Data'!N700&lt;=1.5),'Bảng Giá'!$B$8,IF(AND('Raw Data'!N700&gt;1.5,'Raw Data'!N700&lt;=2),'Bảng Giá'!$B$9,IF(AND('Raw Data'!N700&gt;2,'Raw Data'!N700&lt;=2.5),'Bảng Giá'!$B$10,IF(AND('Raw Data'!N700&gt;2.5,'Raw Data'!N700&lt;=3),'Bảng Giá'!$B$11,IF(AND('Raw Data'!N700&gt;3,'Raw Data'!N700&lt;=3.5),'Bảng Giá'!$B$12,IF(AND('Raw Data'!N700&gt;3.5,'Raw Data'!N700&lt;=4),'Bảng Giá'!$B$13,IF(AND('Raw Data'!N700&gt;4,'Raw Data'!N700&lt;=4.5),'Bảng Giá'!$B$14,IF(AND('Raw Data'!N700&gt;4.5,'Raw Data'!N700&lt;=5),'Bảng Giá'!$B$15,IF(AND('Raw Data'!N700&gt;5,'Raw Data'!N700&lt;=5.5),'Bảng Giá'!$B$16,IF(AND('Raw Data'!N700&gt;5.5,'Raw Data'!N700&lt;=6),'Bảng Giá'!$B$17,'Bảng Giá'!$B$18)))))))))))))))</f>
        <v>0.5&lt;x&lt;=1</v>
      </c>
      <c r="Q700" s="48">
        <f t="shared" si="63"/>
        <v>-8.8105726872246704E-3</v>
      </c>
      <c r="R700">
        <f t="shared" si="64"/>
        <v>27000</v>
      </c>
      <c r="S700">
        <f t="shared" si="65"/>
        <v>4300</v>
      </c>
    </row>
    <row r="701" spans="1:19" x14ac:dyDescent="0.25">
      <c r="A701" s="12">
        <v>700</v>
      </c>
      <c r="B701" s="12" t="s">
        <v>293</v>
      </c>
      <c r="C701" s="19">
        <v>31677136991564</v>
      </c>
      <c r="D701" s="20">
        <v>43021.46610046296</v>
      </c>
      <c r="E701" s="21">
        <v>43022.717120451387</v>
      </c>
      <c r="F701" s="13" t="s">
        <v>302</v>
      </c>
      <c r="G701" s="12">
        <v>940</v>
      </c>
      <c r="H701" s="22" t="s">
        <v>114</v>
      </c>
      <c r="I701" s="22" t="s">
        <v>97</v>
      </c>
      <c r="J701" s="37">
        <f>INDEX('Bảng Giá'!$C$3:$H$18,MATCH('Raw Data'!P701,'Bảng Giá'!$B$3:$B$18,0),MATCH('Raw Data'!M701,'Bảng Giá'!$C$2:$H$2,0))</f>
        <v>22500</v>
      </c>
      <c r="K701" s="12">
        <v>22700</v>
      </c>
      <c r="L701" s="36">
        <f t="shared" si="60"/>
        <v>1.2510199884272879</v>
      </c>
      <c r="M701" t="str">
        <f>'References data'!H702</f>
        <v>Nội Vùng</v>
      </c>
      <c r="N701">
        <f t="shared" si="61"/>
        <v>0.94</v>
      </c>
      <c r="O701">
        <f t="shared" si="62"/>
        <v>-200</v>
      </c>
      <c r="P701" t="str">
        <f>IF(AND(N701&gt;0,N701&lt;=0.05),'Bảng Giá'!$B$3,IF(AND(N701&lt;=0.1,N701&gt;0.05),'Bảng Giá'!$B$4,IF(AND('Raw Data'!N701&gt;0.1,'Raw Data'!N701&lt;=0.25),'Bảng Giá'!$B$5,IF(AND('Raw Data'!N701&gt;0.25,'Raw Data'!N701&lt;=0.5),'Bảng Giá'!$B$6,IF(AND('Raw Data'!N701&gt;0.5,'Raw Data'!N701&lt;=1),'Bảng Giá'!$B$7,IF(AND('Raw Data'!N701&gt;1,'Raw Data'!N701&lt;=1.5),'Bảng Giá'!$B$8,IF(AND('Raw Data'!N701&gt;1.5,'Raw Data'!N701&lt;=2),'Bảng Giá'!$B$9,IF(AND('Raw Data'!N701&gt;2,'Raw Data'!N701&lt;=2.5),'Bảng Giá'!$B$10,IF(AND('Raw Data'!N701&gt;2.5,'Raw Data'!N701&lt;=3),'Bảng Giá'!$B$11,IF(AND('Raw Data'!N701&gt;3,'Raw Data'!N701&lt;=3.5),'Bảng Giá'!$B$12,IF(AND('Raw Data'!N701&gt;3.5,'Raw Data'!N701&lt;=4),'Bảng Giá'!$B$13,IF(AND('Raw Data'!N701&gt;4,'Raw Data'!N701&lt;=4.5),'Bảng Giá'!$B$14,IF(AND('Raw Data'!N701&gt;4.5,'Raw Data'!N701&lt;=5),'Bảng Giá'!$B$15,IF(AND('Raw Data'!N701&gt;5,'Raw Data'!N701&lt;=5.5),'Bảng Giá'!$B$16,IF(AND('Raw Data'!N701&gt;5.5,'Raw Data'!N701&lt;=6),'Bảng Giá'!$B$17,'Bảng Giá'!$B$18)))))))))))))))</f>
        <v>0.5&lt;x&lt;=1</v>
      </c>
      <c r="Q701" s="48">
        <f t="shared" si="63"/>
        <v>-8.8105726872246704E-3</v>
      </c>
      <c r="R701">
        <f t="shared" si="64"/>
        <v>27000</v>
      </c>
      <c r="S701">
        <f t="shared" si="65"/>
        <v>4300</v>
      </c>
    </row>
    <row r="702" spans="1:19" x14ac:dyDescent="0.25">
      <c r="A702" s="12">
        <v>701</v>
      </c>
      <c r="B702" s="12" t="s">
        <v>293</v>
      </c>
      <c r="C702" s="19">
        <v>31677136992066</v>
      </c>
      <c r="D702" s="20">
        <v>43021.536614386576</v>
      </c>
      <c r="E702" s="21">
        <v>43022.594634456022</v>
      </c>
      <c r="F702" s="13" t="s">
        <v>302</v>
      </c>
      <c r="G702" s="12">
        <v>800</v>
      </c>
      <c r="H702" s="22" t="s">
        <v>114</v>
      </c>
      <c r="I702" s="22" t="s">
        <v>415</v>
      </c>
      <c r="J702" s="37">
        <f>INDEX('Bảng Giá'!$C$3:$H$18,MATCH('Raw Data'!P702,'Bảng Giá'!$B$3:$B$18,0),MATCH('Raw Data'!M702,'Bảng Giá'!$C$2:$H$2,0))</f>
        <v>22500</v>
      </c>
      <c r="K702" s="12">
        <v>22700</v>
      </c>
      <c r="L702" s="36">
        <f t="shared" si="60"/>
        <v>1.0580200694457744</v>
      </c>
      <c r="M702" t="str">
        <f>'References data'!H703</f>
        <v>Nội Vùng</v>
      </c>
      <c r="N702">
        <f t="shared" si="61"/>
        <v>0.8</v>
      </c>
      <c r="O702">
        <f t="shared" si="62"/>
        <v>-200</v>
      </c>
      <c r="P702" t="str">
        <f>IF(AND(N702&gt;0,N702&lt;=0.05),'Bảng Giá'!$B$3,IF(AND(N702&lt;=0.1,N702&gt;0.05),'Bảng Giá'!$B$4,IF(AND('Raw Data'!N702&gt;0.1,'Raw Data'!N702&lt;=0.25),'Bảng Giá'!$B$5,IF(AND('Raw Data'!N702&gt;0.25,'Raw Data'!N702&lt;=0.5),'Bảng Giá'!$B$6,IF(AND('Raw Data'!N702&gt;0.5,'Raw Data'!N702&lt;=1),'Bảng Giá'!$B$7,IF(AND('Raw Data'!N702&gt;1,'Raw Data'!N702&lt;=1.5),'Bảng Giá'!$B$8,IF(AND('Raw Data'!N702&gt;1.5,'Raw Data'!N702&lt;=2),'Bảng Giá'!$B$9,IF(AND('Raw Data'!N702&gt;2,'Raw Data'!N702&lt;=2.5),'Bảng Giá'!$B$10,IF(AND('Raw Data'!N702&gt;2.5,'Raw Data'!N702&lt;=3),'Bảng Giá'!$B$11,IF(AND('Raw Data'!N702&gt;3,'Raw Data'!N702&lt;=3.5),'Bảng Giá'!$B$12,IF(AND('Raw Data'!N702&gt;3.5,'Raw Data'!N702&lt;=4),'Bảng Giá'!$B$13,IF(AND('Raw Data'!N702&gt;4,'Raw Data'!N702&lt;=4.5),'Bảng Giá'!$B$14,IF(AND('Raw Data'!N702&gt;4.5,'Raw Data'!N702&lt;=5),'Bảng Giá'!$B$15,IF(AND('Raw Data'!N702&gt;5,'Raw Data'!N702&lt;=5.5),'Bảng Giá'!$B$16,IF(AND('Raw Data'!N702&gt;5.5,'Raw Data'!N702&lt;=6),'Bảng Giá'!$B$17,'Bảng Giá'!$B$18)))))))))))))))</f>
        <v>0.5&lt;x&lt;=1</v>
      </c>
      <c r="Q702" s="48">
        <f t="shared" si="63"/>
        <v>-8.8105726872246704E-3</v>
      </c>
      <c r="R702">
        <f t="shared" si="64"/>
        <v>27000</v>
      </c>
      <c r="S702">
        <f t="shared" si="65"/>
        <v>4300</v>
      </c>
    </row>
    <row r="703" spans="1:19" x14ac:dyDescent="0.25">
      <c r="A703" s="12">
        <v>702</v>
      </c>
      <c r="B703" s="12" t="s">
        <v>293</v>
      </c>
      <c r="C703" s="19">
        <v>31677136986751</v>
      </c>
      <c r="D703" s="20">
        <v>43021.536780439812</v>
      </c>
      <c r="E703" s="21">
        <v>43023.437637384261</v>
      </c>
      <c r="F703" s="13" t="s">
        <v>302</v>
      </c>
      <c r="G703" s="12">
        <v>2350</v>
      </c>
      <c r="H703" s="22" t="s">
        <v>114</v>
      </c>
      <c r="I703" s="22" t="s">
        <v>190</v>
      </c>
      <c r="J703" s="37">
        <f>INDEX('Bảng Giá'!$C$3:$H$18,MATCH('Raw Data'!P703,'Bảng Giá'!$B$3:$B$18,0),MATCH('Raw Data'!M703,'Bảng Giá'!$C$2:$H$2,0))</f>
        <v>38000</v>
      </c>
      <c r="K703" s="12">
        <v>38200</v>
      </c>
      <c r="L703" s="36">
        <f t="shared" si="60"/>
        <v>1.9008569444486056</v>
      </c>
      <c r="M703" t="str">
        <f>'References data'!H704</f>
        <v>Nội Vùng</v>
      </c>
      <c r="N703">
        <f t="shared" si="61"/>
        <v>2.35</v>
      </c>
      <c r="O703">
        <f t="shared" si="62"/>
        <v>-200</v>
      </c>
      <c r="P703" t="str">
        <f>IF(AND(N703&gt;0,N703&lt;=0.05),'Bảng Giá'!$B$3,IF(AND(N703&lt;=0.1,N703&gt;0.05),'Bảng Giá'!$B$4,IF(AND('Raw Data'!N703&gt;0.1,'Raw Data'!N703&lt;=0.25),'Bảng Giá'!$B$5,IF(AND('Raw Data'!N703&gt;0.25,'Raw Data'!N703&lt;=0.5),'Bảng Giá'!$B$6,IF(AND('Raw Data'!N703&gt;0.5,'Raw Data'!N703&lt;=1),'Bảng Giá'!$B$7,IF(AND('Raw Data'!N703&gt;1,'Raw Data'!N703&lt;=1.5),'Bảng Giá'!$B$8,IF(AND('Raw Data'!N703&gt;1.5,'Raw Data'!N703&lt;=2),'Bảng Giá'!$B$9,IF(AND('Raw Data'!N703&gt;2,'Raw Data'!N703&lt;=2.5),'Bảng Giá'!$B$10,IF(AND('Raw Data'!N703&gt;2.5,'Raw Data'!N703&lt;=3),'Bảng Giá'!$B$11,IF(AND('Raw Data'!N703&gt;3,'Raw Data'!N703&lt;=3.5),'Bảng Giá'!$B$12,IF(AND('Raw Data'!N703&gt;3.5,'Raw Data'!N703&lt;=4),'Bảng Giá'!$B$13,IF(AND('Raw Data'!N703&gt;4,'Raw Data'!N703&lt;=4.5),'Bảng Giá'!$B$14,IF(AND('Raw Data'!N703&gt;4.5,'Raw Data'!N703&lt;=5),'Bảng Giá'!$B$15,IF(AND('Raw Data'!N703&gt;5,'Raw Data'!N703&lt;=5.5),'Bảng Giá'!$B$16,IF(AND('Raw Data'!N703&gt;5.5,'Raw Data'!N703&lt;=6),'Bảng Giá'!$B$17,'Bảng Giá'!$B$18)))))))))))))))</f>
        <v>2&lt;x&lt;=2.5</v>
      </c>
      <c r="Q703" s="48">
        <f t="shared" si="63"/>
        <v>-5.235602094240838E-3</v>
      </c>
      <c r="R703">
        <f t="shared" si="64"/>
        <v>45600</v>
      </c>
      <c r="S703">
        <f t="shared" si="65"/>
        <v>7400</v>
      </c>
    </row>
    <row r="704" spans="1:19" x14ac:dyDescent="0.25">
      <c r="A704" s="12">
        <v>703</v>
      </c>
      <c r="B704" s="12" t="s">
        <v>293</v>
      </c>
      <c r="C704" s="19">
        <v>31677136980165</v>
      </c>
      <c r="D704" s="20">
        <v>43020.912907905091</v>
      </c>
      <c r="E704" s="21">
        <v>43023.63082982639</v>
      </c>
      <c r="F704" s="13" t="s">
        <v>302</v>
      </c>
      <c r="G704" s="12">
        <v>1485</v>
      </c>
      <c r="H704" s="22" t="s">
        <v>114</v>
      </c>
      <c r="I704" s="22" t="s">
        <v>355</v>
      </c>
      <c r="J704" s="37">
        <f>INDEX('Bảng Giá'!$C$3:$H$18,MATCH('Raw Data'!P704,'Bảng Giá'!$B$3:$B$18,0),MATCH('Raw Data'!M704,'Bảng Giá'!$C$2:$H$2,0))</f>
        <v>27500</v>
      </c>
      <c r="K704" s="12">
        <v>27700</v>
      </c>
      <c r="L704" s="36">
        <f t="shared" si="60"/>
        <v>2.7179219212994212</v>
      </c>
      <c r="M704" t="str">
        <f>'References data'!H705</f>
        <v>Nội Vùng</v>
      </c>
      <c r="N704">
        <f t="shared" si="61"/>
        <v>1.4850000000000001</v>
      </c>
      <c r="O704">
        <f t="shared" si="62"/>
        <v>-200</v>
      </c>
      <c r="P704" t="str">
        <f>IF(AND(N704&gt;0,N704&lt;=0.05),'Bảng Giá'!$B$3,IF(AND(N704&lt;=0.1,N704&gt;0.05),'Bảng Giá'!$B$4,IF(AND('Raw Data'!N704&gt;0.1,'Raw Data'!N704&lt;=0.25),'Bảng Giá'!$B$5,IF(AND('Raw Data'!N704&gt;0.25,'Raw Data'!N704&lt;=0.5),'Bảng Giá'!$B$6,IF(AND('Raw Data'!N704&gt;0.5,'Raw Data'!N704&lt;=1),'Bảng Giá'!$B$7,IF(AND('Raw Data'!N704&gt;1,'Raw Data'!N704&lt;=1.5),'Bảng Giá'!$B$8,IF(AND('Raw Data'!N704&gt;1.5,'Raw Data'!N704&lt;=2),'Bảng Giá'!$B$9,IF(AND('Raw Data'!N704&gt;2,'Raw Data'!N704&lt;=2.5),'Bảng Giá'!$B$10,IF(AND('Raw Data'!N704&gt;2.5,'Raw Data'!N704&lt;=3),'Bảng Giá'!$B$11,IF(AND('Raw Data'!N704&gt;3,'Raw Data'!N704&lt;=3.5),'Bảng Giá'!$B$12,IF(AND('Raw Data'!N704&gt;3.5,'Raw Data'!N704&lt;=4),'Bảng Giá'!$B$13,IF(AND('Raw Data'!N704&gt;4,'Raw Data'!N704&lt;=4.5),'Bảng Giá'!$B$14,IF(AND('Raw Data'!N704&gt;4.5,'Raw Data'!N704&lt;=5),'Bảng Giá'!$B$15,IF(AND('Raw Data'!N704&gt;5,'Raw Data'!N704&lt;=5.5),'Bảng Giá'!$B$16,IF(AND('Raw Data'!N704&gt;5.5,'Raw Data'!N704&lt;=6),'Bảng Giá'!$B$17,'Bảng Giá'!$B$18)))))))))))))))</f>
        <v>1&lt;x&lt;=1.5</v>
      </c>
      <c r="Q704" s="48">
        <f t="shared" si="63"/>
        <v>-7.2202166064981952E-3</v>
      </c>
      <c r="R704">
        <f t="shared" si="64"/>
        <v>33000</v>
      </c>
      <c r="S704">
        <f t="shared" si="65"/>
        <v>5300</v>
      </c>
    </row>
    <row r="705" spans="1:19" x14ac:dyDescent="0.25">
      <c r="A705" s="12">
        <v>704</v>
      </c>
      <c r="B705" s="12" t="s">
        <v>293</v>
      </c>
      <c r="C705" s="19">
        <v>31677136980509</v>
      </c>
      <c r="D705" s="20">
        <v>43020.859999733795</v>
      </c>
      <c r="E705" s="21">
        <v>43022.817803738428</v>
      </c>
      <c r="F705" s="13" t="s">
        <v>302</v>
      </c>
      <c r="G705" s="12">
        <v>210</v>
      </c>
      <c r="H705" s="22" t="s">
        <v>114</v>
      </c>
      <c r="I705" s="22" t="s">
        <v>368</v>
      </c>
      <c r="J705" s="37">
        <f>INDEX('Bảng Giá'!$C$3:$H$18,MATCH('Raw Data'!P705,'Bảng Giá'!$B$3:$B$18,0),MATCH('Raw Data'!M705,'Bảng Giá'!$C$2:$H$2,0))</f>
        <v>20000</v>
      </c>
      <c r="K705" s="12">
        <v>20100</v>
      </c>
      <c r="L705" s="36">
        <f t="shared" si="60"/>
        <v>1.957804004632635</v>
      </c>
      <c r="M705" t="str">
        <f>'References data'!H706</f>
        <v>Nội Vùng</v>
      </c>
      <c r="N705">
        <f t="shared" si="61"/>
        <v>0.21</v>
      </c>
      <c r="O705">
        <f t="shared" si="62"/>
        <v>-100</v>
      </c>
      <c r="P705" t="str">
        <f>IF(AND(N705&gt;0,N705&lt;=0.05),'Bảng Giá'!$B$3,IF(AND(N705&lt;=0.1,N705&gt;0.05),'Bảng Giá'!$B$4,IF(AND('Raw Data'!N705&gt;0.1,'Raw Data'!N705&lt;=0.25),'Bảng Giá'!$B$5,IF(AND('Raw Data'!N705&gt;0.25,'Raw Data'!N705&lt;=0.5),'Bảng Giá'!$B$6,IF(AND('Raw Data'!N705&gt;0.5,'Raw Data'!N705&lt;=1),'Bảng Giá'!$B$7,IF(AND('Raw Data'!N705&gt;1,'Raw Data'!N705&lt;=1.5),'Bảng Giá'!$B$8,IF(AND('Raw Data'!N705&gt;1.5,'Raw Data'!N705&lt;=2),'Bảng Giá'!$B$9,IF(AND('Raw Data'!N705&gt;2,'Raw Data'!N705&lt;=2.5),'Bảng Giá'!$B$10,IF(AND('Raw Data'!N705&gt;2.5,'Raw Data'!N705&lt;=3),'Bảng Giá'!$B$11,IF(AND('Raw Data'!N705&gt;3,'Raw Data'!N705&lt;=3.5),'Bảng Giá'!$B$12,IF(AND('Raw Data'!N705&gt;3.5,'Raw Data'!N705&lt;=4),'Bảng Giá'!$B$13,IF(AND('Raw Data'!N705&gt;4,'Raw Data'!N705&lt;=4.5),'Bảng Giá'!$B$14,IF(AND('Raw Data'!N705&gt;4.5,'Raw Data'!N705&lt;=5),'Bảng Giá'!$B$15,IF(AND('Raw Data'!N705&gt;5,'Raw Data'!N705&lt;=5.5),'Bảng Giá'!$B$16,IF(AND('Raw Data'!N705&gt;5.5,'Raw Data'!N705&lt;=6),'Bảng Giá'!$B$17,'Bảng Giá'!$B$18)))))))))))))))</f>
        <v>0.1&lt;x&lt;=0.25</v>
      </c>
      <c r="Q705" s="48">
        <f t="shared" si="63"/>
        <v>-4.9751243781094526E-3</v>
      </c>
      <c r="R705">
        <f t="shared" si="64"/>
        <v>24000</v>
      </c>
      <c r="S705">
        <f t="shared" si="65"/>
        <v>3900</v>
      </c>
    </row>
    <row r="706" spans="1:19" x14ac:dyDescent="0.25">
      <c r="A706" s="12">
        <v>705</v>
      </c>
      <c r="B706" s="12" t="s">
        <v>293</v>
      </c>
      <c r="C706" s="19">
        <v>31677136950745</v>
      </c>
      <c r="D706" s="20">
        <v>43020.433783449073</v>
      </c>
      <c r="E706" s="21">
        <v>43021.441941435187</v>
      </c>
      <c r="F706" s="13" t="s">
        <v>302</v>
      </c>
      <c r="G706" s="12">
        <v>300</v>
      </c>
      <c r="H706" s="22" t="s">
        <v>114</v>
      </c>
      <c r="I706" s="22" t="s">
        <v>179</v>
      </c>
      <c r="J706" s="37">
        <f>INDEX('Bảng Giá'!$C$3:$H$18,MATCH('Raw Data'!P706,'Bảng Giá'!$B$3:$B$18,0),MATCH('Raw Data'!M706,'Bảng Giá'!$C$2:$H$2,0))</f>
        <v>20000</v>
      </c>
      <c r="K706" s="12">
        <v>20100</v>
      </c>
      <c r="L706" s="36">
        <f t="shared" si="60"/>
        <v>1.0081579861143837</v>
      </c>
      <c r="M706" t="str">
        <f>'References data'!H707</f>
        <v>Nội Vùng</v>
      </c>
      <c r="N706">
        <f t="shared" si="61"/>
        <v>0.3</v>
      </c>
      <c r="O706">
        <f t="shared" si="62"/>
        <v>-100</v>
      </c>
      <c r="P706" t="str">
        <f>IF(AND(N706&gt;0,N706&lt;=0.05),'Bảng Giá'!$B$3,IF(AND(N706&lt;=0.1,N706&gt;0.05),'Bảng Giá'!$B$4,IF(AND('Raw Data'!N706&gt;0.1,'Raw Data'!N706&lt;=0.25),'Bảng Giá'!$B$5,IF(AND('Raw Data'!N706&gt;0.25,'Raw Data'!N706&lt;=0.5),'Bảng Giá'!$B$6,IF(AND('Raw Data'!N706&gt;0.5,'Raw Data'!N706&lt;=1),'Bảng Giá'!$B$7,IF(AND('Raw Data'!N706&gt;1,'Raw Data'!N706&lt;=1.5),'Bảng Giá'!$B$8,IF(AND('Raw Data'!N706&gt;1.5,'Raw Data'!N706&lt;=2),'Bảng Giá'!$B$9,IF(AND('Raw Data'!N706&gt;2,'Raw Data'!N706&lt;=2.5),'Bảng Giá'!$B$10,IF(AND('Raw Data'!N706&gt;2.5,'Raw Data'!N706&lt;=3),'Bảng Giá'!$B$11,IF(AND('Raw Data'!N706&gt;3,'Raw Data'!N706&lt;=3.5),'Bảng Giá'!$B$12,IF(AND('Raw Data'!N706&gt;3.5,'Raw Data'!N706&lt;=4),'Bảng Giá'!$B$13,IF(AND('Raw Data'!N706&gt;4,'Raw Data'!N706&lt;=4.5),'Bảng Giá'!$B$14,IF(AND('Raw Data'!N706&gt;4.5,'Raw Data'!N706&lt;=5),'Bảng Giá'!$B$15,IF(AND('Raw Data'!N706&gt;5,'Raw Data'!N706&lt;=5.5),'Bảng Giá'!$B$16,IF(AND('Raw Data'!N706&gt;5.5,'Raw Data'!N706&lt;=6),'Bảng Giá'!$B$17,'Bảng Giá'!$B$18)))))))))))))))</f>
        <v>0.25&lt;x&lt;=0.5</v>
      </c>
      <c r="Q706" s="48">
        <f t="shared" si="63"/>
        <v>-4.9751243781094526E-3</v>
      </c>
      <c r="R706">
        <f t="shared" si="64"/>
        <v>24000</v>
      </c>
      <c r="S706">
        <f t="shared" si="65"/>
        <v>3900</v>
      </c>
    </row>
    <row r="707" spans="1:19" x14ac:dyDescent="0.25">
      <c r="A707" s="12">
        <v>706</v>
      </c>
      <c r="B707" s="12" t="s">
        <v>293</v>
      </c>
      <c r="C707" s="19">
        <v>31677136949662</v>
      </c>
      <c r="D707" s="20">
        <v>43019.451254976855</v>
      </c>
      <c r="E707" s="21">
        <v>43020.519701041667</v>
      </c>
      <c r="F707" s="13" t="s">
        <v>302</v>
      </c>
      <c r="G707" s="12">
        <v>1100</v>
      </c>
      <c r="H707" s="22" t="s">
        <v>114</v>
      </c>
      <c r="I707" s="22" t="s">
        <v>423</v>
      </c>
      <c r="J707" s="37">
        <f>INDEX('Bảng Giá'!$C$3:$H$18,MATCH('Raw Data'!P707,'Bảng Giá'!$B$3:$B$18,0),MATCH('Raw Data'!M707,'Bảng Giá'!$C$2:$H$2,0))</f>
        <v>27500</v>
      </c>
      <c r="K707" s="12">
        <v>27700</v>
      </c>
      <c r="L707" s="36">
        <f t="shared" ref="L707:L770" si="66">E707-D707</f>
        <v>1.0684460648117238</v>
      </c>
      <c r="M707" t="str">
        <f>'References data'!H708</f>
        <v>Nội Vùng</v>
      </c>
      <c r="N707">
        <f t="shared" ref="N707:N770" si="67">G707/1000</f>
        <v>1.1000000000000001</v>
      </c>
      <c r="O707">
        <f t="shared" ref="O707:O770" si="68">J707-K707</f>
        <v>-200</v>
      </c>
      <c r="P707" t="str">
        <f>IF(AND(N707&gt;0,N707&lt;=0.05),'Bảng Giá'!$B$3,IF(AND(N707&lt;=0.1,N707&gt;0.05),'Bảng Giá'!$B$4,IF(AND('Raw Data'!N707&gt;0.1,'Raw Data'!N707&lt;=0.25),'Bảng Giá'!$B$5,IF(AND('Raw Data'!N707&gt;0.25,'Raw Data'!N707&lt;=0.5),'Bảng Giá'!$B$6,IF(AND('Raw Data'!N707&gt;0.5,'Raw Data'!N707&lt;=1),'Bảng Giá'!$B$7,IF(AND('Raw Data'!N707&gt;1,'Raw Data'!N707&lt;=1.5),'Bảng Giá'!$B$8,IF(AND('Raw Data'!N707&gt;1.5,'Raw Data'!N707&lt;=2),'Bảng Giá'!$B$9,IF(AND('Raw Data'!N707&gt;2,'Raw Data'!N707&lt;=2.5),'Bảng Giá'!$B$10,IF(AND('Raw Data'!N707&gt;2.5,'Raw Data'!N707&lt;=3),'Bảng Giá'!$B$11,IF(AND('Raw Data'!N707&gt;3,'Raw Data'!N707&lt;=3.5),'Bảng Giá'!$B$12,IF(AND('Raw Data'!N707&gt;3.5,'Raw Data'!N707&lt;=4),'Bảng Giá'!$B$13,IF(AND('Raw Data'!N707&gt;4,'Raw Data'!N707&lt;=4.5),'Bảng Giá'!$B$14,IF(AND('Raw Data'!N707&gt;4.5,'Raw Data'!N707&lt;=5),'Bảng Giá'!$B$15,IF(AND('Raw Data'!N707&gt;5,'Raw Data'!N707&lt;=5.5),'Bảng Giá'!$B$16,IF(AND('Raw Data'!N707&gt;5.5,'Raw Data'!N707&lt;=6),'Bảng Giá'!$B$17,'Bảng Giá'!$B$18)))))))))))))))</f>
        <v>1&lt;x&lt;=1.5</v>
      </c>
      <c r="Q707" s="48">
        <f t="shared" ref="Q707:Q770" si="69">O707/K707</f>
        <v>-7.2202166064981952E-3</v>
      </c>
      <c r="R707">
        <f t="shared" ref="R707:R770" si="70">J707+(J707*0.2)</f>
        <v>33000</v>
      </c>
      <c r="S707">
        <f t="shared" ref="S707:S770" si="71">R707-K707</f>
        <v>5300</v>
      </c>
    </row>
    <row r="708" spans="1:19" x14ac:dyDescent="0.25">
      <c r="A708" s="12">
        <v>707</v>
      </c>
      <c r="B708" s="12" t="s">
        <v>293</v>
      </c>
      <c r="C708" s="19">
        <v>31677136940349</v>
      </c>
      <c r="D708" s="20">
        <v>43020.626953587962</v>
      </c>
      <c r="E708" s="21">
        <v>43021.419637766201</v>
      </c>
      <c r="F708" s="13" t="s">
        <v>302</v>
      </c>
      <c r="G708" s="12">
        <v>5400</v>
      </c>
      <c r="H708" s="22" t="s">
        <v>114</v>
      </c>
      <c r="I708" s="22" t="s">
        <v>424</v>
      </c>
      <c r="J708" s="37">
        <f>INDEX('Bảng Giá'!$C$3:$H$18,MATCH('Raw Data'!P708,'Bảng Giá'!$B$3:$B$18,0),MATCH('Raw Data'!M708,'Bảng Giá'!$C$2:$H$2,0))</f>
        <v>59000</v>
      </c>
      <c r="K708" s="12">
        <v>59300</v>
      </c>
      <c r="L708" s="36">
        <f t="shared" si="66"/>
        <v>0.79268417823914206</v>
      </c>
      <c r="M708" t="str">
        <f>'References data'!H709</f>
        <v>Nội Vùng</v>
      </c>
      <c r="N708">
        <f t="shared" si="67"/>
        <v>5.4</v>
      </c>
      <c r="O708">
        <f t="shared" si="68"/>
        <v>-300</v>
      </c>
      <c r="P708" t="str">
        <f>IF(AND(N708&gt;0,N708&lt;=0.05),'Bảng Giá'!$B$3,IF(AND(N708&lt;=0.1,N708&gt;0.05),'Bảng Giá'!$B$4,IF(AND('Raw Data'!N708&gt;0.1,'Raw Data'!N708&lt;=0.25),'Bảng Giá'!$B$5,IF(AND('Raw Data'!N708&gt;0.25,'Raw Data'!N708&lt;=0.5),'Bảng Giá'!$B$6,IF(AND('Raw Data'!N708&gt;0.5,'Raw Data'!N708&lt;=1),'Bảng Giá'!$B$7,IF(AND('Raw Data'!N708&gt;1,'Raw Data'!N708&lt;=1.5),'Bảng Giá'!$B$8,IF(AND('Raw Data'!N708&gt;1.5,'Raw Data'!N708&lt;=2),'Bảng Giá'!$B$9,IF(AND('Raw Data'!N708&gt;2,'Raw Data'!N708&lt;=2.5),'Bảng Giá'!$B$10,IF(AND('Raw Data'!N708&gt;2.5,'Raw Data'!N708&lt;=3),'Bảng Giá'!$B$11,IF(AND('Raw Data'!N708&gt;3,'Raw Data'!N708&lt;=3.5),'Bảng Giá'!$B$12,IF(AND('Raw Data'!N708&gt;3.5,'Raw Data'!N708&lt;=4),'Bảng Giá'!$B$13,IF(AND('Raw Data'!N708&gt;4,'Raw Data'!N708&lt;=4.5),'Bảng Giá'!$B$14,IF(AND('Raw Data'!N708&gt;4.5,'Raw Data'!N708&lt;=5),'Bảng Giá'!$B$15,IF(AND('Raw Data'!N708&gt;5,'Raw Data'!N708&lt;=5.5),'Bảng Giá'!$B$16,IF(AND('Raw Data'!N708&gt;5.5,'Raw Data'!N708&lt;=6),'Bảng Giá'!$B$17,'Bảng Giá'!$B$18)))))))))))))))</f>
        <v>5&lt;x&lt;=5.5</v>
      </c>
      <c r="Q708" s="48">
        <f t="shared" si="69"/>
        <v>-5.0590219224283303E-3</v>
      </c>
      <c r="R708">
        <f t="shared" si="70"/>
        <v>70800</v>
      </c>
      <c r="S708">
        <f t="shared" si="71"/>
        <v>11500</v>
      </c>
    </row>
    <row r="709" spans="1:19" x14ac:dyDescent="0.25">
      <c r="A709" s="12">
        <v>708</v>
      </c>
      <c r="B709" s="12" t="s">
        <v>293</v>
      </c>
      <c r="C709" s="19">
        <v>31677136987837</v>
      </c>
      <c r="D709" s="20">
        <v>43021.641709062496</v>
      </c>
      <c r="E709" s="21">
        <v>43022.510505324077</v>
      </c>
      <c r="F709" s="13" t="s">
        <v>302</v>
      </c>
      <c r="G709" s="12">
        <v>850</v>
      </c>
      <c r="H709" s="22" t="s">
        <v>114</v>
      </c>
      <c r="I709" s="22" t="s">
        <v>425</v>
      </c>
      <c r="J709" s="37">
        <f>INDEX('Bảng Giá'!$C$3:$H$18,MATCH('Raw Data'!P709,'Bảng Giá'!$B$3:$B$18,0),MATCH('Raw Data'!M709,'Bảng Giá'!$C$2:$H$2,0))</f>
        <v>22500</v>
      </c>
      <c r="K709" s="12">
        <v>22700</v>
      </c>
      <c r="L709" s="36">
        <f t="shared" si="66"/>
        <v>0.86879626158042811</v>
      </c>
      <c r="M709" t="str">
        <f>'References data'!H710</f>
        <v>Nội Vùng</v>
      </c>
      <c r="N709">
        <f t="shared" si="67"/>
        <v>0.85</v>
      </c>
      <c r="O709">
        <f t="shared" si="68"/>
        <v>-200</v>
      </c>
      <c r="P709" t="str">
        <f>IF(AND(N709&gt;0,N709&lt;=0.05),'Bảng Giá'!$B$3,IF(AND(N709&lt;=0.1,N709&gt;0.05),'Bảng Giá'!$B$4,IF(AND('Raw Data'!N709&gt;0.1,'Raw Data'!N709&lt;=0.25),'Bảng Giá'!$B$5,IF(AND('Raw Data'!N709&gt;0.25,'Raw Data'!N709&lt;=0.5),'Bảng Giá'!$B$6,IF(AND('Raw Data'!N709&gt;0.5,'Raw Data'!N709&lt;=1),'Bảng Giá'!$B$7,IF(AND('Raw Data'!N709&gt;1,'Raw Data'!N709&lt;=1.5),'Bảng Giá'!$B$8,IF(AND('Raw Data'!N709&gt;1.5,'Raw Data'!N709&lt;=2),'Bảng Giá'!$B$9,IF(AND('Raw Data'!N709&gt;2,'Raw Data'!N709&lt;=2.5),'Bảng Giá'!$B$10,IF(AND('Raw Data'!N709&gt;2.5,'Raw Data'!N709&lt;=3),'Bảng Giá'!$B$11,IF(AND('Raw Data'!N709&gt;3,'Raw Data'!N709&lt;=3.5),'Bảng Giá'!$B$12,IF(AND('Raw Data'!N709&gt;3.5,'Raw Data'!N709&lt;=4),'Bảng Giá'!$B$13,IF(AND('Raw Data'!N709&gt;4,'Raw Data'!N709&lt;=4.5),'Bảng Giá'!$B$14,IF(AND('Raw Data'!N709&gt;4.5,'Raw Data'!N709&lt;=5),'Bảng Giá'!$B$15,IF(AND('Raw Data'!N709&gt;5,'Raw Data'!N709&lt;=5.5),'Bảng Giá'!$B$16,IF(AND('Raw Data'!N709&gt;5.5,'Raw Data'!N709&lt;=6),'Bảng Giá'!$B$17,'Bảng Giá'!$B$18)))))))))))))))</f>
        <v>0.5&lt;x&lt;=1</v>
      </c>
      <c r="Q709" s="48">
        <f t="shared" si="69"/>
        <v>-8.8105726872246704E-3</v>
      </c>
      <c r="R709">
        <f t="shared" si="70"/>
        <v>27000</v>
      </c>
      <c r="S709">
        <f t="shared" si="71"/>
        <v>4300</v>
      </c>
    </row>
    <row r="710" spans="1:19" x14ac:dyDescent="0.25">
      <c r="A710" s="12">
        <v>709</v>
      </c>
      <c r="B710" s="12" t="s">
        <v>293</v>
      </c>
      <c r="C710" s="19">
        <v>31677136950079</v>
      </c>
      <c r="D710" s="20">
        <v>43015.61576886574</v>
      </c>
      <c r="E710" s="21">
        <v>43016.609130439814</v>
      </c>
      <c r="F710" s="13" t="s">
        <v>302</v>
      </c>
      <c r="G710" s="12">
        <v>320</v>
      </c>
      <c r="H710" s="22" t="s">
        <v>114</v>
      </c>
      <c r="I710" s="22" t="s">
        <v>391</v>
      </c>
      <c r="J710" s="37">
        <f>INDEX('Bảng Giá'!$C$3:$H$18,MATCH('Raw Data'!P710,'Bảng Giá'!$B$3:$B$18,0),MATCH('Raw Data'!M710,'Bảng Giá'!$C$2:$H$2,0))</f>
        <v>20000</v>
      </c>
      <c r="K710" s="12">
        <v>20100</v>
      </c>
      <c r="L710" s="36">
        <f t="shared" si="66"/>
        <v>0.99336157407378778</v>
      </c>
      <c r="M710" t="str">
        <f>'References data'!H711</f>
        <v>Nội Vùng</v>
      </c>
      <c r="N710">
        <f t="shared" si="67"/>
        <v>0.32</v>
      </c>
      <c r="O710">
        <f t="shared" si="68"/>
        <v>-100</v>
      </c>
      <c r="P710" t="str">
        <f>IF(AND(N710&gt;0,N710&lt;=0.05),'Bảng Giá'!$B$3,IF(AND(N710&lt;=0.1,N710&gt;0.05),'Bảng Giá'!$B$4,IF(AND('Raw Data'!N710&gt;0.1,'Raw Data'!N710&lt;=0.25),'Bảng Giá'!$B$5,IF(AND('Raw Data'!N710&gt;0.25,'Raw Data'!N710&lt;=0.5),'Bảng Giá'!$B$6,IF(AND('Raw Data'!N710&gt;0.5,'Raw Data'!N710&lt;=1),'Bảng Giá'!$B$7,IF(AND('Raw Data'!N710&gt;1,'Raw Data'!N710&lt;=1.5),'Bảng Giá'!$B$8,IF(AND('Raw Data'!N710&gt;1.5,'Raw Data'!N710&lt;=2),'Bảng Giá'!$B$9,IF(AND('Raw Data'!N710&gt;2,'Raw Data'!N710&lt;=2.5),'Bảng Giá'!$B$10,IF(AND('Raw Data'!N710&gt;2.5,'Raw Data'!N710&lt;=3),'Bảng Giá'!$B$11,IF(AND('Raw Data'!N710&gt;3,'Raw Data'!N710&lt;=3.5),'Bảng Giá'!$B$12,IF(AND('Raw Data'!N710&gt;3.5,'Raw Data'!N710&lt;=4),'Bảng Giá'!$B$13,IF(AND('Raw Data'!N710&gt;4,'Raw Data'!N710&lt;=4.5),'Bảng Giá'!$B$14,IF(AND('Raw Data'!N710&gt;4.5,'Raw Data'!N710&lt;=5),'Bảng Giá'!$B$15,IF(AND('Raw Data'!N710&gt;5,'Raw Data'!N710&lt;=5.5),'Bảng Giá'!$B$16,IF(AND('Raw Data'!N710&gt;5.5,'Raw Data'!N710&lt;=6),'Bảng Giá'!$B$17,'Bảng Giá'!$B$18)))))))))))))))</f>
        <v>0.25&lt;x&lt;=0.5</v>
      </c>
      <c r="Q710" s="48">
        <f t="shared" si="69"/>
        <v>-4.9751243781094526E-3</v>
      </c>
      <c r="R710">
        <f t="shared" si="70"/>
        <v>24000</v>
      </c>
      <c r="S710">
        <f t="shared" si="71"/>
        <v>3900</v>
      </c>
    </row>
    <row r="711" spans="1:19" x14ac:dyDescent="0.25">
      <c r="A711" s="12">
        <v>710</v>
      </c>
      <c r="B711" s="12" t="s">
        <v>293</v>
      </c>
      <c r="C711" s="19">
        <v>31677136950227</v>
      </c>
      <c r="D711" s="20">
        <v>43015.778315243057</v>
      </c>
      <c r="E711" s="21">
        <v>43022.787137384257</v>
      </c>
      <c r="F711" s="22" t="s">
        <v>321</v>
      </c>
      <c r="G711" s="12">
        <v>300</v>
      </c>
      <c r="H711" s="22" t="s">
        <v>114</v>
      </c>
      <c r="I711" s="22" t="s">
        <v>426</v>
      </c>
      <c r="J711" s="37">
        <f>INDEX('Bảng Giá'!$C$3:$H$18,MATCH('Raw Data'!P711,'Bảng Giá'!$B$3:$B$18,0),MATCH('Raw Data'!M711,'Bảng Giá'!$C$2:$H$2,0))</f>
        <v>20000</v>
      </c>
      <c r="K711" s="12">
        <v>20100</v>
      </c>
      <c r="L711" s="36">
        <f t="shared" si="66"/>
        <v>7.0088221412006533</v>
      </c>
      <c r="M711" t="str">
        <f>'References data'!H712</f>
        <v>Nội Vùng</v>
      </c>
      <c r="N711">
        <f t="shared" si="67"/>
        <v>0.3</v>
      </c>
      <c r="O711">
        <f t="shared" si="68"/>
        <v>-100</v>
      </c>
      <c r="P711" t="str">
        <f>IF(AND(N711&gt;0,N711&lt;=0.05),'Bảng Giá'!$B$3,IF(AND(N711&lt;=0.1,N711&gt;0.05),'Bảng Giá'!$B$4,IF(AND('Raw Data'!N711&gt;0.1,'Raw Data'!N711&lt;=0.25),'Bảng Giá'!$B$5,IF(AND('Raw Data'!N711&gt;0.25,'Raw Data'!N711&lt;=0.5),'Bảng Giá'!$B$6,IF(AND('Raw Data'!N711&gt;0.5,'Raw Data'!N711&lt;=1),'Bảng Giá'!$B$7,IF(AND('Raw Data'!N711&gt;1,'Raw Data'!N711&lt;=1.5),'Bảng Giá'!$B$8,IF(AND('Raw Data'!N711&gt;1.5,'Raw Data'!N711&lt;=2),'Bảng Giá'!$B$9,IF(AND('Raw Data'!N711&gt;2,'Raw Data'!N711&lt;=2.5),'Bảng Giá'!$B$10,IF(AND('Raw Data'!N711&gt;2.5,'Raw Data'!N711&lt;=3),'Bảng Giá'!$B$11,IF(AND('Raw Data'!N711&gt;3,'Raw Data'!N711&lt;=3.5),'Bảng Giá'!$B$12,IF(AND('Raw Data'!N711&gt;3.5,'Raw Data'!N711&lt;=4),'Bảng Giá'!$B$13,IF(AND('Raw Data'!N711&gt;4,'Raw Data'!N711&lt;=4.5),'Bảng Giá'!$B$14,IF(AND('Raw Data'!N711&gt;4.5,'Raw Data'!N711&lt;=5),'Bảng Giá'!$B$15,IF(AND('Raw Data'!N711&gt;5,'Raw Data'!N711&lt;=5.5),'Bảng Giá'!$B$16,IF(AND('Raw Data'!N711&gt;5.5,'Raw Data'!N711&lt;=6),'Bảng Giá'!$B$17,'Bảng Giá'!$B$18)))))))))))))))</f>
        <v>0.25&lt;x&lt;=0.5</v>
      </c>
      <c r="Q711" s="48">
        <f t="shared" si="69"/>
        <v>-4.9751243781094526E-3</v>
      </c>
      <c r="R711">
        <f t="shared" si="70"/>
        <v>24000</v>
      </c>
      <c r="S711">
        <f t="shared" si="71"/>
        <v>3900</v>
      </c>
    </row>
    <row r="712" spans="1:19" x14ac:dyDescent="0.25">
      <c r="A712" s="12">
        <v>711</v>
      </c>
      <c r="B712" s="12" t="s">
        <v>293</v>
      </c>
      <c r="C712" s="19">
        <v>31677136950114</v>
      </c>
      <c r="D712" s="20">
        <v>43015.615770798613</v>
      </c>
      <c r="E712" s="21">
        <v>43016.478143252316</v>
      </c>
      <c r="F712" s="13" t="s">
        <v>302</v>
      </c>
      <c r="G712" s="12">
        <v>230</v>
      </c>
      <c r="H712" s="22" t="s">
        <v>114</v>
      </c>
      <c r="I712" s="22" t="s">
        <v>97</v>
      </c>
      <c r="J712" s="37">
        <f>INDEX('Bảng Giá'!$C$3:$H$18,MATCH('Raw Data'!P712,'Bảng Giá'!$B$3:$B$18,0),MATCH('Raw Data'!M712,'Bảng Giá'!$C$2:$H$2,0))</f>
        <v>20000</v>
      </c>
      <c r="K712" s="12">
        <v>20100</v>
      </c>
      <c r="L712" s="36">
        <f t="shared" si="66"/>
        <v>0.86237245370284654</v>
      </c>
      <c r="M712" t="str">
        <f>'References data'!H713</f>
        <v>Nội Vùng</v>
      </c>
      <c r="N712">
        <f t="shared" si="67"/>
        <v>0.23</v>
      </c>
      <c r="O712">
        <f t="shared" si="68"/>
        <v>-100</v>
      </c>
      <c r="P712" t="str">
        <f>IF(AND(N712&gt;0,N712&lt;=0.05),'Bảng Giá'!$B$3,IF(AND(N712&lt;=0.1,N712&gt;0.05),'Bảng Giá'!$B$4,IF(AND('Raw Data'!N712&gt;0.1,'Raw Data'!N712&lt;=0.25),'Bảng Giá'!$B$5,IF(AND('Raw Data'!N712&gt;0.25,'Raw Data'!N712&lt;=0.5),'Bảng Giá'!$B$6,IF(AND('Raw Data'!N712&gt;0.5,'Raw Data'!N712&lt;=1),'Bảng Giá'!$B$7,IF(AND('Raw Data'!N712&gt;1,'Raw Data'!N712&lt;=1.5),'Bảng Giá'!$B$8,IF(AND('Raw Data'!N712&gt;1.5,'Raw Data'!N712&lt;=2),'Bảng Giá'!$B$9,IF(AND('Raw Data'!N712&gt;2,'Raw Data'!N712&lt;=2.5),'Bảng Giá'!$B$10,IF(AND('Raw Data'!N712&gt;2.5,'Raw Data'!N712&lt;=3),'Bảng Giá'!$B$11,IF(AND('Raw Data'!N712&gt;3,'Raw Data'!N712&lt;=3.5),'Bảng Giá'!$B$12,IF(AND('Raw Data'!N712&gt;3.5,'Raw Data'!N712&lt;=4),'Bảng Giá'!$B$13,IF(AND('Raw Data'!N712&gt;4,'Raw Data'!N712&lt;=4.5),'Bảng Giá'!$B$14,IF(AND('Raw Data'!N712&gt;4.5,'Raw Data'!N712&lt;=5),'Bảng Giá'!$B$15,IF(AND('Raw Data'!N712&gt;5,'Raw Data'!N712&lt;=5.5),'Bảng Giá'!$B$16,IF(AND('Raw Data'!N712&gt;5.5,'Raw Data'!N712&lt;=6),'Bảng Giá'!$B$17,'Bảng Giá'!$B$18)))))))))))))))</f>
        <v>0.1&lt;x&lt;=0.25</v>
      </c>
      <c r="Q712" s="48">
        <f t="shared" si="69"/>
        <v>-4.9751243781094526E-3</v>
      </c>
      <c r="R712">
        <f t="shared" si="70"/>
        <v>24000</v>
      </c>
      <c r="S712">
        <f t="shared" si="71"/>
        <v>3900</v>
      </c>
    </row>
    <row r="713" spans="1:19" x14ac:dyDescent="0.25">
      <c r="A713" s="12">
        <v>712</v>
      </c>
      <c r="B713" s="12" t="s">
        <v>293</v>
      </c>
      <c r="C713" s="19">
        <v>31677136941296</v>
      </c>
      <c r="D713" s="20">
        <v>43014.657959456017</v>
      </c>
      <c r="E713" s="21">
        <v>43016.7678121875</v>
      </c>
      <c r="F713" s="13" t="s">
        <v>302</v>
      </c>
      <c r="G713" s="12">
        <v>320</v>
      </c>
      <c r="H713" s="22" t="s">
        <v>114</v>
      </c>
      <c r="I713" s="22" t="s">
        <v>384</v>
      </c>
      <c r="J713" s="37">
        <f>INDEX('Bảng Giá'!$C$3:$H$18,MATCH('Raw Data'!P713,'Bảng Giá'!$B$3:$B$18,0),MATCH('Raw Data'!M713,'Bảng Giá'!$C$2:$H$2,0))</f>
        <v>20000</v>
      </c>
      <c r="K713" s="12">
        <v>20100</v>
      </c>
      <c r="L713" s="36">
        <f t="shared" si="66"/>
        <v>2.1098527314825333</v>
      </c>
      <c r="M713" t="str">
        <f>'References data'!H714</f>
        <v>Nội Vùng</v>
      </c>
      <c r="N713">
        <f t="shared" si="67"/>
        <v>0.32</v>
      </c>
      <c r="O713">
        <f t="shared" si="68"/>
        <v>-100</v>
      </c>
      <c r="P713" t="str">
        <f>IF(AND(N713&gt;0,N713&lt;=0.05),'Bảng Giá'!$B$3,IF(AND(N713&lt;=0.1,N713&gt;0.05),'Bảng Giá'!$B$4,IF(AND('Raw Data'!N713&gt;0.1,'Raw Data'!N713&lt;=0.25),'Bảng Giá'!$B$5,IF(AND('Raw Data'!N713&gt;0.25,'Raw Data'!N713&lt;=0.5),'Bảng Giá'!$B$6,IF(AND('Raw Data'!N713&gt;0.5,'Raw Data'!N713&lt;=1),'Bảng Giá'!$B$7,IF(AND('Raw Data'!N713&gt;1,'Raw Data'!N713&lt;=1.5),'Bảng Giá'!$B$8,IF(AND('Raw Data'!N713&gt;1.5,'Raw Data'!N713&lt;=2),'Bảng Giá'!$B$9,IF(AND('Raw Data'!N713&gt;2,'Raw Data'!N713&lt;=2.5),'Bảng Giá'!$B$10,IF(AND('Raw Data'!N713&gt;2.5,'Raw Data'!N713&lt;=3),'Bảng Giá'!$B$11,IF(AND('Raw Data'!N713&gt;3,'Raw Data'!N713&lt;=3.5),'Bảng Giá'!$B$12,IF(AND('Raw Data'!N713&gt;3.5,'Raw Data'!N713&lt;=4),'Bảng Giá'!$B$13,IF(AND('Raw Data'!N713&gt;4,'Raw Data'!N713&lt;=4.5),'Bảng Giá'!$B$14,IF(AND('Raw Data'!N713&gt;4.5,'Raw Data'!N713&lt;=5),'Bảng Giá'!$B$15,IF(AND('Raw Data'!N713&gt;5,'Raw Data'!N713&lt;=5.5),'Bảng Giá'!$B$16,IF(AND('Raw Data'!N713&gt;5.5,'Raw Data'!N713&lt;=6),'Bảng Giá'!$B$17,'Bảng Giá'!$B$18)))))))))))))))</f>
        <v>0.25&lt;x&lt;=0.5</v>
      </c>
      <c r="Q713" s="48">
        <f t="shared" si="69"/>
        <v>-4.9751243781094526E-3</v>
      </c>
      <c r="R713">
        <f t="shared" si="70"/>
        <v>24000</v>
      </c>
      <c r="S713">
        <f t="shared" si="71"/>
        <v>3900</v>
      </c>
    </row>
    <row r="714" spans="1:19" x14ac:dyDescent="0.25">
      <c r="A714" s="12">
        <v>713</v>
      </c>
      <c r="B714" s="12" t="s">
        <v>293</v>
      </c>
      <c r="C714" s="19">
        <v>31677136990726</v>
      </c>
      <c r="D714" s="20">
        <v>43021.41497114583</v>
      </c>
      <c r="E714" s="21">
        <v>43022.59909556713</v>
      </c>
      <c r="F714" s="13" t="s">
        <v>302</v>
      </c>
      <c r="G714" s="12">
        <v>1010</v>
      </c>
      <c r="H714" s="22" t="s">
        <v>114</v>
      </c>
      <c r="I714" s="22" t="s">
        <v>186</v>
      </c>
      <c r="J714" s="37">
        <f>INDEX('Bảng Giá'!$C$3:$H$18,MATCH('Raw Data'!P714,'Bảng Giá'!$B$3:$B$18,0),MATCH('Raw Data'!M714,'Bảng Giá'!$C$2:$H$2,0))</f>
        <v>27500</v>
      </c>
      <c r="K714" s="12">
        <v>27700</v>
      </c>
      <c r="L714" s="36">
        <f t="shared" si="66"/>
        <v>1.1841244212992024</v>
      </c>
      <c r="M714" t="str">
        <f>'References data'!H715</f>
        <v>Nội Vùng</v>
      </c>
      <c r="N714">
        <f t="shared" si="67"/>
        <v>1.01</v>
      </c>
      <c r="O714">
        <f t="shared" si="68"/>
        <v>-200</v>
      </c>
      <c r="P714" t="str">
        <f>IF(AND(N714&gt;0,N714&lt;=0.05),'Bảng Giá'!$B$3,IF(AND(N714&lt;=0.1,N714&gt;0.05),'Bảng Giá'!$B$4,IF(AND('Raw Data'!N714&gt;0.1,'Raw Data'!N714&lt;=0.25),'Bảng Giá'!$B$5,IF(AND('Raw Data'!N714&gt;0.25,'Raw Data'!N714&lt;=0.5),'Bảng Giá'!$B$6,IF(AND('Raw Data'!N714&gt;0.5,'Raw Data'!N714&lt;=1),'Bảng Giá'!$B$7,IF(AND('Raw Data'!N714&gt;1,'Raw Data'!N714&lt;=1.5),'Bảng Giá'!$B$8,IF(AND('Raw Data'!N714&gt;1.5,'Raw Data'!N714&lt;=2),'Bảng Giá'!$B$9,IF(AND('Raw Data'!N714&gt;2,'Raw Data'!N714&lt;=2.5),'Bảng Giá'!$B$10,IF(AND('Raw Data'!N714&gt;2.5,'Raw Data'!N714&lt;=3),'Bảng Giá'!$B$11,IF(AND('Raw Data'!N714&gt;3,'Raw Data'!N714&lt;=3.5),'Bảng Giá'!$B$12,IF(AND('Raw Data'!N714&gt;3.5,'Raw Data'!N714&lt;=4),'Bảng Giá'!$B$13,IF(AND('Raw Data'!N714&gt;4,'Raw Data'!N714&lt;=4.5),'Bảng Giá'!$B$14,IF(AND('Raw Data'!N714&gt;4.5,'Raw Data'!N714&lt;=5),'Bảng Giá'!$B$15,IF(AND('Raw Data'!N714&gt;5,'Raw Data'!N714&lt;=5.5),'Bảng Giá'!$B$16,IF(AND('Raw Data'!N714&gt;5.5,'Raw Data'!N714&lt;=6),'Bảng Giá'!$B$17,'Bảng Giá'!$B$18)))))))))))))))</f>
        <v>1&lt;x&lt;=1.5</v>
      </c>
      <c r="Q714" s="48">
        <f t="shared" si="69"/>
        <v>-7.2202166064981952E-3</v>
      </c>
      <c r="R714">
        <f t="shared" si="70"/>
        <v>33000</v>
      </c>
      <c r="S714">
        <f t="shared" si="71"/>
        <v>5300</v>
      </c>
    </row>
    <row r="715" spans="1:19" x14ac:dyDescent="0.25">
      <c r="A715" s="12">
        <v>714</v>
      </c>
      <c r="B715" s="12" t="s">
        <v>293</v>
      </c>
      <c r="C715" s="19">
        <v>31677136990985</v>
      </c>
      <c r="D715" s="20">
        <v>43021.536640659724</v>
      </c>
      <c r="E715" s="21">
        <v>43022.397755902777</v>
      </c>
      <c r="F715" s="13" t="s">
        <v>302</v>
      </c>
      <c r="G715" s="12">
        <v>3980</v>
      </c>
      <c r="H715" s="22" t="s">
        <v>114</v>
      </c>
      <c r="I715" s="22" t="s">
        <v>287</v>
      </c>
      <c r="J715" s="37">
        <f>INDEX('Bảng Giá'!$C$3:$H$18,MATCH('Raw Data'!P715,'Bảng Giá'!$B$3:$B$18,0),MATCH('Raw Data'!M715,'Bảng Giá'!$C$2:$H$2,0))</f>
        <v>51500</v>
      </c>
      <c r="K715" s="12">
        <v>51800</v>
      </c>
      <c r="L715" s="36">
        <f t="shared" si="66"/>
        <v>0.86111524305306375</v>
      </c>
      <c r="M715" t="str">
        <f>'References data'!H716</f>
        <v>Nội Vùng</v>
      </c>
      <c r="N715">
        <f t="shared" si="67"/>
        <v>3.98</v>
      </c>
      <c r="O715">
        <f t="shared" si="68"/>
        <v>-300</v>
      </c>
      <c r="P715" t="str">
        <f>IF(AND(N715&gt;0,N715&lt;=0.05),'Bảng Giá'!$B$3,IF(AND(N715&lt;=0.1,N715&gt;0.05),'Bảng Giá'!$B$4,IF(AND('Raw Data'!N715&gt;0.1,'Raw Data'!N715&lt;=0.25),'Bảng Giá'!$B$5,IF(AND('Raw Data'!N715&gt;0.25,'Raw Data'!N715&lt;=0.5),'Bảng Giá'!$B$6,IF(AND('Raw Data'!N715&gt;0.5,'Raw Data'!N715&lt;=1),'Bảng Giá'!$B$7,IF(AND('Raw Data'!N715&gt;1,'Raw Data'!N715&lt;=1.5),'Bảng Giá'!$B$8,IF(AND('Raw Data'!N715&gt;1.5,'Raw Data'!N715&lt;=2),'Bảng Giá'!$B$9,IF(AND('Raw Data'!N715&gt;2,'Raw Data'!N715&lt;=2.5),'Bảng Giá'!$B$10,IF(AND('Raw Data'!N715&gt;2.5,'Raw Data'!N715&lt;=3),'Bảng Giá'!$B$11,IF(AND('Raw Data'!N715&gt;3,'Raw Data'!N715&lt;=3.5),'Bảng Giá'!$B$12,IF(AND('Raw Data'!N715&gt;3.5,'Raw Data'!N715&lt;=4),'Bảng Giá'!$B$13,IF(AND('Raw Data'!N715&gt;4,'Raw Data'!N715&lt;=4.5),'Bảng Giá'!$B$14,IF(AND('Raw Data'!N715&gt;4.5,'Raw Data'!N715&lt;=5),'Bảng Giá'!$B$15,IF(AND('Raw Data'!N715&gt;5,'Raw Data'!N715&lt;=5.5),'Bảng Giá'!$B$16,IF(AND('Raw Data'!N715&gt;5.5,'Raw Data'!N715&lt;=6),'Bảng Giá'!$B$17,'Bảng Giá'!$B$18)))))))))))))))</f>
        <v>3.5&lt;x&lt;=4</v>
      </c>
      <c r="Q715" s="48">
        <f t="shared" si="69"/>
        <v>-5.7915057915057912E-3</v>
      </c>
      <c r="R715">
        <f t="shared" si="70"/>
        <v>61800</v>
      </c>
      <c r="S715">
        <f t="shared" si="71"/>
        <v>10000</v>
      </c>
    </row>
    <row r="716" spans="1:19" x14ac:dyDescent="0.25">
      <c r="A716" s="12">
        <v>715</v>
      </c>
      <c r="B716" s="12" t="s">
        <v>293</v>
      </c>
      <c r="C716" s="19">
        <v>31677136991689</v>
      </c>
      <c r="D716" s="20">
        <v>43021.500698611111</v>
      </c>
      <c r="E716" s="21">
        <v>43022.64760196759</v>
      </c>
      <c r="F716" s="13" t="s">
        <v>302</v>
      </c>
      <c r="G716" s="12">
        <v>750</v>
      </c>
      <c r="H716" s="22" t="s">
        <v>114</v>
      </c>
      <c r="I716" s="22" t="s">
        <v>194</v>
      </c>
      <c r="J716" s="37">
        <f>INDEX('Bảng Giá'!$C$3:$H$18,MATCH('Raw Data'!P716,'Bảng Giá'!$B$3:$B$18,0),MATCH('Raw Data'!M716,'Bảng Giá'!$C$2:$H$2,0))</f>
        <v>22500</v>
      </c>
      <c r="K716" s="12">
        <v>22700</v>
      </c>
      <c r="L716" s="36">
        <f t="shared" si="66"/>
        <v>1.1469033564790152</v>
      </c>
      <c r="M716" t="str">
        <f>'References data'!H717</f>
        <v>Nội Vùng</v>
      </c>
      <c r="N716">
        <f t="shared" si="67"/>
        <v>0.75</v>
      </c>
      <c r="O716">
        <f t="shared" si="68"/>
        <v>-200</v>
      </c>
      <c r="P716" t="str">
        <f>IF(AND(N716&gt;0,N716&lt;=0.05),'Bảng Giá'!$B$3,IF(AND(N716&lt;=0.1,N716&gt;0.05),'Bảng Giá'!$B$4,IF(AND('Raw Data'!N716&gt;0.1,'Raw Data'!N716&lt;=0.25),'Bảng Giá'!$B$5,IF(AND('Raw Data'!N716&gt;0.25,'Raw Data'!N716&lt;=0.5),'Bảng Giá'!$B$6,IF(AND('Raw Data'!N716&gt;0.5,'Raw Data'!N716&lt;=1),'Bảng Giá'!$B$7,IF(AND('Raw Data'!N716&gt;1,'Raw Data'!N716&lt;=1.5),'Bảng Giá'!$B$8,IF(AND('Raw Data'!N716&gt;1.5,'Raw Data'!N716&lt;=2),'Bảng Giá'!$B$9,IF(AND('Raw Data'!N716&gt;2,'Raw Data'!N716&lt;=2.5),'Bảng Giá'!$B$10,IF(AND('Raw Data'!N716&gt;2.5,'Raw Data'!N716&lt;=3),'Bảng Giá'!$B$11,IF(AND('Raw Data'!N716&gt;3,'Raw Data'!N716&lt;=3.5),'Bảng Giá'!$B$12,IF(AND('Raw Data'!N716&gt;3.5,'Raw Data'!N716&lt;=4),'Bảng Giá'!$B$13,IF(AND('Raw Data'!N716&gt;4,'Raw Data'!N716&lt;=4.5),'Bảng Giá'!$B$14,IF(AND('Raw Data'!N716&gt;4.5,'Raw Data'!N716&lt;=5),'Bảng Giá'!$B$15,IF(AND('Raw Data'!N716&gt;5,'Raw Data'!N716&lt;=5.5),'Bảng Giá'!$B$16,IF(AND('Raw Data'!N716&gt;5.5,'Raw Data'!N716&lt;=6),'Bảng Giá'!$B$17,'Bảng Giá'!$B$18)))))))))))))))</f>
        <v>0.5&lt;x&lt;=1</v>
      </c>
      <c r="Q716" s="48">
        <f t="shared" si="69"/>
        <v>-8.8105726872246704E-3</v>
      </c>
      <c r="R716">
        <f t="shared" si="70"/>
        <v>27000</v>
      </c>
      <c r="S716">
        <f t="shared" si="71"/>
        <v>4300</v>
      </c>
    </row>
    <row r="717" spans="1:19" x14ac:dyDescent="0.25">
      <c r="A717" s="12">
        <v>716</v>
      </c>
      <c r="B717" s="12" t="s">
        <v>293</v>
      </c>
      <c r="C717" s="19">
        <v>31677136991632</v>
      </c>
      <c r="D717" s="20">
        <v>43021.449471759261</v>
      </c>
      <c r="E717" s="21">
        <v>43022.7584599537</v>
      </c>
      <c r="F717" s="13" t="s">
        <v>302</v>
      </c>
      <c r="G717" s="12">
        <v>855</v>
      </c>
      <c r="H717" s="22" t="s">
        <v>114</v>
      </c>
      <c r="I717" s="22" t="s">
        <v>427</v>
      </c>
      <c r="J717" s="37">
        <f>INDEX('Bảng Giá'!$C$3:$H$18,MATCH('Raw Data'!P717,'Bảng Giá'!$B$3:$B$18,0),MATCH('Raw Data'!M717,'Bảng Giá'!$C$2:$H$2,0))</f>
        <v>22500</v>
      </c>
      <c r="K717" s="12">
        <v>22700</v>
      </c>
      <c r="L717" s="36">
        <f t="shared" si="66"/>
        <v>1.3089881944397348</v>
      </c>
      <c r="M717" t="str">
        <f>'References data'!H718</f>
        <v>Nội Vùng</v>
      </c>
      <c r="N717">
        <f t="shared" si="67"/>
        <v>0.85499999999999998</v>
      </c>
      <c r="O717">
        <f t="shared" si="68"/>
        <v>-200</v>
      </c>
      <c r="P717" t="str">
        <f>IF(AND(N717&gt;0,N717&lt;=0.05),'Bảng Giá'!$B$3,IF(AND(N717&lt;=0.1,N717&gt;0.05),'Bảng Giá'!$B$4,IF(AND('Raw Data'!N717&gt;0.1,'Raw Data'!N717&lt;=0.25),'Bảng Giá'!$B$5,IF(AND('Raw Data'!N717&gt;0.25,'Raw Data'!N717&lt;=0.5),'Bảng Giá'!$B$6,IF(AND('Raw Data'!N717&gt;0.5,'Raw Data'!N717&lt;=1),'Bảng Giá'!$B$7,IF(AND('Raw Data'!N717&gt;1,'Raw Data'!N717&lt;=1.5),'Bảng Giá'!$B$8,IF(AND('Raw Data'!N717&gt;1.5,'Raw Data'!N717&lt;=2),'Bảng Giá'!$B$9,IF(AND('Raw Data'!N717&gt;2,'Raw Data'!N717&lt;=2.5),'Bảng Giá'!$B$10,IF(AND('Raw Data'!N717&gt;2.5,'Raw Data'!N717&lt;=3),'Bảng Giá'!$B$11,IF(AND('Raw Data'!N717&gt;3,'Raw Data'!N717&lt;=3.5),'Bảng Giá'!$B$12,IF(AND('Raw Data'!N717&gt;3.5,'Raw Data'!N717&lt;=4),'Bảng Giá'!$B$13,IF(AND('Raw Data'!N717&gt;4,'Raw Data'!N717&lt;=4.5),'Bảng Giá'!$B$14,IF(AND('Raw Data'!N717&gt;4.5,'Raw Data'!N717&lt;=5),'Bảng Giá'!$B$15,IF(AND('Raw Data'!N717&gt;5,'Raw Data'!N717&lt;=5.5),'Bảng Giá'!$B$16,IF(AND('Raw Data'!N717&gt;5.5,'Raw Data'!N717&lt;=6),'Bảng Giá'!$B$17,'Bảng Giá'!$B$18)))))))))))))))</f>
        <v>0.5&lt;x&lt;=1</v>
      </c>
      <c r="Q717" s="48">
        <f t="shared" si="69"/>
        <v>-8.8105726872246704E-3</v>
      </c>
      <c r="R717">
        <f t="shared" si="70"/>
        <v>27000</v>
      </c>
      <c r="S717">
        <f t="shared" si="71"/>
        <v>4300</v>
      </c>
    </row>
    <row r="718" spans="1:19" x14ac:dyDescent="0.25">
      <c r="A718" s="12">
        <v>717</v>
      </c>
      <c r="B718" s="12" t="s">
        <v>293</v>
      </c>
      <c r="C718" s="19">
        <v>31677136980348</v>
      </c>
      <c r="D718" s="20">
        <v>43020.716489270832</v>
      </c>
      <c r="E718" s="21">
        <v>43021.721126157405</v>
      </c>
      <c r="F718" s="13" t="s">
        <v>302</v>
      </c>
      <c r="G718" s="12">
        <v>1400</v>
      </c>
      <c r="H718" s="22" t="s">
        <v>114</v>
      </c>
      <c r="I718" s="22" t="s">
        <v>428</v>
      </c>
      <c r="J718" s="37">
        <f>INDEX('Bảng Giá'!$C$3:$H$18,MATCH('Raw Data'!P718,'Bảng Giá'!$B$3:$B$18,0),MATCH('Raw Data'!M718,'Bảng Giá'!$C$2:$H$2,0))</f>
        <v>27500</v>
      </c>
      <c r="K718" s="12">
        <v>27700</v>
      </c>
      <c r="L718" s="36">
        <f t="shared" si="66"/>
        <v>1.0046368865732802</v>
      </c>
      <c r="M718" t="str">
        <f>'References data'!H719</f>
        <v>Nội Vùng</v>
      </c>
      <c r="N718">
        <f t="shared" si="67"/>
        <v>1.4</v>
      </c>
      <c r="O718">
        <f t="shared" si="68"/>
        <v>-200</v>
      </c>
      <c r="P718" t="str">
        <f>IF(AND(N718&gt;0,N718&lt;=0.05),'Bảng Giá'!$B$3,IF(AND(N718&lt;=0.1,N718&gt;0.05),'Bảng Giá'!$B$4,IF(AND('Raw Data'!N718&gt;0.1,'Raw Data'!N718&lt;=0.25),'Bảng Giá'!$B$5,IF(AND('Raw Data'!N718&gt;0.25,'Raw Data'!N718&lt;=0.5),'Bảng Giá'!$B$6,IF(AND('Raw Data'!N718&gt;0.5,'Raw Data'!N718&lt;=1),'Bảng Giá'!$B$7,IF(AND('Raw Data'!N718&gt;1,'Raw Data'!N718&lt;=1.5),'Bảng Giá'!$B$8,IF(AND('Raw Data'!N718&gt;1.5,'Raw Data'!N718&lt;=2),'Bảng Giá'!$B$9,IF(AND('Raw Data'!N718&gt;2,'Raw Data'!N718&lt;=2.5),'Bảng Giá'!$B$10,IF(AND('Raw Data'!N718&gt;2.5,'Raw Data'!N718&lt;=3),'Bảng Giá'!$B$11,IF(AND('Raw Data'!N718&gt;3,'Raw Data'!N718&lt;=3.5),'Bảng Giá'!$B$12,IF(AND('Raw Data'!N718&gt;3.5,'Raw Data'!N718&lt;=4),'Bảng Giá'!$B$13,IF(AND('Raw Data'!N718&gt;4,'Raw Data'!N718&lt;=4.5),'Bảng Giá'!$B$14,IF(AND('Raw Data'!N718&gt;4.5,'Raw Data'!N718&lt;=5),'Bảng Giá'!$B$15,IF(AND('Raw Data'!N718&gt;5,'Raw Data'!N718&lt;=5.5),'Bảng Giá'!$B$16,IF(AND('Raw Data'!N718&gt;5.5,'Raw Data'!N718&lt;=6),'Bảng Giá'!$B$17,'Bảng Giá'!$B$18)))))))))))))))</f>
        <v>1&lt;x&lt;=1.5</v>
      </c>
      <c r="Q718" s="48">
        <f t="shared" si="69"/>
        <v>-7.2202166064981952E-3</v>
      </c>
      <c r="R718">
        <f t="shared" si="70"/>
        <v>33000</v>
      </c>
      <c r="S718">
        <f t="shared" si="71"/>
        <v>5300</v>
      </c>
    </row>
    <row r="719" spans="1:19" x14ac:dyDescent="0.25">
      <c r="A719" s="12">
        <v>718</v>
      </c>
      <c r="B719" s="12" t="s">
        <v>293</v>
      </c>
      <c r="C719" s="19">
        <v>31677136981205</v>
      </c>
      <c r="D719" s="20">
        <v>43020.76190046296</v>
      </c>
      <c r="E719" s="21">
        <v>43022.723133564818</v>
      </c>
      <c r="F719" s="13" t="s">
        <v>302</v>
      </c>
      <c r="G719" s="12">
        <v>1000</v>
      </c>
      <c r="H719" s="22" t="s">
        <v>114</v>
      </c>
      <c r="I719" s="22" t="s">
        <v>192</v>
      </c>
      <c r="J719" s="37">
        <f>INDEX('Bảng Giá'!$C$3:$H$18,MATCH('Raw Data'!P719,'Bảng Giá'!$B$3:$B$18,0),MATCH('Raw Data'!M719,'Bảng Giá'!$C$2:$H$2,0))</f>
        <v>22500</v>
      </c>
      <c r="K719" s="12">
        <v>27700</v>
      </c>
      <c r="L719" s="36">
        <f t="shared" si="66"/>
        <v>1.9612331018579425</v>
      </c>
      <c r="M719" t="str">
        <f>'References data'!H720</f>
        <v>Nội Vùng</v>
      </c>
      <c r="N719">
        <f t="shared" si="67"/>
        <v>1</v>
      </c>
      <c r="O719">
        <f t="shared" si="68"/>
        <v>-5200</v>
      </c>
      <c r="P719" t="str">
        <f>IF(AND(N719&gt;0,N719&lt;=0.05),'Bảng Giá'!$B$3,IF(AND(N719&lt;=0.1,N719&gt;0.05),'Bảng Giá'!$B$4,IF(AND('Raw Data'!N719&gt;0.1,'Raw Data'!N719&lt;=0.25),'Bảng Giá'!$B$5,IF(AND('Raw Data'!N719&gt;0.25,'Raw Data'!N719&lt;=0.5),'Bảng Giá'!$B$6,IF(AND('Raw Data'!N719&gt;0.5,'Raw Data'!N719&lt;=1),'Bảng Giá'!$B$7,IF(AND('Raw Data'!N719&gt;1,'Raw Data'!N719&lt;=1.5),'Bảng Giá'!$B$8,IF(AND('Raw Data'!N719&gt;1.5,'Raw Data'!N719&lt;=2),'Bảng Giá'!$B$9,IF(AND('Raw Data'!N719&gt;2,'Raw Data'!N719&lt;=2.5),'Bảng Giá'!$B$10,IF(AND('Raw Data'!N719&gt;2.5,'Raw Data'!N719&lt;=3),'Bảng Giá'!$B$11,IF(AND('Raw Data'!N719&gt;3,'Raw Data'!N719&lt;=3.5),'Bảng Giá'!$B$12,IF(AND('Raw Data'!N719&gt;3.5,'Raw Data'!N719&lt;=4),'Bảng Giá'!$B$13,IF(AND('Raw Data'!N719&gt;4,'Raw Data'!N719&lt;=4.5),'Bảng Giá'!$B$14,IF(AND('Raw Data'!N719&gt;4.5,'Raw Data'!N719&lt;=5),'Bảng Giá'!$B$15,IF(AND('Raw Data'!N719&gt;5,'Raw Data'!N719&lt;=5.5),'Bảng Giá'!$B$16,IF(AND('Raw Data'!N719&gt;5.5,'Raw Data'!N719&lt;=6),'Bảng Giá'!$B$17,'Bảng Giá'!$B$18)))))))))))))))</f>
        <v>0.5&lt;x&lt;=1</v>
      </c>
      <c r="Q719" s="48">
        <f t="shared" si="69"/>
        <v>-0.18772563176895307</v>
      </c>
      <c r="R719">
        <f t="shared" si="70"/>
        <v>27000</v>
      </c>
      <c r="S719">
        <f t="shared" si="71"/>
        <v>-700</v>
      </c>
    </row>
    <row r="720" spans="1:19" x14ac:dyDescent="0.25">
      <c r="A720" s="12">
        <v>719</v>
      </c>
      <c r="B720" s="12" t="s">
        <v>293</v>
      </c>
      <c r="C720" s="19">
        <v>31677136938175</v>
      </c>
      <c r="D720" s="20">
        <v>43015.505909027779</v>
      </c>
      <c r="E720" s="21">
        <v>43017.74615864583</v>
      </c>
      <c r="F720" s="13" t="s">
        <v>302</v>
      </c>
      <c r="G720" s="12">
        <v>450</v>
      </c>
      <c r="H720" s="22" t="s">
        <v>114</v>
      </c>
      <c r="I720" s="22" t="s">
        <v>429</v>
      </c>
      <c r="J720" s="37">
        <f>INDEX('Bảng Giá'!$C$3:$H$18,MATCH('Raw Data'!P720,'Bảng Giá'!$B$3:$B$18,0),MATCH('Raw Data'!M720,'Bảng Giá'!$C$2:$H$2,0))</f>
        <v>20000</v>
      </c>
      <c r="K720" s="12">
        <v>20100</v>
      </c>
      <c r="L720" s="36">
        <f t="shared" si="66"/>
        <v>2.2402496180511662</v>
      </c>
      <c r="M720" t="str">
        <f>'References data'!H721</f>
        <v>Nội Vùng</v>
      </c>
      <c r="N720">
        <f t="shared" si="67"/>
        <v>0.45</v>
      </c>
      <c r="O720">
        <f t="shared" si="68"/>
        <v>-100</v>
      </c>
      <c r="P720" t="str">
        <f>IF(AND(N720&gt;0,N720&lt;=0.05),'Bảng Giá'!$B$3,IF(AND(N720&lt;=0.1,N720&gt;0.05),'Bảng Giá'!$B$4,IF(AND('Raw Data'!N720&gt;0.1,'Raw Data'!N720&lt;=0.25),'Bảng Giá'!$B$5,IF(AND('Raw Data'!N720&gt;0.25,'Raw Data'!N720&lt;=0.5),'Bảng Giá'!$B$6,IF(AND('Raw Data'!N720&gt;0.5,'Raw Data'!N720&lt;=1),'Bảng Giá'!$B$7,IF(AND('Raw Data'!N720&gt;1,'Raw Data'!N720&lt;=1.5),'Bảng Giá'!$B$8,IF(AND('Raw Data'!N720&gt;1.5,'Raw Data'!N720&lt;=2),'Bảng Giá'!$B$9,IF(AND('Raw Data'!N720&gt;2,'Raw Data'!N720&lt;=2.5),'Bảng Giá'!$B$10,IF(AND('Raw Data'!N720&gt;2.5,'Raw Data'!N720&lt;=3),'Bảng Giá'!$B$11,IF(AND('Raw Data'!N720&gt;3,'Raw Data'!N720&lt;=3.5),'Bảng Giá'!$B$12,IF(AND('Raw Data'!N720&gt;3.5,'Raw Data'!N720&lt;=4),'Bảng Giá'!$B$13,IF(AND('Raw Data'!N720&gt;4,'Raw Data'!N720&lt;=4.5),'Bảng Giá'!$B$14,IF(AND('Raw Data'!N720&gt;4.5,'Raw Data'!N720&lt;=5),'Bảng Giá'!$B$15,IF(AND('Raw Data'!N720&gt;5,'Raw Data'!N720&lt;=5.5),'Bảng Giá'!$B$16,IF(AND('Raw Data'!N720&gt;5.5,'Raw Data'!N720&lt;=6),'Bảng Giá'!$B$17,'Bảng Giá'!$B$18)))))))))))))))</f>
        <v>0.25&lt;x&lt;=0.5</v>
      </c>
      <c r="Q720" s="48">
        <f t="shared" si="69"/>
        <v>-4.9751243781094526E-3</v>
      </c>
      <c r="R720">
        <f t="shared" si="70"/>
        <v>24000</v>
      </c>
      <c r="S720">
        <f t="shared" si="71"/>
        <v>3900</v>
      </c>
    </row>
    <row r="721" spans="1:19" x14ac:dyDescent="0.25">
      <c r="A721" s="12">
        <v>720</v>
      </c>
      <c r="B721" s="12" t="s">
        <v>293</v>
      </c>
      <c r="C721" s="19">
        <v>31677136985361</v>
      </c>
      <c r="D721" s="20">
        <v>43020.766413113422</v>
      </c>
      <c r="E721" s="21">
        <v>43021.576561076392</v>
      </c>
      <c r="F721" s="13" t="s">
        <v>302</v>
      </c>
      <c r="G721" s="12">
        <v>750</v>
      </c>
      <c r="H721" s="22" t="s">
        <v>114</v>
      </c>
      <c r="I721" s="22" t="s">
        <v>196</v>
      </c>
      <c r="J721" s="37">
        <f>INDEX('Bảng Giá'!$C$3:$H$18,MATCH('Raw Data'!P721,'Bảng Giá'!$B$3:$B$18,0),MATCH('Raw Data'!M721,'Bảng Giá'!$C$2:$H$2,0))</f>
        <v>22500</v>
      </c>
      <c r="K721" s="12">
        <v>22700</v>
      </c>
      <c r="L721" s="36">
        <f t="shared" si="66"/>
        <v>0.81014796296949498</v>
      </c>
      <c r="M721" t="str">
        <f>'References data'!H722</f>
        <v>Nội Vùng</v>
      </c>
      <c r="N721">
        <f t="shared" si="67"/>
        <v>0.75</v>
      </c>
      <c r="O721">
        <f t="shared" si="68"/>
        <v>-200</v>
      </c>
      <c r="P721" t="str">
        <f>IF(AND(N721&gt;0,N721&lt;=0.05),'Bảng Giá'!$B$3,IF(AND(N721&lt;=0.1,N721&gt;0.05),'Bảng Giá'!$B$4,IF(AND('Raw Data'!N721&gt;0.1,'Raw Data'!N721&lt;=0.25),'Bảng Giá'!$B$5,IF(AND('Raw Data'!N721&gt;0.25,'Raw Data'!N721&lt;=0.5),'Bảng Giá'!$B$6,IF(AND('Raw Data'!N721&gt;0.5,'Raw Data'!N721&lt;=1),'Bảng Giá'!$B$7,IF(AND('Raw Data'!N721&gt;1,'Raw Data'!N721&lt;=1.5),'Bảng Giá'!$B$8,IF(AND('Raw Data'!N721&gt;1.5,'Raw Data'!N721&lt;=2),'Bảng Giá'!$B$9,IF(AND('Raw Data'!N721&gt;2,'Raw Data'!N721&lt;=2.5),'Bảng Giá'!$B$10,IF(AND('Raw Data'!N721&gt;2.5,'Raw Data'!N721&lt;=3),'Bảng Giá'!$B$11,IF(AND('Raw Data'!N721&gt;3,'Raw Data'!N721&lt;=3.5),'Bảng Giá'!$B$12,IF(AND('Raw Data'!N721&gt;3.5,'Raw Data'!N721&lt;=4),'Bảng Giá'!$B$13,IF(AND('Raw Data'!N721&gt;4,'Raw Data'!N721&lt;=4.5),'Bảng Giá'!$B$14,IF(AND('Raw Data'!N721&gt;4.5,'Raw Data'!N721&lt;=5),'Bảng Giá'!$B$15,IF(AND('Raw Data'!N721&gt;5,'Raw Data'!N721&lt;=5.5),'Bảng Giá'!$B$16,IF(AND('Raw Data'!N721&gt;5.5,'Raw Data'!N721&lt;=6),'Bảng Giá'!$B$17,'Bảng Giá'!$B$18)))))))))))))))</f>
        <v>0.5&lt;x&lt;=1</v>
      </c>
      <c r="Q721" s="48">
        <f t="shared" si="69"/>
        <v>-8.8105726872246704E-3</v>
      </c>
      <c r="R721">
        <f t="shared" si="70"/>
        <v>27000</v>
      </c>
      <c r="S721">
        <f t="shared" si="71"/>
        <v>4300</v>
      </c>
    </row>
    <row r="722" spans="1:19" x14ac:dyDescent="0.25">
      <c r="A722" s="12">
        <v>721</v>
      </c>
      <c r="B722" s="12" t="s">
        <v>293</v>
      </c>
      <c r="C722" s="19">
        <v>31677136980444</v>
      </c>
      <c r="D722" s="20">
        <v>43020.761932789355</v>
      </c>
      <c r="E722" s="21">
        <v>43021.474962731481</v>
      </c>
      <c r="F722" s="13" t="s">
        <v>302</v>
      </c>
      <c r="G722" s="12">
        <v>2480</v>
      </c>
      <c r="H722" s="22" t="s">
        <v>114</v>
      </c>
      <c r="I722" s="22" t="s">
        <v>190</v>
      </c>
      <c r="J722" s="37">
        <f>INDEX('Bảng Giá'!$C$3:$H$18,MATCH('Raw Data'!P722,'Bảng Giá'!$B$3:$B$18,0),MATCH('Raw Data'!M722,'Bảng Giá'!$C$2:$H$2,0))</f>
        <v>38000</v>
      </c>
      <c r="K722" s="12">
        <v>38200</v>
      </c>
      <c r="L722" s="36">
        <f t="shared" si="66"/>
        <v>0.71302994212601334</v>
      </c>
      <c r="M722" t="str">
        <f>'References data'!H723</f>
        <v>Nội Vùng</v>
      </c>
      <c r="N722">
        <f t="shared" si="67"/>
        <v>2.48</v>
      </c>
      <c r="O722">
        <f t="shared" si="68"/>
        <v>-200</v>
      </c>
      <c r="P722" t="str">
        <f>IF(AND(N722&gt;0,N722&lt;=0.05),'Bảng Giá'!$B$3,IF(AND(N722&lt;=0.1,N722&gt;0.05),'Bảng Giá'!$B$4,IF(AND('Raw Data'!N722&gt;0.1,'Raw Data'!N722&lt;=0.25),'Bảng Giá'!$B$5,IF(AND('Raw Data'!N722&gt;0.25,'Raw Data'!N722&lt;=0.5),'Bảng Giá'!$B$6,IF(AND('Raw Data'!N722&gt;0.5,'Raw Data'!N722&lt;=1),'Bảng Giá'!$B$7,IF(AND('Raw Data'!N722&gt;1,'Raw Data'!N722&lt;=1.5),'Bảng Giá'!$B$8,IF(AND('Raw Data'!N722&gt;1.5,'Raw Data'!N722&lt;=2),'Bảng Giá'!$B$9,IF(AND('Raw Data'!N722&gt;2,'Raw Data'!N722&lt;=2.5),'Bảng Giá'!$B$10,IF(AND('Raw Data'!N722&gt;2.5,'Raw Data'!N722&lt;=3),'Bảng Giá'!$B$11,IF(AND('Raw Data'!N722&gt;3,'Raw Data'!N722&lt;=3.5),'Bảng Giá'!$B$12,IF(AND('Raw Data'!N722&gt;3.5,'Raw Data'!N722&lt;=4),'Bảng Giá'!$B$13,IF(AND('Raw Data'!N722&gt;4,'Raw Data'!N722&lt;=4.5),'Bảng Giá'!$B$14,IF(AND('Raw Data'!N722&gt;4.5,'Raw Data'!N722&lt;=5),'Bảng Giá'!$B$15,IF(AND('Raw Data'!N722&gt;5,'Raw Data'!N722&lt;=5.5),'Bảng Giá'!$B$16,IF(AND('Raw Data'!N722&gt;5.5,'Raw Data'!N722&lt;=6),'Bảng Giá'!$B$17,'Bảng Giá'!$B$18)))))))))))))))</f>
        <v>2&lt;x&lt;=2.5</v>
      </c>
      <c r="Q722" s="48">
        <f t="shared" si="69"/>
        <v>-5.235602094240838E-3</v>
      </c>
      <c r="R722">
        <f t="shared" si="70"/>
        <v>45600</v>
      </c>
      <c r="S722">
        <f t="shared" si="71"/>
        <v>7400</v>
      </c>
    </row>
    <row r="723" spans="1:19" x14ac:dyDescent="0.25">
      <c r="A723" s="12">
        <v>722</v>
      </c>
      <c r="B723" s="12" t="s">
        <v>293</v>
      </c>
      <c r="C723" s="19">
        <v>31677136986921</v>
      </c>
      <c r="D723" s="20">
        <v>43021.641702546294</v>
      </c>
      <c r="E723" s="21">
        <v>43022.639332557868</v>
      </c>
      <c r="F723" s="13" t="s">
        <v>302</v>
      </c>
      <c r="G723" s="12">
        <v>600</v>
      </c>
      <c r="H723" s="22" t="s">
        <v>114</v>
      </c>
      <c r="I723" s="22" t="s">
        <v>167</v>
      </c>
      <c r="J723" s="37">
        <f>INDEX('Bảng Giá'!$C$3:$H$18,MATCH('Raw Data'!P723,'Bảng Giá'!$B$3:$B$18,0),MATCH('Raw Data'!M723,'Bảng Giá'!$C$2:$H$2,0))</f>
        <v>22500</v>
      </c>
      <c r="K723" s="12">
        <v>22700</v>
      </c>
      <c r="L723" s="36">
        <f t="shared" si="66"/>
        <v>0.99763001157407416</v>
      </c>
      <c r="M723" t="str">
        <f>'References data'!H724</f>
        <v>Nội Vùng</v>
      </c>
      <c r="N723">
        <f t="shared" si="67"/>
        <v>0.6</v>
      </c>
      <c r="O723">
        <f t="shared" si="68"/>
        <v>-200</v>
      </c>
      <c r="P723" t="str">
        <f>IF(AND(N723&gt;0,N723&lt;=0.05),'Bảng Giá'!$B$3,IF(AND(N723&lt;=0.1,N723&gt;0.05),'Bảng Giá'!$B$4,IF(AND('Raw Data'!N723&gt;0.1,'Raw Data'!N723&lt;=0.25),'Bảng Giá'!$B$5,IF(AND('Raw Data'!N723&gt;0.25,'Raw Data'!N723&lt;=0.5),'Bảng Giá'!$B$6,IF(AND('Raw Data'!N723&gt;0.5,'Raw Data'!N723&lt;=1),'Bảng Giá'!$B$7,IF(AND('Raw Data'!N723&gt;1,'Raw Data'!N723&lt;=1.5),'Bảng Giá'!$B$8,IF(AND('Raw Data'!N723&gt;1.5,'Raw Data'!N723&lt;=2),'Bảng Giá'!$B$9,IF(AND('Raw Data'!N723&gt;2,'Raw Data'!N723&lt;=2.5),'Bảng Giá'!$B$10,IF(AND('Raw Data'!N723&gt;2.5,'Raw Data'!N723&lt;=3),'Bảng Giá'!$B$11,IF(AND('Raw Data'!N723&gt;3,'Raw Data'!N723&lt;=3.5),'Bảng Giá'!$B$12,IF(AND('Raw Data'!N723&gt;3.5,'Raw Data'!N723&lt;=4),'Bảng Giá'!$B$13,IF(AND('Raw Data'!N723&gt;4,'Raw Data'!N723&lt;=4.5),'Bảng Giá'!$B$14,IF(AND('Raw Data'!N723&gt;4.5,'Raw Data'!N723&lt;=5),'Bảng Giá'!$B$15,IF(AND('Raw Data'!N723&gt;5,'Raw Data'!N723&lt;=5.5),'Bảng Giá'!$B$16,IF(AND('Raw Data'!N723&gt;5.5,'Raw Data'!N723&lt;=6),'Bảng Giá'!$B$17,'Bảng Giá'!$B$18)))))))))))))))</f>
        <v>0.5&lt;x&lt;=1</v>
      </c>
      <c r="Q723" s="48">
        <f t="shared" si="69"/>
        <v>-8.8105726872246704E-3</v>
      </c>
      <c r="R723">
        <f t="shared" si="70"/>
        <v>27000</v>
      </c>
      <c r="S723">
        <f t="shared" si="71"/>
        <v>4300</v>
      </c>
    </row>
    <row r="724" spans="1:19" x14ac:dyDescent="0.25">
      <c r="A724" s="12">
        <v>723</v>
      </c>
      <c r="B724" s="12" t="s">
        <v>293</v>
      </c>
      <c r="C724" s="19">
        <v>31677136978267</v>
      </c>
      <c r="D724" s="20">
        <v>43020.761927199077</v>
      </c>
      <c r="E724" s="21">
        <v>43021.620504363425</v>
      </c>
      <c r="F724" s="13" t="s">
        <v>302</v>
      </c>
      <c r="G724" s="12">
        <v>3000</v>
      </c>
      <c r="H724" s="22" t="s">
        <v>114</v>
      </c>
      <c r="I724" s="22" t="s">
        <v>132</v>
      </c>
      <c r="J724" s="37">
        <f>INDEX('Bảng Giá'!$C$3:$H$18,MATCH('Raw Data'!P724,'Bảng Giá'!$B$3:$B$18,0),MATCH('Raw Data'!M724,'Bảng Giá'!$C$2:$H$2,0))</f>
        <v>42500</v>
      </c>
      <c r="K724" s="12">
        <v>47800</v>
      </c>
      <c r="L724" s="36">
        <f t="shared" si="66"/>
        <v>0.85857716434838949</v>
      </c>
      <c r="M724" t="str">
        <f>'References data'!H725</f>
        <v>Nội Vùng</v>
      </c>
      <c r="N724">
        <f t="shared" si="67"/>
        <v>3</v>
      </c>
      <c r="O724">
        <f t="shared" si="68"/>
        <v>-5300</v>
      </c>
      <c r="P724" t="str">
        <f>IF(AND(N724&gt;0,N724&lt;=0.05),'Bảng Giá'!$B$3,IF(AND(N724&lt;=0.1,N724&gt;0.05),'Bảng Giá'!$B$4,IF(AND('Raw Data'!N724&gt;0.1,'Raw Data'!N724&lt;=0.25),'Bảng Giá'!$B$5,IF(AND('Raw Data'!N724&gt;0.25,'Raw Data'!N724&lt;=0.5),'Bảng Giá'!$B$6,IF(AND('Raw Data'!N724&gt;0.5,'Raw Data'!N724&lt;=1),'Bảng Giá'!$B$7,IF(AND('Raw Data'!N724&gt;1,'Raw Data'!N724&lt;=1.5),'Bảng Giá'!$B$8,IF(AND('Raw Data'!N724&gt;1.5,'Raw Data'!N724&lt;=2),'Bảng Giá'!$B$9,IF(AND('Raw Data'!N724&gt;2,'Raw Data'!N724&lt;=2.5),'Bảng Giá'!$B$10,IF(AND('Raw Data'!N724&gt;2.5,'Raw Data'!N724&lt;=3),'Bảng Giá'!$B$11,IF(AND('Raw Data'!N724&gt;3,'Raw Data'!N724&lt;=3.5),'Bảng Giá'!$B$12,IF(AND('Raw Data'!N724&gt;3.5,'Raw Data'!N724&lt;=4),'Bảng Giá'!$B$13,IF(AND('Raw Data'!N724&gt;4,'Raw Data'!N724&lt;=4.5),'Bảng Giá'!$B$14,IF(AND('Raw Data'!N724&gt;4.5,'Raw Data'!N724&lt;=5),'Bảng Giá'!$B$15,IF(AND('Raw Data'!N724&gt;5,'Raw Data'!N724&lt;=5.5),'Bảng Giá'!$B$16,IF(AND('Raw Data'!N724&gt;5.5,'Raw Data'!N724&lt;=6),'Bảng Giá'!$B$17,'Bảng Giá'!$B$18)))))))))))))))</f>
        <v>2.5&lt;x&lt;=3</v>
      </c>
      <c r="Q724" s="48">
        <f t="shared" si="69"/>
        <v>-0.11087866108786611</v>
      </c>
      <c r="R724">
        <f t="shared" si="70"/>
        <v>51000</v>
      </c>
      <c r="S724">
        <f t="shared" si="71"/>
        <v>3200</v>
      </c>
    </row>
    <row r="725" spans="1:19" x14ac:dyDescent="0.25">
      <c r="A725" s="12">
        <v>724</v>
      </c>
      <c r="B725" s="12" t="s">
        <v>293</v>
      </c>
      <c r="C725" s="19">
        <v>31677136987904</v>
      </c>
      <c r="D725" s="20">
        <v>43021.466199537041</v>
      </c>
      <c r="E725" s="21">
        <v>43022.686205243059</v>
      </c>
      <c r="F725" s="13" t="s">
        <v>302</v>
      </c>
      <c r="G725" s="12">
        <v>200</v>
      </c>
      <c r="H725" s="22" t="s">
        <v>114</v>
      </c>
      <c r="I725" s="22" t="s">
        <v>355</v>
      </c>
      <c r="J725" s="37">
        <f>INDEX('Bảng Giá'!$C$3:$H$18,MATCH('Raw Data'!P725,'Bảng Giá'!$B$3:$B$18,0),MATCH('Raw Data'!M725,'Bảng Giá'!$C$2:$H$2,0))</f>
        <v>20000</v>
      </c>
      <c r="K725" s="12">
        <v>20100</v>
      </c>
      <c r="L725" s="36">
        <f t="shared" si="66"/>
        <v>1.220005706018128</v>
      </c>
      <c r="M725" t="str">
        <f>'References data'!H726</f>
        <v>Nội Vùng</v>
      </c>
      <c r="N725">
        <f t="shared" si="67"/>
        <v>0.2</v>
      </c>
      <c r="O725">
        <f t="shared" si="68"/>
        <v>-100</v>
      </c>
      <c r="P725" t="str">
        <f>IF(AND(N725&gt;0,N725&lt;=0.05),'Bảng Giá'!$B$3,IF(AND(N725&lt;=0.1,N725&gt;0.05),'Bảng Giá'!$B$4,IF(AND('Raw Data'!N725&gt;0.1,'Raw Data'!N725&lt;=0.25),'Bảng Giá'!$B$5,IF(AND('Raw Data'!N725&gt;0.25,'Raw Data'!N725&lt;=0.5),'Bảng Giá'!$B$6,IF(AND('Raw Data'!N725&gt;0.5,'Raw Data'!N725&lt;=1),'Bảng Giá'!$B$7,IF(AND('Raw Data'!N725&gt;1,'Raw Data'!N725&lt;=1.5),'Bảng Giá'!$B$8,IF(AND('Raw Data'!N725&gt;1.5,'Raw Data'!N725&lt;=2),'Bảng Giá'!$B$9,IF(AND('Raw Data'!N725&gt;2,'Raw Data'!N725&lt;=2.5),'Bảng Giá'!$B$10,IF(AND('Raw Data'!N725&gt;2.5,'Raw Data'!N725&lt;=3),'Bảng Giá'!$B$11,IF(AND('Raw Data'!N725&gt;3,'Raw Data'!N725&lt;=3.5),'Bảng Giá'!$B$12,IF(AND('Raw Data'!N725&gt;3.5,'Raw Data'!N725&lt;=4),'Bảng Giá'!$B$13,IF(AND('Raw Data'!N725&gt;4,'Raw Data'!N725&lt;=4.5),'Bảng Giá'!$B$14,IF(AND('Raw Data'!N725&gt;4.5,'Raw Data'!N725&lt;=5),'Bảng Giá'!$B$15,IF(AND('Raw Data'!N725&gt;5,'Raw Data'!N725&lt;=5.5),'Bảng Giá'!$B$16,IF(AND('Raw Data'!N725&gt;5.5,'Raw Data'!N725&lt;=6),'Bảng Giá'!$B$17,'Bảng Giá'!$B$18)))))))))))))))</f>
        <v>0.1&lt;x&lt;=0.25</v>
      </c>
      <c r="Q725" s="48">
        <f t="shared" si="69"/>
        <v>-4.9751243781094526E-3</v>
      </c>
      <c r="R725">
        <f t="shared" si="70"/>
        <v>24000</v>
      </c>
      <c r="S725">
        <f t="shared" si="71"/>
        <v>3900</v>
      </c>
    </row>
    <row r="726" spans="1:19" x14ac:dyDescent="0.25">
      <c r="A726" s="12">
        <v>725</v>
      </c>
      <c r="B726" s="12" t="s">
        <v>293</v>
      </c>
      <c r="C726" s="19">
        <v>31677136979268</v>
      </c>
      <c r="D726" s="20">
        <v>43020.86</v>
      </c>
      <c r="E726" s="21">
        <v>43022.868619942128</v>
      </c>
      <c r="F726" s="13" t="s">
        <v>302</v>
      </c>
      <c r="G726" s="12">
        <v>1980</v>
      </c>
      <c r="H726" s="22" t="s">
        <v>114</v>
      </c>
      <c r="I726" s="22" t="s">
        <v>366</v>
      </c>
      <c r="J726" s="37">
        <f>INDEX('Bảng Giá'!$C$3:$H$18,MATCH('Raw Data'!P726,'Bảng Giá'!$B$3:$B$18,0),MATCH('Raw Data'!M726,'Bảng Giá'!$C$2:$H$2,0))</f>
        <v>32000</v>
      </c>
      <c r="K726" s="12">
        <v>32200</v>
      </c>
      <c r="L726" s="36">
        <f t="shared" si="66"/>
        <v>2.0086199421275523</v>
      </c>
      <c r="M726" t="str">
        <f>'References data'!H727</f>
        <v>Nội Vùng</v>
      </c>
      <c r="N726">
        <f t="shared" si="67"/>
        <v>1.98</v>
      </c>
      <c r="O726">
        <f t="shared" si="68"/>
        <v>-200</v>
      </c>
      <c r="P726" t="str">
        <f>IF(AND(N726&gt;0,N726&lt;=0.05),'Bảng Giá'!$B$3,IF(AND(N726&lt;=0.1,N726&gt;0.05),'Bảng Giá'!$B$4,IF(AND('Raw Data'!N726&gt;0.1,'Raw Data'!N726&lt;=0.25),'Bảng Giá'!$B$5,IF(AND('Raw Data'!N726&gt;0.25,'Raw Data'!N726&lt;=0.5),'Bảng Giá'!$B$6,IF(AND('Raw Data'!N726&gt;0.5,'Raw Data'!N726&lt;=1),'Bảng Giá'!$B$7,IF(AND('Raw Data'!N726&gt;1,'Raw Data'!N726&lt;=1.5),'Bảng Giá'!$B$8,IF(AND('Raw Data'!N726&gt;1.5,'Raw Data'!N726&lt;=2),'Bảng Giá'!$B$9,IF(AND('Raw Data'!N726&gt;2,'Raw Data'!N726&lt;=2.5),'Bảng Giá'!$B$10,IF(AND('Raw Data'!N726&gt;2.5,'Raw Data'!N726&lt;=3),'Bảng Giá'!$B$11,IF(AND('Raw Data'!N726&gt;3,'Raw Data'!N726&lt;=3.5),'Bảng Giá'!$B$12,IF(AND('Raw Data'!N726&gt;3.5,'Raw Data'!N726&lt;=4),'Bảng Giá'!$B$13,IF(AND('Raw Data'!N726&gt;4,'Raw Data'!N726&lt;=4.5),'Bảng Giá'!$B$14,IF(AND('Raw Data'!N726&gt;4.5,'Raw Data'!N726&lt;=5),'Bảng Giá'!$B$15,IF(AND('Raw Data'!N726&gt;5,'Raw Data'!N726&lt;=5.5),'Bảng Giá'!$B$16,IF(AND('Raw Data'!N726&gt;5.5,'Raw Data'!N726&lt;=6),'Bảng Giá'!$B$17,'Bảng Giá'!$B$18)))))))))))))))</f>
        <v>1.5&lt;x&lt;=2</v>
      </c>
      <c r="Q726" s="48">
        <f t="shared" si="69"/>
        <v>-6.2111801242236021E-3</v>
      </c>
      <c r="R726">
        <f t="shared" si="70"/>
        <v>38400</v>
      </c>
      <c r="S726">
        <f t="shared" si="71"/>
        <v>6200</v>
      </c>
    </row>
    <row r="727" spans="1:19" x14ac:dyDescent="0.25">
      <c r="A727" s="12">
        <v>726</v>
      </c>
      <c r="B727" s="12" t="s">
        <v>293</v>
      </c>
      <c r="C727" s="19">
        <v>31677136981474</v>
      </c>
      <c r="D727" s="20">
        <v>43020.851478703706</v>
      </c>
      <c r="E727" s="21">
        <v>43021.385804247686</v>
      </c>
      <c r="F727" s="13" t="s">
        <v>302</v>
      </c>
      <c r="G727" s="12">
        <v>1240</v>
      </c>
      <c r="H727" s="22" t="s">
        <v>114</v>
      </c>
      <c r="I727" s="22" t="s">
        <v>430</v>
      </c>
      <c r="J727" s="37">
        <f>INDEX('Bảng Giá'!$C$3:$H$18,MATCH('Raw Data'!P727,'Bảng Giá'!$B$3:$B$18,0),MATCH('Raw Data'!M727,'Bảng Giá'!$C$2:$H$2,0))</f>
        <v>27500</v>
      </c>
      <c r="K727" s="12">
        <v>27700</v>
      </c>
      <c r="L727" s="36">
        <f t="shared" si="66"/>
        <v>0.53432554398023058</v>
      </c>
      <c r="M727" t="str">
        <f>'References data'!H728</f>
        <v>Nội Vùng</v>
      </c>
      <c r="N727">
        <f t="shared" si="67"/>
        <v>1.24</v>
      </c>
      <c r="O727">
        <f t="shared" si="68"/>
        <v>-200</v>
      </c>
      <c r="P727" t="str">
        <f>IF(AND(N727&gt;0,N727&lt;=0.05),'Bảng Giá'!$B$3,IF(AND(N727&lt;=0.1,N727&gt;0.05),'Bảng Giá'!$B$4,IF(AND('Raw Data'!N727&gt;0.1,'Raw Data'!N727&lt;=0.25),'Bảng Giá'!$B$5,IF(AND('Raw Data'!N727&gt;0.25,'Raw Data'!N727&lt;=0.5),'Bảng Giá'!$B$6,IF(AND('Raw Data'!N727&gt;0.5,'Raw Data'!N727&lt;=1),'Bảng Giá'!$B$7,IF(AND('Raw Data'!N727&gt;1,'Raw Data'!N727&lt;=1.5),'Bảng Giá'!$B$8,IF(AND('Raw Data'!N727&gt;1.5,'Raw Data'!N727&lt;=2),'Bảng Giá'!$B$9,IF(AND('Raw Data'!N727&gt;2,'Raw Data'!N727&lt;=2.5),'Bảng Giá'!$B$10,IF(AND('Raw Data'!N727&gt;2.5,'Raw Data'!N727&lt;=3),'Bảng Giá'!$B$11,IF(AND('Raw Data'!N727&gt;3,'Raw Data'!N727&lt;=3.5),'Bảng Giá'!$B$12,IF(AND('Raw Data'!N727&gt;3.5,'Raw Data'!N727&lt;=4),'Bảng Giá'!$B$13,IF(AND('Raw Data'!N727&gt;4,'Raw Data'!N727&lt;=4.5),'Bảng Giá'!$B$14,IF(AND('Raw Data'!N727&gt;4.5,'Raw Data'!N727&lt;=5),'Bảng Giá'!$B$15,IF(AND('Raw Data'!N727&gt;5,'Raw Data'!N727&lt;=5.5),'Bảng Giá'!$B$16,IF(AND('Raw Data'!N727&gt;5.5,'Raw Data'!N727&lt;=6),'Bảng Giá'!$B$17,'Bảng Giá'!$B$18)))))))))))))))</f>
        <v>1&lt;x&lt;=1.5</v>
      </c>
      <c r="Q727" s="48">
        <f t="shared" si="69"/>
        <v>-7.2202166064981952E-3</v>
      </c>
      <c r="R727">
        <f t="shared" si="70"/>
        <v>33000</v>
      </c>
      <c r="S727">
        <f t="shared" si="71"/>
        <v>5300</v>
      </c>
    </row>
    <row r="728" spans="1:19" x14ac:dyDescent="0.25">
      <c r="A728" s="12">
        <v>727</v>
      </c>
      <c r="B728" s="12" t="s">
        <v>293</v>
      </c>
      <c r="C728" s="19">
        <v>31677136941420</v>
      </c>
      <c r="D728" s="20">
        <v>43014.644543518516</v>
      </c>
      <c r="E728" s="21">
        <v>43016.543692476851</v>
      </c>
      <c r="F728" s="13" t="s">
        <v>302</v>
      </c>
      <c r="G728" s="12">
        <v>300</v>
      </c>
      <c r="H728" s="22" t="s">
        <v>114</v>
      </c>
      <c r="I728" s="22" t="s">
        <v>364</v>
      </c>
      <c r="J728" s="37">
        <f>INDEX('Bảng Giá'!$C$3:$H$18,MATCH('Raw Data'!P728,'Bảng Giá'!$B$3:$B$18,0),MATCH('Raw Data'!M728,'Bảng Giá'!$C$2:$H$2,0))</f>
        <v>20000</v>
      </c>
      <c r="K728" s="12">
        <v>20100</v>
      </c>
      <c r="L728" s="36">
        <f t="shared" si="66"/>
        <v>1.8991489583349903</v>
      </c>
      <c r="M728" t="str">
        <f>'References data'!H729</f>
        <v>Nội Vùng</v>
      </c>
      <c r="N728">
        <f t="shared" si="67"/>
        <v>0.3</v>
      </c>
      <c r="O728">
        <f t="shared" si="68"/>
        <v>-100</v>
      </c>
      <c r="P728" t="str">
        <f>IF(AND(N728&gt;0,N728&lt;=0.05),'Bảng Giá'!$B$3,IF(AND(N728&lt;=0.1,N728&gt;0.05),'Bảng Giá'!$B$4,IF(AND('Raw Data'!N728&gt;0.1,'Raw Data'!N728&lt;=0.25),'Bảng Giá'!$B$5,IF(AND('Raw Data'!N728&gt;0.25,'Raw Data'!N728&lt;=0.5),'Bảng Giá'!$B$6,IF(AND('Raw Data'!N728&gt;0.5,'Raw Data'!N728&lt;=1),'Bảng Giá'!$B$7,IF(AND('Raw Data'!N728&gt;1,'Raw Data'!N728&lt;=1.5),'Bảng Giá'!$B$8,IF(AND('Raw Data'!N728&gt;1.5,'Raw Data'!N728&lt;=2),'Bảng Giá'!$B$9,IF(AND('Raw Data'!N728&gt;2,'Raw Data'!N728&lt;=2.5),'Bảng Giá'!$B$10,IF(AND('Raw Data'!N728&gt;2.5,'Raw Data'!N728&lt;=3),'Bảng Giá'!$B$11,IF(AND('Raw Data'!N728&gt;3,'Raw Data'!N728&lt;=3.5),'Bảng Giá'!$B$12,IF(AND('Raw Data'!N728&gt;3.5,'Raw Data'!N728&lt;=4),'Bảng Giá'!$B$13,IF(AND('Raw Data'!N728&gt;4,'Raw Data'!N728&lt;=4.5),'Bảng Giá'!$B$14,IF(AND('Raw Data'!N728&gt;4.5,'Raw Data'!N728&lt;=5),'Bảng Giá'!$B$15,IF(AND('Raw Data'!N728&gt;5,'Raw Data'!N728&lt;=5.5),'Bảng Giá'!$B$16,IF(AND('Raw Data'!N728&gt;5.5,'Raw Data'!N728&lt;=6),'Bảng Giá'!$B$17,'Bảng Giá'!$B$18)))))))))))))))</f>
        <v>0.25&lt;x&lt;=0.5</v>
      </c>
      <c r="Q728" s="48">
        <f t="shared" si="69"/>
        <v>-4.9751243781094526E-3</v>
      </c>
      <c r="R728">
        <f t="shared" si="70"/>
        <v>24000</v>
      </c>
      <c r="S728">
        <f t="shared" si="71"/>
        <v>3900</v>
      </c>
    </row>
    <row r="729" spans="1:19" x14ac:dyDescent="0.25">
      <c r="A729" s="12">
        <v>728</v>
      </c>
      <c r="B729" s="12" t="s">
        <v>293</v>
      </c>
      <c r="C729" s="19">
        <v>31677136932376</v>
      </c>
      <c r="D729" s="20">
        <v>43014.6811409375</v>
      </c>
      <c r="E729" s="21">
        <v>43015.600753854167</v>
      </c>
      <c r="F729" s="13" t="s">
        <v>302</v>
      </c>
      <c r="G729" s="12">
        <v>200</v>
      </c>
      <c r="H729" s="22" t="s">
        <v>114</v>
      </c>
      <c r="I729" s="22" t="s">
        <v>408</v>
      </c>
      <c r="J729" s="37">
        <f>INDEX('Bảng Giá'!$C$3:$H$18,MATCH('Raw Data'!P729,'Bảng Giá'!$B$3:$B$18,0),MATCH('Raw Data'!M729,'Bảng Giá'!$C$2:$H$2,0))</f>
        <v>20000</v>
      </c>
      <c r="K729" s="12">
        <v>20100</v>
      </c>
      <c r="L729" s="36">
        <f t="shared" si="66"/>
        <v>0.91961291666666511</v>
      </c>
      <c r="M729" t="str">
        <f>'References data'!H730</f>
        <v>Nội Vùng</v>
      </c>
      <c r="N729">
        <f t="shared" si="67"/>
        <v>0.2</v>
      </c>
      <c r="O729">
        <f t="shared" si="68"/>
        <v>-100</v>
      </c>
      <c r="P729" t="str">
        <f>IF(AND(N729&gt;0,N729&lt;=0.05),'Bảng Giá'!$B$3,IF(AND(N729&lt;=0.1,N729&gt;0.05),'Bảng Giá'!$B$4,IF(AND('Raw Data'!N729&gt;0.1,'Raw Data'!N729&lt;=0.25),'Bảng Giá'!$B$5,IF(AND('Raw Data'!N729&gt;0.25,'Raw Data'!N729&lt;=0.5),'Bảng Giá'!$B$6,IF(AND('Raw Data'!N729&gt;0.5,'Raw Data'!N729&lt;=1),'Bảng Giá'!$B$7,IF(AND('Raw Data'!N729&gt;1,'Raw Data'!N729&lt;=1.5),'Bảng Giá'!$B$8,IF(AND('Raw Data'!N729&gt;1.5,'Raw Data'!N729&lt;=2),'Bảng Giá'!$B$9,IF(AND('Raw Data'!N729&gt;2,'Raw Data'!N729&lt;=2.5),'Bảng Giá'!$B$10,IF(AND('Raw Data'!N729&gt;2.5,'Raw Data'!N729&lt;=3),'Bảng Giá'!$B$11,IF(AND('Raw Data'!N729&gt;3,'Raw Data'!N729&lt;=3.5),'Bảng Giá'!$B$12,IF(AND('Raw Data'!N729&gt;3.5,'Raw Data'!N729&lt;=4),'Bảng Giá'!$B$13,IF(AND('Raw Data'!N729&gt;4,'Raw Data'!N729&lt;=4.5),'Bảng Giá'!$B$14,IF(AND('Raw Data'!N729&gt;4.5,'Raw Data'!N729&lt;=5),'Bảng Giá'!$B$15,IF(AND('Raw Data'!N729&gt;5,'Raw Data'!N729&lt;=5.5),'Bảng Giá'!$B$16,IF(AND('Raw Data'!N729&gt;5.5,'Raw Data'!N729&lt;=6),'Bảng Giá'!$B$17,'Bảng Giá'!$B$18)))))))))))))))</f>
        <v>0.1&lt;x&lt;=0.25</v>
      </c>
      <c r="Q729" s="48">
        <f t="shared" si="69"/>
        <v>-4.9751243781094526E-3</v>
      </c>
      <c r="R729">
        <f t="shared" si="70"/>
        <v>24000</v>
      </c>
      <c r="S729">
        <f t="shared" si="71"/>
        <v>3900</v>
      </c>
    </row>
    <row r="730" spans="1:19" x14ac:dyDescent="0.25">
      <c r="A730" s="12">
        <v>729</v>
      </c>
      <c r="B730" s="12" t="s">
        <v>293</v>
      </c>
      <c r="C730" s="19">
        <v>31677136980250</v>
      </c>
      <c r="D730" s="20">
        <v>43020.733864155096</v>
      </c>
      <c r="E730" s="21">
        <v>43021.619656793984</v>
      </c>
      <c r="F730" s="13" t="s">
        <v>302</v>
      </c>
      <c r="G730" s="12">
        <v>400</v>
      </c>
      <c r="H730" s="22" t="s">
        <v>114</v>
      </c>
      <c r="I730" s="22" t="s">
        <v>179</v>
      </c>
      <c r="J730" s="37">
        <f>INDEX('Bảng Giá'!$C$3:$H$18,MATCH('Raw Data'!P730,'Bảng Giá'!$B$3:$B$18,0),MATCH('Raw Data'!M730,'Bảng Giá'!$C$2:$H$2,0))</f>
        <v>20000</v>
      </c>
      <c r="K730" s="12">
        <v>20100</v>
      </c>
      <c r="L730" s="36">
        <f t="shared" si="66"/>
        <v>0.88579263888823334</v>
      </c>
      <c r="M730" t="str">
        <f>'References data'!H731</f>
        <v>Nội Vùng</v>
      </c>
      <c r="N730">
        <f t="shared" si="67"/>
        <v>0.4</v>
      </c>
      <c r="O730">
        <f t="shared" si="68"/>
        <v>-100</v>
      </c>
      <c r="P730" t="str">
        <f>IF(AND(N730&gt;0,N730&lt;=0.05),'Bảng Giá'!$B$3,IF(AND(N730&lt;=0.1,N730&gt;0.05),'Bảng Giá'!$B$4,IF(AND('Raw Data'!N730&gt;0.1,'Raw Data'!N730&lt;=0.25),'Bảng Giá'!$B$5,IF(AND('Raw Data'!N730&gt;0.25,'Raw Data'!N730&lt;=0.5),'Bảng Giá'!$B$6,IF(AND('Raw Data'!N730&gt;0.5,'Raw Data'!N730&lt;=1),'Bảng Giá'!$B$7,IF(AND('Raw Data'!N730&gt;1,'Raw Data'!N730&lt;=1.5),'Bảng Giá'!$B$8,IF(AND('Raw Data'!N730&gt;1.5,'Raw Data'!N730&lt;=2),'Bảng Giá'!$B$9,IF(AND('Raw Data'!N730&gt;2,'Raw Data'!N730&lt;=2.5),'Bảng Giá'!$B$10,IF(AND('Raw Data'!N730&gt;2.5,'Raw Data'!N730&lt;=3),'Bảng Giá'!$B$11,IF(AND('Raw Data'!N730&gt;3,'Raw Data'!N730&lt;=3.5),'Bảng Giá'!$B$12,IF(AND('Raw Data'!N730&gt;3.5,'Raw Data'!N730&lt;=4),'Bảng Giá'!$B$13,IF(AND('Raw Data'!N730&gt;4,'Raw Data'!N730&lt;=4.5),'Bảng Giá'!$B$14,IF(AND('Raw Data'!N730&gt;4.5,'Raw Data'!N730&lt;=5),'Bảng Giá'!$B$15,IF(AND('Raw Data'!N730&gt;5,'Raw Data'!N730&lt;=5.5),'Bảng Giá'!$B$16,IF(AND('Raw Data'!N730&gt;5.5,'Raw Data'!N730&lt;=6),'Bảng Giá'!$B$17,'Bảng Giá'!$B$18)))))))))))))))</f>
        <v>0.25&lt;x&lt;=0.5</v>
      </c>
      <c r="Q730" s="48">
        <f t="shared" si="69"/>
        <v>-4.9751243781094526E-3</v>
      </c>
      <c r="R730">
        <f t="shared" si="70"/>
        <v>24000</v>
      </c>
      <c r="S730">
        <f t="shared" si="71"/>
        <v>3900</v>
      </c>
    </row>
    <row r="731" spans="1:19" x14ac:dyDescent="0.25">
      <c r="A731" s="12">
        <v>730</v>
      </c>
      <c r="B731" s="12" t="s">
        <v>293</v>
      </c>
      <c r="C731" s="19">
        <v>31677136979781</v>
      </c>
      <c r="D731" s="20">
        <v>43020.912963344905</v>
      </c>
      <c r="E731" s="21">
        <v>43022.546680636573</v>
      </c>
      <c r="F731" s="13" t="s">
        <v>302</v>
      </c>
      <c r="G731" s="12">
        <v>1600</v>
      </c>
      <c r="H731" s="22" t="s">
        <v>114</v>
      </c>
      <c r="I731" s="22" t="s">
        <v>168</v>
      </c>
      <c r="J731" s="37">
        <f>INDEX('Bảng Giá'!$C$3:$H$18,MATCH('Raw Data'!P731,'Bảng Giá'!$B$3:$B$18,0),MATCH('Raw Data'!M731,'Bảng Giá'!$C$2:$H$2,0))</f>
        <v>32000</v>
      </c>
      <c r="K731" s="12">
        <v>32200</v>
      </c>
      <c r="L731" s="36">
        <f t="shared" si="66"/>
        <v>1.6337172916682903</v>
      </c>
      <c r="M731" t="str">
        <f>'References data'!H732</f>
        <v>Nội Vùng</v>
      </c>
      <c r="N731">
        <f t="shared" si="67"/>
        <v>1.6</v>
      </c>
      <c r="O731">
        <f t="shared" si="68"/>
        <v>-200</v>
      </c>
      <c r="P731" t="str">
        <f>IF(AND(N731&gt;0,N731&lt;=0.05),'Bảng Giá'!$B$3,IF(AND(N731&lt;=0.1,N731&gt;0.05),'Bảng Giá'!$B$4,IF(AND('Raw Data'!N731&gt;0.1,'Raw Data'!N731&lt;=0.25),'Bảng Giá'!$B$5,IF(AND('Raw Data'!N731&gt;0.25,'Raw Data'!N731&lt;=0.5),'Bảng Giá'!$B$6,IF(AND('Raw Data'!N731&gt;0.5,'Raw Data'!N731&lt;=1),'Bảng Giá'!$B$7,IF(AND('Raw Data'!N731&gt;1,'Raw Data'!N731&lt;=1.5),'Bảng Giá'!$B$8,IF(AND('Raw Data'!N731&gt;1.5,'Raw Data'!N731&lt;=2),'Bảng Giá'!$B$9,IF(AND('Raw Data'!N731&gt;2,'Raw Data'!N731&lt;=2.5),'Bảng Giá'!$B$10,IF(AND('Raw Data'!N731&gt;2.5,'Raw Data'!N731&lt;=3),'Bảng Giá'!$B$11,IF(AND('Raw Data'!N731&gt;3,'Raw Data'!N731&lt;=3.5),'Bảng Giá'!$B$12,IF(AND('Raw Data'!N731&gt;3.5,'Raw Data'!N731&lt;=4),'Bảng Giá'!$B$13,IF(AND('Raw Data'!N731&gt;4,'Raw Data'!N731&lt;=4.5),'Bảng Giá'!$B$14,IF(AND('Raw Data'!N731&gt;4.5,'Raw Data'!N731&lt;=5),'Bảng Giá'!$B$15,IF(AND('Raw Data'!N731&gt;5,'Raw Data'!N731&lt;=5.5),'Bảng Giá'!$B$16,IF(AND('Raw Data'!N731&gt;5.5,'Raw Data'!N731&lt;=6),'Bảng Giá'!$B$17,'Bảng Giá'!$B$18)))))))))))))))</f>
        <v>1.5&lt;x&lt;=2</v>
      </c>
      <c r="Q731" s="48">
        <f t="shared" si="69"/>
        <v>-6.2111801242236021E-3</v>
      </c>
      <c r="R731">
        <f t="shared" si="70"/>
        <v>38400</v>
      </c>
      <c r="S731">
        <f t="shared" si="71"/>
        <v>6200</v>
      </c>
    </row>
    <row r="732" spans="1:19" x14ac:dyDescent="0.25">
      <c r="A732" s="12">
        <v>731</v>
      </c>
      <c r="B732" s="12" t="s">
        <v>293</v>
      </c>
      <c r="C732" s="19">
        <v>31677136981054</v>
      </c>
      <c r="D732" s="20">
        <v>43021.72044675926</v>
      </c>
      <c r="E732" s="21">
        <v>43023.470243483796</v>
      </c>
      <c r="F732" s="13" t="s">
        <v>302</v>
      </c>
      <c r="G732" s="12">
        <v>200</v>
      </c>
      <c r="H732" s="22" t="s">
        <v>114</v>
      </c>
      <c r="I732" s="22" t="s">
        <v>355</v>
      </c>
      <c r="J732" s="37">
        <f>INDEX('Bảng Giá'!$C$3:$H$18,MATCH('Raw Data'!P732,'Bảng Giá'!$B$3:$B$18,0),MATCH('Raw Data'!M732,'Bảng Giá'!$C$2:$H$2,0))</f>
        <v>20000</v>
      </c>
      <c r="K732" s="12">
        <v>20100</v>
      </c>
      <c r="L732" s="36">
        <f t="shared" si="66"/>
        <v>1.7497967245362815</v>
      </c>
      <c r="M732" t="str">
        <f>'References data'!H733</f>
        <v>Nội Vùng</v>
      </c>
      <c r="N732">
        <f t="shared" si="67"/>
        <v>0.2</v>
      </c>
      <c r="O732">
        <f t="shared" si="68"/>
        <v>-100</v>
      </c>
      <c r="P732" t="str">
        <f>IF(AND(N732&gt;0,N732&lt;=0.05),'Bảng Giá'!$B$3,IF(AND(N732&lt;=0.1,N732&gt;0.05),'Bảng Giá'!$B$4,IF(AND('Raw Data'!N732&gt;0.1,'Raw Data'!N732&lt;=0.25),'Bảng Giá'!$B$5,IF(AND('Raw Data'!N732&gt;0.25,'Raw Data'!N732&lt;=0.5),'Bảng Giá'!$B$6,IF(AND('Raw Data'!N732&gt;0.5,'Raw Data'!N732&lt;=1),'Bảng Giá'!$B$7,IF(AND('Raw Data'!N732&gt;1,'Raw Data'!N732&lt;=1.5),'Bảng Giá'!$B$8,IF(AND('Raw Data'!N732&gt;1.5,'Raw Data'!N732&lt;=2),'Bảng Giá'!$B$9,IF(AND('Raw Data'!N732&gt;2,'Raw Data'!N732&lt;=2.5),'Bảng Giá'!$B$10,IF(AND('Raw Data'!N732&gt;2.5,'Raw Data'!N732&lt;=3),'Bảng Giá'!$B$11,IF(AND('Raw Data'!N732&gt;3,'Raw Data'!N732&lt;=3.5),'Bảng Giá'!$B$12,IF(AND('Raw Data'!N732&gt;3.5,'Raw Data'!N732&lt;=4),'Bảng Giá'!$B$13,IF(AND('Raw Data'!N732&gt;4,'Raw Data'!N732&lt;=4.5),'Bảng Giá'!$B$14,IF(AND('Raw Data'!N732&gt;4.5,'Raw Data'!N732&lt;=5),'Bảng Giá'!$B$15,IF(AND('Raw Data'!N732&gt;5,'Raw Data'!N732&lt;=5.5),'Bảng Giá'!$B$16,IF(AND('Raw Data'!N732&gt;5.5,'Raw Data'!N732&lt;=6),'Bảng Giá'!$B$17,'Bảng Giá'!$B$18)))))))))))))))</f>
        <v>0.1&lt;x&lt;=0.25</v>
      </c>
      <c r="Q732" s="48">
        <f t="shared" si="69"/>
        <v>-4.9751243781094526E-3</v>
      </c>
      <c r="R732">
        <f t="shared" si="70"/>
        <v>24000</v>
      </c>
      <c r="S732">
        <f t="shared" si="71"/>
        <v>3900</v>
      </c>
    </row>
    <row r="733" spans="1:19" x14ac:dyDescent="0.25">
      <c r="A733" s="12">
        <v>732</v>
      </c>
      <c r="B733" s="12" t="s">
        <v>293</v>
      </c>
      <c r="C733" s="19">
        <v>31677136978855</v>
      </c>
      <c r="D733" s="20">
        <v>43020.851493865739</v>
      </c>
      <c r="E733" s="21">
        <v>43022.684156481482</v>
      </c>
      <c r="F733" s="13" t="s">
        <v>302</v>
      </c>
      <c r="G733" s="12">
        <v>950</v>
      </c>
      <c r="H733" s="22" t="s">
        <v>114</v>
      </c>
      <c r="I733" s="22" t="s">
        <v>408</v>
      </c>
      <c r="J733" s="37">
        <f>INDEX('Bảng Giá'!$C$3:$H$18,MATCH('Raw Data'!P733,'Bảng Giá'!$B$3:$B$18,0),MATCH('Raw Data'!M733,'Bảng Giá'!$C$2:$H$2,0))</f>
        <v>22500</v>
      </c>
      <c r="K733" s="12">
        <v>22700</v>
      </c>
      <c r="L733" s="36">
        <f t="shared" si="66"/>
        <v>1.8326626157431747</v>
      </c>
      <c r="M733" t="str">
        <f>'References data'!H734</f>
        <v>Nội Vùng</v>
      </c>
      <c r="N733">
        <f t="shared" si="67"/>
        <v>0.95</v>
      </c>
      <c r="O733">
        <f t="shared" si="68"/>
        <v>-200</v>
      </c>
      <c r="P733" t="str">
        <f>IF(AND(N733&gt;0,N733&lt;=0.05),'Bảng Giá'!$B$3,IF(AND(N733&lt;=0.1,N733&gt;0.05),'Bảng Giá'!$B$4,IF(AND('Raw Data'!N733&gt;0.1,'Raw Data'!N733&lt;=0.25),'Bảng Giá'!$B$5,IF(AND('Raw Data'!N733&gt;0.25,'Raw Data'!N733&lt;=0.5),'Bảng Giá'!$B$6,IF(AND('Raw Data'!N733&gt;0.5,'Raw Data'!N733&lt;=1),'Bảng Giá'!$B$7,IF(AND('Raw Data'!N733&gt;1,'Raw Data'!N733&lt;=1.5),'Bảng Giá'!$B$8,IF(AND('Raw Data'!N733&gt;1.5,'Raw Data'!N733&lt;=2),'Bảng Giá'!$B$9,IF(AND('Raw Data'!N733&gt;2,'Raw Data'!N733&lt;=2.5),'Bảng Giá'!$B$10,IF(AND('Raw Data'!N733&gt;2.5,'Raw Data'!N733&lt;=3),'Bảng Giá'!$B$11,IF(AND('Raw Data'!N733&gt;3,'Raw Data'!N733&lt;=3.5),'Bảng Giá'!$B$12,IF(AND('Raw Data'!N733&gt;3.5,'Raw Data'!N733&lt;=4),'Bảng Giá'!$B$13,IF(AND('Raw Data'!N733&gt;4,'Raw Data'!N733&lt;=4.5),'Bảng Giá'!$B$14,IF(AND('Raw Data'!N733&gt;4.5,'Raw Data'!N733&lt;=5),'Bảng Giá'!$B$15,IF(AND('Raw Data'!N733&gt;5,'Raw Data'!N733&lt;=5.5),'Bảng Giá'!$B$16,IF(AND('Raw Data'!N733&gt;5.5,'Raw Data'!N733&lt;=6),'Bảng Giá'!$B$17,'Bảng Giá'!$B$18)))))))))))))))</f>
        <v>0.5&lt;x&lt;=1</v>
      </c>
      <c r="Q733" s="48">
        <f t="shared" si="69"/>
        <v>-8.8105726872246704E-3</v>
      </c>
      <c r="R733">
        <f t="shared" si="70"/>
        <v>27000</v>
      </c>
      <c r="S733">
        <f t="shared" si="71"/>
        <v>4300</v>
      </c>
    </row>
    <row r="734" spans="1:19" x14ac:dyDescent="0.25">
      <c r="A734" s="12">
        <v>733</v>
      </c>
      <c r="B734" s="12" t="s">
        <v>293</v>
      </c>
      <c r="C734" s="19">
        <v>31677136951352</v>
      </c>
      <c r="D734" s="20">
        <v>43019.985278321758</v>
      </c>
      <c r="E734" s="21">
        <v>43021.561571215279</v>
      </c>
      <c r="F734" s="13" t="s">
        <v>302</v>
      </c>
      <c r="G734" s="12">
        <v>200</v>
      </c>
      <c r="H734" s="22" t="s">
        <v>114</v>
      </c>
      <c r="I734" s="22" t="s">
        <v>371</v>
      </c>
      <c r="J734" s="37">
        <f>INDEX('Bảng Giá'!$C$3:$H$18,MATCH('Raw Data'!P734,'Bảng Giá'!$B$3:$B$18,0),MATCH('Raw Data'!M734,'Bảng Giá'!$C$2:$H$2,0))</f>
        <v>20000</v>
      </c>
      <c r="K734" s="12">
        <v>20100</v>
      </c>
      <c r="L734" s="36">
        <f t="shared" si="66"/>
        <v>1.5762928935218952</v>
      </c>
      <c r="M734" t="str">
        <f>'References data'!H735</f>
        <v>Nội Vùng</v>
      </c>
      <c r="N734">
        <f t="shared" si="67"/>
        <v>0.2</v>
      </c>
      <c r="O734">
        <f t="shared" si="68"/>
        <v>-100</v>
      </c>
      <c r="P734" t="str">
        <f>IF(AND(N734&gt;0,N734&lt;=0.05),'Bảng Giá'!$B$3,IF(AND(N734&lt;=0.1,N734&gt;0.05),'Bảng Giá'!$B$4,IF(AND('Raw Data'!N734&gt;0.1,'Raw Data'!N734&lt;=0.25),'Bảng Giá'!$B$5,IF(AND('Raw Data'!N734&gt;0.25,'Raw Data'!N734&lt;=0.5),'Bảng Giá'!$B$6,IF(AND('Raw Data'!N734&gt;0.5,'Raw Data'!N734&lt;=1),'Bảng Giá'!$B$7,IF(AND('Raw Data'!N734&gt;1,'Raw Data'!N734&lt;=1.5),'Bảng Giá'!$B$8,IF(AND('Raw Data'!N734&gt;1.5,'Raw Data'!N734&lt;=2),'Bảng Giá'!$B$9,IF(AND('Raw Data'!N734&gt;2,'Raw Data'!N734&lt;=2.5),'Bảng Giá'!$B$10,IF(AND('Raw Data'!N734&gt;2.5,'Raw Data'!N734&lt;=3),'Bảng Giá'!$B$11,IF(AND('Raw Data'!N734&gt;3,'Raw Data'!N734&lt;=3.5),'Bảng Giá'!$B$12,IF(AND('Raw Data'!N734&gt;3.5,'Raw Data'!N734&lt;=4),'Bảng Giá'!$B$13,IF(AND('Raw Data'!N734&gt;4,'Raw Data'!N734&lt;=4.5),'Bảng Giá'!$B$14,IF(AND('Raw Data'!N734&gt;4.5,'Raw Data'!N734&lt;=5),'Bảng Giá'!$B$15,IF(AND('Raw Data'!N734&gt;5,'Raw Data'!N734&lt;=5.5),'Bảng Giá'!$B$16,IF(AND('Raw Data'!N734&gt;5.5,'Raw Data'!N734&lt;=6),'Bảng Giá'!$B$17,'Bảng Giá'!$B$18)))))))))))))))</f>
        <v>0.1&lt;x&lt;=0.25</v>
      </c>
      <c r="Q734" s="48">
        <f t="shared" si="69"/>
        <v>-4.9751243781094526E-3</v>
      </c>
      <c r="R734">
        <f t="shared" si="70"/>
        <v>24000</v>
      </c>
      <c r="S734">
        <f t="shared" si="71"/>
        <v>3900</v>
      </c>
    </row>
    <row r="735" spans="1:19" x14ac:dyDescent="0.25">
      <c r="A735" s="12">
        <v>734</v>
      </c>
      <c r="B735" s="12" t="s">
        <v>293</v>
      </c>
      <c r="C735" s="19">
        <v>31677136951165</v>
      </c>
      <c r="D735" s="20">
        <v>43019.916397881942</v>
      </c>
      <c r="E735" s="21">
        <v>43021.484581053242</v>
      </c>
      <c r="F735" s="13" t="s">
        <v>302</v>
      </c>
      <c r="G735" s="12">
        <v>1000</v>
      </c>
      <c r="H735" s="22" t="s">
        <v>114</v>
      </c>
      <c r="I735" s="22" t="s">
        <v>372</v>
      </c>
      <c r="J735" s="37">
        <f>INDEX('Bảng Giá'!$C$3:$H$18,MATCH('Raw Data'!P735,'Bảng Giá'!$B$3:$B$18,0),MATCH('Raw Data'!M735,'Bảng Giá'!$C$2:$H$2,0))</f>
        <v>22500</v>
      </c>
      <c r="K735" s="12">
        <v>27700</v>
      </c>
      <c r="L735" s="36">
        <f t="shared" si="66"/>
        <v>1.568183171300916</v>
      </c>
      <c r="M735" t="str">
        <f>'References data'!H736</f>
        <v>Nội Vùng</v>
      </c>
      <c r="N735">
        <f t="shared" si="67"/>
        <v>1</v>
      </c>
      <c r="O735">
        <f t="shared" si="68"/>
        <v>-5200</v>
      </c>
      <c r="P735" t="str">
        <f>IF(AND(N735&gt;0,N735&lt;=0.05),'Bảng Giá'!$B$3,IF(AND(N735&lt;=0.1,N735&gt;0.05),'Bảng Giá'!$B$4,IF(AND('Raw Data'!N735&gt;0.1,'Raw Data'!N735&lt;=0.25),'Bảng Giá'!$B$5,IF(AND('Raw Data'!N735&gt;0.25,'Raw Data'!N735&lt;=0.5),'Bảng Giá'!$B$6,IF(AND('Raw Data'!N735&gt;0.5,'Raw Data'!N735&lt;=1),'Bảng Giá'!$B$7,IF(AND('Raw Data'!N735&gt;1,'Raw Data'!N735&lt;=1.5),'Bảng Giá'!$B$8,IF(AND('Raw Data'!N735&gt;1.5,'Raw Data'!N735&lt;=2),'Bảng Giá'!$B$9,IF(AND('Raw Data'!N735&gt;2,'Raw Data'!N735&lt;=2.5),'Bảng Giá'!$B$10,IF(AND('Raw Data'!N735&gt;2.5,'Raw Data'!N735&lt;=3),'Bảng Giá'!$B$11,IF(AND('Raw Data'!N735&gt;3,'Raw Data'!N735&lt;=3.5),'Bảng Giá'!$B$12,IF(AND('Raw Data'!N735&gt;3.5,'Raw Data'!N735&lt;=4),'Bảng Giá'!$B$13,IF(AND('Raw Data'!N735&gt;4,'Raw Data'!N735&lt;=4.5),'Bảng Giá'!$B$14,IF(AND('Raw Data'!N735&gt;4.5,'Raw Data'!N735&lt;=5),'Bảng Giá'!$B$15,IF(AND('Raw Data'!N735&gt;5,'Raw Data'!N735&lt;=5.5),'Bảng Giá'!$B$16,IF(AND('Raw Data'!N735&gt;5.5,'Raw Data'!N735&lt;=6),'Bảng Giá'!$B$17,'Bảng Giá'!$B$18)))))))))))))))</f>
        <v>0.5&lt;x&lt;=1</v>
      </c>
      <c r="Q735" s="48">
        <f t="shared" si="69"/>
        <v>-0.18772563176895307</v>
      </c>
      <c r="R735">
        <f t="shared" si="70"/>
        <v>27000</v>
      </c>
      <c r="S735">
        <f t="shared" si="71"/>
        <v>-700</v>
      </c>
    </row>
    <row r="736" spans="1:19" x14ac:dyDescent="0.25">
      <c r="A736" s="12">
        <v>735</v>
      </c>
      <c r="B736" s="12" t="s">
        <v>293</v>
      </c>
      <c r="C736" s="19">
        <v>31677136978072</v>
      </c>
      <c r="D736" s="20">
        <v>43021.536589780095</v>
      </c>
      <c r="E736" s="21">
        <v>43022.431730243057</v>
      </c>
      <c r="F736" s="13" t="s">
        <v>302</v>
      </c>
      <c r="G736" s="12">
        <v>4900</v>
      </c>
      <c r="H736" s="22" t="s">
        <v>114</v>
      </c>
      <c r="I736" s="22" t="s">
        <v>290</v>
      </c>
      <c r="J736" s="37">
        <f>INDEX('Bảng Giá'!$C$3:$H$18,MATCH('Raw Data'!P736,'Bảng Giá'!$B$3:$B$18,0),MATCH('Raw Data'!M736,'Bảng Giá'!$C$2:$H$2,0))</f>
        <v>54000</v>
      </c>
      <c r="K736" s="12">
        <v>54300</v>
      </c>
      <c r="L736" s="36">
        <f t="shared" si="66"/>
        <v>0.89514046296244487</v>
      </c>
      <c r="M736" t="str">
        <f>'References data'!H737</f>
        <v>Nội Vùng</v>
      </c>
      <c r="N736">
        <f t="shared" si="67"/>
        <v>4.9000000000000004</v>
      </c>
      <c r="O736">
        <f t="shared" si="68"/>
        <v>-300</v>
      </c>
      <c r="P736" t="str">
        <f>IF(AND(N736&gt;0,N736&lt;=0.05),'Bảng Giá'!$B$3,IF(AND(N736&lt;=0.1,N736&gt;0.05),'Bảng Giá'!$B$4,IF(AND('Raw Data'!N736&gt;0.1,'Raw Data'!N736&lt;=0.25),'Bảng Giá'!$B$5,IF(AND('Raw Data'!N736&gt;0.25,'Raw Data'!N736&lt;=0.5),'Bảng Giá'!$B$6,IF(AND('Raw Data'!N736&gt;0.5,'Raw Data'!N736&lt;=1),'Bảng Giá'!$B$7,IF(AND('Raw Data'!N736&gt;1,'Raw Data'!N736&lt;=1.5),'Bảng Giá'!$B$8,IF(AND('Raw Data'!N736&gt;1.5,'Raw Data'!N736&lt;=2),'Bảng Giá'!$B$9,IF(AND('Raw Data'!N736&gt;2,'Raw Data'!N736&lt;=2.5),'Bảng Giá'!$B$10,IF(AND('Raw Data'!N736&gt;2.5,'Raw Data'!N736&lt;=3),'Bảng Giá'!$B$11,IF(AND('Raw Data'!N736&gt;3,'Raw Data'!N736&lt;=3.5),'Bảng Giá'!$B$12,IF(AND('Raw Data'!N736&gt;3.5,'Raw Data'!N736&lt;=4),'Bảng Giá'!$B$13,IF(AND('Raw Data'!N736&gt;4,'Raw Data'!N736&lt;=4.5),'Bảng Giá'!$B$14,IF(AND('Raw Data'!N736&gt;4.5,'Raw Data'!N736&lt;=5),'Bảng Giá'!$B$15,IF(AND('Raw Data'!N736&gt;5,'Raw Data'!N736&lt;=5.5),'Bảng Giá'!$B$16,IF(AND('Raw Data'!N736&gt;5.5,'Raw Data'!N736&lt;=6),'Bảng Giá'!$B$17,'Bảng Giá'!$B$18)))))))))))))))</f>
        <v>4.5&lt;x&lt;=5</v>
      </c>
      <c r="Q736" s="48">
        <f t="shared" si="69"/>
        <v>-5.5248618784530384E-3</v>
      </c>
      <c r="R736">
        <f t="shared" si="70"/>
        <v>64800</v>
      </c>
      <c r="S736">
        <f t="shared" si="71"/>
        <v>10500</v>
      </c>
    </row>
    <row r="737" spans="1:19" x14ac:dyDescent="0.25">
      <c r="A737" s="12">
        <v>736</v>
      </c>
      <c r="B737" s="12" t="s">
        <v>293</v>
      </c>
      <c r="C737" s="19">
        <v>31677136979113</v>
      </c>
      <c r="D737" s="20">
        <v>43021.840951655089</v>
      </c>
      <c r="E737" s="21">
        <v>43023.880416087966</v>
      </c>
      <c r="F737" s="13" t="s">
        <v>302</v>
      </c>
      <c r="G737" s="12">
        <v>500</v>
      </c>
      <c r="H737" s="22" t="s">
        <v>114</v>
      </c>
      <c r="I737" s="22" t="s">
        <v>358</v>
      </c>
      <c r="J737" s="37">
        <f>INDEX('Bảng Giá'!$C$3:$H$18,MATCH('Raw Data'!P737,'Bảng Giá'!$B$3:$B$18,0),MATCH('Raw Data'!M737,'Bảng Giá'!$C$2:$H$2,0))</f>
        <v>20000</v>
      </c>
      <c r="K737" s="12">
        <v>22700</v>
      </c>
      <c r="L737" s="36">
        <f t="shared" si="66"/>
        <v>2.0394644328771392</v>
      </c>
      <c r="M737" t="str">
        <f>'References data'!H738</f>
        <v>Nội Vùng</v>
      </c>
      <c r="N737">
        <f t="shared" si="67"/>
        <v>0.5</v>
      </c>
      <c r="O737">
        <f t="shared" si="68"/>
        <v>-2700</v>
      </c>
      <c r="P737" t="str">
        <f>IF(AND(N737&gt;0,N737&lt;=0.05),'Bảng Giá'!$B$3,IF(AND(N737&lt;=0.1,N737&gt;0.05),'Bảng Giá'!$B$4,IF(AND('Raw Data'!N737&gt;0.1,'Raw Data'!N737&lt;=0.25),'Bảng Giá'!$B$5,IF(AND('Raw Data'!N737&gt;0.25,'Raw Data'!N737&lt;=0.5),'Bảng Giá'!$B$6,IF(AND('Raw Data'!N737&gt;0.5,'Raw Data'!N737&lt;=1),'Bảng Giá'!$B$7,IF(AND('Raw Data'!N737&gt;1,'Raw Data'!N737&lt;=1.5),'Bảng Giá'!$B$8,IF(AND('Raw Data'!N737&gt;1.5,'Raw Data'!N737&lt;=2),'Bảng Giá'!$B$9,IF(AND('Raw Data'!N737&gt;2,'Raw Data'!N737&lt;=2.5),'Bảng Giá'!$B$10,IF(AND('Raw Data'!N737&gt;2.5,'Raw Data'!N737&lt;=3),'Bảng Giá'!$B$11,IF(AND('Raw Data'!N737&gt;3,'Raw Data'!N737&lt;=3.5),'Bảng Giá'!$B$12,IF(AND('Raw Data'!N737&gt;3.5,'Raw Data'!N737&lt;=4),'Bảng Giá'!$B$13,IF(AND('Raw Data'!N737&gt;4,'Raw Data'!N737&lt;=4.5),'Bảng Giá'!$B$14,IF(AND('Raw Data'!N737&gt;4.5,'Raw Data'!N737&lt;=5),'Bảng Giá'!$B$15,IF(AND('Raw Data'!N737&gt;5,'Raw Data'!N737&lt;=5.5),'Bảng Giá'!$B$16,IF(AND('Raw Data'!N737&gt;5.5,'Raw Data'!N737&lt;=6),'Bảng Giá'!$B$17,'Bảng Giá'!$B$18)))))))))))))))</f>
        <v>0.25&lt;x&lt;=0.5</v>
      </c>
      <c r="Q737" s="48">
        <f t="shared" si="69"/>
        <v>-0.11894273127753303</v>
      </c>
      <c r="R737">
        <f t="shared" si="70"/>
        <v>24000</v>
      </c>
      <c r="S737">
        <f t="shared" si="71"/>
        <v>1300</v>
      </c>
    </row>
    <row r="738" spans="1:19" x14ac:dyDescent="0.25">
      <c r="A738" s="12">
        <v>737</v>
      </c>
      <c r="B738" s="12" t="s">
        <v>293</v>
      </c>
      <c r="C738" s="19">
        <v>31677136944942</v>
      </c>
      <c r="D738" s="20">
        <v>43015.505798460646</v>
      </c>
      <c r="E738" s="21">
        <v>43017.766258101852</v>
      </c>
      <c r="F738" s="13" t="s">
        <v>302</v>
      </c>
      <c r="G738" s="12">
        <v>2410</v>
      </c>
      <c r="H738" s="22" t="s">
        <v>114</v>
      </c>
      <c r="I738" s="22" t="s">
        <v>426</v>
      </c>
      <c r="J738" s="37">
        <f>INDEX('Bảng Giá'!$C$3:$H$18,MATCH('Raw Data'!P738,'Bảng Giá'!$B$3:$B$18,0),MATCH('Raw Data'!M738,'Bảng Giá'!$C$2:$H$2,0))</f>
        <v>38000</v>
      </c>
      <c r="K738" s="12">
        <v>38200</v>
      </c>
      <c r="L738" s="36">
        <f t="shared" si="66"/>
        <v>2.2604596412056708</v>
      </c>
      <c r="M738" t="str">
        <f>'References data'!H739</f>
        <v>Nội Vùng</v>
      </c>
      <c r="N738">
        <f t="shared" si="67"/>
        <v>2.41</v>
      </c>
      <c r="O738">
        <f t="shared" si="68"/>
        <v>-200</v>
      </c>
      <c r="P738" t="str">
        <f>IF(AND(N738&gt;0,N738&lt;=0.05),'Bảng Giá'!$B$3,IF(AND(N738&lt;=0.1,N738&gt;0.05),'Bảng Giá'!$B$4,IF(AND('Raw Data'!N738&gt;0.1,'Raw Data'!N738&lt;=0.25),'Bảng Giá'!$B$5,IF(AND('Raw Data'!N738&gt;0.25,'Raw Data'!N738&lt;=0.5),'Bảng Giá'!$B$6,IF(AND('Raw Data'!N738&gt;0.5,'Raw Data'!N738&lt;=1),'Bảng Giá'!$B$7,IF(AND('Raw Data'!N738&gt;1,'Raw Data'!N738&lt;=1.5),'Bảng Giá'!$B$8,IF(AND('Raw Data'!N738&gt;1.5,'Raw Data'!N738&lt;=2),'Bảng Giá'!$B$9,IF(AND('Raw Data'!N738&gt;2,'Raw Data'!N738&lt;=2.5),'Bảng Giá'!$B$10,IF(AND('Raw Data'!N738&gt;2.5,'Raw Data'!N738&lt;=3),'Bảng Giá'!$B$11,IF(AND('Raw Data'!N738&gt;3,'Raw Data'!N738&lt;=3.5),'Bảng Giá'!$B$12,IF(AND('Raw Data'!N738&gt;3.5,'Raw Data'!N738&lt;=4),'Bảng Giá'!$B$13,IF(AND('Raw Data'!N738&gt;4,'Raw Data'!N738&lt;=4.5),'Bảng Giá'!$B$14,IF(AND('Raw Data'!N738&gt;4.5,'Raw Data'!N738&lt;=5),'Bảng Giá'!$B$15,IF(AND('Raw Data'!N738&gt;5,'Raw Data'!N738&lt;=5.5),'Bảng Giá'!$B$16,IF(AND('Raw Data'!N738&gt;5.5,'Raw Data'!N738&lt;=6),'Bảng Giá'!$B$17,'Bảng Giá'!$B$18)))))))))))))))</f>
        <v>2&lt;x&lt;=2.5</v>
      </c>
      <c r="Q738" s="48">
        <f t="shared" si="69"/>
        <v>-5.235602094240838E-3</v>
      </c>
      <c r="R738">
        <f t="shared" si="70"/>
        <v>45600</v>
      </c>
      <c r="S738">
        <f t="shared" si="71"/>
        <v>7400</v>
      </c>
    </row>
    <row r="739" spans="1:19" x14ac:dyDescent="0.25">
      <c r="A739" s="12">
        <v>738</v>
      </c>
      <c r="B739" s="12" t="s">
        <v>293</v>
      </c>
      <c r="C739" s="19">
        <v>31677136980684</v>
      </c>
      <c r="D739" s="20">
        <v>43020.766397453706</v>
      </c>
      <c r="E739" s="21">
        <v>43022.495418171296</v>
      </c>
      <c r="F739" s="13" t="s">
        <v>302</v>
      </c>
      <c r="G739" s="12">
        <v>1300</v>
      </c>
      <c r="H739" s="22" t="s">
        <v>114</v>
      </c>
      <c r="I739" s="22" t="s">
        <v>431</v>
      </c>
      <c r="J739" s="37">
        <f>INDEX('Bảng Giá'!$C$3:$H$18,MATCH('Raw Data'!P739,'Bảng Giá'!$B$3:$B$18,0),MATCH('Raw Data'!M739,'Bảng Giá'!$C$2:$H$2,0))</f>
        <v>27500</v>
      </c>
      <c r="K739" s="12">
        <v>27700</v>
      </c>
      <c r="L739" s="36">
        <f t="shared" si="66"/>
        <v>1.7290207175901742</v>
      </c>
      <c r="M739" t="str">
        <f>'References data'!H740</f>
        <v>Nội Vùng</v>
      </c>
      <c r="N739">
        <f t="shared" si="67"/>
        <v>1.3</v>
      </c>
      <c r="O739">
        <f t="shared" si="68"/>
        <v>-200</v>
      </c>
      <c r="P739" t="str">
        <f>IF(AND(N739&gt;0,N739&lt;=0.05),'Bảng Giá'!$B$3,IF(AND(N739&lt;=0.1,N739&gt;0.05),'Bảng Giá'!$B$4,IF(AND('Raw Data'!N739&gt;0.1,'Raw Data'!N739&lt;=0.25),'Bảng Giá'!$B$5,IF(AND('Raw Data'!N739&gt;0.25,'Raw Data'!N739&lt;=0.5),'Bảng Giá'!$B$6,IF(AND('Raw Data'!N739&gt;0.5,'Raw Data'!N739&lt;=1),'Bảng Giá'!$B$7,IF(AND('Raw Data'!N739&gt;1,'Raw Data'!N739&lt;=1.5),'Bảng Giá'!$B$8,IF(AND('Raw Data'!N739&gt;1.5,'Raw Data'!N739&lt;=2),'Bảng Giá'!$B$9,IF(AND('Raw Data'!N739&gt;2,'Raw Data'!N739&lt;=2.5),'Bảng Giá'!$B$10,IF(AND('Raw Data'!N739&gt;2.5,'Raw Data'!N739&lt;=3),'Bảng Giá'!$B$11,IF(AND('Raw Data'!N739&gt;3,'Raw Data'!N739&lt;=3.5),'Bảng Giá'!$B$12,IF(AND('Raw Data'!N739&gt;3.5,'Raw Data'!N739&lt;=4),'Bảng Giá'!$B$13,IF(AND('Raw Data'!N739&gt;4,'Raw Data'!N739&lt;=4.5),'Bảng Giá'!$B$14,IF(AND('Raw Data'!N739&gt;4.5,'Raw Data'!N739&lt;=5),'Bảng Giá'!$B$15,IF(AND('Raw Data'!N739&gt;5,'Raw Data'!N739&lt;=5.5),'Bảng Giá'!$B$16,IF(AND('Raw Data'!N739&gt;5.5,'Raw Data'!N739&lt;=6),'Bảng Giá'!$B$17,'Bảng Giá'!$B$18)))))))))))))))</f>
        <v>1&lt;x&lt;=1.5</v>
      </c>
      <c r="Q739" s="48">
        <f t="shared" si="69"/>
        <v>-7.2202166064981952E-3</v>
      </c>
      <c r="R739">
        <f t="shared" si="70"/>
        <v>33000</v>
      </c>
      <c r="S739">
        <f t="shared" si="71"/>
        <v>5300</v>
      </c>
    </row>
    <row r="740" spans="1:19" x14ac:dyDescent="0.25">
      <c r="A740" s="12">
        <v>739</v>
      </c>
      <c r="B740" s="12" t="s">
        <v>293</v>
      </c>
      <c r="C740" s="19">
        <v>31677136980202</v>
      </c>
      <c r="D740" s="20">
        <v>43020.778564085645</v>
      </c>
      <c r="E740" s="21">
        <v>43022.745493136572</v>
      </c>
      <c r="F740" s="13" t="s">
        <v>302</v>
      </c>
      <c r="G740" s="12">
        <v>310</v>
      </c>
      <c r="H740" s="22" t="s">
        <v>114</v>
      </c>
      <c r="I740" s="22" t="s">
        <v>432</v>
      </c>
      <c r="J740" s="37">
        <f>INDEX('Bảng Giá'!$C$3:$H$18,MATCH('Raw Data'!P740,'Bảng Giá'!$B$3:$B$18,0),MATCH('Raw Data'!M740,'Bảng Giá'!$C$2:$H$2,0))</f>
        <v>20000</v>
      </c>
      <c r="K740" s="12">
        <v>20100</v>
      </c>
      <c r="L740" s="36">
        <f t="shared" si="66"/>
        <v>1.9669290509264101</v>
      </c>
      <c r="M740" t="str">
        <f>'References data'!H741</f>
        <v>Nội Vùng</v>
      </c>
      <c r="N740">
        <f t="shared" si="67"/>
        <v>0.31</v>
      </c>
      <c r="O740">
        <f t="shared" si="68"/>
        <v>-100</v>
      </c>
      <c r="P740" t="str">
        <f>IF(AND(N740&gt;0,N740&lt;=0.05),'Bảng Giá'!$B$3,IF(AND(N740&lt;=0.1,N740&gt;0.05),'Bảng Giá'!$B$4,IF(AND('Raw Data'!N740&gt;0.1,'Raw Data'!N740&lt;=0.25),'Bảng Giá'!$B$5,IF(AND('Raw Data'!N740&gt;0.25,'Raw Data'!N740&lt;=0.5),'Bảng Giá'!$B$6,IF(AND('Raw Data'!N740&gt;0.5,'Raw Data'!N740&lt;=1),'Bảng Giá'!$B$7,IF(AND('Raw Data'!N740&gt;1,'Raw Data'!N740&lt;=1.5),'Bảng Giá'!$B$8,IF(AND('Raw Data'!N740&gt;1.5,'Raw Data'!N740&lt;=2),'Bảng Giá'!$B$9,IF(AND('Raw Data'!N740&gt;2,'Raw Data'!N740&lt;=2.5),'Bảng Giá'!$B$10,IF(AND('Raw Data'!N740&gt;2.5,'Raw Data'!N740&lt;=3),'Bảng Giá'!$B$11,IF(AND('Raw Data'!N740&gt;3,'Raw Data'!N740&lt;=3.5),'Bảng Giá'!$B$12,IF(AND('Raw Data'!N740&gt;3.5,'Raw Data'!N740&lt;=4),'Bảng Giá'!$B$13,IF(AND('Raw Data'!N740&gt;4,'Raw Data'!N740&lt;=4.5),'Bảng Giá'!$B$14,IF(AND('Raw Data'!N740&gt;4.5,'Raw Data'!N740&lt;=5),'Bảng Giá'!$B$15,IF(AND('Raw Data'!N740&gt;5,'Raw Data'!N740&lt;=5.5),'Bảng Giá'!$B$16,IF(AND('Raw Data'!N740&gt;5.5,'Raw Data'!N740&lt;=6),'Bảng Giá'!$B$17,'Bảng Giá'!$B$18)))))))))))))))</f>
        <v>0.25&lt;x&lt;=0.5</v>
      </c>
      <c r="Q740" s="48">
        <f t="shared" si="69"/>
        <v>-4.9751243781094526E-3</v>
      </c>
      <c r="R740">
        <f t="shared" si="70"/>
        <v>24000</v>
      </c>
      <c r="S740">
        <f t="shared" si="71"/>
        <v>3900</v>
      </c>
    </row>
    <row r="741" spans="1:19" x14ac:dyDescent="0.25">
      <c r="A741" s="12">
        <v>740</v>
      </c>
      <c r="B741" s="12" t="s">
        <v>293</v>
      </c>
      <c r="C741" s="19">
        <v>31677136991545</v>
      </c>
      <c r="D741" s="20">
        <v>43021.50070084491</v>
      </c>
      <c r="E741" s="21">
        <v>43022.659972881942</v>
      </c>
      <c r="F741" s="13" t="s">
        <v>302</v>
      </c>
      <c r="G741" s="12">
        <v>840</v>
      </c>
      <c r="H741" s="22" t="s">
        <v>114</v>
      </c>
      <c r="I741" s="22" t="s">
        <v>433</v>
      </c>
      <c r="J741" s="37">
        <f>INDEX('Bảng Giá'!$C$3:$H$18,MATCH('Raw Data'!P741,'Bảng Giá'!$B$3:$B$18,0),MATCH('Raw Data'!M741,'Bảng Giá'!$C$2:$H$2,0))</f>
        <v>22500</v>
      </c>
      <c r="K741" s="12">
        <v>22700</v>
      </c>
      <c r="L741" s="36">
        <f t="shared" si="66"/>
        <v>1.1592720370317693</v>
      </c>
      <c r="M741" t="str">
        <f>'References data'!H742</f>
        <v>Nội Vùng</v>
      </c>
      <c r="N741">
        <f t="shared" si="67"/>
        <v>0.84</v>
      </c>
      <c r="O741">
        <f t="shared" si="68"/>
        <v>-200</v>
      </c>
      <c r="P741" t="str">
        <f>IF(AND(N741&gt;0,N741&lt;=0.05),'Bảng Giá'!$B$3,IF(AND(N741&lt;=0.1,N741&gt;0.05),'Bảng Giá'!$B$4,IF(AND('Raw Data'!N741&gt;0.1,'Raw Data'!N741&lt;=0.25),'Bảng Giá'!$B$5,IF(AND('Raw Data'!N741&gt;0.25,'Raw Data'!N741&lt;=0.5),'Bảng Giá'!$B$6,IF(AND('Raw Data'!N741&gt;0.5,'Raw Data'!N741&lt;=1),'Bảng Giá'!$B$7,IF(AND('Raw Data'!N741&gt;1,'Raw Data'!N741&lt;=1.5),'Bảng Giá'!$B$8,IF(AND('Raw Data'!N741&gt;1.5,'Raw Data'!N741&lt;=2),'Bảng Giá'!$B$9,IF(AND('Raw Data'!N741&gt;2,'Raw Data'!N741&lt;=2.5),'Bảng Giá'!$B$10,IF(AND('Raw Data'!N741&gt;2.5,'Raw Data'!N741&lt;=3),'Bảng Giá'!$B$11,IF(AND('Raw Data'!N741&gt;3,'Raw Data'!N741&lt;=3.5),'Bảng Giá'!$B$12,IF(AND('Raw Data'!N741&gt;3.5,'Raw Data'!N741&lt;=4),'Bảng Giá'!$B$13,IF(AND('Raw Data'!N741&gt;4,'Raw Data'!N741&lt;=4.5),'Bảng Giá'!$B$14,IF(AND('Raw Data'!N741&gt;4.5,'Raw Data'!N741&lt;=5),'Bảng Giá'!$B$15,IF(AND('Raw Data'!N741&gt;5,'Raw Data'!N741&lt;=5.5),'Bảng Giá'!$B$16,IF(AND('Raw Data'!N741&gt;5.5,'Raw Data'!N741&lt;=6),'Bảng Giá'!$B$17,'Bảng Giá'!$B$18)))))))))))))))</f>
        <v>0.5&lt;x&lt;=1</v>
      </c>
      <c r="Q741" s="48">
        <f t="shared" si="69"/>
        <v>-8.8105726872246704E-3</v>
      </c>
      <c r="R741">
        <f t="shared" si="70"/>
        <v>27000</v>
      </c>
      <c r="S741">
        <f t="shared" si="71"/>
        <v>4300</v>
      </c>
    </row>
    <row r="742" spans="1:19" x14ac:dyDescent="0.25">
      <c r="A742" s="12">
        <v>741</v>
      </c>
      <c r="B742" s="12" t="s">
        <v>293</v>
      </c>
      <c r="C742" s="19">
        <v>31677136994056</v>
      </c>
      <c r="D742" s="20">
        <v>43021.536792395833</v>
      </c>
      <c r="E742" s="21">
        <v>43022.372465972221</v>
      </c>
      <c r="F742" s="13" t="s">
        <v>302</v>
      </c>
      <c r="G742" s="12">
        <v>200</v>
      </c>
      <c r="H742" s="22" t="s">
        <v>114</v>
      </c>
      <c r="I742" s="22" t="s">
        <v>431</v>
      </c>
      <c r="J742" s="37">
        <f>INDEX('Bảng Giá'!$C$3:$H$18,MATCH('Raw Data'!P742,'Bảng Giá'!$B$3:$B$18,0),MATCH('Raw Data'!M742,'Bảng Giá'!$C$2:$H$2,0))</f>
        <v>20000</v>
      </c>
      <c r="K742" s="12">
        <v>20100</v>
      </c>
      <c r="L742" s="36">
        <f t="shared" si="66"/>
        <v>0.83567357638821704</v>
      </c>
      <c r="M742" t="str">
        <f>'References data'!H743</f>
        <v>Nội Vùng</v>
      </c>
      <c r="N742">
        <f t="shared" si="67"/>
        <v>0.2</v>
      </c>
      <c r="O742">
        <f t="shared" si="68"/>
        <v>-100</v>
      </c>
      <c r="P742" t="str">
        <f>IF(AND(N742&gt;0,N742&lt;=0.05),'Bảng Giá'!$B$3,IF(AND(N742&lt;=0.1,N742&gt;0.05),'Bảng Giá'!$B$4,IF(AND('Raw Data'!N742&gt;0.1,'Raw Data'!N742&lt;=0.25),'Bảng Giá'!$B$5,IF(AND('Raw Data'!N742&gt;0.25,'Raw Data'!N742&lt;=0.5),'Bảng Giá'!$B$6,IF(AND('Raw Data'!N742&gt;0.5,'Raw Data'!N742&lt;=1),'Bảng Giá'!$B$7,IF(AND('Raw Data'!N742&gt;1,'Raw Data'!N742&lt;=1.5),'Bảng Giá'!$B$8,IF(AND('Raw Data'!N742&gt;1.5,'Raw Data'!N742&lt;=2),'Bảng Giá'!$B$9,IF(AND('Raw Data'!N742&gt;2,'Raw Data'!N742&lt;=2.5),'Bảng Giá'!$B$10,IF(AND('Raw Data'!N742&gt;2.5,'Raw Data'!N742&lt;=3),'Bảng Giá'!$B$11,IF(AND('Raw Data'!N742&gt;3,'Raw Data'!N742&lt;=3.5),'Bảng Giá'!$B$12,IF(AND('Raw Data'!N742&gt;3.5,'Raw Data'!N742&lt;=4),'Bảng Giá'!$B$13,IF(AND('Raw Data'!N742&gt;4,'Raw Data'!N742&lt;=4.5),'Bảng Giá'!$B$14,IF(AND('Raw Data'!N742&gt;4.5,'Raw Data'!N742&lt;=5),'Bảng Giá'!$B$15,IF(AND('Raw Data'!N742&gt;5,'Raw Data'!N742&lt;=5.5),'Bảng Giá'!$B$16,IF(AND('Raw Data'!N742&gt;5.5,'Raw Data'!N742&lt;=6),'Bảng Giá'!$B$17,'Bảng Giá'!$B$18)))))))))))))))</f>
        <v>0.1&lt;x&lt;=0.25</v>
      </c>
      <c r="Q742" s="48">
        <f t="shared" si="69"/>
        <v>-4.9751243781094526E-3</v>
      </c>
      <c r="R742">
        <f t="shared" si="70"/>
        <v>24000</v>
      </c>
      <c r="S742">
        <f t="shared" si="71"/>
        <v>3900</v>
      </c>
    </row>
    <row r="743" spans="1:19" x14ac:dyDescent="0.25">
      <c r="A743" s="12">
        <v>742</v>
      </c>
      <c r="B743" s="12" t="s">
        <v>293</v>
      </c>
      <c r="C743" s="19">
        <v>31677136938182</v>
      </c>
      <c r="D743" s="20">
        <v>43015.470072187498</v>
      </c>
      <c r="E743" s="21">
        <v>43016.771191666667</v>
      </c>
      <c r="F743" s="13" t="s">
        <v>302</v>
      </c>
      <c r="G743" s="12">
        <v>285</v>
      </c>
      <c r="H743" s="22" t="s">
        <v>114</v>
      </c>
      <c r="I743" s="22" t="s">
        <v>389</v>
      </c>
      <c r="J743" s="37">
        <f>INDEX('Bảng Giá'!$C$3:$H$18,MATCH('Raw Data'!P743,'Bảng Giá'!$B$3:$B$18,0),MATCH('Raw Data'!M743,'Bảng Giá'!$C$2:$H$2,0))</f>
        <v>20000</v>
      </c>
      <c r="K743" s="12">
        <v>20100</v>
      </c>
      <c r="L743" s="36">
        <f t="shared" si="66"/>
        <v>1.3011194791688467</v>
      </c>
      <c r="M743" t="str">
        <f>'References data'!H744</f>
        <v>Nội Vùng</v>
      </c>
      <c r="N743">
        <f t="shared" si="67"/>
        <v>0.28499999999999998</v>
      </c>
      <c r="O743">
        <f t="shared" si="68"/>
        <v>-100</v>
      </c>
      <c r="P743" t="str">
        <f>IF(AND(N743&gt;0,N743&lt;=0.05),'Bảng Giá'!$B$3,IF(AND(N743&lt;=0.1,N743&gt;0.05),'Bảng Giá'!$B$4,IF(AND('Raw Data'!N743&gt;0.1,'Raw Data'!N743&lt;=0.25),'Bảng Giá'!$B$5,IF(AND('Raw Data'!N743&gt;0.25,'Raw Data'!N743&lt;=0.5),'Bảng Giá'!$B$6,IF(AND('Raw Data'!N743&gt;0.5,'Raw Data'!N743&lt;=1),'Bảng Giá'!$B$7,IF(AND('Raw Data'!N743&gt;1,'Raw Data'!N743&lt;=1.5),'Bảng Giá'!$B$8,IF(AND('Raw Data'!N743&gt;1.5,'Raw Data'!N743&lt;=2),'Bảng Giá'!$B$9,IF(AND('Raw Data'!N743&gt;2,'Raw Data'!N743&lt;=2.5),'Bảng Giá'!$B$10,IF(AND('Raw Data'!N743&gt;2.5,'Raw Data'!N743&lt;=3),'Bảng Giá'!$B$11,IF(AND('Raw Data'!N743&gt;3,'Raw Data'!N743&lt;=3.5),'Bảng Giá'!$B$12,IF(AND('Raw Data'!N743&gt;3.5,'Raw Data'!N743&lt;=4),'Bảng Giá'!$B$13,IF(AND('Raw Data'!N743&gt;4,'Raw Data'!N743&lt;=4.5),'Bảng Giá'!$B$14,IF(AND('Raw Data'!N743&gt;4.5,'Raw Data'!N743&lt;=5),'Bảng Giá'!$B$15,IF(AND('Raw Data'!N743&gt;5,'Raw Data'!N743&lt;=5.5),'Bảng Giá'!$B$16,IF(AND('Raw Data'!N743&gt;5.5,'Raw Data'!N743&lt;=6),'Bảng Giá'!$B$17,'Bảng Giá'!$B$18)))))))))))))))</f>
        <v>0.25&lt;x&lt;=0.5</v>
      </c>
      <c r="Q743" s="48">
        <f t="shared" si="69"/>
        <v>-4.9751243781094526E-3</v>
      </c>
      <c r="R743">
        <f t="shared" si="70"/>
        <v>24000</v>
      </c>
      <c r="S743">
        <f t="shared" si="71"/>
        <v>3900</v>
      </c>
    </row>
    <row r="744" spans="1:19" x14ac:dyDescent="0.25">
      <c r="A744" s="12">
        <v>743</v>
      </c>
      <c r="B744" s="12" t="s">
        <v>293</v>
      </c>
      <c r="C744" s="19">
        <v>31677136980985</v>
      </c>
      <c r="D744" s="20">
        <v>43020.912990046294</v>
      </c>
      <c r="E744" s="21">
        <v>43022.747402395835</v>
      </c>
      <c r="F744" s="13" t="s">
        <v>302</v>
      </c>
      <c r="G744" s="12">
        <v>220</v>
      </c>
      <c r="H744" s="22" t="s">
        <v>114</v>
      </c>
      <c r="I744" s="22" t="s">
        <v>434</v>
      </c>
      <c r="J744" s="37">
        <f>INDEX('Bảng Giá'!$C$3:$H$18,MATCH('Raw Data'!P744,'Bảng Giá'!$B$3:$B$18,0),MATCH('Raw Data'!M744,'Bảng Giá'!$C$2:$H$2,0))</f>
        <v>20000</v>
      </c>
      <c r="K744" s="12">
        <v>20100</v>
      </c>
      <c r="L744" s="36">
        <f t="shared" si="66"/>
        <v>1.8344123495407985</v>
      </c>
      <c r="M744" t="str">
        <f>'References data'!H745</f>
        <v>Nội Vùng</v>
      </c>
      <c r="N744">
        <f t="shared" si="67"/>
        <v>0.22</v>
      </c>
      <c r="O744">
        <f t="shared" si="68"/>
        <v>-100</v>
      </c>
      <c r="P744" t="str">
        <f>IF(AND(N744&gt;0,N744&lt;=0.05),'Bảng Giá'!$B$3,IF(AND(N744&lt;=0.1,N744&gt;0.05),'Bảng Giá'!$B$4,IF(AND('Raw Data'!N744&gt;0.1,'Raw Data'!N744&lt;=0.25),'Bảng Giá'!$B$5,IF(AND('Raw Data'!N744&gt;0.25,'Raw Data'!N744&lt;=0.5),'Bảng Giá'!$B$6,IF(AND('Raw Data'!N744&gt;0.5,'Raw Data'!N744&lt;=1),'Bảng Giá'!$B$7,IF(AND('Raw Data'!N744&gt;1,'Raw Data'!N744&lt;=1.5),'Bảng Giá'!$B$8,IF(AND('Raw Data'!N744&gt;1.5,'Raw Data'!N744&lt;=2),'Bảng Giá'!$B$9,IF(AND('Raw Data'!N744&gt;2,'Raw Data'!N744&lt;=2.5),'Bảng Giá'!$B$10,IF(AND('Raw Data'!N744&gt;2.5,'Raw Data'!N744&lt;=3),'Bảng Giá'!$B$11,IF(AND('Raw Data'!N744&gt;3,'Raw Data'!N744&lt;=3.5),'Bảng Giá'!$B$12,IF(AND('Raw Data'!N744&gt;3.5,'Raw Data'!N744&lt;=4),'Bảng Giá'!$B$13,IF(AND('Raw Data'!N744&gt;4,'Raw Data'!N744&lt;=4.5),'Bảng Giá'!$B$14,IF(AND('Raw Data'!N744&gt;4.5,'Raw Data'!N744&lt;=5),'Bảng Giá'!$B$15,IF(AND('Raw Data'!N744&gt;5,'Raw Data'!N744&lt;=5.5),'Bảng Giá'!$B$16,IF(AND('Raw Data'!N744&gt;5.5,'Raw Data'!N744&lt;=6),'Bảng Giá'!$B$17,'Bảng Giá'!$B$18)))))))))))))))</f>
        <v>0.1&lt;x&lt;=0.25</v>
      </c>
      <c r="Q744" s="48">
        <f t="shared" si="69"/>
        <v>-4.9751243781094526E-3</v>
      </c>
      <c r="R744">
        <f t="shared" si="70"/>
        <v>24000</v>
      </c>
      <c r="S744">
        <f t="shared" si="71"/>
        <v>3900</v>
      </c>
    </row>
    <row r="745" spans="1:19" x14ac:dyDescent="0.25">
      <c r="A745" s="12">
        <v>744</v>
      </c>
      <c r="B745" s="12" t="s">
        <v>293</v>
      </c>
      <c r="C745" s="19">
        <v>31677136978718</v>
      </c>
      <c r="D745" s="20">
        <v>43020.940009571757</v>
      </c>
      <c r="E745" s="21">
        <v>43022.49102465278</v>
      </c>
      <c r="F745" s="13" t="s">
        <v>302</v>
      </c>
      <c r="G745" s="12">
        <v>3152</v>
      </c>
      <c r="H745" s="22" t="s">
        <v>114</v>
      </c>
      <c r="I745" s="22" t="s">
        <v>287</v>
      </c>
      <c r="J745" s="37">
        <f>INDEX('Bảng Giá'!$C$3:$H$18,MATCH('Raw Data'!P745,'Bảng Giá'!$B$3:$B$18,0),MATCH('Raw Data'!M745,'Bảng Giá'!$C$2:$H$2,0))</f>
        <v>47500</v>
      </c>
      <c r="K745" s="12">
        <v>47800</v>
      </c>
      <c r="L745" s="36">
        <f t="shared" si="66"/>
        <v>1.5510150810223422</v>
      </c>
      <c r="M745" t="str">
        <f>'References data'!H746</f>
        <v>Nội Vùng</v>
      </c>
      <c r="N745">
        <f t="shared" si="67"/>
        <v>3.1520000000000001</v>
      </c>
      <c r="O745">
        <f t="shared" si="68"/>
        <v>-300</v>
      </c>
      <c r="P745" t="str">
        <f>IF(AND(N745&gt;0,N745&lt;=0.05),'Bảng Giá'!$B$3,IF(AND(N745&lt;=0.1,N745&gt;0.05),'Bảng Giá'!$B$4,IF(AND('Raw Data'!N745&gt;0.1,'Raw Data'!N745&lt;=0.25),'Bảng Giá'!$B$5,IF(AND('Raw Data'!N745&gt;0.25,'Raw Data'!N745&lt;=0.5),'Bảng Giá'!$B$6,IF(AND('Raw Data'!N745&gt;0.5,'Raw Data'!N745&lt;=1),'Bảng Giá'!$B$7,IF(AND('Raw Data'!N745&gt;1,'Raw Data'!N745&lt;=1.5),'Bảng Giá'!$B$8,IF(AND('Raw Data'!N745&gt;1.5,'Raw Data'!N745&lt;=2),'Bảng Giá'!$B$9,IF(AND('Raw Data'!N745&gt;2,'Raw Data'!N745&lt;=2.5),'Bảng Giá'!$B$10,IF(AND('Raw Data'!N745&gt;2.5,'Raw Data'!N745&lt;=3),'Bảng Giá'!$B$11,IF(AND('Raw Data'!N745&gt;3,'Raw Data'!N745&lt;=3.5),'Bảng Giá'!$B$12,IF(AND('Raw Data'!N745&gt;3.5,'Raw Data'!N745&lt;=4),'Bảng Giá'!$B$13,IF(AND('Raw Data'!N745&gt;4,'Raw Data'!N745&lt;=4.5),'Bảng Giá'!$B$14,IF(AND('Raw Data'!N745&gt;4.5,'Raw Data'!N745&lt;=5),'Bảng Giá'!$B$15,IF(AND('Raw Data'!N745&gt;5,'Raw Data'!N745&lt;=5.5),'Bảng Giá'!$B$16,IF(AND('Raw Data'!N745&gt;5.5,'Raw Data'!N745&lt;=6),'Bảng Giá'!$B$17,'Bảng Giá'!$B$18)))))))))))))))</f>
        <v>3&lt;x&lt;=3.5</v>
      </c>
      <c r="Q745" s="48">
        <f t="shared" si="69"/>
        <v>-6.2761506276150627E-3</v>
      </c>
      <c r="R745">
        <f t="shared" si="70"/>
        <v>57000</v>
      </c>
      <c r="S745">
        <f t="shared" si="71"/>
        <v>9200</v>
      </c>
    </row>
    <row r="746" spans="1:19" x14ac:dyDescent="0.25">
      <c r="A746" s="12">
        <v>745</v>
      </c>
      <c r="B746" s="12" t="s">
        <v>293</v>
      </c>
      <c r="C746" s="19">
        <v>31677136979540</v>
      </c>
      <c r="D746" s="20">
        <v>43020.913026273149</v>
      </c>
      <c r="E746" s="21">
        <v>43022.720831597224</v>
      </c>
      <c r="F746" s="22" t="s">
        <v>321</v>
      </c>
      <c r="G746" s="12">
        <v>1000</v>
      </c>
      <c r="H746" s="22" t="s">
        <v>114</v>
      </c>
      <c r="I746" s="22" t="s">
        <v>435</v>
      </c>
      <c r="J746" s="37">
        <f>INDEX('Bảng Giá'!$C$3:$H$18,MATCH('Raw Data'!P746,'Bảng Giá'!$B$3:$B$18,0),MATCH('Raw Data'!M746,'Bảng Giá'!$C$2:$H$2,0))</f>
        <v>22500</v>
      </c>
      <c r="K746" s="12">
        <v>27700</v>
      </c>
      <c r="L746" s="36">
        <f t="shared" si="66"/>
        <v>1.8078053240751615</v>
      </c>
      <c r="M746" t="str">
        <f>'References data'!H747</f>
        <v>Nội Vùng</v>
      </c>
      <c r="N746">
        <f t="shared" si="67"/>
        <v>1</v>
      </c>
      <c r="O746">
        <f t="shared" si="68"/>
        <v>-5200</v>
      </c>
      <c r="P746" t="str">
        <f>IF(AND(N746&gt;0,N746&lt;=0.05),'Bảng Giá'!$B$3,IF(AND(N746&lt;=0.1,N746&gt;0.05),'Bảng Giá'!$B$4,IF(AND('Raw Data'!N746&gt;0.1,'Raw Data'!N746&lt;=0.25),'Bảng Giá'!$B$5,IF(AND('Raw Data'!N746&gt;0.25,'Raw Data'!N746&lt;=0.5),'Bảng Giá'!$B$6,IF(AND('Raw Data'!N746&gt;0.5,'Raw Data'!N746&lt;=1),'Bảng Giá'!$B$7,IF(AND('Raw Data'!N746&gt;1,'Raw Data'!N746&lt;=1.5),'Bảng Giá'!$B$8,IF(AND('Raw Data'!N746&gt;1.5,'Raw Data'!N746&lt;=2),'Bảng Giá'!$B$9,IF(AND('Raw Data'!N746&gt;2,'Raw Data'!N746&lt;=2.5),'Bảng Giá'!$B$10,IF(AND('Raw Data'!N746&gt;2.5,'Raw Data'!N746&lt;=3),'Bảng Giá'!$B$11,IF(AND('Raw Data'!N746&gt;3,'Raw Data'!N746&lt;=3.5),'Bảng Giá'!$B$12,IF(AND('Raw Data'!N746&gt;3.5,'Raw Data'!N746&lt;=4),'Bảng Giá'!$B$13,IF(AND('Raw Data'!N746&gt;4,'Raw Data'!N746&lt;=4.5),'Bảng Giá'!$B$14,IF(AND('Raw Data'!N746&gt;4.5,'Raw Data'!N746&lt;=5),'Bảng Giá'!$B$15,IF(AND('Raw Data'!N746&gt;5,'Raw Data'!N746&lt;=5.5),'Bảng Giá'!$B$16,IF(AND('Raw Data'!N746&gt;5.5,'Raw Data'!N746&lt;=6),'Bảng Giá'!$B$17,'Bảng Giá'!$B$18)))))))))))))))</f>
        <v>0.5&lt;x&lt;=1</v>
      </c>
      <c r="Q746" s="48">
        <f t="shared" si="69"/>
        <v>-0.18772563176895307</v>
      </c>
      <c r="R746">
        <f t="shared" si="70"/>
        <v>27000</v>
      </c>
      <c r="S746">
        <f t="shared" si="71"/>
        <v>-700</v>
      </c>
    </row>
    <row r="747" spans="1:19" x14ac:dyDescent="0.25">
      <c r="A747" s="12">
        <v>746</v>
      </c>
      <c r="B747" s="12" t="s">
        <v>293</v>
      </c>
      <c r="C747" s="19">
        <v>31677136936408</v>
      </c>
      <c r="D747" s="20">
        <v>43014.446393287035</v>
      </c>
      <c r="E747" s="21">
        <v>43015.472207638886</v>
      </c>
      <c r="F747" s="13" t="s">
        <v>302</v>
      </c>
      <c r="G747" s="12">
        <v>220</v>
      </c>
      <c r="H747" s="22" t="s">
        <v>114</v>
      </c>
      <c r="I747" s="22" t="s">
        <v>190</v>
      </c>
      <c r="J747" s="37">
        <f>INDEX('Bảng Giá'!$C$3:$H$18,MATCH('Raw Data'!P747,'Bảng Giá'!$B$3:$B$18,0),MATCH('Raw Data'!M747,'Bảng Giá'!$C$2:$H$2,0))</f>
        <v>20000</v>
      </c>
      <c r="K747" s="12">
        <v>20100</v>
      </c>
      <c r="L747" s="36">
        <f t="shared" si="66"/>
        <v>1.0258143518512952</v>
      </c>
      <c r="M747" t="str">
        <f>'References data'!H748</f>
        <v>Nội Vùng</v>
      </c>
      <c r="N747">
        <f t="shared" si="67"/>
        <v>0.22</v>
      </c>
      <c r="O747">
        <f t="shared" si="68"/>
        <v>-100</v>
      </c>
      <c r="P747" t="str">
        <f>IF(AND(N747&gt;0,N747&lt;=0.05),'Bảng Giá'!$B$3,IF(AND(N747&lt;=0.1,N747&gt;0.05),'Bảng Giá'!$B$4,IF(AND('Raw Data'!N747&gt;0.1,'Raw Data'!N747&lt;=0.25),'Bảng Giá'!$B$5,IF(AND('Raw Data'!N747&gt;0.25,'Raw Data'!N747&lt;=0.5),'Bảng Giá'!$B$6,IF(AND('Raw Data'!N747&gt;0.5,'Raw Data'!N747&lt;=1),'Bảng Giá'!$B$7,IF(AND('Raw Data'!N747&gt;1,'Raw Data'!N747&lt;=1.5),'Bảng Giá'!$B$8,IF(AND('Raw Data'!N747&gt;1.5,'Raw Data'!N747&lt;=2),'Bảng Giá'!$B$9,IF(AND('Raw Data'!N747&gt;2,'Raw Data'!N747&lt;=2.5),'Bảng Giá'!$B$10,IF(AND('Raw Data'!N747&gt;2.5,'Raw Data'!N747&lt;=3),'Bảng Giá'!$B$11,IF(AND('Raw Data'!N747&gt;3,'Raw Data'!N747&lt;=3.5),'Bảng Giá'!$B$12,IF(AND('Raw Data'!N747&gt;3.5,'Raw Data'!N747&lt;=4),'Bảng Giá'!$B$13,IF(AND('Raw Data'!N747&gt;4,'Raw Data'!N747&lt;=4.5),'Bảng Giá'!$B$14,IF(AND('Raw Data'!N747&gt;4.5,'Raw Data'!N747&lt;=5),'Bảng Giá'!$B$15,IF(AND('Raw Data'!N747&gt;5,'Raw Data'!N747&lt;=5.5),'Bảng Giá'!$B$16,IF(AND('Raw Data'!N747&gt;5.5,'Raw Data'!N747&lt;=6),'Bảng Giá'!$B$17,'Bảng Giá'!$B$18)))))))))))))))</f>
        <v>0.1&lt;x&lt;=0.25</v>
      </c>
      <c r="Q747" s="48">
        <f t="shared" si="69"/>
        <v>-4.9751243781094526E-3</v>
      </c>
      <c r="R747">
        <f t="shared" si="70"/>
        <v>24000</v>
      </c>
      <c r="S747">
        <f t="shared" si="71"/>
        <v>3900</v>
      </c>
    </row>
    <row r="748" spans="1:19" x14ac:dyDescent="0.25">
      <c r="A748" s="12">
        <v>747</v>
      </c>
      <c r="B748" s="12" t="s">
        <v>293</v>
      </c>
      <c r="C748" s="19">
        <v>31677136988048</v>
      </c>
      <c r="D748" s="20">
        <v>43021.536803738425</v>
      </c>
      <c r="E748" s="21">
        <v>43022.509366863429</v>
      </c>
      <c r="F748" s="13" t="s">
        <v>302</v>
      </c>
      <c r="G748" s="12">
        <v>4900</v>
      </c>
      <c r="H748" s="22" t="s">
        <v>114</v>
      </c>
      <c r="I748" s="22" t="s">
        <v>436</v>
      </c>
      <c r="J748" s="37">
        <f>INDEX('Bảng Giá'!$C$3:$H$18,MATCH('Raw Data'!P748,'Bảng Giá'!$B$3:$B$18,0),MATCH('Raw Data'!M748,'Bảng Giá'!$C$2:$H$2,0))</f>
        <v>54000</v>
      </c>
      <c r="K748" s="12">
        <v>54300</v>
      </c>
      <c r="L748" s="36">
        <f t="shared" si="66"/>
        <v>0.97256312500394415</v>
      </c>
      <c r="M748" t="str">
        <f>'References data'!H749</f>
        <v>Nội Vùng</v>
      </c>
      <c r="N748">
        <f t="shared" si="67"/>
        <v>4.9000000000000004</v>
      </c>
      <c r="O748">
        <f t="shared" si="68"/>
        <v>-300</v>
      </c>
      <c r="P748" t="str">
        <f>IF(AND(N748&gt;0,N748&lt;=0.05),'Bảng Giá'!$B$3,IF(AND(N748&lt;=0.1,N748&gt;0.05),'Bảng Giá'!$B$4,IF(AND('Raw Data'!N748&gt;0.1,'Raw Data'!N748&lt;=0.25),'Bảng Giá'!$B$5,IF(AND('Raw Data'!N748&gt;0.25,'Raw Data'!N748&lt;=0.5),'Bảng Giá'!$B$6,IF(AND('Raw Data'!N748&gt;0.5,'Raw Data'!N748&lt;=1),'Bảng Giá'!$B$7,IF(AND('Raw Data'!N748&gt;1,'Raw Data'!N748&lt;=1.5),'Bảng Giá'!$B$8,IF(AND('Raw Data'!N748&gt;1.5,'Raw Data'!N748&lt;=2),'Bảng Giá'!$B$9,IF(AND('Raw Data'!N748&gt;2,'Raw Data'!N748&lt;=2.5),'Bảng Giá'!$B$10,IF(AND('Raw Data'!N748&gt;2.5,'Raw Data'!N748&lt;=3),'Bảng Giá'!$B$11,IF(AND('Raw Data'!N748&gt;3,'Raw Data'!N748&lt;=3.5),'Bảng Giá'!$B$12,IF(AND('Raw Data'!N748&gt;3.5,'Raw Data'!N748&lt;=4),'Bảng Giá'!$B$13,IF(AND('Raw Data'!N748&gt;4,'Raw Data'!N748&lt;=4.5),'Bảng Giá'!$B$14,IF(AND('Raw Data'!N748&gt;4.5,'Raw Data'!N748&lt;=5),'Bảng Giá'!$B$15,IF(AND('Raw Data'!N748&gt;5,'Raw Data'!N748&lt;=5.5),'Bảng Giá'!$B$16,IF(AND('Raw Data'!N748&gt;5.5,'Raw Data'!N748&lt;=6),'Bảng Giá'!$B$17,'Bảng Giá'!$B$18)))))))))))))))</f>
        <v>4.5&lt;x&lt;=5</v>
      </c>
      <c r="Q748" s="48">
        <f t="shared" si="69"/>
        <v>-5.5248618784530384E-3</v>
      </c>
      <c r="R748">
        <f t="shared" si="70"/>
        <v>64800</v>
      </c>
      <c r="S748">
        <f t="shared" si="71"/>
        <v>10500</v>
      </c>
    </row>
    <row r="749" spans="1:19" x14ac:dyDescent="0.25">
      <c r="A749" s="12">
        <v>748</v>
      </c>
      <c r="B749" s="12" t="s">
        <v>293</v>
      </c>
      <c r="C749" s="19">
        <v>31677136993679</v>
      </c>
      <c r="D749" s="20">
        <v>43021.536800000002</v>
      </c>
      <c r="E749" s="21">
        <v>43022.68274783565</v>
      </c>
      <c r="F749" s="13" t="s">
        <v>302</v>
      </c>
      <c r="G749" s="12">
        <v>4900</v>
      </c>
      <c r="H749" s="22" t="s">
        <v>114</v>
      </c>
      <c r="I749" s="22" t="s">
        <v>437</v>
      </c>
      <c r="J749" s="37">
        <f>INDEX('Bảng Giá'!$C$3:$H$18,MATCH('Raw Data'!P749,'Bảng Giá'!$B$3:$B$18,0),MATCH('Raw Data'!M749,'Bảng Giá'!$C$2:$H$2,0))</f>
        <v>54000</v>
      </c>
      <c r="K749" s="12">
        <v>54300</v>
      </c>
      <c r="L749" s="36">
        <f t="shared" si="66"/>
        <v>1.1459478356482578</v>
      </c>
      <c r="M749" t="str">
        <f>'References data'!H750</f>
        <v>Nội Vùng</v>
      </c>
      <c r="N749">
        <f t="shared" si="67"/>
        <v>4.9000000000000004</v>
      </c>
      <c r="O749">
        <f t="shared" si="68"/>
        <v>-300</v>
      </c>
      <c r="P749" t="str">
        <f>IF(AND(N749&gt;0,N749&lt;=0.05),'Bảng Giá'!$B$3,IF(AND(N749&lt;=0.1,N749&gt;0.05),'Bảng Giá'!$B$4,IF(AND('Raw Data'!N749&gt;0.1,'Raw Data'!N749&lt;=0.25),'Bảng Giá'!$B$5,IF(AND('Raw Data'!N749&gt;0.25,'Raw Data'!N749&lt;=0.5),'Bảng Giá'!$B$6,IF(AND('Raw Data'!N749&gt;0.5,'Raw Data'!N749&lt;=1),'Bảng Giá'!$B$7,IF(AND('Raw Data'!N749&gt;1,'Raw Data'!N749&lt;=1.5),'Bảng Giá'!$B$8,IF(AND('Raw Data'!N749&gt;1.5,'Raw Data'!N749&lt;=2),'Bảng Giá'!$B$9,IF(AND('Raw Data'!N749&gt;2,'Raw Data'!N749&lt;=2.5),'Bảng Giá'!$B$10,IF(AND('Raw Data'!N749&gt;2.5,'Raw Data'!N749&lt;=3),'Bảng Giá'!$B$11,IF(AND('Raw Data'!N749&gt;3,'Raw Data'!N749&lt;=3.5),'Bảng Giá'!$B$12,IF(AND('Raw Data'!N749&gt;3.5,'Raw Data'!N749&lt;=4),'Bảng Giá'!$B$13,IF(AND('Raw Data'!N749&gt;4,'Raw Data'!N749&lt;=4.5),'Bảng Giá'!$B$14,IF(AND('Raw Data'!N749&gt;4.5,'Raw Data'!N749&lt;=5),'Bảng Giá'!$B$15,IF(AND('Raw Data'!N749&gt;5,'Raw Data'!N749&lt;=5.5),'Bảng Giá'!$B$16,IF(AND('Raw Data'!N749&gt;5.5,'Raw Data'!N749&lt;=6),'Bảng Giá'!$B$17,'Bảng Giá'!$B$18)))))))))))))))</f>
        <v>4.5&lt;x&lt;=5</v>
      </c>
      <c r="Q749" s="48">
        <f t="shared" si="69"/>
        <v>-5.5248618784530384E-3</v>
      </c>
      <c r="R749">
        <f t="shared" si="70"/>
        <v>64800</v>
      </c>
      <c r="S749">
        <f t="shared" si="71"/>
        <v>10500</v>
      </c>
    </row>
    <row r="750" spans="1:19" x14ac:dyDescent="0.25">
      <c r="A750" s="12">
        <v>749</v>
      </c>
      <c r="B750" s="12" t="s">
        <v>293</v>
      </c>
      <c r="C750" s="19">
        <v>31677136978597</v>
      </c>
      <c r="D750" s="20">
        <v>43020.81602604167</v>
      </c>
      <c r="E750" s="21">
        <v>43022.500567280091</v>
      </c>
      <c r="F750" s="13" t="s">
        <v>302</v>
      </c>
      <c r="G750" s="12">
        <v>700</v>
      </c>
      <c r="H750" s="22" t="s">
        <v>114</v>
      </c>
      <c r="I750" s="22" t="s">
        <v>97</v>
      </c>
      <c r="J750" s="37">
        <f>INDEX('Bảng Giá'!$C$3:$H$18,MATCH('Raw Data'!P750,'Bảng Giá'!$B$3:$B$18,0),MATCH('Raw Data'!M750,'Bảng Giá'!$C$2:$H$2,0))</f>
        <v>22500</v>
      </c>
      <c r="K750" s="12">
        <v>22700</v>
      </c>
      <c r="L750" s="36">
        <f t="shared" si="66"/>
        <v>1.684541238420934</v>
      </c>
      <c r="M750" t="str">
        <f>'References data'!H751</f>
        <v>Nội Vùng</v>
      </c>
      <c r="N750">
        <f t="shared" si="67"/>
        <v>0.7</v>
      </c>
      <c r="O750">
        <f t="shared" si="68"/>
        <v>-200</v>
      </c>
      <c r="P750" t="str">
        <f>IF(AND(N750&gt;0,N750&lt;=0.05),'Bảng Giá'!$B$3,IF(AND(N750&lt;=0.1,N750&gt;0.05),'Bảng Giá'!$B$4,IF(AND('Raw Data'!N750&gt;0.1,'Raw Data'!N750&lt;=0.25),'Bảng Giá'!$B$5,IF(AND('Raw Data'!N750&gt;0.25,'Raw Data'!N750&lt;=0.5),'Bảng Giá'!$B$6,IF(AND('Raw Data'!N750&gt;0.5,'Raw Data'!N750&lt;=1),'Bảng Giá'!$B$7,IF(AND('Raw Data'!N750&gt;1,'Raw Data'!N750&lt;=1.5),'Bảng Giá'!$B$8,IF(AND('Raw Data'!N750&gt;1.5,'Raw Data'!N750&lt;=2),'Bảng Giá'!$B$9,IF(AND('Raw Data'!N750&gt;2,'Raw Data'!N750&lt;=2.5),'Bảng Giá'!$B$10,IF(AND('Raw Data'!N750&gt;2.5,'Raw Data'!N750&lt;=3),'Bảng Giá'!$B$11,IF(AND('Raw Data'!N750&gt;3,'Raw Data'!N750&lt;=3.5),'Bảng Giá'!$B$12,IF(AND('Raw Data'!N750&gt;3.5,'Raw Data'!N750&lt;=4),'Bảng Giá'!$B$13,IF(AND('Raw Data'!N750&gt;4,'Raw Data'!N750&lt;=4.5),'Bảng Giá'!$B$14,IF(AND('Raw Data'!N750&gt;4.5,'Raw Data'!N750&lt;=5),'Bảng Giá'!$B$15,IF(AND('Raw Data'!N750&gt;5,'Raw Data'!N750&lt;=5.5),'Bảng Giá'!$B$16,IF(AND('Raw Data'!N750&gt;5.5,'Raw Data'!N750&lt;=6),'Bảng Giá'!$B$17,'Bảng Giá'!$B$18)))))))))))))))</f>
        <v>0.5&lt;x&lt;=1</v>
      </c>
      <c r="Q750" s="48">
        <f t="shared" si="69"/>
        <v>-8.8105726872246704E-3</v>
      </c>
      <c r="R750">
        <f t="shared" si="70"/>
        <v>27000</v>
      </c>
      <c r="S750">
        <f t="shared" si="71"/>
        <v>4300</v>
      </c>
    </row>
    <row r="751" spans="1:19" x14ac:dyDescent="0.25">
      <c r="A751" s="12">
        <v>750</v>
      </c>
      <c r="B751" s="12" t="s">
        <v>293</v>
      </c>
      <c r="C751" s="19">
        <v>31677136950879</v>
      </c>
      <c r="D751" s="20">
        <v>43019.943426585647</v>
      </c>
      <c r="E751" s="21">
        <v>43021.644292824072</v>
      </c>
      <c r="F751" s="13" t="s">
        <v>302</v>
      </c>
      <c r="G751" s="12">
        <v>1280</v>
      </c>
      <c r="H751" s="22" t="s">
        <v>114</v>
      </c>
      <c r="I751" s="22" t="s">
        <v>356</v>
      </c>
      <c r="J751" s="37">
        <f>INDEX('Bảng Giá'!$C$3:$H$18,MATCH('Raw Data'!P751,'Bảng Giá'!$B$3:$B$18,0),MATCH('Raw Data'!M751,'Bảng Giá'!$C$2:$H$2,0))</f>
        <v>27500</v>
      </c>
      <c r="K751" s="12">
        <v>27700</v>
      </c>
      <c r="L751" s="36">
        <f t="shared" si="66"/>
        <v>1.7008662384250783</v>
      </c>
      <c r="M751" t="str">
        <f>'References data'!H752</f>
        <v>Nội Vùng</v>
      </c>
      <c r="N751">
        <f t="shared" si="67"/>
        <v>1.28</v>
      </c>
      <c r="O751">
        <f t="shared" si="68"/>
        <v>-200</v>
      </c>
      <c r="P751" t="str">
        <f>IF(AND(N751&gt;0,N751&lt;=0.05),'Bảng Giá'!$B$3,IF(AND(N751&lt;=0.1,N751&gt;0.05),'Bảng Giá'!$B$4,IF(AND('Raw Data'!N751&gt;0.1,'Raw Data'!N751&lt;=0.25),'Bảng Giá'!$B$5,IF(AND('Raw Data'!N751&gt;0.25,'Raw Data'!N751&lt;=0.5),'Bảng Giá'!$B$6,IF(AND('Raw Data'!N751&gt;0.5,'Raw Data'!N751&lt;=1),'Bảng Giá'!$B$7,IF(AND('Raw Data'!N751&gt;1,'Raw Data'!N751&lt;=1.5),'Bảng Giá'!$B$8,IF(AND('Raw Data'!N751&gt;1.5,'Raw Data'!N751&lt;=2),'Bảng Giá'!$B$9,IF(AND('Raw Data'!N751&gt;2,'Raw Data'!N751&lt;=2.5),'Bảng Giá'!$B$10,IF(AND('Raw Data'!N751&gt;2.5,'Raw Data'!N751&lt;=3),'Bảng Giá'!$B$11,IF(AND('Raw Data'!N751&gt;3,'Raw Data'!N751&lt;=3.5),'Bảng Giá'!$B$12,IF(AND('Raw Data'!N751&gt;3.5,'Raw Data'!N751&lt;=4),'Bảng Giá'!$B$13,IF(AND('Raw Data'!N751&gt;4,'Raw Data'!N751&lt;=4.5),'Bảng Giá'!$B$14,IF(AND('Raw Data'!N751&gt;4.5,'Raw Data'!N751&lt;=5),'Bảng Giá'!$B$15,IF(AND('Raw Data'!N751&gt;5,'Raw Data'!N751&lt;=5.5),'Bảng Giá'!$B$16,IF(AND('Raw Data'!N751&gt;5.5,'Raw Data'!N751&lt;=6),'Bảng Giá'!$B$17,'Bảng Giá'!$B$18)))))))))))))))</f>
        <v>1&lt;x&lt;=1.5</v>
      </c>
      <c r="Q751" s="48">
        <f t="shared" si="69"/>
        <v>-7.2202166064981952E-3</v>
      </c>
      <c r="R751">
        <f t="shared" si="70"/>
        <v>33000</v>
      </c>
      <c r="S751">
        <f t="shared" si="71"/>
        <v>5300</v>
      </c>
    </row>
    <row r="752" spans="1:19" x14ac:dyDescent="0.25">
      <c r="A752" s="12">
        <v>751</v>
      </c>
      <c r="B752" s="12" t="s">
        <v>293</v>
      </c>
      <c r="C752" s="19">
        <v>31677136949575</v>
      </c>
      <c r="D752" s="20">
        <v>43019.424200428242</v>
      </c>
      <c r="E752" s="21">
        <v>43020.472486076389</v>
      </c>
      <c r="F752" s="13" t="s">
        <v>302</v>
      </c>
      <c r="G752" s="12">
        <v>625</v>
      </c>
      <c r="H752" s="22" t="s">
        <v>114</v>
      </c>
      <c r="I752" s="22" t="s">
        <v>438</v>
      </c>
      <c r="J752" s="37">
        <f>INDEX('Bảng Giá'!$C$3:$H$18,MATCH('Raw Data'!P752,'Bảng Giá'!$B$3:$B$18,0),MATCH('Raw Data'!M752,'Bảng Giá'!$C$2:$H$2,0))</f>
        <v>22500</v>
      </c>
      <c r="K752" s="12">
        <v>22700</v>
      </c>
      <c r="L752" s="36">
        <f t="shared" si="66"/>
        <v>1.0482856481467024</v>
      </c>
      <c r="M752" t="str">
        <f>'References data'!H753</f>
        <v>Nội Vùng</v>
      </c>
      <c r="N752">
        <f t="shared" si="67"/>
        <v>0.625</v>
      </c>
      <c r="O752">
        <f t="shared" si="68"/>
        <v>-200</v>
      </c>
      <c r="P752" t="str">
        <f>IF(AND(N752&gt;0,N752&lt;=0.05),'Bảng Giá'!$B$3,IF(AND(N752&lt;=0.1,N752&gt;0.05),'Bảng Giá'!$B$4,IF(AND('Raw Data'!N752&gt;0.1,'Raw Data'!N752&lt;=0.25),'Bảng Giá'!$B$5,IF(AND('Raw Data'!N752&gt;0.25,'Raw Data'!N752&lt;=0.5),'Bảng Giá'!$B$6,IF(AND('Raw Data'!N752&gt;0.5,'Raw Data'!N752&lt;=1),'Bảng Giá'!$B$7,IF(AND('Raw Data'!N752&gt;1,'Raw Data'!N752&lt;=1.5),'Bảng Giá'!$B$8,IF(AND('Raw Data'!N752&gt;1.5,'Raw Data'!N752&lt;=2),'Bảng Giá'!$B$9,IF(AND('Raw Data'!N752&gt;2,'Raw Data'!N752&lt;=2.5),'Bảng Giá'!$B$10,IF(AND('Raw Data'!N752&gt;2.5,'Raw Data'!N752&lt;=3),'Bảng Giá'!$B$11,IF(AND('Raw Data'!N752&gt;3,'Raw Data'!N752&lt;=3.5),'Bảng Giá'!$B$12,IF(AND('Raw Data'!N752&gt;3.5,'Raw Data'!N752&lt;=4),'Bảng Giá'!$B$13,IF(AND('Raw Data'!N752&gt;4,'Raw Data'!N752&lt;=4.5),'Bảng Giá'!$B$14,IF(AND('Raw Data'!N752&gt;4.5,'Raw Data'!N752&lt;=5),'Bảng Giá'!$B$15,IF(AND('Raw Data'!N752&gt;5,'Raw Data'!N752&lt;=5.5),'Bảng Giá'!$B$16,IF(AND('Raw Data'!N752&gt;5.5,'Raw Data'!N752&lt;=6),'Bảng Giá'!$B$17,'Bảng Giá'!$B$18)))))))))))))))</f>
        <v>0.5&lt;x&lt;=1</v>
      </c>
      <c r="Q752" s="48">
        <f t="shared" si="69"/>
        <v>-8.8105726872246704E-3</v>
      </c>
      <c r="R752">
        <f t="shared" si="70"/>
        <v>27000</v>
      </c>
      <c r="S752">
        <f t="shared" si="71"/>
        <v>4300</v>
      </c>
    </row>
    <row r="753" spans="1:19" x14ac:dyDescent="0.25">
      <c r="A753" s="12">
        <v>752</v>
      </c>
      <c r="B753" s="12" t="s">
        <v>293</v>
      </c>
      <c r="C753" s="19">
        <v>31677136979968</v>
      </c>
      <c r="D753" s="20">
        <v>43020.91292534722</v>
      </c>
      <c r="E753" s="21">
        <v>43021.917634953701</v>
      </c>
      <c r="F753" s="13" t="s">
        <v>302</v>
      </c>
      <c r="G753" s="12">
        <v>4270</v>
      </c>
      <c r="H753" s="22" t="s">
        <v>114</v>
      </c>
      <c r="I753" s="22" t="s">
        <v>389</v>
      </c>
      <c r="J753" s="37">
        <f>INDEX('Bảng Giá'!$C$3:$H$18,MATCH('Raw Data'!P753,'Bảng Giá'!$B$3:$B$18,0),MATCH('Raw Data'!M753,'Bảng Giá'!$C$2:$H$2,0))</f>
        <v>52750</v>
      </c>
      <c r="K753" s="12">
        <v>53100</v>
      </c>
      <c r="L753" s="36">
        <f t="shared" si="66"/>
        <v>1.0047096064809011</v>
      </c>
      <c r="M753" t="str">
        <f>'References data'!H754</f>
        <v>Nội Vùng</v>
      </c>
      <c r="N753">
        <f t="shared" si="67"/>
        <v>4.2699999999999996</v>
      </c>
      <c r="O753">
        <f t="shared" si="68"/>
        <v>-350</v>
      </c>
      <c r="P753" t="str">
        <f>IF(AND(N753&gt;0,N753&lt;=0.05),'Bảng Giá'!$B$3,IF(AND(N753&lt;=0.1,N753&gt;0.05),'Bảng Giá'!$B$4,IF(AND('Raw Data'!N753&gt;0.1,'Raw Data'!N753&lt;=0.25),'Bảng Giá'!$B$5,IF(AND('Raw Data'!N753&gt;0.25,'Raw Data'!N753&lt;=0.5),'Bảng Giá'!$B$6,IF(AND('Raw Data'!N753&gt;0.5,'Raw Data'!N753&lt;=1),'Bảng Giá'!$B$7,IF(AND('Raw Data'!N753&gt;1,'Raw Data'!N753&lt;=1.5),'Bảng Giá'!$B$8,IF(AND('Raw Data'!N753&gt;1.5,'Raw Data'!N753&lt;=2),'Bảng Giá'!$B$9,IF(AND('Raw Data'!N753&gt;2,'Raw Data'!N753&lt;=2.5),'Bảng Giá'!$B$10,IF(AND('Raw Data'!N753&gt;2.5,'Raw Data'!N753&lt;=3),'Bảng Giá'!$B$11,IF(AND('Raw Data'!N753&gt;3,'Raw Data'!N753&lt;=3.5),'Bảng Giá'!$B$12,IF(AND('Raw Data'!N753&gt;3.5,'Raw Data'!N753&lt;=4),'Bảng Giá'!$B$13,IF(AND('Raw Data'!N753&gt;4,'Raw Data'!N753&lt;=4.5),'Bảng Giá'!$B$14,IF(AND('Raw Data'!N753&gt;4.5,'Raw Data'!N753&lt;=5),'Bảng Giá'!$B$15,IF(AND('Raw Data'!N753&gt;5,'Raw Data'!N753&lt;=5.5),'Bảng Giá'!$B$16,IF(AND('Raw Data'!N753&gt;5.5,'Raw Data'!N753&lt;=6),'Bảng Giá'!$B$17,'Bảng Giá'!$B$18)))))))))))))))</f>
        <v>4&lt;x&lt;=4.5</v>
      </c>
      <c r="Q753" s="48">
        <f t="shared" si="69"/>
        <v>-6.5913370998116763E-3</v>
      </c>
      <c r="R753">
        <f t="shared" si="70"/>
        <v>63300</v>
      </c>
      <c r="S753">
        <f t="shared" si="71"/>
        <v>10200</v>
      </c>
    </row>
    <row r="754" spans="1:19" x14ac:dyDescent="0.25">
      <c r="A754" s="12">
        <v>753</v>
      </c>
      <c r="B754" s="12" t="s">
        <v>293</v>
      </c>
      <c r="C754" s="19">
        <v>31677136935946</v>
      </c>
      <c r="D754" s="20">
        <v>43017.8096022338</v>
      </c>
      <c r="E754" s="21">
        <v>43019.634277696758</v>
      </c>
      <c r="F754" s="13" t="s">
        <v>302</v>
      </c>
      <c r="G754" s="12">
        <v>990</v>
      </c>
      <c r="H754" s="22" t="s">
        <v>114</v>
      </c>
      <c r="I754" s="22" t="s">
        <v>364</v>
      </c>
      <c r="J754" s="37">
        <f>INDEX('Bảng Giá'!$C$3:$H$18,MATCH('Raw Data'!P754,'Bảng Giá'!$B$3:$B$18,0),MATCH('Raw Data'!M754,'Bảng Giá'!$C$2:$H$2,0))</f>
        <v>22500</v>
      </c>
      <c r="K754" s="12">
        <v>22700</v>
      </c>
      <c r="L754" s="36">
        <f t="shared" si="66"/>
        <v>1.8246754629581119</v>
      </c>
      <c r="M754" t="str">
        <f>'References data'!H755</f>
        <v>Nội Vùng</v>
      </c>
      <c r="N754">
        <f t="shared" si="67"/>
        <v>0.99</v>
      </c>
      <c r="O754">
        <f t="shared" si="68"/>
        <v>-200</v>
      </c>
      <c r="P754" t="str">
        <f>IF(AND(N754&gt;0,N754&lt;=0.05),'Bảng Giá'!$B$3,IF(AND(N754&lt;=0.1,N754&gt;0.05),'Bảng Giá'!$B$4,IF(AND('Raw Data'!N754&gt;0.1,'Raw Data'!N754&lt;=0.25),'Bảng Giá'!$B$5,IF(AND('Raw Data'!N754&gt;0.25,'Raw Data'!N754&lt;=0.5),'Bảng Giá'!$B$6,IF(AND('Raw Data'!N754&gt;0.5,'Raw Data'!N754&lt;=1),'Bảng Giá'!$B$7,IF(AND('Raw Data'!N754&gt;1,'Raw Data'!N754&lt;=1.5),'Bảng Giá'!$B$8,IF(AND('Raw Data'!N754&gt;1.5,'Raw Data'!N754&lt;=2),'Bảng Giá'!$B$9,IF(AND('Raw Data'!N754&gt;2,'Raw Data'!N754&lt;=2.5),'Bảng Giá'!$B$10,IF(AND('Raw Data'!N754&gt;2.5,'Raw Data'!N754&lt;=3),'Bảng Giá'!$B$11,IF(AND('Raw Data'!N754&gt;3,'Raw Data'!N754&lt;=3.5),'Bảng Giá'!$B$12,IF(AND('Raw Data'!N754&gt;3.5,'Raw Data'!N754&lt;=4),'Bảng Giá'!$B$13,IF(AND('Raw Data'!N754&gt;4,'Raw Data'!N754&lt;=4.5),'Bảng Giá'!$B$14,IF(AND('Raw Data'!N754&gt;4.5,'Raw Data'!N754&lt;=5),'Bảng Giá'!$B$15,IF(AND('Raw Data'!N754&gt;5,'Raw Data'!N754&lt;=5.5),'Bảng Giá'!$B$16,IF(AND('Raw Data'!N754&gt;5.5,'Raw Data'!N754&lt;=6),'Bảng Giá'!$B$17,'Bảng Giá'!$B$18)))))))))))))))</f>
        <v>0.5&lt;x&lt;=1</v>
      </c>
      <c r="Q754" s="48">
        <f t="shared" si="69"/>
        <v>-8.8105726872246704E-3</v>
      </c>
      <c r="R754">
        <f t="shared" si="70"/>
        <v>27000</v>
      </c>
      <c r="S754">
        <f t="shared" si="71"/>
        <v>4300</v>
      </c>
    </row>
    <row r="755" spans="1:19" x14ac:dyDescent="0.25">
      <c r="A755" s="12">
        <v>754</v>
      </c>
      <c r="B755" s="12" t="s">
        <v>293</v>
      </c>
      <c r="C755" s="19">
        <v>31677136941736</v>
      </c>
      <c r="D755" s="20">
        <v>43014.657929131943</v>
      </c>
      <c r="E755" s="21">
        <v>43015.698098993053</v>
      </c>
      <c r="F755" s="13" t="s">
        <v>302</v>
      </c>
      <c r="G755" s="12">
        <v>1750</v>
      </c>
      <c r="H755" s="22" t="s">
        <v>114</v>
      </c>
      <c r="I755" s="22" t="s">
        <v>392</v>
      </c>
      <c r="J755" s="37">
        <f>INDEX('Bảng Giá'!$C$3:$H$18,MATCH('Raw Data'!P755,'Bảng Giá'!$B$3:$B$18,0),MATCH('Raw Data'!M755,'Bảng Giá'!$C$2:$H$2,0))</f>
        <v>32000</v>
      </c>
      <c r="K755" s="12">
        <v>32200</v>
      </c>
      <c r="L755" s="36">
        <f t="shared" si="66"/>
        <v>1.0401698611094616</v>
      </c>
      <c r="M755" t="str">
        <f>'References data'!H756</f>
        <v>Nội Vùng</v>
      </c>
      <c r="N755">
        <f t="shared" si="67"/>
        <v>1.75</v>
      </c>
      <c r="O755">
        <f t="shared" si="68"/>
        <v>-200</v>
      </c>
      <c r="P755" t="str">
        <f>IF(AND(N755&gt;0,N755&lt;=0.05),'Bảng Giá'!$B$3,IF(AND(N755&lt;=0.1,N755&gt;0.05),'Bảng Giá'!$B$4,IF(AND('Raw Data'!N755&gt;0.1,'Raw Data'!N755&lt;=0.25),'Bảng Giá'!$B$5,IF(AND('Raw Data'!N755&gt;0.25,'Raw Data'!N755&lt;=0.5),'Bảng Giá'!$B$6,IF(AND('Raw Data'!N755&gt;0.5,'Raw Data'!N755&lt;=1),'Bảng Giá'!$B$7,IF(AND('Raw Data'!N755&gt;1,'Raw Data'!N755&lt;=1.5),'Bảng Giá'!$B$8,IF(AND('Raw Data'!N755&gt;1.5,'Raw Data'!N755&lt;=2),'Bảng Giá'!$B$9,IF(AND('Raw Data'!N755&gt;2,'Raw Data'!N755&lt;=2.5),'Bảng Giá'!$B$10,IF(AND('Raw Data'!N755&gt;2.5,'Raw Data'!N755&lt;=3),'Bảng Giá'!$B$11,IF(AND('Raw Data'!N755&gt;3,'Raw Data'!N755&lt;=3.5),'Bảng Giá'!$B$12,IF(AND('Raw Data'!N755&gt;3.5,'Raw Data'!N755&lt;=4),'Bảng Giá'!$B$13,IF(AND('Raw Data'!N755&gt;4,'Raw Data'!N755&lt;=4.5),'Bảng Giá'!$B$14,IF(AND('Raw Data'!N755&gt;4.5,'Raw Data'!N755&lt;=5),'Bảng Giá'!$B$15,IF(AND('Raw Data'!N755&gt;5,'Raw Data'!N755&lt;=5.5),'Bảng Giá'!$B$16,IF(AND('Raw Data'!N755&gt;5.5,'Raw Data'!N755&lt;=6),'Bảng Giá'!$B$17,'Bảng Giá'!$B$18)))))))))))))))</f>
        <v>1.5&lt;x&lt;=2</v>
      </c>
      <c r="Q755" s="48">
        <f t="shared" si="69"/>
        <v>-6.2111801242236021E-3</v>
      </c>
      <c r="R755">
        <f t="shared" si="70"/>
        <v>38400</v>
      </c>
      <c r="S755">
        <f t="shared" si="71"/>
        <v>6200</v>
      </c>
    </row>
    <row r="756" spans="1:19" x14ac:dyDescent="0.25">
      <c r="A756" s="12">
        <v>755</v>
      </c>
      <c r="B756" s="12" t="s">
        <v>293</v>
      </c>
      <c r="C756" s="19">
        <v>31677136987228</v>
      </c>
      <c r="D756" s="20">
        <v>43021.73374880787</v>
      </c>
      <c r="E756" s="21">
        <v>43023.538656168981</v>
      </c>
      <c r="F756" s="13" t="s">
        <v>302</v>
      </c>
      <c r="G756" s="12">
        <v>12000</v>
      </c>
      <c r="H756" s="22" t="s">
        <v>114</v>
      </c>
      <c r="I756" s="22" t="s">
        <v>365</v>
      </c>
      <c r="J756" s="37">
        <f>INDEX('Bảng Giá'!$C$3:$H$18,MATCH('Raw Data'!P756,'Bảng Giá'!$B$3:$B$18,0),MATCH('Raw Data'!M756,'Bảng Giá'!$C$2:$H$2,0))</f>
        <v>3000</v>
      </c>
      <c r="K756" s="12">
        <v>98500</v>
      </c>
      <c r="L756" s="36">
        <f t="shared" si="66"/>
        <v>1.8049073611109634</v>
      </c>
      <c r="M756" t="str">
        <f>'References data'!H757</f>
        <v>Nội Vùng</v>
      </c>
      <c r="N756" s="46">
        <f t="shared" si="67"/>
        <v>12</v>
      </c>
      <c r="O756">
        <f t="shared" si="68"/>
        <v>-95500</v>
      </c>
      <c r="P756" t="str">
        <f>IF(AND(N756&gt;0,N756&lt;=0.05),'Bảng Giá'!$B$3,IF(AND(N756&lt;=0.1,N756&gt;0.05),'Bảng Giá'!$B$4,IF(AND('Raw Data'!N756&gt;0.1,'Raw Data'!N756&lt;=0.25),'Bảng Giá'!$B$5,IF(AND('Raw Data'!N756&gt;0.25,'Raw Data'!N756&lt;=0.5),'Bảng Giá'!$B$6,IF(AND('Raw Data'!N756&gt;0.5,'Raw Data'!N756&lt;=1),'Bảng Giá'!$B$7,IF(AND('Raw Data'!N756&gt;1,'Raw Data'!N756&lt;=1.5),'Bảng Giá'!$B$8,IF(AND('Raw Data'!N756&gt;1.5,'Raw Data'!N756&lt;=2),'Bảng Giá'!$B$9,IF(AND('Raw Data'!N756&gt;2,'Raw Data'!N756&lt;=2.5),'Bảng Giá'!$B$10,IF(AND('Raw Data'!N756&gt;2.5,'Raw Data'!N756&lt;=3),'Bảng Giá'!$B$11,IF(AND('Raw Data'!N756&gt;3,'Raw Data'!N756&lt;=3.5),'Bảng Giá'!$B$12,IF(AND('Raw Data'!N756&gt;3.5,'Raw Data'!N756&lt;=4),'Bảng Giá'!$B$13,IF(AND('Raw Data'!N756&gt;4,'Raw Data'!N756&lt;=4.5),'Bảng Giá'!$B$14,IF(AND('Raw Data'!N756&gt;4.5,'Raw Data'!N756&lt;=5),'Bảng Giá'!$B$15,IF(AND('Raw Data'!N756&gt;5,'Raw Data'!N756&lt;=5.5),'Bảng Giá'!$B$16,IF(AND('Raw Data'!N756&gt;5.5,'Raw Data'!N756&lt;=6),'Bảng Giá'!$B$17,'Bảng Giá'!$B$18)))))))))))))))</f>
        <v>Next 0.5</v>
      </c>
      <c r="Q756" s="48">
        <f t="shared" si="69"/>
        <v>-0.96954314720812185</v>
      </c>
      <c r="R756">
        <f t="shared" si="70"/>
        <v>3600</v>
      </c>
      <c r="S756">
        <f t="shared" si="71"/>
        <v>-94900</v>
      </c>
    </row>
    <row r="757" spans="1:19" x14ac:dyDescent="0.25">
      <c r="A757" s="12">
        <v>756</v>
      </c>
      <c r="B757" s="12" t="s">
        <v>293</v>
      </c>
      <c r="C757" s="19">
        <v>31677136978018</v>
      </c>
      <c r="D757" s="20">
        <v>43020.851502395832</v>
      </c>
      <c r="E757" s="21">
        <v>43022.42297190972</v>
      </c>
      <c r="F757" s="13" t="s">
        <v>302</v>
      </c>
      <c r="G757" s="12">
        <v>990</v>
      </c>
      <c r="H757" s="22" t="s">
        <v>114</v>
      </c>
      <c r="I757" s="22" t="s">
        <v>181</v>
      </c>
      <c r="J757" s="37">
        <f>INDEX('Bảng Giá'!$C$3:$H$18,MATCH('Raw Data'!P757,'Bảng Giá'!$B$3:$B$18,0),MATCH('Raw Data'!M757,'Bảng Giá'!$C$2:$H$2,0))</f>
        <v>22500</v>
      </c>
      <c r="K757" s="12">
        <v>22700</v>
      </c>
      <c r="L757" s="36">
        <f t="shared" si="66"/>
        <v>1.5714695138885872</v>
      </c>
      <c r="M757" t="str">
        <f>'References data'!H758</f>
        <v>Nội Vùng</v>
      </c>
      <c r="N757">
        <f t="shared" si="67"/>
        <v>0.99</v>
      </c>
      <c r="O757">
        <f t="shared" si="68"/>
        <v>-200</v>
      </c>
      <c r="P757" t="str">
        <f>IF(AND(N757&gt;0,N757&lt;=0.05),'Bảng Giá'!$B$3,IF(AND(N757&lt;=0.1,N757&gt;0.05),'Bảng Giá'!$B$4,IF(AND('Raw Data'!N757&gt;0.1,'Raw Data'!N757&lt;=0.25),'Bảng Giá'!$B$5,IF(AND('Raw Data'!N757&gt;0.25,'Raw Data'!N757&lt;=0.5),'Bảng Giá'!$B$6,IF(AND('Raw Data'!N757&gt;0.5,'Raw Data'!N757&lt;=1),'Bảng Giá'!$B$7,IF(AND('Raw Data'!N757&gt;1,'Raw Data'!N757&lt;=1.5),'Bảng Giá'!$B$8,IF(AND('Raw Data'!N757&gt;1.5,'Raw Data'!N757&lt;=2),'Bảng Giá'!$B$9,IF(AND('Raw Data'!N757&gt;2,'Raw Data'!N757&lt;=2.5),'Bảng Giá'!$B$10,IF(AND('Raw Data'!N757&gt;2.5,'Raw Data'!N757&lt;=3),'Bảng Giá'!$B$11,IF(AND('Raw Data'!N757&gt;3,'Raw Data'!N757&lt;=3.5),'Bảng Giá'!$B$12,IF(AND('Raw Data'!N757&gt;3.5,'Raw Data'!N757&lt;=4),'Bảng Giá'!$B$13,IF(AND('Raw Data'!N757&gt;4,'Raw Data'!N757&lt;=4.5),'Bảng Giá'!$B$14,IF(AND('Raw Data'!N757&gt;4.5,'Raw Data'!N757&lt;=5),'Bảng Giá'!$B$15,IF(AND('Raw Data'!N757&gt;5,'Raw Data'!N757&lt;=5.5),'Bảng Giá'!$B$16,IF(AND('Raw Data'!N757&gt;5.5,'Raw Data'!N757&lt;=6),'Bảng Giá'!$B$17,'Bảng Giá'!$B$18)))))))))))))))</f>
        <v>0.5&lt;x&lt;=1</v>
      </c>
      <c r="Q757" s="48">
        <f t="shared" si="69"/>
        <v>-8.8105726872246704E-3</v>
      </c>
      <c r="R757">
        <f t="shared" si="70"/>
        <v>27000</v>
      </c>
      <c r="S757">
        <f t="shared" si="71"/>
        <v>4300</v>
      </c>
    </row>
    <row r="758" spans="1:19" x14ac:dyDescent="0.25">
      <c r="A758" s="12">
        <v>757</v>
      </c>
      <c r="B758" s="12" t="s">
        <v>293</v>
      </c>
      <c r="C758" s="18">
        <v>31677136978139</v>
      </c>
      <c r="D758" s="17">
        <v>43020.711650196761</v>
      </c>
      <c r="E758" s="23">
        <v>43022.664411076388</v>
      </c>
      <c r="F758" s="13" t="s">
        <v>302</v>
      </c>
      <c r="G758" s="24">
        <v>1320</v>
      </c>
      <c r="H758" s="12" t="s">
        <v>76</v>
      </c>
      <c r="I758" s="12" t="s">
        <v>439</v>
      </c>
      <c r="J758" s="37">
        <f>INDEX('Bảng Giá'!$C$3:$H$18,MATCH('Raw Data'!P758,'Bảng Giá'!$B$3:$B$18,0),MATCH('Raw Data'!M758,'Bảng Giá'!$C$2:$H$2,0))</f>
        <v>27500</v>
      </c>
      <c r="K758" s="12">
        <v>27700</v>
      </c>
      <c r="L758" s="36">
        <f t="shared" si="66"/>
        <v>1.9527608796270215</v>
      </c>
      <c r="M758" t="str">
        <f>'References data'!H759</f>
        <v>Nội Vùng</v>
      </c>
      <c r="N758">
        <f t="shared" si="67"/>
        <v>1.32</v>
      </c>
      <c r="O758">
        <f t="shared" si="68"/>
        <v>-200</v>
      </c>
      <c r="P758" t="str">
        <f>IF(AND(N758&gt;0,N758&lt;=0.05),'Bảng Giá'!$B$3,IF(AND(N758&lt;=0.1,N758&gt;0.05),'Bảng Giá'!$B$4,IF(AND('Raw Data'!N758&gt;0.1,'Raw Data'!N758&lt;=0.25),'Bảng Giá'!$B$5,IF(AND('Raw Data'!N758&gt;0.25,'Raw Data'!N758&lt;=0.5),'Bảng Giá'!$B$6,IF(AND('Raw Data'!N758&gt;0.5,'Raw Data'!N758&lt;=1),'Bảng Giá'!$B$7,IF(AND('Raw Data'!N758&gt;1,'Raw Data'!N758&lt;=1.5),'Bảng Giá'!$B$8,IF(AND('Raw Data'!N758&gt;1.5,'Raw Data'!N758&lt;=2),'Bảng Giá'!$B$9,IF(AND('Raw Data'!N758&gt;2,'Raw Data'!N758&lt;=2.5),'Bảng Giá'!$B$10,IF(AND('Raw Data'!N758&gt;2.5,'Raw Data'!N758&lt;=3),'Bảng Giá'!$B$11,IF(AND('Raw Data'!N758&gt;3,'Raw Data'!N758&lt;=3.5),'Bảng Giá'!$B$12,IF(AND('Raw Data'!N758&gt;3.5,'Raw Data'!N758&lt;=4),'Bảng Giá'!$B$13,IF(AND('Raw Data'!N758&gt;4,'Raw Data'!N758&lt;=4.5),'Bảng Giá'!$B$14,IF(AND('Raw Data'!N758&gt;4.5,'Raw Data'!N758&lt;=5),'Bảng Giá'!$B$15,IF(AND('Raw Data'!N758&gt;5,'Raw Data'!N758&lt;=5.5),'Bảng Giá'!$B$16,IF(AND('Raw Data'!N758&gt;5.5,'Raw Data'!N758&lt;=6),'Bảng Giá'!$B$17,'Bảng Giá'!$B$18)))))))))))))))</f>
        <v>1&lt;x&lt;=1.5</v>
      </c>
      <c r="Q758" s="48">
        <f t="shared" si="69"/>
        <v>-7.2202166064981952E-3</v>
      </c>
      <c r="R758">
        <f t="shared" si="70"/>
        <v>33000</v>
      </c>
      <c r="S758">
        <f t="shared" si="71"/>
        <v>5300</v>
      </c>
    </row>
    <row r="759" spans="1:19" x14ac:dyDescent="0.25">
      <c r="A759" s="12">
        <v>758</v>
      </c>
      <c r="B759" s="12" t="s">
        <v>293</v>
      </c>
      <c r="C759" s="18">
        <v>31677136935795</v>
      </c>
      <c r="D759" s="17">
        <v>43013.936724918982</v>
      </c>
      <c r="E759" s="23">
        <v>43016.579368483799</v>
      </c>
      <c r="F759" s="13" t="s">
        <v>302</v>
      </c>
      <c r="G759" s="24">
        <v>500</v>
      </c>
      <c r="H759" s="12" t="s">
        <v>76</v>
      </c>
      <c r="I759" s="12" t="s">
        <v>140</v>
      </c>
      <c r="J759" s="37">
        <f>INDEX('Bảng Giá'!$C$3:$H$18,MATCH('Raw Data'!P759,'Bảng Giá'!$B$3:$B$18,0),MATCH('Raw Data'!M759,'Bảng Giá'!$C$2:$H$2,0))</f>
        <v>20000</v>
      </c>
      <c r="K759" s="12">
        <v>22700</v>
      </c>
      <c r="L759" s="36">
        <f t="shared" si="66"/>
        <v>2.6426435648172628</v>
      </c>
      <c r="M759" t="str">
        <f>'References data'!H760</f>
        <v>Nội Vùng</v>
      </c>
      <c r="N759">
        <f t="shared" si="67"/>
        <v>0.5</v>
      </c>
      <c r="O759">
        <f t="shared" si="68"/>
        <v>-2700</v>
      </c>
      <c r="P759" t="str">
        <f>IF(AND(N759&gt;0,N759&lt;=0.05),'Bảng Giá'!$B$3,IF(AND(N759&lt;=0.1,N759&gt;0.05),'Bảng Giá'!$B$4,IF(AND('Raw Data'!N759&gt;0.1,'Raw Data'!N759&lt;=0.25),'Bảng Giá'!$B$5,IF(AND('Raw Data'!N759&gt;0.25,'Raw Data'!N759&lt;=0.5),'Bảng Giá'!$B$6,IF(AND('Raw Data'!N759&gt;0.5,'Raw Data'!N759&lt;=1),'Bảng Giá'!$B$7,IF(AND('Raw Data'!N759&gt;1,'Raw Data'!N759&lt;=1.5),'Bảng Giá'!$B$8,IF(AND('Raw Data'!N759&gt;1.5,'Raw Data'!N759&lt;=2),'Bảng Giá'!$B$9,IF(AND('Raw Data'!N759&gt;2,'Raw Data'!N759&lt;=2.5),'Bảng Giá'!$B$10,IF(AND('Raw Data'!N759&gt;2.5,'Raw Data'!N759&lt;=3),'Bảng Giá'!$B$11,IF(AND('Raw Data'!N759&gt;3,'Raw Data'!N759&lt;=3.5),'Bảng Giá'!$B$12,IF(AND('Raw Data'!N759&gt;3.5,'Raw Data'!N759&lt;=4),'Bảng Giá'!$B$13,IF(AND('Raw Data'!N759&gt;4,'Raw Data'!N759&lt;=4.5),'Bảng Giá'!$B$14,IF(AND('Raw Data'!N759&gt;4.5,'Raw Data'!N759&lt;=5),'Bảng Giá'!$B$15,IF(AND('Raw Data'!N759&gt;5,'Raw Data'!N759&lt;=5.5),'Bảng Giá'!$B$16,IF(AND('Raw Data'!N759&gt;5.5,'Raw Data'!N759&lt;=6),'Bảng Giá'!$B$17,'Bảng Giá'!$B$18)))))))))))))))</f>
        <v>0.25&lt;x&lt;=0.5</v>
      </c>
      <c r="Q759" s="48">
        <f t="shared" si="69"/>
        <v>-0.11894273127753303</v>
      </c>
      <c r="R759">
        <f t="shared" si="70"/>
        <v>24000</v>
      </c>
      <c r="S759">
        <f t="shared" si="71"/>
        <v>1300</v>
      </c>
    </row>
    <row r="760" spans="1:19" x14ac:dyDescent="0.25">
      <c r="A760" s="12">
        <v>759</v>
      </c>
      <c r="B760" s="12" t="s">
        <v>293</v>
      </c>
      <c r="C760" s="18">
        <v>31677136934987</v>
      </c>
      <c r="D760" s="17">
        <v>43014.018222303239</v>
      </c>
      <c r="E760" s="23">
        <v>43015.74096693287</v>
      </c>
      <c r="F760" s="13" t="s">
        <v>302</v>
      </c>
      <c r="G760" s="24">
        <v>5989.2</v>
      </c>
      <c r="H760" s="12" t="s">
        <v>76</v>
      </c>
      <c r="I760" s="12" t="s">
        <v>440</v>
      </c>
      <c r="J760" s="37">
        <f>INDEX('Bảng Giá'!$C$3:$H$18,MATCH('Raw Data'!P760,'Bảng Giá'!$B$3:$B$18,0),MATCH('Raw Data'!M760,'Bảng Giá'!$C$2:$H$2,0))</f>
        <v>62000</v>
      </c>
      <c r="K760" s="12">
        <v>62400</v>
      </c>
      <c r="L760" s="36">
        <f t="shared" si="66"/>
        <v>1.7227446296310518</v>
      </c>
      <c r="M760" t="str">
        <f>'References data'!H761</f>
        <v>Nội Vùng</v>
      </c>
      <c r="N760">
        <f t="shared" si="67"/>
        <v>5.9891999999999994</v>
      </c>
      <c r="O760">
        <f t="shared" si="68"/>
        <v>-400</v>
      </c>
      <c r="P760" t="str">
        <f>IF(AND(N760&gt;0,N760&lt;=0.05),'Bảng Giá'!$B$3,IF(AND(N760&lt;=0.1,N760&gt;0.05),'Bảng Giá'!$B$4,IF(AND('Raw Data'!N760&gt;0.1,'Raw Data'!N760&lt;=0.25),'Bảng Giá'!$B$5,IF(AND('Raw Data'!N760&gt;0.25,'Raw Data'!N760&lt;=0.5),'Bảng Giá'!$B$6,IF(AND('Raw Data'!N760&gt;0.5,'Raw Data'!N760&lt;=1),'Bảng Giá'!$B$7,IF(AND('Raw Data'!N760&gt;1,'Raw Data'!N760&lt;=1.5),'Bảng Giá'!$B$8,IF(AND('Raw Data'!N760&gt;1.5,'Raw Data'!N760&lt;=2),'Bảng Giá'!$B$9,IF(AND('Raw Data'!N760&gt;2,'Raw Data'!N760&lt;=2.5),'Bảng Giá'!$B$10,IF(AND('Raw Data'!N760&gt;2.5,'Raw Data'!N760&lt;=3),'Bảng Giá'!$B$11,IF(AND('Raw Data'!N760&gt;3,'Raw Data'!N760&lt;=3.5),'Bảng Giá'!$B$12,IF(AND('Raw Data'!N760&gt;3.5,'Raw Data'!N760&lt;=4),'Bảng Giá'!$B$13,IF(AND('Raw Data'!N760&gt;4,'Raw Data'!N760&lt;=4.5),'Bảng Giá'!$B$14,IF(AND('Raw Data'!N760&gt;4.5,'Raw Data'!N760&lt;=5),'Bảng Giá'!$B$15,IF(AND('Raw Data'!N760&gt;5,'Raw Data'!N760&lt;=5.5),'Bảng Giá'!$B$16,IF(AND('Raw Data'!N760&gt;5.5,'Raw Data'!N760&lt;=6),'Bảng Giá'!$B$17,'Bảng Giá'!$B$18)))))))))))))))</f>
        <v>5.5&lt;x&lt;=6</v>
      </c>
      <c r="Q760" s="48">
        <f t="shared" si="69"/>
        <v>-6.41025641025641E-3</v>
      </c>
      <c r="R760">
        <f t="shared" si="70"/>
        <v>74400</v>
      </c>
      <c r="S760">
        <f t="shared" si="71"/>
        <v>12000</v>
      </c>
    </row>
    <row r="761" spans="1:19" x14ac:dyDescent="0.25">
      <c r="A761" s="12">
        <v>760</v>
      </c>
      <c r="B761" s="12" t="s">
        <v>293</v>
      </c>
      <c r="C761" s="18">
        <v>31677136943002</v>
      </c>
      <c r="D761" s="17">
        <v>43014.798492361107</v>
      </c>
      <c r="E761" s="23">
        <v>43017.663624189816</v>
      </c>
      <c r="F761" s="13" t="s">
        <v>302</v>
      </c>
      <c r="G761" s="24">
        <v>4300</v>
      </c>
      <c r="H761" s="12" t="s">
        <v>76</v>
      </c>
      <c r="I761" s="12" t="s">
        <v>111</v>
      </c>
      <c r="J761" s="37">
        <f>INDEX('Bảng Giá'!$C$3:$H$18,MATCH('Raw Data'!P761,'Bảng Giá'!$B$3:$B$18,0),MATCH('Raw Data'!M761,'Bảng Giá'!$C$2:$H$2,0))</f>
        <v>52750</v>
      </c>
      <c r="K761" s="12">
        <v>53100</v>
      </c>
      <c r="L761" s="36">
        <f t="shared" si="66"/>
        <v>2.8651318287083996</v>
      </c>
      <c r="M761" t="str">
        <f>'References data'!H762</f>
        <v>Nội Vùng</v>
      </c>
      <c r="N761">
        <f t="shared" si="67"/>
        <v>4.3</v>
      </c>
      <c r="O761">
        <f t="shared" si="68"/>
        <v>-350</v>
      </c>
      <c r="P761" t="str">
        <f>IF(AND(N761&gt;0,N761&lt;=0.05),'Bảng Giá'!$B$3,IF(AND(N761&lt;=0.1,N761&gt;0.05),'Bảng Giá'!$B$4,IF(AND('Raw Data'!N761&gt;0.1,'Raw Data'!N761&lt;=0.25),'Bảng Giá'!$B$5,IF(AND('Raw Data'!N761&gt;0.25,'Raw Data'!N761&lt;=0.5),'Bảng Giá'!$B$6,IF(AND('Raw Data'!N761&gt;0.5,'Raw Data'!N761&lt;=1),'Bảng Giá'!$B$7,IF(AND('Raw Data'!N761&gt;1,'Raw Data'!N761&lt;=1.5),'Bảng Giá'!$B$8,IF(AND('Raw Data'!N761&gt;1.5,'Raw Data'!N761&lt;=2),'Bảng Giá'!$B$9,IF(AND('Raw Data'!N761&gt;2,'Raw Data'!N761&lt;=2.5),'Bảng Giá'!$B$10,IF(AND('Raw Data'!N761&gt;2.5,'Raw Data'!N761&lt;=3),'Bảng Giá'!$B$11,IF(AND('Raw Data'!N761&gt;3,'Raw Data'!N761&lt;=3.5),'Bảng Giá'!$B$12,IF(AND('Raw Data'!N761&gt;3.5,'Raw Data'!N761&lt;=4),'Bảng Giá'!$B$13,IF(AND('Raw Data'!N761&gt;4,'Raw Data'!N761&lt;=4.5),'Bảng Giá'!$B$14,IF(AND('Raw Data'!N761&gt;4.5,'Raw Data'!N761&lt;=5),'Bảng Giá'!$B$15,IF(AND('Raw Data'!N761&gt;5,'Raw Data'!N761&lt;=5.5),'Bảng Giá'!$B$16,IF(AND('Raw Data'!N761&gt;5.5,'Raw Data'!N761&lt;=6),'Bảng Giá'!$B$17,'Bảng Giá'!$B$18)))))))))))))))</f>
        <v>4&lt;x&lt;=4.5</v>
      </c>
      <c r="Q761" s="48">
        <f t="shared" si="69"/>
        <v>-6.5913370998116763E-3</v>
      </c>
      <c r="R761">
        <f t="shared" si="70"/>
        <v>63300</v>
      </c>
      <c r="S761">
        <f t="shared" si="71"/>
        <v>10200</v>
      </c>
    </row>
    <row r="762" spans="1:19" x14ac:dyDescent="0.25">
      <c r="A762" s="12">
        <v>761</v>
      </c>
      <c r="B762" s="12" t="s">
        <v>293</v>
      </c>
      <c r="C762" s="18">
        <v>31677136910669</v>
      </c>
      <c r="D762" s="17">
        <v>43010.926414004629</v>
      </c>
      <c r="E762" s="23">
        <v>43012.762233796297</v>
      </c>
      <c r="F762" s="13" t="s">
        <v>302</v>
      </c>
      <c r="G762" s="24">
        <v>210</v>
      </c>
      <c r="H762" s="12" t="s">
        <v>76</v>
      </c>
      <c r="I762" s="12" t="s">
        <v>277</v>
      </c>
      <c r="J762" s="37">
        <f>INDEX('Bảng Giá'!$C$3:$H$18,MATCH('Raw Data'!P762,'Bảng Giá'!$B$3:$B$18,0),MATCH('Raw Data'!M762,'Bảng Giá'!$C$2:$H$2,0))</f>
        <v>20000</v>
      </c>
      <c r="K762" s="12">
        <v>20100</v>
      </c>
      <c r="L762" s="36">
        <f t="shared" si="66"/>
        <v>1.8358197916677454</v>
      </c>
      <c r="M762" t="str">
        <f>'References data'!H763</f>
        <v>Nội Vùng</v>
      </c>
      <c r="N762">
        <f t="shared" si="67"/>
        <v>0.21</v>
      </c>
      <c r="O762">
        <f t="shared" si="68"/>
        <v>-100</v>
      </c>
      <c r="P762" t="str">
        <f>IF(AND(N762&gt;0,N762&lt;=0.05),'Bảng Giá'!$B$3,IF(AND(N762&lt;=0.1,N762&gt;0.05),'Bảng Giá'!$B$4,IF(AND('Raw Data'!N762&gt;0.1,'Raw Data'!N762&lt;=0.25),'Bảng Giá'!$B$5,IF(AND('Raw Data'!N762&gt;0.25,'Raw Data'!N762&lt;=0.5),'Bảng Giá'!$B$6,IF(AND('Raw Data'!N762&gt;0.5,'Raw Data'!N762&lt;=1),'Bảng Giá'!$B$7,IF(AND('Raw Data'!N762&gt;1,'Raw Data'!N762&lt;=1.5),'Bảng Giá'!$B$8,IF(AND('Raw Data'!N762&gt;1.5,'Raw Data'!N762&lt;=2),'Bảng Giá'!$B$9,IF(AND('Raw Data'!N762&gt;2,'Raw Data'!N762&lt;=2.5),'Bảng Giá'!$B$10,IF(AND('Raw Data'!N762&gt;2.5,'Raw Data'!N762&lt;=3),'Bảng Giá'!$B$11,IF(AND('Raw Data'!N762&gt;3,'Raw Data'!N762&lt;=3.5),'Bảng Giá'!$B$12,IF(AND('Raw Data'!N762&gt;3.5,'Raw Data'!N762&lt;=4),'Bảng Giá'!$B$13,IF(AND('Raw Data'!N762&gt;4,'Raw Data'!N762&lt;=4.5),'Bảng Giá'!$B$14,IF(AND('Raw Data'!N762&gt;4.5,'Raw Data'!N762&lt;=5),'Bảng Giá'!$B$15,IF(AND('Raw Data'!N762&gt;5,'Raw Data'!N762&lt;=5.5),'Bảng Giá'!$B$16,IF(AND('Raw Data'!N762&gt;5.5,'Raw Data'!N762&lt;=6),'Bảng Giá'!$B$17,'Bảng Giá'!$B$18)))))))))))))))</f>
        <v>0.1&lt;x&lt;=0.25</v>
      </c>
      <c r="Q762" s="48">
        <f t="shared" si="69"/>
        <v>-4.9751243781094526E-3</v>
      </c>
      <c r="R762">
        <f t="shared" si="70"/>
        <v>24000</v>
      </c>
      <c r="S762">
        <f t="shared" si="71"/>
        <v>3900</v>
      </c>
    </row>
    <row r="763" spans="1:19" x14ac:dyDescent="0.25">
      <c r="A763" s="12">
        <v>762</v>
      </c>
      <c r="B763" s="12" t="s">
        <v>293</v>
      </c>
      <c r="C763" s="18">
        <v>31677136911187</v>
      </c>
      <c r="D763" s="17">
        <v>43010.759055439812</v>
      </c>
      <c r="E763" s="23">
        <v>43011.45799560185</v>
      </c>
      <c r="F763" s="13" t="s">
        <v>302</v>
      </c>
      <c r="G763" s="24">
        <v>2600</v>
      </c>
      <c r="H763" s="12" t="s">
        <v>76</v>
      </c>
      <c r="I763" s="12" t="s">
        <v>441</v>
      </c>
      <c r="J763" s="37">
        <f>INDEX('Bảng Giá'!$C$3:$H$18,MATCH('Raw Data'!P763,'Bảng Giá'!$B$3:$B$18,0),MATCH('Raw Data'!M763,'Bảng Giá'!$C$2:$H$2,0))</f>
        <v>42500</v>
      </c>
      <c r="K763" s="12">
        <v>42800</v>
      </c>
      <c r="L763" s="36">
        <f t="shared" si="66"/>
        <v>0.69894016203761566</v>
      </c>
      <c r="M763" t="str">
        <f>'References data'!H764</f>
        <v>Nội Vùng</v>
      </c>
      <c r="N763">
        <f t="shared" si="67"/>
        <v>2.6</v>
      </c>
      <c r="O763">
        <f t="shared" si="68"/>
        <v>-300</v>
      </c>
      <c r="P763" t="str">
        <f>IF(AND(N763&gt;0,N763&lt;=0.05),'Bảng Giá'!$B$3,IF(AND(N763&lt;=0.1,N763&gt;0.05),'Bảng Giá'!$B$4,IF(AND('Raw Data'!N763&gt;0.1,'Raw Data'!N763&lt;=0.25),'Bảng Giá'!$B$5,IF(AND('Raw Data'!N763&gt;0.25,'Raw Data'!N763&lt;=0.5),'Bảng Giá'!$B$6,IF(AND('Raw Data'!N763&gt;0.5,'Raw Data'!N763&lt;=1),'Bảng Giá'!$B$7,IF(AND('Raw Data'!N763&gt;1,'Raw Data'!N763&lt;=1.5),'Bảng Giá'!$B$8,IF(AND('Raw Data'!N763&gt;1.5,'Raw Data'!N763&lt;=2),'Bảng Giá'!$B$9,IF(AND('Raw Data'!N763&gt;2,'Raw Data'!N763&lt;=2.5),'Bảng Giá'!$B$10,IF(AND('Raw Data'!N763&gt;2.5,'Raw Data'!N763&lt;=3),'Bảng Giá'!$B$11,IF(AND('Raw Data'!N763&gt;3,'Raw Data'!N763&lt;=3.5),'Bảng Giá'!$B$12,IF(AND('Raw Data'!N763&gt;3.5,'Raw Data'!N763&lt;=4),'Bảng Giá'!$B$13,IF(AND('Raw Data'!N763&gt;4,'Raw Data'!N763&lt;=4.5),'Bảng Giá'!$B$14,IF(AND('Raw Data'!N763&gt;4.5,'Raw Data'!N763&lt;=5),'Bảng Giá'!$B$15,IF(AND('Raw Data'!N763&gt;5,'Raw Data'!N763&lt;=5.5),'Bảng Giá'!$B$16,IF(AND('Raw Data'!N763&gt;5.5,'Raw Data'!N763&lt;=6),'Bảng Giá'!$B$17,'Bảng Giá'!$B$18)))))))))))))))</f>
        <v>2.5&lt;x&lt;=3</v>
      </c>
      <c r="Q763" s="48">
        <f t="shared" si="69"/>
        <v>-7.0093457943925233E-3</v>
      </c>
      <c r="R763">
        <f t="shared" si="70"/>
        <v>51000</v>
      </c>
      <c r="S763">
        <f t="shared" si="71"/>
        <v>8200</v>
      </c>
    </row>
    <row r="764" spans="1:19" x14ac:dyDescent="0.25">
      <c r="A764" s="12">
        <v>763</v>
      </c>
      <c r="B764" s="12" t="s">
        <v>293</v>
      </c>
      <c r="C764" s="18">
        <v>31677136916661</v>
      </c>
      <c r="D764" s="17">
        <v>43014.04501396991</v>
      </c>
      <c r="E764" s="23">
        <v>43017.403593020834</v>
      </c>
      <c r="F764" s="13" t="s">
        <v>302</v>
      </c>
      <c r="G764" s="24">
        <v>500</v>
      </c>
      <c r="H764" s="12" t="s">
        <v>76</v>
      </c>
      <c r="I764" s="12" t="s">
        <v>96</v>
      </c>
      <c r="J764" s="37">
        <f>INDEX('Bảng Giá'!$C$3:$H$18,MATCH('Raw Data'!P764,'Bảng Giá'!$B$3:$B$18,0),MATCH('Raw Data'!M764,'Bảng Giá'!$C$2:$H$2,0))</f>
        <v>20000</v>
      </c>
      <c r="K764" s="12">
        <v>22700</v>
      </c>
      <c r="L764" s="36">
        <f t="shared" si="66"/>
        <v>3.3585790509241633</v>
      </c>
      <c r="M764" t="str">
        <f>'References data'!H765</f>
        <v>Nội Vùng</v>
      </c>
      <c r="N764">
        <f t="shared" si="67"/>
        <v>0.5</v>
      </c>
      <c r="O764">
        <f t="shared" si="68"/>
        <v>-2700</v>
      </c>
      <c r="P764" t="str">
        <f>IF(AND(N764&gt;0,N764&lt;=0.05),'Bảng Giá'!$B$3,IF(AND(N764&lt;=0.1,N764&gt;0.05),'Bảng Giá'!$B$4,IF(AND('Raw Data'!N764&gt;0.1,'Raw Data'!N764&lt;=0.25),'Bảng Giá'!$B$5,IF(AND('Raw Data'!N764&gt;0.25,'Raw Data'!N764&lt;=0.5),'Bảng Giá'!$B$6,IF(AND('Raw Data'!N764&gt;0.5,'Raw Data'!N764&lt;=1),'Bảng Giá'!$B$7,IF(AND('Raw Data'!N764&gt;1,'Raw Data'!N764&lt;=1.5),'Bảng Giá'!$B$8,IF(AND('Raw Data'!N764&gt;1.5,'Raw Data'!N764&lt;=2),'Bảng Giá'!$B$9,IF(AND('Raw Data'!N764&gt;2,'Raw Data'!N764&lt;=2.5),'Bảng Giá'!$B$10,IF(AND('Raw Data'!N764&gt;2.5,'Raw Data'!N764&lt;=3),'Bảng Giá'!$B$11,IF(AND('Raw Data'!N764&gt;3,'Raw Data'!N764&lt;=3.5),'Bảng Giá'!$B$12,IF(AND('Raw Data'!N764&gt;3.5,'Raw Data'!N764&lt;=4),'Bảng Giá'!$B$13,IF(AND('Raw Data'!N764&gt;4,'Raw Data'!N764&lt;=4.5),'Bảng Giá'!$B$14,IF(AND('Raw Data'!N764&gt;4.5,'Raw Data'!N764&lt;=5),'Bảng Giá'!$B$15,IF(AND('Raw Data'!N764&gt;5,'Raw Data'!N764&lt;=5.5),'Bảng Giá'!$B$16,IF(AND('Raw Data'!N764&gt;5.5,'Raw Data'!N764&lt;=6),'Bảng Giá'!$B$17,'Bảng Giá'!$B$18)))))))))))))))</f>
        <v>0.25&lt;x&lt;=0.5</v>
      </c>
      <c r="Q764" s="48">
        <f t="shared" si="69"/>
        <v>-0.11894273127753303</v>
      </c>
      <c r="R764">
        <f t="shared" si="70"/>
        <v>24000</v>
      </c>
      <c r="S764">
        <f t="shared" si="71"/>
        <v>1300</v>
      </c>
    </row>
    <row r="765" spans="1:19" x14ac:dyDescent="0.25">
      <c r="A765" s="12">
        <v>764</v>
      </c>
      <c r="B765" s="12" t="s">
        <v>293</v>
      </c>
      <c r="C765" s="18">
        <v>31677136926256</v>
      </c>
      <c r="D765" s="17">
        <v>43012.634893136572</v>
      </c>
      <c r="E765" s="23">
        <v>43014.7618309838</v>
      </c>
      <c r="F765" s="13" t="s">
        <v>302</v>
      </c>
      <c r="G765" s="24">
        <v>1000</v>
      </c>
      <c r="H765" s="12" t="s">
        <v>76</v>
      </c>
      <c r="I765" s="12" t="s">
        <v>442</v>
      </c>
      <c r="J765" s="37">
        <f>INDEX('Bảng Giá'!$C$3:$H$18,MATCH('Raw Data'!P765,'Bảng Giá'!$B$3:$B$18,0),MATCH('Raw Data'!M765,'Bảng Giá'!$C$2:$H$2,0))</f>
        <v>32500</v>
      </c>
      <c r="K765" s="12">
        <v>40000</v>
      </c>
      <c r="L765" s="36">
        <f t="shared" si="66"/>
        <v>2.1269378472279641</v>
      </c>
      <c r="M765" t="str">
        <f>'References data'!H766</f>
        <v>Liên Vùng</v>
      </c>
      <c r="N765">
        <f t="shared" si="67"/>
        <v>1</v>
      </c>
      <c r="O765">
        <f t="shared" si="68"/>
        <v>-7500</v>
      </c>
      <c r="P765" t="str">
        <f>IF(AND(N765&gt;0,N765&lt;=0.05),'Bảng Giá'!$B$3,IF(AND(N765&lt;=0.1,N765&gt;0.05),'Bảng Giá'!$B$4,IF(AND('Raw Data'!N765&gt;0.1,'Raw Data'!N765&lt;=0.25),'Bảng Giá'!$B$5,IF(AND('Raw Data'!N765&gt;0.25,'Raw Data'!N765&lt;=0.5),'Bảng Giá'!$B$6,IF(AND('Raw Data'!N765&gt;0.5,'Raw Data'!N765&lt;=1),'Bảng Giá'!$B$7,IF(AND('Raw Data'!N765&gt;1,'Raw Data'!N765&lt;=1.5),'Bảng Giá'!$B$8,IF(AND('Raw Data'!N765&gt;1.5,'Raw Data'!N765&lt;=2),'Bảng Giá'!$B$9,IF(AND('Raw Data'!N765&gt;2,'Raw Data'!N765&lt;=2.5),'Bảng Giá'!$B$10,IF(AND('Raw Data'!N765&gt;2.5,'Raw Data'!N765&lt;=3),'Bảng Giá'!$B$11,IF(AND('Raw Data'!N765&gt;3,'Raw Data'!N765&lt;=3.5),'Bảng Giá'!$B$12,IF(AND('Raw Data'!N765&gt;3.5,'Raw Data'!N765&lt;=4),'Bảng Giá'!$B$13,IF(AND('Raw Data'!N765&gt;4,'Raw Data'!N765&lt;=4.5),'Bảng Giá'!$B$14,IF(AND('Raw Data'!N765&gt;4.5,'Raw Data'!N765&lt;=5),'Bảng Giá'!$B$15,IF(AND('Raw Data'!N765&gt;5,'Raw Data'!N765&lt;=5.5),'Bảng Giá'!$B$16,IF(AND('Raw Data'!N765&gt;5.5,'Raw Data'!N765&lt;=6),'Bảng Giá'!$B$17,'Bảng Giá'!$B$18)))))))))))))))</f>
        <v>0.5&lt;x&lt;=1</v>
      </c>
      <c r="Q765" s="48">
        <f t="shared" si="69"/>
        <v>-0.1875</v>
      </c>
      <c r="R765">
        <f t="shared" si="70"/>
        <v>39000</v>
      </c>
      <c r="S765">
        <f t="shared" si="71"/>
        <v>-1000</v>
      </c>
    </row>
    <row r="766" spans="1:19" x14ac:dyDescent="0.25">
      <c r="A766" s="12">
        <v>765</v>
      </c>
      <c r="B766" s="12" t="s">
        <v>293</v>
      </c>
      <c r="C766" s="18">
        <v>31677136934212</v>
      </c>
      <c r="D766" s="17">
        <v>43013.848582488426</v>
      </c>
      <c r="E766" s="23">
        <v>43015.449058796294</v>
      </c>
      <c r="F766" s="13" t="s">
        <v>302</v>
      </c>
      <c r="G766" s="24">
        <v>3500</v>
      </c>
      <c r="H766" s="12" t="s">
        <v>76</v>
      </c>
      <c r="I766" s="12" t="s">
        <v>178</v>
      </c>
      <c r="J766" s="37">
        <f>INDEX('Bảng Giá'!$C$3:$H$18,MATCH('Raw Data'!P766,'Bảng Giá'!$B$3:$B$18,0),MATCH('Raw Data'!M766,'Bảng Giá'!$C$2:$H$2,0))</f>
        <v>47500</v>
      </c>
      <c r="K766" s="12">
        <v>51800</v>
      </c>
      <c r="L766" s="36">
        <f t="shared" si="66"/>
        <v>1.6004763078672113</v>
      </c>
      <c r="M766" t="str">
        <f>'References data'!H767</f>
        <v>Nội Vùng</v>
      </c>
      <c r="N766">
        <f t="shared" si="67"/>
        <v>3.5</v>
      </c>
      <c r="O766">
        <f t="shared" si="68"/>
        <v>-4300</v>
      </c>
      <c r="P766" t="str">
        <f>IF(AND(N766&gt;0,N766&lt;=0.05),'Bảng Giá'!$B$3,IF(AND(N766&lt;=0.1,N766&gt;0.05),'Bảng Giá'!$B$4,IF(AND('Raw Data'!N766&gt;0.1,'Raw Data'!N766&lt;=0.25),'Bảng Giá'!$B$5,IF(AND('Raw Data'!N766&gt;0.25,'Raw Data'!N766&lt;=0.5),'Bảng Giá'!$B$6,IF(AND('Raw Data'!N766&gt;0.5,'Raw Data'!N766&lt;=1),'Bảng Giá'!$B$7,IF(AND('Raw Data'!N766&gt;1,'Raw Data'!N766&lt;=1.5),'Bảng Giá'!$B$8,IF(AND('Raw Data'!N766&gt;1.5,'Raw Data'!N766&lt;=2),'Bảng Giá'!$B$9,IF(AND('Raw Data'!N766&gt;2,'Raw Data'!N766&lt;=2.5),'Bảng Giá'!$B$10,IF(AND('Raw Data'!N766&gt;2.5,'Raw Data'!N766&lt;=3),'Bảng Giá'!$B$11,IF(AND('Raw Data'!N766&gt;3,'Raw Data'!N766&lt;=3.5),'Bảng Giá'!$B$12,IF(AND('Raw Data'!N766&gt;3.5,'Raw Data'!N766&lt;=4),'Bảng Giá'!$B$13,IF(AND('Raw Data'!N766&gt;4,'Raw Data'!N766&lt;=4.5),'Bảng Giá'!$B$14,IF(AND('Raw Data'!N766&gt;4.5,'Raw Data'!N766&lt;=5),'Bảng Giá'!$B$15,IF(AND('Raw Data'!N766&gt;5,'Raw Data'!N766&lt;=5.5),'Bảng Giá'!$B$16,IF(AND('Raw Data'!N766&gt;5.5,'Raw Data'!N766&lt;=6),'Bảng Giá'!$B$17,'Bảng Giá'!$B$18)))))))))))))))</f>
        <v>3&lt;x&lt;=3.5</v>
      </c>
      <c r="Q766" s="48">
        <f t="shared" si="69"/>
        <v>-8.3011583011583012E-2</v>
      </c>
      <c r="R766">
        <f t="shared" si="70"/>
        <v>57000</v>
      </c>
      <c r="S766">
        <f t="shared" si="71"/>
        <v>5200</v>
      </c>
    </row>
    <row r="767" spans="1:19" x14ac:dyDescent="0.25">
      <c r="A767" s="12">
        <v>766</v>
      </c>
      <c r="B767" s="12" t="s">
        <v>293</v>
      </c>
      <c r="C767" s="18">
        <v>31677136935751</v>
      </c>
      <c r="D767" s="17">
        <v>43013.936737037038</v>
      </c>
      <c r="E767" s="23">
        <v>43015.790272569444</v>
      </c>
      <c r="F767" s="13" t="s">
        <v>302</v>
      </c>
      <c r="G767" s="24">
        <v>200</v>
      </c>
      <c r="H767" s="12" t="s">
        <v>76</v>
      </c>
      <c r="I767" s="12" t="s">
        <v>443</v>
      </c>
      <c r="J767" s="37">
        <f>INDEX('Bảng Giá'!$C$3:$H$18,MATCH('Raw Data'!P767,'Bảng Giá'!$B$3:$B$18,0),MATCH('Raw Data'!M767,'Bảng Giá'!$C$2:$H$2,0))</f>
        <v>20000</v>
      </c>
      <c r="K767" s="12">
        <v>20100</v>
      </c>
      <c r="L767" s="36">
        <f t="shared" si="66"/>
        <v>1.8535355324056582</v>
      </c>
      <c r="M767" t="str">
        <f>'References data'!H768</f>
        <v>Nội Vùng</v>
      </c>
      <c r="N767">
        <f t="shared" si="67"/>
        <v>0.2</v>
      </c>
      <c r="O767">
        <f t="shared" si="68"/>
        <v>-100</v>
      </c>
      <c r="P767" t="str">
        <f>IF(AND(N767&gt;0,N767&lt;=0.05),'Bảng Giá'!$B$3,IF(AND(N767&lt;=0.1,N767&gt;0.05),'Bảng Giá'!$B$4,IF(AND('Raw Data'!N767&gt;0.1,'Raw Data'!N767&lt;=0.25),'Bảng Giá'!$B$5,IF(AND('Raw Data'!N767&gt;0.25,'Raw Data'!N767&lt;=0.5),'Bảng Giá'!$B$6,IF(AND('Raw Data'!N767&gt;0.5,'Raw Data'!N767&lt;=1),'Bảng Giá'!$B$7,IF(AND('Raw Data'!N767&gt;1,'Raw Data'!N767&lt;=1.5),'Bảng Giá'!$B$8,IF(AND('Raw Data'!N767&gt;1.5,'Raw Data'!N767&lt;=2),'Bảng Giá'!$B$9,IF(AND('Raw Data'!N767&gt;2,'Raw Data'!N767&lt;=2.5),'Bảng Giá'!$B$10,IF(AND('Raw Data'!N767&gt;2.5,'Raw Data'!N767&lt;=3),'Bảng Giá'!$B$11,IF(AND('Raw Data'!N767&gt;3,'Raw Data'!N767&lt;=3.5),'Bảng Giá'!$B$12,IF(AND('Raw Data'!N767&gt;3.5,'Raw Data'!N767&lt;=4),'Bảng Giá'!$B$13,IF(AND('Raw Data'!N767&gt;4,'Raw Data'!N767&lt;=4.5),'Bảng Giá'!$B$14,IF(AND('Raw Data'!N767&gt;4.5,'Raw Data'!N767&lt;=5),'Bảng Giá'!$B$15,IF(AND('Raw Data'!N767&gt;5,'Raw Data'!N767&lt;=5.5),'Bảng Giá'!$B$16,IF(AND('Raw Data'!N767&gt;5.5,'Raw Data'!N767&lt;=6),'Bảng Giá'!$B$17,'Bảng Giá'!$B$18)))))))))))))))</f>
        <v>0.1&lt;x&lt;=0.25</v>
      </c>
      <c r="Q767" s="48">
        <f t="shared" si="69"/>
        <v>-4.9751243781094526E-3</v>
      </c>
      <c r="R767">
        <f t="shared" si="70"/>
        <v>24000</v>
      </c>
      <c r="S767">
        <f t="shared" si="71"/>
        <v>3900</v>
      </c>
    </row>
    <row r="768" spans="1:19" x14ac:dyDescent="0.25">
      <c r="A768" s="12">
        <v>767</v>
      </c>
      <c r="B768" s="12" t="s">
        <v>293</v>
      </c>
      <c r="C768" s="18">
        <v>31677136933911</v>
      </c>
      <c r="D768" s="17">
        <v>43013.936904861112</v>
      </c>
      <c r="E768" s="23">
        <v>43014.584328437501</v>
      </c>
      <c r="F768" s="13" t="s">
        <v>302</v>
      </c>
      <c r="G768" s="24">
        <v>1050</v>
      </c>
      <c r="H768" s="12" t="s">
        <v>76</v>
      </c>
      <c r="I768" s="12" t="s">
        <v>178</v>
      </c>
      <c r="J768" s="37">
        <f>INDEX('Bảng Giá'!$C$3:$H$18,MATCH('Raw Data'!P768,'Bảng Giá'!$B$3:$B$18,0),MATCH('Raw Data'!M768,'Bảng Giá'!$C$2:$H$2,0))</f>
        <v>27500</v>
      </c>
      <c r="K768" s="12">
        <v>27700</v>
      </c>
      <c r="L768" s="36">
        <f t="shared" si="66"/>
        <v>0.64742357638897374</v>
      </c>
      <c r="M768" t="str">
        <f>'References data'!H769</f>
        <v>Nội Vùng</v>
      </c>
      <c r="N768">
        <f t="shared" si="67"/>
        <v>1.05</v>
      </c>
      <c r="O768">
        <f t="shared" si="68"/>
        <v>-200</v>
      </c>
      <c r="P768" t="str">
        <f>IF(AND(N768&gt;0,N768&lt;=0.05),'Bảng Giá'!$B$3,IF(AND(N768&lt;=0.1,N768&gt;0.05),'Bảng Giá'!$B$4,IF(AND('Raw Data'!N768&gt;0.1,'Raw Data'!N768&lt;=0.25),'Bảng Giá'!$B$5,IF(AND('Raw Data'!N768&gt;0.25,'Raw Data'!N768&lt;=0.5),'Bảng Giá'!$B$6,IF(AND('Raw Data'!N768&gt;0.5,'Raw Data'!N768&lt;=1),'Bảng Giá'!$B$7,IF(AND('Raw Data'!N768&gt;1,'Raw Data'!N768&lt;=1.5),'Bảng Giá'!$B$8,IF(AND('Raw Data'!N768&gt;1.5,'Raw Data'!N768&lt;=2),'Bảng Giá'!$B$9,IF(AND('Raw Data'!N768&gt;2,'Raw Data'!N768&lt;=2.5),'Bảng Giá'!$B$10,IF(AND('Raw Data'!N768&gt;2.5,'Raw Data'!N768&lt;=3),'Bảng Giá'!$B$11,IF(AND('Raw Data'!N768&gt;3,'Raw Data'!N768&lt;=3.5),'Bảng Giá'!$B$12,IF(AND('Raw Data'!N768&gt;3.5,'Raw Data'!N768&lt;=4),'Bảng Giá'!$B$13,IF(AND('Raw Data'!N768&gt;4,'Raw Data'!N768&lt;=4.5),'Bảng Giá'!$B$14,IF(AND('Raw Data'!N768&gt;4.5,'Raw Data'!N768&lt;=5),'Bảng Giá'!$B$15,IF(AND('Raw Data'!N768&gt;5,'Raw Data'!N768&lt;=5.5),'Bảng Giá'!$B$16,IF(AND('Raw Data'!N768&gt;5.5,'Raw Data'!N768&lt;=6),'Bảng Giá'!$B$17,'Bảng Giá'!$B$18)))))))))))))))</f>
        <v>1&lt;x&lt;=1.5</v>
      </c>
      <c r="Q768" s="48">
        <f t="shared" si="69"/>
        <v>-7.2202166064981952E-3</v>
      </c>
      <c r="R768">
        <f t="shared" si="70"/>
        <v>33000</v>
      </c>
      <c r="S768">
        <f t="shared" si="71"/>
        <v>5300</v>
      </c>
    </row>
    <row r="769" spans="1:19" x14ac:dyDescent="0.25">
      <c r="A769" s="12">
        <v>768</v>
      </c>
      <c r="B769" s="12" t="s">
        <v>293</v>
      </c>
      <c r="C769" s="18">
        <v>31677136921436</v>
      </c>
      <c r="D769" s="17">
        <v>43013.448037847222</v>
      </c>
      <c r="E769" s="23">
        <v>43014.705276967594</v>
      </c>
      <c r="F769" s="13" t="s">
        <v>302</v>
      </c>
      <c r="G769" s="24">
        <v>660</v>
      </c>
      <c r="H769" s="12" t="s">
        <v>76</v>
      </c>
      <c r="I769" s="12" t="s">
        <v>444</v>
      </c>
      <c r="J769" s="37">
        <f>INDEX('Bảng Giá'!$C$3:$H$18,MATCH('Raw Data'!P769,'Bảng Giá'!$B$3:$B$18,0),MATCH('Raw Data'!M769,'Bảng Giá'!$C$2:$H$2,0))</f>
        <v>22500</v>
      </c>
      <c r="K769" s="12">
        <v>22700</v>
      </c>
      <c r="L769" s="36">
        <f t="shared" si="66"/>
        <v>1.2572391203721054</v>
      </c>
      <c r="M769" t="str">
        <f>'References data'!H770</f>
        <v>Nội Vùng</v>
      </c>
      <c r="N769">
        <f t="shared" si="67"/>
        <v>0.66</v>
      </c>
      <c r="O769">
        <f t="shared" si="68"/>
        <v>-200</v>
      </c>
      <c r="P769" t="str">
        <f>IF(AND(N769&gt;0,N769&lt;=0.05),'Bảng Giá'!$B$3,IF(AND(N769&lt;=0.1,N769&gt;0.05),'Bảng Giá'!$B$4,IF(AND('Raw Data'!N769&gt;0.1,'Raw Data'!N769&lt;=0.25),'Bảng Giá'!$B$5,IF(AND('Raw Data'!N769&gt;0.25,'Raw Data'!N769&lt;=0.5),'Bảng Giá'!$B$6,IF(AND('Raw Data'!N769&gt;0.5,'Raw Data'!N769&lt;=1),'Bảng Giá'!$B$7,IF(AND('Raw Data'!N769&gt;1,'Raw Data'!N769&lt;=1.5),'Bảng Giá'!$B$8,IF(AND('Raw Data'!N769&gt;1.5,'Raw Data'!N769&lt;=2),'Bảng Giá'!$B$9,IF(AND('Raw Data'!N769&gt;2,'Raw Data'!N769&lt;=2.5),'Bảng Giá'!$B$10,IF(AND('Raw Data'!N769&gt;2.5,'Raw Data'!N769&lt;=3),'Bảng Giá'!$B$11,IF(AND('Raw Data'!N769&gt;3,'Raw Data'!N769&lt;=3.5),'Bảng Giá'!$B$12,IF(AND('Raw Data'!N769&gt;3.5,'Raw Data'!N769&lt;=4),'Bảng Giá'!$B$13,IF(AND('Raw Data'!N769&gt;4,'Raw Data'!N769&lt;=4.5),'Bảng Giá'!$B$14,IF(AND('Raw Data'!N769&gt;4.5,'Raw Data'!N769&lt;=5),'Bảng Giá'!$B$15,IF(AND('Raw Data'!N769&gt;5,'Raw Data'!N769&lt;=5.5),'Bảng Giá'!$B$16,IF(AND('Raw Data'!N769&gt;5.5,'Raw Data'!N769&lt;=6),'Bảng Giá'!$B$17,'Bảng Giá'!$B$18)))))))))))))))</f>
        <v>0.5&lt;x&lt;=1</v>
      </c>
      <c r="Q769" s="48">
        <f t="shared" si="69"/>
        <v>-8.8105726872246704E-3</v>
      </c>
      <c r="R769">
        <f t="shared" si="70"/>
        <v>27000</v>
      </c>
      <c r="S769">
        <f t="shared" si="71"/>
        <v>4300</v>
      </c>
    </row>
    <row r="770" spans="1:19" x14ac:dyDescent="0.25">
      <c r="A770" s="12">
        <v>769</v>
      </c>
      <c r="B770" s="12" t="s">
        <v>293</v>
      </c>
      <c r="C770" s="18">
        <v>31677136934144</v>
      </c>
      <c r="D770" s="17">
        <v>43013.853106284725</v>
      </c>
      <c r="E770" s="23">
        <v>43014.540849340279</v>
      </c>
      <c r="F770" s="13" t="s">
        <v>302</v>
      </c>
      <c r="G770" s="24">
        <v>3000</v>
      </c>
      <c r="H770" s="12" t="s">
        <v>76</v>
      </c>
      <c r="I770" s="12" t="s">
        <v>79</v>
      </c>
      <c r="J770" s="37">
        <f>INDEX('Bảng Giá'!$C$3:$H$18,MATCH('Raw Data'!P770,'Bảng Giá'!$B$3:$B$18,0),MATCH('Raw Data'!M770,'Bảng Giá'!$C$2:$H$2,0))</f>
        <v>42500</v>
      </c>
      <c r="K770" s="12">
        <v>47800</v>
      </c>
      <c r="L770" s="36">
        <f t="shared" si="66"/>
        <v>0.68774305555416504</v>
      </c>
      <c r="M770" t="str">
        <f>'References data'!H771</f>
        <v>Nội Vùng</v>
      </c>
      <c r="N770">
        <f t="shared" si="67"/>
        <v>3</v>
      </c>
      <c r="O770">
        <f t="shared" si="68"/>
        <v>-5300</v>
      </c>
      <c r="P770" t="str">
        <f>IF(AND(N770&gt;0,N770&lt;=0.05),'Bảng Giá'!$B$3,IF(AND(N770&lt;=0.1,N770&gt;0.05),'Bảng Giá'!$B$4,IF(AND('Raw Data'!N770&gt;0.1,'Raw Data'!N770&lt;=0.25),'Bảng Giá'!$B$5,IF(AND('Raw Data'!N770&gt;0.25,'Raw Data'!N770&lt;=0.5),'Bảng Giá'!$B$6,IF(AND('Raw Data'!N770&gt;0.5,'Raw Data'!N770&lt;=1),'Bảng Giá'!$B$7,IF(AND('Raw Data'!N770&gt;1,'Raw Data'!N770&lt;=1.5),'Bảng Giá'!$B$8,IF(AND('Raw Data'!N770&gt;1.5,'Raw Data'!N770&lt;=2),'Bảng Giá'!$B$9,IF(AND('Raw Data'!N770&gt;2,'Raw Data'!N770&lt;=2.5),'Bảng Giá'!$B$10,IF(AND('Raw Data'!N770&gt;2.5,'Raw Data'!N770&lt;=3),'Bảng Giá'!$B$11,IF(AND('Raw Data'!N770&gt;3,'Raw Data'!N770&lt;=3.5),'Bảng Giá'!$B$12,IF(AND('Raw Data'!N770&gt;3.5,'Raw Data'!N770&lt;=4),'Bảng Giá'!$B$13,IF(AND('Raw Data'!N770&gt;4,'Raw Data'!N770&lt;=4.5),'Bảng Giá'!$B$14,IF(AND('Raw Data'!N770&gt;4.5,'Raw Data'!N770&lt;=5),'Bảng Giá'!$B$15,IF(AND('Raw Data'!N770&gt;5,'Raw Data'!N770&lt;=5.5),'Bảng Giá'!$B$16,IF(AND('Raw Data'!N770&gt;5.5,'Raw Data'!N770&lt;=6),'Bảng Giá'!$B$17,'Bảng Giá'!$B$18)))))))))))))))</f>
        <v>2.5&lt;x&lt;=3</v>
      </c>
      <c r="Q770" s="48">
        <f t="shared" si="69"/>
        <v>-0.11087866108786611</v>
      </c>
      <c r="R770">
        <f t="shared" si="70"/>
        <v>51000</v>
      </c>
      <c r="S770">
        <f t="shared" si="71"/>
        <v>3200</v>
      </c>
    </row>
    <row r="771" spans="1:19" x14ac:dyDescent="0.25">
      <c r="A771" s="12">
        <v>770</v>
      </c>
      <c r="B771" s="12" t="s">
        <v>293</v>
      </c>
      <c r="C771" s="18">
        <v>31677136928872</v>
      </c>
      <c r="D771" s="17">
        <v>43014.007770717595</v>
      </c>
      <c r="E771" s="23">
        <v>43017.873630868053</v>
      </c>
      <c r="F771" s="13" t="s">
        <v>302</v>
      </c>
      <c r="G771" s="24">
        <v>550</v>
      </c>
      <c r="H771" s="12" t="s">
        <v>76</v>
      </c>
      <c r="I771" s="12" t="s">
        <v>445</v>
      </c>
      <c r="J771" s="37">
        <f>INDEX('Bảng Giá'!$C$3:$H$18,MATCH('Raw Data'!P771,'Bảng Giá'!$B$3:$B$18,0),MATCH('Raw Data'!M771,'Bảng Giá'!$C$2:$H$2,0))</f>
        <v>22500</v>
      </c>
      <c r="K771" s="12">
        <v>22700</v>
      </c>
      <c r="L771" s="36">
        <f t="shared" ref="L771:L834" si="72">E771-D771</f>
        <v>3.8658601504575927</v>
      </c>
      <c r="M771" t="str">
        <f>'References data'!H772</f>
        <v>Nội Vùng</v>
      </c>
      <c r="N771">
        <f t="shared" ref="N771:N834" si="73">G771/1000</f>
        <v>0.55000000000000004</v>
      </c>
      <c r="O771">
        <f t="shared" ref="O771:O834" si="74">J771-K771</f>
        <v>-200</v>
      </c>
      <c r="P771" t="str">
        <f>IF(AND(N771&gt;0,N771&lt;=0.05),'Bảng Giá'!$B$3,IF(AND(N771&lt;=0.1,N771&gt;0.05),'Bảng Giá'!$B$4,IF(AND('Raw Data'!N771&gt;0.1,'Raw Data'!N771&lt;=0.25),'Bảng Giá'!$B$5,IF(AND('Raw Data'!N771&gt;0.25,'Raw Data'!N771&lt;=0.5),'Bảng Giá'!$B$6,IF(AND('Raw Data'!N771&gt;0.5,'Raw Data'!N771&lt;=1),'Bảng Giá'!$B$7,IF(AND('Raw Data'!N771&gt;1,'Raw Data'!N771&lt;=1.5),'Bảng Giá'!$B$8,IF(AND('Raw Data'!N771&gt;1.5,'Raw Data'!N771&lt;=2),'Bảng Giá'!$B$9,IF(AND('Raw Data'!N771&gt;2,'Raw Data'!N771&lt;=2.5),'Bảng Giá'!$B$10,IF(AND('Raw Data'!N771&gt;2.5,'Raw Data'!N771&lt;=3),'Bảng Giá'!$B$11,IF(AND('Raw Data'!N771&gt;3,'Raw Data'!N771&lt;=3.5),'Bảng Giá'!$B$12,IF(AND('Raw Data'!N771&gt;3.5,'Raw Data'!N771&lt;=4),'Bảng Giá'!$B$13,IF(AND('Raw Data'!N771&gt;4,'Raw Data'!N771&lt;=4.5),'Bảng Giá'!$B$14,IF(AND('Raw Data'!N771&gt;4.5,'Raw Data'!N771&lt;=5),'Bảng Giá'!$B$15,IF(AND('Raw Data'!N771&gt;5,'Raw Data'!N771&lt;=5.5),'Bảng Giá'!$B$16,IF(AND('Raw Data'!N771&gt;5.5,'Raw Data'!N771&lt;=6),'Bảng Giá'!$B$17,'Bảng Giá'!$B$18)))))))))))))))</f>
        <v>0.5&lt;x&lt;=1</v>
      </c>
      <c r="Q771" s="48">
        <f t="shared" ref="Q771:Q834" si="75">O771/K771</f>
        <v>-8.8105726872246704E-3</v>
      </c>
      <c r="R771">
        <f t="shared" ref="R771:R834" si="76">J771+(J771*0.2)</f>
        <v>27000</v>
      </c>
      <c r="S771">
        <f t="shared" ref="S771:S834" si="77">R771-K771</f>
        <v>4300</v>
      </c>
    </row>
    <row r="772" spans="1:19" x14ac:dyDescent="0.25">
      <c r="A772" s="12">
        <v>771</v>
      </c>
      <c r="B772" s="12" t="s">
        <v>293</v>
      </c>
      <c r="C772" s="18">
        <v>31677136932439</v>
      </c>
      <c r="D772" s="17">
        <v>43014.845070520831</v>
      </c>
      <c r="E772" s="23">
        <v>43017.618706863424</v>
      </c>
      <c r="F772" s="13" t="s">
        <v>302</v>
      </c>
      <c r="G772" s="24">
        <v>4800</v>
      </c>
      <c r="H772" s="12" t="s">
        <v>76</v>
      </c>
      <c r="I772" s="12" t="s">
        <v>276</v>
      </c>
      <c r="J772" s="37">
        <f>INDEX('Bảng Giá'!$C$3:$H$18,MATCH('Raw Data'!P772,'Bảng Giá'!$B$3:$B$18,0),MATCH('Raw Data'!M772,'Bảng Giá'!$C$2:$H$2,0))</f>
        <v>100500</v>
      </c>
      <c r="K772" s="12">
        <v>98000</v>
      </c>
      <c r="L772" s="36">
        <f t="shared" si="72"/>
        <v>2.773636342593818</v>
      </c>
      <c r="M772" t="str">
        <f>'References data'!H773</f>
        <v>Liên Vùng</v>
      </c>
      <c r="N772">
        <f t="shared" si="73"/>
        <v>4.8</v>
      </c>
      <c r="O772">
        <f t="shared" si="74"/>
        <v>2500</v>
      </c>
      <c r="P772" t="str">
        <f>IF(AND(N772&gt;0,N772&lt;=0.05),'Bảng Giá'!$B$3,IF(AND(N772&lt;=0.1,N772&gt;0.05),'Bảng Giá'!$B$4,IF(AND('Raw Data'!N772&gt;0.1,'Raw Data'!N772&lt;=0.25),'Bảng Giá'!$B$5,IF(AND('Raw Data'!N772&gt;0.25,'Raw Data'!N772&lt;=0.5),'Bảng Giá'!$B$6,IF(AND('Raw Data'!N772&gt;0.5,'Raw Data'!N772&lt;=1),'Bảng Giá'!$B$7,IF(AND('Raw Data'!N772&gt;1,'Raw Data'!N772&lt;=1.5),'Bảng Giá'!$B$8,IF(AND('Raw Data'!N772&gt;1.5,'Raw Data'!N772&lt;=2),'Bảng Giá'!$B$9,IF(AND('Raw Data'!N772&gt;2,'Raw Data'!N772&lt;=2.5),'Bảng Giá'!$B$10,IF(AND('Raw Data'!N772&gt;2.5,'Raw Data'!N772&lt;=3),'Bảng Giá'!$B$11,IF(AND('Raw Data'!N772&gt;3,'Raw Data'!N772&lt;=3.5),'Bảng Giá'!$B$12,IF(AND('Raw Data'!N772&gt;3.5,'Raw Data'!N772&lt;=4),'Bảng Giá'!$B$13,IF(AND('Raw Data'!N772&gt;4,'Raw Data'!N772&lt;=4.5),'Bảng Giá'!$B$14,IF(AND('Raw Data'!N772&gt;4.5,'Raw Data'!N772&lt;=5),'Bảng Giá'!$B$15,IF(AND('Raw Data'!N772&gt;5,'Raw Data'!N772&lt;=5.5),'Bảng Giá'!$B$16,IF(AND('Raw Data'!N772&gt;5.5,'Raw Data'!N772&lt;=6),'Bảng Giá'!$B$17,'Bảng Giá'!$B$18)))))))))))))))</f>
        <v>4.5&lt;x&lt;=5</v>
      </c>
      <c r="Q772" s="48">
        <f t="shared" si="75"/>
        <v>2.5510204081632654E-2</v>
      </c>
      <c r="R772">
        <f t="shared" si="76"/>
        <v>120600</v>
      </c>
      <c r="S772">
        <f t="shared" si="77"/>
        <v>22600</v>
      </c>
    </row>
    <row r="773" spans="1:19" x14ac:dyDescent="0.25">
      <c r="A773" s="12">
        <v>772</v>
      </c>
      <c r="B773" s="12" t="s">
        <v>293</v>
      </c>
      <c r="C773" s="18">
        <v>31677136939560</v>
      </c>
      <c r="D773" s="17">
        <v>43018.404025659722</v>
      </c>
      <c r="E773" s="23">
        <v>43019.725644062499</v>
      </c>
      <c r="F773" s="13" t="s">
        <v>302</v>
      </c>
      <c r="G773" s="24">
        <v>250</v>
      </c>
      <c r="H773" s="12" t="s">
        <v>76</v>
      </c>
      <c r="I773" s="12" t="s">
        <v>117</v>
      </c>
      <c r="J773" s="37">
        <f>INDEX('Bảng Giá'!$C$3:$H$18,MATCH('Raw Data'!P773,'Bảng Giá'!$B$3:$B$18,0),MATCH('Raw Data'!M773,'Bảng Giá'!$C$2:$H$2,0))</f>
        <v>20000</v>
      </c>
      <c r="K773" s="12">
        <v>20100</v>
      </c>
      <c r="L773" s="36">
        <f t="shared" si="72"/>
        <v>1.3216184027769486</v>
      </c>
      <c r="M773" t="str">
        <f>'References data'!H774</f>
        <v>Nội Vùng</v>
      </c>
      <c r="N773">
        <f t="shared" si="73"/>
        <v>0.25</v>
      </c>
      <c r="O773">
        <f t="shared" si="74"/>
        <v>-100</v>
      </c>
      <c r="P773" t="str">
        <f>IF(AND(N773&gt;0,N773&lt;=0.05),'Bảng Giá'!$B$3,IF(AND(N773&lt;=0.1,N773&gt;0.05),'Bảng Giá'!$B$4,IF(AND('Raw Data'!N773&gt;0.1,'Raw Data'!N773&lt;=0.25),'Bảng Giá'!$B$5,IF(AND('Raw Data'!N773&gt;0.25,'Raw Data'!N773&lt;=0.5),'Bảng Giá'!$B$6,IF(AND('Raw Data'!N773&gt;0.5,'Raw Data'!N773&lt;=1),'Bảng Giá'!$B$7,IF(AND('Raw Data'!N773&gt;1,'Raw Data'!N773&lt;=1.5),'Bảng Giá'!$B$8,IF(AND('Raw Data'!N773&gt;1.5,'Raw Data'!N773&lt;=2),'Bảng Giá'!$B$9,IF(AND('Raw Data'!N773&gt;2,'Raw Data'!N773&lt;=2.5),'Bảng Giá'!$B$10,IF(AND('Raw Data'!N773&gt;2.5,'Raw Data'!N773&lt;=3),'Bảng Giá'!$B$11,IF(AND('Raw Data'!N773&gt;3,'Raw Data'!N773&lt;=3.5),'Bảng Giá'!$B$12,IF(AND('Raw Data'!N773&gt;3.5,'Raw Data'!N773&lt;=4),'Bảng Giá'!$B$13,IF(AND('Raw Data'!N773&gt;4,'Raw Data'!N773&lt;=4.5),'Bảng Giá'!$B$14,IF(AND('Raw Data'!N773&gt;4.5,'Raw Data'!N773&lt;=5),'Bảng Giá'!$B$15,IF(AND('Raw Data'!N773&gt;5,'Raw Data'!N773&lt;=5.5),'Bảng Giá'!$B$16,IF(AND('Raw Data'!N773&gt;5.5,'Raw Data'!N773&lt;=6),'Bảng Giá'!$B$17,'Bảng Giá'!$B$18)))))))))))))))</f>
        <v>0.1&lt;x&lt;=0.25</v>
      </c>
      <c r="Q773" s="48">
        <f t="shared" si="75"/>
        <v>-4.9751243781094526E-3</v>
      </c>
      <c r="R773">
        <f t="shared" si="76"/>
        <v>24000</v>
      </c>
      <c r="S773">
        <f t="shared" si="77"/>
        <v>3900</v>
      </c>
    </row>
    <row r="774" spans="1:19" x14ac:dyDescent="0.25">
      <c r="A774" s="12">
        <v>773</v>
      </c>
      <c r="B774" s="12" t="s">
        <v>293</v>
      </c>
      <c r="C774" s="18">
        <v>31677136920339</v>
      </c>
      <c r="D774" s="17">
        <v>43011.736414270832</v>
      </c>
      <c r="E774" s="23">
        <v>43013.523301886577</v>
      </c>
      <c r="F774" s="13" t="s">
        <v>302</v>
      </c>
      <c r="G774" s="24">
        <v>700</v>
      </c>
      <c r="H774" s="12" t="s">
        <v>76</v>
      </c>
      <c r="I774" s="12" t="s">
        <v>446</v>
      </c>
      <c r="J774" s="37">
        <f>INDEX('Bảng Giá'!$C$3:$H$18,MATCH('Raw Data'!P774,'Bảng Giá'!$B$3:$B$18,0),MATCH('Raw Data'!M774,'Bảng Giá'!$C$2:$H$2,0))</f>
        <v>22500</v>
      </c>
      <c r="K774" s="12">
        <v>22700</v>
      </c>
      <c r="L774" s="36">
        <f t="shared" si="72"/>
        <v>1.7868876157444902</v>
      </c>
      <c r="M774" t="str">
        <f>'References data'!H775</f>
        <v>Nội Vùng</v>
      </c>
      <c r="N774">
        <f t="shared" si="73"/>
        <v>0.7</v>
      </c>
      <c r="O774">
        <f t="shared" si="74"/>
        <v>-200</v>
      </c>
      <c r="P774" t="str">
        <f>IF(AND(N774&gt;0,N774&lt;=0.05),'Bảng Giá'!$B$3,IF(AND(N774&lt;=0.1,N774&gt;0.05),'Bảng Giá'!$B$4,IF(AND('Raw Data'!N774&gt;0.1,'Raw Data'!N774&lt;=0.25),'Bảng Giá'!$B$5,IF(AND('Raw Data'!N774&gt;0.25,'Raw Data'!N774&lt;=0.5),'Bảng Giá'!$B$6,IF(AND('Raw Data'!N774&gt;0.5,'Raw Data'!N774&lt;=1),'Bảng Giá'!$B$7,IF(AND('Raw Data'!N774&gt;1,'Raw Data'!N774&lt;=1.5),'Bảng Giá'!$B$8,IF(AND('Raw Data'!N774&gt;1.5,'Raw Data'!N774&lt;=2),'Bảng Giá'!$B$9,IF(AND('Raw Data'!N774&gt;2,'Raw Data'!N774&lt;=2.5),'Bảng Giá'!$B$10,IF(AND('Raw Data'!N774&gt;2.5,'Raw Data'!N774&lt;=3),'Bảng Giá'!$B$11,IF(AND('Raw Data'!N774&gt;3,'Raw Data'!N774&lt;=3.5),'Bảng Giá'!$B$12,IF(AND('Raw Data'!N774&gt;3.5,'Raw Data'!N774&lt;=4),'Bảng Giá'!$B$13,IF(AND('Raw Data'!N774&gt;4,'Raw Data'!N774&lt;=4.5),'Bảng Giá'!$B$14,IF(AND('Raw Data'!N774&gt;4.5,'Raw Data'!N774&lt;=5),'Bảng Giá'!$B$15,IF(AND('Raw Data'!N774&gt;5,'Raw Data'!N774&lt;=5.5),'Bảng Giá'!$B$16,IF(AND('Raw Data'!N774&gt;5.5,'Raw Data'!N774&lt;=6),'Bảng Giá'!$B$17,'Bảng Giá'!$B$18)))))))))))))))</f>
        <v>0.5&lt;x&lt;=1</v>
      </c>
      <c r="Q774" s="48">
        <f t="shared" si="75"/>
        <v>-8.8105726872246704E-3</v>
      </c>
      <c r="R774">
        <f t="shared" si="76"/>
        <v>27000</v>
      </c>
      <c r="S774">
        <f t="shared" si="77"/>
        <v>4300</v>
      </c>
    </row>
    <row r="775" spans="1:19" x14ac:dyDescent="0.25">
      <c r="A775" s="12">
        <v>774</v>
      </c>
      <c r="B775" s="12" t="s">
        <v>293</v>
      </c>
      <c r="C775" s="18">
        <v>31677136933924</v>
      </c>
      <c r="D775" s="17">
        <v>43013.936557870373</v>
      </c>
      <c r="E775" s="23">
        <v>43015.650342824076</v>
      </c>
      <c r="F775" s="13" t="s">
        <v>302</v>
      </c>
      <c r="G775" s="24">
        <v>1050</v>
      </c>
      <c r="H775" s="12" t="s">
        <v>76</v>
      </c>
      <c r="I775" s="12" t="s">
        <v>173</v>
      </c>
      <c r="J775" s="37">
        <f>INDEX('Bảng Giá'!$C$3:$H$18,MATCH('Raw Data'!P775,'Bảng Giá'!$B$3:$B$18,0),MATCH('Raw Data'!M775,'Bảng Giá'!$C$2:$H$2,0))</f>
        <v>27500</v>
      </c>
      <c r="K775" s="12">
        <v>27700</v>
      </c>
      <c r="L775" s="36">
        <f t="shared" si="72"/>
        <v>1.7137849537029979</v>
      </c>
      <c r="M775" t="str">
        <f>'References data'!H776</f>
        <v>Nội Vùng</v>
      </c>
      <c r="N775">
        <f t="shared" si="73"/>
        <v>1.05</v>
      </c>
      <c r="O775">
        <f t="shared" si="74"/>
        <v>-200</v>
      </c>
      <c r="P775" t="str">
        <f>IF(AND(N775&gt;0,N775&lt;=0.05),'Bảng Giá'!$B$3,IF(AND(N775&lt;=0.1,N775&gt;0.05),'Bảng Giá'!$B$4,IF(AND('Raw Data'!N775&gt;0.1,'Raw Data'!N775&lt;=0.25),'Bảng Giá'!$B$5,IF(AND('Raw Data'!N775&gt;0.25,'Raw Data'!N775&lt;=0.5),'Bảng Giá'!$B$6,IF(AND('Raw Data'!N775&gt;0.5,'Raw Data'!N775&lt;=1),'Bảng Giá'!$B$7,IF(AND('Raw Data'!N775&gt;1,'Raw Data'!N775&lt;=1.5),'Bảng Giá'!$B$8,IF(AND('Raw Data'!N775&gt;1.5,'Raw Data'!N775&lt;=2),'Bảng Giá'!$B$9,IF(AND('Raw Data'!N775&gt;2,'Raw Data'!N775&lt;=2.5),'Bảng Giá'!$B$10,IF(AND('Raw Data'!N775&gt;2.5,'Raw Data'!N775&lt;=3),'Bảng Giá'!$B$11,IF(AND('Raw Data'!N775&gt;3,'Raw Data'!N775&lt;=3.5),'Bảng Giá'!$B$12,IF(AND('Raw Data'!N775&gt;3.5,'Raw Data'!N775&lt;=4),'Bảng Giá'!$B$13,IF(AND('Raw Data'!N775&gt;4,'Raw Data'!N775&lt;=4.5),'Bảng Giá'!$B$14,IF(AND('Raw Data'!N775&gt;4.5,'Raw Data'!N775&lt;=5),'Bảng Giá'!$B$15,IF(AND('Raw Data'!N775&gt;5,'Raw Data'!N775&lt;=5.5),'Bảng Giá'!$B$16,IF(AND('Raw Data'!N775&gt;5.5,'Raw Data'!N775&lt;=6),'Bảng Giá'!$B$17,'Bảng Giá'!$B$18)))))))))))))))</f>
        <v>1&lt;x&lt;=1.5</v>
      </c>
      <c r="Q775" s="48">
        <f t="shared" si="75"/>
        <v>-7.2202166064981952E-3</v>
      </c>
      <c r="R775">
        <f t="shared" si="76"/>
        <v>33000</v>
      </c>
      <c r="S775">
        <f t="shared" si="77"/>
        <v>5300</v>
      </c>
    </row>
    <row r="776" spans="1:19" x14ac:dyDescent="0.25">
      <c r="A776" s="12">
        <v>775</v>
      </c>
      <c r="B776" s="12" t="s">
        <v>293</v>
      </c>
      <c r="C776" s="18">
        <v>31677136925719</v>
      </c>
      <c r="D776" s="17">
        <v>43012.85758773148</v>
      </c>
      <c r="E776" s="23">
        <v>43013.887054166669</v>
      </c>
      <c r="F776" s="13" t="s">
        <v>302</v>
      </c>
      <c r="G776" s="24">
        <v>450</v>
      </c>
      <c r="H776" s="12" t="s">
        <v>76</v>
      </c>
      <c r="I776" s="12" t="s">
        <v>447</v>
      </c>
      <c r="J776" s="37">
        <f>INDEX('Bảng Giá'!$C$3:$H$18,MATCH('Raw Data'!P776,'Bảng Giá'!$B$3:$B$18,0),MATCH('Raw Data'!M776,'Bảng Giá'!$C$2:$H$2,0))</f>
        <v>20000</v>
      </c>
      <c r="K776" s="12">
        <v>20100</v>
      </c>
      <c r="L776" s="36">
        <f t="shared" si="72"/>
        <v>1.0294664351895335</v>
      </c>
      <c r="M776" t="str">
        <f>'References data'!H777</f>
        <v>Nội Vùng</v>
      </c>
      <c r="N776">
        <f t="shared" si="73"/>
        <v>0.45</v>
      </c>
      <c r="O776">
        <f t="shared" si="74"/>
        <v>-100</v>
      </c>
      <c r="P776" t="str">
        <f>IF(AND(N776&gt;0,N776&lt;=0.05),'Bảng Giá'!$B$3,IF(AND(N776&lt;=0.1,N776&gt;0.05),'Bảng Giá'!$B$4,IF(AND('Raw Data'!N776&gt;0.1,'Raw Data'!N776&lt;=0.25),'Bảng Giá'!$B$5,IF(AND('Raw Data'!N776&gt;0.25,'Raw Data'!N776&lt;=0.5),'Bảng Giá'!$B$6,IF(AND('Raw Data'!N776&gt;0.5,'Raw Data'!N776&lt;=1),'Bảng Giá'!$B$7,IF(AND('Raw Data'!N776&gt;1,'Raw Data'!N776&lt;=1.5),'Bảng Giá'!$B$8,IF(AND('Raw Data'!N776&gt;1.5,'Raw Data'!N776&lt;=2),'Bảng Giá'!$B$9,IF(AND('Raw Data'!N776&gt;2,'Raw Data'!N776&lt;=2.5),'Bảng Giá'!$B$10,IF(AND('Raw Data'!N776&gt;2.5,'Raw Data'!N776&lt;=3),'Bảng Giá'!$B$11,IF(AND('Raw Data'!N776&gt;3,'Raw Data'!N776&lt;=3.5),'Bảng Giá'!$B$12,IF(AND('Raw Data'!N776&gt;3.5,'Raw Data'!N776&lt;=4),'Bảng Giá'!$B$13,IF(AND('Raw Data'!N776&gt;4,'Raw Data'!N776&lt;=4.5),'Bảng Giá'!$B$14,IF(AND('Raw Data'!N776&gt;4.5,'Raw Data'!N776&lt;=5),'Bảng Giá'!$B$15,IF(AND('Raw Data'!N776&gt;5,'Raw Data'!N776&lt;=5.5),'Bảng Giá'!$B$16,IF(AND('Raw Data'!N776&gt;5.5,'Raw Data'!N776&lt;=6),'Bảng Giá'!$B$17,'Bảng Giá'!$B$18)))))))))))))))</f>
        <v>0.25&lt;x&lt;=0.5</v>
      </c>
      <c r="Q776" s="48">
        <f t="shared" si="75"/>
        <v>-4.9751243781094526E-3</v>
      </c>
      <c r="R776">
        <f t="shared" si="76"/>
        <v>24000</v>
      </c>
      <c r="S776">
        <f t="shared" si="77"/>
        <v>3900</v>
      </c>
    </row>
    <row r="777" spans="1:19" x14ac:dyDescent="0.25">
      <c r="A777" s="12">
        <v>776</v>
      </c>
      <c r="B777" s="12" t="s">
        <v>293</v>
      </c>
      <c r="C777" s="18">
        <v>31677136980709</v>
      </c>
      <c r="D777" s="17">
        <v>43020.804895520836</v>
      </c>
      <c r="E777" s="23">
        <v>43022.730338807873</v>
      </c>
      <c r="F777" s="13" t="s">
        <v>302</v>
      </c>
      <c r="G777" s="24">
        <v>5000</v>
      </c>
      <c r="H777" s="12" t="s">
        <v>76</v>
      </c>
      <c r="I777" s="12" t="s">
        <v>178</v>
      </c>
      <c r="J777" s="37">
        <f>INDEX('Bảng Giá'!$C$3:$H$18,MATCH('Raw Data'!P777,'Bảng Giá'!$B$3:$B$18,0),MATCH('Raw Data'!M777,'Bảng Giá'!$C$2:$H$2,0))</f>
        <v>54000</v>
      </c>
      <c r="K777" s="12">
        <v>59300</v>
      </c>
      <c r="L777" s="36">
        <f t="shared" si="72"/>
        <v>1.9254432870366145</v>
      </c>
      <c r="M777" t="str">
        <f>'References data'!H778</f>
        <v>Nội Vùng</v>
      </c>
      <c r="N777">
        <f t="shared" si="73"/>
        <v>5</v>
      </c>
      <c r="O777">
        <f t="shared" si="74"/>
        <v>-5300</v>
      </c>
      <c r="P777" t="str">
        <f>IF(AND(N777&gt;0,N777&lt;=0.05),'Bảng Giá'!$B$3,IF(AND(N777&lt;=0.1,N777&gt;0.05),'Bảng Giá'!$B$4,IF(AND('Raw Data'!N777&gt;0.1,'Raw Data'!N777&lt;=0.25),'Bảng Giá'!$B$5,IF(AND('Raw Data'!N777&gt;0.25,'Raw Data'!N777&lt;=0.5),'Bảng Giá'!$B$6,IF(AND('Raw Data'!N777&gt;0.5,'Raw Data'!N777&lt;=1),'Bảng Giá'!$B$7,IF(AND('Raw Data'!N777&gt;1,'Raw Data'!N777&lt;=1.5),'Bảng Giá'!$B$8,IF(AND('Raw Data'!N777&gt;1.5,'Raw Data'!N777&lt;=2),'Bảng Giá'!$B$9,IF(AND('Raw Data'!N777&gt;2,'Raw Data'!N777&lt;=2.5),'Bảng Giá'!$B$10,IF(AND('Raw Data'!N777&gt;2.5,'Raw Data'!N777&lt;=3),'Bảng Giá'!$B$11,IF(AND('Raw Data'!N777&gt;3,'Raw Data'!N777&lt;=3.5),'Bảng Giá'!$B$12,IF(AND('Raw Data'!N777&gt;3.5,'Raw Data'!N777&lt;=4),'Bảng Giá'!$B$13,IF(AND('Raw Data'!N777&gt;4,'Raw Data'!N777&lt;=4.5),'Bảng Giá'!$B$14,IF(AND('Raw Data'!N777&gt;4.5,'Raw Data'!N777&lt;=5),'Bảng Giá'!$B$15,IF(AND('Raw Data'!N777&gt;5,'Raw Data'!N777&lt;=5.5),'Bảng Giá'!$B$16,IF(AND('Raw Data'!N777&gt;5.5,'Raw Data'!N777&lt;=6),'Bảng Giá'!$B$17,'Bảng Giá'!$B$18)))))))))))))))</f>
        <v>4.5&lt;x&lt;=5</v>
      </c>
      <c r="Q777" s="48">
        <f t="shared" si="75"/>
        <v>-8.9376053962900506E-2</v>
      </c>
      <c r="R777">
        <f t="shared" si="76"/>
        <v>64800</v>
      </c>
      <c r="S777">
        <f t="shared" si="77"/>
        <v>5500</v>
      </c>
    </row>
    <row r="778" spans="1:19" x14ac:dyDescent="0.25">
      <c r="A778" s="12">
        <v>777</v>
      </c>
      <c r="B778" s="12" t="s">
        <v>293</v>
      </c>
      <c r="C778" s="18">
        <v>31677136980032</v>
      </c>
      <c r="D778" s="17">
        <v>43020.72307010417</v>
      </c>
      <c r="E778" s="23">
        <v>43022.477431747684</v>
      </c>
      <c r="F778" s="13" t="s">
        <v>302</v>
      </c>
      <c r="G778" s="24">
        <v>3000</v>
      </c>
      <c r="H778" s="12" t="s">
        <v>76</v>
      </c>
      <c r="I778" s="12" t="s">
        <v>164</v>
      </c>
      <c r="J778" s="37">
        <f>INDEX('Bảng Giá'!$C$3:$H$18,MATCH('Raw Data'!P778,'Bảng Giá'!$B$3:$B$18,0),MATCH('Raw Data'!M778,'Bảng Giá'!$C$2:$H$2,0))</f>
        <v>66500</v>
      </c>
      <c r="K778" s="12">
        <v>73200</v>
      </c>
      <c r="L778" s="36">
        <f t="shared" si="72"/>
        <v>1.7543616435141303</v>
      </c>
      <c r="M778" t="str">
        <f>'References data'!H779</f>
        <v>Liên Vùng</v>
      </c>
      <c r="N778">
        <f t="shared" si="73"/>
        <v>3</v>
      </c>
      <c r="O778">
        <f t="shared" si="74"/>
        <v>-6700</v>
      </c>
      <c r="P778" t="str">
        <f>IF(AND(N778&gt;0,N778&lt;=0.05),'Bảng Giá'!$B$3,IF(AND(N778&lt;=0.1,N778&gt;0.05),'Bảng Giá'!$B$4,IF(AND('Raw Data'!N778&gt;0.1,'Raw Data'!N778&lt;=0.25),'Bảng Giá'!$B$5,IF(AND('Raw Data'!N778&gt;0.25,'Raw Data'!N778&lt;=0.5),'Bảng Giá'!$B$6,IF(AND('Raw Data'!N778&gt;0.5,'Raw Data'!N778&lt;=1),'Bảng Giá'!$B$7,IF(AND('Raw Data'!N778&gt;1,'Raw Data'!N778&lt;=1.5),'Bảng Giá'!$B$8,IF(AND('Raw Data'!N778&gt;1.5,'Raw Data'!N778&lt;=2),'Bảng Giá'!$B$9,IF(AND('Raw Data'!N778&gt;2,'Raw Data'!N778&lt;=2.5),'Bảng Giá'!$B$10,IF(AND('Raw Data'!N778&gt;2.5,'Raw Data'!N778&lt;=3),'Bảng Giá'!$B$11,IF(AND('Raw Data'!N778&gt;3,'Raw Data'!N778&lt;=3.5),'Bảng Giá'!$B$12,IF(AND('Raw Data'!N778&gt;3.5,'Raw Data'!N778&lt;=4),'Bảng Giá'!$B$13,IF(AND('Raw Data'!N778&gt;4,'Raw Data'!N778&lt;=4.5),'Bảng Giá'!$B$14,IF(AND('Raw Data'!N778&gt;4.5,'Raw Data'!N778&lt;=5),'Bảng Giá'!$B$15,IF(AND('Raw Data'!N778&gt;5,'Raw Data'!N778&lt;=5.5),'Bảng Giá'!$B$16,IF(AND('Raw Data'!N778&gt;5.5,'Raw Data'!N778&lt;=6),'Bảng Giá'!$B$17,'Bảng Giá'!$B$18)))))))))))))))</f>
        <v>2.5&lt;x&lt;=3</v>
      </c>
      <c r="Q778" s="48">
        <f t="shared" si="75"/>
        <v>-9.1530054644808748E-2</v>
      </c>
      <c r="R778">
        <f t="shared" si="76"/>
        <v>79800</v>
      </c>
      <c r="S778">
        <f t="shared" si="77"/>
        <v>6600</v>
      </c>
    </row>
    <row r="779" spans="1:19" x14ac:dyDescent="0.25">
      <c r="A779" s="12">
        <v>778</v>
      </c>
      <c r="B779" s="12" t="s">
        <v>293</v>
      </c>
      <c r="C779" s="18">
        <v>31677136934111</v>
      </c>
      <c r="D779" s="17">
        <v>43014.007699884256</v>
      </c>
      <c r="E779" s="23">
        <v>43017.428868402778</v>
      </c>
      <c r="F779" s="13" t="s">
        <v>302</v>
      </c>
      <c r="G779" s="24">
        <v>3000</v>
      </c>
      <c r="H779" s="12" t="s">
        <v>76</v>
      </c>
      <c r="I779" s="12" t="s">
        <v>444</v>
      </c>
      <c r="J779" s="37">
        <f>INDEX('Bảng Giá'!$C$3:$H$18,MATCH('Raw Data'!P779,'Bảng Giá'!$B$3:$B$18,0),MATCH('Raw Data'!M779,'Bảng Giá'!$C$2:$H$2,0))</f>
        <v>42500</v>
      </c>
      <c r="K779" s="12">
        <v>47800</v>
      </c>
      <c r="L779" s="36">
        <f t="shared" si="72"/>
        <v>3.4211685185218812</v>
      </c>
      <c r="M779" t="str">
        <f>'References data'!H780</f>
        <v>Nội Vùng</v>
      </c>
      <c r="N779">
        <f t="shared" si="73"/>
        <v>3</v>
      </c>
      <c r="O779">
        <f t="shared" si="74"/>
        <v>-5300</v>
      </c>
      <c r="P779" t="str">
        <f>IF(AND(N779&gt;0,N779&lt;=0.05),'Bảng Giá'!$B$3,IF(AND(N779&lt;=0.1,N779&gt;0.05),'Bảng Giá'!$B$4,IF(AND('Raw Data'!N779&gt;0.1,'Raw Data'!N779&lt;=0.25),'Bảng Giá'!$B$5,IF(AND('Raw Data'!N779&gt;0.25,'Raw Data'!N779&lt;=0.5),'Bảng Giá'!$B$6,IF(AND('Raw Data'!N779&gt;0.5,'Raw Data'!N779&lt;=1),'Bảng Giá'!$B$7,IF(AND('Raw Data'!N779&gt;1,'Raw Data'!N779&lt;=1.5),'Bảng Giá'!$B$8,IF(AND('Raw Data'!N779&gt;1.5,'Raw Data'!N779&lt;=2),'Bảng Giá'!$B$9,IF(AND('Raw Data'!N779&gt;2,'Raw Data'!N779&lt;=2.5),'Bảng Giá'!$B$10,IF(AND('Raw Data'!N779&gt;2.5,'Raw Data'!N779&lt;=3),'Bảng Giá'!$B$11,IF(AND('Raw Data'!N779&gt;3,'Raw Data'!N779&lt;=3.5),'Bảng Giá'!$B$12,IF(AND('Raw Data'!N779&gt;3.5,'Raw Data'!N779&lt;=4),'Bảng Giá'!$B$13,IF(AND('Raw Data'!N779&gt;4,'Raw Data'!N779&lt;=4.5),'Bảng Giá'!$B$14,IF(AND('Raw Data'!N779&gt;4.5,'Raw Data'!N779&lt;=5),'Bảng Giá'!$B$15,IF(AND('Raw Data'!N779&gt;5,'Raw Data'!N779&lt;=5.5),'Bảng Giá'!$B$16,IF(AND('Raw Data'!N779&gt;5.5,'Raw Data'!N779&lt;=6),'Bảng Giá'!$B$17,'Bảng Giá'!$B$18)))))))))))))))</f>
        <v>2.5&lt;x&lt;=3</v>
      </c>
      <c r="Q779" s="48">
        <f t="shared" si="75"/>
        <v>-0.11087866108786611</v>
      </c>
      <c r="R779">
        <f t="shared" si="76"/>
        <v>51000</v>
      </c>
      <c r="S779">
        <f t="shared" si="77"/>
        <v>3200</v>
      </c>
    </row>
    <row r="780" spans="1:19" x14ac:dyDescent="0.25">
      <c r="A780" s="12">
        <v>779</v>
      </c>
      <c r="B780" s="12" t="s">
        <v>293</v>
      </c>
      <c r="C780" s="18">
        <v>31677136981051</v>
      </c>
      <c r="D780" s="17">
        <v>43020.80488703704</v>
      </c>
      <c r="E780" s="23">
        <v>43022.678954317133</v>
      </c>
      <c r="F780" s="12" t="s">
        <v>321</v>
      </c>
      <c r="G780" s="24">
        <v>3000</v>
      </c>
      <c r="H780" s="12" t="s">
        <v>76</v>
      </c>
      <c r="I780" s="12" t="s">
        <v>448</v>
      </c>
      <c r="J780" s="37">
        <f>INDEX('Bảng Giá'!$C$3:$H$18,MATCH('Raw Data'!P780,'Bảng Giá'!$B$3:$B$18,0),MATCH('Raw Data'!M780,'Bảng Giá'!$C$2:$H$2,0))</f>
        <v>42500</v>
      </c>
      <c r="K780" s="12">
        <v>47800</v>
      </c>
      <c r="L780" s="36">
        <f t="shared" si="72"/>
        <v>1.8740672800922766</v>
      </c>
      <c r="M780" t="str">
        <f>'References data'!H781</f>
        <v>Nội Vùng</v>
      </c>
      <c r="N780">
        <f t="shared" si="73"/>
        <v>3</v>
      </c>
      <c r="O780">
        <f t="shared" si="74"/>
        <v>-5300</v>
      </c>
      <c r="P780" t="str">
        <f>IF(AND(N780&gt;0,N780&lt;=0.05),'Bảng Giá'!$B$3,IF(AND(N780&lt;=0.1,N780&gt;0.05),'Bảng Giá'!$B$4,IF(AND('Raw Data'!N780&gt;0.1,'Raw Data'!N780&lt;=0.25),'Bảng Giá'!$B$5,IF(AND('Raw Data'!N780&gt;0.25,'Raw Data'!N780&lt;=0.5),'Bảng Giá'!$B$6,IF(AND('Raw Data'!N780&gt;0.5,'Raw Data'!N780&lt;=1),'Bảng Giá'!$B$7,IF(AND('Raw Data'!N780&gt;1,'Raw Data'!N780&lt;=1.5),'Bảng Giá'!$B$8,IF(AND('Raw Data'!N780&gt;1.5,'Raw Data'!N780&lt;=2),'Bảng Giá'!$B$9,IF(AND('Raw Data'!N780&gt;2,'Raw Data'!N780&lt;=2.5),'Bảng Giá'!$B$10,IF(AND('Raw Data'!N780&gt;2.5,'Raw Data'!N780&lt;=3),'Bảng Giá'!$B$11,IF(AND('Raw Data'!N780&gt;3,'Raw Data'!N780&lt;=3.5),'Bảng Giá'!$B$12,IF(AND('Raw Data'!N780&gt;3.5,'Raw Data'!N780&lt;=4),'Bảng Giá'!$B$13,IF(AND('Raw Data'!N780&gt;4,'Raw Data'!N780&lt;=4.5),'Bảng Giá'!$B$14,IF(AND('Raw Data'!N780&gt;4.5,'Raw Data'!N780&lt;=5),'Bảng Giá'!$B$15,IF(AND('Raw Data'!N780&gt;5,'Raw Data'!N780&lt;=5.5),'Bảng Giá'!$B$16,IF(AND('Raw Data'!N780&gt;5.5,'Raw Data'!N780&lt;=6),'Bảng Giá'!$B$17,'Bảng Giá'!$B$18)))))))))))))))</f>
        <v>2.5&lt;x&lt;=3</v>
      </c>
      <c r="Q780" s="48">
        <f t="shared" si="75"/>
        <v>-0.11087866108786611</v>
      </c>
      <c r="R780">
        <f t="shared" si="76"/>
        <v>51000</v>
      </c>
      <c r="S780">
        <f t="shared" si="77"/>
        <v>3200</v>
      </c>
    </row>
    <row r="781" spans="1:19" x14ac:dyDescent="0.25">
      <c r="A781" s="12">
        <v>780</v>
      </c>
      <c r="B781" s="12" t="s">
        <v>293</v>
      </c>
      <c r="C781" s="18">
        <v>31677136979638</v>
      </c>
      <c r="D781" s="17">
        <v>43020.711627893521</v>
      </c>
      <c r="E781" s="23">
        <v>43021.675489270834</v>
      </c>
      <c r="F781" s="13" t="s">
        <v>302</v>
      </c>
      <c r="G781" s="24">
        <v>1500</v>
      </c>
      <c r="H781" s="12" t="s">
        <v>76</v>
      </c>
      <c r="I781" s="12" t="s">
        <v>178</v>
      </c>
      <c r="J781" s="37">
        <f>INDEX('Bảng Giá'!$C$3:$H$18,MATCH('Raw Data'!P781,'Bảng Giá'!$B$3:$B$18,0),MATCH('Raw Data'!M781,'Bảng Giá'!$C$2:$H$2,0))</f>
        <v>27500</v>
      </c>
      <c r="K781" s="12">
        <v>32200</v>
      </c>
      <c r="L781" s="36">
        <f t="shared" si="72"/>
        <v>0.96386137731315102</v>
      </c>
      <c r="M781" t="str">
        <f>'References data'!H782</f>
        <v>Nội Vùng</v>
      </c>
      <c r="N781">
        <f t="shared" si="73"/>
        <v>1.5</v>
      </c>
      <c r="O781">
        <f t="shared" si="74"/>
        <v>-4700</v>
      </c>
      <c r="P781" t="str">
        <f>IF(AND(N781&gt;0,N781&lt;=0.05),'Bảng Giá'!$B$3,IF(AND(N781&lt;=0.1,N781&gt;0.05),'Bảng Giá'!$B$4,IF(AND('Raw Data'!N781&gt;0.1,'Raw Data'!N781&lt;=0.25),'Bảng Giá'!$B$5,IF(AND('Raw Data'!N781&gt;0.25,'Raw Data'!N781&lt;=0.5),'Bảng Giá'!$B$6,IF(AND('Raw Data'!N781&gt;0.5,'Raw Data'!N781&lt;=1),'Bảng Giá'!$B$7,IF(AND('Raw Data'!N781&gt;1,'Raw Data'!N781&lt;=1.5),'Bảng Giá'!$B$8,IF(AND('Raw Data'!N781&gt;1.5,'Raw Data'!N781&lt;=2),'Bảng Giá'!$B$9,IF(AND('Raw Data'!N781&gt;2,'Raw Data'!N781&lt;=2.5),'Bảng Giá'!$B$10,IF(AND('Raw Data'!N781&gt;2.5,'Raw Data'!N781&lt;=3),'Bảng Giá'!$B$11,IF(AND('Raw Data'!N781&gt;3,'Raw Data'!N781&lt;=3.5),'Bảng Giá'!$B$12,IF(AND('Raw Data'!N781&gt;3.5,'Raw Data'!N781&lt;=4),'Bảng Giá'!$B$13,IF(AND('Raw Data'!N781&gt;4,'Raw Data'!N781&lt;=4.5),'Bảng Giá'!$B$14,IF(AND('Raw Data'!N781&gt;4.5,'Raw Data'!N781&lt;=5),'Bảng Giá'!$B$15,IF(AND('Raw Data'!N781&gt;5,'Raw Data'!N781&lt;=5.5),'Bảng Giá'!$B$16,IF(AND('Raw Data'!N781&gt;5.5,'Raw Data'!N781&lt;=6),'Bảng Giá'!$B$17,'Bảng Giá'!$B$18)))))))))))))))</f>
        <v>1&lt;x&lt;=1.5</v>
      </c>
      <c r="Q781" s="48">
        <f t="shared" si="75"/>
        <v>-0.14596273291925466</v>
      </c>
      <c r="R781">
        <f t="shared" si="76"/>
        <v>33000</v>
      </c>
      <c r="S781">
        <f t="shared" si="77"/>
        <v>800</v>
      </c>
    </row>
    <row r="782" spans="1:19" x14ac:dyDescent="0.25">
      <c r="A782" s="12">
        <v>781</v>
      </c>
      <c r="B782" s="12" t="s">
        <v>293</v>
      </c>
      <c r="C782" s="18">
        <v>31677136979462</v>
      </c>
      <c r="D782" s="17">
        <v>43020.711646990741</v>
      </c>
      <c r="E782" s="23">
        <v>43022.547266550922</v>
      </c>
      <c r="F782" s="13" t="s">
        <v>302</v>
      </c>
      <c r="G782" s="24">
        <v>770</v>
      </c>
      <c r="H782" s="12" t="s">
        <v>76</v>
      </c>
      <c r="I782" s="12" t="s">
        <v>449</v>
      </c>
      <c r="J782" s="37">
        <f>INDEX('Bảng Giá'!$C$3:$H$18,MATCH('Raw Data'!P782,'Bảng Giá'!$B$3:$B$18,0),MATCH('Raw Data'!M782,'Bảng Giá'!$C$2:$H$2,0))</f>
        <v>22500</v>
      </c>
      <c r="K782" s="12">
        <v>22700</v>
      </c>
      <c r="L782" s="36">
        <f t="shared" si="72"/>
        <v>1.8356195601809304</v>
      </c>
      <c r="M782" t="str">
        <f>'References data'!H783</f>
        <v>Nội Vùng</v>
      </c>
      <c r="N782">
        <f t="shared" si="73"/>
        <v>0.77</v>
      </c>
      <c r="O782">
        <f t="shared" si="74"/>
        <v>-200</v>
      </c>
      <c r="P782" t="str">
        <f>IF(AND(N782&gt;0,N782&lt;=0.05),'Bảng Giá'!$B$3,IF(AND(N782&lt;=0.1,N782&gt;0.05),'Bảng Giá'!$B$4,IF(AND('Raw Data'!N782&gt;0.1,'Raw Data'!N782&lt;=0.25),'Bảng Giá'!$B$5,IF(AND('Raw Data'!N782&gt;0.25,'Raw Data'!N782&lt;=0.5),'Bảng Giá'!$B$6,IF(AND('Raw Data'!N782&gt;0.5,'Raw Data'!N782&lt;=1),'Bảng Giá'!$B$7,IF(AND('Raw Data'!N782&gt;1,'Raw Data'!N782&lt;=1.5),'Bảng Giá'!$B$8,IF(AND('Raw Data'!N782&gt;1.5,'Raw Data'!N782&lt;=2),'Bảng Giá'!$B$9,IF(AND('Raw Data'!N782&gt;2,'Raw Data'!N782&lt;=2.5),'Bảng Giá'!$B$10,IF(AND('Raw Data'!N782&gt;2.5,'Raw Data'!N782&lt;=3),'Bảng Giá'!$B$11,IF(AND('Raw Data'!N782&gt;3,'Raw Data'!N782&lt;=3.5),'Bảng Giá'!$B$12,IF(AND('Raw Data'!N782&gt;3.5,'Raw Data'!N782&lt;=4),'Bảng Giá'!$B$13,IF(AND('Raw Data'!N782&gt;4,'Raw Data'!N782&lt;=4.5),'Bảng Giá'!$B$14,IF(AND('Raw Data'!N782&gt;4.5,'Raw Data'!N782&lt;=5),'Bảng Giá'!$B$15,IF(AND('Raw Data'!N782&gt;5,'Raw Data'!N782&lt;=5.5),'Bảng Giá'!$B$16,IF(AND('Raw Data'!N782&gt;5.5,'Raw Data'!N782&lt;=6),'Bảng Giá'!$B$17,'Bảng Giá'!$B$18)))))))))))))))</f>
        <v>0.5&lt;x&lt;=1</v>
      </c>
      <c r="Q782" s="48">
        <f t="shared" si="75"/>
        <v>-8.8105726872246704E-3</v>
      </c>
      <c r="R782">
        <f t="shared" si="76"/>
        <v>27000</v>
      </c>
      <c r="S782">
        <f t="shared" si="77"/>
        <v>4300</v>
      </c>
    </row>
    <row r="783" spans="1:19" x14ac:dyDescent="0.25">
      <c r="A783" s="12">
        <v>782</v>
      </c>
      <c r="B783" s="12" t="s">
        <v>293</v>
      </c>
      <c r="C783" s="18">
        <v>31677136933913</v>
      </c>
      <c r="D783" s="17">
        <v>43014.018220370373</v>
      </c>
      <c r="E783" s="23">
        <v>43015.74110003472</v>
      </c>
      <c r="F783" s="13" t="s">
        <v>302</v>
      </c>
      <c r="G783" s="24">
        <v>5989.2</v>
      </c>
      <c r="H783" s="12" t="s">
        <v>76</v>
      </c>
      <c r="I783" s="12" t="s">
        <v>440</v>
      </c>
      <c r="J783" s="37">
        <f>INDEX('Bảng Giá'!$C$3:$H$18,MATCH('Raw Data'!P783,'Bảng Giá'!$B$3:$B$18,0),MATCH('Raw Data'!M783,'Bảng Giá'!$C$2:$H$2,0))</f>
        <v>62000</v>
      </c>
      <c r="K783" s="12">
        <v>62400</v>
      </c>
      <c r="L783" s="36">
        <f t="shared" si="72"/>
        <v>1.7228796643466922</v>
      </c>
      <c r="M783" t="str">
        <f>'References data'!H784</f>
        <v>Nội Vùng</v>
      </c>
      <c r="N783">
        <f t="shared" si="73"/>
        <v>5.9891999999999994</v>
      </c>
      <c r="O783">
        <f t="shared" si="74"/>
        <v>-400</v>
      </c>
      <c r="P783" t="str">
        <f>IF(AND(N783&gt;0,N783&lt;=0.05),'Bảng Giá'!$B$3,IF(AND(N783&lt;=0.1,N783&gt;0.05),'Bảng Giá'!$B$4,IF(AND('Raw Data'!N783&gt;0.1,'Raw Data'!N783&lt;=0.25),'Bảng Giá'!$B$5,IF(AND('Raw Data'!N783&gt;0.25,'Raw Data'!N783&lt;=0.5),'Bảng Giá'!$B$6,IF(AND('Raw Data'!N783&gt;0.5,'Raw Data'!N783&lt;=1),'Bảng Giá'!$B$7,IF(AND('Raw Data'!N783&gt;1,'Raw Data'!N783&lt;=1.5),'Bảng Giá'!$B$8,IF(AND('Raw Data'!N783&gt;1.5,'Raw Data'!N783&lt;=2),'Bảng Giá'!$B$9,IF(AND('Raw Data'!N783&gt;2,'Raw Data'!N783&lt;=2.5),'Bảng Giá'!$B$10,IF(AND('Raw Data'!N783&gt;2.5,'Raw Data'!N783&lt;=3),'Bảng Giá'!$B$11,IF(AND('Raw Data'!N783&gt;3,'Raw Data'!N783&lt;=3.5),'Bảng Giá'!$B$12,IF(AND('Raw Data'!N783&gt;3.5,'Raw Data'!N783&lt;=4),'Bảng Giá'!$B$13,IF(AND('Raw Data'!N783&gt;4,'Raw Data'!N783&lt;=4.5),'Bảng Giá'!$B$14,IF(AND('Raw Data'!N783&gt;4.5,'Raw Data'!N783&lt;=5),'Bảng Giá'!$B$15,IF(AND('Raw Data'!N783&gt;5,'Raw Data'!N783&lt;=5.5),'Bảng Giá'!$B$16,IF(AND('Raw Data'!N783&gt;5.5,'Raw Data'!N783&lt;=6),'Bảng Giá'!$B$17,'Bảng Giá'!$B$18)))))))))))))))</f>
        <v>5.5&lt;x&lt;=6</v>
      </c>
      <c r="Q783" s="48">
        <f t="shared" si="75"/>
        <v>-6.41025641025641E-3</v>
      </c>
      <c r="R783">
        <f t="shared" si="76"/>
        <v>74400</v>
      </c>
      <c r="S783">
        <f t="shared" si="77"/>
        <v>12000</v>
      </c>
    </row>
    <row r="784" spans="1:19" x14ac:dyDescent="0.25">
      <c r="A784" s="12">
        <v>783</v>
      </c>
      <c r="B784" s="12" t="s">
        <v>293</v>
      </c>
      <c r="C784" s="18">
        <v>31677136934303</v>
      </c>
      <c r="D784" s="17">
        <v>43014.007695914355</v>
      </c>
      <c r="E784" s="23">
        <v>43015.771876539351</v>
      </c>
      <c r="F784" s="13" t="s">
        <v>302</v>
      </c>
      <c r="G784" s="24">
        <v>750</v>
      </c>
      <c r="H784" s="12" t="s">
        <v>76</v>
      </c>
      <c r="I784" s="12" t="s">
        <v>279</v>
      </c>
      <c r="J784" s="37">
        <f>INDEX('Bảng Giá'!$C$3:$H$18,MATCH('Raw Data'!P784,'Bảng Giá'!$B$3:$B$18,0),MATCH('Raw Data'!M784,'Bảng Giá'!$C$2:$H$2,0))</f>
        <v>32500</v>
      </c>
      <c r="K784" s="12">
        <v>31700</v>
      </c>
      <c r="L784" s="36">
        <f t="shared" si="72"/>
        <v>1.7641806249957881</v>
      </c>
      <c r="M784" t="str">
        <f>'References data'!H785</f>
        <v>Liên Vùng</v>
      </c>
      <c r="N784">
        <f t="shared" si="73"/>
        <v>0.75</v>
      </c>
      <c r="O784">
        <f t="shared" si="74"/>
        <v>800</v>
      </c>
      <c r="P784" t="str">
        <f>IF(AND(N784&gt;0,N784&lt;=0.05),'Bảng Giá'!$B$3,IF(AND(N784&lt;=0.1,N784&gt;0.05),'Bảng Giá'!$B$4,IF(AND('Raw Data'!N784&gt;0.1,'Raw Data'!N784&lt;=0.25),'Bảng Giá'!$B$5,IF(AND('Raw Data'!N784&gt;0.25,'Raw Data'!N784&lt;=0.5),'Bảng Giá'!$B$6,IF(AND('Raw Data'!N784&gt;0.5,'Raw Data'!N784&lt;=1),'Bảng Giá'!$B$7,IF(AND('Raw Data'!N784&gt;1,'Raw Data'!N784&lt;=1.5),'Bảng Giá'!$B$8,IF(AND('Raw Data'!N784&gt;1.5,'Raw Data'!N784&lt;=2),'Bảng Giá'!$B$9,IF(AND('Raw Data'!N784&gt;2,'Raw Data'!N784&lt;=2.5),'Bảng Giá'!$B$10,IF(AND('Raw Data'!N784&gt;2.5,'Raw Data'!N784&lt;=3),'Bảng Giá'!$B$11,IF(AND('Raw Data'!N784&gt;3,'Raw Data'!N784&lt;=3.5),'Bảng Giá'!$B$12,IF(AND('Raw Data'!N784&gt;3.5,'Raw Data'!N784&lt;=4),'Bảng Giá'!$B$13,IF(AND('Raw Data'!N784&gt;4,'Raw Data'!N784&lt;=4.5),'Bảng Giá'!$B$14,IF(AND('Raw Data'!N784&gt;4.5,'Raw Data'!N784&lt;=5),'Bảng Giá'!$B$15,IF(AND('Raw Data'!N784&gt;5,'Raw Data'!N784&lt;=5.5),'Bảng Giá'!$B$16,IF(AND('Raw Data'!N784&gt;5.5,'Raw Data'!N784&lt;=6),'Bảng Giá'!$B$17,'Bảng Giá'!$B$18)))))))))))))))</f>
        <v>0.5&lt;x&lt;=1</v>
      </c>
      <c r="Q784" s="48">
        <f t="shared" si="75"/>
        <v>2.5236593059936908E-2</v>
      </c>
      <c r="R784">
        <f t="shared" si="76"/>
        <v>39000</v>
      </c>
      <c r="S784">
        <f t="shared" si="77"/>
        <v>7300</v>
      </c>
    </row>
    <row r="785" spans="1:19" x14ac:dyDescent="0.25">
      <c r="A785" s="12">
        <v>784</v>
      </c>
      <c r="B785" s="12" t="s">
        <v>293</v>
      </c>
      <c r="C785" s="18">
        <v>31677136935294</v>
      </c>
      <c r="D785" s="17">
        <v>43013.93681979167</v>
      </c>
      <c r="E785" s="23">
        <v>43015.444659918983</v>
      </c>
      <c r="F785" s="13" t="s">
        <v>302</v>
      </c>
      <c r="G785" s="24">
        <v>300</v>
      </c>
      <c r="H785" s="12" t="s">
        <v>76</v>
      </c>
      <c r="I785" s="12" t="s">
        <v>279</v>
      </c>
      <c r="J785" s="37">
        <f>INDEX('Bảng Giá'!$C$3:$H$18,MATCH('Raw Data'!P785,'Bảng Giá'!$B$3:$B$18,0),MATCH('Raw Data'!M785,'Bảng Giá'!$C$2:$H$2,0))</f>
        <v>26000</v>
      </c>
      <c r="K785" s="12">
        <v>25400</v>
      </c>
      <c r="L785" s="36">
        <f t="shared" si="72"/>
        <v>1.5078401273131021</v>
      </c>
      <c r="M785" t="str">
        <f>'References data'!H786</f>
        <v>Liên Vùng</v>
      </c>
      <c r="N785">
        <f t="shared" si="73"/>
        <v>0.3</v>
      </c>
      <c r="O785">
        <f t="shared" si="74"/>
        <v>600</v>
      </c>
      <c r="P785" t="str">
        <f>IF(AND(N785&gt;0,N785&lt;=0.05),'Bảng Giá'!$B$3,IF(AND(N785&lt;=0.1,N785&gt;0.05),'Bảng Giá'!$B$4,IF(AND('Raw Data'!N785&gt;0.1,'Raw Data'!N785&lt;=0.25),'Bảng Giá'!$B$5,IF(AND('Raw Data'!N785&gt;0.25,'Raw Data'!N785&lt;=0.5),'Bảng Giá'!$B$6,IF(AND('Raw Data'!N785&gt;0.5,'Raw Data'!N785&lt;=1),'Bảng Giá'!$B$7,IF(AND('Raw Data'!N785&gt;1,'Raw Data'!N785&lt;=1.5),'Bảng Giá'!$B$8,IF(AND('Raw Data'!N785&gt;1.5,'Raw Data'!N785&lt;=2),'Bảng Giá'!$B$9,IF(AND('Raw Data'!N785&gt;2,'Raw Data'!N785&lt;=2.5),'Bảng Giá'!$B$10,IF(AND('Raw Data'!N785&gt;2.5,'Raw Data'!N785&lt;=3),'Bảng Giá'!$B$11,IF(AND('Raw Data'!N785&gt;3,'Raw Data'!N785&lt;=3.5),'Bảng Giá'!$B$12,IF(AND('Raw Data'!N785&gt;3.5,'Raw Data'!N785&lt;=4),'Bảng Giá'!$B$13,IF(AND('Raw Data'!N785&gt;4,'Raw Data'!N785&lt;=4.5),'Bảng Giá'!$B$14,IF(AND('Raw Data'!N785&gt;4.5,'Raw Data'!N785&lt;=5),'Bảng Giá'!$B$15,IF(AND('Raw Data'!N785&gt;5,'Raw Data'!N785&lt;=5.5),'Bảng Giá'!$B$16,IF(AND('Raw Data'!N785&gt;5.5,'Raw Data'!N785&lt;=6),'Bảng Giá'!$B$17,'Bảng Giá'!$B$18)))))))))))))))</f>
        <v>0.25&lt;x&lt;=0.5</v>
      </c>
      <c r="Q785" s="48">
        <f t="shared" si="75"/>
        <v>2.3622047244094488E-2</v>
      </c>
      <c r="R785">
        <f t="shared" si="76"/>
        <v>31200</v>
      </c>
      <c r="S785">
        <f t="shared" si="77"/>
        <v>5800</v>
      </c>
    </row>
    <row r="786" spans="1:19" x14ac:dyDescent="0.25">
      <c r="A786" s="12">
        <v>785</v>
      </c>
      <c r="B786" s="12" t="s">
        <v>293</v>
      </c>
      <c r="C786" s="18">
        <v>31677136980125</v>
      </c>
      <c r="D786" s="17">
        <v>43020.726720682869</v>
      </c>
      <c r="E786" s="23">
        <v>43022.683272835646</v>
      </c>
      <c r="F786" s="13" t="s">
        <v>302</v>
      </c>
      <c r="G786" s="24">
        <v>3500</v>
      </c>
      <c r="H786" s="12" t="s">
        <v>76</v>
      </c>
      <c r="I786" s="12" t="s">
        <v>450</v>
      </c>
      <c r="J786" s="37">
        <f>INDEX('Bảng Giá'!$C$3:$H$18,MATCH('Raw Data'!P786,'Bảng Giá'!$B$3:$B$18,0),MATCH('Raw Data'!M786,'Bảng Giá'!$C$2:$H$2,0))</f>
        <v>47500</v>
      </c>
      <c r="K786" s="12">
        <v>51800</v>
      </c>
      <c r="L786" s="36">
        <f t="shared" si="72"/>
        <v>1.9565521527765668</v>
      </c>
      <c r="M786" t="str">
        <f>'References data'!H787</f>
        <v>Nội Vùng</v>
      </c>
      <c r="N786">
        <f t="shared" si="73"/>
        <v>3.5</v>
      </c>
      <c r="O786">
        <f t="shared" si="74"/>
        <v>-4300</v>
      </c>
      <c r="P786" t="str">
        <f>IF(AND(N786&gt;0,N786&lt;=0.05),'Bảng Giá'!$B$3,IF(AND(N786&lt;=0.1,N786&gt;0.05),'Bảng Giá'!$B$4,IF(AND('Raw Data'!N786&gt;0.1,'Raw Data'!N786&lt;=0.25),'Bảng Giá'!$B$5,IF(AND('Raw Data'!N786&gt;0.25,'Raw Data'!N786&lt;=0.5),'Bảng Giá'!$B$6,IF(AND('Raw Data'!N786&gt;0.5,'Raw Data'!N786&lt;=1),'Bảng Giá'!$B$7,IF(AND('Raw Data'!N786&gt;1,'Raw Data'!N786&lt;=1.5),'Bảng Giá'!$B$8,IF(AND('Raw Data'!N786&gt;1.5,'Raw Data'!N786&lt;=2),'Bảng Giá'!$B$9,IF(AND('Raw Data'!N786&gt;2,'Raw Data'!N786&lt;=2.5),'Bảng Giá'!$B$10,IF(AND('Raw Data'!N786&gt;2.5,'Raw Data'!N786&lt;=3),'Bảng Giá'!$B$11,IF(AND('Raw Data'!N786&gt;3,'Raw Data'!N786&lt;=3.5),'Bảng Giá'!$B$12,IF(AND('Raw Data'!N786&gt;3.5,'Raw Data'!N786&lt;=4),'Bảng Giá'!$B$13,IF(AND('Raw Data'!N786&gt;4,'Raw Data'!N786&lt;=4.5),'Bảng Giá'!$B$14,IF(AND('Raw Data'!N786&gt;4.5,'Raw Data'!N786&lt;=5),'Bảng Giá'!$B$15,IF(AND('Raw Data'!N786&gt;5,'Raw Data'!N786&lt;=5.5),'Bảng Giá'!$B$16,IF(AND('Raw Data'!N786&gt;5.5,'Raw Data'!N786&lt;=6),'Bảng Giá'!$B$17,'Bảng Giá'!$B$18)))))))))))))))</f>
        <v>3&lt;x&lt;=3.5</v>
      </c>
      <c r="Q786" s="48">
        <f t="shared" si="75"/>
        <v>-8.3011583011583012E-2</v>
      </c>
      <c r="R786">
        <f t="shared" si="76"/>
        <v>57000</v>
      </c>
      <c r="S786">
        <f t="shared" si="77"/>
        <v>5200</v>
      </c>
    </row>
    <row r="787" spans="1:19" x14ac:dyDescent="0.25">
      <c r="A787" s="12">
        <v>786</v>
      </c>
      <c r="B787" s="12" t="s">
        <v>293</v>
      </c>
      <c r="C787" s="18">
        <v>31677136978535</v>
      </c>
      <c r="D787" s="17">
        <v>43020.723063229168</v>
      </c>
      <c r="E787" s="23">
        <v>43021.654936192128</v>
      </c>
      <c r="F787" s="13" t="s">
        <v>302</v>
      </c>
      <c r="G787" s="24">
        <v>200</v>
      </c>
      <c r="H787" s="12" t="s">
        <v>76</v>
      </c>
      <c r="I787" s="12" t="s">
        <v>451</v>
      </c>
      <c r="J787" s="37">
        <f>INDEX('Bảng Giá'!$C$3:$H$18,MATCH('Raw Data'!P787,'Bảng Giá'!$B$3:$B$18,0),MATCH('Raw Data'!M787,'Bảng Giá'!$C$2:$H$2,0))</f>
        <v>20000</v>
      </c>
      <c r="K787" s="12">
        <v>20100</v>
      </c>
      <c r="L787" s="36">
        <f t="shared" si="72"/>
        <v>0.93187296295945998</v>
      </c>
      <c r="M787" t="str">
        <f>'References data'!H788</f>
        <v>Nội Vùng</v>
      </c>
      <c r="N787">
        <f t="shared" si="73"/>
        <v>0.2</v>
      </c>
      <c r="O787">
        <f t="shared" si="74"/>
        <v>-100</v>
      </c>
      <c r="P787" t="str">
        <f>IF(AND(N787&gt;0,N787&lt;=0.05),'Bảng Giá'!$B$3,IF(AND(N787&lt;=0.1,N787&gt;0.05),'Bảng Giá'!$B$4,IF(AND('Raw Data'!N787&gt;0.1,'Raw Data'!N787&lt;=0.25),'Bảng Giá'!$B$5,IF(AND('Raw Data'!N787&gt;0.25,'Raw Data'!N787&lt;=0.5),'Bảng Giá'!$B$6,IF(AND('Raw Data'!N787&gt;0.5,'Raw Data'!N787&lt;=1),'Bảng Giá'!$B$7,IF(AND('Raw Data'!N787&gt;1,'Raw Data'!N787&lt;=1.5),'Bảng Giá'!$B$8,IF(AND('Raw Data'!N787&gt;1.5,'Raw Data'!N787&lt;=2),'Bảng Giá'!$B$9,IF(AND('Raw Data'!N787&gt;2,'Raw Data'!N787&lt;=2.5),'Bảng Giá'!$B$10,IF(AND('Raw Data'!N787&gt;2.5,'Raw Data'!N787&lt;=3),'Bảng Giá'!$B$11,IF(AND('Raw Data'!N787&gt;3,'Raw Data'!N787&lt;=3.5),'Bảng Giá'!$B$12,IF(AND('Raw Data'!N787&gt;3.5,'Raw Data'!N787&lt;=4),'Bảng Giá'!$B$13,IF(AND('Raw Data'!N787&gt;4,'Raw Data'!N787&lt;=4.5),'Bảng Giá'!$B$14,IF(AND('Raw Data'!N787&gt;4.5,'Raw Data'!N787&lt;=5),'Bảng Giá'!$B$15,IF(AND('Raw Data'!N787&gt;5,'Raw Data'!N787&lt;=5.5),'Bảng Giá'!$B$16,IF(AND('Raw Data'!N787&gt;5.5,'Raw Data'!N787&lt;=6),'Bảng Giá'!$B$17,'Bảng Giá'!$B$18)))))))))))))))</f>
        <v>0.1&lt;x&lt;=0.25</v>
      </c>
      <c r="Q787" s="48">
        <f t="shared" si="75"/>
        <v>-4.9751243781094526E-3</v>
      </c>
      <c r="R787">
        <f t="shared" si="76"/>
        <v>24000</v>
      </c>
      <c r="S787">
        <f t="shared" si="77"/>
        <v>3900</v>
      </c>
    </row>
    <row r="788" spans="1:19" x14ac:dyDescent="0.25">
      <c r="A788" s="12">
        <v>787</v>
      </c>
      <c r="B788" s="12" t="s">
        <v>293</v>
      </c>
      <c r="C788" s="18">
        <v>31677136981081</v>
      </c>
      <c r="D788" s="17">
        <v>43020.72307832176</v>
      </c>
      <c r="E788" s="23">
        <v>43022.387100810185</v>
      </c>
      <c r="F788" s="13" t="s">
        <v>302</v>
      </c>
      <c r="G788" s="24">
        <v>1100</v>
      </c>
      <c r="H788" s="12" t="s">
        <v>76</v>
      </c>
      <c r="I788" s="12" t="s">
        <v>452</v>
      </c>
      <c r="J788" s="37">
        <f>INDEX('Bảng Giá'!$C$3:$H$18,MATCH('Raw Data'!P788,'Bảng Giá'!$B$3:$B$18,0),MATCH('Raw Data'!M788,'Bảng Giá'!$C$2:$H$2,0))</f>
        <v>27500</v>
      </c>
      <c r="K788" s="12">
        <v>27700</v>
      </c>
      <c r="L788" s="36">
        <f t="shared" si="72"/>
        <v>1.6640224884249619</v>
      </c>
      <c r="M788" t="str">
        <f>'References data'!H789</f>
        <v>Nội Vùng</v>
      </c>
      <c r="N788">
        <f t="shared" si="73"/>
        <v>1.1000000000000001</v>
      </c>
      <c r="O788">
        <f t="shared" si="74"/>
        <v>-200</v>
      </c>
      <c r="P788" t="str">
        <f>IF(AND(N788&gt;0,N788&lt;=0.05),'Bảng Giá'!$B$3,IF(AND(N788&lt;=0.1,N788&gt;0.05),'Bảng Giá'!$B$4,IF(AND('Raw Data'!N788&gt;0.1,'Raw Data'!N788&lt;=0.25),'Bảng Giá'!$B$5,IF(AND('Raw Data'!N788&gt;0.25,'Raw Data'!N788&lt;=0.5),'Bảng Giá'!$B$6,IF(AND('Raw Data'!N788&gt;0.5,'Raw Data'!N788&lt;=1),'Bảng Giá'!$B$7,IF(AND('Raw Data'!N788&gt;1,'Raw Data'!N788&lt;=1.5),'Bảng Giá'!$B$8,IF(AND('Raw Data'!N788&gt;1.5,'Raw Data'!N788&lt;=2),'Bảng Giá'!$B$9,IF(AND('Raw Data'!N788&gt;2,'Raw Data'!N788&lt;=2.5),'Bảng Giá'!$B$10,IF(AND('Raw Data'!N788&gt;2.5,'Raw Data'!N788&lt;=3),'Bảng Giá'!$B$11,IF(AND('Raw Data'!N788&gt;3,'Raw Data'!N788&lt;=3.5),'Bảng Giá'!$B$12,IF(AND('Raw Data'!N788&gt;3.5,'Raw Data'!N788&lt;=4),'Bảng Giá'!$B$13,IF(AND('Raw Data'!N788&gt;4,'Raw Data'!N788&lt;=4.5),'Bảng Giá'!$B$14,IF(AND('Raw Data'!N788&gt;4.5,'Raw Data'!N788&lt;=5),'Bảng Giá'!$B$15,IF(AND('Raw Data'!N788&gt;5,'Raw Data'!N788&lt;=5.5),'Bảng Giá'!$B$16,IF(AND('Raw Data'!N788&gt;5.5,'Raw Data'!N788&lt;=6),'Bảng Giá'!$B$17,'Bảng Giá'!$B$18)))))))))))))))</f>
        <v>1&lt;x&lt;=1.5</v>
      </c>
      <c r="Q788" s="48">
        <f t="shared" si="75"/>
        <v>-7.2202166064981952E-3</v>
      </c>
      <c r="R788">
        <f t="shared" si="76"/>
        <v>33000</v>
      </c>
      <c r="S788">
        <f t="shared" si="77"/>
        <v>5300</v>
      </c>
    </row>
    <row r="789" spans="1:19" x14ac:dyDescent="0.25">
      <c r="A789" s="12">
        <v>788</v>
      </c>
      <c r="B789" s="12" t="s">
        <v>293</v>
      </c>
      <c r="C789" s="18">
        <v>31677136924574</v>
      </c>
      <c r="D789" s="17">
        <v>43016.435667592596</v>
      </c>
      <c r="E789" s="23">
        <v>43018.710892858799</v>
      </c>
      <c r="F789" s="13" t="s">
        <v>302</v>
      </c>
      <c r="G789" s="24">
        <v>400</v>
      </c>
      <c r="H789" s="12" t="s">
        <v>76</v>
      </c>
      <c r="I789" s="12" t="s">
        <v>453</v>
      </c>
      <c r="J789" s="37">
        <f>INDEX('Bảng Giá'!$C$3:$H$18,MATCH('Raw Data'!P789,'Bảng Giá'!$B$3:$B$18,0),MATCH('Raw Data'!M789,'Bảng Giá'!$C$2:$H$2,0))</f>
        <v>26000</v>
      </c>
      <c r="K789" s="12">
        <v>25400</v>
      </c>
      <c r="L789" s="36">
        <f t="shared" si="72"/>
        <v>2.2752252662030514</v>
      </c>
      <c r="M789" t="str">
        <f>'References data'!H790</f>
        <v>Liên Vùng</v>
      </c>
      <c r="N789">
        <f t="shared" si="73"/>
        <v>0.4</v>
      </c>
      <c r="O789">
        <f t="shared" si="74"/>
        <v>600</v>
      </c>
      <c r="P789" t="str">
        <f>IF(AND(N789&gt;0,N789&lt;=0.05),'Bảng Giá'!$B$3,IF(AND(N789&lt;=0.1,N789&gt;0.05),'Bảng Giá'!$B$4,IF(AND('Raw Data'!N789&gt;0.1,'Raw Data'!N789&lt;=0.25),'Bảng Giá'!$B$5,IF(AND('Raw Data'!N789&gt;0.25,'Raw Data'!N789&lt;=0.5),'Bảng Giá'!$B$6,IF(AND('Raw Data'!N789&gt;0.5,'Raw Data'!N789&lt;=1),'Bảng Giá'!$B$7,IF(AND('Raw Data'!N789&gt;1,'Raw Data'!N789&lt;=1.5),'Bảng Giá'!$B$8,IF(AND('Raw Data'!N789&gt;1.5,'Raw Data'!N789&lt;=2),'Bảng Giá'!$B$9,IF(AND('Raw Data'!N789&gt;2,'Raw Data'!N789&lt;=2.5),'Bảng Giá'!$B$10,IF(AND('Raw Data'!N789&gt;2.5,'Raw Data'!N789&lt;=3),'Bảng Giá'!$B$11,IF(AND('Raw Data'!N789&gt;3,'Raw Data'!N789&lt;=3.5),'Bảng Giá'!$B$12,IF(AND('Raw Data'!N789&gt;3.5,'Raw Data'!N789&lt;=4),'Bảng Giá'!$B$13,IF(AND('Raw Data'!N789&gt;4,'Raw Data'!N789&lt;=4.5),'Bảng Giá'!$B$14,IF(AND('Raw Data'!N789&gt;4.5,'Raw Data'!N789&lt;=5),'Bảng Giá'!$B$15,IF(AND('Raw Data'!N789&gt;5,'Raw Data'!N789&lt;=5.5),'Bảng Giá'!$B$16,IF(AND('Raw Data'!N789&gt;5.5,'Raw Data'!N789&lt;=6),'Bảng Giá'!$B$17,'Bảng Giá'!$B$18)))))))))))))))</f>
        <v>0.25&lt;x&lt;=0.5</v>
      </c>
      <c r="Q789" s="48">
        <f t="shared" si="75"/>
        <v>2.3622047244094488E-2</v>
      </c>
      <c r="R789">
        <f t="shared" si="76"/>
        <v>31200</v>
      </c>
      <c r="S789">
        <f t="shared" si="77"/>
        <v>5800</v>
      </c>
    </row>
    <row r="790" spans="1:19" x14ac:dyDescent="0.25">
      <c r="A790" s="12">
        <v>789</v>
      </c>
      <c r="B790" s="12" t="s">
        <v>293</v>
      </c>
      <c r="C790" s="18">
        <v>31677136934378</v>
      </c>
      <c r="D790" s="17">
        <v>43013.936752777779</v>
      </c>
      <c r="E790" s="23">
        <v>43015.56975289352</v>
      </c>
      <c r="F790" s="13" t="s">
        <v>302</v>
      </c>
      <c r="G790" s="24">
        <v>2900</v>
      </c>
      <c r="H790" s="12" t="s">
        <v>76</v>
      </c>
      <c r="I790" s="12" t="s">
        <v>178</v>
      </c>
      <c r="J790" s="37">
        <f>INDEX('Bảng Giá'!$C$3:$H$18,MATCH('Raw Data'!P790,'Bảng Giá'!$B$3:$B$18,0),MATCH('Raw Data'!M790,'Bảng Giá'!$C$2:$H$2,0))</f>
        <v>42500</v>
      </c>
      <c r="K790" s="12">
        <v>42800</v>
      </c>
      <c r="L790" s="36">
        <f t="shared" si="72"/>
        <v>1.6330001157402876</v>
      </c>
      <c r="M790" t="str">
        <f>'References data'!H791</f>
        <v>Nội Vùng</v>
      </c>
      <c r="N790">
        <f t="shared" si="73"/>
        <v>2.9</v>
      </c>
      <c r="O790">
        <f t="shared" si="74"/>
        <v>-300</v>
      </c>
      <c r="P790" t="str">
        <f>IF(AND(N790&gt;0,N790&lt;=0.05),'Bảng Giá'!$B$3,IF(AND(N790&lt;=0.1,N790&gt;0.05),'Bảng Giá'!$B$4,IF(AND('Raw Data'!N790&gt;0.1,'Raw Data'!N790&lt;=0.25),'Bảng Giá'!$B$5,IF(AND('Raw Data'!N790&gt;0.25,'Raw Data'!N790&lt;=0.5),'Bảng Giá'!$B$6,IF(AND('Raw Data'!N790&gt;0.5,'Raw Data'!N790&lt;=1),'Bảng Giá'!$B$7,IF(AND('Raw Data'!N790&gt;1,'Raw Data'!N790&lt;=1.5),'Bảng Giá'!$B$8,IF(AND('Raw Data'!N790&gt;1.5,'Raw Data'!N790&lt;=2),'Bảng Giá'!$B$9,IF(AND('Raw Data'!N790&gt;2,'Raw Data'!N790&lt;=2.5),'Bảng Giá'!$B$10,IF(AND('Raw Data'!N790&gt;2.5,'Raw Data'!N790&lt;=3),'Bảng Giá'!$B$11,IF(AND('Raw Data'!N790&gt;3,'Raw Data'!N790&lt;=3.5),'Bảng Giá'!$B$12,IF(AND('Raw Data'!N790&gt;3.5,'Raw Data'!N790&lt;=4),'Bảng Giá'!$B$13,IF(AND('Raw Data'!N790&gt;4,'Raw Data'!N790&lt;=4.5),'Bảng Giá'!$B$14,IF(AND('Raw Data'!N790&gt;4.5,'Raw Data'!N790&lt;=5),'Bảng Giá'!$B$15,IF(AND('Raw Data'!N790&gt;5,'Raw Data'!N790&lt;=5.5),'Bảng Giá'!$B$16,IF(AND('Raw Data'!N790&gt;5.5,'Raw Data'!N790&lt;=6),'Bảng Giá'!$B$17,'Bảng Giá'!$B$18)))))))))))))))</f>
        <v>2.5&lt;x&lt;=3</v>
      </c>
      <c r="Q790" s="48">
        <f t="shared" si="75"/>
        <v>-7.0093457943925233E-3</v>
      </c>
      <c r="R790">
        <f t="shared" si="76"/>
        <v>51000</v>
      </c>
      <c r="S790">
        <f t="shared" si="77"/>
        <v>8200</v>
      </c>
    </row>
    <row r="791" spans="1:19" x14ac:dyDescent="0.25">
      <c r="A791" s="12">
        <v>790</v>
      </c>
      <c r="B791" s="12" t="s">
        <v>293</v>
      </c>
      <c r="C791" s="18">
        <v>31677136911365</v>
      </c>
      <c r="D791" s="17">
        <v>43010.75905497685</v>
      </c>
      <c r="E791" s="23">
        <v>43012.761099537034</v>
      </c>
      <c r="F791" s="13" t="s">
        <v>302</v>
      </c>
      <c r="G791" s="24">
        <v>730</v>
      </c>
      <c r="H791" s="12" t="s">
        <v>76</v>
      </c>
      <c r="I791" s="12" t="s">
        <v>279</v>
      </c>
      <c r="J791" s="37">
        <f>INDEX('Bảng Giá'!$C$3:$H$18,MATCH('Raw Data'!P791,'Bảng Giá'!$B$3:$B$18,0),MATCH('Raw Data'!M791,'Bảng Giá'!$C$2:$H$2,0))</f>
        <v>32500</v>
      </c>
      <c r="K791" s="12">
        <v>31700</v>
      </c>
      <c r="L791" s="36">
        <f t="shared" si="72"/>
        <v>2.0020445601840038</v>
      </c>
      <c r="M791" t="str">
        <f>'References data'!H792</f>
        <v>Liên Vùng</v>
      </c>
      <c r="N791">
        <f t="shared" si="73"/>
        <v>0.73</v>
      </c>
      <c r="O791">
        <f t="shared" si="74"/>
        <v>800</v>
      </c>
      <c r="P791" t="str">
        <f>IF(AND(N791&gt;0,N791&lt;=0.05),'Bảng Giá'!$B$3,IF(AND(N791&lt;=0.1,N791&gt;0.05),'Bảng Giá'!$B$4,IF(AND('Raw Data'!N791&gt;0.1,'Raw Data'!N791&lt;=0.25),'Bảng Giá'!$B$5,IF(AND('Raw Data'!N791&gt;0.25,'Raw Data'!N791&lt;=0.5),'Bảng Giá'!$B$6,IF(AND('Raw Data'!N791&gt;0.5,'Raw Data'!N791&lt;=1),'Bảng Giá'!$B$7,IF(AND('Raw Data'!N791&gt;1,'Raw Data'!N791&lt;=1.5),'Bảng Giá'!$B$8,IF(AND('Raw Data'!N791&gt;1.5,'Raw Data'!N791&lt;=2),'Bảng Giá'!$B$9,IF(AND('Raw Data'!N791&gt;2,'Raw Data'!N791&lt;=2.5),'Bảng Giá'!$B$10,IF(AND('Raw Data'!N791&gt;2.5,'Raw Data'!N791&lt;=3),'Bảng Giá'!$B$11,IF(AND('Raw Data'!N791&gt;3,'Raw Data'!N791&lt;=3.5),'Bảng Giá'!$B$12,IF(AND('Raw Data'!N791&gt;3.5,'Raw Data'!N791&lt;=4),'Bảng Giá'!$B$13,IF(AND('Raw Data'!N791&gt;4,'Raw Data'!N791&lt;=4.5),'Bảng Giá'!$B$14,IF(AND('Raw Data'!N791&gt;4.5,'Raw Data'!N791&lt;=5),'Bảng Giá'!$B$15,IF(AND('Raw Data'!N791&gt;5,'Raw Data'!N791&lt;=5.5),'Bảng Giá'!$B$16,IF(AND('Raw Data'!N791&gt;5.5,'Raw Data'!N791&lt;=6),'Bảng Giá'!$B$17,'Bảng Giá'!$B$18)))))))))))))))</f>
        <v>0.5&lt;x&lt;=1</v>
      </c>
      <c r="Q791" s="48">
        <f t="shared" si="75"/>
        <v>2.5236593059936908E-2</v>
      </c>
      <c r="R791">
        <f t="shared" si="76"/>
        <v>39000</v>
      </c>
      <c r="S791">
        <f t="shared" si="77"/>
        <v>7300</v>
      </c>
    </row>
    <row r="792" spans="1:19" x14ac:dyDescent="0.25">
      <c r="A792" s="12">
        <v>791</v>
      </c>
      <c r="B792" s="12" t="s">
        <v>293</v>
      </c>
      <c r="C792" s="18">
        <v>31677136913947</v>
      </c>
      <c r="D792" s="17">
        <v>43012.848944444442</v>
      </c>
      <c r="E792" s="23">
        <v>43013.544417627316</v>
      </c>
      <c r="F792" s="13" t="s">
        <v>302</v>
      </c>
      <c r="G792" s="24">
        <v>2200</v>
      </c>
      <c r="H792" s="12" t="s">
        <v>76</v>
      </c>
      <c r="I792" s="12" t="s">
        <v>441</v>
      </c>
      <c r="J792" s="37">
        <f>INDEX('Bảng Giá'!$C$3:$H$18,MATCH('Raw Data'!P792,'Bảng Giá'!$B$3:$B$18,0),MATCH('Raw Data'!M792,'Bảng Giá'!$C$2:$H$2,0))</f>
        <v>38000</v>
      </c>
      <c r="K792" s="12">
        <v>38200</v>
      </c>
      <c r="L792" s="36">
        <f t="shared" si="72"/>
        <v>0.69547318287368398</v>
      </c>
      <c r="M792" t="str">
        <f>'References data'!H793</f>
        <v>Nội Vùng</v>
      </c>
      <c r="N792">
        <f t="shared" si="73"/>
        <v>2.2000000000000002</v>
      </c>
      <c r="O792">
        <f t="shared" si="74"/>
        <v>-200</v>
      </c>
      <c r="P792" t="str">
        <f>IF(AND(N792&gt;0,N792&lt;=0.05),'Bảng Giá'!$B$3,IF(AND(N792&lt;=0.1,N792&gt;0.05),'Bảng Giá'!$B$4,IF(AND('Raw Data'!N792&gt;0.1,'Raw Data'!N792&lt;=0.25),'Bảng Giá'!$B$5,IF(AND('Raw Data'!N792&gt;0.25,'Raw Data'!N792&lt;=0.5),'Bảng Giá'!$B$6,IF(AND('Raw Data'!N792&gt;0.5,'Raw Data'!N792&lt;=1),'Bảng Giá'!$B$7,IF(AND('Raw Data'!N792&gt;1,'Raw Data'!N792&lt;=1.5),'Bảng Giá'!$B$8,IF(AND('Raw Data'!N792&gt;1.5,'Raw Data'!N792&lt;=2),'Bảng Giá'!$B$9,IF(AND('Raw Data'!N792&gt;2,'Raw Data'!N792&lt;=2.5),'Bảng Giá'!$B$10,IF(AND('Raw Data'!N792&gt;2.5,'Raw Data'!N792&lt;=3),'Bảng Giá'!$B$11,IF(AND('Raw Data'!N792&gt;3,'Raw Data'!N792&lt;=3.5),'Bảng Giá'!$B$12,IF(AND('Raw Data'!N792&gt;3.5,'Raw Data'!N792&lt;=4),'Bảng Giá'!$B$13,IF(AND('Raw Data'!N792&gt;4,'Raw Data'!N792&lt;=4.5),'Bảng Giá'!$B$14,IF(AND('Raw Data'!N792&gt;4.5,'Raw Data'!N792&lt;=5),'Bảng Giá'!$B$15,IF(AND('Raw Data'!N792&gt;5,'Raw Data'!N792&lt;=5.5),'Bảng Giá'!$B$16,IF(AND('Raw Data'!N792&gt;5.5,'Raw Data'!N792&lt;=6),'Bảng Giá'!$B$17,'Bảng Giá'!$B$18)))))))))))))))</f>
        <v>2&lt;x&lt;=2.5</v>
      </c>
      <c r="Q792" s="48">
        <f t="shared" si="75"/>
        <v>-5.235602094240838E-3</v>
      </c>
      <c r="R792">
        <f t="shared" si="76"/>
        <v>45600</v>
      </c>
      <c r="S792">
        <f t="shared" si="77"/>
        <v>7400</v>
      </c>
    </row>
    <row r="793" spans="1:19" x14ac:dyDescent="0.25">
      <c r="A793" s="12">
        <v>792</v>
      </c>
      <c r="B793" s="12" t="s">
        <v>293</v>
      </c>
      <c r="C793" s="18">
        <v>31677136978972</v>
      </c>
      <c r="D793" s="17">
        <v>43020.711648495373</v>
      </c>
      <c r="E793" s="23">
        <v>43022.541521030093</v>
      </c>
      <c r="F793" s="13" t="s">
        <v>302</v>
      </c>
      <c r="G793" s="24">
        <v>1480</v>
      </c>
      <c r="H793" s="12" t="s">
        <v>76</v>
      </c>
      <c r="I793" s="12" t="s">
        <v>276</v>
      </c>
      <c r="J793" s="37">
        <f>INDEX('Bảng Giá'!$C$3:$H$18,MATCH('Raw Data'!P793,'Bảng Giá'!$B$3:$B$18,0),MATCH('Raw Data'!M793,'Bảng Giá'!$C$2:$H$2,0))</f>
        <v>41000</v>
      </c>
      <c r="K793" s="12">
        <v>40000</v>
      </c>
      <c r="L793" s="36">
        <f t="shared" si="72"/>
        <v>1.8298725347194704</v>
      </c>
      <c r="M793" t="str">
        <f>'References data'!H794</f>
        <v>Liên Vùng</v>
      </c>
      <c r="N793">
        <f t="shared" si="73"/>
        <v>1.48</v>
      </c>
      <c r="O793">
        <f t="shared" si="74"/>
        <v>1000</v>
      </c>
      <c r="P793" t="str">
        <f>IF(AND(N793&gt;0,N793&lt;=0.05),'Bảng Giá'!$B$3,IF(AND(N793&lt;=0.1,N793&gt;0.05),'Bảng Giá'!$B$4,IF(AND('Raw Data'!N793&gt;0.1,'Raw Data'!N793&lt;=0.25),'Bảng Giá'!$B$5,IF(AND('Raw Data'!N793&gt;0.25,'Raw Data'!N793&lt;=0.5),'Bảng Giá'!$B$6,IF(AND('Raw Data'!N793&gt;0.5,'Raw Data'!N793&lt;=1),'Bảng Giá'!$B$7,IF(AND('Raw Data'!N793&gt;1,'Raw Data'!N793&lt;=1.5),'Bảng Giá'!$B$8,IF(AND('Raw Data'!N793&gt;1.5,'Raw Data'!N793&lt;=2),'Bảng Giá'!$B$9,IF(AND('Raw Data'!N793&gt;2,'Raw Data'!N793&lt;=2.5),'Bảng Giá'!$B$10,IF(AND('Raw Data'!N793&gt;2.5,'Raw Data'!N793&lt;=3),'Bảng Giá'!$B$11,IF(AND('Raw Data'!N793&gt;3,'Raw Data'!N793&lt;=3.5),'Bảng Giá'!$B$12,IF(AND('Raw Data'!N793&gt;3.5,'Raw Data'!N793&lt;=4),'Bảng Giá'!$B$13,IF(AND('Raw Data'!N793&gt;4,'Raw Data'!N793&lt;=4.5),'Bảng Giá'!$B$14,IF(AND('Raw Data'!N793&gt;4.5,'Raw Data'!N793&lt;=5),'Bảng Giá'!$B$15,IF(AND('Raw Data'!N793&gt;5,'Raw Data'!N793&lt;=5.5),'Bảng Giá'!$B$16,IF(AND('Raw Data'!N793&gt;5.5,'Raw Data'!N793&lt;=6),'Bảng Giá'!$B$17,'Bảng Giá'!$B$18)))))))))))))))</f>
        <v>1&lt;x&lt;=1.5</v>
      </c>
      <c r="Q793" s="48">
        <f t="shared" si="75"/>
        <v>2.5000000000000001E-2</v>
      </c>
      <c r="R793">
        <f t="shared" si="76"/>
        <v>49200</v>
      </c>
      <c r="S793">
        <f t="shared" si="77"/>
        <v>9200</v>
      </c>
    </row>
    <row r="794" spans="1:19" x14ac:dyDescent="0.25">
      <c r="A794" s="12">
        <v>793</v>
      </c>
      <c r="B794" s="12" t="s">
        <v>293</v>
      </c>
      <c r="C794" s="18">
        <v>31677136935595</v>
      </c>
      <c r="D794" s="17">
        <v>43013.936813229164</v>
      </c>
      <c r="E794" s="23">
        <v>43014.548566747682</v>
      </c>
      <c r="F794" s="13" t="s">
        <v>302</v>
      </c>
      <c r="G794" s="24">
        <v>650</v>
      </c>
      <c r="H794" s="12" t="s">
        <v>76</v>
      </c>
      <c r="I794" s="12" t="s">
        <v>454</v>
      </c>
      <c r="J794" s="37">
        <f>INDEX('Bảng Giá'!$C$3:$H$18,MATCH('Raw Data'!P794,'Bảng Giá'!$B$3:$B$18,0),MATCH('Raw Data'!M794,'Bảng Giá'!$C$2:$H$2,0))</f>
        <v>22500</v>
      </c>
      <c r="K794" s="12">
        <v>22700</v>
      </c>
      <c r="L794" s="36">
        <f t="shared" si="72"/>
        <v>0.61175351851852611</v>
      </c>
      <c r="M794" t="str">
        <f>'References data'!H795</f>
        <v>Nội Vùng</v>
      </c>
      <c r="N794">
        <f t="shared" si="73"/>
        <v>0.65</v>
      </c>
      <c r="O794">
        <f t="shared" si="74"/>
        <v>-200</v>
      </c>
      <c r="P794" t="str">
        <f>IF(AND(N794&gt;0,N794&lt;=0.05),'Bảng Giá'!$B$3,IF(AND(N794&lt;=0.1,N794&gt;0.05),'Bảng Giá'!$B$4,IF(AND('Raw Data'!N794&gt;0.1,'Raw Data'!N794&lt;=0.25),'Bảng Giá'!$B$5,IF(AND('Raw Data'!N794&gt;0.25,'Raw Data'!N794&lt;=0.5),'Bảng Giá'!$B$6,IF(AND('Raw Data'!N794&gt;0.5,'Raw Data'!N794&lt;=1),'Bảng Giá'!$B$7,IF(AND('Raw Data'!N794&gt;1,'Raw Data'!N794&lt;=1.5),'Bảng Giá'!$B$8,IF(AND('Raw Data'!N794&gt;1.5,'Raw Data'!N794&lt;=2),'Bảng Giá'!$B$9,IF(AND('Raw Data'!N794&gt;2,'Raw Data'!N794&lt;=2.5),'Bảng Giá'!$B$10,IF(AND('Raw Data'!N794&gt;2.5,'Raw Data'!N794&lt;=3),'Bảng Giá'!$B$11,IF(AND('Raw Data'!N794&gt;3,'Raw Data'!N794&lt;=3.5),'Bảng Giá'!$B$12,IF(AND('Raw Data'!N794&gt;3.5,'Raw Data'!N794&lt;=4),'Bảng Giá'!$B$13,IF(AND('Raw Data'!N794&gt;4,'Raw Data'!N794&lt;=4.5),'Bảng Giá'!$B$14,IF(AND('Raw Data'!N794&gt;4.5,'Raw Data'!N794&lt;=5),'Bảng Giá'!$B$15,IF(AND('Raw Data'!N794&gt;5,'Raw Data'!N794&lt;=5.5),'Bảng Giá'!$B$16,IF(AND('Raw Data'!N794&gt;5.5,'Raw Data'!N794&lt;=6),'Bảng Giá'!$B$17,'Bảng Giá'!$B$18)))))))))))))))</f>
        <v>0.5&lt;x&lt;=1</v>
      </c>
      <c r="Q794" s="48">
        <f t="shared" si="75"/>
        <v>-8.8105726872246704E-3</v>
      </c>
      <c r="R794">
        <f t="shared" si="76"/>
        <v>27000</v>
      </c>
      <c r="S794">
        <f t="shared" si="77"/>
        <v>4300</v>
      </c>
    </row>
    <row r="795" spans="1:19" x14ac:dyDescent="0.25">
      <c r="A795" s="12">
        <v>794</v>
      </c>
      <c r="B795" s="12" t="s">
        <v>293</v>
      </c>
      <c r="C795" s="18">
        <v>31677136934961</v>
      </c>
      <c r="D795" s="17">
        <v>43013.922011608796</v>
      </c>
      <c r="E795" s="23">
        <v>43015.791909375002</v>
      </c>
      <c r="F795" s="13" t="s">
        <v>302</v>
      </c>
      <c r="G795" s="24">
        <v>400</v>
      </c>
      <c r="H795" s="12" t="s">
        <v>76</v>
      </c>
      <c r="I795" s="12" t="s">
        <v>455</v>
      </c>
      <c r="J795" s="37">
        <f>INDEX('Bảng Giá'!$C$3:$H$18,MATCH('Raw Data'!P795,'Bảng Giá'!$B$3:$B$18,0),MATCH('Raw Data'!M795,'Bảng Giá'!$C$2:$H$2,0))</f>
        <v>20000</v>
      </c>
      <c r="K795" s="12">
        <v>20100</v>
      </c>
      <c r="L795" s="36">
        <f t="shared" si="72"/>
        <v>1.8698977662061225</v>
      </c>
      <c r="M795" t="str">
        <f>'References data'!H796</f>
        <v>Nội Vùng</v>
      </c>
      <c r="N795">
        <f t="shared" si="73"/>
        <v>0.4</v>
      </c>
      <c r="O795">
        <f t="shared" si="74"/>
        <v>-100</v>
      </c>
      <c r="P795" t="str">
        <f>IF(AND(N795&gt;0,N795&lt;=0.05),'Bảng Giá'!$B$3,IF(AND(N795&lt;=0.1,N795&gt;0.05),'Bảng Giá'!$B$4,IF(AND('Raw Data'!N795&gt;0.1,'Raw Data'!N795&lt;=0.25),'Bảng Giá'!$B$5,IF(AND('Raw Data'!N795&gt;0.25,'Raw Data'!N795&lt;=0.5),'Bảng Giá'!$B$6,IF(AND('Raw Data'!N795&gt;0.5,'Raw Data'!N795&lt;=1),'Bảng Giá'!$B$7,IF(AND('Raw Data'!N795&gt;1,'Raw Data'!N795&lt;=1.5),'Bảng Giá'!$B$8,IF(AND('Raw Data'!N795&gt;1.5,'Raw Data'!N795&lt;=2),'Bảng Giá'!$B$9,IF(AND('Raw Data'!N795&gt;2,'Raw Data'!N795&lt;=2.5),'Bảng Giá'!$B$10,IF(AND('Raw Data'!N795&gt;2.5,'Raw Data'!N795&lt;=3),'Bảng Giá'!$B$11,IF(AND('Raw Data'!N795&gt;3,'Raw Data'!N795&lt;=3.5),'Bảng Giá'!$B$12,IF(AND('Raw Data'!N795&gt;3.5,'Raw Data'!N795&lt;=4),'Bảng Giá'!$B$13,IF(AND('Raw Data'!N795&gt;4,'Raw Data'!N795&lt;=4.5),'Bảng Giá'!$B$14,IF(AND('Raw Data'!N795&gt;4.5,'Raw Data'!N795&lt;=5),'Bảng Giá'!$B$15,IF(AND('Raw Data'!N795&gt;5,'Raw Data'!N795&lt;=5.5),'Bảng Giá'!$B$16,IF(AND('Raw Data'!N795&gt;5.5,'Raw Data'!N795&lt;=6),'Bảng Giá'!$B$17,'Bảng Giá'!$B$18)))))))))))))))</f>
        <v>0.25&lt;x&lt;=0.5</v>
      </c>
      <c r="Q795" s="48">
        <f t="shared" si="75"/>
        <v>-4.9751243781094526E-3</v>
      </c>
      <c r="R795">
        <f t="shared" si="76"/>
        <v>24000</v>
      </c>
      <c r="S795">
        <f t="shared" si="77"/>
        <v>3900</v>
      </c>
    </row>
    <row r="796" spans="1:19" x14ac:dyDescent="0.25">
      <c r="A796" s="12">
        <v>795</v>
      </c>
      <c r="B796" s="12" t="s">
        <v>293</v>
      </c>
      <c r="C796" s="18">
        <v>31677136926604</v>
      </c>
      <c r="D796" s="17">
        <v>43012.634936030096</v>
      </c>
      <c r="E796" s="23">
        <v>43014.53626015046</v>
      </c>
      <c r="F796" s="13" t="s">
        <v>302</v>
      </c>
      <c r="G796" s="24">
        <v>520</v>
      </c>
      <c r="H796" s="12" t="s">
        <v>76</v>
      </c>
      <c r="I796" s="12" t="s">
        <v>456</v>
      </c>
      <c r="J796" s="37">
        <f>INDEX('Bảng Giá'!$C$3:$H$18,MATCH('Raw Data'!P796,'Bảng Giá'!$B$3:$B$18,0),MATCH('Raw Data'!M796,'Bảng Giá'!$C$2:$H$2,0))</f>
        <v>22500</v>
      </c>
      <c r="K796" s="12">
        <v>22700</v>
      </c>
      <c r="L796" s="36">
        <f t="shared" si="72"/>
        <v>1.901324120364734</v>
      </c>
      <c r="M796" t="str">
        <f>'References data'!H797</f>
        <v>Nội Vùng</v>
      </c>
      <c r="N796">
        <f t="shared" si="73"/>
        <v>0.52</v>
      </c>
      <c r="O796">
        <f t="shared" si="74"/>
        <v>-200</v>
      </c>
      <c r="P796" t="str">
        <f>IF(AND(N796&gt;0,N796&lt;=0.05),'Bảng Giá'!$B$3,IF(AND(N796&lt;=0.1,N796&gt;0.05),'Bảng Giá'!$B$4,IF(AND('Raw Data'!N796&gt;0.1,'Raw Data'!N796&lt;=0.25),'Bảng Giá'!$B$5,IF(AND('Raw Data'!N796&gt;0.25,'Raw Data'!N796&lt;=0.5),'Bảng Giá'!$B$6,IF(AND('Raw Data'!N796&gt;0.5,'Raw Data'!N796&lt;=1),'Bảng Giá'!$B$7,IF(AND('Raw Data'!N796&gt;1,'Raw Data'!N796&lt;=1.5),'Bảng Giá'!$B$8,IF(AND('Raw Data'!N796&gt;1.5,'Raw Data'!N796&lt;=2),'Bảng Giá'!$B$9,IF(AND('Raw Data'!N796&gt;2,'Raw Data'!N796&lt;=2.5),'Bảng Giá'!$B$10,IF(AND('Raw Data'!N796&gt;2.5,'Raw Data'!N796&lt;=3),'Bảng Giá'!$B$11,IF(AND('Raw Data'!N796&gt;3,'Raw Data'!N796&lt;=3.5),'Bảng Giá'!$B$12,IF(AND('Raw Data'!N796&gt;3.5,'Raw Data'!N796&lt;=4),'Bảng Giá'!$B$13,IF(AND('Raw Data'!N796&gt;4,'Raw Data'!N796&lt;=4.5),'Bảng Giá'!$B$14,IF(AND('Raw Data'!N796&gt;4.5,'Raw Data'!N796&lt;=5),'Bảng Giá'!$B$15,IF(AND('Raw Data'!N796&gt;5,'Raw Data'!N796&lt;=5.5),'Bảng Giá'!$B$16,IF(AND('Raw Data'!N796&gt;5.5,'Raw Data'!N796&lt;=6),'Bảng Giá'!$B$17,'Bảng Giá'!$B$18)))))))))))))))</f>
        <v>0.5&lt;x&lt;=1</v>
      </c>
      <c r="Q796" s="48">
        <f t="shared" si="75"/>
        <v>-8.8105726872246704E-3</v>
      </c>
      <c r="R796">
        <f t="shared" si="76"/>
        <v>27000</v>
      </c>
      <c r="S796">
        <f t="shared" si="77"/>
        <v>4300</v>
      </c>
    </row>
    <row r="797" spans="1:19" x14ac:dyDescent="0.25">
      <c r="A797" s="12">
        <v>796</v>
      </c>
      <c r="B797" s="12" t="s">
        <v>293</v>
      </c>
      <c r="C797" s="18">
        <v>31677136934392</v>
      </c>
      <c r="D797" s="17">
        <v>43018.586532986112</v>
      </c>
      <c r="E797" s="23">
        <v>43019.847923576388</v>
      </c>
      <c r="F797" s="13" t="s">
        <v>302</v>
      </c>
      <c r="G797" s="24">
        <v>9600</v>
      </c>
      <c r="H797" s="12" t="s">
        <v>76</v>
      </c>
      <c r="I797" s="12" t="s">
        <v>457</v>
      </c>
      <c r="J797" s="37">
        <f>INDEX('Bảng Giá'!$C$3:$H$18,MATCH('Raw Data'!P797,'Bảng Giá'!$B$3:$B$18,0),MATCH('Raw Data'!M797,'Bảng Giá'!$C$2:$H$2,0))</f>
        <v>3000</v>
      </c>
      <c r="K797" s="12">
        <v>84100</v>
      </c>
      <c r="L797" s="36">
        <f t="shared" si="72"/>
        <v>1.2613905902762781</v>
      </c>
      <c r="M797" t="str">
        <f>'References data'!H798</f>
        <v>Nội Vùng</v>
      </c>
      <c r="N797" s="46">
        <f t="shared" si="73"/>
        <v>9.6</v>
      </c>
      <c r="O797">
        <f t="shared" si="74"/>
        <v>-81100</v>
      </c>
      <c r="P797" t="str">
        <f>IF(AND(N797&gt;0,N797&lt;=0.05),'Bảng Giá'!$B$3,IF(AND(N797&lt;=0.1,N797&gt;0.05),'Bảng Giá'!$B$4,IF(AND('Raw Data'!N797&gt;0.1,'Raw Data'!N797&lt;=0.25),'Bảng Giá'!$B$5,IF(AND('Raw Data'!N797&gt;0.25,'Raw Data'!N797&lt;=0.5),'Bảng Giá'!$B$6,IF(AND('Raw Data'!N797&gt;0.5,'Raw Data'!N797&lt;=1),'Bảng Giá'!$B$7,IF(AND('Raw Data'!N797&gt;1,'Raw Data'!N797&lt;=1.5),'Bảng Giá'!$B$8,IF(AND('Raw Data'!N797&gt;1.5,'Raw Data'!N797&lt;=2),'Bảng Giá'!$B$9,IF(AND('Raw Data'!N797&gt;2,'Raw Data'!N797&lt;=2.5),'Bảng Giá'!$B$10,IF(AND('Raw Data'!N797&gt;2.5,'Raw Data'!N797&lt;=3),'Bảng Giá'!$B$11,IF(AND('Raw Data'!N797&gt;3,'Raw Data'!N797&lt;=3.5),'Bảng Giá'!$B$12,IF(AND('Raw Data'!N797&gt;3.5,'Raw Data'!N797&lt;=4),'Bảng Giá'!$B$13,IF(AND('Raw Data'!N797&gt;4,'Raw Data'!N797&lt;=4.5),'Bảng Giá'!$B$14,IF(AND('Raw Data'!N797&gt;4.5,'Raw Data'!N797&lt;=5),'Bảng Giá'!$B$15,IF(AND('Raw Data'!N797&gt;5,'Raw Data'!N797&lt;=5.5),'Bảng Giá'!$B$16,IF(AND('Raw Data'!N797&gt;5.5,'Raw Data'!N797&lt;=6),'Bảng Giá'!$B$17,'Bảng Giá'!$B$18)))))))))))))))</f>
        <v>Next 0.5</v>
      </c>
      <c r="Q797" s="48">
        <f t="shared" si="75"/>
        <v>-0.9643281807372176</v>
      </c>
      <c r="R797">
        <f t="shared" si="76"/>
        <v>3600</v>
      </c>
      <c r="S797">
        <f t="shared" si="77"/>
        <v>-80500</v>
      </c>
    </row>
    <row r="798" spans="1:19" x14ac:dyDescent="0.25">
      <c r="A798" s="12">
        <v>797</v>
      </c>
      <c r="B798" s="12" t="s">
        <v>293</v>
      </c>
      <c r="C798" s="18">
        <v>31677136920663</v>
      </c>
      <c r="D798" s="17">
        <v>43013.396229398146</v>
      </c>
      <c r="E798" s="23">
        <v>43014.437607870372</v>
      </c>
      <c r="F798" s="13" t="s">
        <v>302</v>
      </c>
      <c r="G798" s="24">
        <v>250</v>
      </c>
      <c r="H798" s="12" t="s">
        <v>76</v>
      </c>
      <c r="I798" s="12" t="s">
        <v>117</v>
      </c>
      <c r="J798" s="37">
        <f>INDEX('Bảng Giá'!$C$3:$H$18,MATCH('Raw Data'!P798,'Bảng Giá'!$B$3:$B$18,0),MATCH('Raw Data'!M798,'Bảng Giá'!$C$2:$H$2,0))</f>
        <v>20000</v>
      </c>
      <c r="K798" s="12">
        <v>20100</v>
      </c>
      <c r="L798" s="36">
        <f t="shared" si="72"/>
        <v>1.0413784722259152</v>
      </c>
      <c r="M798" t="str">
        <f>'References data'!H799</f>
        <v>Nội Vùng</v>
      </c>
      <c r="N798">
        <f t="shared" si="73"/>
        <v>0.25</v>
      </c>
      <c r="O798">
        <f t="shared" si="74"/>
        <v>-100</v>
      </c>
      <c r="P798" t="str">
        <f>IF(AND(N798&gt;0,N798&lt;=0.05),'Bảng Giá'!$B$3,IF(AND(N798&lt;=0.1,N798&gt;0.05),'Bảng Giá'!$B$4,IF(AND('Raw Data'!N798&gt;0.1,'Raw Data'!N798&lt;=0.25),'Bảng Giá'!$B$5,IF(AND('Raw Data'!N798&gt;0.25,'Raw Data'!N798&lt;=0.5),'Bảng Giá'!$B$6,IF(AND('Raw Data'!N798&gt;0.5,'Raw Data'!N798&lt;=1),'Bảng Giá'!$B$7,IF(AND('Raw Data'!N798&gt;1,'Raw Data'!N798&lt;=1.5),'Bảng Giá'!$B$8,IF(AND('Raw Data'!N798&gt;1.5,'Raw Data'!N798&lt;=2),'Bảng Giá'!$B$9,IF(AND('Raw Data'!N798&gt;2,'Raw Data'!N798&lt;=2.5),'Bảng Giá'!$B$10,IF(AND('Raw Data'!N798&gt;2.5,'Raw Data'!N798&lt;=3),'Bảng Giá'!$B$11,IF(AND('Raw Data'!N798&gt;3,'Raw Data'!N798&lt;=3.5),'Bảng Giá'!$B$12,IF(AND('Raw Data'!N798&gt;3.5,'Raw Data'!N798&lt;=4),'Bảng Giá'!$B$13,IF(AND('Raw Data'!N798&gt;4,'Raw Data'!N798&lt;=4.5),'Bảng Giá'!$B$14,IF(AND('Raw Data'!N798&gt;4.5,'Raw Data'!N798&lt;=5),'Bảng Giá'!$B$15,IF(AND('Raw Data'!N798&gt;5,'Raw Data'!N798&lt;=5.5),'Bảng Giá'!$B$16,IF(AND('Raw Data'!N798&gt;5.5,'Raw Data'!N798&lt;=6),'Bảng Giá'!$B$17,'Bảng Giá'!$B$18)))))))))))))))</f>
        <v>0.1&lt;x&lt;=0.25</v>
      </c>
      <c r="Q798" s="48">
        <f t="shared" si="75"/>
        <v>-4.9751243781094526E-3</v>
      </c>
      <c r="R798">
        <f t="shared" si="76"/>
        <v>24000</v>
      </c>
      <c r="S798">
        <f t="shared" si="77"/>
        <v>3900</v>
      </c>
    </row>
    <row r="799" spans="1:19" x14ac:dyDescent="0.25">
      <c r="A799" s="12">
        <v>798</v>
      </c>
      <c r="B799" s="12" t="s">
        <v>293</v>
      </c>
      <c r="C799" s="18">
        <v>31677136935797</v>
      </c>
      <c r="D799" s="17">
        <v>43013.923771493057</v>
      </c>
      <c r="E799" s="23">
        <v>43015.72171056713</v>
      </c>
      <c r="F799" s="13" t="s">
        <v>302</v>
      </c>
      <c r="G799" s="24">
        <v>5500</v>
      </c>
      <c r="H799" s="12" t="s">
        <v>76</v>
      </c>
      <c r="I799" s="12" t="s">
        <v>458</v>
      </c>
      <c r="J799" s="37">
        <f>INDEX('Bảng Giá'!$C$3:$H$18,MATCH('Raw Data'!P799,'Bảng Giá'!$B$3:$B$18,0),MATCH('Raw Data'!M799,'Bảng Giá'!$C$2:$H$2,0))</f>
        <v>59000</v>
      </c>
      <c r="K799" s="12">
        <v>62400</v>
      </c>
      <c r="L799" s="36">
        <f t="shared" si="72"/>
        <v>1.7979390740729286</v>
      </c>
      <c r="M799" t="str">
        <f>'References data'!H800</f>
        <v>Nội Vùng</v>
      </c>
      <c r="N799">
        <f t="shared" si="73"/>
        <v>5.5</v>
      </c>
      <c r="O799">
        <f t="shared" si="74"/>
        <v>-3400</v>
      </c>
      <c r="P799" t="str">
        <f>IF(AND(N799&gt;0,N799&lt;=0.05),'Bảng Giá'!$B$3,IF(AND(N799&lt;=0.1,N799&gt;0.05),'Bảng Giá'!$B$4,IF(AND('Raw Data'!N799&gt;0.1,'Raw Data'!N799&lt;=0.25),'Bảng Giá'!$B$5,IF(AND('Raw Data'!N799&gt;0.25,'Raw Data'!N799&lt;=0.5),'Bảng Giá'!$B$6,IF(AND('Raw Data'!N799&gt;0.5,'Raw Data'!N799&lt;=1),'Bảng Giá'!$B$7,IF(AND('Raw Data'!N799&gt;1,'Raw Data'!N799&lt;=1.5),'Bảng Giá'!$B$8,IF(AND('Raw Data'!N799&gt;1.5,'Raw Data'!N799&lt;=2),'Bảng Giá'!$B$9,IF(AND('Raw Data'!N799&gt;2,'Raw Data'!N799&lt;=2.5),'Bảng Giá'!$B$10,IF(AND('Raw Data'!N799&gt;2.5,'Raw Data'!N799&lt;=3),'Bảng Giá'!$B$11,IF(AND('Raw Data'!N799&gt;3,'Raw Data'!N799&lt;=3.5),'Bảng Giá'!$B$12,IF(AND('Raw Data'!N799&gt;3.5,'Raw Data'!N799&lt;=4),'Bảng Giá'!$B$13,IF(AND('Raw Data'!N799&gt;4,'Raw Data'!N799&lt;=4.5),'Bảng Giá'!$B$14,IF(AND('Raw Data'!N799&gt;4.5,'Raw Data'!N799&lt;=5),'Bảng Giá'!$B$15,IF(AND('Raw Data'!N799&gt;5,'Raw Data'!N799&lt;=5.5),'Bảng Giá'!$B$16,IF(AND('Raw Data'!N799&gt;5.5,'Raw Data'!N799&lt;=6),'Bảng Giá'!$B$17,'Bảng Giá'!$B$18)))))))))))))))</f>
        <v>5&lt;x&lt;=5.5</v>
      </c>
      <c r="Q799" s="48">
        <f t="shared" si="75"/>
        <v>-5.4487179487179488E-2</v>
      </c>
      <c r="R799">
        <f t="shared" si="76"/>
        <v>70800</v>
      </c>
      <c r="S799">
        <f t="shared" si="77"/>
        <v>8400</v>
      </c>
    </row>
    <row r="800" spans="1:19" x14ac:dyDescent="0.25">
      <c r="A800" s="12">
        <v>799</v>
      </c>
      <c r="B800" s="12" t="s">
        <v>293</v>
      </c>
      <c r="C800" s="18">
        <v>31677136933523</v>
      </c>
      <c r="D800" s="17">
        <v>43013.607883761571</v>
      </c>
      <c r="E800" s="23">
        <v>43015.742988460646</v>
      </c>
      <c r="F800" s="13" t="s">
        <v>302</v>
      </c>
      <c r="G800" s="24">
        <v>3300</v>
      </c>
      <c r="H800" s="12" t="s">
        <v>76</v>
      </c>
      <c r="I800" s="12" t="s">
        <v>445</v>
      </c>
      <c r="J800" s="37">
        <f>INDEX('Bảng Giá'!$C$3:$H$18,MATCH('Raw Data'!P800,'Bảng Giá'!$B$3:$B$18,0),MATCH('Raw Data'!M800,'Bảng Giá'!$C$2:$H$2,0))</f>
        <v>47500</v>
      </c>
      <c r="K800" s="12">
        <v>47800</v>
      </c>
      <c r="L800" s="36">
        <f t="shared" si="72"/>
        <v>2.1351046990748728</v>
      </c>
      <c r="M800" t="str">
        <f>'References data'!H801</f>
        <v>Nội Vùng</v>
      </c>
      <c r="N800">
        <f t="shared" si="73"/>
        <v>3.3</v>
      </c>
      <c r="O800">
        <f t="shared" si="74"/>
        <v>-300</v>
      </c>
      <c r="P800" t="str">
        <f>IF(AND(N800&gt;0,N800&lt;=0.05),'Bảng Giá'!$B$3,IF(AND(N800&lt;=0.1,N800&gt;0.05),'Bảng Giá'!$B$4,IF(AND('Raw Data'!N800&gt;0.1,'Raw Data'!N800&lt;=0.25),'Bảng Giá'!$B$5,IF(AND('Raw Data'!N800&gt;0.25,'Raw Data'!N800&lt;=0.5),'Bảng Giá'!$B$6,IF(AND('Raw Data'!N800&gt;0.5,'Raw Data'!N800&lt;=1),'Bảng Giá'!$B$7,IF(AND('Raw Data'!N800&gt;1,'Raw Data'!N800&lt;=1.5),'Bảng Giá'!$B$8,IF(AND('Raw Data'!N800&gt;1.5,'Raw Data'!N800&lt;=2),'Bảng Giá'!$B$9,IF(AND('Raw Data'!N800&gt;2,'Raw Data'!N800&lt;=2.5),'Bảng Giá'!$B$10,IF(AND('Raw Data'!N800&gt;2.5,'Raw Data'!N800&lt;=3),'Bảng Giá'!$B$11,IF(AND('Raw Data'!N800&gt;3,'Raw Data'!N800&lt;=3.5),'Bảng Giá'!$B$12,IF(AND('Raw Data'!N800&gt;3.5,'Raw Data'!N800&lt;=4),'Bảng Giá'!$B$13,IF(AND('Raw Data'!N800&gt;4,'Raw Data'!N800&lt;=4.5),'Bảng Giá'!$B$14,IF(AND('Raw Data'!N800&gt;4.5,'Raw Data'!N800&lt;=5),'Bảng Giá'!$B$15,IF(AND('Raw Data'!N800&gt;5,'Raw Data'!N800&lt;=5.5),'Bảng Giá'!$B$16,IF(AND('Raw Data'!N800&gt;5.5,'Raw Data'!N800&lt;=6),'Bảng Giá'!$B$17,'Bảng Giá'!$B$18)))))))))))))))</f>
        <v>3&lt;x&lt;=3.5</v>
      </c>
      <c r="Q800" s="48">
        <f t="shared" si="75"/>
        <v>-6.2761506276150627E-3</v>
      </c>
      <c r="R800">
        <f t="shared" si="76"/>
        <v>57000</v>
      </c>
      <c r="S800">
        <f t="shared" si="77"/>
        <v>9200</v>
      </c>
    </row>
    <row r="801" spans="1:19" x14ac:dyDescent="0.25">
      <c r="A801" s="12">
        <v>800</v>
      </c>
      <c r="B801" s="12" t="s">
        <v>293</v>
      </c>
      <c r="C801" s="18">
        <v>31677136911879</v>
      </c>
      <c r="D801" s="17">
        <v>43010.633327199073</v>
      </c>
      <c r="E801" s="23">
        <v>43011.502224537035</v>
      </c>
      <c r="F801" s="13" t="s">
        <v>302</v>
      </c>
      <c r="G801" s="24">
        <v>5000</v>
      </c>
      <c r="H801" s="12" t="s">
        <v>76</v>
      </c>
      <c r="I801" s="12" t="s">
        <v>285</v>
      </c>
      <c r="J801" s="37">
        <f>INDEX('Bảng Giá'!$C$3:$H$18,MATCH('Raw Data'!P801,'Bảng Giá'!$B$3:$B$18,0),MATCH('Raw Data'!M801,'Bảng Giá'!$C$2:$H$2,0))</f>
        <v>54000</v>
      </c>
      <c r="K801" s="12">
        <v>59300</v>
      </c>
      <c r="L801" s="36">
        <f t="shared" si="72"/>
        <v>0.86889733796124347</v>
      </c>
      <c r="M801" t="str">
        <f>'References data'!H802</f>
        <v>Nội Vùng</v>
      </c>
      <c r="N801">
        <f t="shared" si="73"/>
        <v>5</v>
      </c>
      <c r="O801">
        <f t="shared" si="74"/>
        <v>-5300</v>
      </c>
      <c r="P801" t="str">
        <f>IF(AND(N801&gt;0,N801&lt;=0.05),'Bảng Giá'!$B$3,IF(AND(N801&lt;=0.1,N801&gt;0.05),'Bảng Giá'!$B$4,IF(AND('Raw Data'!N801&gt;0.1,'Raw Data'!N801&lt;=0.25),'Bảng Giá'!$B$5,IF(AND('Raw Data'!N801&gt;0.25,'Raw Data'!N801&lt;=0.5),'Bảng Giá'!$B$6,IF(AND('Raw Data'!N801&gt;0.5,'Raw Data'!N801&lt;=1),'Bảng Giá'!$B$7,IF(AND('Raw Data'!N801&gt;1,'Raw Data'!N801&lt;=1.5),'Bảng Giá'!$B$8,IF(AND('Raw Data'!N801&gt;1.5,'Raw Data'!N801&lt;=2),'Bảng Giá'!$B$9,IF(AND('Raw Data'!N801&gt;2,'Raw Data'!N801&lt;=2.5),'Bảng Giá'!$B$10,IF(AND('Raw Data'!N801&gt;2.5,'Raw Data'!N801&lt;=3),'Bảng Giá'!$B$11,IF(AND('Raw Data'!N801&gt;3,'Raw Data'!N801&lt;=3.5),'Bảng Giá'!$B$12,IF(AND('Raw Data'!N801&gt;3.5,'Raw Data'!N801&lt;=4),'Bảng Giá'!$B$13,IF(AND('Raw Data'!N801&gt;4,'Raw Data'!N801&lt;=4.5),'Bảng Giá'!$B$14,IF(AND('Raw Data'!N801&gt;4.5,'Raw Data'!N801&lt;=5),'Bảng Giá'!$B$15,IF(AND('Raw Data'!N801&gt;5,'Raw Data'!N801&lt;=5.5),'Bảng Giá'!$B$16,IF(AND('Raw Data'!N801&gt;5.5,'Raw Data'!N801&lt;=6),'Bảng Giá'!$B$17,'Bảng Giá'!$B$18)))))))))))))))</f>
        <v>4.5&lt;x&lt;=5</v>
      </c>
      <c r="Q801" s="48">
        <f t="shared" si="75"/>
        <v>-8.9376053962900506E-2</v>
      </c>
      <c r="R801">
        <f t="shared" si="76"/>
        <v>64800</v>
      </c>
      <c r="S801">
        <f t="shared" si="77"/>
        <v>5500</v>
      </c>
    </row>
    <row r="802" spans="1:19" x14ac:dyDescent="0.25">
      <c r="A802" s="12">
        <v>801</v>
      </c>
      <c r="B802" s="12" t="s">
        <v>293</v>
      </c>
      <c r="C802" s="18">
        <v>31677136929242</v>
      </c>
      <c r="D802" s="17">
        <v>43013.952590474539</v>
      </c>
      <c r="E802" s="23">
        <v>43017.782092905094</v>
      </c>
      <c r="F802" s="13" t="s">
        <v>302</v>
      </c>
      <c r="G802" s="24">
        <v>9000</v>
      </c>
      <c r="H802" s="12" t="s">
        <v>76</v>
      </c>
      <c r="I802" s="12" t="s">
        <v>117</v>
      </c>
      <c r="J802" s="37">
        <f>INDEX('Bảng Giá'!$C$3:$H$18,MATCH('Raw Data'!P802,'Bảng Giá'!$B$3:$B$18,0),MATCH('Raw Data'!M802,'Bảng Giá'!$C$2:$H$2,0))</f>
        <v>3000</v>
      </c>
      <c r="K802" s="12">
        <v>80400</v>
      </c>
      <c r="L802" s="36">
        <f t="shared" si="72"/>
        <v>3.8295024305552943</v>
      </c>
      <c r="M802" t="str">
        <f>'References data'!H803</f>
        <v>Nội Vùng</v>
      </c>
      <c r="N802" s="46">
        <f t="shared" si="73"/>
        <v>9</v>
      </c>
      <c r="O802">
        <f t="shared" si="74"/>
        <v>-77400</v>
      </c>
      <c r="P802" t="str">
        <f>IF(AND(N802&gt;0,N802&lt;=0.05),'Bảng Giá'!$B$3,IF(AND(N802&lt;=0.1,N802&gt;0.05),'Bảng Giá'!$B$4,IF(AND('Raw Data'!N802&gt;0.1,'Raw Data'!N802&lt;=0.25),'Bảng Giá'!$B$5,IF(AND('Raw Data'!N802&gt;0.25,'Raw Data'!N802&lt;=0.5),'Bảng Giá'!$B$6,IF(AND('Raw Data'!N802&gt;0.5,'Raw Data'!N802&lt;=1),'Bảng Giá'!$B$7,IF(AND('Raw Data'!N802&gt;1,'Raw Data'!N802&lt;=1.5),'Bảng Giá'!$B$8,IF(AND('Raw Data'!N802&gt;1.5,'Raw Data'!N802&lt;=2),'Bảng Giá'!$B$9,IF(AND('Raw Data'!N802&gt;2,'Raw Data'!N802&lt;=2.5),'Bảng Giá'!$B$10,IF(AND('Raw Data'!N802&gt;2.5,'Raw Data'!N802&lt;=3),'Bảng Giá'!$B$11,IF(AND('Raw Data'!N802&gt;3,'Raw Data'!N802&lt;=3.5),'Bảng Giá'!$B$12,IF(AND('Raw Data'!N802&gt;3.5,'Raw Data'!N802&lt;=4),'Bảng Giá'!$B$13,IF(AND('Raw Data'!N802&gt;4,'Raw Data'!N802&lt;=4.5),'Bảng Giá'!$B$14,IF(AND('Raw Data'!N802&gt;4.5,'Raw Data'!N802&lt;=5),'Bảng Giá'!$B$15,IF(AND('Raw Data'!N802&gt;5,'Raw Data'!N802&lt;=5.5),'Bảng Giá'!$B$16,IF(AND('Raw Data'!N802&gt;5.5,'Raw Data'!N802&lt;=6),'Bảng Giá'!$B$17,'Bảng Giá'!$B$18)))))))))))))))</f>
        <v>Next 0.5</v>
      </c>
      <c r="Q802" s="48">
        <f t="shared" si="75"/>
        <v>-0.96268656716417911</v>
      </c>
      <c r="R802">
        <f t="shared" si="76"/>
        <v>3600</v>
      </c>
      <c r="S802">
        <f t="shared" si="77"/>
        <v>-76800</v>
      </c>
    </row>
    <row r="803" spans="1:19" x14ac:dyDescent="0.25">
      <c r="A803" s="12">
        <v>802</v>
      </c>
      <c r="B803" s="12" t="s">
        <v>293</v>
      </c>
      <c r="C803" s="18">
        <v>31677136978244</v>
      </c>
      <c r="D803" s="17">
        <v>43020.766240740741</v>
      </c>
      <c r="E803" s="23">
        <v>43021.689647222222</v>
      </c>
      <c r="F803" s="13" t="s">
        <v>302</v>
      </c>
      <c r="G803" s="24">
        <v>670</v>
      </c>
      <c r="H803" s="12" t="s">
        <v>76</v>
      </c>
      <c r="I803" s="12" t="s">
        <v>459</v>
      </c>
      <c r="J803" s="37">
        <f>INDEX('Bảng Giá'!$C$3:$H$18,MATCH('Raw Data'!P803,'Bảng Giá'!$B$3:$B$18,0),MATCH('Raw Data'!M803,'Bảng Giá'!$C$2:$H$2,0))</f>
        <v>22500</v>
      </c>
      <c r="K803" s="12">
        <v>22700</v>
      </c>
      <c r="L803" s="36">
        <f t="shared" si="72"/>
        <v>0.92340648148092441</v>
      </c>
      <c r="M803" t="str">
        <f>'References data'!H804</f>
        <v>Nội Vùng</v>
      </c>
      <c r="N803">
        <f t="shared" si="73"/>
        <v>0.67</v>
      </c>
      <c r="O803">
        <f t="shared" si="74"/>
        <v>-200</v>
      </c>
      <c r="P803" t="str">
        <f>IF(AND(N803&gt;0,N803&lt;=0.05),'Bảng Giá'!$B$3,IF(AND(N803&lt;=0.1,N803&gt;0.05),'Bảng Giá'!$B$4,IF(AND('Raw Data'!N803&gt;0.1,'Raw Data'!N803&lt;=0.25),'Bảng Giá'!$B$5,IF(AND('Raw Data'!N803&gt;0.25,'Raw Data'!N803&lt;=0.5),'Bảng Giá'!$B$6,IF(AND('Raw Data'!N803&gt;0.5,'Raw Data'!N803&lt;=1),'Bảng Giá'!$B$7,IF(AND('Raw Data'!N803&gt;1,'Raw Data'!N803&lt;=1.5),'Bảng Giá'!$B$8,IF(AND('Raw Data'!N803&gt;1.5,'Raw Data'!N803&lt;=2),'Bảng Giá'!$B$9,IF(AND('Raw Data'!N803&gt;2,'Raw Data'!N803&lt;=2.5),'Bảng Giá'!$B$10,IF(AND('Raw Data'!N803&gt;2.5,'Raw Data'!N803&lt;=3),'Bảng Giá'!$B$11,IF(AND('Raw Data'!N803&gt;3,'Raw Data'!N803&lt;=3.5),'Bảng Giá'!$B$12,IF(AND('Raw Data'!N803&gt;3.5,'Raw Data'!N803&lt;=4),'Bảng Giá'!$B$13,IF(AND('Raw Data'!N803&gt;4,'Raw Data'!N803&lt;=4.5),'Bảng Giá'!$B$14,IF(AND('Raw Data'!N803&gt;4.5,'Raw Data'!N803&lt;=5),'Bảng Giá'!$B$15,IF(AND('Raw Data'!N803&gt;5,'Raw Data'!N803&lt;=5.5),'Bảng Giá'!$B$16,IF(AND('Raw Data'!N803&gt;5.5,'Raw Data'!N803&lt;=6),'Bảng Giá'!$B$17,'Bảng Giá'!$B$18)))))))))))))))</f>
        <v>0.5&lt;x&lt;=1</v>
      </c>
      <c r="Q803" s="48">
        <f t="shared" si="75"/>
        <v>-8.8105726872246704E-3</v>
      </c>
      <c r="R803">
        <f t="shared" si="76"/>
        <v>27000</v>
      </c>
      <c r="S803">
        <f t="shared" si="77"/>
        <v>4300</v>
      </c>
    </row>
    <row r="804" spans="1:19" x14ac:dyDescent="0.25">
      <c r="A804" s="12">
        <v>803</v>
      </c>
      <c r="B804" s="12" t="s">
        <v>293</v>
      </c>
      <c r="C804" s="18">
        <v>31677136910546</v>
      </c>
      <c r="D804" s="17">
        <v>43010.759048067128</v>
      </c>
      <c r="E804" s="23">
        <v>43012.551948495369</v>
      </c>
      <c r="F804" s="13" t="s">
        <v>302</v>
      </c>
      <c r="G804" s="24">
        <v>500</v>
      </c>
      <c r="H804" s="12" t="s">
        <v>76</v>
      </c>
      <c r="I804" s="12" t="s">
        <v>460</v>
      </c>
      <c r="J804" s="37">
        <f>INDEX('Bảng Giá'!$C$3:$H$18,MATCH('Raw Data'!P804,'Bảng Giá'!$B$3:$B$18,0),MATCH('Raw Data'!M804,'Bảng Giá'!$C$2:$H$2,0))</f>
        <v>20000</v>
      </c>
      <c r="K804" s="12">
        <v>22700</v>
      </c>
      <c r="L804" s="36">
        <f t="shared" si="72"/>
        <v>1.7929004282414098</v>
      </c>
      <c r="M804" t="str">
        <f>'References data'!H805</f>
        <v>Nội Vùng</v>
      </c>
      <c r="N804">
        <f t="shared" si="73"/>
        <v>0.5</v>
      </c>
      <c r="O804">
        <f t="shared" si="74"/>
        <v>-2700</v>
      </c>
      <c r="P804" t="str">
        <f>IF(AND(N804&gt;0,N804&lt;=0.05),'Bảng Giá'!$B$3,IF(AND(N804&lt;=0.1,N804&gt;0.05),'Bảng Giá'!$B$4,IF(AND('Raw Data'!N804&gt;0.1,'Raw Data'!N804&lt;=0.25),'Bảng Giá'!$B$5,IF(AND('Raw Data'!N804&gt;0.25,'Raw Data'!N804&lt;=0.5),'Bảng Giá'!$B$6,IF(AND('Raw Data'!N804&gt;0.5,'Raw Data'!N804&lt;=1),'Bảng Giá'!$B$7,IF(AND('Raw Data'!N804&gt;1,'Raw Data'!N804&lt;=1.5),'Bảng Giá'!$B$8,IF(AND('Raw Data'!N804&gt;1.5,'Raw Data'!N804&lt;=2),'Bảng Giá'!$B$9,IF(AND('Raw Data'!N804&gt;2,'Raw Data'!N804&lt;=2.5),'Bảng Giá'!$B$10,IF(AND('Raw Data'!N804&gt;2.5,'Raw Data'!N804&lt;=3),'Bảng Giá'!$B$11,IF(AND('Raw Data'!N804&gt;3,'Raw Data'!N804&lt;=3.5),'Bảng Giá'!$B$12,IF(AND('Raw Data'!N804&gt;3.5,'Raw Data'!N804&lt;=4),'Bảng Giá'!$B$13,IF(AND('Raw Data'!N804&gt;4,'Raw Data'!N804&lt;=4.5),'Bảng Giá'!$B$14,IF(AND('Raw Data'!N804&gt;4.5,'Raw Data'!N804&lt;=5),'Bảng Giá'!$B$15,IF(AND('Raw Data'!N804&gt;5,'Raw Data'!N804&lt;=5.5),'Bảng Giá'!$B$16,IF(AND('Raw Data'!N804&gt;5.5,'Raw Data'!N804&lt;=6),'Bảng Giá'!$B$17,'Bảng Giá'!$B$18)))))))))))))))</f>
        <v>0.25&lt;x&lt;=0.5</v>
      </c>
      <c r="Q804" s="48">
        <f t="shared" si="75"/>
        <v>-0.11894273127753303</v>
      </c>
      <c r="R804">
        <f t="shared" si="76"/>
        <v>24000</v>
      </c>
      <c r="S804">
        <f t="shared" si="77"/>
        <v>1300</v>
      </c>
    </row>
    <row r="805" spans="1:19" x14ac:dyDescent="0.25">
      <c r="A805" s="12">
        <v>804</v>
      </c>
      <c r="B805" s="12" t="s">
        <v>293</v>
      </c>
      <c r="C805" s="18">
        <v>31677136911013</v>
      </c>
      <c r="D805" s="17">
        <v>43010.759054131944</v>
      </c>
      <c r="E805" s="23">
        <v>43011.457965162037</v>
      </c>
      <c r="F805" s="13" t="s">
        <v>302</v>
      </c>
      <c r="G805" s="24">
        <v>1700</v>
      </c>
      <c r="H805" s="12" t="s">
        <v>76</v>
      </c>
      <c r="I805" s="12" t="s">
        <v>441</v>
      </c>
      <c r="J805" s="37">
        <f>INDEX('Bảng Giá'!$C$3:$H$18,MATCH('Raw Data'!P805,'Bảng Giá'!$B$3:$B$18,0),MATCH('Raw Data'!M805,'Bảng Giá'!$C$2:$H$2,0))</f>
        <v>32000</v>
      </c>
      <c r="K805" s="12">
        <v>32200</v>
      </c>
      <c r="L805" s="36">
        <f t="shared" si="72"/>
        <v>0.69891103009285871</v>
      </c>
      <c r="M805" t="str">
        <f>'References data'!H806</f>
        <v>Nội Vùng</v>
      </c>
      <c r="N805">
        <f t="shared" si="73"/>
        <v>1.7</v>
      </c>
      <c r="O805">
        <f t="shared" si="74"/>
        <v>-200</v>
      </c>
      <c r="P805" t="str">
        <f>IF(AND(N805&gt;0,N805&lt;=0.05),'Bảng Giá'!$B$3,IF(AND(N805&lt;=0.1,N805&gt;0.05),'Bảng Giá'!$B$4,IF(AND('Raw Data'!N805&gt;0.1,'Raw Data'!N805&lt;=0.25),'Bảng Giá'!$B$5,IF(AND('Raw Data'!N805&gt;0.25,'Raw Data'!N805&lt;=0.5),'Bảng Giá'!$B$6,IF(AND('Raw Data'!N805&gt;0.5,'Raw Data'!N805&lt;=1),'Bảng Giá'!$B$7,IF(AND('Raw Data'!N805&gt;1,'Raw Data'!N805&lt;=1.5),'Bảng Giá'!$B$8,IF(AND('Raw Data'!N805&gt;1.5,'Raw Data'!N805&lt;=2),'Bảng Giá'!$B$9,IF(AND('Raw Data'!N805&gt;2,'Raw Data'!N805&lt;=2.5),'Bảng Giá'!$B$10,IF(AND('Raw Data'!N805&gt;2.5,'Raw Data'!N805&lt;=3),'Bảng Giá'!$B$11,IF(AND('Raw Data'!N805&gt;3,'Raw Data'!N805&lt;=3.5),'Bảng Giá'!$B$12,IF(AND('Raw Data'!N805&gt;3.5,'Raw Data'!N805&lt;=4),'Bảng Giá'!$B$13,IF(AND('Raw Data'!N805&gt;4,'Raw Data'!N805&lt;=4.5),'Bảng Giá'!$B$14,IF(AND('Raw Data'!N805&gt;4.5,'Raw Data'!N805&lt;=5),'Bảng Giá'!$B$15,IF(AND('Raw Data'!N805&gt;5,'Raw Data'!N805&lt;=5.5),'Bảng Giá'!$B$16,IF(AND('Raw Data'!N805&gt;5.5,'Raw Data'!N805&lt;=6),'Bảng Giá'!$B$17,'Bảng Giá'!$B$18)))))))))))))))</f>
        <v>1.5&lt;x&lt;=2</v>
      </c>
      <c r="Q805" s="48">
        <f t="shared" si="75"/>
        <v>-6.2111801242236021E-3</v>
      </c>
      <c r="R805">
        <f t="shared" si="76"/>
        <v>38400</v>
      </c>
      <c r="S805">
        <f t="shared" si="77"/>
        <v>6200</v>
      </c>
    </row>
    <row r="806" spans="1:19" x14ac:dyDescent="0.25">
      <c r="A806" s="12">
        <v>805</v>
      </c>
      <c r="B806" s="12" t="s">
        <v>293</v>
      </c>
      <c r="C806" s="18">
        <v>31677136911186</v>
      </c>
      <c r="D806" s="17">
        <v>43010.759055358794</v>
      </c>
      <c r="E806" s="23">
        <v>43013.779826041668</v>
      </c>
      <c r="F806" s="13" t="s">
        <v>302</v>
      </c>
      <c r="G806" s="24">
        <v>1350</v>
      </c>
      <c r="H806" s="12" t="s">
        <v>76</v>
      </c>
      <c r="I806" s="12" t="s">
        <v>461</v>
      </c>
      <c r="J806" s="37">
        <f>INDEX('Bảng Giá'!$C$3:$H$18,MATCH('Raw Data'!P806,'Bảng Giá'!$B$3:$B$18,0),MATCH('Raw Data'!M806,'Bảng Giá'!$C$2:$H$2,0))</f>
        <v>27500</v>
      </c>
      <c r="K806" s="12">
        <v>27700</v>
      </c>
      <c r="L806" s="36">
        <f t="shared" si="72"/>
        <v>3.0207706828732626</v>
      </c>
      <c r="M806" t="str">
        <f>'References data'!H807</f>
        <v>Nội Vùng</v>
      </c>
      <c r="N806">
        <f t="shared" si="73"/>
        <v>1.35</v>
      </c>
      <c r="O806">
        <f t="shared" si="74"/>
        <v>-200</v>
      </c>
      <c r="P806" t="str">
        <f>IF(AND(N806&gt;0,N806&lt;=0.05),'Bảng Giá'!$B$3,IF(AND(N806&lt;=0.1,N806&gt;0.05),'Bảng Giá'!$B$4,IF(AND('Raw Data'!N806&gt;0.1,'Raw Data'!N806&lt;=0.25),'Bảng Giá'!$B$5,IF(AND('Raw Data'!N806&gt;0.25,'Raw Data'!N806&lt;=0.5),'Bảng Giá'!$B$6,IF(AND('Raw Data'!N806&gt;0.5,'Raw Data'!N806&lt;=1),'Bảng Giá'!$B$7,IF(AND('Raw Data'!N806&gt;1,'Raw Data'!N806&lt;=1.5),'Bảng Giá'!$B$8,IF(AND('Raw Data'!N806&gt;1.5,'Raw Data'!N806&lt;=2),'Bảng Giá'!$B$9,IF(AND('Raw Data'!N806&gt;2,'Raw Data'!N806&lt;=2.5),'Bảng Giá'!$B$10,IF(AND('Raw Data'!N806&gt;2.5,'Raw Data'!N806&lt;=3),'Bảng Giá'!$B$11,IF(AND('Raw Data'!N806&gt;3,'Raw Data'!N806&lt;=3.5),'Bảng Giá'!$B$12,IF(AND('Raw Data'!N806&gt;3.5,'Raw Data'!N806&lt;=4),'Bảng Giá'!$B$13,IF(AND('Raw Data'!N806&gt;4,'Raw Data'!N806&lt;=4.5),'Bảng Giá'!$B$14,IF(AND('Raw Data'!N806&gt;4.5,'Raw Data'!N806&lt;=5),'Bảng Giá'!$B$15,IF(AND('Raw Data'!N806&gt;5,'Raw Data'!N806&lt;=5.5),'Bảng Giá'!$B$16,IF(AND('Raw Data'!N806&gt;5.5,'Raw Data'!N806&lt;=6),'Bảng Giá'!$B$17,'Bảng Giá'!$B$18)))))))))))))))</f>
        <v>1&lt;x&lt;=1.5</v>
      </c>
      <c r="Q806" s="48">
        <f t="shared" si="75"/>
        <v>-7.2202166064981952E-3</v>
      </c>
      <c r="R806">
        <f t="shared" si="76"/>
        <v>33000</v>
      </c>
      <c r="S806">
        <f t="shared" si="77"/>
        <v>5300</v>
      </c>
    </row>
    <row r="807" spans="1:19" x14ac:dyDescent="0.25">
      <c r="A807" s="12">
        <v>806</v>
      </c>
      <c r="B807" s="12" t="s">
        <v>293</v>
      </c>
      <c r="C807" s="18">
        <v>31677136927511</v>
      </c>
      <c r="D807" s="17">
        <v>43012.634892939815</v>
      </c>
      <c r="E807" s="23">
        <v>43014.772511192132</v>
      </c>
      <c r="F807" s="13" t="s">
        <v>302</v>
      </c>
      <c r="G807" s="24">
        <v>640</v>
      </c>
      <c r="H807" s="12" t="s">
        <v>76</v>
      </c>
      <c r="I807" s="12" t="s">
        <v>279</v>
      </c>
      <c r="J807" s="37">
        <f>INDEX('Bảng Giá'!$C$3:$H$18,MATCH('Raw Data'!P807,'Bảng Giá'!$B$3:$B$18,0),MATCH('Raw Data'!M807,'Bảng Giá'!$C$2:$H$2,0))</f>
        <v>32500</v>
      </c>
      <c r="K807" s="12">
        <v>31700</v>
      </c>
      <c r="L807" s="36">
        <f t="shared" si="72"/>
        <v>2.1376182523163152</v>
      </c>
      <c r="M807" t="str">
        <f>'References data'!H808</f>
        <v>Liên Vùng</v>
      </c>
      <c r="N807">
        <f t="shared" si="73"/>
        <v>0.64</v>
      </c>
      <c r="O807">
        <f t="shared" si="74"/>
        <v>800</v>
      </c>
      <c r="P807" t="str">
        <f>IF(AND(N807&gt;0,N807&lt;=0.05),'Bảng Giá'!$B$3,IF(AND(N807&lt;=0.1,N807&gt;0.05),'Bảng Giá'!$B$4,IF(AND('Raw Data'!N807&gt;0.1,'Raw Data'!N807&lt;=0.25),'Bảng Giá'!$B$5,IF(AND('Raw Data'!N807&gt;0.25,'Raw Data'!N807&lt;=0.5),'Bảng Giá'!$B$6,IF(AND('Raw Data'!N807&gt;0.5,'Raw Data'!N807&lt;=1),'Bảng Giá'!$B$7,IF(AND('Raw Data'!N807&gt;1,'Raw Data'!N807&lt;=1.5),'Bảng Giá'!$B$8,IF(AND('Raw Data'!N807&gt;1.5,'Raw Data'!N807&lt;=2),'Bảng Giá'!$B$9,IF(AND('Raw Data'!N807&gt;2,'Raw Data'!N807&lt;=2.5),'Bảng Giá'!$B$10,IF(AND('Raw Data'!N807&gt;2.5,'Raw Data'!N807&lt;=3),'Bảng Giá'!$B$11,IF(AND('Raw Data'!N807&gt;3,'Raw Data'!N807&lt;=3.5),'Bảng Giá'!$B$12,IF(AND('Raw Data'!N807&gt;3.5,'Raw Data'!N807&lt;=4),'Bảng Giá'!$B$13,IF(AND('Raw Data'!N807&gt;4,'Raw Data'!N807&lt;=4.5),'Bảng Giá'!$B$14,IF(AND('Raw Data'!N807&gt;4.5,'Raw Data'!N807&lt;=5),'Bảng Giá'!$B$15,IF(AND('Raw Data'!N807&gt;5,'Raw Data'!N807&lt;=5.5),'Bảng Giá'!$B$16,IF(AND('Raw Data'!N807&gt;5.5,'Raw Data'!N807&lt;=6),'Bảng Giá'!$B$17,'Bảng Giá'!$B$18)))))))))))))))</f>
        <v>0.5&lt;x&lt;=1</v>
      </c>
      <c r="Q807" s="48">
        <f t="shared" si="75"/>
        <v>2.5236593059936908E-2</v>
      </c>
      <c r="R807">
        <f t="shared" si="76"/>
        <v>39000</v>
      </c>
      <c r="S807">
        <f t="shared" si="77"/>
        <v>7300</v>
      </c>
    </row>
    <row r="808" spans="1:19" x14ac:dyDescent="0.25">
      <c r="A808" s="12">
        <v>807</v>
      </c>
      <c r="B808" s="12" t="s">
        <v>293</v>
      </c>
      <c r="C808" s="18">
        <v>31677136934548</v>
      </c>
      <c r="D808" s="17">
        <v>43013.603347453703</v>
      </c>
      <c r="E808" s="23">
        <v>43015.7095625</v>
      </c>
      <c r="F808" s="13" t="s">
        <v>302</v>
      </c>
      <c r="G808" s="24">
        <v>500</v>
      </c>
      <c r="H808" s="12" t="s">
        <v>76</v>
      </c>
      <c r="I808" s="12" t="s">
        <v>462</v>
      </c>
      <c r="J808" s="37">
        <f>INDEX('Bảng Giá'!$C$3:$H$18,MATCH('Raw Data'!P808,'Bảng Giá'!$B$3:$B$18,0),MATCH('Raw Data'!M808,'Bảng Giá'!$C$2:$H$2,0))</f>
        <v>20000</v>
      </c>
      <c r="K808" s="12">
        <v>22700</v>
      </c>
      <c r="L808" s="36">
        <f t="shared" si="72"/>
        <v>2.1062150462967111</v>
      </c>
      <c r="M808" t="str">
        <f>'References data'!H809</f>
        <v>Nội Vùng</v>
      </c>
      <c r="N808">
        <f t="shared" si="73"/>
        <v>0.5</v>
      </c>
      <c r="O808">
        <f t="shared" si="74"/>
        <v>-2700</v>
      </c>
      <c r="P808" t="str">
        <f>IF(AND(N808&gt;0,N808&lt;=0.05),'Bảng Giá'!$B$3,IF(AND(N808&lt;=0.1,N808&gt;0.05),'Bảng Giá'!$B$4,IF(AND('Raw Data'!N808&gt;0.1,'Raw Data'!N808&lt;=0.25),'Bảng Giá'!$B$5,IF(AND('Raw Data'!N808&gt;0.25,'Raw Data'!N808&lt;=0.5),'Bảng Giá'!$B$6,IF(AND('Raw Data'!N808&gt;0.5,'Raw Data'!N808&lt;=1),'Bảng Giá'!$B$7,IF(AND('Raw Data'!N808&gt;1,'Raw Data'!N808&lt;=1.5),'Bảng Giá'!$B$8,IF(AND('Raw Data'!N808&gt;1.5,'Raw Data'!N808&lt;=2),'Bảng Giá'!$B$9,IF(AND('Raw Data'!N808&gt;2,'Raw Data'!N808&lt;=2.5),'Bảng Giá'!$B$10,IF(AND('Raw Data'!N808&gt;2.5,'Raw Data'!N808&lt;=3),'Bảng Giá'!$B$11,IF(AND('Raw Data'!N808&gt;3,'Raw Data'!N808&lt;=3.5),'Bảng Giá'!$B$12,IF(AND('Raw Data'!N808&gt;3.5,'Raw Data'!N808&lt;=4),'Bảng Giá'!$B$13,IF(AND('Raw Data'!N808&gt;4,'Raw Data'!N808&lt;=4.5),'Bảng Giá'!$B$14,IF(AND('Raw Data'!N808&gt;4.5,'Raw Data'!N808&lt;=5),'Bảng Giá'!$B$15,IF(AND('Raw Data'!N808&gt;5,'Raw Data'!N808&lt;=5.5),'Bảng Giá'!$B$16,IF(AND('Raw Data'!N808&gt;5.5,'Raw Data'!N808&lt;=6),'Bảng Giá'!$B$17,'Bảng Giá'!$B$18)))))))))))))))</f>
        <v>0.25&lt;x&lt;=0.5</v>
      </c>
      <c r="Q808" s="48">
        <f t="shared" si="75"/>
        <v>-0.11894273127753303</v>
      </c>
      <c r="R808">
        <f t="shared" si="76"/>
        <v>24000</v>
      </c>
      <c r="S808">
        <f t="shared" si="77"/>
        <v>1300</v>
      </c>
    </row>
    <row r="809" spans="1:19" x14ac:dyDescent="0.25">
      <c r="A809" s="12">
        <v>808</v>
      </c>
      <c r="B809" s="12" t="s">
        <v>293</v>
      </c>
      <c r="C809" s="18">
        <v>31677136934774</v>
      </c>
      <c r="D809" s="17">
        <v>43014.007684293982</v>
      </c>
      <c r="E809" s="23">
        <v>43015.500990162036</v>
      </c>
      <c r="F809" s="13" t="s">
        <v>302</v>
      </c>
      <c r="G809" s="24">
        <v>1050</v>
      </c>
      <c r="H809" s="12" t="s">
        <v>76</v>
      </c>
      <c r="I809" s="12" t="s">
        <v>117</v>
      </c>
      <c r="J809" s="37">
        <f>INDEX('Bảng Giá'!$C$3:$H$18,MATCH('Raw Data'!P809,'Bảng Giá'!$B$3:$B$18,0),MATCH('Raw Data'!M809,'Bảng Giá'!$C$2:$H$2,0))</f>
        <v>27500</v>
      </c>
      <c r="K809" s="12">
        <v>27700</v>
      </c>
      <c r="L809" s="36">
        <f t="shared" si="72"/>
        <v>1.4933058680544491</v>
      </c>
      <c r="M809" t="str">
        <f>'References data'!H810</f>
        <v>Nội Vùng</v>
      </c>
      <c r="N809">
        <f t="shared" si="73"/>
        <v>1.05</v>
      </c>
      <c r="O809">
        <f t="shared" si="74"/>
        <v>-200</v>
      </c>
      <c r="P809" t="str">
        <f>IF(AND(N809&gt;0,N809&lt;=0.05),'Bảng Giá'!$B$3,IF(AND(N809&lt;=0.1,N809&gt;0.05),'Bảng Giá'!$B$4,IF(AND('Raw Data'!N809&gt;0.1,'Raw Data'!N809&lt;=0.25),'Bảng Giá'!$B$5,IF(AND('Raw Data'!N809&gt;0.25,'Raw Data'!N809&lt;=0.5),'Bảng Giá'!$B$6,IF(AND('Raw Data'!N809&gt;0.5,'Raw Data'!N809&lt;=1),'Bảng Giá'!$B$7,IF(AND('Raw Data'!N809&gt;1,'Raw Data'!N809&lt;=1.5),'Bảng Giá'!$B$8,IF(AND('Raw Data'!N809&gt;1.5,'Raw Data'!N809&lt;=2),'Bảng Giá'!$B$9,IF(AND('Raw Data'!N809&gt;2,'Raw Data'!N809&lt;=2.5),'Bảng Giá'!$B$10,IF(AND('Raw Data'!N809&gt;2.5,'Raw Data'!N809&lt;=3),'Bảng Giá'!$B$11,IF(AND('Raw Data'!N809&gt;3,'Raw Data'!N809&lt;=3.5),'Bảng Giá'!$B$12,IF(AND('Raw Data'!N809&gt;3.5,'Raw Data'!N809&lt;=4),'Bảng Giá'!$B$13,IF(AND('Raw Data'!N809&gt;4,'Raw Data'!N809&lt;=4.5),'Bảng Giá'!$B$14,IF(AND('Raw Data'!N809&gt;4.5,'Raw Data'!N809&lt;=5),'Bảng Giá'!$B$15,IF(AND('Raw Data'!N809&gt;5,'Raw Data'!N809&lt;=5.5),'Bảng Giá'!$B$16,IF(AND('Raw Data'!N809&gt;5.5,'Raw Data'!N809&lt;=6),'Bảng Giá'!$B$17,'Bảng Giá'!$B$18)))))))))))))))</f>
        <v>1&lt;x&lt;=1.5</v>
      </c>
      <c r="Q809" s="48">
        <f t="shared" si="75"/>
        <v>-7.2202166064981952E-3</v>
      </c>
      <c r="R809">
        <f t="shared" si="76"/>
        <v>33000</v>
      </c>
      <c r="S809">
        <f t="shared" si="77"/>
        <v>5300</v>
      </c>
    </row>
    <row r="810" spans="1:19" x14ac:dyDescent="0.25">
      <c r="A810" s="12">
        <v>809</v>
      </c>
      <c r="B810" s="12" t="s">
        <v>293</v>
      </c>
      <c r="C810" s="18">
        <v>31677136934949</v>
      </c>
      <c r="D810" s="17">
        <v>43014.007706284719</v>
      </c>
      <c r="E810" s="23">
        <v>43015.739459027776</v>
      </c>
      <c r="F810" s="13" t="s">
        <v>302</v>
      </c>
      <c r="G810" s="24">
        <v>850</v>
      </c>
      <c r="H810" s="12" t="s">
        <v>76</v>
      </c>
      <c r="I810" s="12" t="s">
        <v>451</v>
      </c>
      <c r="J810" s="37">
        <f>INDEX('Bảng Giá'!$C$3:$H$18,MATCH('Raw Data'!P810,'Bảng Giá'!$B$3:$B$18,0),MATCH('Raw Data'!M810,'Bảng Giá'!$C$2:$H$2,0))</f>
        <v>22500</v>
      </c>
      <c r="K810" s="12">
        <v>22700</v>
      </c>
      <c r="L810" s="36">
        <f t="shared" si="72"/>
        <v>1.7317527430568589</v>
      </c>
      <c r="M810" t="str">
        <f>'References data'!H811</f>
        <v>Nội Vùng</v>
      </c>
      <c r="N810">
        <f t="shared" si="73"/>
        <v>0.85</v>
      </c>
      <c r="O810">
        <f t="shared" si="74"/>
        <v>-200</v>
      </c>
      <c r="P810" t="str">
        <f>IF(AND(N810&gt;0,N810&lt;=0.05),'Bảng Giá'!$B$3,IF(AND(N810&lt;=0.1,N810&gt;0.05),'Bảng Giá'!$B$4,IF(AND('Raw Data'!N810&gt;0.1,'Raw Data'!N810&lt;=0.25),'Bảng Giá'!$B$5,IF(AND('Raw Data'!N810&gt;0.25,'Raw Data'!N810&lt;=0.5),'Bảng Giá'!$B$6,IF(AND('Raw Data'!N810&gt;0.5,'Raw Data'!N810&lt;=1),'Bảng Giá'!$B$7,IF(AND('Raw Data'!N810&gt;1,'Raw Data'!N810&lt;=1.5),'Bảng Giá'!$B$8,IF(AND('Raw Data'!N810&gt;1.5,'Raw Data'!N810&lt;=2),'Bảng Giá'!$B$9,IF(AND('Raw Data'!N810&gt;2,'Raw Data'!N810&lt;=2.5),'Bảng Giá'!$B$10,IF(AND('Raw Data'!N810&gt;2.5,'Raw Data'!N810&lt;=3),'Bảng Giá'!$B$11,IF(AND('Raw Data'!N810&gt;3,'Raw Data'!N810&lt;=3.5),'Bảng Giá'!$B$12,IF(AND('Raw Data'!N810&gt;3.5,'Raw Data'!N810&lt;=4),'Bảng Giá'!$B$13,IF(AND('Raw Data'!N810&gt;4,'Raw Data'!N810&lt;=4.5),'Bảng Giá'!$B$14,IF(AND('Raw Data'!N810&gt;4.5,'Raw Data'!N810&lt;=5),'Bảng Giá'!$B$15,IF(AND('Raw Data'!N810&gt;5,'Raw Data'!N810&lt;=5.5),'Bảng Giá'!$B$16,IF(AND('Raw Data'!N810&gt;5.5,'Raw Data'!N810&lt;=6),'Bảng Giá'!$B$17,'Bảng Giá'!$B$18)))))))))))))))</f>
        <v>0.5&lt;x&lt;=1</v>
      </c>
      <c r="Q810" s="48">
        <f t="shared" si="75"/>
        <v>-8.8105726872246704E-3</v>
      </c>
      <c r="R810">
        <f t="shared" si="76"/>
        <v>27000</v>
      </c>
      <c r="S810">
        <f t="shared" si="77"/>
        <v>4300</v>
      </c>
    </row>
    <row r="811" spans="1:19" x14ac:dyDescent="0.25">
      <c r="A811" s="12">
        <v>810</v>
      </c>
      <c r="B811" s="12" t="s">
        <v>293</v>
      </c>
      <c r="C811" s="18">
        <v>31677136934955</v>
      </c>
      <c r="D811" s="17">
        <v>43013.936785381942</v>
      </c>
      <c r="E811" s="23">
        <v>43014.689866006942</v>
      </c>
      <c r="F811" s="13" t="s">
        <v>302</v>
      </c>
      <c r="G811" s="24">
        <v>600</v>
      </c>
      <c r="H811" s="12" t="s">
        <v>76</v>
      </c>
      <c r="I811" s="12" t="s">
        <v>463</v>
      </c>
      <c r="J811" s="37">
        <f>INDEX('Bảng Giá'!$C$3:$H$18,MATCH('Raw Data'!P811,'Bảng Giá'!$B$3:$B$18,0),MATCH('Raw Data'!M811,'Bảng Giá'!$C$2:$H$2,0))</f>
        <v>22500</v>
      </c>
      <c r="K811" s="12">
        <v>22700</v>
      </c>
      <c r="L811" s="36">
        <f t="shared" si="72"/>
        <v>0.75308062499971129</v>
      </c>
      <c r="M811" t="str">
        <f>'References data'!H812</f>
        <v>Nội Vùng</v>
      </c>
      <c r="N811">
        <f t="shared" si="73"/>
        <v>0.6</v>
      </c>
      <c r="O811">
        <f t="shared" si="74"/>
        <v>-200</v>
      </c>
      <c r="P811" t="str">
        <f>IF(AND(N811&gt;0,N811&lt;=0.05),'Bảng Giá'!$B$3,IF(AND(N811&lt;=0.1,N811&gt;0.05),'Bảng Giá'!$B$4,IF(AND('Raw Data'!N811&gt;0.1,'Raw Data'!N811&lt;=0.25),'Bảng Giá'!$B$5,IF(AND('Raw Data'!N811&gt;0.25,'Raw Data'!N811&lt;=0.5),'Bảng Giá'!$B$6,IF(AND('Raw Data'!N811&gt;0.5,'Raw Data'!N811&lt;=1),'Bảng Giá'!$B$7,IF(AND('Raw Data'!N811&gt;1,'Raw Data'!N811&lt;=1.5),'Bảng Giá'!$B$8,IF(AND('Raw Data'!N811&gt;1.5,'Raw Data'!N811&lt;=2),'Bảng Giá'!$B$9,IF(AND('Raw Data'!N811&gt;2,'Raw Data'!N811&lt;=2.5),'Bảng Giá'!$B$10,IF(AND('Raw Data'!N811&gt;2.5,'Raw Data'!N811&lt;=3),'Bảng Giá'!$B$11,IF(AND('Raw Data'!N811&gt;3,'Raw Data'!N811&lt;=3.5),'Bảng Giá'!$B$12,IF(AND('Raw Data'!N811&gt;3.5,'Raw Data'!N811&lt;=4),'Bảng Giá'!$B$13,IF(AND('Raw Data'!N811&gt;4,'Raw Data'!N811&lt;=4.5),'Bảng Giá'!$B$14,IF(AND('Raw Data'!N811&gt;4.5,'Raw Data'!N811&lt;=5),'Bảng Giá'!$B$15,IF(AND('Raw Data'!N811&gt;5,'Raw Data'!N811&lt;=5.5),'Bảng Giá'!$B$16,IF(AND('Raw Data'!N811&gt;5.5,'Raw Data'!N811&lt;=6),'Bảng Giá'!$B$17,'Bảng Giá'!$B$18)))))))))))))))</f>
        <v>0.5&lt;x&lt;=1</v>
      </c>
      <c r="Q811" s="48">
        <f t="shared" si="75"/>
        <v>-8.8105726872246704E-3</v>
      </c>
      <c r="R811">
        <f t="shared" si="76"/>
        <v>27000</v>
      </c>
      <c r="S811">
        <f t="shared" si="77"/>
        <v>4300</v>
      </c>
    </row>
    <row r="812" spans="1:19" x14ac:dyDescent="0.25">
      <c r="A812" s="12">
        <v>811</v>
      </c>
      <c r="B812" s="12" t="s">
        <v>293</v>
      </c>
      <c r="C812" s="18">
        <v>31677136935443</v>
      </c>
      <c r="D812" s="17">
        <v>43013.936792094908</v>
      </c>
      <c r="E812" s="23">
        <v>43015.802317013891</v>
      </c>
      <c r="F812" s="13" t="s">
        <v>302</v>
      </c>
      <c r="G812" s="24">
        <v>400</v>
      </c>
      <c r="H812" s="12" t="s">
        <v>76</v>
      </c>
      <c r="I812" s="12" t="s">
        <v>464</v>
      </c>
      <c r="J812" s="37">
        <f>INDEX('Bảng Giá'!$C$3:$H$18,MATCH('Raw Data'!P812,'Bảng Giá'!$B$3:$B$18,0),MATCH('Raw Data'!M812,'Bảng Giá'!$C$2:$H$2,0))</f>
        <v>20000</v>
      </c>
      <c r="K812" s="12">
        <v>20100</v>
      </c>
      <c r="L812" s="36">
        <f t="shared" si="72"/>
        <v>1.865524918983283</v>
      </c>
      <c r="M812" t="str">
        <f>'References data'!H813</f>
        <v>Nội Vùng</v>
      </c>
      <c r="N812">
        <f t="shared" si="73"/>
        <v>0.4</v>
      </c>
      <c r="O812">
        <f t="shared" si="74"/>
        <v>-100</v>
      </c>
      <c r="P812" t="str">
        <f>IF(AND(N812&gt;0,N812&lt;=0.05),'Bảng Giá'!$B$3,IF(AND(N812&lt;=0.1,N812&gt;0.05),'Bảng Giá'!$B$4,IF(AND('Raw Data'!N812&gt;0.1,'Raw Data'!N812&lt;=0.25),'Bảng Giá'!$B$5,IF(AND('Raw Data'!N812&gt;0.25,'Raw Data'!N812&lt;=0.5),'Bảng Giá'!$B$6,IF(AND('Raw Data'!N812&gt;0.5,'Raw Data'!N812&lt;=1),'Bảng Giá'!$B$7,IF(AND('Raw Data'!N812&gt;1,'Raw Data'!N812&lt;=1.5),'Bảng Giá'!$B$8,IF(AND('Raw Data'!N812&gt;1.5,'Raw Data'!N812&lt;=2),'Bảng Giá'!$B$9,IF(AND('Raw Data'!N812&gt;2,'Raw Data'!N812&lt;=2.5),'Bảng Giá'!$B$10,IF(AND('Raw Data'!N812&gt;2.5,'Raw Data'!N812&lt;=3),'Bảng Giá'!$B$11,IF(AND('Raw Data'!N812&gt;3,'Raw Data'!N812&lt;=3.5),'Bảng Giá'!$B$12,IF(AND('Raw Data'!N812&gt;3.5,'Raw Data'!N812&lt;=4),'Bảng Giá'!$B$13,IF(AND('Raw Data'!N812&gt;4,'Raw Data'!N812&lt;=4.5),'Bảng Giá'!$B$14,IF(AND('Raw Data'!N812&gt;4.5,'Raw Data'!N812&lt;=5),'Bảng Giá'!$B$15,IF(AND('Raw Data'!N812&gt;5,'Raw Data'!N812&lt;=5.5),'Bảng Giá'!$B$16,IF(AND('Raw Data'!N812&gt;5.5,'Raw Data'!N812&lt;=6),'Bảng Giá'!$B$17,'Bảng Giá'!$B$18)))))))))))))))</f>
        <v>0.25&lt;x&lt;=0.5</v>
      </c>
      <c r="Q812" s="48">
        <f t="shared" si="75"/>
        <v>-4.9751243781094526E-3</v>
      </c>
      <c r="R812">
        <f t="shared" si="76"/>
        <v>24000</v>
      </c>
      <c r="S812">
        <f t="shared" si="77"/>
        <v>3900</v>
      </c>
    </row>
    <row r="813" spans="1:19" x14ac:dyDescent="0.25">
      <c r="A813" s="12">
        <v>812</v>
      </c>
      <c r="B813" s="12" t="s">
        <v>293</v>
      </c>
      <c r="C813" s="18">
        <v>31677136934951</v>
      </c>
      <c r="D813" s="17">
        <v>43013.922019097219</v>
      </c>
      <c r="E813" s="23">
        <v>43014.71445767361</v>
      </c>
      <c r="F813" s="13" t="s">
        <v>302</v>
      </c>
      <c r="G813" s="24">
        <v>320</v>
      </c>
      <c r="H813" s="12" t="s">
        <v>76</v>
      </c>
      <c r="I813" s="12" t="s">
        <v>318</v>
      </c>
      <c r="J813" s="37">
        <f>INDEX('Bảng Giá'!$C$3:$H$18,MATCH('Raw Data'!P813,'Bảng Giá'!$B$3:$B$18,0),MATCH('Raw Data'!M813,'Bảng Giá'!$C$2:$H$2,0))</f>
        <v>20000</v>
      </c>
      <c r="K813" s="12">
        <v>20100</v>
      </c>
      <c r="L813" s="36">
        <f t="shared" si="72"/>
        <v>0.79243857639085036</v>
      </c>
      <c r="M813" t="str">
        <f>'References data'!H814</f>
        <v>Nội Vùng</v>
      </c>
      <c r="N813">
        <f t="shared" si="73"/>
        <v>0.32</v>
      </c>
      <c r="O813">
        <f t="shared" si="74"/>
        <v>-100</v>
      </c>
      <c r="P813" t="str">
        <f>IF(AND(N813&gt;0,N813&lt;=0.05),'Bảng Giá'!$B$3,IF(AND(N813&lt;=0.1,N813&gt;0.05),'Bảng Giá'!$B$4,IF(AND('Raw Data'!N813&gt;0.1,'Raw Data'!N813&lt;=0.25),'Bảng Giá'!$B$5,IF(AND('Raw Data'!N813&gt;0.25,'Raw Data'!N813&lt;=0.5),'Bảng Giá'!$B$6,IF(AND('Raw Data'!N813&gt;0.5,'Raw Data'!N813&lt;=1),'Bảng Giá'!$B$7,IF(AND('Raw Data'!N813&gt;1,'Raw Data'!N813&lt;=1.5),'Bảng Giá'!$B$8,IF(AND('Raw Data'!N813&gt;1.5,'Raw Data'!N813&lt;=2),'Bảng Giá'!$B$9,IF(AND('Raw Data'!N813&gt;2,'Raw Data'!N813&lt;=2.5),'Bảng Giá'!$B$10,IF(AND('Raw Data'!N813&gt;2.5,'Raw Data'!N813&lt;=3),'Bảng Giá'!$B$11,IF(AND('Raw Data'!N813&gt;3,'Raw Data'!N813&lt;=3.5),'Bảng Giá'!$B$12,IF(AND('Raw Data'!N813&gt;3.5,'Raw Data'!N813&lt;=4),'Bảng Giá'!$B$13,IF(AND('Raw Data'!N813&gt;4,'Raw Data'!N813&lt;=4.5),'Bảng Giá'!$B$14,IF(AND('Raw Data'!N813&gt;4.5,'Raw Data'!N813&lt;=5),'Bảng Giá'!$B$15,IF(AND('Raw Data'!N813&gt;5,'Raw Data'!N813&lt;=5.5),'Bảng Giá'!$B$16,IF(AND('Raw Data'!N813&gt;5.5,'Raw Data'!N813&lt;=6),'Bảng Giá'!$B$17,'Bảng Giá'!$B$18)))))))))))))))</f>
        <v>0.25&lt;x&lt;=0.5</v>
      </c>
      <c r="Q813" s="48">
        <f t="shared" si="75"/>
        <v>-4.9751243781094526E-3</v>
      </c>
      <c r="R813">
        <f t="shared" si="76"/>
        <v>24000</v>
      </c>
      <c r="S813">
        <f t="shared" si="77"/>
        <v>3900</v>
      </c>
    </row>
    <row r="814" spans="1:19" x14ac:dyDescent="0.25">
      <c r="A814" s="12">
        <v>813</v>
      </c>
      <c r="B814" s="12" t="s">
        <v>293</v>
      </c>
      <c r="C814" s="18">
        <v>31677136933263</v>
      </c>
      <c r="D814" s="17">
        <v>43013.603335729167</v>
      </c>
      <c r="E814" s="23">
        <v>43014.779231250002</v>
      </c>
      <c r="F814" s="13" t="s">
        <v>302</v>
      </c>
      <c r="G814" s="24">
        <v>450</v>
      </c>
      <c r="H814" s="12" t="s">
        <v>76</v>
      </c>
      <c r="I814" s="12" t="s">
        <v>178</v>
      </c>
      <c r="J814" s="37">
        <f>INDEX('Bảng Giá'!$C$3:$H$18,MATCH('Raw Data'!P814,'Bảng Giá'!$B$3:$B$18,0),MATCH('Raw Data'!M814,'Bảng Giá'!$C$2:$H$2,0))</f>
        <v>20000</v>
      </c>
      <c r="K814" s="12">
        <v>20100</v>
      </c>
      <c r="L814" s="36">
        <f t="shared" si="72"/>
        <v>1.1758955208351836</v>
      </c>
      <c r="M814" t="str">
        <f>'References data'!H815</f>
        <v>Nội Vùng</v>
      </c>
      <c r="N814">
        <f t="shared" si="73"/>
        <v>0.45</v>
      </c>
      <c r="O814">
        <f t="shared" si="74"/>
        <v>-100</v>
      </c>
      <c r="P814" t="str">
        <f>IF(AND(N814&gt;0,N814&lt;=0.05),'Bảng Giá'!$B$3,IF(AND(N814&lt;=0.1,N814&gt;0.05),'Bảng Giá'!$B$4,IF(AND('Raw Data'!N814&gt;0.1,'Raw Data'!N814&lt;=0.25),'Bảng Giá'!$B$5,IF(AND('Raw Data'!N814&gt;0.25,'Raw Data'!N814&lt;=0.5),'Bảng Giá'!$B$6,IF(AND('Raw Data'!N814&gt;0.5,'Raw Data'!N814&lt;=1),'Bảng Giá'!$B$7,IF(AND('Raw Data'!N814&gt;1,'Raw Data'!N814&lt;=1.5),'Bảng Giá'!$B$8,IF(AND('Raw Data'!N814&gt;1.5,'Raw Data'!N814&lt;=2),'Bảng Giá'!$B$9,IF(AND('Raw Data'!N814&gt;2,'Raw Data'!N814&lt;=2.5),'Bảng Giá'!$B$10,IF(AND('Raw Data'!N814&gt;2.5,'Raw Data'!N814&lt;=3),'Bảng Giá'!$B$11,IF(AND('Raw Data'!N814&gt;3,'Raw Data'!N814&lt;=3.5),'Bảng Giá'!$B$12,IF(AND('Raw Data'!N814&gt;3.5,'Raw Data'!N814&lt;=4),'Bảng Giá'!$B$13,IF(AND('Raw Data'!N814&gt;4,'Raw Data'!N814&lt;=4.5),'Bảng Giá'!$B$14,IF(AND('Raw Data'!N814&gt;4.5,'Raw Data'!N814&lt;=5),'Bảng Giá'!$B$15,IF(AND('Raw Data'!N814&gt;5,'Raw Data'!N814&lt;=5.5),'Bảng Giá'!$B$16,IF(AND('Raw Data'!N814&gt;5.5,'Raw Data'!N814&lt;=6),'Bảng Giá'!$B$17,'Bảng Giá'!$B$18)))))))))))))))</f>
        <v>0.25&lt;x&lt;=0.5</v>
      </c>
      <c r="Q814" s="48">
        <f t="shared" si="75"/>
        <v>-4.9751243781094526E-3</v>
      </c>
      <c r="R814">
        <f t="shared" si="76"/>
        <v>24000</v>
      </c>
      <c r="S814">
        <f t="shared" si="77"/>
        <v>3900</v>
      </c>
    </row>
    <row r="815" spans="1:19" x14ac:dyDescent="0.25">
      <c r="A815" s="12">
        <v>814</v>
      </c>
      <c r="B815" s="12" t="s">
        <v>293</v>
      </c>
      <c r="C815" s="18">
        <v>31677136921495</v>
      </c>
      <c r="D815" s="17">
        <v>43013.448019675925</v>
      </c>
      <c r="E815" s="23">
        <v>43014.696336539353</v>
      </c>
      <c r="F815" s="13" t="s">
        <v>302</v>
      </c>
      <c r="G815" s="24">
        <v>450</v>
      </c>
      <c r="H815" s="12" t="s">
        <v>76</v>
      </c>
      <c r="I815" s="12" t="s">
        <v>465</v>
      </c>
      <c r="J815" s="37">
        <f>INDEX('Bảng Giá'!$C$3:$H$18,MATCH('Raw Data'!P815,'Bảng Giá'!$B$3:$B$18,0),MATCH('Raw Data'!M815,'Bảng Giá'!$C$2:$H$2,0))</f>
        <v>20000</v>
      </c>
      <c r="K815" s="12">
        <v>20100</v>
      </c>
      <c r="L815" s="36">
        <f t="shared" si="72"/>
        <v>1.2483168634280446</v>
      </c>
      <c r="M815" t="str">
        <f>'References data'!H816</f>
        <v>Nội Vùng</v>
      </c>
      <c r="N815">
        <f t="shared" si="73"/>
        <v>0.45</v>
      </c>
      <c r="O815">
        <f t="shared" si="74"/>
        <v>-100</v>
      </c>
      <c r="P815" t="str">
        <f>IF(AND(N815&gt;0,N815&lt;=0.05),'Bảng Giá'!$B$3,IF(AND(N815&lt;=0.1,N815&gt;0.05),'Bảng Giá'!$B$4,IF(AND('Raw Data'!N815&gt;0.1,'Raw Data'!N815&lt;=0.25),'Bảng Giá'!$B$5,IF(AND('Raw Data'!N815&gt;0.25,'Raw Data'!N815&lt;=0.5),'Bảng Giá'!$B$6,IF(AND('Raw Data'!N815&gt;0.5,'Raw Data'!N815&lt;=1),'Bảng Giá'!$B$7,IF(AND('Raw Data'!N815&gt;1,'Raw Data'!N815&lt;=1.5),'Bảng Giá'!$B$8,IF(AND('Raw Data'!N815&gt;1.5,'Raw Data'!N815&lt;=2),'Bảng Giá'!$B$9,IF(AND('Raw Data'!N815&gt;2,'Raw Data'!N815&lt;=2.5),'Bảng Giá'!$B$10,IF(AND('Raw Data'!N815&gt;2.5,'Raw Data'!N815&lt;=3),'Bảng Giá'!$B$11,IF(AND('Raw Data'!N815&gt;3,'Raw Data'!N815&lt;=3.5),'Bảng Giá'!$B$12,IF(AND('Raw Data'!N815&gt;3.5,'Raw Data'!N815&lt;=4),'Bảng Giá'!$B$13,IF(AND('Raw Data'!N815&gt;4,'Raw Data'!N815&lt;=4.5),'Bảng Giá'!$B$14,IF(AND('Raw Data'!N815&gt;4.5,'Raw Data'!N815&lt;=5),'Bảng Giá'!$B$15,IF(AND('Raw Data'!N815&gt;5,'Raw Data'!N815&lt;=5.5),'Bảng Giá'!$B$16,IF(AND('Raw Data'!N815&gt;5.5,'Raw Data'!N815&lt;=6),'Bảng Giá'!$B$17,'Bảng Giá'!$B$18)))))))))))))))</f>
        <v>0.25&lt;x&lt;=0.5</v>
      </c>
      <c r="Q815" s="48">
        <f t="shared" si="75"/>
        <v>-4.9751243781094526E-3</v>
      </c>
      <c r="R815">
        <f t="shared" si="76"/>
        <v>24000</v>
      </c>
      <c r="S815">
        <f t="shared" si="77"/>
        <v>3900</v>
      </c>
    </row>
    <row r="816" spans="1:19" x14ac:dyDescent="0.25">
      <c r="A816" s="12">
        <v>815</v>
      </c>
      <c r="B816" s="12" t="s">
        <v>293</v>
      </c>
      <c r="C816" s="18">
        <v>31677136935160</v>
      </c>
      <c r="D816" s="17">
        <v>43013.818697604169</v>
      </c>
      <c r="E816" s="23">
        <v>43015.743858449074</v>
      </c>
      <c r="F816" s="13" t="s">
        <v>302</v>
      </c>
      <c r="G816" s="24">
        <v>350</v>
      </c>
      <c r="H816" s="12" t="s">
        <v>76</v>
      </c>
      <c r="I816" s="12" t="s">
        <v>466</v>
      </c>
      <c r="J816" s="37">
        <f>INDEX('Bảng Giá'!$C$3:$H$18,MATCH('Raw Data'!P816,'Bảng Giá'!$B$3:$B$18,0),MATCH('Raw Data'!M816,'Bảng Giá'!$C$2:$H$2,0))</f>
        <v>20000</v>
      </c>
      <c r="K816" s="12">
        <v>20100</v>
      </c>
      <c r="L816" s="36">
        <f t="shared" si="72"/>
        <v>1.9251608449048945</v>
      </c>
      <c r="M816" t="str">
        <f>'References data'!H817</f>
        <v>Nội Vùng</v>
      </c>
      <c r="N816">
        <f t="shared" si="73"/>
        <v>0.35</v>
      </c>
      <c r="O816">
        <f t="shared" si="74"/>
        <v>-100</v>
      </c>
      <c r="P816" t="str">
        <f>IF(AND(N816&gt;0,N816&lt;=0.05),'Bảng Giá'!$B$3,IF(AND(N816&lt;=0.1,N816&gt;0.05),'Bảng Giá'!$B$4,IF(AND('Raw Data'!N816&gt;0.1,'Raw Data'!N816&lt;=0.25),'Bảng Giá'!$B$5,IF(AND('Raw Data'!N816&gt;0.25,'Raw Data'!N816&lt;=0.5),'Bảng Giá'!$B$6,IF(AND('Raw Data'!N816&gt;0.5,'Raw Data'!N816&lt;=1),'Bảng Giá'!$B$7,IF(AND('Raw Data'!N816&gt;1,'Raw Data'!N816&lt;=1.5),'Bảng Giá'!$B$8,IF(AND('Raw Data'!N816&gt;1.5,'Raw Data'!N816&lt;=2),'Bảng Giá'!$B$9,IF(AND('Raw Data'!N816&gt;2,'Raw Data'!N816&lt;=2.5),'Bảng Giá'!$B$10,IF(AND('Raw Data'!N816&gt;2.5,'Raw Data'!N816&lt;=3),'Bảng Giá'!$B$11,IF(AND('Raw Data'!N816&gt;3,'Raw Data'!N816&lt;=3.5),'Bảng Giá'!$B$12,IF(AND('Raw Data'!N816&gt;3.5,'Raw Data'!N816&lt;=4),'Bảng Giá'!$B$13,IF(AND('Raw Data'!N816&gt;4,'Raw Data'!N816&lt;=4.5),'Bảng Giá'!$B$14,IF(AND('Raw Data'!N816&gt;4.5,'Raw Data'!N816&lt;=5),'Bảng Giá'!$B$15,IF(AND('Raw Data'!N816&gt;5,'Raw Data'!N816&lt;=5.5),'Bảng Giá'!$B$16,IF(AND('Raw Data'!N816&gt;5.5,'Raw Data'!N816&lt;=6),'Bảng Giá'!$B$17,'Bảng Giá'!$B$18)))))))))))))))</f>
        <v>0.25&lt;x&lt;=0.5</v>
      </c>
      <c r="Q816" s="48">
        <f t="shared" si="75"/>
        <v>-4.9751243781094526E-3</v>
      </c>
      <c r="R816">
        <f t="shared" si="76"/>
        <v>24000</v>
      </c>
      <c r="S816">
        <f t="shared" si="77"/>
        <v>3900</v>
      </c>
    </row>
    <row r="817" spans="1:19" x14ac:dyDescent="0.25">
      <c r="A817" s="12">
        <v>816</v>
      </c>
      <c r="B817" s="12" t="s">
        <v>293</v>
      </c>
      <c r="C817" s="18">
        <v>31677136941200</v>
      </c>
      <c r="D817" s="17">
        <v>43014.798484490741</v>
      </c>
      <c r="E817" s="23">
        <v>43015.636290543982</v>
      </c>
      <c r="F817" s="13" t="s">
        <v>302</v>
      </c>
      <c r="G817" s="24">
        <v>3000</v>
      </c>
      <c r="H817" s="12" t="s">
        <v>76</v>
      </c>
      <c r="I817" s="12" t="s">
        <v>178</v>
      </c>
      <c r="J817" s="37">
        <f>INDEX('Bảng Giá'!$C$3:$H$18,MATCH('Raw Data'!P817,'Bảng Giá'!$B$3:$B$18,0),MATCH('Raw Data'!M817,'Bảng Giá'!$C$2:$H$2,0))</f>
        <v>42500</v>
      </c>
      <c r="K817" s="12">
        <v>47800</v>
      </c>
      <c r="L817" s="36">
        <f t="shared" si="72"/>
        <v>0.83780605324136559</v>
      </c>
      <c r="M817" t="str">
        <f>'References data'!H818</f>
        <v>Nội Vùng</v>
      </c>
      <c r="N817">
        <f t="shared" si="73"/>
        <v>3</v>
      </c>
      <c r="O817">
        <f t="shared" si="74"/>
        <v>-5300</v>
      </c>
      <c r="P817" t="str">
        <f>IF(AND(N817&gt;0,N817&lt;=0.05),'Bảng Giá'!$B$3,IF(AND(N817&lt;=0.1,N817&gt;0.05),'Bảng Giá'!$B$4,IF(AND('Raw Data'!N817&gt;0.1,'Raw Data'!N817&lt;=0.25),'Bảng Giá'!$B$5,IF(AND('Raw Data'!N817&gt;0.25,'Raw Data'!N817&lt;=0.5),'Bảng Giá'!$B$6,IF(AND('Raw Data'!N817&gt;0.5,'Raw Data'!N817&lt;=1),'Bảng Giá'!$B$7,IF(AND('Raw Data'!N817&gt;1,'Raw Data'!N817&lt;=1.5),'Bảng Giá'!$B$8,IF(AND('Raw Data'!N817&gt;1.5,'Raw Data'!N817&lt;=2),'Bảng Giá'!$B$9,IF(AND('Raw Data'!N817&gt;2,'Raw Data'!N817&lt;=2.5),'Bảng Giá'!$B$10,IF(AND('Raw Data'!N817&gt;2.5,'Raw Data'!N817&lt;=3),'Bảng Giá'!$B$11,IF(AND('Raw Data'!N817&gt;3,'Raw Data'!N817&lt;=3.5),'Bảng Giá'!$B$12,IF(AND('Raw Data'!N817&gt;3.5,'Raw Data'!N817&lt;=4),'Bảng Giá'!$B$13,IF(AND('Raw Data'!N817&gt;4,'Raw Data'!N817&lt;=4.5),'Bảng Giá'!$B$14,IF(AND('Raw Data'!N817&gt;4.5,'Raw Data'!N817&lt;=5),'Bảng Giá'!$B$15,IF(AND('Raw Data'!N817&gt;5,'Raw Data'!N817&lt;=5.5),'Bảng Giá'!$B$16,IF(AND('Raw Data'!N817&gt;5.5,'Raw Data'!N817&lt;=6),'Bảng Giá'!$B$17,'Bảng Giá'!$B$18)))))))))))))))</f>
        <v>2.5&lt;x&lt;=3</v>
      </c>
      <c r="Q817" s="48">
        <f t="shared" si="75"/>
        <v>-0.11087866108786611</v>
      </c>
      <c r="R817">
        <f t="shared" si="76"/>
        <v>51000</v>
      </c>
      <c r="S817">
        <f t="shared" si="77"/>
        <v>3200</v>
      </c>
    </row>
    <row r="818" spans="1:19" x14ac:dyDescent="0.25">
      <c r="A818" s="12">
        <v>817</v>
      </c>
      <c r="B818" s="12" t="s">
        <v>293</v>
      </c>
      <c r="C818" s="18">
        <v>31677136941646</v>
      </c>
      <c r="D818" s="17">
        <v>43017.470546990742</v>
      </c>
      <c r="E818" s="23">
        <v>43018.64817832176</v>
      </c>
      <c r="F818" s="13" t="s">
        <v>302</v>
      </c>
      <c r="G818" s="24">
        <v>12600</v>
      </c>
      <c r="H818" s="12" t="s">
        <v>76</v>
      </c>
      <c r="I818" s="12" t="s">
        <v>276</v>
      </c>
      <c r="J818" s="37">
        <f>INDEX('Bảng Giá'!$C$3:$H$18,MATCH('Raw Data'!P818,'Bảng Giá'!$B$3:$B$18,0),MATCH('Raw Data'!M818,'Bảng Giá'!$C$2:$H$2,0))</f>
        <v>8500</v>
      </c>
      <c r="K818" s="12">
        <v>224000</v>
      </c>
      <c r="L818" s="36">
        <f t="shared" si="72"/>
        <v>1.1776313310183468</v>
      </c>
      <c r="M818" t="str">
        <f>'References data'!H819</f>
        <v>Liên Vùng</v>
      </c>
      <c r="N818" s="46">
        <f t="shared" si="73"/>
        <v>12.6</v>
      </c>
      <c r="O818">
        <f t="shared" si="74"/>
        <v>-215500</v>
      </c>
      <c r="P818" t="str">
        <f>IF(AND(N818&gt;0,N818&lt;=0.05),'Bảng Giá'!$B$3,IF(AND(N818&lt;=0.1,N818&gt;0.05),'Bảng Giá'!$B$4,IF(AND('Raw Data'!N818&gt;0.1,'Raw Data'!N818&lt;=0.25),'Bảng Giá'!$B$5,IF(AND('Raw Data'!N818&gt;0.25,'Raw Data'!N818&lt;=0.5),'Bảng Giá'!$B$6,IF(AND('Raw Data'!N818&gt;0.5,'Raw Data'!N818&lt;=1),'Bảng Giá'!$B$7,IF(AND('Raw Data'!N818&gt;1,'Raw Data'!N818&lt;=1.5),'Bảng Giá'!$B$8,IF(AND('Raw Data'!N818&gt;1.5,'Raw Data'!N818&lt;=2),'Bảng Giá'!$B$9,IF(AND('Raw Data'!N818&gt;2,'Raw Data'!N818&lt;=2.5),'Bảng Giá'!$B$10,IF(AND('Raw Data'!N818&gt;2.5,'Raw Data'!N818&lt;=3),'Bảng Giá'!$B$11,IF(AND('Raw Data'!N818&gt;3,'Raw Data'!N818&lt;=3.5),'Bảng Giá'!$B$12,IF(AND('Raw Data'!N818&gt;3.5,'Raw Data'!N818&lt;=4),'Bảng Giá'!$B$13,IF(AND('Raw Data'!N818&gt;4,'Raw Data'!N818&lt;=4.5),'Bảng Giá'!$B$14,IF(AND('Raw Data'!N818&gt;4.5,'Raw Data'!N818&lt;=5),'Bảng Giá'!$B$15,IF(AND('Raw Data'!N818&gt;5,'Raw Data'!N818&lt;=5.5),'Bảng Giá'!$B$16,IF(AND('Raw Data'!N818&gt;5.5,'Raw Data'!N818&lt;=6),'Bảng Giá'!$B$17,'Bảng Giá'!$B$18)))))))))))))))</f>
        <v>Next 0.5</v>
      </c>
      <c r="Q818" s="48">
        <f t="shared" si="75"/>
        <v>-0.9620535714285714</v>
      </c>
      <c r="R818">
        <f t="shared" si="76"/>
        <v>10200</v>
      </c>
      <c r="S818">
        <f t="shared" si="77"/>
        <v>-213800</v>
      </c>
    </row>
    <row r="819" spans="1:19" x14ac:dyDescent="0.25">
      <c r="A819" s="12">
        <v>818</v>
      </c>
      <c r="B819" s="12" t="s">
        <v>293</v>
      </c>
      <c r="C819" s="18">
        <v>31677136931985</v>
      </c>
      <c r="D819" s="17">
        <v>43014.623894872682</v>
      </c>
      <c r="E819" s="23">
        <v>43015.691920520832</v>
      </c>
      <c r="F819" s="13" t="s">
        <v>302</v>
      </c>
      <c r="G819" s="24">
        <v>300</v>
      </c>
      <c r="H819" s="12" t="s">
        <v>76</v>
      </c>
      <c r="I819" s="12" t="s">
        <v>313</v>
      </c>
      <c r="J819" s="37">
        <f>INDEX('Bảng Giá'!$C$3:$H$18,MATCH('Raw Data'!P819,'Bảng Giá'!$B$3:$B$18,0),MATCH('Raw Data'!M819,'Bảng Giá'!$C$2:$H$2,0))</f>
        <v>20000</v>
      </c>
      <c r="K819" s="12">
        <v>20100</v>
      </c>
      <c r="L819" s="36">
        <f t="shared" si="72"/>
        <v>1.0680256481500692</v>
      </c>
      <c r="M819" t="str">
        <f>'References data'!H820</f>
        <v>Nội Vùng</v>
      </c>
      <c r="N819">
        <f t="shared" si="73"/>
        <v>0.3</v>
      </c>
      <c r="O819">
        <f t="shared" si="74"/>
        <v>-100</v>
      </c>
      <c r="P819" t="str">
        <f>IF(AND(N819&gt;0,N819&lt;=0.05),'Bảng Giá'!$B$3,IF(AND(N819&lt;=0.1,N819&gt;0.05),'Bảng Giá'!$B$4,IF(AND('Raw Data'!N819&gt;0.1,'Raw Data'!N819&lt;=0.25),'Bảng Giá'!$B$5,IF(AND('Raw Data'!N819&gt;0.25,'Raw Data'!N819&lt;=0.5),'Bảng Giá'!$B$6,IF(AND('Raw Data'!N819&gt;0.5,'Raw Data'!N819&lt;=1),'Bảng Giá'!$B$7,IF(AND('Raw Data'!N819&gt;1,'Raw Data'!N819&lt;=1.5),'Bảng Giá'!$B$8,IF(AND('Raw Data'!N819&gt;1.5,'Raw Data'!N819&lt;=2),'Bảng Giá'!$B$9,IF(AND('Raw Data'!N819&gt;2,'Raw Data'!N819&lt;=2.5),'Bảng Giá'!$B$10,IF(AND('Raw Data'!N819&gt;2.5,'Raw Data'!N819&lt;=3),'Bảng Giá'!$B$11,IF(AND('Raw Data'!N819&gt;3,'Raw Data'!N819&lt;=3.5),'Bảng Giá'!$B$12,IF(AND('Raw Data'!N819&gt;3.5,'Raw Data'!N819&lt;=4),'Bảng Giá'!$B$13,IF(AND('Raw Data'!N819&gt;4,'Raw Data'!N819&lt;=4.5),'Bảng Giá'!$B$14,IF(AND('Raw Data'!N819&gt;4.5,'Raw Data'!N819&lt;=5),'Bảng Giá'!$B$15,IF(AND('Raw Data'!N819&gt;5,'Raw Data'!N819&lt;=5.5),'Bảng Giá'!$B$16,IF(AND('Raw Data'!N819&gt;5.5,'Raw Data'!N819&lt;=6),'Bảng Giá'!$B$17,'Bảng Giá'!$B$18)))))))))))))))</f>
        <v>0.25&lt;x&lt;=0.5</v>
      </c>
      <c r="Q819" s="48">
        <f t="shared" si="75"/>
        <v>-4.9751243781094526E-3</v>
      </c>
      <c r="R819">
        <f t="shared" si="76"/>
        <v>24000</v>
      </c>
      <c r="S819">
        <f t="shared" si="77"/>
        <v>3900</v>
      </c>
    </row>
    <row r="820" spans="1:19" x14ac:dyDescent="0.25">
      <c r="A820" s="12">
        <v>819</v>
      </c>
      <c r="B820" s="12" t="s">
        <v>293</v>
      </c>
      <c r="C820" s="18">
        <v>31677136918857</v>
      </c>
      <c r="D820" s="17">
        <v>43011.736255937503</v>
      </c>
      <c r="E820" s="23">
        <v>43013.72077847222</v>
      </c>
      <c r="F820" s="13" t="s">
        <v>302</v>
      </c>
      <c r="G820" s="24">
        <v>2500</v>
      </c>
      <c r="H820" s="12" t="s">
        <v>76</v>
      </c>
      <c r="I820" s="12" t="s">
        <v>119</v>
      </c>
      <c r="J820" s="37">
        <f>INDEX('Bảng Giá'!$C$3:$H$18,MATCH('Raw Data'!P820,'Bảng Giá'!$B$3:$B$18,0),MATCH('Raw Data'!M820,'Bảng Giá'!$C$2:$H$2,0))</f>
        <v>38000</v>
      </c>
      <c r="K820" s="12">
        <v>42800</v>
      </c>
      <c r="L820" s="36">
        <f t="shared" si="72"/>
        <v>1.9845225347162341</v>
      </c>
      <c r="M820" t="str">
        <f>'References data'!H821</f>
        <v>Nội Vùng</v>
      </c>
      <c r="N820">
        <f t="shared" si="73"/>
        <v>2.5</v>
      </c>
      <c r="O820">
        <f t="shared" si="74"/>
        <v>-4800</v>
      </c>
      <c r="P820" t="str">
        <f>IF(AND(N820&gt;0,N820&lt;=0.05),'Bảng Giá'!$B$3,IF(AND(N820&lt;=0.1,N820&gt;0.05),'Bảng Giá'!$B$4,IF(AND('Raw Data'!N820&gt;0.1,'Raw Data'!N820&lt;=0.25),'Bảng Giá'!$B$5,IF(AND('Raw Data'!N820&gt;0.25,'Raw Data'!N820&lt;=0.5),'Bảng Giá'!$B$6,IF(AND('Raw Data'!N820&gt;0.5,'Raw Data'!N820&lt;=1),'Bảng Giá'!$B$7,IF(AND('Raw Data'!N820&gt;1,'Raw Data'!N820&lt;=1.5),'Bảng Giá'!$B$8,IF(AND('Raw Data'!N820&gt;1.5,'Raw Data'!N820&lt;=2),'Bảng Giá'!$B$9,IF(AND('Raw Data'!N820&gt;2,'Raw Data'!N820&lt;=2.5),'Bảng Giá'!$B$10,IF(AND('Raw Data'!N820&gt;2.5,'Raw Data'!N820&lt;=3),'Bảng Giá'!$B$11,IF(AND('Raw Data'!N820&gt;3,'Raw Data'!N820&lt;=3.5),'Bảng Giá'!$B$12,IF(AND('Raw Data'!N820&gt;3.5,'Raw Data'!N820&lt;=4),'Bảng Giá'!$B$13,IF(AND('Raw Data'!N820&gt;4,'Raw Data'!N820&lt;=4.5),'Bảng Giá'!$B$14,IF(AND('Raw Data'!N820&gt;4.5,'Raw Data'!N820&lt;=5),'Bảng Giá'!$B$15,IF(AND('Raw Data'!N820&gt;5,'Raw Data'!N820&lt;=5.5),'Bảng Giá'!$B$16,IF(AND('Raw Data'!N820&gt;5.5,'Raw Data'!N820&lt;=6),'Bảng Giá'!$B$17,'Bảng Giá'!$B$18)))))))))))))))</f>
        <v>2&lt;x&lt;=2.5</v>
      </c>
      <c r="Q820" s="48">
        <f t="shared" si="75"/>
        <v>-0.11214953271028037</v>
      </c>
      <c r="R820">
        <f t="shared" si="76"/>
        <v>45600</v>
      </c>
      <c r="S820">
        <f t="shared" si="77"/>
        <v>2800</v>
      </c>
    </row>
    <row r="821" spans="1:19" x14ac:dyDescent="0.25">
      <c r="A821" s="12">
        <v>820</v>
      </c>
      <c r="B821" s="12" t="s">
        <v>293</v>
      </c>
      <c r="C821" s="18">
        <v>31677136941236</v>
      </c>
      <c r="D821" s="17">
        <v>43014.710394942129</v>
      </c>
      <c r="E821" s="23">
        <v>43017.558082754629</v>
      </c>
      <c r="F821" s="13" t="s">
        <v>302</v>
      </c>
      <c r="G821" s="24">
        <v>350</v>
      </c>
      <c r="H821" s="12" t="s">
        <v>76</v>
      </c>
      <c r="I821" s="12" t="s">
        <v>169</v>
      </c>
      <c r="J821" s="37">
        <f>INDEX('Bảng Giá'!$C$3:$H$18,MATCH('Raw Data'!P821,'Bảng Giá'!$B$3:$B$18,0),MATCH('Raw Data'!M821,'Bảng Giá'!$C$2:$H$2,0))</f>
        <v>20000</v>
      </c>
      <c r="K821" s="12">
        <v>20100</v>
      </c>
      <c r="L821" s="36">
        <f t="shared" si="72"/>
        <v>2.8476878125002258</v>
      </c>
      <c r="M821" t="str">
        <f>'References data'!H822</f>
        <v>Nội Vùng</v>
      </c>
      <c r="N821">
        <f t="shared" si="73"/>
        <v>0.35</v>
      </c>
      <c r="O821">
        <f t="shared" si="74"/>
        <v>-100</v>
      </c>
      <c r="P821" t="str">
        <f>IF(AND(N821&gt;0,N821&lt;=0.05),'Bảng Giá'!$B$3,IF(AND(N821&lt;=0.1,N821&gt;0.05),'Bảng Giá'!$B$4,IF(AND('Raw Data'!N821&gt;0.1,'Raw Data'!N821&lt;=0.25),'Bảng Giá'!$B$5,IF(AND('Raw Data'!N821&gt;0.25,'Raw Data'!N821&lt;=0.5),'Bảng Giá'!$B$6,IF(AND('Raw Data'!N821&gt;0.5,'Raw Data'!N821&lt;=1),'Bảng Giá'!$B$7,IF(AND('Raw Data'!N821&gt;1,'Raw Data'!N821&lt;=1.5),'Bảng Giá'!$B$8,IF(AND('Raw Data'!N821&gt;1.5,'Raw Data'!N821&lt;=2),'Bảng Giá'!$B$9,IF(AND('Raw Data'!N821&gt;2,'Raw Data'!N821&lt;=2.5),'Bảng Giá'!$B$10,IF(AND('Raw Data'!N821&gt;2.5,'Raw Data'!N821&lt;=3),'Bảng Giá'!$B$11,IF(AND('Raw Data'!N821&gt;3,'Raw Data'!N821&lt;=3.5),'Bảng Giá'!$B$12,IF(AND('Raw Data'!N821&gt;3.5,'Raw Data'!N821&lt;=4),'Bảng Giá'!$B$13,IF(AND('Raw Data'!N821&gt;4,'Raw Data'!N821&lt;=4.5),'Bảng Giá'!$B$14,IF(AND('Raw Data'!N821&gt;4.5,'Raw Data'!N821&lt;=5),'Bảng Giá'!$B$15,IF(AND('Raw Data'!N821&gt;5,'Raw Data'!N821&lt;=5.5),'Bảng Giá'!$B$16,IF(AND('Raw Data'!N821&gt;5.5,'Raw Data'!N821&lt;=6),'Bảng Giá'!$B$17,'Bảng Giá'!$B$18)))))))))))))))</f>
        <v>0.25&lt;x&lt;=0.5</v>
      </c>
      <c r="Q821" s="48">
        <f t="shared" si="75"/>
        <v>-4.9751243781094526E-3</v>
      </c>
      <c r="R821">
        <f t="shared" si="76"/>
        <v>24000</v>
      </c>
      <c r="S821">
        <f t="shared" si="77"/>
        <v>3900</v>
      </c>
    </row>
    <row r="822" spans="1:19" x14ac:dyDescent="0.25">
      <c r="A822" s="12">
        <v>821</v>
      </c>
      <c r="B822" s="12" t="s">
        <v>293</v>
      </c>
      <c r="C822" s="18">
        <v>31677136932043</v>
      </c>
      <c r="D822" s="17">
        <v>43014.688908680553</v>
      </c>
      <c r="E822" s="23">
        <v>43017.784918171295</v>
      </c>
      <c r="F822" s="12" t="s">
        <v>321</v>
      </c>
      <c r="G822" s="24">
        <v>700</v>
      </c>
      <c r="H822" s="12" t="s">
        <v>76</v>
      </c>
      <c r="I822" s="12" t="s">
        <v>441</v>
      </c>
      <c r="J822" s="37">
        <f>INDEX('Bảng Giá'!$C$3:$H$18,MATCH('Raw Data'!P822,'Bảng Giá'!$B$3:$B$18,0),MATCH('Raw Data'!M822,'Bảng Giá'!$C$2:$H$2,0))</f>
        <v>22500</v>
      </c>
      <c r="K822" s="12">
        <v>22700</v>
      </c>
      <c r="L822" s="36">
        <f t="shared" si="72"/>
        <v>3.0960094907422899</v>
      </c>
      <c r="M822" t="str">
        <f>'References data'!H823</f>
        <v>Nội Vùng</v>
      </c>
      <c r="N822">
        <f t="shared" si="73"/>
        <v>0.7</v>
      </c>
      <c r="O822">
        <f t="shared" si="74"/>
        <v>-200</v>
      </c>
      <c r="P822" t="str">
        <f>IF(AND(N822&gt;0,N822&lt;=0.05),'Bảng Giá'!$B$3,IF(AND(N822&lt;=0.1,N822&gt;0.05),'Bảng Giá'!$B$4,IF(AND('Raw Data'!N822&gt;0.1,'Raw Data'!N822&lt;=0.25),'Bảng Giá'!$B$5,IF(AND('Raw Data'!N822&gt;0.25,'Raw Data'!N822&lt;=0.5),'Bảng Giá'!$B$6,IF(AND('Raw Data'!N822&gt;0.5,'Raw Data'!N822&lt;=1),'Bảng Giá'!$B$7,IF(AND('Raw Data'!N822&gt;1,'Raw Data'!N822&lt;=1.5),'Bảng Giá'!$B$8,IF(AND('Raw Data'!N822&gt;1.5,'Raw Data'!N822&lt;=2),'Bảng Giá'!$B$9,IF(AND('Raw Data'!N822&gt;2,'Raw Data'!N822&lt;=2.5),'Bảng Giá'!$B$10,IF(AND('Raw Data'!N822&gt;2.5,'Raw Data'!N822&lt;=3),'Bảng Giá'!$B$11,IF(AND('Raw Data'!N822&gt;3,'Raw Data'!N822&lt;=3.5),'Bảng Giá'!$B$12,IF(AND('Raw Data'!N822&gt;3.5,'Raw Data'!N822&lt;=4),'Bảng Giá'!$B$13,IF(AND('Raw Data'!N822&gt;4,'Raw Data'!N822&lt;=4.5),'Bảng Giá'!$B$14,IF(AND('Raw Data'!N822&gt;4.5,'Raw Data'!N822&lt;=5),'Bảng Giá'!$B$15,IF(AND('Raw Data'!N822&gt;5,'Raw Data'!N822&lt;=5.5),'Bảng Giá'!$B$16,IF(AND('Raw Data'!N822&gt;5.5,'Raw Data'!N822&lt;=6),'Bảng Giá'!$B$17,'Bảng Giá'!$B$18)))))))))))))))</f>
        <v>0.5&lt;x&lt;=1</v>
      </c>
      <c r="Q822" s="48">
        <f t="shared" si="75"/>
        <v>-8.8105726872246704E-3</v>
      </c>
      <c r="R822">
        <f t="shared" si="76"/>
        <v>27000</v>
      </c>
      <c r="S822">
        <f t="shared" si="77"/>
        <v>4300</v>
      </c>
    </row>
    <row r="823" spans="1:19" x14ac:dyDescent="0.25">
      <c r="A823" s="12">
        <v>822</v>
      </c>
      <c r="B823" s="12" t="s">
        <v>293</v>
      </c>
      <c r="C823" s="18">
        <v>31677136935874</v>
      </c>
      <c r="D823" s="17">
        <v>43013.818711956017</v>
      </c>
      <c r="E823" s="23">
        <v>43014.46363888889</v>
      </c>
      <c r="F823" s="13" t="s">
        <v>302</v>
      </c>
      <c r="G823" s="24">
        <v>3100</v>
      </c>
      <c r="H823" s="12" t="s">
        <v>76</v>
      </c>
      <c r="I823" s="12" t="s">
        <v>117</v>
      </c>
      <c r="J823" s="37">
        <f>INDEX('Bảng Giá'!$C$3:$H$18,MATCH('Raw Data'!P823,'Bảng Giá'!$B$3:$B$18,0),MATCH('Raw Data'!M823,'Bảng Giá'!$C$2:$H$2,0))</f>
        <v>47500</v>
      </c>
      <c r="K823" s="12">
        <v>47800</v>
      </c>
      <c r="L823" s="36">
        <f t="shared" si="72"/>
        <v>0.64492693287320435</v>
      </c>
      <c r="M823" t="str">
        <f>'References data'!H824</f>
        <v>Nội Vùng</v>
      </c>
      <c r="N823">
        <f t="shared" si="73"/>
        <v>3.1</v>
      </c>
      <c r="O823">
        <f t="shared" si="74"/>
        <v>-300</v>
      </c>
      <c r="P823" t="str">
        <f>IF(AND(N823&gt;0,N823&lt;=0.05),'Bảng Giá'!$B$3,IF(AND(N823&lt;=0.1,N823&gt;0.05),'Bảng Giá'!$B$4,IF(AND('Raw Data'!N823&gt;0.1,'Raw Data'!N823&lt;=0.25),'Bảng Giá'!$B$5,IF(AND('Raw Data'!N823&gt;0.25,'Raw Data'!N823&lt;=0.5),'Bảng Giá'!$B$6,IF(AND('Raw Data'!N823&gt;0.5,'Raw Data'!N823&lt;=1),'Bảng Giá'!$B$7,IF(AND('Raw Data'!N823&gt;1,'Raw Data'!N823&lt;=1.5),'Bảng Giá'!$B$8,IF(AND('Raw Data'!N823&gt;1.5,'Raw Data'!N823&lt;=2),'Bảng Giá'!$B$9,IF(AND('Raw Data'!N823&gt;2,'Raw Data'!N823&lt;=2.5),'Bảng Giá'!$B$10,IF(AND('Raw Data'!N823&gt;2.5,'Raw Data'!N823&lt;=3),'Bảng Giá'!$B$11,IF(AND('Raw Data'!N823&gt;3,'Raw Data'!N823&lt;=3.5),'Bảng Giá'!$B$12,IF(AND('Raw Data'!N823&gt;3.5,'Raw Data'!N823&lt;=4),'Bảng Giá'!$B$13,IF(AND('Raw Data'!N823&gt;4,'Raw Data'!N823&lt;=4.5),'Bảng Giá'!$B$14,IF(AND('Raw Data'!N823&gt;4.5,'Raw Data'!N823&lt;=5),'Bảng Giá'!$B$15,IF(AND('Raw Data'!N823&gt;5,'Raw Data'!N823&lt;=5.5),'Bảng Giá'!$B$16,IF(AND('Raw Data'!N823&gt;5.5,'Raw Data'!N823&lt;=6),'Bảng Giá'!$B$17,'Bảng Giá'!$B$18)))))))))))))))</f>
        <v>3&lt;x&lt;=3.5</v>
      </c>
      <c r="Q823" s="48">
        <f t="shared" si="75"/>
        <v>-6.2761506276150627E-3</v>
      </c>
      <c r="R823">
        <f t="shared" si="76"/>
        <v>57000</v>
      </c>
      <c r="S823">
        <f t="shared" si="77"/>
        <v>9200</v>
      </c>
    </row>
    <row r="824" spans="1:19" x14ac:dyDescent="0.25">
      <c r="A824" s="12">
        <v>823</v>
      </c>
      <c r="B824" s="12" t="s">
        <v>293</v>
      </c>
      <c r="C824" s="18">
        <v>31677136920822</v>
      </c>
      <c r="D824" s="17">
        <v>43013.448040891206</v>
      </c>
      <c r="E824" s="23">
        <v>43014.461560416668</v>
      </c>
      <c r="F824" s="13" t="s">
        <v>302</v>
      </c>
      <c r="G824" s="24">
        <v>710</v>
      </c>
      <c r="H824" s="12" t="s">
        <v>76</v>
      </c>
      <c r="I824" s="12" t="s">
        <v>441</v>
      </c>
      <c r="J824" s="37">
        <f>INDEX('Bảng Giá'!$C$3:$H$18,MATCH('Raw Data'!P824,'Bảng Giá'!$B$3:$B$18,0),MATCH('Raw Data'!M824,'Bảng Giá'!$C$2:$H$2,0))</f>
        <v>22500</v>
      </c>
      <c r="K824" s="12">
        <v>22700</v>
      </c>
      <c r="L824" s="36">
        <f t="shared" si="72"/>
        <v>1.0135195254624705</v>
      </c>
      <c r="M824" t="str">
        <f>'References data'!H825</f>
        <v>Nội Vùng</v>
      </c>
      <c r="N824">
        <f t="shared" si="73"/>
        <v>0.71</v>
      </c>
      <c r="O824">
        <f t="shared" si="74"/>
        <v>-200</v>
      </c>
      <c r="P824" t="str">
        <f>IF(AND(N824&gt;0,N824&lt;=0.05),'Bảng Giá'!$B$3,IF(AND(N824&lt;=0.1,N824&gt;0.05),'Bảng Giá'!$B$4,IF(AND('Raw Data'!N824&gt;0.1,'Raw Data'!N824&lt;=0.25),'Bảng Giá'!$B$5,IF(AND('Raw Data'!N824&gt;0.25,'Raw Data'!N824&lt;=0.5),'Bảng Giá'!$B$6,IF(AND('Raw Data'!N824&gt;0.5,'Raw Data'!N824&lt;=1),'Bảng Giá'!$B$7,IF(AND('Raw Data'!N824&gt;1,'Raw Data'!N824&lt;=1.5),'Bảng Giá'!$B$8,IF(AND('Raw Data'!N824&gt;1.5,'Raw Data'!N824&lt;=2),'Bảng Giá'!$B$9,IF(AND('Raw Data'!N824&gt;2,'Raw Data'!N824&lt;=2.5),'Bảng Giá'!$B$10,IF(AND('Raw Data'!N824&gt;2.5,'Raw Data'!N824&lt;=3),'Bảng Giá'!$B$11,IF(AND('Raw Data'!N824&gt;3,'Raw Data'!N824&lt;=3.5),'Bảng Giá'!$B$12,IF(AND('Raw Data'!N824&gt;3.5,'Raw Data'!N824&lt;=4),'Bảng Giá'!$B$13,IF(AND('Raw Data'!N824&gt;4,'Raw Data'!N824&lt;=4.5),'Bảng Giá'!$B$14,IF(AND('Raw Data'!N824&gt;4.5,'Raw Data'!N824&lt;=5),'Bảng Giá'!$B$15,IF(AND('Raw Data'!N824&gt;5,'Raw Data'!N824&lt;=5.5),'Bảng Giá'!$B$16,IF(AND('Raw Data'!N824&gt;5.5,'Raw Data'!N824&lt;=6),'Bảng Giá'!$B$17,'Bảng Giá'!$B$18)))))))))))))))</f>
        <v>0.5&lt;x&lt;=1</v>
      </c>
      <c r="Q824" s="48">
        <f t="shared" si="75"/>
        <v>-8.8105726872246704E-3</v>
      </c>
      <c r="R824">
        <f t="shared" si="76"/>
        <v>27000</v>
      </c>
      <c r="S824">
        <f t="shared" si="77"/>
        <v>4300</v>
      </c>
    </row>
    <row r="825" spans="1:19" x14ac:dyDescent="0.25">
      <c r="A825" s="12">
        <v>824</v>
      </c>
      <c r="B825" s="12" t="s">
        <v>293</v>
      </c>
      <c r="C825" s="18">
        <v>31677136935328</v>
      </c>
      <c r="D825" s="17">
        <v>43013.818720567127</v>
      </c>
      <c r="E825" s="23">
        <v>43017.723316550924</v>
      </c>
      <c r="F825" s="13" t="s">
        <v>302</v>
      </c>
      <c r="G825" s="24">
        <v>1050</v>
      </c>
      <c r="H825" s="12" t="s">
        <v>76</v>
      </c>
      <c r="I825" s="12" t="s">
        <v>449</v>
      </c>
      <c r="J825" s="37">
        <f>INDEX('Bảng Giá'!$C$3:$H$18,MATCH('Raw Data'!P825,'Bảng Giá'!$B$3:$B$18,0),MATCH('Raw Data'!M825,'Bảng Giá'!$C$2:$H$2,0))</f>
        <v>27500</v>
      </c>
      <c r="K825" s="12">
        <v>27700</v>
      </c>
      <c r="L825" s="36">
        <f t="shared" si="72"/>
        <v>3.904595983796753</v>
      </c>
      <c r="M825" t="str">
        <f>'References data'!H826</f>
        <v>Nội Vùng</v>
      </c>
      <c r="N825">
        <f t="shared" si="73"/>
        <v>1.05</v>
      </c>
      <c r="O825">
        <f t="shared" si="74"/>
        <v>-200</v>
      </c>
      <c r="P825" t="str">
        <f>IF(AND(N825&gt;0,N825&lt;=0.05),'Bảng Giá'!$B$3,IF(AND(N825&lt;=0.1,N825&gt;0.05),'Bảng Giá'!$B$4,IF(AND('Raw Data'!N825&gt;0.1,'Raw Data'!N825&lt;=0.25),'Bảng Giá'!$B$5,IF(AND('Raw Data'!N825&gt;0.25,'Raw Data'!N825&lt;=0.5),'Bảng Giá'!$B$6,IF(AND('Raw Data'!N825&gt;0.5,'Raw Data'!N825&lt;=1),'Bảng Giá'!$B$7,IF(AND('Raw Data'!N825&gt;1,'Raw Data'!N825&lt;=1.5),'Bảng Giá'!$B$8,IF(AND('Raw Data'!N825&gt;1.5,'Raw Data'!N825&lt;=2),'Bảng Giá'!$B$9,IF(AND('Raw Data'!N825&gt;2,'Raw Data'!N825&lt;=2.5),'Bảng Giá'!$B$10,IF(AND('Raw Data'!N825&gt;2.5,'Raw Data'!N825&lt;=3),'Bảng Giá'!$B$11,IF(AND('Raw Data'!N825&gt;3,'Raw Data'!N825&lt;=3.5),'Bảng Giá'!$B$12,IF(AND('Raw Data'!N825&gt;3.5,'Raw Data'!N825&lt;=4),'Bảng Giá'!$B$13,IF(AND('Raw Data'!N825&gt;4,'Raw Data'!N825&lt;=4.5),'Bảng Giá'!$B$14,IF(AND('Raw Data'!N825&gt;4.5,'Raw Data'!N825&lt;=5),'Bảng Giá'!$B$15,IF(AND('Raw Data'!N825&gt;5,'Raw Data'!N825&lt;=5.5),'Bảng Giá'!$B$16,IF(AND('Raw Data'!N825&gt;5.5,'Raw Data'!N825&lt;=6),'Bảng Giá'!$B$17,'Bảng Giá'!$B$18)))))))))))))))</f>
        <v>1&lt;x&lt;=1.5</v>
      </c>
      <c r="Q825" s="48">
        <f t="shared" si="75"/>
        <v>-7.2202166064981952E-3</v>
      </c>
      <c r="R825">
        <f t="shared" si="76"/>
        <v>33000</v>
      </c>
      <c r="S825">
        <f t="shared" si="77"/>
        <v>5300</v>
      </c>
    </row>
    <row r="826" spans="1:19" x14ac:dyDescent="0.25">
      <c r="A826" s="12">
        <v>825</v>
      </c>
      <c r="B826" s="12" t="s">
        <v>293</v>
      </c>
      <c r="C826" s="18">
        <v>31677136935252</v>
      </c>
      <c r="D826" s="17">
        <v>43013.818723379627</v>
      </c>
      <c r="E826" s="23">
        <v>43014.486765428243</v>
      </c>
      <c r="F826" s="13" t="s">
        <v>302</v>
      </c>
      <c r="G826" s="24">
        <v>3100</v>
      </c>
      <c r="H826" s="12" t="s">
        <v>76</v>
      </c>
      <c r="I826" s="12" t="s">
        <v>281</v>
      </c>
      <c r="J826" s="37">
        <f>INDEX('Bảng Giá'!$C$3:$H$18,MATCH('Raw Data'!P826,'Bảng Giá'!$B$3:$B$18,0),MATCH('Raw Data'!M826,'Bảng Giá'!$C$2:$H$2,0))</f>
        <v>47500</v>
      </c>
      <c r="K826" s="12">
        <v>47800</v>
      </c>
      <c r="L826" s="36">
        <f t="shared" si="72"/>
        <v>0.66804204861546168</v>
      </c>
      <c r="M826" t="str">
        <f>'References data'!H827</f>
        <v>Nội Vùng</v>
      </c>
      <c r="N826">
        <f t="shared" si="73"/>
        <v>3.1</v>
      </c>
      <c r="O826">
        <f t="shared" si="74"/>
        <v>-300</v>
      </c>
      <c r="P826" t="str">
        <f>IF(AND(N826&gt;0,N826&lt;=0.05),'Bảng Giá'!$B$3,IF(AND(N826&lt;=0.1,N826&gt;0.05),'Bảng Giá'!$B$4,IF(AND('Raw Data'!N826&gt;0.1,'Raw Data'!N826&lt;=0.25),'Bảng Giá'!$B$5,IF(AND('Raw Data'!N826&gt;0.25,'Raw Data'!N826&lt;=0.5),'Bảng Giá'!$B$6,IF(AND('Raw Data'!N826&gt;0.5,'Raw Data'!N826&lt;=1),'Bảng Giá'!$B$7,IF(AND('Raw Data'!N826&gt;1,'Raw Data'!N826&lt;=1.5),'Bảng Giá'!$B$8,IF(AND('Raw Data'!N826&gt;1.5,'Raw Data'!N826&lt;=2),'Bảng Giá'!$B$9,IF(AND('Raw Data'!N826&gt;2,'Raw Data'!N826&lt;=2.5),'Bảng Giá'!$B$10,IF(AND('Raw Data'!N826&gt;2.5,'Raw Data'!N826&lt;=3),'Bảng Giá'!$B$11,IF(AND('Raw Data'!N826&gt;3,'Raw Data'!N826&lt;=3.5),'Bảng Giá'!$B$12,IF(AND('Raw Data'!N826&gt;3.5,'Raw Data'!N826&lt;=4),'Bảng Giá'!$B$13,IF(AND('Raw Data'!N826&gt;4,'Raw Data'!N826&lt;=4.5),'Bảng Giá'!$B$14,IF(AND('Raw Data'!N826&gt;4.5,'Raw Data'!N826&lt;=5),'Bảng Giá'!$B$15,IF(AND('Raw Data'!N826&gt;5,'Raw Data'!N826&lt;=5.5),'Bảng Giá'!$B$16,IF(AND('Raw Data'!N826&gt;5.5,'Raw Data'!N826&lt;=6),'Bảng Giá'!$B$17,'Bảng Giá'!$B$18)))))))))))))))</f>
        <v>3&lt;x&lt;=3.5</v>
      </c>
      <c r="Q826" s="48">
        <f t="shared" si="75"/>
        <v>-6.2761506276150627E-3</v>
      </c>
      <c r="R826">
        <f t="shared" si="76"/>
        <v>57000</v>
      </c>
      <c r="S826">
        <f t="shared" si="77"/>
        <v>9200</v>
      </c>
    </row>
    <row r="827" spans="1:19" x14ac:dyDescent="0.25">
      <c r="A827" s="12">
        <v>826</v>
      </c>
      <c r="B827" s="12" t="s">
        <v>293</v>
      </c>
      <c r="C827" s="18">
        <v>31677136935551</v>
      </c>
      <c r="D827" s="17">
        <v>43014.007810069445</v>
      </c>
      <c r="E827" s="23">
        <v>43014.625229432873</v>
      </c>
      <c r="F827" s="13" t="s">
        <v>302</v>
      </c>
      <c r="G827" s="24">
        <v>3000</v>
      </c>
      <c r="H827" s="12" t="s">
        <v>76</v>
      </c>
      <c r="I827" s="12" t="s">
        <v>439</v>
      </c>
      <c r="J827" s="37">
        <f>INDEX('Bảng Giá'!$C$3:$H$18,MATCH('Raw Data'!P827,'Bảng Giá'!$B$3:$B$18,0),MATCH('Raw Data'!M827,'Bảng Giá'!$C$2:$H$2,0))</f>
        <v>42500</v>
      </c>
      <c r="K827" s="12">
        <v>47800</v>
      </c>
      <c r="L827" s="36">
        <f t="shared" si="72"/>
        <v>0.61741936342878034</v>
      </c>
      <c r="M827" t="str">
        <f>'References data'!H828</f>
        <v>Nội Vùng</v>
      </c>
      <c r="N827">
        <f t="shared" si="73"/>
        <v>3</v>
      </c>
      <c r="O827">
        <f t="shared" si="74"/>
        <v>-5300</v>
      </c>
      <c r="P827" t="str">
        <f>IF(AND(N827&gt;0,N827&lt;=0.05),'Bảng Giá'!$B$3,IF(AND(N827&lt;=0.1,N827&gt;0.05),'Bảng Giá'!$B$4,IF(AND('Raw Data'!N827&gt;0.1,'Raw Data'!N827&lt;=0.25),'Bảng Giá'!$B$5,IF(AND('Raw Data'!N827&gt;0.25,'Raw Data'!N827&lt;=0.5),'Bảng Giá'!$B$6,IF(AND('Raw Data'!N827&gt;0.5,'Raw Data'!N827&lt;=1),'Bảng Giá'!$B$7,IF(AND('Raw Data'!N827&gt;1,'Raw Data'!N827&lt;=1.5),'Bảng Giá'!$B$8,IF(AND('Raw Data'!N827&gt;1.5,'Raw Data'!N827&lt;=2),'Bảng Giá'!$B$9,IF(AND('Raw Data'!N827&gt;2,'Raw Data'!N827&lt;=2.5),'Bảng Giá'!$B$10,IF(AND('Raw Data'!N827&gt;2.5,'Raw Data'!N827&lt;=3),'Bảng Giá'!$B$11,IF(AND('Raw Data'!N827&gt;3,'Raw Data'!N827&lt;=3.5),'Bảng Giá'!$B$12,IF(AND('Raw Data'!N827&gt;3.5,'Raw Data'!N827&lt;=4),'Bảng Giá'!$B$13,IF(AND('Raw Data'!N827&gt;4,'Raw Data'!N827&lt;=4.5),'Bảng Giá'!$B$14,IF(AND('Raw Data'!N827&gt;4.5,'Raw Data'!N827&lt;=5),'Bảng Giá'!$B$15,IF(AND('Raw Data'!N827&gt;5,'Raw Data'!N827&lt;=5.5),'Bảng Giá'!$B$16,IF(AND('Raw Data'!N827&gt;5.5,'Raw Data'!N827&lt;=6),'Bảng Giá'!$B$17,'Bảng Giá'!$B$18)))))))))))))))</f>
        <v>2.5&lt;x&lt;=3</v>
      </c>
      <c r="Q827" s="48">
        <f t="shared" si="75"/>
        <v>-0.11087866108786611</v>
      </c>
      <c r="R827">
        <f t="shared" si="76"/>
        <v>51000</v>
      </c>
      <c r="S827">
        <f t="shared" si="77"/>
        <v>3200</v>
      </c>
    </row>
    <row r="828" spans="1:19" x14ac:dyDescent="0.25">
      <c r="A828" s="12">
        <v>827</v>
      </c>
      <c r="B828" s="12" t="s">
        <v>293</v>
      </c>
      <c r="C828" s="18">
        <v>31677136941826</v>
      </c>
      <c r="D828" s="17">
        <v>43014.623882372682</v>
      </c>
      <c r="E828" s="23">
        <v>43017.720123113424</v>
      </c>
      <c r="F828" s="13" t="s">
        <v>302</v>
      </c>
      <c r="G828" s="24">
        <v>300</v>
      </c>
      <c r="H828" s="12" t="s">
        <v>76</v>
      </c>
      <c r="I828" s="12" t="s">
        <v>279</v>
      </c>
      <c r="J828" s="37">
        <f>INDEX('Bảng Giá'!$C$3:$H$18,MATCH('Raw Data'!P828,'Bảng Giá'!$B$3:$B$18,0),MATCH('Raw Data'!M828,'Bảng Giá'!$C$2:$H$2,0))</f>
        <v>26000</v>
      </c>
      <c r="K828" s="12">
        <v>25400</v>
      </c>
      <c r="L828" s="36">
        <f t="shared" si="72"/>
        <v>3.0962407407423598</v>
      </c>
      <c r="M828" t="str">
        <f>'References data'!H829</f>
        <v>Liên Vùng</v>
      </c>
      <c r="N828">
        <f t="shared" si="73"/>
        <v>0.3</v>
      </c>
      <c r="O828">
        <f t="shared" si="74"/>
        <v>600</v>
      </c>
      <c r="P828" t="str">
        <f>IF(AND(N828&gt;0,N828&lt;=0.05),'Bảng Giá'!$B$3,IF(AND(N828&lt;=0.1,N828&gt;0.05),'Bảng Giá'!$B$4,IF(AND('Raw Data'!N828&gt;0.1,'Raw Data'!N828&lt;=0.25),'Bảng Giá'!$B$5,IF(AND('Raw Data'!N828&gt;0.25,'Raw Data'!N828&lt;=0.5),'Bảng Giá'!$B$6,IF(AND('Raw Data'!N828&gt;0.5,'Raw Data'!N828&lt;=1),'Bảng Giá'!$B$7,IF(AND('Raw Data'!N828&gt;1,'Raw Data'!N828&lt;=1.5),'Bảng Giá'!$B$8,IF(AND('Raw Data'!N828&gt;1.5,'Raw Data'!N828&lt;=2),'Bảng Giá'!$B$9,IF(AND('Raw Data'!N828&gt;2,'Raw Data'!N828&lt;=2.5),'Bảng Giá'!$B$10,IF(AND('Raw Data'!N828&gt;2.5,'Raw Data'!N828&lt;=3),'Bảng Giá'!$B$11,IF(AND('Raw Data'!N828&gt;3,'Raw Data'!N828&lt;=3.5),'Bảng Giá'!$B$12,IF(AND('Raw Data'!N828&gt;3.5,'Raw Data'!N828&lt;=4),'Bảng Giá'!$B$13,IF(AND('Raw Data'!N828&gt;4,'Raw Data'!N828&lt;=4.5),'Bảng Giá'!$B$14,IF(AND('Raw Data'!N828&gt;4.5,'Raw Data'!N828&lt;=5),'Bảng Giá'!$B$15,IF(AND('Raw Data'!N828&gt;5,'Raw Data'!N828&lt;=5.5),'Bảng Giá'!$B$16,IF(AND('Raw Data'!N828&gt;5.5,'Raw Data'!N828&lt;=6),'Bảng Giá'!$B$17,'Bảng Giá'!$B$18)))))))))))))))</f>
        <v>0.25&lt;x&lt;=0.5</v>
      </c>
      <c r="Q828" s="48">
        <f t="shared" si="75"/>
        <v>2.3622047244094488E-2</v>
      </c>
      <c r="R828">
        <f t="shared" si="76"/>
        <v>31200</v>
      </c>
      <c r="S828">
        <f t="shared" si="77"/>
        <v>5800</v>
      </c>
    </row>
    <row r="829" spans="1:19" x14ac:dyDescent="0.25">
      <c r="A829" s="12">
        <v>828</v>
      </c>
      <c r="B829" s="12" t="s">
        <v>293</v>
      </c>
      <c r="C829" s="18">
        <v>31677136941650</v>
      </c>
      <c r="D829" s="17">
        <v>43014.623889930554</v>
      </c>
      <c r="E829" s="23">
        <v>43016.481651238428</v>
      </c>
      <c r="F829" s="13" t="s">
        <v>302</v>
      </c>
      <c r="G829" s="24">
        <v>300</v>
      </c>
      <c r="H829" s="12" t="s">
        <v>76</v>
      </c>
      <c r="I829" s="12" t="s">
        <v>224</v>
      </c>
      <c r="J829" s="37">
        <f>INDEX('Bảng Giá'!$C$3:$H$18,MATCH('Raw Data'!P829,'Bảng Giá'!$B$3:$B$18,0),MATCH('Raw Data'!M829,'Bảng Giá'!$C$2:$H$2,0))</f>
        <v>20000</v>
      </c>
      <c r="K829" s="12">
        <v>20100</v>
      </c>
      <c r="L829" s="36">
        <f t="shared" si="72"/>
        <v>1.8577613078741706</v>
      </c>
      <c r="M829" t="str">
        <f>'References data'!H830</f>
        <v>Nội Vùng</v>
      </c>
      <c r="N829">
        <f t="shared" si="73"/>
        <v>0.3</v>
      </c>
      <c r="O829">
        <f t="shared" si="74"/>
        <v>-100</v>
      </c>
      <c r="P829" t="str">
        <f>IF(AND(N829&gt;0,N829&lt;=0.05),'Bảng Giá'!$B$3,IF(AND(N829&lt;=0.1,N829&gt;0.05),'Bảng Giá'!$B$4,IF(AND('Raw Data'!N829&gt;0.1,'Raw Data'!N829&lt;=0.25),'Bảng Giá'!$B$5,IF(AND('Raw Data'!N829&gt;0.25,'Raw Data'!N829&lt;=0.5),'Bảng Giá'!$B$6,IF(AND('Raw Data'!N829&gt;0.5,'Raw Data'!N829&lt;=1),'Bảng Giá'!$B$7,IF(AND('Raw Data'!N829&gt;1,'Raw Data'!N829&lt;=1.5),'Bảng Giá'!$B$8,IF(AND('Raw Data'!N829&gt;1.5,'Raw Data'!N829&lt;=2),'Bảng Giá'!$B$9,IF(AND('Raw Data'!N829&gt;2,'Raw Data'!N829&lt;=2.5),'Bảng Giá'!$B$10,IF(AND('Raw Data'!N829&gt;2.5,'Raw Data'!N829&lt;=3),'Bảng Giá'!$B$11,IF(AND('Raw Data'!N829&gt;3,'Raw Data'!N829&lt;=3.5),'Bảng Giá'!$B$12,IF(AND('Raw Data'!N829&gt;3.5,'Raw Data'!N829&lt;=4),'Bảng Giá'!$B$13,IF(AND('Raw Data'!N829&gt;4,'Raw Data'!N829&lt;=4.5),'Bảng Giá'!$B$14,IF(AND('Raw Data'!N829&gt;4.5,'Raw Data'!N829&lt;=5),'Bảng Giá'!$B$15,IF(AND('Raw Data'!N829&gt;5,'Raw Data'!N829&lt;=5.5),'Bảng Giá'!$B$16,IF(AND('Raw Data'!N829&gt;5.5,'Raw Data'!N829&lt;=6),'Bảng Giá'!$B$17,'Bảng Giá'!$B$18)))))))))))))))</f>
        <v>0.25&lt;x&lt;=0.5</v>
      </c>
      <c r="Q829" s="48">
        <f t="shared" si="75"/>
        <v>-4.9751243781094526E-3</v>
      </c>
      <c r="R829">
        <f t="shared" si="76"/>
        <v>24000</v>
      </c>
      <c r="S829">
        <f t="shared" si="77"/>
        <v>3900</v>
      </c>
    </row>
    <row r="830" spans="1:19" x14ac:dyDescent="0.25">
      <c r="A830" s="12">
        <v>829</v>
      </c>
      <c r="B830" s="12" t="s">
        <v>293</v>
      </c>
      <c r="C830" s="18">
        <v>31677136928300</v>
      </c>
      <c r="D830" s="17">
        <v>43012.878740011576</v>
      </c>
      <c r="E830" s="23">
        <v>43013.749633530089</v>
      </c>
      <c r="F830" s="13" t="s">
        <v>302</v>
      </c>
      <c r="G830" s="24">
        <v>200</v>
      </c>
      <c r="H830" s="12" t="s">
        <v>76</v>
      </c>
      <c r="I830" s="12" t="s">
        <v>467</v>
      </c>
      <c r="J830" s="37">
        <f>INDEX('Bảng Giá'!$C$3:$H$18,MATCH('Raw Data'!P830,'Bảng Giá'!$B$3:$B$18,0),MATCH('Raw Data'!M830,'Bảng Giá'!$C$2:$H$2,0))</f>
        <v>20000</v>
      </c>
      <c r="K830" s="12">
        <v>20100</v>
      </c>
      <c r="L830" s="36">
        <f t="shared" si="72"/>
        <v>0.87089351851318497</v>
      </c>
      <c r="M830" t="str">
        <f>'References data'!H831</f>
        <v>Nội Vùng</v>
      </c>
      <c r="N830">
        <f t="shared" si="73"/>
        <v>0.2</v>
      </c>
      <c r="O830">
        <f t="shared" si="74"/>
        <v>-100</v>
      </c>
      <c r="P830" t="str">
        <f>IF(AND(N830&gt;0,N830&lt;=0.05),'Bảng Giá'!$B$3,IF(AND(N830&lt;=0.1,N830&gt;0.05),'Bảng Giá'!$B$4,IF(AND('Raw Data'!N830&gt;0.1,'Raw Data'!N830&lt;=0.25),'Bảng Giá'!$B$5,IF(AND('Raw Data'!N830&gt;0.25,'Raw Data'!N830&lt;=0.5),'Bảng Giá'!$B$6,IF(AND('Raw Data'!N830&gt;0.5,'Raw Data'!N830&lt;=1),'Bảng Giá'!$B$7,IF(AND('Raw Data'!N830&gt;1,'Raw Data'!N830&lt;=1.5),'Bảng Giá'!$B$8,IF(AND('Raw Data'!N830&gt;1.5,'Raw Data'!N830&lt;=2),'Bảng Giá'!$B$9,IF(AND('Raw Data'!N830&gt;2,'Raw Data'!N830&lt;=2.5),'Bảng Giá'!$B$10,IF(AND('Raw Data'!N830&gt;2.5,'Raw Data'!N830&lt;=3),'Bảng Giá'!$B$11,IF(AND('Raw Data'!N830&gt;3,'Raw Data'!N830&lt;=3.5),'Bảng Giá'!$B$12,IF(AND('Raw Data'!N830&gt;3.5,'Raw Data'!N830&lt;=4),'Bảng Giá'!$B$13,IF(AND('Raw Data'!N830&gt;4,'Raw Data'!N830&lt;=4.5),'Bảng Giá'!$B$14,IF(AND('Raw Data'!N830&gt;4.5,'Raw Data'!N830&lt;=5),'Bảng Giá'!$B$15,IF(AND('Raw Data'!N830&gt;5,'Raw Data'!N830&lt;=5.5),'Bảng Giá'!$B$16,IF(AND('Raw Data'!N830&gt;5.5,'Raw Data'!N830&lt;=6),'Bảng Giá'!$B$17,'Bảng Giá'!$B$18)))))))))))))))</f>
        <v>0.1&lt;x&lt;=0.25</v>
      </c>
      <c r="Q830" s="48">
        <f t="shared" si="75"/>
        <v>-4.9751243781094526E-3</v>
      </c>
      <c r="R830">
        <f t="shared" si="76"/>
        <v>24000</v>
      </c>
      <c r="S830">
        <f t="shared" si="77"/>
        <v>3900</v>
      </c>
    </row>
    <row r="831" spans="1:19" x14ac:dyDescent="0.25">
      <c r="A831" s="12">
        <v>830</v>
      </c>
      <c r="B831" s="12" t="s">
        <v>293</v>
      </c>
      <c r="C831" s="18">
        <v>31677136925628</v>
      </c>
      <c r="D831" s="17">
        <v>43012.878748495372</v>
      </c>
      <c r="E831" s="23">
        <v>43014.762887152778</v>
      </c>
      <c r="F831" s="13" t="s">
        <v>302</v>
      </c>
      <c r="G831" s="24">
        <v>2030</v>
      </c>
      <c r="H831" s="12" t="s">
        <v>76</v>
      </c>
      <c r="I831" s="12" t="s">
        <v>459</v>
      </c>
      <c r="J831" s="37">
        <f>INDEX('Bảng Giá'!$C$3:$H$18,MATCH('Raw Data'!P831,'Bảng Giá'!$B$3:$B$18,0),MATCH('Raw Data'!M831,'Bảng Giá'!$C$2:$H$2,0))</f>
        <v>38000</v>
      </c>
      <c r="K831" s="12">
        <v>38200</v>
      </c>
      <c r="L831" s="36">
        <f t="shared" si="72"/>
        <v>1.8841386574058561</v>
      </c>
      <c r="M831" t="str">
        <f>'References data'!H832</f>
        <v>Nội Vùng</v>
      </c>
      <c r="N831">
        <f t="shared" si="73"/>
        <v>2.0299999999999998</v>
      </c>
      <c r="O831">
        <f t="shared" si="74"/>
        <v>-200</v>
      </c>
      <c r="P831" t="str">
        <f>IF(AND(N831&gt;0,N831&lt;=0.05),'Bảng Giá'!$B$3,IF(AND(N831&lt;=0.1,N831&gt;0.05),'Bảng Giá'!$B$4,IF(AND('Raw Data'!N831&gt;0.1,'Raw Data'!N831&lt;=0.25),'Bảng Giá'!$B$5,IF(AND('Raw Data'!N831&gt;0.25,'Raw Data'!N831&lt;=0.5),'Bảng Giá'!$B$6,IF(AND('Raw Data'!N831&gt;0.5,'Raw Data'!N831&lt;=1),'Bảng Giá'!$B$7,IF(AND('Raw Data'!N831&gt;1,'Raw Data'!N831&lt;=1.5),'Bảng Giá'!$B$8,IF(AND('Raw Data'!N831&gt;1.5,'Raw Data'!N831&lt;=2),'Bảng Giá'!$B$9,IF(AND('Raw Data'!N831&gt;2,'Raw Data'!N831&lt;=2.5),'Bảng Giá'!$B$10,IF(AND('Raw Data'!N831&gt;2.5,'Raw Data'!N831&lt;=3),'Bảng Giá'!$B$11,IF(AND('Raw Data'!N831&gt;3,'Raw Data'!N831&lt;=3.5),'Bảng Giá'!$B$12,IF(AND('Raw Data'!N831&gt;3.5,'Raw Data'!N831&lt;=4),'Bảng Giá'!$B$13,IF(AND('Raw Data'!N831&gt;4,'Raw Data'!N831&lt;=4.5),'Bảng Giá'!$B$14,IF(AND('Raw Data'!N831&gt;4.5,'Raw Data'!N831&lt;=5),'Bảng Giá'!$B$15,IF(AND('Raw Data'!N831&gt;5,'Raw Data'!N831&lt;=5.5),'Bảng Giá'!$B$16,IF(AND('Raw Data'!N831&gt;5.5,'Raw Data'!N831&lt;=6),'Bảng Giá'!$B$17,'Bảng Giá'!$B$18)))))))))))))))</f>
        <v>2&lt;x&lt;=2.5</v>
      </c>
      <c r="Q831" s="48">
        <f t="shared" si="75"/>
        <v>-5.235602094240838E-3</v>
      </c>
      <c r="R831">
        <f t="shared" si="76"/>
        <v>45600</v>
      </c>
      <c r="S831">
        <f t="shared" si="77"/>
        <v>7400</v>
      </c>
    </row>
    <row r="832" spans="1:19" x14ac:dyDescent="0.25">
      <c r="A832" s="12">
        <v>831</v>
      </c>
      <c r="B832" s="12" t="s">
        <v>293</v>
      </c>
      <c r="C832" s="18">
        <v>31677136926957</v>
      </c>
      <c r="D832" s="17">
        <v>43013.043433483799</v>
      </c>
      <c r="E832" s="23">
        <v>43013.754609374999</v>
      </c>
      <c r="F832" s="13" t="s">
        <v>302</v>
      </c>
      <c r="G832" s="24">
        <v>6000</v>
      </c>
      <c r="H832" s="12" t="s">
        <v>76</v>
      </c>
      <c r="I832" s="12" t="s">
        <v>169</v>
      </c>
      <c r="J832" s="37">
        <f>INDEX('Bảng Giá'!$C$3:$H$18,MATCH('Raw Data'!P832,'Bảng Giá'!$B$3:$B$18,0),MATCH('Raw Data'!M832,'Bảng Giá'!$C$2:$H$2,0))</f>
        <v>62000</v>
      </c>
      <c r="K832" s="12">
        <v>62400</v>
      </c>
      <c r="L832" s="36">
        <f t="shared" si="72"/>
        <v>0.71117589119967306</v>
      </c>
      <c r="M832" t="str">
        <f>'References data'!H833</f>
        <v>Nội Vùng</v>
      </c>
      <c r="N832">
        <f t="shared" si="73"/>
        <v>6</v>
      </c>
      <c r="O832">
        <f t="shared" si="74"/>
        <v>-400</v>
      </c>
      <c r="P832" t="str">
        <f>IF(AND(N832&gt;0,N832&lt;=0.05),'Bảng Giá'!$B$3,IF(AND(N832&lt;=0.1,N832&gt;0.05),'Bảng Giá'!$B$4,IF(AND('Raw Data'!N832&gt;0.1,'Raw Data'!N832&lt;=0.25),'Bảng Giá'!$B$5,IF(AND('Raw Data'!N832&gt;0.25,'Raw Data'!N832&lt;=0.5),'Bảng Giá'!$B$6,IF(AND('Raw Data'!N832&gt;0.5,'Raw Data'!N832&lt;=1),'Bảng Giá'!$B$7,IF(AND('Raw Data'!N832&gt;1,'Raw Data'!N832&lt;=1.5),'Bảng Giá'!$B$8,IF(AND('Raw Data'!N832&gt;1.5,'Raw Data'!N832&lt;=2),'Bảng Giá'!$B$9,IF(AND('Raw Data'!N832&gt;2,'Raw Data'!N832&lt;=2.5),'Bảng Giá'!$B$10,IF(AND('Raw Data'!N832&gt;2.5,'Raw Data'!N832&lt;=3),'Bảng Giá'!$B$11,IF(AND('Raw Data'!N832&gt;3,'Raw Data'!N832&lt;=3.5),'Bảng Giá'!$B$12,IF(AND('Raw Data'!N832&gt;3.5,'Raw Data'!N832&lt;=4),'Bảng Giá'!$B$13,IF(AND('Raw Data'!N832&gt;4,'Raw Data'!N832&lt;=4.5),'Bảng Giá'!$B$14,IF(AND('Raw Data'!N832&gt;4.5,'Raw Data'!N832&lt;=5),'Bảng Giá'!$B$15,IF(AND('Raw Data'!N832&gt;5,'Raw Data'!N832&lt;=5.5),'Bảng Giá'!$B$16,IF(AND('Raw Data'!N832&gt;5.5,'Raw Data'!N832&lt;=6),'Bảng Giá'!$B$17,'Bảng Giá'!$B$18)))))))))))))))</f>
        <v>5.5&lt;x&lt;=6</v>
      </c>
      <c r="Q832" s="48">
        <f t="shared" si="75"/>
        <v>-6.41025641025641E-3</v>
      </c>
      <c r="R832">
        <f t="shared" si="76"/>
        <v>74400</v>
      </c>
      <c r="S832">
        <f t="shared" si="77"/>
        <v>12000</v>
      </c>
    </row>
    <row r="833" spans="1:19" x14ac:dyDescent="0.25">
      <c r="A833" s="12">
        <v>832</v>
      </c>
      <c r="B833" s="12" t="s">
        <v>293</v>
      </c>
      <c r="C833" s="18">
        <v>31677136913236</v>
      </c>
      <c r="D833" s="17">
        <v>43012.447164548612</v>
      </c>
      <c r="E833" s="23">
        <v>43014.807491585649</v>
      </c>
      <c r="F833" s="13" t="s">
        <v>302</v>
      </c>
      <c r="G833" s="24">
        <v>1000</v>
      </c>
      <c r="H833" s="12" t="s">
        <v>76</v>
      </c>
      <c r="I833" s="12" t="s">
        <v>140</v>
      </c>
      <c r="J833" s="37">
        <f>INDEX('Bảng Giá'!$C$3:$H$18,MATCH('Raw Data'!P833,'Bảng Giá'!$B$3:$B$18,0),MATCH('Raw Data'!M833,'Bảng Giá'!$C$2:$H$2,0))</f>
        <v>22500</v>
      </c>
      <c r="K833" s="12">
        <v>27700</v>
      </c>
      <c r="L833" s="36">
        <f t="shared" si="72"/>
        <v>2.3603270370367682</v>
      </c>
      <c r="M833" t="str">
        <f>'References data'!H834</f>
        <v>Nội Vùng</v>
      </c>
      <c r="N833">
        <f t="shared" si="73"/>
        <v>1</v>
      </c>
      <c r="O833">
        <f t="shared" si="74"/>
        <v>-5200</v>
      </c>
      <c r="P833" t="str">
        <f>IF(AND(N833&gt;0,N833&lt;=0.05),'Bảng Giá'!$B$3,IF(AND(N833&lt;=0.1,N833&gt;0.05),'Bảng Giá'!$B$4,IF(AND('Raw Data'!N833&gt;0.1,'Raw Data'!N833&lt;=0.25),'Bảng Giá'!$B$5,IF(AND('Raw Data'!N833&gt;0.25,'Raw Data'!N833&lt;=0.5),'Bảng Giá'!$B$6,IF(AND('Raw Data'!N833&gt;0.5,'Raw Data'!N833&lt;=1),'Bảng Giá'!$B$7,IF(AND('Raw Data'!N833&gt;1,'Raw Data'!N833&lt;=1.5),'Bảng Giá'!$B$8,IF(AND('Raw Data'!N833&gt;1.5,'Raw Data'!N833&lt;=2),'Bảng Giá'!$B$9,IF(AND('Raw Data'!N833&gt;2,'Raw Data'!N833&lt;=2.5),'Bảng Giá'!$B$10,IF(AND('Raw Data'!N833&gt;2.5,'Raw Data'!N833&lt;=3),'Bảng Giá'!$B$11,IF(AND('Raw Data'!N833&gt;3,'Raw Data'!N833&lt;=3.5),'Bảng Giá'!$B$12,IF(AND('Raw Data'!N833&gt;3.5,'Raw Data'!N833&lt;=4),'Bảng Giá'!$B$13,IF(AND('Raw Data'!N833&gt;4,'Raw Data'!N833&lt;=4.5),'Bảng Giá'!$B$14,IF(AND('Raw Data'!N833&gt;4.5,'Raw Data'!N833&lt;=5),'Bảng Giá'!$B$15,IF(AND('Raw Data'!N833&gt;5,'Raw Data'!N833&lt;=5.5),'Bảng Giá'!$B$16,IF(AND('Raw Data'!N833&gt;5.5,'Raw Data'!N833&lt;=6),'Bảng Giá'!$B$17,'Bảng Giá'!$B$18)))))))))))))))</f>
        <v>0.5&lt;x&lt;=1</v>
      </c>
      <c r="Q833" s="48">
        <f t="shared" si="75"/>
        <v>-0.18772563176895307</v>
      </c>
      <c r="R833">
        <f t="shared" si="76"/>
        <v>27000</v>
      </c>
      <c r="S833">
        <f t="shared" si="77"/>
        <v>-700</v>
      </c>
    </row>
    <row r="834" spans="1:19" x14ac:dyDescent="0.25">
      <c r="A834" s="12">
        <v>833</v>
      </c>
      <c r="B834" s="12" t="s">
        <v>293</v>
      </c>
      <c r="C834" s="18">
        <v>31677136935072</v>
      </c>
      <c r="D834" s="17">
        <v>43013.818699502313</v>
      </c>
      <c r="E834" s="23">
        <v>43014.548541238422</v>
      </c>
      <c r="F834" s="13" t="s">
        <v>302</v>
      </c>
      <c r="G834" s="24">
        <v>670</v>
      </c>
      <c r="H834" s="12" t="s">
        <v>76</v>
      </c>
      <c r="I834" s="12" t="s">
        <v>178</v>
      </c>
      <c r="J834" s="37">
        <f>INDEX('Bảng Giá'!$C$3:$H$18,MATCH('Raw Data'!P834,'Bảng Giá'!$B$3:$B$18,0),MATCH('Raw Data'!M834,'Bảng Giá'!$C$2:$H$2,0))</f>
        <v>22500</v>
      </c>
      <c r="K834" s="12">
        <v>22700</v>
      </c>
      <c r="L834" s="36">
        <f t="shared" si="72"/>
        <v>0.72984173610893777</v>
      </c>
      <c r="M834" t="str">
        <f>'References data'!H835</f>
        <v>Nội Vùng</v>
      </c>
      <c r="N834">
        <f t="shared" si="73"/>
        <v>0.67</v>
      </c>
      <c r="O834">
        <f t="shared" si="74"/>
        <v>-200</v>
      </c>
      <c r="P834" t="str">
        <f>IF(AND(N834&gt;0,N834&lt;=0.05),'Bảng Giá'!$B$3,IF(AND(N834&lt;=0.1,N834&gt;0.05),'Bảng Giá'!$B$4,IF(AND('Raw Data'!N834&gt;0.1,'Raw Data'!N834&lt;=0.25),'Bảng Giá'!$B$5,IF(AND('Raw Data'!N834&gt;0.25,'Raw Data'!N834&lt;=0.5),'Bảng Giá'!$B$6,IF(AND('Raw Data'!N834&gt;0.5,'Raw Data'!N834&lt;=1),'Bảng Giá'!$B$7,IF(AND('Raw Data'!N834&gt;1,'Raw Data'!N834&lt;=1.5),'Bảng Giá'!$B$8,IF(AND('Raw Data'!N834&gt;1.5,'Raw Data'!N834&lt;=2),'Bảng Giá'!$B$9,IF(AND('Raw Data'!N834&gt;2,'Raw Data'!N834&lt;=2.5),'Bảng Giá'!$B$10,IF(AND('Raw Data'!N834&gt;2.5,'Raw Data'!N834&lt;=3),'Bảng Giá'!$B$11,IF(AND('Raw Data'!N834&gt;3,'Raw Data'!N834&lt;=3.5),'Bảng Giá'!$B$12,IF(AND('Raw Data'!N834&gt;3.5,'Raw Data'!N834&lt;=4),'Bảng Giá'!$B$13,IF(AND('Raw Data'!N834&gt;4,'Raw Data'!N834&lt;=4.5),'Bảng Giá'!$B$14,IF(AND('Raw Data'!N834&gt;4.5,'Raw Data'!N834&lt;=5),'Bảng Giá'!$B$15,IF(AND('Raw Data'!N834&gt;5,'Raw Data'!N834&lt;=5.5),'Bảng Giá'!$B$16,IF(AND('Raw Data'!N834&gt;5.5,'Raw Data'!N834&lt;=6),'Bảng Giá'!$B$17,'Bảng Giá'!$B$18)))))))))))))))</f>
        <v>0.5&lt;x&lt;=1</v>
      </c>
      <c r="Q834" s="48">
        <f t="shared" si="75"/>
        <v>-8.8105726872246704E-3</v>
      </c>
      <c r="R834">
        <f t="shared" si="76"/>
        <v>27000</v>
      </c>
      <c r="S834">
        <f t="shared" si="77"/>
        <v>4300</v>
      </c>
    </row>
    <row r="835" spans="1:19" x14ac:dyDescent="0.25">
      <c r="A835" s="12">
        <v>834</v>
      </c>
      <c r="B835" s="12" t="s">
        <v>293</v>
      </c>
      <c r="C835" s="18">
        <v>31677136926308</v>
      </c>
      <c r="D835" s="17">
        <v>43012.972224849538</v>
      </c>
      <c r="E835" s="23">
        <v>43014.583919907411</v>
      </c>
      <c r="F835" s="13" t="s">
        <v>302</v>
      </c>
      <c r="G835" s="24">
        <v>1720</v>
      </c>
      <c r="H835" s="12" t="s">
        <v>76</v>
      </c>
      <c r="I835" s="12" t="s">
        <v>111</v>
      </c>
      <c r="J835" s="37">
        <f>INDEX('Bảng Giá'!$C$3:$H$18,MATCH('Raw Data'!P835,'Bảng Giá'!$B$3:$B$18,0),MATCH('Raw Data'!M835,'Bảng Giá'!$C$2:$H$2,0))</f>
        <v>32000</v>
      </c>
      <c r="K835" s="12">
        <v>32200</v>
      </c>
      <c r="L835" s="36">
        <f t="shared" ref="L835:L898" si="78">E835-D835</f>
        <v>1.6116950578725664</v>
      </c>
      <c r="M835" t="str">
        <f>'References data'!H836</f>
        <v>Nội Vùng</v>
      </c>
      <c r="N835">
        <f t="shared" ref="N835:N898" si="79">G835/1000</f>
        <v>1.72</v>
      </c>
      <c r="O835">
        <f t="shared" ref="O835:O898" si="80">J835-K835</f>
        <v>-200</v>
      </c>
      <c r="P835" t="str">
        <f>IF(AND(N835&gt;0,N835&lt;=0.05),'Bảng Giá'!$B$3,IF(AND(N835&lt;=0.1,N835&gt;0.05),'Bảng Giá'!$B$4,IF(AND('Raw Data'!N835&gt;0.1,'Raw Data'!N835&lt;=0.25),'Bảng Giá'!$B$5,IF(AND('Raw Data'!N835&gt;0.25,'Raw Data'!N835&lt;=0.5),'Bảng Giá'!$B$6,IF(AND('Raw Data'!N835&gt;0.5,'Raw Data'!N835&lt;=1),'Bảng Giá'!$B$7,IF(AND('Raw Data'!N835&gt;1,'Raw Data'!N835&lt;=1.5),'Bảng Giá'!$B$8,IF(AND('Raw Data'!N835&gt;1.5,'Raw Data'!N835&lt;=2),'Bảng Giá'!$B$9,IF(AND('Raw Data'!N835&gt;2,'Raw Data'!N835&lt;=2.5),'Bảng Giá'!$B$10,IF(AND('Raw Data'!N835&gt;2.5,'Raw Data'!N835&lt;=3),'Bảng Giá'!$B$11,IF(AND('Raw Data'!N835&gt;3,'Raw Data'!N835&lt;=3.5),'Bảng Giá'!$B$12,IF(AND('Raw Data'!N835&gt;3.5,'Raw Data'!N835&lt;=4),'Bảng Giá'!$B$13,IF(AND('Raw Data'!N835&gt;4,'Raw Data'!N835&lt;=4.5),'Bảng Giá'!$B$14,IF(AND('Raw Data'!N835&gt;4.5,'Raw Data'!N835&lt;=5),'Bảng Giá'!$B$15,IF(AND('Raw Data'!N835&gt;5,'Raw Data'!N835&lt;=5.5),'Bảng Giá'!$B$16,IF(AND('Raw Data'!N835&gt;5.5,'Raw Data'!N835&lt;=6),'Bảng Giá'!$B$17,'Bảng Giá'!$B$18)))))))))))))))</f>
        <v>1.5&lt;x&lt;=2</v>
      </c>
      <c r="Q835" s="48">
        <f t="shared" ref="Q835:Q898" si="81">O835/K835</f>
        <v>-6.2111801242236021E-3</v>
      </c>
      <c r="R835">
        <f t="shared" ref="R835:R898" si="82">J835+(J835*0.2)</f>
        <v>38400</v>
      </c>
      <c r="S835">
        <f t="shared" ref="S835:S898" si="83">R835-K835</f>
        <v>6200</v>
      </c>
    </row>
    <row r="836" spans="1:19" x14ac:dyDescent="0.25">
      <c r="A836" s="12">
        <v>835</v>
      </c>
      <c r="B836" s="12" t="s">
        <v>293</v>
      </c>
      <c r="C836" s="18">
        <v>31677136944762</v>
      </c>
      <c r="D836" s="17">
        <v>43015.571245567131</v>
      </c>
      <c r="E836" s="23">
        <v>43017.752456215276</v>
      </c>
      <c r="F836" s="13" t="s">
        <v>302</v>
      </c>
      <c r="G836" s="24">
        <v>500</v>
      </c>
      <c r="H836" s="12" t="s">
        <v>76</v>
      </c>
      <c r="I836" s="12" t="s">
        <v>169</v>
      </c>
      <c r="J836" s="37">
        <f>INDEX('Bảng Giá'!$C$3:$H$18,MATCH('Raw Data'!P836,'Bảng Giá'!$B$3:$B$18,0),MATCH('Raw Data'!M836,'Bảng Giá'!$C$2:$H$2,0))</f>
        <v>20000</v>
      </c>
      <c r="K836" s="12">
        <v>22700</v>
      </c>
      <c r="L836" s="36">
        <f t="shared" si="78"/>
        <v>2.1812106481447699</v>
      </c>
      <c r="M836" t="str">
        <f>'References data'!H837</f>
        <v>Nội Vùng</v>
      </c>
      <c r="N836">
        <f t="shared" si="79"/>
        <v>0.5</v>
      </c>
      <c r="O836">
        <f t="shared" si="80"/>
        <v>-2700</v>
      </c>
      <c r="P836" t="str">
        <f>IF(AND(N836&gt;0,N836&lt;=0.05),'Bảng Giá'!$B$3,IF(AND(N836&lt;=0.1,N836&gt;0.05),'Bảng Giá'!$B$4,IF(AND('Raw Data'!N836&gt;0.1,'Raw Data'!N836&lt;=0.25),'Bảng Giá'!$B$5,IF(AND('Raw Data'!N836&gt;0.25,'Raw Data'!N836&lt;=0.5),'Bảng Giá'!$B$6,IF(AND('Raw Data'!N836&gt;0.5,'Raw Data'!N836&lt;=1),'Bảng Giá'!$B$7,IF(AND('Raw Data'!N836&gt;1,'Raw Data'!N836&lt;=1.5),'Bảng Giá'!$B$8,IF(AND('Raw Data'!N836&gt;1.5,'Raw Data'!N836&lt;=2),'Bảng Giá'!$B$9,IF(AND('Raw Data'!N836&gt;2,'Raw Data'!N836&lt;=2.5),'Bảng Giá'!$B$10,IF(AND('Raw Data'!N836&gt;2.5,'Raw Data'!N836&lt;=3),'Bảng Giá'!$B$11,IF(AND('Raw Data'!N836&gt;3,'Raw Data'!N836&lt;=3.5),'Bảng Giá'!$B$12,IF(AND('Raw Data'!N836&gt;3.5,'Raw Data'!N836&lt;=4),'Bảng Giá'!$B$13,IF(AND('Raw Data'!N836&gt;4,'Raw Data'!N836&lt;=4.5),'Bảng Giá'!$B$14,IF(AND('Raw Data'!N836&gt;4.5,'Raw Data'!N836&lt;=5),'Bảng Giá'!$B$15,IF(AND('Raw Data'!N836&gt;5,'Raw Data'!N836&lt;=5.5),'Bảng Giá'!$B$16,IF(AND('Raw Data'!N836&gt;5.5,'Raw Data'!N836&lt;=6),'Bảng Giá'!$B$17,'Bảng Giá'!$B$18)))))))))))))))</f>
        <v>0.25&lt;x&lt;=0.5</v>
      </c>
      <c r="Q836" s="48">
        <f t="shared" si="81"/>
        <v>-0.11894273127753303</v>
      </c>
      <c r="R836">
        <f t="shared" si="82"/>
        <v>24000</v>
      </c>
      <c r="S836">
        <f t="shared" si="83"/>
        <v>1300</v>
      </c>
    </row>
    <row r="837" spans="1:19" x14ac:dyDescent="0.25">
      <c r="A837" s="12">
        <v>836</v>
      </c>
      <c r="B837" s="12" t="s">
        <v>293</v>
      </c>
      <c r="C837" s="18">
        <v>31677136951843</v>
      </c>
      <c r="D837" s="17">
        <v>43015.808734872684</v>
      </c>
      <c r="E837" s="23">
        <v>43017.650124155094</v>
      </c>
      <c r="F837" s="12" t="s">
        <v>321</v>
      </c>
      <c r="G837" s="24">
        <v>400</v>
      </c>
      <c r="H837" s="12" t="s">
        <v>76</v>
      </c>
      <c r="I837" s="12" t="s">
        <v>281</v>
      </c>
      <c r="J837" s="37">
        <f>INDEX('Bảng Giá'!$C$3:$H$18,MATCH('Raw Data'!P837,'Bảng Giá'!$B$3:$B$18,0),MATCH('Raw Data'!M837,'Bảng Giá'!$C$2:$H$2,0))</f>
        <v>20000</v>
      </c>
      <c r="K837" s="12">
        <v>20100</v>
      </c>
      <c r="L837" s="36">
        <f t="shared" si="78"/>
        <v>1.8413892824100913</v>
      </c>
      <c r="M837" t="str">
        <f>'References data'!H838</f>
        <v>Nội Vùng</v>
      </c>
      <c r="N837">
        <f t="shared" si="79"/>
        <v>0.4</v>
      </c>
      <c r="O837">
        <f t="shared" si="80"/>
        <v>-100</v>
      </c>
      <c r="P837" t="str">
        <f>IF(AND(N837&gt;0,N837&lt;=0.05),'Bảng Giá'!$B$3,IF(AND(N837&lt;=0.1,N837&gt;0.05),'Bảng Giá'!$B$4,IF(AND('Raw Data'!N837&gt;0.1,'Raw Data'!N837&lt;=0.25),'Bảng Giá'!$B$5,IF(AND('Raw Data'!N837&gt;0.25,'Raw Data'!N837&lt;=0.5),'Bảng Giá'!$B$6,IF(AND('Raw Data'!N837&gt;0.5,'Raw Data'!N837&lt;=1),'Bảng Giá'!$B$7,IF(AND('Raw Data'!N837&gt;1,'Raw Data'!N837&lt;=1.5),'Bảng Giá'!$B$8,IF(AND('Raw Data'!N837&gt;1.5,'Raw Data'!N837&lt;=2),'Bảng Giá'!$B$9,IF(AND('Raw Data'!N837&gt;2,'Raw Data'!N837&lt;=2.5),'Bảng Giá'!$B$10,IF(AND('Raw Data'!N837&gt;2.5,'Raw Data'!N837&lt;=3),'Bảng Giá'!$B$11,IF(AND('Raw Data'!N837&gt;3,'Raw Data'!N837&lt;=3.5),'Bảng Giá'!$B$12,IF(AND('Raw Data'!N837&gt;3.5,'Raw Data'!N837&lt;=4),'Bảng Giá'!$B$13,IF(AND('Raw Data'!N837&gt;4,'Raw Data'!N837&lt;=4.5),'Bảng Giá'!$B$14,IF(AND('Raw Data'!N837&gt;4.5,'Raw Data'!N837&lt;=5),'Bảng Giá'!$B$15,IF(AND('Raw Data'!N837&gt;5,'Raw Data'!N837&lt;=5.5),'Bảng Giá'!$B$16,IF(AND('Raw Data'!N837&gt;5.5,'Raw Data'!N837&lt;=6),'Bảng Giá'!$B$17,'Bảng Giá'!$B$18)))))))))))))))</f>
        <v>0.25&lt;x&lt;=0.5</v>
      </c>
      <c r="Q837" s="48">
        <f t="shared" si="81"/>
        <v>-4.9751243781094526E-3</v>
      </c>
      <c r="R837">
        <f t="shared" si="82"/>
        <v>24000</v>
      </c>
      <c r="S837">
        <f t="shared" si="83"/>
        <v>3900</v>
      </c>
    </row>
    <row r="838" spans="1:19" x14ac:dyDescent="0.25">
      <c r="A838" s="12">
        <v>837</v>
      </c>
      <c r="B838" s="12" t="s">
        <v>293</v>
      </c>
      <c r="C838" s="18">
        <v>31677136950605</v>
      </c>
      <c r="D838" s="17">
        <v>43015.808816516204</v>
      </c>
      <c r="E838" s="23">
        <v>43020.8123696412</v>
      </c>
      <c r="F838" s="12" t="s">
        <v>321</v>
      </c>
      <c r="G838" s="24">
        <v>3200</v>
      </c>
      <c r="H838" s="12" t="s">
        <v>76</v>
      </c>
      <c r="I838" s="12" t="s">
        <v>460</v>
      </c>
      <c r="J838" s="37">
        <f>INDEX('Bảng Giá'!$C$3:$H$18,MATCH('Raw Data'!P838,'Bảng Giá'!$B$3:$B$18,0),MATCH('Raw Data'!M838,'Bảng Giá'!$C$2:$H$2,0))</f>
        <v>47500</v>
      </c>
      <c r="K838" s="12">
        <v>47800</v>
      </c>
      <c r="L838" s="36">
        <f t="shared" si="78"/>
        <v>5.0035531249959604</v>
      </c>
      <c r="M838" t="str">
        <f>'References data'!H839</f>
        <v>Nội Vùng</v>
      </c>
      <c r="N838">
        <f t="shared" si="79"/>
        <v>3.2</v>
      </c>
      <c r="O838">
        <f t="shared" si="80"/>
        <v>-300</v>
      </c>
      <c r="P838" t="str">
        <f>IF(AND(N838&gt;0,N838&lt;=0.05),'Bảng Giá'!$B$3,IF(AND(N838&lt;=0.1,N838&gt;0.05),'Bảng Giá'!$B$4,IF(AND('Raw Data'!N838&gt;0.1,'Raw Data'!N838&lt;=0.25),'Bảng Giá'!$B$5,IF(AND('Raw Data'!N838&gt;0.25,'Raw Data'!N838&lt;=0.5),'Bảng Giá'!$B$6,IF(AND('Raw Data'!N838&gt;0.5,'Raw Data'!N838&lt;=1),'Bảng Giá'!$B$7,IF(AND('Raw Data'!N838&gt;1,'Raw Data'!N838&lt;=1.5),'Bảng Giá'!$B$8,IF(AND('Raw Data'!N838&gt;1.5,'Raw Data'!N838&lt;=2),'Bảng Giá'!$B$9,IF(AND('Raw Data'!N838&gt;2,'Raw Data'!N838&lt;=2.5),'Bảng Giá'!$B$10,IF(AND('Raw Data'!N838&gt;2.5,'Raw Data'!N838&lt;=3),'Bảng Giá'!$B$11,IF(AND('Raw Data'!N838&gt;3,'Raw Data'!N838&lt;=3.5),'Bảng Giá'!$B$12,IF(AND('Raw Data'!N838&gt;3.5,'Raw Data'!N838&lt;=4),'Bảng Giá'!$B$13,IF(AND('Raw Data'!N838&gt;4,'Raw Data'!N838&lt;=4.5),'Bảng Giá'!$B$14,IF(AND('Raw Data'!N838&gt;4.5,'Raw Data'!N838&lt;=5),'Bảng Giá'!$B$15,IF(AND('Raw Data'!N838&gt;5,'Raw Data'!N838&lt;=5.5),'Bảng Giá'!$B$16,IF(AND('Raw Data'!N838&gt;5.5,'Raw Data'!N838&lt;=6),'Bảng Giá'!$B$17,'Bảng Giá'!$B$18)))))))))))))))</f>
        <v>3&lt;x&lt;=3.5</v>
      </c>
      <c r="Q838" s="48">
        <f t="shared" si="81"/>
        <v>-6.2761506276150627E-3</v>
      </c>
      <c r="R838">
        <f t="shared" si="82"/>
        <v>57000</v>
      </c>
      <c r="S838">
        <f t="shared" si="83"/>
        <v>9200</v>
      </c>
    </row>
    <row r="839" spans="1:19" x14ac:dyDescent="0.25">
      <c r="A839" s="12">
        <v>838</v>
      </c>
      <c r="B839" s="12" t="s">
        <v>293</v>
      </c>
      <c r="C839" s="18">
        <v>31677136951822</v>
      </c>
      <c r="D839" s="17">
        <v>43015.808756828701</v>
      </c>
      <c r="E839" s="23">
        <v>43018.525239467592</v>
      </c>
      <c r="F839" s="13" t="s">
        <v>302</v>
      </c>
      <c r="G839" s="24">
        <v>3200</v>
      </c>
      <c r="H839" s="12" t="s">
        <v>76</v>
      </c>
      <c r="I839" s="12" t="s">
        <v>468</v>
      </c>
      <c r="J839" s="37">
        <f>INDEX('Bảng Giá'!$C$3:$H$18,MATCH('Raw Data'!P839,'Bảng Giá'!$B$3:$B$18,0),MATCH('Raw Data'!M839,'Bảng Giá'!$C$2:$H$2,0))</f>
        <v>47500</v>
      </c>
      <c r="K839" s="12">
        <v>47800</v>
      </c>
      <c r="L839" s="36">
        <f t="shared" si="78"/>
        <v>2.7164826388907386</v>
      </c>
      <c r="M839" t="str">
        <f>'References data'!H840</f>
        <v>Nội Vùng</v>
      </c>
      <c r="N839">
        <f t="shared" si="79"/>
        <v>3.2</v>
      </c>
      <c r="O839">
        <f t="shared" si="80"/>
        <v>-300</v>
      </c>
      <c r="P839" t="str">
        <f>IF(AND(N839&gt;0,N839&lt;=0.05),'Bảng Giá'!$B$3,IF(AND(N839&lt;=0.1,N839&gt;0.05),'Bảng Giá'!$B$4,IF(AND('Raw Data'!N839&gt;0.1,'Raw Data'!N839&lt;=0.25),'Bảng Giá'!$B$5,IF(AND('Raw Data'!N839&gt;0.25,'Raw Data'!N839&lt;=0.5),'Bảng Giá'!$B$6,IF(AND('Raw Data'!N839&gt;0.5,'Raw Data'!N839&lt;=1),'Bảng Giá'!$B$7,IF(AND('Raw Data'!N839&gt;1,'Raw Data'!N839&lt;=1.5),'Bảng Giá'!$B$8,IF(AND('Raw Data'!N839&gt;1.5,'Raw Data'!N839&lt;=2),'Bảng Giá'!$B$9,IF(AND('Raw Data'!N839&gt;2,'Raw Data'!N839&lt;=2.5),'Bảng Giá'!$B$10,IF(AND('Raw Data'!N839&gt;2.5,'Raw Data'!N839&lt;=3),'Bảng Giá'!$B$11,IF(AND('Raw Data'!N839&gt;3,'Raw Data'!N839&lt;=3.5),'Bảng Giá'!$B$12,IF(AND('Raw Data'!N839&gt;3.5,'Raw Data'!N839&lt;=4),'Bảng Giá'!$B$13,IF(AND('Raw Data'!N839&gt;4,'Raw Data'!N839&lt;=4.5),'Bảng Giá'!$B$14,IF(AND('Raw Data'!N839&gt;4.5,'Raw Data'!N839&lt;=5),'Bảng Giá'!$B$15,IF(AND('Raw Data'!N839&gt;5,'Raw Data'!N839&lt;=5.5),'Bảng Giá'!$B$16,IF(AND('Raw Data'!N839&gt;5.5,'Raw Data'!N839&lt;=6),'Bảng Giá'!$B$17,'Bảng Giá'!$B$18)))))))))))))))</f>
        <v>3&lt;x&lt;=3.5</v>
      </c>
      <c r="Q839" s="48">
        <f t="shared" si="81"/>
        <v>-6.2761506276150627E-3</v>
      </c>
      <c r="R839">
        <f t="shared" si="82"/>
        <v>57000</v>
      </c>
      <c r="S839">
        <f t="shared" si="83"/>
        <v>9200</v>
      </c>
    </row>
    <row r="840" spans="1:19" x14ac:dyDescent="0.25">
      <c r="A840" s="12">
        <v>839</v>
      </c>
      <c r="B840" s="12" t="s">
        <v>293</v>
      </c>
      <c r="C840" s="18">
        <v>31677136981727</v>
      </c>
      <c r="D840" s="17">
        <v>43020.726702083331</v>
      </c>
      <c r="E840" s="23">
        <v>43022.528626041669</v>
      </c>
      <c r="F840" s="13" t="s">
        <v>302</v>
      </c>
      <c r="G840" s="24">
        <v>4000</v>
      </c>
      <c r="H840" s="12" t="s">
        <v>76</v>
      </c>
      <c r="I840" s="12" t="s">
        <v>178</v>
      </c>
      <c r="J840" s="37">
        <f>INDEX('Bảng Giá'!$C$3:$H$18,MATCH('Raw Data'!P840,'Bảng Giá'!$B$3:$B$18,0),MATCH('Raw Data'!M840,'Bảng Giá'!$C$2:$H$2,0))</f>
        <v>51500</v>
      </c>
      <c r="K840" s="12">
        <v>53100</v>
      </c>
      <c r="L840" s="36">
        <f t="shared" si="78"/>
        <v>1.8019239583372837</v>
      </c>
      <c r="M840" t="str">
        <f>'References data'!H841</f>
        <v>Nội Vùng</v>
      </c>
      <c r="N840">
        <f t="shared" si="79"/>
        <v>4</v>
      </c>
      <c r="O840">
        <f t="shared" si="80"/>
        <v>-1600</v>
      </c>
      <c r="P840" t="str">
        <f>IF(AND(N840&gt;0,N840&lt;=0.05),'Bảng Giá'!$B$3,IF(AND(N840&lt;=0.1,N840&gt;0.05),'Bảng Giá'!$B$4,IF(AND('Raw Data'!N840&gt;0.1,'Raw Data'!N840&lt;=0.25),'Bảng Giá'!$B$5,IF(AND('Raw Data'!N840&gt;0.25,'Raw Data'!N840&lt;=0.5),'Bảng Giá'!$B$6,IF(AND('Raw Data'!N840&gt;0.5,'Raw Data'!N840&lt;=1),'Bảng Giá'!$B$7,IF(AND('Raw Data'!N840&gt;1,'Raw Data'!N840&lt;=1.5),'Bảng Giá'!$B$8,IF(AND('Raw Data'!N840&gt;1.5,'Raw Data'!N840&lt;=2),'Bảng Giá'!$B$9,IF(AND('Raw Data'!N840&gt;2,'Raw Data'!N840&lt;=2.5),'Bảng Giá'!$B$10,IF(AND('Raw Data'!N840&gt;2.5,'Raw Data'!N840&lt;=3),'Bảng Giá'!$B$11,IF(AND('Raw Data'!N840&gt;3,'Raw Data'!N840&lt;=3.5),'Bảng Giá'!$B$12,IF(AND('Raw Data'!N840&gt;3.5,'Raw Data'!N840&lt;=4),'Bảng Giá'!$B$13,IF(AND('Raw Data'!N840&gt;4,'Raw Data'!N840&lt;=4.5),'Bảng Giá'!$B$14,IF(AND('Raw Data'!N840&gt;4.5,'Raw Data'!N840&lt;=5),'Bảng Giá'!$B$15,IF(AND('Raw Data'!N840&gt;5,'Raw Data'!N840&lt;=5.5),'Bảng Giá'!$B$16,IF(AND('Raw Data'!N840&gt;5.5,'Raw Data'!N840&lt;=6),'Bảng Giá'!$B$17,'Bảng Giá'!$B$18)))))))))))))))</f>
        <v>3.5&lt;x&lt;=4</v>
      </c>
      <c r="Q840" s="48">
        <f t="shared" si="81"/>
        <v>-3.0131826741996232E-2</v>
      </c>
      <c r="R840">
        <f t="shared" si="82"/>
        <v>61800</v>
      </c>
      <c r="S840">
        <f t="shared" si="83"/>
        <v>8700</v>
      </c>
    </row>
    <row r="841" spans="1:19" x14ac:dyDescent="0.25">
      <c r="A841" s="12">
        <v>840</v>
      </c>
      <c r="B841" s="12" t="s">
        <v>293</v>
      </c>
      <c r="C841" s="18">
        <v>31677136979036</v>
      </c>
      <c r="D841" s="17">
        <v>43020.723070717591</v>
      </c>
      <c r="E841" s="23">
        <v>43021.560608298612</v>
      </c>
      <c r="F841" s="13" t="s">
        <v>302</v>
      </c>
      <c r="G841" s="24">
        <v>3500</v>
      </c>
      <c r="H841" s="12" t="s">
        <v>76</v>
      </c>
      <c r="I841" s="12" t="s">
        <v>169</v>
      </c>
      <c r="J841" s="37">
        <f>INDEX('Bảng Giá'!$C$3:$H$18,MATCH('Raw Data'!P841,'Bảng Giá'!$B$3:$B$18,0),MATCH('Raw Data'!M841,'Bảng Giá'!$C$2:$H$2,0))</f>
        <v>47500</v>
      </c>
      <c r="K841" s="12">
        <v>51800</v>
      </c>
      <c r="L841" s="36">
        <f t="shared" si="78"/>
        <v>0.83753758102102438</v>
      </c>
      <c r="M841" t="str">
        <f>'References data'!H842</f>
        <v>Nội Vùng</v>
      </c>
      <c r="N841">
        <f t="shared" si="79"/>
        <v>3.5</v>
      </c>
      <c r="O841">
        <f t="shared" si="80"/>
        <v>-4300</v>
      </c>
      <c r="P841" t="str">
        <f>IF(AND(N841&gt;0,N841&lt;=0.05),'Bảng Giá'!$B$3,IF(AND(N841&lt;=0.1,N841&gt;0.05),'Bảng Giá'!$B$4,IF(AND('Raw Data'!N841&gt;0.1,'Raw Data'!N841&lt;=0.25),'Bảng Giá'!$B$5,IF(AND('Raw Data'!N841&gt;0.25,'Raw Data'!N841&lt;=0.5),'Bảng Giá'!$B$6,IF(AND('Raw Data'!N841&gt;0.5,'Raw Data'!N841&lt;=1),'Bảng Giá'!$B$7,IF(AND('Raw Data'!N841&gt;1,'Raw Data'!N841&lt;=1.5),'Bảng Giá'!$B$8,IF(AND('Raw Data'!N841&gt;1.5,'Raw Data'!N841&lt;=2),'Bảng Giá'!$B$9,IF(AND('Raw Data'!N841&gt;2,'Raw Data'!N841&lt;=2.5),'Bảng Giá'!$B$10,IF(AND('Raw Data'!N841&gt;2.5,'Raw Data'!N841&lt;=3),'Bảng Giá'!$B$11,IF(AND('Raw Data'!N841&gt;3,'Raw Data'!N841&lt;=3.5),'Bảng Giá'!$B$12,IF(AND('Raw Data'!N841&gt;3.5,'Raw Data'!N841&lt;=4),'Bảng Giá'!$B$13,IF(AND('Raw Data'!N841&gt;4,'Raw Data'!N841&lt;=4.5),'Bảng Giá'!$B$14,IF(AND('Raw Data'!N841&gt;4.5,'Raw Data'!N841&lt;=5),'Bảng Giá'!$B$15,IF(AND('Raw Data'!N841&gt;5,'Raw Data'!N841&lt;=5.5),'Bảng Giá'!$B$16,IF(AND('Raw Data'!N841&gt;5.5,'Raw Data'!N841&lt;=6),'Bảng Giá'!$B$17,'Bảng Giá'!$B$18)))))))))))))))</f>
        <v>3&lt;x&lt;=3.5</v>
      </c>
      <c r="Q841" s="48">
        <f t="shared" si="81"/>
        <v>-8.3011583011583012E-2</v>
      </c>
      <c r="R841">
        <f t="shared" si="82"/>
        <v>57000</v>
      </c>
      <c r="S841">
        <f t="shared" si="83"/>
        <v>5200</v>
      </c>
    </row>
    <row r="842" spans="1:19" x14ac:dyDescent="0.25">
      <c r="A842" s="12">
        <v>841</v>
      </c>
      <c r="B842" s="12" t="s">
        <v>293</v>
      </c>
      <c r="C842" s="18">
        <v>31677136951467</v>
      </c>
      <c r="D842" s="17">
        <v>43015.827027893516</v>
      </c>
      <c r="E842" s="23">
        <v>43019.775741168982</v>
      </c>
      <c r="F842" s="12" t="s">
        <v>321</v>
      </c>
      <c r="G842" s="24">
        <v>300</v>
      </c>
      <c r="H842" s="12" t="s">
        <v>76</v>
      </c>
      <c r="I842" s="12" t="s">
        <v>469</v>
      </c>
      <c r="J842" s="37">
        <f>INDEX('Bảng Giá'!$C$3:$H$18,MATCH('Raw Data'!P842,'Bảng Giá'!$B$3:$B$18,0),MATCH('Raw Data'!M842,'Bảng Giá'!$C$2:$H$2,0))</f>
        <v>26000</v>
      </c>
      <c r="K842" s="12">
        <v>25400</v>
      </c>
      <c r="L842" s="36">
        <f t="shared" si="78"/>
        <v>3.9487132754657068</v>
      </c>
      <c r="M842" t="str">
        <f>'References data'!H843</f>
        <v>Liên Vùng</v>
      </c>
      <c r="N842">
        <f t="shared" si="79"/>
        <v>0.3</v>
      </c>
      <c r="O842">
        <f t="shared" si="80"/>
        <v>600</v>
      </c>
      <c r="P842" t="str">
        <f>IF(AND(N842&gt;0,N842&lt;=0.05),'Bảng Giá'!$B$3,IF(AND(N842&lt;=0.1,N842&gt;0.05),'Bảng Giá'!$B$4,IF(AND('Raw Data'!N842&gt;0.1,'Raw Data'!N842&lt;=0.25),'Bảng Giá'!$B$5,IF(AND('Raw Data'!N842&gt;0.25,'Raw Data'!N842&lt;=0.5),'Bảng Giá'!$B$6,IF(AND('Raw Data'!N842&gt;0.5,'Raw Data'!N842&lt;=1),'Bảng Giá'!$B$7,IF(AND('Raw Data'!N842&gt;1,'Raw Data'!N842&lt;=1.5),'Bảng Giá'!$B$8,IF(AND('Raw Data'!N842&gt;1.5,'Raw Data'!N842&lt;=2),'Bảng Giá'!$B$9,IF(AND('Raw Data'!N842&gt;2,'Raw Data'!N842&lt;=2.5),'Bảng Giá'!$B$10,IF(AND('Raw Data'!N842&gt;2.5,'Raw Data'!N842&lt;=3),'Bảng Giá'!$B$11,IF(AND('Raw Data'!N842&gt;3,'Raw Data'!N842&lt;=3.5),'Bảng Giá'!$B$12,IF(AND('Raw Data'!N842&gt;3.5,'Raw Data'!N842&lt;=4),'Bảng Giá'!$B$13,IF(AND('Raw Data'!N842&gt;4,'Raw Data'!N842&lt;=4.5),'Bảng Giá'!$B$14,IF(AND('Raw Data'!N842&gt;4.5,'Raw Data'!N842&lt;=5),'Bảng Giá'!$B$15,IF(AND('Raw Data'!N842&gt;5,'Raw Data'!N842&lt;=5.5),'Bảng Giá'!$B$16,IF(AND('Raw Data'!N842&gt;5.5,'Raw Data'!N842&lt;=6),'Bảng Giá'!$B$17,'Bảng Giá'!$B$18)))))))))))))))</f>
        <v>0.25&lt;x&lt;=0.5</v>
      </c>
      <c r="Q842" s="48">
        <f t="shared" si="81"/>
        <v>2.3622047244094488E-2</v>
      </c>
      <c r="R842">
        <f t="shared" si="82"/>
        <v>31200</v>
      </c>
      <c r="S842">
        <f t="shared" si="83"/>
        <v>5800</v>
      </c>
    </row>
    <row r="843" spans="1:19" x14ac:dyDescent="0.25">
      <c r="A843" s="12">
        <v>842</v>
      </c>
      <c r="B843" s="12" t="s">
        <v>293</v>
      </c>
      <c r="C843" s="18">
        <v>31677136950794</v>
      </c>
      <c r="D843" s="17">
        <v>43015.808747766205</v>
      </c>
      <c r="E843" s="23">
        <v>43017.614652511576</v>
      </c>
      <c r="F843" s="13" t="s">
        <v>302</v>
      </c>
      <c r="G843" s="24">
        <v>200</v>
      </c>
      <c r="H843" s="12" t="s">
        <v>76</v>
      </c>
      <c r="I843" s="12" t="s">
        <v>470</v>
      </c>
      <c r="J843" s="37">
        <f>INDEX('Bảng Giá'!$C$3:$H$18,MATCH('Raw Data'!P843,'Bảng Giá'!$B$3:$B$18,0),MATCH('Raw Data'!M843,'Bảng Giá'!$C$2:$H$2,0))</f>
        <v>20000</v>
      </c>
      <c r="K843" s="12">
        <v>20100</v>
      </c>
      <c r="L843" s="36">
        <f t="shared" si="78"/>
        <v>1.805904745371663</v>
      </c>
      <c r="M843" t="str">
        <f>'References data'!H844</f>
        <v>Nội Vùng</v>
      </c>
      <c r="N843">
        <f t="shared" si="79"/>
        <v>0.2</v>
      </c>
      <c r="O843">
        <f t="shared" si="80"/>
        <v>-100</v>
      </c>
      <c r="P843" t="str">
        <f>IF(AND(N843&gt;0,N843&lt;=0.05),'Bảng Giá'!$B$3,IF(AND(N843&lt;=0.1,N843&gt;0.05),'Bảng Giá'!$B$4,IF(AND('Raw Data'!N843&gt;0.1,'Raw Data'!N843&lt;=0.25),'Bảng Giá'!$B$5,IF(AND('Raw Data'!N843&gt;0.25,'Raw Data'!N843&lt;=0.5),'Bảng Giá'!$B$6,IF(AND('Raw Data'!N843&gt;0.5,'Raw Data'!N843&lt;=1),'Bảng Giá'!$B$7,IF(AND('Raw Data'!N843&gt;1,'Raw Data'!N843&lt;=1.5),'Bảng Giá'!$B$8,IF(AND('Raw Data'!N843&gt;1.5,'Raw Data'!N843&lt;=2),'Bảng Giá'!$B$9,IF(AND('Raw Data'!N843&gt;2,'Raw Data'!N843&lt;=2.5),'Bảng Giá'!$B$10,IF(AND('Raw Data'!N843&gt;2.5,'Raw Data'!N843&lt;=3),'Bảng Giá'!$B$11,IF(AND('Raw Data'!N843&gt;3,'Raw Data'!N843&lt;=3.5),'Bảng Giá'!$B$12,IF(AND('Raw Data'!N843&gt;3.5,'Raw Data'!N843&lt;=4),'Bảng Giá'!$B$13,IF(AND('Raw Data'!N843&gt;4,'Raw Data'!N843&lt;=4.5),'Bảng Giá'!$B$14,IF(AND('Raw Data'!N843&gt;4.5,'Raw Data'!N843&lt;=5),'Bảng Giá'!$B$15,IF(AND('Raw Data'!N843&gt;5,'Raw Data'!N843&lt;=5.5),'Bảng Giá'!$B$16,IF(AND('Raw Data'!N843&gt;5.5,'Raw Data'!N843&lt;=6),'Bảng Giá'!$B$17,'Bảng Giá'!$B$18)))))))))))))))</f>
        <v>0.1&lt;x&lt;=0.25</v>
      </c>
      <c r="Q843" s="48">
        <f t="shared" si="81"/>
        <v>-4.9751243781094526E-3</v>
      </c>
      <c r="R843">
        <f t="shared" si="82"/>
        <v>24000</v>
      </c>
      <c r="S843">
        <f t="shared" si="83"/>
        <v>3900</v>
      </c>
    </row>
    <row r="844" spans="1:19" x14ac:dyDescent="0.25">
      <c r="A844" s="12">
        <v>843</v>
      </c>
      <c r="B844" s="12" t="s">
        <v>293</v>
      </c>
      <c r="C844" s="18">
        <v>31677136951257</v>
      </c>
      <c r="D844" s="17">
        <v>43015.827024456019</v>
      </c>
      <c r="E844" s="23">
        <v>43017.710156134257</v>
      </c>
      <c r="F844" s="13" t="s">
        <v>302</v>
      </c>
      <c r="G844" s="24">
        <v>500</v>
      </c>
      <c r="H844" s="12" t="s">
        <v>76</v>
      </c>
      <c r="I844" s="12" t="s">
        <v>125</v>
      </c>
      <c r="J844" s="37">
        <f>INDEX('Bảng Giá'!$C$3:$H$18,MATCH('Raw Data'!P844,'Bảng Giá'!$B$3:$B$18,0),MATCH('Raw Data'!M844,'Bảng Giá'!$C$2:$H$2,0))</f>
        <v>20000</v>
      </c>
      <c r="K844" s="12">
        <v>22700</v>
      </c>
      <c r="L844" s="36">
        <f t="shared" si="78"/>
        <v>1.8831316782379872</v>
      </c>
      <c r="M844" t="str">
        <f>'References data'!H845</f>
        <v>Nội Vùng</v>
      </c>
      <c r="N844">
        <f t="shared" si="79"/>
        <v>0.5</v>
      </c>
      <c r="O844">
        <f t="shared" si="80"/>
        <v>-2700</v>
      </c>
      <c r="P844" t="str">
        <f>IF(AND(N844&gt;0,N844&lt;=0.05),'Bảng Giá'!$B$3,IF(AND(N844&lt;=0.1,N844&gt;0.05),'Bảng Giá'!$B$4,IF(AND('Raw Data'!N844&gt;0.1,'Raw Data'!N844&lt;=0.25),'Bảng Giá'!$B$5,IF(AND('Raw Data'!N844&gt;0.25,'Raw Data'!N844&lt;=0.5),'Bảng Giá'!$B$6,IF(AND('Raw Data'!N844&gt;0.5,'Raw Data'!N844&lt;=1),'Bảng Giá'!$B$7,IF(AND('Raw Data'!N844&gt;1,'Raw Data'!N844&lt;=1.5),'Bảng Giá'!$B$8,IF(AND('Raw Data'!N844&gt;1.5,'Raw Data'!N844&lt;=2),'Bảng Giá'!$B$9,IF(AND('Raw Data'!N844&gt;2,'Raw Data'!N844&lt;=2.5),'Bảng Giá'!$B$10,IF(AND('Raw Data'!N844&gt;2.5,'Raw Data'!N844&lt;=3),'Bảng Giá'!$B$11,IF(AND('Raw Data'!N844&gt;3,'Raw Data'!N844&lt;=3.5),'Bảng Giá'!$B$12,IF(AND('Raw Data'!N844&gt;3.5,'Raw Data'!N844&lt;=4),'Bảng Giá'!$B$13,IF(AND('Raw Data'!N844&gt;4,'Raw Data'!N844&lt;=4.5),'Bảng Giá'!$B$14,IF(AND('Raw Data'!N844&gt;4.5,'Raw Data'!N844&lt;=5),'Bảng Giá'!$B$15,IF(AND('Raw Data'!N844&gt;5,'Raw Data'!N844&lt;=5.5),'Bảng Giá'!$B$16,IF(AND('Raw Data'!N844&gt;5.5,'Raw Data'!N844&lt;=6),'Bảng Giá'!$B$17,'Bảng Giá'!$B$18)))))))))))))))</f>
        <v>0.25&lt;x&lt;=0.5</v>
      </c>
      <c r="Q844" s="48">
        <f t="shared" si="81"/>
        <v>-0.11894273127753303</v>
      </c>
      <c r="R844">
        <f t="shared" si="82"/>
        <v>24000</v>
      </c>
      <c r="S844">
        <f t="shared" si="83"/>
        <v>1300</v>
      </c>
    </row>
    <row r="845" spans="1:19" x14ac:dyDescent="0.25">
      <c r="A845" s="12">
        <v>844</v>
      </c>
      <c r="B845" s="12" t="s">
        <v>293</v>
      </c>
      <c r="C845" s="18">
        <v>31677136951219</v>
      </c>
      <c r="D845" s="17">
        <v>43015.918832870368</v>
      </c>
      <c r="E845" s="23">
        <v>43018.654551851854</v>
      </c>
      <c r="F845" s="13" t="s">
        <v>302</v>
      </c>
      <c r="G845" s="24">
        <v>5040</v>
      </c>
      <c r="H845" s="12" t="s">
        <v>76</v>
      </c>
      <c r="I845" s="12" t="s">
        <v>197</v>
      </c>
      <c r="J845" s="37">
        <f>INDEX('Bảng Giá'!$C$3:$H$18,MATCH('Raw Data'!P845,'Bảng Giá'!$B$3:$B$18,0),MATCH('Raw Data'!M845,'Bảng Giá'!$C$2:$H$2,0))</f>
        <v>59000</v>
      </c>
      <c r="K845" s="12">
        <v>59300</v>
      </c>
      <c r="L845" s="36">
        <f t="shared" si="78"/>
        <v>2.7357189814865706</v>
      </c>
      <c r="M845" t="str">
        <f>'References data'!H846</f>
        <v>Nội Vùng</v>
      </c>
      <c r="N845">
        <f t="shared" si="79"/>
        <v>5.04</v>
      </c>
      <c r="O845">
        <f t="shared" si="80"/>
        <v>-300</v>
      </c>
      <c r="P845" t="str">
        <f>IF(AND(N845&gt;0,N845&lt;=0.05),'Bảng Giá'!$B$3,IF(AND(N845&lt;=0.1,N845&gt;0.05),'Bảng Giá'!$B$4,IF(AND('Raw Data'!N845&gt;0.1,'Raw Data'!N845&lt;=0.25),'Bảng Giá'!$B$5,IF(AND('Raw Data'!N845&gt;0.25,'Raw Data'!N845&lt;=0.5),'Bảng Giá'!$B$6,IF(AND('Raw Data'!N845&gt;0.5,'Raw Data'!N845&lt;=1),'Bảng Giá'!$B$7,IF(AND('Raw Data'!N845&gt;1,'Raw Data'!N845&lt;=1.5),'Bảng Giá'!$B$8,IF(AND('Raw Data'!N845&gt;1.5,'Raw Data'!N845&lt;=2),'Bảng Giá'!$B$9,IF(AND('Raw Data'!N845&gt;2,'Raw Data'!N845&lt;=2.5),'Bảng Giá'!$B$10,IF(AND('Raw Data'!N845&gt;2.5,'Raw Data'!N845&lt;=3),'Bảng Giá'!$B$11,IF(AND('Raw Data'!N845&gt;3,'Raw Data'!N845&lt;=3.5),'Bảng Giá'!$B$12,IF(AND('Raw Data'!N845&gt;3.5,'Raw Data'!N845&lt;=4),'Bảng Giá'!$B$13,IF(AND('Raw Data'!N845&gt;4,'Raw Data'!N845&lt;=4.5),'Bảng Giá'!$B$14,IF(AND('Raw Data'!N845&gt;4.5,'Raw Data'!N845&lt;=5),'Bảng Giá'!$B$15,IF(AND('Raw Data'!N845&gt;5,'Raw Data'!N845&lt;=5.5),'Bảng Giá'!$B$16,IF(AND('Raw Data'!N845&gt;5.5,'Raw Data'!N845&lt;=6),'Bảng Giá'!$B$17,'Bảng Giá'!$B$18)))))))))))))))</f>
        <v>5&lt;x&lt;=5.5</v>
      </c>
      <c r="Q845" s="48">
        <f t="shared" si="81"/>
        <v>-5.0590219224283303E-3</v>
      </c>
      <c r="R845">
        <f t="shared" si="82"/>
        <v>70800</v>
      </c>
      <c r="S845">
        <f t="shared" si="83"/>
        <v>11500</v>
      </c>
    </row>
    <row r="846" spans="1:19" x14ac:dyDescent="0.25">
      <c r="A846" s="12">
        <v>845</v>
      </c>
      <c r="B846" s="12" t="s">
        <v>293</v>
      </c>
      <c r="C846" s="18">
        <v>31677136951008</v>
      </c>
      <c r="D846" s="17">
        <v>43018.833795486113</v>
      </c>
      <c r="E846" s="23">
        <v>43021.740723113428</v>
      </c>
      <c r="F846" s="13" t="s">
        <v>302</v>
      </c>
      <c r="G846" s="24">
        <v>500</v>
      </c>
      <c r="H846" s="12" t="s">
        <v>76</v>
      </c>
      <c r="I846" s="12" t="s">
        <v>107</v>
      </c>
      <c r="J846" s="37">
        <f>INDEX('Bảng Giá'!$C$3:$H$18,MATCH('Raw Data'!P846,'Bảng Giá'!$B$3:$B$18,0),MATCH('Raw Data'!M846,'Bảng Giá'!$C$2:$H$2,0))</f>
        <v>26000</v>
      </c>
      <c r="K846" s="12">
        <v>31700</v>
      </c>
      <c r="L846" s="36">
        <f t="shared" si="78"/>
        <v>2.9069276273148716</v>
      </c>
      <c r="M846" t="str">
        <f>'References data'!H847</f>
        <v>Liên Vùng</v>
      </c>
      <c r="N846">
        <f t="shared" si="79"/>
        <v>0.5</v>
      </c>
      <c r="O846">
        <f t="shared" si="80"/>
        <v>-5700</v>
      </c>
      <c r="P846" t="str">
        <f>IF(AND(N846&gt;0,N846&lt;=0.05),'Bảng Giá'!$B$3,IF(AND(N846&lt;=0.1,N846&gt;0.05),'Bảng Giá'!$B$4,IF(AND('Raw Data'!N846&gt;0.1,'Raw Data'!N846&lt;=0.25),'Bảng Giá'!$B$5,IF(AND('Raw Data'!N846&gt;0.25,'Raw Data'!N846&lt;=0.5),'Bảng Giá'!$B$6,IF(AND('Raw Data'!N846&gt;0.5,'Raw Data'!N846&lt;=1),'Bảng Giá'!$B$7,IF(AND('Raw Data'!N846&gt;1,'Raw Data'!N846&lt;=1.5),'Bảng Giá'!$B$8,IF(AND('Raw Data'!N846&gt;1.5,'Raw Data'!N846&lt;=2),'Bảng Giá'!$B$9,IF(AND('Raw Data'!N846&gt;2,'Raw Data'!N846&lt;=2.5),'Bảng Giá'!$B$10,IF(AND('Raw Data'!N846&gt;2.5,'Raw Data'!N846&lt;=3),'Bảng Giá'!$B$11,IF(AND('Raw Data'!N846&gt;3,'Raw Data'!N846&lt;=3.5),'Bảng Giá'!$B$12,IF(AND('Raw Data'!N846&gt;3.5,'Raw Data'!N846&lt;=4),'Bảng Giá'!$B$13,IF(AND('Raw Data'!N846&gt;4,'Raw Data'!N846&lt;=4.5),'Bảng Giá'!$B$14,IF(AND('Raw Data'!N846&gt;4.5,'Raw Data'!N846&lt;=5),'Bảng Giá'!$B$15,IF(AND('Raw Data'!N846&gt;5,'Raw Data'!N846&lt;=5.5),'Bảng Giá'!$B$16,IF(AND('Raw Data'!N846&gt;5.5,'Raw Data'!N846&lt;=6),'Bảng Giá'!$B$17,'Bảng Giá'!$B$18)))))))))))))))</f>
        <v>0.25&lt;x&lt;=0.5</v>
      </c>
      <c r="Q846" s="48">
        <f t="shared" si="81"/>
        <v>-0.17981072555205047</v>
      </c>
      <c r="R846">
        <f t="shared" si="82"/>
        <v>31200</v>
      </c>
      <c r="S846">
        <f t="shared" si="83"/>
        <v>-500</v>
      </c>
    </row>
    <row r="847" spans="1:19" x14ac:dyDescent="0.25">
      <c r="A847" s="12">
        <v>846</v>
      </c>
      <c r="B847" s="12" t="s">
        <v>293</v>
      </c>
      <c r="C847" s="18">
        <v>31677136950888</v>
      </c>
      <c r="D847" s="17">
        <v>43015.808730787037</v>
      </c>
      <c r="E847" s="23">
        <v>43016.703798645831</v>
      </c>
      <c r="F847" s="13" t="s">
        <v>302</v>
      </c>
      <c r="G847" s="24">
        <v>200</v>
      </c>
      <c r="H847" s="12" t="s">
        <v>76</v>
      </c>
      <c r="I847" s="12" t="s">
        <v>165</v>
      </c>
      <c r="J847" s="37">
        <f>INDEX('Bảng Giá'!$C$3:$H$18,MATCH('Raw Data'!P847,'Bảng Giá'!$B$3:$B$18,0),MATCH('Raw Data'!M847,'Bảng Giá'!$C$2:$H$2,0))</f>
        <v>20000</v>
      </c>
      <c r="K847" s="12">
        <v>20100</v>
      </c>
      <c r="L847" s="36">
        <f t="shared" si="78"/>
        <v>0.89506785879348172</v>
      </c>
      <c r="M847" t="str">
        <f>'References data'!H848</f>
        <v>Nội Vùng</v>
      </c>
      <c r="N847">
        <f t="shared" si="79"/>
        <v>0.2</v>
      </c>
      <c r="O847">
        <f t="shared" si="80"/>
        <v>-100</v>
      </c>
      <c r="P847" t="str">
        <f>IF(AND(N847&gt;0,N847&lt;=0.05),'Bảng Giá'!$B$3,IF(AND(N847&lt;=0.1,N847&gt;0.05),'Bảng Giá'!$B$4,IF(AND('Raw Data'!N847&gt;0.1,'Raw Data'!N847&lt;=0.25),'Bảng Giá'!$B$5,IF(AND('Raw Data'!N847&gt;0.25,'Raw Data'!N847&lt;=0.5),'Bảng Giá'!$B$6,IF(AND('Raw Data'!N847&gt;0.5,'Raw Data'!N847&lt;=1),'Bảng Giá'!$B$7,IF(AND('Raw Data'!N847&gt;1,'Raw Data'!N847&lt;=1.5),'Bảng Giá'!$B$8,IF(AND('Raw Data'!N847&gt;1.5,'Raw Data'!N847&lt;=2),'Bảng Giá'!$B$9,IF(AND('Raw Data'!N847&gt;2,'Raw Data'!N847&lt;=2.5),'Bảng Giá'!$B$10,IF(AND('Raw Data'!N847&gt;2.5,'Raw Data'!N847&lt;=3),'Bảng Giá'!$B$11,IF(AND('Raw Data'!N847&gt;3,'Raw Data'!N847&lt;=3.5),'Bảng Giá'!$B$12,IF(AND('Raw Data'!N847&gt;3.5,'Raw Data'!N847&lt;=4),'Bảng Giá'!$B$13,IF(AND('Raw Data'!N847&gt;4,'Raw Data'!N847&lt;=4.5),'Bảng Giá'!$B$14,IF(AND('Raw Data'!N847&gt;4.5,'Raw Data'!N847&lt;=5),'Bảng Giá'!$B$15,IF(AND('Raw Data'!N847&gt;5,'Raw Data'!N847&lt;=5.5),'Bảng Giá'!$B$16,IF(AND('Raw Data'!N847&gt;5.5,'Raw Data'!N847&lt;=6),'Bảng Giá'!$B$17,'Bảng Giá'!$B$18)))))))))))))))</f>
        <v>0.1&lt;x&lt;=0.25</v>
      </c>
      <c r="Q847" s="48">
        <f t="shared" si="81"/>
        <v>-4.9751243781094526E-3</v>
      </c>
      <c r="R847">
        <f t="shared" si="82"/>
        <v>24000</v>
      </c>
      <c r="S847">
        <f t="shared" si="83"/>
        <v>3900</v>
      </c>
    </row>
    <row r="848" spans="1:19" x14ac:dyDescent="0.25">
      <c r="A848" s="12">
        <v>847</v>
      </c>
      <c r="B848" s="12" t="s">
        <v>293</v>
      </c>
      <c r="C848" s="18">
        <v>31677136950064</v>
      </c>
      <c r="D848" s="17">
        <v>43015.795781712965</v>
      </c>
      <c r="E848" s="23">
        <v>43017.598986539349</v>
      </c>
      <c r="F848" s="13" t="s">
        <v>302</v>
      </c>
      <c r="G848" s="24">
        <v>1350</v>
      </c>
      <c r="H848" s="12" t="s">
        <v>76</v>
      </c>
      <c r="I848" s="12" t="s">
        <v>471</v>
      </c>
      <c r="J848" s="37">
        <f>INDEX('Bảng Giá'!$C$3:$H$18,MATCH('Raw Data'!P848,'Bảng Giá'!$B$3:$B$18,0),MATCH('Raw Data'!M848,'Bảng Giá'!$C$2:$H$2,0))</f>
        <v>27500</v>
      </c>
      <c r="K848" s="12">
        <v>27700</v>
      </c>
      <c r="L848" s="36">
        <f t="shared" si="78"/>
        <v>1.8032048263848992</v>
      </c>
      <c r="M848" t="str">
        <f>'References data'!H849</f>
        <v>Nội Vùng</v>
      </c>
      <c r="N848">
        <f t="shared" si="79"/>
        <v>1.35</v>
      </c>
      <c r="O848">
        <f t="shared" si="80"/>
        <v>-200</v>
      </c>
      <c r="P848" t="str">
        <f>IF(AND(N848&gt;0,N848&lt;=0.05),'Bảng Giá'!$B$3,IF(AND(N848&lt;=0.1,N848&gt;0.05),'Bảng Giá'!$B$4,IF(AND('Raw Data'!N848&gt;0.1,'Raw Data'!N848&lt;=0.25),'Bảng Giá'!$B$5,IF(AND('Raw Data'!N848&gt;0.25,'Raw Data'!N848&lt;=0.5),'Bảng Giá'!$B$6,IF(AND('Raw Data'!N848&gt;0.5,'Raw Data'!N848&lt;=1),'Bảng Giá'!$B$7,IF(AND('Raw Data'!N848&gt;1,'Raw Data'!N848&lt;=1.5),'Bảng Giá'!$B$8,IF(AND('Raw Data'!N848&gt;1.5,'Raw Data'!N848&lt;=2),'Bảng Giá'!$B$9,IF(AND('Raw Data'!N848&gt;2,'Raw Data'!N848&lt;=2.5),'Bảng Giá'!$B$10,IF(AND('Raw Data'!N848&gt;2.5,'Raw Data'!N848&lt;=3),'Bảng Giá'!$B$11,IF(AND('Raw Data'!N848&gt;3,'Raw Data'!N848&lt;=3.5),'Bảng Giá'!$B$12,IF(AND('Raw Data'!N848&gt;3.5,'Raw Data'!N848&lt;=4),'Bảng Giá'!$B$13,IF(AND('Raw Data'!N848&gt;4,'Raw Data'!N848&lt;=4.5),'Bảng Giá'!$B$14,IF(AND('Raw Data'!N848&gt;4.5,'Raw Data'!N848&lt;=5),'Bảng Giá'!$B$15,IF(AND('Raw Data'!N848&gt;5,'Raw Data'!N848&lt;=5.5),'Bảng Giá'!$B$16,IF(AND('Raw Data'!N848&gt;5.5,'Raw Data'!N848&lt;=6),'Bảng Giá'!$B$17,'Bảng Giá'!$B$18)))))))))))))))</f>
        <v>1&lt;x&lt;=1.5</v>
      </c>
      <c r="Q848" s="48">
        <f t="shared" si="81"/>
        <v>-7.2202166064981952E-3</v>
      </c>
      <c r="R848">
        <f t="shared" si="82"/>
        <v>33000</v>
      </c>
      <c r="S848">
        <f t="shared" si="83"/>
        <v>5300</v>
      </c>
    </row>
    <row r="849" spans="1:19" x14ac:dyDescent="0.25">
      <c r="A849" s="12">
        <v>848</v>
      </c>
      <c r="B849" s="12" t="s">
        <v>293</v>
      </c>
      <c r="C849" s="18">
        <v>31677136949352</v>
      </c>
      <c r="D849" s="17">
        <v>43015.795789085649</v>
      </c>
      <c r="E849" s="23">
        <v>43017.564276273151</v>
      </c>
      <c r="F849" s="13" t="s">
        <v>302</v>
      </c>
      <c r="G849" s="24">
        <v>4500</v>
      </c>
      <c r="H849" s="12" t="s">
        <v>76</v>
      </c>
      <c r="I849" s="12" t="s">
        <v>280</v>
      </c>
      <c r="J849" s="37">
        <f>INDEX('Bảng Giá'!$C$3:$H$18,MATCH('Raw Data'!P849,'Bảng Giá'!$B$3:$B$18,0),MATCH('Raw Data'!M849,'Bảng Giá'!$C$2:$H$2,0))</f>
        <v>52750</v>
      </c>
      <c r="K849" s="12">
        <v>54300</v>
      </c>
      <c r="L849" s="36">
        <f t="shared" si="78"/>
        <v>1.7684871875026147</v>
      </c>
      <c r="M849" t="str">
        <f>'References data'!H850</f>
        <v>Nội Vùng</v>
      </c>
      <c r="N849">
        <f t="shared" si="79"/>
        <v>4.5</v>
      </c>
      <c r="O849">
        <f t="shared" si="80"/>
        <v>-1550</v>
      </c>
      <c r="P849" t="str">
        <f>IF(AND(N849&gt;0,N849&lt;=0.05),'Bảng Giá'!$B$3,IF(AND(N849&lt;=0.1,N849&gt;0.05),'Bảng Giá'!$B$4,IF(AND('Raw Data'!N849&gt;0.1,'Raw Data'!N849&lt;=0.25),'Bảng Giá'!$B$5,IF(AND('Raw Data'!N849&gt;0.25,'Raw Data'!N849&lt;=0.5),'Bảng Giá'!$B$6,IF(AND('Raw Data'!N849&gt;0.5,'Raw Data'!N849&lt;=1),'Bảng Giá'!$B$7,IF(AND('Raw Data'!N849&gt;1,'Raw Data'!N849&lt;=1.5),'Bảng Giá'!$B$8,IF(AND('Raw Data'!N849&gt;1.5,'Raw Data'!N849&lt;=2),'Bảng Giá'!$B$9,IF(AND('Raw Data'!N849&gt;2,'Raw Data'!N849&lt;=2.5),'Bảng Giá'!$B$10,IF(AND('Raw Data'!N849&gt;2.5,'Raw Data'!N849&lt;=3),'Bảng Giá'!$B$11,IF(AND('Raw Data'!N849&gt;3,'Raw Data'!N849&lt;=3.5),'Bảng Giá'!$B$12,IF(AND('Raw Data'!N849&gt;3.5,'Raw Data'!N849&lt;=4),'Bảng Giá'!$B$13,IF(AND('Raw Data'!N849&gt;4,'Raw Data'!N849&lt;=4.5),'Bảng Giá'!$B$14,IF(AND('Raw Data'!N849&gt;4.5,'Raw Data'!N849&lt;=5),'Bảng Giá'!$B$15,IF(AND('Raw Data'!N849&gt;5,'Raw Data'!N849&lt;=5.5),'Bảng Giá'!$B$16,IF(AND('Raw Data'!N849&gt;5.5,'Raw Data'!N849&lt;=6),'Bảng Giá'!$B$17,'Bảng Giá'!$B$18)))))))))))))))</f>
        <v>4&lt;x&lt;=4.5</v>
      </c>
      <c r="Q849" s="48">
        <f t="shared" si="81"/>
        <v>-2.85451197053407E-2</v>
      </c>
      <c r="R849">
        <f t="shared" si="82"/>
        <v>63300</v>
      </c>
      <c r="S849">
        <f t="shared" si="83"/>
        <v>9000</v>
      </c>
    </row>
    <row r="850" spans="1:19" x14ac:dyDescent="0.25">
      <c r="A850" s="12">
        <v>849</v>
      </c>
      <c r="B850" s="12" t="s">
        <v>293</v>
      </c>
      <c r="C850" s="18">
        <v>31677136951413</v>
      </c>
      <c r="D850" s="17">
        <v>43015.808739849534</v>
      </c>
      <c r="E850" s="23">
        <v>43017.752570335651</v>
      </c>
      <c r="F850" s="13" t="s">
        <v>302</v>
      </c>
      <c r="G850" s="24">
        <v>3100</v>
      </c>
      <c r="H850" s="12" t="s">
        <v>76</v>
      </c>
      <c r="I850" s="12" t="s">
        <v>111</v>
      </c>
      <c r="J850" s="37">
        <f>INDEX('Bảng Giá'!$C$3:$H$18,MATCH('Raw Data'!P850,'Bảng Giá'!$B$3:$B$18,0),MATCH('Raw Data'!M850,'Bảng Giá'!$C$2:$H$2,0))</f>
        <v>47500</v>
      </c>
      <c r="K850" s="12">
        <v>47800</v>
      </c>
      <c r="L850" s="36">
        <f t="shared" si="78"/>
        <v>1.943830486117804</v>
      </c>
      <c r="M850" t="str">
        <f>'References data'!H851</f>
        <v>Nội Vùng</v>
      </c>
      <c r="N850">
        <f t="shared" si="79"/>
        <v>3.1</v>
      </c>
      <c r="O850">
        <f t="shared" si="80"/>
        <v>-300</v>
      </c>
      <c r="P850" t="str">
        <f>IF(AND(N850&gt;0,N850&lt;=0.05),'Bảng Giá'!$B$3,IF(AND(N850&lt;=0.1,N850&gt;0.05),'Bảng Giá'!$B$4,IF(AND('Raw Data'!N850&gt;0.1,'Raw Data'!N850&lt;=0.25),'Bảng Giá'!$B$5,IF(AND('Raw Data'!N850&gt;0.25,'Raw Data'!N850&lt;=0.5),'Bảng Giá'!$B$6,IF(AND('Raw Data'!N850&gt;0.5,'Raw Data'!N850&lt;=1),'Bảng Giá'!$B$7,IF(AND('Raw Data'!N850&gt;1,'Raw Data'!N850&lt;=1.5),'Bảng Giá'!$B$8,IF(AND('Raw Data'!N850&gt;1.5,'Raw Data'!N850&lt;=2),'Bảng Giá'!$B$9,IF(AND('Raw Data'!N850&gt;2,'Raw Data'!N850&lt;=2.5),'Bảng Giá'!$B$10,IF(AND('Raw Data'!N850&gt;2.5,'Raw Data'!N850&lt;=3),'Bảng Giá'!$B$11,IF(AND('Raw Data'!N850&gt;3,'Raw Data'!N850&lt;=3.5),'Bảng Giá'!$B$12,IF(AND('Raw Data'!N850&gt;3.5,'Raw Data'!N850&lt;=4),'Bảng Giá'!$B$13,IF(AND('Raw Data'!N850&gt;4,'Raw Data'!N850&lt;=4.5),'Bảng Giá'!$B$14,IF(AND('Raw Data'!N850&gt;4.5,'Raw Data'!N850&lt;=5),'Bảng Giá'!$B$15,IF(AND('Raw Data'!N850&gt;5,'Raw Data'!N850&lt;=5.5),'Bảng Giá'!$B$16,IF(AND('Raw Data'!N850&gt;5.5,'Raw Data'!N850&lt;=6),'Bảng Giá'!$B$17,'Bảng Giá'!$B$18)))))))))))))))</f>
        <v>3&lt;x&lt;=3.5</v>
      </c>
      <c r="Q850" s="48">
        <f t="shared" si="81"/>
        <v>-6.2761506276150627E-3</v>
      </c>
      <c r="R850">
        <f t="shared" si="82"/>
        <v>57000</v>
      </c>
      <c r="S850">
        <f t="shared" si="83"/>
        <v>9200</v>
      </c>
    </row>
    <row r="851" spans="1:19" x14ac:dyDescent="0.25">
      <c r="A851" s="12">
        <v>850</v>
      </c>
      <c r="B851" s="12" t="s">
        <v>293</v>
      </c>
      <c r="C851" s="18">
        <v>31677136981746</v>
      </c>
      <c r="D851" s="17">
        <v>43020.805031944445</v>
      </c>
      <c r="E851" s="23">
        <v>43022.705958298611</v>
      </c>
      <c r="F851" s="12" t="s">
        <v>321</v>
      </c>
      <c r="G851" s="24">
        <v>9500</v>
      </c>
      <c r="H851" s="12" t="s">
        <v>76</v>
      </c>
      <c r="I851" s="12" t="s">
        <v>169</v>
      </c>
      <c r="J851" s="37">
        <f>INDEX('Bảng Giá'!$C$3:$H$18,MATCH('Raw Data'!P851,'Bảng Giá'!$B$3:$B$18,0),MATCH('Raw Data'!M851,'Bảng Giá'!$C$2:$H$2,0))</f>
        <v>3000</v>
      </c>
      <c r="K851" s="12">
        <v>83500</v>
      </c>
      <c r="L851" s="36">
        <f t="shared" si="78"/>
        <v>1.900926354166586</v>
      </c>
      <c r="M851" t="str">
        <f>'References data'!H852</f>
        <v>Nội Vùng</v>
      </c>
      <c r="N851" s="46">
        <f t="shared" si="79"/>
        <v>9.5</v>
      </c>
      <c r="O851">
        <f t="shared" si="80"/>
        <v>-80500</v>
      </c>
      <c r="P851" t="str">
        <f>IF(AND(N851&gt;0,N851&lt;=0.05),'Bảng Giá'!$B$3,IF(AND(N851&lt;=0.1,N851&gt;0.05),'Bảng Giá'!$B$4,IF(AND('Raw Data'!N851&gt;0.1,'Raw Data'!N851&lt;=0.25),'Bảng Giá'!$B$5,IF(AND('Raw Data'!N851&gt;0.25,'Raw Data'!N851&lt;=0.5),'Bảng Giá'!$B$6,IF(AND('Raw Data'!N851&gt;0.5,'Raw Data'!N851&lt;=1),'Bảng Giá'!$B$7,IF(AND('Raw Data'!N851&gt;1,'Raw Data'!N851&lt;=1.5),'Bảng Giá'!$B$8,IF(AND('Raw Data'!N851&gt;1.5,'Raw Data'!N851&lt;=2),'Bảng Giá'!$B$9,IF(AND('Raw Data'!N851&gt;2,'Raw Data'!N851&lt;=2.5),'Bảng Giá'!$B$10,IF(AND('Raw Data'!N851&gt;2.5,'Raw Data'!N851&lt;=3),'Bảng Giá'!$B$11,IF(AND('Raw Data'!N851&gt;3,'Raw Data'!N851&lt;=3.5),'Bảng Giá'!$B$12,IF(AND('Raw Data'!N851&gt;3.5,'Raw Data'!N851&lt;=4),'Bảng Giá'!$B$13,IF(AND('Raw Data'!N851&gt;4,'Raw Data'!N851&lt;=4.5),'Bảng Giá'!$B$14,IF(AND('Raw Data'!N851&gt;4.5,'Raw Data'!N851&lt;=5),'Bảng Giá'!$B$15,IF(AND('Raw Data'!N851&gt;5,'Raw Data'!N851&lt;=5.5),'Bảng Giá'!$B$16,IF(AND('Raw Data'!N851&gt;5.5,'Raw Data'!N851&lt;=6),'Bảng Giá'!$B$17,'Bảng Giá'!$B$18)))))))))))))))</f>
        <v>Next 0.5</v>
      </c>
      <c r="Q851" s="48">
        <f t="shared" si="81"/>
        <v>-0.9640718562874252</v>
      </c>
      <c r="R851">
        <f t="shared" si="82"/>
        <v>3600</v>
      </c>
      <c r="S851">
        <f t="shared" si="83"/>
        <v>-79900</v>
      </c>
    </row>
    <row r="852" spans="1:19" x14ac:dyDescent="0.25">
      <c r="A852" s="12">
        <v>851</v>
      </c>
      <c r="B852" s="12" t="s">
        <v>293</v>
      </c>
      <c r="C852" s="18">
        <v>31677136980340</v>
      </c>
      <c r="D852" s="17">
        <v>43020.859523460647</v>
      </c>
      <c r="E852" s="23">
        <v>43022.711195219905</v>
      </c>
      <c r="F852" s="13" t="s">
        <v>302</v>
      </c>
      <c r="G852" s="24">
        <v>3500</v>
      </c>
      <c r="H852" s="12" t="s">
        <v>76</v>
      </c>
      <c r="I852" s="12" t="s">
        <v>462</v>
      </c>
      <c r="J852" s="37">
        <f>INDEX('Bảng Giá'!$C$3:$H$18,MATCH('Raw Data'!P852,'Bảng Giá'!$B$3:$B$18,0),MATCH('Raw Data'!M852,'Bảng Giá'!$C$2:$H$2,0))</f>
        <v>47500</v>
      </c>
      <c r="K852" s="12">
        <v>51800</v>
      </c>
      <c r="L852" s="36">
        <f t="shared" si="78"/>
        <v>1.8516717592574423</v>
      </c>
      <c r="M852" t="str">
        <f>'References data'!H853</f>
        <v>Nội Vùng</v>
      </c>
      <c r="N852">
        <f t="shared" si="79"/>
        <v>3.5</v>
      </c>
      <c r="O852">
        <f t="shared" si="80"/>
        <v>-4300</v>
      </c>
      <c r="P852" t="str">
        <f>IF(AND(N852&gt;0,N852&lt;=0.05),'Bảng Giá'!$B$3,IF(AND(N852&lt;=0.1,N852&gt;0.05),'Bảng Giá'!$B$4,IF(AND('Raw Data'!N852&gt;0.1,'Raw Data'!N852&lt;=0.25),'Bảng Giá'!$B$5,IF(AND('Raw Data'!N852&gt;0.25,'Raw Data'!N852&lt;=0.5),'Bảng Giá'!$B$6,IF(AND('Raw Data'!N852&gt;0.5,'Raw Data'!N852&lt;=1),'Bảng Giá'!$B$7,IF(AND('Raw Data'!N852&gt;1,'Raw Data'!N852&lt;=1.5),'Bảng Giá'!$B$8,IF(AND('Raw Data'!N852&gt;1.5,'Raw Data'!N852&lt;=2),'Bảng Giá'!$B$9,IF(AND('Raw Data'!N852&gt;2,'Raw Data'!N852&lt;=2.5),'Bảng Giá'!$B$10,IF(AND('Raw Data'!N852&gt;2.5,'Raw Data'!N852&lt;=3),'Bảng Giá'!$B$11,IF(AND('Raw Data'!N852&gt;3,'Raw Data'!N852&lt;=3.5),'Bảng Giá'!$B$12,IF(AND('Raw Data'!N852&gt;3.5,'Raw Data'!N852&lt;=4),'Bảng Giá'!$B$13,IF(AND('Raw Data'!N852&gt;4,'Raw Data'!N852&lt;=4.5),'Bảng Giá'!$B$14,IF(AND('Raw Data'!N852&gt;4.5,'Raw Data'!N852&lt;=5),'Bảng Giá'!$B$15,IF(AND('Raw Data'!N852&gt;5,'Raw Data'!N852&lt;=5.5),'Bảng Giá'!$B$16,IF(AND('Raw Data'!N852&gt;5.5,'Raw Data'!N852&lt;=6),'Bảng Giá'!$B$17,'Bảng Giá'!$B$18)))))))))))))))</f>
        <v>3&lt;x&lt;=3.5</v>
      </c>
      <c r="Q852" s="48">
        <f t="shared" si="81"/>
        <v>-8.3011583011583012E-2</v>
      </c>
      <c r="R852">
        <f t="shared" si="82"/>
        <v>57000</v>
      </c>
      <c r="S852">
        <f t="shared" si="83"/>
        <v>5200</v>
      </c>
    </row>
    <row r="853" spans="1:19" x14ac:dyDescent="0.25">
      <c r="A853" s="12">
        <v>852</v>
      </c>
      <c r="B853" s="12" t="s">
        <v>293</v>
      </c>
      <c r="C853" s="18">
        <v>31677136978383</v>
      </c>
      <c r="D853" s="17">
        <v>43020.711649537036</v>
      </c>
      <c r="E853" s="23">
        <v>43021.581704895834</v>
      </c>
      <c r="F853" s="13" t="s">
        <v>302</v>
      </c>
      <c r="G853" s="24">
        <v>300</v>
      </c>
      <c r="H853" s="12" t="s">
        <v>76</v>
      </c>
      <c r="I853" s="12" t="s">
        <v>281</v>
      </c>
      <c r="J853" s="37">
        <f>INDEX('Bảng Giá'!$C$3:$H$18,MATCH('Raw Data'!P853,'Bảng Giá'!$B$3:$B$18,0),MATCH('Raw Data'!M853,'Bảng Giá'!$C$2:$H$2,0))</f>
        <v>20000</v>
      </c>
      <c r="K853" s="12">
        <v>20100</v>
      </c>
      <c r="L853" s="36">
        <f t="shared" si="78"/>
        <v>0.87005535879870877</v>
      </c>
      <c r="M853" t="str">
        <f>'References data'!H854</f>
        <v>Nội Vùng</v>
      </c>
      <c r="N853">
        <f t="shared" si="79"/>
        <v>0.3</v>
      </c>
      <c r="O853">
        <f t="shared" si="80"/>
        <v>-100</v>
      </c>
      <c r="P853" t="str">
        <f>IF(AND(N853&gt;0,N853&lt;=0.05),'Bảng Giá'!$B$3,IF(AND(N853&lt;=0.1,N853&gt;0.05),'Bảng Giá'!$B$4,IF(AND('Raw Data'!N853&gt;0.1,'Raw Data'!N853&lt;=0.25),'Bảng Giá'!$B$5,IF(AND('Raw Data'!N853&gt;0.25,'Raw Data'!N853&lt;=0.5),'Bảng Giá'!$B$6,IF(AND('Raw Data'!N853&gt;0.5,'Raw Data'!N853&lt;=1),'Bảng Giá'!$B$7,IF(AND('Raw Data'!N853&gt;1,'Raw Data'!N853&lt;=1.5),'Bảng Giá'!$B$8,IF(AND('Raw Data'!N853&gt;1.5,'Raw Data'!N853&lt;=2),'Bảng Giá'!$B$9,IF(AND('Raw Data'!N853&gt;2,'Raw Data'!N853&lt;=2.5),'Bảng Giá'!$B$10,IF(AND('Raw Data'!N853&gt;2.5,'Raw Data'!N853&lt;=3),'Bảng Giá'!$B$11,IF(AND('Raw Data'!N853&gt;3,'Raw Data'!N853&lt;=3.5),'Bảng Giá'!$B$12,IF(AND('Raw Data'!N853&gt;3.5,'Raw Data'!N853&lt;=4),'Bảng Giá'!$B$13,IF(AND('Raw Data'!N853&gt;4,'Raw Data'!N853&lt;=4.5),'Bảng Giá'!$B$14,IF(AND('Raw Data'!N853&gt;4.5,'Raw Data'!N853&lt;=5),'Bảng Giá'!$B$15,IF(AND('Raw Data'!N853&gt;5,'Raw Data'!N853&lt;=5.5),'Bảng Giá'!$B$16,IF(AND('Raw Data'!N853&gt;5.5,'Raw Data'!N853&lt;=6),'Bảng Giá'!$B$17,'Bảng Giá'!$B$18)))))))))))))))</f>
        <v>0.25&lt;x&lt;=0.5</v>
      </c>
      <c r="Q853" s="48">
        <f t="shared" si="81"/>
        <v>-4.9751243781094526E-3</v>
      </c>
      <c r="R853">
        <f t="shared" si="82"/>
        <v>24000</v>
      </c>
      <c r="S853">
        <f t="shared" si="83"/>
        <v>3900</v>
      </c>
    </row>
    <row r="854" spans="1:19" x14ac:dyDescent="0.25">
      <c r="A854" s="12">
        <v>853</v>
      </c>
      <c r="B854" s="12" t="s">
        <v>293</v>
      </c>
      <c r="C854" s="18">
        <v>31677136978225</v>
      </c>
      <c r="D854" s="17">
        <v>43020.711624456017</v>
      </c>
      <c r="E854" s="23">
        <v>43022.45739880787</v>
      </c>
      <c r="F854" s="13" t="s">
        <v>302</v>
      </c>
      <c r="G854" s="24">
        <v>3500</v>
      </c>
      <c r="H854" s="12" t="s">
        <v>76</v>
      </c>
      <c r="I854" s="12" t="s">
        <v>151</v>
      </c>
      <c r="J854" s="37">
        <f>INDEX('Bảng Giá'!$C$3:$H$18,MATCH('Raw Data'!P854,'Bảng Giá'!$B$3:$B$18,0),MATCH('Raw Data'!M854,'Bảng Giá'!$C$2:$H$2,0))</f>
        <v>47500</v>
      </c>
      <c r="K854" s="12">
        <v>51800</v>
      </c>
      <c r="L854" s="36">
        <f t="shared" si="78"/>
        <v>1.7457743518534699</v>
      </c>
      <c r="M854" t="str">
        <f>'References data'!H855</f>
        <v>Nội Vùng</v>
      </c>
      <c r="N854">
        <f t="shared" si="79"/>
        <v>3.5</v>
      </c>
      <c r="O854">
        <f t="shared" si="80"/>
        <v>-4300</v>
      </c>
      <c r="P854" t="str">
        <f>IF(AND(N854&gt;0,N854&lt;=0.05),'Bảng Giá'!$B$3,IF(AND(N854&lt;=0.1,N854&gt;0.05),'Bảng Giá'!$B$4,IF(AND('Raw Data'!N854&gt;0.1,'Raw Data'!N854&lt;=0.25),'Bảng Giá'!$B$5,IF(AND('Raw Data'!N854&gt;0.25,'Raw Data'!N854&lt;=0.5),'Bảng Giá'!$B$6,IF(AND('Raw Data'!N854&gt;0.5,'Raw Data'!N854&lt;=1),'Bảng Giá'!$B$7,IF(AND('Raw Data'!N854&gt;1,'Raw Data'!N854&lt;=1.5),'Bảng Giá'!$B$8,IF(AND('Raw Data'!N854&gt;1.5,'Raw Data'!N854&lt;=2),'Bảng Giá'!$B$9,IF(AND('Raw Data'!N854&gt;2,'Raw Data'!N854&lt;=2.5),'Bảng Giá'!$B$10,IF(AND('Raw Data'!N854&gt;2.5,'Raw Data'!N854&lt;=3),'Bảng Giá'!$B$11,IF(AND('Raw Data'!N854&gt;3,'Raw Data'!N854&lt;=3.5),'Bảng Giá'!$B$12,IF(AND('Raw Data'!N854&gt;3.5,'Raw Data'!N854&lt;=4),'Bảng Giá'!$B$13,IF(AND('Raw Data'!N854&gt;4,'Raw Data'!N854&lt;=4.5),'Bảng Giá'!$B$14,IF(AND('Raw Data'!N854&gt;4.5,'Raw Data'!N854&lt;=5),'Bảng Giá'!$B$15,IF(AND('Raw Data'!N854&gt;5,'Raw Data'!N854&lt;=5.5),'Bảng Giá'!$B$16,IF(AND('Raw Data'!N854&gt;5.5,'Raw Data'!N854&lt;=6),'Bảng Giá'!$B$17,'Bảng Giá'!$B$18)))))))))))))))</f>
        <v>3&lt;x&lt;=3.5</v>
      </c>
      <c r="Q854" s="48">
        <f t="shared" si="81"/>
        <v>-8.3011583011583012E-2</v>
      </c>
      <c r="R854">
        <f t="shared" si="82"/>
        <v>57000</v>
      </c>
      <c r="S854">
        <f t="shared" si="83"/>
        <v>5200</v>
      </c>
    </row>
    <row r="855" spans="1:19" x14ac:dyDescent="0.25">
      <c r="A855" s="12">
        <v>854</v>
      </c>
      <c r="B855" s="12" t="s">
        <v>293</v>
      </c>
      <c r="C855" s="18">
        <v>31677136978534</v>
      </c>
      <c r="D855" s="17">
        <v>43020.723044212966</v>
      </c>
      <c r="E855" s="23">
        <v>43023.690071064811</v>
      </c>
      <c r="F855" s="13" t="s">
        <v>302</v>
      </c>
      <c r="G855" s="24">
        <v>610</v>
      </c>
      <c r="H855" s="12" t="s">
        <v>76</v>
      </c>
      <c r="I855" s="12" t="s">
        <v>170</v>
      </c>
      <c r="J855" s="37">
        <f>INDEX('Bảng Giá'!$C$3:$H$18,MATCH('Raw Data'!P855,'Bảng Giá'!$B$3:$B$18,0),MATCH('Raw Data'!M855,'Bảng Giá'!$C$2:$H$2,0))</f>
        <v>22500</v>
      </c>
      <c r="K855" s="12">
        <v>22700</v>
      </c>
      <c r="L855" s="36">
        <f t="shared" si="78"/>
        <v>2.9670268518457306</v>
      </c>
      <c r="M855" t="str">
        <f>'References data'!H856</f>
        <v>Nội Vùng</v>
      </c>
      <c r="N855">
        <f t="shared" si="79"/>
        <v>0.61</v>
      </c>
      <c r="O855">
        <f t="shared" si="80"/>
        <v>-200</v>
      </c>
      <c r="P855" t="str">
        <f>IF(AND(N855&gt;0,N855&lt;=0.05),'Bảng Giá'!$B$3,IF(AND(N855&lt;=0.1,N855&gt;0.05),'Bảng Giá'!$B$4,IF(AND('Raw Data'!N855&gt;0.1,'Raw Data'!N855&lt;=0.25),'Bảng Giá'!$B$5,IF(AND('Raw Data'!N855&gt;0.25,'Raw Data'!N855&lt;=0.5),'Bảng Giá'!$B$6,IF(AND('Raw Data'!N855&gt;0.5,'Raw Data'!N855&lt;=1),'Bảng Giá'!$B$7,IF(AND('Raw Data'!N855&gt;1,'Raw Data'!N855&lt;=1.5),'Bảng Giá'!$B$8,IF(AND('Raw Data'!N855&gt;1.5,'Raw Data'!N855&lt;=2),'Bảng Giá'!$B$9,IF(AND('Raw Data'!N855&gt;2,'Raw Data'!N855&lt;=2.5),'Bảng Giá'!$B$10,IF(AND('Raw Data'!N855&gt;2.5,'Raw Data'!N855&lt;=3),'Bảng Giá'!$B$11,IF(AND('Raw Data'!N855&gt;3,'Raw Data'!N855&lt;=3.5),'Bảng Giá'!$B$12,IF(AND('Raw Data'!N855&gt;3.5,'Raw Data'!N855&lt;=4),'Bảng Giá'!$B$13,IF(AND('Raw Data'!N855&gt;4,'Raw Data'!N855&lt;=4.5),'Bảng Giá'!$B$14,IF(AND('Raw Data'!N855&gt;4.5,'Raw Data'!N855&lt;=5),'Bảng Giá'!$B$15,IF(AND('Raw Data'!N855&gt;5,'Raw Data'!N855&lt;=5.5),'Bảng Giá'!$B$16,IF(AND('Raw Data'!N855&gt;5.5,'Raw Data'!N855&lt;=6),'Bảng Giá'!$B$17,'Bảng Giá'!$B$18)))))))))))))))</f>
        <v>0.5&lt;x&lt;=1</v>
      </c>
      <c r="Q855" s="48">
        <f t="shared" si="81"/>
        <v>-8.8105726872246704E-3</v>
      </c>
      <c r="R855">
        <f t="shared" si="82"/>
        <v>27000</v>
      </c>
      <c r="S855">
        <f t="shared" si="83"/>
        <v>4300</v>
      </c>
    </row>
    <row r="856" spans="1:19" x14ac:dyDescent="0.25">
      <c r="A856" s="12">
        <v>855</v>
      </c>
      <c r="B856" s="12" t="s">
        <v>293</v>
      </c>
      <c r="C856" s="18">
        <v>31677136981916</v>
      </c>
      <c r="D856" s="17">
        <v>43020.726724571759</v>
      </c>
      <c r="E856" s="23">
        <v>43022.527526041667</v>
      </c>
      <c r="F856" s="13" t="s">
        <v>302</v>
      </c>
      <c r="G856" s="24">
        <v>900</v>
      </c>
      <c r="H856" s="12" t="s">
        <v>76</v>
      </c>
      <c r="I856" s="12" t="s">
        <v>169</v>
      </c>
      <c r="J856" s="37">
        <f>INDEX('Bảng Giá'!$C$3:$H$18,MATCH('Raw Data'!P856,'Bảng Giá'!$B$3:$B$18,0),MATCH('Raw Data'!M856,'Bảng Giá'!$C$2:$H$2,0))</f>
        <v>22500</v>
      </c>
      <c r="K856" s="12">
        <v>22700</v>
      </c>
      <c r="L856" s="36">
        <f t="shared" si="78"/>
        <v>1.8008014699080377</v>
      </c>
      <c r="M856" t="str">
        <f>'References data'!H857</f>
        <v>Nội Vùng</v>
      </c>
      <c r="N856">
        <f t="shared" si="79"/>
        <v>0.9</v>
      </c>
      <c r="O856">
        <f t="shared" si="80"/>
        <v>-200</v>
      </c>
      <c r="P856" t="str">
        <f>IF(AND(N856&gt;0,N856&lt;=0.05),'Bảng Giá'!$B$3,IF(AND(N856&lt;=0.1,N856&gt;0.05),'Bảng Giá'!$B$4,IF(AND('Raw Data'!N856&gt;0.1,'Raw Data'!N856&lt;=0.25),'Bảng Giá'!$B$5,IF(AND('Raw Data'!N856&gt;0.25,'Raw Data'!N856&lt;=0.5),'Bảng Giá'!$B$6,IF(AND('Raw Data'!N856&gt;0.5,'Raw Data'!N856&lt;=1),'Bảng Giá'!$B$7,IF(AND('Raw Data'!N856&gt;1,'Raw Data'!N856&lt;=1.5),'Bảng Giá'!$B$8,IF(AND('Raw Data'!N856&gt;1.5,'Raw Data'!N856&lt;=2),'Bảng Giá'!$B$9,IF(AND('Raw Data'!N856&gt;2,'Raw Data'!N856&lt;=2.5),'Bảng Giá'!$B$10,IF(AND('Raw Data'!N856&gt;2.5,'Raw Data'!N856&lt;=3),'Bảng Giá'!$B$11,IF(AND('Raw Data'!N856&gt;3,'Raw Data'!N856&lt;=3.5),'Bảng Giá'!$B$12,IF(AND('Raw Data'!N856&gt;3.5,'Raw Data'!N856&lt;=4),'Bảng Giá'!$B$13,IF(AND('Raw Data'!N856&gt;4,'Raw Data'!N856&lt;=4.5),'Bảng Giá'!$B$14,IF(AND('Raw Data'!N856&gt;4.5,'Raw Data'!N856&lt;=5),'Bảng Giá'!$B$15,IF(AND('Raw Data'!N856&gt;5,'Raw Data'!N856&lt;=5.5),'Bảng Giá'!$B$16,IF(AND('Raw Data'!N856&gt;5.5,'Raw Data'!N856&lt;=6),'Bảng Giá'!$B$17,'Bảng Giá'!$B$18)))))))))))))))</f>
        <v>0.5&lt;x&lt;=1</v>
      </c>
      <c r="Q856" s="48">
        <f t="shared" si="81"/>
        <v>-8.8105726872246704E-3</v>
      </c>
      <c r="R856">
        <f t="shared" si="82"/>
        <v>27000</v>
      </c>
      <c r="S856">
        <f t="shared" si="83"/>
        <v>4300</v>
      </c>
    </row>
    <row r="857" spans="1:19" x14ac:dyDescent="0.25">
      <c r="A857" s="12">
        <v>856</v>
      </c>
      <c r="B857" s="12" t="s">
        <v>293</v>
      </c>
      <c r="C857" s="18">
        <v>31677136978379</v>
      </c>
      <c r="D857" s="17">
        <v>43020.723054861111</v>
      </c>
      <c r="E857" s="23">
        <v>43022.564882557868</v>
      </c>
      <c r="F857" s="13" t="s">
        <v>302</v>
      </c>
      <c r="G857" s="24">
        <v>3500</v>
      </c>
      <c r="H857" s="12" t="s">
        <v>76</v>
      </c>
      <c r="I857" s="12" t="s">
        <v>452</v>
      </c>
      <c r="J857" s="37">
        <f>INDEX('Bảng Giá'!$C$3:$H$18,MATCH('Raw Data'!P857,'Bảng Giá'!$B$3:$B$18,0),MATCH('Raw Data'!M857,'Bảng Giá'!$C$2:$H$2,0))</f>
        <v>47500</v>
      </c>
      <c r="K857" s="12">
        <v>51800</v>
      </c>
      <c r="L857" s="36">
        <f t="shared" si="78"/>
        <v>1.841827696756809</v>
      </c>
      <c r="M857" t="str">
        <f>'References data'!H858</f>
        <v>Nội Vùng</v>
      </c>
      <c r="N857">
        <f t="shared" si="79"/>
        <v>3.5</v>
      </c>
      <c r="O857">
        <f t="shared" si="80"/>
        <v>-4300</v>
      </c>
      <c r="P857" t="str">
        <f>IF(AND(N857&gt;0,N857&lt;=0.05),'Bảng Giá'!$B$3,IF(AND(N857&lt;=0.1,N857&gt;0.05),'Bảng Giá'!$B$4,IF(AND('Raw Data'!N857&gt;0.1,'Raw Data'!N857&lt;=0.25),'Bảng Giá'!$B$5,IF(AND('Raw Data'!N857&gt;0.25,'Raw Data'!N857&lt;=0.5),'Bảng Giá'!$B$6,IF(AND('Raw Data'!N857&gt;0.5,'Raw Data'!N857&lt;=1),'Bảng Giá'!$B$7,IF(AND('Raw Data'!N857&gt;1,'Raw Data'!N857&lt;=1.5),'Bảng Giá'!$B$8,IF(AND('Raw Data'!N857&gt;1.5,'Raw Data'!N857&lt;=2),'Bảng Giá'!$B$9,IF(AND('Raw Data'!N857&gt;2,'Raw Data'!N857&lt;=2.5),'Bảng Giá'!$B$10,IF(AND('Raw Data'!N857&gt;2.5,'Raw Data'!N857&lt;=3),'Bảng Giá'!$B$11,IF(AND('Raw Data'!N857&gt;3,'Raw Data'!N857&lt;=3.5),'Bảng Giá'!$B$12,IF(AND('Raw Data'!N857&gt;3.5,'Raw Data'!N857&lt;=4),'Bảng Giá'!$B$13,IF(AND('Raw Data'!N857&gt;4,'Raw Data'!N857&lt;=4.5),'Bảng Giá'!$B$14,IF(AND('Raw Data'!N857&gt;4.5,'Raw Data'!N857&lt;=5),'Bảng Giá'!$B$15,IF(AND('Raw Data'!N857&gt;5,'Raw Data'!N857&lt;=5.5),'Bảng Giá'!$B$16,IF(AND('Raw Data'!N857&gt;5.5,'Raw Data'!N857&lt;=6),'Bảng Giá'!$B$17,'Bảng Giá'!$B$18)))))))))))))))</f>
        <v>3&lt;x&lt;=3.5</v>
      </c>
      <c r="Q857" s="48">
        <f t="shared" si="81"/>
        <v>-8.3011583011583012E-2</v>
      </c>
      <c r="R857">
        <f t="shared" si="82"/>
        <v>57000</v>
      </c>
      <c r="S857">
        <f t="shared" si="83"/>
        <v>5200</v>
      </c>
    </row>
    <row r="858" spans="1:19" x14ac:dyDescent="0.25">
      <c r="A858" s="12">
        <v>857</v>
      </c>
      <c r="B858" s="12" t="s">
        <v>293</v>
      </c>
      <c r="C858" s="18">
        <v>31677136980143</v>
      </c>
      <c r="D858" s="17">
        <v>43020.859515011573</v>
      </c>
      <c r="E858" s="23">
        <v>43022.417320335648</v>
      </c>
      <c r="F858" s="13" t="s">
        <v>302</v>
      </c>
      <c r="G858" s="24">
        <v>300</v>
      </c>
      <c r="H858" s="12" t="s">
        <v>76</v>
      </c>
      <c r="I858" s="12" t="s">
        <v>444</v>
      </c>
      <c r="J858" s="37">
        <f>INDEX('Bảng Giá'!$C$3:$H$18,MATCH('Raw Data'!P858,'Bảng Giá'!$B$3:$B$18,0),MATCH('Raw Data'!M858,'Bảng Giá'!$C$2:$H$2,0))</f>
        <v>20000</v>
      </c>
      <c r="K858" s="12">
        <v>20100</v>
      </c>
      <c r="L858" s="36">
        <f t="shared" si="78"/>
        <v>1.5578053240751615</v>
      </c>
      <c r="M858" t="str">
        <f>'References data'!H859</f>
        <v>Nội Vùng</v>
      </c>
      <c r="N858">
        <f t="shared" si="79"/>
        <v>0.3</v>
      </c>
      <c r="O858">
        <f t="shared" si="80"/>
        <v>-100</v>
      </c>
      <c r="P858" t="str">
        <f>IF(AND(N858&gt;0,N858&lt;=0.05),'Bảng Giá'!$B$3,IF(AND(N858&lt;=0.1,N858&gt;0.05),'Bảng Giá'!$B$4,IF(AND('Raw Data'!N858&gt;0.1,'Raw Data'!N858&lt;=0.25),'Bảng Giá'!$B$5,IF(AND('Raw Data'!N858&gt;0.25,'Raw Data'!N858&lt;=0.5),'Bảng Giá'!$B$6,IF(AND('Raw Data'!N858&gt;0.5,'Raw Data'!N858&lt;=1),'Bảng Giá'!$B$7,IF(AND('Raw Data'!N858&gt;1,'Raw Data'!N858&lt;=1.5),'Bảng Giá'!$B$8,IF(AND('Raw Data'!N858&gt;1.5,'Raw Data'!N858&lt;=2),'Bảng Giá'!$B$9,IF(AND('Raw Data'!N858&gt;2,'Raw Data'!N858&lt;=2.5),'Bảng Giá'!$B$10,IF(AND('Raw Data'!N858&gt;2.5,'Raw Data'!N858&lt;=3),'Bảng Giá'!$B$11,IF(AND('Raw Data'!N858&gt;3,'Raw Data'!N858&lt;=3.5),'Bảng Giá'!$B$12,IF(AND('Raw Data'!N858&gt;3.5,'Raw Data'!N858&lt;=4),'Bảng Giá'!$B$13,IF(AND('Raw Data'!N858&gt;4,'Raw Data'!N858&lt;=4.5),'Bảng Giá'!$B$14,IF(AND('Raw Data'!N858&gt;4.5,'Raw Data'!N858&lt;=5),'Bảng Giá'!$B$15,IF(AND('Raw Data'!N858&gt;5,'Raw Data'!N858&lt;=5.5),'Bảng Giá'!$B$16,IF(AND('Raw Data'!N858&gt;5.5,'Raw Data'!N858&lt;=6),'Bảng Giá'!$B$17,'Bảng Giá'!$B$18)))))))))))))))</f>
        <v>0.25&lt;x&lt;=0.5</v>
      </c>
      <c r="Q858" s="48">
        <f t="shared" si="81"/>
        <v>-4.9751243781094526E-3</v>
      </c>
      <c r="R858">
        <f t="shared" si="82"/>
        <v>24000</v>
      </c>
      <c r="S858">
        <f t="shared" si="83"/>
        <v>3900</v>
      </c>
    </row>
    <row r="859" spans="1:19" x14ac:dyDescent="0.25">
      <c r="A859" s="12">
        <v>858</v>
      </c>
      <c r="B859" s="12" t="s">
        <v>293</v>
      </c>
      <c r="C859" s="18">
        <v>31677136979021</v>
      </c>
      <c r="D859" s="17">
        <v>43020.804923923613</v>
      </c>
      <c r="E859" s="23">
        <v>43022.535342743053</v>
      </c>
      <c r="F859" s="13" t="s">
        <v>302</v>
      </c>
      <c r="G859" s="24">
        <v>3500</v>
      </c>
      <c r="H859" s="12" t="s">
        <v>76</v>
      </c>
      <c r="I859" s="12" t="s">
        <v>472</v>
      </c>
      <c r="J859" s="37">
        <f>INDEX('Bảng Giá'!$C$3:$H$18,MATCH('Raw Data'!P859,'Bảng Giá'!$B$3:$B$18,0),MATCH('Raw Data'!M859,'Bảng Giá'!$C$2:$H$2,0))</f>
        <v>47500</v>
      </c>
      <c r="K859" s="12">
        <v>51800</v>
      </c>
      <c r="L859" s="36">
        <f t="shared" si="78"/>
        <v>1.7304188194393646</v>
      </c>
      <c r="M859" t="str">
        <f>'References data'!H860</f>
        <v>Nội Vùng</v>
      </c>
      <c r="N859">
        <f t="shared" si="79"/>
        <v>3.5</v>
      </c>
      <c r="O859">
        <f t="shared" si="80"/>
        <v>-4300</v>
      </c>
      <c r="P859" t="str">
        <f>IF(AND(N859&gt;0,N859&lt;=0.05),'Bảng Giá'!$B$3,IF(AND(N859&lt;=0.1,N859&gt;0.05),'Bảng Giá'!$B$4,IF(AND('Raw Data'!N859&gt;0.1,'Raw Data'!N859&lt;=0.25),'Bảng Giá'!$B$5,IF(AND('Raw Data'!N859&gt;0.25,'Raw Data'!N859&lt;=0.5),'Bảng Giá'!$B$6,IF(AND('Raw Data'!N859&gt;0.5,'Raw Data'!N859&lt;=1),'Bảng Giá'!$B$7,IF(AND('Raw Data'!N859&gt;1,'Raw Data'!N859&lt;=1.5),'Bảng Giá'!$B$8,IF(AND('Raw Data'!N859&gt;1.5,'Raw Data'!N859&lt;=2),'Bảng Giá'!$B$9,IF(AND('Raw Data'!N859&gt;2,'Raw Data'!N859&lt;=2.5),'Bảng Giá'!$B$10,IF(AND('Raw Data'!N859&gt;2.5,'Raw Data'!N859&lt;=3),'Bảng Giá'!$B$11,IF(AND('Raw Data'!N859&gt;3,'Raw Data'!N859&lt;=3.5),'Bảng Giá'!$B$12,IF(AND('Raw Data'!N859&gt;3.5,'Raw Data'!N859&lt;=4),'Bảng Giá'!$B$13,IF(AND('Raw Data'!N859&gt;4,'Raw Data'!N859&lt;=4.5),'Bảng Giá'!$B$14,IF(AND('Raw Data'!N859&gt;4.5,'Raw Data'!N859&lt;=5),'Bảng Giá'!$B$15,IF(AND('Raw Data'!N859&gt;5,'Raw Data'!N859&lt;=5.5),'Bảng Giá'!$B$16,IF(AND('Raw Data'!N859&gt;5.5,'Raw Data'!N859&lt;=6),'Bảng Giá'!$B$17,'Bảng Giá'!$B$18)))))))))))))))</f>
        <v>3&lt;x&lt;=3.5</v>
      </c>
      <c r="Q859" s="48">
        <f t="shared" si="81"/>
        <v>-8.3011583011583012E-2</v>
      </c>
      <c r="R859">
        <f t="shared" si="82"/>
        <v>57000</v>
      </c>
      <c r="S859">
        <f t="shared" si="83"/>
        <v>5200</v>
      </c>
    </row>
    <row r="860" spans="1:19" x14ac:dyDescent="0.25">
      <c r="A860" s="12">
        <v>859</v>
      </c>
      <c r="B860" s="12" t="s">
        <v>293</v>
      </c>
      <c r="C860" s="18">
        <v>31677136979308</v>
      </c>
      <c r="D860" s="17">
        <v>43020.766256979165</v>
      </c>
      <c r="E860" s="23">
        <v>43022.733967789354</v>
      </c>
      <c r="F860" s="13" t="s">
        <v>302</v>
      </c>
      <c r="G860" s="24">
        <v>1500</v>
      </c>
      <c r="H860" s="12" t="s">
        <v>76</v>
      </c>
      <c r="I860" s="12" t="s">
        <v>313</v>
      </c>
      <c r="J860" s="37">
        <f>INDEX('Bảng Giá'!$C$3:$H$18,MATCH('Raw Data'!P860,'Bảng Giá'!$B$3:$B$18,0),MATCH('Raw Data'!M860,'Bảng Giá'!$C$2:$H$2,0))</f>
        <v>27500</v>
      </c>
      <c r="K860" s="12">
        <v>32200</v>
      </c>
      <c r="L860" s="36">
        <f t="shared" si="78"/>
        <v>1.967710810189601</v>
      </c>
      <c r="M860" t="str">
        <f>'References data'!H861</f>
        <v>Nội Vùng</v>
      </c>
      <c r="N860">
        <f t="shared" si="79"/>
        <v>1.5</v>
      </c>
      <c r="O860">
        <f t="shared" si="80"/>
        <v>-4700</v>
      </c>
      <c r="P860" t="str">
        <f>IF(AND(N860&gt;0,N860&lt;=0.05),'Bảng Giá'!$B$3,IF(AND(N860&lt;=0.1,N860&gt;0.05),'Bảng Giá'!$B$4,IF(AND('Raw Data'!N860&gt;0.1,'Raw Data'!N860&lt;=0.25),'Bảng Giá'!$B$5,IF(AND('Raw Data'!N860&gt;0.25,'Raw Data'!N860&lt;=0.5),'Bảng Giá'!$B$6,IF(AND('Raw Data'!N860&gt;0.5,'Raw Data'!N860&lt;=1),'Bảng Giá'!$B$7,IF(AND('Raw Data'!N860&gt;1,'Raw Data'!N860&lt;=1.5),'Bảng Giá'!$B$8,IF(AND('Raw Data'!N860&gt;1.5,'Raw Data'!N860&lt;=2),'Bảng Giá'!$B$9,IF(AND('Raw Data'!N860&gt;2,'Raw Data'!N860&lt;=2.5),'Bảng Giá'!$B$10,IF(AND('Raw Data'!N860&gt;2.5,'Raw Data'!N860&lt;=3),'Bảng Giá'!$B$11,IF(AND('Raw Data'!N860&gt;3,'Raw Data'!N860&lt;=3.5),'Bảng Giá'!$B$12,IF(AND('Raw Data'!N860&gt;3.5,'Raw Data'!N860&lt;=4),'Bảng Giá'!$B$13,IF(AND('Raw Data'!N860&gt;4,'Raw Data'!N860&lt;=4.5),'Bảng Giá'!$B$14,IF(AND('Raw Data'!N860&gt;4.5,'Raw Data'!N860&lt;=5),'Bảng Giá'!$B$15,IF(AND('Raw Data'!N860&gt;5,'Raw Data'!N860&lt;=5.5),'Bảng Giá'!$B$16,IF(AND('Raw Data'!N860&gt;5.5,'Raw Data'!N860&lt;=6),'Bảng Giá'!$B$17,'Bảng Giá'!$B$18)))))))))))))))</f>
        <v>1&lt;x&lt;=1.5</v>
      </c>
      <c r="Q860" s="48">
        <f t="shared" si="81"/>
        <v>-0.14596273291925466</v>
      </c>
      <c r="R860">
        <f t="shared" si="82"/>
        <v>33000</v>
      </c>
      <c r="S860">
        <f t="shared" si="83"/>
        <v>800</v>
      </c>
    </row>
    <row r="861" spans="1:19" x14ac:dyDescent="0.25">
      <c r="A861" s="12">
        <v>860</v>
      </c>
      <c r="B861" s="12" t="s">
        <v>293</v>
      </c>
      <c r="C861" s="18">
        <v>31677136979858</v>
      </c>
      <c r="D861" s="17">
        <v>43020.766277511575</v>
      </c>
      <c r="E861" s="23">
        <v>43021.61496230324</v>
      </c>
      <c r="F861" s="13" t="s">
        <v>302</v>
      </c>
      <c r="G861" s="24">
        <v>2016</v>
      </c>
      <c r="H861" s="12" t="s">
        <v>76</v>
      </c>
      <c r="I861" s="12" t="s">
        <v>473</v>
      </c>
      <c r="J861" s="37">
        <f>INDEX('Bảng Giá'!$C$3:$H$18,MATCH('Raw Data'!P861,'Bảng Giá'!$B$3:$B$18,0),MATCH('Raw Data'!M861,'Bảng Giá'!$C$2:$H$2,0))</f>
        <v>38000</v>
      </c>
      <c r="K861" s="12">
        <v>38200</v>
      </c>
      <c r="L861" s="36">
        <f t="shared" si="78"/>
        <v>0.84868479166470934</v>
      </c>
      <c r="M861" t="str">
        <f>'References data'!H862</f>
        <v>Nội Vùng</v>
      </c>
      <c r="N861">
        <f t="shared" si="79"/>
        <v>2.016</v>
      </c>
      <c r="O861">
        <f t="shared" si="80"/>
        <v>-200</v>
      </c>
      <c r="P861" t="str">
        <f>IF(AND(N861&gt;0,N861&lt;=0.05),'Bảng Giá'!$B$3,IF(AND(N861&lt;=0.1,N861&gt;0.05),'Bảng Giá'!$B$4,IF(AND('Raw Data'!N861&gt;0.1,'Raw Data'!N861&lt;=0.25),'Bảng Giá'!$B$5,IF(AND('Raw Data'!N861&gt;0.25,'Raw Data'!N861&lt;=0.5),'Bảng Giá'!$B$6,IF(AND('Raw Data'!N861&gt;0.5,'Raw Data'!N861&lt;=1),'Bảng Giá'!$B$7,IF(AND('Raw Data'!N861&gt;1,'Raw Data'!N861&lt;=1.5),'Bảng Giá'!$B$8,IF(AND('Raw Data'!N861&gt;1.5,'Raw Data'!N861&lt;=2),'Bảng Giá'!$B$9,IF(AND('Raw Data'!N861&gt;2,'Raw Data'!N861&lt;=2.5),'Bảng Giá'!$B$10,IF(AND('Raw Data'!N861&gt;2.5,'Raw Data'!N861&lt;=3),'Bảng Giá'!$B$11,IF(AND('Raw Data'!N861&gt;3,'Raw Data'!N861&lt;=3.5),'Bảng Giá'!$B$12,IF(AND('Raw Data'!N861&gt;3.5,'Raw Data'!N861&lt;=4),'Bảng Giá'!$B$13,IF(AND('Raw Data'!N861&gt;4,'Raw Data'!N861&lt;=4.5),'Bảng Giá'!$B$14,IF(AND('Raw Data'!N861&gt;4.5,'Raw Data'!N861&lt;=5),'Bảng Giá'!$B$15,IF(AND('Raw Data'!N861&gt;5,'Raw Data'!N861&lt;=5.5),'Bảng Giá'!$B$16,IF(AND('Raw Data'!N861&gt;5.5,'Raw Data'!N861&lt;=6),'Bảng Giá'!$B$17,'Bảng Giá'!$B$18)))))))))))))))</f>
        <v>2&lt;x&lt;=2.5</v>
      </c>
      <c r="Q861" s="48">
        <f t="shared" si="81"/>
        <v>-5.235602094240838E-3</v>
      </c>
      <c r="R861">
        <f t="shared" si="82"/>
        <v>45600</v>
      </c>
      <c r="S861">
        <f t="shared" si="83"/>
        <v>7400</v>
      </c>
    </row>
    <row r="862" spans="1:19" x14ac:dyDescent="0.25">
      <c r="A862" s="12">
        <v>861</v>
      </c>
      <c r="B862" s="12" t="s">
        <v>293</v>
      </c>
      <c r="C862" s="18">
        <v>31677136979760</v>
      </c>
      <c r="D862" s="17">
        <v>43020.766273229165</v>
      </c>
      <c r="E862" s="23">
        <v>43022.465714849539</v>
      </c>
      <c r="F862" s="13" t="s">
        <v>302</v>
      </c>
      <c r="G862" s="24">
        <v>3600</v>
      </c>
      <c r="H862" s="12" t="s">
        <v>76</v>
      </c>
      <c r="I862" s="12" t="s">
        <v>452</v>
      </c>
      <c r="J862" s="37">
        <f>INDEX('Bảng Giá'!$C$3:$H$18,MATCH('Raw Data'!P862,'Bảng Giá'!$B$3:$B$18,0),MATCH('Raw Data'!M862,'Bảng Giá'!$C$2:$H$2,0))</f>
        <v>51500</v>
      </c>
      <c r="K862" s="12">
        <v>51800</v>
      </c>
      <c r="L862" s="36">
        <f t="shared" si="78"/>
        <v>1.699441620374273</v>
      </c>
      <c r="M862" t="str">
        <f>'References data'!H863</f>
        <v>Nội Vùng</v>
      </c>
      <c r="N862">
        <f t="shared" si="79"/>
        <v>3.6</v>
      </c>
      <c r="O862">
        <f t="shared" si="80"/>
        <v>-300</v>
      </c>
      <c r="P862" t="str">
        <f>IF(AND(N862&gt;0,N862&lt;=0.05),'Bảng Giá'!$B$3,IF(AND(N862&lt;=0.1,N862&gt;0.05),'Bảng Giá'!$B$4,IF(AND('Raw Data'!N862&gt;0.1,'Raw Data'!N862&lt;=0.25),'Bảng Giá'!$B$5,IF(AND('Raw Data'!N862&gt;0.25,'Raw Data'!N862&lt;=0.5),'Bảng Giá'!$B$6,IF(AND('Raw Data'!N862&gt;0.5,'Raw Data'!N862&lt;=1),'Bảng Giá'!$B$7,IF(AND('Raw Data'!N862&gt;1,'Raw Data'!N862&lt;=1.5),'Bảng Giá'!$B$8,IF(AND('Raw Data'!N862&gt;1.5,'Raw Data'!N862&lt;=2),'Bảng Giá'!$B$9,IF(AND('Raw Data'!N862&gt;2,'Raw Data'!N862&lt;=2.5),'Bảng Giá'!$B$10,IF(AND('Raw Data'!N862&gt;2.5,'Raw Data'!N862&lt;=3),'Bảng Giá'!$B$11,IF(AND('Raw Data'!N862&gt;3,'Raw Data'!N862&lt;=3.5),'Bảng Giá'!$B$12,IF(AND('Raw Data'!N862&gt;3.5,'Raw Data'!N862&lt;=4),'Bảng Giá'!$B$13,IF(AND('Raw Data'!N862&gt;4,'Raw Data'!N862&lt;=4.5),'Bảng Giá'!$B$14,IF(AND('Raw Data'!N862&gt;4.5,'Raw Data'!N862&lt;=5),'Bảng Giá'!$B$15,IF(AND('Raw Data'!N862&gt;5,'Raw Data'!N862&lt;=5.5),'Bảng Giá'!$B$16,IF(AND('Raw Data'!N862&gt;5.5,'Raw Data'!N862&lt;=6),'Bảng Giá'!$B$17,'Bảng Giá'!$B$18)))))))))))))))</f>
        <v>3.5&lt;x&lt;=4</v>
      </c>
      <c r="Q862" s="48">
        <f t="shared" si="81"/>
        <v>-5.7915057915057912E-3</v>
      </c>
      <c r="R862">
        <f t="shared" si="82"/>
        <v>61800</v>
      </c>
      <c r="S862">
        <f t="shared" si="83"/>
        <v>10000</v>
      </c>
    </row>
    <row r="863" spans="1:19" x14ac:dyDescent="0.25">
      <c r="A863" s="12">
        <v>862</v>
      </c>
      <c r="B863" s="12" t="s">
        <v>293</v>
      </c>
      <c r="C863" s="18">
        <v>31677136981460</v>
      </c>
      <c r="D863" s="17">
        <v>43020.859551157409</v>
      </c>
      <c r="E863" s="23">
        <v>43022.614764270831</v>
      </c>
      <c r="F863" s="13" t="s">
        <v>302</v>
      </c>
      <c r="G863" s="24">
        <v>285</v>
      </c>
      <c r="H863" s="12" t="s">
        <v>76</v>
      </c>
      <c r="I863" s="12" t="s">
        <v>455</v>
      </c>
      <c r="J863" s="37">
        <f>INDEX('Bảng Giá'!$C$3:$H$18,MATCH('Raw Data'!P863,'Bảng Giá'!$B$3:$B$18,0),MATCH('Raw Data'!M863,'Bảng Giá'!$C$2:$H$2,0))</f>
        <v>20000</v>
      </c>
      <c r="K863" s="12">
        <v>20100</v>
      </c>
      <c r="L863" s="36">
        <f t="shared" si="78"/>
        <v>1.7552131134216324</v>
      </c>
      <c r="M863" t="str">
        <f>'References data'!H864</f>
        <v>Nội Vùng</v>
      </c>
      <c r="N863">
        <f t="shared" si="79"/>
        <v>0.28499999999999998</v>
      </c>
      <c r="O863">
        <f t="shared" si="80"/>
        <v>-100</v>
      </c>
      <c r="P863" t="str">
        <f>IF(AND(N863&gt;0,N863&lt;=0.05),'Bảng Giá'!$B$3,IF(AND(N863&lt;=0.1,N863&gt;0.05),'Bảng Giá'!$B$4,IF(AND('Raw Data'!N863&gt;0.1,'Raw Data'!N863&lt;=0.25),'Bảng Giá'!$B$5,IF(AND('Raw Data'!N863&gt;0.25,'Raw Data'!N863&lt;=0.5),'Bảng Giá'!$B$6,IF(AND('Raw Data'!N863&gt;0.5,'Raw Data'!N863&lt;=1),'Bảng Giá'!$B$7,IF(AND('Raw Data'!N863&gt;1,'Raw Data'!N863&lt;=1.5),'Bảng Giá'!$B$8,IF(AND('Raw Data'!N863&gt;1.5,'Raw Data'!N863&lt;=2),'Bảng Giá'!$B$9,IF(AND('Raw Data'!N863&gt;2,'Raw Data'!N863&lt;=2.5),'Bảng Giá'!$B$10,IF(AND('Raw Data'!N863&gt;2.5,'Raw Data'!N863&lt;=3),'Bảng Giá'!$B$11,IF(AND('Raw Data'!N863&gt;3,'Raw Data'!N863&lt;=3.5),'Bảng Giá'!$B$12,IF(AND('Raw Data'!N863&gt;3.5,'Raw Data'!N863&lt;=4),'Bảng Giá'!$B$13,IF(AND('Raw Data'!N863&gt;4,'Raw Data'!N863&lt;=4.5),'Bảng Giá'!$B$14,IF(AND('Raw Data'!N863&gt;4.5,'Raw Data'!N863&lt;=5),'Bảng Giá'!$B$15,IF(AND('Raw Data'!N863&gt;5,'Raw Data'!N863&lt;=5.5),'Bảng Giá'!$B$16,IF(AND('Raw Data'!N863&gt;5.5,'Raw Data'!N863&lt;=6),'Bảng Giá'!$B$17,'Bảng Giá'!$B$18)))))))))))))))</f>
        <v>0.25&lt;x&lt;=0.5</v>
      </c>
      <c r="Q863" s="48">
        <f t="shared" si="81"/>
        <v>-4.9751243781094526E-3</v>
      </c>
      <c r="R863">
        <f t="shared" si="82"/>
        <v>24000</v>
      </c>
      <c r="S863">
        <f t="shared" si="83"/>
        <v>3900</v>
      </c>
    </row>
    <row r="864" spans="1:19" x14ac:dyDescent="0.25">
      <c r="A864" s="12">
        <v>863</v>
      </c>
      <c r="B864" s="12" t="s">
        <v>293</v>
      </c>
      <c r="C864" s="18">
        <v>31677136981022</v>
      </c>
      <c r="D864" s="17">
        <v>43020.923594097221</v>
      </c>
      <c r="E864" s="23">
        <v>43022.602027118053</v>
      </c>
      <c r="F864" s="13" t="s">
        <v>302</v>
      </c>
      <c r="G864" s="24">
        <v>9548</v>
      </c>
      <c r="H864" s="12" t="s">
        <v>76</v>
      </c>
      <c r="I864" s="12" t="s">
        <v>474</v>
      </c>
      <c r="J864" s="37">
        <f>INDEX('Bảng Giá'!$C$3:$H$18,MATCH('Raw Data'!P864,'Bảng Giá'!$B$3:$B$18,0),MATCH('Raw Data'!M864,'Bảng Giá'!$C$2:$H$2,0))</f>
        <v>3000</v>
      </c>
      <c r="K864" s="12">
        <v>83800</v>
      </c>
      <c r="L864" s="36">
        <f t="shared" si="78"/>
        <v>1.6784330208320171</v>
      </c>
      <c r="M864" t="str">
        <f>'References data'!H865</f>
        <v>Nội Vùng</v>
      </c>
      <c r="N864" s="46">
        <f t="shared" si="79"/>
        <v>9.548</v>
      </c>
      <c r="O864">
        <f t="shared" si="80"/>
        <v>-80800</v>
      </c>
      <c r="P864" t="str">
        <f>IF(AND(N864&gt;0,N864&lt;=0.05),'Bảng Giá'!$B$3,IF(AND(N864&lt;=0.1,N864&gt;0.05),'Bảng Giá'!$B$4,IF(AND('Raw Data'!N864&gt;0.1,'Raw Data'!N864&lt;=0.25),'Bảng Giá'!$B$5,IF(AND('Raw Data'!N864&gt;0.25,'Raw Data'!N864&lt;=0.5),'Bảng Giá'!$B$6,IF(AND('Raw Data'!N864&gt;0.5,'Raw Data'!N864&lt;=1),'Bảng Giá'!$B$7,IF(AND('Raw Data'!N864&gt;1,'Raw Data'!N864&lt;=1.5),'Bảng Giá'!$B$8,IF(AND('Raw Data'!N864&gt;1.5,'Raw Data'!N864&lt;=2),'Bảng Giá'!$B$9,IF(AND('Raw Data'!N864&gt;2,'Raw Data'!N864&lt;=2.5),'Bảng Giá'!$B$10,IF(AND('Raw Data'!N864&gt;2.5,'Raw Data'!N864&lt;=3),'Bảng Giá'!$B$11,IF(AND('Raw Data'!N864&gt;3,'Raw Data'!N864&lt;=3.5),'Bảng Giá'!$B$12,IF(AND('Raw Data'!N864&gt;3.5,'Raw Data'!N864&lt;=4),'Bảng Giá'!$B$13,IF(AND('Raw Data'!N864&gt;4,'Raw Data'!N864&lt;=4.5),'Bảng Giá'!$B$14,IF(AND('Raw Data'!N864&gt;4.5,'Raw Data'!N864&lt;=5),'Bảng Giá'!$B$15,IF(AND('Raw Data'!N864&gt;5,'Raw Data'!N864&lt;=5.5),'Bảng Giá'!$B$16,IF(AND('Raw Data'!N864&gt;5.5,'Raw Data'!N864&lt;=6),'Bảng Giá'!$B$17,'Bảng Giá'!$B$18)))))))))))))))</f>
        <v>Next 0.5</v>
      </c>
      <c r="Q864" s="48">
        <f t="shared" si="81"/>
        <v>-0.96420047732696901</v>
      </c>
      <c r="R864">
        <f t="shared" si="82"/>
        <v>3600</v>
      </c>
      <c r="S864">
        <f t="shared" si="83"/>
        <v>-80200</v>
      </c>
    </row>
    <row r="865" spans="1:19" x14ac:dyDescent="0.25">
      <c r="A865" s="12">
        <v>864</v>
      </c>
      <c r="B865" s="12" t="s">
        <v>293</v>
      </c>
      <c r="C865" s="18">
        <v>31677136979070</v>
      </c>
      <c r="D865" s="17">
        <v>43020.805015474536</v>
      </c>
      <c r="E865" s="23">
        <v>43021.617209340278</v>
      </c>
      <c r="F865" s="13" t="s">
        <v>302</v>
      </c>
      <c r="G865" s="24">
        <v>2842</v>
      </c>
      <c r="H865" s="12" t="s">
        <v>76</v>
      </c>
      <c r="I865" s="12" t="s">
        <v>439</v>
      </c>
      <c r="J865" s="37">
        <f>INDEX('Bảng Giá'!$C$3:$H$18,MATCH('Raw Data'!P865,'Bảng Giá'!$B$3:$B$18,0),MATCH('Raw Data'!M865,'Bảng Giá'!$C$2:$H$2,0))</f>
        <v>42500</v>
      </c>
      <c r="K865" s="12">
        <v>42800</v>
      </c>
      <c r="L865" s="36">
        <f t="shared" si="78"/>
        <v>0.81219386574230157</v>
      </c>
      <c r="M865" t="str">
        <f>'References data'!H866</f>
        <v>Nội Vùng</v>
      </c>
      <c r="N865">
        <f t="shared" si="79"/>
        <v>2.8420000000000001</v>
      </c>
      <c r="O865">
        <f t="shared" si="80"/>
        <v>-300</v>
      </c>
      <c r="P865" t="str">
        <f>IF(AND(N865&gt;0,N865&lt;=0.05),'Bảng Giá'!$B$3,IF(AND(N865&lt;=0.1,N865&gt;0.05),'Bảng Giá'!$B$4,IF(AND('Raw Data'!N865&gt;0.1,'Raw Data'!N865&lt;=0.25),'Bảng Giá'!$B$5,IF(AND('Raw Data'!N865&gt;0.25,'Raw Data'!N865&lt;=0.5),'Bảng Giá'!$B$6,IF(AND('Raw Data'!N865&gt;0.5,'Raw Data'!N865&lt;=1),'Bảng Giá'!$B$7,IF(AND('Raw Data'!N865&gt;1,'Raw Data'!N865&lt;=1.5),'Bảng Giá'!$B$8,IF(AND('Raw Data'!N865&gt;1.5,'Raw Data'!N865&lt;=2),'Bảng Giá'!$B$9,IF(AND('Raw Data'!N865&gt;2,'Raw Data'!N865&lt;=2.5),'Bảng Giá'!$B$10,IF(AND('Raw Data'!N865&gt;2.5,'Raw Data'!N865&lt;=3),'Bảng Giá'!$B$11,IF(AND('Raw Data'!N865&gt;3,'Raw Data'!N865&lt;=3.5),'Bảng Giá'!$B$12,IF(AND('Raw Data'!N865&gt;3.5,'Raw Data'!N865&lt;=4),'Bảng Giá'!$B$13,IF(AND('Raw Data'!N865&gt;4,'Raw Data'!N865&lt;=4.5),'Bảng Giá'!$B$14,IF(AND('Raw Data'!N865&gt;4.5,'Raw Data'!N865&lt;=5),'Bảng Giá'!$B$15,IF(AND('Raw Data'!N865&gt;5,'Raw Data'!N865&lt;=5.5),'Bảng Giá'!$B$16,IF(AND('Raw Data'!N865&gt;5.5,'Raw Data'!N865&lt;=6),'Bảng Giá'!$B$17,'Bảng Giá'!$B$18)))))))))))))))</f>
        <v>2.5&lt;x&lt;=3</v>
      </c>
      <c r="Q865" s="48">
        <f t="shared" si="81"/>
        <v>-7.0093457943925233E-3</v>
      </c>
      <c r="R865">
        <f t="shared" si="82"/>
        <v>51000</v>
      </c>
      <c r="S865">
        <f t="shared" si="83"/>
        <v>8200</v>
      </c>
    </row>
    <row r="866" spans="1:19" x14ac:dyDescent="0.25">
      <c r="A866" s="12">
        <v>865</v>
      </c>
      <c r="B866" s="12" t="s">
        <v>293</v>
      </c>
      <c r="C866" s="18">
        <v>31677136941924</v>
      </c>
      <c r="D866" s="17">
        <v>43014.623910069444</v>
      </c>
      <c r="E866" s="23">
        <v>43015.632870868052</v>
      </c>
      <c r="F866" s="13" t="s">
        <v>302</v>
      </c>
      <c r="G866" s="24">
        <v>2000</v>
      </c>
      <c r="H866" s="12" t="s">
        <v>76</v>
      </c>
      <c r="I866" s="12" t="s">
        <v>475</v>
      </c>
      <c r="J866" s="37">
        <f>INDEX('Bảng Giá'!$C$3:$H$18,MATCH('Raw Data'!P866,'Bảng Giá'!$B$3:$B$18,0),MATCH('Raw Data'!M866,'Bảng Giá'!$C$2:$H$2,0))</f>
        <v>32000</v>
      </c>
      <c r="K866" s="12">
        <v>38200</v>
      </c>
      <c r="L866" s="36">
        <f t="shared" si="78"/>
        <v>1.0089607986083138</v>
      </c>
      <c r="M866" t="str">
        <f>'References data'!H867</f>
        <v>Nội Vùng</v>
      </c>
      <c r="N866">
        <f t="shared" si="79"/>
        <v>2</v>
      </c>
      <c r="O866">
        <f t="shared" si="80"/>
        <v>-6200</v>
      </c>
      <c r="P866" t="str">
        <f>IF(AND(N866&gt;0,N866&lt;=0.05),'Bảng Giá'!$B$3,IF(AND(N866&lt;=0.1,N866&gt;0.05),'Bảng Giá'!$B$4,IF(AND('Raw Data'!N866&gt;0.1,'Raw Data'!N866&lt;=0.25),'Bảng Giá'!$B$5,IF(AND('Raw Data'!N866&gt;0.25,'Raw Data'!N866&lt;=0.5),'Bảng Giá'!$B$6,IF(AND('Raw Data'!N866&gt;0.5,'Raw Data'!N866&lt;=1),'Bảng Giá'!$B$7,IF(AND('Raw Data'!N866&gt;1,'Raw Data'!N866&lt;=1.5),'Bảng Giá'!$B$8,IF(AND('Raw Data'!N866&gt;1.5,'Raw Data'!N866&lt;=2),'Bảng Giá'!$B$9,IF(AND('Raw Data'!N866&gt;2,'Raw Data'!N866&lt;=2.5),'Bảng Giá'!$B$10,IF(AND('Raw Data'!N866&gt;2.5,'Raw Data'!N866&lt;=3),'Bảng Giá'!$B$11,IF(AND('Raw Data'!N866&gt;3,'Raw Data'!N866&lt;=3.5),'Bảng Giá'!$B$12,IF(AND('Raw Data'!N866&gt;3.5,'Raw Data'!N866&lt;=4),'Bảng Giá'!$B$13,IF(AND('Raw Data'!N866&gt;4,'Raw Data'!N866&lt;=4.5),'Bảng Giá'!$B$14,IF(AND('Raw Data'!N866&gt;4.5,'Raw Data'!N866&lt;=5),'Bảng Giá'!$B$15,IF(AND('Raw Data'!N866&gt;5,'Raw Data'!N866&lt;=5.5),'Bảng Giá'!$B$16,IF(AND('Raw Data'!N866&gt;5.5,'Raw Data'!N866&lt;=6),'Bảng Giá'!$B$17,'Bảng Giá'!$B$18)))))))))))))))</f>
        <v>1.5&lt;x&lt;=2</v>
      </c>
      <c r="Q866" s="48">
        <f t="shared" si="81"/>
        <v>-0.16230366492146597</v>
      </c>
      <c r="R866">
        <f t="shared" si="82"/>
        <v>38400</v>
      </c>
      <c r="S866">
        <f t="shared" si="83"/>
        <v>200</v>
      </c>
    </row>
    <row r="867" spans="1:19" x14ac:dyDescent="0.25">
      <c r="A867" s="12">
        <v>866</v>
      </c>
      <c r="B867" s="12" t="s">
        <v>293</v>
      </c>
      <c r="C867" s="18">
        <v>31677136950565</v>
      </c>
      <c r="D867" s="17">
        <v>43015.808789270835</v>
      </c>
      <c r="E867" s="23">
        <v>43017.49168082176</v>
      </c>
      <c r="F867" s="13" t="s">
        <v>302</v>
      </c>
      <c r="G867" s="24">
        <v>200</v>
      </c>
      <c r="H867" s="12" t="s">
        <v>76</v>
      </c>
      <c r="I867" s="12" t="s">
        <v>476</v>
      </c>
      <c r="J867" s="37">
        <f>INDEX('Bảng Giá'!$C$3:$H$18,MATCH('Raw Data'!P867,'Bảng Giá'!$B$3:$B$18,0),MATCH('Raw Data'!M867,'Bảng Giá'!$C$2:$H$2,0))</f>
        <v>20000</v>
      </c>
      <c r="K867" s="12">
        <v>20100</v>
      </c>
      <c r="L867" s="36">
        <f t="shared" si="78"/>
        <v>1.6828915509249782</v>
      </c>
      <c r="M867" t="str">
        <f>'References data'!H868</f>
        <v>Nội Vùng</v>
      </c>
      <c r="N867">
        <f t="shared" si="79"/>
        <v>0.2</v>
      </c>
      <c r="O867">
        <f t="shared" si="80"/>
        <v>-100</v>
      </c>
      <c r="P867" t="str">
        <f>IF(AND(N867&gt;0,N867&lt;=0.05),'Bảng Giá'!$B$3,IF(AND(N867&lt;=0.1,N867&gt;0.05),'Bảng Giá'!$B$4,IF(AND('Raw Data'!N867&gt;0.1,'Raw Data'!N867&lt;=0.25),'Bảng Giá'!$B$5,IF(AND('Raw Data'!N867&gt;0.25,'Raw Data'!N867&lt;=0.5),'Bảng Giá'!$B$6,IF(AND('Raw Data'!N867&gt;0.5,'Raw Data'!N867&lt;=1),'Bảng Giá'!$B$7,IF(AND('Raw Data'!N867&gt;1,'Raw Data'!N867&lt;=1.5),'Bảng Giá'!$B$8,IF(AND('Raw Data'!N867&gt;1.5,'Raw Data'!N867&lt;=2),'Bảng Giá'!$B$9,IF(AND('Raw Data'!N867&gt;2,'Raw Data'!N867&lt;=2.5),'Bảng Giá'!$B$10,IF(AND('Raw Data'!N867&gt;2.5,'Raw Data'!N867&lt;=3),'Bảng Giá'!$B$11,IF(AND('Raw Data'!N867&gt;3,'Raw Data'!N867&lt;=3.5),'Bảng Giá'!$B$12,IF(AND('Raw Data'!N867&gt;3.5,'Raw Data'!N867&lt;=4),'Bảng Giá'!$B$13,IF(AND('Raw Data'!N867&gt;4,'Raw Data'!N867&lt;=4.5),'Bảng Giá'!$B$14,IF(AND('Raw Data'!N867&gt;4.5,'Raw Data'!N867&lt;=5),'Bảng Giá'!$B$15,IF(AND('Raw Data'!N867&gt;5,'Raw Data'!N867&lt;=5.5),'Bảng Giá'!$B$16,IF(AND('Raw Data'!N867&gt;5.5,'Raw Data'!N867&lt;=6),'Bảng Giá'!$B$17,'Bảng Giá'!$B$18)))))))))))))))</f>
        <v>0.1&lt;x&lt;=0.25</v>
      </c>
      <c r="Q867" s="48">
        <f t="shared" si="81"/>
        <v>-4.9751243781094526E-3</v>
      </c>
      <c r="R867">
        <f t="shared" si="82"/>
        <v>24000</v>
      </c>
      <c r="S867">
        <f t="shared" si="83"/>
        <v>3900</v>
      </c>
    </row>
    <row r="868" spans="1:19" x14ac:dyDescent="0.25">
      <c r="A868" s="12">
        <v>867</v>
      </c>
      <c r="B868" s="12" t="s">
        <v>293</v>
      </c>
      <c r="C868" s="18">
        <v>31677136952313</v>
      </c>
      <c r="D868" s="17">
        <v>43015.918835069446</v>
      </c>
      <c r="E868" s="23">
        <v>43017.789166203707</v>
      </c>
      <c r="F868" s="13" t="s">
        <v>302</v>
      </c>
      <c r="G868" s="24">
        <v>10000</v>
      </c>
      <c r="H868" s="12" t="s">
        <v>76</v>
      </c>
      <c r="I868" s="12" t="s">
        <v>477</v>
      </c>
      <c r="J868" s="37">
        <f>INDEX('Bảng Giá'!$C$3:$H$18,MATCH('Raw Data'!P868,'Bảng Giá'!$B$3:$B$18,0),MATCH('Raw Data'!M868,'Bảng Giá'!$C$2:$H$2,0))</f>
        <v>3000</v>
      </c>
      <c r="K868" s="12">
        <v>86500</v>
      </c>
      <c r="L868" s="36">
        <f t="shared" si="78"/>
        <v>1.8703311342615052</v>
      </c>
      <c r="M868" t="str">
        <f>'References data'!H869</f>
        <v>Nội Vùng</v>
      </c>
      <c r="N868" s="46">
        <f t="shared" si="79"/>
        <v>10</v>
      </c>
      <c r="O868">
        <f t="shared" si="80"/>
        <v>-83500</v>
      </c>
      <c r="P868" t="str">
        <f>IF(AND(N868&gt;0,N868&lt;=0.05),'Bảng Giá'!$B$3,IF(AND(N868&lt;=0.1,N868&gt;0.05),'Bảng Giá'!$B$4,IF(AND('Raw Data'!N868&gt;0.1,'Raw Data'!N868&lt;=0.25),'Bảng Giá'!$B$5,IF(AND('Raw Data'!N868&gt;0.25,'Raw Data'!N868&lt;=0.5),'Bảng Giá'!$B$6,IF(AND('Raw Data'!N868&gt;0.5,'Raw Data'!N868&lt;=1),'Bảng Giá'!$B$7,IF(AND('Raw Data'!N868&gt;1,'Raw Data'!N868&lt;=1.5),'Bảng Giá'!$B$8,IF(AND('Raw Data'!N868&gt;1.5,'Raw Data'!N868&lt;=2),'Bảng Giá'!$B$9,IF(AND('Raw Data'!N868&gt;2,'Raw Data'!N868&lt;=2.5),'Bảng Giá'!$B$10,IF(AND('Raw Data'!N868&gt;2.5,'Raw Data'!N868&lt;=3),'Bảng Giá'!$B$11,IF(AND('Raw Data'!N868&gt;3,'Raw Data'!N868&lt;=3.5),'Bảng Giá'!$B$12,IF(AND('Raw Data'!N868&gt;3.5,'Raw Data'!N868&lt;=4),'Bảng Giá'!$B$13,IF(AND('Raw Data'!N868&gt;4,'Raw Data'!N868&lt;=4.5),'Bảng Giá'!$B$14,IF(AND('Raw Data'!N868&gt;4.5,'Raw Data'!N868&lt;=5),'Bảng Giá'!$B$15,IF(AND('Raw Data'!N868&gt;5,'Raw Data'!N868&lt;=5.5),'Bảng Giá'!$B$16,IF(AND('Raw Data'!N868&gt;5.5,'Raw Data'!N868&lt;=6),'Bảng Giá'!$B$17,'Bảng Giá'!$B$18)))))))))))))))</f>
        <v>Next 0.5</v>
      </c>
      <c r="Q868" s="48">
        <f t="shared" si="81"/>
        <v>-0.96531791907514453</v>
      </c>
      <c r="R868">
        <f t="shared" si="82"/>
        <v>3600</v>
      </c>
      <c r="S868">
        <f t="shared" si="83"/>
        <v>-82900</v>
      </c>
    </row>
    <row r="869" spans="1:19" x14ac:dyDescent="0.25">
      <c r="A869" s="12">
        <v>868</v>
      </c>
      <c r="B869" s="12" t="s">
        <v>293</v>
      </c>
      <c r="C869" s="18">
        <v>31677136978463</v>
      </c>
      <c r="D869" s="17">
        <v>43020.859654398148</v>
      </c>
      <c r="E869" s="23">
        <v>43022.671443287036</v>
      </c>
      <c r="F869" s="13" t="s">
        <v>302</v>
      </c>
      <c r="G869" s="24">
        <v>3600</v>
      </c>
      <c r="H869" s="12" t="s">
        <v>76</v>
      </c>
      <c r="I869" s="12" t="s">
        <v>478</v>
      </c>
      <c r="J869" s="37">
        <f>INDEX('Bảng Giá'!$C$3:$H$18,MATCH('Raw Data'!P869,'Bảng Giá'!$B$3:$B$18,0),MATCH('Raw Data'!M869,'Bảng Giá'!$C$2:$H$2,0))</f>
        <v>51500</v>
      </c>
      <c r="K869" s="12">
        <v>51800</v>
      </c>
      <c r="L869" s="36">
        <f t="shared" si="78"/>
        <v>1.811788888888259</v>
      </c>
      <c r="M869" t="str">
        <f>'References data'!H870</f>
        <v>Nội Vùng</v>
      </c>
      <c r="N869">
        <f t="shared" si="79"/>
        <v>3.6</v>
      </c>
      <c r="O869">
        <f t="shared" si="80"/>
        <v>-300</v>
      </c>
      <c r="P869" t="str">
        <f>IF(AND(N869&gt;0,N869&lt;=0.05),'Bảng Giá'!$B$3,IF(AND(N869&lt;=0.1,N869&gt;0.05),'Bảng Giá'!$B$4,IF(AND('Raw Data'!N869&gt;0.1,'Raw Data'!N869&lt;=0.25),'Bảng Giá'!$B$5,IF(AND('Raw Data'!N869&gt;0.25,'Raw Data'!N869&lt;=0.5),'Bảng Giá'!$B$6,IF(AND('Raw Data'!N869&gt;0.5,'Raw Data'!N869&lt;=1),'Bảng Giá'!$B$7,IF(AND('Raw Data'!N869&gt;1,'Raw Data'!N869&lt;=1.5),'Bảng Giá'!$B$8,IF(AND('Raw Data'!N869&gt;1.5,'Raw Data'!N869&lt;=2),'Bảng Giá'!$B$9,IF(AND('Raw Data'!N869&gt;2,'Raw Data'!N869&lt;=2.5),'Bảng Giá'!$B$10,IF(AND('Raw Data'!N869&gt;2.5,'Raw Data'!N869&lt;=3),'Bảng Giá'!$B$11,IF(AND('Raw Data'!N869&gt;3,'Raw Data'!N869&lt;=3.5),'Bảng Giá'!$B$12,IF(AND('Raw Data'!N869&gt;3.5,'Raw Data'!N869&lt;=4),'Bảng Giá'!$B$13,IF(AND('Raw Data'!N869&gt;4,'Raw Data'!N869&lt;=4.5),'Bảng Giá'!$B$14,IF(AND('Raw Data'!N869&gt;4.5,'Raw Data'!N869&lt;=5),'Bảng Giá'!$B$15,IF(AND('Raw Data'!N869&gt;5,'Raw Data'!N869&lt;=5.5),'Bảng Giá'!$B$16,IF(AND('Raw Data'!N869&gt;5.5,'Raw Data'!N869&lt;=6),'Bảng Giá'!$B$17,'Bảng Giá'!$B$18)))))))))))))))</f>
        <v>3.5&lt;x&lt;=4</v>
      </c>
      <c r="Q869" s="48">
        <f t="shared" si="81"/>
        <v>-5.7915057915057912E-3</v>
      </c>
      <c r="R869">
        <f t="shared" si="82"/>
        <v>61800</v>
      </c>
      <c r="S869">
        <f t="shared" si="83"/>
        <v>10000</v>
      </c>
    </row>
    <row r="870" spans="1:19" x14ac:dyDescent="0.25">
      <c r="A870" s="12">
        <v>869</v>
      </c>
      <c r="B870" s="12" t="s">
        <v>293</v>
      </c>
      <c r="C870" s="18">
        <v>31677136981630</v>
      </c>
      <c r="D870" s="17">
        <v>43020.859640312498</v>
      </c>
      <c r="E870" s="23">
        <v>43022.743482060185</v>
      </c>
      <c r="F870" s="13" t="s">
        <v>302</v>
      </c>
      <c r="G870" s="24">
        <v>350</v>
      </c>
      <c r="H870" s="12" t="s">
        <v>76</v>
      </c>
      <c r="I870" s="12" t="s">
        <v>479</v>
      </c>
      <c r="J870" s="37">
        <f>INDEX('Bảng Giá'!$C$3:$H$18,MATCH('Raw Data'!P870,'Bảng Giá'!$B$3:$B$18,0),MATCH('Raw Data'!M870,'Bảng Giá'!$C$2:$H$2,0))</f>
        <v>20000</v>
      </c>
      <c r="K870" s="12">
        <v>20100</v>
      </c>
      <c r="L870" s="36">
        <f t="shared" si="78"/>
        <v>1.8838417476872564</v>
      </c>
      <c r="M870" t="str">
        <f>'References data'!H871</f>
        <v>Nội Vùng</v>
      </c>
      <c r="N870">
        <f t="shared" si="79"/>
        <v>0.35</v>
      </c>
      <c r="O870">
        <f t="shared" si="80"/>
        <v>-100</v>
      </c>
      <c r="P870" t="str">
        <f>IF(AND(N870&gt;0,N870&lt;=0.05),'Bảng Giá'!$B$3,IF(AND(N870&lt;=0.1,N870&gt;0.05),'Bảng Giá'!$B$4,IF(AND('Raw Data'!N870&gt;0.1,'Raw Data'!N870&lt;=0.25),'Bảng Giá'!$B$5,IF(AND('Raw Data'!N870&gt;0.25,'Raw Data'!N870&lt;=0.5),'Bảng Giá'!$B$6,IF(AND('Raw Data'!N870&gt;0.5,'Raw Data'!N870&lt;=1),'Bảng Giá'!$B$7,IF(AND('Raw Data'!N870&gt;1,'Raw Data'!N870&lt;=1.5),'Bảng Giá'!$B$8,IF(AND('Raw Data'!N870&gt;1.5,'Raw Data'!N870&lt;=2),'Bảng Giá'!$B$9,IF(AND('Raw Data'!N870&gt;2,'Raw Data'!N870&lt;=2.5),'Bảng Giá'!$B$10,IF(AND('Raw Data'!N870&gt;2.5,'Raw Data'!N870&lt;=3),'Bảng Giá'!$B$11,IF(AND('Raw Data'!N870&gt;3,'Raw Data'!N870&lt;=3.5),'Bảng Giá'!$B$12,IF(AND('Raw Data'!N870&gt;3.5,'Raw Data'!N870&lt;=4),'Bảng Giá'!$B$13,IF(AND('Raw Data'!N870&gt;4,'Raw Data'!N870&lt;=4.5),'Bảng Giá'!$B$14,IF(AND('Raw Data'!N870&gt;4.5,'Raw Data'!N870&lt;=5),'Bảng Giá'!$B$15,IF(AND('Raw Data'!N870&gt;5,'Raw Data'!N870&lt;=5.5),'Bảng Giá'!$B$16,IF(AND('Raw Data'!N870&gt;5.5,'Raw Data'!N870&lt;=6),'Bảng Giá'!$B$17,'Bảng Giá'!$B$18)))))))))))))))</f>
        <v>0.25&lt;x&lt;=0.5</v>
      </c>
      <c r="Q870" s="48">
        <f t="shared" si="81"/>
        <v>-4.9751243781094526E-3</v>
      </c>
      <c r="R870">
        <f t="shared" si="82"/>
        <v>24000</v>
      </c>
      <c r="S870">
        <f t="shared" si="83"/>
        <v>3900</v>
      </c>
    </row>
    <row r="871" spans="1:19" x14ac:dyDescent="0.25">
      <c r="A871" s="12">
        <v>870</v>
      </c>
      <c r="B871" s="12" t="s">
        <v>293</v>
      </c>
      <c r="C871" s="18">
        <v>31677136981329</v>
      </c>
      <c r="D871" s="17">
        <v>43020.937637233794</v>
      </c>
      <c r="E871" s="23">
        <v>43022.559106018518</v>
      </c>
      <c r="F871" s="13" t="s">
        <v>302</v>
      </c>
      <c r="G871" s="24">
        <v>3500</v>
      </c>
      <c r="H871" s="12" t="s">
        <v>76</v>
      </c>
      <c r="I871" s="12" t="s">
        <v>120</v>
      </c>
      <c r="J871" s="37">
        <f>INDEX('Bảng Giá'!$C$3:$H$18,MATCH('Raw Data'!P871,'Bảng Giá'!$B$3:$B$18,0),MATCH('Raw Data'!M871,'Bảng Giá'!$C$2:$H$2,0))</f>
        <v>47500</v>
      </c>
      <c r="K871" s="12">
        <v>51800</v>
      </c>
      <c r="L871" s="36">
        <f t="shared" si="78"/>
        <v>1.6214687847241294</v>
      </c>
      <c r="M871" t="str">
        <f>'References data'!H872</f>
        <v>Nội Vùng</v>
      </c>
      <c r="N871">
        <f t="shared" si="79"/>
        <v>3.5</v>
      </c>
      <c r="O871">
        <f t="shared" si="80"/>
        <v>-4300</v>
      </c>
      <c r="P871" t="str">
        <f>IF(AND(N871&gt;0,N871&lt;=0.05),'Bảng Giá'!$B$3,IF(AND(N871&lt;=0.1,N871&gt;0.05),'Bảng Giá'!$B$4,IF(AND('Raw Data'!N871&gt;0.1,'Raw Data'!N871&lt;=0.25),'Bảng Giá'!$B$5,IF(AND('Raw Data'!N871&gt;0.25,'Raw Data'!N871&lt;=0.5),'Bảng Giá'!$B$6,IF(AND('Raw Data'!N871&gt;0.5,'Raw Data'!N871&lt;=1),'Bảng Giá'!$B$7,IF(AND('Raw Data'!N871&gt;1,'Raw Data'!N871&lt;=1.5),'Bảng Giá'!$B$8,IF(AND('Raw Data'!N871&gt;1.5,'Raw Data'!N871&lt;=2),'Bảng Giá'!$B$9,IF(AND('Raw Data'!N871&gt;2,'Raw Data'!N871&lt;=2.5),'Bảng Giá'!$B$10,IF(AND('Raw Data'!N871&gt;2.5,'Raw Data'!N871&lt;=3),'Bảng Giá'!$B$11,IF(AND('Raw Data'!N871&gt;3,'Raw Data'!N871&lt;=3.5),'Bảng Giá'!$B$12,IF(AND('Raw Data'!N871&gt;3.5,'Raw Data'!N871&lt;=4),'Bảng Giá'!$B$13,IF(AND('Raw Data'!N871&gt;4,'Raw Data'!N871&lt;=4.5),'Bảng Giá'!$B$14,IF(AND('Raw Data'!N871&gt;4.5,'Raw Data'!N871&lt;=5),'Bảng Giá'!$B$15,IF(AND('Raw Data'!N871&gt;5,'Raw Data'!N871&lt;=5.5),'Bảng Giá'!$B$16,IF(AND('Raw Data'!N871&gt;5.5,'Raw Data'!N871&lt;=6),'Bảng Giá'!$B$17,'Bảng Giá'!$B$18)))))))))))))))</f>
        <v>3&lt;x&lt;=3.5</v>
      </c>
      <c r="Q871" s="48">
        <f t="shared" si="81"/>
        <v>-8.3011583011583012E-2</v>
      </c>
      <c r="R871">
        <f t="shared" si="82"/>
        <v>57000</v>
      </c>
      <c r="S871">
        <f t="shared" si="83"/>
        <v>5200</v>
      </c>
    </row>
    <row r="872" spans="1:19" x14ac:dyDescent="0.25">
      <c r="A872" s="12">
        <v>871</v>
      </c>
      <c r="B872" s="12" t="s">
        <v>293</v>
      </c>
      <c r="C872" s="18">
        <v>31677136980825</v>
      </c>
      <c r="D872" s="17">
        <v>43020.766227199078</v>
      </c>
      <c r="E872" s="23">
        <v>43022.702382025462</v>
      </c>
      <c r="F872" s="13" t="s">
        <v>302</v>
      </c>
      <c r="G872" s="24">
        <v>2016</v>
      </c>
      <c r="H872" s="12" t="s">
        <v>76</v>
      </c>
      <c r="I872" s="12" t="s">
        <v>462</v>
      </c>
      <c r="J872" s="37">
        <f>INDEX('Bảng Giá'!$C$3:$H$18,MATCH('Raw Data'!P872,'Bảng Giá'!$B$3:$B$18,0),MATCH('Raw Data'!M872,'Bảng Giá'!$C$2:$H$2,0))</f>
        <v>38000</v>
      </c>
      <c r="K872" s="12">
        <v>38200</v>
      </c>
      <c r="L872" s="36">
        <f t="shared" si="78"/>
        <v>1.9361548263841541</v>
      </c>
      <c r="M872" t="str">
        <f>'References data'!H873</f>
        <v>Nội Vùng</v>
      </c>
      <c r="N872">
        <f t="shared" si="79"/>
        <v>2.016</v>
      </c>
      <c r="O872">
        <f t="shared" si="80"/>
        <v>-200</v>
      </c>
      <c r="P872" t="str">
        <f>IF(AND(N872&gt;0,N872&lt;=0.05),'Bảng Giá'!$B$3,IF(AND(N872&lt;=0.1,N872&gt;0.05),'Bảng Giá'!$B$4,IF(AND('Raw Data'!N872&gt;0.1,'Raw Data'!N872&lt;=0.25),'Bảng Giá'!$B$5,IF(AND('Raw Data'!N872&gt;0.25,'Raw Data'!N872&lt;=0.5),'Bảng Giá'!$B$6,IF(AND('Raw Data'!N872&gt;0.5,'Raw Data'!N872&lt;=1),'Bảng Giá'!$B$7,IF(AND('Raw Data'!N872&gt;1,'Raw Data'!N872&lt;=1.5),'Bảng Giá'!$B$8,IF(AND('Raw Data'!N872&gt;1.5,'Raw Data'!N872&lt;=2),'Bảng Giá'!$B$9,IF(AND('Raw Data'!N872&gt;2,'Raw Data'!N872&lt;=2.5),'Bảng Giá'!$B$10,IF(AND('Raw Data'!N872&gt;2.5,'Raw Data'!N872&lt;=3),'Bảng Giá'!$B$11,IF(AND('Raw Data'!N872&gt;3,'Raw Data'!N872&lt;=3.5),'Bảng Giá'!$B$12,IF(AND('Raw Data'!N872&gt;3.5,'Raw Data'!N872&lt;=4),'Bảng Giá'!$B$13,IF(AND('Raw Data'!N872&gt;4,'Raw Data'!N872&lt;=4.5),'Bảng Giá'!$B$14,IF(AND('Raw Data'!N872&gt;4.5,'Raw Data'!N872&lt;=5),'Bảng Giá'!$B$15,IF(AND('Raw Data'!N872&gt;5,'Raw Data'!N872&lt;=5.5),'Bảng Giá'!$B$16,IF(AND('Raw Data'!N872&gt;5.5,'Raw Data'!N872&lt;=6),'Bảng Giá'!$B$17,'Bảng Giá'!$B$18)))))))))))))))</f>
        <v>2&lt;x&lt;=2.5</v>
      </c>
      <c r="Q872" s="48">
        <f t="shared" si="81"/>
        <v>-5.235602094240838E-3</v>
      </c>
      <c r="R872">
        <f t="shared" si="82"/>
        <v>45600</v>
      </c>
      <c r="S872">
        <f t="shared" si="83"/>
        <v>7400</v>
      </c>
    </row>
    <row r="873" spans="1:19" x14ac:dyDescent="0.25">
      <c r="A873" s="12">
        <v>872</v>
      </c>
      <c r="B873" s="12" t="s">
        <v>293</v>
      </c>
      <c r="C873" s="18">
        <v>31677136981675</v>
      </c>
      <c r="D873" s="17">
        <v>43020.766264502316</v>
      </c>
      <c r="E873" s="23">
        <v>43023.740656678237</v>
      </c>
      <c r="F873" s="13" t="s">
        <v>302</v>
      </c>
      <c r="G873" s="24">
        <v>3600</v>
      </c>
      <c r="H873" s="12" t="s">
        <v>76</v>
      </c>
      <c r="I873" s="12" t="s">
        <v>480</v>
      </c>
      <c r="J873" s="37">
        <f>INDEX('Bảng Giá'!$C$3:$H$18,MATCH('Raw Data'!P873,'Bảng Giá'!$B$3:$B$18,0),MATCH('Raw Data'!M873,'Bảng Giá'!$C$2:$H$2,0))</f>
        <v>51500</v>
      </c>
      <c r="K873" s="12">
        <v>51800</v>
      </c>
      <c r="L873" s="36">
        <f t="shared" si="78"/>
        <v>2.974392175921821</v>
      </c>
      <c r="M873" t="str">
        <f>'References data'!H874</f>
        <v>Nội Vùng</v>
      </c>
      <c r="N873">
        <f t="shared" si="79"/>
        <v>3.6</v>
      </c>
      <c r="O873">
        <f t="shared" si="80"/>
        <v>-300</v>
      </c>
      <c r="P873" t="str">
        <f>IF(AND(N873&gt;0,N873&lt;=0.05),'Bảng Giá'!$B$3,IF(AND(N873&lt;=0.1,N873&gt;0.05),'Bảng Giá'!$B$4,IF(AND('Raw Data'!N873&gt;0.1,'Raw Data'!N873&lt;=0.25),'Bảng Giá'!$B$5,IF(AND('Raw Data'!N873&gt;0.25,'Raw Data'!N873&lt;=0.5),'Bảng Giá'!$B$6,IF(AND('Raw Data'!N873&gt;0.5,'Raw Data'!N873&lt;=1),'Bảng Giá'!$B$7,IF(AND('Raw Data'!N873&gt;1,'Raw Data'!N873&lt;=1.5),'Bảng Giá'!$B$8,IF(AND('Raw Data'!N873&gt;1.5,'Raw Data'!N873&lt;=2),'Bảng Giá'!$B$9,IF(AND('Raw Data'!N873&gt;2,'Raw Data'!N873&lt;=2.5),'Bảng Giá'!$B$10,IF(AND('Raw Data'!N873&gt;2.5,'Raw Data'!N873&lt;=3),'Bảng Giá'!$B$11,IF(AND('Raw Data'!N873&gt;3,'Raw Data'!N873&lt;=3.5),'Bảng Giá'!$B$12,IF(AND('Raw Data'!N873&gt;3.5,'Raw Data'!N873&lt;=4),'Bảng Giá'!$B$13,IF(AND('Raw Data'!N873&gt;4,'Raw Data'!N873&lt;=4.5),'Bảng Giá'!$B$14,IF(AND('Raw Data'!N873&gt;4.5,'Raw Data'!N873&lt;=5),'Bảng Giá'!$B$15,IF(AND('Raw Data'!N873&gt;5,'Raw Data'!N873&lt;=5.5),'Bảng Giá'!$B$16,IF(AND('Raw Data'!N873&gt;5.5,'Raw Data'!N873&lt;=6),'Bảng Giá'!$B$17,'Bảng Giá'!$B$18)))))))))))))))</f>
        <v>3.5&lt;x&lt;=4</v>
      </c>
      <c r="Q873" s="48">
        <f t="shared" si="81"/>
        <v>-5.7915057915057912E-3</v>
      </c>
      <c r="R873">
        <f t="shared" si="82"/>
        <v>61800</v>
      </c>
      <c r="S873">
        <f t="shared" si="83"/>
        <v>10000</v>
      </c>
    </row>
    <row r="874" spans="1:19" x14ac:dyDescent="0.25">
      <c r="A874" s="12">
        <v>873</v>
      </c>
      <c r="B874" s="12" t="s">
        <v>293</v>
      </c>
      <c r="C874" s="18">
        <v>31677136981683</v>
      </c>
      <c r="D874" s="17">
        <v>43020.973956562499</v>
      </c>
      <c r="E874" s="23">
        <v>43022.631353472221</v>
      </c>
      <c r="F874" s="13" t="s">
        <v>302</v>
      </c>
      <c r="G874" s="24">
        <v>900</v>
      </c>
      <c r="H874" s="12" t="s">
        <v>76</v>
      </c>
      <c r="I874" s="12" t="s">
        <v>473</v>
      </c>
      <c r="J874" s="37">
        <f>INDEX('Bảng Giá'!$C$3:$H$18,MATCH('Raw Data'!P874,'Bảng Giá'!$B$3:$B$18,0),MATCH('Raw Data'!M874,'Bảng Giá'!$C$2:$H$2,0))</f>
        <v>22500</v>
      </c>
      <c r="K874" s="12">
        <v>22700</v>
      </c>
      <c r="L874" s="36">
        <f t="shared" si="78"/>
        <v>1.6573969097225927</v>
      </c>
      <c r="M874" t="str">
        <f>'References data'!H875</f>
        <v>Nội Vùng</v>
      </c>
      <c r="N874">
        <f t="shared" si="79"/>
        <v>0.9</v>
      </c>
      <c r="O874">
        <f t="shared" si="80"/>
        <v>-200</v>
      </c>
      <c r="P874" t="str">
        <f>IF(AND(N874&gt;0,N874&lt;=0.05),'Bảng Giá'!$B$3,IF(AND(N874&lt;=0.1,N874&gt;0.05),'Bảng Giá'!$B$4,IF(AND('Raw Data'!N874&gt;0.1,'Raw Data'!N874&lt;=0.25),'Bảng Giá'!$B$5,IF(AND('Raw Data'!N874&gt;0.25,'Raw Data'!N874&lt;=0.5),'Bảng Giá'!$B$6,IF(AND('Raw Data'!N874&gt;0.5,'Raw Data'!N874&lt;=1),'Bảng Giá'!$B$7,IF(AND('Raw Data'!N874&gt;1,'Raw Data'!N874&lt;=1.5),'Bảng Giá'!$B$8,IF(AND('Raw Data'!N874&gt;1.5,'Raw Data'!N874&lt;=2),'Bảng Giá'!$B$9,IF(AND('Raw Data'!N874&gt;2,'Raw Data'!N874&lt;=2.5),'Bảng Giá'!$B$10,IF(AND('Raw Data'!N874&gt;2.5,'Raw Data'!N874&lt;=3),'Bảng Giá'!$B$11,IF(AND('Raw Data'!N874&gt;3,'Raw Data'!N874&lt;=3.5),'Bảng Giá'!$B$12,IF(AND('Raw Data'!N874&gt;3.5,'Raw Data'!N874&lt;=4),'Bảng Giá'!$B$13,IF(AND('Raw Data'!N874&gt;4,'Raw Data'!N874&lt;=4.5),'Bảng Giá'!$B$14,IF(AND('Raw Data'!N874&gt;4.5,'Raw Data'!N874&lt;=5),'Bảng Giá'!$B$15,IF(AND('Raw Data'!N874&gt;5,'Raw Data'!N874&lt;=5.5),'Bảng Giá'!$B$16,IF(AND('Raw Data'!N874&gt;5.5,'Raw Data'!N874&lt;=6),'Bảng Giá'!$B$17,'Bảng Giá'!$B$18)))))))))))))))</f>
        <v>0.5&lt;x&lt;=1</v>
      </c>
      <c r="Q874" s="48">
        <f t="shared" si="81"/>
        <v>-8.8105726872246704E-3</v>
      </c>
      <c r="R874">
        <f t="shared" si="82"/>
        <v>27000</v>
      </c>
      <c r="S874">
        <f t="shared" si="83"/>
        <v>4300</v>
      </c>
    </row>
    <row r="875" spans="1:19" x14ac:dyDescent="0.25">
      <c r="A875" s="12">
        <v>874</v>
      </c>
      <c r="B875" s="12" t="s">
        <v>293</v>
      </c>
      <c r="C875" s="18">
        <v>31677136981976</v>
      </c>
      <c r="D875" s="17">
        <v>43020.805022604167</v>
      </c>
      <c r="E875" s="23">
        <v>43022.526799768515</v>
      </c>
      <c r="F875" s="13" t="s">
        <v>302</v>
      </c>
      <c r="G875" s="24">
        <v>710</v>
      </c>
      <c r="H875" s="12" t="s">
        <v>76</v>
      </c>
      <c r="I875" s="12" t="s">
        <v>178</v>
      </c>
      <c r="J875" s="37">
        <f>INDEX('Bảng Giá'!$C$3:$H$18,MATCH('Raw Data'!P875,'Bảng Giá'!$B$3:$B$18,0),MATCH('Raw Data'!M875,'Bảng Giá'!$C$2:$H$2,0))</f>
        <v>22500</v>
      </c>
      <c r="K875" s="12">
        <v>22700</v>
      </c>
      <c r="L875" s="36">
        <f t="shared" si="78"/>
        <v>1.7217771643481683</v>
      </c>
      <c r="M875" t="str">
        <f>'References data'!H876</f>
        <v>Nội Vùng</v>
      </c>
      <c r="N875">
        <f t="shared" si="79"/>
        <v>0.71</v>
      </c>
      <c r="O875">
        <f t="shared" si="80"/>
        <v>-200</v>
      </c>
      <c r="P875" t="str">
        <f>IF(AND(N875&gt;0,N875&lt;=0.05),'Bảng Giá'!$B$3,IF(AND(N875&lt;=0.1,N875&gt;0.05),'Bảng Giá'!$B$4,IF(AND('Raw Data'!N875&gt;0.1,'Raw Data'!N875&lt;=0.25),'Bảng Giá'!$B$5,IF(AND('Raw Data'!N875&gt;0.25,'Raw Data'!N875&lt;=0.5),'Bảng Giá'!$B$6,IF(AND('Raw Data'!N875&gt;0.5,'Raw Data'!N875&lt;=1),'Bảng Giá'!$B$7,IF(AND('Raw Data'!N875&gt;1,'Raw Data'!N875&lt;=1.5),'Bảng Giá'!$B$8,IF(AND('Raw Data'!N875&gt;1.5,'Raw Data'!N875&lt;=2),'Bảng Giá'!$B$9,IF(AND('Raw Data'!N875&gt;2,'Raw Data'!N875&lt;=2.5),'Bảng Giá'!$B$10,IF(AND('Raw Data'!N875&gt;2.5,'Raw Data'!N875&lt;=3),'Bảng Giá'!$B$11,IF(AND('Raw Data'!N875&gt;3,'Raw Data'!N875&lt;=3.5),'Bảng Giá'!$B$12,IF(AND('Raw Data'!N875&gt;3.5,'Raw Data'!N875&lt;=4),'Bảng Giá'!$B$13,IF(AND('Raw Data'!N875&gt;4,'Raw Data'!N875&lt;=4.5),'Bảng Giá'!$B$14,IF(AND('Raw Data'!N875&gt;4.5,'Raw Data'!N875&lt;=5),'Bảng Giá'!$B$15,IF(AND('Raw Data'!N875&gt;5,'Raw Data'!N875&lt;=5.5),'Bảng Giá'!$B$16,IF(AND('Raw Data'!N875&gt;5.5,'Raw Data'!N875&lt;=6),'Bảng Giá'!$B$17,'Bảng Giá'!$B$18)))))))))))))))</f>
        <v>0.5&lt;x&lt;=1</v>
      </c>
      <c r="Q875" s="48">
        <f t="shared" si="81"/>
        <v>-8.8105726872246704E-3</v>
      </c>
      <c r="R875">
        <f t="shared" si="82"/>
        <v>27000</v>
      </c>
      <c r="S875">
        <f t="shared" si="83"/>
        <v>4300</v>
      </c>
    </row>
    <row r="876" spans="1:19" x14ac:dyDescent="0.25">
      <c r="A876" s="12">
        <v>875</v>
      </c>
      <c r="B876" s="12" t="s">
        <v>293</v>
      </c>
      <c r="C876" s="18">
        <v>31677136980962</v>
      </c>
      <c r="D876" s="17">
        <v>43020.859580358796</v>
      </c>
      <c r="E876" s="23">
        <v>43023.61374270833</v>
      </c>
      <c r="F876" s="13" t="s">
        <v>302</v>
      </c>
      <c r="G876" s="24">
        <v>3200</v>
      </c>
      <c r="H876" s="12" t="s">
        <v>76</v>
      </c>
      <c r="I876" s="12" t="s">
        <v>96</v>
      </c>
      <c r="J876" s="37">
        <f>INDEX('Bảng Giá'!$C$3:$H$18,MATCH('Raw Data'!P876,'Bảng Giá'!$B$3:$B$18,0),MATCH('Raw Data'!M876,'Bảng Giá'!$C$2:$H$2,0))</f>
        <v>47500</v>
      </c>
      <c r="K876" s="12">
        <v>47800</v>
      </c>
      <c r="L876" s="36">
        <f t="shared" si="78"/>
        <v>2.7541623495344538</v>
      </c>
      <c r="M876" t="str">
        <f>'References data'!H877</f>
        <v>Nội Vùng</v>
      </c>
      <c r="N876">
        <f t="shared" si="79"/>
        <v>3.2</v>
      </c>
      <c r="O876">
        <f t="shared" si="80"/>
        <v>-300</v>
      </c>
      <c r="P876" t="str">
        <f>IF(AND(N876&gt;0,N876&lt;=0.05),'Bảng Giá'!$B$3,IF(AND(N876&lt;=0.1,N876&gt;0.05),'Bảng Giá'!$B$4,IF(AND('Raw Data'!N876&gt;0.1,'Raw Data'!N876&lt;=0.25),'Bảng Giá'!$B$5,IF(AND('Raw Data'!N876&gt;0.25,'Raw Data'!N876&lt;=0.5),'Bảng Giá'!$B$6,IF(AND('Raw Data'!N876&gt;0.5,'Raw Data'!N876&lt;=1),'Bảng Giá'!$B$7,IF(AND('Raw Data'!N876&gt;1,'Raw Data'!N876&lt;=1.5),'Bảng Giá'!$B$8,IF(AND('Raw Data'!N876&gt;1.5,'Raw Data'!N876&lt;=2),'Bảng Giá'!$B$9,IF(AND('Raw Data'!N876&gt;2,'Raw Data'!N876&lt;=2.5),'Bảng Giá'!$B$10,IF(AND('Raw Data'!N876&gt;2.5,'Raw Data'!N876&lt;=3),'Bảng Giá'!$B$11,IF(AND('Raw Data'!N876&gt;3,'Raw Data'!N876&lt;=3.5),'Bảng Giá'!$B$12,IF(AND('Raw Data'!N876&gt;3.5,'Raw Data'!N876&lt;=4),'Bảng Giá'!$B$13,IF(AND('Raw Data'!N876&gt;4,'Raw Data'!N876&lt;=4.5),'Bảng Giá'!$B$14,IF(AND('Raw Data'!N876&gt;4.5,'Raw Data'!N876&lt;=5),'Bảng Giá'!$B$15,IF(AND('Raw Data'!N876&gt;5,'Raw Data'!N876&lt;=5.5),'Bảng Giá'!$B$16,IF(AND('Raw Data'!N876&gt;5.5,'Raw Data'!N876&lt;=6),'Bảng Giá'!$B$17,'Bảng Giá'!$B$18)))))))))))))))</f>
        <v>3&lt;x&lt;=3.5</v>
      </c>
      <c r="Q876" s="48">
        <f t="shared" si="81"/>
        <v>-6.2761506276150627E-3</v>
      </c>
      <c r="R876">
        <f t="shared" si="82"/>
        <v>57000</v>
      </c>
      <c r="S876">
        <f t="shared" si="83"/>
        <v>9200</v>
      </c>
    </row>
    <row r="877" spans="1:19" x14ac:dyDescent="0.25">
      <c r="A877" s="12">
        <v>876</v>
      </c>
      <c r="B877" s="12" t="s">
        <v>293</v>
      </c>
      <c r="C877" s="18">
        <v>31677136980632</v>
      </c>
      <c r="D877" s="17">
        <v>43020.937637731484</v>
      </c>
      <c r="E877" s="23">
        <v>43022.577304085651</v>
      </c>
      <c r="F877" s="13" t="s">
        <v>302</v>
      </c>
      <c r="G877" s="24">
        <v>3500</v>
      </c>
      <c r="H877" s="12" t="s">
        <v>76</v>
      </c>
      <c r="I877" s="12" t="s">
        <v>117</v>
      </c>
      <c r="J877" s="37">
        <f>INDEX('Bảng Giá'!$C$3:$H$18,MATCH('Raw Data'!P877,'Bảng Giá'!$B$3:$B$18,0),MATCH('Raw Data'!M877,'Bảng Giá'!$C$2:$H$2,0))</f>
        <v>47500</v>
      </c>
      <c r="K877" s="12">
        <v>51800</v>
      </c>
      <c r="L877" s="36">
        <f t="shared" si="78"/>
        <v>1.6396663541672751</v>
      </c>
      <c r="M877" t="str">
        <f>'References data'!H878</f>
        <v>Nội Vùng</v>
      </c>
      <c r="N877">
        <f t="shared" si="79"/>
        <v>3.5</v>
      </c>
      <c r="O877">
        <f t="shared" si="80"/>
        <v>-4300</v>
      </c>
      <c r="P877" t="str">
        <f>IF(AND(N877&gt;0,N877&lt;=0.05),'Bảng Giá'!$B$3,IF(AND(N877&lt;=0.1,N877&gt;0.05),'Bảng Giá'!$B$4,IF(AND('Raw Data'!N877&gt;0.1,'Raw Data'!N877&lt;=0.25),'Bảng Giá'!$B$5,IF(AND('Raw Data'!N877&gt;0.25,'Raw Data'!N877&lt;=0.5),'Bảng Giá'!$B$6,IF(AND('Raw Data'!N877&gt;0.5,'Raw Data'!N877&lt;=1),'Bảng Giá'!$B$7,IF(AND('Raw Data'!N877&gt;1,'Raw Data'!N877&lt;=1.5),'Bảng Giá'!$B$8,IF(AND('Raw Data'!N877&gt;1.5,'Raw Data'!N877&lt;=2),'Bảng Giá'!$B$9,IF(AND('Raw Data'!N877&gt;2,'Raw Data'!N877&lt;=2.5),'Bảng Giá'!$B$10,IF(AND('Raw Data'!N877&gt;2.5,'Raw Data'!N877&lt;=3),'Bảng Giá'!$B$11,IF(AND('Raw Data'!N877&gt;3,'Raw Data'!N877&lt;=3.5),'Bảng Giá'!$B$12,IF(AND('Raw Data'!N877&gt;3.5,'Raw Data'!N877&lt;=4),'Bảng Giá'!$B$13,IF(AND('Raw Data'!N877&gt;4,'Raw Data'!N877&lt;=4.5),'Bảng Giá'!$B$14,IF(AND('Raw Data'!N877&gt;4.5,'Raw Data'!N877&lt;=5),'Bảng Giá'!$B$15,IF(AND('Raw Data'!N877&gt;5,'Raw Data'!N877&lt;=5.5),'Bảng Giá'!$B$16,IF(AND('Raw Data'!N877&gt;5.5,'Raw Data'!N877&lt;=6),'Bảng Giá'!$B$17,'Bảng Giá'!$B$18)))))))))))))))</f>
        <v>3&lt;x&lt;=3.5</v>
      </c>
      <c r="Q877" s="48">
        <f t="shared" si="81"/>
        <v>-8.3011583011583012E-2</v>
      </c>
      <c r="R877">
        <f t="shared" si="82"/>
        <v>57000</v>
      </c>
      <c r="S877">
        <f t="shared" si="83"/>
        <v>5200</v>
      </c>
    </row>
    <row r="878" spans="1:19" x14ac:dyDescent="0.25">
      <c r="A878" s="12">
        <v>877</v>
      </c>
      <c r="B878" s="12" t="s">
        <v>293</v>
      </c>
      <c r="C878" s="18">
        <v>31677136979821</v>
      </c>
      <c r="D878" s="17">
        <v>43020.937647685183</v>
      </c>
      <c r="E878" s="23">
        <v>43022.707829432868</v>
      </c>
      <c r="F878" s="13" t="s">
        <v>302</v>
      </c>
      <c r="G878" s="24">
        <v>1790</v>
      </c>
      <c r="H878" s="12" t="s">
        <v>76</v>
      </c>
      <c r="I878" s="12" t="s">
        <v>481</v>
      </c>
      <c r="J878" s="37">
        <f>INDEX('Bảng Giá'!$C$3:$H$18,MATCH('Raw Data'!P878,'Bảng Giá'!$B$3:$B$18,0),MATCH('Raw Data'!M878,'Bảng Giá'!$C$2:$H$2,0))</f>
        <v>32000</v>
      </c>
      <c r="K878" s="12">
        <v>32200</v>
      </c>
      <c r="L878" s="36">
        <f t="shared" si="78"/>
        <v>1.7701817476845463</v>
      </c>
      <c r="M878" t="str">
        <f>'References data'!H879</f>
        <v>Nội Vùng</v>
      </c>
      <c r="N878">
        <f t="shared" si="79"/>
        <v>1.79</v>
      </c>
      <c r="O878">
        <f t="shared" si="80"/>
        <v>-200</v>
      </c>
      <c r="P878" t="str">
        <f>IF(AND(N878&gt;0,N878&lt;=0.05),'Bảng Giá'!$B$3,IF(AND(N878&lt;=0.1,N878&gt;0.05),'Bảng Giá'!$B$4,IF(AND('Raw Data'!N878&gt;0.1,'Raw Data'!N878&lt;=0.25),'Bảng Giá'!$B$5,IF(AND('Raw Data'!N878&gt;0.25,'Raw Data'!N878&lt;=0.5),'Bảng Giá'!$B$6,IF(AND('Raw Data'!N878&gt;0.5,'Raw Data'!N878&lt;=1),'Bảng Giá'!$B$7,IF(AND('Raw Data'!N878&gt;1,'Raw Data'!N878&lt;=1.5),'Bảng Giá'!$B$8,IF(AND('Raw Data'!N878&gt;1.5,'Raw Data'!N878&lt;=2),'Bảng Giá'!$B$9,IF(AND('Raw Data'!N878&gt;2,'Raw Data'!N878&lt;=2.5),'Bảng Giá'!$B$10,IF(AND('Raw Data'!N878&gt;2.5,'Raw Data'!N878&lt;=3),'Bảng Giá'!$B$11,IF(AND('Raw Data'!N878&gt;3,'Raw Data'!N878&lt;=3.5),'Bảng Giá'!$B$12,IF(AND('Raw Data'!N878&gt;3.5,'Raw Data'!N878&lt;=4),'Bảng Giá'!$B$13,IF(AND('Raw Data'!N878&gt;4,'Raw Data'!N878&lt;=4.5),'Bảng Giá'!$B$14,IF(AND('Raw Data'!N878&gt;4.5,'Raw Data'!N878&lt;=5),'Bảng Giá'!$B$15,IF(AND('Raw Data'!N878&gt;5,'Raw Data'!N878&lt;=5.5),'Bảng Giá'!$B$16,IF(AND('Raw Data'!N878&gt;5.5,'Raw Data'!N878&lt;=6),'Bảng Giá'!$B$17,'Bảng Giá'!$B$18)))))))))))))))</f>
        <v>1.5&lt;x&lt;=2</v>
      </c>
      <c r="Q878" s="48">
        <f t="shared" si="81"/>
        <v>-6.2111801242236021E-3</v>
      </c>
      <c r="R878">
        <f t="shared" si="82"/>
        <v>38400</v>
      </c>
      <c r="S878">
        <f t="shared" si="83"/>
        <v>6200</v>
      </c>
    </row>
    <row r="879" spans="1:19" x14ac:dyDescent="0.25">
      <c r="A879" s="12">
        <v>878</v>
      </c>
      <c r="B879" s="12" t="s">
        <v>293</v>
      </c>
      <c r="C879" s="18">
        <v>31677136978719</v>
      </c>
      <c r="D879" s="17">
        <v>43020.97400188657</v>
      </c>
      <c r="E879" s="23">
        <v>43022.764586655096</v>
      </c>
      <c r="F879" s="13" t="s">
        <v>302</v>
      </c>
      <c r="G879" s="24">
        <v>320</v>
      </c>
      <c r="H879" s="12" t="s">
        <v>76</v>
      </c>
      <c r="I879" s="12" t="s">
        <v>482</v>
      </c>
      <c r="J879" s="37">
        <f>INDEX('Bảng Giá'!$C$3:$H$18,MATCH('Raw Data'!P879,'Bảng Giá'!$B$3:$B$18,0),MATCH('Raw Data'!M879,'Bảng Giá'!$C$2:$H$2,0))</f>
        <v>20000</v>
      </c>
      <c r="K879" s="12">
        <v>20100</v>
      </c>
      <c r="L879" s="36">
        <f t="shared" si="78"/>
        <v>1.7905847685251501</v>
      </c>
      <c r="M879" t="str">
        <f>'References data'!H880</f>
        <v>Nội Vùng</v>
      </c>
      <c r="N879">
        <f t="shared" si="79"/>
        <v>0.32</v>
      </c>
      <c r="O879">
        <f t="shared" si="80"/>
        <v>-100</v>
      </c>
      <c r="P879" t="str">
        <f>IF(AND(N879&gt;0,N879&lt;=0.05),'Bảng Giá'!$B$3,IF(AND(N879&lt;=0.1,N879&gt;0.05),'Bảng Giá'!$B$4,IF(AND('Raw Data'!N879&gt;0.1,'Raw Data'!N879&lt;=0.25),'Bảng Giá'!$B$5,IF(AND('Raw Data'!N879&gt;0.25,'Raw Data'!N879&lt;=0.5),'Bảng Giá'!$B$6,IF(AND('Raw Data'!N879&gt;0.5,'Raw Data'!N879&lt;=1),'Bảng Giá'!$B$7,IF(AND('Raw Data'!N879&gt;1,'Raw Data'!N879&lt;=1.5),'Bảng Giá'!$B$8,IF(AND('Raw Data'!N879&gt;1.5,'Raw Data'!N879&lt;=2),'Bảng Giá'!$B$9,IF(AND('Raw Data'!N879&gt;2,'Raw Data'!N879&lt;=2.5),'Bảng Giá'!$B$10,IF(AND('Raw Data'!N879&gt;2.5,'Raw Data'!N879&lt;=3),'Bảng Giá'!$B$11,IF(AND('Raw Data'!N879&gt;3,'Raw Data'!N879&lt;=3.5),'Bảng Giá'!$B$12,IF(AND('Raw Data'!N879&gt;3.5,'Raw Data'!N879&lt;=4),'Bảng Giá'!$B$13,IF(AND('Raw Data'!N879&gt;4,'Raw Data'!N879&lt;=4.5),'Bảng Giá'!$B$14,IF(AND('Raw Data'!N879&gt;4.5,'Raw Data'!N879&lt;=5),'Bảng Giá'!$B$15,IF(AND('Raw Data'!N879&gt;5,'Raw Data'!N879&lt;=5.5),'Bảng Giá'!$B$16,IF(AND('Raw Data'!N879&gt;5.5,'Raw Data'!N879&lt;=6),'Bảng Giá'!$B$17,'Bảng Giá'!$B$18)))))))))))))))</f>
        <v>0.25&lt;x&lt;=0.5</v>
      </c>
      <c r="Q879" s="48">
        <f t="shared" si="81"/>
        <v>-4.9751243781094526E-3</v>
      </c>
      <c r="R879">
        <f t="shared" si="82"/>
        <v>24000</v>
      </c>
      <c r="S879">
        <f t="shared" si="83"/>
        <v>3900</v>
      </c>
    </row>
    <row r="880" spans="1:19" x14ac:dyDescent="0.25">
      <c r="A880" s="12">
        <v>879</v>
      </c>
      <c r="B880" s="12" t="s">
        <v>293</v>
      </c>
      <c r="C880" s="18">
        <v>31677136990811</v>
      </c>
      <c r="D880" s="17">
        <v>43020.923622453702</v>
      </c>
      <c r="E880" s="23">
        <v>43022.530081944446</v>
      </c>
      <c r="F880" s="13" t="s">
        <v>302</v>
      </c>
      <c r="G880" s="24">
        <v>3600</v>
      </c>
      <c r="H880" s="12" t="s">
        <v>76</v>
      </c>
      <c r="I880" s="12" t="s">
        <v>444</v>
      </c>
      <c r="J880" s="37">
        <f>INDEX('Bảng Giá'!$C$3:$H$18,MATCH('Raw Data'!P880,'Bảng Giá'!$B$3:$B$18,0),MATCH('Raw Data'!M880,'Bảng Giá'!$C$2:$H$2,0))</f>
        <v>51500</v>
      </c>
      <c r="K880" s="12">
        <v>51800</v>
      </c>
      <c r="L880" s="36">
        <f t="shared" si="78"/>
        <v>1.6064594907438732</v>
      </c>
      <c r="M880" t="str">
        <f>'References data'!H881</f>
        <v>Nội Vùng</v>
      </c>
      <c r="N880">
        <f t="shared" si="79"/>
        <v>3.6</v>
      </c>
      <c r="O880">
        <f t="shared" si="80"/>
        <v>-300</v>
      </c>
      <c r="P880" t="str">
        <f>IF(AND(N880&gt;0,N880&lt;=0.05),'Bảng Giá'!$B$3,IF(AND(N880&lt;=0.1,N880&gt;0.05),'Bảng Giá'!$B$4,IF(AND('Raw Data'!N880&gt;0.1,'Raw Data'!N880&lt;=0.25),'Bảng Giá'!$B$5,IF(AND('Raw Data'!N880&gt;0.25,'Raw Data'!N880&lt;=0.5),'Bảng Giá'!$B$6,IF(AND('Raw Data'!N880&gt;0.5,'Raw Data'!N880&lt;=1),'Bảng Giá'!$B$7,IF(AND('Raw Data'!N880&gt;1,'Raw Data'!N880&lt;=1.5),'Bảng Giá'!$B$8,IF(AND('Raw Data'!N880&gt;1.5,'Raw Data'!N880&lt;=2),'Bảng Giá'!$B$9,IF(AND('Raw Data'!N880&gt;2,'Raw Data'!N880&lt;=2.5),'Bảng Giá'!$B$10,IF(AND('Raw Data'!N880&gt;2.5,'Raw Data'!N880&lt;=3),'Bảng Giá'!$B$11,IF(AND('Raw Data'!N880&gt;3,'Raw Data'!N880&lt;=3.5),'Bảng Giá'!$B$12,IF(AND('Raw Data'!N880&gt;3.5,'Raw Data'!N880&lt;=4),'Bảng Giá'!$B$13,IF(AND('Raw Data'!N880&gt;4,'Raw Data'!N880&lt;=4.5),'Bảng Giá'!$B$14,IF(AND('Raw Data'!N880&gt;4.5,'Raw Data'!N880&lt;=5),'Bảng Giá'!$B$15,IF(AND('Raw Data'!N880&gt;5,'Raw Data'!N880&lt;=5.5),'Bảng Giá'!$B$16,IF(AND('Raw Data'!N880&gt;5.5,'Raw Data'!N880&lt;=6),'Bảng Giá'!$B$17,'Bảng Giá'!$B$18)))))))))))))))</f>
        <v>3.5&lt;x&lt;=4</v>
      </c>
      <c r="Q880" s="48">
        <f t="shared" si="81"/>
        <v>-5.7915057915057912E-3</v>
      </c>
      <c r="R880">
        <f t="shared" si="82"/>
        <v>61800</v>
      </c>
      <c r="S880">
        <f t="shared" si="83"/>
        <v>10000</v>
      </c>
    </row>
    <row r="881" spans="1:19" x14ac:dyDescent="0.25">
      <c r="A881" s="12">
        <v>880</v>
      </c>
      <c r="B881" s="12" t="s">
        <v>293</v>
      </c>
      <c r="C881" s="18">
        <v>31677136980613</v>
      </c>
      <c r="D881" s="17">
        <v>43020.859513773146</v>
      </c>
      <c r="E881" s="23">
        <v>43022.755392824074</v>
      </c>
      <c r="F881" s="13" t="s">
        <v>302</v>
      </c>
      <c r="G881" s="24">
        <v>1500</v>
      </c>
      <c r="H881" s="12" t="s">
        <v>76</v>
      </c>
      <c r="I881" s="12" t="s">
        <v>475</v>
      </c>
      <c r="J881" s="37">
        <f>INDEX('Bảng Giá'!$C$3:$H$18,MATCH('Raw Data'!P881,'Bảng Giá'!$B$3:$B$18,0),MATCH('Raw Data'!M881,'Bảng Giá'!$C$2:$H$2,0))</f>
        <v>27500</v>
      </c>
      <c r="K881" s="12">
        <v>32200</v>
      </c>
      <c r="L881" s="36">
        <f t="shared" si="78"/>
        <v>1.8958790509277605</v>
      </c>
      <c r="M881" t="str">
        <f>'References data'!H882</f>
        <v>Nội Vùng</v>
      </c>
      <c r="N881">
        <f t="shared" si="79"/>
        <v>1.5</v>
      </c>
      <c r="O881">
        <f t="shared" si="80"/>
        <v>-4700</v>
      </c>
      <c r="P881" t="str">
        <f>IF(AND(N881&gt;0,N881&lt;=0.05),'Bảng Giá'!$B$3,IF(AND(N881&lt;=0.1,N881&gt;0.05),'Bảng Giá'!$B$4,IF(AND('Raw Data'!N881&gt;0.1,'Raw Data'!N881&lt;=0.25),'Bảng Giá'!$B$5,IF(AND('Raw Data'!N881&gt;0.25,'Raw Data'!N881&lt;=0.5),'Bảng Giá'!$B$6,IF(AND('Raw Data'!N881&gt;0.5,'Raw Data'!N881&lt;=1),'Bảng Giá'!$B$7,IF(AND('Raw Data'!N881&gt;1,'Raw Data'!N881&lt;=1.5),'Bảng Giá'!$B$8,IF(AND('Raw Data'!N881&gt;1.5,'Raw Data'!N881&lt;=2),'Bảng Giá'!$B$9,IF(AND('Raw Data'!N881&gt;2,'Raw Data'!N881&lt;=2.5),'Bảng Giá'!$B$10,IF(AND('Raw Data'!N881&gt;2.5,'Raw Data'!N881&lt;=3),'Bảng Giá'!$B$11,IF(AND('Raw Data'!N881&gt;3,'Raw Data'!N881&lt;=3.5),'Bảng Giá'!$B$12,IF(AND('Raw Data'!N881&gt;3.5,'Raw Data'!N881&lt;=4),'Bảng Giá'!$B$13,IF(AND('Raw Data'!N881&gt;4,'Raw Data'!N881&lt;=4.5),'Bảng Giá'!$B$14,IF(AND('Raw Data'!N881&gt;4.5,'Raw Data'!N881&lt;=5),'Bảng Giá'!$B$15,IF(AND('Raw Data'!N881&gt;5,'Raw Data'!N881&lt;=5.5),'Bảng Giá'!$B$16,IF(AND('Raw Data'!N881&gt;5.5,'Raw Data'!N881&lt;=6),'Bảng Giá'!$B$17,'Bảng Giá'!$B$18)))))))))))))))</f>
        <v>1&lt;x&lt;=1.5</v>
      </c>
      <c r="Q881" s="48">
        <f t="shared" si="81"/>
        <v>-0.14596273291925466</v>
      </c>
      <c r="R881">
        <f t="shared" si="82"/>
        <v>33000</v>
      </c>
      <c r="S881">
        <f t="shared" si="83"/>
        <v>800</v>
      </c>
    </row>
    <row r="882" spans="1:19" x14ac:dyDescent="0.25">
      <c r="A882" s="12">
        <v>881</v>
      </c>
      <c r="B882" s="12" t="s">
        <v>293</v>
      </c>
      <c r="C882" s="18">
        <v>31677136978956</v>
      </c>
      <c r="D882" s="17">
        <v>43020.766266168983</v>
      </c>
      <c r="E882" s="23">
        <v>43021.517607754628</v>
      </c>
      <c r="F882" s="13" t="s">
        <v>302</v>
      </c>
      <c r="G882" s="24">
        <v>3000</v>
      </c>
      <c r="H882" s="12" t="s">
        <v>76</v>
      </c>
      <c r="I882" s="12" t="s">
        <v>478</v>
      </c>
      <c r="J882" s="37">
        <f>INDEX('Bảng Giá'!$C$3:$H$18,MATCH('Raw Data'!P882,'Bảng Giá'!$B$3:$B$18,0),MATCH('Raw Data'!M882,'Bảng Giá'!$C$2:$H$2,0))</f>
        <v>42500</v>
      </c>
      <c r="K882" s="12">
        <v>47800</v>
      </c>
      <c r="L882" s="36">
        <f t="shared" si="78"/>
        <v>0.75134158564469544</v>
      </c>
      <c r="M882" t="str">
        <f>'References data'!H883</f>
        <v>Nội Vùng</v>
      </c>
      <c r="N882">
        <f t="shared" si="79"/>
        <v>3</v>
      </c>
      <c r="O882">
        <f t="shared" si="80"/>
        <v>-5300</v>
      </c>
      <c r="P882" t="str">
        <f>IF(AND(N882&gt;0,N882&lt;=0.05),'Bảng Giá'!$B$3,IF(AND(N882&lt;=0.1,N882&gt;0.05),'Bảng Giá'!$B$4,IF(AND('Raw Data'!N882&gt;0.1,'Raw Data'!N882&lt;=0.25),'Bảng Giá'!$B$5,IF(AND('Raw Data'!N882&gt;0.25,'Raw Data'!N882&lt;=0.5),'Bảng Giá'!$B$6,IF(AND('Raw Data'!N882&gt;0.5,'Raw Data'!N882&lt;=1),'Bảng Giá'!$B$7,IF(AND('Raw Data'!N882&gt;1,'Raw Data'!N882&lt;=1.5),'Bảng Giá'!$B$8,IF(AND('Raw Data'!N882&gt;1.5,'Raw Data'!N882&lt;=2),'Bảng Giá'!$B$9,IF(AND('Raw Data'!N882&gt;2,'Raw Data'!N882&lt;=2.5),'Bảng Giá'!$B$10,IF(AND('Raw Data'!N882&gt;2.5,'Raw Data'!N882&lt;=3),'Bảng Giá'!$B$11,IF(AND('Raw Data'!N882&gt;3,'Raw Data'!N882&lt;=3.5),'Bảng Giá'!$B$12,IF(AND('Raw Data'!N882&gt;3.5,'Raw Data'!N882&lt;=4),'Bảng Giá'!$B$13,IF(AND('Raw Data'!N882&gt;4,'Raw Data'!N882&lt;=4.5),'Bảng Giá'!$B$14,IF(AND('Raw Data'!N882&gt;4.5,'Raw Data'!N882&lt;=5),'Bảng Giá'!$B$15,IF(AND('Raw Data'!N882&gt;5,'Raw Data'!N882&lt;=5.5),'Bảng Giá'!$B$16,IF(AND('Raw Data'!N882&gt;5.5,'Raw Data'!N882&lt;=6),'Bảng Giá'!$B$17,'Bảng Giá'!$B$18)))))))))))))))</f>
        <v>2.5&lt;x&lt;=3</v>
      </c>
      <c r="Q882" s="48">
        <f t="shared" si="81"/>
        <v>-0.11087866108786611</v>
      </c>
      <c r="R882">
        <f t="shared" si="82"/>
        <v>51000</v>
      </c>
      <c r="S882">
        <f t="shared" si="83"/>
        <v>3200</v>
      </c>
    </row>
    <row r="883" spans="1:19" x14ac:dyDescent="0.25">
      <c r="A883" s="12">
        <v>882</v>
      </c>
      <c r="B883" s="12" t="s">
        <v>293</v>
      </c>
      <c r="C883" s="18">
        <v>31677136981413</v>
      </c>
      <c r="D883" s="17">
        <v>43020.804945601849</v>
      </c>
      <c r="E883" s="23">
        <v>43022.747428472219</v>
      </c>
      <c r="F883" s="13" t="s">
        <v>302</v>
      </c>
      <c r="G883" s="24">
        <v>400</v>
      </c>
      <c r="H883" s="12" t="s">
        <v>76</v>
      </c>
      <c r="I883" s="12" t="s">
        <v>483</v>
      </c>
      <c r="J883" s="37">
        <f>INDEX('Bảng Giá'!$C$3:$H$18,MATCH('Raw Data'!P883,'Bảng Giá'!$B$3:$B$18,0),MATCH('Raw Data'!M883,'Bảng Giá'!$C$2:$H$2,0))</f>
        <v>20000</v>
      </c>
      <c r="K883" s="12">
        <v>20100</v>
      </c>
      <c r="L883" s="36">
        <f t="shared" si="78"/>
        <v>1.9424828703704407</v>
      </c>
      <c r="M883" t="str">
        <f>'References data'!H884</f>
        <v>Nội Vùng</v>
      </c>
      <c r="N883">
        <f t="shared" si="79"/>
        <v>0.4</v>
      </c>
      <c r="O883">
        <f t="shared" si="80"/>
        <v>-100</v>
      </c>
      <c r="P883" t="str">
        <f>IF(AND(N883&gt;0,N883&lt;=0.05),'Bảng Giá'!$B$3,IF(AND(N883&lt;=0.1,N883&gt;0.05),'Bảng Giá'!$B$4,IF(AND('Raw Data'!N883&gt;0.1,'Raw Data'!N883&lt;=0.25),'Bảng Giá'!$B$5,IF(AND('Raw Data'!N883&gt;0.25,'Raw Data'!N883&lt;=0.5),'Bảng Giá'!$B$6,IF(AND('Raw Data'!N883&gt;0.5,'Raw Data'!N883&lt;=1),'Bảng Giá'!$B$7,IF(AND('Raw Data'!N883&gt;1,'Raw Data'!N883&lt;=1.5),'Bảng Giá'!$B$8,IF(AND('Raw Data'!N883&gt;1.5,'Raw Data'!N883&lt;=2),'Bảng Giá'!$B$9,IF(AND('Raw Data'!N883&gt;2,'Raw Data'!N883&lt;=2.5),'Bảng Giá'!$B$10,IF(AND('Raw Data'!N883&gt;2.5,'Raw Data'!N883&lt;=3),'Bảng Giá'!$B$11,IF(AND('Raw Data'!N883&gt;3,'Raw Data'!N883&lt;=3.5),'Bảng Giá'!$B$12,IF(AND('Raw Data'!N883&gt;3.5,'Raw Data'!N883&lt;=4),'Bảng Giá'!$B$13,IF(AND('Raw Data'!N883&gt;4,'Raw Data'!N883&lt;=4.5),'Bảng Giá'!$B$14,IF(AND('Raw Data'!N883&gt;4.5,'Raw Data'!N883&lt;=5),'Bảng Giá'!$B$15,IF(AND('Raw Data'!N883&gt;5,'Raw Data'!N883&lt;=5.5),'Bảng Giá'!$B$16,IF(AND('Raw Data'!N883&gt;5.5,'Raw Data'!N883&lt;=6),'Bảng Giá'!$B$17,'Bảng Giá'!$B$18)))))))))))))))</f>
        <v>0.25&lt;x&lt;=0.5</v>
      </c>
      <c r="Q883" s="48">
        <f t="shared" si="81"/>
        <v>-4.9751243781094526E-3</v>
      </c>
      <c r="R883">
        <f t="shared" si="82"/>
        <v>24000</v>
      </c>
      <c r="S883">
        <f t="shared" si="83"/>
        <v>3900</v>
      </c>
    </row>
    <row r="884" spans="1:19" x14ac:dyDescent="0.25">
      <c r="A884" s="12">
        <v>883</v>
      </c>
      <c r="B884" s="12" t="s">
        <v>293</v>
      </c>
      <c r="C884" s="18">
        <v>31677136980752</v>
      </c>
      <c r="D884" s="17">
        <v>43020.805012766206</v>
      </c>
      <c r="E884" s="23">
        <v>43023.507701469905</v>
      </c>
      <c r="F884" s="13" t="s">
        <v>302</v>
      </c>
      <c r="G884" s="24">
        <v>2050</v>
      </c>
      <c r="H884" s="12" t="s">
        <v>76</v>
      </c>
      <c r="I884" s="12" t="s">
        <v>484</v>
      </c>
      <c r="J884" s="37">
        <f>INDEX('Bảng Giá'!$C$3:$H$18,MATCH('Raw Data'!P884,'Bảng Giá'!$B$3:$B$18,0),MATCH('Raw Data'!M884,'Bảng Giá'!$C$2:$H$2,0))</f>
        <v>38000</v>
      </c>
      <c r="K884" s="12">
        <v>38200</v>
      </c>
      <c r="L884" s="36">
        <f t="shared" si="78"/>
        <v>2.7026887036990956</v>
      </c>
      <c r="M884" t="str">
        <f>'References data'!H885</f>
        <v>Nội Vùng</v>
      </c>
      <c r="N884">
        <f t="shared" si="79"/>
        <v>2.0499999999999998</v>
      </c>
      <c r="O884">
        <f t="shared" si="80"/>
        <v>-200</v>
      </c>
      <c r="P884" t="str">
        <f>IF(AND(N884&gt;0,N884&lt;=0.05),'Bảng Giá'!$B$3,IF(AND(N884&lt;=0.1,N884&gt;0.05),'Bảng Giá'!$B$4,IF(AND('Raw Data'!N884&gt;0.1,'Raw Data'!N884&lt;=0.25),'Bảng Giá'!$B$5,IF(AND('Raw Data'!N884&gt;0.25,'Raw Data'!N884&lt;=0.5),'Bảng Giá'!$B$6,IF(AND('Raw Data'!N884&gt;0.5,'Raw Data'!N884&lt;=1),'Bảng Giá'!$B$7,IF(AND('Raw Data'!N884&gt;1,'Raw Data'!N884&lt;=1.5),'Bảng Giá'!$B$8,IF(AND('Raw Data'!N884&gt;1.5,'Raw Data'!N884&lt;=2),'Bảng Giá'!$B$9,IF(AND('Raw Data'!N884&gt;2,'Raw Data'!N884&lt;=2.5),'Bảng Giá'!$B$10,IF(AND('Raw Data'!N884&gt;2.5,'Raw Data'!N884&lt;=3),'Bảng Giá'!$B$11,IF(AND('Raw Data'!N884&gt;3,'Raw Data'!N884&lt;=3.5),'Bảng Giá'!$B$12,IF(AND('Raw Data'!N884&gt;3.5,'Raw Data'!N884&lt;=4),'Bảng Giá'!$B$13,IF(AND('Raw Data'!N884&gt;4,'Raw Data'!N884&lt;=4.5),'Bảng Giá'!$B$14,IF(AND('Raw Data'!N884&gt;4.5,'Raw Data'!N884&lt;=5),'Bảng Giá'!$B$15,IF(AND('Raw Data'!N884&gt;5,'Raw Data'!N884&lt;=5.5),'Bảng Giá'!$B$16,IF(AND('Raw Data'!N884&gt;5.5,'Raw Data'!N884&lt;=6),'Bảng Giá'!$B$17,'Bảng Giá'!$B$18)))))))))))))))</f>
        <v>2&lt;x&lt;=2.5</v>
      </c>
      <c r="Q884" s="48">
        <f t="shared" si="81"/>
        <v>-5.235602094240838E-3</v>
      </c>
      <c r="R884">
        <f t="shared" si="82"/>
        <v>45600</v>
      </c>
      <c r="S884">
        <f t="shared" si="83"/>
        <v>7400</v>
      </c>
    </row>
    <row r="885" spans="1:19" x14ac:dyDescent="0.25">
      <c r="A885" s="12">
        <v>884</v>
      </c>
      <c r="B885" s="12" t="s">
        <v>293</v>
      </c>
      <c r="C885" s="18">
        <v>31677136978120</v>
      </c>
      <c r="D885" s="17">
        <v>43020.859545254629</v>
      </c>
      <c r="E885" s="23">
        <v>43022.473781597226</v>
      </c>
      <c r="F885" s="13" t="s">
        <v>302</v>
      </c>
      <c r="G885" s="24">
        <v>3300</v>
      </c>
      <c r="H885" s="12" t="s">
        <v>76</v>
      </c>
      <c r="I885" s="12" t="s">
        <v>468</v>
      </c>
      <c r="J885" s="37">
        <f>INDEX('Bảng Giá'!$C$3:$H$18,MATCH('Raw Data'!P885,'Bảng Giá'!$B$3:$B$18,0),MATCH('Raw Data'!M885,'Bảng Giá'!$C$2:$H$2,0))</f>
        <v>47500</v>
      </c>
      <c r="K885" s="12">
        <v>47800</v>
      </c>
      <c r="L885" s="36">
        <f t="shared" si="78"/>
        <v>1.6142363425969961</v>
      </c>
      <c r="M885" t="str">
        <f>'References data'!H886</f>
        <v>Nội Vùng</v>
      </c>
      <c r="N885">
        <f t="shared" si="79"/>
        <v>3.3</v>
      </c>
      <c r="O885">
        <f t="shared" si="80"/>
        <v>-300</v>
      </c>
      <c r="P885" t="str">
        <f>IF(AND(N885&gt;0,N885&lt;=0.05),'Bảng Giá'!$B$3,IF(AND(N885&lt;=0.1,N885&gt;0.05),'Bảng Giá'!$B$4,IF(AND('Raw Data'!N885&gt;0.1,'Raw Data'!N885&lt;=0.25),'Bảng Giá'!$B$5,IF(AND('Raw Data'!N885&gt;0.25,'Raw Data'!N885&lt;=0.5),'Bảng Giá'!$B$6,IF(AND('Raw Data'!N885&gt;0.5,'Raw Data'!N885&lt;=1),'Bảng Giá'!$B$7,IF(AND('Raw Data'!N885&gt;1,'Raw Data'!N885&lt;=1.5),'Bảng Giá'!$B$8,IF(AND('Raw Data'!N885&gt;1.5,'Raw Data'!N885&lt;=2),'Bảng Giá'!$B$9,IF(AND('Raw Data'!N885&gt;2,'Raw Data'!N885&lt;=2.5),'Bảng Giá'!$B$10,IF(AND('Raw Data'!N885&gt;2.5,'Raw Data'!N885&lt;=3),'Bảng Giá'!$B$11,IF(AND('Raw Data'!N885&gt;3,'Raw Data'!N885&lt;=3.5),'Bảng Giá'!$B$12,IF(AND('Raw Data'!N885&gt;3.5,'Raw Data'!N885&lt;=4),'Bảng Giá'!$B$13,IF(AND('Raw Data'!N885&gt;4,'Raw Data'!N885&lt;=4.5),'Bảng Giá'!$B$14,IF(AND('Raw Data'!N885&gt;4.5,'Raw Data'!N885&lt;=5),'Bảng Giá'!$B$15,IF(AND('Raw Data'!N885&gt;5,'Raw Data'!N885&lt;=5.5),'Bảng Giá'!$B$16,IF(AND('Raw Data'!N885&gt;5.5,'Raw Data'!N885&lt;=6),'Bảng Giá'!$B$17,'Bảng Giá'!$B$18)))))))))))))))</f>
        <v>3&lt;x&lt;=3.5</v>
      </c>
      <c r="Q885" s="48">
        <f t="shared" si="81"/>
        <v>-6.2761506276150627E-3</v>
      </c>
      <c r="R885">
        <f t="shared" si="82"/>
        <v>57000</v>
      </c>
      <c r="S885">
        <f t="shared" si="83"/>
        <v>9200</v>
      </c>
    </row>
    <row r="886" spans="1:19" x14ac:dyDescent="0.25">
      <c r="A886" s="12">
        <v>885</v>
      </c>
      <c r="B886" s="12" t="s">
        <v>293</v>
      </c>
      <c r="C886" s="18">
        <v>31677136980830</v>
      </c>
      <c r="D886" s="17">
        <v>43020.859567858795</v>
      </c>
      <c r="E886" s="23">
        <v>43022.742718402777</v>
      </c>
      <c r="F886" s="13" t="s">
        <v>302</v>
      </c>
      <c r="G886" s="24">
        <v>1500</v>
      </c>
      <c r="H886" s="12" t="s">
        <v>76</v>
      </c>
      <c r="I886" s="12" t="s">
        <v>180</v>
      </c>
      <c r="J886" s="37">
        <f>INDEX('Bảng Giá'!$C$3:$H$18,MATCH('Raw Data'!P886,'Bảng Giá'!$B$3:$B$18,0),MATCH('Raw Data'!M886,'Bảng Giá'!$C$2:$H$2,0))</f>
        <v>27500</v>
      </c>
      <c r="K886" s="12">
        <v>32200</v>
      </c>
      <c r="L886" s="36">
        <f t="shared" si="78"/>
        <v>1.8831505439811735</v>
      </c>
      <c r="M886" t="str">
        <f>'References data'!H887</f>
        <v>Nội Vùng</v>
      </c>
      <c r="N886">
        <f t="shared" si="79"/>
        <v>1.5</v>
      </c>
      <c r="O886">
        <f t="shared" si="80"/>
        <v>-4700</v>
      </c>
      <c r="P886" t="str">
        <f>IF(AND(N886&gt;0,N886&lt;=0.05),'Bảng Giá'!$B$3,IF(AND(N886&lt;=0.1,N886&gt;0.05),'Bảng Giá'!$B$4,IF(AND('Raw Data'!N886&gt;0.1,'Raw Data'!N886&lt;=0.25),'Bảng Giá'!$B$5,IF(AND('Raw Data'!N886&gt;0.25,'Raw Data'!N886&lt;=0.5),'Bảng Giá'!$B$6,IF(AND('Raw Data'!N886&gt;0.5,'Raw Data'!N886&lt;=1),'Bảng Giá'!$B$7,IF(AND('Raw Data'!N886&gt;1,'Raw Data'!N886&lt;=1.5),'Bảng Giá'!$B$8,IF(AND('Raw Data'!N886&gt;1.5,'Raw Data'!N886&lt;=2),'Bảng Giá'!$B$9,IF(AND('Raw Data'!N886&gt;2,'Raw Data'!N886&lt;=2.5),'Bảng Giá'!$B$10,IF(AND('Raw Data'!N886&gt;2.5,'Raw Data'!N886&lt;=3),'Bảng Giá'!$B$11,IF(AND('Raw Data'!N886&gt;3,'Raw Data'!N886&lt;=3.5),'Bảng Giá'!$B$12,IF(AND('Raw Data'!N886&gt;3.5,'Raw Data'!N886&lt;=4),'Bảng Giá'!$B$13,IF(AND('Raw Data'!N886&gt;4,'Raw Data'!N886&lt;=4.5),'Bảng Giá'!$B$14,IF(AND('Raw Data'!N886&gt;4.5,'Raw Data'!N886&lt;=5),'Bảng Giá'!$B$15,IF(AND('Raw Data'!N886&gt;5,'Raw Data'!N886&lt;=5.5),'Bảng Giá'!$B$16,IF(AND('Raw Data'!N886&gt;5.5,'Raw Data'!N886&lt;=6),'Bảng Giá'!$B$17,'Bảng Giá'!$B$18)))))))))))))))</f>
        <v>1&lt;x&lt;=1.5</v>
      </c>
      <c r="Q886" s="48">
        <f t="shared" si="81"/>
        <v>-0.14596273291925466</v>
      </c>
      <c r="R886">
        <f t="shared" si="82"/>
        <v>33000</v>
      </c>
      <c r="S886">
        <f t="shared" si="83"/>
        <v>800</v>
      </c>
    </row>
    <row r="887" spans="1:19" x14ac:dyDescent="0.25">
      <c r="A887" s="12">
        <v>886</v>
      </c>
      <c r="B887" s="12" t="s">
        <v>293</v>
      </c>
      <c r="C887" s="18">
        <v>31677136990326</v>
      </c>
      <c r="D887" s="17">
        <v>43020.974005324075</v>
      </c>
      <c r="E887" s="23">
        <v>43022.655057256947</v>
      </c>
      <c r="F887" s="13" t="s">
        <v>302</v>
      </c>
      <c r="G887" s="24">
        <v>550</v>
      </c>
      <c r="H887" s="12" t="s">
        <v>76</v>
      </c>
      <c r="I887" s="12" t="s">
        <v>455</v>
      </c>
      <c r="J887" s="37">
        <f>INDEX('Bảng Giá'!$C$3:$H$18,MATCH('Raw Data'!P887,'Bảng Giá'!$B$3:$B$18,0),MATCH('Raw Data'!M887,'Bảng Giá'!$C$2:$H$2,0))</f>
        <v>22500</v>
      </c>
      <c r="K887" s="12">
        <v>22700</v>
      </c>
      <c r="L887" s="36">
        <f t="shared" si="78"/>
        <v>1.6810519328719238</v>
      </c>
      <c r="M887" t="str">
        <f>'References data'!H888</f>
        <v>Nội Vùng</v>
      </c>
      <c r="N887">
        <f t="shared" si="79"/>
        <v>0.55000000000000004</v>
      </c>
      <c r="O887">
        <f t="shared" si="80"/>
        <v>-200</v>
      </c>
      <c r="P887" t="str">
        <f>IF(AND(N887&gt;0,N887&lt;=0.05),'Bảng Giá'!$B$3,IF(AND(N887&lt;=0.1,N887&gt;0.05),'Bảng Giá'!$B$4,IF(AND('Raw Data'!N887&gt;0.1,'Raw Data'!N887&lt;=0.25),'Bảng Giá'!$B$5,IF(AND('Raw Data'!N887&gt;0.25,'Raw Data'!N887&lt;=0.5),'Bảng Giá'!$B$6,IF(AND('Raw Data'!N887&gt;0.5,'Raw Data'!N887&lt;=1),'Bảng Giá'!$B$7,IF(AND('Raw Data'!N887&gt;1,'Raw Data'!N887&lt;=1.5),'Bảng Giá'!$B$8,IF(AND('Raw Data'!N887&gt;1.5,'Raw Data'!N887&lt;=2),'Bảng Giá'!$B$9,IF(AND('Raw Data'!N887&gt;2,'Raw Data'!N887&lt;=2.5),'Bảng Giá'!$B$10,IF(AND('Raw Data'!N887&gt;2.5,'Raw Data'!N887&lt;=3),'Bảng Giá'!$B$11,IF(AND('Raw Data'!N887&gt;3,'Raw Data'!N887&lt;=3.5),'Bảng Giá'!$B$12,IF(AND('Raw Data'!N887&gt;3.5,'Raw Data'!N887&lt;=4),'Bảng Giá'!$B$13,IF(AND('Raw Data'!N887&gt;4,'Raw Data'!N887&lt;=4.5),'Bảng Giá'!$B$14,IF(AND('Raw Data'!N887&gt;4.5,'Raw Data'!N887&lt;=5),'Bảng Giá'!$B$15,IF(AND('Raw Data'!N887&gt;5,'Raw Data'!N887&lt;=5.5),'Bảng Giá'!$B$16,IF(AND('Raw Data'!N887&gt;5.5,'Raw Data'!N887&lt;=6),'Bảng Giá'!$B$17,'Bảng Giá'!$B$18)))))))))))))))</f>
        <v>0.5&lt;x&lt;=1</v>
      </c>
      <c r="Q887" s="48">
        <f t="shared" si="81"/>
        <v>-8.8105726872246704E-3</v>
      </c>
      <c r="R887">
        <f t="shared" si="82"/>
        <v>27000</v>
      </c>
      <c r="S887">
        <f t="shared" si="83"/>
        <v>4300</v>
      </c>
    </row>
    <row r="888" spans="1:19" x14ac:dyDescent="0.25">
      <c r="A888" s="12">
        <v>887</v>
      </c>
      <c r="B888" s="12" t="s">
        <v>293</v>
      </c>
      <c r="C888" s="18">
        <v>31677136978352</v>
      </c>
      <c r="D888" s="17">
        <v>43020.859696956017</v>
      </c>
      <c r="E888" s="23">
        <v>43022.516851701388</v>
      </c>
      <c r="F888" s="13" t="s">
        <v>302</v>
      </c>
      <c r="G888" s="24">
        <v>3500</v>
      </c>
      <c r="H888" s="12" t="s">
        <v>76</v>
      </c>
      <c r="I888" s="12" t="s">
        <v>473</v>
      </c>
      <c r="J888" s="37">
        <f>INDEX('Bảng Giá'!$C$3:$H$18,MATCH('Raw Data'!P888,'Bảng Giá'!$B$3:$B$18,0),MATCH('Raw Data'!M888,'Bảng Giá'!$C$2:$H$2,0))</f>
        <v>47500</v>
      </c>
      <c r="K888" s="12">
        <v>51800</v>
      </c>
      <c r="L888" s="36">
        <f t="shared" si="78"/>
        <v>1.657154745371372</v>
      </c>
      <c r="M888" t="str">
        <f>'References data'!H889</f>
        <v>Nội Vùng</v>
      </c>
      <c r="N888">
        <f t="shared" si="79"/>
        <v>3.5</v>
      </c>
      <c r="O888">
        <f t="shared" si="80"/>
        <v>-4300</v>
      </c>
      <c r="P888" t="str">
        <f>IF(AND(N888&gt;0,N888&lt;=0.05),'Bảng Giá'!$B$3,IF(AND(N888&lt;=0.1,N888&gt;0.05),'Bảng Giá'!$B$4,IF(AND('Raw Data'!N888&gt;0.1,'Raw Data'!N888&lt;=0.25),'Bảng Giá'!$B$5,IF(AND('Raw Data'!N888&gt;0.25,'Raw Data'!N888&lt;=0.5),'Bảng Giá'!$B$6,IF(AND('Raw Data'!N888&gt;0.5,'Raw Data'!N888&lt;=1),'Bảng Giá'!$B$7,IF(AND('Raw Data'!N888&gt;1,'Raw Data'!N888&lt;=1.5),'Bảng Giá'!$B$8,IF(AND('Raw Data'!N888&gt;1.5,'Raw Data'!N888&lt;=2),'Bảng Giá'!$B$9,IF(AND('Raw Data'!N888&gt;2,'Raw Data'!N888&lt;=2.5),'Bảng Giá'!$B$10,IF(AND('Raw Data'!N888&gt;2.5,'Raw Data'!N888&lt;=3),'Bảng Giá'!$B$11,IF(AND('Raw Data'!N888&gt;3,'Raw Data'!N888&lt;=3.5),'Bảng Giá'!$B$12,IF(AND('Raw Data'!N888&gt;3.5,'Raw Data'!N888&lt;=4),'Bảng Giá'!$B$13,IF(AND('Raw Data'!N888&gt;4,'Raw Data'!N888&lt;=4.5),'Bảng Giá'!$B$14,IF(AND('Raw Data'!N888&gt;4.5,'Raw Data'!N888&lt;=5),'Bảng Giá'!$B$15,IF(AND('Raw Data'!N888&gt;5,'Raw Data'!N888&lt;=5.5),'Bảng Giá'!$B$16,IF(AND('Raw Data'!N888&gt;5.5,'Raw Data'!N888&lt;=6),'Bảng Giá'!$B$17,'Bảng Giá'!$B$18)))))))))))))))</f>
        <v>3&lt;x&lt;=3.5</v>
      </c>
      <c r="Q888" s="48">
        <f t="shared" si="81"/>
        <v>-8.3011583011583012E-2</v>
      </c>
      <c r="R888">
        <f t="shared" si="82"/>
        <v>57000</v>
      </c>
      <c r="S888">
        <f t="shared" si="83"/>
        <v>5200</v>
      </c>
    </row>
    <row r="889" spans="1:19" x14ac:dyDescent="0.25">
      <c r="A889" s="12">
        <v>888</v>
      </c>
      <c r="B889" s="12" t="s">
        <v>293</v>
      </c>
      <c r="C889" s="18">
        <v>31677136979091</v>
      </c>
      <c r="D889" s="17">
        <v>43020.973983877317</v>
      </c>
      <c r="E889" s="23">
        <v>43022.699263773146</v>
      </c>
      <c r="F889" s="13" t="s">
        <v>302</v>
      </c>
      <c r="G889" s="24">
        <v>1360</v>
      </c>
      <c r="H889" s="12" t="s">
        <v>76</v>
      </c>
      <c r="I889" s="12" t="s">
        <v>474</v>
      </c>
      <c r="J889" s="37">
        <f>INDEX('Bảng Giá'!$C$3:$H$18,MATCH('Raw Data'!P889,'Bảng Giá'!$B$3:$B$18,0),MATCH('Raw Data'!M889,'Bảng Giá'!$C$2:$H$2,0))</f>
        <v>27500</v>
      </c>
      <c r="K889" s="12">
        <v>27700</v>
      </c>
      <c r="L889" s="36">
        <f t="shared" si="78"/>
        <v>1.7252798958288622</v>
      </c>
      <c r="M889" t="str">
        <f>'References data'!H890</f>
        <v>Nội Vùng</v>
      </c>
      <c r="N889">
        <f t="shared" si="79"/>
        <v>1.36</v>
      </c>
      <c r="O889">
        <f t="shared" si="80"/>
        <v>-200</v>
      </c>
      <c r="P889" t="str">
        <f>IF(AND(N889&gt;0,N889&lt;=0.05),'Bảng Giá'!$B$3,IF(AND(N889&lt;=0.1,N889&gt;0.05),'Bảng Giá'!$B$4,IF(AND('Raw Data'!N889&gt;0.1,'Raw Data'!N889&lt;=0.25),'Bảng Giá'!$B$5,IF(AND('Raw Data'!N889&gt;0.25,'Raw Data'!N889&lt;=0.5),'Bảng Giá'!$B$6,IF(AND('Raw Data'!N889&gt;0.5,'Raw Data'!N889&lt;=1),'Bảng Giá'!$B$7,IF(AND('Raw Data'!N889&gt;1,'Raw Data'!N889&lt;=1.5),'Bảng Giá'!$B$8,IF(AND('Raw Data'!N889&gt;1.5,'Raw Data'!N889&lt;=2),'Bảng Giá'!$B$9,IF(AND('Raw Data'!N889&gt;2,'Raw Data'!N889&lt;=2.5),'Bảng Giá'!$B$10,IF(AND('Raw Data'!N889&gt;2.5,'Raw Data'!N889&lt;=3),'Bảng Giá'!$B$11,IF(AND('Raw Data'!N889&gt;3,'Raw Data'!N889&lt;=3.5),'Bảng Giá'!$B$12,IF(AND('Raw Data'!N889&gt;3.5,'Raw Data'!N889&lt;=4),'Bảng Giá'!$B$13,IF(AND('Raw Data'!N889&gt;4,'Raw Data'!N889&lt;=4.5),'Bảng Giá'!$B$14,IF(AND('Raw Data'!N889&gt;4.5,'Raw Data'!N889&lt;=5),'Bảng Giá'!$B$15,IF(AND('Raw Data'!N889&gt;5,'Raw Data'!N889&lt;=5.5),'Bảng Giá'!$B$16,IF(AND('Raw Data'!N889&gt;5.5,'Raw Data'!N889&lt;=6),'Bảng Giá'!$B$17,'Bảng Giá'!$B$18)))))))))))))))</f>
        <v>1&lt;x&lt;=1.5</v>
      </c>
      <c r="Q889" s="48">
        <f t="shared" si="81"/>
        <v>-7.2202166064981952E-3</v>
      </c>
      <c r="R889">
        <f t="shared" si="82"/>
        <v>33000</v>
      </c>
      <c r="S889">
        <f t="shared" si="83"/>
        <v>5300</v>
      </c>
    </row>
    <row r="890" spans="1:19" x14ac:dyDescent="0.25">
      <c r="A890" s="12">
        <v>889</v>
      </c>
      <c r="B890" s="12" t="s">
        <v>293</v>
      </c>
      <c r="C890" s="18">
        <v>31677136980054</v>
      </c>
      <c r="D890" s="17">
        <v>43020.859683796298</v>
      </c>
      <c r="E890" s="23">
        <v>43023.72647577546</v>
      </c>
      <c r="F890" s="13" t="s">
        <v>302</v>
      </c>
      <c r="G890" s="24">
        <v>350</v>
      </c>
      <c r="H890" s="12" t="s">
        <v>76</v>
      </c>
      <c r="I890" s="12" t="s">
        <v>484</v>
      </c>
      <c r="J890" s="37">
        <f>INDEX('Bảng Giá'!$C$3:$H$18,MATCH('Raw Data'!P890,'Bảng Giá'!$B$3:$B$18,0),MATCH('Raw Data'!M890,'Bảng Giá'!$C$2:$H$2,0))</f>
        <v>20000</v>
      </c>
      <c r="K890" s="12">
        <v>20100</v>
      </c>
      <c r="L890" s="36">
        <f t="shared" si="78"/>
        <v>2.8667919791623717</v>
      </c>
      <c r="M890" t="str">
        <f>'References data'!H891</f>
        <v>Nội Vùng</v>
      </c>
      <c r="N890">
        <f t="shared" si="79"/>
        <v>0.35</v>
      </c>
      <c r="O890">
        <f t="shared" si="80"/>
        <v>-100</v>
      </c>
      <c r="P890" t="str">
        <f>IF(AND(N890&gt;0,N890&lt;=0.05),'Bảng Giá'!$B$3,IF(AND(N890&lt;=0.1,N890&gt;0.05),'Bảng Giá'!$B$4,IF(AND('Raw Data'!N890&gt;0.1,'Raw Data'!N890&lt;=0.25),'Bảng Giá'!$B$5,IF(AND('Raw Data'!N890&gt;0.25,'Raw Data'!N890&lt;=0.5),'Bảng Giá'!$B$6,IF(AND('Raw Data'!N890&gt;0.5,'Raw Data'!N890&lt;=1),'Bảng Giá'!$B$7,IF(AND('Raw Data'!N890&gt;1,'Raw Data'!N890&lt;=1.5),'Bảng Giá'!$B$8,IF(AND('Raw Data'!N890&gt;1.5,'Raw Data'!N890&lt;=2),'Bảng Giá'!$B$9,IF(AND('Raw Data'!N890&gt;2,'Raw Data'!N890&lt;=2.5),'Bảng Giá'!$B$10,IF(AND('Raw Data'!N890&gt;2.5,'Raw Data'!N890&lt;=3),'Bảng Giá'!$B$11,IF(AND('Raw Data'!N890&gt;3,'Raw Data'!N890&lt;=3.5),'Bảng Giá'!$B$12,IF(AND('Raw Data'!N890&gt;3.5,'Raw Data'!N890&lt;=4),'Bảng Giá'!$B$13,IF(AND('Raw Data'!N890&gt;4,'Raw Data'!N890&lt;=4.5),'Bảng Giá'!$B$14,IF(AND('Raw Data'!N890&gt;4.5,'Raw Data'!N890&lt;=5),'Bảng Giá'!$B$15,IF(AND('Raw Data'!N890&gt;5,'Raw Data'!N890&lt;=5.5),'Bảng Giá'!$B$16,IF(AND('Raw Data'!N890&gt;5.5,'Raw Data'!N890&lt;=6),'Bảng Giá'!$B$17,'Bảng Giá'!$B$18)))))))))))))))</f>
        <v>0.25&lt;x&lt;=0.5</v>
      </c>
      <c r="Q890" s="48">
        <f t="shared" si="81"/>
        <v>-4.9751243781094526E-3</v>
      </c>
      <c r="R890">
        <f t="shared" si="82"/>
        <v>24000</v>
      </c>
      <c r="S890">
        <f t="shared" si="83"/>
        <v>3900</v>
      </c>
    </row>
    <row r="891" spans="1:19" x14ac:dyDescent="0.25">
      <c r="A891" s="12">
        <v>890</v>
      </c>
      <c r="B891" s="12" t="s">
        <v>293</v>
      </c>
      <c r="C891" s="18">
        <v>31677136990373</v>
      </c>
      <c r="D891" s="17">
        <v>43020.974021678237</v>
      </c>
      <c r="E891" s="23">
        <v>43022.49488140046</v>
      </c>
      <c r="F891" s="13" t="s">
        <v>302</v>
      </c>
      <c r="G891" s="24">
        <v>200</v>
      </c>
      <c r="H891" s="12" t="s">
        <v>76</v>
      </c>
      <c r="I891" s="12" t="s">
        <v>285</v>
      </c>
      <c r="J891" s="37">
        <f>INDEX('Bảng Giá'!$C$3:$H$18,MATCH('Raw Data'!P891,'Bảng Giá'!$B$3:$B$18,0),MATCH('Raw Data'!M891,'Bảng Giá'!$C$2:$H$2,0))</f>
        <v>20000</v>
      </c>
      <c r="K891" s="12">
        <v>20100</v>
      </c>
      <c r="L891" s="36">
        <f t="shared" si="78"/>
        <v>1.5208597222226672</v>
      </c>
      <c r="M891" t="str">
        <f>'References data'!H892</f>
        <v>Nội Vùng</v>
      </c>
      <c r="N891">
        <f t="shared" si="79"/>
        <v>0.2</v>
      </c>
      <c r="O891">
        <f t="shared" si="80"/>
        <v>-100</v>
      </c>
      <c r="P891" t="str">
        <f>IF(AND(N891&gt;0,N891&lt;=0.05),'Bảng Giá'!$B$3,IF(AND(N891&lt;=0.1,N891&gt;0.05),'Bảng Giá'!$B$4,IF(AND('Raw Data'!N891&gt;0.1,'Raw Data'!N891&lt;=0.25),'Bảng Giá'!$B$5,IF(AND('Raw Data'!N891&gt;0.25,'Raw Data'!N891&lt;=0.5),'Bảng Giá'!$B$6,IF(AND('Raw Data'!N891&gt;0.5,'Raw Data'!N891&lt;=1),'Bảng Giá'!$B$7,IF(AND('Raw Data'!N891&gt;1,'Raw Data'!N891&lt;=1.5),'Bảng Giá'!$B$8,IF(AND('Raw Data'!N891&gt;1.5,'Raw Data'!N891&lt;=2),'Bảng Giá'!$B$9,IF(AND('Raw Data'!N891&gt;2,'Raw Data'!N891&lt;=2.5),'Bảng Giá'!$B$10,IF(AND('Raw Data'!N891&gt;2.5,'Raw Data'!N891&lt;=3),'Bảng Giá'!$B$11,IF(AND('Raw Data'!N891&gt;3,'Raw Data'!N891&lt;=3.5),'Bảng Giá'!$B$12,IF(AND('Raw Data'!N891&gt;3.5,'Raw Data'!N891&lt;=4),'Bảng Giá'!$B$13,IF(AND('Raw Data'!N891&gt;4,'Raw Data'!N891&lt;=4.5),'Bảng Giá'!$B$14,IF(AND('Raw Data'!N891&gt;4.5,'Raw Data'!N891&lt;=5),'Bảng Giá'!$B$15,IF(AND('Raw Data'!N891&gt;5,'Raw Data'!N891&lt;=5.5),'Bảng Giá'!$B$16,IF(AND('Raw Data'!N891&gt;5.5,'Raw Data'!N891&lt;=6),'Bảng Giá'!$B$17,'Bảng Giá'!$B$18)))))))))))))))</f>
        <v>0.1&lt;x&lt;=0.25</v>
      </c>
      <c r="Q891" s="48">
        <f t="shared" si="81"/>
        <v>-4.9751243781094526E-3</v>
      </c>
      <c r="R891">
        <f t="shared" si="82"/>
        <v>24000</v>
      </c>
      <c r="S891">
        <f t="shared" si="83"/>
        <v>3900</v>
      </c>
    </row>
    <row r="892" spans="1:19" x14ac:dyDescent="0.25">
      <c r="A892" s="12">
        <v>891</v>
      </c>
      <c r="B892" s="12" t="s">
        <v>293</v>
      </c>
      <c r="C892" s="18">
        <v>31677136990237</v>
      </c>
      <c r="D892" s="17">
        <v>43020.974037928238</v>
      </c>
      <c r="E892" s="23">
        <v>43023.459497766205</v>
      </c>
      <c r="F892" s="13" t="s">
        <v>302</v>
      </c>
      <c r="G892" s="24">
        <v>900</v>
      </c>
      <c r="H892" s="12" t="s">
        <v>76</v>
      </c>
      <c r="I892" s="12" t="s">
        <v>474</v>
      </c>
      <c r="J892" s="37">
        <f>INDEX('Bảng Giá'!$C$3:$H$18,MATCH('Raw Data'!P892,'Bảng Giá'!$B$3:$B$18,0),MATCH('Raw Data'!M892,'Bảng Giá'!$C$2:$H$2,0))</f>
        <v>22500</v>
      </c>
      <c r="K892" s="12">
        <v>22700</v>
      </c>
      <c r="L892" s="36">
        <f t="shared" si="78"/>
        <v>2.4854598379679373</v>
      </c>
      <c r="M892" t="str">
        <f>'References data'!H893</f>
        <v>Nội Vùng</v>
      </c>
      <c r="N892">
        <f t="shared" si="79"/>
        <v>0.9</v>
      </c>
      <c r="O892">
        <f t="shared" si="80"/>
        <v>-200</v>
      </c>
      <c r="P892" t="str">
        <f>IF(AND(N892&gt;0,N892&lt;=0.05),'Bảng Giá'!$B$3,IF(AND(N892&lt;=0.1,N892&gt;0.05),'Bảng Giá'!$B$4,IF(AND('Raw Data'!N892&gt;0.1,'Raw Data'!N892&lt;=0.25),'Bảng Giá'!$B$5,IF(AND('Raw Data'!N892&gt;0.25,'Raw Data'!N892&lt;=0.5),'Bảng Giá'!$B$6,IF(AND('Raw Data'!N892&gt;0.5,'Raw Data'!N892&lt;=1),'Bảng Giá'!$B$7,IF(AND('Raw Data'!N892&gt;1,'Raw Data'!N892&lt;=1.5),'Bảng Giá'!$B$8,IF(AND('Raw Data'!N892&gt;1.5,'Raw Data'!N892&lt;=2),'Bảng Giá'!$B$9,IF(AND('Raw Data'!N892&gt;2,'Raw Data'!N892&lt;=2.5),'Bảng Giá'!$B$10,IF(AND('Raw Data'!N892&gt;2.5,'Raw Data'!N892&lt;=3),'Bảng Giá'!$B$11,IF(AND('Raw Data'!N892&gt;3,'Raw Data'!N892&lt;=3.5),'Bảng Giá'!$B$12,IF(AND('Raw Data'!N892&gt;3.5,'Raw Data'!N892&lt;=4),'Bảng Giá'!$B$13,IF(AND('Raw Data'!N892&gt;4,'Raw Data'!N892&lt;=4.5),'Bảng Giá'!$B$14,IF(AND('Raw Data'!N892&gt;4.5,'Raw Data'!N892&lt;=5),'Bảng Giá'!$B$15,IF(AND('Raw Data'!N892&gt;5,'Raw Data'!N892&lt;=5.5),'Bảng Giá'!$B$16,IF(AND('Raw Data'!N892&gt;5.5,'Raw Data'!N892&lt;=6),'Bảng Giá'!$B$17,'Bảng Giá'!$B$18)))))))))))))))</f>
        <v>0.5&lt;x&lt;=1</v>
      </c>
      <c r="Q892" s="48">
        <f t="shared" si="81"/>
        <v>-8.8105726872246704E-3</v>
      </c>
      <c r="R892">
        <f t="shared" si="82"/>
        <v>27000</v>
      </c>
      <c r="S892">
        <f t="shared" si="83"/>
        <v>4300</v>
      </c>
    </row>
    <row r="893" spans="1:19" x14ac:dyDescent="0.25">
      <c r="A893" s="12">
        <v>892</v>
      </c>
      <c r="B893" s="12" t="s">
        <v>293</v>
      </c>
      <c r="C893" s="18">
        <v>31677136991998</v>
      </c>
      <c r="D893" s="17">
        <v>43020.974027164353</v>
      </c>
      <c r="E893" s="23">
        <v>43023.54708877315</v>
      </c>
      <c r="F893" s="13" t="s">
        <v>302</v>
      </c>
      <c r="G893" s="24">
        <v>605</v>
      </c>
      <c r="H893" s="12" t="s">
        <v>76</v>
      </c>
      <c r="I893" s="12" t="s">
        <v>224</v>
      </c>
      <c r="J893" s="37">
        <f>INDEX('Bảng Giá'!$C$3:$H$18,MATCH('Raw Data'!P893,'Bảng Giá'!$B$3:$B$18,0),MATCH('Raw Data'!M893,'Bảng Giá'!$C$2:$H$2,0))</f>
        <v>22500</v>
      </c>
      <c r="K893" s="12">
        <v>22700</v>
      </c>
      <c r="L893" s="36">
        <f t="shared" si="78"/>
        <v>2.5730616087967064</v>
      </c>
      <c r="M893" t="str">
        <f>'References data'!H894</f>
        <v>Nội Vùng</v>
      </c>
      <c r="N893">
        <f t="shared" si="79"/>
        <v>0.60499999999999998</v>
      </c>
      <c r="O893">
        <f t="shared" si="80"/>
        <v>-200</v>
      </c>
      <c r="P893" t="str">
        <f>IF(AND(N893&gt;0,N893&lt;=0.05),'Bảng Giá'!$B$3,IF(AND(N893&lt;=0.1,N893&gt;0.05),'Bảng Giá'!$B$4,IF(AND('Raw Data'!N893&gt;0.1,'Raw Data'!N893&lt;=0.25),'Bảng Giá'!$B$5,IF(AND('Raw Data'!N893&gt;0.25,'Raw Data'!N893&lt;=0.5),'Bảng Giá'!$B$6,IF(AND('Raw Data'!N893&gt;0.5,'Raw Data'!N893&lt;=1),'Bảng Giá'!$B$7,IF(AND('Raw Data'!N893&gt;1,'Raw Data'!N893&lt;=1.5),'Bảng Giá'!$B$8,IF(AND('Raw Data'!N893&gt;1.5,'Raw Data'!N893&lt;=2),'Bảng Giá'!$B$9,IF(AND('Raw Data'!N893&gt;2,'Raw Data'!N893&lt;=2.5),'Bảng Giá'!$B$10,IF(AND('Raw Data'!N893&gt;2.5,'Raw Data'!N893&lt;=3),'Bảng Giá'!$B$11,IF(AND('Raw Data'!N893&gt;3,'Raw Data'!N893&lt;=3.5),'Bảng Giá'!$B$12,IF(AND('Raw Data'!N893&gt;3.5,'Raw Data'!N893&lt;=4),'Bảng Giá'!$B$13,IF(AND('Raw Data'!N893&gt;4,'Raw Data'!N893&lt;=4.5),'Bảng Giá'!$B$14,IF(AND('Raw Data'!N893&gt;4.5,'Raw Data'!N893&lt;=5),'Bảng Giá'!$B$15,IF(AND('Raw Data'!N893&gt;5,'Raw Data'!N893&lt;=5.5),'Bảng Giá'!$B$16,IF(AND('Raw Data'!N893&gt;5.5,'Raw Data'!N893&lt;=6),'Bảng Giá'!$B$17,'Bảng Giá'!$B$18)))))))))))))))</f>
        <v>0.5&lt;x&lt;=1</v>
      </c>
      <c r="Q893" s="48">
        <f t="shared" si="81"/>
        <v>-8.8105726872246704E-3</v>
      </c>
      <c r="R893">
        <f t="shared" si="82"/>
        <v>27000</v>
      </c>
      <c r="S893">
        <f t="shared" si="83"/>
        <v>4300</v>
      </c>
    </row>
    <row r="894" spans="1:19" x14ac:dyDescent="0.25">
      <c r="A894" s="12">
        <v>893</v>
      </c>
      <c r="B894" s="12" t="s">
        <v>293</v>
      </c>
      <c r="C894" s="18">
        <v>31677136992035</v>
      </c>
      <c r="D894" s="17">
        <v>43021.400215474539</v>
      </c>
      <c r="E894" s="23">
        <v>43022.63441496528</v>
      </c>
      <c r="F894" s="13" t="s">
        <v>302</v>
      </c>
      <c r="G894" s="24">
        <v>3000</v>
      </c>
      <c r="H894" s="12" t="s">
        <v>76</v>
      </c>
      <c r="I894" s="12" t="s">
        <v>456</v>
      </c>
      <c r="J894" s="37">
        <f>INDEX('Bảng Giá'!$C$3:$H$18,MATCH('Raw Data'!P894,'Bảng Giá'!$B$3:$B$18,0),MATCH('Raw Data'!M894,'Bảng Giá'!$C$2:$H$2,0))</f>
        <v>42500</v>
      </c>
      <c r="K894" s="12">
        <v>47800</v>
      </c>
      <c r="L894" s="36">
        <f t="shared" si="78"/>
        <v>1.2341994907401386</v>
      </c>
      <c r="M894" t="str">
        <f>'References data'!H895</f>
        <v>Nội Vùng</v>
      </c>
      <c r="N894">
        <f t="shared" si="79"/>
        <v>3</v>
      </c>
      <c r="O894">
        <f t="shared" si="80"/>
        <v>-5300</v>
      </c>
      <c r="P894" t="str">
        <f>IF(AND(N894&gt;0,N894&lt;=0.05),'Bảng Giá'!$B$3,IF(AND(N894&lt;=0.1,N894&gt;0.05),'Bảng Giá'!$B$4,IF(AND('Raw Data'!N894&gt;0.1,'Raw Data'!N894&lt;=0.25),'Bảng Giá'!$B$5,IF(AND('Raw Data'!N894&gt;0.25,'Raw Data'!N894&lt;=0.5),'Bảng Giá'!$B$6,IF(AND('Raw Data'!N894&gt;0.5,'Raw Data'!N894&lt;=1),'Bảng Giá'!$B$7,IF(AND('Raw Data'!N894&gt;1,'Raw Data'!N894&lt;=1.5),'Bảng Giá'!$B$8,IF(AND('Raw Data'!N894&gt;1.5,'Raw Data'!N894&lt;=2),'Bảng Giá'!$B$9,IF(AND('Raw Data'!N894&gt;2,'Raw Data'!N894&lt;=2.5),'Bảng Giá'!$B$10,IF(AND('Raw Data'!N894&gt;2.5,'Raw Data'!N894&lt;=3),'Bảng Giá'!$B$11,IF(AND('Raw Data'!N894&gt;3,'Raw Data'!N894&lt;=3.5),'Bảng Giá'!$B$12,IF(AND('Raw Data'!N894&gt;3.5,'Raw Data'!N894&lt;=4),'Bảng Giá'!$B$13,IF(AND('Raw Data'!N894&gt;4,'Raw Data'!N894&lt;=4.5),'Bảng Giá'!$B$14,IF(AND('Raw Data'!N894&gt;4.5,'Raw Data'!N894&lt;=5),'Bảng Giá'!$B$15,IF(AND('Raw Data'!N894&gt;5,'Raw Data'!N894&lt;=5.5),'Bảng Giá'!$B$16,IF(AND('Raw Data'!N894&gt;5.5,'Raw Data'!N894&lt;=6),'Bảng Giá'!$B$17,'Bảng Giá'!$B$18)))))))))))))))</f>
        <v>2.5&lt;x&lt;=3</v>
      </c>
      <c r="Q894" s="48">
        <f t="shared" si="81"/>
        <v>-0.11087866108786611</v>
      </c>
      <c r="R894">
        <f t="shared" si="82"/>
        <v>51000</v>
      </c>
      <c r="S894">
        <f t="shared" si="83"/>
        <v>3200</v>
      </c>
    </row>
    <row r="895" spans="1:19" x14ac:dyDescent="0.25">
      <c r="A895" s="12">
        <v>894</v>
      </c>
      <c r="B895" s="12" t="s">
        <v>293</v>
      </c>
      <c r="C895" s="18">
        <v>31677136978901</v>
      </c>
      <c r="D895" s="17">
        <v>43020.804961458336</v>
      </c>
      <c r="E895" s="23">
        <v>43021.716083530089</v>
      </c>
      <c r="F895" s="13" t="s">
        <v>302</v>
      </c>
      <c r="G895" s="24">
        <v>3700</v>
      </c>
      <c r="H895" s="12" t="s">
        <v>76</v>
      </c>
      <c r="I895" s="12" t="s">
        <v>197</v>
      </c>
      <c r="J895" s="37">
        <f>INDEX('Bảng Giá'!$C$3:$H$18,MATCH('Raw Data'!P895,'Bảng Giá'!$B$3:$B$18,0),MATCH('Raw Data'!M895,'Bảng Giá'!$C$2:$H$2,0))</f>
        <v>51500</v>
      </c>
      <c r="K895" s="12">
        <v>51800</v>
      </c>
      <c r="L895" s="36">
        <f t="shared" si="78"/>
        <v>0.91112207175319782</v>
      </c>
      <c r="M895" t="str">
        <f>'References data'!H896</f>
        <v>Nội Vùng</v>
      </c>
      <c r="N895">
        <f t="shared" si="79"/>
        <v>3.7</v>
      </c>
      <c r="O895">
        <f t="shared" si="80"/>
        <v>-300</v>
      </c>
      <c r="P895" t="str">
        <f>IF(AND(N895&gt;0,N895&lt;=0.05),'Bảng Giá'!$B$3,IF(AND(N895&lt;=0.1,N895&gt;0.05),'Bảng Giá'!$B$4,IF(AND('Raw Data'!N895&gt;0.1,'Raw Data'!N895&lt;=0.25),'Bảng Giá'!$B$5,IF(AND('Raw Data'!N895&gt;0.25,'Raw Data'!N895&lt;=0.5),'Bảng Giá'!$B$6,IF(AND('Raw Data'!N895&gt;0.5,'Raw Data'!N895&lt;=1),'Bảng Giá'!$B$7,IF(AND('Raw Data'!N895&gt;1,'Raw Data'!N895&lt;=1.5),'Bảng Giá'!$B$8,IF(AND('Raw Data'!N895&gt;1.5,'Raw Data'!N895&lt;=2),'Bảng Giá'!$B$9,IF(AND('Raw Data'!N895&gt;2,'Raw Data'!N895&lt;=2.5),'Bảng Giá'!$B$10,IF(AND('Raw Data'!N895&gt;2.5,'Raw Data'!N895&lt;=3),'Bảng Giá'!$B$11,IF(AND('Raw Data'!N895&gt;3,'Raw Data'!N895&lt;=3.5),'Bảng Giá'!$B$12,IF(AND('Raw Data'!N895&gt;3.5,'Raw Data'!N895&lt;=4),'Bảng Giá'!$B$13,IF(AND('Raw Data'!N895&gt;4,'Raw Data'!N895&lt;=4.5),'Bảng Giá'!$B$14,IF(AND('Raw Data'!N895&gt;4.5,'Raw Data'!N895&lt;=5),'Bảng Giá'!$B$15,IF(AND('Raw Data'!N895&gt;5,'Raw Data'!N895&lt;=5.5),'Bảng Giá'!$B$16,IF(AND('Raw Data'!N895&gt;5.5,'Raw Data'!N895&lt;=6),'Bảng Giá'!$B$17,'Bảng Giá'!$B$18)))))))))))))))</f>
        <v>3.5&lt;x&lt;=4</v>
      </c>
      <c r="Q895" s="48">
        <f t="shared" si="81"/>
        <v>-5.7915057915057912E-3</v>
      </c>
      <c r="R895">
        <f t="shared" si="82"/>
        <v>61800</v>
      </c>
      <c r="S895">
        <f t="shared" si="83"/>
        <v>10000</v>
      </c>
    </row>
    <row r="896" spans="1:19" x14ac:dyDescent="0.25">
      <c r="A896" s="12">
        <v>895</v>
      </c>
      <c r="B896" s="12" t="s">
        <v>293</v>
      </c>
      <c r="C896" s="18">
        <v>31677136979549</v>
      </c>
      <c r="D896" s="17">
        <v>43020.805003043984</v>
      </c>
      <c r="E896" s="23">
        <v>43022.652308449076</v>
      </c>
      <c r="F896" s="13" t="s">
        <v>302</v>
      </c>
      <c r="G896" s="24">
        <v>1500</v>
      </c>
      <c r="H896" s="12" t="s">
        <v>76</v>
      </c>
      <c r="I896" s="12" t="s">
        <v>281</v>
      </c>
      <c r="J896" s="37">
        <f>INDEX('Bảng Giá'!$C$3:$H$18,MATCH('Raw Data'!P896,'Bảng Giá'!$B$3:$B$18,0),MATCH('Raw Data'!M896,'Bảng Giá'!$C$2:$H$2,0))</f>
        <v>27500</v>
      </c>
      <c r="K896" s="12">
        <v>32200</v>
      </c>
      <c r="L896" s="36">
        <f t="shared" si="78"/>
        <v>1.8473054050919018</v>
      </c>
      <c r="M896" t="str">
        <f>'References data'!H897</f>
        <v>Nội Vùng</v>
      </c>
      <c r="N896">
        <f t="shared" si="79"/>
        <v>1.5</v>
      </c>
      <c r="O896">
        <f t="shared" si="80"/>
        <v>-4700</v>
      </c>
      <c r="P896" t="str">
        <f>IF(AND(N896&gt;0,N896&lt;=0.05),'Bảng Giá'!$B$3,IF(AND(N896&lt;=0.1,N896&gt;0.05),'Bảng Giá'!$B$4,IF(AND('Raw Data'!N896&gt;0.1,'Raw Data'!N896&lt;=0.25),'Bảng Giá'!$B$5,IF(AND('Raw Data'!N896&gt;0.25,'Raw Data'!N896&lt;=0.5),'Bảng Giá'!$B$6,IF(AND('Raw Data'!N896&gt;0.5,'Raw Data'!N896&lt;=1),'Bảng Giá'!$B$7,IF(AND('Raw Data'!N896&gt;1,'Raw Data'!N896&lt;=1.5),'Bảng Giá'!$B$8,IF(AND('Raw Data'!N896&gt;1.5,'Raw Data'!N896&lt;=2),'Bảng Giá'!$B$9,IF(AND('Raw Data'!N896&gt;2,'Raw Data'!N896&lt;=2.5),'Bảng Giá'!$B$10,IF(AND('Raw Data'!N896&gt;2.5,'Raw Data'!N896&lt;=3),'Bảng Giá'!$B$11,IF(AND('Raw Data'!N896&gt;3,'Raw Data'!N896&lt;=3.5),'Bảng Giá'!$B$12,IF(AND('Raw Data'!N896&gt;3.5,'Raw Data'!N896&lt;=4),'Bảng Giá'!$B$13,IF(AND('Raw Data'!N896&gt;4,'Raw Data'!N896&lt;=4.5),'Bảng Giá'!$B$14,IF(AND('Raw Data'!N896&gt;4.5,'Raw Data'!N896&lt;=5),'Bảng Giá'!$B$15,IF(AND('Raw Data'!N896&gt;5,'Raw Data'!N896&lt;=5.5),'Bảng Giá'!$B$16,IF(AND('Raw Data'!N896&gt;5.5,'Raw Data'!N896&lt;=6),'Bảng Giá'!$B$17,'Bảng Giá'!$B$18)))))))))))))))</f>
        <v>1&lt;x&lt;=1.5</v>
      </c>
      <c r="Q896" s="48">
        <f t="shared" si="81"/>
        <v>-0.14596273291925466</v>
      </c>
      <c r="R896">
        <f t="shared" si="82"/>
        <v>33000</v>
      </c>
      <c r="S896">
        <f t="shared" si="83"/>
        <v>800</v>
      </c>
    </row>
    <row r="897" spans="1:19" x14ac:dyDescent="0.25">
      <c r="A897" s="12">
        <v>896</v>
      </c>
      <c r="B897" s="12" t="s">
        <v>293</v>
      </c>
      <c r="C897" s="18">
        <v>31677136981588</v>
      </c>
      <c r="D897" s="17">
        <v>43020.937604664352</v>
      </c>
      <c r="E897" s="23">
        <v>43022.523203206016</v>
      </c>
      <c r="F897" s="13" t="s">
        <v>302</v>
      </c>
      <c r="G897" s="24">
        <v>3500</v>
      </c>
      <c r="H897" s="12" t="s">
        <v>76</v>
      </c>
      <c r="I897" s="12" t="s">
        <v>117</v>
      </c>
      <c r="J897" s="37">
        <f>INDEX('Bảng Giá'!$C$3:$H$18,MATCH('Raw Data'!P897,'Bảng Giá'!$B$3:$B$18,0),MATCH('Raw Data'!M897,'Bảng Giá'!$C$2:$H$2,0))</f>
        <v>47500</v>
      </c>
      <c r="K897" s="12">
        <v>51800</v>
      </c>
      <c r="L897" s="36">
        <f t="shared" si="78"/>
        <v>1.585598541663785</v>
      </c>
      <c r="M897" t="str">
        <f>'References data'!H898</f>
        <v>Nội Vùng</v>
      </c>
      <c r="N897">
        <f t="shared" si="79"/>
        <v>3.5</v>
      </c>
      <c r="O897">
        <f t="shared" si="80"/>
        <v>-4300</v>
      </c>
      <c r="P897" t="str">
        <f>IF(AND(N897&gt;0,N897&lt;=0.05),'Bảng Giá'!$B$3,IF(AND(N897&lt;=0.1,N897&gt;0.05),'Bảng Giá'!$B$4,IF(AND('Raw Data'!N897&gt;0.1,'Raw Data'!N897&lt;=0.25),'Bảng Giá'!$B$5,IF(AND('Raw Data'!N897&gt;0.25,'Raw Data'!N897&lt;=0.5),'Bảng Giá'!$B$6,IF(AND('Raw Data'!N897&gt;0.5,'Raw Data'!N897&lt;=1),'Bảng Giá'!$B$7,IF(AND('Raw Data'!N897&gt;1,'Raw Data'!N897&lt;=1.5),'Bảng Giá'!$B$8,IF(AND('Raw Data'!N897&gt;1.5,'Raw Data'!N897&lt;=2),'Bảng Giá'!$B$9,IF(AND('Raw Data'!N897&gt;2,'Raw Data'!N897&lt;=2.5),'Bảng Giá'!$B$10,IF(AND('Raw Data'!N897&gt;2.5,'Raw Data'!N897&lt;=3),'Bảng Giá'!$B$11,IF(AND('Raw Data'!N897&gt;3,'Raw Data'!N897&lt;=3.5),'Bảng Giá'!$B$12,IF(AND('Raw Data'!N897&gt;3.5,'Raw Data'!N897&lt;=4),'Bảng Giá'!$B$13,IF(AND('Raw Data'!N897&gt;4,'Raw Data'!N897&lt;=4.5),'Bảng Giá'!$B$14,IF(AND('Raw Data'!N897&gt;4.5,'Raw Data'!N897&lt;=5),'Bảng Giá'!$B$15,IF(AND('Raw Data'!N897&gt;5,'Raw Data'!N897&lt;=5.5),'Bảng Giá'!$B$16,IF(AND('Raw Data'!N897&gt;5.5,'Raw Data'!N897&lt;=6),'Bảng Giá'!$B$17,'Bảng Giá'!$B$18)))))))))))))))</f>
        <v>3&lt;x&lt;=3.5</v>
      </c>
      <c r="Q897" s="48">
        <f t="shared" si="81"/>
        <v>-8.3011583011583012E-2</v>
      </c>
      <c r="R897">
        <f t="shared" si="82"/>
        <v>57000</v>
      </c>
      <c r="S897">
        <f t="shared" si="83"/>
        <v>5200</v>
      </c>
    </row>
    <row r="898" spans="1:19" x14ac:dyDescent="0.25">
      <c r="A898" s="12">
        <v>897</v>
      </c>
      <c r="B898" s="12" t="s">
        <v>293</v>
      </c>
      <c r="C898" s="18">
        <v>31677136981968</v>
      </c>
      <c r="D898" s="17">
        <v>43020.859557835647</v>
      </c>
      <c r="E898" s="23">
        <v>43023.764302048614</v>
      </c>
      <c r="F898" s="13" t="s">
        <v>302</v>
      </c>
      <c r="G898" s="24">
        <v>830</v>
      </c>
      <c r="H898" s="12" t="s">
        <v>76</v>
      </c>
      <c r="I898" s="12" t="s">
        <v>485</v>
      </c>
      <c r="J898" s="37">
        <f>INDEX('Bảng Giá'!$C$3:$H$18,MATCH('Raw Data'!P898,'Bảng Giá'!$B$3:$B$18,0),MATCH('Raw Data'!M898,'Bảng Giá'!$C$2:$H$2,0))</f>
        <v>22500</v>
      </c>
      <c r="K898" s="12">
        <v>22700</v>
      </c>
      <c r="L898" s="36">
        <f t="shared" si="78"/>
        <v>2.9047442129667616</v>
      </c>
      <c r="M898" t="str">
        <f>'References data'!H899</f>
        <v>Nội Vùng</v>
      </c>
      <c r="N898">
        <f t="shared" si="79"/>
        <v>0.83</v>
      </c>
      <c r="O898">
        <f t="shared" si="80"/>
        <v>-200</v>
      </c>
      <c r="P898" t="str">
        <f>IF(AND(N898&gt;0,N898&lt;=0.05),'Bảng Giá'!$B$3,IF(AND(N898&lt;=0.1,N898&gt;0.05),'Bảng Giá'!$B$4,IF(AND('Raw Data'!N898&gt;0.1,'Raw Data'!N898&lt;=0.25),'Bảng Giá'!$B$5,IF(AND('Raw Data'!N898&gt;0.25,'Raw Data'!N898&lt;=0.5),'Bảng Giá'!$B$6,IF(AND('Raw Data'!N898&gt;0.5,'Raw Data'!N898&lt;=1),'Bảng Giá'!$B$7,IF(AND('Raw Data'!N898&gt;1,'Raw Data'!N898&lt;=1.5),'Bảng Giá'!$B$8,IF(AND('Raw Data'!N898&gt;1.5,'Raw Data'!N898&lt;=2),'Bảng Giá'!$B$9,IF(AND('Raw Data'!N898&gt;2,'Raw Data'!N898&lt;=2.5),'Bảng Giá'!$B$10,IF(AND('Raw Data'!N898&gt;2.5,'Raw Data'!N898&lt;=3),'Bảng Giá'!$B$11,IF(AND('Raw Data'!N898&gt;3,'Raw Data'!N898&lt;=3.5),'Bảng Giá'!$B$12,IF(AND('Raw Data'!N898&gt;3.5,'Raw Data'!N898&lt;=4),'Bảng Giá'!$B$13,IF(AND('Raw Data'!N898&gt;4,'Raw Data'!N898&lt;=4.5),'Bảng Giá'!$B$14,IF(AND('Raw Data'!N898&gt;4.5,'Raw Data'!N898&lt;=5),'Bảng Giá'!$B$15,IF(AND('Raw Data'!N898&gt;5,'Raw Data'!N898&lt;=5.5),'Bảng Giá'!$B$16,IF(AND('Raw Data'!N898&gt;5.5,'Raw Data'!N898&lt;=6),'Bảng Giá'!$B$17,'Bảng Giá'!$B$18)))))))))))))))</f>
        <v>0.5&lt;x&lt;=1</v>
      </c>
      <c r="Q898" s="48">
        <f t="shared" si="81"/>
        <v>-8.8105726872246704E-3</v>
      </c>
      <c r="R898">
        <f t="shared" si="82"/>
        <v>27000</v>
      </c>
      <c r="S898">
        <f t="shared" si="83"/>
        <v>4300</v>
      </c>
    </row>
    <row r="899" spans="1:19" x14ac:dyDescent="0.25">
      <c r="A899" s="12">
        <v>898</v>
      </c>
      <c r="B899" s="12" t="s">
        <v>293</v>
      </c>
      <c r="C899" s="18">
        <v>31677136933967</v>
      </c>
      <c r="D899" s="17">
        <v>43013.853067858799</v>
      </c>
      <c r="E899" s="23">
        <v>43017.725535995371</v>
      </c>
      <c r="F899" s="13" t="s">
        <v>302</v>
      </c>
      <c r="G899" s="24">
        <v>600</v>
      </c>
      <c r="H899" s="12" t="s">
        <v>76</v>
      </c>
      <c r="I899" s="12" t="s">
        <v>486</v>
      </c>
      <c r="J899" s="37">
        <f>INDEX('Bảng Giá'!$C$3:$H$18,MATCH('Raw Data'!P899,'Bảng Giá'!$B$3:$B$18,0),MATCH('Raw Data'!M899,'Bảng Giá'!$C$2:$H$2,0))</f>
        <v>22500</v>
      </c>
      <c r="K899" s="12">
        <v>22700</v>
      </c>
      <c r="L899" s="36">
        <f t="shared" ref="L899:L962" si="84">E899-D899</f>
        <v>3.8724681365711149</v>
      </c>
      <c r="M899" t="str">
        <f>'References data'!H900</f>
        <v>Nội Vùng</v>
      </c>
      <c r="N899">
        <f t="shared" ref="N899:N962" si="85">G899/1000</f>
        <v>0.6</v>
      </c>
      <c r="O899">
        <f t="shared" ref="O899:O962" si="86">J899-K899</f>
        <v>-200</v>
      </c>
      <c r="P899" t="str">
        <f>IF(AND(N899&gt;0,N899&lt;=0.05),'Bảng Giá'!$B$3,IF(AND(N899&lt;=0.1,N899&gt;0.05),'Bảng Giá'!$B$4,IF(AND('Raw Data'!N899&gt;0.1,'Raw Data'!N899&lt;=0.25),'Bảng Giá'!$B$5,IF(AND('Raw Data'!N899&gt;0.25,'Raw Data'!N899&lt;=0.5),'Bảng Giá'!$B$6,IF(AND('Raw Data'!N899&gt;0.5,'Raw Data'!N899&lt;=1),'Bảng Giá'!$B$7,IF(AND('Raw Data'!N899&gt;1,'Raw Data'!N899&lt;=1.5),'Bảng Giá'!$B$8,IF(AND('Raw Data'!N899&gt;1.5,'Raw Data'!N899&lt;=2),'Bảng Giá'!$B$9,IF(AND('Raw Data'!N899&gt;2,'Raw Data'!N899&lt;=2.5),'Bảng Giá'!$B$10,IF(AND('Raw Data'!N899&gt;2.5,'Raw Data'!N899&lt;=3),'Bảng Giá'!$B$11,IF(AND('Raw Data'!N899&gt;3,'Raw Data'!N899&lt;=3.5),'Bảng Giá'!$B$12,IF(AND('Raw Data'!N899&gt;3.5,'Raw Data'!N899&lt;=4),'Bảng Giá'!$B$13,IF(AND('Raw Data'!N899&gt;4,'Raw Data'!N899&lt;=4.5),'Bảng Giá'!$B$14,IF(AND('Raw Data'!N899&gt;4.5,'Raw Data'!N899&lt;=5),'Bảng Giá'!$B$15,IF(AND('Raw Data'!N899&gt;5,'Raw Data'!N899&lt;=5.5),'Bảng Giá'!$B$16,IF(AND('Raw Data'!N899&gt;5.5,'Raw Data'!N899&lt;=6),'Bảng Giá'!$B$17,'Bảng Giá'!$B$18)))))))))))))))</f>
        <v>0.5&lt;x&lt;=1</v>
      </c>
      <c r="Q899" s="48">
        <f t="shared" ref="Q899:Q962" si="87">O899/K899</f>
        <v>-8.8105726872246704E-3</v>
      </c>
      <c r="R899">
        <f t="shared" ref="R899:R962" si="88">J899+(J899*0.2)</f>
        <v>27000</v>
      </c>
      <c r="S899">
        <f t="shared" ref="S899:S962" si="89">R899-K899</f>
        <v>4300</v>
      </c>
    </row>
    <row r="900" spans="1:19" x14ac:dyDescent="0.25">
      <c r="A900" s="12">
        <v>899</v>
      </c>
      <c r="B900" s="12" t="s">
        <v>293</v>
      </c>
      <c r="C900" s="18">
        <v>31677136932254</v>
      </c>
      <c r="D900" s="17">
        <v>43014.688945405091</v>
      </c>
      <c r="E900" s="23">
        <v>43017.50864861111</v>
      </c>
      <c r="F900" s="13" t="s">
        <v>302</v>
      </c>
      <c r="G900" s="24">
        <v>4870</v>
      </c>
      <c r="H900" s="12" t="s">
        <v>76</v>
      </c>
      <c r="I900" s="12" t="s">
        <v>117</v>
      </c>
      <c r="J900" s="37">
        <f>INDEX('Bảng Giá'!$C$3:$H$18,MATCH('Raw Data'!P900,'Bảng Giá'!$B$3:$B$18,0),MATCH('Raw Data'!M900,'Bảng Giá'!$C$2:$H$2,0))</f>
        <v>54000</v>
      </c>
      <c r="K900" s="12">
        <v>54300</v>
      </c>
      <c r="L900" s="36">
        <f t="shared" si="84"/>
        <v>2.8197032060197671</v>
      </c>
      <c r="M900" t="str">
        <f>'References data'!H901</f>
        <v>Nội Vùng</v>
      </c>
      <c r="N900">
        <f t="shared" si="85"/>
        <v>4.87</v>
      </c>
      <c r="O900">
        <f t="shared" si="86"/>
        <v>-300</v>
      </c>
      <c r="P900" t="str">
        <f>IF(AND(N900&gt;0,N900&lt;=0.05),'Bảng Giá'!$B$3,IF(AND(N900&lt;=0.1,N900&gt;0.05),'Bảng Giá'!$B$4,IF(AND('Raw Data'!N900&gt;0.1,'Raw Data'!N900&lt;=0.25),'Bảng Giá'!$B$5,IF(AND('Raw Data'!N900&gt;0.25,'Raw Data'!N900&lt;=0.5),'Bảng Giá'!$B$6,IF(AND('Raw Data'!N900&gt;0.5,'Raw Data'!N900&lt;=1),'Bảng Giá'!$B$7,IF(AND('Raw Data'!N900&gt;1,'Raw Data'!N900&lt;=1.5),'Bảng Giá'!$B$8,IF(AND('Raw Data'!N900&gt;1.5,'Raw Data'!N900&lt;=2),'Bảng Giá'!$B$9,IF(AND('Raw Data'!N900&gt;2,'Raw Data'!N900&lt;=2.5),'Bảng Giá'!$B$10,IF(AND('Raw Data'!N900&gt;2.5,'Raw Data'!N900&lt;=3),'Bảng Giá'!$B$11,IF(AND('Raw Data'!N900&gt;3,'Raw Data'!N900&lt;=3.5),'Bảng Giá'!$B$12,IF(AND('Raw Data'!N900&gt;3.5,'Raw Data'!N900&lt;=4),'Bảng Giá'!$B$13,IF(AND('Raw Data'!N900&gt;4,'Raw Data'!N900&lt;=4.5),'Bảng Giá'!$B$14,IF(AND('Raw Data'!N900&gt;4.5,'Raw Data'!N900&lt;=5),'Bảng Giá'!$B$15,IF(AND('Raw Data'!N900&gt;5,'Raw Data'!N900&lt;=5.5),'Bảng Giá'!$B$16,IF(AND('Raw Data'!N900&gt;5.5,'Raw Data'!N900&lt;=6),'Bảng Giá'!$B$17,'Bảng Giá'!$B$18)))))))))))))))</f>
        <v>4.5&lt;x&lt;=5</v>
      </c>
      <c r="Q900" s="48">
        <f t="shared" si="87"/>
        <v>-5.5248618784530384E-3</v>
      </c>
      <c r="R900">
        <f t="shared" si="88"/>
        <v>64800</v>
      </c>
      <c r="S900">
        <f t="shared" si="89"/>
        <v>10500</v>
      </c>
    </row>
    <row r="901" spans="1:19" x14ac:dyDescent="0.25">
      <c r="A901" s="12">
        <v>900</v>
      </c>
      <c r="B901" s="12" t="s">
        <v>293</v>
      </c>
      <c r="C901" s="18">
        <v>31677136979122</v>
      </c>
      <c r="D901" s="17">
        <v>43020.8596602662</v>
      </c>
      <c r="E901" s="23">
        <v>43022.73711357639</v>
      </c>
      <c r="F901" s="13" t="s">
        <v>302</v>
      </c>
      <c r="G901" s="24">
        <v>1450</v>
      </c>
      <c r="H901" s="12" t="s">
        <v>76</v>
      </c>
      <c r="I901" s="12" t="s">
        <v>487</v>
      </c>
      <c r="J901" s="37">
        <f>INDEX('Bảng Giá'!$C$3:$H$18,MATCH('Raw Data'!P901,'Bảng Giá'!$B$3:$B$18,0),MATCH('Raw Data'!M901,'Bảng Giá'!$C$2:$H$2,0))</f>
        <v>27500</v>
      </c>
      <c r="K901" s="12">
        <v>27700</v>
      </c>
      <c r="L901" s="36">
        <f t="shared" si="84"/>
        <v>1.877453310189594</v>
      </c>
      <c r="M901" t="str">
        <f>'References data'!H902</f>
        <v>Nội Vùng</v>
      </c>
      <c r="N901">
        <f t="shared" si="85"/>
        <v>1.45</v>
      </c>
      <c r="O901">
        <f t="shared" si="86"/>
        <v>-200</v>
      </c>
      <c r="P901" t="str">
        <f>IF(AND(N901&gt;0,N901&lt;=0.05),'Bảng Giá'!$B$3,IF(AND(N901&lt;=0.1,N901&gt;0.05),'Bảng Giá'!$B$4,IF(AND('Raw Data'!N901&gt;0.1,'Raw Data'!N901&lt;=0.25),'Bảng Giá'!$B$5,IF(AND('Raw Data'!N901&gt;0.25,'Raw Data'!N901&lt;=0.5),'Bảng Giá'!$B$6,IF(AND('Raw Data'!N901&gt;0.5,'Raw Data'!N901&lt;=1),'Bảng Giá'!$B$7,IF(AND('Raw Data'!N901&gt;1,'Raw Data'!N901&lt;=1.5),'Bảng Giá'!$B$8,IF(AND('Raw Data'!N901&gt;1.5,'Raw Data'!N901&lt;=2),'Bảng Giá'!$B$9,IF(AND('Raw Data'!N901&gt;2,'Raw Data'!N901&lt;=2.5),'Bảng Giá'!$B$10,IF(AND('Raw Data'!N901&gt;2.5,'Raw Data'!N901&lt;=3),'Bảng Giá'!$B$11,IF(AND('Raw Data'!N901&gt;3,'Raw Data'!N901&lt;=3.5),'Bảng Giá'!$B$12,IF(AND('Raw Data'!N901&gt;3.5,'Raw Data'!N901&lt;=4),'Bảng Giá'!$B$13,IF(AND('Raw Data'!N901&gt;4,'Raw Data'!N901&lt;=4.5),'Bảng Giá'!$B$14,IF(AND('Raw Data'!N901&gt;4.5,'Raw Data'!N901&lt;=5),'Bảng Giá'!$B$15,IF(AND('Raw Data'!N901&gt;5,'Raw Data'!N901&lt;=5.5),'Bảng Giá'!$B$16,IF(AND('Raw Data'!N901&gt;5.5,'Raw Data'!N901&lt;=6),'Bảng Giá'!$B$17,'Bảng Giá'!$B$18)))))))))))))))</f>
        <v>1&lt;x&lt;=1.5</v>
      </c>
      <c r="Q901" s="48">
        <f t="shared" si="87"/>
        <v>-7.2202166064981952E-3</v>
      </c>
      <c r="R901">
        <f t="shared" si="88"/>
        <v>33000</v>
      </c>
      <c r="S901">
        <f t="shared" si="89"/>
        <v>5300</v>
      </c>
    </row>
    <row r="902" spans="1:19" x14ac:dyDescent="0.25">
      <c r="A902" s="12">
        <v>901</v>
      </c>
      <c r="B902" s="12" t="s">
        <v>293</v>
      </c>
      <c r="C902" s="18">
        <v>31677136979965</v>
      </c>
      <c r="D902" s="17">
        <v>43020.859656168985</v>
      </c>
      <c r="E902" s="23">
        <v>43022.574457754628</v>
      </c>
      <c r="F902" s="13" t="s">
        <v>302</v>
      </c>
      <c r="G902" s="24">
        <v>250</v>
      </c>
      <c r="H902" s="12" t="s">
        <v>76</v>
      </c>
      <c r="I902" s="12" t="s">
        <v>169</v>
      </c>
      <c r="J902" s="37">
        <f>INDEX('Bảng Giá'!$C$3:$H$18,MATCH('Raw Data'!P902,'Bảng Giá'!$B$3:$B$18,0),MATCH('Raw Data'!M902,'Bảng Giá'!$C$2:$H$2,0))</f>
        <v>20000</v>
      </c>
      <c r="K902" s="12">
        <v>20100</v>
      </c>
      <c r="L902" s="36">
        <f t="shared" si="84"/>
        <v>1.7148015856437269</v>
      </c>
      <c r="M902" t="str">
        <f>'References data'!H903</f>
        <v>Nội Vùng</v>
      </c>
      <c r="N902">
        <f t="shared" si="85"/>
        <v>0.25</v>
      </c>
      <c r="O902">
        <f t="shared" si="86"/>
        <v>-100</v>
      </c>
      <c r="P902" t="str">
        <f>IF(AND(N902&gt;0,N902&lt;=0.05),'Bảng Giá'!$B$3,IF(AND(N902&lt;=0.1,N902&gt;0.05),'Bảng Giá'!$B$4,IF(AND('Raw Data'!N902&gt;0.1,'Raw Data'!N902&lt;=0.25),'Bảng Giá'!$B$5,IF(AND('Raw Data'!N902&gt;0.25,'Raw Data'!N902&lt;=0.5),'Bảng Giá'!$B$6,IF(AND('Raw Data'!N902&gt;0.5,'Raw Data'!N902&lt;=1),'Bảng Giá'!$B$7,IF(AND('Raw Data'!N902&gt;1,'Raw Data'!N902&lt;=1.5),'Bảng Giá'!$B$8,IF(AND('Raw Data'!N902&gt;1.5,'Raw Data'!N902&lt;=2),'Bảng Giá'!$B$9,IF(AND('Raw Data'!N902&gt;2,'Raw Data'!N902&lt;=2.5),'Bảng Giá'!$B$10,IF(AND('Raw Data'!N902&gt;2.5,'Raw Data'!N902&lt;=3),'Bảng Giá'!$B$11,IF(AND('Raw Data'!N902&gt;3,'Raw Data'!N902&lt;=3.5),'Bảng Giá'!$B$12,IF(AND('Raw Data'!N902&gt;3.5,'Raw Data'!N902&lt;=4),'Bảng Giá'!$B$13,IF(AND('Raw Data'!N902&gt;4,'Raw Data'!N902&lt;=4.5),'Bảng Giá'!$B$14,IF(AND('Raw Data'!N902&gt;4.5,'Raw Data'!N902&lt;=5),'Bảng Giá'!$B$15,IF(AND('Raw Data'!N902&gt;5,'Raw Data'!N902&lt;=5.5),'Bảng Giá'!$B$16,IF(AND('Raw Data'!N902&gt;5.5,'Raw Data'!N902&lt;=6),'Bảng Giá'!$B$17,'Bảng Giá'!$B$18)))))))))))))))</f>
        <v>0.1&lt;x&lt;=0.25</v>
      </c>
      <c r="Q902" s="48">
        <f t="shared" si="87"/>
        <v>-4.9751243781094526E-3</v>
      </c>
      <c r="R902">
        <f t="shared" si="88"/>
        <v>24000</v>
      </c>
      <c r="S902">
        <f t="shared" si="89"/>
        <v>3900</v>
      </c>
    </row>
    <row r="903" spans="1:19" x14ac:dyDescent="0.25">
      <c r="A903" s="12">
        <v>902</v>
      </c>
      <c r="B903" s="12" t="s">
        <v>293</v>
      </c>
      <c r="C903" s="18">
        <v>31677136991409</v>
      </c>
      <c r="D903" s="17">
        <v>43020.974088692128</v>
      </c>
      <c r="E903" s="23">
        <v>43022.595581134257</v>
      </c>
      <c r="F903" s="13" t="s">
        <v>302</v>
      </c>
      <c r="G903" s="24">
        <v>630</v>
      </c>
      <c r="H903" s="12" t="s">
        <v>76</v>
      </c>
      <c r="I903" s="12" t="s">
        <v>276</v>
      </c>
      <c r="J903" s="37">
        <f>INDEX('Bảng Giá'!$C$3:$H$18,MATCH('Raw Data'!P903,'Bảng Giá'!$B$3:$B$18,0),MATCH('Raw Data'!M903,'Bảng Giá'!$C$2:$H$2,0))</f>
        <v>32500</v>
      </c>
      <c r="K903" s="12">
        <v>31700</v>
      </c>
      <c r="L903" s="36">
        <f t="shared" si="84"/>
        <v>1.621492442129238</v>
      </c>
      <c r="M903" t="str">
        <f>'References data'!H904</f>
        <v>Liên Vùng</v>
      </c>
      <c r="N903">
        <f t="shared" si="85"/>
        <v>0.63</v>
      </c>
      <c r="O903">
        <f t="shared" si="86"/>
        <v>800</v>
      </c>
      <c r="P903" t="str">
        <f>IF(AND(N903&gt;0,N903&lt;=0.05),'Bảng Giá'!$B$3,IF(AND(N903&lt;=0.1,N903&gt;0.05),'Bảng Giá'!$B$4,IF(AND('Raw Data'!N903&gt;0.1,'Raw Data'!N903&lt;=0.25),'Bảng Giá'!$B$5,IF(AND('Raw Data'!N903&gt;0.25,'Raw Data'!N903&lt;=0.5),'Bảng Giá'!$B$6,IF(AND('Raw Data'!N903&gt;0.5,'Raw Data'!N903&lt;=1),'Bảng Giá'!$B$7,IF(AND('Raw Data'!N903&gt;1,'Raw Data'!N903&lt;=1.5),'Bảng Giá'!$B$8,IF(AND('Raw Data'!N903&gt;1.5,'Raw Data'!N903&lt;=2),'Bảng Giá'!$B$9,IF(AND('Raw Data'!N903&gt;2,'Raw Data'!N903&lt;=2.5),'Bảng Giá'!$B$10,IF(AND('Raw Data'!N903&gt;2.5,'Raw Data'!N903&lt;=3),'Bảng Giá'!$B$11,IF(AND('Raw Data'!N903&gt;3,'Raw Data'!N903&lt;=3.5),'Bảng Giá'!$B$12,IF(AND('Raw Data'!N903&gt;3.5,'Raw Data'!N903&lt;=4),'Bảng Giá'!$B$13,IF(AND('Raw Data'!N903&gt;4,'Raw Data'!N903&lt;=4.5),'Bảng Giá'!$B$14,IF(AND('Raw Data'!N903&gt;4.5,'Raw Data'!N903&lt;=5),'Bảng Giá'!$B$15,IF(AND('Raw Data'!N903&gt;5,'Raw Data'!N903&lt;=5.5),'Bảng Giá'!$B$16,IF(AND('Raw Data'!N903&gt;5.5,'Raw Data'!N903&lt;=6),'Bảng Giá'!$B$17,'Bảng Giá'!$B$18)))))))))))))))</f>
        <v>0.5&lt;x&lt;=1</v>
      </c>
      <c r="Q903" s="48">
        <f t="shared" si="87"/>
        <v>2.5236593059936908E-2</v>
      </c>
      <c r="R903">
        <f t="shared" si="88"/>
        <v>39000</v>
      </c>
      <c r="S903">
        <f t="shared" si="89"/>
        <v>7300</v>
      </c>
    </row>
    <row r="904" spans="1:19" x14ac:dyDescent="0.25">
      <c r="A904" s="12">
        <v>903</v>
      </c>
      <c r="B904" s="12" t="s">
        <v>293</v>
      </c>
      <c r="C904" s="18">
        <v>31677136990561</v>
      </c>
      <c r="D904" s="17">
        <v>43020.923656678242</v>
      </c>
      <c r="E904" s="23">
        <v>43022.770169791664</v>
      </c>
      <c r="F904" s="13" t="s">
        <v>302</v>
      </c>
      <c r="G904" s="24">
        <v>580</v>
      </c>
      <c r="H904" s="12" t="s">
        <v>76</v>
      </c>
      <c r="I904" s="12" t="s">
        <v>488</v>
      </c>
      <c r="J904" s="37">
        <f>INDEX('Bảng Giá'!$C$3:$H$18,MATCH('Raw Data'!P904,'Bảng Giá'!$B$3:$B$18,0),MATCH('Raw Data'!M904,'Bảng Giá'!$C$2:$H$2,0))</f>
        <v>22500</v>
      </c>
      <c r="K904" s="12">
        <v>22700</v>
      </c>
      <c r="L904" s="36">
        <f t="shared" si="84"/>
        <v>1.846513113421679</v>
      </c>
      <c r="M904" t="str">
        <f>'References data'!H905</f>
        <v>Nội Vùng</v>
      </c>
      <c r="N904">
        <f t="shared" si="85"/>
        <v>0.57999999999999996</v>
      </c>
      <c r="O904">
        <f t="shared" si="86"/>
        <v>-200</v>
      </c>
      <c r="P904" t="str">
        <f>IF(AND(N904&gt;0,N904&lt;=0.05),'Bảng Giá'!$B$3,IF(AND(N904&lt;=0.1,N904&gt;0.05),'Bảng Giá'!$B$4,IF(AND('Raw Data'!N904&gt;0.1,'Raw Data'!N904&lt;=0.25),'Bảng Giá'!$B$5,IF(AND('Raw Data'!N904&gt;0.25,'Raw Data'!N904&lt;=0.5),'Bảng Giá'!$B$6,IF(AND('Raw Data'!N904&gt;0.5,'Raw Data'!N904&lt;=1),'Bảng Giá'!$B$7,IF(AND('Raw Data'!N904&gt;1,'Raw Data'!N904&lt;=1.5),'Bảng Giá'!$B$8,IF(AND('Raw Data'!N904&gt;1.5,'Raw Data'!N904&lt;=2),'Bảng Giá'!$B$9,IF(AND('Raw Data'!N904&gt;2,'Raw Data'!N904&lt;=2.5),'Bảng Giá'!$B$10,IF(AND('Raw Data'!N904&gt;2.5,'Raw Data'!N904&lt;=3),'Bảng Giá'!$B$11,IF(AND('Raw Data'!N904&gt;3,'Raw Data'!N904&lt;=3.5),'Bảng Giá'!$B$12,IF(AND('Raw Data'!N904&gt;3.5,'Raw Data'!N904&lt;=4),'Bảng Giá'!$B$13,IF(AND('Raw Data'!N904&gt;4,'Raw Data'!N904&lt;=4.5),'Bảng Giá'!$B$14,IF(AND('Raw Data'!N904&gt;4.5,'Raw Data'!N904&lt;=5),'Bảng Giá'!$B$15,IF(AND('Raw Data'!N904&gt;5,'Raw Data'!N904&lt;=5.5),'Bảng Giá'!$B$16,IF(AND('Raw Data'!N904&gt;5.5,'Raw Data'!N904&lt;=6),'Bảng Giá'!$B$17,'Bảng Giá'!$B$18)))))))))))))))</f>
        <v>0.5&lt;x&lt;=1</v>
      </c>
      <c r="Q904" s="48">
        <f t="shared" si="87"/>
        <v>-8.8105726872246704E-3</v>
      </c>
      <c r="R904">
        <f t="shared" si="88"/>
        <v>27000</v>
      </c>
      <c r="S904">
        <f t="shared" si="89"/>
        <v>4300</v>
      </c>
    </row>
    <row r="905" spans="1:19" x14ac:dyDescent="0.25">
      <c r="A905" s="12">
        <v>904</v>
      </c>
      <c r="B905" s="12" t="s">
        <v>293</v>
      </c>
      <c r="C905" s="18">
        <v>31677136991970</v>
      </c>
      <c r="D905" s="17">
        <v>43020.97411855324</v>
      </c>
      <c r="E905" s="23">
        <v>43022.504786805555</v>
      </c>
      <c r="F905" s="13" t="s">
        <v>302</v>
      </c>
      <c r="G905" s="24">
        <v>3000</v>
      </c>
      <c r="H905" s="12" t="s">
        <v>76</v>
      </c>
      <c r="I905" s="12" t="s">
        <v>117</v>
      </c>
      <c r="J905" s="37">
        <f>INDEX('Bảng Giá'!$C$3:$H$18,MATCH('Raw Data'!P905,'Bảng Giá'!$B$3:$B$18,0),MATCH('Raw Data'!M905,'Bảng Giá'!$C$2:$H$2,0))</f>
        <v>42500</v>
      </c>
      <c r="K905" s="12">
        <v>47800</v>
      </c>
      <c r="L905" s="36">
        <f t="shared" si="84"/>
        <v>1.5306682523150812</v>
      </c>
      <c r="M905" t="str">
        <f>'References data'!H906</f>
        <v>Nội Vùng</v>
      </c>
      <c r="N905">
        <f t="shared" si="85"/>
        <v>3</v>
      </c>
      <c r="O905">
        <f t="shared" si="86"/>
        <v>-5300</v>
      </c>
      <c r="P905" t="str">
        <f>IF(AND(N905&gt;0,N905&lt;=0.05),'Bảng Giá'!$B$3,IF(AND(N905&lt;=0.1,N905&gt;0.05),'Bảng Giá'!$B$4,IF(AND('Raw Data'!N905&gt;0.1,'Raw Data'!N905&lt;=0.25),'Bảng Giá'!$B$5,IF(AND('Raw Data'!N905&gt;0.25,'Raw Data'!N905&lt;=0.5),'Bảng Giá'!$B$6,IF(AND('Raw Data'!N905&gt;0.5,'Raw Data'!N905&lt;=1),'Bảng Giá'!$B$7,IF(AND('Raw Data'!N905&gt;1,'Raw Data'!N905&lt;=1.5),'Bảng Giá'!$B$8,IF(AND('Raw Data'!N905&gt;1.5,'Raw Data'!N905&lt;=2),'Bảng Giá'!$B$9,IF(AND('Raw Data'!N905&gt;2,'Raw Data'!N905&lt;=2.5),'Bảng Giá'!$B$10,IF(AND('Raw Data'!N905&gt;2.5,'Raw Data'!N905&lt;=3),'Bảng Giá'!$B$11,IF(AND('Raw Data'!N905&gt;3,'Raw Data'!N905&lt;=3.5),'Bảng Giá'!$B$12,IF(AND('Raw Data'!N905&gt;3.5,'Raw Data'!N905&lt;=4),'Bảng Giá'!$B$13,IF(AND('Raw Data'!N905&gt;4,'Raw Data'!N905&lt;=4.5),'Bảng Giá'!$B$14,IF(AND('Raw Data'!N905&gt;4.5,'Raw Data'!N905&lt;=5),'Bảng Giá'!$B$15,IF(AND('Raw Data'!N905&gt;5,'Raw Data'!N905&lt;=5.5),'Bảng Giá'!$B$16,IF(AND('Raw Data'!N905&gt;5.5,'Raw Data'!N905&lt;=6),'Bảng Giá'!$B$17,'Bảng Giá'!$B$18)))))))))))))))</f>
        <v>2.5&lt;x&lt;=3</v>
      </c>
      <c r="Q905" s="48">
        <f t="shared" si="87"/>
        <v>-0.11087866108786611</v>
      </c>
      <c r="R905">
        <f t="shared" si="88"/>
        <v>51000</v>
      </c>
      <c r="S905">
        <f t="shared" si="89"/>
        <v>3200</v>
      </c>
    </row>
    <row r="906" spans="1:19" x14ac:dyDescent="0.25">
      <c r="A906" s="12">
        <v>905</v>
      </c>
      <c r="B906" s="12" t="s">
        <v>293</v>
      </c>
      <c r="C906" s="18">
        <v>31677136991805</v>
      </c>
      <c r="D906" s="17">
        <v>43020.974159953701</v>
      </c>
      <c r="E906" s="23">
        <v>43022.526127395831</v>
      </c>
      <c r="F906" s="13" t="s">
        <v>302</v>
      </c>
      <c r="G906" s="24">
        <v>350</v>
      </c>
      <c r="H906" s="12" t="s">
        <v>76</v>
      </c>
      <c r="I906" s="12" t="s">
        <v>189</v>
      </c>
      <c r="J906" s="37">
        <f>INDEX('Bảng Giá'!$C$3:$H$18,MATCH('Raw Data'!P906,'Bảng Giá'!$B$3:$B$18,0),MATCH('Raw Data'!M906,'Bảng Giá'!$C$2:$H$2,0))</f>
        <v>20000</v>
      </c>
      <c r="K906" s="12">
        <v>20100</v>
      </c>
      <c r="L906" s="36">
        <f t="shared" si="84"/>
        <v>1.5519674421302625</v>
      </c>
      <c r="M906" t="str">
        <f>'References data'!H907</f>
        <v>Nội Vùng</v>
      </c>
      <c r="N906">
        <f t="shared" si="85"/>
        <v>0.35</v>
      </c>
      <c r="O906">
        <f t="shared" si="86"/>
        <v>-100</v>
      </c>
      <c r="P906" t="str">
        <f>IF(AND(N906&gt;0,N906&lt;=0.05),'Bảng Giá'!$B$3,IF(AND(N906&lt;=0.1,N906&gt;0.05),'Bảng Giá'!$B$4,IF(AND('Raw Data'!N906&gt;0.1,'Raw Data'!N906&lt;=0.25),'Bảng Giá'!$B$5,IF(AND('Raw Data'!N906&gt;0.25,'Raw Data'!N906&lt;=0.5),'Bảng Giá'!$B$6,IF(AND('Raw Data'!N906&gt;0.5,'Raw Data'!N906&lt;=1),'Bảng Giá'!$B$7,IF(AND('Raw Data'!N906&gt;1,'Raw Data'!N906&lt;=1.5),'Bảng Giá'!$B$8,IF(AND('Raw Data'!N906&gt;1.5,'Raw Data'!N906&lt;=2),'Bảng Giá'!$B$9,IF(AND('Raw Data'!N906&gt;2,'Raw Data'!N906&lt;=2.5),'Bảng Giá'!$B$10,IF(AND('Raw Data'!N906&gt;2.5,'Raw Data'!N906&lt;=3),'Bảng Giá'!$B$11,IF(AND('Raw Data'!N906&gt;3,'Raw Data'!N906&lt;=3.5),'Bảng Giá'!$B$12,IF(AND('Raw Data'!N906&gt;3.5,'Raw Data'!N906&lt;=4),'Bảng Giá'!$B$13,IF(AND('Raw Data'!N906&gt;4,'Raw Data'!N906&lt;=4.5),'Bảng Giá'!$B$14,IF(AND('Raw Data'!N906&gt;4.5,'Raw Data'!N906&lt;=5),'Bảng Giá'!$B$15,IF(AND('Raw Data'!N906&gt;5,'Raw Data'!N906&lt;=5.5),'Bảng Giá'!$B$16,IF(AND('Raw Data'!N906&gt;5.5,'Raw Data'!N906&lt;=6),'Bảng Giá'!$B$17,'Bảng Giá'!$B$18)))))))))))))))</f>
        <v>0.25&lt;x&lt;=0.5</v>
      </c>
      <c r="Q906" s="48">
        <f t="shared" si="87"/>
        <v>-4.9751243781094526E-3</v>
      </c>
      <c r="R906">
        <f t="shared" si="88"/>
        <v>24000</v>
      </c>
      <c r="S906">
        <f t="shared" si="89"/>
        <v>3900</v>
      </c>
    </row>
    <row r="907" spans="1:19" x14ac:dyDescent="0.25">
      <c r="A907" s="12">
        <v>906</v>
      </c>
      <c r="B907" s="12" t="s">
        <v>293</v>
      </c>
      <c r="C907" s="18">
        <v>31677136992236</v>
      </c>
      <c r="D907" s="17">
        <v>43020.974089699077</v>
      </c>
      <c r="E907" s="23">
        <v>43022.497584490739</v>
      </c>
      <c r="F907" s="13" t="s">
        <v>302</v>
      </c>
      <c r="G907" s="24">
        <v>200</v>
      </c>
      <c r="H907" s="12" t="s">
        <v>76</v>
      </c>
      <c r="I907" s="12" t="s">
        <v>178</v>
      </c>
      <c r="J907" s="37">
        <f>INDEX('Bảng Giá'!$C$3:$H$18,MATCH('Raw Data'!P907,'Bảng Giá'!$B$3:$B$18,0),MATCH('Raw Data'!M907,'Bảng Giá'!$C$2:$H$2,0))</f>
        <v>20000</v>
      </c>
      <c r="K907" s="12">
        <v>20100</v>
      </c>
      <c r="L907" s="36">
        <f t="shared" si="84"/>
        <v>1.5234947916615056</v>
      </c>
      <c r="M907" t="str">
        <f>'References data'!H908</f>
        <v>Nội Vùng</v>
      </c>
      <c r="N907">
        <f t="shared" si="85"/>
        <v>0.2</v>
      </c>
      <c r="O907">
        <f t="shared" si="86"/>
        <v>-100</v>
      </c>
      <c r="P907" t="str">
        <f>IF(AND(N907&gt;0,N907&lt;=0.05),'Bảng Giá'!$B$3,IF(AND(N907&lt;=0.1,N907&gt;0.05),'Bảng Giá'!$B$4,IF(AND('Raw Data'!N907&gt;0.1,'Raw Data'!N907&lt;=0.25),'Bảng Giá'!$B$5,IF(AND('Raw Data'!N907&gt;0.25,'Raw Data'!N907&lt;=0.5),'Bảng Giá'!$B$6,IF(AND('Raw Data'!N907&gt;0.5,'Raw Data'!N907&lt;=1),'Bảng Giá'!$B$7,IF(AND('Raw Data'!N907&gt;1,'Raw Data'!N907&lt;=1.5),'Bảng Giá'!$B$8,IF(AND('Raw Data'!N907&gt;1.5,'Raw Data'!N907&lt;=2),'Bảng Giá'!$B$9,IF(AND('Raw Data'!N907&gt;2,'Raw Data'!N907&lt;=2.5),'Bảng Giá'!$B$10,IF(AND('Raw Data'!N907&gt;2.5,'Raw Data'!N907&lt;=3),'Bảng Giá'!$B$11,IF(AND('Raw Data'!N907&gt;3,'Raw Data'!N907&lt;=3.5),'Bảng Giá'!$B$12,IF(AND('Raw Data'!N907&gt;3.5,'Raw Data'!N907&lt;=4),'Bảng Giá'!$B$13,IF(AND('Raw Data'!N907&gt;4,'Raw Data'!N907&lt;=4.5),'Bảng Giá'!$B$14,IF(AND('Raw Data'!N907&gt;4.5,'Raw Data'!N907&lt;=5),'Bảng Giá'!$B$15,IF(AND('Raw Data'!N907&gt;5,'Raw Data'!N907&lt;=5.5),'Bảng Giá'!$B$16,IF(AND('Raw Data'!N907&gt;5.5,'Raw Data'!N907&lt;=6),'Bảng Giá'!$B$17,'Bảng Giá'!$B$18)))))))))))))))</f>
        <v>0.1&lt;x&lt;=0.25</v>
      </c>
      <c r="Q907" s="48">
        <f t="shared" si="87"/>
        <v>-4.9751243781094526E-3</v>
      </c>
      <c r="R907">
        <f t="shared" si="88"/>
        <v>24000</v>
      </c>
      <c r="S907">
        <f t="shared" si="89"/>
        <v>3900</v>
      </c>
    </row>
    <row r="908" spans="1:19" x14ac:dyDescent="0.25">
      <c r="A908" s="12">
        <v>907</v>
      </c>
      <c r="B908" s="12" t="s">
        <v>293</v>
      </c>
      <c r="C908" s="18">
        <v>31677136991266</v>
      </c>
      <c r="D908" s="17">
        <v>43021.399982488423</v>
      </c>
      <c r="E908" s="23">
        <v>43022.503906365739</v>
      </c>
      <c r="F908" s="13" t="s">
        <v>302</v>
      </c>
      <c r="G908" s="24">
        <v>3500</v>
      </c>
      <c r="H908" s="12" t="s">
        <v>76</v>
      </c>
      <c r="I908" s="12" t="s">
        <v>449</v>
      </c>
      <c r="J908" s="37">
        <f>INDEX('Bảng Giá'!$C$3:$H$18,MATCH('Raw Data'!P908,'Bảng Giá'!$B$3:$B$18,0),MATCH('Raw Data'!M908,'Bảng Giá'!$C$2:$H$2,0))</f>
        <v>47500</v>
      </c>
      <c r="K908" s="12">
        <v>51800</v>
      </c>
      <c r="L908" s="36">
        <f t="shared" si="84"/>
        <v>1.1039238773155375</v>
      </c>
      <c r="M908" t="str">
        <f>'References data'!H909</f>
        <v>Nội Vùng</v>
      </c>
      <c r="N908">
        <f t="shared" si="85"/>
        <v>3.5</v>
      </c>
      <c r="O908">
        <f t="shared" si="86"/>
        <v>-4300</v>
      </c>
      <c r="P908" t="str">
        <f>IF(AND(N908&gt;0,N908&lt;=0.05),'Bảng Giá'!$B$3,IF(AND(N908&lt;=0.1,N908&gt;0.05),'Bảng Giá'!$B$4,IF(AND('Raw Data'!N908&gt;0.1,'Raw Data'!N908&lt;=0.25),'Bảng Giá'!$B$5,IF(AND('Raw Data'!N908&gt;0.25,'Raw Data'!N908&lt;=0.5),'Bảng Giá'!$B$6,IF(AND('Raw Data'!N908&gt;0.5,'Raw Data'!N908&lt;=1),'Bảng Giá'!$B$7,IF(AND('Raw Data'!N908&gt;1,'Raw Data'!N908&lt;=1.5),'Bảng Giá'!$B$8,IF(AND('Raw Data'!N908&gt;1.5,'Raw Data'!N908&lt;=2),'Bảng Giá'!$B$9,IF(AND('Raw Data'!N908&gt;2,'Raw Data'!N908&lt;=2.5),'Bảng Giá'!$B$10,IF(AND('Raw Data'!N908&gt;2.5,'Raw Data'!N908&lt;=3),'Bảng Giá'!$B$11,IF(AND('Raw Data'!N908&gt;3,'Raw Data'!N908&lt;=3.5),'Bảng Giá'!$B$12,IF(AND('Raw Data'!N908&gt;3.5,'Raw Data'!N908&lt;=4),'Bảng Giá'!$B$13,IF(AND('Raw Data'!N908&gt;4,'Raw Data'!N908&lt;=4.5),'Bảng Giá'!$B$14,IF(AND('Raw Data'!N908&gt;4.5,'Raw Data'!N908&lt;=5),'Bảng Giá'!$B$15,IF(AND('Raw Data'!N908&gt;5,'Raw Data'!N908&lt;=5.5),'Bảng Giá'!$B$16,IF(AND('Raw Data'!N908&gt;5.5,'Raw Data'!N908&lt;=6),'Bảng Giá'!$B$17,'Bảng Giá'!$B$18)))))))))))))))</f>
        <v>3&lt;x&lt;=3.5</v>
      </c>
      <c r="Q908" s="48">
        <f t="shared" si="87"/>
        <v>-8.3011583011583012E-2</v>
      </c>
      <c r="R908">
        <f t="shared" si="88"/>
        <v>57000</v>
      </c>
      <c r="S908">
        <f t="shared" si="89"/>
        <v>5200</v>
      </c>
    </row>
    <row r="909" spans="1:19" x14ac:dyDescent="0.25">
      <c r="A909" s="12">
        <v>908</v>
      </c>
      <c r="B909" s="12" t="s">
        <v>293</v>
      </c>
      <c r="C909" s="18">
        <v>31677136990578</v>
      </c>
      <c r="D909" s="17">
        <v>43021.399989849539</v>
      </c>
      <c r="E909" s="23">
        <v>43022.547829363422</v>
      </c>
      <c r="F909" s="13" t="s">
        <v>302</v>
      </c>
      <c r="G909" s="24">
        <v>590</v>
      </c>
      <c r="H909" s="12" t="s">
        <v>76</v>
      </c>
      <c r="I909" s="12" t="s">
        <v>489</v>
      </c>
      <c r="J909" s="37">
        <f>INDEX('Bảng Giá'!$C$3:$H$18,MATCH('Raw Data'!P909,'Bảng Giá'!$B$3:$B$18,0),MATCH('Raw Data'!M909,'Bảng Giá'!$C$2:$H$2,0))</f>
        <v>22500</v>
      </c>
      <c r="K909" s="12">
        <v>22700</v>
      </c>
      <c r="L909" s="36">
        <f t="shared" si="84"/>
        <v>1.1478395138838096</v>
      </c>
      <c r="M909" t="str">
        <f>'References data'!H910</f>
        <v>Nội Vùng</v>
      </c>
      <c r="N909">
        <f t="shared" si="85"/>
        <v>0.59</v>
      </c>
      <c r="O909">
        <f t="shared" si="86"/>
        <v>-200</v>
      </c>
      <c r="P909" t="str">
        <f>IF(AND(N909&gt;0,N909&lt;=0.05),'Bảng Giá'!$B$3,IF(AND(N909&lt;=0.1,N909&gt;0.05),'Bảng Giá'!$B$4,IF(AND('Raw Data'!N909&gt;0.1,'Raw Data'!N909&lt;=0.25),'Bảng Giá'!$B$5,IF(AND('Raw Data'!N909&gt;0.25,'Raw Data'!N909&lt;=0.5),'Bảng Giá'!$B$6,IF(AND('Raw Data'!N909&gt;0.5,'Raw Data'!N909&lt;=1),'Bảng Giá'!$B$7,IF(AND('Raw Data'!N909&gt;1,'Raw Data'!N909&lt;=1.5),'Bảng Giá'!$B$8,IF(AND('Raw Data'!N909&gt;1.5,'Raw Data'!N909&lt;=2),'Bảng Giá'!$B$9,IF(AND('Raw Data'!N909&gt;2,'Raw Data'!N909&lt;=2.5),'Bảng Giá'!$B$10,IF(AND('Raw Data'!N909&gt;2.5,'Raw Data'!N909&lt;=3),'Bảng Giá'!$B$11,IF(AND('Raw Data'!N909&gt;3,'Raw Data'!N909&lt;=3.5),'Bảng Giá'!$B$12,IF(AND('Raw Data'!N909&gt;3.5,'Raw Data'!N909&lt;=4),'Bảng Giá'!$B$13,IF(AND('Raw Data'!N909&gt;4,'Raw Data'!N909&lt;=4.5),'Bảng Giá'!$B$14,IF(AND('Raw Data'!N909&gt;4.5,'Raw Data'!N909&lt;=5),'Bảng Giá'!$B$15,IF(AND('Raw Data'!N909&gt;5,'Raw Data'!N909&lt;=5.5),'Bảng Giá'!$B$16,IF(AND('Raw Data'!N909&gt;5.5,'Raw Data'!N909&lt;=6),'Bảng Giá'!$B$17,'Bảng Giá'!$B$18)))))))))))))))</f>
        <v>0.5&lt;x&lt;=1</v>
      </c>
      <c r="Q909" s="48">
        <f t="shared" si="87"/>
        <v>-8.8105726872246704E-3</v>
      </c>
      <c r="R909">
        <f t="shared" si="88"/>
        <v>27000</v>
      </c>
      <c r="S909">
        <f t="shared" si="89"/>
        <v>4300</v>
      </c>
    </row>
    <row r="910" spans="1:19" x14ac:dyDescent="0.25">
      <c r="A910" s="12">
        <v>909</v>
      </c>
      <c r="B910" s="12" t="s">
        <v>293</v>
      </c>
      <c r="C910" s="18">
        <v>31677136977985</v>
      </c>
      <c r="D910" s="17">
        <v>43020.93761739583</v>
      </c>
      <c r="E910" s="23">
        <v>43022.906046180557</v>
      </c>
      <c r="F910" s="12" t="s">
        <v>321</v>
      </c>
      <c r="G910" s="24">
        <v>3500</v>
      </c>
      <c r="H910" s="12" t="s">
        <v>76</v>
      </c>
      <c r="I910" s="12" t="s">
        <v>490</v>
      </c>
      <c r="J910" s="37">
        <f>INDEX('Bảng Giá'!$C$3:$H$18,MATCH('Raw Data'!P910,'Bảng Giá'!$B$3:$B$18,0),MATCH('Raw Data'!M910,'Bảng Giá'!$C$2:$H$2,0))</f>
        <v>47500</v>
      </c>
      <c r="K910" s="12">
        <v>51800</v>
      </c>
      <c r="L910" s="36">
        <f t="shared" si="84"/>
        <v>1.9684287847267115</v>
      </c>
      <c r="M910" t="str">
        <f>'References data'!H911</f>
        <v>Nội Vùng</v>
      </c>
      <c r="N910">
        <f t="shared" si="85"/>
        <v>3.5</v>
      </c>
      <c r="O910">
        <f t="shared" si="86"/>
        <v>-4300</v>
      </c>
      <c r="P910" t="str">
        <f>IF(AND(N910&gt;0,N910&lt;=0.05),'Bảng Giá'!$B$3,IF(AND(N910&lt;=0.1,N910&gt;0.05),'Bảng Giá'!$B$4,IF(AND('Raw Data'!N910&gt;0.1,'Raw Data'!N910&lt;=0.25),'Bảng Giá'!$B$5,IF(AND('Raw Data'!N910&gt;0.25,'Raw Data'!N910&lt;=0.5),'Bảng Giá'!$B$6,IF(AND('Raw Data'!N910&gt;0.5,'Raw Data'!N910&lt;=1),'Bảng Giá'!$B$7,IF(AND('Raw Data'!N910&gt;1,'Raw Data'!N910&lt;=1.5),'Bảng Giá'!$B$8,IF(AND('Raw Data'!N910&gt;1.5,'Raw Data'!N910&lt;=2),'Bảng Giá'!$B$9,IF(AND('Raw Data'!N910&gt;2,'Raw Data'!N910&lt;=2.5),'Bảng Giá'!$B$10,IF(AND('Raw Data'!N910&gt;2.5,'Raw Data'!N910&lt;=3),'Bảng Giá'!$B$11,IF(AND('Raw Data'!N910&gt;3,'Raw Data'!N910&lt;=3.5),'Bảng Giá'!$B$12,IF(AND('Raw Data'!N910&gt;3.5,'Raw Data'!N910&lt;=4),'Bảng Giá'!$B$13,IF(AND('Raw Data'!N910&gt;4,'Raw Data'!N910&lt;=4.5),'Bảng Giá'!$B$14,IF(AND('Raw Data'!N910&gt;4.5,'Raw Data'!N910&lt;=5),'Bảng Giá'!$B$15,IF(AND('Raw Data'!N910&gt;5,'Raw Data'!N910&lt;=5.5),'Bảng Giá'!$B$16,IF(AND('Raw Data'!N910&gt;5.5,'Raw Data'!N910&lt;=6),'Bảng Giá'!$B$17,'Bảng Giá'!$B$18)))))))))))))))</f>
        <v>3&lt;x&lt;=3.5</v>
      </c>
      <c r="Q910" s="48">
        <f t="shared" si="87"/>
        <v>-8.3011583011583012E-2</v>
      </c>
      <c r="R910">
        <f t="shared" si="88"/>
        <v>57000</v>
      </c>
      <c r="S910">
        <f t="shared" si="89"/>
        <v>5200</v>
      </c>
    </row>
    <row r="911" spans="1:19" x14ac:dyDescent="0.25">
      <c r="A911" s="12">
        <v>910</v>
      </c>
      <c r="B911" s="12" t="s">
        <v>293</v>
      </c>
      <c r="C911" s="18">
        <v>31677136979990</v>
      </c>
      <c r="D911" s="17">
        <v>43020.859649687503</v>
      </c>
      <c r="E911" s="23">
        <v>43022.615010416666</v>
      </c>
      <c r="F911" s="13" t="s">
        <v>302</v>
      </c>
      <c r="G911" s="24">
        <v>3800</v>
      </c>
      <c r="H911" s="12" t="s">
        <v>76</v>
      </c>
      <c r="I911" s="12" t="s">
        <v>79</v>
      </c>
      <c r="J911" s="37">
        <f>INDEX('Bảng Giá'!$C$3:$H$18,MATCH('Raw Data'!P911,'Bảng Giá'!$B$3:$B$18,0),MATCH('Raw Data'!M911,'Bảng Giá'!$C$2:$H$2,0))</f>
        <v>51500</v>
      </c>
      <c r="K911" s="12">
        <v>51800</v>
      </c>
      <c r="L911" s="36">
        <f t="shared" si="84"/>
        <v>1.7553607291629305</v>
      </c>
      <c r="M911" t="str">
        <f>'References data'!H912</f>
        <v>Nội Vùng</v>
      </c>
      <c r="N911">
        <f t="shared" si="85"/>
        <v>3.8</v>
      </c>
      <c r="O911">
        <f t="shared" si="86"/>
        <v>-300</v>
      </c>
      <c r="P911" t="str">
        <f>IF(AND(N911&gt;0,N911&lt;=0.05),'Bảng Giá'!$B$3,IF(AND(N911&lt;=0.1,N911&gt;0.05),'Bảng Giá'!$B$4,IF(AND('Raw Data'!N911&gt;0.1,'Raw Data'!N911&lt;=0.25),'Bảng Giá'!$B$5,IF(AND('Raw Data'!N911&gt;0.25,'Raw Data'!N911&lt;=0.5),'Bảng Giá'!$B$6,IF(AND('Raw Data'!N911&gt;0.5,'Raw Data'!N911&lt;=1),'Bảng Giá'!$B$7,IF(AND('Raw Data'!N911&gt;1,'Raw Data'!N911&lt;=1.5),'Bảng Giá'!$B$8,IF(AND('Raw Data'!N911&gt;1.5,'Raw Data'!N911&lt;=2),'Bảng Giá'!$B$9,IF(AND('Raw Data'!N911&gt;2,'Raw Data'!N911&lt;=2.5),'Bảng Giá'!$B$10,IF(AND('Raw Data'!N911&gt;2.5,'Raw Data'!N911&lt;=3),'Bảng Giá'!$B$11,IF(AND('Raw Data'!N911&gt;3,'Raw Data'!N911&lt;=3.5),'Bảng Giá'!$B$12,IF(AND('Raw Data'!N911&gt;3.5,'Raw Data'!N911&lt;=4),'Bảng Giá'!$B$13,IF(AND('Raw Data'!N911&gt;4,'Raw Data'!N911&lt;=4.5),'Bảng Giá'!$B$14,IF(AND('Raw Data'!N911&gt;4.5,'Raw Data'!N911&lt;=5),'Bảng Giá'!$B$15,IF(AND('Raw Data'!N911&gt;5,'Raw Data'!N911&lt;=5.5),'Bảng Giá'!$B$16,IF(AND('Raw Data'!N911&gt;5.5,'Raw Data'!N911&lt;=6),'Bảng Giá'!$B$17,'Bảng Giá'!$B$18)))))))))))))))</f>
        <v>3.5&lt;x&lt;=4</v>
      </c>
      <c r="Q911" s="48">
        <f t="shared" si="87"/>
        <v>-5.7915057915057912E-3</v>
      </c>
      <c r="R911">
        <f t="shared" si="88"/>
        <v>61800</v>
      </c>
      <c r="S911">
        <f t="shared" si="89"/>
        <v>10000</v>
      </c>
    </row>
    <row r="912" spans="1:19" x14ac:dyDescent="0.25">
      <c r="A912" s="12">
        <v>911</v>
      </c>
      <c r="B912" s="12" t="s">
        <v>293</v>
      </c>
      <c r="C912" s="18">
        <v>31677136978297</v>
      </c>
      <c r="D912" s="17">
        <v>43020.973980983799</v>
      </c>
      <c r="E912" s="23">
        <v>43023.703996412034</v>
      </c>
      <c r="F912" s="13" t="s">
        <v>302</v>
      </c>
      <c r="G912" s="24">
        <v>450</v>
      </c>
      <c r="H912" s="12" t="s">
        <v>76</v>
      </c>
      <c r="I912" s="12" t="s">
        <v>484</v>
      </c>
      <c r="J912" s="37">
        <f>INDEX('Bảng Giá'!$C$3:$H$18,MATCH('Raw Data'!P912,'Bảng Giá'!$B$3:$B$18,0),MATCH('Raw Data'!M912,'Bảng Giá'!$C$2:$H$2,0))</f>
        <v>20000</v>
      </c>
      <c r="K912" s="12">
        <v>20100</v>
      </c>
      <c r="L912" s="36">
        <f t="shared" si="84"/>
        <v>2.7300154282347648</v>
      </c>
      <c r="M912" t="str">
        <f>'References data'!H913</f>
        <v>Nội Vùng</v>
      </c>
      <c r="N912">
        <f t="shared" si="85"/>
        <v>0.45</v>
      </c>
      <c r="O912">
        <f t="shared" si="86"/>
        <v>-100</v>
      </c>
      <c r="P912" t="str">
        <f>IF(AND(N912&gt;0,N912&lt;=0.05),'Bảng Giá'!$B$3,IF(AND(N912&lt;=0.1,N912&gt;0.05),'Bảng Giá'!$B$4,IF(AND('Raw Data'!N912&gt;0.1,'Raw Data'!N912&lt;=0.25),'Bảng Giá'!$B$5,IF(AND('Raw Data'!N912&gt;0.25,'Raw Data'!N912&lt;=0.5),'Bảng Giá'!$B$6,IF(AND('Raw Data'!N912&gt;0.5,'Raw Data'!N912&lt;=1),'Bảng Giá'!$B$7,IF(AND('Raw Data'!N912&gt;1,'Raw Data'!N912&lt;=1.5),'Bảng Giá'!$B$8,IF(AND('Raw Data'!N912&gt;1.5,'Raw Data'!N912&lt;=2),'Bảng Giá'!$B$9,IF(AND('Raw Data'!N912&gt;2,'Raw Data'!N912&lt;=2.5),'Bảng Giá'!$B$10,IF(AND('Raw Data'!N912&gt;2.5,'Raw Data'!N912&lt;=3),'Bảng Giá'!$B$11,IF(AND('Raw Data'!N912&gt;3,'Raw Data'!N912&lt;=3.5),'Bảng Giá'!$B$12,IF(AND('Raw Data'!N912&gt;3.5,'Raw Data'!N912&lt;=4),'Bảng Giá'!$B$13,IF(AND('Raw Data'!N912&gt;4,'Raw Data'!N912&lt;=4.5),'Bảng Giá'!$B$14,IF(AND('Raw Data'!N912&gt;4.5,'Raw Data'!N912&lt;=5),'Bảng Giá'!$B$15,IF(AND('Raw Data'!N912&gt;5,'Raw Data'!N912&lt;=5.5),'Bảng Giá'!$B$16,IF(AND('Raw Data'!N912&gt;5.5,'Raw Data'!N912&lt;=6),'Bảng Giá'!$B$17,'Bảng Giá'!$B$18)))))))))))))))</f>
        <v>0.25&lt;x&lt;=0.5</v>
      </c>
      <c r="Q912" s="48">
        <f t="shared" si="87"/>
        <v>-4.9751243781094526E-3</v>
      </c>
      <c r="R912">
        <f t="shared" si="88"/>
        <v>24000</v>
      </c>
      <c r="S912">
        <f t="shared" si="89"/>
        <v>3900</v>
      </c>
    </row>
    <row r="913" spans="1:19" x14ac:dyDescent="0.25">
      <c r="A913" s="12">
        <v>912</v>
      </c>
      <c r="B913" s="12" t="s">
        <v>293</v>
      </c>
      <c r="C913" s="18">
        <v>31677136979515</v>
      </c>
      <c r="D913" s="17">
        <v>43020.937653819441</v>
      </c>
      <c r="E913" s="23">
        <v>43022.479795949075</v>
      </c>
      <c r="F913" s="13" t="s">
        <v>302</v>
      </c>
      <c r="G913" s="24">
        <v>2900</v>
      </c>
      <c r="H913" s="12" t="s">
        <v>76</v>
      </c>
      <c r="I913" s="12" t="s">
        <v>459</v>
      </c>
      <c r="J913" s="37">
        <f>INDEX('Bảng Giá'!$C$3:$H$18,MATCH('Raw Data'!P913,'Bảng Giá'!$B$3:$B$18,0),MATCH('Raw Data'!M913,'Bảng Giá'!$C$2:$H$2,0))</f>
        <v>42500</v>
      </c>
      <c r="K913" s="12">
        <v>42800</v>
      </c>
      <c r="L913" s="36">
        <f t="shared" si="84"/>
        <v>1.5421421296341578</v>
      </c>
      <c r="M913" t="str">
        <f>'References data'!H914</f>
        <v>Nội Vùng</v>
      </c>
      <c r="N913">
        <f t="shared" si="85"/>
        <v>2.9</v>
      </c>
      <c r="O913">
        <f t="shared" si="86"/>
        <v>-300</v>
      </c>
      <c r="P913" t="str">
        <f>IF(AND(N913&gt;0,N913&lt;=0.05),'Bảng Giá'!$B$3,IF(AND(N913&lt;=0.1,N913&gt;0.05),'Bảng Giá'!$B$4,IF(AND('Raw Data'!N913&gt;0.1,'Raw Data'!N913&lt;=0.25),'Bảng Giá'!$B$5,IF(AND('Raw Data'!N913&gt;0.25,'Raw Data'!N913&lt;=0.5),'Bảng Giá'!$B$6,IF(AND('Raw Data'!N913&gt;0.5,'Raw Data'!N913&lt;=1),'Bảng Giá'!$B$7,IF(AND('Raw Data'!N913&gt;1,'Raw Data'!N913&lt;=1.5),'Bảng Giá'!$B$8,IF(AND('Raw Data'!N913&gt;1.5,'Raw Data'!N913&lt;=2),'Bảng Giá'!$B$9,IF(AND('Raw Data'!N913&gt;2,'Raw Data'!N913&lt;=2.5),'Bảng Giá'!$B$10,IF(AND('Raw Data'!N913&gt;2.5,'Raw Data'!N913&lt;=3),'Bảng Giá'!$B$11,IF(AND('Raw Data'!N913&gt;3,'Raw Data'!N913&lt;=3.5),'Bảng Giá'!$B$12,IF(AND('Raw Data'!N913&gt;3.5,'Raw Data'!N913&lt;=4),'Bảng Giá'!$B$13,IF(AND('Raw Data'!N913&gt;4,'Raw Data'!N913&lt;=4.5),'Bảng Giá'!$B$14,IF(AND('Raw Data'!N913&gt;4.5,'Raw Data'!N913&lt;=5),'Bảng Giá'!$B$15,IF(AND('Raw Data'!N913&gt;5,'Raw Data'!N913&lt;=5.5),'Bảng Giá'!$B$16,IF(AND('Raw Data'!N913&gt;5.5,'Raw Data'!N913&lt;=6),'Bảng Giá'!$B$17,'Bảng Giá'!$B$18)))))))))))))))</f>
        <v>2.5&lt;x&lt;=3</v>
      </c>
      <c r="Q913" s="48">
        <f t="shared" si="87"/>
        <v>-7.0093457943925233E-3</v>
      </c>
      <c r="R913">
        <f t="shared" si="88"/>
        <v>51000</v>
      </c>
      <c r="S913">
        <f t="shared" si="89"/>
        <v>8200</v>
      </c>
    </row>
    <row r="914" spans="1:19" x14ac:dyDescent="0.25">
      <c r="A914" s="12">
        <v>913</v>
      </c>
      <c r="B914" s="12" t="s">
        <v>293</v>
      </c>
      <c r="C914" s="18">
        <v>31677136992076</v>
      </c>
      <c r="D914" s="17">
        <v>43021.400337650462</v>
      </c>
      <c r="E914" s="23">
        <v>43022.572804780095</v>
      </c>
      <c r="F914" s="13" t="s">
        <v>302</v>
      </c>
      <c r="G914" s="24">
        <v>226</v>
      </c>
      <c r="H914" s="12" t="s">
        <v>76</v>
      </c>
      <c r="I914" s="12" t="s">
        <v>491</v>
      </c>
      <c r="J914" s="37">
        <f>INDEX('Bảng Giá'!$C$3:$H$18,MATCH('Raw Data'!P914,'Bảng Giá'!$B$3:$B$18,0),MATCH('Raw Data'!M914,'Bảng Giá'!$C$2:$H$2,0))</f>
        <v>20000</v>
      </c>
      <c r="K914" s="12">
        <v>20100</v>
      </c>
      <c r="L914" s="36">
        <f t="shared" si="84"/>
        <v>1.1724671296324232</v>
      </c>
      <c r="M914" t="str">
        <f>'References data'!H915</f>
        <v>Nội Vùng</v>
      </c>
      <c r="N914">
        <f t="shared" si="85"/>
        <v>0.22600000000000001</v>
      </c>
      <c r="O914">
        <f t="shared" si="86"/>
        <v>-100</v>
      </c>
      <c r="P914" t="str">
        <f>IF(AND(N914&gt;0,N914&lt;=0.05),'Bảng Giá'!$B$3,IF(AND(N914&lt;=0.1,N914&gt;0.05),'Bảng Giá'!$B$4,IF(AND('Raw Data'!N914&gt;0.1,'Raw Data'!N914&lt;=0.25),'Bảng Giá'!$B$5,IF(AND('Raw Data'!N914&gt;0.25,'Raw Data'!N914&lt;=0.5),'Bảng Giá'!$B$6,IF(AND('Raw Data'!N914&gt;0.5,'Raw Data'!N914&lt;=1),'Bảng Giá'!$B$7,IF(AND('Raw Data'!N914&gt;1,'Raw Data'!N914&lt;=1.5),'Bảng Giá'!$B$8,IF(AND('Raw Data'!N914&gt;1.5,'Raw Data'!N914&lt;=2),'Bảng Giá'!$B$9,IF(AND('Raw Data'!N914&gt;2,'Raw Data'!N914&lt;=2.5),'Bảng Giá'!$B$10,IF(AND('Raw Data'!N914&gt;2.5,'Raw Data'!N914&lt;=3),'Bảng Giá'!$B$11,IF(AND('Raw Data'!N914&gt;3,'Raw Data'!N914&lt;=3.5),'Bảng Giá'!$B$12,IF(AND('Raw Data'!N914&gt;3.5,'Raw Data'!N914&lt;=4),'Bảng Giá'!$B$13,IF(AND('Raw Data'!N914&gt;4,'Raw Data'!N914&lt;=4.5),'Bảng Giá'!$B$14,IF(AND('Raw Data'!N914&gt;4.5,'Raw Data'!N914&lt;=5),'Bảng Giá'!$B$15,IF(AND('Raw Data'!N914&gt;5,'Raw Data'!N914&lt;=5.5),'Bảng Giá'!$B$16,IF(AND('Raw Data'!N914&gt;5.5,'Raw Data'!N914&lt;=6),'Bảng Giá'!$B$17,'Bảng Giá'!$B$18)))))))))))))))</f>
        <v>0.1&lt;x&lt;=0.25</v>
      </c>
      <c r="Q914" s="48">
        <f t="shared" si="87"/>
        <v>-4.9751243781094526E-3</v>
      </c>
      <c r="R914">
        <f t="shared" si="88"/>
        <v>24000</v>
      </c>
      <c r="S914">
        <f t="shared" si="89"/>
        <v>3900</v>
      </c>
    </row>
    <row r="915" spans="1:19" x14ac:dyDescent="0.25">
      <c r="A915" s="12">
        <v>914</v>
      </c>
      <c r="B915" s="12" t="s">
        <v>293</v>
      </c>
      <c r="C915" s="18">
        <v>31677136991780</v>
      </c>
      <c r="D915" s="17">
        <v>43020.859682719907</v>
      </c>
      <c r="E915" s="23">
        <v>43023.655320949074</v>
      </c>
      <c r="F915" s="13" t="s">
        <v>302</v>
      </c>
      <c r="G915" s="24">
        <v>500</v>
      </c>
      <c r="H915" s="12" t="s">
        <v>76</v>
      </c>
      <c r="I915" s="12" t="s">
        <v>96</v>
      </c>
      <c r="J915" s="37">
        <f>INDEX('Bảng Giá'!$C$3:$H$18,MATCH('Raw Data'!P915,'Bảng Giá'!$B$3:$B$18,0),MATCH('Raw Data'!M915,'Bảng Giá'!$C$2:$H$2,0))</f>
        <v>20000</v>
      </c>
      <c r="K915" s="12">
        <v>22700</v>
      </c>
      <c r="L915" s="36">
        <f t="shared" si="84"/>
        <v>2.7956382291667978</v>
      </c>
      <c r="M915" t="str">
        <f>'References data'!H916</f>
        <v>Nội Vùng</v>
      </c>
      <c r="N915">
        <f t="shared" si="85"/>
        <v>0.5</v>
      </c>
      <c r="O915">
        <f t="shared" si="86"/>
        <v>-2700</v>
      </c>
      <c r="P915" t="str">
        <f>IF(AND(N915&gt;0,N915&lt;=0.05),'Bảng Giá'!$B$3,IF(AND(N915&lt;=0.1,N915&gt;0.05),'Bảng Giá'!$B$4,IF(AND('Raw Data'!N915&gt;0.1,'Raw Data'!N915&lt;=0.25),'Bảng Giá'!$B$5,IF(AND('Raw Data'!N915&gt;0.25,'Raw Data'!N915&lt;=0.5),'Bảng Giá'!$B$6,IF(AND('Raw Data'!N915&gt;0.5,'Raw Data'!N915&lt;=1),'Bảng Giá'!$B$7,IF(AND('Raw Data'!N915&gt;1,'Raw Data'!N915&lt;=1.5),'Bảng Giá'!$B$8,IF(AND('Raw Data'!N915&gt;1.5,'Raw Data'!N915&lt;=2),'Bảng Giá'!$B$9,IF(AND('Raw Data'!N915&gt;2,'Raw Data'!N915&lt;=2.5),'Bảng Giá'!$B$10,IF(AND('Raw Data'!N915&gt;2.5,'Raw Data'!N915&lt;=3),'Bảng Giá'!$B$11,IF(AND('Raw Data'!N915&gt;3,'Raw Data'!N915&lt;=3.5),'Bảng Giá'!$B$12,IF(AND('Raw Data'!N915&gt;3.5,'Raw Data'!N915&lt;=4),'Bảng Giá'!$B$13,IF(AND('Raw Data'!N915&gt;4,'Raw Data'!N915&lt;=4.5),'Bảng Giá'!$B$14,IF(AND('Raw Data'!N915&gt;4.5,'Raw Data'!N915&lt;=5),'Bảng Giá'!$B$15,IF(AND('Raw Data'!N915&gt;5,'Raw Data'!N915&lt;=5.5),'Bảng Giá'!$B$16,IF(AND('Raw Data'!N915&gt;5.5,'Raw Data'!N915&lt;=6),'Bảng Giá'!$B$17,'Bảng Giá'!$B$18)))))))))))))))</f>
        <v>0.25&lt;x&lt;=0.5</v>
      </c>
      <c r="Q915" s="48">
        <f t="shared" si="87"/>
        <v>-0.11894273127753303</v>
      </c>
      <c r="R915">
        <f t="shared" si="88"/>
        <v>24000</v>
      </c>
      <c r="S915">
        <f t="shared" si="89"/>
        <v>1300</v>
      </c>
    </row>
    <row r="916" spans="1:19" x14ac:dyDescent="0.25">
      <c r="A916" s="12">
        <v>915</v>
      </c>
      <c r="B916" s="12" t="s">
        <v>293</v>
      </c>
      <c r="C916" s="18">
        <v>31677136990360</v>
      </c>
      <c r="D916" s="17">
        <v>43021.400388113427</v>
      </c>
      <c r="E916" s="23">
        <v>43022.454751585647</v>
      </c>
      <c r="F916" s="13" t="s">
        <v>302</v>
      </c>
      <c r="G916" s="24">
        <v>3000</v>
      </c>
      <c r="H916" s="12" t="s">
        <v>76</v>
      </c>
      <c r="I916" s="12" t="s">
        <v>490</v>
      </c>
      <c r="J916" s="37">
        <f>INDEX('Bảng Giá'!$C$3:$H$18,MATCH('Raw Data'!P916,'Bảng Giá'!$B$3:$B$18,0),MATCH('Raw Data'!M916,'Bảng Giá'!$C$2:$H$2,0))</f>
        <v>42500</v>
      </c>
      <c r="K916" s="12">
        <v>47800</v>
      </c>
      <c r="L916" s="36">
        <f t="shared" si="84"/>
        <v>1.0543634722198476</v>
      </c>
      <c r="M916" t="str">
        <f>'References data'!H917</f>
        <v>Nội Vùng</v>
      </c>
      <c r="N916">
        <f t="shared" si="85"/>
        <v>3</v>
      </c>
      <c r="O916">
        <f t="shared" si="86"/>
        <v>-5300</v>
      </c>
      <c r="P916" t="str">
        <f>IF(AND(N916&gt;0,N916&lt;=0.05),'Bảng Giá'!$B$3,IF(AND(N916&lt;=0.1,N916&gt;0.05),'Bảng Giá'!$B$4,IF(AND('Raw Data'!N916&gt;0.1,'Raw Data'!N916&lt;=0.25),'Bảng Giá'!$B$5,IF(AND('Raw Data'!N916&gt;0.25,'Raw Data'!N916&lt;=0.5),'Bảng Giá'!$B$6,IF(AND('Raw Data'!N916&gt;0.5,'Raw Data'!N916&lt;=1),'Bảng Giá'!$B$7,IF(AND('Raw Data'!N916&gt;1,'Raw Data'!N916&lt;=1.5),'Bảng Giá'!$B$8,IF(AND('Raw Data'!N916&gt;1.5,'Raw Data'!N916&lt;=2),'Bảng Giá'!$B$9,IF(AND('Raw Data'!N916&gt;2,'Raw Data'!N916&lt;=2.5),'Bảng Giá'!$B$10,IF(AND('Raw Data'!N916&gt;2.5,'Raw Data'!N916&lt;=3),'Bảng Giá'!$B$11,IF(AND('Raw Data'!N916&gt;3,'Raw Data'!N916&lt;=3.5),'Bảng Giá'!$B$12,IF(AND('Raw Data'!N916&gt;3.5,'Raw Data'!N916&lt;=4),'Bảng Giá'!$B$13,IF(AND('Raw Data'!N916&gt;4,'Raw Data'!N916&lt;=4.5),'Bảng Giá'!$B$14,IF(AND('Raw Data'!N916&gt;4.5,'Raw Data'!N916&lt;=5),'Bảng Giá'!$B$15,IF(AND('Raw Data'!N916&gt;5,'Raw Data'!N916&lt;=5.5),'Bảng Giá'!$B$16,IF(AND('Raw Data'!N916&gt;5.5,'Raw Data'!N916&lt;=6),'Bảng Giá'!$B$17,'Bảng Giá'!$B$18)))))))))))))))</f>
        <v>2.5&lt;x&lt;=3</v>
      </c>
      <c r="Q916" s="48">
        <f t="shared" si="87"/>
        <v>-0.11087866108786611</v>
      </c>
      <c r="R916">
        <f t="shared" si="88"/>
        <v>51000</v>
      </c>
      <c r="S916">
        <f t="shared" si="89"/>
        <v>3200</v>
      </c>
    </row>
    <row r="917" spans="1:19" x14ac:dyDescent="0.25">
      <c r="A917" s="12">
        <v>916</v>
      </c>
      <c r="B917" s="12" t="s">
        <v>293</v>
      </c>
      <c r="C917" s="18">
        <v>31677136981263</v>
      </c>
      <c r="D917" s="17">
        <v>43021.428365312502</v>
      </c>
      <c r="E917" s="23">
        <v>43022.579255127312</v>
      </c>
      <c r="F917" s="13" t="s">
        <v>302</v>
      </c>
      <c r="G917" s="24">
        <v>200</v>
      </c>
      <c r="H917" s="12" t="s">
        <v>76</v>
      </c>
      <c r="I917" s="12" t="s">
        <v>117</v>
      </c>
      <c r="J917" s="37">
        <f>INDEX('Bảng Giá'!$C$3:$H$18,MATCH('Raw Data'!P917,'Bảng Giá'!$B$3:$B$18,0),MATCH('Raw Data'!M917,'Bảng Giá'!$C$2:$H$2,0))</f>
        <v>20000</v>
      </c>
      <c r="K917" s="12">
        <v>20100</v>
      </c>
      <c r="L917" s="36">
        <f t="shared" si="84"/>
        <v>1.1508898148094886</v>
      </c>
      <c r="M917" t="str">
        <f>'References data'!H918</f>
        <v>Nội Vùng</v>
      </c>
      <c r="N917">
        <f t="shared" si="85"/>
        <v>0.2</v>
      </c>
      <c r="O917">
        <f t="shared" si="86"/>
        <v>-100</v>
      </c>
      <c r="P917" t="str">
        <f>IF(AND(N917&gt;0,N917&lt;=0.05),'Bảng Giá'!$B$3,IF(AND(N917&lt;=0.1,N917&gt;0.05),'Bảng Giá'!$B$4,IF(AND('Raw Data'!N917&gt;0.1,'Raw Data'!N917&lt;=0.25),'Bảng Giá'!$B$5,IF(AND('Raw Data'!N917&gt;0.25,'Raw Data'!N917&lt;=0.5),'Bảng Giá'!$B$6,IF(AND('Raw Data'!N917&gt;0.5,'Raw Data'!N917&lt;=1),'Bảng Giá'!$B$7,IF(AND('Raw Data'!N917&gt;1,'Raw Data'!N917&lt;=1.5),'Bảng Giá'!$B$8,IF(AND('Raw Data'!N917&gt;1.5,'Raw Data'!N917&lt;=2),'Bảng Giá'!$B$9,IF(AND('Raw Data'!N917&gt;2,'Raw Data'!N917&lt;=2.5),'Bảng Giá'!$B$10,IF(AND('Raw Data'!N917&gt;2.5,'Raw Data'!N917&lt;=3),'Bảng Giá'!$B$11,IF(AND('Raw Data'!N917&gt;3,'Raw Data'!N917&lt;=3.5),'Bảng Giá'!$B$12,IF(AND('Raw Data'!N917&gt;3.5,'Raw Data'!N917&lt;=4),'Bảng Giá'!$B$13,IF(AND('Raw Data'!N917&gt;4,'Raw Data'!N917&lt;=4.5),'Bảng Giá'!$B$14,IF(AND('Raw Data'!N917&gt;4.5,'Raw Data'!N917&lt;=5),'Bảng Giá'!$B$15,IF(AND('Raw Data'!N917&gt;5,'Raw Data'!N917&lt;=5.5),'Bảng Giá'!$B$16,IF(AND('Raw Data'!N917&gt;5.5,'Raw Data'!N917&lt;=6),'Bảng Giá'!$B$17,'Bảng Giá'!$B$18)))))))))))))))</f>
        <v>0.1&lt;x&lt;=0.25</v>
      </c>
      <c r="Q917" s="48">
        <f t="shared" si="87"/>
        <v>-4.9751243781094526E-3</v>
      </c>
      <c r="R917">
        <f t="shared" si="88"/>
        <v>24000</v>
      </c>
      <c r="S917">
        <f t="shared" si="89"/>
        <v>3900</v>
      </c>
    </row>
    <row r="918" spans="1:19" x14ac:dyDescent="0.25">
      <c r="A918" s="12">
        <v>917</v>
      </c>
      <c r="B918" s="12" t="s">
        <v>293</v>
      </c>
      <c r="C918" s="18">
        <v>31677136991453</v>
      </c>
      <c r="D918" s="17">
        <v>43021.428374270836</v>
      </c>
      <c r="E918" s="23">
        <v>43022.440830011576</v>
      </c>
      <c r="F918" s="13" t="s">
        <v>302</v>
      </c>
      <c r="G918" s="24">
        <v>1535</v>
      </c>
      <c r="H918" s="12" t="s">
        <v>76</v>
      </c>
      <c r="I918" s="12" t="s">
        <v>439</v>
      </c>
      <c r="J918" s="37">
        <f>INDEX('Bảng Giá'!$C$3:$H$18,MATCH('Raw Data'!P918,'Bảng Giá'!$B$3:$B$18,0),MATCH('Raw Data'!M918,'Bảng Giá'!$C$2:$H$2,0))</f>
        <v>32000</v>
      </c>
      <c r="K918" s="12">
        <v>32200</v>
      </c>
      <c r="L918" s="36">
        <f t="shared" si="84"/>
        <v>1.0124557407398243</v>
      </c>
      <c r="M918" t="str">
        <f>'References data'!H919</f>
        <v>Nội Vùng</v>
      </c>
      <c r="N918">
        <f t="shared" si="85"/>
        <v>1.5349999999999999</v>
      </c>
      <c r="O918">
        <f t="shared" si="86"/>
        <v>-200</v>
      </c>
      <c r="P918" t="str">
        <f>IF(AND(N918&gt;0,N918&lt;=0.05),'Bảng Giá'!$B$3,IF(AND(N918&lt;=0.1,N918&gt;0.05),'Bảng Giá'!$B$4,IF(AND('Raw Data'!N918&gt;0.1,'Raw Data'!N918&lt;=0.25),'Bảng Giá'!$B$5,IF(AND('Raw Data'!N918&gt;0.25,'Raw Data'!N918&lt;=0.5),'Bảng Giá'!$B$6,IF(AND('Raw Data'!N918&gt;0.5,'Raw Data'!N918&lt;=1),'Bảng Giá'!$B$7,IF(AND('Raw Data'!N918&gt;1,'Raw Data'!N918&lt;=1.5),'Bảng Giá'!$B$8,IF(AND('Raw Data'!N918&gt;1.5,'Raw Data'!N918&lt;=2),'Bảng Giá'!$B$9,IF(AND('Raw Data'!N918&gt;2,'Raw Data'!N918&lt;=2.5),'Bảng Giá'!$B$10,IF(AND('Raw Data'!N918&gt;2.5,'Raw Data'!N918&lt;=3),'Bảng Giá'!$B$11,IF(AND('Raw Data'!N918&gt;3,'Raw Data'!N918&lt;=3.5),'Bảng Giá'!$B$12,IF(AND('Raw Data'!N918&gt;3.5,'Raw Data'!N918&lt;=4),'Bảng Giá'!$B$13,IF(AND('Raw Data'!N918&gt;4,'Raw Data'!N918&lt;=4.5),'Bảng Giá'!$B$14,IF(AND('Raw Data'!N918&gt;4.5,'Raw Data'!N918&lt;=5),'Bảng Giá'!$B$15,IF(AND('Raw Data'!N918&gt;5,'Raw Data'!N918&lt;=5.5),'Bảng Giá'!$B$16,IF(AND('Raw Data'!N918&gt;5.5,'Raw Data'!N918&lt;=6),'Bảng Giá'!$B$17,'Bảng Giá'!$B$18)))))))))))))))</f>
        <v>1.5&lt;x&lt;=2</v>
      </c>
      <c r="Q918" s="48">
        <f t="shared" si="87"/>
        <v>-6.2111801242236021E-3</v>
      </c>
      <c r="R918">
        <f t="shared" si="88"/>
        <v>38400</v>
      </c>
      <c r="S918">
        <f t="shared" si="89"/>
        <v>6200</v>
      </c>
    </row>
    <row r="919" spans="1:19" x14ac:dyDescent="0.25">
      <c r="A919" s="12">
        <v>918</v>
      </c>
      <c r="B919" s="12" t="s">
        <v>293</v>
      </c>
      <c r="C919" s="18">
        <v>31677136992118</v>
      </c>
      <c r="D919" s="17">
        <v>43021.428384525461</v>
      </c>
      <c r="E919" s="23">
        <v>43022.705599305555</v>
      </c>
      <c r="F919" s="13" t="s">
        <v>302</v>
      </c>
      <c r="G919" s="24">
        <v>800</v>
      </c>
      <c r="H919" s="12" t="s">
        <v>76</v>
      </c>
      <c r="I919" s="12" t="s">
        <v>481</v>
      </c>
      <c r="J919" s="37">
        <f>INDEX('Bảng Giá'!$C$3:$H$18,MATCH('Raw Data'!P919,'Bảng Giá'!$B$3:$B$18,0),MATCH('Raw Data'!M919,'Bảng Giá'!$C$2:$H$2,0))</f>
        <v>22500</v>
      </c>
      <c r="K919" s="12">
        <v>22700</v>
      </c>
      <c r="L919" s="36">
        <f t="shared" si="84"/>
        <v>1.2772147800933453</v>
      </c>
      <c r="M919" t="str">
        <f>'References data'!H920</f>
        <v>Nội Vùng</v>
      </c>
      <c r="N919">
        <f t="shared" si="85"/>
        <v>0.8</v>
      </c>
      <c r="O919">
        <f t="shared" si="86"/>
        <v>-200</v>
      </c>
      <c r="P919" t="str">
        <f>IF(AND(N919&gt;0,N919&lt;=0.05),'Bảng Giá'!$B$3,IF(AND(N919&lt;=0.1,N919&gt;0.05),'Bảng Giá'!$B$4,IF(AND('Raw Data'!N919&gt;0.1,'Raw Data'!N919&lt;=0.25),'Bảng Giá'!$B$5,IF(AND('Raw Data'!N919&gt;0.25,'Raw Data'!N919&lt;=0.5),'Bảng Giá'!$B$6,IF(AND('Raw Data'!N919&gt;0.5,'Raw Data'!N919&lt;=1),'Bảng Giá'!$B$7,IF(AND('Raw Data'!N919&gt;1,'Raw Data'!N919&lt;=1.5),'Bảng Giá'!$B$8,IF(AND('Raw Data'!N919&gt;1.5,'Raw Data'!N919&lt;=2),'Bảng Giá'!$B$9,IF(AND('Raw Data'!N919&gt;2,'Raw Data'!N919&lt;=2.5),'Bảng Giá'!$B$10,IF(AND('Raw Data'!N919&gt;2.5,'Raw Data'!N919&lt;=3),'Bảng Giá'!$B$11,IF(AND('Raw Data'!N919&gt;3,'Raw Data'!N919&lt;=3.5),'Bảng Giá'!$B$12,IF(AND('Raw Data'!N919&gt;3.5,'Raw Data'!N919&lt;=4),'Bảng Giá'!$B$13,IF(AND('Raw Data'!N919&gt;4,'Raw Data'!N919&lt;=4.5),'Bảng Giá'!$B$14,IF(AND('Raw Data'!N919&gt;4.5,'Raw Data'!N919&lt;=5),'Bảng Giá'!$B$15,IF(AND('Raw Data'!N919&gt;5,'Raw Data'!N919&lt;=5.5),'Bảng Giá'!$B$16,IF(AND('Raw Data'!N919&gt;5.5,'Raw Data'!N919&lt;=6),'Bảng Giá'!$B$17,'Bảng Giá'!$B$18)))))))))))))))</f>
        <v>0.5&lt;x&lt;=1</v>
      </c>
      <c r="Q919" s="48">
        <f t="shared" si="87"/>
        <v>-8.8105726872246704E-3</v>
      </c>
      <c r="R919">
        <f t="shared" si="88"/>
        <v>27000</v>
      </c>
      <c r="S919">
        <f t="shared" si="89"/>
        <v>4300</v>
      </c>
    </row>
    <row r="920" spans="1:19" x14ac:dyDescent="0.25">
      <c r="A920" s="12">
        <v>919</v>
      </c>
      <c r="B920" s="12" t="s">
        <v>293</v>
      </c>
      <c r="C920" s="18">
        <v>31677136990982</v>
      </c>
      <c r="D920" s="17">
        <v>43020.992555983794</v>
      </c>
      <c r="E920" s="23">
        <v>43022.696695868057</v>
      </c>
      <c r="F920" s="13" t="s">
        <v>302</v>
      </c>
      <c r="G920" s="24">
        <v>1000</v>
      </c>
      <c r="H920" s="12" t="s">
        <v>76</v>
      </c>
      <c r="I920" s="12" t="s">
        <v>492</v>
      </c>
      <c r="J920" s="37">
        <f>INDEX('Bảng Giá'!$C$3:$H$18,MATCH('Raw Data'!P920,'Bảng Giá'!$B$3:$B$18,0),MATCH('Raw Data'!M920,'Bảng Giá'!$C$2:$H$2,0))</f>
        <v>22500</v>
      </c>
      <c r="K920" s="12">
        <v>27700</v>
      </c>
      <c r="L920" s="36">
        <f t="shared" si="84"/>
        <v>1.704139884262986</v>
      </c>
      <c r="M920" t="str">
        <f>'References data'!H921</f>
        <v>Nội Vùng</v>
      </c>
      <c r="N920">
        <f t="shared" si="85"/>
        <v>1</v>
      </c>
      <c r="O920">
        <f t="shared" si="86"/>
        <v>-5200</v>
      </c>
      <c r="P920" t="str">
        <f>IF(AND(N920&gt;0,N920&lt;=0.05),'Bảng Giá'!$B$3,IF(AND(N920&lt;=0.1,N920&gt;0.05),'Bảng Giá'!$B$4,IF(AND('Raw Data'!N920&gt;0.1,'Raw Data'!N920&lt;=0.25),'Bảng Giá'!$B$5,IF(AND('Raw Data'!N920&gt;0.25,'Raw Data'!N920&lt;=0.5),'Bảng Giá'!$B$6,IF(AND('Raw Data'!N920&gt;0.5,'Raw Data'!N920&lt;=1),'Bảng Giá'!$B$7,IF(AND('Raw Data'!N920&gt;1,'Raw Data'!N920&lt;=1.5),'Bảng Giá'!$B$8,IF(AND('Raw Data'!N920&gt;1.5,'Raw Data'!N920&lt;=2),'Bảng Giá'!$B$9,IF(AND('Raw Data'!N920&gt;2,'Raw Data'!N920&lt;=2.5),'Bảng Giá'!$B$10,IF(AND('Raw Data'!N920&gt;2.5,'Raw Data'!N920&lt;=3),'Bảng Giá'!$B$11,IF(AND('Raw Data'!N920&gt;3,'Raw Data'!N920&lt;=3.5),'Bảng Giá'!$B$12,IF(AND('Raw Data'!N920&gt;3.5,'Raw Data'!N920&lt;=4),'Bảng Giá'!$B$13,IF(AND('Raw Data'!N920&gt;4,'Raw Data'!N920&lt;=4.5),'Bảng Giá'!$B$14,IF(AND('Raw Data'!N920&gt;4.5,'Raw Data'!N920&lt;=5),'Bảng Giá'!$B$15,IF(AND('Raw Data'!N920&gt;5,'Raw Data'!N920&lt;=5.5),'Bảng Giá'!$B$16,IF(AND('Raw Data'!N920&gt;5.5,'Raw Data'!N920&lt;=6),'Bảng Giá'!$B$17,'Bảng Giá'!$B$18)))))))))))))))</f>
        <v>0.5&lt;x&lt;=1</v>
      </c>
      <c r="Q920" s="48">
        <f t="shared" si="87"/>
        <v>-0.18772563176895307</v>
      </c>
      <c r="R920">
        <f t="shared" si="88"/>
        <v>27000</v>
      </c>
      <c r="S920">
        <f t="shared" si="89"/>
        <v>-700</v>
      </c>
    </row>
    <row r="921" spans="1:19" x14ac:dyDescent="0.25">
      <c r="A921" s="12">
        <v>920</v>
      </c>
      <c r="B921" s="12" t="s">
        <v>293</v>
      </c>
      <c r="C921" s="18">
        <v>31677136992023</v>
      </c>
      <c r="D921" s="17">
        <v>43020.923606747689</v>
      </c>
      <c r="E921" s="23">
        <v>43023.550275000001</v>
      </c>
      <c r="F921" s="13" t="s">
        <v>302</v>
      </c>
      <c r="G921" s="24">
        <v>3000</v>
      </c>
      <c r="H921" s="12" t="s">
        <v>76</v>
      </c>
      <c r="I921" s="12" t="s">
        <v>140</v>
      </c>
      <c r="J921" s="37">
        <f>INDEX('Bảng Giá'!$C$3:$H$18,MATCH('Raw Data'!P921,'Bảng Giá'!$B$3:$B$18,0),MATCH('Raw Data'!M921,'Bảng Giá'!$C$2:$H$2,0))</f>
        <v>42500</v>
      </c>
      <c r="K921" s="12">
        <v>47800</v>
      </c>
      <c r="L921" s="36">
        <f t="shared" si="84"/>
        <v>2.6266682523128111</v>
      </c>
      <c r="M921" t="str">
        <f>'References data'!H922</f>
        <v>Nội Vùng</v>
      </c>
      <c r="N921">
        <f t="shared" si="85"/>
        <v>3</v>
      </c>
      <c r="O921">
        <f t="shared" si="86"/>
        <v>-5300</v>
      </c>
      <c r="P921" t="str">
        <f>IF(AND(N921&gt;0,N921&lt;=0.05),'Bảng Giá'!$B$3,IF(AND(N921&lt;=0.1,N921&gt;0.05),'Bảng Giá'!$B$4,IF(AND('Raw Data'!N921&gt;0.1,'Raw Data'!N921&lt;=0.25),'Bảng Giá'!$B$5,IF(AND('Raw Data'!N921&gt;0.25,'Raw Data'!N921&lt;=0.5),'Bảng Giá'!$B$6,IF(AND('Raw Data'!N921&gt;0.5,'Raw Data'!N921&lt;=1),'Bảng Giá'!$B$7,IF(AND('Raw Data'!N921&gt;1,'Raw Data'!N921&lt;=1.5),'Bảng Giá'!$B$8,IF(AND('Raw Data'!N921&gt;1.5,'Raw Data'!N921&lt;=2),'Bảng Giá'!$B$9,IF(AND('Raw Data'!N921&gt;2,'Raw Data'!N921&lt;=2.5),'Bảng Giá'!$B$10,IF(AND('Raw Data'!N921&gt;2.5,'Raw Data'!N921&lt;=3),'Bảng Giá'!$B$11,IF(AND('Raw Data'!N921&gt;3,'Raw Data'!N921&lt;=3.5),'Bảng Giá'!$B$12,IF(AND('Raw Data'!N921&gt;3.5,'Raw Data'!N921&lt;=4),'Bảng Giá'!$B$13,IF(AND('Raw Data'!N921&gt;4,'Raw Data'!N921&lt;=4.5),'Bảng Giá'!$B$14,IF(AND('Raw Data'!N921&gt;4.5,'Raw Data'!N921&lt;=5),'Bảng Giá'!$B$15,IF(AND('Raw Data'!N921&gt;5,'Raw Data'!N921&lt;=5.5),'Bảng Giá'!$B$16,IF(AND('Raw Data'!N921&gt;5.5,'Raw Data'!N921&lt;=6),'Bảng Giá'!$B$17,'Bảng Giá'!$B$18)))))))))))))))</f>
        <v>2.5&lt;x&lt;=3</v>
      </c>
      <c r="Q921" s="48">
        <f t="shared" si="87"/>
        <v>-0.11087866108786611</v>
      </c>
      <c r="R921">
        <f t="shared" si="88"/>
        <v>51000</v>
      </c>
      <c r="S921">
        <f t="shared" si="89"/>
        <v>3200</v>
      </c>
    </row>
    <row r="922" spans="1:19" x14ac:dyDescent="0.25">
      <c r="A922" s="12">
        <v>921</v>
      </c>
      <c r="B922" s="12" t="s">
        <v>293</v>
      </c>
      <c r="C922" s="18">
        <v>31677136990607</v>
      </c>
      <c r="D922" s="17">
        <v>43021.428412152774</v>
      </c>
      <c r="E922" s="23">
        <v>43022.498164780096</v>
      </c>
      <c r="F922" s="13" t="s">
        <v>302</v>
      </c>
      <c r="G922" s="24">
        <v>4000</v>
      </c>
      <c r="H922" s="12" t="s">
        <v>76</v>
      </c>
      <c r="I922" s="12" t="s">
        <v>493</v>
      </c>
      <c r="J922" s="37">
        <f>INDEX('Bảng Giá'!$C$3:$H$18,MATCH('Raw Data'!P922,'Bảng Giá'!$B$3:$B$18,0),MATCH('Raw Data'!M922,'Bảng Giá'!$C$2:$H$2,0))</f>
        <v>83500</v>
      </c>
      <c r="K922" s="12">
        <v>89700</v>
      </c>
      <c r="L922" s="36">
        <f t="shared" si="84"/>
        <v>1.0697526273215772</v>
      </c>
      <c r="M922" t="str">
        <f>'References data'!H923</f>
        <v>Liên Vùng</v>
      </c>
      <c r="N922">
        <f t="shared" si="85"/>
        <v>4</v>
      </c>
      <c r="O922">
        <f t="shared" si="86"/>
        <v>-6200</v>
      </c>
      <c r="P922" t="str">
        <f>IF(AND(N922&gt;0,N922&lt;=0.05),'Bảng Giá'!$B$3,IF(AND(N922&lt;=0.1,N922&gt;0.05),'Bảng Giá'!$B$4,IF(AND('Raw Data'!N922&gt;0.1,'Raw Data'!N922&lt;=0.25),'Bảng Giá'!$B$5,IF(AND('Raw Data'!N922&gt;0.25,'Raw Data'!N922&lt;=0.5),'Bảng Giá'!$B$6,IF(AND('Raw Data'!N922&gt;0.5,'Raw Data'!N922&lt;=1),'Bảng Giá'!$B$7,IF(AND('Raw Data'!N922&gt;1,'Raw Data'!N922&lt;=1.5),'Bảng Giá'!$B$8,IF(AND('Raw Data'!N922&gt;1.5,'Raw Data'!N922&lt;=2),'Bảng Giá'!$B$9,IF(AND('Raw Data'!N922&gt;2,'Raw Data'!N922&lt;=2.5),'Bảng Giá'!$B$10,IF(AND('Raw Data'!N922&gt;2.5,'Raw Data'!N922&lt;=3),'Bảng Giá'!$B$11,IF(AND('Raw Data'!N922&gt;3,'Raw Data'!N922&lt;=3.5),'Bảng Giá'!$B$12,IF(AND('Raw Data'!N922&gt;3.5,'Raw Data'!N922&lt;=4),'Bảng Giá'!$B$13,IF(AND('Raw Data'!N922&gt;4,'Raw Data'!N922&lt;=4.5),'Bảng Giá'!$B$14,IF(AND('Raw Data'!N922&gt;4.5,'Raw Data'!N922&lt;=5),'Bảng Giá'!$B$15,IF(AND('Raw Data'!N922&gt;5,'Raw Data'!N922&lt;=5.5),'Bảng Giá'!$B$16,IF(AND('Raw Data'!N922&gt;5.5,'Raw Data'!N922&lt;=6),'Bảng Giá'!$B$17,'Bảng Giá'!$B$18)))))))))))))))</f>
        <v>3.5&lt;x&lt;=4</v>
      </c>
      <c r="Q922" s="48">
        <f t="shared" si="87"/>
        <v>-6.9119286510590863E-2</v>
      </c>
      <c r="R922">
        <f t="shared" si="88"/>
        <v>100200</v>
      </c>
      <c r="S922">
        <f t="shared" si="89"/>
        <v>10500</v>
      </c>
    </row>
    <row r="923" spans="1:19" x14ac:dyDescent="0.25">
      <c r="A923" s="12">
        <v>922</v>
      </c>
      <c r="B923" s="12" t="s">
        <v>293</v>
      </c>
      <c r="C923" s="18">
        <v>31677136990413</v>
      </c>
      <c r="D923" s="17">
        <v>43021.428421215278</v>
      </c>
      <c r="E923" s="23">
        <v>43023.446793634263</v>
      </c>
      <c r="F923" s="13" t="s">
        <v>302</v>
      </c>
      <c r="G923" s="24">
        <v>520</v>
      </c>
      <c r="H923" s="12" t="s">
        <v>76</v>
      </c>
      <c r="I923" s="12" t="s">
        <v>117</v>
      </c>
      <c r="J923" s="37">
        <f>INDEX('Bảng Giá'!$C$3:$H$18,MATCH('Raw Data'!P923,'Bảng Giá'!$B$3:$B$18,0),MATCH('Raw Data'!M923,'Bảng Giá'!$C$2:$H$2,0))</f>
        <v>22500</v>
      </c>
      <c r="K923" s="12">
        <v>22700</v>
      </c>
      <c r="L923" s="36">
        <f t="shared" si="84"/>
        <v>2.0183724189846544</v>
      </c>
      <c r="M923" t="str">
        <f>'References data'!H924</f>
        <v>Nội Vùng</v>
      </c>
      <c r="N923">
        <f t="shared" si="85"/>
        <v>0.52</v>
      </c>
      <c r="O923">
        <f t="shared" si="86"/>
        <v>-200</v>
      </c>
      <c r="P923" t="str">
        <f>IF(AND(N923&gt;0,N923&lt;=0.05),'Bảng Giá'!$B$3,IF(AND(N923&lt;=0.1,N923&gt;0.05),'Bảng Giá'!$B$4,IF(AND('Raw Data'!N923&gt;0.1,'Raw Data'!N923&lt;=0.25),'Bảng Giá'!$B$5,IF(AND('Raw Data'!N923&gt;0.25,'Raw Data'!N923&lt;=0.5),'Bảng Giá'!$B$6,IF(AND('Raw Data'!N923&gt;0.5,'Raw Data'!N923&lt;=1),'Bảng Giá'!$B$7,IF(AND('Raw Data'!N923&gt;1,'Raw Data'!N923&lt;=1.5),'Bảng Giá'!$B$8,IF(AND('Raw Data'!N923&gt;1.5,'Raw Data'!N923&lt;=2),'Bảng Giá'!$B$9,IF(AND('Raw Data'!N923&gt;2,'Raw Data'!N923&lt;=2.5),'Bảng Giá'!$B$10,IF(AND('Raw Data'!N923&gt;2.5,'Raw Data'!N923&lt;=3),'Bảng Giá'!$B$11,IF(AND('Raw Data'!N923&gt;3,'Raw Data'!N923&lt;=3.5),'Bảng Giá'!$B$12,IF(AND('Raw Data'!N923&gt;3.5,'Raw Data'!N923&lt;=4),'Bảng Giá'!$B$13,IF(AND('Raw Data'!N923&gt;4,'Raw Data'!N923&lt;=4.5),'Bảng Giá'!$B$14,IF(AND('Raw Data'!N923&gt;4.5,'Raw Data'!N923&lt;=5),'Bảng Giá'!$B$15,IF(AND('Raw Data'!N923&gt;5,'Raw Data'!N923&lt;=5.5),'Bảng Giá'!$B$16,IF(AND('Raw Data'!N923&gt;5.5,'Raw Data'!N923&lt;=6),'Bảng Giá'!$B$17,'Bảng Giá'!$B$18)))))))))))))))</f>
        <v>0.5&lt;x&lt;=1</v>
      </c>
      <c r="Q923" s="48">
        <f t="shared" si="87"/>
        <v>-8.8105726872246704E-3</v>
      </c>
      <c r="R923">
        <f t="shared" si="88"/>
        <v>27000</v>
      </c>
      <c r="S923">
        <f t="shared" si="89"/>
        <v>4300</v>
      </c>
    </row>
    <row r="924" spans="1:19" x14ac:dyDescent="0.25">
      <c r="A924" s="12">
        <v>923</v>
      </c>
      <c r="B924" s="12" t="s">
        <v>293</v>
      </c>
      <c r="C924" s="18">
        <v>31677136990919</v>
      </c>
      <c r="D924" s="17">
        <v>43020.974079016203</v>
      </c>
      <c r="E924" s="23">
        <v>43022.56263576389</v>
      </c>
      <c r="F924" s="13" t="s">
        <v>302</v>
      </c>
      <c r="G924" s="24">
        <v>1000</v>
      </c>
      <c r="H924" s="12" t="s">
        <v>76</v>
      </c>
      <c r="I924" s="12" t="s">
        <v>285</v>
      </c>
      <c r="J924" s="37">
        <f>INDEX('Bảng Giá'!$C$3:$H$18,MATCH('Raw Data'!P924,'Bảng Giá'!$B$3:$B$18,0),MATCH('Raw Data'!M924,'Bảng Giá'!$C$2:$H$2,0))</f>
        <v>22500</v>
      </c>
      <c r="K924" s="12">
        <v>27700</v>
      </c>
      <c r="L924" s="36">
        <f t="shared" si="84"/>
        <v>1.5885567476871074</v>
      </c>
      <c r="M924" t="str">
        <f>'References data'!H925</f>
        <v>Nội Vùng</v>
      </c>
      <c r="N924">
        <f t="shared" si="85"/>
        <v>1</v>
      </c>
      <c r="O924">
        <f t="shared" si="86"/>
        <v>-5200</v>
      </c>
      <c r="P924" t="str">
        <f>IF(AND(N924&gt;0,N924&lt;=0.05),'Bảng Giá'!$B$3,IF(AND(N924&lt;=0.1,N924&gt;0.05),'Bảng Giá'!$B$4,IF(AND('Raw Data'!N924&gt;0.1,'Raw Data'!N924&lt;=0.25),'Bảng Giá'!$B$5,IF(AND('Raw Data'!N924&gt;0.25,'Raw Data'!N924&lt;=0.5),'Bảng Giá'!$B$6,IF(AND('Raw Data'!N924&gt;0.5,'Raw Data'!N924&lt;=1),'Bảng Giá'!$B$7,IF(AND('Raw Data'!N924&gt;1,'Raw Data'!N924&lt;=1.5),'Bảng Giá'!$B$8,IF(AND('Raw Data'!N924&gt;1.5,'Raw Data'!N924&lt;=2),'Bảng Giá'!$B$9,IF(AND('Raw Data'!N924&gt;2,'Raw Data'!N924&lt;=2.5),'Bảng Giá'!$B$10,IF(AND('Raw Data'!N924&gt;2.5,'Raw Data'!N924&lt;=3),'Bảng Giá'!$B$11,IF(AND('Raw Data'!N924&gt;3,'Raw Data'!N924&lt;=3.5),'Bảng Giá'!$B$12,IF(AND('Raw Data'!N924&gt;3.5,'Raw Data'!N924&lt;=4),'Bảng Giá'!$B$13,IF(AND('Raw Data'!N924&gt;4,'Raw Data'!N924&lt;=4.5),'Bảng Giá'!$B$14,IF(AND('Raw Data'!N924&gt;4.5,'Raw Data'!N924&lt;=5),'Bảng Giá'!$B$15,IF(AND('Raw Data'!N924&gt;5,'Raw Data'!N924&lt;=5.5),'Bảng Giá'!$B$16,IF(AND('Raw Data'!N924&gt;5.5,'Raw Data'!N924&lt;=6),'Bảng Giá'!$B$17,'Bảng Giá'!$B$18)))))))))))))))</f>
        <v>0.5&lt;x&lt;=1</v>
      </c>
      <c r="Q924" s="48">
        <f t="shared" si="87"/>
        <v>-0.18772563176895307</v>
      </c>
      <c r="R924">
        <f t="shared" si="88"/>
        <v>27000</v>
      </c>
      <c r="S924">
        <f t="shared" si="89"/>
        <v>-700</v>
      </c>
    </row>
    <row r="925" spans="1:19" x14ac:dyDescent="0.25">
      <c r="A925" s="12">
        <v>924</v>
      </c>
      <c r="B925" s="12" t="s">
        <v>293</v>
      </c>
      <c r="C925" s="18">
        <v>31677136991729</v>
      </c>
      <c r="D925" s="17">
        <v>43020.974050462966</v>
      </c>
      <c r="E925" s="23">
        <v>43022.439853391203</v>
      </c>
      <c r="F925" s="13" t="s">
        <v>302</v>
      </c>
      <c r="G925" s="24">
        <v>660</v>
      </c>
      <c r="H925" s="12" t="s">
        <v>76</v>
      </c>
      <c r="I925" s="12" t="s">
        <v>494</v>
      </c>
      <c r="J925" s="37">
        <f>INDEX('Bảng Giá'!$C$3:$H$18,MATCH('Raw Data'!P925,'Bảng Giá'!$B$3:$B$18,0),MATCH('Raw Data'!M925,'Bảng Giá'!$C$2:$H$2,0))</f>
        <v>22500</v>
      </c>
      <c r="K925" s="12">
        <v>22700</v>
      </c>
      <c r="L925" s="36">
        <f t="shared" si="84"/>
        <v>1.4658029282363714</v>
      </c>
      <c r="M925" t="str">
        <f>'References data'!H926</f>
        <v>Nội Vùng</v>
      </c>
      <c r="N925">
        <f t="shared" si="85"/>
        <v>0.66</v>
      </c>
      <c r="O925">
        <f t="shared" si="86"/>
        <v>-200</v>
      </c>
      <c r="P925" t="str">
        <f>IF(AND(N925&gt;0,N925&lt;=0.05),'Bảng Giá'!$B$3,IF(AND(N925&lt;=0.1,N925&gt;0.05),'Bảng Giá'!$B$4,IF(AND('Raw Data'!N925&gt;0.1,'Raw Data'!N925&lt;=0.25),'Bảng Giá'!$B$5,IF(AND('Raw Data'!N925&gt;0.25,'Raw Data'!N925&lt;=0.5),'Bảng Giá'!$B$6,IF(AND('Raw Data'!N925&gt;0.5,'Raw Data'!N925&lt;=1),'Bảng Giá'!$B$7,IF(AND('Raw Data'!N925&gt;1,'Raw Data'!N925&lt;=1.5),'Bảng Giá'!$B$8,IF(AND('Raw Data'!N925&gt;1.5,'Raw Data'!N925&lt;=2),'Bảng Giá'!$B$9,IF(AND('Raw Data'!N925&gt;2,'Raw Data'!N925&lt;=2.5),'Bảng Giá'!$B$10,IF(AND('Raw Data'!N925&gt;2.5,'Raw Data'!N925&lt;=3),'Bảng Giá'!$B$11,IF(AND('Raw Data'!N925&gt;3,'Raw Data'!N925&lt;=3.5),'Bảng Giá'!$B$12,IF(AND('Raw Data'!N925&gt;3.5,'Raw Data'!N925&lt;=4),'Bảng Giá'!$B$13,IF(AND('Raw Data'!N925&gt;4,'Raw Data'!N925&lt;=4.5),'Bảng Giá'!$B$14,IF(AND('Raw Data'!N925&gt;4.5,'Raw Data'!N925&lt;=5),'Bảng Giá'!$B$15,IF(AND('Raw Data'!N925&gt;5,'Raw Data'!N925&lt;=5.5),'Bảng Giá'!$B$16,IF(AND('Raw Data'!N925&gt;5.5,'Raw Data'!N925&lt;=6),'Bảng Giá'!$B$17,'Bảng Giá'!$B$18)))))))))))))))</f>
        <v>0.5&lt;x&lt;=1</v>
      </c>
      <c r="Q925" s="48">
        <f t="shared" si="87"/>
        <v>-8.8105726872246704E-3</v>
      </c>
      <c r="R925">
        <f t="shared" si="88"/>
        <v>27000</v>
      </c>
      <c r="S925">
        <f t="shared" si="89"/>
        <v>4300</v>
      </c>
    </row>
    <row r="926" spans="1:19" x14ac:dyDescent="0.25">
      <c r="A926" s="12">
        <v>925</v>
      </c>
      <c r="B926" s="12" t="s">
        <v>293</v>
      </c>
      <c r="C926" s="18">
        <v>31677136991698</v>
      </c>
      <c r="D926" s="17">
        <v>43021.005430937497</v>
      </c>
      <c r="E926" s="23">
        <v>43022.496293518518</v>
      </c>
      <c r="F926" s="13" t="s">
        <v>302</v>
      </c>
      <c r="G926" s="24">
        <v>13284.8</v>
      </c>
      <c r="H926" s="12" t="s">
        <v>76</v>
      </c>
      <c r="I926" s="12" t="s">
        <v>117</v>
      </c>
      <c r="J926" s="37">
        <f>INDEX('Bảng Giá'!$C$3:$H$18,MATCH('Raw Data'!P926,'Bảng Giá'!$B$3:$B$18,0),MATCH('Raw Data'!M926,'Bảng Giá'!$C$2:$H$2,0))</f>
        <v>3000</v>
      </c>
      <c r="K926" s="12">
        <v>106300</v>
      </c>
      <c r="L926" s="36">
        <f t="shared" si="84"/>
        <v>1.4908625810203375</v>
      </c>
      <c r="M926" t="str">
        <f>'References data'!H927</f>
        <v>Nội Vùng</v>
      </c>
      <c r="N926" s="46">
        <f t="shared" si="85"/>
        <v>13.284799999999999</v>
      </c>
      <c r="O926">
        <f t="shared" si="86"/>
        <v>-103300</v>
      </c>
      <c r="P926" t="str">
        <f>IF(AND(N926&gt;0,N926&lt;=0.05),'Bảng Giá'!$B$3,IF(AND(N926&lt;=0.1,N926&gt;0.05),'Bảng Giá'!$B$4,IF(AND('Raw Data'!N926&gt;0.1,'Raw Data'!N926&lt;=0.25),'Bảng Giá'!$B$5,IF(AND('Raw Data'!N926&gt;0.25,'Raw Data'!N926&lt;=0.5),'Bảng Giá'!$B$6,IF(AND('Raw Data'!N926&gt;0.5,'Raw Data'!N926&lt;=1),'Bảng Giá'!$B$7,IF(AND('Raw Data'!N926&gt;1,'Raw Data'!N926&lt;=1.5),'Bảng Giá'!$B$8,IF(AND('Raw Data'!N926&gt;1.5,'Raw Data'!N926&lt;=2),'Bảng Giá'!$B$9,IF(AND('Raw Data'!N926&gt;2,'Raw Data'!N926&lt;=2.5),'Bảng Giá'!$B$10,IF(AND('Raw Data'!N926&gt;2.5,'Raw Data'!N926&lt;=3),'Bảng Giá'!$B$11,IF(AND('Raw Data'!N926&gt;3,'Raw Data'!N926&lt;=3.5),'Bảng Giá'!$B$12,IF(AND('Raw Data'!N926&gt;3.5,'Raw Data'!N926&lt;=4),'Bảng Giá'!$B$13,IF(AND('Raw Data'!N926&gt;4,'Raw Data'!N926&lt;=4.5),'Bảng Giá'!$B$14,IF(AND('Raw Data'!N926&gt;4.5,'Raw Data'!N926&lt;=5),'Bảng Giá'!$B$15,IF(AND('Raw Data'!N926&gt;5,'Raw Data'!N926&lt;=5.5),'Bảng Giá'!$B$16,IF(AND('Raw Data'!N926&gt;5.5,'Raw Data'!N926&lt;=6),'Bảng Giá'!$B$17,'Bảng Giá'!$B$18)))))))))))))))</f>
        <v>Next 0.5</v>
      </c>
      <c r="Q926" s="48">
        <f t="shared" si="87"/>
        <v>-0.97177798682972716</v>
      </c>
      <c r="R926">
        <f t="shared" si="88"/>
        <v>3600</v>
      </c>
      <c r="S926">
        <f t="shared" si="89"/>
        <v>-102700</v>
      </c>
    </row>
    <row r="927" spans="1:19" x14ac:dyDescent="0.25">
      <c r="A927" s="12">
        <v>926</v>
      </c>
      <c r="B927" s="12" t="s">
        <v>293</v>
      </c>
      <c r="C927" s="18">
        <v>31677136990249</v>
      </c>
      <c r="D927" s="17">
        <v>43020.974008530095</v>
      </c>
      <c r="E927" s="23">
        <v>43022.746898611113</v>
      </c>
      <c r="F927" s="13" t="s">
        <v>302</v>
      </c>
      <c r="G927" s="24">
        <v>500</v>
      </c>
      <c r="H927" s="12" t="s">
        <v>76</v>
      </c>
      <c r="I927" s="12" t="s">
        <v>495</v>
      </c>
      <c r="J927" s="37">
        <f>INDEX('Bảng Giá'!$C$3:$H$18,MATCH('Raw Data'!P927,'Bảng Giá'!$B$3:$B$18,0),MATCH('Raw Data'!M927,'Bảng Giá'!$C$2:$H$2,0))</f>
        <v>20000</v>
      </c>
      <c r="K927" s="12">
        <v>22700</v>
      </c>
      <c r="L927" s="36">
        <f t="shared" si="84"/>
        <v>1.7728900810179766</v>
      </c>
      <c r="M927" t="str">
        <f>'References data'!H928</f>
        <v>Nội Vùng</v>
      </c>
      <c r="N927">
        <f t="shared" si="85"/>
        <v>0.5</v>
      </c>
      <c r="O927">
        <f t="shared" si="86"/>
        <v>-2700</v>
      </c>
      <c r="P927" t="str">
        <f>IF(AND(N927&gt;0,N927&lt;=0.05),'Bảng Giá'!$B$3,IF(AND(N927&lt;=0.1,N927&gt;0.05),'Bảng Giá'!$B$4,IF(AND('Raw Data'!N927&gt;0.1,'Raw Data'!N927&lt;=0.25),'Bảng Giá'!$B$5,IF(AND('Raw Data'!N927&gt;0.25,'Raw Data'!N927&lt;=0.5),'Bảng Giá'!$B$6,IF(AND('Raw Data'!N927&gt;0.5,'Raw Data'!N927&lt;=1),'Bảng Giá'!$B$7,IF(AND('Raw Data'!N927&gt;1,'Raw Data'!N927&lt;=1.5),'Bảng Giá'!$B$8,IF(AND('Raw Data'!N927&gt;1.5,'Raw Data'!N927&lt;=2),'Bảng Giá'!$B$9,IF(AND('Raw Data'!N927&gt;2,'Raw Data'!N927&lt;=2.5),'Bảng Giá'!$B$10,IF(AND('Raw Data'!N927&gt;2.5,'Raw Data'!N927&lt;=3),'Bảng Giá'!$B$11,IF(AND('Raw Data'!N927&gt;3,'Raw Data'!N927&lt;=3.5),'Bảng Giá'!$B$12,IF(AND('Raw Data'!N927&gt;3.5,'Raw Data'!N927&lt;=4),'Bảng Giá'!$B$13,IF(AND('Raw Data'!N927&gt;4,'Raw Data'!N927&lt;=4.5),'Bảng Giá'!$B$14,IF(AND('Raw Data'!N927&gt;4.5,'Raw Data'!N927&lt;=5),'Bảng Giá'!$B$15,IF(AND('Raw Data'!N927&gt;5,'Raw Data'!N927&lt;=5.5),'Bảng Giá'!$B$16,IF(AND('Raw Data'!N927&gt;5.5,'Raw Data'!N927&lt;=6),'Bảng Giá'!$B$17,'Bảng Giá'!$B$18)))))))))))))))</f>
        <v>0.25&lt;x&lt;=0.5</v>
      </c>
      <c r="Q927" s="48">
        <f t="shared" si="87"/>
        <v>-0.11894273127753303</v>
      </c>
      <c r="R927">
        <f t="shared" si="88"/>
        <v>24000</v>
      </c>
      <c r="S927">
        <f t="shared" si="89"/>
        <v>1300</v>
      </c>
    </row>
    <row r="928" spans="1:19" x14ac:dyDescent="0.25">
      <c r="A928" s="12">
        <v>927</v>
      </c>
      <c r="B928" s="12" t="s">
        <v>293</v>
      </c>
      <c r="C928" s="18">
        <v>31677136992218</v>
      </c>
      <c r="D928" s="17">
        <v>43020.923641631947</v>
      </c>
      <c r="E928" s="23">
        <v>43022.744252083336</v>
      </c>
      <c r="F928" s="13" t="s">
        <v>302</v>
      </c>
      <c r="G928" s="24">
        <v>1500</v>
      </c>
      <c r="H928" s="12" t="s">
        <v>76</v>
      </c>
      <c r="I928" s="12" t="s">
        <v>107</v>
      </c>
      <c r="J928" s="37">
        <f>INDEX('Bảng Giá'!$C$3:$H$18,MATCH('Raw Data'!P928,'Bảng Giá'!$B$3:$B$18,0),MATCH('Raw Data'!M928,'Bảng Giá'!$C$2:$H$2,0))</f>
        <v>41000</v>
      </c>
      <c r="K928" s="12">
        <v>48300</v>
      </c>
      <c r="L928" s="36">
        <f t="shared" si="84"/>
        <v>1.8206104513883474</v>
      </c>
      <c r="M928" t="str">
        <f>'References data'!H929</f>
        <v>Liên Vùng</v>
      </c>
      <c r="N928">
        <f t="shared" si="85"/>
        <v>1.5</v>
      </c>
      <c r="O928">
        <f t="shared" si="86"/>
        <v>-7300</v>
      </c>
      <c r="P928" t="str">
        <f>IF(AND(N928&gt;0,N928&lt;=0.05),'Bảng Giá'!$B$3,IF(AND(N928&lt;=0.1,N928&gt;0.05),'Bảng Giá'!$B$4,IF(AND('Raw Data'!N928&gt;0.1,'Raw Data'!N928&lt;=0.25),'Bảng Giá'!$B$5,IF(AND('Raw Data'!N928&gt;0.25,'Raw Data'!N928&lt;=0.5),'Bảng Giá'!$B$6,IF(AND('Raw Data'!N928&gt;0.5,'Raw Data'!N928&lt;=1),'Bảng Giá'!$B$7,IF(AND('Raw Data'!N928&gt;1,'Raw Data'!N928&lt;=1.5),'Bảng Giá'!$B$8,IF(AND('Raw Data'!N928&gt;1.5,'Raw Data'!N928&lt;=2),'Bảng Giá'!$B$9,IF(AND('Raw Data'!N928&gt;2,'Raw Data'!N928&lt;=2.5),'Bảng Giá'!$B$10,IF(AND('Raw Data'!N928&gt;2.5,'Raw Data'!N928&lt;=3),'Bảng Giá'!$B$11,IF(AND('Raw Data'!N928&gt;3,'Raw Data'!N928&lt;=3.5),'Bảng Giá'!$B$12,IF(AND('Raw Data'!N928&gt;3.5,'Raw Data'!N928&lt;=4),'Bảng Giá'!$B$13,IF(AND('Raw Data'!N928&gt;4,'Raw Data'!N928&lt;=4.5),'Bảng Giá'!$B$14,IF(AND('Raw Data'!N928&gt;4.5,'Raw Data'!N928&lt;=5),'Bảng Giá'!$B$15,IF(AND('Raw Data'!N928&gt;5,'Raw Data'!N928&lt;=5.5),'Bảng Giá'!$B$16,IF(AND('Raw Data'!N928&gt;5.5,'Raw Data'!N928&lt;=6),'Bảng Giá'!$B$17,'Bảng Giá'!$B$18)))))))))))))))</f>
        <v>1&lt;x&lt;=1.5</v>
      </c>
      <c r="Q928" s="48">
        <f t="shared" si="87"/>
        <v>-0.15113871635610765</v>
      </c>
      <c r="R928">
        <f t="shared" si="88"/>
        <v>49200</v>
      </c>
      <c r="S928">
        <f t="shared" si="89"/>
        <v>900</v>
      </c>
    </row>
    <row r="929" spans="1:19" x14ac:dyDescent="0.25">
      <c r="A929" s="12">
        <v>928</v>
      </c>
      <c r="B929" s="12" t="s">
        <v>293</v>
      </c>
      <c r="C929" s="18">
        <v>31677136990659</v>
      </c>
      <c r="D929" s="17">
        <v>43020.923683831017</v>
      </c>
      <c r="E929" s="23">
        <v>43023.691201238427</v>
      </c>
      <c r="F929" s="13" t="s">
        <v>302</v>
      </c>
      <c r="G929" s="24">
        <v>3600</v>
      </c>
      <c r="H929" s="12" t="s">
        <v>76</v>
      </c>
      <c r="I929" s="12" t="s">
        <v>173</v>
      </c>
      <c r="J929" s="37">
        <f>INDEX('Bảng Giá'!$C$3:$H$18,MATCH('Raw Data'!P929,'Bảng Giá'!$B$3:$B$18,0),MATCH('Raw Data'!M929,'Bảng Giá'!$C$2:$H$2,0))</f>
        <v>51500</v>
      </c>
      <c r="K929" s="12">
        <v>51800</v>
      </c>
      <c r="L929" s="36">
        <f t="shared" si="84"/>
        <v>2.767517407410196</v>
      </c>
      <c r="M929" t="str">
        <f>'References data'!H930</f>
        <v>Nội Vùng</v>
      </c>
      <c r="N929">
        <f t="shared" si="85"/>
        <v>3.6</v>
      </c>
      <c r="O929">
        <f t="shared" si="86"/>
        <v>-300</v>
      </c>
      <c r="P929" t="str">
        <f>IF(AND(N929&gt;0,N929&lt;=0.05),'Bảng Giá'!$B$3,IF(AND(N929&lt;=0.1,N929&gt;0.05),'Bảng Giá'!$B$4,IF(AND('Raw Data'!N929&gt;0.1,'Raw Data'!N929&lt;=0.25),'Bảng Giá'!$B$5,IF(AND('Raw Data'!N929&gt;0.25,'Raw Data'!N929&lt;=0.5),'Bảng Giá'!$B$6,IF(AND('Raw Data'!N929&gt;0.5,'Raw Data'!N929&lt;=1),'Bảng Giá'!$B$7,IF(AND('Raw Data'!N929&gt;1,'Raw Data'!N929&lt;=1.5),'Bảng Giá'!$B$8,IF(AND('Raw Data'!N929&gt;1.5,'Raw Data'!N929&lt;=2),'Bảng Giá'!$B$9,IF(AND('Raw Data'!N929&gt;2,'Raw Data'!N929&lt;=2.5),'Bảng Giá'!$B$10,IF(AND('Raw Data'!N929&gt;2.5,'Raw Data'!N929&lt;=3),'Bảng Giá'!$B$11,IF(AND('Raw Data'!N929&gt;3,'Raw Data'!N929&lt;=3.5),'Bảng Giá'!$B$12,IF(AND('Raw Data'!N929&gt;3.5,'Raw Data'!N929&lt;=4),'Bảng Giá'!$B$13,IF(AND('Raw Data'!N929&gt;4,'Raw Data'!N929&lt;=4.5),'Bảng Giá'!$B$14,IF(AND('Raw Data'!N929&gt;4.5,'Raw Data'!N929&lt;=5),'Bảng Giá'!$B$15,IF(AND('Raw Data'!N929&gt;5,'Raw Data'!N929&lt;=5.5),'Bảng Giá'!$B$16,IF(AND('Raw Data'!N929&gt;5.5,'Raw Data'!N929&lt;=6),'Bảng Giá'!$B$17,'Bảng Giá'!$B$18)))))))))))))))</f>
        <v>3.5&lt;x&lt;=4</v>
      </c>
      <c r="Q929" s="48">
        <f t="shared" si="87"/>
        <v>-5.7915057915057912E-3</v>
      </c>
      <c r="R929">
        <f t="shared" si="88"/>
        <v>61800</v>
      </c>
      <c r="S929">
        <f t="shared" si="89"/>
        <v>10000</v>
      </c>
    </row>
    <row r="930" spans="1:19" x14ac:dyDescent="0.25">
      <c r="A930" s="12">
        <v>929</v>
      </c>
      <c r="B930" s="12" t="s">
        <v>293</v>
      </c>
      <c r="C930" s="18">
        <v>31677136992232</v>
      </c>
      <c r="D930" s="17">
        <v>43021.498742974538</v>
      </c>
      <c r="E930" s="23">
        <v>43023.635923923612</v>
      </c>
      <c r="F930" s="13" t="s">
        <v>302</v>
      </c>
      <c r="G930" s="24">
        <v>8000</v>
      </c>
      <c r="H930" s="12" t="s">
        <v>76</v>
      </c>
      <c r="I930" s="12" t="s">
        <v>496</v>
      </c>
      <c r="J930" s="37">
        <f>INDEX('Bảng Giá'!$C$3:$H$18,MATCH('Raw Data'!P930,'Bảng Giá'!$B$3:$B$18,0),MATCH('Raw Data'!M930,'Bảng Giá'!$C$2:$H$2,0))</f>
        <v>3000</v>
      </c>
      <c r="K930" s="12">
        <v>74400</v>
      </c>
      <c r="L930" s="36">
        <f t="shared" si="84"/>
        <v>2.1371809490738087</v>
      </c>
      <c r="M930" t="str">
        <f>'References data'!H931</f>
        <v>Nội Vùng</v>
      </c>
      <c r="N930" s="46">
        <f t="shared" si="85"/>
        <v>8</v>
      </c>
      <c r="O930">
        <f t="shared" si="86"/>
        <v>-71400</v>
      </c>
      <c r="P930" t="str">
        <f>IF(AND(N930&gt;0,N930&lt;=0.05),'Bảng Giá'!$B$3,IF(AND(N930&lt;=0.1,N930&gt;0.05),'Bảng Giá'!$B$4,IF(AND('Raw Data'!N930&gt;0.1,'Raw Data'!N930&lt;=0.25),'Bảng Giá'!$B$5,IF(AND('Raw Data'!N930&gt;0.25,'Raw Data'!N930&lt;=0.5),'Bảng Giá'!$B$6,IF(AND('Raw Data'!N930&gt;0.5,'Raw Data'!N930&lt;=1),'Bảng Giá'!$B$7,IF(AND('Raw Data'!N930&gt;1,'Raw Data'!N930&lt;=1.5),'Bảng Giá'!$B$8,IF(AND('Raw Data'!N930&gt;1.5,'Raw Data'!N930&lt;=2),'Bảng Giá'!$B$9,IF(AND('Raw Data'!N930&gt;2,'Raw Data'!N930&lt;=2.5),'Bảng Giá'!$B$10,IF(AND('Raw Data'!N930&gt;2.5,'Raw Data'!N930&lt;=3),'Bảng Giá'!$B$11,IF(AND('Raw Data'!N930&gt;3,'Raw Data'!N930&lt;=3.5),'Bảng Giá'!$B$12,IF(AND('Raw Data'!N930&gt;3.5,'Raw Data'!N930&lt;=4),'Bảng Giá'!$B$13,IF(AND('Raw Data'!N930&gt;4,'Raw Data'!N930&lt;=4.5),'Bảng Giá'!$B$14,IF(AND('Raw Data'!N930&gt;4.5,'Raw Data'!N930&lt;=5),'Bảng Giá'!$B$15,IF(AND('Raw Data'!N930&gt;5,'Raw Data'!N930&lt;=5.5),'Bảng Giá'!$B$16,IF(AND('Raw Data'!N930&gt;5.5,'Raw Data'!N930&lt;=6),'Bảng Giá'!$B$17,'Bảng Giá'!$B$18)))))))))))))))</f>
        <v>Next 0.5</v>
      </c>
      <c r="Q930" s="48">
        <f t="shared" si="87"/>
        <v>-0.95967741935483875</v>
      </c>
      <c r="R930">
        <f t="shared" si="88"/>
        <v>3600</v>
      </c>
      <c r="S930">
        <f t="shared" si="89"/>
        <v>-70800</v>
      </c>
    </row>
    <row r="931" spans="1:19" x14ac:dyDescent="0.25">
      <c r="A931" s="12">
        <v>930</v>
      </c>
      <c r="B931" s="12" t="s">
        <v>293</v>
      </c>
      <c r="C931" s="18">
        <v>31677136990335</v>
      </c>
      <c r="D931" s="17">
        <v>43020.992574768519</v>
      </c>
      <c r="E931" s="23">
        <v>43022.525836956018</v>
      </c>
      <c r="F931" s="13" t="s">
        <v>302</v>
      </c>
      <c r="G931" s="24">
        <v>300</v>
      </c>
      <c r="H931" s="12" t="s">
        <v>76</v>
      </c>
      <c r="I931" s="12" t="s">
        <v>497</v>
      </c>
      <c r="J931" s="37">
        <f>INDEX('Bảng Giá'!$C$3:$H$18,MATCH('Raw Data'!P931,'Bảng Giá'!$B$3:$B$18,0),MATCH('Raw Data'!M931,'Bảng Giá'!$C$2:$H$2,0))</f>
        <v>20000</v>
      </c>
      <c r="K931" s="12">
        <v>20100</v>
      </c>
      <c r="L931" s="36">
        <f t="shared" si="84"/>
        <v>1.5332621874986216</v>
      </c>
      <c r="M931" t="str">
        <f>'References data'!H932</f>
        <v>Nội Vùng</v>
      </c>
      <c r="N931">
        <f t="shared" si="85"/>
        <v>0.3</v>
      </c>
      <c r="O931">
        <f t="shared" si="86"/>
        <v>-100</v>
      </c>
      <c r="P931" t="str">
        <f>IF(AND(N931&gt;0,N931&lt;=0.05),'Bảng Giá'!$B$3,IF(AND(N931&lt;=0.1,N931&gt;0.05),'Bảng Giá'!$B$4,IF(AND('Raw Data'!N931&gt;0.1,'Raw Data'!N931&lt;=0.25),'Bảng Giá'!$B$5,IF(AND('Raw Data'!N931&gt;0.25,'Raw Data'!N931&lt;=0.5),'Bảng Giá'!$B$6,IF(AND('Raw Data'!N931&gt;0.5,'Raw Data'!N931&lt;=1),'Bảng Giá'!$B$7,IF(AND('Raw Data'!N931&gt;1,'Raw Data'!N931&lt;=1.5),'Bảng Giá'!$B$8,IF(AND('Raw Data'!N931&gt;1.5,'Raw Data'!N931&lt;=2),'Bảng Giá'!$B$9,IF(AND('Raw Data'!N931&gt;2,'Raw Data'!N931&lt;=2.5),'Bảng Giá'!$B$10,IF(AND('Raw Data'!N931&gt;2.5,'Raw Data'!N931&lt;=3),'Bảng Giá'!$B$11,IF(AND('Raw Data'!N931&gt;3,'Raw Data'!N931&lt;=3.5),'Bảng Giá'!$B$12,IF(AND('Raw Data'!N931&gt;3.5,'Raw Data'!N931&lt;=4),'Bảng Giá'!$B$13,IF(AND('Raw Data'!N931&gt;4,'Raw Data'!N931&lt;=4.5),'Bảng Giá'!$B$14,IF(AND('Raw Data'!N931&gt;4.5,'Raw Data'!N931&lt;=5),'Bảng Giá'!$B$15,IF(AND('Raw Data'!N931&gt;5,'Raw Data'!N931&lt;=5.5),'Bảng Giá'!$B$16,IF(AND('Raw Data'!N931&gt;5.5,'Raw Data'!N931&lt;=6),'Bảng Giá'!$B$17,'Bảng Giá'!$B$18)))))))))))))))</f>
        <v>0.25&lt;x&lt;=0.5</v>
      </c>
      <c r="Q931" s="48">
        <f t="shared" si="87"/>
        <v>-4.9751243781094526E-3</v>
      </c>
      <c r="R931">
        <f t="shared" si="88"/>
        <v>24000</v>
      </c>
      <c r="S931">
        <f t="shared" si="89"/>
        <v>3900</v>
      </c>
    </row>
    <row r="932" spans="1:19" x14ac:dyDescent="0.25">
      <c r="A932" s="12">
        <v>931</v>
      </c>
      <c r="B932" s="12" t="s">
        <v>293</v>
      </c>
      <c r="C932" s="18">
        <v>31677136990318</v>
      </c>
      <c r="D932" s="17">
        <v>43021.40033877315</v>
      </c>
      <c r="E932" s="23">
        <v>43023.67557511574</v>
      </c>
      <c r="F932" s="13" t="s">
        <v>302</v>
      </c>
      <c r="G932" s="24">
        <v>3500</v>
      </c>
      <c r="H932" s="12" t="s">
        <v>76</v>
      </c>
      <c r="I932" s="12" t="s">
        <v>498</v>
      </c>
      <c r="J932" s="37">
        <f>INDEX('Bảng Giá'!$C$3:$H$18,MATCH('Raw Data'!P932,'Bảng Giá'!$B$3:$B$18,0),MATCH('Raw Data'!M932,'Bảng Giá'!$C$2:$H$2,0))</f>
        <v>47500</v>
      </c>
      <c r="K932" s="12">
        <v>51800</v>
      </c>
      <c r="L932" s="36">
        <f t="shared" si="84"/>
        <v>2.2752363425897784</v>
      </c>
      <c r="M932" t="str">
        <f>'References data'!H933</f>
        <v>Nội Vùng</v>
      </c>
      <c r="N932">
        <f t="shared" si="85"/>
        <v>3.5</v>
      </c>
      <c r="O932">
        <f t="shared" si="86"/>
        <v>-4300</v>
      </c>
      <c r="P932" t="str">
        <f>IF(AND(N932&gt;0,N932&lt;=0.05),'Bảng Giá'!$B$3,IF(AND(N932&lt;=0.1,N932&gt;0.05),'Bảng Giá'!$B$4,IF(AND('Raw Data'!N932&gt;0.1,'Raw Data'!N932&lt;=0.25),'Bảng Giá'!$B$5,IF(AND('Raw Data'!N932&gt;0.25,'Raw Data'!N932&lt;=0.5),'Bảng Giá'!$B$6,IF(AND('Raw Data'!N932&gt;0.5,'Raw Data'!N932&lt;=1),'Bảng Giá'!$B$7,IF(AND('Raw Data'!N932&gt;1,'Raw Data'!N932&lt;=1.5),'Bảng Giá'!$B$8,IF(AND('Raw Data'!N932&gt;1.5,'Raw Data'!N932&lt;=2),'Bảng Giá'!$B$9,IF(AND('Raw Data'!N932&gt;2,'Raw Data'!N932&lt;=2.5),'Bảng Giá'!$B$10,IF(AND('Raw Data'!N932&gt;2.5,'Raw Data'!N932&lt;=3),'Bảng Giá'!$B$11,IF(AND('Raw Data'!N932&gt;3,'Raw Data'!N932&lt;=3.5),'Bảng Giá'!$B$12,IF(AND('Raw Data'!N932&gt;3.5,'Raw Data'!N932&lt;=4),'Bảng Giá'!$B$13,IF(AND('Raw Data'!N932&gt;4,'Raw Data'!N932&lt;=4.5),'Bảng Giá'!$B$14,IF(AND('Raw Data'!N932&gt;4.5,'Raw Data'!N932&lt;=5),'Bảng Giá'!$B$15,IF(AND('Raw Data'!N932&gt;5,'Raw Data'!N932&lt;=5.5),'Bảng Giá'!$B$16,IF(AND('Raw Data'!N932&gt;5.5,'Raw Data'!N932&lt;=6),'Bảng Giá'!$B$17,'Bảng Giá'!$B$18)))))))))))))))</f>
        <v>3&lt;x&lt;=3.5</v>
      </c>
      <c r="Q932" s="48">
        <f t="shared" si="87"/>
        <v>-8.3011583011583012E-2</v>
      </c>
      <c r="R932">
        <f t="shared" si="88"/>
        <v>57000</v>
      </c>
      <c r="S932">
        <f t="shared" si="89"/>
        <v>5200</v>
      </c>
    </row>
    <row r="933" spans="1:19" x14ac:dyDescent="0.25">
      <c r="A933" s="12">
        <v>932</v>
      </c>
      <c r="B933" s="12" t="s">
        <v>293</v>
      </c>
      <c r="C933" s="18">
        <v>31677136982188</v>
      </c>
      <c r="D933" s="17">
        <v>43020.657245104165</v>
      </c>
      <c r="E933" s="23">
        <v>43021.76708888889</v>
      </c>
      <c r="F933" s="13" t="s">
        <v>302</v>
      </c>
      <c r="G933" s="24">
        <v>1220</v>
      </c>
      <c r="H933" s="12" t="s">
        <v>76</v>
      </c>
      <c r="I933" s="12" t="s">
        <v>499</v>
      </c>
      <c r="J933" s="37">
        <f>INDEX('Bảng Giá'!$C$3:$H$18,MATCH('Raw Data'!P933,'Bảng Giá'!$B$3:$B$18,0),MATCH('Raw Data'!M933,'Bảng Giá'!$C$2:$H$2,0))</f>
        <v>27500</v>
      </c>
      <c r="K933" s="12">
        <v>27700</v>
      </c>
      <c r="L933" s="36">
        <f t="shared" si="84"/>
        <v>1.1098437847249443</v>
      </c>
      <c r="M933" t="str">
        <f>'References data'!H934</f>
        <v>Nội Vùng</v>
      </c>
      <c r="N933">
        <f t="shared" si="85"/>
        <v>1.22</v>
      </c>
      <c r="O933">
        <f t="shared" si="86"/>
        <v>-200</v>
      </c>
      <c r="P933" t="str">
        <f>IF(AND(N933&gt;0,N933&lt;=0.05),'Bảng Giá'!$B$3,IF(AND(N933&lt;=0.1,N933&gt;0.05),'Bảng Giá'!$B$4,IF(AND('Raw Data'!N933&gt;0.1,'Raw Data'!N933&lt;=0.25),'Bảng Giá'!$B$5,IF(AND('Raw Data'!N933&gt;0.25,'Raw Data'!N933&lt;=0.5),'Bảng Giá'!$B$6,IF(AND('Raw Data'!N933&gt;0.5,'Raw Data'!N933&lt;=1),'Bảng Giá'!$B$7,IF(AND('Raw Data'!N933&gt;1,'Raw Data'!N933&lt;=1.5),'Bảng Giá'!$B$8,IF(AND('Raw Data'!N933&gt;1.5,'Raw Data'!N933&lt;=2),'Bảng Giá'!$B$9,IF(AND('Raw Data'!N933&gt;2,'Raw Data'!N933&lt;=2.5),'Bảng Giá'!$B$10,IF(AND('Raw Data'!N933&gt;2.5,'Raw Data'!N933&lt;=3),'Bảng Giá'!$B$11,IF(AND('Raw Data'!N933&gt;3,'Raw Data'!N933&lt;=3.5),'Bảng Giá'!$B$12,IF(AND('Raw Data'!N933&gt;3.5,'Raw Data'!N933&lt;=4),'Bảng Giá'!$B$13,IF(AND('Raw Data'!N933&gt;4,'Raw Data'!N933&lt;=4.5),'Bảng Giá'!$B$14,IF(AND('Raw Data'!N933&gt;4.5,'Raw Data'!N933&lt;=5),'Bảng Giá'!$B$15,IF(AND('Raw Data'!N933&gt;5,'Raw Data'!N933&lt;=5.5),'Bảng Giá'!$B$16,IF(AND('Raw Data'!N933&gt;5.5,'Raw Data'!N933&lt;=6),'Bảng Giá'!$B$17,'Bảng Giá'!$B$18)))))))))))))))</f>
        <v>1&lt;x&lt;=1.5</v>
      </c>
      <c r="Q933" s="48">
        <f t="shared" si="87"/>
        <v>-7.2202166064981952E-3</v>
      </c>
      <c r="R933">
        <f t="shared" si="88"/>
        <v>33000</v>
      </c>
      <c r="S933">
        <f t="shared" si="89"/>
        <v>5300</v>
      </c>
    </row>
    <row r="934" spans="1:19" x14ac:dyDescent="0.25">
      <c r="A934" s="12">
        <v>933</v>
      </c>
      <c r="B934" s="12" t="s">
        <v>293</v>
      </c>
      <c r="C934" s="18">
        <v>31677136990668</v>
      </c>
      <c r="D934" s="17">
        <v>43021.401021412035</v>
      </c>
      <c r="E934" s="23">
        <v>43022.400827164354</v>
      </c>
      <c r="F934" s="13" t="s">
        <v>302</v>
      </c>
      <c r="G934" s="24">
        <v>300</v>
      </c>
      <c r="H934" s="12" t="s">
        <v>76</v>
      </c>
      <c r="I934" s="12" t="s">
        <v>165</v>
      </c>
      <c r="J934" s="37">
        <f>INDEX('Bảng Giá'!$C$3:$H$18,MATCH('Raw Data'!P934,'Bảng Giá'!$B$3:$B$18,0),MATCH('Raw Data'!M934,'Bảng Giá'!$C$2:$H$2,0))</f>
        <v>20000</v>
      </c>
      <c r="K934" s="12">
        <v>20100</v>
      </c>
      <c r="L934" s="36">
        <f t="shared" si="84"/>
        <v>0.99980575231893454</v>
      </c>
      <c r="M934" t="str">
        <f>'References data'!H935</f>
        <v>Nội Vùng</v>
      </c>
      <c r="N934">
        <f t="shared" si="85"/>
        <v>0.3</v>
      </c>
      <c r="O934">
        <f t="shared" si="86"/>
        <v>-100</v>
      </c>
      <c r="P934" t="str">
        <f>IF(AND(N934&gt;0,N934&lt;=0.05),'Bảng Giá'!$B$3,IF(AND(N934&lt;=0.1,N934&gt;0.05),'Bảng Giá'!$B$4,IF(AND('Raw Data'!N934&gt;0.1,'Raw Data'!N934&lt;=0.25),'Bảng Giá'!$B$5,IF(AND('Raw Data'!N934&gt;0.25,'Raw Data'!N934&lt;=0.5),'Bảng Giá'!$B$6,IF(AND('Raw Data'!N934&gt;0.5,'Raw Data'!N934&lt;=1),'Bảng Giá'!$B$7,IF(AND('Raw Data'!N934&gt;1,'Raw Data'!N934&lt;=1.5),'Bảng Giá'!$B$8,IF(AND('Raw Data'!N934&gt;1.5,'Raw Data'!N934&lt;=2),'Bảng Giá'!$B$9,IF(AND('Raw Data'!N934&gt;2,'Raw Data'!N934&lt;=2.5),'Bảng Giá'!$B$10,IF(AND('Raw Data'!N934&gt;2.5,'Raw Data'!N934&lt;=3),'Bảng Giá'!$B$11,IF(AND('Raw Data'!N934&gt;3,'Raw Data'!N934&lt;=3.5),'Bảng Giá'!$B$12,IF(AND('Raw Data'!N934&gt;3.5,'Raw Data'!N934&lt;=4),'Bảng Giá'!$B$13,IF(AND('Raw Data'!N934&gt;4,'Raw Data'!N934&lt;=4.5),'Bảng Giá'!$B$14,IF(AND('Raw Data'!N934&gt;4.5,'Raw Data'!N934&lt;=5),'Bảng Giá'!$B$15,IF(AND('Raw Data'!N934&gt;5,'Raw Data'!N934&lt;=5.5),'Bảng Giá'!$B$16,IF(AND('Raw Data'!N934&gt;5.5,'Raw Data'!N934&lt;=6),'Bảng Giá'!$B$17,'Bảng Giá'!$B$18)))))))))))))))</f>
        <v>0.25&lt;x&lt;=0.5</v>
      </c>
      <c r="Q934" s="48">
        <f t="shared" si="87"/>
        <v>-4.9751243781094526E-3</v>
      </c>
      <c r="R934">
        <f t="shared" si="88"/>
        <v>24000</v>
      </c>
      <c r="S934">
        <f t="shared" si="89"/>
        <v>3900</v>
      </c>
    </row>
    <row r="935" spans="1:19" x14ac:dyDescent="0.25">
      <c r="A935" s="12">
        <v>934</v>
      </c>
      <c r="B935" s="12" t="s">
        <v>293</v>
      </c>
      <c r="C935" s="18">
        <v>31677136990388</v>
      </c>
      <c r="D935" s="17">
        <v>43021.444131747689</v>
      </c>
      <c r="E935" s="23">
        <v>43022.502072916664</v>
      </c>
      <c r="F935" s="13" t="s">
        <v>302</v>
      </c>
      <c r="G935" s="24">
        <v>500</v>
      </c>
      <c r="H935" s="12" t="s">
        <v>76</v>
      </c>
      <c r="I935" s="12" t="s">
        <v>483</v>
      </c>
      <c r="J935" s="37">
        <f>INDEX('Bảng Giá'!$C$3:$H$18,MATCH('Raw Data'!P935,'Bảng Giá'!$B$3:$B$18,0),MATCH('Raw Data'!M935,'Bảng Giá'!$C$2:$H$2,0))</f>
        <v>20000</v>
      </c>
      <c r="K935" s="12">
        <v>22700</v>
      </c>
      <c r="L935" s="36">
        <f t="shared" si="84"/>
        <v>1.0579411689759581</v>
      </c>
      <c r="M935" t="str">
        <f>'References data'!H936</f>
        <v>Nội Vùng</v>
      </c>
      <c r="N935">
        <f t="shared" si="85"/>
        <v>0.5</v>
      </c>
      <c r="O935">
        <f t="shared" si="86"/>
        <v>-2700</v>
      </c>
      <c r="P935" t="str">
        <f>IF(AND(N935&gt;0,N935&lt;=0.05),'Bảng Giá'!$B$3,IF(AND(N935&lt;=0.1,N935&gt;0.05),'Bảng Giá'!$B$4,IF(AND('Raw Data'!N935&gt;0.1,'Raw Data'!N935&lt;=0.25),'Bảng Giá'!$B$5,IF(AND('Raw Data'!N935&gt;0.25,'Raw Data'!N935&lt;=0.5),'Bảng Giá'!$B$6,IF(AND('Raw Data'!N935&gt;0.5,'Raw Data'!N935&lt;=1),'Bảng Giá'!$B$7,IF(AND('Raw Data'!N935&gt;1,'Raw Data'!N935&lt;=1.5),'Bảng Giá'!$B$8,IF(AND('Raw Data'!N935&gt;1.5,'Raw Data'!N935&lt;=2),'Bảng Giá'!$B$9,IF(AND('Raw Data'!N935&gt;2,'Raw Data'!N935&lt;=2.5),'Bảng Giá'!$B$10,IF(AND('Raw Data'!N935&gt;2.5,'Raw Data'!N935&lt;=3),'Bảng Giá'!$B$11,IF(AND('Raw Data'!N935&gt;3,'Raw Data'!N935&lt;=3.5),'Bảng Giá'!$B$12,IF(AND('Raw Data'!N935&gt;3.5,'Raw Data'!N935&lt;=4),'Bảng Giá'!$B$13,IF(AND('Raw Data'!N935&gt;4,'Raw Data'!N935&lt;=4.5),'Bảng Giá'!$B$14,IF(AND('Raw Data'!N935&gt;4.5,'Raw Data'!N935&lt;=5),'Bảng Giá'!$B$15,IF(AND('Raw Data'!N935&gt;5,'Raw Data'!N935&lt;=5.5),'Bảng Giá'!$B$16,IF(AND('Raw Data'!N935&gt;5.5,'Raw Data'!N935&lt;=6),'Bảng Giá'!$B$17,'Bảng Giá'!$B$18)))))))))))))))</f>
        <v>0.25&lt;x&lt;=0.5</v>
      </c>
      <c r="Q935" s="48">
        <f t="shared" si="87"/>
        <v>-0.11894273127753303</v>
      </c>
      <c r="R935">
        <f t="shared" si="88"/>
        <v>24000</v>
      </c>
      <c r="S935">
        <f t="shared" si="89"/>
        <v>1300</v>
      </c>
    </row>
    <row r="936" spans="1:19" x14ac:dyDescent="0.25">
      <c r="A936" s="12">
        <v>935</v>
      </c>
      <c r="B936" s="12" t="s">
        <v>293</v>
      </c>
      <c r="C936" s="18">
        <v>31677136990782</v>
      </c>
      <c r="D936" s="17">
        <v>43021.444147951392</v>
      </c>
      <c r="E936" s="23">
        <v>43022.733025844907</v>
      </c>
      <c r="F936" s="13" t="s">
        <v>302</v>
      </c>
      <c r="G936" s="24">
        <v>305</v>
      </c>
      <c r="H936" s="12" t="s">
        <v>76</v>
      </c>
      <c r="I936" s="12" t="s">
        <v>313</v>
      </c>
      <c r="J936" s="37">
        <f>INDEX('Bảng Giá'!$C$3:$H$18,MATCH('Raw Data'!P936,'Bảng Giá'!$B$3:$B$18,0),MATCH('Raw Data'!M936,'Bảng Giá'!$C$2:$H$2,0))</f>
        <v>20000</v>
      </c>
      <c r="K936" s="12">
        <v>20100</v>
      </c>
      <c r="L936" s="36">
        <f t="shared" si="84"/>
        <v>1.2888778935157461</v>
      </c>
      <c r="M936" t="str">
        <f>'References data'!H937</f>
        <v>Nội Vùng</v>
      </c>
      <c r="N936">
        <f t="shared" si="85"/>
        <v>0.30499999999999999</v>
      </c>
      <c r="O936">
        <f t="shared" si="86"/>
        <v>-100</v>
      </c>
      <c r="P936" t="str">
        <f>IF(AND(N936&gt;0,N936&lt;=0.05),'Bảng Giá'!$B$3,IF(AND(N936&lt;=0.1,N936&gt;0.05),'Bảng Giá'!$B$4,IF(AND('Raw Data'!N936&gt;0.1,'Raw Data'!N936&lt;=0.25),'Bảng Giá'!$B$5,IF(AND('Raw Data'!N936&gt;0.25,'Raw Data'!N936&lt;=0.5),'Bảng Giá'!$B$6,IF(AND('Raw Data'!N936&gt;0.5,'Raw Data'!N936&lt;=1),'Bảng Giá'!$B$7,IF(AND('Raw Data'!N936&gt;1,'Raw Data'!N936&lt;=1.5),'Bảng Giá'!$B$8,IF(AND('Raw Data'!N936&gt;1.5,'Raw Data'!N936&lt;=2),'Bảng Giá'!$B$9,IF(AND('Raw Data'!N936&gt;2,'Raw Data'!N936&lt;=2.5),'Bảng Giá'!$B$10,IF(AND('Raw Data'!N936&gt;2.5,'Raw Data'!N936&lt;=3),'Bảng Giá'!$B$11,IF(AND('Raw Data'!N936&gt;3,'Raw Data'!N936&lt;=3.5),'Bảng Giá'!$B$12,IF(AND('Raw Data'!N936&gt;3.5,'Raw Data'!N936&lt;=4),'Bảng Giá'!$B$13,IF(AND('Raw Data'!N936&gt;4,'Raw Data'!N936&lt;=4.5),'Bảng Giá'!$B$14,IF(AND('Raw Data'!N936&gt;4.5,'Raw Data'!N936&lt;=5),'Bảng Giá'!$B$15,IF(AND('Raw Data'!N936&gt;5,'Raw Data'!N936&lt;=5.5),'Bảng Giá'!$B$16,IF(AND('Raw Data'!N936&gt;5.5,'Raw Data'!N936&lt;=6),'Bảng Giá'!$B$17,'Bảng Giá'!$B$18)))))))))))))))</f>
        <v>0.25&lt;x&lt;=0.5</v>
      </c>
      <c r="Q936" s="48">
        <f t="shared" si="87"/>
        <v>-4.9751243781094526E-3</v>
      </c>
      <c r="R936">
        <f t="shared" si="88"/>
        <v>24000</v>
      </c>
      <c r="S936">
        <f t="shared" si="89"/>
        <v>3900</v>
      </c>
    </row>
    <row r="937" spans="1:19" x14ac:dyDescent="0.25">
      <c r="A937" s="12">
        <v>936</v>
      </c>
      <c r="B937" s="12" t="s">
        <v>293</v>
      </c>
      <c r="C937" s="18">
        <v>31677136991054</v>
      </c>
      <c r="D937" s="17">
        <v>43021.428374386574</v>
      </c>
      <c r="E937" s="23">
        <v>43023.54955891204</v>
      </c>
      <c r="F937" s="13" t="s">
        <v>302</v>
      </c>
      <c r="G937" s="24">
        <v>200</v>
      </c>
      <c r="H937" s="12" t="s">
        <v>76</v>
      </c>
      <c r="I937" s="12" t="s">
        <v>151</v>
      </c>
      <c r="J937" s="37">
        <f>INDEX('Bảng Giá'!$C$3:$H$18,MATCH('Raw Data'!P937,'Bảng Giá'!$B$3:$B$18,0),MATCH('Raw Data'!M937,'Bảng Giá'!$C$2:$H$2,0))</f>
        <v>20000</v>
      </c>
      <c r="K937" s="12">
        <v>20100</v>
      </c>
      <c r="L937" s="36">
        <f t="shared" si="84"/>
        <v>2.1211845254656509</v>
      </c>
      <c r="M937" t="str">
        <f>'References data'!H938</f>
        <v>Nội Vùng</v>
      </c>
      <c r="N937">
        <f t="shared" si="85"/>
        <v>0.2</v>
      </c>
      <c r="O937">
        <f t="shared" si="86"/>
        <v>-100</v>
      </c>
      <c r="P937" t="str">
        <f>IF(AND(N937&gt;0,N937&lt;=0.05),'Bảng Giá'!$B$3,IF(AND(N937&lt;=0.1,N937&gt;0.05),'Bảng Giá'!$B$4,IF(AND('Raw Data'!N937&gt;0.1,'Raw Data'!N937&lt;=0.25),'Bảng Giá'!$B$5,IF(AND('Raw Data'!N937&gt;0.25,'Raw Data'!N937&lt;=0.5),'Bảng Giá'!$B$6,IF(AND('Raw Data'!N937&gt;0.5,'Raw Data'!N937&lt;=1),'Bảng Giá'!$B$7,IF(AND('Raw Data'!N937&gt;1,'Raw Data'!N937&lt;=1.5),'Bảng Giá'!$B$8,IF(AND('Raw Data'!N937&gt;1.5,'Raw Data'!N937&lt;=2),'Bảng Giá'!$B$9,IF(AND('Raw Data'!N937&gt;2,'Raw Data'!N937&lt;=2.5),'Bảng Giá'!$B$10,IF(AND('Raw Data'!N937&gt;2.5,'Raw Data'!N937&lt;=3),'Bảng Giá'!$B$11,IF(AND('Raw Data'!N937&gt;3,'Raw Data'!N937&lt;=3.5),'Bảng Giá'!$B$12,IF(AND('Raw Data'!N937&gt;3.5,'Raw Data'!N937&lt;=4),'Bảng Giá'!$B$13,IF(AND('Raw Data'!N937&gt;4,'Raw Data'!N937&lt;=4.5),'Bảng Giá'!$B$14,IF(AND('Raw Data'!N937&gt;4.5,'Raw Data'!N937&lt;=5),'Bảng Giá'!$B$15,IF(AND('Raw Data'!N937&gt;5,'Raw Data'!N937&lt;=5.5),'Bảng Giá'!$B$16,IF(AND('Raw Data'!N937&gt;5.5,'Raw Data'!N937&lt;=6),'Bảng Giá'!$B$17,'Bảng Giá'!$B$18)))))))))))))))</f>
        <v>0.1&lt;x&lt;=0.25</v>
      </c>
      <c r="Q937" s="48">
        <f t="shared" si="87"/>
        <v>-4.9751243781094526E-3</v>
      </c>
      <c r="R937">
        <f t="shared" si="88"/>
        <v>24000</v>
      </c>
      <c r="S937">
        <f t="shared" si="89"/>
        <v>3900</v>
      </c>
    </row>
    <row r="938" spans="1:19" x14ac:dyDescent="0.25">
      <c r="A938" s="12">
        <v>937</v>
      </c>
      <c r="B938" s="12" t="s">
        <v>293</v>
      </c>
      <c r="C938" s="18">
        <v>31677136991449</v>
      </c>
      <c r="D938" s="17">
        <v>43021.48701478009</v>
      </c>
      <c r="E938" s="23">
        <v>43022.589419363423</v>
      </c>
      <c r="F938" s="13" t="s">
        <v>302</v>
      </c>
      <c r="G938" s="24">
        <v>780</v>
      </c>
      <c r="H938" s="12" t="s">
        <v>76</v>
      </c>
      <c r="I938" s="12" t="s">
        <v>170</v>
      </c>
      <c r="J938" s="37">
        <f>INDEX('Bảng Giá'!$C$3:$H$18,MATCH('Raw Data'!P938,'Bảng Giá'!$B$3:$B$18,0),MATCH('Raw Data'!M938,'Bảng Giá'!$C$2:$H$2,0))</f>
        <v>22500</v>
      </c>
      <c r="K938" s="12">
        <v>22700</v>
      </c>
      <c r="L938" s="36">
        <f t="shared" si="84"/>
        <v>1.1024045833328273</v>
      </c>
      <c r="M938" t="str">
        <f>'References data'!H939</f>
        <v>Nội Vùng</v>
      </c>
      <c r="N938">
        <f t="shared" si="85"/>
        <v>0.78</v>
      </c>
      <c r="O938">
        <f t="shared" si="86"/>
        <v>-200</v>
      </c>
      <c r="P938" t="str">
        <f>IF(AND(N938&gt;0,N938&lt;=0.05),'Bảng Giá'!$B$3,IF(AND(N938&lt;=0.1,N938&gt;0.05),'Bảng Giá'!$B$4,IF(AND('Raw Data'!N938&gt;0.1,'Raw Data'!N938&lt;=0.25),'Bảng Giá'!$B$5,IF(AND('Raw Data'!N938&gt;0.25,'Raw Data'!N938&lt;=0.5),'Bảng Giá'!$B$6,IF(AND('Raw Data'!N938&gt;0.5,'Raw Data'!N938&lt;=1),'Bảng Giá'!$B$7,IF(AND('Raw Data'!N938&gt;1,'Raw Data'!N938&lt;=1.5),'Bảng Giá'!$B$8,IF(AND('Raw Data'!N938&gt;1.5,'Raw Data'!N938&lt;=2),'Bảng Giá'!$B$9,IF(AND('Raw Data'!N938&gt;2,'Raw Data'!N938&lt;=2.5),'Bảng Giá'!$B$10,IF(AND('Raw Data'!N938&gt;2.5,'Raw Data'!N938&lt;=3),'Bảng Giá'!$B$11,IF(AND('Raw Data'!N938&gt;3,'Raw Data'!N938&lt;=3.5),'Bảng Giá'!$B$12,IF(AND('Raw Data'!N938&gt;3.5,'Raw Data'!N938&lt;=4),'Bảng Giá'!$B$13,IF(AND('Raw Data'!N938&gt;4,'Raw Data'!N938&lt;=4.5),'Bảng Giá'!$B$14,IF(AND('Raw Data'!N938&gt;4.5,'Raw Data'!N938&lt;=5),'Bảng Giá'!$B$15,IF(AND('Raw Data'!N938&gt;5,'Raw Data'!N938&lt;=5.5),'Bảng Giá'!$B$16,IF(AND('Raw Data'!N938&gt;5.5,'Raw Data'!N938&lt;=6),'Bảng Giá'!$B$17,'Bảng Giá'!$B$18)))))))))))))))</f>
        <v>0.5&lt;x&lt;=1</v>
      </c>
      <c r="Q938" s="48">
        <f t="shared" si="87"/>
        <v>-8.8105726872246704E-3</v>
      </c>
      <c r="R938">
        <f t="shared" si="88"/>
        <v>27000</v>
      </c>
      <c r="S938">
        <f t="shared" si="89"/>
        <v>4300</v>
      </c>
    </row>
    <row r="939" spans="1:19" x14ac:dyDescent="0.25">
      <c r="A939" s="12">
        <v>938</v>
      </c>
      <c r="B939" s="12" t="s">
        <v>293</v>
      </c>
      <c r="C939" s="18">
        <v>31677136990933</v>
      </c>
      <c r="D939" s="17">
        <v>43020.974070138887</v>
      </c>
      <c r="E939" s="23">
        <v>43022.522416863423</v>
      </c>
      <c r="F939" s="13" t="s">
        <v>302</v>
      </c>
      <c r="G939" s="24">
        <v>470</v>
      </c>
      <c r="H939" s="12" t="s">
        <v>76</v>
      </c>
      <c r="I939" s="12" t="s">
        <v>178</v>
      </c>
      <c r="J939" s="37">
        <f>INDEX('Bảng Giá'!$C$3:$H$18,MATCH('Raw Data'!P939,'Bảng Giá'!$B$3:$B$18,0),MATCH('Raw Data'!M939,'Bảng Giá'!$C$2:$H$2,0))</f>
        <v>20000</v>
      </c>
      <c r="K939" s="12">
        <v>20100</v>
      </c>
      <c r="L939" s="36">
        <f t="shared" si="84"/>
        <v>1.5483467245358042</v>
      </c>
      <c r="M939" t="str">
        <f>'References data'!H940</f>
        <v>Nội Vùng</v>
      </c>
      <c r="N939">
        <f t="shared" si="85"/>
        <v>0.47</v>
      </c>
      <c r="O939">
        <f t="shared" si="86"/>
        <v>-100</v>
      </c>
      <c r="P939" t="str">
        <f>IF(AND(N939&gt;0,N939&lt;=0.05),'Bảng Giá'!$B$3,IF(AND(N939&lt;=0.1,N939&gt;0.05),'Bảng Giá'!$B$4,IF(AND('Raw Data'!N939&gt;0.1,'Raw Data'!N939&lt;=0.25),'Bảng Giá'!$B$5,IF(AND('Raw Data'!N939&gt;0.25,'Raw Data'!N939&lt;=0.5),'Bảng Giá'!$B$6,IF(AND('Raw Data'!N939&gt;0.5,'Raw Data'!N939&lt;=1),'Bảng Giá'!$B$7,IF(AND('Raw Data'!N939&gt;1,'Raw Data'!N939&lt;=1.5),'Bảng Giá'!$B$8,IF(AND('Raw Data'!N939&gt;1.5,'Raw Data'!N939&lt;=2),'Bảng Giá'!$B$9,IF(AND('Raw Data'!N939&gt;2,'Raw Data'!N939&lt;=2.5),'Bảng Giá'!$B$10,IF(AND('Raw Data'!N939&gt;2.5,'Raw Data'!N939&lt;=3),'Bảng Giá'!$B$11,IF(AND('Raw Data'!N939&gt;3,'Raw Data'!N939&lt;=3.5),'Bảng Giá'!$B$12,IF(AND('Raw Data'!N939&gt;3.5,'Raw Data'!N939&lt;=4),'Bảng Giá'!$B$13,IF(AND('Raw Data'!N939&gt;4,'Raw Data'!N939&lt;=4.5),'Bảng Giá'!$B$14,IF(AND('Raw Data'!N939&gt;4.5,'Raw Data'!N939&lt;=5),'Bảng Giá'!$B$15,IF(AND('Raw Data'!N939&gt;5,'Raw Data'!N939&lt;=5.5),'Bảng Giá'!$B$16,IF(AND('Raw Data'!N939&gt;5.5,'Raw Data'!N939&lt;=6),'Bảng Giá'!$B$17,'Bảng Giá'!$B$18)))))))))))))))</f>
        <v>0.25&lt;x&lt;=0.5</v>
      </c>
      <c r="Q939" s="48">
        <f t="shared" si="87"/>
        <v>-4.9751243781094526E-3</v>
      </c>
      <c r="R939">
        <f t="shared" si="88"/>
        <v>24000</v>
      </c>
      <c r="S939">
        <f t="shared" si="89"/>
        <v>3900</v>
      </c>
    </row>
    <row r="940" spans="1:19" x14ac:dyDescent="0.25">
      <c r="A940" s="12">
        <v>939</v>
      </c>
      <c r="B940" s="12" t="s">
        <v>293</v>
      </c>
      <c r="C940" s="18">
        <v>31677136937511</v>
      </c>
      <c r="D940" s="17">
        <v>43015.401382719909</v>
      </c>
      <c r="E940" s="23">
        <v>43016.668588425928</v>
      </c>
      <c r="F940" s="13" t="s">
        <v>302</v>
      </c>
      <c r="G940" s="24">
        <v>3500</v>
      </c>
      <c r="H940" s="12" t="s">
        <v>76</v>
      </c>
      <c r="I940" s="12" t="s">
        <v>154</v>
      </c>
      <c r="J940" s="37">
        <f>INDEX('Bảng Giá'!$C$3:$H$18,MATCH('Raw Data'!P940,'Bảng Giá'!$B$3:$B$18,0),MATCH('Raw Data'!M940,'Bảng Giá'!$C$2:$H$2,0))</f>
        <v>47500</v>
      </c>
      <c r="K940" s="12">
        <v>51800</v>
      </c>
      <c r="L940" s="36">
        <f t="shared" si="84"/>
        <v>1.2672057060190127</v>
      </c>
      <c r="M940" t="str">
        <f>'References data'!H941</f>
        <v>Nội Vùng</v>
      </c>
      <c r="N940">
        <f t="shared" si="85"/>
        <v>3.5</v>
      </c>
      <c r="O940">
        <f t="shared" si="86"/>
        <v>-4300</v>
      </c>
      <c r="P940" t="str">
        <f>IF(AND(N940&gt;0,N940&lt;=0.05),'Bảng Giá'!$B$3,IF(AND(N940&lt;=0.1,N940&gt;0.05),'Bảng Giá'!$B$4,IF(AND('Raw Data'!N940&gt;0.1,'Raw Data'!N940&lt;=0.25),'Bảng Giá'!$B$5,IF(AND('Raw Data'!N940&gt;0.25,'Raw Data'!N940&lt;=0.5),'Bảng Giá'!$B$6,IF(AND('Raw Data'!N940&gt;0.5,'Raw Data'!N940&lt;=1),'Bảng Giá'!$B$7,IF(AND('Raw Data'!N940&gt;1,'Raw Data'!N940&lt;=1.5),'Bảng Giá'!$B$8,IF(AND('Raw Data'!N940&gt;1.5,'Raw Data'!N940&lt;=2),'Bảng Giá'!$B$9,IF(AND('Raw Data'!N940&gt;2,'Raw Data'!N940&lt;=2.5),'Bảng Giá'!$B$10,IF(AND('Raw Data'!N940&gt;2.5,'Raw Data'!N940&lt;=3),'Bảng Giá'!$B$11,IF(AND('Raw Data'!N940&gt;3,'Raw Data'!N940&lt;=3.5),'Bảng Giá'!$B$12,IF(AND('Raw Data'!N940&gt;3.5,'Raw Data'!N940&lt;=4),'Bảng Giá'!$B$13,IF(AND('Raw Data'!N940&gt;4,'Raw Data'!N940&lt;=4.5),'Bảng Giá'!$B$14,IF(AND('Raw Data'!N940&gt;4.5,'Raw Data'!N940&lt;=5),'Bảng Giá'!$B$15,IF(AND('Raw Data'!N940&gt;5,'Raw Data'!N940&lt;=5.5),'Bảng Giá'!$B$16,IF(AND('Raw Data'!N940&gt;5.5,'Raw Data'!N940&lt;=6),'Bảng Giá'!$B$17,'Bảng Giá'!$B$18)))))))))))))))</f>
        <v>3&lt;x&lt;=3.5</v>
      </c>
      <c r="Q940" s="48">
        <f t="shared" si="87"/>
        <v>-8.3011583011583012E-2</v>
      </c>
      <c r="R940">
        <f t="shared" si="88"/>
        <v>57000</v>
      </c>
      <c r="S940">
        <f t="shared" si="89"/>
        <v>5200</v>
      </c>
    </row>
    <row r="941" spans="1:19" x14ac:dyDescent="0.25">
      <c r="A941" s="12">
        <v>940</v>
      </c>
      <c r="B941" s="12" t="s">
        <v>293</v>
      </c>
      <c r="C941" s="18">
        <v>31677136986369</v>
      </c>
      <c r="D941" s="17">
        <v>43021.452533680553</v>
      </c>
      <c r="E941" s="23">
        <v>43022.759576736113</v>
      </c>
      <c r="F941" s="13" t="s">
        <v>302</v>
      </c>
      <c r="G941" s="24">
        <v>1500</v>
      </c>
      <c r="H941" s="12" t="s">
        <v>76</v>
      </c>
      <c r="I941" s="12" t="s">
        <v>276</v>
      </c>
      <c r="J941" s="37">
        <f>INDEX('Bảng Giá'!$C$3:$H$18,MATCH('Raw Data'!P941,'Bảng Giá'!$B$3:$B$18,0),MATCH('Raw Data'!M941,'Bảng Giá'!$C$2:$H$2,0))</f>
        <v>41000</v>
      </c>
      <c r="K941" s="12">
        <v>48300</v>
      </c>
      <c r="L941" s="36">
        <f t="shared" si="84"/>
        <v>1.307043055559916</v>
      </c>
      <c r="M941" t="str">
        <f>'References data'!H942</f>
        <v>Liên Vùng</v>
      </c>
      <c r="N941">
        <f t="shared" si="85"/>
        <v>1.5</v>
      </c>
      <c r="O941">
        <f t="shared" si="86"/>
        <v>-7300</v>
      </c>
      <c r="P941" t="str">
        <f>IF(AND(N941&gt;0,N941&lt;=0.05),'Bảng Giá'!$B$3,IF(AND(N941&lt;=0.1,N941&gt;0.05),'Bảng Giá'!$B$4,IF(AND('Raw Data'!N941&gt;0.1,'Raw Data'!N941&lt;=0.25),'Bảng Giá'!$B$5,IF(AND('Raw Data'!N941&gt;0.25,'Raw Data'!N941&lt;=0.5),'Bảng Giá'!$B$6,IF(AND('Raw Data'!N941&gt;0.5,'Raw Data'!N941&lt;=1),'Bảng Giá'!$B$7,IF(AND('Raw Data'!N941&gt;1,'Raw Data'!N941&lt;=1.5),'Bảng Giá'!$B$8,IF(AND('Raw Data'!N941&gt;1.5,'Raw Data'!N941&lt;=2),'Bảng Giá'!$B$9,IF(AND('Raw Data'!N941&gt;2,'Raw Data'!N941&lt;=2.5),'Bảng Giá'!$B$10,IF(AND('Raw Data'!N941&gt;2.5,'Raw Data'!N941&lt;=3),'Bảng Giá'!$B$11,IF(AND('Raw Data'!N941&gt;3,'Raw Data'!N941&lt;=3.5),'Bảng Giá'!$B$12,IF(AND('Raw Data'!N941&gt;3.5,'Raw Data'!N941&lt;=4),'Bảng Giá'!$B$13,IF(AND('Raw Data'!N941&gt;4,'Raw Data'!N941&lt;=4.5),'Bảng Giá'!$B$14,IF(AND('Raw Data'!N941&gt;4.5,'Raw Data'!N941&lt;=5),'Bảng Giá'!$B$15,IF(AND('Raw Data'!N941&gt;5,'Raw Data'!N941&lt;=5.5),'Bảng Giá'!$B$16,IF(AND('Raw Data'!N941&gt;5.5,'Raw Data'!N941&lt;=6),'Bảng Giá'!$B$17,'Bảng Giá'!$B$18)))))))))))))))</f>
        <v>1&lt;x&lt;=1.5</v>
      </c>
      <c r="Q941" s="48">
        <f t="shared" si="87"/>
        <v>-0.15113871635610765</v>
      </c>
      <c r="R941">
        <f t="shared" si="88"/>
        <v>49200</v>
      </c>
      <c r="S941">
        <f t="shared" si="89"/>
        <v>900</v>
      </c>
    </row>
    <row r="942" spans="1:19" x14ac:dyDescent="0.25">
      <c r="A942" s="12">
        <v>941</v>
      </c>
      <c r="B942" s="12" t="s">
        <v>293</v>
      </c>
      <c r="C942" s="18">
        <v>31677136987646</v>
      </c>
      <c r="D942" s="17">
        <v>43021.452552696763</v>
      </c>
      <c r="E942" s="23">
        <v>43022.701043136571</v>
      </c>
      <c r="F942" s="13" t="s">
        <v>302</v>
      </c>
      <c r="G942" s="24">
        <v>3500</v>
      </c>
      <c r="H942" s="12" t="s">
        <v>76</v>
      </c>
      <c r="I942" s="12" t="s">
        <v>441</v>
      </c>
      <c r="J942" s="37">
        <f>INDEX('Bảng Giá'!$C$3:$H$18,MATCH('Raw Data'!P942,'Bảng Giá'!$B$3:$B$18,0),MATCH('Raw Data'!M942,'Bảng Giá'!$C$2:$H$2,0))</f>
        <v>47500</v>
      </c>
      <c r="K942" s="12">
        <v>51800</v>
      </c>
      <c r="L942" s="36">
        <f t="shared" si="84"/>
        <v>1.2484904398079379</v>
      </c>
      <c r="M942" t="str">
        <f>'References data'!H943</f>
        <v>Nội Vùng</v>
      </c>
      <c r="N942">
        <f t="shared" si="85"/>
        <v>3.5</v>
      </c>
      <c r="O942">
        <f t="shared" si="86"/>
        <v>-4300</v>
      </c>
      <c r="P942" t="str">
        <f>IF(AND(N942&gt;0,N942&lt;=0.05),'Bảng Giá'!$B$3,IF(AND(N942&lt;=0.1,N942&gt;0.05),'Bảng Giá'!$B$4,IF(AND('Raw Data'!N942&gt;0.1,'Raw Data'!N942&lt;=0.25),'Bảng Giá'!$B$5,IF(AND('Raw Data'!N942&gt;0.25,'Raw Data'!N942&lt;=0.5),'Bảng Giá'!$B$6,IF(AND('Raw Data'!N942&gt;0.5,'Raw Data'!N942&lt;=1),'Bảng Giá'!$B$7,IF(AND('Raw Data'!N942&gt;1,'Raw Data'!N942&lt;=1.5),'Bảng Giá'!$B$8,IF(AND('Raw Data'!N942&gt;1.5,'Raw Data'!N942&lt;=2),'Bảng Giá'!$B$9,IF(AND('Raw Data'!N942&gt;2,'Raw Data'!N942&lt;=2.5),'Bảng Giá'!$B$10,IF(AND('Raw Data'!N942&gt;2.5,'Raw Data'!N942&lt;=3),'Bảng Giá'!$B$11,IF(AND('Raw Data'!N942&gt;3,'Raw Data'!N942&lt;=3.5),'Bảng Giá'!$B$12,IF(AND('Raw Data'!N942&gt;3.5,'Raw Data'!N942&lt;=4),'Bảng Giá'!$B$13,IF(AND('Raw Data'!N942&gt;4,'Raw Data'!N942&lt;=4.5),'Bảng Giá'!$B$14,IF(AND('Raw Data'!N942&gt;4.5,'Raw Data'!N942&lt;=5),'Bảng Giá'!$B$15,IF(AND('Raw Data'!N942&gt;5,'Raw Data'!N942&lt;=5.5),'Bảng Giá'!$B$16,IF(AND('Raw Data'!N942&gt;5.5,'Raw Data'!N942&lt;=6),'Bảng Giá'!$B$17,'Bảng Giá'!$B$18)))))))))))))))</f>
        <v>3&lt;x&lt;=3.5</v>
      </c>
      <c r="Q942" s="48">
        <f t="shared" si="87"/>
        <v>-8.3011583011583012E-2</v>
      </c>
      <c r="R942">
        <f t="shared" si="88"/>
        <v>57000</v>
      </c>
      <c r="S942">
        <f t="shared" si="89"/>
        <v>5200</v>
      </c>
    </row>
    <row r="943" spans="1:19" x14ac:dyDescent="0.25">
      <c r="A943" s="12">
        <v>942</v>
      </c>
      <c r="B943" s="12" t="s">
        <v>293</v>
      </c>
      <c r="C943" s="18">
        <v>31677136986850</v>
      </c>
      <c r="D943" s="17">
        <v>43021.452551967595</v>
      </c>
      <c r="E943" s="23">
        <v>43022.722488344909</v>
      </c>
      <c r="F943" s="13" t="s">
        <v>302</v>
      </c>
      <c r="G943" s="24">
        <v>1000</v>
      </c>
      <c r="H943" s="12" t="s">
        <v>76</v>
      </c>
      <c r="I943" s="12" t="s">
        <v>140</v>
      </c>
      <c r="J943" s="37">
        <f>INDEX('Bảng Giá'!$C$3:$H$18,MATCH('Raw Data'!P943,'Bảng Giá'!$B$3:$B$18,0),MATCH('Raw Data'!M943,'Bảng Giá'!$C$2:$H$2,0))</f>
        <v>22500</v>
      </c>
      <c r="K943" s="12">
        <v>27700</v>
      </c>
      <c r="L943" s="36">
        <f t="shared" si="84"/>
        <v>1.2699363773135701</v>
      </c>
      <c r="M943" t="str">
        <f>'References data'!H944</f>
        <v>Nội Vùng</v>
      </c>
      <c r="N943">
        <f t="shared" si="85"/>
        <v>1</v>
      </c>
      <c r="O943">
        <f t="shared" si="86"/>
        <v>-5200</v>
      </c>
      <c r="P943" t="str">
        <f>IF(AND(N943&gt;0,N943&lt;=0.05),'Bảng Giá'!$B$3,IF(AND(N943&lt;=0.1,N943&gt;0.05),'Bảng Giá'!$B$4,IF(AND('Raw Data'!N943&gt;0.1,'Raw Data'!N943&lt;=0.25),'Bảng Giá'!$B$5,IF(AND('Raw Data'!N943&gt;0.25,'Raw Data'!N943&lt;=0.5),'Bảng Giá'!$B$6,IF(AND('Raw Data'!N943&gt;0.5,'Raw Data'!N943&lt;=1),'Bảng Giá'!$B$7,IF(AND('Raw Data'!N943&gt;1,'Raw Data'!N943&lt;=1.5),'Bảng Giá'!$B$8,IF(AND('Raw Data'!N943&gt;1.5,'Raw Data'!N943&lt;=2),'Bảng Giá'!$B$9,IF(AND('Raw Data'!N943&gt;2,'Raw Data'!N943&lt;=2.5),'Bảng Giá'!$B$10,IF(AND('Raw Data'!N943&gt;2.5,'Raw Data'!N943&lt;=3),'Bảng Giá'!$B$11,IF(AND('Raw Data'!N943&gt;3,'Raw Data'!N943&lt;=3.5),'Bảng Giá'!$B$12,IF(AND('Raw Data'!N943&gt;3.5,'Raw Data'!N943&lt;=4),'Bảng Giá'!$B$13,IF(AND('Raw Data'!N943&gt;4,'Raw Data'!N943&lt;=4.5),'Bảng Giá'!$B$14,IF(AND('Raw Data'!N943&gt;4.5,'Raw Data'!N943&lt;=5),'Bảng Giá'!$B$15,IF(AND('Raw Data'!N943&gt;5,'Raw Data'!N943&lt;=5.5),'Bảng Giá'!$B$16,IF(AND('Raw Data'!N943&gt;5.5,'Raw Data'!N943&lt;=6),'Bảng Giá'!$B$17,'Bảng Giá'!$B$18)))))))))))))))</f>
        <v>0.5&lt;x&lt;=1</v>
      </c>
      <c r="Q943" s="48">
        <f t="shared" si="87"/>
        <v>-0.18772563176895307</v>
      </c>
      <c r="R943">
        <f t="shared" si="88"/>
        <v>27000</v>
      </c>
      <c r="S943">
        <f t="shared" si="89"/>
        <v>-700</v>
      </c>
    </row>
    <row r="944" spans="1:19" x14ac:dyDescent="0.25">
      <c r="A944" s="12">
        <v>943</v>
      </c>
      <c r="B944" s="12" t="s">
        <v>293</v>
      </c>
      <c r="C944" s="18">
        <v>31677136980110</v>
      </c>
      <c r="D944" s="17">
        <v>43020.761895949072</v>
      </c>
      <c r="E944" s="23">
        <v>43023.805540821762</v>
      </c>
      <c r="F944" s="13" t="s">
        <v>302</v>
      </c>
      <c r="G944" s="25">
        <v>4900</v>
      </c>
      <c r="H944" s="12" t="s">
        <v>114</v>
      </c>
      <c r="I944" s="12" t="s">
        <v>297</v>
      </c>
      <c r="J944" s="37">
        <f>INDEX('Bảng Giá'!$C$3:$H$18,MATCH('Raw Data'!P944,'Bảng Giá'!$B$3:$B$18,0),MATCH('Raw Data'!M944,'Bảng Giá'!$C$2:$H$2,0))</f>
        <v>23500</v>
      </c>
      <c r="K944" s="12">
        <v>23700</v>
      </c>
      <c r="L944" s="36">
        <f t="shared" si="84"/>
        <v>3.0436448726904928</v>
      </c>
      <c r="M944" t="str">
        <f>'References data'!H945</f>
        <v>Nội Tỉnh</v>
      </c>
      <c r="N944">
        <f t="shared" si="85"/>
        <v>4.9000000000000004</v>
      </c>
      <c r="O944">
        <f t="shared" si="86"/>
        <v>-200</v>
      </c>
      <c r="P944" t="str">
        <f>IF(AND(N944&gt;0,N944&lt;=0.05),'Bảng Giá'!$B$3,IF(AND(N944&lt;=0.1,N944&gt;0.05),'Bảng Giá'!$B$4,IF(AND('Raw Data'!N944&gt;0.1,'Raw Data'!N944&lt;=0.25),'Bảng Giá'!$B$5,IF(AND('Raw Data'!N944&gt;0.25,'Raw Data'!N944&lt;=0.5),'Bảng Giá'!$B$6,IF(AND('Raw Data'!N944&gt;0.5,'Raw Data'!N944&lt;=1),'Bảng Giá'!$B$7,IF(AND('Raw Data'!N944&gt;1,'Raw Data'!N944&lt;=1.5),'Bảng Giá'!$B$8,IF(AND('Raw Data'!N944&gt;1.5,'Raw Data'!N944&lt;=2),'Bảng Giá'!$B$9,IF(AND('Raw Data'!N944&gt;2,'Raw Data'!N944&lt;=2.5),'Bảng Giá'!$B$10,IF(AND('Raw Data'!N944&gt;2.5,'Raw Data'!N944&lt;=3),'Bảng Giá'!$B$11,IF(AND('Raw Data'!N944&gt;3,'Raw Data'!N944&lt;=3.5),'Bảng Giá'!$B$12,IF(AND('Raw Data'!N944&gt;3.5,'Raw Data'!N944&lt;=4),'Bảng Giá'!$B$13,IF(AND('Raw Data'!N944&gt;4,'Raw Data'!N944&lt;=4.5),'Bảng Giá'!$B$14,IF(AND('Raw Data'!N944&gt;4.5,'Raw Data'!N944&lt;=5),'Bảng Giá'!$B$15,IF(AND('Raw Data'!N944&gt;5,'Raw Data'!N944&lt;=5.5),'Bảng Giá'!$B$16,IF(AND('Raw Data'!N944&gt;5.5,'Raw Data'!N944&lt;=6),'Bảng Giá'!$B$17,'Bảng Giá'!$B$18)))))))))))))))</f>
        <v>4.5&lt;x&lt;=5</v>
      </c>
      <c r="Q944" s="48">
        <f t="shared" si="87"/>
        <v>-8.4388185654008432E-3</v>
      </c>
      <c r="R944">
        <f t="shared" si="88"/>
        <v>28200</v>
      </c>
      <c r="S944">
        <f t="shared" si="89"/>
        <v>4500</v>
      </c>
    </row>
    <row r="945" spans="1:19" x14ac:dyDescent="0.25">
      <c r="A945" s="12">
        <v>944</v>
      </c>
      <c r="B945" s="12" t="s">
        <v>293</v>
      </c>
      <c r="C945" s="18">
        <v>31677136980972</v>
      </c>
      <c r="D945" s="17">
        <v>43020.771380868056</v>
      </c>
      <c r="E945" s="23">
        <v>43022.749858680552</v>
      </c>
      <c r="F945" s="13" t="s">
        <v>302</v>
      </c>
      <c r="G945" s="25">
        <v>300</v>
      </c>
      <c r="H945" s="12" t="s">
        <v>114</v>
      </c>
      <c r="I945" s="12" t="s">
        <v>116</v>
      </c>
      <c r="J945" s="37">
        <f>INDEX('Bảng Giá'!$C$3:$H$18,MATCH('Raw Data'!P945,'Bảng Giá'!$B$3:$B$18,0),MATCH('Raw Data'!M945,'Bảng Giá'!$C$2:$H$2,0))</f>
        <v>13000</v>
      </c>
      <c r="K945" s="12">
        <v>13100</v>
      </c>
      <c r="L945" s="36">
        <f t="shared" si="84"/>
        <v>1.9784778124958393</v>
      </c>
      <c r="M945" t="str">
        <f>'References data'!H946</f>
        <v>Nội Tỉnh</v>
      </c>
      <c r="N945">
        <f t="shared" si="85"/>
        <v>0.3</v>
      </c>
      <c r="O945">
        <f t="shared" si="86"/>
        <v>-100</v>
      </c>
      <c r="P945" t="str">
        <f>IF(AND(N945&gt;0,N945&lt;=0.05),'Bảng Giá'!$B$3,IF(AND(N945&lt;=0.1,N945&gt;0.05),'Bảng Giá'!$B$4,IF(AND('Raw Data'!N945&gt;0.1,'Raw Data'!N945&lt;=0.25),'Bảng Giá'!$B$5,IF(AND('Raw Data'!N945&gt;0.25,'Raw Data'!N945&lt;=0.5),'Bảng Giá'!$B$6,IF(AND('Raw Data'!N945&gt;0.5,'Raw Data'!N945&lt;=1),'Bảng Giá'!$B$7,IF(AND('Raw Data'!N945&gt;1,'Raw Data'!N945&lt;=1.5),'Bảng Giá'!$B$8,IF(AND('Raw Data'!N945&gt;1.5,'Raw Data'!N945&lt;=2),'Bảng Giá'!$B$9,IF(AND('Raw Data'!N945&gt;2,'Raw Data'!N945&lt;=2.5),'Bảng Giá'!$B$10,IF(AND('Raw Data'!N945&gt;2.5,'Raw Data'!N945&lt;=3),'Bảng Giá'!$B$11,IF(AND('Raw Data'!N945&gt;3,'Raw Data'!N945&lt;=3.5),'Bảng Giá'!$B$12,IF(AND('Raw Data'!N945&gt;3.5,'Raw Data'!N945&lt;=4),'Bảng Giá'!$B$13,IF(AND('Raw Data'!N945&gt;4,'Raw Data'!N945&lt;=4.5),'Bảng Giá'!$B$14,IF(AND('Raw Data'!N945&gt;4.5,'Raw Data'!N945&lt;=5),'Bảng Giá'!$B$15,IF(AND('Raw Data'!N945&gt;5,'Raw Data'!N945&lt;=5.5),'Bảng Giá'!$B$16,IF(AND('Raw Data'!N945&gt;5.5,'Raw Data'!N945&lt;=6),'Bảng Giá'!$B$17,'Bảng Giá'!$B$18)))))))))))))))</f>
        <v>0.25&lt;x&lt;=0.5</v>
      </c>
      <c r="Q945" s="48">
        <f t="shared" si="87"/>
        <v>-7.6335877862595417E-3</v>
      </c>
      <c r="R945">
        <f t="shared" si="88"/>
        <v>15600</v>
      </c>
      <c r="S945">
        <f t="shared" si="89"/>
        <v>2500</v>
      </c>
    </row>
    <row r="946" spans="1:19" x14ac:dyDescent="0.25">
      <c r="A946" s="12">
        <v>945</v>
      </c>
      <c r="B946" s="12" t="s">
        <v>293</v>
      </c>
      <c r="C946" s="18">
        <v>31677136978655</v>
      </c>
      <c r="D946" s="17">
        <v>43021.466040891202</v>
      </c>
      <c r="E946" s="23">
        <v>43022.572113657407</v>
      </c>
      <c r="F946" s="13" t="s">
        <v>302</v>
      </c>
      <c r="G946" s="25">
        <v>760</v>
      </c>
      <c r="H946" s="12" t="s">
        <v>114</v>
      </c>
      <c r="I946" s="12" t="s">
        <v>504</v>
      </c>
      <c r="J946" s="37">
        <f>INDEX('Bảng Giá'!$C$3:$H$18,MATCH('Raw Data'!P946,'Bảng Giá'!$B$3:$B$18,0),MATCH('Raw Data'!M946,'Bảng Giá'!$C$2:$H$2,0))</f>
        <v>14000</v>
      </c>
      <c r="K946" s="12">
        <v>14100</v>
      </c>
      <c r="L946" s="36">
        <f t="shared" si="84"/>
        <v>1.1060727662043064</v>
      </c>
      <c r="M946" t="str">
        <f>'References data'!H947</f>
        <v>Nội Tỉnh</v>
      </c>
      <c r="N946">
        <f t="shared" si="85"/>
        <v>0.76</v>
      </c>
      <c r="O946">
        <f t="shared" si="86"/>
        <v>-100</v>
      </c>
      <c r="P946" t="str">
        <f>IF(AND(N946&gt;0,N946&lt;=0.05),'Bảng Giá'!$B$3,IF(AND(N946&lt;=0.1,N946&gt;0.05),'Bảng Giá'!$B$4,IF(AND('Raw Data'!N946&gt;0.1,'Raw Data'!N946&lt;=0.25),'Bảng Giá'!$B$5,IF(AND('Raw Data'!N946&gt;0.25,'Raw Data'!N946&lt;=0.5),'Bảng Giá'!$B$6,IF(AND('Raw Data'!N946&gt;0.5,'Raw Data'!N946&lt;=1),'Bảng Giá'!$B$7,IF(AND('Raw Data'!N946&gt;1,'Raw Data'!N946&lt;=1.5),'Bảng Giá'!$B$8,IF(AND('Raw Data'!N946&gt;1.5,'Raw Data'!N946&lt;=2),'Bảng Giá'!$B$9,IF(AND('Raw Data'!N946&gt;2,'Raw Data'!N946&lt;=2.5),'Bảng Giá'!$B$10,IF(AND('Raw Data'!N946&gt;2.5,'Raw Data'!N946&lt;=3),'Bảng Giá'!$B$11,IF(AND('Raw Data'!N946&gt;3,'Raw Data'!N946&lt;=3.5),'Bảng Giá'!$B$12,IF(AND('Raw Data'!N946&gt;3.5,'Raw Data'!N946&lt;=4),'Bảng Giá'!$B$13,IF(AND('Raw Data'!N946&gt;4,'Raw Data'!N946&lt;=4.5),'Bảng Giá'!$B$14,IF(AND('Raw Data'!N946&gt;4.5,'Raw Data'!N946&lt;=5),'Bảng Giá'!$B$15,IF(AND('Raw Data'!N946&gt;5,'Raw Data'!N946&lt;=5.5),'Bảng Giá'!$B$16,IF(AND('Raw Data'!N946&gt;5.5,'Raw Data'!N946&lt;=6),'Bảng Giá'!$B$17,'Bảng Giá'!$B$18)))))))))))))))</f>
        <v>0.5&lt;x&lt;=1</v>
      </c>
      <c r="Q946" s="48">
        <f t="shared" si="87"/>
        <v>-7.0921985815602835E-3</v>
      </c>
      <c r="R946">
        <f t="shared" si="88"/>
        <v>16800</v>
      </c>
      <c r="S946">
        <f t="shared" si="89"/>
        <v>2700</v>
      </c>
    </row>
    <row r="947" spans="1:19" x14ac:dyDescent="0.25">
      <c r="A947" s="12">
        <v>946</v>
      </c>
      <c r="B947" s="12" t="s">
        <v>293</v>
      </c>
      <c r="C947" s="18">
        <v>31677136939937</v>
      </c>
      <c r="D947" s="17">
        <v>43015.624867708335</v>
      </c>
      <c r="E947" s="23">
        <v>43017.503509803239</v>
      </c>
      <c r="F947" s="13" t="s">
        <v>302</v>
      </c>
      <c r="G947" s="25">
        <v>1060</v>
      </c>
      <c r="H947" s="12" t="s">
        <v>114</v>
      </c>
      <c r="I947" s="12" t="s">
        <v>504</v>
      </c>
      <c r="J947" s="37">
        <f>INDEX('Bảng Giá'!$C$3:$H$18,MATCH('Raw Data'!P947,'Bảng Giá'!$B$3:$B$18,0),MATCH('Raw Data'!M947,'Bảng Giá'!$C$2:$H$2,0))</f>
        <v>14500</v>
      </c>
      <c r="K947" s="12">
        <v>14700</v>
      </c>
      <c r="L947" s="36">
        <f t="shared" si="84"/>
        <v>1.8786420949036255</v>
      </c>
      <c r="M947" t="str">
        <f>'References data'!H948</f>
        <v>Nội Tỉnh</v>
      </c>
      <c r="N947">
        <f t="shared" si="85"/>
        <v>1.06</v>
      </c>
      <c r="O947">
        <f t="shared" si="86"/>
        <v>-200</v>
      </c>
      <c r="P947" t="str">
        <f>IF(AND(N947&gt;0,N947&lt;=0.05),'Bảng Giá'!$B$3,IF(AND(N947&lt;=0.1,N947&gt;0.05),'Bảng Giá'!$B$4,IF(AND('Raw Data'!N947&gt;0.1,'Raw Data'!N947&lt;=0.25),'Bảng Giá'!$B$5,IF(AND('Raw Data'!N947&gt;0.25,'Raw Data'!N947&lt;=0.5),'Bảng Giá'!$B$6,IF(AND('Raw Data'!N947&gt;0.5,'Raw Data'!N947&lt;=1),'Bảng Giá'!$B$7,IF(AND('Raw Data'!N947&gt;1,'Raw Data'!N947&lt;=1.5),'Bảng Giá'!$B$8,IF(AND('Raw Data'!N947&gt;1.5,'Raw Data'!N947&lt;=2),'Bảng Giá'!$B$9,IF(AND('Raw Data'!N947&gt;2,'Raw Data'!N947&lt;=2.5),'Bảng Giá'!$B$10,IF(AND('Raw Data'!N947&gt;2.5,'Raw Data'!N947&lt;=3),'Bảng Giá'!$B$11,IF(AND('Raw Data'!N947&gt;3,'Raw Data'!N947&lt;=3.5),'Bảng Giá'!$B$12,IF(AND('Raw Data'!N947&gt;3.5,'Raw Data'!N947&lt;=4),'Bảng Giá'!$B$13,IF(AND('Raw Data'!N947&gt;4,'Raw Data'!N947&lt;=4.5),'Bảng Giá'!$B$14,IF(AND('Raw Data'!N947&gt;4.5,'Raw Data'!N947&lt;=5),'Bảng Giá'!$B$15,IF(AND('Raw Data'!N947&gt;5,'Raw Data'!N947&lt;=5.5),'Bảng Giá'!$B$16,IF(AND('Raw Data'!N947&gt;5.5,'Raw Data'!N947&lt;=6),'Bảng Giá'!$B$17,'Bảng Giá'!$B$18)))))))))))))))</f>
        <v>1&lt;x&lt;=1.5</v>
      </c>
      <c r="Q947" s="48">
        <f t="shared" si="87"/>
        <v>-1.3605442176870748E-2</v>
      </c>
      <c r="R947">
        <f t="shared" si="88"/>
        <v>17400</v>
      </c>
      <c r="S947">
        <f t="shared" si="89"/>
        <v>2700</v>
      </c>
    </row>
    <row r="948" spans="1:19" x14ac:dyDescent="0.25">
      <c r="A948" s="12">
        <v>947</v>
      </c>
      <c r="B948" s="12" t="s">
        <v>293</v>
      </c>
      <c r="C948" s="18">
        <v>31677136926742</v>
      </c>
      <c r="D948" s="17">
        <v>43012.64997835648</v>
      </c>
      <c r="E948" s="23">
        <v>43013.511090624997</v>
      </c>
      <c r="F948" s="13" t="s">
        <v>302</v>
      </c>
      <c r="G948" s="25">
        <v>300</v>
      </c>
      <c r="H948" s="12" t="s">
        <v>114</v>
      </c>
      <c r="I948" s="12" t="s">
        <v>505</v>
      </c>
      <c r="J948" s="37">
        <f>INDEX('Bảng Giá'!$C$3:$H$18,MATCH('Raw Data'!P948,'Bảng Giá'!$B$3:$B$18,0),MATCH('Raw Data'!M948,'Bảng Giá'!$C$2:$H$2,0))</f>
        <v>13000</v>
      </c>
      <c r="K948" s="12">
        <v>13100</v>
      </c>
      <c r="L948" s="36">
        <f t="shared" si="84"/>
        <v>0.86111226851789979</v>
      </c>
      <c r="M948" t="str">
        <f>'References data'!H949</f>
        <v>Nội Tỉnh</v>
      </c>
      <c r="N948">
        <f t="shared" si="85"/>
        <v>0.3</v>
      </c>
      <c r="O948">
        <f t="shared" si="86"/>
        <v>-100</v>
      </c>
      <c r="P948" t="str">
        <f>IF(AND(N948&gt;0,N948&lt;=0.05),'Bảng Giá'!$B$3,IF(AND(N948&lt;=0.1,N948&gt;0.05),'Bảng Giá'!$B$4,IF(AND('Raw Data'!N948&gt;0.1,'Raw Data'!N948&lt;=0.25),'Bảng Giá'!$B$5,IF(AND('Raw Data'!N948&gt;0.25,'Raw Data'!N948&lt;=0.5),'Bảng Giá'!$B$6,IF(AND('Raw Data'!N948&gt;0.5,'Raw Data'!N948&lt;=1),'Bảng Giá'!$B$7,IF(AND('Raw Data'!N948&gt;1,'Raw Data'!N948&lt;=1.5),'Bảng Giá'!$B$8,IF(AND('Raw Data'!N948&gt;1.5,'Raw Data'!N948&lt;=2),'Bảng Giá'!$B$9,IF(AND('Raw Data'!N948&gt;2,'Raw Data'!N948&lt;=2.5),'Bảng Giá'!$B$10,IF(AND('Raw Data'!N948&gt;2.5,'Raw Data'!N948&lt;=3),'Bảng Giá'!$B$11,IF(AND('Raw Data'!N948&gt;3,'Raw Data'!N948&lt;=3.5),'Bảng Giá'!$B$12,IF(AND('Raw Data'!N948&gt;3.5,'Raw Data'!N948&lt;=4),'Bảng Giá'!$B$13,IF(AND('Raw Data'!N948&gt;4,'Raw Data'!N948&lt;=4.5),'Bảng Giá'!$B$14,IF(AND('Raw Data'!N948&gt;4.5,'Raw Data'!N948&lt;=5),'Bảng Giá'!$B$15,IF(AND('Raw Data'!N948&gt;5,'Raw Data'!N948&lt;=5.5),'Bảng Giá'!$B$16,IF(AND('Raw Data'!N948&gt;5.5,'Raw Data'!N948&lt;=6),'Bảng Giá'!$B$17,'Bảng Giá'!$B$18)))))))))))))))</f>
        <v>0.25&lt;x&lt;=0.5</v>
      </c>
      <c r="Q948" s="48">
        <f t="shared" si="87"/>
        <v>-7.6335877862595417E-3</v>
      </c>
      <c r="R948">
        <f t="shared" si="88"/>
        <v>15600</v>
      </c>
      <c r="S948">
        <f t="shared" si="89"/>
        <v>2500</v>
      </c>
    </row>
    <row r="949" spans="1:19" x14ac:dyDescent="0.25">
      <c r="A949" s="12">
        <v>948</v>
      </c>
      <c r="B949" s="12" t="s">
        <v>293</v>
      </c>
      <c r="C949" s="18">
        <v>31677136941511</v>
      </c>
      <c r="D949" s="17">
        <v>43017.907148761573</v>
      </c>
      <c r="E949" s="23">
        <v>43018.511471759259</v>
      </c>
      <c r="F949" s="13" t="s">
        <v>302</v>
      </c>
      <c r="G949" s="25">
        <v>350</v>
      </c>
      <c r="H949" s="12" t="s">
        <v>114</v>
      </c>
      <c r="I949" s="12" t="s">
        <v>121</v>
      </c>
      <c r="J949" s="37">
        <f>INDEX('Bảng Giá'!$C$3:$H$18,MATCH('Raw Data'!P949,'Bảng Giá'!$B$3:$B$18,0),MATCH('Raw Data'!M949,'Bảng Giá'!$C$2:$H$2,0))</f>
        <v>13000</v>
      </c>
      <c r="K949" s="12">
        <v>13100</v>
      </c>
      <c r="L949" s="36">
        <f t="shared" si="84"/>
        <v>0.60432299768581288</v>
      </c>
      <c r="M949" t="str">
        <f>'References data'!H950</f>
        <v>Nội Tỉnh</v>
      </c>
      <c r="N949">
        <f t="shared" si="85"/>
        <v>0.35</v>
      </c>
      <c r="O949">
        <f t="shared" si="86"/>
        <v>-100</v>
      </c>
      <c r="P949" t="str">
        <f>IF(AND(N949&gt;0,N949&lt;=0.05),'Bảng Giá'!$B$3,IF(AND(N949&lt;=0.1,N949&gt;0.05),'Bảng Giá'!$B$4,IF(AND('Raw Data'!N949&gt;0.1,'Raw Data'!N949&lt;=0.25),'Bảng Giá'!$B$5,IF(AND('Raw Data'!N949&gt;0.25,'Raw Data'!N949&lt;=0.5),'Bảng Giá'!$B$6,IF(AND('Raw Data'!N949&gt;0.5,'Raw Data'!N949&lt;=1),'Bảng Giá'!$B$7,IF(AND('Raw Data'!N949&gt;1,'Raw Data'!N949&lt;=1.5),'Bảng Giá'!$B$8,IF(AND('Raw Data'!N949&gt;1.5,'Raw Data'!N949&lt;=2),'Bảng Giá'!$B$9,IF(AND('Raw Data'!N949&gt;2,'Raw Data'!N949&lt;=2.5),'Bảng Giá'!$B$10,IF(AND('Raw Data'!N949&gt;2.5,'Raw Data'!N949&lt;=3),'Bảng Giá'!$B$11,IF(AND('Raw Data'!N949&gt;3,'Raw Data'!N949&lt;=3.5),'Bảng Giá'!$B$12,IF(AND('Raw Data'!N949&gt;3.5,'Raw Data'!N949&lt;=4),'Bảng Giá'!$B$13,IF(AND('Raw Data'!N949&gt;4,'Raw Data'!N949&lt;=4.5),'Bảng Giá'!$B$14,IF(AND('Raw Data'!N949&gt;4.5,'Raw Data'!N949&lt;=5),'Bảng Giá'!$B$15,IF(AND('Raw Data'!N949&gt;5,'Raw Data'!N949&lt;=5.5),'Bảng Giá'!$B$16,IF(AND('Raw Data'!N949&gt;5.5,'Raw Data'!N949&lt;=6),'Bảng Giá'!$B$17,'Bảng Giá'!$B$18)))))))))))))))</f>
        <v>0.25&lt;x&lt;=0.5</v>
      </c>
      <c r="Q949" s="48">
        <f t="shared" si="87"/>
        <v>-7.6335877862595417E-3</v>
      </c>
      <c r="R949">
        <f t="shared" si="88"/>
        <v>15600</v>
      </c>
      <c r="S949">
        <f t="shared" si="89"/>
        <v>2500</v>
      </c>
    </row>
    <row r="950" spans="1:19" x14ac:dyDescent="0.25">
      <c r="A950" s="12">
        <v>949</v>
      </c>
      <c r="B950" s="12" t="s">
        <v>293</v>
      </c>
      <c r="C950" s="18">
        <v>31677136915163</v>
      </c>
      <c r="D950" s="17">
        <v>43012.607881597221</v>
      </c>
      <c r="E950" s="23">
        <v>43014.495282291668</v>
      </c>
      <c r="F950" s="13" t="s">
        <v>302</v>
      </c>
      <c r="G950" s="25">
        <v>500</v>
      </c>
      <c r="H950" s="12" t="s">
        <v>114</v>
      </c>
      <c r="I950" s="12" t="s">
        <v>504</v>
      </c>
      <c r="J950" s="37">
        <f>INDEX('Bảng Giá'!$C$3:$H$18,MATCH('Raw Data'!P950,'Bảng Giá'!$B$3:$B$18,0),MATCH('Raw Data'!M950,'Bảng Giá'!$C$2:$H$2,0))</f>
        <v>13000</v>
      </c>
      <c r="K950" s="12">
        <v>14100</v>
      </c>
      <c r="L950" s="36">
        <f t="shared" si="84"/>
        <v>1.8874006944461144</v>
      </c>
      <c r="M950" t="str">
        <f>'References data'!H951</f>
        <v>Nội Tỉnh</v>
      </c>
      <c r="N950">
        <f t="shared" si="85"/>
        <v>0.5</v>
      </c>
      <c r="O950">
        <f t="shared" si="86"/>
        <v>-1100</v>
      </c>
      <c r="P950" t="str">
        <f>IF(AND(N950&gt;0,N950&lt;=0.05),'Bảng Giá'!$B$3,IF(AND(N950&lt;=0.1,N950&gt;0.05),'Bảng Giá'!$B$4,IF(AND('Raw Data'!N950&gt;0.1,'Raw Data'!N950&lt;=0.25),'Bảng Giá'!$B$5,IF(AND('Raw Data'!N950&gt;0.25,'Raw Data'!N950&lt;=0.5),'Bảng Giá'!$B$6,IF(AND('Raw Data'!N950&gt;0.5,'Raw Data'!N950&lt;=1),'Bảng Giá'!$B$7,IF(AND('Raw Data'!N950&gt;1,'Raw Data'!N950&lt;=1.5),'Bảng Giá'!$B$8,IF(AND('Raw Data'!N950&gt;1.5,'Raw Data'!N950&lt;=2),'Bảng Giá'!$B$9,IF(AND('Raw Data'!N950&gt;2,'Raw Data'!N950&lt;=2.5),'Bảng Giá'!$B$10,IF(AND('Raw Data'!N950&gt;2.5,'Raw Data'!N950&lt;=3),'Bảng Giá'!$B$11,IF(AND('Raw Data'!N950&gt;3,'Raw Data'!N950&lt;=3.5),'Bảng Giá'!$B$12,IF(AND('Raw Data'!N950&gt;3.5,'Raw Data'!N950&lt;=4),'Bảng Giá'!$B$13,IF(AND('Raw Data'!N950&gt;4,'Raw Data'!N950&lt;=4.5),'Bảng Giá'!$B$14,IF(AND('Raw Data'!N950&gt;4.5,'Raw Data'!N950&lt;=5),'Bảng Giá'!$B$15,IF(AND('Raw Data'!N950&gt;5,'Raw Data'!N950&lt;=5.5),'Bảng Giá'!$B$16,IF(AND('Raw Data'!N950&gt;5.5,'Raw Data'!N950&lt;=6),'Bảng Giá'!$B$17,'Bảng Giá'!$B$18)))))))))))))))</f>
        <v>0.25&lt;x&lt;=0.5</v>
      </c>
      <c r="Q950" s="48">
        <f t="shared" si="87"/>
        <v>-7.8014184397163122E-2</v>
      </c>
      <c r="R950">
        <f t="shared" si="88"/>
        <v>15600</v>
      </c>
      <c r="S950">
        <f t="shared" si="89"/>
        <v>1500</v>
      </c>
    </row>
    <row r="951" spans="1:19" x14ac:dyDescent="0.25">
      <c r="A951" s="12">
        <v>950</v>
      </c>
      <c r="B951" s="12" t="s">
        <v>293</v>
      </c>
      <c r="C951" s="18">
        <v>87574241</v>
      </c>
      <c r="D951" s="17">
        <v>43015.50596412037</v>
      </c>
      <c r="E951" s="23">
        <v>43018.735037928243</v>
      </c>
      <c r="F951" s="13" t="s">
        <v>302</v>
      </c>
      <c r="G951" s="25">
        <v>2190</v>
      </c>
      <c r="H951" s="12" t="s">
        <v>114</v>
      </c>
      <c r="I951" s="12" t="s">
        <v>297</v>
      </c>
      <c r="J951" s="37">
        <f>INDEX('Bảng Giá'!$C$3:$H$18,MATCH('Raw Data'!P951,'Bảng Giá'!$B$3:$B$18,0),MATCH('Raw Data'!M951,'Bảng Giá'!$C$2:$H$2,0))</f>
        <v>16000</v>
      </c>
      <c r="K951" s="12">
        <v>16200</v>
      </c>
      <c r="L951" s="36">
        <f t="shared" si="84"/>
        <v>3.2290738078736467</v>
      </c>
      <c r="M951" t="str">
        <f>'References data'!H952</f>
        <v>Nội Tỉnh</v>
      </c>
      <c r="N951">
        <f t="shared" si="85"/>
        <v>2.19</v>
      </c>
      <c r="O951">
        <f t="shared" si="86"/>
        <v>-200</v>
      </c>
      <c r="P951" t="str">
        <f>IF(AND(N951&gt;0,N951&lt;=0.05),'Bảng Giá'!$B$3,IF(AND(N951&lt;=0.1,N951&gt;0.05),'Bảng Giá'!$B$4,IF(AND('Raw Data'!N951&gt;0.1,'Raw Data'!N951&lt;=0.25),'Bảng Giá'!$B$5,IF(AND('Raw Data'!N951&gt;0.25,'Raw Data'!N951&lt;=0.5),'Bảng Giá'!$B$6,IF(AND('Raw Data'!N951&gt;0.5,'Raw Data'!N951&lt;=1),'Bảng Giá'!$B$7,IF(AND('Raw Data'!N951&gt;1,'Raw Data'!N951&lt;=1.5),'Bảng Giá'!$B$8,IF(AND('Raw Data'!N951&gt;1.5,'Raw Data'!N951&lt;=2),'Bảng Giá'!$B$9,IF(AND('Raw Data'!N951&gt;2,'Raw Data'!N951&lt;=2.5),'Bảng Giá'!$B$10,IF(AND('Raw Data'!N951&gt;2.5,'Raw Data'!N951&lt;=3),'Bảng Giá'!$B$11,IF(AND('Raw Data'!N951&gt;3,'Raw Data'!N951&lt;=3.5),'Bảng Giá'!$B$12,IF(AND('Raw Data'!N951&gt;3.5,'Raw Data'!N951&lt;=4),'Bảng Giá'!$B$13,IF(AND('Raw Data'!N951&gt;4,'Raw Data'!N951&lt;=4.5),'Bảng Giá'!$B$14,IF(AND('Raw Data'!N951&gt;4.5,'Raw Data'!N951&lt;=5),'Bảng Giá'!$B$15,IF(AND('Raw Data'!N951&gt;5,'Raw Data'!N951&lt;=5.5),'Bảng Giá'!$B$16,IF(AND('Raw Data'!N951&gt;5.5,'Raw Data'!N951&lt;=6),'Bảng Giá'!$B$17,'Bảng Giá'!$B$18)))))))))))))))</f>
        <v>2&lt;x&lt;=2.5</v>
      </c>
      <c r="Q951" s="48">
        <f t="shared" si="87"/>
        <v>-1.2345679012345678E-2</v>
      </c>
      <c r="R951">
        <f t="shared" si="88"/>
        <v>19200</v>
      </c>
      <c r="S951">
        <f t="shared" si="89"/>
        <v>3000</v>
      </c>
    </row>
    <row r="952" spans="1:19" x14ac:dyDescent="0.25">
      <c r="A952" s="12">
        <v>951</v>
      </c>
      <c r="B952" s="12" t="s">
        <v>293</v>
      </c>
      <c r="C952" s="18">
        <v>31677136896880</v>
      </c>
      <c r="D952" s="17">
        <v>43009.453691817129</v>
      </c>
      <c r="E952" s="23">
        <v>43010.700252118055</v>
      </c>
      <c r="F952" s="13" t="s">
        <v>302</v>
      </c>
      <c r="G952" s="25">
        <v>200</v>
      </c>
      <c r="H952" s="12" t="s">
        <v>114</v>
      </c>
      <c r="I952" s="12" t="s">
        <v>506</v>
      </c>
      <c r="J952" s="37">
        <f>INDEX('Bảng Giá'!$C$3:$H$18,MATCH('Raw Data'!P952,'Bảng Giá'!$B$3:$B$18,0),MATCH('Raw Data'!M952,'Bảng Giá'!$C$2:$H$2,0))</f>
        <v>13000</v>
      </c>
      <c r="K952" s="12">
        <v>13100</v>
      </c>
      <c r="L952" s="36">
        <f t="shared" si="84"/>
        <v>1.2465603009259212</v>
      </c>
      <c r="M952" t="str">
        <f>'References data'!H953</f>
        <v>Nội Tỉnh</v>
      </c>
      <c r="N952">
        <f t="shared" si="85"/>
        <v>0.2</v>
      </c>
      <c r="O952">
        <f t="shared" si="86"/>
        <v>-100</v>
      </c>
      <c r="P952" t="str">
        <f>IF(AND(N952&gt;0,N952&lt;=0.05),'Bảng Giá'!$B$3,IF(AND(N952&lt;=0.1,N952&gt;0.05),'Bảng Giá'!$B$4,IF(AND('Raw Data'!N952&gt;0.1,'Raw Data'!N952&lt;=0.25),'Bảng Giá'!$B$5,IF(AND('Raw Data'!N952&gt;0.25,'Raw Data'!N952&lt;=0.5),'Bảng Giá'!$B$6,IF(AND('Raw Data'!N952&gt;0.5,'Raw Data'!N952&lt;=1),'Bảng Giá'!$B$7,IF(AND('Raw Data'!N952&gt;1,'Raw Data'!N952&lt;=1.5),'Bảng Giá'!$B$8,IF(AND('Raw Data'!N952&gt;1.5,'Raw Data'!N952&lt;=2),'Bảng Giá'!$B$9,IF(AND('Raw Data'!N952&gt;2,'Raw Data'!N952&lt;=2.5),'Bảng Giá'!$B$10,IF(AND('Raw Data'!N952&gt;2.5,'Raw Data'!N952&lt;=3),'Bảng Giá'!$B$11,IF(AND('Raw Data'!N952&gt;3,'Raw Data'!N952&lt;=3.5),'Bảng Giá'!$B$12,IF(AND('Raw Data'!N952&gt;3.5,'Raw Data'!N952&lt;=4),'Bảng Giá'!$B$13,IF(AND('Raw Data'!N952&gt;4,'Raw Data'!N952&lt;=4.5),'Bảng Giá'!$B$14,IF(AND('Raw Data'!N952&gt;4.5,'Raw Data'!N952&lt;=5),'Bảng Giá'!$B$15,IF(AND('Raw Data'!N952&gt;5,'Raw Data'!N952&lt;=5.5),'Bảng Giá'!$B$16,IF(AND('Raw Data'!N952&gt;5.5,'Raw Data'!N952&lt;=6),'Bảng Giá'!$B$17,'Bảng Giá'!$B$18)))))))))))))))</f>
        <v>0.1&lt;x&lt;=0.25</v>
      </c>
      <c r="Q952" s="48">
        <f t="shared" si="87"/>
        <v>-7.6335877862595417E-3</v>
      </c>
      <c r="R952">
        <f t="shared" si="88"/>
        <v>15600</v>
      </c>
      <c r="S952">
        <f t="shared" si="89"/>
        <v>2500</v>
      </c>
    </row>
    <row r="953" spans="1:19" x14ac:dyDescent="0.25">
      <c r="A953" s="12">
        <v>952</v>
      </c>
      <c r="B953" s="12" t="s">
        <v>293</v>
      </c>
      <c r="C953" s="18">
        <v>31677136896710</v>
      </c>
      <c r="D953" s="17">
        <v>43011.688610879632</v>
      </c>
      <c r="E953" s="23">
        <v>43012.611325891201</v>
      </c>
      <c r="F953" s="13" t="s">
        <v>302</v>
      </c>
      <c r="G953" s="25">
        <v>600</v>
      </c>
      <c r="H953" s="12" t="s">
        <v>114</v>
      </c>
      <c r="I953" s="12" t="s">
        <v>504</v>
      </c>
      <c r="J953" s="37">
        <f>INDEX('Bảng Giá'!$C$3:$H$18,MATCH('Raw Data'!P953,'Bảng Giá'!$B$3:$B$18,0),MATCH('Raw Data'!M953,'Bảng Giá'!$C$2:$H$2,0))</f>
        <v>14000</v>
      </c>
      <c r="K953" s="12">
        <v>14100</v>
      </c>
      <c r="L953" s="36">
        <f t="shared" si="84"/>
        <v>0.92271501156938029</v>
      </c>
      <c r="M953" t="str">
        <f>'References data'!H954</f>
        <v>Nội Tỉnh</v>
      </c>
      <c r="N953">
        <f t="shared" si="85"/>
        <v>0.6</v>
      </c>
      <c r="O953">
        <f t="shared" si="86"/>
        <v>-100</v>
      </c>
      <c r="P953" t="str">
        <f>IF(AND(N953&gt;0,N953&lt;=0.05),'Bảng Giá'!$B$3,IF(AND(N953&lt;=0.1,N953&gt;0.05),'Bảng Giá'!$B$4,IF(AND('Raw Data'!N953&gt;0.1,'Raw Data'!N953&lt;=0.25),'Bảng Giá'!$B$5,IF(AND('Raw Data'!N953&gt;0.25,'Raw Data'!N953&lt;=0.5),'Bảng Giá'!$B$6,IF(AND('Raw Data'!N953&gt;0.5,'Raw Data'!N953&lt;=1),'Bảng Giá'!$B$7,IF(AND('Raw Data'!N953&gt;1,'Raw Data'!N953&lt;=1.5),'Bảng Giá'!$B$8,IF(AND('Raw Data'!N953&gt;1.5,'Raw Data'!N953&lt;=2),'Bảng Giá'!$B$9,IF(AND('Raw Data'!N953&gt;2,'Raw Data'!N953&lt;=2.5),'Bảng Giá'!$B$10,IF(AND('Raw Data'!N953&gt;2.5,'Raw Data'!N953&lt;=3),'Bảng Giá'!$B$11,IF(AND('Raw Data'!N953&gt;3,'Raw Data'!N953&lt;=3.5),'Bảng Giá'!$B$12,IF(AND('Raw Data'!N953&gt;3.5,'Raw Data'!N953&lt;=4),'Bảng Giá'!$B$13,IF(AND('Raw Data'!N953&gt;4,'Raw Data'!N953&lt;=4.5),'Bảng Giá'!$B$14,IF(AND('Raw Data'!N953&gt;4.5,'Raw Data'!N953&lt;=5),'Bảng Giá'!$B$15,IF(AND('Raw Data'!N953&gt;5,'Raw Data'!N953&lt;=5.5),'Bảng Giá'!$B$16,IF(AND('Raw Data'!N953&gt;5.5,'Raw Data'!N953&lt;=6),'Bảng Giá'!$B$17,'Bảng Giá'!$B$18)))))))))))))))</f>
        <v>0.5&lt;x&lt;=1</v>
      </c>
      <c r="Q953" s="48">
        <f t="shared" si="87"/>
        <v>-7.0921985815602835E-3</v>
      </c>
      <c r="R953">
        <f t="shared" si="88"/>
        <v>16800</v>
      </c>
      <c r="S953">
        <f t="shared" si="89"/>
        <v>2700</v>
      </c>
    </row>
    <row r="954" spans="1:19" x14ac:dyDescent="0.25">
      <c r="A954" s="12">
        <v>953</v>
      </c>
      <c r="B954" s="12" t="s">
        <v>293</v>
      </c>
      <c r="C954" s="18">
        <v>31677136896299</v>
      </c>
      <c r="D954" s="17">
        <v>43009.471235532408</v>
      </c>
      <c r="E954" s="23">
        <v>43010.481135613423</v>
      </c>
      <c r="F954" s="13" t="s">
        <v>302</v>
      </c>
      <c r="G954" s="25">
        <v>300</v>
      </c>
      <c r="H954" s="12" t="s">
        <v>114</v>
      </c>
      <c r="I954" s="12" t="s">
        <v>160</v>
      </c>
      <c r="J954" s="37">
        <f>INDEX('Bảng Giá'!$C$3:$H$18,MATCH('Raw Data'!P954,'Bảng Giá'!$B$3:$B$18,0),MATCH('Raw Data'!M954,'Bảng Giá'!$C$2:$H$2,0))</f>
        <v>13000</v>
      </c>
      <c r="K954" s="12">
        <v>13100</v>
      </c>
      <c r="L954" s="36">
        <f t="shared" si="84"/>
        <v>1.0099000810150756</v>
      </c>
      <c r="M954" t="str">
        <f>'References data'!H955</f>
        <v>Nội Tỉnh</v>
      </c>
      <c r="N954">
        <f t="shared" si="85"/>
        <v>0.3</v>
      </c>
      <c r="O954">
        <f t="shared" si="86"/>
        <v>-100</v>
      </c>
      <c r="P954" t="str">
        <f>IF(AND(N954&gt;0,N954&lt;=0.05),'Bảng Giá'!$B$3,IF(AND(N954&lt;=0.1,N954&gt;0.05),'Bảng Giá'!$B$4,IF(AND('Raw Data'!N954&gt;0.1,'Raw Data'!N954&lt;=0.25),'Bảng Giá'!$B$5,IF(AND('Raw Data'!N954&gt;0.25,'Raw Data'!N954&lt;=0.5),'Bảng Giá'!$B$6,IF(AND('Raw Data'!N954&gt;0.5,'Raw Data'!N954&lt;=1),'Bảng Giá'!$B$7,IF(AND('Raw Data'!N954&gt;1,'Raw Data'!N954&lt;=1.5),'Bảng Giá'!$B$8,IF(AND('Raw Data'!N954&gt;1.5,'Raw Data'!N954&lt;=2),'Bảng Giá'!$B$9,IF(AND('Raw Data'!N954&gt;2,'Raw Data'!N954&lt;=2.5),'Bảng Giá'!$B$10,IF(AND('Raw Data'!N954&gt;2.5,'Raw Data'!N954&lt;=3),'Bảng Giá'!$B$11,IF(AND('Raw Data'!N954&gt;3,'Raw Data'!N954&lt;=3.5),'Bảng Giá'!$B$12,IF(AND('Raw Data'!N954&gt;3.5,'Raw Data'!N954&lt;=4),'Bảng Giá'!$B$13,IF(AND('Raw Data'!N954&gt;4,'Raw Data'!N954&lt;=4.5),'Bảng Giá'!$B$14,IF(AND('Raw Data'!N954&gt;4.5,'Raw Data'!N954&lt;=5),'Bảng Giá'!$B$15,IF(AND('Raw Data'!N954&gt;5,'Raw Data'!N954&lt;=5.5),'Bảng Giá'!$B$16,IF(AND('Raw Data'!N954&gt;5.5,'Raw Data'!N954&lt;=6),'Bảng Giá'!$B$17,'Bảng Giá'!$B$18)))))))))))))))</f>
        <v>0.25&lt;x&lt;=0.5</v>
      </c>
      <c r="Q954" s="48">
        <f t="shared" si="87"/>
        <v>-7.6335877862595417E-3</v>
      </c>
      <c r="R954">
        <f t="shared" si="88"/>
        <v>15600</v>
      </c>
      <c r="S954">
        <f t="shared" si="89"/>
        <v>2500</v>
      </c>
    </row>
    <row r="955" spans="1:19" x14ac:dyDescent="0.25">
      <c r="A955" s="12">
        <v>954</v>
      </c>
      <c r="B955" s="12" t="s">
        <v>293</v>
      </c>
      <c r="C955" s="18">
        <v>31676000443129</v>
      </c>
      <c r="D955" s="17">
        <v>43009.47544332176</v>
      </c>
      <c r="E955" s="23">
        <v>43011.643322719909</v>
      </c>
      <c r="F955" s="13" t="s">
        <v>302</v>
      </c>
      <c r="G955" s="25">
        <v>710</v>
      </c>
      <c r="H955" s="12" t="s">
        <v>114</v>
      </c>
      <c r="I955" s="12" t="s">
        <v>124</v>
      </c>
      <c r="J955" s="37">
        <f>INDEX('Bảng Giá'!$C$3:$H$18,MATCH('Raw Data'!P955,'Bảng Giá'!$B$3:$B$18,0),MATCH('Raw Data'!M955,'Bảng Giá'!$C$2:$H$2,0))</f>
        <v>14000</v>
      </c>
      <c r="K955" s="12">
        <v>14100</v>
      </c>
      <c r="L955" s="36">
        <f t="shared" si="84"/>
        <v>2.1678793981482158</v>
      </c>
      <c r="M955" t="str">
        <f>'References data'!H956</f>
        <v>Nội Tỉnh</v>
      </c>
      <c r="N955">
        <f t="shared" si="85"/>
        <v>0.71</v>
      </c>
      <c r="O955">
        <f t="shared" si="86"/>
        <v>-100</v>
      </c>
      <c r="P955" t="str">
        <f>IF(AND(N955&gt;0,N955&lt;=0.05),'Bảng Giá'!$B$3,IF(AND(N955&lt;=0.1,N955&gt;0.05),'Bảng Giá'!$B$4,IF(AND('Raw Data'!N955&gt;0.1,'Raw Data'!N955&lt;=0.25),'Bảng Giá'!$B$5,IF(AND('Raw Data'!N955&gt;0.25,'Raw Data'!N955&lt;=0.5),'Bảng Giá'!$B$6,IF(AND('Raw Data'!N955&gt;0.5,'Raw Data'!N955&lt;=1),'Bảng Giá'!$B$7,IF(AND('Raw Data'!N955&gt;1,'Raw Data'!N955&lt;=1.5),'Bảng Giá'!$B$8,IF(AND('Raw Data'!N955&gt;1.5,'Raw Data'!N955&lt;=2),'Bảng Giá'!$B$9,IF(AND('Raw Data'!N955&gt;2,'Raw Data'!N955&lt;=2.5),'Bảng Giá'!$B$10,IF(AND('Raw Data'!N955&gt;2.5,'Raw Data'!N955&lt;=3),'Bảng Giá'!$B$11,IF(AND('Raw Data'!N955&gt;3,'Raw Data'!N955&lt;=3.5),'Bảng Giá'!$B$12,IF(AND('Raw Data'!N955&gt;3.5,'Raw Data'!N955&lt;=4),'Bảng Giá'!$B$13,IF(AND('Raw Data'!N955&gt;4,'Raw Data'!N955&lt;=4.5),'Bảng Giá'!$B$14,IF(AND('Raw Data'!N955&gt;4.5,'Raw Data'!N955&lt;=5),'Bảng Giá'!$B$15,IF(AND('Raw Data'!N955&gt;5,'Raw Data'!N955&lt;=5.5),'Bảng Giá'!$B$16,IF(AND('Raw Data'!N955&gt;5.5,'Raw Data'!N955&lt;=6),'Bảng Giá'!$B$17,'Bảng Giá'!$B$18)))))))))))))))</f>
        <v>0.5&lt;x&lt;=1</v>
      </c>
      <c r="Q955" s="48">
        <f t="shared" si="87"/>
        <v>-7.0921985815602835E-3</v>
      </c>
      <c r="R955">
        <f t="shared" si="88"/>
        <v>16800</v>
      </c>
      <c r="S955">
        <f t="shared" si="89"/>
        <v>2700</v>
      </c>
    </row>
    <row r="956" spans="1:19" x14ac:dyDescent="0.25">
      <c r="A956" s="12">
        <v>955</v>
      </c>
      <c r="B956" s="12" t="s">
        <v>293</v>
      </c>
      <c r="C956" s="18">
        <v>31677136896165</v>
      </c>
      <c r="D956" s="17">
        <v>43012.586048113422</v>
      </c>
      <c r="E956" s="23">
        <v>43013.848851273149</v>
      </c>
      <c r="F956" s="12" t="s">
        <v>321</v>
      </c>
      <c r="G956" s="25">
        <v>200</v>
      </c>
      <c r="H956" s="12" t="s">
        <v>114</v>
      </c>
      <c r="I956" s="12" t="s">
        <v>507</v>
      </c>
      <c r="J956" s="37">
        <f>INDEX('Bảng Giá'!$C$3:$H$18,MATCH('Raw Data'!P956,'Bảng Giá'!$B$3:$B$18,0),MATCH('Raw Data'!M956,'Bảng Giá'!$C$2:$H$2,0))</f>
        <v>13000</v>
      </c>
      <c r="K956" s="12">
        <v>13100</v>
      </c>
      <c r="L956" s="36">
        <f t="shared" si="84"/>
        <v>1.2628031597269</v>
      </c>
      <c r="M956" t="str">
        <f>'References data'!H957</f>
        <v>Nội Tỉnh</v>
      </c>
      <c r="N956">
        <f t="shared" si="85"/>
        <v>0.2</v>
      </c>
      <c r="O956">
        <f t="shared" si="86"/>
        <v>-100</v>
      </c>
      <c r="P956" t="str">
        <f>IF(AND(N956&gt;0,N956&lt;=0.05),'Bảng Giá'!$B$3,IF(AND(N956&lt;=0.1,N956&gt;0.05),'Bảng Giá'!$B$4,IF(AND('Raw Data'!N956&gt;0.1,'Raw Data'!N956&lt;=0.25),'Bảng Giá'!$B$5,IF(AND('Raw Data'!N956&gt;0.25,'Raw Data'!N956&lt;=0.5),'Bảng Giá'!$B$6,IF(AND('Raw Data'!N956&gt;0.5,'Raw Data'!N956&lt;=1),'Bảng Giá'!$B$7,IF(AND('Raw Data'!N956&gt;1,'Raw Data'!N956&lt;=1.5),'Bảng Giá'!$B$8,IF(AND('Raw Data'!N956&gt;1.5,'Raw Data'!N956&lt;=2),'Bảng Giá'!$B$9,IF(AND('Raw Data'!N956&gt;2,'Raw Data'!N956&lt;=2.5),'Bảng Giá'!$B$10,IF(AND('Raw Data'!N956&gt;2.5,'Raw Data'!N956&lt;=3),'Bảng Giá'!$B$11,IF(AND('Raw Data'!N956&gt;3,'Raw Data'!N956&lt;=3.5),'Bảng Giá'!$B$12,IF(AND('Raw Data'!N956&gt;3.5,'Raw Data'!N956&lt;=4),'Bảng Giá'!$B$13,IF(AND('Raw Data'!N956&gt;4,'Raw Data'!N956&lt;=4.5),'Bảng Giá'!$B$14,IF(AND('Raw Data'!N956&gt;4.5,'Raw Data'!N956&lt;=5),'Bảng Giá'!$B$15,IF(AND('Raw Data'!N956&gt;5,'Raw Data'!N956&lt;=5.5),'Bảng Giá'!$B$16,IF(AND('Raw Data'!N956&gt;5.5,'Raw Data'!N956&lt;=6),'Bảng Giá'!$B$17,'Bảng Giá'!$B$18)))))))))))))))</f>
        <v>0.1&lt;x&lt;=0.25</v>
      </c>
      <c r="Q956" s="48">
        <f t="shared" si="87"/>
        <v>-7.6335877862595417E-3</v>
      </c>
      <c r="R956">
        <f t="shared" si="88"/>
        <v>15600</v>
      </c>
      <c r="S956">
        <f t="shared" si="89"/>
        <v>2500</v>
      </c>
    </row>
    <row r="957" spans="1:19" x14ac:dyDescent="0.25">
      <c r="A957" s="12">
        <v>956</v>
      </c>
      <c r="B957" s="12" t="s">
        <v>293</v>
      </c>
      <c r="C957" s="18">
        <v>31677136899520</v>
      </c>
      <c r="D957" s="17">
        <v>43009.743559490744</v>
      </c>
      <c r="E957" s="23">
        <v>43010.414522025465</v>
      </c>
      <c r="F957" s="13" t="s">
        <v>302</v>
      </c>
      <c r="G957" s="25">
        <v>1200</v>
      </c>
      <c r="H957" s="12" t="s">
        <v>114</v>
      </c>
      <c r="I957" s="12" t="s">
        <v>77</v>
      </c>
      <c r="J957" s="37">
        <f>INDEX('Bảng Giá'!$C$3:$H$18,MATCH('Raw Data'!P957,'Bảng Giá'!$B$3:$B$18,0),MATCH('Raw Data'!M957,'Bảng Giá'!$C$2:$H$2,0))</f>
        <v>14500</v>
      </c>
      <c r="K957" s="12">
        <v>14700</v>
      </c>
      <c r="L957" s="36">
        <f t="shared" si="84"/>
        <v>0.67096253472118406</v>
      </c>
      <c r="M957" t="str">
        <f>'References data'!H958</f>
        <v>Nội Tỉnh</v>
      </c>
      <c r="N957">
        <f t="shared" si="85"/>
        <v>1.2</v>
      </c>
      <c r="O957">
        <f t="shared" si="86"/>
        <v>-200</v>
      </c>
      <c r="P957" t="str">
        <f>IF(AND(N957&gt;0,N957&lt;=0.05),'Bảng Giá'!$B$3,IF(AND(N957&lt;=0.1,N957&gt;0.05),'Bảng Giá'!$B$4,IF(AND('Raw Data'!N957&gt;0.1,'Raw Data'!N957&lt;=0.25),'Bảng Giá'!$B$5,IF(AND('Raw Data'!N957&gt;0.25,'Raw Data'!N957&lt;=0.5),'Bảng Giá'!$B$6,IF(AND('Raw Data'!N957&gt;0.5,'Raw Data'!N957&lt;=1),'Bảng Giá'!$B$7,IF(AND('Raw Data'!N957&gt;1,'Raw Data'!N957&lt;=1.5),'Bảng Giá'!$B$8,IF(AND('Raw Data'!N957&gt;1.5,'Raw Data'!N957&lt;=2),'Bảng Giá'!$B$9,IF(AND('Raw Data'!N957&gt;2,'Raw Data'!N957&lt;=2.5),'Bảng Giá'!$B$10,IF(AND('Raw Data'!N957&gt;2.5,'Raw Data'!N957&lt;=3),'Bảng Giá'!$B$11,IF(AND('Raw Data'!N957&gt;3,'Raw Data'!N957&lt;=3.5),'Bảng Giá'!$B$12,IF(AND('Raw Data'!N957&gt;3.5,'Raw Data'!N957&lt;=4),'Bảng Giá'!$B$13,IF(AND('Raw Data'!N957&gt;4,'Raw Data'!N957&lt;=4.5),'Bảng Giá'!$B$14,IF(AND('Raw Data'!N957&gt;4.5,'Raw Data'!N957&lt;=5),'Bảng Giá'!$B$15,IF(AND('Raw Data'!N957&gt;5,'Raw Data'!N957&lt;=5.5),'Bảng Giá'!$B$16,IF(AND('Raw Data'!N957&gt;5.5,'Raw Data'!N957&lt;=6),'Bảng Giá'!$B$17,'Bảng Giá'!$B$18)))))))))))))))</f>
        <v>1&lt;x&lt;=1.5</v>
      </c>
      <c r="Q957" s="48">
        <f t="shared" si="87"/>
        <v>-1.3605442176870748E-2</v>
      </c>
      <c r="R957">
        <f t="shared" si="88"/>
        <v>17400</v>
      </c>
      <c r="S957">
        <f t="shared" si="89"/>
        <v>2700</v>
      </c>
    </row>
    <row r="958" spans="1:19" x14ac:dyDescent="0.25">
      <c r="A958" s="12">
        <v>957</v>
      </c>
      <c r="B958" s="12" t="s">
        <v>293</v>
      </c>
      <c r="C958" s="18">
        <v>31677136898230</v>
      </c>
      <c r="D958" s="17">
        <v>43010.473222372682</v>
      </c>
      <c r="E958" s="23">
        <v>43011.537133101854</v>
      </c>
      <c r="F958" s="13" t="s">
        <v>302</v>
      </c>
      <c r="G958" s="25">
        <v>420</v>
      </c>
      <c r="H958" s="12" t="s">
        <v>114</v>
      </c>
      <c r="I958" s="12" t="s">
        <v>504</v>
      </c>
      <c r="J958" s="37">
        <f>INDEX('Bảng Giá'!$C$3:$H$18,MATCH('Raw Data'!P958,'Bảng Giá'!$B$3:$B$18,0),MATCH('Raw Data'!M958,'Bảng Giá'!$C$2:$H$2,0))</f>
        <v>13000</v>
      </c>
      <c r="K958" s="12">
        <v>13100</v>
      </c>
      <c r="L958" s="36">
        <f t="shared" si="84"/>
        <v>1.0639107291717664</v>
      </c>
      <c r="M958" t="str">
        <f>'References data'!H959</f>
        <v>Nội Tỉnh</v>
      </c>
      <c r="N958">
        <f t="shared" si="85"/>
        <v>0.42</v>
      </c>
      <c r="O958">
        <f t="shared" si="86"/>
        <v>-100</v>
      </c>
      <c r="P958" t="str">
        <f>IF(AND(N958&gt;0,N958&lt;=0.05),'Bảng Giá'!$B$3,IF(AND(N958&lt;=0.1,N958&gt;0.05),'Bảng Giá'!$B$4,IF(AND('Raw Data'!N958&gt;0.1,'Raw Data'!N958&lt;=0.25),'Bảng Giá'!$B$5,IF(AND('Raw Data'!N958&gt;0.25,'Raw Data'!N958&lt;=0.5),'Bảng Giá'!$B$6,IF(AND('Raw Data'!N958&gt;0.5,'Raw Data'!N958&lt;=1),'Bảng Giá'!$B$7,IF(AND('Raw Data'!N958&gt;1,'Raw Data'!N958&lt;=1.5),'Bảng Giá'!$B$8,IF(AND('Raw Data'!N958&gt;1.5,'Raw Data'!N958&lt;=2),'Bảng Giá'!$B$9,IF(AND('Raw Data'!N958&gt;2,'Raw Data'!N958&lt;=2.5),'Bảng Giá'!$B$10,IF(AND('Raw Data'!N958&gt;2.5,'Raw Data'!N958&lt;=3),'Bảng Giá'!$B$11,IF(AND('Raw Data'!N958&gt;3,'Raw Data'!N958&lt;=3.5),'Bảng Giá'!$B$12,IF(AND('Raw Data'!N958&gt;3.5,'Raw Data'!N958&lt;=4),'Bảng Giá'!$B$13,IF(AND('Raw Data'!N958&gt;4,'Raw Data'!N958&lt;=4.5),'Bảng Giá'!$B$14,IF(AND('Raw Data'!N958&gt;4.5,'Raw Data'!N958&lt;=5),'Bảng Giá'!$B$15,IF(AND('Raw Data'!N958&gt;5,'Raw Data'!N958&lt;=5.5),'Bảng Giá'!$B$16,IF(AND('Raw Data'!N958&gt;5.5,'Raw Data'!N958&lt;=6),'Bảng Giá'!$B$17,'Bảng Giá'!$B$18)))))))))))))))</f>
        <v>0.25&lt;x&lt;=0.5</v>
      </c>
      <c r="Q958" s="48">
        <f t="shared" si="87"/>
        <v>-7.6335877862595417E-3</v>
      </c>
      <c r="R958">
        <f t="shared" si="88"/>
        <v>15600</v>
      </c>
      <c r="S958">
        <f t="shared" si="89"/>
        <v>2500</v>
      </c>
    </row>
    <row r="959" spans="1:19" x14ac:dyDescent="0.25">
      <c r="A959" s="12">
        <v>958</v>
      </c>
      <c r="B959" s="12" t="s">
        <v>293</v>
      </c>
      <c r="C959" s="18">
        <v>31677136897378</v>
      </c>
      <c r="D959" s="17">
        <v>43009.653502627312</v>
      </c>
      <c r="E959" s="23">
        <v>43012.89526484954</v>
      </c>
      <c r="F959" s="12" t="s">
        <v>321</v>
      </c>
      <c r="G959" s="25">
        <v>430</v>
      </c>
      <c r="H959" s="12" t="s">
        <v>114</v>
      </c>
      <c r="I959" s="12" t="s">
        <v>507</v>
      </c>
      <c r="J959" s="37">
        <f>INDEX('Bảng Giá'!$C$3:$H$18,MATCH('Raw Data'!P959,'Bảng Giá'!$B$3:$B$18,0),MATCH('Raw Data'!M959,'Bảng Giá'!$C$2:$H$2,0))</f>
        <v>13000</v>
      </c>
      <c r="K959" s="12">
        <v>13100</v>
      </c>
      <c r="L959" s="36">
        <f t="shared" si="84"/>
        <v>3.2417622222274076</v>
      </c>
      <c r="M959" t="str">
        <f>'References data'!H960</f>
        <v>Nội Tỉnh</v>
      </c>
      <c r="N959">
        <f t="shared" si="85"/>
        <v>0.43</v>
      </c>
      <c r="O959">
        <f t="shared" si="86"/>
        <v>-100</v>
      </c>
      <c r="P959" t="str">
        <f>IF(AND(N959&gt;0,N959&lt;=0.05),'Bảng Giá'!$B$3,IF(AND(N959&lt;=0.1,N959&gt;0.05),'Bảng Giá'!$B$4,IF(AND('Raw Data'!N959&gt;0.1,'Raw Data'!N959&lt;=0.25),'Bảng Giá'!$B$5,IF(AND('Raw Data'!N959&gt;0.25,'Raw Data'!N959&lt;=0.5),'Bảng Giá'!$B$6,IF(AND('Raw Data'!N959&gt;0.5,'Raw Data'!N959&lt;=1),'Bảng Giá'!$B$7,IF(AND('Raw Data'!N959&gt;1,'Raw Data'!N959&lt;=1.5),'Bảng Giá'!$B$8,IF(AND('Raw Data'!N959&gt;1.5,'Raw Data'!N959&lt;=2),'Bảng Giá'!$B$9,IF(AND('Raw Data'!N959&gt;2,'Raw Data'!N959&lt;=2.5),'Bảng Giá'!$B$10,IF(AND('Raw Data'!N959&gt;2.5,'Raw Data'!N959&lt;=3),'Bảng Giá'!$B$11,IF(AND('Raw Data'!N959&gt;3,'Raw Data'!N959&lt;=3.5),'Bảng Giá'!$B$12,IF(AND('Raw Data'!N959&gt;3.5,'Raw Data'!N959&lt;=4),'Bảng Giá'!$B$13,IF(AND('Raw Data'!N959&gt;4,'Raw Data'!N959&lt;=4.5),'Bảng Giá'!$B$14,IF(AND('Raw Data'!N959&gt;4.5,'Raw Data'!N959&lt;=5),'Bảng Giá'!$B$15,IF(AND('Raw Data'!N959&gt;5,'Raw Data'!N959&lt;=5.5),'Bảng Giá'!$B$16,IF(AND('Raw Data'!N959&gt;5.5,'Raw Data'!N959&lt;=6),'Bảng Giá'!$B$17,'Bảng Giá'!$B$18)))))))))))))))</f>
        <v>0.25&lt;x&lt;=0.5</v>
      </c>
      <c r="Q959" s="48">
        <f t="shared" si="87"/>
        <v>-7.6335877862595417E-3</v>
      </c>
      <c r="R959">
        <f t="shared" si="88"/>
        <v>15600</v>
      </c>
      <c r="S959">
        <f t="shared" si="89"/>
        <v>2500</v>
      </c>
    </row>
    <row r="960" spans="1:19" x14ac:dyDescent="0.25">
      <c r="A960" s="12">
        <v>959</v>
      </c>
      <c r="B960" s="12" t="s">
        <v>293</v>
      </c>
      <c r="C960" s="18">
        <v>31677136898251</v>
      </c>
      <c r="D960" s="17">
        <v>43009.709623495371</v>
      </c>
      <c r="E960" s="23">
        <v>43010.544966631947</v>
      </c>
      <c r="F960" s="13" t="s">
        <v>302</v>
      </c>
      <c r="G960" s="25">
        <v>200</v>
      </c>
      <c r="H960" s="12" t="s">
        <v>114</v>
      </c>
      <c r="I960" s="12" t="s">
        <v>504</v>
      </c>
      <c r="J960" s="37">
        <f>INDEX('Bảng Giá'!$C$3:$H$18,MATCH('Raw Data'!P960,'Bảng Giá'!$B$3:$B$18,0),MATCH('Raw Data'!M960,'Bảng Giá'!$C$2:$H$2,0))</f>
        <v>13000</v>
      </c>
      <c r="K960" s="12">
        <v>13100</v>
      </c>
      <c r="L960" s="36">
        <f t="shared" si="84"/>
        <v>0.8353431365758297</v>
      </c>
      <c r="M960" t="str">
        <f>'References data'!H961</f>
        <v>Nội Tỉnh</v>
      </c>
      <c r="N960">
        <f t="shared" si="85"/>
        <v>0.2</v>
      </c>
      <c r="O960">
        <f t="shared" si="86"/>
        <v>-100</v>
      </c>
      <c r="P960" t="str">
        <f>IF(AND(N960&gt;0,N960&lt;=0.05),'Bảng Giá'!$B$3,IF(AND(N960&lt;=0.1,N960&gt;0.05),'Bảng Giá'!$B$4,IF(AND('Raw Data'!N960&gt;0.1,'Raw Data'!N960&lt;=0.25),'Bảng Giá'!$B$5,IF(AND('Raw Data'!N960&gt;0.25,'Raw Data'!N960&lt;=0.5),'Bảng Giá'!$B$6,IF(AND('Raw Data'!N960&gt;0.5,'Raw Data'!N960&lt;=1),'Bảng Giá'!$B$7,IF(AND('Raw Data'!N960&gt;1,'Raw Data'!N960&lt;=1.5),'Bảng Giá'!$B$8,IF(AND('Raw Data'!N960&gt;1.5,'Raw Data'!N960&lt;=2),'Bảng Giá'!$B$9,IF(AND('Raw Data'!N960&gt;2,'Raw Data'!N960&lt;=2.5),'Bảng Giá'!$B$10,IF(AND('Raw Data'!N960&gt;2.5,'Raw Data'!N960&lt;=3),'Bảng Giá'!$B$11,IF(AND('Raw Data'!N960&gt;3,'Raw Data'!N960&lt;=3.5),'Bảng Giá'!$B$12,IF(AND('Raw Data'!N960&gt;3.5,'Raw Data'!N960&lt;=4),'Bảng Giá'!$B$13,IF(AND('Raw Data'!N960&gt;4,'Raw Data'!N960&lt;=4.5),'Bảng Giá'!$B$14,IF(AND('Raw Data'!N960&gt;4.5,'Raw Data'!N960&lt;=5),'Bảng Giá'!$B$15,IF(AND('Raw Data'!N960&gt;5,'Raw Data'!N960&lt;=5.5),'Bảng Giá'!$B$16,IF(AND('Raw Data'!N960&gt;5.5,'Raw Data'!N960&lt;=6),'Bảng Giá'!$B$17,'Bảng Giá'!$B$18)))))))))))))))</f>
        <v>0.1&lt;x&lt;=0.25</v>
      </c>
      <c r="Q960" s="48">
        <f t="shared" si="87"/>
        <v>-7.6335877862595417E-3</v>
      </c>
      <c r="R960">
        <f t="shared" si="88"/>
        <v>15600</v>
      </c>
      <c r="S960">
        <f t="shared" si="89"/>
        <v>2500</v>
      </c>
    </row>
    <row r="961" spans="1:19" x14ac:dyDescent="0.25">
      <c r="A961" s="12">
        <v>960</v>
      </c>
      <c r="B961" s="12" t="s">
        <v>293</v>
      </c>
      <c r="C961" s="18">
        <v>65294932</v>
      </c>
      <c r="D961" s="17">
        <v>43009.743630439814</v>
      </c>
      <c r="E961" s="23">
        <v>43010.576472141205</v>
      </c>
      <c r="F961" s="13" t="s">
        <v>302</v>
      </c>
      <c r="G961" s="25">
        <v>1800</v>
      </c>
      <c r="H961" s="12" t="s">
        <v>114</v>
      </c>
      <c r="I961" s="12" t="s">
        <v>294</v>
      </c>
      <c r="J961" s="37">
        <f>INDEX('Bảng Giá'!$C$3:$H$18,MATCH('Raw Data'!P961,'Bảng Giá'!$B$3:$B$18,0),MATCH('Raw Data'!M961,'Bảng Giá'!$C$2:$H$2,0))</f>
        <v>16000</v>
      </c>
      <c r="K961" s="12">
        <v>16200</v>
      </c>
      <c r="L961" s="36">
        <f t="shared" si="84"/>
        <v>0.832841701390862</v>
      </c>
      <c r="M961" t="str">
        <f>'References data'!H962</f>
        <v>Nội Tỉnh</v>
      </c>
      <c r="N961">
        <f t="shared" si="85"/>
        <v>1.8</v>
      </c>
      <c r="O961">
        <f t="shared" si="86"/>
        <v>-200</v>
      </c>
      <c r="P961" t="str">
        <f>IF(AND(N961&gt;0,N961&lt;=0.05),'Bảng Giá'!$B$3,IF(AND(N961&lt;=0.1,N961&gt;0.05),'Bảng Giá'!$B$4,IF(AND('Raw Data'!N961&gt;0.1,'Raw Data'!N961&lt;=0.25),'Bảng Giá'!$B$5,IF(AND('Raw Data'!N961&gt;0.25,'Raw Data'!N961&lt;=0.5),'Bảng Giá'!$B$6,IF(AND('Raw Data'!N961&gt;0.5,'Raw Data'!N961&lt;=1),'Bảng Giá'!$B$7,IF(AND('Raw Data'!N961&gt;1,'Raw Data'!N961&lt;=1.5),'Bảng Giá'!$B$8,IF(AND('Raw Data'!N961&gt;1.5,'Raw Data'!N961&lt;=2),'Bảng Giá'!$B$9,IF(AND('Raw Data'!N961&gt;2,'Raw Data'!N961&lt;=2.5),'Bảng Giá'!$B$10,IF(AND('Raw Data'!N961&gt;2.5,'Raw Data'!N961&lt;=3),'Bảng Giá'!$B$11,IF(AND('Raw Data'!N961&gt;3,'Raw Data'!N961&lt;=3.5),'Bảng Giá'!$B$12,IF(AND('Raw Data'!N961&gt;3.5,'Raw Data'!N961&lt;=4),'Bảng Giá'!$B$13,IF(AND('Raw Data'!N961&gt;4,'Raw Data'!N961&lt;=4.5),'Bảng Giá'!$B$14,IF(AND('Raw Data'!N961&gt;4.5,'Raw Data'!N961&lt;=5),'Bảng Giá'!$B$15,IF(AND('Raw Data'!N961&gt;5,'Raw Data'!N961&lt;=5.5),'Bảng Giá'!$B$16,IF(AND('Raw Data'!N961&gt;5.5,'Raw Data'!N961&lt;=6),'Bảng Giá'!$B$17,'Bảng Giá'!$B$18)))))))))))))))</f>
        <v>1.5&lt;x&lt;=2</v>
      </c>
      <c r="Q961" s="48">
        <f t="shared" si="87"/>
        <v>-1.2345679012345678E-2</v>
      </c>
      <c r="R961">
        <f t="shared" si="88"/>
        <v>19200</v>
      </c>
      <c r="S961">
        <f t="shared" si="89"/>
        <v>3000</v>
      </c>
    </row>
    <row r="962" spans="1:19" x14ac:dyDescent="0.25">
      <c r="A962" s="12">
        <v>961</v>
      </c>
      <c r="B962" s="12" t="s">
        <v>293</v>
      </c>
      <c r="C962" s="18">
        <v>18615876</v>
      </c>
      <c r="D962" s="17">
        <v>43009.709694907404</v>
      </c>
      <c r="E962" s="23">
        <v>43010.848820173611</v>
      </c>
      <c r="F962" s="13" t="s">
        <v>302</v>
      </c>
      <c r="G962" s="25">
        <v>900</v>
      </c>
      <c r="H962" s="12" t="s">
        <v>114</v>
      </c>
      <c r="I962" s="12" t="s">
        <v>123</v>
      </c>
      <c r="J962" s="37">
        <f>INDEX('Bảng Giá'!$C$3:$H$18,MATCH('Raw Data'!P962,'Bảng Giá'!$B$3:$B$18,0),MATCH('Raw Data'!M962,'Bảng Giá'!$C$2:$H$2,0))</f>
        <v>14000</v>
      </c>
      <c r="K962" s="12">
        <v>14100</v>
      </c>
      <c r="L962" s="36">
        <f t="shared" si="84"/>
        <v>1.1391252662069746</v>
      </c>
      <c r="M962" t="str">
        <f>'References data'!H963</f>
        <v>Nội Tỉnh</v>
      </c>
      <c r="N962">
        <f t="shared" si="85"/>
        <v>0.9</v>
      </c>
      <c r="O962">
        <f t="shared" si="86"/>
        <v>-100</v>
      </c>
      <c r="P962" t="str">
        <f>IF(AND(N962&gt;0,N962&lt;=0.05),'Bảng Giá'!$B$3,IF(AND(N962&lt;=0.1,N962&gt;0.05),'Bảng Giá'!$B$4,IF(AND('Raw Data'!N962&gt;0.1,'Raw Data'!N962&lt;=0.25),'Bảng Giá'!$B$5,IF(AND('Raw Data'!N962&gt;0.25,'Raw Data'!N962&lt;=0.5),'Bảng Giá'!$B$6,IF(AND('Raw Data'!N962&gt;0.5,'Raw Data'!N962&lt;=1),'Bảng Giá'!$B$7,IF(AND('Raw Data'!N962&gt;1,'Raw Data'!N962&lt;=1.5),'Bảng Giá'!$B$8,IF(AND('Raw Data'!N962&gt;1.5,'Raw Data'!N962&lt;=2),'Bảng Giá'!$B$9,IF(AND('Raw Data'!N962&gt;2,'Raw Data'!N962&lt;=2.5),'Bảng Giá'!$B$10,IF(AND('Raw Data'!N962&gt;2.5,'Raw Data'!N962&lt;=3),'Bảng Giá'!$B$11,IF(AND('Raw Data'!N962&gt;3,'Raw Data'!N962&lt;=3.5),'Bảng Giá'!$B$12,IF(AND('Raw Data'!N962&gt;3.5,'Raw Data'!N962&lt;=4),'Bảng Giá'!$B$13,IF(AND('Raw Data'!N962&gt;4,'Raw Data'!N962&lt;=4.5),'Bảng Giá'!$B$14,IF(AND('Raw Data'!N962&gt;4.5,'Raw Data'!N962&lt;=5),'Bảng Giá'!$B$15,IF(AND('Raw Data'!N962&gt;5,'Raw Data'!N962&lt;=5.5),'Bảng Giá'!$B$16,IF(AND('Raw Data'!N962&gt;5.5,'Raw Data'!N962&lt;=6),'Bảng Giá'!$B$17,'Bảng Giá'!$B$18)))))))))))))))</f>
        <v>0.5&lt;x&lt;=1</v>
      </c>
      <c r="Q962" s="48">
        <f t="shared" si="87"/>
        <v>-7.0921985815602835E-3</v>
      </c>
      <c r="R962">
        <f t="shared" si="88"/>
        <v>16800</v>
      </c>
      <c r="S962">
        <f t="shared" si="89"/>
        <v>2700</v>
      </c>
    </row>
    <row r="963" spans="1:19" x14ac:dyDescent="0.25">
      <c r="A963" s="12">
        <v>962</v>
      </c>
      <c r="B963" s="12" t="s">
        <v>293</v>
      </c>
      <c r="C963" s="18">
        <v>31677136979774</v>
      </c>
      <c r="D963" s="17">
        <v>43020.716480752315</v>
      </c>
      <c r="E963" s="23">
        <v>43021.593221261573</v>
      </c>
      <c r="F963" s="13" t="s">
        <v>302</v>
      </c>
      <c r="G963" s="25">
        <v>1050</v>
      </c>
      <c r="H963" s="12" t="s">
        <v>114</v>
      </c>
      <c r="I963" s="12" t="s">
        <v>82</v>
      </c>
      <c r="J963" s="37">
        <f>INDEX('Bảng Giá'!$C$3:$H$18,MATCH('Raw Data'!P963,'Bảng Giá'!$B$3:$B$18,0),MATCH('Raw Data'!M963,'Bảng Giá'!$C$2:$H$2,0))</f>
        <v>14500</v>
      </c>
      <c r="K963" s="12">
        <v>14700</v>
      </c>
      <c r="L963" s="36">
        <f t="shared" ref="L963:L1026" si="90">E963-D963</f>
        <v>0.87674050925852498</v>
      </c>
      <c r="M963" t="str">
        <f>'References data'!H964</f>
        <v>Nội Tỉnh</v>
      </c>
      <c r="N963">
        <f t="shared" ref="N963:N1026" si="91">G963/1000</f>
        <v>1.05</v>
      </c>
      <c r="O963">
        <f t="shared" ref="O963:O1026" si="92">J963-K963</f>
        <v>-200</v>
      </c>
      <c r="P963" t="str">
        <f>IF(AND(N963&gt;0,N963&lt;=0.05),'Bảng Giá'!$B$3,IF(AND(N963&lt;=0.1,N963&gt;0.05),'Bảng Giá'!$B$4,IF(AND('Raw Data'!N963&gt;0.1,'Raw Data'!N963&lt;=0.25),'Bảng Giá'!$B$5,IF(AND('Raw Data'!N963&gt;0.25,'Raw Data'!N963&lt;=0.5),'Bảng Giá'!$B$6,IF(AND('Raw Data'!N963&gt;0.5,'Raw Data'!N963&lt;=1),'Bảng Giá'!$B$7,IF(AND('Raw Data'!N963&gt;1,'Raw Data'!N963&lt;=1.5),'Bảng Giá'!$B$8,IF(AND('Raw Data'!N963&gt;1.5,'Raw Data'!N963&lt;=2),'Bảng Giá'!$B$9,IF(AND('Raw Data'!N963&gt;2,'Raw Data'!N963&lt;=2.5),'Bảng Giá'!$B$10,IF(AND('Raw Data'!N963&gt;2.5,'Raw Data'!N963&lt;=3),'Bảng Giá'!$B$11,IF(AND('Raw Data'!N963&gt;3,'Raw Data'!N963&lt;=3.5),'Bảng Giá'!$B$12,IF(AND('Raw Data'!N963&gt;3.5,'Raw Data'!N963&lt;=4),'Bảng Giá'!$B$13,IF(AND('Raw Data'!N963&gt;4,'Raw Data'!N963&lt;=4.5),'Bảng Giá'!$B$14,IF(AND('Raw Data'!N963&gt;4.5,'Raw Data'!N963&lt;=5),'Bảng Giá'!$B$15,IF(AND('Raw Data'!N963&gt;5,'Raw Data'!N963&lt;=5.5),'Bảng Giá'!$B$16,IF(AND('Raw Data'!N963&gt;5.5,'Raw Data'!N963&lt;=6),'Bảng Giá'!$B$17,'Bảng Giá'!$B$18)))))))))))))))</f>
        <v>1&lt;x&lt;=1.5</v>
      </c>
      <c r="Q963" s="48">
        <f t="shared" ref="Q963:Q1026" si="93">O963/K963</f>
        <v>-1.3605442176870748E-2</v>
      </c>
      <c r="R963">
        <f t="shared" ref="R963:R1026" si="94">J963+(J963*0.2)</f>
        <v>17400</v>
      </c>
      <c r="S963">
        <f t="shared" ref="S963:S1026" si="95">R963-K963</f>
        <v>2700</v>
      </c>
    </row>
    <row r="964" spans="1:19" x14ac:dyDescent="0.25">
      <c r="A964" s="12">
        <v>963</v>
      </c>
      <c r="B964" s="12" t="s">
        <v>293</v>
      </c>
      <c r="C964" s="18">
        <v>31677136981878</v>
      </c>
      <c r="D964" s="17">
        <v>43020.766742557869</v>
      </c>
      <c r="E964" s="23">
        <v>43021.470155127317</v>
      </c>
      <c r="F964" s="13" t="s">
        <v>302</v>
      </c>
      <c r="G964" s="25">
        <v>320</v>
      </c>
      <c r="H964" s="12" t="s">
        <v>114</v>
      </c>
      <c r="I964" s="12" t="s">
        <v>77</v>
      </c>
      <c r="J964" s="37">
        <f>INDEX('Bảng Giá'!$C$3:$H$18,MATCH('Raw Data'!P964,'Bảng Giá'!$B$3:$B$18,0),MATCH('Raw Data'!M964,'Bảng Giá'!$C$2:$H$2,0))</f>
        <v>13000</v>
      </c>
      <c r="K964" s="12">
        <v>13100</v>
      </c>
      <c r="L964" s="36">
        <f t="shared" si="90"/>
        <v>0.70341256944811903</v>
      </c>
      <c r="M964" t="str">
        <f>'References data'!H965</f>
        <v>Nội Tỉnh</v>
      </c>
      <c r="N964">
        <f t="shared" si="91"/>
        <v>0.32</v>
      </c>
      <c r="O964">
        <f t="shared" si="92"/>
        <v>-100</v>
      </c>
      <c r="P964" t="str">
        <f>IF(AND(N964&gt;0,N964&lt;=0.05),'Bảng Giá'!$B$3,IF(AND(N964&lt;=0.1,N964&gt;0.05),'Bảng Giá'!$B$4,IF(AND('Raw Data'!N964&gt;0.1,'Raw Data'!N964&lt;=0.25),'Bảng Giá'!$B$5,IF(AND('Raw Data'!N964&gt;0.25,'Raw Data'!N964&lt;=0.5),'Bảng Giá'!$B$6,IF(AND('Raw Data'!N964&gt;0.5,'Raw Data'!N964&lt;=1),'Bảng Giá'!$B$7,IF(AND('Raw Data'!N964&gt;1,'Raw Data'!N964&lt;=1.5),'Bảng Giá'!$B$8,IF(AND('Raw Data'!N964&gt;1.5,'Raw Data'!N964&lt;=2),'Bảng Giá'!$B$9,IF(AND('Raw Data'!N964&gt;2,'Raw Data'!N964&lt;=2.5),'Bảng Giá'!$B$10,IF(AND('Raw Data'!N964&gt;2.5,'Raw Data'!N964&lt;=3),'Bảng Giá'!$B$11,IF(AND('Raw Data'!N964&gt;3,'Raw Data'!N964&lt;=3.5),'Bảng Giá'!$B$12,IF(AND('Raw Data'!N964&gt;3.5,'Raw Data'!N964&lt;=4),'Bảng Giá'!$B$13,IF(AND('Raw Data'!N964&gt;4,'Raw Data'!N964&lt;=4.5),'Bảng Giá'!$B$14,IF(AND('Raw Data'!N964&gt;4.5,'Raw Data'!N964&lt;=5),'Bảng Giá'!$B$15,IF(AND('Raw Data'!N964&gt;5,'Raw Data'!N964&lt;=5.5),'Bảng Giá'!$B$16,IF(AND('Raw Data'!N964&gt;5.5,'Raw Data'!N964&lt;=6),'Bảng Giá'!$B$17,'Bảng Giá'!$B$18)))))))))))))))</f>
        <v>0.25&lt;x&lt;=0.5</v>
      </c>
      <c r="Q964" s="48">
        <f t="shared" si="93"/>
        <v>-7.6335877862595417E-3</v>
      </c>
      <c r="R964">
        <f t="shared" si="94"/>
        <v>15600</v>
      </c>
      <c r="S964">
        <f t="shared" si="95"/>
        <v>2500</v>
      </c>
    </row>
    <row r="965" spans="1:19" x14ac:dyDescent="0.25">
      <c r="A965" s="12">
        <v>964</v>
      </c>
      <c r="B965" s="12" t="s">
        <v>293</v>
      </c>
      <c r="C965" s="18">
        <v>31677136979956</v>
      </c>
      <c r="D965" s="17">
        <v>43020.716502546296</v>
      </c>
      <c r="E965" s="23">
        <v>43021.73472685185</v>
      </c>
      <c r="F965" s="13" t="s">
        <v>302</v>
      </c>
      <c r="G965" s="25">
        <v>230</v>
      </c>
      <c r="H965" s="12" t="s">
        <v>114</v>
      </c>
      <c r="I965" s="12" t="s">
        <v>505</v>
      </c>
      <c r="J965" s="37">
        <f>INDEX('Bảng Giá'!$C$3:$H$18,MATCH('Raw Data'!P965,'Bảng Giá'!$B$3:$B$18,0),MATCH('Raw Data'!M965,'Bảng Giá'!$C$2:$H$2,0))</f>
        <v>13000</v>
      </c>
      <c r="K965" s="12">
        <v>13100</v>
      </c>
      <c r="L965" s="36">
        <f t="shared" si="90"/>
        <v>1.0182243055533036</v>
      </c>
      <c r="M965" t="str">
        <f>'References data'!H966</f>
        <v>Nội Tỉnh</v>
      </c>
      <c r="N965">
        <f t="shared" si="91"/>
        <v>0.23</v>
      </c>
      <c r="O965">
        <f t="shared" si="92"/>
        <v>-100</v>
      </c>
      <c r="P965" t="str">
        <f>IF(AND(N965&gt;0,N965&lt;=0.05),'Bảng Giá'!$B$3,IF(AND(N965&lt;=0.1,N965&gt;0.05),'Bảng Giá'!$B$4,IF(AND('Raw Data'!N965&gt;0.1,'Raw Data'!N965&lt;=0.25),'Bảng Giá'!$B$5,IF(AND('Raw Data'!N965&gt;0.25,'Raw Data'!N965&lt;=0.5),'Bảng Giá'!$B$6,IF(AND('Raw Data'!N965&gt;0.5,'Raw Data'!N965&lt;=1),'Bảng Giá'!$B$7,IF(AND('Raw Data'!N965&gt;1,'Raw Data'!N965&lt;=1.5),'Bảng Giá'!$B$8,IF(AND('Raw Data'!N965&gt;1.5,'Raw Data'!N965&lt;=2),'Bảng Giá'!$B$9,IF(AND('Raw Data'!N965&gt;2,'Raw Data'!N965&lt;=2.5),'Bảng Giá'!$B$10,IF(AND('Raw Data'!N965&gt;2.5,'Raw Data'!N965&lt;=3),'Bảng Giá'!$B$11,IF(AND('Raw Data'!N965&gt;3,'Raw Data'!N965&lt;=3.5),'Bảng Giá'!$B$12,IF(AND('Raw Data'!N965&gt;3.5,'Raw Data'!N965&lt;=4),'Bảng Giá'!$B$13,IF(AND('Raw Data'!N965&gt;4,'Raw Data'!N965&lt;=4.5),'Bảng Giá'!$B$14,IF(AND('Raw Data'!N965&gt;4.5,'Raw Data'!N965&lt;=5),'Bảng Giá'!$B$15,IF(AND('Raw Data'!N965&gt;5,'Raw Data'!N965&lt;=5.5),'Bảng Giá'!$B$16,IF(AND('Raw Data'!N965&gt;5.5,'Raw Data'!N965&lt;=6),'Bảng Giá'!$B$17,'Bảng Giá'!$B$18)))))))))))))))</f>
        <v>0.1&lt;x&lt;=0.25</v>
      </c>
      <c r="Q965" s="48">
        <f t="shared" si="93"/>
        <v>-7.6335877862595417E-3</v>
      </c>
      <c r="R965">
        <f t="shared" si="94"/>
        <v>15600</v>
      </c>
      <c r="S965">
        <f t="shared" si="95"/>
        <v>2500</v>
      </c>
    </row>
    <row r="966" spans="1:19" x14ac:dyDescent="0.25">
      <c r="A966" s="12">
        <v>965</v>
      </c>
      <c r="B966" s="12" t="s">
        <v>293</v>
      </c>
      <c r="C966" s="18">
        <v>31677136913954</v>
      </c>
      <c r="D966" s="17">
        <v>43012.679473645832</v>
      </c>
      <c r="E966" s="23">
        <v>43013.467452349534</v>
      </c>
      <c r="F966" s="13" t="s">
        <v>302</v>
      </c>
      <c r="G966" s="25">
        <v>400</v>
      </c>
      <c r="H966" s="12" t="s">
        <v>114</v>
      </c>
      <c r="I966" s="12" t="s">
        <v>504</v>
      </c>
      <c r="J966" s="37">
        <f>INDEX('Bảng Giá'!$C$3:$H$18,MATCH('Raw Data'!P966,'Bảng Giá'!$B$3:$B$18,0),MATCH('Raw Data'!M966,'Bảng Giá'!$C$2:$H$2,0))</f>
        <v>13000</v>
      </c>
      <c r="K966" s="12">
        <v>13100</v>
      </c>
      <c r="L966" s="36">
        <f t="shared" si="90"/>
        <v>0.78797870370181045</v>
      </c>
      <c r="M966" t="str">
        <f>'References data'!H967</f>
        <v>Nội Tỉnh</v>
      </c>
      <c r="N966">
        <f t="shared" si="91"/>
        <v>0.4</v>
      </c>
      <c r="O966">
        <f t="shared" si="92"/>
        <v>-100</v>
      </c>
      <c r="P966" t="str">
        <f>IF(AND(N966&gt;0,N966&lt;=0.05),'Bảng Giá'!$B$3,IF(AND(N966&lt;=0.1,N966&gt;0.05),'Bảng Giá'!$B$4,IF(AND('Raw Data'!N966&gt;0.1,'Raw Data'!N966&lt;=0.25),'Bảng Giá'!$B$5,IF(AND('Raw Data'!N966&gt;0.25,'Raw Data'!N966&lt;=0.5),'Bảng Giá'!$B$6,IF(AND('Raw Data'!N966&gt;0.5,'Raw Data'!N966&lt;=1),'Bảng Giá'!$B$7,IF(AND('Raw Data'!N966&gt;1,'Raw Data'!N966&lt;=1.5),'Bảng Giá'!$B$8,IF(AND('Raw Data'!N966&gt;1.5,'Raw Data'!N966&lt;=2),'Bảng Giá'!$B$9,IF(AND('Raw Data'!N966&gt;2,'Raw Data'!N966&lt;=2.5),'Bảng Giá'!$B$10,IF(AND('Raw Data'!N966&gt;2.5,'Raw Data'!N966&lt;=3),'Bảng Giá'!$B$11,IF(AND('Raw Data'!N966&gt;3,'Raw Data'!N966&lt;=3.5),'Bảng Giá'!$B$12,IF(AND('Raw Data'!N966&gt;3.5,'Raw Data'!N966&lt;=4),'Bảng Giá'!$B$13,IF(AND('Raw Data'!N966&gt;4,'Raw Data'!N966&lt;=4.5),'Bảng Giá'!$B$14,IF(AND('Raw Data'!N966&gt;4.5,'Raw Data'!N966&lt;=5),'Bảng Giá'!$B$15,IF(AND('Raw Data'!N966&gt;5,'Raw Data'!N966&lt;=5.5),'Bảng Giá'!$B$16,IF(AND('Raw Data'!N966&gt;5.5,'Raw Data'!N966&lt;=6),'Bảng Giá'!$B$17,'Bảng Giá'!$B$18)))))))))))))))</f>
        <v>0.25&lt;x&lt;=0.5</v>
      </c>
      <c r="Q966" s="48">
        <f t="shared" si="93"/>
        <v>-7.6335877862595417E-3</v>
      </c>
      <c r="R966">
        <f t="shared" si="94"/>
        <v>15600</v>
      </c>
      <c r="S966">
        <f t="shared" si="95"/>
        <v>2500</v>
      </c>
    </row>
    <row r="967" spans="1:19" x14ac:dyDescent="0.25">
      <c r="A967" s="12">
        <v>966</v>
      </c>
      <c r="B967" s="12" t="s">
        <v>293</v>
      </c>
      <c r="C967" s="18">
        <v>31677136932044</v>
      </c>
      <c r="D967" s="17">
        <v>43014.702632488428</v>
      </c>
      <c r="E967" s="23">
        <v>43015.48441261574</v>
      </c>
      <c r="F967" s="13" t="s">
        <v>302</v>
      </c>
      <c r="G967" s="25">
        <v>640</v>
      </c>
      <c r="H967" s="12" t="s">
        <v>114</v>
      </c>
      <c r="I967" s="12" t="s">
        <v>504</v>
      </c>
      <c r="J967" s="37">
        <f>INDEX('Bảng Giá'!$C$3:$H$18,MATCH('Raw Data'!P967,'Bảng Giá'!$B$3:$B$18,0),MATCH('Raw Data'!M967,'Bảng Giá'!$C$2:$H$2,0))</f>
        <v>14000</v>
      </c>
      <c r="K967" s="12">
        <v>14100</v>
      </c>
      <c r="L967" s="36">
        <f t="shared" si="90"/>
        <v>0.78178012731223134</v>
      </c>
      <c r="M967" t="str">
        <f>'References data'!H968</f>
        <v>Nội Tỉnh</v>
      </c>
      <c r="N967">
        <f t="shared" si="91"/>
        <v>0.64</v>
      </c>
      <c r="O967">
        <f t="shared" si="92"/>
        <v>-100</v>
      </c>
      <c r="P967" t="str">
        <f>IF(AND(N967&gt;0,N967&lt;=0.05),'Bảng Giá'!$B$3,IF(AND(N967&lt;=0.1,N967&gt;0.05),'Bảng Giá'!$B$4,IF(AND('Raw Data'!N967&gt;0.1,'Raw Data'!N967&lt;=0.25),'Bảng Giá'!$B$5,IF(AND('Raw Data'!N967&gt;0.25,'Raw Data'!N967&lt;=0.5),'Bảng Giá'!$B$6,IF(AND('Raw Data'!N967&gt;0.5,'Raw Data'!N967&lt;=1),'Bảng Giá'!$B$7,IF(AND('Raw Data'!N967&gt;1,'Raw Data'!N967&lt;=1.5),'Bảng Giá'!$B$8,IF(AND('Raw Data'!N967&gt;1.5,'Raw Data'!N967&lt;=2),'Bảng Giá'!$B$9,IF(AND('Raw Data'!N967&gt;2,'Raw Data'!N967&lt;=2.5),'Bảng Giá'!$B$10,IF(AND('Raw Data'!N967&gt;2.5,'Raw Data'!N967&lt;=3),'Bảng Giá'!$B$11,IF(AND('Raw Data'!N967&gt;3,'Raw Data'!N967&lt;=3.5),'Bảng Giá'!$B$12,IF(AND('Raw Data'!N967&gt;3.5,'Raw Data'!N967&lt;=4),'Bảng Giá'!$B$13,IF(AND('Raw Data'!N967&gt;4,'Raw Data'!N967&lt;=4.5),'Bảng Giá'!$B$14,IF(AND('Raw Data'!N967&gt;4.5,'Raw Data'!N967&lt;=5),'Bảng Giá'!$B$15,IF(AND('Raw Data'!N967&gt;5,'Raw Data'!N967&lt;=5.5),'Bảng Giá'!$B$16,IF(AND('Raw Data'!N967&gt;5.5,'Raw Data'!N967&lt;=6),'Bảng Giá'!$B$17,'Bảng Giá'!$B$18)))))))))))))))</f>
        <v>0.5&lt;x&lt;=1</v>
      </c>
      <c r="Q967" s="48">
        <f t="shared" si="93"/>
        <v>-7.0921985815602835E-3</v>
      </c>
      <c r="R967">
        <f t="shared" si="94"/>
        <v>16800</v>
      </c>
      <c r="S967">
        <f t="shared" si="95"/>
        <v>2700</v>
      </c>
    </row>
    <row r="968" spans="1:19" x14ac:dyDescent="0.25">
      <c r="A968" s="12">
        <v>967</v>
      </c>
      <c r="B968" s="12" t="s">
        <v>293</v>
      </c>
      <c r="C968" s="18">
        <v>31677136897046</v>
      </c>
      <c r="D968" s="17">
        <v>43009.670341006946</v>
      </c>
      <c r="E968" s="23">
        <v>43010.655234687503</v>
      </c>
      <c r="F968" s="13" t="s">
        <v>302</v>
      </c>
      <c r="G968" s="25">
        <v>200</v>
      </c>
      <c r="H968" s="12" t="s">
        <v>114</v>
      </c>
      <c r="I968" s="12" t="s">
        <v>160</v>
      </c>
      <c r="J968" s="37">
        <f>INDEX('Bảng Giá'!$C$3:$H$18,MATCH('Raw Data'!P968,'Bảng Giá'!$B$3:$B$18,0),MATCH('Raw Data'!M968,'Bảng Giá'!$C$2:$H$2,0))</f>
        <v>13000</v>
      </c>
      <c r="K968" s="12">
        <v>13100</v>
      </c>
      <c r="L968" s="36">
        <f t="shared" si="90"/>
        <v>0.98489368055743398</v>
      </c>
      <c r="M968" t="str">
        <f>'References data'!H969</f>
        <v>Nội Tỉnh</v>
      </c>
      <c r="N968">
        <f t="shared" si="91"/>
        <v>0.2</v>
      </c>
      <c r="O968">
        <f t="shared" si="92"/>
        <v>-100</v>
      </c>
      <c r="P968" t="str">
        <f>IF(AND(N968&gt;0,N968&lt;=0.05),'Bảng Giá'!$B$3,IF(AND(N968&lt;=0.1,N968&gt;0.05),'Bảng Giá'!$B$4,IF(AND('Raw Data'!N968&gt;0.1,'Raw Data'!N968&lt;=0.25),'Bảng Giá'!$B$5,IF(AND('Raw Data'!N968&gt;0.25,'Raw Data'!N968&lt;=0.5),'Bảng Giá'!$B$6,IF(AND('Raw Data'!N968&gt;0.5,'Raw Data'!N968&lt;=1),'Bảng Giá'!$B$7,IF(AND('Raw Data'!N968&gt;1,'Raw Data'!N968&lt;=1.5),'Bảng Giá'!$B$8,IF(AND('Raw Data'!N968&gt;1.5,'Raw Data'!N968&lt;=2),'Bảng Giá'!$B$9,IF(AND('Raw Data'!N968&gt;2,'Raw Data'!N968&lt;=2.5),'Bảng Giá'!$B$10,IF(AND('Raw Data'!N968&gt;2.5,'Raw Data'!N968&lt;=3),'Bảng Giá'!$B$11,IF(AND('Raw Data'!N968&gt;3,'Raw Data'!N968&lt;=3.5),'Bảng Giá'!$B$12,IF(AND('Raw Data'!N968&gt;3.5,'Raw Data'!N968&lt;=4),'Bảng Giá'!$B$13,IF(AND('Raw Data'!N968&gt;4,'Raw Data'!N968&lt;=4.5),'Bảng Giá'!$B$14,IF(AND('Raw Data'!N968&gt;4.5,'Raw Data'!N968&lt;=5),'Bảng Giá'!$B$15,IF(AND('Raw Data'!N968&gt;5,'Raw Data'!N968&lt;=5.5),'Bảng Giá'!$B$16,IF(AND('Raw Data'!N968&gt;5.5,'Raw Data'!N968&lt;=6),'Bảng Giá'!$B$17,'Bảng Giá'!$B$18)))))))))))))))</f>
        <v>0.1&lt;x&lt;=0.25</v>
      </c>
      <c r="Q968" s="48">
        <f t="shared" si="93"/>
        <v>-7.6335877862595417E-3</v>
      </c>
      <c r="R968">
        <f t="shared" si="94"/>
        <v>15600</v>
      </c>
      <c r="S968">
        <f t="shared" si="95"/>
        <v>2500</v>
      </c>
    </row>
    <row r="969" spans="1:19" x14ac:dyDescent="0.25">
      <c r="A969" s="12">
        <v>968</v>
      </c>
      <c r="B969" s="12" t="s">
        <v>293</v>
      </c>
      <c r="C969" s="18">
        <v>31677136896183</v>
      </c>
      <c r="D969" s="17">
        <v>43009.653464618059</v>
      </c>
      <c r="E969" s="23">
        <v>43010.875609988427</v>
      </c>
      <c r="F969" s="12" t="s">
        <v>321</v>
      </c>
      <c r="G969" s="25">
        <v>760</v>
      </c>
      <c r="H969" s="12" t="s">
        <v>114</v>
      </c>
      <c r="I969" s="12" t="s">
        <v>507</v>
      </c>
      <c r="J969" s="37">
        <f>INDEX('Bảng Giá'!$C$3:$H$18,MATCH('Raw Data'!P969,'Bảng Giá'!$B$3:$B$18,0),MATCH('Raw Data'!M969,'Bảng Giá'!$C$2:$H$2,0))</f>
        <v>14000</v>
      </c>
      <c r="K969" s="12">
        <v>14100</v>
      </c>
      <c r="L969" s="36">
        <f t="shared" si="90"/>
        <v>1.222145370367798</v>
      </c>
      <c r="M969" t="str">
        <f>'References data'!H970</f>
        <v>Nội Tỉnh</v>
      </c>
      <c r="N969">
        <f t="shared" si="91"/>
        <v>0.76</v>
      </c>
      <c r="O969">
        <f t="shared" si="92"/>
        <v>-100</v>
      </c>
      <c r="P969" t="str">
        <f>IF(AND(N969&gt;0,N969&lt;=0.05),'Bảng Giá'!$B$3,IF(AND(N969&lt;=0.1,N969&gt;0.05),'Bảng Giá'!$B$4,IF(AND('Raw Data'!N969&gt;0.1,'Raw Data'!N969&lt;=0.25),'Bảng Giá'!$B$5,IF(AND('Raw Data'!N969&gt;0.25,'Raw Data'!N969&lt;=0.5),'Bảng Giá'!$B$6,IF(AND('Raw Data'!N969&gt;0.5,'Raw Data'!N969&lt;=1),'Bảng Giá'!$B$7,IF(AND('Raw Data'!N969&gt;1,'Raw Data'!N969&lt;=1.5),'Bảng Giá'!$B$8,IF(AND('Raw Data'!N969&gt;1.5,'Raw Data'!N969&lt;=2),'Bảng Giá'!$B$9,IF(AND('Raw Data'!N969&gt;2,'Raw Data'!N969&lt;=2.5),'Bảng Giá'!$B$10,IF(AND('Raw Data'!N969&gt;2.5,'Raw Data'!N969&lt;=3),'Bảng Giá'!$B$11,IF(AND('Raw Data'!N969&gt;3,'Raw Data'!N969&lt;=3.5),'Bảng Giá'!$B$12,IF(AND('Raw Data'!N969&gt;3.5,'Raw Data'!N969&lt;=4),'Bảng Giá'!$B$13,IF(AND('Raw Data'!N969&gt;4,'Raw Data'!N969&lt;=4.5),'Bảng Giá'!$B$14,IF(AND('Raw Data'!N969&gt;4.5,'Raw Data'!N969&lt;=5),'Bảng Giá'!$B$15,IF(AND('Raw Data'!N969&gt;5,'Raw Data'!N969&lt;=5.5),'Bảng Giá'!$B$16,IF(AND('Raw Data'!N969&gt;5.5,'Raw Data'!N969&lt;=6),'Bảng Giá'!$B$17,'Bảng Giá'!$B$18)))))))))))))))</f>
        <v>0.5&lt;x&lt;=1</v>
      </c>
      <c r="Q969" s="48">
        <f t="shared" si="93"/>
        <v>-7.0921985815602835E-3</v>
      </c>
      <c r="R969">
        <f t="shared" si="94"/>
        <v>16800</v>
      </c>
      <c r="S969">
        <f t="shared" si="95"/>
        <v>2700</v>
      </c>
    </row>
    <row r="970" spans="1:19" x14ac:dyDescent="0.25">
      <c r="A970" s="12">
        <v>969</v>
      </c>
      <c r="B970" s="12" t="s">
        <v>293</v>
      </c>
      <c r="C970" s="18">
        <v>31677136981994</v>
      </c>
      <c r="D970" s="17">
        <v>43020.812093090281</v>
      </c>
      <c r="E970" s="23">
        <v>43022.445046180554</v>
      </c>
      <c r="F970" s="13" t="s">
        <v>302</v>
      </c>
      <c r="G970" s="25">
        <v>4000</v>
      </c>
      <c r="H970" s="12" t="s">
        <v>114</v>
      </c>
      <c r="I970" s="12" t="s">
        <v>294</v>
      </c>
      <c r="J970" s="37">
        <f>INDEX('Bảng Giá'!$C$3:$H$18,MATCH('Raw Data'!P970,'Bảng Giá'!$B$3:$B$18,0),MATCH('Raw Data'!M970,'Bảng Giá'!$C$2:$H$2,0))</f>
        <v>20500</v>
      </c>
      <c r="K970" s="12">
        <v>22200</v>
      </c>
      <c r="L970" s="36">
        <f t="shared" si="90"/>
        <v>1.6329530902730767</v>
      </c>
      <c r="M970" t="str">
        <f>'References data'!H971</f>
        <v>Nội Tỉnh</v>
      </c>
      <c r="N970">
        <f t="shared" si="91"/>
        <v>4</v>
      </c>
      <c r="O970">
        <f t="shared" si="92"/>
        <v>-1700</v>
      </c>
      <c r="P970" t="str">
        <f>IF(AND(N970&gt;0,N970&lt;=0.05),'Bảng Giá'!$B$3,IF(AND(N970&lt;=0.1,N970&gt;0.05),'Bảng Giá'!$B$4,IF(AND('Raw Data'!N970&gt;0.1,'Raw Data'!N970&lt;=0.25),'Bảng Giá'!$B$5,IF(AND('Raw Data'!N970&gt;0.25,'Raw Data'!N970&lt;=0.5),'Bảng Giá'!$B$6,IF(AND('Raw Data'!N970&gt;0.5,'Raw Data'!N970&lt;=1),'Bảng Giá'!$B$7,IF(AND('Raw Data'!N970&gt;1,'Raw Data'!N970&lt;=1.5),'Bảng Giá'!$B$8,IF(AND('Raw Data'!N970&gt;1.5,'Raw Data'!N970&lt;=2),'Bảng Giá'!$B$9,IF(AND('Raw Data'!N970&gt;2,'Raw Data'!N970&lt;=2.5),'Bảng Giá'!$B$10,IF(AND('Raw Data'!N970&gt;2.5,'Raw Data'!N970&lt;=3),'Bảng Giá'!$B$11,IF(AND('Raw Data'!N970&gt;3,'Raw Data'!N970&lt;=3.5),'Bảng Giá'!$B$12,IF(AND('Raw Data'!N970&gt;3.5,'Raw Data'!N970&lt;=4),'Bảng Giá'!$B$13,IF(AND('Raw Data'!N970&gt;4,'Raw Data'!N970&lt;=4.5),'Bảng Giá'!$B$14,IF(AND('Raw Data'!N970&gt;4.5,'Raw Data'!N970&lt;=5),'Bảng Giá'!$B$15,IF(AND('Raw Data'!N970&gt;5,'Raw Data'!N970&lt;=5.5),'Bảng Giá'!$B$16,IF(AND('Raw Data'!N970&gt;5.5,'Raw Data'!N970&lt;=6),'Bảng Giá'!$B$17,'Bảng Giá'!$B$18)))))))))))))))</f>
        <v>3.5&lt;x&lt;=4</v>
      </c>
      <c r="Q970" s="48">
        <f t="shared" si="93"/>
        <v>-7.6576576576576572E-2</v>
      </c>
      <c r="R970">
        <f t="shared" si="94"/>
        <v>24600</v>
      </c>
      <c r="S970">
        <f t="shared" si="95"/>
        <v>2400</v>
      </c>
    </row>
    <row r="971" spans="1:19" x14ac:dyDescent="0.25">
      <c r="A971" s="12">
        <v>970</v>
      </c>
      <c r="B971" s="12" t="s">
        <v>293</v>
      </c>
      <c r="C971" s="18">
        <v>31676000442179</v>
      </c>
      <c r="D971" s="17">
        <v>43009.460735995373</v>
      </c>
      <c r="E971" s="23">
        <v>43012.74422453704</v>
      </c>
      <c r="F971" s="13" t="s">
        <v>302</v>
      </c>
      <c r="G971" s="25">
        <v>3000</v>
      </c>
      <c r="H971" s="12" t="s">
        <v>114</v>
      </c>
      <c r="I971" s="12" t="s">
        <v>283</v>
      </c>
      <c r="J971" s="37">
        <f>INDEX('Bảng Giá'!$C$3:$H$18,MATCH('Raw Data'!P971,'Bảng Giá'!$B$3:$B$18,0),MATCH('Raw Data'!M971,'Bảng Giá'!$C$2:$H$2,0))</f>
        <v>17500</v>
      </c>
      <c r="K971" s="12">
        <v>19200</v>
      </c>
      <c r="L971" s="36">
        <f t="shared" si="90"/>
        <v>3.283488541666884</v>
      </c>
      <c r="M971" t="str">
        <f>'References data'!H972</f>
        <v>Nội Tỉnh</v>
      </c>
      <c r="N971">
        <f t="shared" si="91"/>
        <v>3</v>
      </c>
      <c r="O971">
        <f t="shared" si="92"/>
        <v>-1700</v>
      </c>
      <c r="P971" t="str">
        <f>IF(AND(N971&gt;0,N971&lt;=0.05),'Bảng Giá'!$B$3,IF(AND(N971&lt;=0.1,N971&gt;0.05),'Bảng Giá'!$B$4,IF(AND('Raw Data'!N971&gt;0.1,'Raw Data'!N971&lt;=0.25),'Bảng Giá'!$B$5,IF(AND('Raw Data'!N971&gt;0.25,'Raw Data'!N971&lt;=0.5),'Bảng Giá'!$B$6,IF(AND('Raw Data'!N971&gt;0.5,'Raw Data'!N971&lt;=1),'Bảng Giá'!$B$7,IF(AND('Raw Data'!N971&gt;1,'Raw Data'!N971&lt;=1.5),'Bảng Giá'!$B$8,IF(AND('Raw Data'!N971&gt;1.5,'Raw Data'!N971&lt;=2),'Bảng Giá'!$B$9,IF(AND('Raw Data'!N971&gt;2,'Raw Data'!N971&lt;=2.5),'Bảng Giá'!$B$10,IF(AND('Raw Data'!N971&gt;2.5,'Raw Data'!N971&lt;=3),'Bảng Giá'!$B$11,IF(AND('Raw Data'!N971&gt;3,'Raw Data'!N971&lt;=3.5),'Bảng Giá'!$B$12,IF(AND('Raw Data'!N971&gt;3.5,'Raw Data'!N971&lt;=4),'Bảng Giá'!$B$13,IF(AND('Raw Data'!N971&gt;4,'Raw Data'!N971&lt;=4.5),'Bảng Giá'!$B$14,IF(AND('Raw Data'!N971&gt;4.5,'Raw Data'!N971&lt;=5),'Bảng Giá'!$B$15,IF(AND('Raw Data'!N971&gt;5,'Raw Data'!N971&lt;=5.5),'Bảng Giá'!$B$16,IF(AND('Raw Data'!N971&gt;5.5,'Raw Data'!N971&lt;=6),'Bảng Giá'!$B$17,'Bảng Giá'!$B$18)))))))))))))))</f>
        <v>2.5&lt;x&lt;=3</v>
      </c>
      <c r="Q971" s="48">
        <f t="shared" si="93"/>
        <v>-8.8541666666666671E-2</v>
      </c>
      <c r="R971">
        <f t="shared" si="94"/>
        <v>21000</v>
      </c>
      <c r="S971">
        <f t="shared" si="95"/>
        <v>1800</v>
      </c>
    </row>
    <row r="972" spans="1:19" x14ac:dyDescent="0.25">
      <c r="A972" s="12">
        <v>971</v>
      </c>
      <c r="B972" s="12" t="s">
        <v>293</v>
      </c>
      <c r="C972" s="18">
        <v>31677136897720</v>
      </c>
      <c r="D972" s="17">
        <v>43009.475419247683</v>
      </c>
      <c r="E972" s="23">
        <v>43011.455693321761</v>
      </c>
      <c r="F972" s="13" t="s">
        <v>302</v>
      </c>
      <c r="G972" s="25">
        <v>700</v>
      </c>
      <c r="H972" s="12" t="s">
        <v>114</v>
      </c>
      <c r="I972" s="12" t="s">
        <v>283</v>
      </c>
      <c r="J972" s="37">
        <f>INDEX('Bảng Giá'!$C$3:$H$18,MATCH('Raw Data'!P972,'Bảng Giá'!$B$3:$B$18,0),MATCH('Raw Data'!M972,'Bảng Giá'!$C$2:$H$2,0))</f>
        <v>14000</v>
      </c>
      <c r="K972" s="12">
        <v>14100</v>
      </c>
      <c r="L972" s="36">
        <f t="shared" si="90"/>
        <v>1.9802740740778972</v>
      </c>
      <c r="M972" t="str">
        <f>'References data'!H973</f>
        <v>Nội Tỉnh</v>
      </c>
      <c r="N972">
        <f t="shared" si="91"/>
        <v>0.7</v>
      </c>
      <c r="O972">
        <f t="shared" si="92"/>
        <v>-100</v>
      </c>
      <c r="P972" t="str">
        <f>IF(AND(N972&gt;0,N972&lt;=0.05),'Bảng Giá'!$B$3,IF(AND(N972&lt;=0.1,N972&gt;0.05),'Bảng Giá'!$B$4,IF(AND('Raw Data'!N972&gt;0.1,'Raw Data'!N972&lt;=0.25),'Bảng Giá'!$B$5,IF(AND('Raw Data'!N972&gt;0.25,'Raw Data'!N972&lt;=0.5),'Bảng Giá'!$B$6,IF(AND('Raw Data'!N972&gt;0.5,'Raw Data'!N972&lt;=1),'Bảng Giá'!$B$7,IF(AND('Raw Data'!N972&gt;1,'Raw Data'!N972&lt;=1.5),'Bảng Giá'!$B$8,IF(AND('Raw Data'!N972&gt;1.5,'Raw Data'!N972&lt;=2),'Bảng Giá'!$B$9,IF(AND('Raw Data'!N972&gt;2,'Raw Data'!N972&lt;=2.5),'Bảng Giá'!$B$10,IF(AND('Raw Data'!N972&gt;2.5,'Raw Data'!N972&lt;=3),'Bảng Giá'!$B$11,IF(AND('Raw Data'!N972&gt;3,'Raw Data'!N972&lt;=3.5),'Bảng Giá'!$B$12,IF(AND('Raw Data'!N972&gt;3.5,'Raw Data'!N972&lt;=4),'Bảng Giá'!$B$13,IF(AND('Raw Data'!N972&gt;4,'Raw Data'!N972&lt;=4.5),'Bảng Giá'!$B$14,IF(AND('Raw Data'!N972&gt;4.5,'Raw Data'!N972&lt;=5),'Bảng Giá'!$B$15,IF(AND('Raw Data'!N972&gt;5,'Raw Data'!N972&lt;=5.5),'Bảng Giá'!$B$16,IF(AND('Raw Data'!N972&gt;5.5,'Raw Data'!N972&lt;=6),'Bảng Giá'!$B$17,'Bảng Giá'!$B$18)))))))))))))))</f>
        <v>0.5&lt;x&lt;=1</v>
      </c>
      <c r="Q972" s="48">
        <f t="shared" si="93"/>
        <v>-7.0921985815602835E-3</v>
      </c>
      <c r="R972">
        <f t="shared" si="94"/>
        <v>16800</v>
      </c>
      <c r="S972">
        <f t="shared" si="95"/>
        <v>2700</v>
      </c>
    </row>
    <row r="973" spans="1:19" x14ac:dyDescent="0.25">
      <c r="A973" s="12">
        <v>972</v>
      </c>
      <c r="B973" s="12" t="s">
        <v>293</v>
      </c>
      <c r="C973" s="18">
        <v>31677136897650</v>
      </c>
      <c r="D973" s="17">
        <v>43009.743570520834</v>
      </c>
      <c r="E973" s="23">
        <v>43010.48137739583</v>
      </c>
      <c r="F973" s="13" t="s">
        <v>302</v>
      </c>
      <c r="G973" s="25">
        <v>400</v>
      </c>
      <c r="H973" s="12" t="s">
        <v>114</v>
      </c>
      <c r="I973" s="12" t="s">
        <v>508</v>
      </c>
      <c r="J973" s="37">
        <f>INDEX('Bảng Giá'!$C$3:$H$18,MATCH('Raw Data'!P973,'Bảng Giá'!$B$3:$B$18,0),MATCH('Raw Data'!M973,'Bảng Giá'!$C$2:$H$2,0))</f>
        <v>13000</v>
      </c>
      <c r="K973" s="12">
        <v>13100</v>
      </c>
      <c r="L973" s="36">
        <f t="shared" si="90"/>
        <v>0.73780687499674968</v>
      </c>
      <c r="M973" t="str">
        <f>'References data'!H974</f>
        <v>Nội Tỉnh</v>
      </c>
      <c r="N973">
        <f t="shared" si="91"/>
        <v>0.4</v>
      </c>
      <c r="O973">
        <f t="shared" si="92"/>
        <v>-100</v>
      </c>
      <c r="P973" t="str">
        <f>IF(AND(N973&gt;0,N973&lt;=0.05),'Bảng Giá'!$B$3,IF(AND(N973&lt;=0.1,N973&gt;0.05),'Bảng Giá'!$B$4,IF(AND('Raw Data'!N973&gt;0.1,'Raw Data'!N973&lt;=0.25),'Bảng Giá'!$B$5,IF(AND('Raw Data'!N973&gt;0.25,'Raw Data'!N973&lt;=0.5),'Bảng Giá'!$B$6,IF(AND('Raw Data'!N973&gt;0.5,'Raw Data'!N973&lt;=1),'Bảng Giá'!$B$7,IF(AND('Raw Data'!N973&gt;1,'Raw Data'!N973&lt;=1.5),'Bảng Giá'!$B$8,IF(AND('Raw Data'!N973&gt;1.5,'Raw Data'!N973&lt;=2),'Bảng Giá'!$B$9,IF(AND('Raw Data'!N973&gt;2,'Raw Data'!N973&lt;=2.5),'Bảng Giá'!$B$10,IF(AND('Raw Data'!N973&gt;2.5,'Raw Data'!N973&lt;=3),'Bảng Giá'!$B$11,IF(AND('Raw Data'!N973&gt;3,'Raw Data'!N973&lt;=3.5),'Bảng Giá'!$B$12,IF(AND('Raw Data'!N973&gt;3.5,'Raw Data'!N973&lt;=4),'Bảng Giá'!$B$13,IF(AND('Raw Data'!N973&gt;4,'Raw Data'!N973&lt;=4.5),'Bảng Giá'!$B$14,IF(AND('Raw Data'!N973&gt;4.5,'Raw Data'!N973&lt;=5),'Bảng Giá'!$B$15,IF(AND('Raw Data'!N973&gt;5,'Raw Data'!N973&lt;=5.5),'Bảng Giá'!$B$16,IF(AND('Raw Data'!N973&gt;5.5,'Raw Data'!N973&lt;=6),'Bảng Giá'!$B$17,'Bảng Giá'!$B$18)))))))))))))))</f>
        <v>0.25&lt;x&lt;=0.5</v>
      </c>
      <c r="Q973" s="48">
        <f t="shared" si="93"/>
        <v>-7.6335877862595417E-3</v>
      </c>
      <c r="R973">
        <f t="shared" si="94"/>
        <v>15600</v>
      </c>
      <c r="S973">
        <f t="shared" si="95"/>
        <v>2500</v>
      </c>
    </row>
    <row r="974" spans="1:19" x14ac:dyDescent="0.25">
      <c r="A974" s="12">
        <v>973</v>
      </c>
      <c r="B974" s="12" t="s">
        <v>293</v>
      </c>
      <c r="C974" s="18">
        <v>31677136896682</v>
      </c>
      <c r="D974" s="17">
        <v>43012.586038969908</v>
      </c>
      <c r="E974" s="23">
        <v>43015.516190196759</v>
      </c>
      <c r="F974" s="13" t="s">
        <v>302</v>
      </c>
      <c r="G974" s="25">
        <v>380</v>
      </c>
      <c r="H974" s="12" t="s">
        <v>114</v>
      </c>
      <c r="I974" s="12" t="s">
        <v>112</v>
      </c>
      <c r="J974" s="37">
        <f>INDEX('Bảng Giá'!$C$3:$H$18,MATCH('Raw Data'!P974,'Bảng Giá'!$B$3:$B$18,0),MATCH('Raw Data'!M974,'Bảng Giá'!$C$2:$H$2,0))</f>
        <v>13000</v>
      </c>
      <c r="K974" s="12">
        <v>13100</v>
      </c>
      <c r="L974" s="36">
        <f t="shared" si="90"/>
        <v>2.9301512268502847</v>
      </c>
      <c r="M974" t="str">
        <f>'References data'!H975</f>
        <v>Nội Tỉnh</v>
      </c>
      <c r="N974">
        <f t="shared" si="91"/>
        <v>0.38</v>
      </c>
      <c r="O974">
        <f t="shared" si="92"/>
        <v>-100</v>
      </c>
      <c r="P974" t="str">
        <f>IF(AND(N974&gt;0,N974&lt;=0.05),'Bảng Giá'!$B$3,IF(AND(N974&lt;=0.1,N974&gt;0.05),'Bảng Giá'!$B$4,IF(AND('Raw Data'!N974&gt;0.1,'Raw Data'!N974&lt;=0.25),'Bảng Giá'!$B$5,IF(AND('Raw Data'!N974&gt;0.25,'Raw Data'!N974&lt;=0.5),'Bảng Giá'!$B$6,IF(AND('Raw Data'!N974&gt;0.5,'Raw Data'!N974&lt;=1),'Bảng Giá'!$B$7,IF(AND('Raw Data'!N974&gt;1,'Raw Data'!N974&lt;=1.5),'Bảng Giá'!$B$8,IF(AND('Raw Data'!N974&gt;1.5,'Raw Data'!N974&lt;=2),'Bảng Giá'!$B$9,IF(AND('Raw Data'!N974&gt;2,'Raw Data'!N974&lt;=2.5),'Bảng Giá'!$B$10,IF(AND('Raw Data'!N974&gt;2.5,'Raw Data'!N974&lt;=3),'Bảng Giá'!$B$11,IF(AND('Raw Data'!N974&gt;3,'Raw Data'!N974&lt;=3.5),'Bảng Giá'!$B$12,IF(AND('Raw Data'!N974&gt;3.5,'Raw Data'!N974&lt;=4),'Bảng Giá'!$B$13,IF(AND('Raw Data'!N974&gt;4,'Raw Data'!N974&lt;=4.5),'Bảng Giá'!$B$14,IF(AND('Raw Data'!N974&gt;4.5,'Raw Data'!N974&lt;=5),'Bảng Giá'!$B$15,IF(AND('Raw Data'!N974&gt;5,'Raw Data'!N974&lt;=5.5),'Bảng Giá'!$B$16,IF(AND('Raw Data'!N974&gt;5.5,'Raw Data'!N974&lt;=6),'Bảng Giá'!$B$17,'Bảng Giá'!$B$18)))))))))))))))</f>
        <v>0.25&lt;x&lt;=0.5</v>
      </c>
      <c r="Q974" s="48">
        <f t="shared" si="93"/>
        <v>-7.6335877862595417E-3</v>
      </c>
      <c r="R974">
        <f t="shared" si="94"/>
        <v>15600</v>
      </c>
      <c r="S974">
        <f t="shared" si="95"/>
        <v>2500</v>
      </c>
    </row>
    <row r="975" spans="1:19" x14ac:dyDescent="0.25">
      <c r="A975" s="12">
        <v>974</v>
      </c>
      <c r="B975" s="12" t="s">
        <v>293</v>
      </c>
      <c r="C975" s="18">
        <v>31677136896181</v>
      </c>
      <c r="D975" s="17">
        <v>43009.743584722222</v>
      </c>
      <c r="E975" s="23">
        <v>43010.523179942131</v>
      </c>
      <c r="F975" s="13" t="s">
        <v>302</v>
      </c>
      <c r="G975" s="25">
        <v>2000</v>
      </c>
      <c r="H975" s="12" t="s">
        <v>114</v>
      </c>
      <c r="I975" s="12" t="s">
        <v>283</v>
      </c>
      <c r="J975" s="37">
        <f>INDEX('Bảng Giá'!$C$3:$H$18,MATCH('Raw Data'!P975,'Bảng Giá'!$B$3:$B$18,0),MATCH('Raw Data'!M975,'Bảng Giá'!$C$2:$H$2,0))</f>
        <v>16000</v>
      </c>
      <c r="K975" s="12">
        <v>16200</v>
      </c>
      <c r="L975" s="36">
        <f t="shared" si="90"/>
        <v>0.77959521990851499</v>
      </c>
      <c r="M975" t="str">
        <f>'References data'!H976</f>
        <v>Nội Tỉnh</v>
      </c>
      <c r="N975">
        <f t="shared" si="91"/>
        <v>2</v>
      </c>
      <c r="O975">
        <f t="shared" si="92"/>
        <v>-200</v>
      </c>
      <c r="P975" t="str">
        <f>IF(AND(N975&gt;0,N975&lt;=0.05),'Bảng Giá'!$B$3,IF(AND(N975&lt;=0.1,N975&gt;0.05),'Bảng Giá'!$B$4,IF(AND('Raw Data'!N975&gt;0.1,'Raw Data'!N975&lt;=0.25),'Bảng Giá'!$B$5,IF(AND('Raw Data'!N975&gt;0.25,'Raw Data'!N975&lt;=0.5),'Bảng Giá'!$B$6,IF(AND('Raw Data'!N975&gt;0.5,'Raw Data'!N975&lt;=1),'Bảng Giá'!$B$7,IF(AND('Raw Data'!N975&gt;1,'Raw Data'!N975&lt;=1.5),'Bảng Giá'!$B$8,IF(AND('Raw Data'!N975&gt;1.5,'Raw Data'!N975&lt;=2),'Bảng Giá'!$B$9,IF(AND('Raw Data'!N975&gt;2,'Raw Data'!N975&lt;=2.5),'Bảng Giá'!$B$10,IF(AND('Raw Data'!N975&gt;2.5,'Raw Data'!N975&lt;=3),'Bảng Giá'!$B$11,IF(AND('Raw Data'!N975&gt;3,'Raw Data'!N975&lt;=3.5),'Bảng Giá'!$B$12,IF(AND('Raw Data'!N975&gt;3.5,'Raw Data'!N975&lt;=4),'Bảng Giá'!$B$13,IF(AND('Raw Data'!N975&gt;4,'Raw Data'!N975&lt;=4.5),'Bảng Giá'!$B$14,IF(AND('Raw Data'!N975&gt;4.5,'Raw Data'!N975&lt;=5),'Bảng Giá'!$B$15,IF(AND('Raw Data'!N975&gt;5,'Raw Data'!N975&lt;=5.5),'Bảng Giá'!$B$16,IF(AND('Raw Data'!N975&gt;5.5,'Raw Data'!N975&lt;=6),'Bảng Giá'!$B$17,'Bảng Giá'!$B$18)))))))))))))))</f>
        <v>1.5&lt;x&lt;=2</v>
      </c>
      <c r="Q975" s="48">
        <f t="shared" si="93"/>
        <v>-1.2345679012345678E-2</v>
      </c>
      <c r="R975">
        <f t="shared" si="94"/>
        <v>19200</v>
      </c>
      <c r="S975">
        <f t="shared" si="95"/>
        <v>3000</v>
      </c>
    </row>
    <row r="976" spans="1:19" x14ac:dyDescent="0.25">
      <c r="A976" s="12">
        <v>975</v>
      </c>
      <c r="B976" s="12" t="s">
        <v>293</v>
      </c>
      <c r="C976" s="18">
        <v>51757786</v>
      </c>
      <c r="D976" s="17">
        <v>43009.743699537037</v>
      </c>
      <c r="E976" s="23">
        <v>43011.816239733795</v>
      </c>
      <c r="F976" s="13" t="s">
        <v>302</v>
      </c>
      <c r="G976" s="25">
        <v>3000</v>
      </c>
      <c r="H976" s="12" t="s">
        <v>114</v>
      </c>
      <c r="I976" s="12" t="s">
        <v>295</v>
      </c>
      <c r="J976" s="37">
        <f>INDEX('Bảng Giá'!$C$3:$H$18,MATCH('Raw Data'!P976,'Bảng Giá'!$B$3:$B$18,0),MATCH('Raw Data'!M976,'Bảng Giá'!$C$2:$H$2,0))</f>
        <v>17500</v>
      </c>
      <c r="K976" s="12">
        <v>19200</v>
      </c>
      <c r="L976" s="36">
        <f t="shared" si="90"/>
        <v>2.0725401967574726</v>
      </c>
      <c r="M976" t="str">
        <f>'References data'!H977</f>
        <v>Nội Tỉnh</v>
      </c>
      <c r="N976">
        <f t="shared" si="91"/>
        <v>3</v>
      </c>
      <c r="O976">
        <f t="shared" si="92"/>
        <v>-1700</v>
      </c>
      <c r="P976" t="str">
        <f>IF(AND(N976&gt;0,N976&lt;=0.05),'Bảng Giá'!$B$3,IF(AND(N976&lt;=0.1,N976&gt;0.05),'Bảng Giá'!$B$4,IF(AND('Raw Data'!N976&gt;0.1,'Raw Data'!N976&lt;=0.25),'Bảng Giá'!$B$5,IF(AND('Raw Data'!N976&gt;0.25,'Raw Data'!N976&lt;=0.5),'Bảng Giá'!$B$6,IF(AND('Raw Data'!N976&gt;0.5,'Raw Data'!N976&lt;=1),'Bảng Giá'!$B$7,IF(AND('Raw Data'!N976&gt;1,'Raw Data'!N976&lt;=1.5),'Bảng Giá'!$B$8,IF(AND('Raw Data'!N976&gt;1.5,'Raw Data'!N976&lt;=2),'Bảng Giá'!$B$9,IF(AND('Raw Data'!N976&gt;2,'Raw Data'!N976&lt;=2.5),'Bảng Giá'!$B$10,IF(AND('Raw Data'!N976&gt;2.5,'Raw Data'!N976&lt;=3),'Bảng Giá'!$B$11,IF(AND('Raw Data'!N976&gt;3,'Raw Data'!N976&lt;=3.5),'Bảng Giá'!$B$12,IF(AND('Raw Data'!N976&gt;3.5,'Raw Data'!N976&lt;=4),'Bảng Giá'!$B$13,IF(AND('Raw Data'!N976&gt;4,'Raw Data'!N976&lt;=4.5),'Bảng Giá'!$B$14,IF(AND('Raw Data'!N976&gt;4.5,'Raw Data'!N976&lt;=5),'Bảng Giá'!$B$15,IF(AND('Raw Data'!N976&gt;5,'Raw Data'!N976&lt;=5.5),'Bảng Giá'!$B$16,IF(AND('Raw Data'!N976&gt;5.5,'Raw Data'!N976&lt;=6),'Bảng Giá'!$B$17,'Bảng Giá'!$B$18)))))))))))))))</f>
        <v>2.5&lt;x&lt;=3</v>
      </c>
      <c r="Q976" s="48">
        <f t="shared" si="93"/>
        <v>-8.8541666666666671E-2</v>
      </c>
      <c r="R976">
        <f t="shared" si="94"/>
        <v>21000</v>
      </c>
      <c r="S976">
        <f t="shared" si="95"/>
        <v>1800</v>
      </c>
    </row>
    <row r="977" spans="1:19" x14ac:dyDescent="0.25">
      <c r="A977" s="12">
        <v>976</v>
      </c>
      <c r="B977" s="12" t="s">
        <v>293</v>
      </c>
      <c r="C977" s="18">
        <v>27130216</v>
      </c>
      <c r="D977" s="17">
        <v>43009.709752199073</v>
      </c>
      <c r="E977" s="23">
        <v>43010.682021493056</v>
      </c>
      <c r="F977" s="13" t="s">
        <v>302</v>
      </c>
      <c r="G977" s="25">
        <v>300</v>
      </c>
      <c r="H977" s="12" t="s">
        <v>114</v>
      </c>
      <c r="I977" s="12" t="s">
        <v>116</v>
      </c>
      <c r="J977" s="37">
        <f>INDEX('Bảng Giá'!$C$3:$H$18,MATCH('Raw Data'!P977,'Bảng Giá'!$B$3:$B$18,0),MATCH('Raw Data'!M977,'Bảng Giá'!$C$2:$H$2,0))</f>
        <v>13000</v>
      </c>
      <c r="K977" s="12">
        <v>13100</v>
      </c>
      <c r="L977" s="36">
        <f t="shared" si="90"/>
        <v>0.97226929398311768</v>
      </c>
      <c r="M977" t="str">
        <f>'References data'!H978</f>
        <v>Nội Tỉnh</v>
      </c>
      <c r="N977">
        <f t="shared" si="91"/>
        <v>0.3</v>
      </c>
      <c r="O977">
        <f t="shared" si="92"/>
        <v>-100</v>
      </c>
      <c r="P977" t="str">
        <f>IF(AND(N977&gt;0,N977&lt;=0.05),'Bảng Giá'!$B$3,IF(AND(N977&lt;=0.1,N977&gt;0.05),'Bảng Giá'!$B$4,IF(AND('Raw Data'!N977&gt;0.1,'Raw Data'!N977&lt;=0.25),'Bảng Giá'!$B$5,IF(AND('Raw Data'!N977&gt;0.25,'Raw Data'!N977&lt;=0.5),'Bảng Giá'!$B$6,IF(AND('Raw Data'!N977&gt;0.5,'Raw Data'!N977&lt;=1),'Bảng Giá'!$B$7,IF(AND('Raw Data'!N977&gt;1,'Raw Data'!N977&lt;=1.5),'Bảng Giá'!$B$8,IF(AND('Raw Data'!N977&gt;1.5,'Raw Data'!N977&lt;=2),'Bảng Giá'!$B$9,IF(AND('Raw Data'!N977&gt;2,'Raw Data'!N977&lt;=2.5),'Bảng Giá'!$B$10,IF(AND('Raw Data'!N977&gt;2.5,'Raw Data'!N977&lt;=3),'Bảng Giá'!$B$11,IF(AND('Raw Data'!N977&gt;3,'Raw Data'!N977&lt;=3.5),'Bảng Giá'!$B$12,IF(AND('Raw Data'!N977&gt;3.5,'Raw Data'!N977&lt;=4),'Bảng Giá'!$B$13,IF(AND('Raw Data'!N977&gt;4,'Raw Data'!N977&lt;=4.5),'Bảng Giá'!$B$14,IF(AND('Raw Data'!N977&gt;4.5,'Raw Data'!N977&lt;=5),'Bảng Giá'!$B$15,IF(AND('Raw Data'!N977&gt;5,'Raw Data'!N977&lt;=5.5),'Bảng Giá'!$B$16,IF(AND('Raw Data'!N977&gt;5.5,'Raw Data'!N977&lt;=6),'Bảng Giá'!$B$17,'Bảng Giá'!$B$18)))))))))))))))</f>
        <v>0.25&lt;x&lt;=0.5</v>
      </c>
      <c r="Q977" s="48">
        <f t="shared" si="93"/>
        <v>-7.6335877862595417E-3</v>
      </c>
      <c r="R977">
        <f t="shared" si="94"/>
        <v>15600</v>
      </c>
      <c r="S977">
        <f t="shared" si="95"/>
        <v>2500</v>
      </c>
    </row>
    <row r="978" spans="1:19" x14ac:dyDescent="0.25">
      <c r="A978" s="12">
        <v>977</v>
      </c>
      <c r="B978" s="12" t="s">
        <v>293</v>
      </c>
      <c r="C978" s="18">
        <v>79983938</v>
      </c>
      <c r="D978" s="17">
        <v>43009.709752199073</v>
      </c>
      <c r="E978" s="23">
        <v>43010.815765775464</v>
      </c>
      <c r="F978" s="13" t="s">
        <v>302</v>
      </c>
      <c r="G978" s="25">
        <v>600</v>
      </c>
      <c r="H978" s="12" t="s">
        <v>114</v>
      </c>
      <c r="I978" s="12" t="s">
        <v>295</v>
      </c>
      <c r="J978" s="37">
        <f>INDEX('Bảng Giá'!$C$3:$H$18,MATCH('Raw Data'!P978,'Bảng Giá'!$B$3:$B$18,0),MATCH('Raw Data'!M978,'Bảng Giá'!$C$2:$H$2,0))</f>
        <v>14000</v>
      </c>
      <c r="K978" s="12">
        <v>14100</v>
      </c>
      <c r="L978" s="36">
        <f t="shared" si="90"/>
        <v>1.1060135763909784</v>
      </c>
      <c r="M978" t="str">
        <f>'References data'!H979</f>
        <v>Nội Tỉnh</v>
      </c>
      <c r="N978">
        <f t="shared" si="91"/>
        <v>0.6</v>
      </c>
      <c r="O978">
        <f t="shared" si="92"/>
        <v>-100</v>
      </c>
      <c r="P978" t="str">
        <f>IF(AND(N978&gt;0,N978&lt;=0.05),'Bảng Giá'!$B$3,IF(AND(N978&lt;=0.1,N978&gt;0.05),'Bảng Giá'!$B$4,IF(AND('Raw Data'!N978&gt;0.1,'Raw Data'!N978&lt;=0.25),'Bảng Giá'!$B$5,IF(AND('Raw Data'!N978&gt;0.25,'Raw Data'!N978&lt;=0.5),'Bảng Giá'!$B$6,IF(AND('Raw Data'!N978&gt;0.5,'Raw Data'!N978&lt;=1),'Bảng Giá'!$B$7,IF(AND('Raw Data'!N978&gt;1,'Raw Data'!N978&lt;=1.5),'Bảng Giá'!$B$8,IF(AND('Raw Data'!N978&gt;1.5,'Raw Data'!N978&lt;=2),'Bảng Giá'!$B$9,IF(AND('Raw Data'!N978&gt;2,'Raw Data'!N978&lt;=2.5),'Bảng Giá'!$B$10,IF(AND('Raw Data'!N978&gt;2.5,'Raw Data'!N978&lt;=3),'Bảng Giá'!$B$11,IF(AND('Raw Data'!N978&gt;3,'Raw Data'!N978&lt;=3.5),'Bảng Giá'!$B$12,IF(AND('Raw Data'!N978&gt;3.5,'Raw Data'!N978&lt;=4),'Bảng Giá'!$B$13,IF(AND('Raw Data'!N978&gt;4,'Raw Data'!N978&lt;=4.5),'Bảng Giá'!$B$14,IF(AND('Raw Data'!N978&gt;4.5,'Raw Data'!N978&lt;=5),'Bảng Giá'!$B$15,IF(AND('Raw Data'!N978&gt;5,'Raw Data'!N978&lt;=5.5),'Bảng Giá'!$B$16,IF(AND('Raw Data'!N978&gt;5.5,'Raw Data'!N978&lt;=6),'Bảng Giá'!$B$17,'Bảng Giá'!$B$18)))))))))))))))</f>
        <v>0.5&lt;x&lt;=1</v>
      </c>
      <c r="Q978" s="48">
        <f t="shared" si="93"/>
        <v>-7.0921985815602835E-3</v>
      </c>
      <c r="R978">
        <f t="shared" si="94"/>
        <v>16800</v>
      </c>
      <c r="S978">
        <f t="shared" si="95"/>
        <v>2700</v>
      </c>
    </row>
    <row r="979" spans="1:19" x14ac:dyDescent="0.25">
      <c r="A979" s="12">
        <v>978</v>
      </c>
      <c r="B979" s="12" t="s">
        <v>293</v>
      </c>
      <c r="C979" s="18">
        <v>70211191</v>
      </c>
      <c r="D979" s="17">
        <v>43009.743683298613</v>
      </c>
      <c r="E979" s="23">
        <v>43010.698033020832</v>
      </c>
      <c r="F979" s="13" t="s">
        <v>302</v>
      </c>
      <c r="G979" s="25">
        <v>5500</v>
      </c>
      <c r="H979" s="12" t="s">
        <v>114</v>
      </c>
      <c r="I979" s="12" t="s">
        <v>82</v>
      </c>
      <c r="J979" s="37">
        <f>INDEX('Bảng Giá'!$C$3:$H$18,MATCH('Raw Data'!P979,'Bảng Giá'!$B$3:$B$18,0),MATCH('Raw Data'!M979,'Bảng Giá'!$C$2:$H$2,0))</f>
        <v>25000</v>
      </c>
      <c r="K979" s="12">
        <v>26700</v>
      </c>
      <c r="L979" s="36">
        <f t="shared" si="90"/>
        <v>0.95434972221846692</v>
      </c>
      <c r="M979" t="str">
        <f>'References data'!H980</f>
        <v>Nội Tỉnh</v>
      </c>
      <c r="N979">
        <f t="shared" si="91"/>
        <v>5.5</v>
      </c>
      <c r="O979">
        <f t="shared" si="92"/>
        <v>-1700</v>
      </c>
      <c r="P979" t="str">
        <f>IF(AND(N979&gt;0,N979&lt;=0.05),'Bảng Giá'!$B$3,IF(AND(N979&lt;=0.1,N979&gt;0.05),'Bảng Giá'!$B$4,IF(AND('Raw Data'!N979&gt;0.1,'Raw Data'!N979&lt;=0.25),'Bảng Giá'!$B$5,IF(AND('Raw Data'!N979&gt;0.25,'Raw Data'!N979&lt;=0.5),'Bảng Giá'!$B$6,IF(AND('Raw Data'!N979&gt;0.5,'Raw Data'!N979&lt;=1),'Bảng Giá'!$B$7,IF(AND('Raw Data'!N979&gt;1,'Raw Data'!N979&lt;=1.5),'Bảng Giá'!$B$8,IF(AND('Raw Data'!N979&gt;1.5,'Raw Data'!N979&lt;=2),'Bảng Giá'!$B$9,IF(AND('Raw Data'!N979&gt;2,'Raw Data'!N979&lt;=2.5),'Bảng Giá'!$B$10,IF(AND('Raw Data'!N979&gt;2.5,'Raw Data'!N979&lt;=3),'Bảng Giá'!$B$11,IF(AND('Raw Data'!N979&gt;3,'Raw Data'!N979&lt;=3.5),'Bảng Giá'!$B$12,IF(AND('Raw Data'!N979&gt;3.5,'Raw Data'!N979&lt;=4),'Bảng Giá'!$B$13,IF(AND('Raw Data'!N979&gt;4,'Raw Data'!N979&lt;=4.5),'Bảng Giá'!$B$14,IF(AND('Raw Data'!N979&gt;4.5,'Raw Data'!N979&lt;=5),'Bảng Giá'!$B$15,IF(AND('Raw Data'!N979&gt;5,'Raw Data'!N979&lt;=5.5),'Bảng Giá'!$B$16,IF(AND('Raw Data'!N979&gt;5.5,'Raw Data'!N979&lt;=6),'Bảng Giá'!$B$17,'Bảng Giá'!$B$18)))))))))))))))</f>
        <v>5&lt;x&lt;=5.5</v>
      </c>
      <c r="Q979" s="48">
        <f t="shared" si="93"/>
        <v>-6.3670411985018729E-2</v>
      </c>
      <c r="R979">
        <f t="shared" si="94"/>
        <v>30000</v>
      </c>
      <c r="S979">
        <f t="shared" si="95"/>
        <v>3300</v>
      </c>
    </row>
    <row r="980" spans="1:19" x14ac:dyDescent="0.25">
      <c r="A980" s="12">
        <v>979</v>
      </c>
      <c r="B980" s="12" t="s">
        <v>293</v>
      </c>
      <c r="C980" s="18">
        <v>36493067</v>
      </c>
      <c r="D980" s="17">
        <v>43009.743757256947</v>
      </c>
      <c r="E980" s="23">
        <v>43010.840069560189</v>
      </c>
      <c r="F980" s="12" t="s">
        <v>321</v>
      </c>
      <c r="G980" s="25">
        <v>500</v>
      </c>
      <c r="H980" s="12" t="s">
        <v>114</v>
      </c>
      <c r="I980" s="12" t="s">
        <v>82</v>
      </c>
      <c r="J980" s="37">
        <f>INDEX('Bảng Giá'!$C$3:$H$18,MATCH('Raw Data'!P980,'Bảng Giá'!$B$3:$B$18,0),MATCH('Raw Data'!M980,'Bảng Giá'!$C$2:$H$2,0))</f>
        <v>13000</v>
      </c>
      <c r="K980" s="12">
        <v>14100</v>
      </c>
      <c r="L980" s="36">
        <f t="shared" si="90"/>
        <v>1.0963123032415751</v>
      </c>
      <c r="M980" t="str">
        <f>'References data'!H981</f>
        <v>Nội Tỉnh</v>
      </c>
      <c r="N980">
        <f t="shared" si="91"/>
        <v>0.5</v>
      </c>
      <c r="O980">
        <f t="shared" si="92"/>
        <v>-1100</v>
      </c>
      <c r="P980" t="str">
        <f>IF(AND(N980&gt;0,N980&lt;=0.05),'Bảng Giá'!$B$3,IF(AND(N980&lt;=0.1,N980&gt;0.05),'Bảng Giá'!$B$4,IF(AND('Raw Data'!N980&gt;0.1,'Raw Data'!N980&lt;=0.25),'Bảng Giá'!$B$5,IF(AND('Raw Data'!N980&gt;0.25,'Raw Data'!N980&lt;=0.5),'Bảng Giá'!$B$6,IF(AND('Raw Data'!N980&gt;0.5,'Raw Data'!N980&lt;=1),'Bảng Giá'!$B$7,IF(AND('Raw Data'!N980&gt;1,'Raw Data'!N980&lt;=1.5),'Bảng Giá'!$B$8,IF(AND('Raw Data'!N980&gt;1.5,'Raw Data'!N980&lt;=2),'Bảng Giá'!$B$9,IF(AND('Raw Data'!N980&gt;2,'Raw Data'!N980&lt;=2.5),'Bảng Giá'!$B$10,IF(AND('Raw Data'!N980&gt;2.5,'Raw Data'!N980&lt;=3),'Bảng Giá'!$B$11,IF(AND('Raw Data'!N980&gt;3,'Raw Data'!N980&lt;=3.5),'Bảng Giá'!$B$12,IF(AND('Raw Data'!N980&gt;3.5,'Raw Data'!N980&lt;=4),'Bảng Giá'!$B$13,IF(AND('Raw Data'!N980&gt;4,'Raw Data'!N980&lt;=4.5),'Bảng Giá'!$B$14,IF(AND('Raw Data'!N980&gt;4.5,'Raw Data'!N980&lt;=5),'Bảng Giá'!$B$15,IF(AND('Raw Data'!N980&gt;5,'Raw Data'!N980&lt;=5.5),'Bảng Giá'!$B$16,IF(AND('Raw Data'!N980&gt;5.5,'Raw Data'!N980&lt;=6),'Bảng Giá'!$B$17,'Bảng Giá'!$B$18)))))))))))))))</f>
        <v>0.25&lt;x&lt;=0.5</v>
      </c>
      <c r="Q980" s="48">
        <f t="shared" si="93"/>
        <v>-7.8014184397163122E-2</v>
      </c>
      <c r="R980">
        <f t="shared" si="94"/>
        <v>15600</v>
      </c>
      <c r="S980">
        <f t="shared" si="95"/>
        <v>1500</v>
      </c>
    </row>
    <row r="981" spans="1:19" x14ac:dyDescent="0.25">
      <c r="A981" s="12">
        <v>980</v>
      </c>
      <c r="B981" s="12" t="s">
        <v>293</v>
      </c>
      <c r="C981" s="18">
        <v>12416295</v>
      </c>
      <c r="D981" s="17">
        <v>43009.742119675924</v>
      </c>
      <c r="E981" s="23">
        <v>43010.847665393521</v>
      </c>
      <c r="F981" s="13" t="s">
        <v>302</v>
      </c>
      <c r="G981" s="25">
        <v>200</v>
      </c>
      <c r="H981" s="12" t="s">
        <v>114</v>
      </c>
      <c r="I981" s="12" t="s">
        <v>295</v>
      </c>
      <c r="J981" s="37">
        <f>INDEX('Bảng Giá'!$C$3:$H$18,MATCH('Raw Data'!P981,'Bảng Giá'!$B$3:$B$18,0),MATCH('Raw Data'!M981,'Bảng Giá'!$C$2:$H$2,0))</f>
        <v>13000</v>
      </c>
      <c r="K981" s="12">
        <v>13100</v>
      </c>
      <c r="L981" s="36">
        <f t="shared" si="90"/>
        <v>1.1055457175971242</v>
      </c>
      <c r="M981" t="str">
        <f>'References data'!H982</f>
        <v>Nội Tỉnh</v>
      </c>
      <c r="N981">
        <f t="shared" si="91"/>
        <v>0.2</v>
      </c>
      <c r="O981">
        <f t="shared" si="92"/>
        <v>-100</v>
      </c>
      <c r="P981" t="str">
        <f>IF(AND(N981&gt;0,N981&lt;=0.05),'Bảng Giá'!$B$3,IF(AND(N981&lt;=0.1,N981&gt;0.05),'Bảng Giá'!$B$4,IF(AND('Raw Data'!N981&gt;0.1,'Raw Data'!N981&lt;=0.25),'Bảng Giá'!$B$5,IF(AND('Raw Data'!N981&gt;0.25,'Raw Data'!N981&lt;=0.5),'Bảng Giá'!$B$6,IF(AND('Raw Data'!N981&gt;0.5,'Raw Data'!N981&lt;=1),'Bảng Giá'!$B$7,IF(AND('Raw Data'!N981&gt;1,'Raw Data'!N981&lt;=1.5),'Bảng Giá'!$B$8,IF(AND('Raw Data'!N981&gt;1.5,'Raw Data'!N981&lt;=2),'Bảng Giá'!$B$9,IF(AND('Raw Data'!N981&gt;2,'Raw Data'!N981&lt;=2.5),'Bảng Giá'!$B$10,IF(AND('Raw Data'!N981&gt;2.5,'Raw Data'!N981&lt;=3),'Bảng Giá'!$B$11,IF(AND('Raw Data'!N981&gt;3,'Raw Data'!N981&lt;=3.5),'Bảng Giá'!$B$12,IF(AND('Raw Data'!N981&gt;3.5,'Raw Data'!N981&lt;=4),'Bảng Giá'!$B$13,IF(AND('Raw Data'!N981&gt;4,'Raw Data'!N981&lt;=4.5),'Bảng Giá'!$B$14,IF(AND('Raw Data'!N981&gt;4.5,'Raw Data'!N981&lt;=5),'Bảng Giá'!$B$15,IF(AND('Raw Data'!N981&gt;5,'Raw Data'!N981&lt;=5.5),'Bảng Giá'!$B$16,IF(AND('Raw Data'!N981&gt;5.5,'Raw Data'!N981&lt;=6),'Bảng Giá'!$B$17,'Bảng Giá'!$B$18)))))))))))))))</f>
        <v>0.1&lt;x&lt;=0.25</v>
      </c>
      <c r="Q981" s="48">
        <f t="shared" si="93"/>
        <v>-7.6335877862595417E-3</v>
      </c>
      <c r="R981">
        <f t="shared" si="94"/>
        <v>15600</v>
      </c>
      <c r="S981">
        <f t="shared" si="95"/>
        <v>2500</v>
      </c>
    </row>
    <row r="982" spans="1:19" x14ac:dyDescent="0.25">
      <c r="A982" s="12">
        <v>981</v>
      </c>
      <c r="B982" s="12" t="s">
        <v>293</v>
      </c>
      <c r="C982" s="18">
        <v>31677136898471</v>
      </c>
      <c r="D982" s="17">
        <v>43014.912704710645</v>
      </c>
      <c r="E982" s="23">
        <v>43015.721690162034</v>
      </c>
      <c r="F982" s="12" t="s">
        <v>321</v>
      </c>
      <c r="G982" s="25">
        <v>300</v>
      </c>
      <c r="H982" s="12" t="s">
        <v>114</v>
      </c>
      <c r="I982" s="12" t="s">
        <v>505</v>
      </c>
      <c r="J982" s="37">
        <f>INDEX('Bảng Giá'!$C$3:$H$18,MATCH('Raw Data'!P982,'Bảng Giá'!$B$3:$B$18,0),MATCH('Raw Data'!M982,'Bảng Giá'!$C$2:$H$2,0))</f>
        <v>13000</v>
      </c>
      <c r="K982" s="12">
        <v>13100</v>
      </c>
      <c r="L982" s="36">
        <f t="shared" si="90"/>
        <v>0.80898545138916234</v>
      </c>
      <c r="M982" t="str">
        <f>'References data'!H983</f>
        <v>Nội Tỉnh</v>
      </c>
      <c r="N982">
        <f t="shared" si="91"/>
        <v>0.3</v>
      </c>
      <c r="O982">
        <f t="shared" si="92"/>
        <v>-100</v>
      </c>
      <c r="P982" t="str">
        <f>IF(AND(N982&gt;0,N982&lt;=0.05),'Bảng Giá'!$B$3,IF(AND(N982&lt;=0.1,N982&gt;0.05),'Bảng Giá'!$B$4,IF(AND('Raw Data'!N982&gt;0.1,'Raw Data'!N982&lt;=0.25),'Bảng Giá'!$B$5,IF(AND('Raw Data'!N982&gt;0.25,'Raw Data'!N982&lt;=0.5),'Bảng Giá'!$B$6,IF(AND('Raw Data'!N982&gt;0.5,'Raw Data'!N982&lt;=1),'Bảng Giá'!$B$7,IF(AND('Raw Data'!N982&gt;1,'Raw Data'!N982&lt;=1.5),'Bảng Giá'!$B$8,IF(AND('Raw Data'!N982&gt;1.5,'Raw Data'!N982&lt;=2),'Bảng Giá'!$B$9,IF(AND('Raw Data'!N982&gt;2,'Raw Data'!N982&lt;=2.5),'Bảng Giá'!$B$10,IF(AND('Raw Data'!N982&gt;2.5,'Raw Data'!N982&lt;=3),'Bảng Giá'!$B$11,IF(AND('Raw Data'!N982&gt;3,'Raw Data'!N982&lt;=3.5),'Bảng Giá'!$B$12,IF(AND('Raw Data'!N982&gt;3.5,'Raw Data'!N982&lt;=4),'Bảng Giá'!$B$13,IF(AND('Raw Data'!N982&gt;4,'Raw Data'!N982&lt;=4.5),'Bảng Giá'!$B$14,IF(AND('Raw Data'!N982&gt;4.5,'Raw Data'!N982&lt;=5),'Bảng Giá'!$B$15,IF(AND('Raw Data'!N982&gt;5,'Raw Data'!N982&lt;=5.5),'Bảng Giá'!$B$16,IF(AND('Raw Data'!N982&gt;5.5,'Raw Data'!N982&lt;=6),'Bảng Giá'!$B$17,'Bảng Giá'!$B$18)))))))))))))))</f>
        <v>0.25&lt;x&lt;=0.5</v>
      </c>
      <c r="Q982" s="48">
        <f t="shared" si="93"/>
        <v>-7.6335877862595417E-3</v>
      </c>
      <c r="R982">
        <f t="shared" si="94"/>
        <v>15600</v>
      </c>
      <c r="S982">
        <f t="shared" si="95"/>
        <v>2500</v>
      </c>
    </row>
    <row r="983" spans="1:19" x14ac:dyDescent="0.25">
      <c r="A983" s="12">
        <v>982</v>
      </c>
      <c r="B983" s="12" t="s">
        <v>293</v>
      </c>
      <c r="C983" s="18">
        <v>31677136980206</v>
      </c>
      <c r="D983" s="17">
        <v>43020.759316550924</v>
      </c>
      <c r="E983" s="23">
        <v>43021.812657905095</v>
      </c>
      <c r="F983" s="13" t="s">
        <v>302</v>
      </c>
      <c r="G983" s="25">
        <v>300</v>
      </c>
      <c r="H983" s="12" t="s">
        <v>114</v>
      </c>
      <c r="I983" s="12" t="s">
        <v>82</v>
      </c>
      <c r="J983" s="37">
        <f>INDEX('Bảng Giá'!$C$3:$H$18,MATCH('Raw Data'!P983,'Bảng Giá'!$B$3:$B$18,0),MATCH('Raw Data'!M983,'Bảng Giá'!$C$2:$H$2,0))</f>
        <v>13000</v>
      </c>
      <c r="K983" s="12">
        <v>13100</v>
      </c>
      <c r="L983" s="36">
        <f t="shared" si="90"/>
        <v>1.0533413541706977</v>
      </c>
      <c r="M983" t="str">
        <f>'References data'!H984</f>
        <v>Nội Tỉnh</v>
      </c>
      <c r="N983">
        <f t="shared" si="91"/>
        <v>0.3</v>
      </c>
      <c r="O983">
        <f t="shared" si="92"/>
        <v>-100</v>
      </c>
      <c r="P983" t="str">
        <f>IF(AND(N983&gt;0,N983&lt;=0.05),'Bảng Giá'!$B$3,IF(AND(N983&lt;=0.1,N983&gt;0.05),'Bảng Giá'!$B$4,IF(AND('Raw Data'!N983&gt;0.1,'Raw Data'!N983&lt;=0.25),'Bảng Giá'!$B$5,IF(AND('Raw Data'!N983&gt;0.25,'Raw Data'!N983&lt;=0.5),'Bảng Giá'!$B$6,IF(AND('Raw Data'!N983&gt;0.5,'Raw Data'!N983&lt;=1),'Bảng Giá'!$B$7,IF(AND('Raw Data'!N983&gt;1,'Raw Data'!N983&lt;=1.5),'Bảng Giá'!$B$8,IF(AND('Raw Data'!N983&gt;1.5,'Raw Data'!N983&lt;=2),'Bảng Giá'!$B$9,IF(AND('Raw Data'!N983&gt;2,'Raw Data'!N983&lt;=2.5),'Bảng Giá'!$B$10,IF(AND('Raw Data'!N983&gt;2.5,'Raw Data'!N983&lt;=3),'Bảng Giá'!$B$11,IF(AND('Raw Data'!N983&gt;3,'Raw Data'!N983&lt;=3.5),'Bảng Giá'!$B$12,IF(AND('Raw Data'!N983&gt;3.5,'Raw Data'!N983&lt;=4),'Bảng Giá'!$B$13,IF(AND('Raw Data'!N983&gt;4,'Raw Data'!N983&lt;=4.5),'Bảng Giá'!$B$14,IF(AND('Raw Data'!N983&gt;4.5,'Raw Data'!N983&lt;=5),'Bảng Giá'!$B$15,IF(AND('Raw Data'!N983&gt;5,'Raw Data'!N983&lt;=5.5),'Bảng Giá'!$B$16,IF(AND('Raw Data'!N983&gt;5.5,'Raw Data'!N983&lt;=6),'Bảng Giá'!$B$17,'Bảng Giá'!$B$18)))))))))))))))</f>
        <v>0.25&lt;x&lt;=0.5</v>
      </c>
      <c r="Q983" s="48">
        <f t="shared" si="93"/>
        <v>-7.6335877862595417E-3</v>
      </c>
      <c r="R983">
        <f t="shared" si="94"/>
        <v>15600</v>
      </c>
      <c r="S983">
        <f t="shared" si="95"/>
        <v>2500</v>
      </c>
    </row>
    <row r="984" spans="1:19" x14ac:dyDescent="0.25">
      <c r="A984" s="12">
        <v>983</v>
      </c>
      <c r="B984" s="12" t="s">
        <v>293</v>
      </c>
      <c r="C984" s="18">
        <v>31677136978455</v>
      </c>
      <c r="D984" s="17">
        <v>43020.761906400461</v>
      </c>
      <c r="E984" s="23">
        <v>43022.487863888891</v>
      </c>
      <c r="F984" s="13" t="s">
        <v>302</v>
      </c>
      <c r="G984" s="25">
        <v>2000</v>
      </c>
      <c r="H984" s="12" t="s">
        <v>114</v>
      </c>
      <c r="I984" s="12" t="s">
        <v>116</v>
      </c>
      <c r="J984" s="37">
        <f>INDEX('Bảng Giá'!$C$3:$H$18,MATCH('Raw Data'!P984,'Bảng Giá'!$B$3:$B$18,0),MATCH('Raw Data'!M984,'Bảng Giá'!$C$2:$H$2,0))</f>
        <v>16000</v>
      </c>
      <c r="K984" s="12">
        <v>16200</v>
      </c>
      <c r="L984" s="36">
        <f t="shared" si="90"/>
        <v>1.7259574884301401</v>
      </c>
      <c r="M984" t="str">
        <f>'References data'!H985</f>
        <v>Nội Tỉnh</v>
      </c>
      <c r="N984">
        <f t="shared" si="91"/>
        <v>2</v>
      </c>
      <c r="O984">
        <f t="shared" si="92"/>
        <v>-200</v>
      </c>
      <c r="P984" t="str">
        <f>IF(AND(N984&gt;0,N984&lt;=0.05),'Bảng Giá'!$B$3,IF(AND(N984&lt;=0.1,N984&gt;0.05),'Bảng Giá'!$B$4,IF(AND('Raw Data'!N984&gt;0.1,'Raw Data'!N984&lt;=0.25),'Bảng Giá'!$B$5,IF(AND('Raw Data'!N984&gt;0.25,'Raw Data'!N984&lt;=0.5),'Bảng Giá'!$B$6,IF(AND('Raw Data'!N984&gt;0.5,'Raw Data'!N984&lt;=1),'Bảng Giá'!$B$7,IF(AND('Raw Data'!N984&gt;1,'Raw Data'!N984&lt;=1.5),'Bảng Giá'!$B$8,IF(AND('Raw Data'!N984&gt;1.5,'Raw Data'!N984&lt;=2),'Bảng Giá'!$B$9,IF(AND('Raw Data'!N984&gt;2,'Raw Data'!N984&lt;=2.5),'Bảng Giá'!$B$10,IF(AND('Raw Data'!N984&gt;2.5,'Raw Data'!N984&lt;=3),'Bảng Giá'!$B$11,IF(AND('Raw Data'!N984&gt;3,'Raw Data'!N984&lt;=3.5),'Bảng Giá'!$B$12,IF(AND('Raw Data'!N984&gt;3.5,'Raw Data'!N984&lt;=4),'Bảng Giá'!$B$13,IF(AND('Raw Data'!N984&gt;4,'Raw Data'!N984&lt;=4.5),'Bảng Giá'!$B$14,IF(AND('Raw Data'!N984&gt;4.5,'Raw Data'!N984&lt;=5),'Bảng Giá'!$B$15,IF(AND('Raw Data'!N984&gt;5,'Raw Data'!N984&lt;=5.5),'Bảng Giá'!$B$16,IF(AND('Raw Data'!N984&gt;5.5,'Raw Data'!N984&lt;=6),'Bảng Giá'!$B$17,'Bảng Giá'!$B$18)))))))))))))))</f>
        <v>1.5&lt;x&lt;=2</v>
      </c>
      <c r="Q984" s="48">
        <f t="shared" si="93"/>
        <v>-1.2345679012345678E-2</v>
      </c>
      <c r="R984">
        <f t="shared" si="94"/>
        <v>19200</v>
      </c>
      <c r="S984">
        <f t="shared" si="95"/>
        <v>3000</v>
      </c>
    </row>
    <row r="985" spans="1:19" x14ac:dyDescent="0.25">
      <c r="A985" s="12">
        <v>984</v>
      </c>
      <c r="B985" s="12" t="s">
        <v>293</v>
      </c>
      <c r="C985" s="18">
        <v>97501268</v>
      </c>
      <c r="D985" s="17">
        <v>43009.743712847223</v>
      </c>
      <c r="E985" s="23">
        <v>43012.54414421296</v>
      </c>
      <c r="F985" s="13" t="s">
        <v>302</v>
      </c>
      <c r="G985" s="25">
        <v>4600</v>
      </c>
      <c r="H985" s="12" t="s">
        <v>114</v>
      </c>
      <c r="I985" s="12" t="s">
        <v>114</v>
      </c>
      <c r="J985" s="37">
        <f>INDEX('Bảng Giá'!$C$3:$H$18,MATCH('Raw Data'!P985,'Bảng Giá'!$B$3:$B$18,0),MATCH('Raw Data'!M985,'Bảng Giá'!$C$2:$H$2,0))</f>
        <v>23500</v>
      </c>
      <c r="K985" s="12">
        <v>23700</v>
      </c>
      <c r="L985" s="36">
        <f t="shared" si="90"/>
        <v>2.8004313657365856</v>
      </c>
      <c r="M985" t="str">
        <f>'References data'!H986</f>
        <v>Nội Tỉnh</v>
      </c>
      <c r="N985">
        <f t="shared" si="91"/>
        <v>4.5999999999999996</v>
      </c>
      <c r="O985">
        <f t="shared" si="92"/>
        <v>-200</v>
      </c>
      <c r="P985" t="str">
        <f>IF(AND(N985&gt;0,N985&lt;=0.05),'Bảng Giá'!$B$3,IF(AND(N985&lt;=0.1,N985&gt;0.05),'Bảng Giá'!$B$4,IF(AND('Raw Data'!N985&gt;0.1,'Raw Data'!N985&lt;=0.25),'Bảng Giá'!$B$5,IF(AND('Raw Data'!N985&gt;0.25,'Raw Data'!N985&lt;=0.5),'Bảng Giá'!$B$6,IF(AND('Raw Data'!N985&gt;0.5,'Raw Data'!N985&lt;=1),'Bảng Giá'!$B$7,IF(AND('Raw Data'!N985&gt;1,'Raw Data'!N985&lt;=1.5),'Bảng Giá'!$B$8,IF(AND('Raw Data'!N985&gt;1.5,'Raw Data'!N985&lt;=2),'Bảng Giá'!$B$9,IF(AND('Raw Data'!N985&gt;2,'Raw Data'!N985&lt;=2.5),'Bảng Giá'!$B$10,IF(AND('Raw Data'!N985&gt;2.5,'Raw Data'!N985&lt;=3),'Bảng Giá'!$B$11,IF(AND('Raw Data'!N985&gt;3,'Raw Data'!N985&lt;=3.5),'Bảng Giá'!$B$12,IF(AND('Raw Data'!N985&gt;3.5,'Raw Data'!N985&lt;=4),'Bảng Giá'!$B$13,IF(AND('Raw Data'!N985&gt;4,'Raw Data'!N985&lt;=4.5),'Bảng Giá'!$B$14,IF(AND('Raw Data'!N985&gt;4.5,'Raw Data'!N985&lt;=5),'Bảng Giá'!$B$15,IF(AND('Raw Data'!N985&gt;5,'Raw Data'!N985&lt;=5.5),'Bảng Giá'!$B$16,IF(AND('Raw Data'!N985&gt;5.5,'Raw Data'!N985&lt;=6),'Bảng Giá'!$B$17,'Bảng Giá'!$B$18)))))))))))))))</f>
        <v>4.5&lt;x&lt;=5</v>
      </c>
      <c r="Q985" s="48">
        <f t="shared" si="93"/>
        <v>-8.4388185654008432E-3</v>
      </c>
      <c r="R985">
        <f t="shared" si="94"/>
        <v>28200</v>
      </c>
      <c r="S985">
        <f t="shared" si="95"/>
        <v>4500</v>
      </c>
    </row>
    <row r="986" spans="1:19" x14ac:dyDescent="0.25">
      <c r="A986" s="12">
        <v>985</v>
      </c>
      <c r="B986" s="12" t="s">
        <v>293</v>
      </c>
      <c r="C986" s="18">
        <v>29490899</v>
      </c>
      <c r="D986" s="17">
        <v>43009.743733796298</v>
      </c>
      <c r="E986" s="23">
        <v>43012.605818171294</v>
      </c>
      <c r="F986" s="13" t="s">
        <v>302</v>
      </c>
      <c r="G986" s="25">
        <v>8000</v>
      </c>
      <c r="H986" s="12" t="s">
        <v>114</v>
      </c>
      <c r="I986" s="12" t="s">
        <v>75</v>
      </c>
      <c r="J986" s="37">
        <f>INDEX('Bảng Giá'!$C$3:$H$18,MATCH('Raw Data'!P986,'Bảng Giá'!$B$3:$B$18,0),MATCH('Raw Data'!M986,'Bảng Giá'!$C$2:$H$2,0))</f>
        <v>2000</v>
      </c>
      <c r="K986" s="12">
        <v>34800</v>
      </c>
      <c r="L986" s="36">
        <f t="shared" si="90"/>
        <v>2.8620843749959022</v>
      </c>
      <c r="M986" t="str">
        <f>'References data'!H987</f>
        <v>Nội Tỉnh</v>
      </c>
      <c r="N986" s="46">
        <f t="shared" si="91"/>
        <v>8</v>
      </c>
      <c r="O986">
        <f t="shared" si="92"/>
        <v>-32800</v>
      </c>
      <c r="P986" t="str">
        <f>IF(AND(N986&gt;0,N986&lt;=0.05),'Bảng Giá'!$B$3,IF(AND(N986&lt;=0.1,N986&gt;0.05),'Bảng Giá'!$B$4,IF(AND('Raw Data'!N986&gt;0.1,'Raw Data'!N986&lt;=0.25),'Bảng Giá'!$B$5,IF(AND('Raw Data'!N986&gt;0.25,'Raw Data'!N986&lt;=0.5),'Bảng Giá'!$B$6,IF(AND('Raw Data'!N986&gt;0.5,'Raw Data'!N986&lt;=1),'Bảng Giá'!$B$7,IF(AND('Raw Data'!N986&gt;1,'Raw Data'!N986&lt;=1.5),'Bảng Giá'!$B$8,IF(AND('Raw Data'!N986&gt;1.5,'Raw Data'!N986&lt;=2),'Bảng Giá'!$B$9,IF(AND('Raw Data'!N986&gt;2,'Raw Data'!N986&lt;=2.5),'Bảng Giá'!$B$10,IF(AND('Raw Data'!N986&gt;2.5,'Raw Data'!N986&lt;=3),'Bảng Giá'!$B$11,IF(AND('Raw Data'!N986&gt;3,'Raw Data'!N986&lt;=3.5),'Bảng Giá'!$B$12,IF(AND('Raw Data'!N986&gt;3.5,'Raw Data'!N986&lt;=4),'Bảng Giá'!$B$13,IF(AND('Raw Data'!N986&gt;4,'Raw Data'!N986&lt;=4.5),'Bảng Giá'!$B$14,IF(AND('Raw Data'!N986&gt;4.5,'Raw Data'!N986&lt;=5),'Bảng Giá'!$B$15,IF(AND('Raw Data'!N986&gt;5,'Raw Data'!N986&lt;=5.5),'Bảng Giá'!$B$16,IF(AND('Raw Data'!N986&gt;5.5,'Raw Data'!N986&lt;=6),'Bảng Giá'!$B$17,'Bảng Giá'!$B$18)))))))))))))))</f>
        <v>Next 0.5</v>
      </c>
      <c r="Q986" s="48">
        <f t="shared" si="93"/>
        <v>-0.94252873563218387</v>
      </c>
      <c r="R986">
        <f t="shared" si="94"/>
        <v>2400</v>
      </c>
      <c r="S986">
        <f t="shared" si="95"/>
        <v>-32400</v>
      </c>
    </row>
    <row r="987" spans="1:19" x14ac:dyDescent="0.25">
      <c r="A987" s="12">
        <v>986</v>
      </c>
      <c r="B987" s="12" t="s">
        <v>293</v>
      </c>
      <c r="C987" s="18">
        <v>11344445</v>
      </c>
      <c r="D987" s="17">
        <v>43009.743804398146</v>
      </c>
      <c r="E987" s="23">
        <v>43010.488292048612</v>
      </c>
      <c r="F987" s="13" t="s">
        <v>302</v>
      </c>
      <c r="G987" s="25">
        <v>1600</v>
      </c>
      <c r="H987" s="12" t="s">
        <v>114</v>
      </c>
      <c r="I987" s="12" t="s">
        <v>297</v>
      </c>
      <c r="J987" s="37">
        <f>INDEX('Bảng Giá'!$C$3:$H$18,MATCH('Raw Data'!P987,'Bảng Giá'!$B$3:$B$18,0),MATCH('Raw Data'!M987,'Bảng Giá'!$C$2:$H$2,0))</f>
        <v>16000</v>
      </c>
      <c r="K987" s="12">
        <v>16200</v>
      </c>
      <c r="L987" s="36">
        <f t="shared" si="90"/>
        <v>0.74448765046690824</v>
      </c>
      <c r="M987" t="str">
        <f>'References data'!H988</f>
        <v>Nội Tỉnh</v>
      </c>
      <c r="N987">
        <f t="shared" si="91"/>
        <v>1.6</v>
      </c>
      <c r="O987">
        <f t="shared" si="92"/>
        <v>-200</v>
      </c>
      <c r="P987" t="str">
        <f>IF(AND(N987&gt;0,N987&lt;=0.05),'Bảng Giá'!$B$3,IF(AND(N987&lt;=0.1,N987&gt;0.05),'Bảng Giá'!$B$4,IF(AND('Raw Data'!N987&gt;0.1,'Raw Data'!N987&lt;=0.25),'Bảng Giá'!$B$5,IF(AND('Raw Data'!N987&gt;0.25,'Raw Data'!N987&lt;=0.5),'Bảng Giá'!$B$6,IF(AND('Raw Data'!N987&gt;0.5,'Raw Data'!N987&lt;=1),'Bảng Giá'!$B$7,IF(AND('Raw Data'!N987&gt;1,'Raw Data'!N987&lt;=1.5),'Bảng Giá'!$B$8,IF(AND('Raw Data'!N987&gt;1.5,'Raw Data'!N987&lt;=2),'Bảng Giá'!$B$9,IF(AND('Raw Data'!N987&gt;2,'Raw Data'!N987&lt;=2.5),'Bảng Giá'!$B$10,IF(AND('Raw Data'!N987&gt;2.5,'Raw Data'!N987&lt;=3),'Bảng Giá'!$B$11,IF(AND('Raw Data'!N987&gt;3,'Raw Data'!N987&lt;=3.5),'Bảng Giá'!$B$12,IF(AND('Raw Data'!N987&gt;3.5,'Raw Data'!N987&lt;=4),'Bảng Giá'!$B$13,IF(AND('Raw Data'!N987&gt;4,'Raw Data'!N987&lt;=4.5),'Bảng Giá'!$B$14,IF(AND('Raw Data'!N987&gt;4.5,'Raw Data'!N987&lt;=5),'Bảng Giá'!$B$15,IF(AND('Raw Data'!N987&gt;5,'Raw Data'!N987&lt;=5.5),'Bảng Giá'!$B$16,IF(AND('Raw Data'!N987&gt;5.5,'Raw Data'!N987&lt;=6),'Bảng Giá'!$B$17,'Bảng Giá'!$B$18)))))))))))))))</f>
        <v>1.5&lt;x&lt;=2</v>
      </c>
      <c r="Q987" s="48">
        <f t="shared" si="93"/>
        <v>-1.2345679012345678E-2</v>
      </c>
      <c r="R987">
        <f t="shared" si="94"/>
        <v>19200</v>
      </c>
      <c r="S987">
        <f t="shared" si="95"/>
        <v>3000</v>
      </c>
    </row>
    <row r="988" spans="1:19" x14ac:dyDescent="0.25">
      <c r="A988" s="12">
        <v>987</v>
      </c>
      <c r="B988" s="12" t="s">
        <v>293</v>
      </c>
      <c r="C988" s="18">
        <v>52748783</v>
      </c>
      <c r="D988" s="17">
        <v>43009.742097685186</v>
      </c>
      <c r="E988" s="23">
        <v>43013.737025034723</v>
      </c>
      <c r="F988" s="12" t="s">
        <v>321</v>
      </c>
      <c r="G988" s="25">
        <v>400</v>
      </c>
      <c r="H988" s="12" t="s">
        <v>114</v>
      </c>
      <c r="I988" s="12" t="s">
        <v>297</v>
      </c>
      <c r="J988" s="37">
        <f>INDEX('Bảng Giá'!$C$3:$H$18,MATCH('Raw Data'!P988,'Bảng Giá'!$B$3:$B$18,0),MATCH('Raw Data'!M988,'Bảng Giá'!$C$2:$H$2,0))</f>
        <v>13000</v>
      </c>
      <c r="K988" s="12">
        <v>13100</v>
      </c>
      <c r="L988" s="36">
        <f t="shared" si="90"/>
        <v>3.9949273495367379</v>
      </c>
      <c r="M988" t="str">
        <f>'References data'!H989</f>
        <v>Nội Tỉnh</v>
      </c>
      <c r="N988">
        <f t="shared" si="91"/>
        <v>0.4</v>
      </c>
      <c r="O988">
        <f t="shared" si="92"/>
        <v>-100</v>
      </c>
      <c r="P988" t="str">
        <f>IF(AND(N988&gt;0,N988&lt;=0.05),'Bảng Giá'!$B$3,IF(AND(N988&lt;=0.1,N988&gt;0.05),'Bảng Giá'!$B$4,IF(AND('Raw Data'!N988&gt;0.1,'Raw Data'!N988&lt;=0.25),'Bảng Giá'!$B$5,IF(AND('Raw Data'!N988&gt;0.25,'Raw Data'!N988&lt;=0.5),'Bảng Giá'!$B$6,IF(AND('Raw Data'!N988&gt;0.5,'Raw Data'!N988&lt;=1),'Bảng Giá'!$B$7,IF(AND('Raw Data'!N988&gt;1,'Raw Data'!N988&lt;=1.5),'Bảng Giá'!$B$8,IF(AND('Raw Data'!N988&gt;1.5,'Raw Data'!N988&lt;=2),'Bảng Giá'!$B$9,IF(AND('Raw Data'!N988&gt;2,'Raw Data'!N988&lt;=2.5),'Bảng Giá'!$B$10,IF(AND('Raw Data'!N988&gt;2.5,'Raw Data'!N988&lt;=3),'Bảng Giá'!$B$11,IF(AND('Raw Data'!N988&gt;3,'Raw Data'!N988&lt;=3.5),'Bảng Giá'!$B$12,IF(AND('Raw Data'!N988&gt;3.5,'Raw Data'!N988&lt;=4),'Bảng Giá'!$B$13,IF(AND('Raw Data'!N988&gt;4,'Raw Data'!N988&lt;=4.5),'Bảng Giá'!$B$14,IF(AND('Raw Data'!N988&gt;4.5,'Raw Data'!N988&lt;=5),'Bảng Giá'!$B$15,IF(AND('Raw Data'!N988&gt;5,'Raw Data'!N988&lt;=5.5),'Bảng Giá'!$B$16,IF(AND('Raw Data'!N988&gt;5.5,'Raw Data'!N988&lt;=6),'Bảng Giá'!$B$17,'Bảng Giá'!$B$18)))))))))))))))</f>
        <v>0.25&lt;x&lt;=0.5</v>
      </c>
      <c r="Q988" s="48">
        <f t="shared" si="93"/>
        <v>-7.6335877862595417E-3</v>
      </c>
      <c r="R988">
        <f t="shared" si="94"/>
        <v>15600</v>
      </c>
      <c r="S988">
        <f t="shared" si="95"/>
        <v>2500</v>
      </c>
    </row>
    <row r="989" spans="1:19" x14ac:dyDescent="0.25">
      <c r="A989" s="12">
        <v>988</v>
      </c>
      <c r="B989" s="12" t="s">
        <v>293</v>
      </c>
      <c r="C989" s="18">
        <v>31677136908964</v>
      </c>
      <c r="D989" s="17">
        <v>43010.510303009258</v>
      </c>
      <c r="E989" s="23">
        <v>43011.595493483794</v>
      </c>
      <c r="F989" s="13" t="s">
        <v>302</v>
      </c>
      <c r="G989" s="25">
        <v>800</v>
      </c>
      <c r="H989" s="12" t="s">
        <v>114</v>
      </c>
      <c r="I989" s="12" t="s">
        <v>507</v>
      </c>
      <c r="J989" s="37">
        <f>INDEX('Bảng Giá'!$C$3:$H$18,MATCH('Raw Data'!P989,'Bảng Giá'!$B$3:$B$18,0),MATCH('Raw Data'!M989,'Bảng Giá'!$C$2:$H$2,0))</f>
        <v>14000</v>
      </c>
      <c r="K989" s="12">
        <v>14100</v>
      </c>
      <c r="L989" s="36">
        <f t="shared" si="90"/>
        <v>1.0851904745359207</v>
      </c>
      <c r="M989" t="str">
        <f>'References data'!H990</f>
        <v>Nội Tỉnh</v>
      </c>
      <c r="N989">
        <f t="shared" si="91"/>
        <v>0.8</v>
      </c>
      <c r="O989">
        <f t="shared" si="92"/>
        <v>-100</v>
      </c>
      <c r="P989" t="str">
        <f>IF(AND(N989&gt;0,N989&lt;=0.05),'Bảng Giá'!$B$3,IF(AND(N989&lt;=0.1,N989&gt;0.05),'Bảng Giá'!$B$4,IF(AND('Raw Data'!N989&gt;0.1,'Raw Data'!N989&lt;=0.25),'Bảng Giá'!$B$5,IF(AND('Raw Data'!N989&gt;0.25,'Raw Data'!N989&lt;=0.5),'Bảng Giá'!$B$6,IF(AND('Raw Data'!N989&gt;0.5,'Raw Data'!N989&lt;=1),'Bảng Giá'!$B$7,IF(AND('Raw Data'!N989&gt;1,'Raw Data'!N989&lt;=1.5),'Bảng Giá'!$B$8,IF(AND('Raw Data'!N989&gt;1.5,'Raw Data'!N989&lt;=2),'Bảng Giá'!$B$9,IF(AND('Raw Data'!N989&gt;2,'Raw Data'!N989&lt;=2.5),'Bảng Giá'!$B$10,IF(AND('Raw Data'!N989&gt;2.5,'Raw Data'!N989&lt;=3),'Bảng Giá'!$B$11,IF(AND('Raw Data'!N989&gt;3,'Raw Data'!N989&lt;=3.5),'Bảng Giá'!$B$12,IF(AND('Raw Data'!N989&gt;3.5,'Raw Data'!N989&lt;=4),'Bảng Giá'!$B$13,IF(AND('Raw Data'!N989&gt;4,'Raw Data'!N989&lt;=4.5),'Bảng Giá'!$B$14,IF(AND('Raw Data'!N989&gt;4.5,'Raw Data'!N989&lt;=5),'Bảng Giá'!$B$15,IF(AND('Raw Data'!N989&gt;5,'Raw Data'!N989&lt;=5.5),'Bảng Giá'!$B$16,IF(AND('Raw Data'!N989&gt;5.5,'Raw Data'!N989&lt;=6),'Bảng Giá'!$B$17,'Bảng Giá'!$B$18)))))))))))))))</f>
        <v>0.5&lt;x&lt;=1</v>
      </c>
      <c r="Q989" s="48">
        <f t="shared" si="93"/>
        <v>-7.0921985815602835E-3</v>
      </c>
      <c r="R989">
        <f t="shared" si="94"/>
        <v>16800</v>
      </c>
      <c r="S989">
        <f t="shared" si="95"/>
        <v>2700</v>
      </c>
    </row>
    <row r="990" spans="1:19" x14ac:dyDescent="0.25">
      <c r="A990" s="12">
        <v>989</v>
      </c>
      <c r="B990" s="12" t="s">
        <v>293</v>
      </c>
      <c r="C990" s="18">
        <v>31677136981402</v>
      </c>
      <c r="D990" s="17">
        <v>43020.673897488428</v>
      </c>
      <c r="E990" s="23">
        <v>43022.536421180557</v>
      </c>
      <c r="F990" s="13" t="s">
        <v>302</v>
      </c>
      <c r="G990" s="25">
        <v>200</v>
      </c>
      <c r="H990" s="12" t="s">
        <v>114</v>
      </c>
      <c r="I990" s="12" t="s">
        <v>294</v>
      </c>
      <c r="J990" s="37">
        <f>INDEX('Bảng Giá'!$C$3:$H$18,MATCH('Raw Data'!P990,'Bảng Giá'!$B$3:$B$18,0),MATCH('Raw Data'!M990,'Bảng Giá'!$C$2:$H$2,0))</f>
        <v>13000</v>
      </c>
      <c r="K990" s="12">
        <v>13100</v>
      </c>
      <c r="L990" s="36">
        <f t="shared" si="90"/>
        <v>1.8625236921288888</v>
      </c>
      <c r="M990" t="str">
        <f>'References data'!H991</f>
        <v>Nội Tỉnh</v>
      </c>
      <c r="N990">
        <f t="shared" si="91"/>
        <v>0.2</v>
      </c>
      <c r="O990">
        <f t="shared" si="92"/>
        <v>-100</v>
      </c>
      <c r="P990" t="str">
        <f>IF(AND(N990&gt;0,N990&lt;=0.05),'Bảng Giá'!$B$3,IF(AND(N990&lt;=0.1,N990&gt;0.05),'Bảng Giá'!$B$4,IF(AND('Raw Data'!N990&gt;0.1,'Raw Data'!N990&lt;=0.25),'Bảng Giá'!$B$5,IF(AND('Raw Data'!N990&gt;0.25,'Raw Data'!N990&lt;=0.5),'Bảng Giá'!$B$6,IF(AND('Raw Data'!N990&gt;0.5,'Raw Data'!N990&lt;=1),'Bảng Giá'!$B$7,IF(AND('Raw Data'!N990&gt;1,'Raw Data'!N990&lt;=1.5),'Bảng Giá'!$B$8,IF(AND('Raw Data'!N990&gt;1.5,'Raw Data'!N990&lt;=2),'Bảng Giá'!$B$9,IF(AND('Raw Data'!N990&gt;2,'Raw Data'!N990&lt;=2.5),'Bảng Giá'!$B$10,IF(AND('Raw Data'!N990&gt;2.5,'Raw Data'!N990&lt;=3),'Bảng Giá'!$B$11,IF(AND('Raw Data'!N990&gt;3,'Raw Data'!N990&lt;=3.5),'Bảng Giá'!$B$12,IF(AND('Raw Data'!N990&gt;3.5,'Raw Data'!N990&lt;=4),'Bảng Giá'!$B$13,IF(AND('Raw Data'!N990&gt;4,'Raw Data'!N990&lt;=4.5),'Bảng Giá'!$B$14,IF(AND('Raw Data'!N990&gt;4.5,'Raw Data'!N990&lt;=5),'Bảng Giá'!$B$15,IF(AND('Raw Data'!N990&gt;5,'Raw Data'!N990&lt;=5.5),'Bảng Giá'!$B$16,IF(AND('Raw Data'!N990&gt;5.5,'Raw Data'!N990&lt;=6),'Bảng Giá'!$B$17,'Bảng Giá'!$B$18)))))))))))))))</f>
        <v>0.1&lt;x&lt;=0.25</v>
      </c>
      <c r="Q990" s="48">
        <f t="shared" si="93"/>
        <v>-7.6335877862595417E-3</v>
      </c>
      <c r="R990">
        <f t="shared" si="94"/>
        <v>15600</v>
      </c>
      <c r="S990">
        <f t="shared" si="95"/>
        <v>2500</v>
      </c>
    </row>
    <row r="991" spans="1:19" x14ac:dyDescent="0.25">
      <c r="A991" s="12">
        <v>990</v>
      </c>
      <c r="B991" s="12" t="s">
        <v>293</v>
      </c>
      <c r="C991" s="18">
        <v>31677136896938</v>
      </c>
      <c r="D991" s="17">
        <v>43009.702293483795</v>
      </c>
      <c r="E991" s="23">
        <v>43010.477992245367</v>
      </c>
      <c r="F991" s="13" t="s">
        <v>302</v>
      </c>
      <c r="G991" s="25">
        <v>200</v>
      </c>
      <c r="H991" s="12" t="s">
        <v>114</v>
      </c>
      <c r="I991" s="12" t="s">
        <v>504</v>
      </c>
      <c r="J991" s="37">
        <f>INDEX('Bảng Giá'!$C$3:$H$18,MATCH('Raw Data'!P991,'Bảng Giá'!$B$3:$B$18,0),MATCH('Raw Data'!M991,'Bảng Giá'!$C$2:$H$2,0))</f>
        <v>13000</v>
      </c>
      <c r="K991" s="12">
        <v>13100</v>
      </c>
      <c r="L991" s="36">
        <f t="shared" si="90"/>
        <v>0.77569876157213002</v>
      </c>
      <c r="M991" t="str">
        <f>'References data'!H992</f>
        <v>Nội Tỉnh</v>
      </c>
      <c r="N991">
        <f t="shared" si="91"/>
        <v>0.2</v>
      </c>
      <c r="O991">
        <f t="shared" si="92"/>
        <v>-100</v>
      </c>
      <c r="P991" t="str">
        <f>IF(AND(N991&gt;0,N991&lt;=0.05),'Bảng Giá'!$B$3,IF(AND(N991&lt;=0.1,N991&gt;0.05),'Bảng Giá'!$B$4,IF(AND('Raw Data'!N991&gt;0.1,'Raw Data'!N991&lt;=0.25),'Bảng Giá'!$B$5,IF(AND('Raw Data'!N991&gt;0.25,'Raw Data'!N991&lt;=0.5),'Bảng Giá'!$B$6,IF(AND('Raw Data'!N991&gt;0.5,'Raw Data'!N991&lt;=1),'Bảng Giá'!$B$7,IF(AND('Raw Data'!N991&gt;1,'Raw Data'!N991&lt;=1.5),'Bảng Giá'!$B$8,IF(AND('Raw Data'!N991&gt;1.5,'Raw Data'!N991&lt;=2),'Bảng Giá'!$B$9,IF(AND('Raw Data'!N991&gt;2,'Raw Data'!N991&lt;=2.5),'Bảng Giá'!$B$10,IF(AND('Raw Data'!N991&gt;2.5,'Raw Data'!N991&lt;=3),'Bảng Giá'!$B$11,IF(AND('Raw Data'!N991&gt;3,'Raw Data'!N991&lt;=3.5),'Bảng Giá'!$B$12,IF(AND('Raw Data'!N991&gt;3.5,'Raw Data'!N991&lt;=4),'Bảng Giá'!$B$13,IF(AND('Raw Data'!N991&gt;4,'Raw Data'!N991&lt;=4.5),'Bảng Giá'!$B$14,IF(AND('Raw Data'!N991&gt;4.5,'Raw Data'!N991&lt;=5),'Bảng Giá'!$B$15,IF(AND('Raw Data'!N991&gt;5,'Raw Data'!N991&lt;=5.5),'Bảng Giá'!$B$16,IF(AND('Raw Data'!N991&gt;5.5,'Raw Data'!N991&lt;=6),'Bảng Giá'!$B$17,'Bảng Giá'!$B$18)))))))))))))))</f>
        <v>0.1&lt;x&lt;=0.25</v>
      </c>
      <c r="Q991" s="48">
        <f t="shared" si="93"/>
        <v>-7.6335877862595417E-3</v>
      </c>
      <c r="R991">
        <f t="shared" si="94"/>
        <v>15600</v>
      </c>
      <c r="S991">
        <f t="shared" si="95"/>
        <v>2500</v>
      </c>
    </row>
    <row r="992" spans="1:19" x14ac:dyDescent="0.25">
      <c r="A992" s="12">
        <v>991</v>
      </c>
      <c r="B992" s="12" t="s">
        <v>293</v>
      </c>
      <c r="C992" s="18">
        <v>31677136899780</v>
      </c>
      <c r="D992" s="17">
        <v>43009.702313113426</v>
      </c>
      <c r="E992" s="23">
        <v>43010.570727280094</v>
      </c>
      <c r="F992" s="13" t="s">
        <v>302</v>
      </c>
      <c r="G992" s="25">
        <v>400</v>
      </c>
      <c r="H992" s="12" t="s">
        <v>114</v>
      </c>
      <c r="I992" s="12" t="s">
        <v>504</v>
      </c>
      <c r="J992" s="37">
        <f>INDEX('Bảng Giá'!$C$3:$H$18,MATCH('Raw Data'!P992,'Bảng Giá'!$B$3:$B$18,0),MATCH('Raw Data'!M992,'Bảng Giá'!$C$2:$H$2,0))</f>
        <v>13000</v>
      </c>
      <c r="K992" s="12">
        <v>13100</v>
      </c>
      <c r="L992" s="36">
        <f t="shared" si="90"/>
        <v>0.86841416666720761</v>
      </c>
      <c r="M992" t="str">
        <f>'References data'!H993</f>
        <v>Nội Tỉnh</v>
      </c>
      <c r="N992">
        <f t="shared" si="91"/>
        <v>0.4</v>
      </c>
      <c r="O992">
        <f t="shared" si="92"/>
        <v>-100</v>
      </c>
      <c r="P992" t="str">
        <f>IF(AND(N992&gt;0,N992&lt;=0.05),'Bảng Giá'!$B$3,IF(AND(N992&lt;=0.1,N992&gt;0.05),'Bảng Giá'!$B$4,IF(AND('Raw Data'!N992&gt;0.1,'Raw Data'!N992&lt;=0.25),'Bảng Giá'!$B$5,IF(AND('Raw Data'!N992&gt;0.25,'Raw Data'!N992&lt;=0.5),'Bảng Giá'!$B$6,IF(AND('Raw Data'!N992&gt;0.5,'Raw Data'!N992&lt;=1),'Bảng Giá'!$B$7,IF(AND('Raw Data'!N992&gt;1,'Raw Data'!N992&lt;=1.5),'Bảng Giá'!$B$8,IF(AND('Raw Data'!N992&gt;1.5,'Raw Data'!N992&lt;=2),'Bảng Giá'!$B$9,IF(AND('Raw Data'!N992&gt;2,'Raw Data'!N992&lt;=2.5),'Bảng Giá'!$B$10,IF(AND('Raw Data'!N992&gt;2.5,'Raw Data'!N992&lt;=3),'Bảng Giá'!$B$11,IF(AND('Raw Data'!N992&gt;3,'Raw Data'!N992&lt;=3.5),'Bảng Giá'!$B$12,IF(AND('Raw Data'!N992&gt;3.5,'Raw Data'!N992&lt;=4),'Bảng Giá'!$B$13,IF(AND('Raw Data'!N992&gt;4,'Raw Data'!N992&lt;=4.5),'Bảng Giá'!$B$14,IF(AND('Raw Data'!N992&gt;4.5,'Raw Data'!N992&lt;=5),'Bảng Giá'!$B$15,IF(AND('Raw Data'!N992&gt;5,'Raw Data'!N992&lt;=5.5),'Bảng Giá'!$B$16,IF(AND('Raw Data'!N992&gt;5.5,'Raw Data'!N992&lt;=6),'Bảng Giá'!$B$17,'Bảng Giá'!$B$18)))))))))))))))</f>
        <v>0.25&lt;x&lt;=0.5</v>
      </c>
      <c r="Q992" s="48">
        <f t="shared" si="93"/>
        <v>-7.6335877862595417E-3</v>
      </c>
      <c r="R992">
        <f t="shared" si="94"/>
        <v>15600</v>
      </c>
      <c r="S992">
        <f t="shared" si="95"/>
        <v>2500</v>
      </c>
    </row>
    <row r="993" spans="1:19" x14ac:dyDescent="0.25">
      <c r="A993" s="12">
        <v>992</v>
      </c>
      <c r="B993" s="12" t="s">
        <v>293</v>
      </c>
      <c r="C993" s="18">
        <v>31677136899007</v>
      </c>
      <c r="D993" s="17">
        <v>43009.653502627312</v>
      </c>
      <c r="E993" s="23">
        <v>43010.471771412034</v>
      </c>
      <c r="F993" s="13" t="s">
        <v>302</v>
      </c>
      <c r="G993" s="25">
        <v>400</v>
      </c>
      <c r="H993" s="12" t="s">
        <v>114</v>
      </c>
      <c r="I993" s="12" t="s">
        <v>283</v>
      </c>
      <c r="J993" s="37">
        <f>INDEX('Bảng Giá'!$C$3:$H$18,MATCH('Raw Data'!P993,'Bảng Giá'!$B$3:$B$18,0),MATCH('Raw Data'!M993,'Bảng Giá'!$C$2:$H$2,0))</f>
        <v>13000</v>
      </c>
      <c r="K993" s="12">
        <v>13100</v>
      </c>
      <c r="L993" s="36">
        <f t="shared" si="90"/>
        <v>0.81826878472202225</v>
      </c>
      <c r="M993" t="str">
        <f>'References data'!H994</f>
        <v>Nội Tỉnh</v>
      </c>
      <c r="N993">
        <f t="shared" si="91"/>
        <v>0.4</v>
      </c>
      <c r="O993">
        <f t="shared" si="92"/>
        <v>-100</v>
      </c>
      <c r="P993" t="str">
        <f>IF(AND(N993&gt;0,N993&lt;=0.05),'Bảng Giá'!$B$3,IF(AND(N993&lt;=0.1,N993&gt;0.05),'Bảng Giá'!$B$4,IF(AND('Raw Data'!N993&gt;0.1,'Raw Data'!N993&lt;=0.25),'Bảng Giá'!$B$5,IF(AND('Raw Data'!N993&gt;0.25,'Raw Data'!N993&lt;=0.5),'Bảng Giá'!$B$6,IF(AND('Raw Data'!N993&gt;0.5,'Raw Data'!N993&lt;=1),'Bảng Giá'!$B$7,IF(AND('Raw Data'!N993&gt;1,'Raw Data'!N993&lt;=1.5),'Bảng Giá'!$B$8,IF(AND('Raw Data'!N993&gt;1.5,'Raw Data'!N993&lt;=2),'Bảng Giá'!$B$9,IF(AND('Raw Data'!N993&gt;2,'Raw Data'!N993&lt;=2.5),'Bảng Giá'!$B$10,IF(AND('Raw Data'!N993&gt;2.5,'Raw Data'!N993&lt;=3),'Bảng Giá'!$B$11,IF(AND('Raw Data'!N993&gt;3,'Raw Data'!N993&lt;=3.5),'Bảng Giá'!$B$12,IF(AND('Raw Data'!N993&gt;3.5,'Raw Data'!N993&lt;=4),'Bảng Giá'!$B$13,IF(AND('Raw Data'!N993&gt;4,'Raw Data'!N993&lt;=4.5),'Bảng Giá'!$B$14,IF(AND('Raw Data'!N993&gt;4.5,'Raw Data'!N993&lt;=5),'Bảng Giá'!$B$15,IF(AND('Raw Data'!N993&gt;5,'Raw Data'!N993&lt;=5.5),'Bảng Giá'!$B$16,IF(AND('Raw Data'!N993&gt;5.5,'Raw Data'!N993&lt;=6),'Bảng Giá'!$B$17,'Bảng Giá'!$B$18)))))))))))))))</f>
        <v>0.25&lt;x&lt;=0.5</v>
      </c>
      <c r="Q993" s="48">
        <f t="shared" si="93"/>
        <v>-7.6335877862595417E-3</v>
      </c>
      <c r="R993">
        <f t="shared" si="94"/>
        <v>15600</v>
      </c>
      <c r="S993">
        <f t="shared" si="95"/>
        <v>2500</v>
      </c>
    </row>
    <row r="994" spans="1:19" x14ac:dyDescent="0.25">
      <c r="A994" s="12">
        <v>993</v>
      </c>
      <c r="B994" s="12" t="s">
        <v>293</v>
      </c>
      <c r="C994" s="18">
        <v>31677136898165</v>
      </c>
      <c r="D994" s="17">
        <v>43009.653533946759</v>
      </c>
      <c r="E994" s="23">
        <v>43011.692472916664</v>
      </c>
      <c r="F994" s="13" t="s">
        <v>302</v>
      </c>
      <c r="G994" s="25">
        <v>550</v>
      </c>
      <c r="H994" s="12" t="s">
        <v>114</v>
      </c>
      <c r="I994" s="12" t="s">
        <v>121</v>
      </c>
      <c r="J994" s="37">
        <f>INDEX('Bảng Giá'!$C$3:$H$18,MATCH('Raw Data'!P994,'Bảng Giá'!$B$3:$B$18,0),MATCH('Raw Data'!M994,'Bảng Giá'!$C$2:$H$2,0))</f>
        <v>14000</v>
      </c>
      <c r="K994" s="12">
        <v>14100</v>
      </c>
      <c r="L994" s="36">
        <f t="shared" si="90"/>
        <v>2.0389389699048479</v>
      </c>
      <c r="M994" t="str">
        <f>'References data'!H995</f>
        <v>Nội Tỉnh</v>
      </c>
      <c r="N994">
        <f t="shared" si="91"/>
        <v>0.55000000000000004</v>
      </c>
      <c r="O994">
        <f t="shared" si="92"/>
        <v>-100</v>
      </c>
      <c r="P994" t="str">
        <f>IF(AND(N994&gt;0,N994&lt;=0.05),'Bảng Giá'!$B$3,IF(AND(N994&lt;=0.1,N994&gt;0.05),'Bảng Giá'!$B$4,IF(AND('Raw Data'!N994&gt;0.1,'Raw Data'!N994&lt;=0.25),'Bảng Giá'!$B$5,IF(AND('Raw Data'!N994&gt;0.25,'Raw Data'!N994&lt;=0.5),'Bảng Giá'!$B$6,IF(AND('Raw Data'!N994&gt;0.5,'Raw Data'!N994&lt;=1),'Bảng Giá'!$B$7,IF(AND('Raw Data'!N994&gt;1,'Raw Data'!N994&lt;=1.5),'Bảng Giá'!$B$8,IF(AND('Raw Data'!N994&gt;1.5,'Raw Data'!N994&lt;=2),'Bảng Giá'!$B$9,IF(AND('Raw Data'!N994&gt;2,'Raw Data'!N994&lt;=2.5),'Bảng Giá'!$B$10,IF(AND('Raw Data'!N994&gt;2.5,'Raw Data'!N994&lt;=3),'Bảng Giá'!$B$11,IF(AND('Raw Data'!N994&gt;3,'Raw Data'!N994&lt;=3.5),'Bảng Giá'!$B$12,IF(AND('Raw Data'!N994&gt;3.5,'Raw Data'!N994&lt;=4),'Bảng Giá'!$B$13,IF(AND('Raw Data'!N994&gt;4,'Raw Data'!N994&lt;=4.5),'Bảng Giá'!$B$14,IF(AND('Raw Data'!N994&gt;4.5,'Raw Data'!N994&lt;=5),'Bảng Giá'!$B$15,IF(AND('Raw Data'!N994&gt;5,'Raw Data'!N994&lt;=5.5),'Bảng Giá'!$B$16,IF(AND('Raw Data'!N994&gt;5.5,'Raw Data'!N994&lt;=6),'Bảng Giá'!$B$17,'Bảng Giá'!$B$18)))))))))))))))</f>
        <v>0.5&lt;x&lt;=1</v>
      </c>
      <c r="Q994" s="48">
        <f t="shared" si="93"/>
        <v>-7.0921985815602835E-3</v>
      </c>
      <c r="R994">
        <f t="shared" si="94"/>
        <v>16800</v>
      </c>
      <c r="S994">
        <f t="shared" si="95"/>
        <v>2700</v>
      </c>
    </row>
    <row r="995" spans="1:19" x14ac:dyDescent="0.25">
      <c r="A995" s="12">
        <v>994</v>
      </c>
      <c r="B995" s="12" t="s">
        <v>293</v>
      </c>
      <c r="C995" s="18">
        <v>31677136898617</v>
      </c>
      <c r="D995" s="17">
        <v>43009.67051087963</v>
      </c>
      <c r="E995" s="23">
        <v>43010.697502743053</v>
      </c>
      <c r="F995" s="13" t="s">
        <v>302</v>
      </c>
      <c r="G995" s="25">
        <v>340</v>
      </c>
      <c r="H995" s="12" t="s">
        <v>114</v>
      </c>
      <c r="I995" s="12" t="s">
        <v>109</v>
      </c>
      <c r="J995" s="37">
        <f>INDEX('Bảng Giá'!$C$3:$H$18,MATCH('Raw Data'!P995,'Bảng Giá'!$B$3:$B$18,0),MATCH('Raw Data'!M995,'Bảng Giá'!$C$2:$H$2,0))</f>
        <v>13000</v>
      </c>
      <c r="K995" s="12">
        <v>13100</v>
      </c>
      <c r="L995" s="36">
        <f t="shared" si="90"/>
        <v>1.026991863422154</v>
      </c>
      <c r="M995" t="str">
        <f>'References data'!H996</f>
        <v>Nội Tỉnh</v>
      </c>
      <c r="N995">
        <f t="shared" si="91"/>
        <v>0.34</v>
      </c>
      <c r="O995">
        <f t="shared" si="92"/>
        <v>-100</v>
      </c>
      <c r="P995" t="str">
        <f>IF(AND(N995&gt;0,N995&lt;=0.05),'Bảng Giá'!$B$3,IF(AND(N995&lt;=0.1,N995&gt;0.05),'Bảng Giá'!$B$4,IF(AND('Raw Data'!N995&gt;0.1,'Raw Data'!N995&lt;=0.25),'Bảng Giá'!$B$5,IF(AND('Raw Data'!N995&gt;0.25,'Raw Data'!N995&lt;=0.5),'Bảng Giá'!$B$6,IF(AND('Raw Data'!N995&gt;0.5,'Raw Data'!N995&lt;=1),'Bảng Giá'!$B$7,IF(AND('Raw Data'!N995&gt;1,'Raw Data'!N995&lt;=1.5),'Bảng Giá'!$B$8,IF(AND('Raw Data'!N995&gt;1.5,'Raw Data'!N995&lt;=2),'Bảng Giá'!$B$9,IF(AND('Raw Data'!N995&gt;2,'Raw Data'!N995&lt;=2.5),'Bảng Giá'!$B$10,IF(AND('Raw Data'!N995&gt;2.5,'Raw Data'!N995&lt;=3),'Bảng Giá'!$B$11,IF(AND('Raw Data'!N995&gt;3,'Raw Data'!N995&lt;=3.5),'Bảng Giá'!$B$12,IF(AND('Raw Data'!N995&gt;3.5,'Raw Data'!N995&lt;=4),'Bảng Giá'!$B$13,IF(AND('Raw Data'!N995&gt;4,'Raw Data'!N995&lt;=4.5),'Bảng Giá'!$B$14,IF(AND('Raw Data'!N995&gt;4.5,'Raw Data'!N995&lt;=5),'Bảng Giá'!$B$15,IF(AND('Raw Data'!N995&gt;5,'Raw Data'!N995&lt;=5.5),'Bảng Giá'!$B$16,IF(AND('Raw Data'!N995&gt;5.5,'Raw Data'!N995&lt;=6),'Bảng Giá'!$B$17,'Bảng Giá'!$B$18)))))))))))))))</f>
        <v>0.25&lt;x&lt;=0.5</v>
      </c>
      <c r="Q995" s="48">
        <f t="shared" si="93"/>
        <v>-7.6335877862595417E-3</v>
      </c>
      <c r="R995">
        <f t="shared" si="94"/>
        <v>15600</v>
      </c>
      <c r="S995">
        <f t="shared" si="95"/>
        <v>2500</v>
      </c>
    </row>
    <row r="996" spans="1:19" x14ac:dyDescent="0.25">
      <c r="A996" s="12">
        <v>995</v>
      </c>
      <c r="B996" s="12" t="s">
        <v>293</v>
      </c>
      <c r="C996" s="18">
        <v>31677136922620</v>
      </c>
      <c r="D996" s="17">
        <v>43017.9908</v>
      </c>
      <c r="E996" s="23">
        <v>43020.725193402781</v>
      </c>
      <c r="F996" s="13" t="s">
        <v>302</v>
      </c>
      <c r="G996" s="25">
        <v>450</v>
      </c>
      <c r="H996" s="12" t="s">
        <v>114</v>
      </c>
      <c r="I996" s="12" t="s">
        <v>283</v>
      </c>
      <c r="J996" s="37">
        <f>INDEX('Bảng Giá'!$C$3:$H$18,MATCH('Raw Data'!P996,'Bảng Giá'!$B$3:$B$18,0),MATCH('Raw Data'!M996,'Bảng Giá'!$C$2:$H$2,0))</f>
        <v>13000</v>
      </c>
      <c r="K996" s="12">
        <v>13100</v>
      </c>
      <c r="L996" s="36">
        <f t="shared" si="90"/>
        <v>2.7343934027812793</v>
      </c>
      <c r="M996" t="str">
        <f>'References data'!H997</f>
        <v>Nội Tỉnh</v>
      </c>
      <c r="N996">
        <f t="shared" si="91"/>
        <v>0.45</v>
      </c>
      <c r="O996">
        <f t="shared" si="92"/>
        <v>-100</v>
      </c>
      <c r="P996" t="str">
        <f>IF(AND(N996&gt;0,N996&lt;=0.05),'Bảng Giá'!$B$3,IF(AND(N996&lt;=0.1,N996&gt;0.05),'Bảng Giá'!$B$4,IF(AND('Raw Data'!N996&gt;0.1,'Raw Data'!N996&lt;=0.25),'Bảng Giá'!$B$5,IF(AND('Raw Data'!N996&gt;0.25,'Raw Data'!N996&lt;=0.5),'Bảng Giá'!$B$6,IF(AND('Raw Data'!N996&gt;0.5,'Raw Data'!N996&lt;=1),'Bảng Giá'!$B$7,IF(AND('Raw Data'!N996&gt;1,'Raw Data'!N996&lt;=1.5),'Bảng Giá'!$B$8,IF(AND('Raw Data'!N996&gt;1.5,'Raw Data'!N996&lt;=2),'Bảng Giá'!$B$9,IF(AND('Raw Data'!N996&gt;2,'Raw Data'!N996&lt;=2.5),'Bảng Giá'!$B$10,IF(AND('Raw Data'!N996&gt;2.5,'Raw Data'!N996&lt;=3),'Bảng Giá'!$B$11,IF(AND('Raw Data'!N996&gt;3,'Raw Data'!N996&lt;=3.5),'Bảng Giá'!$B$12,IF(AND('Raw Data'!N996&gt;3.5,'Raw Data'!N996&lt;=4),'Bảng Giá'!$B$13,IF(AND('Raw Data'!N996&gt;4,'Raw Data'!N996&lt;=4.5),'Bảng Giá'!$B$14,IF(AND('Raw Data'!N996&gt;4.5,'Raw Data'!N996&lt;=5),'Bảng Giá'!$B$15,IF(AND('Raw Data'!N996&gt;5,'Raw Data'!N996&lt;=5.5),'Bảng Giá'!$B$16,IF(AND('Raw Data'!N996&gt;5.5,'Raw Data'!N996&lt;=6),'Bảng Giá'!$B$17,'Bảng Giá'!$B$18)))))))))))))))</f>
        <v>0.25&lt;x&lt;=0.5</v>
      </c>
      <c r="Q996" s="48">
        <f t="shared" si="93"/>
        <v>-7.6335877862595417E-3</v>
      </c>
      <c r="R996">
        <f t="shared" si="94"/>
        <v>15600</v>
      </c>
      <c r="S996">
        <f t="shared" si="95"/>
        <v>2500</v>
      </c>
    </row>
    <row r="997" spans="1:19" x14ac:dyDescent="0.25">
      <c r="A997" s="12">
        <v>996</v>
      </c>
      <c r="B997" s="12" t="s">
        <v>293</v>
      </c>
      <c r="C997" s="18">
        <v>31677136897821</v>
      </c>
      <c r="D997" s="17">
        <v>43009.453701238424</v>
      </c>
      <c r="E997" s="23">
        <v>43010.684336423612</v>
      </c>
      <c r="F997" s="13" t="s">
        <v>302</v>
      </c>
      <c r="G997" s="25">
        <v>285</v>
      </c>
      <c r="H997" s="12" t="s">
        <v>114</v>
      </c>
      <c r="I997" s="12" t="s">
        <v>504</v>
      </c>
      <c r="J997" s="37">
        <f>INDEX('Bảng Giá'!$C$3:$H$18,MATCH('Raw Data'!P997,'Bảng Giá'!$B$3:$B$18,0),MATCH('Raw Data'!M997,'Bảng Giá'!$C$2:$H$2,0))</f>
        <v>13000</v>
      </c>
      <c r="K997" s="12">
        <v>13100</v>
      </c>
      <c r="L997" s="36">
        <f t="shared" si="90"/>
        <v>1.2306351851875661</v>
      </c>
      <c r="M997" t="str">
        <f>'References data'!H998</f>
        <v>Nội Tỉnh</v>
      </c>
      <c r="N997">
        <f t="shared" si="91"/>
        <v>0.28499999999999998</v>
      </c>
      <c r="O997">
        <f t="shared" si="92"/>
        <v>-100</v>
      </c>
      <c r="P997" t="str">
        <f>IF(AND(N997&gt;0,N997&lt;=0.05),'Bảng Giá'!$B$3,IF(AND(N997&lt;=0.1,N997&gt;0.05),'Bảng Giá'!$B$4,IF(AND('Raw Data'!N997&gt;0.1,'Raw Data'!N997&lt;=0.25),'Bảng Giá'!$B$5,IF(AND('Raw Data'!N997&gt;0.25,'Raw Data'!N997&lt;=0.5),'Bảng Giá'!$B$6,IF(AND('Raw Data'!N997&gt;0.5,'Raw Data'!N997&lt;=1),'Bảng Giá'!$B$7,IF(AND('Raw Data'!N997&gt;1,'Raw Data'!N997&lt;=1.5),'Bảng Giá'!$B$8,IF(AND('Raw Data'!N997&gt;1.5,'Raw Data'!N997&lt;=2),'Bảng Giá'!$B$9,IF(AND('Raw Data'!N997&gt;2,'Raw Data'!N997&lt;=2.5),'Bảng Giá'!$B$10,IF(AND('Raw Data'!N997&gt;2.5,'Raw Data'!N997&lt;=3),'Bảng Giá'!$B$11,IF(AND('Raw Data'!N997&gt;3,'Raw Data'!N997&lt;=3.5),'Bảng Giá'!$B$12,IF(AND('Raw Data'!N997&gt;3.5,'Raw Data'!N997&lt;=4),'Bảng Giá'!$B$13,IF(AND('Raw Data'!N997&gt;4,'Raw Data'!N997&lt;=4.5),'Bảng Giá'!$B$14,IF(AND('Raw Data'!N997&gt;4.5,'Raw Data'!N997&lt;=5),'Bảng Giá'!$B$15,IF(AND('Raw Data'!N997&gt;5,'Raw Data'!N997&lt;=5.5),'Bảng Giá'!$B$16,IF(AND('Raw Data'!N997&gt;5.5,'Raw Data'!N997&lt;=6),'Bảng Giá'!$B$17,'Bảng Giá'!$B$18)))))))))))))))</f>
        <v>0.25&lt;x&lt;=0.5</v>
      </c>
      <c r="Q997" s="48">
        <f t="shared" si="93"/>
        <v>-7.6335877862595417E-3</v>
      </c>
      <c r="R997">
        <f t="shared" si="94"/>
        <v>15600</v>
      </c>
      <c r="S997">
        <f t="shared" si="95"/>
        <v>2500</v>
      </c>
    </row>
    <row r="998" spans="1:19" x14ac:dyDescent="0.25">
      <c r="A998" s="12">
        <v>997</v>
      </c>
      <c r="B998" s="12" t="s">
        <v>293</v>
      </c>
      <c r="C998" s="18">
        <v>31677136916313</v>
      </c>
      <c r="D998" s="17">
        <v>43012.510350613426</v>
      </c>
      <c r="E998" s="23">
        <v>43014.510957986109</v>
      </c>
      <c r="F998" s="13" t="s">
        <v>302</v>
      </c>
      <c r="G998" s="25">
        <v>600</v>
      </c>
      <c r="H998" s="12" t="s">
        <v>114</v>
      </c>
      <c r="I998" s="12" t="s">
        <v>508</v>
      </c>
      <c r="J998" s="37">
        <f>INDEX('Bảng Giá'!$C$3:$H$18,MATCH('Raw Data'!P998,'Bảng Giá'!$B$3:$B$18,0),MATCH('Raw Data'!M998,'Bảng Giá'!$C$2:$H$2,0))</f>
        <v>14000</v>
      </c>
      <c r="K998" s="12">
        <v>14100</v>
      </c>
      <c r="L998" s="36">
        <f t="shared" si="90"/>
        <v>2.0006073726835893</v>
      </c>
      <c r="M998" t="str">
        <f>'References data'!H999</f>
        <v>Nội Tỉnh</v>
      </c>
      <c r="N998">
        <f t="shared" si="91"/>
        <v>0.6</v>
      </c>
      <c r="O998">
        <f t="shared" si="92"/>
        <v>-100</v>
      </c>
      <c r="P998" t="str">
        <f>IF(AND(N998&gt;0,N998&lt;=0.05),'Bảng Giá'!$B$3,IF(AND(N998&lt;=0.1,N998&gt;0.05),'Bảng Giá'!$B$4,IF(AND('Raw Data'!N998&gt;0.1,'Raw Data'!N998&lt;=0.25),'Bảng Giá'!$B$5,IF(AND('Raw Data'!N998&gt;0.25,'Raw Data'!N998&lt;=0.5),'Bảng Giá'!$B$6,IF(AND('Raw Data'!N998&gt;0.5,'Raw Data'!N998&lt;=1),'Bảng Giá'!$B$7,IF(AND('Raw Data'!N998&gt;1,'Raw Data'!N998&lt;=1.5),'Bảng Giá'!$B$8,IF(AND('Raw Data'!N998&gt;1.5,'Raw Data'!N998&lt;=2),'Bảng Giá'!$B$9,IF(AND('Raw Data'!N998&gt;2,'Raw Data'!N998&lt;=2.5),'Bảng Giá'!$B$10,IF(AND('Raw Data'!N998&gt;2.5,'Raw Data'!N998&lt;=3),'Bảng Giá'!$B$11,IF(AND('Raw Data'!N998&gt;3,'Raw Data'!N998&lt;=3.5),'Bảng Giá'!$B$12,IF(AND('Raw Data'!N998&gt;3.5,'Raw Data'!N998&lt;=4),'Bảng Giá'!$B$13,IF(AND('Raw Data'!N998&gt;4,'Raw Data'!N998&lt;=4.5),'Bảng Giá'!$B$14,IF(AND('Raw Data'!N998&gt;4.5,'Raw Data'!N998&lt;=5),'Bảng Giá'!$B$15,IF(AND('Raw Data'!N998&gt;5,'Raw Data'!N998&lt;=5.5),'Bảng Giá'!$B$16,IF(AND('Raw Data'!N998&gt;5.5,'Raw Data'!N998&lt;=6),'Bảng Giá'!$B$17,'Bảng Giá'!$B$18)))))))))))))))</f>
        <v>0.5&lt;x&lt;=1</v>
      </c>
      <c r="Q998" s="48">
        <f t="shared" si="93"/>
        <v>-7.0921985815602835E-3</v>
      </c>
      <c r="R998">
        <f t="shared" si="94"/>
        <v>16800</v>
      </c>
      <c r="S998">
        <f t="shared" si="95"/>
        <v>2700</v>
      </c>
    </row>
    <row r="999" spans="1:19" x14ac:dyDescent="0.25">
      <c r="A999" s="12">
        <v>998</v>
      </c>
      <c r="B999" s="12" t="s">
        <v>293</v>
      </c>
      <c r="C999" s="18">
        <v>31677136897476</v>
      </c>
      <c r="D999" s="17">
        <v>43009.471235532408</v>
      </c>
      <c r="E999" s="23">
        <v>43010.734123229166</v>
      </c>
      <c r="F999" s="13" t="s">
        <v>302</v>
      </c>
      <c r="G999" s="25">
        <v>790</v>
      </c>
      <c r="H999" s="12" t="s">
        <v>114</v>
      </c>
      <c r="I999" s="12" t="s">
        <v>112</v>
      </c>
      <c r="J999" s="37">
        <f>INDEX('Bảng Giá'!$C$3:$H$18,MATCH('Raw Data'!P999,'Bảng Giá'!$B$3:$B$18,0),MATCH('Raw Data'!M999,'Bảng Giá'!$C$2:$H$2,0))</f>
        <v>14000</v>
      </c>
      <c r="K999" s="12">
        <v>14100</v>
      </c>
      <c r="L999" s="36">
        <f t="shared" si="90"/>
        <v>1.2628876967573888</v>
      </c>
      <c r="M999" t="str">
        <f>'References data'!H1000</f>
        <v>Nội Tỉnh</v>
      </c>
      <c r="N999">
        <f t="shared" si="91"/>
        <v>0.79</v>
      </c>
      <c r="O999">
        <f t="shared" si="92"/>
        <v>-100</v>
      </c>
      <c r="P999" t="str">
        <f>IF(AND(N999&gt;0,N999&lt;=0.05),'Bảng Giá'!$B$3,IF(AND(N999&lt;=0.1,N999&gt;0.05),'Bảng Giá'!$B$4,IF(AND('Raw Data'!N999&gt;0.1,'Raw Data'!N999&lt;=0.25),'Bảng Giá'!$B$5,IF(AND('Raw Data'!N999&gt;0.25,'Raw Data'!N999&lt;=0.5),'Bảng Giá'!$B$6,IF(AND('Raw Data'!N999&gt;0.5,'Raw Data'!N999&lt;=1),'Bảng Giá'!$B$7,IF(AND('Raw Data'!N999&gt;1,'Raw Data'!N999&lt;=1.5),'Bảng Giá'!$B$8,IF(AND('Raw Data'!N999&gt;1.5,'Raw Data'!N999&lt;=2),'Bảng Giá'!$B$9,IF(AND('Raw Data'!N999&gt;2,'Raw Data'!N999&lt;=2.5),'Bảng Giá'!$B$10,IF(AND('Raw Data'!N999&gt;2.5,'Raw Data'!N999&lt;=3),'Bảng Giá'!$B$11,IF(AND('Raw Data'!N999&gt;3,'Raw Data'!N999&lt;=3.5),'Bảng Giá'!$B$12,IF(AND('Raw Data'!N999&gt;3.5,'Raw Data'!N999&lt;=4),'Bảng Giá'!$B$13,IF(AND('Raw Data'!N999&gt;4,'Raw Data'!N999&lt;=4.5),'Bảng Giá'!$B$14,IF(AND('Raw Data'!N999&gt;4.5,'Raw Data'!N999&lt;=5),'Bảng Giá'!$B$15,IF(AND('Raw Data'!N999&gt;5,'Raw Data'!N999&lt;=5.5),'Bảng Giá'!$B$16,IF(AND('Raw Data'!N999&gt;5.5,'Raw Data'!N999&lt;=6),'Bảng Giá'!$B$17,'Bảng Giá'!$B$18)))))))))))))))</f>
        <v>0.5&lt;x&lt;=1</v>
      </c>
      <c r="Q999" s="48">
        <f t="shared" si="93"/>
        <v>-7.0921985815602835E-3</v>
      </c>
      <c r="R999">
        <f t="shared" si="94"/>
        <v>16800</v>
      </c>
      <c r="S999">
        <f t="shared" si="95"/>
        <v>2700</v>
      </c>
    </row>
    <row r="1000" spans="1:19" x14ac:dyDescent="0.25">
      <c r="A1000" s="12">
        <v>999</v>
      </c>
      <c r="B1000" s="12" t="s">
        <v>293</v>
      </c>
      <c r="C1000" s="18">
        <v>31677136896525</v>
      </c>
      <c r="D1000" s="17">
        <v>43009.702298807868</v>
      </c>
      <c r="E1000" s="23">
        <v>43014.489263229167</v>
      </c>
      <c r="F1000" s="13" t="s">
        <v>302</v>
      </c>
      <c r="G1000" s="25">
        <v>400</v>
      </c>
      <c r="H1000" s="12" t="s">
        <v>114</v>
      </c>
      <c r="I1000" s="12" t="s">
        <v>286</v>
      </c>
      <c r="J1000" s="37">
        <f>INDEX('Bảng Giá'!$C$3:$H$18,MATCH('Raw Data'!P1000,'Bảng Giá'!$B$3:$B$18,0),MATCH('Raw Data'!M1000,'Bảng Giá'!$C$2:$H$2,0))</f>
        <v>13000</v>
      </c>
      <c r="K1000" s="12">
        <v>13100</v>
      </c>
      <c r="L1000" s="36">
        <f t="shared" si="90"/>
        <v>4.7869644212987623</v>
      </c>
      <c r="M1000" t="str">
        <f>'References data'!H1001</f>
        <v>Nội Tỉnh</v>
      </c>
      <c r="N1000">
        <f t="shared" si="91"/>
        <v>0.4</v>
      </c>
      <c r="O1000">
        <f t="shared" si="92"/>
        <v>-100</v>
      </c>
      <c r="P1000" t="str">
        <f>IF(AND(N1000&gt;0,N1000&lt;=0.05),'Bảng Giá'!$B$3,IF(AND(N1000&lt;=0.1,N1000&gt;0.05),'Bảng Giá'!$B$4,IF(AND('Raw Data'!N1000&gt;0.1,'Raw Data'!N1000&lt;=0.25),'Bảng Giá'!$B$5,IF(AND('Raw Data'!N1000&gt;0.25,'Raw Data'!N1000&lt;=0.5),'Bảng Giá'!$B$6,IF(AND('Raw Data'!N1000&gt;0.5,'Raw Data'!N1000&lt;=1),'Bảng Giá'!$B$7,IF(AND('Raw Data'!N1000&gt;1,'Raw Data'!N1000&lt;=1.5),'Bảng Giá'!$B$8,IF(AND('Raw Data'!N1000&gt;1.5,'Raw Data'!N1000&lt;=2),'Bảng Giá'!$B$9,IF(AND('Raw Data'!N1000&gt;2,'Raw Data'!N1000&lt;=2.5),'Bảng Giá'!$B$10,IF(AND('Raw Data'!N1000&gt;2.5,'Raw Data'!N1000&lt;=3),'Bảng Giá'!$B$11,IF(AND('Raw Data'!N1000&gt;3,'Raw Data'!N1000&lt;=3.5),'Bảng Giá'!$B$12,IF(AND('Raw Data'!N1000&gt;3.5,'Raw Data'!N1000&lt;=4),'Bảng Giá'!$B$13,IF(AND('Raw Data'!N1000&gt;4,'Raw Data'!N1000&lt;=4.5),'Bảng Giá'!$B$14,IF(AND('Raw Data'!N1000&gt;4.5,'Raw Data'!N1000&lt;=5),'Bảng Giá'!$B$15,IF(AND('Raw Data'!N1000&gt;5,'Raw Data'!N1000&lt;=5.5),'Bảng Giá'!$B$16,IF(AND('Raw Data'!N1000&gt;5.5,'Raw Data'!N1000&lt;=6),'Bảng Giá'!$B$17,'Bảng Giá'!$B$18)))))))))))))))</f>
        <v>0.25&lt;x&lt;=0.5</v>
      </c>
      <c r="Q1000" s="48">
        <f t="shared" si="93"/>
        <v>-7.6335877862595417E-3</v>
      </c>
      <c r="R1000">
        <f t="shared" si="94"/>
        <v>15600</v>
      </c>
      <c r="S1000">
        <f t="shared" si="95"/>
        <v>2500</v>
      </c>
    </row>
    <row r="1001" spans="1:19" x14ac:dyDescent="0.25">
      <c r="A1001" s="12">
        <v>1000</v>
      </c>
      <c r="B1001" s="12" t="s">
        <v>293</v>
      </c>
      <c r="C1001" s="18">
        <v>31677136921419</v>
      </c>
      <c r="D1001" s="17">
        <v>43017.91278885417</v>
      </c>
      <c r="E1001" s="23">
        <v>43019.562930902779</v>
      </c>
      <c r="F1001" s="13" t="s">
        <v>302</v>
      </c>
      <c r="G1001" s="25">
        <v>1000</v>
      </c>
      <c r="H1001" s="12" t="s">
        <v>114</v>
      </c>
      <c r="I1001" s="12" t="s">
        <v>504</v>
      </c>
      <c r="J1001" s="37">
        <f>INDEX('Bảng Giá'!$C$3:$H$18,MATCH('Raw Data'!P1001,'Bảng Giá'!$B$3:$B$18,0),MATCH('Raw Data'!M1001,'Bảng Giá'!$C$2:$H$2,0))</f>
        <v>14000</v>
      </c>
      <c r="K1001" s="12">
        <v>14700</v>
      </c>
      <c r="L1001" s="36">
        <f t="shared" si="90"/>
        <v>1.6501420486092684</v>
      </c>
      <c r="M1001" t="str">
        <f>'References data'!H1002</f>
        <v>Nội Tỉnh</v>
      </c>
      <c r="N1001">
        <f t="shared" si="91"/>
        <v>1</v>
      </c>
      <c r="O1001">
        <f t="shared" si="92"/>
        <v>-700</v>
      </c>
      <c r="P1001" t="str">
        <f>IF(AND(N1001&gt;0,N1001&lt;=0.05),'Bảng Giá'!$B$3,IF(AND(N1001&lt;=0.1,N1001&gt;0.05),'Bảng Giá'!$B$4,IF(AND('Raw Data'!N1001&gt;0.1,'Raw Data'!N1001&lt;=0.25),'Bảng Giá'!$B$5,IF(AND('Raw Data'!N1001&gt;0.25,'Raw Data'!N1001&lt;=0.5),'Bảng Giá'!$B$6,IF(AND('Raw Data'!N1001&gt;0.5,'Raw Data'!N1001&lt;=1),'Bảng Giá'!$B$7,IF(AND('Raw Data'!N1001&gt;1,'Raw Data'!N1001&lt;=1.5),'Bảng Giá'!$B$8,IF(AND('Raw Data'!N1001&gt;1.5,'Raw Data'!N1001&lt;=2),'Bảng Giá'!$B$9,IF(AND('Raw Data'!N1001&gt;2,'Raw Data'!N1001&lt;=2.5),'Bảng Giá'!$B$10,IF(AND('Raw Data'!N1001&gt;2.5,'Raw Data'!N1001&lt;=3),'Bảng Giá'!$B$11,IF(AND('Raw Data'!N1001&gt;3,'Raw Data'!N1001&lt;=3.5),'Bảng Giá'!$B$12,IF(AND('Raw Data'!N1001&gt;3.5,'Raw Data'!N1001&lt;=4),'Bảng Giá'!$B$13,IF(AND('Raw Data'!N1001&gt;4,'Raw Data'!N1001&lt;=4.5),'Bảng Giá'!$B$14,IF(AND('Raw Data'!N1001&gt;4.5,'Raw Data'!N1001&lt;=5),'Bảng Giá'!$B$15,IF(AND('Raw Data'!N1001&gt;5,'Raw Data'!N1001&lt;=5.5),'Bảng Giá'!$B$16,IF(AND('Raw Data'!N1001&gt;5.5,'Raw Data'!N1001&lt;=6),'Bảng Giá'!$B$17,'Bảng Giá'!$B$18)))))))))))))))</f>
        <v>0.5&lt;x&lt;=1</v>
      </c>
      <c r="Q1001" s="48">
        <f t="shared" si="93"/>
        <v>-4.7619047619047616E-2</v>
      </c>
      <c r="R1001">
        <f t="shared" si="94"/>
        <v>16800</v>
      </c>
      <c r="S1001">
        <f t="shared" si="95"/>
        <v>2100</v>
      </c>
    </row>
    <row r="1002" spans="1:19" x14ac:dyDescent="0.25">
      <c r="A1002" s="12">
        <v>1001</v>
      </c>
      <c r="B1002" s="12" t="s">
        <v>293</v>
      </c>
      <c r="C1002" s="18">
        <v>31677136939683</v>
      </c>
      <c r="D1002" s="17">
        <v>43015.721417708337</v>
      </c>
      <c r="E1002" s="23">
        <v>43017.508820914351</v>
      </c>
      <c r="F1002" s="13" t="s">
        <v>302</v>
      </c>
      <c r="G1002" s="25">
        <v>1500</v>
      </c>
      <c r="H1002" s="12" t="s">
        <v>114</v>
      </c>
      <c r="I1002" s="12" t="s">
        <v>286</v>
      </c>
      <c r="J1002" s="37">
        <f>INDEX('Bảng Giá'!$C$3:$H$18,MATCH('Raw Data'!P1002,'Bảng Giá'!$B$3:$B$18,0),MATCH('Raw Data'!M1002,'Bảng Giá'!$C$2:$H$2,0))</f>
        <v>14500</v>
      </c>
      <c r="K1002" s="12">
        <v>16200</v>
      </c>
      <c r="L1002" s="36">
        <f t="shared" si="90"/>
        <v>1.7874032060135505</v>
      </c>
      <c r="M1002" t="str">
        <f>'References data'!H1003</f>
        <v>Nội Tỉnh</v>
      </c>
      <c r="N1002">
        <f t="shared" si="91"/>
        <v>1.5</v>
      </c>
      <c r="O1002">
        <f t="shared" si="92"/>
        <v>-1700</v>
      </c>
      <c r="P1002" t="str">
        <f>IF(AND(N1002&gt;0,N1002&lt;=0.05),'Bảng Giá'!$B$3,IF(AND(N1002&lt;=0.1,N1002&gt;0.05),'Bảng Giá'!$B$4,IF(AND('Raw Data'!N1002&gt;0.1,'Raw Data'!N1002&lt;=0.25),'Bảng Giá'!$B$5,IF(AND('Raw Data'!N1002&gt;0.25,'Raw Data'!N1002&lt;=0.5),'Bảng Giá'!$B$6,IF(AND('Raw Data'!N1002&gt;0.5,'Raw Data'!N1002&lt;=1),'Bảng Giá'!$B$7,IF(AND('Raw Data'!N1002&gt;1,'Raw Data'!N1002&lt;=1.5),'Bảng Giá'!$B$8,IF(AND('Raw Data'!N1002&gt;1.5,'Raw Data'!N1002&lt;=2),'Bảng Giá'!$B$9,IF(AND('Raw Data'!N1002&gt;2,'Raw Data'!N1002&lt;=2.5),'Bảng Giá'!$B$10,IF(AND('Raw Data'!N1002&gt;2.5,'Raw Data'!N1002&lt;=3),'Bảng Giá'!$B$11,IF(AND('Raw Data'!N1002&gt;3,'Raw Data'!N1002&lt;=3.5),'Bảng Giá'!$B$12,IF(AND('Raw Data'!N1002&gt;3.5,'Raw Data'!N1002&lt;=4),'Bảng Giá'!$B$13,IF(AND('Raw Data'!N1002&gt;4,'Raw Data'!N1002&lt;=4.5),'Bảng Giá'!$B$14,IF(AND('Raw Data'!N1002&gt;4.5,'Raw Data'!N1002&lt;=5),'Bảng Giá'!$B$15,IF(AND('Raw Data'!N1002&gt;5,'Raw Data'!N1002&lt;=5.5),'Bảng Giá'!$B$16,IF(AND('Raw Data'!N1002&gt;5.5,'Raw Data'!N1002&lt;=6),'Bảng Giá'!$B$17,'Bảng Giá'!$B$18)))))))))))))))</f>
        <v>1&lt;x&lt;=1.5</v>
      </c>
      <c r="Q1002" s="48">
        <f t="shared" si="93"/>
        <v>-0.10493827160493827</v>
      </c>
      <c r="R1002">
        <f t="shared" si="94"/>
        <v>17400</v>
      </c>
      <c r="S1002">
        <f t="shared" si="95"/>
        <v>1200</v>
      </c>
    </row>
    <row r="1003" spans="1:19" x14ac:dyDescent="0.25">
      <c r="A1003" s="12">
        <v>1002</v>
      </c>
      <c r="B1003" s="12" t="s">
        <v>293</v>
      </c>
      <c r="C1003" s="18">
        <v>31676000441961</v>
      </c>
      <c r="D1003" s="17">
        <v>43012.572318865743</v>
      </c>
      <c r="E1003" s="23">
        <v>43013.722935185186</v>
      </c>
      <c r="F1003" s="13" t="s">
        <v>302</v>
      </c>
      <c r="G1003" s="25">
        <v>300</v>
      </c>
      <c r="H1003" s="12" t="s">
        <v>114</v>
      </c>
      <c r="I1003" s="12" t="s">
        <v>112</v>
      </c>
      <c r="J1003" s="37">
        <f>INDEX('Bảng Giá'!$C$3:$H$18,MATCH('Raw Data'!P1003,'Bảng Giá'!$B$3:$B$18,0),MATCH('Raw Data'!M1003,'Bảng Giá'!$C$2:$H$2,0))</f>
        <v>13000</v>
      </c>
      <c r="K1003" s="12">
        <v>13100</v>
      </c>
      <c r="L1003" s="36">
        <f t="shared" si="90"/>
        <v>1.1506163194426335</v>
      </c>
      <c r="M1003" t="str">
        <f>'References data'!H1004</f>
        <v>Nội Tỉnh</v>
      </c>
      <c r="N1003">
        <f t="shared" si="91"/>
        <v>0.3</v>
      </c>
      <c r="O1003">
        <f t="shared" si="92"/>
        <v>-100</v>
      </c>
      <c r="P1003" t="str">
        <f>IF(AND(N1003&gt;0,N1003&lt;=0.05),'Bảng Giá'!$B$3,IF(AND(N1003&lt;=0.1,N1003&gt;0.05),'Bảng Giá'!$B$4,IF(AND('Raw Data'!N1003&gt;0.1,'Raw Data'!N1003&lt;=0.25),'Bảng Giá'!$B$5,IF(AND('Raw Data'!N1003&gt;0.25,'Raw Data'!N1003&lt;=0.5),'Bảng Giá'!$B$6,IF(AND('Raw Data'!N1003&gt;0.5,'Raw Data'!N1003&lt;=1),'Bảng Giá'!$B$7,IF(AND('Raw Data'!N1003&gt;1,'Raw Data'!N1003&lt;=1.5),'Bảng Giá'!$B$8,IF(AND('Raw Data'!N1003&gt;1.5,'Raw Data'!N1003&lt;=2),'Bảng Giá'!$B$9,IF(AND('Raw Data'!N1003&gt;2,'Raw Data'!N1003&lt;=2.5),'Bảng Giá'!$B$10,IF(AND('Raw Data'!N1003&gt;2.5,'Raw Data'!N1003&lt;=3),'Bảng Giá'!$B$11,IF(AND('Raw Data'!N1003&gt;3,'Raw Data'!N1003&lt;=3.5),'Bảng Giá'!$B$12,IF(AND('Raw Data'!N1003&gt;3.5,'Raw Data'!N1003&lt;=4),'Bảng Giá'!$B$13,IF(AND('Raw Data'!N1003&gt;4,'Raw Data'!N1003&lt;=4.5),'Bảng Giá'!$B$14,IF(AND('Raw Data'!N1003&gt;4.5,'Raw Data'!N1003&lt;=5),'Bảng Giá'!$B$15,IF(AND('Raw Data'!N1003&gt;5,'Raw Data'!N1003&lt;=5.5),'Bảng Giá'!$B$16,IF(AND('Raw Data'!N1003&gt;5.5,'Raw Data'!N1003&lt;=6),'Bảng Giá'!$B$17,'Bảng Giá'!$B$18)))))))))))))))</f>
        <v>0.25&lt;x&lt;=0.5</v>
      </c>
      <c r="Q1003" s="48">
        <f t="shared" si="93"/>
        <v>-7.6335877862595417E-3</v>
      </c>
      <c r="R1003">
        <f t="shared" si="94"/>
        <v>15600</v>
      </c>
      <c r="S1003">
        <f t="shared" si="95"/>
        <v>2500</v>
      </c>
    </row>
    <row r="1004" spans="1:19" x14ac:dyDescent="0.25">
      <c r="A1004" s="12">
        <v>1003</v>
      </c>
      <c r="B1004" s="12" t="s">
        <v>293</v>
      </c>
      <c r="C1004" s="18">
        <v>31677136910258</v>
      </c>
      <c r="D1004" s="17">
        <v>43010.72613116898</v>
      </c>
      <c r="E1004" s="23">
        <v>43011.619056979165</v>
      </c>
      <c r="F1004" s="13" t="s">
        <v>302</v>
      </c>
      <c r="G1004" s="25">
        <v>750</v>
      </c>
      <c r="H1004" s="12" t="s">
        <v>114</v>
      </c>
      <c r="I1004" s="12" t="s">
        <v>509</v>
      </c>
      <c r="J1004" s="37">
        <f>INDEX('Bảng Giá'!$C$3:$H$18,MATCH('Raw Data'!P1004,'Bảng Giá'!$B$3:$B$18,0),MATCH('Raw Data'!M1004,'Bảng Giá'!$C$2:$H$2,0))</f>
        <v>14000</v>
      </c>
      <c r="K1004" s="12">
        <v>14100</v>
      </c>
      <c r="L1004" s="36">
        <f t="shared" si="90"/>
        <v>0.89292581018526107</v>
      </c>
      <c r="M1004" t="str">
        <f>'References data'!H1005</f>
        <v>Nội Tỉnh</v>
      </c>
      <c r="N1004">
        <f t="shared" si="91"/>
        <v>0.75</v>
      </c>
      <c r="O1004">
        <f t="shared" si="92"/>
        <v>-100</v>
      </c>
      <c r="P1004" t="str">
        <f>IF(AND(N1004&gt;0,N1004&lt;=0.05),'Bảng Giá'!$B$3,IF(AND(N1004&lt;=0.1,N1004&gt;0.05),'Bảng Giá'!$B$4,IF(AND('Raw Data'!N1004&gt;0.1,'Raw Data'!N1004&lt;=0.25),'Bảng Giá'!$B$5,IF(AND('Raw Data'!N1004&gt;0.25,'Raw Data'!N1004&lt;=0.5),'Bảng Giá'!$B$6,IF(AND('Raw Data'!N1004&gt;0.5,'Raw Data'!N1004&lt;=1),'Bảng Giá'!$B$7,IF(AND('Raw Data'!N1004&gt;1,'Raw Data'!N1004&lt;=1.5),'Bảng Giá'!$B$8,IF(AND('Raw Data'!N1004&gt;1.5,'Raw Data'!N1004&lt;=2),'Bảng Giá'!$B$9,IF(AND('Raw Data'!N1004&gt;2,'Raw Data'!N1004&lt;=2.5),'Bảng Giá'!$B$10,IF(AND('Raw Data'!N1004&gt;2.5,'Raw Data'!N1004&lt;=3),'Bảng Giá'!$B$11,IF(AND('Raw Data'!N1004&gt;3,'Raw Data'!N1004&lt;=3.5),'Bảng Giá'!$B$12,IF(AND('Raw Data'!N1004&gt;3.5,'Raw Data'!N1004&lt;=4),'Bảng Giá'!$B$13,IF(AND('Raw Data'!N1004&gt;4,'Raw Data'!N1004&lt;=4.5),'Bảng Giá'!$B$14,IF(AND('Raw Data'!N1004&gt;4.5,'Raw Data'!N1004&lt;=5),'Bảng Giá'!$B$15,IF(AND('Raw Data'!N1004&gt;5,'Raw Data'!N1004&lt;=5.5),'Bảng Giá'!$B$16,IF(AND('Raw Data'!N1004&gt;5.5,'Raw Data'!N1004&lt;=6),'Bảng Giá'!$B$17,'Bảng Giá'!$B$18)))))))))))))))</f>
        <v>0.5&lt;x&lt;=1</v>
      </c>
      <c r="Q1004" s="48">
        <f t="shared" si="93"/>
        <v>-7.0921985815602835E-3</v>
      </c>
      <c r="R1004">
        <f t="shared" si="94"/>
        <v>16800</v>
      </c>
      <c r="S1004">
        <f t="shared" si="95"/>
        <v>2700</v>
      </c>
    </row>
    <row r="1005" spans="1:19" x14ac:dyDescent="0.25">
      <c r="A1005" s="12">
        <v>1004</v>
      </c>
      <c r="B1005" s="12" t="s">
        <v>293</v>
      </c>
      <c r="C1005" s="18">
        <v>31677136909017</v>
      </c>
      <c r="D1005" s="17">
        <v>43010.503447650466</v>
      </c>
      <c r="E1005" s="23">
        <v>43011.768733761572</v>
      </c>
      <c r="F1005" s="12" t="s">
        <v>321</v>
      </c>
      <c r="G1005" s="25">
        <v>450</v>
      </c>
      <c r="H1005" s="12" t="s">
        <v>114</v>
      </c>
      <c r="I1005" s="12" t="s">
        <v>283</v>
      </c>
      <c r="J1005" s="37">
        <f>INDEX('Bảng Giá'!$C$3:$H$18,MATCH('Raw Data'!P1005,'Bảng Giá'!$B$3:$B$18,0),MATCH('Raw Data'!M1005,'Bảng Giá'!$C$2:$H$2,0))</f>
        <v>13000</v>
      </c>
      <c r="K1005" s="12">
        <v>13100</v>
      </c>
      <c r="L1005" s="36">
        <f t="shared" si="90"/>
        <v>1.2652861111055245</v>
      </c>
      <c r="M1005" t="str">
        <f>'References data'!H1006</f>
        <v>Nội Tỉnh</v>
      </c>
      <c r="N1005">
        <f t="shared" si="91"/>
        <v>0.45</v>
      </c>
      <c r="O1005">
        <f t="shared" si="92"/>
        <v>-100</v>
      </c>
      <c r="P1005" t="str">
        <f>IF(AND(N1005&gt;0,N1005&lt;=0.05),'Bảng Giá'!$B$3,IF(AND(N1005&lt;=0.1,N1005&gt;0.05),'Bảng Giá'!$B$4,IF(AND('Raw Data'!N1005&gt;0.1,'Raw Data'!N1005&lt;=0.25),'Bảng Giá'!$B$5,IF(AND('Raw Data'!N1005&gt;0.25,'Raw Data'!N1005&lt;=0.5),'Bảng Giá'!$B$6,IF(AND('Raw Data'!N1005&gt;0.5,'Raw Data'!N1005&lt;=1),'Bảng Giá'!$B$7,IF(AND('Raw Data'!N1005&gt;1,'Raw Data'!N1005&lt;=1.5),'Bảng Giá'!$B$8,IF(AND('Raw Data'!N1005&gt;1.5,'Raw Data'!N1005&lt;=2),'Bảng Giá'!$B$9,IF(AND('Raw Data'!N1005&gt;2,'Raw Data'!N1005&lt;=2.5),'Bảng Giá'!$B$10,IF(AND('Raw Data'!N1005&gt;2.5,'Raw Data'!N1005&lt;=3),'Bảng Giá'!$B$11,IF(AND('Raw Data'!N1005&gt;3,'Raw Data'!N1005&lt;=3.5),'Bảng Giá'!$B$12,IF(AND('Raw Data'!N1005&gt;3.5,'Raw Data'!N1005&lt;=4),'Bảng Giá'!$B$13,IF(AND('Raw Data'!N1005&gt;4,'Raw Data'!N1005&lt;=4.5),'Bảng Giá'!$B$14,IF(AND('Raw Data'!N1005&gt;4.5,'Raw Data'!N1005&lt;=5),'Bảng Giá'!$B$15,IF(AND('Raw Data'!N1005&gt;5,'Raw Data'!N1005&lt;=5.5),'Bảng Giá'!$B$16,IF(AND('Raw Data'!N1005&gt;5.5,'Raw Data'!N1005&lt;=6),'Bảng Giá'!$B$17,'Bảng Giá'!$B$18)))))))))))))))</f>
        <v>0.25&lt;x&lt;=0.5</v>
      </c>
      <c r="Q1005" s="48">
        <f t="shared" si="93"/>
        <v>-7.6335877862595417E-3</v>
      </c>
      <c r="R1005">
        <f t="shared" si="94"/>
        <v>15600</v>
      </c>
      <c r="S1005">
        <f t="shared" si="95"/>
        <v>2500</v>
      </c>
    </row>
    <row r="1006" spans="1:19" x14ac:dyDescent="0.25">
      <c r="A1006" s="12">
        <v>1005</v>
      </c>
      <c r="B1006" s="12" t="s">
        <v>293</v>
      </c>
      <c r="C1006" s="18">
        <v>31677136908957</v>
      </c>
      <c r="D1006" s="17">
        <v>43010.618155474534</v>
      </c>
      <c r="E1006" s="23">
        <v>43011.67954853009</v>
      </c>
      <c r="F1006" s="13" t="s">
        <v>302</v>
      </c>
      <c r="G1006" s="25">
        <v>200</v>
      </c>
      <c r="H1006" s="12" t="s">
        <v>114</v>
      </c>
      <c r="I1006" s="12" t="s">
        <v>510</v>
      </c>
      <c r="J1006" s="37">
        <f>INDEX('Bảng Giá'!$C$3:$H$18,MATCH('Raw Data'!P1006,'Bảng Giá'!$B$3:$B$18,0),MATCH('Raw Data'!M1006,'Bảng Giá'!$C$2:$H$2,0))</f>
        <v>13000</v>
      </c>
      <c r="K1006" s="12">
        <v>13100</v>
      </c>
      <c r="L1006" s="36">
        <f t="shared" si="90"/>
        <v>1.0613930555555271</v>
      </c>
      <c r="M1006" t="str">
        <f>'References data'!H1007</f>
        <v>Nội Tỉnh</v>
      </c>
      <c r="N1006">
        <f t="shared" si="91"/>
        <v>0.2</v>
      </c>
      <c r="O1006">
        <f t="shared" si="92"/>
        <v>-100</v>
      </c>
      <c r="P1006" t="str">
        <f>IF(AND(N1006&gt;0,N1006&lt;=0.05),'Bảng Giá'!$B$3,IF(AND(N1006&lt;=0.1,N1006&gt;0.05),'Bảng Giá'!$B$4,IF(AND('Raw Data'!N1006&gt;0.1,'Raw Data'!N1006&lt;=0.25),'Bảng Giá'!$B$5,IF(AND('Raw Data'!N1006&gt;0.25,'Raw Data'!N1006&lt;=0.5),'Bảng Giá'!$B$6,IF(AND('Raw Data'!N1006&gt;0.5,'Raw Data'!N1006&lt;=1),'Bảng Giá'!$B$7,IF(AND('Raw Data'!N1006&gt;1,'Raw Data'!N1006&lt;=1.5),'Bảng Giá'!$B$8,IF(AND('Raw Data'!N1006&gt;1.5,'Raw Data'!N1006&lt;=2),'Bảng Giá'!$B$9,IF(AND('Raw Data'!N1006&gt;2,'Raw Data'!N1006&lt;=2.5),'Bảng Giá'!$B$10,IF(AND('Raw Data'!N1006&gt;2.5,'Raw Data'!N1006&lt;=3),'Bảng Giá'!$B$11,IF(AND('Raw Data'!N1006&gt;3,'Raw Data'!N1006&lt;=3.5),'Bảng Giá'!$B$12,IF(AND('Raw Data'!N1006&gt;3.5,'Raw Data'!N1006&lt;=4),'Bảng Giá'!$B$13,IF(AND('Raw Data'!N1006&gt;4,'Raw Data'!N1006&lt;=4.5),'Bảng Giá'!$B$14,IF(AND('Raw Data'!N1006&gt;4.5,'Raw Data'!N1006&lt;=5),'Bảng Giá'!$B$15,IF(AND('Raw Data'!N1006&gt;5,'Raw Data'!N1006&lt;=5.5),'Bảng Giá'!$B$16,IF(AND('Raw Data'!N1006&gt;5.5,'Raw Data'!N1006&lt;=6),'Bảng Giá'!$B$17,'Bảng Giá'!$B$18)))))))))))))))</f>
        <v>0.1&lt;x&lt;=0.25</v>
      </c>
      <c r="Q1006" s="48">
        <f t="shared" si="93"/>
        <v>-7.6335877862595417E-3</v>
      </c>
      <c r="R1006">
        <f t="shared" si="94"/>
        <v>15600</v>
      </c>
      <c r="S1006">
        <f t="shared" si="95"/>
        <v>2500</v>
      </c>
    </row>
    <row r="1007" spans="1:19" x14ac:dyDescent="0.25">
      <c r="A1007" s="12">
        <v>1006</v>
      </c>
      <c r="B1007" s="12" t="s">
        <v>293</v>
      </c>
      <c r="C1007" s="18">
        <v>31677136896731</v>
      </c>
      <c r="D1007" s="17">
        <v>43009.471319675926</v>
      </c>
      <c r="E1007" s="23">
        <v>43010.477649502318</v>
      </c>
      <c r="F1007" s="13" t="s">
        <v>302</v>
      </c>
      <c r="G1007" s="25">
        <v>300</v>
      </c>
      <c r="H1007" s="12" t="s">
        <v>114</v>
      </c>
      <c r="I1007" s="12" t="s">
        <v>510</v>
      </c>
      <c r="J1007" s="37">
        <f>INDEX('Bảng Giá'!$C$3:$H$18,MATCH('Raw Data'!P1007,'Bảng Giá'!$B$3:$B$18,0),MATCH('Raw Data'!M1007,'Bảng Giá'!$C$2:$H$2,0))</f>
        <v>13000</v>
      </c>
      <c r="K1007" s="12">
        <v>13100</v>
      </c>
      <c r="L1007" s="36">
        <f t="shared" si="90"/>
        <v>1.0063298263921752</v>
      </c>
      <c r="M1007" t="str">
        <f>'References data'!H1008</f>
        <v>Nội Tỉnh</v>
      </c>
      <c r="N1007">
        <f t="shared" si="91"/>
        <v>0.3</v>
      </c>
      <c r="O1007">
        <f t="shared" si="92"/>
        <v>-100</v>
      </c>
      <c r="P1007" t="str">
        <f>IF(AND(N1007&gt;0,N1007&lt;=0.05),'Bảng Giá'!$B$3,IF(AND(N1007&lt;=0.1,N1007&gt;0.05),'Bảng Giá'!$B$4,IF(AND('Raw Data'!N1007&gt;0.1,'Raw Data'!N1007&lt;=0.25),'Bảng Giá'!$B$5,IF(AND('Raw Data'!N1007&gt;0.25,'Raw Data'!N1007&lt;=0.5),'Bảng Giá'!$B$6,IF(AND('Raw Data'!N1007&gt;0.5,'Raw Data'!N1007&lt;=1),'Bảng Giá'!$B$7,IF(AND('Raw Data'!N1007&gt;1,'Raw Data'!N1007&lt;=1.5),'Bảng Giá'!$B$8,IF(AND('Raw Data'!N1007&gt;1.5,'Raw Data'!N1007&lt;=2),'Bảng Giá'!$B$9,IF(AND('Raw Data'!N1007&gt;2,'Raw Data'!N1007&lt;=2.5),'Bảng Giá'!$B$10,IF(AND('Raw Data'!N1007&gt;2.5,'Raw Data'!N1007&lt;=3),'Bảng Giá'!$B$11,IF(AND('Raw Data'!N1007&gt;3,'Raw Data'!N1007&lt;=3.5),'Bảng Giá'!$B$12,IF(AND('Raw Data'!N1007&gt;3.5,'Raw Data'!N1007&lt;=4),'Bảng Giá'!$B$13,IF(AND('Raw Data'!N1007&gt;4,'Raw Data'!N1007&lt;=4.5),'Bảng Giá'!$B$14,IF(AND('Raw Data'!N1007&gt;4.5,'Raw Data'!N1007&lt;=5),'Bảng Giá'!$B$15,IF(AND('Raw Data'!N1007&gt;5,'Raw Data'!N1007&lt;=5.5),'Bảng Giá'!$B$16,IF(AND('Raw Data'!N1007&gt;5.5,'Raw Data'!N1007&lt;=6),'Bảng Giá'!$B$17,'Bảng Giá'!$B$18)))))))))))))))</f>
        <v>0.25&lt;x&lt;=0.5</v>
      </c>
      <c r="Q1007" s="48">
        <f t="shared" si="93"/>
        <v>-7.6335877862595417E-3</v>
      </c>
      <c r="R1007">
        <f t="shared" si="94"/>
        <v>15600</v>
      </c>
      <c r="S1007">
        <f t="shared" si="95"/>
        <v>2500</v>
      </c>
    </row>
    <row r="1008" spans="1:19" x14ac:dyDescent="0.25">
      <c r="A1008" s="12">
        <v>1007</v>
      </c>
      <c r="B1008" s="12" t="s">
        <v>293</v>
      </c>
      <c r="C1008" s="18">
        <v>31677136897960</v>
      </c>
      <c r="D1008" s="17">
        <v>43009.670421759256</v>
      </c>
      <c r="E1008" s="23">
        <v>43010.71973271991</v>
      </c>
      <c r="F1008" s="13" t="s">
        <v>302</v>
      </c>
      <c r="G1008" s="25">
        <v>300</v>
      </c>
      <c r="H1008" s="12" t="s">
        <v>114</v>
      </c>
      <c r="I1008" s="12" t="s">
        <v>511</v>
      </c>
      <c r="J1008" s="37">
        <f>INDEX('Bảng Giá'!$C$3:$H$18,MATCH('Raw Data'!P1008,'Bảng Giá'!$B$3:$B$18,0),MATCH('Raw Data'!M1008,'Bảng Giá'!$C$2:$H$2,0))</f>
        <v>13000</v>
      </c>
      <c r="K1008" s="12">
        <v>13100</v>
      </c>
      <c r="L1008" s="36">
        <f t="shared" si="90"/>
        <v>1.0493109606541111</v>
      </c>
      <c r="M1008" t="str">
        <f>'References data'!H1009</f>
        <v>Nội Tỉnh</v>
      </c>
      <c r="N1008">
        <f t="shared" si="91"/>
        <v>0.3</v>
      </c>
      <c r="O1008">
        <f t="shared" si="92"/>
        <v>-100</v>
      </c>
      <c r="P1008" t="str">
        <f>IF(AND(N1008&gt;0,N1008&lt;=0.05),'Bảng Giá'!$B$3,IF(AND(N1008&lt;=0.1,N1008&gt;0.05),'Bảng Giá'!$B$4,IF(AND('Raw Data'!N1008&gt;0.1,'Raw Data'!N1008&lt;=0.25),'Bảng Giá'!$B$5,IF(AND('Raw Data'!N1008&gt;0.25,'Raw Data'!N1008&lt;=0.5),'Bảng Giá'!$B$6,IF(AND('Raw Data'!N1008&gt;0.5,'Raw Data'!N1008&lt;=1),'Bảng Giá'!$B$7,IF(AND('Raw Data'!N1008&gt;1,'Raw Data'!N1008&lt;=1.5),'Bảng Giá'!$B$8,IF(AND('Raw Data'!N1008&gt;1.5,'Raw Data'!N1008&lt;=2),'Bảng Giá'!$B$9,IF(AND('Raw Data'!N1008&gt;2,'Raw Data'!N1008&lt;=2.5),'Bảng Giá'!$B$10,IF(AND('Raw Data'!N1008&gt;2.5,'Raw Data'!N1008&lt;=3),'Bảng Giá'!$B$11,IF(AND('Raw Data'!N1008&gt;3,'Raw Data'!N1008&lt;=3.5),'Bảng Giá'!$B$12,IF(AND('Raw Data'!N1008&gt;3.5,'Raw Data'!N1008&lt;=4),'Bảng Giá'!$B$13,IF(AND('Raw Data'!N1008&gt;4,'Raw Data'!N1008&lt;=4.5),'Bảng Giá'!$B$14,IF(AND('Raw Data'!N1008&gt;4.5,'Raw Data'!N1008&lt;=5),'Bảng Giá'!$B$15,IF(AND('Raw Data'!N1008&gt;5,'Raw Data'!N1008&lt;=5.5),'Bảng Giá'!$B$16,IF(AND('Raw Data'!N1008&gt;5.5,'Raw Data'!N1008&lt;=6),'Bảng Giá'!$B$17,'Bảng Giá'!$B$18)))))))))))))))</f>
        <v>0.25&lt;x&lt;=0.5</v>
      </c>
      <c r="Q1008" s="48">
        <f t="shared" si="93"/>
        <v>-7.6335877862595417E-3</v>
      </c>
      <c r="R1008">
        <f t="shared" si="94"/>
        <v>15600</v>
      </c>
      <c r="S1008">
        <f t="shared" si="95"/>
        <v>2500</v>
      </c>
    </row>
    <row r="1009" spans="1:19" x14ac:dyDescent="0.25">
      <c r="A1009" s="12">
        <v>1008</v>
      </c>
      <c r="B1009" s="12" t="s">
        <v>293</v>
      </c>
      <c r="C1009" s="18">
        <v>31677136930800</v>
      </c>
      <c r="D1009" s="17">
        <v>43014.489213738423</v>
      </c>
      <c r="E1009" s="23">
        <v>43015.50659247685</v>
      </c>
      <c r="F1009" s="13" t="s">
        <v>302</v>
      </c>
      <c r="G1009" s="25">
        <v>200</v>
      </c>
      <c r="H1009" s="12" t="s">
        <v>114</v>
      </c>
      <c r="I1009" s="12" t="s">
        <v>504</v>
      </c>
      <c r="J1009" s="37">
        <f>INDEX('Bảng Giá'!$C$3:$H$18,MATCH('Raw Data'!P1009,'Bảng Giá'!$B$3:$B$18,0),MATCH('Raw Data'!M1009,'Bảng Giá'!$C$2:$H$2,0))</f>
        <v>13000</v>
      </c>
      <c r="K1009" s="12">
        <v>13100</v>
      </c>
      <c r="L1009" s="36">
        <f t="shared" si="90"/>
        <v>1.017378738426487</v>
      </c>
      <c r="M1009" t="str">
        <f>'References data'!H1010</f>
        <v>Nội Tỉnh</v>
      </c>
      <c r="N1009">
        <f t="shared" si="91"/>
        <v>0.2</v>
      </c>
      <c r="O1009">
        <f t="shared" si="92"/>
        <v>-100</v>
      </c>
      <c r="P1009" t="str">
        <f>IF(AND(N1009&gt;0,N1009&lt;=0.05),'Bảng Giá'!$B$3,IF(AND(N1009&lt;=0.1,N1009&gt;0.05),'Bảng Giá'!$B$4,IF(AND('Raw Data'!N1009&gt;0.1,'Raw Data'!N1009&lt;=0.25),'Bảng Giá'!$B$5,IF(AND('Raw Data'!N1009&gt;0.25,'Raw Data'!N1009&lt;=0.5),'Bảng Giá'!$B$6,IF(AND('Raw Data'!N1009&gt;0.5,'Raw Data'!N1009&lt;=1),'Bảng Giá'!$B$7,IF(AND('Raw Data'!N1009&gt;1,'Raw Data'!N1009&lt;=1.5),'Bảng Giá'!$B$8,IF(AND('Raw Data'!N1009&gt;1.5,'Raw Data'!N1009&lt;=2),'Bảng Giá'!$B$9,IF(AND('Raw Data'!N1009&gt;2,'Raw Data'!N1009&lt;=2.5),'Bảng Giá'!$B$10,IF(AND('Raw Data'!N1009&gt;2.5,'Raw Data'!N1009&lt;=3),'Bảng Giá'!$B$11,IF(AND('Raw Data'!N1009&gt;3,'Raw Data'!N1009&lt;=3.5),'Bảng Giá'!$B$12,IF(AND('Raw Data'!N1009&gt;3.5,'Raw Data'!N1009&lt;=4),'Bảng Giá'!$B$13,IF(AND('Raw Data'!N1009&gt;4,'Raw Data'!N1009&lt;=4.5),'Bảng Giá'!$B$14,IF(AND('Raw Data'!N1009&gt;4.5,'Raw Data'!N1009&lt;=5),'Bảng Giá'!$B$15,IF(AND('Raw Data'!N1009&gt;5,'Raw Data'!N1009&lt;=5.5),'Bảng Giá'!$B$16,IF(AND('Raw Data'!N1009&gt;5.5,'Raw Data'!N1009&lt;=6),'Bảng Giá'!$B$17,'Bảng Giá'!$B$18)))))))))))))))</f>
        <v>0.1&lt;x&lt;=0.25</v>
      </c>
      <c r="Q1009" s="48">
        <f t="shared" si="93"/>
        <v>-7.6335877862595417E-3</v>
      </c>
      <c r="R1009">
        <f t="shared" si="94"/>
        <v>15600</v>
      </c>
      <c r="S1009">
        <f t="shared" si="95"/>
        <v>2500</v>
      </c>
    </row>
    <row r="1010" spans="1:19" x14ac:dyDescent="0.25">
      <c r="A1010" s="12">
        <v>1009</v>
      </c>
      <c r="B1010" s="12" t="s">
        <v>293</v>
      </c>
      <c r="C1010" s="18">
        <v>31677136897826</v>
      </c>
      <c r="D1010" s="17">
        <v>43009.453702662038</v>
      </c>
      <c r="E1010" s="23">
        <v>43011.567038692127</v>
      </c>
      <c r="F1010" s="13" t="s">
        <v>302</v>
      </c>
      <c r="G1010" s="25">
        <v>940</v>
      </c>
      <c r="H1010" s="12" t="s">
        <v>114</v>
      </c>
      <c r="I1010" s="12" t="s">
        <v>286</v>
      </c>
      <c r="J1010" s="37">
        <f>INDEX('Bảng Giá'!$C$3:$H$18,MATCH('Raw Data'!P1010,'Bảng Giá'!$B$3:$B$18,0),MATCH('Raw Data'!M1010,'Bảng Giá'!$C$2:$H$2,0))</f>
        <v>14000</v>
      </c>
      <c r="K1010" s="12">
        <v>14100</v>
      </c>
      <c r="L1010" s="36">
        <f t="shared" si="90"/>
        <v>2.1133360300882487</v>
      </c>
      <c r="M1010" t="str">
        <f>'References data'!H1011</f>
        <v>Nội Tỉnh</v>
      </c>
      <c r="N1010">
        <f t="shared" si="91"/>
        <v>0.94</v>
      </c>
      <c r="O1010">
        <f t="shared" si="92"/>
        <v>-100</v>
      </c>
      <c r="P1010" t="str">
        <f>IF(AND(N1010&gt;0,N1010&lt;=0.05),'Bảng Giá'!$B$3,IF(AND(N1010&lt;=0.1,N1010&gt;0.05),'Bảng Giá'!$B$4,IF(AND('Raw Data'!N1010&gt;0.1,'Raw Data'!N1010&lt;=0.25),'Bảng Giá'!$B$5,IF(AND('Raw Data'!N1010&gt;0.25,'Raw Data'!N1010&lt;=0.5),'Bảng Giá'!$B$6,IF(AND('Raw Data'!N1010&gt;0.5,'Raw Data'!N1010&lt;=1),'Bảng Giá'!$B$7,IF(AND('Raw Data'!N1010&gt;1,'Raw Data'!N1010&lt;=1.5),'Bảng Giá'!$B$8,IF(AND('Raw Data'!N1010&gt;1.5,'Raw Data'!N1010&lt;=2),'Bảng Giá'!$B$9,IF(AND('Raw Data'!N1010&gt;2,'Raw Data'!N1010&lt;=2.5),'Bảng Giá'!$B$10,IF(AND('Raw Data'!N1010&gt;2.5,'Raw Data'!N1010&lt;=3),'Bảng Giá'!$B$11,IF(AND('Raw Data'!N1010&gt;3,'Raw Data'!N1010&lt;=3.5),'Bảng Giá'!$B$12,IF(AND('Raw Data'!N1010&gt;3.5,'Raw Data'!N1010&lt;=4),'Bảng Giá'!$B$13,IF(AND('Raw Data'!N1010&gt;4,'Raw Data'!N1010&lt;=4.5),'Bảng Giá'!$B$14,IF(AND('Raw Data'!N1010&gt;4.5,'Raw Data'!N1010&lt;=5),'Bảng Giá'!$B$15,IF(AND('Raw Data'!N1010&gt;5,'Raw Data'!N1010&lt;=5.5),'Bảng Giá'!$B$16,IF(AND('Raw Data'!N1010&gt;5.5,'Raw Data'!N1010&lt;=6),'Bảng Giá'!$B$17,'Bảng Giá'!$B$18)))))))))))))))</f>
        <v>0.5&lt;x&lt;=1</v>
      </c>
      <c r="Q1010" s="48">
        <f t="shared" si="93"/>
        <v>-7.0921985815602835E-3</v>
      </c>
      <c r="R1010">
        <f t="shared" si="94"/>
        <v>16800</v>
      </c>
      <c r="S1010">
        <f t="shared" si="95"/>
        <v>2700</v>
      </c>
    </row>
    <row r="1011" spans="1:19" x14ac:dyDescent="0.25">
      <c r="A1011" s="12">
        <v>1010</v>
      </c>
      <c r="B1011" s="12" t="s">
        <v>293</v>
      </c>
      <c r="C1011" s="18">
        <v>31677136897083</v>
      </c>
      <c r="D1011" s="17">
        <v>43009.471253935182</v>
      </c>
      <c r="E1011" s="23">
        <v>43010.712741053241</v>
      </c>
      <c r="F1011" s="13" t="s">
        <v>302</v>
      </c>
      <c r="G1011" s="25">
        <v>305</v>
      </c>
      <c r="H1011" s="12" t="s">
        <v>114</v>
      </c>
      <c r="I1011" s="12" t="s">
        <v>109</v>
      </c>
      <c r="J1011" s="37">
        <f>INDEX('Bảng Giá'!$C$3:$H$18,MATCH('Raw Data'!P1011,'Bảng Giá'!$B$3:$B$18,0),MATCH('Raw Data'!M1011,'Bảng Giá'!$C$2:$H$2,0))</f>
        <v>13000</v>
      </c>
      <c r="K1011" s="12">
        <v>13100</v>
      </c>
      <c r="L1011" s="36">
        <f t="shared" si="90"/>
        <v>1.2414871180590126</v>
      </c>
      <c r="M1011" t="str">
        <f>'References data'!H1012</f>
        <v>Nội Tỉnh</v>
      </c>
      <c r="N1011">
        <f t="shared" si="91"/>
        <v>0.30499999999999999</v>
      </c>
      <c r="O1011">
        <f t="shared" si="92"/>
        <v>-100</v>
      </c>
      <c r="P1011" t="str">
        <f>IF(AND(N1011&gt;0,N1011&lt;=0.05),'Bảng Giá'!$B$3,IF(AND(N1011&lt;=0.1,N1011&gt;0.05),'Bảng Giá'!$B$4,IF(AND('Raw Data'!N1011&gt;0.1,'Raw Data'!N1011&lt;=0.25),'Bảng Giá'!$B$5,IF(AND('Raw Data'!N1011&gt;0.25,'Raw Data'!N1011&lt;=0.5),'Bảng Giá'!$B$6,IF(AND('Raw Data'!N1011&gt;0.5,'Raw Data'!N1011&lt;=1),'Bảng Giá'!$B$7,IF(AND('Raw Data'!N1011&gt;1,'Raw Data'!N1011&lt;=1.5),'Bảng Giá'!$B$8,IF(AND('Raw Data'!N1011&gt;1.5,'Raw Data'!N1011&lt;=2),'Bảng Giá'!$B$9,IF(AND('Raw Data'!N1011&gt;2,'Raw Data'!N1011&lt;=2.5),'Bảng Giá'!$B$10,IF(AND('Raw Data'!N1011&gt;2.5,'Raw Data'!N1011&lt;=3),'Bảng Giá'!$B$11,IF(AND('Raw Data'!N1011&gt;3,'Raw Data'!N1011&lt;=3.5),'Bảng Giá'!$B$12,IF(AND('Raw Data'!N1011&gt;3.5,'Raw Data'!N1011&lt;=4),'Bảng Giá'!$B$13,IF(AND('Raw Data'!N1011&gt;4,'Raw Data'!N1011&lt;=4.5),'Bảng Giá'!$B$14,IF(AND('Raw Data'!N1011&gt;4.5,'Raw Data'!N1011&lt;=5),'Bảng Giá'!$B$15,IF(AND('Raw Data'!N1011&gt;5,'Raw Data'!N1011&lt;=5.5),'Bảng Giá'!$B$16,IF(AND('Raw Data'!N1011&gt;5.5,'Raw Data'!N1011&lt;=6),'Bảng Giá'!$B$17,'Bảng Giá'!$B$18)))))))))))))))</f>
        <v>0.25&lt;x&lt;=0.5</v>
      </c>
      <c r="Q1011" s="48">
        <f t="shared" si="93"/>
        <v>-7.6335877862595417E-3</v>
      </c>
      <c r="R1011">
        <f t="shared" si="94"/>
        <v>15600</v>
      </c>
      <c r="S1011">
        <f t="shared" si="95"/>
        <v>2500</v>
      </c>
    </row>
    <row r="1012" spans="1:19" x14ac:dyDescent="0.25">
      <c r="A1012" s="12">
        <v>1011</v>
      </c>
      <c r="B1012" s="12" t="s">
        <v>293</v>
      </c>
      <c r="C1012" s="18">
        <v>31677136896240</v>
      </c>
      <c r="D1012" s="17">
        <v>43011.688590972219</v>
      </c>
      <c r="E1012" s="23">
        <v>43012.565418483799</v>
      </c>
      <c r="F1012" s="13" t="s">
        <v>302</v>
      </c>
      <c r="G1012" s="25">
        <v>1700</v>
      </c>
      <c r="H1012" s="12" t="s">
        <v>114</v>
      </c>
      <c r="I1012" s="12" t="s">
        <v>283</v>
      </c>
      <c r="J1012" s="37">
        <f>INDEX('Bảng Giá'!$C$3:$H$18,MATCH('Raw Data'!P1012,'Bảng Giá'!$B$3:$B$18,0),MATCH('Raw Data'!M1012,'Bảng Giá'!$C$2:$H$2,0))</f>
        <v>16000</v>
      </c>
      <c r="K1012" s="12">
        <v>16200</v>
      </c>
      <c r="L1012" s="36">
        <f t="shared" si="90"/>
        <v>0.87682751157990424</v>
      </c>
      <c r="M1012" t="str">
        <f>'References data'!H1013</f>
        <v>Nội Tỉnh</v>
      </c>
      <c r="N1012">
        <f t="shared" si="91"/>
        <v>1.7</v>
      </c>
      <c r="O1012">
        <f t="shared" si="92"/>
        <v>-200</v>
      </c>
      <c r="P1012" t="str">
        <f>IF(AND(N1012&gt;0,N1012&lt;=0.05),'Bảng Giá'!$B$3,IF(AND(N1012&lt;=0.1,N1012&gt;0.05),'Bảng Giá'!$B$4,IF(AND('Raw Data'!N1012&gt;0.1,'Raw Data'!N1012&lt;=0.25),'Bảng Giá'!$B$5,IF(AND('Raw Data'!N1012&gt;0.25,'Raw Data'!N1012&lt;=0.5),'Bảng Giá'!$B$6,IF(AND('Raw Data'!N1012&gt;0.5,'Raw Data'!N1012&lt;=1),'Bảng Giá'!$B$7,IF(AND('Raw Data'!N1012&gt;1,'Raw Data'!N1012&lt;=1.5),'Bảng Giá'!$B$8,IF(AND('Raw Data'!N1012&gt;1.5,'Raw Data'!N1012&lt;=2),'Bảng Giá'!$B$9,IF(AND('Raw Data'!N1012&gt;2,'Raw Data'!N1012&lt;=2.5),'Bảng Giá'!$B$10,IF(AND('Raw Data'!N1012&gt;2.5,'Raw Data'!N1012&lt;=3),'Bảng Giá'!$B$11,IF(AND('Raw Data'!N1012&gt;3,'Raw Data'!N1012&lt;=3.5),'Bảng Giá'!$B$12,IF(AND('Raw Data'!N1012&gt;3.5,'Raw Data'!N1012&lt;=4),'Bảng Giá'!$B$13,IF(AND('Raw Data'!N1012&gt;4,'Raw Data'!N1012&lt;=4.5),'Bảng Giá'!$B$14,IF(AND('Raw Data'!N1012&gt;4.5,'Raw Data'!N1012&lt;=5),'Bảng Giá'!$B$15,IF(AND('Raw Data'!N1012&gt;5,'Raw Data'!N1012&lt;=5.5),'Bảng Giá'!$B$16,IF(AND('Raw Data'!N1012&gt;5.5,'Raw Data'!N1012&lt;=6),'Bảng Giá'!$B$17,'Bảng Giá'!$B$18)))))))))))))))</f>
        <v>1.5&lt;x&lt;=2</v>
      </c>
      <c r="Q1012" s="48">
        <f t="shared" si="93"/>
        <v>-1.2345679012345678E-2</v>
      </c>
      <c r="R1012">
        <f t="shared" si="94"/>
        <v>19200</v>
      </c>
      <c r="S1012">
        <f t="shared" si="95"/>
        <v>3000</v>
      </c>
    </row>
    <row r="1013" spans="1:19" x14ac:dyDescent="0.25">
      <c r="A1013" s="12">
        <v>1012</v>
      </c>
      <c r="B1013" s="12" t="s">
        <v>293</v>
      </c>
      <c r="C1013" s="18">
        <v>31677136897109</v>
      </c>
      <c r="D1013" s="17">
        <v>43011.688590972219</v>
      </c>
      <c r="E1013" s="23">
        <v>43013.762436030091</v>
      </c>
      <c r="F1013" s="13" t="s">
        <v>302</v>
      </c>
      <c r="G1013" s="25">
        <v>240</v>
      </c>
      <c r="H1013" s="12" t="s">
        <v>114</v>
      </c>
      <c r="I1013" s="12" t="s">
        <v>112</v>
      </c>
      <c r="J1013" s="37">
        <f>INDEX('Bảng Giá'!$C$3:$H$18,MATCH('Raw Data'!P1013,'Bảng Giá'!$B$3:$B$18,0),MATCH('Raw Data'!M1013,'Bảng Giá'!$C$2:$H$2,0))</f>
        <v>13000</v>
      </c>
      <c r="K1013" s="12">
        <v>13100</v>
      </c>
      <c r="L1013" s="36">
        <f t="shared" si="90"/>
        <v>2.0738450578719494</v>
      </c>
      <c r="M1013" t="str">
        <f>'References data'!H1014</f>
        <v>Nội Tỉnh</v>
      </c>
      <c r="N1013">
        <f t="shared" si="91"/>
        <v>0.24</v>
      </c>
      <c r="O1013">
        <f t="shared" si="92"/>
        <v>-100</v>
      </c>
      <c r="P1013" t="str">
        <f>IF(AND(N1013&gt;0,N1013&lt;=0.05),'Bảng Giá'!$B$3,IF(AND(N1013&lt;=0.1,N1013&gt;0.05),'Bảng Giá'!$B$4,IF(AND('Raw Data'!N1013&gt;0.1,'Raw Data'!N1013&lt;=0.25),'Bảng Giá'!$B$5,IF(AND('Raw Data'!N1013&gt;0.25,'Raw Data'!N1013&lt;=0.5),'Bảng Giá'!$B$6,IF(AND('Raw Data'!N1013&gt;0.5,'Raw Data'!N1013&lt;=1),'Bảng Giá'!$B$7,IF(AND('Raw Data'!N1013&gt;1,'Raw Data'!N1013&lt;=1.5),'Bảng Giá'!$B$8,IF(AND('Raw Data'!N1013&gt;1.5,'Raw Data'!N1013&lt;=2),'Bảng Giá'!$B$9,IF(AND('Raw Data'!N1013&gt;2,'Raw Data'!N1013&lt;=2.5),'Bảng Giá'!$B$10,IF(AND('Raw Data'!N1013&gt;2.5,'Raw Data'!N1013&lt;=3),'Bảng Giá'!$B$11,IF(AND('Raw Data'!N1013&gt;3,'Raw Data'!N1013&lt;=3.5),'Bảng Giá'!$B$12,IF(AND('Raw Data'!N1013&gt;3.5,'Raw Data'!N1013&lt;=4),'Bảng Giá'!$B$13,IF(AND('Raw Data'!N1013&gt;4,'Raw Data'!N1013&lt;=4.5),'Bảng Giá'!$B$14,IF(AND('Raw Data'!N1013&gt;4.5,'Raw Data'!N1013&lt;=5),'Bảng Giá'!$B$15,IF(AND('Raw Data'!N1013&gt;5,'Raw Data'!N1013&lt;=5.5),'Bảng Giá'!$B$16,IF(AND('Raw Data'!N1013&gt;5.5,'Raw Data'!N1013&lt;=6),'Bảng Giá'!$B$17,'Bảng Giá'!$B$18)))))))))))))))</f>
        <v>0.1&lt;x&lt;=0.25</v>
      </c>
      <c r="Q1013" s="48">
        <f t="shared" si="93"/>
        <v>-7.6335877862595417E-3</v>
      </c>
      <c r="R1013">
        <f t="shared" si="94"/>
        <v>15600</v>
      </c>
      <c r="S1013">
        <f t="shared" si="95"/>
        <v>2500</v>
      </c>
    </row>
    <row r="1014" spans="1:19" x14ac:dyDescent="0.25">
      <c r="A1014" s="12">
        <v>1013</v>
      </c>
      <c r="B1014" s="12" t="s">
        <v>293</v>
      </c>
      <c r="C1014" s="18">
        <v>31677136896169</v>
      </c>
      <c r="D1014" s="17">
        <v>43009.45371400463</v>
      </c>
      <c r="E1014" s="23">
        <v>43010.802737534723</v>
      </c>
      <c r="F1014" s="13" t="s">
        <v>302</v>
      </c>
      <c r="G1014" s="25">
        <v>750</v>
      </c>
      <c r="H1014" s="12" t="s">
        <v>114</v>
      </c>
      <c r="I1014" s="12" t="s">
        <v>509</v>
      </c>
      <c r="J1014" s="37">
        <f>INDEX('Bảng Giá'!$C$3:$H$18,MATCH('Raw Data'!P1014,'Bảng Giá'!$B$3:$B$18,0),MATCH('Raw Data'!M1014,'Bảng Giá'!$C$2:$H$2,0))</f>
        <v>14000</v>
      </c>
      <c r="K1014" s="12">
        <v>14100</v>
      </c>
      <c r="L1014" s="36">
        <f t="shared" si="90"/>
        <v>1.3490235300923814</v>
      </c>
      <c r="M1014" t="str">
        <f>'References data'!H1015</f>
        <v>Nội Tỉnh</v>
      </c>
      <c r="N1014">
        <f t="shared" si="91"/>
        <v>0.75</v>
      </c>
      <c r="O1014">
        <f t="shared" si="92"/>
        <v>-100</v>
      </c>
      <c r="P1014" t="str">
        <f>IF(AND(N1014&gt;0,N1014&lt;=0.05),'Bảng Giá'!$B$3,IF(AND(N1014&lt;=0.1,N1014&gt;0.05),'Bảng Giá'!$B$4,IF(AND('Raw Data'!N1014&gt;0.1,'Raw Data'!N1014&lt;=0.25),'Bảng Giá'!$B$5,IF(AND('Raw Data'!N1014&gt;0.25,'Raw Data'!N1014&lt;=0.5),'Bảng Giá'!$B$6,IF(AND('Raw Data'!N1014&gt;0.5,'Raw Data'!N1014&lt;=1),'Bảng Giá'!$B$7,IF(AND('Raw Data'!N1014&gt;1,'Raw Data'!N1014&lt;=1.5),'Bảng Giá'!$B$8,IF(AND('Raw Data'!N1014&gt;1.5,'Raw Data'!N1014&lt;=2),'Bảng Giá'!$B$9,IF(AND('Raw Data'!N1014&gt;2,'Raw Data'!N1014&lt;=2.5),'Bảng Giá'!$B$10,IF(AND('Raw Data'!N1014&gt;2.5,'Raw Data'!N1014&lt;=3),'Bảng Giá'!$B$11,IF(AND('Raw Data'!N1014&gt;3,'Raw Data'!N1014&lt;=3.5),'Bảng Giá'!$B$12,IF(AND('Raw Data'!N1014&gt;3.5,'Raw Data'!N1014&lt;=4),'Bảng Giá'!$B$13,IF(AND('Raw Data'!N1014&gt;4,'Raw Data'!N1014&lt;=4.5),'Bảng Giá'!$B$14,IF(AND('Raw Data'!N1014&gt;4.5,'Raw Data'!N1014&lt;=5),'Bảng Giá'!$B$15,IF(AND('Raw Data'!N1014&gt;5,'Raw Data'!N1014&lt;=5.5),'Bảng Giá'!$B$16,IF(AND('Raw Data'!N1014&gt;5.5,'Raw Data'!N1014&lt;=6),'Bảng Giá'!$B$17,'Bảng Giá'!$B$18)))))))))))))))</f>
        <v>0.5&lt;x&lt;=1</v>
      </c>
      <c r="Q1014" s="48">
        <f t="shared" si="93"/>
        <v>-7.0921985815602835E-3</v>
      </c>
      <c r="R1014">
        <f t="shared" si="94"/>
        <v>16800</v>
      </c>
      <c r="S1014">
        <f t="shared" si="95"/>
        <v>2700</v>
      </c>
    </row>
    <row r="1015" spans="1:19" x14ac:dyDescent="0.25">
      <c r="A1015" s="12">
        <v>1014</v>
      </c>
      <c r="B1015" s="12" t="s">
        <v>293</v>
      </c>
      <c r="C1015" s="18">
        <v>31677136896050</v>
      </c>
      <c r="D1015" s="17">
        <v>43009.471319675926</v>
      </c>
      <c r="E1015" s="23">
        <v>43010.668198611114</v>
      </c>
      <c r="F1015" s="13" t="s">
        <v>302</v>
      </c>
      <c r="G1015" s="25">
        <v>480</v>
      </c>
      <c r="H1015" s="12" t="s">
        <v>114</v>
      </c>
      <c r="I1015" s="12" t="s">
        <v>283</v>
      </c>
      <c r="J1015" s="37">
        <f>INDEX('Bảng Giá'!$C$3:$H$18,MATCH('Raw Data'!P1015,'Bảng Giá'!$B$3:$B$18,0),MATCH('Raw Data'!M1015,'Bảng Giá'!$C$2:$H$2,0))</f>
        <v>13000</v>
      </c>
      <c r="K1015" s="12">
        <v>13100</v>
      </c>
      <c r="L1015" s="36">
        <f t="shared" si="90"/>
        <v>1.1968789351885789</v>
      </c>
      <c r="M1015" t="str">
        <f>'References data'!H1016</f>
        <v>Nội Tỉnh</v>
      </c>
      <c r="N1015">
        <f t="shared" si="91"/>
        <v>0.48</v>
      </c>
      <c r="O1015">
        <f t="shared" si="92"/>
        <v>-100</v>
      </c>
      <c r="P1015" t="str">
        <f>IF(AND(N1015&gt;0,N1015&lt;=0.05),'Bảng Giá'!$B$3,IF(AND(N1015&lt;=0.1,N1015&gt;0.05),'Bảng Giá'!$B$4,IF(AND('Raw Data'!N1015&gt;0.1,'Raw Data'!N1015&lt;=0.25),'Bảng Giá'!$B$5,IF(AND('Raw Data'!N1015&gt;0.25,'Raw Data'!N1015&lt;=0.5),'Bảng Giá'!$B$6,IF(AND('Raw Data'!N1015&gt;0.5,'Raw Data'!N1015&lt;=1),'Bảng Giá'!$B$7,IF(AND('Raw Data'!N1015&gt;1,'Raw Data'!N1015&lt;=1.5),'Bảng Giá'!$B$8,IF(AND('Raw Data'!N1015&gt;1.5,'Raw Data'!N1015&lt;=2),'Bảng Giá'!$B$9,IF(AND('Raw Data'!N1015&gt;2,'Raw Data'!N1015&lt;=2.5),'Bảng Giá'!$B$10,IF(AND('Raw Data'!N1015&gt;2.5,'Raw Data'!N1015&lt;=3),'Bảng Giá'!$B$11,IF(AND('Raw Data'!N1015&gt;3,'Raw Data'!N1015&lt;=3.5),'Bảng Giá'!$B$12,IF(AND('Raw Data'!N1015&gt;3.5,'Raw Data'!N1015&lt;=4),'Bảng Giá'!$B$13,IF(AND('Raw Data'!N1015&gt;4,'Raw Data'!N1015&lt;=4.5),'Bảng Giá'!$B$14,IF(AND('Raw Data'!N1015&gt;4.5,'Raw Data'!N1015&lt;=5),'Bảng Giá'!$B$15,IF(AND('Raw Data'!N1015&gt;5,'Raw Data'!N1015&lt;=5.5),'Bảng Giá'!$B$16,IF(AND('Raw Data'!N1015&gt;5.5,'Raw Data'!N1015&lt;=6),'Bảng Giá'!$B$17,'Bảng Giá'!$B$18)))))))))))))))</f>
        <v>0.25&lt;x&lt;=0.5</v>
      </c>
      <c r="Q1015" s="48">
        <f t="shared" si="93"/>
        <v>-7.6335877862595417E-3</v>
      </c>
      <c r="R1015">
        <f t="shared" si="94"/>
        <v>15600</v>
      </c>
      <c r="S1015">
        <f t="shared" si="95"/>
        <v>2500</v>
      </c>
    </row>
    <row r="1016" spans="1:19" x14ac:dyDescent="0.25">
      <c r="A1016" s="12">
        <v>1015</v>
      </c>
      <c r="B1016" s="12" t="s">
        <v>293</v>
      </c>
      <c r="C1016" s="18">
        <v>31677136896046</v>
      </c>
      <c r="D1016" s="17">
        <v>43009.653455590276</v>
      </c>
      <c r="E1016" s="23">
        <v>43010.616421840277</v>
      </c>
      <c r="F1016" s="13" t="s">
        <v>302</v>
      </c>
      <c r="G1016" s="25">
        <v>730</v>
      </c>
      <c r="H1016" s="12" t="s">
        <v>114</v>
      </c>
      <c r="I1016" s="12" t="s">
        <v>507</v>
      </c>
      <c r="J1016" s="37">
        <f>INDEX('Bảng Giá'!$C$3:$H$18,MATCH('Raw Data'!P1016,'Bảng Giá'!$B$3:$B$18,0),MATCH('Raw Data'!M1016,'Bảng Giá'!$C$2:$H$2,0))</f>
        <v>14000</v>
      </c>
      <c r="K1016" s="12">
        <v>14100</v>
      </c>
      <c r="L1016" s="36">
        <f t="shared" si="90"/>
        <v>0.96296625000104541</v>
      </c>
      <c r="M1016" t="str">
        <f>'References data'!H1017</f>
        <v>Nội Tỉnh</v>
      </c>
      <c r="N1016">
        <f t="shared" si="91"/>
        <v>0.73</v>
      </c>
      <c r="O1016">
        <f t="shared" si="92"/>
        <v>-100</v>
      </c>
      <c r="P1016" t="str">
        <f>IF(AND(N1016&gt;0,N1016&lt;=0.05),'Bảng Giá'!$B$3,IF(AND(N1016&lt;=0.1,N1016&gt;0.05),'Bảng Giá'!$B$4,IF(AND('Raw Data'!N1016&gt;0.1,'Raw Data'!N1016&lt;=0.25),'Bảng Giá'!$B$5,IF(AND('Raw Data'!N1016&gt;0.25,'Raw Data'!N1016&lt;=0.5),'Bảng Giá'!$B$6,IF(AND('Raw Data'!N1016&gt;0.5,'Raw Data'!N1016&lt;=1),'Bảng Giá'!$B$7,IF(AND('Raw Data'!N1016&gt;1,'Raw Data'!N1016&lt;=1.5),'Bảng Giá'!$B$8,IF(AND('Raw Data'!N1016&gt;1.5,'Raw Data'!N1016&lt;=2),'Bảng Giá'!$B$9,IF(AND('Raw Data'!N1016&gt;2,'Raw Data'!N1016&lt;=2.5),'Bảng Giá'!$B$10,IF(AND('Raw Data'!N1016&gt;2.5,'Raw Data'!N1016&lt;=3),'Bảng Giá'!$B$11,IF(AND('Raw Data'!N1016&gt;3,'Raw Data'!N1016&lt;=3.5),'Bảng Giá'!$B$12,IF(AND('Raw Data'!N1016&gt;3.5,'Raw Data'!N1016&lt;=4),'Bảng Giá'!$B$13,IF(AND('Raw Data'!N1016&gt;4,'Raw Data'!N1016&lt;=4.5),'Bảng Giá'!$B$14,IF(AND('Raw Data'!N1016&gt;4.5,'Raw Data'!N1016&lt;=5),'Bảng Giá'!$B$15,IF(AND('Raw Data'!N1016&gt;5,'Raw Data'!N1016&lt;=5.5),'Bảng Giá'!$B$16,IF(AND('Raw Data'!N1016&gt;5.5,'Raw Data'!N1016&lt;=6),'Bảng Giá'!$B$17,'Bảng Giá'!$B$18)))))))))))))))</f>
        <v>0.5&lt;x&lt;=1</v>
      </c>
      <c r="Q1016" s="48">
        <f t="shared" si="93"/>
        <v>-7.0921985815602835E-3</v>
      </c>
      <c r="R1016">
        <f t="shared" si="94"/>
        <v>16800</v>
      </c>
      <c r="S1016">
        <f t="shared" si="95"/>
        <v>2700</v>
      </c>
    </row>
    <row r="1017" spans="1:19" x14ac:dyDescent="0.25">
      <c r="A1017" s="12">
        <v>1016</v>
      </c>
      <c r="B1017" s="12" t="s">
        <v>293</v>
      </c>
      <c r="C1017" s="18">
        <v>31677136897598</v>
      </c>
      <c r="D1017" s="17">
        <v>43009.653402430558</v>
      </c>
      <c r="E1017" s="23">
        <v>43010.433843055558</v>
      </c>
      <c r="F1017" s="13" t="s">
        <v>302</v>
      </c>
      <c r="G1017" s="25">
        <v>380</v>
      </c>
      <c r="H1017" s="12" t="s">
        <v>114</v>
      </c>
      <c r="I1017" s="12" t="s">
        <v>109</v>
      </c>
      <c r="J1017" s="37">
        <f>INDEX('Bảng Giá'!$C$3:$H$18,MATCH('Raw Data'!P1017,'Bảng Giá'!$B$3:$B$18,0),MATCH('Raw Data'!M1017,'Bảng Giá'!$C$2:$H$2,0))</f>
        <v>13000</v>
      </c>
      <c r="K1017" s="12">
        <v>13100</v>
      </c>
      <c r="L1017" s="36">
        <f t="shared" si="90"/>
        <v>0.78044062499975553</v>
      </c>
      <c r="M1017" t="str">
        <f>'References data'!H1018</f>
        <v>Nội Tỉnh</v>
      </c>
      <c r="N1017">
        <f t="shared" si="91"/>
        <v>0.38</v>
      </c>
      <c r="O1017">
        <f t="shared" si="92"/>
        <v>-100</v>
      </c>
      <c r="P1017" t="str">
        <f>IF(AND(N1017&gt;0,N1017&lt;=0.05),'Bảng Giá'!$B$3,IF(AND(N1017&lt;=0.1,N1017&gt;0.05),'Bảng Giá'!$B$4,IF(AND('Raw Data'!N1017&gt;0.1,'Raw Data'!N1017&lt;=0.25),'Bảng Giá'!$B$5,IF(AND('Raw Data'!N1017&gt;0.25,'Raw Data'!N1017&lt;=0.5),'Bảng Giá'!$B$6,IF(AND('Raw Data'!N1017&gt;0.5,'Raw Data'!N1017&lt;=1),'Bảng Giá'!$B$7,IF(AND('Raw Data'!N1017&gt;1,'Raw Data'!N1017&lt;=1.5),'Bảng Giá'!$B$8,IF(AND('Raw Data'!N1017&gt;1.5,'Raw Data'!N1017&lt;=2),'Bảng Giá'!$B$9,IF(AND('Raw Data'!N1017&gt;2,'Raw Data'!N1017&lt;=2.5),'Bảng Giá'!$B$10,IF(AND('Raw Data'!N1017&gt;2.5,'Raw Data'!N1017&lt;=3),'Bảng Giá'!$B$11,IF(AND('Raw Data'!N1017&gt;3,'Raw Data'!N1017&lt;=3.5),'Bảng Giá'!$B$12,IF(AND('Raw Data'!N1017&gt;3.5,'Raw Data'!N1017&lt;=4),'Bảng Giá'!$B$13,IF(AND('Raw Data'!N1017&gt;4,'Raw Data'!N1017&lt;=4.5),'Bảng Giá'!$B$14,IF(AND('Raw Data'!N1017&gt;4.5,'Raw Data'!N1017&lt;=5),'Bảng Giá'!$B$15,IF(AND('Raw Data'!N1017&gt;5,'Raw Data'!N1017&lt;=5.5),'Bảng Giá'!$B$16,IF(AND('Raw Data'!N1017&gt;5.5,'Raw Data'!N1017&lt;=6),'Bảng Giá'!$B$17,'Bảng Giá'!$B$18)))))))))))))))</f>
        <v>0.25&lt;x&lt;=0.5</v>
      </c>
      <c r="Q1017" s="48">
        <f t="shared" si="93"/>
        <v>-7.6335877862595417E-3</v>
      </c>
      <c r="R1017">
        <f t="shared" si="94"/>
        <v>15600</v>
      </c>
      <c r="S1017">
        <f t="shared" si="95"/>
        <v>2500</v>
      </c>
    </row>
    <row r="1018" spans="1:19" x14ac:dyDescent="0.25">
      <c r="A1018" s="12">
        <v>1017</v>
      </c>
      <c r="B1018" s="12" t="s">
        <v>293</v>
      </c>
      <c r="C1018" s="18">
        <v>31677136898913</v>
      </c>
      <c r="D1018" s="17">
        <v>43010.479199965281</v>
      </c>
      <c r="E1018" s="23">
        <v>43012.541570486108</v>
      </c>
      <c r="F1018" s="13" t="s">
        <v>302</v>
      </c>
      <c r="G1018" s="25">
        <v>300</v>
      </c>
      <c r="H1018" s="12" t="s">
        <v>114</v>
      </c>
      <c r="I1018" s="12" t="s">
        <v>112</v>
      </c>
      <c r="J1018" s="37">
        <f>INDEX('Bảng Giá'!$C$3:$H$18,MATCH('Raw Data'!P1018,'Bảng Giá'!$B$3:$B$18,0),MATCH('Raw Data'!M1018,'Bảng Giá'!$C$2:$H$2,0))</f>
        <v>13000</v>
      </c>
      <c r="K1018" s="12">
        <v>13100</v>
      </c>
      <c r="L1018" s="36">
        <f t="shared" si="90"/>
        <v>2.062370520827244</v>
      </c>
      <c r="M1018" t="str">
        <f>'References data'!H1019</f>
        <v>Nội Tỉnh</v>
      </c>
      <c r="N1018">
        <f t="shared" si="91"/>
        <v>0.3</v>
      </c>
      <c r="O1018">
        <f t="shared" si="92"/>
        <v>-100</v>
      </c>
      <c r="P1018" t="str">
        <f>IF(AND(N1018&gt;0,N1018&lt;=0.05),'Bảng Giá'!$B$3,IF(AND(N1018&lt;=0.1,N1018&gt;0.05),'Bảng Giá'!$B$4,IF(AND('Raw Data'!N1018&gt;0.1,'Raw Data'!N1018&lt;=0.25),'Bảng Giá'!$B$5,IF(AND('Raw Data'!N1018&gt;0.25,'Raw Data'!N1018&lt;=0.5),'Bảng Giá'!$B$6,IF(AND('Raw Data'!N1018&gt;0.5,'Raw Data'!N1018&lt;=1),'Bảng Giá'!$B$7,IF(AND('Raw Data'!N1018&gt;1,'Raw Data'!N1018&lt;=1.5),'Bảng Giá'!$B$8,IF(AND('Raw Data'!N1018&gt;1.5,'Raw Data'!N1018&lt;=2),'Bảng Giá'!$B$9,IF(AND('Raw Data'!N1018&gt;2,'Raw Data'!N1018&lt;=2.5),'Bảng Giá'!$B$10,IF(AND('Raw Data'!N1018&gt;2.5,'Raw Data'!N1018&lt;=3),'Bảng Giá'!$B$11,IF(AND('Raw Data'!N1018&gt;3,'Raw Data'!N1018&lt;=3.5),'Bảng Giá'!$B$12,IF(AND('Raw Data'!N1018&gt;3.5,'Raw Data'!N1018&lt;=4),'Bảng Giá'!$B$13,IF(AND('Raw Data'!N1018&gt;4,'Raw Data'!N1018&lt;=4.5),'Bảng Giá'!$B$14,IF(AND('Raw Data'!N1018&gt;4.5,'Raw Data'!N1018&lt;=5),'Bảng Giá'!$B$15,IF(AND('Raw Data'!N1018&gt;5,'Raw Data'!N1018&lt;=5.5),'Bảng Giá'!$B$16,IF(AND('Raw Data'!N1018&gt;5.5,'Raw Data'!N1018&lt;=6),'Bảng Giá'!$B$17,'Bảng Giá'!$B$18)))))))))))))))</f>
        <v>0.25&lt;x&lt;=0.5</v>
      </c>
      <c r="Q1018" s="48">
        <f t="shared" si="93"/>
        <v>-7.6335877862595417E-3</v>
      </c>
      <c r="R1018">
        <f t="shared" si="94"/>
        <v>15600</v>
      </c>
      <c r="S1018">
        <f t="shared" si="95"/>
        <v>2500</v>
      </c>
    </row>
    <row r="1019" spans="1:19" x14ac:dyDescent="0.25">
      <c r="A1019" s="12">
        <v>1018</v>
      </c>
      <c r="B1019" s="12" t="s">
        <v>293</v>
      </c>
      <c r="C1019" s="18">
        <v>31677136899099</v>
      </c>
      <c r="D1019" s="17">
        <v>43010.485382210645</v>
      </c>
      <c r="E1019" s="23">
        <v>43011.865467129632</v>
      </c>
      <c r="F1019" s="13" t="s">
        <v>302</v>
      </c>
      <c r="G1019" s="25">
        <v>300</v>
      </c>
      <c r="H1019" s="12" t="s">
        <v>114</v>
      </c>
      <c r="I1019" s="12" t="s">
        <v>160</v>
      </c>
      <c r="J1019" s="37">
        <f>INDEX('Bảng Giá'!$C$3:$H$18,MATCH('Raw Data'!P1019,'Bảng Giá'!$B$3:$B$18,0),MATCH('Raw Data'!M1019,'Bảng Giá'!$C$2:$H$2,0))</f>
        <v>13000</v>
      </c>
      <c r="K1019" s="12">
        <v>13100</v>
      </c>
      <c r="L1019" s="36">
        <f t="shared" si="90"/>
        <v>1.3800849189865403</v>
      </c>
      <c r="M1019" t="str">
        <f>'References data'!H1020</f>
        <v>Nội Tỉnh</v>
      </c>
      <c r="N1019">
        <f t="shared" si="91"/>
        <v>0.3</v>
      </c>
      <c r="O1019">
        <f t="shared" si="92"/>
        <v>-100</v>
      </c>
      <c r="P1019" t="str">
        <f>IF(AND(N1019&gt;0,N1019&lt;=0.05),'Bảng Giá'!$B$3,IF(AND(N1019&lt;=0.1,N1019&gt;0.05),'Bảng Giá'!$B$4,IF(AND('Raw Data'!N1019&gt;0.1,'Raw Data'!N1019&lt;=0.25),'Bảng Giá'!$B$5,IF(AND('Raw Data'!N1019&gt;0.25,'Raw Data'!N1019&lt;=0.5),'Bảng Giá'!$B$6,IF(AND('Raw Data'!N1019&gt;0.5,'Raw Data'!N1019&lt;=1),'Bảng Giá'!$B$7,IF(AND('Raw Data'!N1019&gt;1,'Raw Data'!N1019&lt;=1.5),'Bảng Giá'!$B$8,IF(AND('Raw Data'!N1019&gt;1.5,'Raw Data'!N1019&lt;=2),'Bảng Giá'!$B$9,IF(AND('Raw Data'!N1019&gt;2,'Raw Data'!N1019&lt;=2.5),'Bảng Giá'!$B$10,IF(AND('Raw Data'!N1019&gt;2.5,'Raw Data'!N1019&lt;=3),'Bảng Giá'!$B$11,IF(AND('Raw Data'!N1019&gt;3,'Raw Data'!N1019&lt;=3.5),'Bảng Giá'!$B$12,IF(AND('Raw Data'!N1019&gt;3.5,'Raw Data'!N1019&lt;=4),'Bảng Giá'!$B$13,IF(AND('Raw Data'!N1019&gt;4,'Raw Data'!N1019&lt;=4.5),'Bảng Giá'!$B$14,IF(AND('Raw Data'!N1019&gt;4.5,'Raw Data'!N1019&lt;=5),'Bảng Giá'!$B$15,IF(AND('Raw Data'!N1019&gt;5,'Raw Data'!N1019&lt;=5.5),'Bảng Giá'!$B$16,IF(AND('Raw Data'!N1019&gt;5.5,'Raw Data'!N1019&lt;=6),'Bảng Giá'!$B$17,'Bảng Giá'!$B$18)))))))))))))))</f>
        <v>0.25&lt;x&lt;=0.5</v>
      </c>
      <c r="Q1019" s="48">
        <f t="shared" si="93"/>
        <v>-7.6335877862595417E-3</v>
      </c>
      <c r="R1019">
        <f t="shared" si="94"/>
        <v>15600</v>
      </c>
      <c r="S1019">
        <f t="shared" si="95"/>
        <v>2500</v>
      </c>
    </row>
    <row r="1020" spans="1:19" x14ac:dyDescent="0.25">
      <c r="A1020" s="12">
        <v>1019</v>
      </c>
      <c r="B1020" s="12" t="s">
        <v>293</v>
      </c>
      <c r="C1020" s="18">
        <v>31677136909551</v>
      </c>
      <c r="D1020" s="17">
        <v>43010.510378703701</v>
      </c>
      <c r="E1020" s="23">
        <v>43011.461479861115</v>
      </c>
      <c r="F1020" s="13" t="s">
        <v>302</v>
      </c>
      <c r="G1020" s="25">
        <v>1230</v>
      </c>
      <c r="H1020" s="12" t="s">
        <v>114</v>
      </c>
      <c r="I1020" s="12" t="s">
        <v>112</v>
      </c>
      <c r="J1020" s="37">
        <f>INDEX('Bảng Giá'!$C$3:$H$18,MATCH('Raw Data'!P1020,'Bảng Giá'!$B$3:$B$18,0),MATCH('Raw Data'!M1020,'Bảng Giá'!$C$2:$H$2,0))</f>
        <v>14500</v>
      </c>
      <c r="K1020" s="12">
        <v>14700</v>
      </c>
      <c r="L1020" s="36">
        <f t="shared" si="90"/>
        <v>0.95110115741408663</v>
      </c>
      <c r="M1020" t="str">
        <f>'References data'!H1021</f>
        <v>Nội Tỉnh</v>
      </c>
      <c r="N1020">
        <f t="shared" si="91"/>
        <v>1.23</v>
      </c>
      <c r="O1020">
        <f t="shared" si="92"/>
        <v>-200</v>
      </c>
      <c r="P1020" t="str">
        <f>IF(AND(N1020&gt;0,N1020&lt;=0.05),'Bảng Giá'!$B$3,IF(AND(N1020&lt;=0.1,N1020&gt;0.05),'Bảng Giá'!$B$4,IF(AND('Raw Data'!N1020&gt;0.1,'Raw Data'!N1020&lt;=0.25),'Bảng Giá'!$B$5,IF(AND('Raw Data'!N1020&gt;0.25,'Raw Data'!N1020&lt;=0.5),'Bảng Giá'!$B$6,IF(AND('Raw Data'!N1020&gt;0.5,'Raw Data'!N1020&lt;=1),'Bảng Giá'!$B$7,IF(AND('Raw Data'!N1020&gt;1,'Raw Data'!N1020&lt;=1.5),'Bảng Giá'!$B$8,IF(AND('Raw Data'!N1020&gt;1.5,'Raw Data'!N1020&lt;=2),'Bảng Giá'!$B$9,IF(AND('Raw Data'!N1020&gt;2,'Raw Data'!N1020&lt;=2.5),'Bảng Giá'!$B$10,IF(AND('Raw Data'!N1020&gt;2.5,'Raw Data'!N1020&lt;=3),'Bảng Giá'!$B$11,IF(AND('Raw Data'!N1020&gt;3,'Raw Data'!N1020&lt;=3.5),'Bảng Giá'!$B$12,IF(AND('Raw Data'!N1020&gt;3.5,'Raw Data'!N1020&lt;=4),'Bảng Giá'!$B$13,IF(AND('Raw Data'!N1020&gt;4,'Raw Data'!N1020&lt;=4.5),'Bảng Giá'!$B$14,IF(AND('Raw Data'!N1020&gt;4.5,'Raw Data'!N1020&lt;=5),'Bảng Giá'!$B$15,IF(AND('Raw Data'!N1020&gt;5,'Raw Data'!N1020&lt;=5.5),'Bảng Giá'!$B$16,IF(AND('Raw Data'!N1020&gt;5.5,'Raw Data'!N1020&lt;=6),'Bảng Giá'!$B$17,'Bảng Giá'!$B$18)))))))))))))))</f>
        <v>1&lt;x&lt;=1.5</v>
      </c>
      <c r="Q1020" s="48">
        <f t="shared" si="93"/>
        <v>-1.3605442176870748E-2</v>
      </c>
      <c r="R1020">
        <f t="shared" si="94"/>
        <v>17400</v>
      </c>
      <c r="S1020">
        <f t="shared" si="95"/>
        <v>2700</v>
      </c>
    </row>
    <row r="1021" spans="1:19" x14ac:dyDescent="0.25">
      <c r="A1021" s="12">
        <v>1020</v>
      </c>
      <c r="B1021" s="12" t="s">
        <v>293</v>
      </c>
      <c r="C1021" s="18">
        <v>61340831</v>
      </c>
      <c r="D1021" s="17">
        <v>43010.50348353009</v>
      </c>
      <c r="E1021" s="23">
        <v>43011.742957870367</v>
      </c>
      <c r="F1021" s="12" t="s">
        <v>321</v>
      </c>
      <c r="G1021" s="25">
        <v>910</v>
      </c>
      <c r="H1021" s="12" t="s">
        <v>114</v>
      </c>
      <c r="I1021" s="12" t="s">
        <v>116</v>
      </c>
      <c r="J1021" s="37">
        <f>INDEX('Bảng Giá'!$C$3:$H$18,MATCH('Raw Data'!P1021,'Bảng Giá'!$B$3:$B$18,0),MATCH('Raw Data'!M1021,'Bảng Giá'!$C$2:$H$2,0))</f>
        <v>14000</v>
      </c>
      <c r="K1021" s="12">
        <v>14100</v>
      </c>
      <c r="L1021" s="36">
        <f t="shared" si="90"/>
        <v>1.2394743402765016</v>
      </c>
      <c r="M1021" t="str">
        <f>'References data'!H1022</f>
        <v>Nội Tỉnh</v>
      </c>
      <c r="N1021">
        <f t="shared" si="91"/>
        <v>0.91</v>
      </c>
      <c r="O1021">
        <f t="shared" si="92"/>
        <v>-100</v>
      </c>
      <c r="P1021" t="str">
        <f>IF(AND(N1021&gt;0,N1021&lt;=0.05),'Bảng Giá'!$B$3,IF(AND(N1021&lt;=0.1,N1021&gt;0.05),'Bảng Giá'!$B$4,IF(AND('Raw Data'!N1021&gt;0.1,'Raw Data'!N1021&lt;=0.25),'Bảng Giá'!$B$5,IF(AND('Raw Data'!N1021&gt;0.25,'Raw Data'!N1021&lt;=0.5),'Bảng Giá'!$B$6,IF(AND('Raw Data'!N1021&gt;0.5,'Raw Data'!N1021&lt;=1),'Bảng Giá'!$B$7,IF(AND('Raw Data'!N1021&gt;1,'Raw Data'!N1021&lt;=1.5),'Bảng Giá'!$B$8,IF(AND('Raw Data'!N1021&gt;1.5,'Raw Data'!N1021&lt;=2),'Bảng Giá'!$B$9,IF(AND('Raw Data'!N1021&gt;2,'Raw Data'!N1021&lt;=2.5),'Bảng Giá'!$B$10,IF(AND('Raw Data'!N1021&gt;2.5,'Raw Data'!N1021&lt;=3),'Bảng Giá'!$B$11,IF(AND('Raw Data'!N1021&gt;3,'Raw Data'!N1021&lt;=3.5),'Bảng Giá'!$B$12,IF(AND('Raw Data'!N1021&gt;3.5,'Raw Data'!N1021&lt;=4),'Bảng Giá'!$B$13,IF(AND('Raw Data'!N1021&gt;4,'Raw Data'!N1021&lt;=4.5),'Bảng Giá'!$B$14,IF(AND('Raw Data'!N1021&gt;4.5,'Raw Data'!N1021&lt;=5),'Bảng Giá'!$B$15,IF(AND('Raw Data'!N1021&gt;5,'Raw Data'!N1021&lt;=5.5),'Bảng Giá'!$B$16,IF(AND('Raw Data'!N1021&gt;5.5,'Raw Data'!N1021&lt;=6),'Bảng Giá'!$B$17,'Bảng Giá'!$B$18)))))))))))))))</f>
        <v>0.5&lt;x&lt;=1</v>
      </c>
      <c r="Q1021" s="48">
        <f t="shared" si="93"/>
        <v>-7.0921985815602835E-3</v>
      </c>
      <c r="R1021">
        <f t="shared" si="94"/>
        <v>16800</v>
      </c>
      <c r="S1021">
        <f t="shared" si="95"/>
        <v>2700</v>
      </c>
    </row>
    <row r="1022" spans="1:19" x14ac:dyDescent="0.25">
      <c r="A1022" s="12">
        <v>1021</v>
      </c>
      <c r="B1022" s="12" t="s">
        <v>293</v>
      </c>
      <c r="C1022" s="18">
        <v>10766026</v>
      </c>
      <c r="D1022" s="17">
        <v>43010.50350146991</v>
      </c>
      <c r="E1022" s="23">
        <v>43011.518319594907</v>
      </c>
      <c r="F1022" s="13" t="s">
        <v>302</v>
      </c>
      <c r="G1022" s="25">
        <v>1070</v>
      </c>
      <c r="H1022" s="12" t="s">
        <v>114</v>
      </c>
      <c r="I1022" s="12" t="s">
        <v>75</v>
      </c>
      <c r="J1022" s="37">
        <f>INDEX('Bảng Giá'!$C$3:$H$18,MATCH('Raw Data'!P1022,'Bảng Giá'!$B$3:$B$18,0),MATCH('Raw Data'!M1022,'Bảng Giá'!$C$2:$H$2,0))</f>
        <v>14500</v>
      </c>
      <c r="K1022" s="12">
        <v>14700</v>
      </c>
      <c r="L1022" s="36">
        <f t="shared" si="90"/>
        <v>1.0148181249969639</v>
      </c>
      <c r="M1022" t="str">
        <f>'References data'!H1023</f>
        <v>Nội Tỉnh</v>
      </c>
      <c r="N1022">
        <f t="shared" si="91"/>
        <v>1.07</v>
      </c>
      <c r="O1022">
        <f t="shared" si="92"/>
        <v>-200</v>
      </c>
      <c r="P1022" t="str">
        <f>IF(AND(N1022&gt;0,N1022&lt;=0.05),'Bảng Giá'!$B$3,IF(AND(N1022&lt;=0.1,N1022&gt;0.05),'Bảng Giá'!$B$4,IF(AND('Raw Data'!N1022&gt;0.1,'Raw Data'!N1022&lt;=0.25),'Bảng Giá'!$B$5,IF(AND('Raw Data'!N1022&gt;0.25,'Raw Data'!N1022&lt;=0.5),'Bảng Giá'!$B$6,IF(AND('Raw Data'!N1022&gt;0.5,'Raw Data'!N1022&lt;=1),'Bảng Giá'!$B$7,IF(AND('Raw Data'!N1022&gt;1,'Raw Data'!N1022&lt;=1.5),'Bảng Giá'!$B$8,IF(AND('Raw Data'!N1022&gt;1.5,'Raw Data'!N1022&lt;=2),'Bảng Giá'!$B$9,IF(AND('Raw Data'!N1022&gt;2,'Raw Data'!N1022&lt;=2.5),'Bảng Giá'!$B$10,IF(AND('Raw Data'!N1022&gt;2.5,'Raw Data'!N1022&lt;=3),'Bảng Giá'!$B$11,IF(AND('Raw Data'!N1022&gt;3,'Raw Data'!N1022&lt;=3.5),'Bảng Giá'!$B$12,IF(AND('Raw Data'!N1022&gt;3.5,'Raw Data'!N1022&lt;=4),'Bảng Giá'!$B$13,IF(AND('Raw Data'!N1022&gt;4,'Raw Data'!N1022&lt;=4.5),'Bảng Giá'!$B$14,IF(AND('Raw Data'!N1022&gt;4.5,'Raw Data'!N1022&lt;=5),'Bảng Giá'!$B$15,IF(AND('Raw Data'!N1022&gt;5,'Raw Data'!N1022&lt;=5.5),'Bảng Giá'!$B$16,IF(AND('Raw Data'!N1022&gt;5.5,'Raw Data'!N1022&lt;=6),'Bảng Giá'!$B$17,'Bảng Giá'!$B$18)))))))))))))))</f>
        <v>1&lt;x&lt;=1.5</v>
      </c>
      <c r="Q1022" s="48">
        <f t="shared" si="93"/>
        <v>-1.3605442176870748E-2</v>
      </c>
      <c r="R1022">
        <f t="shared" si="94"/>
        <v>17400</v>
      </c>
      <c r="S1022">
        <f t="shared" si="95"/>
        <v>2700</v>
      </c>
    </row>
    <row r="1023" spans="1:19" x14ac:dyDescent="0.25">
      <c r="A1023" s="12">
        <v>1022</v>
      </c>
      <c r="B1023" s="12" t="s">
        <v>293</v>
      </c>
      <c r="C1023" s="18">
        <v>94211276</v>
      </c>
      <c r="D1023" s="17">
        <v>43010.503544675928</v>
      </c>
      <c r="E1023" s="23">
        <v>43011.409178819442</v>
      </c>
      <c r="F1023" s="13" t="s">
        <v>302</v>
      </c>
      <c r="G1023" s="25">
        <v>450</v>
      </c>
      <c r="H1023" s="12" t="s">
        <v>114</v>
      </c>
      <c r="I1023" s="12" t="s">
        <v>75</v>
      </c>
      <c r="J1023" s="37">
        <f>INDEX('Bảng Giá'!$C$3:$H$18,MATCH('Raw Data'!P1023,'Bảng Giá'!$B$3:$B$18,0),MATCH('Raw Data'!M1023,'Bảng Giá'!$C$2:$H$2,0))</f>
        <v>13000</v>
      </c>
      <c r="K1023" s="12">
        <v>13100</v>
      </c>
      <c r="L1023" s="36">
        <f t="shared" si="90"/>
        <v>0.90563414351345273</v>
      </c>
      <c r="M1023" t="str">
        <f>'References data'!H1024</f>
        <v>Nội Tỉnh</v>
      </c>
      <c r="N1023">
        <f t="shared" si="91"/>
        <v>0.45</v>
      </c>
      <c r="O1023">
        <f t="shared" si="92"/>
        <v>-100</v>
      </c>
      <c r="P1023" t="str">
        <f>IF(AND(N1023&gt;0,N1023&lt;=0.05),'Bảng Giá'!$B$3,IF(AND(N1023&lt;=0.1,N1023&gt;0.05),'Bảng Giá'!$B$4,IF(AND('Raw Data'!N1023&gt;0.1,'Raw Data'!N1023&lt;=0.25),'Bảng Giá'!$B$5,IF(AND('Raw Data'!N1023&gt;0.25,'Raw Data'!N1023&lt;=0.5),'Bảng Giá'!$B$6,IF(AND('Raw Data'!N1023&gt;0.5,'Raw Data'!N1023&lt;=1),'Bảng Giá'!$B$7,IF(AND('Raw Data'!N1023&gt;1,'Raw Data'!N1023&lt;=1.5),'Bảng Giá'!$B$8,IF(AND('Raw Data'!N1023&gt;1.5,'Raw Data'!N1023&lt;=2),'Bảng Giá'!$B$9,IF(AND('Raw Data'!N1023&gt;2,'Raw Data'!N1023&lt;=2.5),'Bảng Giá'!$B$10,IF(AND('Raw Data'!N1023&gt;2.5,'Raw Data'!N1023&lt;=3),'Bảng Giá'!$B$11,IF(AND('Raw Data'!N1023&gt;3,'Raw Data'!N1023&lt;=3.5),'Bảng Giá'!$B$12,IF(AND('Raw Data'!N1023&gt;3.5,'Raw Data'!N1023&lt;=4),'Bảng Giá'!$B$13,IF(AND('Raw Data'!N1023&gt;4,'Raw Data'!N1023&lt;=4.5),'Bảng Giá'!$B$14,IF(AND('Raw Data'!N1023&gt;4.5,'Raw Data'!N1023&lt;=5),'Bảng Giá'!$B$15,IF(AND('Raw Data'!N1023&gt;5,'Raw Data'!N1023&lt;=5.5),'Bảng Giá'!$B$16,IF(AND('Raw Data'!N1023&gt;5.5,'Raw Data'!N1023&lt;=6),'Bảng Giá'!$B$17,'Bảng Giá'!$B$18)))))))))))))))</f>
        <v>0.25&lt;x&lt;=0.5</v>
      </c>
      <c r="Q1023" s="48">
        <f t="shared" si="93"/>
        <v>-7.6335877862595417E-3</v>
      </c>
      <c r="R1023">
        <f t="shared" si="94"/>
        <v>15600</v>
      </c>
      <c r="S1023">
        <f t="shared" si="95"/>
        <v>2500</v>
      </c>
    </row>
    <row r="1024" spans="1:19" x14ac:dyDescent="0.25">
      <c r="A1024" s="12">
        <v>1023</v>
      </c>
      <c r="B1024" s="12" t="s">
        <v>293</v>
      </c>
      <c r="C1024" s="18">
        <v>31677136897970</v>
      </c>
      <c r="D1024" s="17">
        <v>43009.453691585652</v>
      </c>
      <c r="E1024" s="23">
        <v>43012.796180555553</v>
      </c>
      <c r="F1024" s="13" t="s">
        <v>302</v>
      </c>
      <c r="G1024" s="25">
        <v>650</v>
      </c>
      <c r="H1024" s="12" t="s">
        <v>114</v>
      </c>
      <c r="I1024" s="12" t="s">
        <v>286</v>
      </c>
      <c r="J1024" s="37">
        <f>INDEX('Bảng Giá'!$C$3:$H$18,MATCH('Raw Data'!P1024,'Bảng Giá'!$B$3:$B$18,0),MATCH('Raw Data'!M1024,'Bảng Giá'!$C$2:$H$2,0))</f>
        <v>14000</v>
      </c>
      <c r="K1024" s="12">
        <v>14100</v>
      </c>
      <c r="L1024" s="36">
        <f t="shared" si="90"/>
        <v>3.3424889699017513</v>
      </c>
      <c r="M1024" t="str">
        <f>'References data'!H1025</f>
        <v>Nội Tỉnh</v>
      </c>
      <c r="N1024">
        <f t="shared" si="91"/>
        <v>0.65</v>
      </c>
      <c r="O1024">
        <f t="shared" si="92"/>
        <v>-100</v>
      </c>
      <c r="P1024" t="str">
        <f>IF(AND(N1024&gt;0,N1024&lt;=0.05),'Bảng Giá'!$B$3,IF(AND(N1024&lt;=0.1,N1024&gt;0.05),'Bảng Giá'!$B$4,IF(AND('Raw Data'!N1024&gt;0.1,'Raw Data'!N1024&lt;=0.25),'Bảng Giá'!$B$5,IF(AND('Raw Data'!N1024&gt;0.25,'Raw Data'!N1024&lt;=0.5),'Bảng Giá'!$B$6,IF(AND('Raw Data'!N1024&gt;0.5,'Raw Data'!N1024&lt;=1),'Bảng Giá'!$B$7,IF(AND('Raw Data'!N1024&gt;1,'Raw Data'!N1024&lt;=1.5),'Bảng Giá'!$B$8,IF(AND('Raw Data'!N1024&gt;1.5,'Raw Data'!N1024&lt;=2),'Bảng Giá'!$B$9,IF(AND('Raw Data'!N1024&gt;2,'Raw Data'!N1024&lt;=2.5),'Bảng Giá'!$B$10,IF(AND('Raw Data'!N1024&gt;2.5,'Raw Data'!N1024&lt;=3),'Bảng Giá'!$B$11,IF(AND('Raw Data'!N1024&gt;3,'Raw Data'!N1024&lt;=3.5),'Bảng Giá'!$B$12,IF(AND('Raw Data'!N1024&gt;3.5,'Raw Data'!N1024&lt;=4),'Bảng Giá'!$B$13,IF(AND('Raw Data'!N1024&gt;4,'Raw Data'!N1024&lt;=4.5),'Bảng Giá'!$B$14,IF(AND('Raw Data'!N1024&gt;4.5,'Raw Data'!N1024&lt;=5),'Bảng Giá'!$B$15,IF(AND('Raw Data'!N1024&gt;5,'Raw Data'!N1024&lt;=5.5),'Bảng Giá'!$B$16,IF(AND('Raw Data'!N1024&gt;5.5,'Raw Data'!N1024&lt;=6),'Bảng Giá'!$B$17,'Bảng Giá'!$B$18)))))))))))))))</f>
        <v>0.5&lt;x&lt;=1</v>
      </c>
      <c r="Q1024" s="48">
        <f t="shared" si="93"/>
        <v>-7.0921985815602835E-3</v>
      </c>
      <c r="R1024">
        <f t="shared" si="94"/>
        <v>16800</v>
      </c>
      <c r="S1024">
        <f t="shared" si="95"/>
        <v>2700</v>
      </c>
    </row>
    <row r="1025" spans="1:19" x14ac:dyDescent="0.25">
      <c r="A1025" s="12">
        <v>1024</v>
      </c>
      <c r="B1025" s="12" t="s">
        <v>293</v>
      </c>
      <c r="C1025" s="18">
        <v>31677136897079</v>
      </c>
      <c r="D1025" s="17">
        <v>43011.688677627317</v>
      </c>
      <c r="E1025" s="23">
        <v>43012.84627465278</v>
      </c>
      <c r="F1025" s="13" t="s">
        <v>302</v>
      </c>
      <c r="G1025" s="25">
        <v>200</v>
      </c>
      <c r="H1025" s="12" t="s">
        <v>114</v>
      </c>
      <c r="I1025" s="12" t="s">
        <v>109</v>
      </c>
      <c r="J1025" s="37">
        <f>INDEX('Bảng Giá'!$C$3:$H$18,MATCH('Raw Data'!P1025,'Bảng Giá'!$B$3:$B$18,0),MATCH('Raw Data'!M1025,'Bảng Giá'!$C$2:$H$2,0))</f>
        <v>13000</v>
      </c>
      <c r="K1025" s="12">
        <v>13100</v>
      </c>
      <c r="L1025" s="36">
        <f t="shared" si="90"/>
        <v>1.157597025463474</v>
      </c>
      <c r="M1025" t="str">
        <f>'References data'!H1026</f>
        <v>Nội Tỉnh</v>
      </c>
      <c r="N1025">
        <f t="shared" si="91"/>
        <v>0.2</v>
      </c>
      <c r="O1025">
        <f t="shared" si="92"/>
        <v>-100</v>
      </c>
      <c r="P1025" t="str">
        <f>IF(AND(N1025&gt;0,N1025&lt;=0.05),'Bảng Giá'!$B$3,IF(AND(N1025&lt;=0.1,N1025&gt;0.05),'Bảng Giá'!$B$4,IF(AND('Raw Data'!N1025&gt;0.1,'Raw Data'!N1025&lt;=0.25),'Bảng Giá'!$B$5,IF(AND('Raw Data'!N1025&gt;0.25,'Raw Data'!N1025&lt;=0.5),'Bảng Giá'!$B$6,IF(AND('Raw Data'!N1025&gt;0.5,'Raw Data'!N1025&lt;=1),'Bảng Giá'!$B$7,IF(AND('Raw Data'!N1025&gt;1,'Raw Data'!N1025&lt;=1.5),'Bảng Giá'!$B$8,IF(AND('Raw Data'!N1025&gt;1.5,'Raw Data'!N1025&lt;=2),'Bảng Giá'!$B$9,IF(AND('Raw Data'!N1025&gt;2,'Raw Data'!N1025&lt;=2.5),'Bảng Giá'!$B$10,IF(AND('Raw Data'!N1025&gt;2.5,'Raw Data'!N1025&lt;=3),'Bảng Giá'!$B$11,IF(AND('Raw Data'!N1025&gt;3,'Raw Data'!N1025&lt;=3.5),'Bảng Giá'!$B$12,IF(AND('Raw Data'!N1025&gt;3.5,'Raw Data'!N1025&lt;=4),'Bảng Giá'!$B$13,IF(AND('Raw Data'!N1025&gt;4,'Raw Data'!N1025&lt;=4.5),'Bảng Giá'!$B$14,IF(AND('Raw Data'!N1025&gt;4.5,'Raw Data'!N1025&lt;=5),'Bảng Giá'!$B$15,IF(AND('Raw Data'!N1025&gt;5,'Raw Data'!N1025&lt;=5.5),'Bảng Giá'!$B$16,IF(AND('Raw Data'!N1025&gt;5.5,'Raw Data'!N1025&lt;=6),'Bảng Giá'!$B$17,'Bảng Giá'!$B$18)))))))))))))))</f>
        <v>0.1&lt;x&lt;=0.25</v>
      </c>
      <c r="Q1025" s="48">
        <f t="shared" si="93"/>
        <v>-7.6335877862595417E-3</v>
      </c>
      <c r="R1025">
        <f t="shared" si="94"/>
        <v>15600</v>
      </c>
      <c r="S1025">
        <f t="shared" si="95"/>
        <v>2500</v>
      </c>
    </row>
    <row r="1026" spans="1:19" x14ac:dyDescent="0.25">
      <c r="A1026" s="12">
        <v>1025</v>
      </c>
      <c r="B1026" s="12" t="s">
        <v>293</v>
      </c>
      <c r="C1026" s="18">
        <v>31677136896404</v>
      </c>
      <c r="D1026" s="17">
        <v>43012.5899741088</v>
      </c>
      <c r="E1026" s="23">
        <v>43013.728830092594</v>
      </c>
      <c r="F1026" s="13" t="s">
        <v>302</v>
      </c>
      <c r="G1026" s="25">
        <v>200</v>
      </c>
      <c r="H1026" s="12" t="s">
        <v>114</v>
      </c>
      <c r="I1026" s="12" t="s">
        <v>505</v>
      </c>
      <c r="J1026" s="37">
        <f>INDEX('Bảng Giá'!$C$3:$H$18,MATCH('Raw Data'!P1026,'Bảng Giá'!$B$3:$B$18,0),MATCH('Raw Data'!M1026,'Bảng Giá'!$C$2:$H$2,0))</f>
        <v>13000</v>
      </c>
      <c r="K1026" s="12">
        <v>13100</v>
      </c>
      <c r="L1026" s="36">
        <f t="shared" si="90"/>
        <v>1.1388559837942012</v>
      </c>
      <c r="M1026" t="str">
        <f>'References data'!H1027</f>
        <v>Nội Tỉnh</v>
      </c>
      <c r="N1026">
        <f t="shared" si="91"/>
        <v>0.2</v>
      </c>
      <c r="O1026">
        <f t="shared" si="92"/>
        <v>-100</v>
      </c>
      <c r="P1026" t="str">
        <f>IF(AND(N1026&gt;0,N1026&lt;=0.05),'Bảng Giá'!$B$3,IF(AND(N1026&lt;=0.1,N1026&gt;0.05),'Bảng Giá'!$B$4,IF(AND('Raw Data'!N1026&gt;0.1,'Raw Data'!N1026&lt;=0.25),'Bảng Giá'!$B$5,IF(AND('Raw Data'!N1026&gt;0.25,'Raw Data'!N1026&lt;=0.5),'Bảng Giá'!$B$6,IF(AND('Raw Data'!N1026&gt;0.5,'Raw Data'!N1026&lt;=1),'Bảng Giá'!$B$7,IF(AND('Raw Data'!N1026&gt;1,'Raw Data'!N1026&lt;=1.5),'Bảng Giá'!$B$8,IF(AND('Raw Data'!N1026&gt;1.5,'Raw Data'!N1026&lt;=2),'Bảng Giá'!$B$9,IF(AND('Raw Data'!N1026&gt;2,'Raw Data'!N1026&lt;=2.5),'Bảng Giá'!$B$10,IF(AND('Raw Data'!N1026&gt;2.5,'Raw Data'!N1026&lt;=3),'Bảng Giá'!$B$11,IF(AND('Raw Data'!N1026&gt;3,'Raw Data'!N1026&lt;=3.5),'Bảng Giá'!$B$12,IF(AND('Raw Data'!N1026&gt;3.5,'Raw Data'!N1026&lt;=4),'Bảng Giá'!$B$13,IF(AND('Raw Data'!N1026&gt;4,'Raw Data'!N1026&lt;=4.5),'Bảng Giá'!$B$14,IF(AND('Raw Data'!N1026&gt;4.5,'Raw Data'!N1026&lt;=5),'Bảng Giá'!$B$15,IF(AND('Raw Data'!N1026&gt;5,'Raw Data'!N1026&lt;=5.5),'Bảng Giá'!$B$16,IF(AND('Raw Data'!N1026&gt;5.5,'Raw Data'!N1026&lt;=6),'Bảng Giá'!$B$17,'Bảng Giá'!$B$18)))))))))))))))</f>
        <v>0.1&lt;x&lt;=0.25</v>
      </c>
      <c r="Q1026" s="48">
        <f t="shared" si="93"/>
        <v>-7.6335877862595417E-3</v>
      </c>
      <c r="R1026">
        <f t="shared" si="94"/>
        <v>15600</v>
      </c>
      <c r="S1026">
        <f t="shared" si="95"/>
        <v>2500</v>
      </c>
    </row>
    <row r="1027" spans="1:19" x14ac:dyDescent="0.25">
      <c r="A1027" s="12">
        <v>1026</v>
      </c>
      <c r="B1027" s="12" t="s">
        <v>293</v>
      </c>
      <c r="C1027" s="18">
        <v>31677136897991</v>
      </c>
      <c r="D1027" s="17">
        <v>43009.743567280093</v>
      </c>
      <c r="E1027" s="23">
        <v>43010.458499456021</v>
      </c>
      <c r="F1027" s="13" t="s">
        <v>302</v>
      </c>
      <c r="G1027" s="25">
        <v>1100</v>
      </c>
      <c r="H1027" s="12" t="s">
        <v>114</v>
      </c>
      <c r="I1027" s="12" t="s">
        <v>286</v>
      </c>
      <c r="J1027" s="37">
        <f>INDEX('Bảng Giá'!$C$3:$H$18,MATCH('Raw Data'!P1027,'Bảng Giá'!$B$3:$B$18,0),MATCH('Raw Data'!M1027,'Bảng Giá'!$C$2:$H$2,0))</f>
        <v>14500</v>
      </c>
      <c r="K1027" s="12">
        <v>14700</v>
      </c>
      <c r="L1027" s="36">
        <f t="shared" ref="L1027:L1090" si="96">E1027-D1027</f>
        <v>0.71493217592797009</v>
      </c>
      <c r="M1027" t="str">
        <f>'References data'!H1028</f>
        <v>Nội Tỉnh</v>
      </c>
      <c r="N1027">
        <f t="shared" ref="N1027:N1090" si="97">G1027/1000</f>
        <v>1.1000000000000001</v>
      </c>
      <c r="O1027">
        <f t="shared" ref="O1027:O1090" si="98">J1027-K1027</f>
        <v>-200</v>
      </c>
      <c r="P1027" t="str">
        <f>IF(AND(N1027&gt;0,N1027&lt;=0.05),'Bảng Giá'!$B$3,IF(AND(N1027&lt;=0.1,N1027&gt;0.05),'Bảng Giá'!$B$4,IF(AND('Raw Data'!N1027&gt;0.1,'Raw Data'!N1027&lt;=0.25),'Bảng Giá'!$B$5,IF(AND('Raw Data'!N1027&gt;0.25,'Raw Data'!N1027&lt;=0.5),'Bảng Giá'!$B$6,IF(AND('Raw Data'!N1027&gt;0.5,'Raw Data'!N1027&lt;=1),'Bảng Giá'!$B$7,IF(AND('Raw Data'!N1027&gt;1,'Raw Data'!N1027&lt;=1.5),'Bảng Giá'!$B$8,IF(AND('Raw Data'!N1027&gt;1.5,'Raw Data'!N1027&lt;=2),'Bảng Giá'!$B$9,IF(AND('Raw Data'!N1027&gt;2,'Raw Data'!N1027&lt;=2.5),'Bảng Giá'!$B$10,IF(AND('Raw Data'!N1027&gt;2.5,'Raw Data'!N1027&lt;=3),'Bảng Giá'!$B$11,IF(AND('Raw Data'!N1027&gt;3,'Raw Data'!N1027&lt;=3.5),'Bảng Giá'!$B$12,IF(AND('Raw Data'!N1027&gt;3.5,'Raw Data'!N1027&lt;=4),'Bảng Giá'!$B$13,IF(AND('Raw Data'!N1027&gt;4,'Raw Data'!N1027&lt;=4.5),'Bảng Giá'!$B$14,IF(AND('Raw Data'!N1027&gt;4.5,'Raw Data'!N1027&lt;=5),'Bảng Giá'!$B$15,IF(AND('Raw Data'!N1027&gt;5,'Raw Data'!N1027&lt;=5.5),'Bảng Giá'!$B$16,IF(AND('Raw Data'!N1027&gt;5.5,'Raw Data'!N1027&lt;=6),'Bảng Giá'!$B$17,'Bảng Giá'!$B$18)))))))))))))))</f>
        <v>1&lt;x&lt;=1.5</v>
      </c>
      <c r="Q1027" s="48">
        <f t="shared" ref="Q1027:Q1090" si="99">O1027/K1027</f>
        <v>-1.3605442176870748E-2</v>
      </c>
      <c r="R1027">
        <f t="shared" ref="R1027:R1090" si="100">J1027+(J1027*0.2)</f>
        <v>17400</v>
      </c>
      <c r="S1027">
        <f t="shared" ref="S1027:S1090" si="101">R1027-K1027</f>
        <v>2700</v>
      </c>
    </row>
    <row r="1028" spans="1:19" x14ac:dyDescent="0.25">
      <c r="A1028" s="12">
        <v>1027</v>
      </c>
      <c r="B1028" s="12" t="s">
        <v>293</v>
      </c>
      <c r="C1028" s="18">
        <v>31677136898125</v>
      </c>
      <c r="D1028" s="17">
        <v>43009.670510104166</v>
      </c>
      <c r="E1028" s="23">
        <v>43010.874804016203</v>
      </c>
      <c r="F1028" s="13" t="s">
        <v>302</v>
      </c>
      <c r="G1028" s="25">
        <v>300</v>
      </c>
      <c r="H1028" s="12" t="s">
        <v>114</v>
      </c>
      <c r="I1028" s="12" t="s">
        <v>509</v>
      </c>
      <c r="J1028" s="37">
        <f>INDEX('Bảng Giá'!$C$3:$H$18,MATCH('Raw Data'!P1028,'Bảng Giá'!$B$3:$B$18,0),MATCH('Raw Data'!M1028,'Bảng Giá'!$C$2:$H$2,0))</f>
        <v>13000</v>
      </c>
      <c r="K1028" s="12">
        <v>13100</v>
      </c>
      <c r="L1028" s="36">
        <f t="shared" si="96"/>
        <v>1.204293912036519</v>
      </c>
      <c r="M1028" t="str">
        <f>'References data'!H1029</f>
        <v>Nội Tỉnh</v>
      </c>
      <c r="N1028">
        <f t="shared" si="97"/>
        <v>0.3</v>
      </c>
      <c r="O1028">
        <f t="shared" si="98"/>
        <v>-100</v>
      </c>
      <c r="P1028" t="str">
        <f>IF(AND(N1028&gt;0,N1028&lt;=0.05),'Bảng Giá'!$B$3,IF(AND(N1028&lt;=0.1,N1028&gt;0.05),'Bảng Giá'!$B$4,IF(AND('Raw Data'!N1028&gt;0.1,'Raw Data'!N1028&lt;=0.25),'Bảng Giá'!$B$5,IF(AND('Raw Data'!N1028&gt;0.25,'Raw Data'!N1028&lt;=0.5),'Bảng Giá'!$B$6,IF(AND('Raw Data'!N1028&gt;0.5,'Raw Data'!N1028&lt;=1),'Bảng Giá'!$B$7,IF(AND('Raw Data'!N1028&gt;1,'Raw Data'!N1028&lt;=1.5),'Bảng Giá'!$B$8,IF(AND('Raw Data'!N1028&gt;1.5,'Raw Data'!N1028&lt;=2),'Bảng Giá'!$B$9,IF(AND('Raw Data'!N1028&gt;2,'Raw Data'!N1028&lt;=2.5),'Bảng Giá'!$B$10,IF(AND('Raw Data'!N1028&gt;2.5,'Raw Data'!N1028&lt;=3),'Bảng Giá'!$B$11,IF(AND('Raw Data'!N1028&gt;3,'Raw Data'!N1028&lt;=3.5),'Bảng Giá'!$B$12,IF(AND('Raw Data'!N1028&gt;3.5,'Raw Data'!N1028&lt;=4),'Bảng Giá'!$B$13,IF(AND('Raw Data'!N1028&gt;4,'Raw Data'!N1028&lt;=4.5),'Bảng Giá'!$B$14,IF(AND('Raw Data'!N1028&gt;4.5,'Raw Data'!N1028&lt;=5),'Bảng Giá'!$B$15,IF(AND('Raw Data'!N1028&gt;5,'Raw Data'!N1028&lt;=5.5),'Bảng Giá'!$B$16,IF(AND('Raw Data'!N1028&gt;5.5,'Raw Data'!N1028&lt;=6),'Bảng Giá'!$B$17,'Bảng Giá'!$B$18)))))))))))))))</f>
        <v>0.25&lt;x&lt;=0.5</v>
      </c>
      <c r="Q1028" s="48">
        <f t="shared" si="99"/>
        <v>-7.6335877862595417E-3</v>
      </c>
      <c r="R1028">
        <f t="shared" si="100"/>
        <v>15600</v>
      </c>
      <c r="S1028">
        <f t="shared" si="101"/>
        <v>2500</v>
      </c>
    </row>
    <row r="1029" spans="1:19" x14ac:dyDescent="0.25">
      <c r="A1029" s="12">
        <v>1028</v>
      </c>
      <c r="B1029" s="12" t="s">
        <v>293</v>
      </c>
      <c r="C1029" s="18">
        <v>27488034</v>
      </c>
      <c r="D1029" s="17">
        <v>43009.743630439814</v>
      </c>
      <c r="E1029" s="23">
        <v>43010.456116354166</v>
      </c>
      <c r="F1029" s="13" t="s">
        <v>302</v>
      </c>
      <c r="G1029" s="25">
        <v>1800</v>
      </c>
      <c r="H1029" s="12" t="s">
        <v>114</v>
      </c>
      <c r="I1029" s="12" t="s">
        <v>295</v>
      </c>
      <c r="J1029" s="37">
        <f>INDEX('Bảng Giá'!$C$3:$H$18,MATCH('Raw Data'!P1029,'Bảng Giá'!$B$3:$B$18,0),MATCH('Raw Data'!M1029,'Bảng Giá'!$C$2:$H$2,0))</f>
        <v>16000</v>
      </c>
      <c r="K1029" s="12">
        <v>16200</v>
      </c>
      <c r="L1029" s="36">
        <f t="shared" si="96"/>
        <v>0.71248591435141861</v>
      </c>
      <c r="M1029" t="str">
        <f>'References data'!H1030</f>
        <v>Nội Tỉnh</v>
      </c>
      <c r="N1029">
        <f t="shared" si="97"/>
        <v>1.8</v>
      </c>
      <c r="O1029">
        <f t="shared" si="98"/>
        <v>-200</v>
      </c>
      <c r="P1029" t="str">
        <f>IF(AND(N1029&gt;0,N1029&lt;=0.05),'Bảng Giá'!$B$3,IF(AND(N1029&lt;=0.1,N1029&gt;0.05),'Bảng Giá'!$B$4,IF(AND('Raw Data'!N1029&gt;0.1,'Raw Data'!N1029&lt;=0.25),'Bảng Giá'!$B$5,IF(AND('Raw Data'!N1029&gt;0.25,'Raw Data'!N1029&lt;=0.5),'Bảng Giá'!$B$6,IF(AND('Raw Data'!N1029&gt;0.5,'Raw Data'!N1029&lt;=1),'Bảng Giá'!$B$7,IF(AND('Raw Data'!N1029&gt;1,'Raw Data'!N1029&lt;=1.5),'Bảng Giá'!$B$8,IF(AND('Raw Data'!N1029&gt;1.5,'Raw Data'!N1029&lt;=2),'Bảng Giá'!$B$9,IF(AND('Raw Data'!N1029&gt;2,'Raw Data'!N1029&lt;=2.5),'Bảng Giá'!$B$10,IF(AND('Raw Data'!N1029&gt;2.5,'Raw Data'!N1029&lt;=3),'Bảng Giá'!$B$11,IF(AND('Raw Data'!N1029&gt;3,'Raw Data'!N1029&lt;=3.5),'Bảng Giá'!$B$12,IF(AND('Raw Data'!N1029&gt;3.5,'Raw Data'!N1029&lt;=4),'Bảng Giá'!$B$13,IF(AND('Raw Data'!N1029&gt;4,'Raw Data'!N1029&lt;=4.5),'Bảng Giá'!$B$14,IF(AND('Raw Data'!N1029&gt;4.5,'Raw Data'!N1029&lt;=5),'Bảng Giá'!$B$15,IF(AND('Raw Data'!N1029&gt;5,'Raw Data'!N1029&lt;=5.5),'Bảng Giá'!$B$16,IF(AND('Raw Data'!N1029&gt;5.5,'Raw Data'!N1029&lt;=6),'Bảng Giá'!$B$17,'Bảng Giá'!$B$18)))))))))))))))</f>
        <v>1.5&lt;x&lt;=2</v>
      </c>
      <c r="Q1029" s="48">
        <f t="shared" si="99"/>
        <v>-1.2345679012345678E-2</v>
      </c>
      <c r="R1029">
        <f t="shared" si="100"/>
        <v>19200</v>
      </c>
      <c r="S1029">
        <f t="shared" si="101"/>
        <v>3000</v>
      </c>
    </row>
    <row r="1030" spans="1:19" x14ac:dyDescent="0.25">
      <c r="A1030" s="12">
        <v>1029</v>
      </c>
      <c r="B1030" s="12" t="s">
        <v>293</v>
      </c>
      <c r="C1030" s="18">
        <v>34731963</v>
      </c>
      <c r="D1030" s="17">
        <v>43009.709713888886</v>
      </c>
      <c r="E1030" s="23">
        <v>43010.735495023146</v>
      </c>
      <c r="F1030" s="13" t="s">
        <v>302</v>
      </c>
      <c r="G1030" s="25">
        <v>350</v>
      </c>
      <c r="H1030" s="12" t="s">
        <v>114</v>
      </c>
      <c r="I1030" s="12" t="s">
        <v>295</v>
      </c>
      <c r="J1030" s="37">
        <f>INDEX('Bảng Giá'!$C$3:$H$18,MATCH('Raw Data'!P1030,'Bảng Giá'!$B$3:$B$18,0),MATCH('Raw Data'!M1030,'Bảng Giá'!$C$2:$H$2,0))</f>
        <v>13000</v>
      </c>
      <c r="K1030" s="12">
        <v>13100</v>
      </c>
      <c r="L1030" s="36">
        <f t="shared" si="96"/>
        <v>1.025781134259887</v>
      </c>
      <c r="M1030" t="str">
        <f>'References data'!H1031</f>
        <v>Nội Tỉnh</v>
      </c>
      <c r="N1030">
        <f t="shared" si="97"/>
        <v>0.35</v>
      </c>
      <c r="O1030">
        <f t="shared" si="98"/>
        <v>-100</v>
      </c>
      <c r="P1030" t="str">
        <f>IF(AND(N1030&gt;0,N1030&lt;=0.05),'Bảng Giá'!$B$3,IF(AND(N1030&lt;=0.1,N1030&gt;0.05),'Bảng Giá'!$B$4,IF(AND('Raw Data'!N1030&gt;0.1,'Raw Data'!N1030&lt;=0.25),'Bảng Giá'!$B$5,IF(AND('Raw Data'!N1030&gt;0.25,'Raw Data'!N1030&lt;=0.5),'Bảng Giá'!$B$6,IF(AND('Raw Data'!N1030&gt;0.5,'Raw Data'!N1030&lt;=1),'Bảng Giá'!$B$7,IF(AND('Raw Data'!N1030&gt;1,'Raw Data'!N1030&lt;=1.5),'Bảng Giá'!$B$8,IF(AND('Raw Data'!N1030&gt;1.5,'Raw Data'!N1030&lt;=2),'Bảng Giá'!$B$9,IF(AND('Raw Data'!N1030&gt;2,'Raw Data'!N1030&lt;=2.5),'Bảng Giá'!$B$10,IF(AND('Raw Data'!N1030&gt;2.5,'Raw Data'!N1030&lt;=3),'Bảng Giá'!$B$11,IF(AND('Raw Data'!N1030&gt;3,'Raw Data'!N1030&lt;=3.5),'Bảng Giá'!$B$12,IF(AND('Raw Data'!N1030&gt;3.5,'Raw Data'!N1030&lt;=4),'Bảng Giá'!$B$13,IF(AND('Raw Data'!N1030&gt;4,'Raw Data'!N1030&lt;=4.5),'Bảng Giá'!$B$14,IF(AND('Raw Data'!N1030&gt;4.5,'Raw Data'!N1030&lt;=5),'Bảng Giá'!$B$15,IF(AND('Raw Data'!N1030&gt;5,'Raw Data'!N1030&lt;=5.5),'Bảng Giá'!$B$16,IF(AND('Raw Data'!N1030&gt;5.5,'Raw Data'!N1030&lt;=6),'Bảng Giá'!$B$17,'Bảng Giá'!$B$18)))))))))))))))</f>
        <v>0.25&lt;x&lt;=0.5</v>
      </c>
      <c r="Q1030" s="48">
        <f t="shared" si="99"/>
        <v>-7.6335877862595417E-3</v>
      </c>
      <c r="R1030">
        <f t="shared" si="100"/>
        <v>15600</v>
      </c>
      <c r="S1030">
        <f t="shared" si="101"/>
        <v>2500</v>
      </c>
    </row>
    <row r="1031" spans="1:19" x14ac:dyDescent="0.25">
      <c r="A1031" s="12">
        <v>1030</v>
      </c>
      <c r="B1031" s="12" t="s">
        <v>293</v>
      </c>
      <c r="C1031" s="18">
        <v>27983768</v>
      </c>
      <c r="D1031" s="17">
        <v>43009.743683298613</v>
      </c>
      <c r="E1031" s="23">
        <v>43010.682020717592</v>
      </c>
      <c r="F1031" s="13" t="s">
        <v>302</v>
      </c>
      <c r="G1031" s="25">
        <v>600</v>
      </c>
      <c r="H1031" s="12" t="s">
        <v>114</v>
      </c>
      <c r="I1031" s="12" t="s">
        <v>116</v>
      </c>
      <c r="J1031" s="37">
        <f>INDEX('Bảng Giá'!$C$3:$H$18,MATCH('Raw Data'!P1031,'Bảng Giá'!$B$3:$B$18,0),MATCH('Raw Data'!M1031,'Bảng Giá'!$C$2:$H$2,0))</f>
        <v>14000</v>
      </c>
      <c r="K1031" s="12">
        <v>14100</v>
      </c>
      <c r="L1031" s="36">
        <f t="shared" si="96"/>
        <v>0.93833741897833534</v>
      </c>
      <c r="M1031" t="str">
        <f>'References data'!H1032</f>
        <v>Nội Tỉnh</v>
      </c>
      <c r="N1031">
        <f t="shared" si="97"/>
        <v>0.6</v>
      </c>
      <c r="O1031">
        <f t="shared" si="98"/>
        <v>-100</v>
      </c>
      <c r="P1031" t="str">
        <f>IF(AND(N1031&gt;0,N1031&lt;=0.05),'Bảng Giá'!$B$3,IF(AND(N1031&lt;=0.1,N1031&gt;0.05),'Bảng Giá'!$B$4,IF(AND('Raw Data'!N1031&gt;0.1,'Raw Data'!N1031&lt;=0.25),'Bảng Giá'!$B$5,IF(AND('Raw Data'!N1031&gt;0.25,'Raw Data'!N1031&lt;=0.5),'Bảng Giá'!$B$6,IF(AND('Raw Data'!N1031&gt;0.5,'Raw Data'!N1031&lt;=1),'Bảng Giá'!$B$7,IF(AND('Raw Data'!N1031&gt;1,'Raw Data'!N1031&lt;=1.5),'Bảng Giá'!$B$8,IF(AND('Raw Data'!N1031&gt;1.5,'Raw Data'!N1031&lt;=2),'Bảng Giá'!$B$9,IF(AND('Raw Data'!N1031&gt;2,'Raw Data'!N1031&lt;=2.5),'Bảng Giá'!$B$10,IF(AND('Raw Data'!N1031&gt;2.5,'Raw Data'!N1031&lt;=3),'Bảng Giá'!$B$11,IF(AND('Raw Data'!N1031&gt;3,'Raw Data'!N1031&lt;=3.5),'Bảng Giá'!$B$12,IF(AND('Raw Data'!N1031&gt;3.5,'Raw Data'!N1031&lt;=4),'Bảng Giá'!$B$13,IF(AND('Raw Data'!N1031&gt;4,'Raw Data'!N1031&lt;=4.5),'Bảng Giá'!$B$14,IF(AND('Raw Data'!N1031&gt;4.5,'Raw Data'!N1031&lt;=5),'Bảng Giá'!$B$15,IF(AND('Raw Data'!N1031&gt;5,'Raw Data'!N1031&lt;=5.5),'Bảng Giá'!$B$16,IF(AND('Raw Data'!N1031&gt;5.5,'Raw Data'!N1031&lt;=6),'Bảng Giá'!$B$17,'Bảng Giá'!$B$18)))))))))))))))</f>
        <v>0.5&lt;x&lt;=1</v>
      </c>
      <c r="Q1031" s="48">
        <f t="shared" si="99"/>
        <v>-7.0921985815602835E-3</v>
      </c>
      <c r="R1031">
        <f t="shared" si="100"/>
        <v>16800</v>
      </c>
      <c r="S1031">
        <f t="shared" si="101"/>
        <v>2700</v>
      </c>
    </row>
    <row r="1032" spans="1:19" x14ac:dyDescent="0.25">
      <c r="A1032" s="12">
        <v>1031</v>
      </c>
      <c r="B1032" s="12" t="s">
        <v>293</v>
      </c>
      <c r="C1032" s="18">
        <v>72998120</v>
      </c>
      <c r="D1032" s="17">
        <v>43009.742102743054</v>
      </c>
      <c r="E1032" s="23">
        <v>43015.896370104165</v>
      </c>
      <c r="F1032" s="12" t="s">
        <v>321</v>
      </c>
      <c r="G1032" s="25">
        <v>600</v>
      </c>
      <c r="H1032" s="12" t="s">
        <v>114</v>
      </c>
      <c r="I1032" s="12" t="s">
        <v>296</v>
      </c>
      <c r="J1032" s="37">
        <f>INDEX('Bảng Giá'!$C$3:$H$18,MATCH('Raw Data'!P1032,'Bảng Giá'!$B$3:$B$18,0),MATCH('Raw Data'!M1032,'Bảng Giá'!$C$2:$H$2,0))</f>
        <v>14000</v>
      </c>
      <c r="K1032" s="12">
        <v>14100</v>
      </c>
      <c r="L1032" s="36">
        <f t="shared" si="96"/>
        <v>6.154267361111124</v>
      </c>
      <c r="M1032" t="str">
        <f>'References data'!H1033</f>
        <v>Nội Tỉnh</v>
      </c>
      <c r="N1032">
        <f t="shared" si="97"/>
        <v>0.6</v>
      </c>
      <c r="O1032">
        <f t="shared" si="98"/>
        <v>-100</v>
      </c>
      <c r="P1032" t="str">
        <f>IF(AND(N1032&gt;0,N1032&lt;=0.05),'Bảng Giá'!$B$3,IF(AND(N1032&lt;=0.1,N1032&gt;0.05),'Bảng Giá'!$B$4,IF(AND('Raw Data'!N1032&gt;0.1,'Raw Data'!N1032&lt;=0.25),'Bảng Giá'!$B$5,IF(AND('Raw Data'!N1032&gt;0.25,'Raw Data'!N1032&lt;=0.5),'Bảng Giá'!$B$6,IF(AND('Raw Data'!N1032&gt;0.5,'Raw Data'!N1032&lt;=1),'Bảng Giá'!$B$7,IF(AND('Raw Data'!N1032&gt;1,'Raw Data'!N1032&lt;=1.5),'Bảng Giá'!$B$8,IF(AND('Raw Data'!N1032&gt;1.5,'Raw Data'!N1032&lt;=2),'Bảng Giá'!$B$9,IF(AND('Raw Data'!N1032&gt;2,'Raw Data'!N1032&lt;=2.5),'Bảng Giá'!$B$10,IF(AND('Raw Data'!N1032&gt;2.5,'Raw Data'!N1032&lt;=3),'Bảng Giá'!$B$11,IF(AND('Raw Data'!N1032&gt;3,'Raw Data'!N1032&lt;=3.5),'Bảng Giá'!$B$12,IF(AND('Raw Data'!N1032&gt;3.5,'Raw Data'!N1032&lt;=4),'Bảng Giá'!$B$13,IF(AND('Raw Data'!N1032&gt;4,'Raw Data'!N1032&lt;=4.5),'Bảng Giá'!$B$14,IF(AND('Raw Data'!N1032&gt;4.5,'Raw Data'!N1032&lt;=5),'Bảng Giá'!$B$15,IF(AND('Raw Data'!N1032&gt;5,'Raw Data'!N1032&lt;=5.5),'Bảng Giá'!$B$16,IF(AND('Raw Data'!N1032&gt;5.5,'Raw Data'!N1032&lt;=6),'Bảng Giá'!$B$17,'Bảng Giá'!$B$18)))))))))))))))</f>
        <v>0.5&lt;x&lt;=1</v>
      </c>
      <c r="Q1032" s="48">
        <f t="shared" si="99"/>
        <v>-7.0921985815602835E-3</v>
      </c>
      <c r="R1032">
        <f t="shared" si="100"/>
        <v>16800</v>
      </c>
      <c r="S1032">
        <f t="shared" si="101"/>
        <v>2700</v>
      </c>
    </row>
    <row r="1033" spans="1:19" x14ac:dyDescent="0.25">
      <c r="A1033" s="12">
        <v>1032</v>
      </c>
      <c r="B1033" s="12" t="s">
        <v>293</v>
      </c>
      <c r="C1033" s="18">
        <v>54658561</v>
      </c>
      <c r="D1033" s="17">
        <v>43009.743714155091</v>
      </c>
      <c r="E1033" s="23">
        <v>43010.515365891202</v>
      </c>
      <c r="F1033" s="13" t="s">
        <v>302</v>
      </c>
      <c r="G1033" s="25">
        <v>1000</v>
      </c>
      <c r="H1033" s="12" t="s">
        <v>114</v>
      </c>
      <c r="I1033" s="12" t="s">
        <v>114</v>
      </c>
      <c r="J1033" s="37">
        <f>INDEX('Bảng Giá'!$C$3:$H$18,MATCH('Raw Data'!P1033,'Bảng Giá'!$B$3:$B$18,0),MATCH('Raw Data'!M1033,'Bảng Giá'!$C$2:$H$2,0))</f>
        <v>14000</v>
      </c>
      <c r="K1033" s="12">
        <v>14700</v>
      </c>
      <c r="L1033" s="36">
        <f t="shared" si="96"/>
        <v>0.77165173611138016</v>
      </c>
      <c r="M1033" t="str">
        <f>'References data'!H1034</f>
        <v>Nội Tỉnh</v>
      </c>
      <c r="N1033">
        <f t="shared" si="97"/>
        <v>1</v>
      </c>
      <c r="O1033">
        <f t="shared" si="98"/>
        <v>-700</v>
      </c>
      <c r="P1033" t="str">
        <f>IF(AND(N1033&gt;0,N1033&lt;=0.05),'Bảng Giá'!$B$3,IF(AND(N1033&lt;=0.1,N1033&gt;0.05),'Bảng Giá'!$B$4,IF(AND('Raw Data'!N1033&gt;0.1,'Raw Data'!N1033&lt;=0.25),'Bảng Giá'!$B$5,IF(AND('Raw Data'!N1033&gt;0.25,'Raw Data'!N1033&lt;=0.5),'Bảng Giá'!$B$6,IF(AND('Raw Data'!N1033&gt;0.5,'Raw Data'!N1033&lt;=1),'Bảng Giá'!$B$7,IF(AND('Raw Data'!N1033&gt;1,'Raw Data'!N1033&lt;=1.5),'Bảng Giá'!$B$8,IF(AND('Raw Data'!N1033&gt;1.5,'Raw Data'!N1033&lt;=2),'Bảng Giá'!$B$9,IF(AND('Raw Data'!N1033&gt;2,'Raw Data'!N1033&lt;=2.5),'Bảng Giá'!$B$10,IF(AND('Raw Data'!N1033&gt;2.5,'Raw Data'!N1033&lt;=3),'Bảng Giá'!$B$11,IF(AND('Raw Data'!N1033&gt;3,'Raw Data'!N1033&lt;=3.5),'Bảng Giá'!$B$12,IF(AND('Raw Data'!N1033&gt;3.5,'Raw Data'!N1033&lt;=4),'Bảng Giá'!$B$13,IF(AND('Raw Data'!N1033&gt;4,'Raw Data'!N1033&lt;=4.5),'Bảng Giá'!$B$14,IF(AND('Raw Data'!N1033&gt;4.5,'Raw Data'!N1033&lt;=5),'Bảng Giá'!$B$15,IF(AND('Raw Data'!N1033&gt;5,'Raw Data'!N1033&lt;=5.5),'Bảng Giá'!$B$16,IF(AND('Raw Data'!N1033&gt;5.5,'Raw Data'!N1033&lt;=6),'Bảng Giá'!$B$17,'Bảng Giá'!$B$18)))))))))))))))</f>
        <v>0.5&lt;x&lt;=1</v>
      </c>
      <c r="Q1033" s="48">
        <f t="shared" si="99"/>
        <v>-4.7619047619047616E-2</v>
      </c>
      <c r="R1033">
        <f t="shared" si="100"/>
        <v>16800</v>
      </c>
      <c r="S1033">
        <f t="shared" si="101"/>
        <v>2100</v>
      </c>
    </row>
    <row r="1034" spans="1:19" x14ac:dyDescent="0.25">
      <c r="A1034" s="12">
        <v>1033</v>
      </c>
      <c r="B1034" s="12" t="s">
        <v>293</v>
      </c>
      <c r="C1034" s="18">
        <v>76095672</v>
      </c>
      <c r="D1034" s="17">
        <v>43009.743790428241</v>
      </c>
      <c r="E1034" s="23">
        <v>43011.753144710645</v>
      </c>
      <c r="F1034" s="13" t="s">
        <v>302</v>
      </c>
      <c r="G1034" s="25">
        <v>4775</v>
      </c>
      <c r="H1034" s="12" t="s">
        <v>114</v>
      </c>
      <c r="I1034" s="12" t="s">
        <v>123</v>
      </c>
      <c r="J1034" s="37">
        <f>INDEX('Bảng Giá'!$C$3:$H$18,MATCH('Raw Data'!P1034,'Bảng Giá'!$B$3:$B$18,0),MATCH('Raw Data'!M1034,'Bảng Giá'!$C$2:$H$2,0))</f>
        <v>23500</v>
      </c>
      <c r="K1034" s="12">
        <v>23700</v>
      </c>
      <c r="L1034" s="36">
        <f t="shared" si="96"/>
        <v>2.0093542824033648</v>
      </c>
      <c r="M1034" t="str">
        <f>'References data'!H1035</f>
        <v>Nội Tỉnh</v>
      </c>
      <c r="N1034">
        <f t="shared" si="97"/>
        <v>4.7750000000000004</v>
      </c>
      <c r="O1034">
        <f t="shared" si="98"/>
        <v>-200</v>
      </c>
      <c r="P1034" t="str">
        <f>IF(AND(N1034&gt;0,N1034&lt;=0.05),'Bảng Giá'!$B$3,IF(AND(N1034&lt;=0.1,N1034&gt;0.05),'Bảng Giá'!$B$4,IF(AND('Raw Data'!N1034&gt;0.1,'Raw Data'!N1034&lt;=0.25),'Bảng Giá'!$B$5,IF(AND('Raw Data'!N1034&gt;0.25,'Raw Data'!N1034&lt;=0.5),'Bảng Giá'!$B$6,IF(AND('Raw Data'!N1034&gt;0.5,'Raw Data'!N1034&lt;=1),'Bảng Giá'!$B$7,IF(AND('Raw Data'!N1034&gt;1,'Raw Data'!N1034&lt;=1.5),'Bảng Giá'!$B$8,IF(AND('Raw Data'!N1034&gt;1.5,'Raw Data'!N1034&lt;=2),'Bảng Giá'!$B$9,IF(AND('Raw Data'!N1034&gt;2,'Raw Data'!N1034&lt;=2.5),'Bảng Giá'!$B$10,IF(AND('Raw Data'!N1034&gt;2.5,'Raw Data'!N1034&lt;=3),'Bảng Giá'!$B$11,IF(AND('Raw Data'!N1034&gt;3,'Raw Data'!N1034&lt;=3.5),'Bảng Giá'!$B$12,IF(AND('Raw Data'!N1034&gt;3.5,'Raw Data'!N1034&lt;=4),'Bảng Giá'!$B$13,IF(AND('Raw Data'!N1034&gt;4,'Raw Data'!N1034&lt;=4.5),'Bảng Giá'!$B$14,IF(AND('Raw Data'!N1034&gt;4.5,'Raw Data'!N1034&lt;=5),'Bảng Giá'!$B$15,IF(AND('Raw Data'!N1034&gt;5,'Raw Data'!N1034&lt;=5.5),'Bảng Giá'!$B$16,IF(AND('Raw Data'!N1034&gt;5.5,'Raw Data'!N1034&lt;=6),'Bảng Giá'!$B$17,'Bảng Giá'!$B$18)))))))))))))))</f>
        <v>4.5&lt;x&lt;=5</v>
      </c>
      <c r="Q1034" s="48">
        <f t="shared" si="99"/>
        <v>-8.4388185654008432E-3</v>
      </c>
      <c r="R1034">
        <f t="shared" si="100"/>
        <v>28200</v>
      </c>
      <c r="S1034">
        <f t="shared" si="101"/>
        <v>4500</v>
      </c>
    </row>
    <row r="1035" spans="1:19" x14ac:dyDescent="0.25">
      <c r="A1035" s="12">
        <v>1034</v>
      </c>
      <c r="B1035" s="12" t="s">
        <v>293</v>
      </c>
      <c r="C1035" s="18">
        <v>31677136897186</v>
      </c>
      <c r="D1035" s="17">
        <v>43009.460740937502</v>
      </c>
      <c r="E1035" s="23">
        <v>43010.480198761572</v>
      </c>
      <c r="F1035" s="13" t="s">
        <v>302</v>
      </c>
      <c r="G1035" s="25">
        <v>1000</v>
      </c>
      <c r="H1035" s="12" t="s">
        <v>114</v>
      </c>
      <c r="I1035" s="12" t="s">
        <v>160</v>
      </c>
      <c r="J1035" s="37">
        <f>INDEX('Bảng Giá'!$C$3:$H$18,MATCH('Raw Data'!P1035,'Bảng Giá'!$B$3:$B$18,0),MATCH('Raw Data'!M1035,'Bảng Giá'!$C$2:$H$2,0))</f>
        <v>14000</v>
      </c>
      <c r="K1035" s="12">
        <v>14700</v>
      </c>
      <c r="L1035" s="36">
        <f t="shared" si="96"/>
        <v>1.019457824069832</v>
      </c>
      <c r="M1035" t="str">
        <f>'References data'!H1036</f>
        <v>Nội Tỉnh</v>
      </c>
      <c r="N1035">
        <f t="shared" si="97"/>
        <v>1</v>
      </c>
      <c r="O1035">
        <f t="shared" si="98"/>
        <v>-700</v>
      </c>
      <c r="P1035" t="str">
        <f>IF(AND(N1035&gt;0,N1035&lt;=0.05),'Bảng Giá'!$B$3,IF(AND(N1035&lt;=0.1,N1035&gt;0.05),'Bảng Giá'!$B$4,IF(AND('Raw Data'!N1035&gt;0.1,'Raw Data'!N1035&lt;=0.25),'Bảng Giá'!$B$5,IF(AND('Raw Data'!N1035&gt;0.25,'Raw Data'!N1035&lt;=0.5),'Bảng Giá'!$B$6,IF(AND('Raw Data'!N1035&gt;0.5,'Raw Data'!N1035&lt;=1),'Bảng Giá'!$B$7,IF(AND('Raw Data'!N1035&gt;1,'Raw Data'!N1035&lt;=1.5),'Bảng Giá'!$B$8,IF(AND('Raw Data'!N1035&gt;1.5,'Raw Data'!N1035&lt;=2),'Bảng Giá'!$B$9,IF(AND('Raw Data'!N1035&gt;2,'Raw Data'!N1035&lt;=2.5),'Bảng Giá'!$B$10,IF(AND('Raw Data'!N1035&gt;2.5,'Raw Data'!N1035&lt;=3),'Bảng Giá'!$B$11,IF(AND('Raw Data'!N1035&gt;3,'Raw Data'!N1035&lt;=3.5),'Bảng Giá'!$B$12,IF(AND('Raw Data'!N1035&gt;3.5,'Raw Data'!N1035&lt;=4),'Bảng Giá'!$B$13,IF(AND('Raw Data'!N1035&gt;4,'Raw Data'!N1035&lt;=4.5),'Bảng Giá'!$B$14,IF(AND('Raw Data'!N1035&gt;4.5,'Raw Data'!N1035&lt;=5),'Bảng Giá'!$B$15,IF(AND('Raw Data'!N1035&gt;5,'Raw Data'!N1035&lt;=5.5),'Bảng Giá'!$B$16,IF(AND('Raw Data'!N1035&gt;5.5,'Raw Data'!N1035&lt;=6),'Bảng Giá'!$B$17,'Bảng Giá'!$B$18)))))))))))))))</f>
        <v>0.5&lt;x&lt;=1</v>
      </c>
      <c r="Q1035" s="48">
        <f t="shared" si="99"/>
        <v>-4.7619047619047616E-2</v>
      </c>
      <c r="R1035">
        <f t="shared" si="100"/>
        <v>16800</v>
      </c>
      <c r="S1035">
        <f t="shared" si="101"/>
        <v>2100</v>
      </c>
    </row>
    <row r="1036" spans="1:19" x14ac:dyDescent="0.25">
      <c r="A1036" s="12">
        <v>1035</v>
      </c>
      <c r="B1036" s="12" t="s">
        <v>293</v>
      </c>
      <c r="C1036" s="18">
        <v>13079451</v>
      </c>
      <c r="D1036" s="17">
        <v>43009.702404976852</v>
      </c>
      <c r="E1036" s="23">
        <v>43010.594780439817</v>
      </c>
      <c r="F1036" s="13" t="s">
        <v>302</v>
      </c>
      <c r="G1036" s="25">
        <v>250</v>
      </c>
      <c r="H1036" s="12" t="s">
        <v>114</v>
      </c>
      <c r="I1036" s="12" t="s">
        <v>294</v>
      </c>
      <c r="J1036" s="37">
        <f>INDEX('Bảng Giá'!$C$3:$H$18,MATCH('Raw Data'!P1036,'Bảng Giá'!$B$3:$B$18,0),MATCH('Raw Data'!M1036,'Bảng Giá'!$C$2:$H$2,0))</f>
        <v>13000</v>
      </c>
      <c r="K1036" s="12">
        <v>13100</v>
      </c>
      <c r="L1036" s="36">
        <f t="shared" si="96"/>
        <v>0.89237546296499204</v>
      </c>
      <c r="M1036" t="str">
        <f>'References data'!H1037</f>
        <v>Nội Tỉnh</v>
      </c>
      <c r="N1036">
        <f t="shared" si="97"/>
        <v>0.25</v>
      </c>
      <c r="O1036">
        <f t="shared" si="98"/>
        <v>-100</v>
      </c>
      <c r="P1036" t="str">
        <f>IF(AND(N1036&gt;0,N1036&lt;=0.05),'Bảng Giá'!$B$3,IF(AND(N1036&lt;=0.1,N1036&gt;0.05),'Bảng Giá'!$B$4,IF(AND('Raw Data'!N1036&gt;0.1,'Raw Data'!N1036&lt;=0.25),'Bảng Giá'!$B$5,IF(AND('Raw Data'!N1036&gt;0.25,'Raw Data'!N1036&lt;=0.5),'Bảng Giá'!$B$6,IF(AND('Raw Data'!N1036&gt;0.5,'Raw Data'!N1036&lt;=1),'Bảng Giá'!$B$7,IF(AND('Raw Data'!N1036&gt;1,'Raw Data'!N1036&lt;=1.5),'Bảng Giá'!$B$8,IF(AND('Raw Data'!N1036&gt;1.5,'Raw Data'!N1036&lt;=2),'Bảng Giá'!$B$9,IF(AND('Raw Data'!N1036&gt;2,'Raw Data'!N1036&lt;=2.5),'Bảng Giá'!$B$10,IF(AND('Raw Data'!N1036&gt;2.5,'Raw Data'!N1036&lt;=3),'Bảng Giá'!$B$11,IF(AND('Raw Data'!N1036&gt;3,'Raw Data'!N1036&lt;=3.5),'Bảng Giá'!$B$12,IF(AND('Raw Data'!N1036&gt;3.5,'Raw Data'!N1036&lt;=4),'Bảng Giá'!$B$13,IF(AND('Raw Data'!N1036&gt;4,'Raw Data'!N1036&lt;=4.5),'Bảng Giá'!$B$14,IF(AND('Raw Data'!N1036&gt;4.5,'Raw Data'!N1036&lt;=5),'Bảng Giá'!$B$15,IF(AND('Raw Data'!N1036&gt;5,'Raw Data'!N1036&lt;=5.5),'Bảng Giá'!$B$16,IF(AND('Raw Data'!N1036&gt;5.5,'Raw Data'!N1036&lt;=6),'Bảng Giá'!$B$17,'Bảng Giá'!$B$18)))))))))))))))</f>
        <v>0.1&lt;x&lt;=0.25</v>
      </c>
      <c r="Q1036" s="48">
        <f t="shared" si="99"/>
        <v>-7.6335877862595417E-3</v>
      </c>
      <c r="R1036">
        <f t="shared" si="100"/>
        <v>15600</v>
      </c>
      <c r="S1036">
        <f t="shared" si="101"/>
        <v>2500</v>
      </c>
    </row>
    <row r="1037" spans="1:19" x14ac:dyDescent="0.25">
      <c r="A1037" s="12">
        <v>1036</v>
      </c>
      <c r="B1037" s="12" t="s">
        <v>293</v>
      </c>
      <c r="C1037" s="18">
        <v>12873517</v>
      </c>
      <c r="D1037" s="17">
        <v>43009.743733796298</v>
      </c>
      <c r="E1037" s="23">
        <v>43011.671027430559</v>
      </c>
      <c r="F1037" s="13" t="s">
        <v>302</v>
      </c>
      <c r="G1037" s="25">
        <v>1660</v>
      </c>
      <c r="H1037" s="12" t="s">
        <v>114</v>
      </c>
      <c r="I1037" s="12" t="s">
        <v>94</v>
      </c>
      <c r="J1037" s="37">
        <f>INDEX('Bảng Giá'!$C$3:$H$18,MATCH('Raw Data'!P1037,'Bảng Giá'!$B$3:$B$18,0),MATCH('Raw Data'!M1037,'Bảng Giá'!$C$2:$H$2,0))</f>
        <v>16000</v>
      </c>
      <c r="K1037" s="12">
        <v>16200</v>
      </c>
      <c r="L1037" s="36">
        <f t="shared" si="96"/>
        <v>1.9272936342604226</v>
      </c>
      <c r="M1037" t="str">
        <f>'References data'!H1038</f>
        <v>Nội Tỉnh</v>
      </c>
      <c r="N1037">
        <f t="shared" si="97"/>
        <v>1.66</v>
      </c>
      <c r="O1037">
        <f t="shared" si="98"/>
        <v>-200</v>
      </c>
      <c r="P1037" t="str">
        <f>IF(AND(N1037&gt;0,N1037&lt;=0.05),'Bảng Giá'!$B$3,IF(AND(N1037&lt;=0.1,N1037&gt;0.05),'Bảng Giá'!$B$4,IF(AND('Raw Data'!N1037&gt;0.1,'Raw Data'!N1037&lt;=0.25),'Bảng Giá'!$B$5,IF(AND('Raw Data'!N1037&gt;0.25,'Raw Data'!N1037&lt;=0.5),'Bảng Giá'!$B$6,IF(AND('Raw Data'!N1037&gt;0.5,'Raw Data'!N1037&lt;=1),'Bảng Giá'!$B$7,IF(AND('Raw Data'!N1037&gt;1,'Raw Data'!N1037&lt;=1.5),'Bảng Giá'!$B$8,IF(AND('Raw Data'!N1037&gt;1.5,'Raw Data'!N1037&lt;=2),'Bảng Giá'!$B$9,IF(AND('Raw Data'!N1037&gt;2,'Raw Data'!N1037&lt;=2.5),'Bảng Giá'!$B$10,IF(AND('Raw Data'!N1037&gt;2.5,'Raw Data'!N1037&lt;=3),'Bảng Giá'!$B$11,IF(AND('Raw Data'!N1037&gt;3,'Raw Data'!N1037&lt;=3.5),'Bảng Giá'!$B$12,IF(AND('Raw Data'!N1037&gt;3.5,'Raw Data'!N1037&lt;=4),'Bảng Giá'!$B$13,IF(AND('Raw Data'!N1037&gt;4,'Raw Data'!N1037&lt;=4.5),'Bảng Giá'!$B$14,IF(AND('Raw Data'!N1037&gt;4.5,'Raw Data'!N1037&lt;=5),'Bảng Giá'!$B$15,IF(AND('Raw Data'!N1037&gt;5,'Raw Data'!N1037&lt;=5.5),'Bảng Giá'!$B$16,IF(AND('Raw Data'!N1037&gt;5.5,'Raw Data'!N1037&lt;=6),'Bảng Giá'!$B$17,'Bảng Giá'!$B$18)))))))))))))))</f>
        <v>1.5&lt;x&lt;=2</v>
      </c>
      <c r="Q1037" s="48">
        <f t="shared" si="99"/>
        <v>-1.2345679012345678E-2</v>
      </c>
      <c r="R1037">
        <f t="shared" si="100"/>
        <v>19200</v>
      </c>
      <c r="S1037">
        <f t="shared" si="101"/>
        <v>3000</v>
      </c>
    </row>
    <row r="1038" spans="1:19" x14ac:dyDescent="0.25">
      <c r="A1038" s="12">
        <v>1037</v>
      </c>
      <c r="B1038" s="12" t="s">
        <v>293</v>
      </c>
      <c r="C1038" s="18">
        <v>31677136899245</v>
      </c>
      <c r="D1038" s="17">
        <v>43010.479151041669</v>
      </c>
      <c r="E1038" s="23">
        <v>43011.611667245372</v>
      </c>
      <c r="F1038" s="13" t="s">
        <v>302</v>
      </c>
      <c r="G1038" s="25">
        <v>1410</v>
      </c>
      <c r="H1038" s="12" t="s">
        <v>114</v>
      </c>
      <c r="I1038" s="12" t="s">
        <v>112</v>
      </c>
      <c r="J1038" s="37">
        <f>INDEX('Bảng Giá'!$C$3:$H$18,MATCH('Raw Data'!P1038,'Bảng Giá'!$B$3:$B$18,0),MATCH('Raw Data'!M1038,'Bảng Giá'!$C$2:$H$2,0))</f>
        <v>14500</v>
      </c>
      <c r="K1038" s="12">
        <v>14700</v>
      </c>
      <c r="L1038" s="36">
        <f t="shared" si="96"/>
        <v>1.1325162037028349</v>
      </c>
      <c r="M1038" t="str">
        <f>'References data'!H1039</f>
        <v>Nội Tỉnh</v>
      </c>
      <c r="N1038">
        <f t="shared" si="97"/>
        <v>1.41</v>
      </c>
      <c r="O1038">
        <f t="shared" si="98"/>
        <v>-200</v>
      </c>
      <c r="P1038" t="str">
        <f>IF(AND(N1038&gt;0,N1038&lt;=0.05),'Bảng Giá'!$B$3,IF(AND(N1038&lt;=0.1,N1038&gt;0.05),'Bảng Giá'!$B$4,IF(AND('Raw Data'!N1038&gt;0.1,'Raw Data'!N1038&lt;=0.25),'Bảng Giá'!$B$5,IF(AND('Raw Data'!N1038&gt;0.25,'Raw Data'!N1038&lt;=0.5),'Bảng Giá'!$B$6,IF(AND('Raw Data'!N1038&gt;0.5,'Raw Data'!N1038&lt;=1),'Bảng Giá'!$B$7,IF(AND('Raw Data'!N1038&gt;1,'Raw Data'!N1038&lt;=1.5),'Bảng Giá'!$B$8,IF(AND('Raw Data'!N1038&gt;1.5,'Raw Data'!N1038&lt;=2),'Bảng Giá'!$B$9,IF(AND('Raw Data'!N1038&gt;2,'Raw Data'!N1038&lt;=2.5),'Bảng Giá'!$B$10,IF(AND('Raw Data'!N1038&gt;2.5,'Raw Data'!N1038&lt;=3),'Bảng Giá'!$B$11,IF(AND('Raw Data'!N1038&gt;3,'Raw Data'!N1038&lt;=3.5),'Bảng Giá'!$B$12,IF(AND('Raw Data'!N1038&gt;3.5,'Raw Data'!N1038&lt;=4),'Bảng Giá'!$B$13,IF(AND('Raw Data'!N1038&gt;4,'Raw Data'!N1038&lt;=4.5),'Bảng Giá'!$B$14,IF(AND('Raw Data'!N1038&gt;4.5,'Raw Data'!N1038&lt;=5),'Bảng Giá'!$B$15,IF(AND('Raw Data'!N1038&gt;5,'Raw Data'!N1038&lt;=5.5),'Bảng Giá'!$B$16,IF(AND('Raw Data'!N1038&gt;5.5,'Raw Data'!N1038&lt;=6),'Bảng Giá'!$B$17,'Bảng Giá'!$B$18)))))))))))))))</f>
        <v>1&lt;x&lt;=1.5</v>
      </c>
      <c r="Q1038" s="48">
        <f t="shared" si="99"/>
        <v>-1.3605442176870748E-2</v>
      </c>
      <c r="R1038">
        <f t="shared" si="100"/>
        <v>17400</v>
      </c>
      <c r="S1038">
        <f t="shared" si="101"/>
        <v>2700</v>
      </c>
    </row>
    <row r="1039" spans="1:19" x14ac:dyDescent="0.25">
      <c r="A1039" s="12">
        <v>1038</v>
      </c>
      <c r="B1039" s="12" t="s">
        <v>293</v>
      </c>
      <c r="C1039" s="18">
        <v>73235286</v>
      </c>
      <c r="D1039" s="17">
        <v>43009.702382442127</v>
      </c>
      <c r="E1039" s="23">
        <v>43010.597662268519</v>
      </c>
      <c r="F1039" s="13" t="s">
        <v>302</v>
      </c>
      <c r="G1039" s="25">
        <v>350</v>
      </c>
      <c r="H1039" s="12" t="s">
        <v>114</v>
      </c>
      <c r="I1039" s="12" t="s">
        <v>294</v>
      </c>
      <c r="J1039" s="37">
        <f>INDEX('Bảng Giá'!$C$3:$H$18,MATCH('Raw Data'!P1039,'Bảng Giá'!$B$3:$B$18,0),MATCH('Raw Data'!M1039,'Bảng Giá'!$C$2:$H$2,0))</f>
        <v>13000</v>
      </c>
      <c r="K1039" s="12">
        <v>13100</v>
      </c>
      <c r="L1039" s="36">
        <f t="shared" si="96"/>
        <v>0.89527982639265247</v>
      </c>
      <c r="M1039" t="str">
        <f>'References data'!H1040</f>
        <v>Nội Tỉnh</v>
      </c>
      <c r="N1039">
        <f t="shared" si="97"/>
        <v>0.35</v>
      </c>
      <c r="O1039">
        <f t="shared" si="98"/>
        <v>-100</v>
      </c>
      <c r="P1039" t="str">
        <f>IF(AND(N1039&gt;0,N1039&lt;=0.05),'Bảng Giá'!$B$3,IF(AND(N1039&lt;=0.1,N1039&gt;0.05),'Bảng Giá'!$B$4,IF(AND('Raw Data'!N1039&gt;0.1,'Raw Data'!N1039&lt;=0.25),'Bảng Giá'!$B$5,IF(AND('Raw Data'!N1039&gt;0.25,'Raw Data'!N1039&lt;=0.5),'Bảng Giá'!$B$6,IF(AND('Raw Data'!N1039&gt;0.5,'Raw Data'!N1039&lt;=1),'Bảng Giá'!$B$7,IF(AND('Raw Data'!N1039&gt;1,'Raw Data'!N1039&lt;=1.5),'Bảng Giá'!$B$8,IF(AND('Raw Data'!N1039&gt;1.5,'Raw Data'!N1039&lt;=2),'Bảng Giá'!$B$9,IF(AND('Raw Data'!N1039&gt;2,'Raw Data'!N1039&lt;=2.5),'Bảng Giá'!$B$10,IF(AND('Raw Data'!N1039&gt;2.5,'Raw Data'!N1039&lt;=3),'Bảng Giá'!$B$11,IF(AND('Raw Data'!N1039&gt;3,'Raw Data'!N1039&lt;=3.5),'Bảng Giá'!$B$12,IF(AND('Raw Data'!N1039&gt;3.5,'Raw Data'!N1039&lt;=4),'Bảng Giá'!$B$13,IF(AND('Raw Data'!N1039&gt;4,'Raw Data'!N1039&lt;=4.5),'Bảng Giá'!$B$14,IF(AND('Raw Data'!N1039&gt;4.5,'Raw Data'!N1039&lt;=5),'Bảng Giá'!$B$15,IF(AND('Raw Data'!N1039&gt;5,'Raw Data'!N1039&lt;=5.5),'Bảng Giá'!$B$16,IF(AND('Raw Data'!N1039&gt;5.5,'Raw Data'!N1039&lt;=6),'Bảng Giá'!$B$17,'Bảng Giá'!$B$18)))))))))))))))</f>
        <v>0.25&lt;x&lt;=0.5</v>
      </c>
      <c r="Q1039" s="48">
        <f t="shared" si="99"/>
        <v>-7.6335877862595417E-3</v>
      </c>
      <c r="R1039">
        <f t="shared" si="100"/>
        <v>15600</v>
      </c>
      <c r="S1039">
        <f t="shared" si="101"/>
        <v>2500</v>
      </c>
    </row>
    <row r="1040" spans="1:19" x14ac:dyDescent="0.25">
      <c r="A1040" s="12">
        <v>1039</v>
      </c>
      <c r="B1040" s="12" t="s">
        <v>293</v>
      </c>
      <c r="C1040" s="18">
        <v>50072927</v>
      </c>
      <c r="D1040" s="17">
        <v>43009.702404976852</v>
      </c>
      <c r="E1040" s="23">
        <v>43010.87855439815</v>
      </c>
      <c r="F1040" s="13" t="s">
        <v>302</v>
      </c>
      <c r="G1040" s="25">
        <v>200</v>
      </c>
      <c r="H1040" s="12" t="s">
        <v>114</v>
      </c>
      <c r="I1040" s="12" t="s">
        <v>294</v>
      </c>
      <c r="J1040" s="37">
        <f>INDEX('Bảng Giá'!$C$3:$H$18,MATCH('Raw Data'!P1040,'Bảng Giá'!$B$3:$B$18,0),MATCH('Raw Data'!M1040,'Bảng Giá'!$C$2:$H$2,0))</f>
        <v>13000</v>
      </c>
      <c r="K1040" s="12">
        <v>13100</v>
      </c>
      <c r="L1040" s="36">
        <f t="shared" si="96"/>
        <v>1.17614942129876</v>
      </c>
      <c r="M1040" t="str">
        <f>'References data'!H1041</f>
        <v>Nội Tỉnh</v>
      </c>
      <c r="N1040">
        <f t="shared" si="97"/>
        <v>0.2</v>
      </c>
      <c r="O1040">
        <f t="shared" si="98"/>
        <v>-100</v>
      </c>
      <c r="P1040" t="str">
        <f>IF(AND(N1040&gt;0,N1040&lt;=0.05),'Bảng Giá'!$B$3,IF(AND(N1040&lt;=0.1,N1040&gt;0.05),'Bảng Giá'!$B$4,IF(AND('Raw Data'!N1040&gt;0.1,'Raw Data'!N1040&lt;=0.25),'Bảng Giá'!$B$5,IF(AND('Raw Data'!N1040&gt;0.25,'Raw Data'!N1040&lt;=0.5),'Bảng Giá'!$B$6,IF(AND('Raw Data'!N1040&gt;0.5,'Raw Data'!N1040&lt;=1),'Bảng Giá'!$B$7,IF(AND('Raw Data'!N1040&gt;1,'Raw Data'!N1040&lt;=1.5),'Bảng Giá'!$B$8,IF(AND('Raw Data'!N1040&gt;1.5,'Raw Data'!N1040&lt;=2),'Bảng Giá'!$B$9,IF(AND('Raw Data'!N1040&gt;2,'Raw Data'!N1040&lt;=2.5),'Bảng Giá'!$B$10,IF(AND('Raw Data'!N1040&gt;2.5,'Raw Data'!N1040&lt;=3),'Bảng Giá'!$B$11,IF(AND('Raw Data'!N1040&gt;3,'Raw Data'!N1040&lt;=3.5),'Bảng Giá'!$B$12,IF(AND('Raw Data'!N1040&gt;3.5,'Raw Data'!N1040&lt;=4),'Bảng Giá'!$B$13,IF(AND('Raw Data'!N1040&gt;4,'Raw Data'!N1040&lt;=4.5),'Bảng Giá'!$B$14,IF(AND('Raw Data'!N1040&gt;4.5,'Raw Data'!N1040&lt;=5),'Bảng Giá'!$B$15,IF(AND('Raw Data'!N1040&gt;5,'Raw Data'!N1040&lt;=5.5),'Bảng Giá'!$B$16,IF(AND('Raw Data'!N1040&gt;5.5,'Raw Data'!N1040&lt;=6),'Bảng Giá'!$B$17,'Bảng Giá'!$B$18)))))))))))))))</f>
        <v>0.1&lt;x&lt;=0.25</v>
      </c>
      <c r="Q1040" s="48">
        <f t="shared" si="99"/>
        <v>-7.6335877862595417E-3</v>
      </c>
      <c r="R1040">
        <f t="shared" si="100"/>
        <v>15600</v>
      </c>
      <c r="S1040">
        <f t="shared" si="101"/>
        <v>2500</v>
      </c>
    </row>
    <row r="1041" spans="1:19" x14ac:dyDescent="0.25">
      <c r="A1041" s="12">
        <v>1040</v>
      </c>
      <c r="B1041" s="12" t="s">
        <v>293</v>
      </c>
      <c r="C1041" s="18">
        <v>28758549</v>
      </c>
      <c r="D1041" s="17">
        <v>43009.709713888886</v>
      </c>
      <c r="E1041" s="23">
        <v>43010.637266203703</v>
      </c>
      <c r="F1041" s="13" t="s">
        <v>302</v>
      </c>
      <c r="G1041" s="25">
        <v>800</v>
      </c>
      <c r="H1041" s="12" t="s">
        <v>114</v>
      </c>
      <c r="I1041" s="12" t="s">
        <v>123</v>
      </c>
      <c r="J1041" s="37">
        <f>INDEX('Bảng Giá'!$C$3:$H$18,MATCH('Raw Data'!P1041,'Bảng Giá'!$B$3:$B$18,0),MATCH('Raw Data'!M1041,'Bảng Giá'!$C$2:$H$2,0))</f>
        <v>14000</v>
      </c>
      <c r="K1041" s="12">
        <v>14100</v>
      </c>
      <c r="L1041" s="36">
        <f t="shared" si="96"/>
        <v>0.92755231481714873</v>
      </c>
      <c r="M1041" t="str">
        <f>'References data'!H1042</f>
        <v>Nội Tỉnh</v>
      </c>
      <c r="N1041">
        <f t="shared" si="97"/>
        <v>0.8</v>
      </c>
      <c r="O1041">
        <f t="shared" si="98"/>
        <v>-100</v>
      </c>
      <c r="P1041" t="str">
        <f>IF(AND(N1041&gt;0,N1041&lt;=0.05),'Bảng Giá'!$B$3,IF(AND(N1041&lt;=0.1,N1041&gt;0.05),'Bảng Giá'!$B$4,IF(AND('Raw Data'!N1041&gt;0.1,'Raw Data'!N1041&lt;=0.25),'Bảng Giá'!$B$5,IF(AND('Raw Data'!N1041&gt;0.25,'Raw Data'!N1041&lt;=0.5),'Bảng Giá'!$B$6,IF(AND('Raw Data'!N1041&gt;0.5,'Raw Data'!N1041&lt;=1),'Bảng Giá'!$B$7,IF(AND('Raw Data'!N1041&gt;1,'Raw Data'!N1041&lt;=1.5),'Bảng Giá'!$B$8,IF(AND('Raw Data'!N1041&gt;1.5,'Raw Data'!N1041&lt;=2),'Bảng Giá'!$B$9,IF(AND('Raw Data'!N1041&gt;2,'Raw Data'!N1041&lt;=2.5),'Bảng Giá'!$B$10,IF(AND('Raw Data'!N1041&gt;2.5,'Raw Data'!N1041&lt;=3),'Bảng Giá'!$B$11,IF(AND('Raw Data'!N1041&gt;3,'Raw Data'!N1041&lt;=3.5),'Bảng Giá'!$B$12,IF(AND('Raw Data'!N1041&gt;3.5,'Raw Data'!N1041&lt;=4),'Bảng Giá'!$B$13,IF(AND('Raw Data'!N1041&gt;4,'Raw Data'!N1041&lt;=4.5),'Bảng Giá'!$B$14,IF(AND('Raw Data'!N1041&gt;4.5,'Raw Data'!N1041&lt;=5),'Bảng Giá'!$B$15,IF(AND('Raw Data'!N1041&gt;5,'Raw Data'!N1041&lt;=5.5),'Bảng Giá'!$B$16,IF(AND('Raw Data'!N1041&gt;5.5,'Raw Data'!N1041&lt;=6),'Bảng Giá'!$B$17,'Bảng Giá'!$B$18)))))))))))))))</f>
        <v>0.5&lt;x&lt;=1</v>
      </c>
      <c r="Q1041" s="48">
        <f t="shared" si="99"/>
        <v>-7.0921985815602835E-3</v>
      </c>
      <c r="R1041">
        <f t="shared" si="100"/>
        <v>16800</v>
      </c>
      <c r="S1041">
        <f t="shared" si="101"/>
        <v>2700</v>
      </c>
    </row>
    <row r="1042" spans="1:19" x14ac:dyDescent="0.25">
      <c r="A1042" s="12">
        <v>1041</v>
      </c>
      <c r="B1042" s="12" t="s">
        <v>293</v>
      </c>
      <c r="C1042" s="18">
        <v>39161338</v>
      </c>
      <c r="D1042" s="17">
        <v>43009.709733483796</v>
      </c>
      <c r="E1042" s="23">
        <v>43010.701430868059</v>
      </c>
      <c r="F1042" s="13" t="s">
        <v>302</v>
      </c>
      <c r="G1042" s="25">
        <v>300</v>
      </c>
      <c r="H1042" s="12" t="s">
        <v>114</v>
      </c>
      <c r="I1042" s="12" t="s">
        <v>123</v>
      </c>
      <c r="J1042" s="37">
        <f>INDEX('Bảng Giá'!$C$3:$H$18,MATCH('Raw Data'!P1042,'Bảng Giá'!$B$3:$B$18,0),MATCH('Raw Data'!M1042,'Bảng Giá'!$C$2:$H$2,0))</f>
        <v>13000</v>
      </c>
      <c r="K1042" s="12">
        <v>13100</v>
      </c>
      <c r="L1042" s="36">
        <f t="shared" si="96"/>
        <v>0.99169738426280674</v>
      </c>
      <c r="M1042" t="str">
        <f>'References data'!H1043</f>
        <v>Nội Tỉnh</v>
      </c>
      <c r="N1042">
        <f t="shared" si="97"/>
        <v>0.3</v>
      </c>
      <c r="O1042">
        <f t="shared" si="98"/>
        <v>-100</v>
      </c>
      <c r="P1042" t="str">
        <f>IF(AND(N1042&gt;0,N1042&lt;=0.05),'Bảng Giá'!$B$3,IF(AND(N1042&lt;=0.1,N1042&gt;0.05),'Bảng Giá'!$B$4,IF(AND('Raw Data'!N1042&gt;0.1,'Raw Data'!N1042&lt;=0.25),'Bảng Giá'!$B$5,IF(AND('Raw Data'!N1042&gt;0.25,'Raw Data'!N1042&lt;=0.5),'Bảng Giá'!$B$6,IF(AND('Raw Data'!N1042&gt;0.5,'Raw Data'!N1042&lt;=1),'Bảng Giá'!$B$7,IF(AND('Raw Data'!N1042&gt;1,'Raw Data'!N1042&lt;=1.5),'Bảng Giá'!$B$8,IF(AND('Raw Data'!N1042&gt;1.5,'Raw Data'!N1042&lt;=2),'Bảng Giá'!$B$9,IF(AND('Raw Data'!N1042&gt;2,'Raw Data'!N1042&lt;=2.5),'Bảng Giá'!$B$10,IF(AND('Raw Data'!N1042&gt;2.5,'Raw Data'!N1042&lt;=3),'Bảng Giá'!$B$11,IF(AND('Raw Data'!N1042&gt;3,'Raw Data'!N1042&lt;=3.5),'Bảng Giá'!$B$12,IF(AND('Raw Data'!N1042&gt;3.5,'Raw Data'!N1042&lt;=4),'Bảng Giá'!$B$13,IF(AND('Raw Data'!N1042&gt;4,'Raw Data'!N1042&lt;=4.5),'Bảng Giá'!$B$14,IF(AND('Raw Data'!N1042&gt;4.5,'Raw Data'!N1042&lt;=5),'Bảng Giá'!$B$15,IF(AND('Raw Data'!N1042&gt;5,'Raw Data'!N1042&lt;=5.5),'Bảng Giá'!$B$16,IF(AND('Raw Data'!N1042&gt;5.5,'Raw Data'!N1042&lt;=6),'Bảng Giá'!$B$17,'Bảng Giá'!$B$18)))))))))))))))</f>
        <v>0.25&lt;x&lt;=0.5</v>
      </c>
      <c r="Q1042" s="48">
        <f t="shared" si="99"/>
        <v>-7.6335877862595417E-3</v>
      </c>
      <c r="R1042">
        <f t="shared" si="100"/>
        <v>15600</v>
      </c>
      <c r="S1042">
        <f t="shared" si="101"/>
        <v>2500</v>
      </c>
    </row>
    <row r="1043" spans="1:19" x14ac:dyDescent="0.25">
      <c r="A1043" s="12">
        <v>1042</v>
      </c>
      <c r="B1043" s="12" t="s">
        <v>293</v>
      </c>
      <c r="C1043" s="18">
        <v>93146630</v>
      </c>
      <c r="D1043" s="17">
        <v>43009.743699386578</v>
      </c>
      <c r="E1043" s="23">
        <v>43010.480609143517</v>
      </c>
      <c r="F1043" s="13" t="s">
        <v>302</v>
      </c>
      <c r="G1043" s="25">
        <v>1050</v>
      </c>
      <c r="H1043" s="12" t="s">
        <v>114</v>
      </c>
      <c r="I1043" s="12" t="s">
        <v>295</v>
      </c>
      <c r="J1043" s="37">
        <f>INDEX('Bảng Giá'!$C$3:$H$18,MATCH('Raw Data'!P1043,'Bảng Giá'!$B$3:$B$18,0),MATCH('Raw Data'!M1043,'Bảng Giá'!$C$2:$H$2,0))</f>
        <v>14500</v>
      </c>
      <c r="K1043" s="12">
        <v>14700</v>
      </c>
      <c r="L1043" s="36">
        <f t="shared" si="96"/>
        <v>0.73690975693898508</v>
      </c>
      <c r="M1043" t="str">
        <f>'References data'!H1044</f>
        <v>Nội Tỉnh</v>
      </c>
      <c r="N1043">
        <f t="shared" si="97"/>
        <v>1.05</v>
      </c>
      <c r="O1043">
        <f t="shared" si="98"/>
        <v>-200</v>
      </c>
      <c r="P1043" t="str">
        <f>IF(AND(N1043&gt;0,N1043&lt;=0.05),'Bảng Giá'!$B$3,IF(AND(N1043&lt;=0.1,N1043&gt;0.05),'Bảng Giá'!$B$4,IF(AND('Raw Data'!N1043&gt;0.1,'Raw Data'!N1043&lt;=0.25),'Bảng Giá'!$B$5,IF(AND('Raw Data'!N1043&gt;0.25,'Raw Data'!N1043&lt;=0.5),'Bảng Giá'!$B$6,IF(AND('Raw Data'!N1043&gt;0.5,'Raw Data'!N1043&lt;=1),'Bảng Giá'!$B$7,IF(AND('Raw Data'!N1043&gt;1,'Raw Data'!N1043&lt;=1.5),'Bảng Giá'!$B$8,IF(AND('Raw Data'!N1043&gt;1.5,'Raw Data'!N1043&lt;=2),'Bảng Giá'!$B$9,IF(AND('Raw Data'!N1043&gt;2,'Raw Data'!N1043&lt;=2.5),'Bảng Giá'!$B$10,IF(AND('Raw Data'!N1043&gt;2.5,'Raw Data'!N1043&lt;=3),'Bảng Giá'!$B$11,IF(AND('Raw Data'!N1043&gt;3,'Raw Data'!N1043&lt;=3.5),'Bảng Giá'!$B$12,IF(AND('Raw Data'!N1043&gt;3.5,'Raw Data'!N1043&lt;=4),'Bảng Giá'!$B$13,IF(AND('Raw Data'!N1043&gt;4,'Raw Data'!N1043&lt;=4.5),'Bảng Giá'!$B$14,IF(AND('Raw Data'!N1043&gt;4.5,'Raw Data'!N1043&lt;=5),'Bảng Giá'!$B$15,IF(AND('Raw Data'!N1043&gt;5,'Raw Data'!N1043&lt;=5.5),'Bảng Giá'!$B$16,IF(AND('Raw Data'!N1043&gt;5.5,'Raw Data'!N1043&lt;=6),'Bảng Giá'!$B$17,'Bảng Giá'!$B$18)))))))))))))))</f>
        <v>1&lt;x&lt;=1.5</v>
      </c>
      <c r="Q1043" s="48">
        <f t="shared" si="99"/>
        <v>-1.3605442176870748E-2</v>
      </c>
      <c r="R1043">
        <f t="shared" si="100"/>
        <v>17400</v>
      </c>
      <c r="S1043">
        <f t="shared" si="101"/>
        <v>2700</v>
      </c>
    </row>
    <row r="1044" spans="1:19" x14ac:dyDescent="0.25">
      <c r="A1044" s="12">
        <v>1043</v>
      </c>
      <c r="B1044" s="12" t="s">
        <v>293</v>
      </c>
      <c r="C1044" s="18">
        <v>24110921</v>
      </c>
      <c r="D1044" s="17">
        <v>43009.742097256945</v>
      </c>
      <c r="E1044" s="23">
        <v>43011.540064270834</v>
      </c>
      <c r="F1044" s="13" t="s">
        <v>302</v>
      </c>
      <c r="G1044" s="25">
        <v>1850</v>
      </c>
      <c r="H1044" s="12" t="s">
        <v>114</v>
      </c>
      <c r="I1044" s="12" t="s">
        <v>94</v>
      </c>
      <c r="J1044" s="37">
        <f>INDEX('Bảng Giá'!$C$3:$H$18,MATCH('Raw Data'!P1044,'Bảng Giá'!$B$3:$B$18,0),MATCH('Raw Data'!M1044,'Bảng Giá'!$C$2:$H$2,0))</f>
        <v>16000</v>
      </c>
      <c r="K1044" s="12">
        <v>16200</v>
      </c>
      <c r="L1044" s="36">
        <f t="shared" si="96"/>
        <v>1.7979670138884103</v>
      </c>
      <c r="M1044" t="str">
        <f>'References data'!H1045</f>
        <v>Nội Tỉnh</v>
      </c>
      <c r="N1044">
        <f t="shared" si="97"/>
        <v>1.85</v>
      </c>
      <c r="O1044">
        <f t="shared" si="98"/>
        <v>-200</v>
      </c>
      <c r="P1044" t="str">
        <f>IF(AND(N1044&gt;0,N1044&lt;=0.05),'Bảng Giá'!$B$3,IF(AND(N1044&lt;=0.1,N1044&gt;0.05),'Bảng Giá'!$B$4,IF(AND('Raw Data'!N1044&gt;0.1,'Raw Data'!N1044&lt;=0.25),'Bảng Giá'!$B$5,IF(AND('Raw Data'!N1044&gt;0.25,'Raw Data'!N1044&lt;=0.5),'Bảng Giá'!$B$6,IF(AND('Raw Data'!N1044&gt;0.5,'Raw Data'!N1044&lt;=1),'Bảng Giá'!$B$7,IF(AND('Raw Data'!N1044&gt;1,'Raw Data'!N1044&lt;=1.5),'Bảng Giá'!$B$8,IF(AND('Raw Data'!N1044&gt;1.5,'Raw Data'!N1044&lt;=2),'Bảng Giá'!$B$9,IF(AND('Raw Data'!N1044&gt;2,'Raw Data'!N1044&lt;=2.5),'Bảng Giá'!$B$10,IF(AND('Raw Data'!N1044&gt;2.5,'Raw Data'!N1044&lt;=3),'Bảng Giá'!$B$11,IF(AND('Raw Data'!N1044&gt;3,'Raw Data'!N1044&lt;=3.5),'Bảng Giá'!$B$12,IF(AND('Raw Data'!N1044&gt;3.5,'Raw Data'!N1044&lt;=4),'Bảng Giá'!$B$13,IF(AND('Raw Data'!N1044&gt;4,'Raw Data'!N1044&lt;=4.5),'Bảng Giá'!$B$14,IF(AND('Raw Data'!N1044&gt;4.5,'Raw Data'!N1044&lt;=5),'Bảng Giá'!$B$15,IF(AND('Raw Data'!N1044&gt;5,'Raw Data'!N1044&lt;=5.5),'Bảng Giá'!$B$16,IF(AND('Raw Data'!N1044&gt;5.5,'Raw Data'!N1044&lt;=6),'Bảng Giá'!$B$17,'Bảng Giá'!$B$18)))))))))))))))</f>
        <v>1.5&lt;x&lt;=2</v>
      </c>
      <c r="Q1044" s="48">
        <f t="shared" si="99"/>
        <v>-1.2345679012345678E-2</v>
      </c>
      <c r="R1044">
        <f t="shared" si="100"/>
        <v>19200</v>
      </c>
      <c r="S1044">
        <f t="shared" si="101"/>
        <v>3000</v>
      </c>
    </row>
    <row r="1045" spans="1:19" x14ac:dyDescent="0.25">
      <c r="A1045" s="12">
        <v>1044</v>
      </c>
      <c r="B1045" s="12" t="s">
        <v>293</v>
      </c>
      <c r="C1045" s="18">
        <v>38005572</v>
      </c>
      <c r="D1045" s="17">
        <v>43009.74379359954</v>
      </c>
      <c r="E1045" s="23">
        <v>43010.805855787039</v>
      </c>
      <c r="F1045" s="13" t="s">
        <v>302</v>
      </c>
      <c r="G1045" s="25">
        <v>400</v>
      </c>
      <c r="H1045" s="12" t="s">
        <v>114</v>
      </c>
      <c r="I1045" s="12" t="s">
        <v>82</v>
      </c>
      <c r="J1045" s="37">
        <f>INDEX('Bảng Giá'!$C$3:$H$18,MATCH('Raw Data'!P1045,'Bảng Giá'!$B$3:$B$18,0),MATCH('Raw Data'!M1045,'Bảng Giá'!$C$2:$H$2,0))</f>
        <v>13000</v>
      </c>
      <c r="K1045" s="12">
        <v>13100</v>
      </c>
      <c r="L1045" s="36">
        <f t="shared" si="96"/>
        <v>1.0620621874986682</v>
      </c>
      <c r="M1045" t="str">
        <f>'References data'!H1046</f>
        <v>Nội Tỉnh</v>
      </c>
      <c r="N1045">
        <f t="shared" si="97"/>
        <v>0.4</v>
      </c>
      <c r="O1045">
        <f t="shared" si="98"/>
        <v>-100</v>
      </c>
      <c r="P1045" t="str">
        <f>IF(AND(N1045&gt;0,N1045&lt;=0.05),'Bảng Giá'!$B$3,IF(AND(N1045&lt;=0.1,N1045&gt;0.05),'Bảng Giá'!$B$4,IF(AND('Raw Data'!N1045&gt;0.1,'Raw Data'!N1045&lt;=0.25),'Bảng Giá'!$B$5,IF(AND('Raw Data'!N1045&gt;0.25,'Raw Data'!N1045&lt;=0.5),'Bảng Giá'!$B$6,IF(AND('Raw Data'!N1045&gt;0.5,'Raw Data'!N1045&lt;=1),'Bảng Giá'!$B$7,IF(AND('Raw Data'!N1045&gt;1,'Raw Data'!N1045&lt;=1.5),'Bảng Giá'!$B$8,IF(AND('Raw Data'!N1045&gt;1.5,'Raw Data'!N1045&lt;=2),'Bảng Giá'!$B$9,IF(AND('Raw Data'!N1045&gt;2,'Raw Data'!N1045&lt;=2.5),'Bảng Giá'!$B$10,IF(AND('Raw Data'!N1045&gt;2.5,'Raw Data'!N1045&lt;=3),'Bảng Giá'!$B$11,IF(AND('Raw Data'!N1045&gt;3,'Raw Data'!N1045&lt;=3.5),'Bảng Giá'!$B$12,IF(AND('Raw Data'!N1045&gt;3.5,'Raw Data'!N1045&lt;=4),'Bảng Giá'!$B$13,IF(AND('Raw Data'!N1045&gt;4,'Raw Data'!N1045&lt;=4.5),'Bảng Giá'!$B$14,IF(AND('Raw Data'!N1045&gt;4.5,'Raw Data'!N1045&lt;=5),'Bảng Giá'!$B$15,IF(AND('Raw Data'!N1045&gt;5,'Raw Data'!N1045&lt;=5.5),'Bảng Giá'!$B$16,IF(AND('Raw Data'!N1045&gt;5.5,'Raw Data'!N1045&lt;=6),'Bảng Giá'!$B$17,'Bảng Giá'!$B$18)))))))))))))))</f>
        <v>0.25&lt;x&lt;=0.5</v>
      </c>
      <c r="Q1045" s="48">
        <f t="shared" si="99"/>
        <v>-7.6335877862595417E-3</v>
      </c>
      <c r="R1045">
        <f t="shared" si="100"/>
        <v>15600</v>
      </c>
      <c r="S1045">
        <f t="shared" si="101"/>
        <v>2500</v>
      </c>
    </row>
    <row r="1046" spans="1:19" x14ac:dyDescent="0.25">
      <c r="A1046" s="12">
        <v>1045</v>
      </c>
      <c r="B1046" s="12" t="s">
        <v>293</v>
      </c>
      <c r="C1046" s="18">
        <v>31677136897406</v>
      </c>
      <c r="D1046" s="17">
        <v>43009.45371400463</v>
      </c>
      <c r="E1046" s="23">
        <v>43010.702670405095</v>
      </c>
      <c r="F1046" s="13" t="s">
        <v>302</v>
      </c>
      <c r="G1046" s="25">
        <v>600</v>
      </c>
      <c r="H1046" s="12" t="s">
        <v>114</v>
      </c>
      <c r="I1046" s="12" t="s">
        <v>134</v>
      </c>
      <c r="J1046" s="37">
        <f>INDEX('Bảng Giá'!$C$3:$H$18,MATCH('Raw Data'!P1046,'Bảng Giá'!$B$3:$B$18,0),MATCH('Raw Data'!M1046,'Bảng Giá'!$C$2:$H$2,0))</f>
        <v>14000</v>
      </c>
      <c r="K1046" s="12">
        <v>14100</v>
      </c>
      <c r="L1046" s="36">
        <f t="shared" si="96"/>
        <v>1.2489564004645217</v>
      </c>
      <c r="M1046" t="str">
        <f>'References data'!H1047</f>
        <v>Nội Tỉnh</v>
      </c>
      <c r="N1046">
        <f t="shared" si="97"/>
        <v>0.6</v>
      </c>
      <c r="O1046">
        <f t="shared" si="98"/>
        <v>-100</v>
      </c>
      <c r="P1046" t="str">
        <f>IF(AND(N1046&gt;0,N1046&lt;=0.05),'Bảng Giá'!$B$3,IF(AND(N1046&lt;=0.1,N1046&gt;0.05),'Bảng Giá'!$B$4,IF(AND('Raw Data'!N1046&gt;0.1,'Raw Data'!N1046&lt;=0.25),'Bảng Giá'!$B$5,IF(AND('Raw Data'!N1046&gt;0.25,'Raw Data'!N1046&lt;=0.5),'Bảng Giá'!$B$6,IF(AND('Raw Data'!N1046&gt;0.5,'Raw Data'!N1046&lt;=1),'Bảng Giá'!$B$7,IF(AND('Raw Data'!N1046&gt;1,'Raw Data'!N1046&lt;=1.5),'Bảng Giá'!$B$8,IF(AND('Raw Data'!N1046&gt;1.5,'Raw Data'!N1046&lt;=2),'Bảng Giá'!$B$9,IF(AND('Raw Data'!N1046&gt;2,'Raw Data'!N1046&lt;=2.5),'Bảng Giá'!$B$10,IF(AND('Raw Data'!N1046&gt;2.5,'Raw Data'!N1046&lt;=3),'Bảng Giá'!$B$11,IF(AND('Raw Data'!N1046&gt;3,'Raw Data'!N1046&lt;=3.5),'Bảng Giá'!$B$12,IF(AND('Raw Data'!N1046&gt;3.5,'Raw Data'!N1046&lt;=4),'Bảng Giá'!$B$13,IF(AND('Raw Data'!N1046&gt;4,'Raw Data'!N1046&lt;=4.5),'Bảng Giá'!$B$14,IF(AND('Raw Data'!N1046&gt;4.5,'Raw Data'!N1046&lt;=5),'Bảng Giá'!$B$15,IF(AND('Raw Data'!N1046&gt;5,'Raw Data'!N1046&lt;=5.5),'Bảng Giá'!$B$16,IF(AND('Raw Data'!N1046&gt;5.5,'Raw Data'!N1046&lt;=6),'Bảng Giá'!$B$17,'Bảng Giá'!$B$18)))))))))))))))</f>
        <v>0.5&lt;x&lt;=1</v>
      </c>
      <c r="Q1046" s="48">
        <f t="shared" si="99"/>
        <v>-7.0921985815602835E-3</v>
      </c>
      <c r="R1046">
        <f t="shared" si="100"/>
        <v>16800</v>
      </c>
      <c r="S1046">
        <f t="shared" si="101"/>
        <v>2700</v>
      </c>
    </row>
    <row r="1047" spans="1:19" x14ac:dyDescent="0.25">
      <c r="A1047" s="12">
        <v>1046</v>
      </c>
      <c r="B1047" s="12" t="s">
        <v>293</v>
      </c>
      <c r="C1047" s="18">
        <v>31677136897066</v>
      </c>
      <c r="D1047" s="17">
        <v>43009.453748263892</v>
      </c>
      <c r="E1047" s="23">
        <v>43010.632014664348</v>
      </c>
      <c r="F1047" s="13" t="s">
        <v>302</v>
      </c>
      <c r="G1047" s="25">
        <v>1100</v>
      </c>
      <c r="H1047" s="12" t="s">
        <v>114</v>
      </c>
      <c r="I1047" s="12" t="s">
        <v>112</v>
      </c>
      <c r="J1047" s="37">
        <f>INDEX('Bảng Giá'!$C$3:$H$18,MATCH('Raw Data'!P1047,'Bảng Giá'!$B$3:$B$18,0),MATCH('Raw Data'!M1047,'Bảng Giá'!$C$2:$H$2,0))</f>
        <v>14500</v>
      </c>
      <c r="K1047" s="12">
        <v>14700</v>
      </c>
      <c r="L1047" s="36">
        <f t="shared" si="96"/>
        <v>1.1782664004567778</v>
      </c>
      <c r="M1047" t="str">
        <f>'References data'!H1048</f>
        <v>Nội Tỉnh</v>
      </c>
      <c r="N1047">
        <f t="shared" si="97"/>
        <v>1.1000000000000001</v>
      </c>
      <c r="O1047">
        <f t="shared" si="98"/>
        <v>-200</v>
      </c>
      <c r="P1047" t="str">
        <f>IF(AND(N1047&gt;0,N1047&lt;=0.05),'Bảng Giá'!$B$3,IF(AND(N1047&lt;=0.1,N1047&gt;0.05),'Bảng Giá'!$B$4,IF(AND('Raw Data'!N1047&gt;0.1,'Raw Data'!N1047&lt;=0.25),'Bảng Giá'!$B$5,IF(AND('Raw Data'!N1047&gt;0.25,'Raw Data'!N1047&lt;=0.5),'Bảng Giá'!$B$6,IF(AND('Raw Data'!N1047&gt;0.5,'Raw Data'!N1047&lt;=1),'Bảng Giá'!$B$7,IF(AND('Raw Data'!N1047&gt;1,'Raw Data'!N1047&lt;=1.5),'Bảng Giá'!$B$8,IF(AND('Raw Data'!N1047&gt;1.5,'Raw Data'!N1047&lt;=2),'Bảng Giá'!$B$9,IF(AND('Raw Data'!N1047&gt;2,'Raw Data'!N1047&lt;=2.5),'Bảng Giá'!$B$10,IF(AND('Raw Data'!N1047&gt;2.5,'Raw Data'!N1047&lt;=3),'Bảng Giá'!$B$11,IF(AND('Raw Data'!N1047&gt;3,'Raw Data'!N1047&lt;=3.5),'Bảng Giá'!$B$12,IF(AND('Raw Data'!N1047&gt;3.5,'Raw Data'!N1047&lt;=4),'Bảng Giá'!$B$13,IF(AND('Raw Data'!N1047&gt;4,'Raw Data'!N1047&lt;=4.5),'Bảng Giá'!$B$14,IF(AND('Raw Data'!N1047&gt;4.5,'Raw Data'!N1047&lt;=5),'Bảng Giá'!$B$15,IF(AND('Raw Data'!N1047&gt;5,'Raw Data'!N1047&lt;=5.5),'Bảng Giá'!$B$16,IF(AND('Raw Data'!N1047&gt;5.5,'Raw Data'!N1047&lt;=6),'Bảng Giá'!$B$17,'Bảng Giá'!$B$18)))))))))))))))</f>
        <v>1&lt;x&lt;=1.5</v>
      </c>
      <c r="Q1047" s="48">
        <f t="shared" si="99"/>
        <v>-1.3605442176870748E-2</v>
      </c>
      <c r="R1047">
        <f t="shared" si="100"/>
        <v>17400</v>
      </c>
      <c r="S1047">
        <f t="shared" si="101"/>
        <v>2700</v>
      </c>
    </row>
    <row r="1048" spans="1:19" x14ac:dyDescent="0.25">
      <c r="A1048" s="12">
        <v>1047</v>
      </c>
      <c r="B1048" s="12" t="s">
        <v>293</v>
      </c>
      <c r="C1048" s="18">
        <v>31677136897104</v>
      </c>
      <c r="D1048" s="17">
        <v>43012.589775</v>
      </c>
      <c r="E1048" s="23">
        <v>43013.711596446759</v>
      </c>
      <c r="F1048" s="13" t="s">
        <v>302</v>
      </c>
      <c r="G1048" s="25">
        <v>350</v>
      </c>
      <c r="H1048" s="12" t="s">
        <v>114</v>
      </c>
      <c r="I1048" s="12" t="s">
        <v>504</v>
      </c>
      <c r="J1048" s="37">
        <f>INDEX('Bảng Giá'!$C$3:$H$18,MATCH('Raw Data'!P1048,'Bảng Giá'!$B$3:$B$18,0),MATCH('Raw Data'!M1048,'Bảng Giá'!$C$2:$H$2,0))</f>
        <v>13000</v>
      </c>
      <c r="K1048" s="12">
        <v>13100</v>
      </c>
      <c r="L1048" s="36">
        <f t="shared" si="96"/>
        <v>1.121821446758986</v>
      </c>
      <c r="M1048" t="str">
        <f>'References data'!H1049</f>
        <v>Nội Tỉnh</v>
      </c>
      <c r="N1048">
        <f t="shared" si="97"/>
        <v>0.35</v>
      </c>
      <c r="O1048">
        <f t="shared" si="98"/>
        <v>-100</v>
      </c>
      <c r="P1048" t="str">
        <f>IF(AND(N1048&gt;0,N1048&lt;=0.05),'Bảng Giá'!$B$3,IF(AND(N1048&lt;=0.1,N1048&gt;0.05),'Bảng Giá'!$B$4,IF(AND('Raw Data'!N1048&gt;0.1,'Raw Data'!N1048&lt;=0.25),'Bảng Giá'!$B$5,IF(AND('Raw Data'!N1048&gt;0.25,'Raw Data'!N1048&lt;=0.5),'Bảng Giá'!$B$6,IF(AND('Raw Data'!N1048&gt;0.5,'Raw Data'!N1048&lt;=1),'Bảng Giá'!$B$7,IF(AND('Raw Data'!N1048&gt;1,'Raw Data'!N1048&lt;=1.5),'Bảng Giá'!$B$8,IF(AND('Raw Data'!N1048&gt;1.5,'Raw Data'!N1048&lt;=2),'Bảng Giá'!$B$9,IF(AND('Raw Data'!N1048&gt;2,'Raw Data'!N1048&lt;=2.5),'Bảng Giá'!$B$10,IF(AND('Raw Data'!N1048&gt;2.5,'Raw Data'!N1048&lt;=3),'Bảng Giá'!$B$11,IF(AND('Raw Data'!N1048&gt;3,'Raw Data'!N1048&lt;=3.5),'Bảng Giá'!$B$12,IF(AND('Raw Data'!N1048&gt;3.5,'Raw Data'!N1048&lt;=4),'Bảng Giá'!$B$13,IF(AND('Raw Data'!N1048&gt;4,'Raw Data'!N1048&lt;=4.5),'Bảng Giá'!$B$14,IF(AND('Raw Data'!N1048&gt;4.5,'Raw Data'!N1048&lt;=5),'Bảng Giá'!$B$15,IF(AND('Raw Data'!N1048&gt;5,'Raw Data'!N1048&lt;=5.5),'Bảng Giá'!$B$16,IF(AND('Raw Data'!N1048&gt;5.5,'Raw Data'!N1048&lt;=6),'Bảng Giá'!$B$17,'Bảng Giá'!$B$18)))))))))))))))</f>
        <v>0.25&lt;x&lt;=0.5</v>
      </c>
      <c r="Q1048" s="48">
        <f t="shared" si="99"/>
        <v>-7.6335877862595417E-3</v>
      </c>
      <c r="R1048">
        <f t="shared" si="100"/>
        <v>15600</v>
      </c>
      <c r="S1048">
        <f t="shared" si="101"/>
        <v>2500</v>
      </c>
    </row>
    <row r="1049" spans="1:19" x14ac:dyDescent="0.25">
      <c r="A1049" s="12">
        <v>1048</v>
      </c>
      <c r="B1049" s="12" t="s">
        <v>293</v>
      </c>
      <c r="C1049" s="18">
        <v>31677136897600</v>
      </c>
      <c r="D1049" s="17">
        <v>43009.670385381942</v>
      </c>
      <c r="E1049" s="23">
        <v>43010.822419756943</v>
      </c>
      <c r="F1049" s="13" t="s">
        <v>302</v>
      </c>
      <c r="G1049" s="25">
        <v>600</v>
      </c>
      <c r="H1049" s="12" t="s">
        <v>114</v>
      </c>
      <c r="I1049" s="12" t="s">
        <v>504</v>
      </c>
      <c r="J1049" s="37">
        <f>INDEX('Bảng Giá'!$C$3:$H$18,MATCH('Raw Data'!P1049,'Bảng Giá'!$B$3:$B$18,0),MATCH('Raw Data'!M1049,'Bảng Giá'!$C$2:$H$2,0))</f>
        <v>14000</v>
      </c>
      <c r="K1049" s="12">
        <v>14100</v>
      </c>
      <c r="L1049" s="36">
        <f t="shared" si="96"/>
        <v>1.1520343750016764</v>
      </c>
      <c r="M1049" t="str">
        <f>'References data'!H1050</f>
        <v>Nội Tỉnh</v>
      </c>
      <c r="N1049">
        <f t="shared" si="97"/>
        <v>0.6</v>
      </c>
      <c r="O1049">
        <f t="shared" si="98"/>
        <v>-100</v>
      </c>
      <c r="P1049" t="str">
        <f>IF(AND(N1049&gt;0,N1049&lt;=0.05),'Bảng Giá'!$B$3,IF(AND(N1049&lt;=0.1,N1049&gt;0.05),'Bảng Giá'!$B$4,IF(AND('Raw Data'!N1049&gt;0.1,'Raw Data'!N1049&lt;=0.25),'Bảng Giá'!$B$5,IF(AND('Raw Data'!N1049&gt;0.25,'Raw Data'!N1049&lt;=0.5),'Bảng Giá'!$B$6,IF(AND('Raw Data'!N1049&gt;0.5,'Raw Data'!N1049&lt;=1),'Bảng Giá'!$B$7,IF(AND('Raw Data'!N1049&gt;1,'Raw Data'!N1049&lt;=1.5),'Bảng Giá'!$B$8,IF(AND('Raw Data'!N1049&gt;1.5,'Raw Data'!N1049&lt;=2),'Bảng Giá'!$B$9,IF(AND('Raw Data'!N1049&gt;2,'Raw Data'!N1049&lt;=2.5),'Bảng Giá'!$B$10,IF(AND('Raw Data'!N1049&gt;2.5,'Raw Data'!N1049&lt;=3),'Bảng Giá'!$B$11,IF(AND('Raw Data'!N1049&gt;3,'Raw Data'!N1049&lt;=3.5),'Bảng Giá'!$B$12,IF(AND('Raw Data'!N1049&gt;3.5,'Raw Data'!N1049&lt;=4),'Bảng Giá'!$B$13,IF(AND('Raw Data'!N1049&gt;4,'Raw Data'!N1049&lt;=4.5),'Bảng Giá'!$B$14,IF(AND('Raw Data'!N1049&gt;4.5,'Raw Data'!N1049&lt;=5),'Bảng Giá'!$B$15,IF(AND('Raw Data'!N1049&gt;5,'Raw Data'!N1049&lt;=5.5),'Bảng Giá'!$B$16,IF(AND('Raw Data'!N1049&gt;5.5,'Raw Data'!N1049&lt;=6),'Bảng Giá'!$B$17,'Bảng Giá'!$B$18)))))))))))))))</f>
        <v>0.5&lt;x&lt;=1</v>
      </c>
      <c r="Q1049" s="48">
        <f t="shared" si="99"/>
        <v>-7.0921985815602835E-3</v>
      </c>
      <c r="R1049">
        <f t="shared" si="100"/>
        <v>16800</v>
      </c>
      <c r="S1049">
        <f t="shared" si="101"/>
        <v>2700</v>
      </c>
    </row>
    <row r="1050" spans="1:19" x14ac:dyDescent="0.25">
      <c r="A1050" s="12">
        <v>1049</v>
      </c>
      <c r="B1050" s="12" t="s">
        <v>293</v>
      </c>
      <c r="C1050" s="18">
        <v>31677136896295</v>
      </c>
      <c r="D1050" s="17">
        <v>43009.653468865741</v>
      </c>
      <c r="E1050" s="23">
        <v>43011.612721030091</v>
      </c>
      <c r="F1050" s="13" t="s">
        <v>302</v>
      </c>
      <c r="G1050" s="25">
        <v>500</v>
      </c>
      <c r="H1050" s="12" t="s">
        <v>114</v>
      </c>
      <c r="I1050" s="12" t="s">
        <v>283</v>
      </c>
      <c r="J1050" s="37">
        <f>INDEX('Bảng Giá'!$C$3:$H$18,MATCH('Raw Data'!P1050,'Bảng Giá'!$B$3:$B$18,0),MATCH('Raw Data'!M1050,'Bảng Giá'!$C$2:$H$2,0))</f>
        <v>13000</v>
      </c>
      <c r="K1050" s="12">
        <v>14100</v>
      </c>
      <c r="L1050" s="36">
        <f t="shared" si="96"/>
        <v>1.9592521643498912</v>
      </c>
      <c r="M1050" t="str">
        <f>'References data'!H1051</f>
        <v>Nội Tỉnh</v>
      </c>
      <c r="N1050">
        <f t="shared" si="97"/>
        <v>0.5</v>
      </c>
      <c r="O1050">
        <f t="shared" si="98"/>
        <v>-1100</v>
      </c>
      <c r="P1050" t="str">
        <f>IF(AND(N1050&gt;0,N1050&lt;=0.05),'Bảng Giá'!$B$3,IF(AND(N1050&lt;=0.1,N1050&gt;0.05),'Bảng Giá'!$B$4,IF(AND('Raw Data'!N1050&gt;0.1,'Raw Data'!N1050&lt;=0.25),'Bảng Giá'!$B$5,IF(AND('Raw Data'!N1050&gt;0.25,'Raw Data'!N1050&lt;=0.5),'Bảng Giá'!$B$6,IF(AND('Raw Data'!N1050&gt;0.5,'Raw Data'!N1050&lt;=1),'Bảng Giá'!$B$7,IF(AND('Raw Data'!N1050&gt;1,'Raw Data'!N1050&lt;=1.5),'Bảng Giá'!$B$8,IF(AND('Raw Data'!N1050&gt;1.5,'Raw Data'!N1050&lt;=2),'Bảng Giá'!$B$9,IF(AND('Raw Data'!N1050&gt;2,'Raw Data'!N1050&lt;=2.5),'Bảng Giá'!$B$10,IF(AND('Raw Data'!N1050&gt;2.5,'Raw Data'!N1050&lt;=3),'Bảng Giá'!$B$11,IF(AND('Raw Data'!N1050&gt;3,'Raw Data'!N1050&lt;=3.5),'Bảng Giá'!$B$12,IF(AND('Raw Data'!N1050&gt;3.5,'Raw Data'!N1050&lt;=4),'Bảng Giá'!$B$13,IF(AND('Raw Data'!N1050&gt;4,'Raw Data'!N1050&lt;=4.5),'Bảng Giá'!$B$14,IF(AND('Raw Data'!N1050&gt;4.5,'Raw Data'!N1050&lt;=5),'Bảng Giá'!$B$15,IF(AND('Raw Data'!N1050&gt;5,'Raw Data'!N1050&lt;=5.5),'Bảng Giá'!$B$16,IF(AND('Raw Data'!N1050&gt;5.5,'Raw Data'!N1050&lt;=6),'Bảng Giá'!$B$17,'Bảng Giá'!$B$18)))))))))))))))</f>
        <v>0.25&lt;x&lt;=0.5</v>
      </c>
      <c r="Q1050" s="48">
        <f t="shared" si="99"/>
        <v>-7.8014184397163122E-2</v>
      </c>
      <c r="R1050">
        <f t="shared" si="100"/>
        <v>15600</v>
      </c>
      <c r="S1050">
        <f t="shared" si="101"/>
        <v>1500</v>
      </c>
    </row>
    <row r="1051" spans="1:19" x14ac:dyDescent="0.25">
      <c r="A1051" s="12">
        <v>1050</v>
      </c>
      <c r="B1051" s="12" t="s">
        <v>293</v>
      </c>
      <c r="C1051" s="18">
        <v>31677136899544</v>
      </c>
      <c r="D1051" s="17">
        <v>43009.709673229168</v>
      </c>
      <c r="E1051" s="23">
        <v>43010.870851504631</v>
      </c>
      <c r="F1051" s="13" t="s">
        <v>302</v>
      </c>
      <c r="G1051" s="25">
        <v>400</v>
      </c>
      <c r="H1051" s="12" t="s">
        <v>114</v>
      </c>
      <c r="I1051" s="12" t="s">
        <v>509</v>
      </c>
      <c r="J1051" s="37">
        <f>INDEX('Bảng Giá'!$C$3:$H$18,MATCH('Raw Data'!P1051,'Bảng Giá'!$B$3:$B$18,0),MATCH('Raw Data'!M1051,'Bảng Giá'!$C$2:$H$2,0))</f>
        <v>13000</v>
      </c>
      <c r="K1051" s="12">
        <v>13100</v>
      </c>
      <c r="L1051" s="36">
        <f t="shared" si="96"/>
        <v>1.1611782754625892</v>
      </c>
      <c r="M1051" t="str">
        <f>'References data'!H1052</f>
        <v>Nội Tỉnh</v>
      </c>
      <c r="N1051">
        <f t="shared" si="97"/>
        <v>0.4</v>
      </c>
      <c r="O1051">
        <f t="shared" si="98"/>
        <v>-100</v>
      </c>
      <c r="P1051" t="str">
        <f>IF(AND(N1051&gt;0,N1051&lt;=0.05),'Bảng Giá'!$B$3,IF(AND(N1051&lt;=0.1,N1051&gt;0.05),'Bảng Giá'!$B$4,IF(AND('Raw Data'!N1051&gt;0.1,'Raw Data'!N1051&lt;=0.25),'Bảng Giá'!$B$5,IF(AND('Raw Data'!N1051&gt;0.25,'Raw Data'!N1051&lt;=0.5),'Bảng Giá'!$B$6,IF(AND('Raw Data'!N1051&gt;0.5,'Raw Data'!N1051&lt;=1),'Bảng Giá'!$B$7,IF(AND('Raw Data'!N1051&gt;1,'Raw Data'!N1051&lt;=1.5),'Bảng Giá'!$B$8,IF(AND('Raw Data'!N1051&gt;1.5,'Raw Data'!N1051&lt;=2),'Bảng Giá'!$B$9,IF(AND('Raw Data'!N1051&gt;2,'Raw Data'!N1051&lt;=2.5),'Bảng Giá'!$B$10,IF(AND('Raw Data'!N1051&gt;2.5,'Raw Data'!N1051&lt;=3),'Bảng Giá'!$B$11,IF(AND('Raw Data'!N1051&gt;3,'Raw Data'!N1051&lt;=3.5),'Bảng Giá'!$B$12,IF(AND('Raw Data'!N1051&gt;3.5,'Raw Data'!N1051&lt;=4),'Bảng Giá'!$B$13,IF(AND('Raw Data'!N1051&gt;4,'Raw Data'!N1051&lt;=4.5),'Bảng Giá'!$B$14,IF(AND('Raw Data'!N1051&gt;4.5,'Raw Data'!N1051&lt;=5),'Bảng Giá'!$B$15,IF(AND('Raw Data'!N1051&gt;5,'Raw Data'!N1051&lt;=5.5),'Bảng Giá'!$B$16,IF(AND('Raw Data'!N1051&gt;5.5,'Raw Data'!N1051&lt;=6),'Bảng Giá'!$B$17,'Bảng Giá'!$B$18)))))))))))))))</f>
        <v>0.25&lt;x&lt;=0.5</v>
      </c>
      <c r="Q1051" s="48">
        <f t="shared" si="99"/>
        <v>-7.6335877862595417E-3</v>
      </c>
      <c r="R1051">
        <f t="shared" si="100"/>
        <v>15600</v>
      </c>
      <c r="S1051">
        <f t="shared" si="101"/>
        <v>2500</v>
      </c>
    </row>
    <row r="1052" spans="1:19" x14ac:dyDescent="0.25">
      <c r="A1052" s="12">
        <v>1051</v>
      </c>
      <c r="B1052" s="12" t="s">
        <v>293</v>
      </c>
      <c r="C1052" s="18">
        <v>31677136897414</v>
      </c>
      <c r="D1052" s="17">
        <v>43009.70231346065</v>
      </c>
      <c r="E1052" s="23">
        <v>43010.457357326392</v>
      </c>
      <c r="F1052" s="13" t="s">
        <v>302</v>
      </c>
      <c r="G1052" s="25">
        <v>250</v>
      </c>
      <c r="H1052" s="12" t="s">
        <v>114</v>
      </c>
      <c r="I1052" s="12" t="s">
        <v>286</v>
      </c>
      <c r="J1052" s="37">
        <f>INDEX('Bảng Giá'!$C$3:$H$18,MATCH('Raw Data'!P1052,'Bảng Giá'!$B$3:$B$18,0),MATCH('Raw Data'!M1052,'Bảng Giá'!$C$2:$H$2,0))</f>
        <v>13000</v>
      </c>
      <c r="K1052" s="12">
        <v>13100</v>
      </c>
      <c r="L1052" s="36">
        <f t="shared" si="96"/>
        <v>0.75504386574175442</v>
      </c>
      <c r="M1052" t="str">
        <f>'References data'!H1053</f>
        <v>Nội Tỉnh</v>
      </c>
      <c r="N1052">
        <f t="shared" si="97"/>
        <v>0.25</v>
      </c>
      <c r="O1052">
        <f t="shared" si="98"/>
        <v>-100</v>
      </c>
      <c r="P1052" t="str">
        <f>IF(AND(N1052&gt;0,N1052&lt;=0.05),'Bảng Giá'!$B$3,IF(AND(N1052&lt;=0.1,N1052&gt;0.05),'Bảng Giá'!$B$4,IF(AND('Raw Data'!N1052&gt;0.1,'Raw Data'!N1052&lt;=0.25),'Bảng Giá'!$B$5,IF(AND('Raw Data'!N1052&gt;0.25,'Raw Data'!N1052&lt;=0.5),'Bảng Giá'!$B$6,IF(AND('Raw Data'!N1052&gt;0.5,'Raw Data'!N1052&lt;=1),'Bảng Giá'!$B$7,IF(AND('Raw Data'!N1052&gt;1,'Raw Data'!N1052&lt;=1.5),'Bảng Giá'!$B$8,IF(AND('Raw Data'!N1052&gt;1.5,'Raw Data'!N1052&lt;=2),'Bảng Giá'!$B$9,IF(AND('Raw Data'!N1052&gt;2,'Raw Data'!N1052&lt;=2.5),'Bảng Giá'!$B$10,IF(AND('Raw Data'!N1052&gt;2.5,'Raw Data'!N1052&lt;=3),'Bảng Giá'!$B$11,IF(AND('Raw Data'!N1052&gt;3,'Raw Data'!N1052&lt;=3.5),'Bảng Giá'!$B$12,IF(AND('Raw Data'!N1052&gt;3.5,'Raw Data'!N1052&lt;=4),'Bảng Giá'!$B$13,IF(AND('Raw Data'!N1052&gt;4,'Raw Data'!N1052&lt;=4.5),'Bảng Giá'!$B$14,IF(AND('Raw Data'!N1052&gt;4.5,'Raw Data'!N1052&lt;=5),'Bảng Giá'!$B$15,IF(AND('Raw Data'!N1052&gt;5,'Raw Data'!N1052&lt;=5.5),'Bảng Giá'!$B$16,IF(AND('Raw Data'!N1052&gt;5.5,'Raw Data'!N1052&lt;=6),'Bảng Giá'!$B$17,'Bảng Giá'!$B$18)))))))))))))))</f>
        <v>0.1&lt;x&lt;=0.25</v>
      </c>
      <c r="Q1052" s="48">
        <f t="shared" si="99"/>
        <v>-7.6335877862595417E-3</v>
      </c>
      <c r="R1052">
        <f t="shared" si="100"/>
        <v>15600</v>
      </c>
      <c r="S1052">
        <f t="shared" si="101"/>
        <v>2500</v>
      </c>
    </row>
    <row r="1053" spans="1:19" x14ac:dyDescent="0.25">
      <c r="A1053" s="12">
        <v>1052</v>
      </c>
      <c r="B1053" s="12" t="s">
        <v>293</v>
      </c>
      <c r="C1053" s="18">
        <v>31677136899603</v>
      </c>
      <c r="D1053" s="17">
        <v>43009.743644212962</v>
      </c>
      <c r="E1053" s="23">
        <v>43010.667766666666</v>
      </c>
      <c r="F1053" s="13" t="s">
        <v>302</v>
      </c>
      <c r="G1053" s="25">
        <v>700</v>
      </c>
      <c r="H1053" s="12" t="s">
        <v>114</v>
      </c>
      <c r="I1053" s="12" t="s">
        <v>77</v>
      </c>
      <c r="J1053" s="37">
        <f>INDEX('Bảng Giá'!$C$3:$H$18,MATCH('Raw Data'!P1053,'Bảng Giá'!$B$3:$B$18,0),MATCH('Raw Data'!M1053,'Bảng Giá'!$C$2:$H$2,0))</f>
        <v>14000</v>
      </c>
      <c r="K1053" s="12">
        <v>14100</v>
      </c>
      <c r="L1053" s="36">
        <f t="shared" si="96"/>
        <v>0.92412245370360324</v>
      </c>
      <c r="M1053" t="str">
        <f>'References data'!H1054</f>
        <v>Nội Tỉnh</v>
      </c>
      <c r="N1053">
        <f t="shared" si="97"/>
        <v>0.7</v>
      </c>
      <c r="O1053">
        <f t="shared" si="98"/>
        <v>-100</v>
      </c>
      <c r="P1053" t="str">
        <f>IF(AND(N1053&gt;0,N1053&lt;=0.05),'Bảng Giá'!$B$3,IF(AND(N1053&lt;=0.1,N1053&gt;0.05),'Bảng Giá'!$B$4,IF(AND('Raw Data'!N1053&gt;0.1,'Raw Data'!N1053&lt;=0.25),'Bảng Giá'!$B$5,IF(AND('Raw Data'!N1053&gt;0.25,'Raw Data'!N1053&lt;=0.5),'Bảng Giá'!$B$6,IF(AND('Raw Data'!N1053&gt;0.5,'Raw Data'!N1053&lt;=1),'Bảng Giá'!$B$7,IF(AND('Raw Data'!N1053&gt;1,'Raw Data'!N1053&lt;=1.5),'Bảng Giá'!$B$8,IF(AND('Raw Data'!N1053&gt;1.5,'Raw Data'!N1053&lt;=2),'Bảng Giá'!$B$9,IF(AND('Raw Data'!N1053&gt;2,'Raw Data'!N1053&lt;=2.5),'Bảng Giá'!$B$10,IF(AND('Raw Data'!N1053&gt;2.5,'Raw Data'!N1053&lt;=3),'Bảng Giá'!$B$11,IF(AND('Raw Data'!N1053&gt;3,'Raw Data'!N1053&lt;=3.5),'Bảng Giá'!$B$12,IF(AND('Raw Data'!N1053&gt;3.5,'Raw Data'!N1053&lt;=4),'Bảng Giá'!$B$13,IF(AND('Raw Data'!N1053&gt;4,'Raw Data'!N1053&lt;=4.5),'Bảng Giá'!$B$14,IF(AND('Raw Data'!N1053&gt;4.5,'Raw Data'!N1053&lt;=5),'Bảng Giá'!$B$15,IF(AND('Raw Data'!N1053&gt;5,'Raw Data'!N1053&lt;=5.5),'Bảng Giá'!$B$16,IF(AND('Raw Data'!N1053&gt;5.5,'Raw Data'!N1053&lt;=6),'Bảng Giá'!$B$17,'Bảng Giá'!$B$18)))))))))))))))</f>
        <v>0.5&lt;x&lt;=1</v>
      </c>
      <c r="Q1053" s="48">
        <f t="shared" si="99"/>
        <v>-7.0921985815602835E-3</v>
      </c>
      <c r="R1053">
        <f t="shared" si="100"/>
        <v>16800</v>
      </c>
      <c r="S1053">
        <f t="shared" si="101"/>
        <v>2700</v>
      </c>
    </row>
    <row r="1054" spans="1:19" x14ac:dyDescent="0.25">
      <c r="A1054" s="12">
        <v>1053</v>
      </c>
      <c r="B1054" s="12" t="s">
        <v>293</v>
      </c>
      <c r="C1054" s="18">
        <v>64021102</v>
      </c>
      <c r="D1054" s="17">
        <v>43009.743689664348</v>
      </c>
      <c r="E1054" s="23">
        <v>43010.441438657406</v>
      </c>
      <c r="F1054" s="13" t="s">
        <v>302</v>
      </c>
      <c r="G1054" s="25">
        <v>2300</v>
      </c>
      <c r="H1054" s="12" t="s">
        <v>114</v>
      </c>
      <c r="I1054" s="12" t="s">
        <v>294</v>
      </c>
      <c r="J1054" s="37">
        <f>INDEX('Bảng Giá'!$C$3:$H$18,MATCH('Raw Data'!P1054,'Bảng Giá'!$B$3:$B$18,0),MATCH('Raw Data'!M1054,'Bảng Giá'!$C$2:$H$2,0))</f>
        <v>16000</v>
      </c>
      <c r="K1054" s="12">
        <v>16200</v>
      </c>
      <c r="L1054" s="36">
        <f t="shared" si="96"/>
        <v>0.69774899305775762</v>
      </c>
      <c r="M1054" t="str">
        <f>'References data'!H1055</f>
        <v>Nội Tỉnh</v>
      </c>
      <c r="N1054">
        <f t="shared" si="97"/>
        <v>2.2999999999999998</v>
      </c>
      <c r="O1054">
        <f t="shared" si="98"/>
        <v>-200</v>
      </c>
      <c r="P1054" t="str">
        <f>IF(AND(N1054&gt;0,N1054&lt;=0.05),'Bảng Giá'!$B$3,IF(AND(N1054&lt;=0.1,N1054&gt;0.05),'Bảng Giá'!$B$4,IF(AND('Raw Data'!N1054&gt;0.1,'Raw Data'!N1054&lt;=0.25),'Bảng Giá'!$B$5,IF(AND('Raw Data'!N1054&gt;0.25,'Raw Data'!N1054&lt;=0.5),'Bảng Giá'!$B$6,IF(AND('Raw Data'!N1054&gt;0.5,'Raw Data'!N1054&lt;=1),'Bảng Giá'!$B$7,IF(AND('Raw Data'!N1054&gt;1,'Raw Data'!N1054&lt;=1.5),'Bảng Giá'!$B$8,IF(AND('Raw Data'!N1054&gt;1.5,'Raw Data'!N1054&lt;=2),'Bảng Giá'!$B$9,IF(AND('Raw Data'!N1054&gt;2,'Raw Data'!N1054&lt;=2.5),'Bảng Giá'!$B$10,IF(AND('Raw Data'!N1054&gt;2.5,'Raw Data'!N1054&lt;=3),'Bảng Giá'!$B$11,IF(AND('Raw Data'!N1054&gt;3,'Raw Data'!N1054&lt;=3.5),'Bảng Giá'!$B$12,IF(AND('Raw Data'!N1054&gt;3.5,'Raw Data'!N1054&lt;=4),'Bảng Giá'!$B$13,IF(AND('Raw Data'!N1054&gt;4,'Raw Data'!N1054&lt;=4.5),'Bảng Giá'!$B$14,IF(AND('Raw Data'!N1054&gt;4.5,'Raw Data'!N1054&lt;=5),'Bảng Giá'!$B$15,IF(AND('Raw Data'!N1054&gt;5,'Raw Data'!N1054&lt;=5.5),'Bảng Giá'!$B$16,IF(AND('Raw Data'!N1054&gt;5.5,'Raw Data'!N1054&lt;=6),'Bảng Giá'!$B$17,'Bảng Giá'!$B$18)))))))))))))))</f>
        <v>2&lt;x&lt;=2.5</v>
      </c>
      <c r="Q1054" s="48">
        <f t="shared" si="99"/>
        <v>-1.2345679012345678E-2</v>
      </c>
      <c r="R1054">
        <f t="shared" si="100"/>
        <v>19200</v>
      </c>
      <c r="S1054">
        <f t="shared" si="101"/>
        <v>3000</v>
      </c>
    </row>
    <row r="1055" spans="1:19" x14ac:dyDescent="0.25">
      <c r="A1055" s="12">
        <v>1054</v>
      </c>
      <c r="B1055" s="12" t="s">
        <v>293</v>
      </c>
      <c r="C1055" s="18">
        <v>20543822</v>
      </c>
      <c r="D1055" s="17">
        <v>43009.709713888886</v>
      </c>
      <c r="E1055" s="23">
        <v>43010.480812152775</v>
      </c>
      <c r="F1055" s="13" t="s">
        <v>302</v>
      </c>
      <c r="G1055" s="25">
        <v>240</v>
      </c>
      <c r="H1055" s="12" t="s">
        <v>114</v>
      </c>
      <c r="I1055" s="12" t="s">
        <v>295</v>
      </c>
      <c r="J1055" s="37">
        <f>INDEX('Bảng Giá'!$C$3:$H$18,MATCH('Raw Data'!P1055,'Bảng Giá'!$B$3:$B$18,0),MATCH('Raw Data'!M1055,'Bảng Giá'!$C$2:$H$2,0))</f>
        <v>13000</v>
      </c>
      <c r="K1055" s="12">
        <v>13100</v>
      </c>
      <c r="L1055" s="36">
        <f t="shared" si="96"/>
        <v>0.77109826388914371</v>
      </c>
      <c r="M1055" t="str">
        <f>'References data'!H1056</f>
        <v>Nội Tỉnh</v>
      </c>
      <c r="N1055">
        <f t="shared" si="97"/>
        <v>0.24</v>
      </c>
      <c r="O1055">
        <f t="shared" si="98"/>
        <v>-100</v>
      </c>
      <c r="P1055" t="str">
        <f>IF(AND(N1055&gt;0,N1055&lt;=0.05),'Bảng Giá'!$B$3,IF(AND(N1055&lt;=0.1,N1055&gt;0.05),'Bảng Giá'!$B$4,IF(AND('Raw Data'!N1055&gt;0.1,'Raw Data'!N1055&lt;=0.25),'Bảng Giá'!$B$5,IF(AND('Raw Data'!N1055&gt;0.25,'Raw Data'!N1055&lt;=0.5),'Bảng Giá'!$B$6,IF(AND('Raw Data'!N1055&gt;0.5,'Raw Data'!N1055&lt;=1),'Bảng Giá'!$B$7,IF(AND('Raw Data'!N1055&gt;1,'Raw Data'!N1055&lt;=1.5),'Bảng Giá'!$B$8,IF(AND('Raw Data'!N1055&gt;1.5,'Raw Data'!N1055&lt;=2),'Bảng Giá'!$B$9,IF(AND('Raw Data'!N1055&gt;2,'Raw Data'!N1055&lt;=2.5),'Bảng Giá'!$B$10,IF(AND('Raw Data'!N1055&gt;2.5,'Raw Data'!N1055&lt;=3),'Bảng Giá'!$B$11,IF(AND('Raw Data'!N1055&gt;3,'Raw Data'!N1055&lt;=3.5),'Bảng Giá'!$B$12,IF(AND('Raw Data'!N1055&gt;3.5,'Raw Data'!N1055&lt;=4),'Bảng Giá'!$B$13,IF(AND('Raw Data'!N1055&gt;4,'Raw Data'!N1055&lt;=4.5),'Bảng Giá'!$B$14,IF(AND('Raw Data'!N1055&gt;4.5,'Raw Data'!N1055&lt;=5),'Bảng Giá'!$B$15,IF(AND('Raw Data'!N1055&gt;5,'Raw Data'!N1055&lt;=5.5),'Bảng Giá'!$B$16,IF(AND('Raw Data'!N1055&gt;5.5,'Raw Data'!N1055&lt;=6),'Bảng Giá'!$B$17,'Bảng Giá'!$B$18)))))))))))))))</f>
        <v>0.1&lt;x&lt;=0.25</v>
      </c>
      <c r="Q1055" s="48">
        <f t="shared" si="99"/>
        <v>-7.6335877862595417E-3</v>
      </c>
      <c r="R1055">
        <f t="shared" si="100"/>
        <v>15600</v>
      </c>
      <c r="S1055">
        <f t="shared" si="101"/>
        <v>2500</v>
      </c>
    </row>
    <row r="1056" spans="1:19" x14ac:dyDescent="0.25">
      <c r="A1056" s="12">
        <v>1055</v>
      </c>
      <c r="B1056" s="12" t="s">
        <v>293</v>
      </c>
      <c r="C1056" s="18">
        <v>42499138</v>
      </c>
      <c r="D1056" s="17">
        <v>43009.743757256947</v>
      </c>
      <c r="E1056" s="23">
        <v>43011.564120023148</v>
      </c>
      <c r="F1056" s="13" t="s">
        <v>302</v>
      </c>
      <c r="G1056" s="25">
        <v>3000</v>
      </c>
      <c r="H1056" s="12" t="s">
        <v>114</v>
      </c>
      <c r="I1056" s="12" t="s">
        <v>114</v>
      </c>
      <c r="J1056" s="37">
        <f>INDEX('Bảng Giá'!$C$3:$H$18,MATCH('Raw Data'!P1056,'Bảng Giá'!$B$3:$B$18,0),MATCH('Raw Data'!M1056,'Bảng Giá'!$C$2:$H$2,0))</f>
        <v>17500</v>
      </c>
      <c r="K1056" s="12">
        <v>19200</v>
      </c>
      <c r="L1056" s="36">
        <f t="shared" si="96"/>
        <v>1.8203627662005601</v>
      </c>
      <c r="M1056" t="str">
        <f>'References data'!H1057</f>
        <v>Nội Tỉnh</v>
      </c>
      <c r="N1056">
        <f t="shared" si="97"/>
        <v>3</v>
      </c>
      <c r="O1056">
        <f t="shared" si="98"/>
        <v>-1700</v>
      </c>
      <c r="P1056" t="str">
        <f>IF(AND(N1056&gt;0,N1056&lt;=0.05),'Bảng Giá'!$B$3,IF(AND(N1056&lt;=0.1,N1056&gt;0.05),'Bảng Giá'!$B$4,IF(AND('Raw Data'!N1056&gt;0.1,'Raw Data'!N1056&lt;=0.25),'Bảng Giá'!$B$5,IF(AND('Raw Data'!N1056&gt;0.25,'Raw Data'!N1056&lt;=0.5),'Bảng Giá'!$B$6,IF(AND('Raw Data'!N1056&gt;0.5,'Raw Data'!N1056&lt;=1),'Bảng Giá'!$B$7,IF(AND('Raw Data'!N1056&gt;1,'Raw Data'!N1056&lt;=1.5),'Bảng Giá'!$B$8,IF(AND('Raw Data'!N1056&gt;1.5,'Raw Data'!N1056&lt;=2),'Bảng Giá'!$B$9,IF(AND('Raw Data'!N1056&gt;2,'Raw Data'!N1056&lt;=2.5),'Bảng Giá'!$B$10,IF(AND('Raw Data'!N1056&gt;2.5,'Raw Data'!N1056&lt;=3),'Bảng Giá'!$B$11,IF(AND('Raw Data'!N1056&gt;3,'Raw Data'!N1056&lt;=3.5),'Bảng Giá'!$B$12,IF(AND('Raw Data'!N1056&gt;3.5,'Raw Data'!N1056&lt;=4),'Bảng Giá'!$B$13,IF(AND('Raw Data'!N1056&gt;4,'Raw Data'!N1056&lt;=4.5),'Bảng Giá'!$B$14,IF(AND('Raw Data'!N1056&gt;4.5,'Raw Data'!N1056&lt;=5),'Bảng Giá'!$B$15,IF(AND('Raw Data'!N1056&gt;5,'Raw Data'!N1056&lt;=5.5),'Bảng Giá'!$B$16,IF(AND('Raw Data'!N1056&gt;5.5,'Raw Data'!N1056&lt;=6),'Bảng Giá'!$B$17,'Bảng Giá'!$B$18)))))))))))))))</f>
        <v>2.5&lt;x&lt;=3</v>
      </c>
      <c r="Q1056" s="48">
        <f t="shared" si="99"/>
        <v>-8.8541666666666671E-2</v>
      </c>
      <c r="R1056">
        <f t="shared" si="100"/>
        <v>21000</v>
      </c>
      <c r="S1056">
        <f t="shared" si="101"/>
        <v>1800</v>
      </c>
    </row>
    <row r="1057" spans="1:19" x14ac:dyDescent="0.25">
      <c r="A1057" s="12">
        <v>1056</v>
      </c>
      <c r="B1057" s="12" t="s">
        <v>293</v>
      </c>
      <c r="C1057" s="18">
        <v>78462373</v>
      </c>
      <c r="D1057" s="17">
        <v>43009.743804398146</v>
      </c>
      <c r="E1057" s="23">
        <v>43010.640681712961</v>
      </c>
      <c r="F1057" s="13" t="s">
        <v>302</v>
      </c>
      <c r="G1057" s="25">
        <v>3120</v>
      </c>
      <c r="H1057" s="12" t="s">
        <v>114</v>
      </c>
      <c r="I1057" s="12" t="s">
        <v>297</v>
      </c>
      <c r="J1057" s="37">
        <f>INDEX('Bảng Giá'!$C$3:$H$18,MATCH('Raw Data'!P1057,'Bảng Giá'!$B$3:$B$18,0),MATCH('Raw Data'!M1057,'Bảng Giá'!$C$2:$H$2,0))</f>
        <v>19000</v>
      </c>
      <c r="K1057" s="12">
        <v>19200</v>
      </c>
      <c r="L1057" s="36">
        <f t="shared" si="96"/>
        <v>0.89687731481535593</v>
      </c>
      <c r="M1057" t="str">
        <f>'References data'!H1058</f>
        <v>Nội Tỉnh</v>
      </c>
      <c r="N1057">
        <f t="shared" si="97"/>
        <v>3.12</v>
      </c>
      <c r="O1057">
        <f t="shared" si="98"/>
        <v>-200</v>
      </c>
      <c r="P1057" t="str">
        <f>IF(AND(N1057&gt;0,N1057&lt;=0.05),'Bảng Giá'!$B$3,IF(AND(N1057&lt;=0.1,N1057&gt;0.05),'Bảng Giá'!$B$4,IF(AND('Raw Data'!N1057&gt;0.1,'Raw Data'!N1057&lt;=0.25),'Bảng Giá'!$B$5,IF(AND('Raw Data'!N1057&gt;0.25,'Raw Data'!N1057&lt;=0.5),'Bảng Giá'!$B$6,IF(AND('Raw Data'!N1057&gt;0.5,'Raw Data'!N1057&lt;=1),'Bảng Giá'!$B$7,IF(AND('Raw Data'!N1057&gt;1,'Raw Data'!N1057&lt;=1.5),'Bảng Giá'!$B$8,IF(AND('Raw Data'!N1057&gt;1.5,'Raw Data'!N1057&lt;=2),'Bảng Giá'!$B$9,IF(AND('Raw Data'!N1057&gt;2,'Raw Data'!N1057&lt;=2.5),'Bảng Giá'!$B$10,IF(AND('Raw Data'!N1057&gt;2.5,'Raw Data'!N1057&lt;=3),'Bảng Giá'!$B$11,IF(AND('Raw Data'!N1057&gt;3,'Raw Data'!N1057&lt;=3.5),'Bảng Giá'!$B$12,IF(AND('Raw Data'!N1057&gt;3.5,'Raw Data'!N1057&lt;=4),'Bảng Giá'!$B$13,IF(AND('Raw Data'!N1057&gt;4,'Raw Data'!N1057&lt;=4.5),'Bảng Giá'!$B$14,IF(AND('Raw Data'!N1057&gt;4.5,'Raw Data'!N1057&lt;=5),'Bảng Giá'!$B$15,IF(AND('Raw Data'!N1057&gt;5,'Raw Data'!N1057&lt;=5.5),'Bảng Giá'!$B$16,IF(AND('Raw Data'!N1057&gt;5.5,'Raw Data'!N1057&lt;=6),'Bảng Giá'!$B$17,'Bảng Giá'!$B$18)))))))))))))))</f>
        <v>3&lt;x&lt;=3.5</v>
      </c>
      <c r="Q1057" s="48">
        <f t="shared" si="99"/>
        <v>-1.0416666666666666E-2</v>
      </c>
      <c r="R1057">
        <f t="shared" si="100"/>
        <v>22800</v>
      </c>
      <c r="S1057">
        <f t="shared" si="101"/>
        <v>3600</v>
      </c>
    </row>
    <row r="1058" spans="1:19" x14ac:dyDescent="0.25">
      <c r="A1058" s="12">
        <v>1057</v>
      </c>
      <c r="B1058" s="12" t="s">
        <v>293</v>
      </c>
      <c r="C1058" s="18">
        <v>63360257</v>
      </c>
      <c r="D1058" s="17">
        <v>43009.74382693287</v>
      </c>
      <c r="E1058" s="23">
        <v>43010.488276932869</v>
      </c>
      <c r="F1058" s="13" t="s">
        <v>302</v>
      </c>
      <c r="G1058" s="25">
        <v>2680</v>
      </c>
      <c r="H1058" s="12" t="s">
        <v>114</v>
      </c>
      <c r="I1058" s="12" t="s">
        <v>297</v>
      </c>
      <c r="J1058" s="37">
        <f>INDEX('Bảng Giá'!$C$3:$H$18,MATCH('Raw Data'!P1058,'Bảng Giá'!$B$3:$B$18,0),MATCH('Raw Data'!M1058,'Bảng Giá'!$C$2:$H$2,0))</f>
        <v>17500</v>
      </c>
      <c r="K1058" s="12">
        <v>17700</v>
      </c>
      <c r="L1058" s="36">
        <f t="shared" si="96"/>
        <v>0.74444999999832362</v>
      </c>
      <c r="M1058" t="str">
        <f>'References data'!H1059</f>
        <v>Nội Tỉnh</v>
      </c>
      <c r="N1058">
        <f t="shared" si="97"/>
        <v>2.68</v>
      </c>
      <c r="O1058">
        <f t="shared" si="98"/>
        <v>-200</v>
      </c>
      <c r="P1058" t="str">
        <f>IF(AND(N1058&gt;0,N1058&lt;=0.05),'Bảng Giá'!$B$3,IF(AND(N1058&lt;=0.1,N1058&gt;0.05),'Bảng Giá'!$B$4,IF(AND('Raw Data'!N1058&gt;0.1,'Raw Data'!N1058&lt;=0.25),'Bảng Giá'!$B$5,IF(AND('Raw Data'!N1058&gt;0.25,'Raw Data'!N1058&lt;=0.5),'Bảng Giá'!$B$6,IF(AND('Raw Data'!N1058&gt;0.5,'Raw Data'!N1058&lt;=1),'Bảng Giá'!$B$7,IF(AND('Raw Data'!N1058&gt;1,'Raw Data'!N1058&lt;=1.5),'Bảng Giá'!$B$8,IF(AND('Raw Data'!N1058&gt;1.5,'Raw Data'!N1058&lt;=2),'Bảng Giá'!$B$9,IF(AND('Raw Data'!N1058&gt;2,'Raw Data'!N1058&lt;=2.5),'Bảng Giá'!$B$10,IF(AND('Raw Data'!N1058&gt;2.5,'Raw Data'!N1058&lt;=3),'Bảng Giá'!$B$11,IF(AND('Raw Data'!N1058&gt;3,'Raw Data'!N1058&lt;=3.5),'Bảng Giá'!$B$12,IF(AND('Raw Data'!N1058&gt;3.5,'Raw Data'!N1058&lt;=4),'Bảng Giá'!$B$13,IF(AND('Raw Data'!N1058&gt;4,'Raw Data'!N1058&lt;=4.5),'Bảng Giá'!$B$14,IF(AND('Raw Data'!N1058&gt;4.5,'Raw Data'!N1058&lt;=5),'Bảng Giá'!$B$15,IF(AND('Raw Data'!N1058&gt;5,'Raw Data'!N1058&lt;=5.5),'Bảng Giá'!$B$16,IF(AND('Raw Data'!N1058&gt;5.5,'Raw Data'!N1058&lt;=6),'Bảng Giá'!$B$17,'Bảng Giá'!$B$18)))))))))))))))</f>
        <v>2.5&lt;x&lt;=3</v>
      </c>
      <c r="Q1058" s="48">
        <f t="shared" si="99"/>
        <v>-1.1299435028248588E-2</v>
      </c>
      <c r="R1058">
        <f t="shared" si="100"/>
        <v>21000</v>
      </c>
      <c r="S1058">
        <f t="shared" si="101"/>
        <v>3300</v>
      </c>
    </row>
    <row r="1059" spans="1:19" x14ac:dyDescent="0.25">
      <c r="A1059" s="12">
        <v>1058</v>
      </c>
      <c r="B1059" s="12" t="s">
        <v>293</v>
      </c>
      <c r="C1059" s="18">
        <v>31677136897959</v>
      </c>
      <c r="D1059" s="17">
        <v>43009.460743784723</v>
      </c>
      <c r="E1059" s="23">
        <v>43010.753085995369</v>
      </c>
      <c r="F1059" s="12" t="s">
        <v>321</v>
      </c>
      <c r="G1059" s="25">
        <v>900</v>
      </c>
      <c r="H1059" s="12" t="s">
        <v>114</v>
      </c>
      <c r="I1059" s="12" t="s">
        <v>286</v>
      </c>
      <c r="J1059" s="37">
        <f>INDEX('Bảng Giá'!$C$3:$H$18,MATCH('Raw Data'!P1059,'Bảng Giá'!$B$3:$B$18,0),MATCH('Raw Data'!M1059,'Bảng Giá'!$C$2:$H$2,0))</f>
        <v>14000</v>
      </c>
      <c r="K1059" s="12">
        <v>14100</v>
      </c>
      <c r="L1059" s="36">
        <f t="shared" si="96"/>
        <v>1.2923422106468934</v>
      </c>
      <c r="M1059" t="str">
        <f>'References data'!H1060</f>
        <v>Nội Tỉnh</v>
      </c>
      <c r="N1059">
        <f t="shared" si="97"/>
        <v>0.9</v>
      </c>
      <c r="O1059">
        <f t="shared" si="98"/>
        <v>-100</v>
      </c>
      <c r="P1059" t="str">
        <f>IF(AND(N1059&gt;0,N1059&lt;=0.05),'Bảng Giá'!$B$3,IF(AND(N1059&lt;=0.1,N1059&gt;0.05),'Bảng Giá'!$B$4,IF(AND('Raw Data'!N1059&gt;0.1,'Raw Data'!N1059&lt;=0.25),'Bảng Giá'!$B$5,IF(AND('Raw Data'!N1059&gt;0.25,'Raw Data'!N1059&lt;=0.5),'Bảng Giá'!$B$6,IF(AND('Raw Data'!N1059&gt;0.5,'Raw Data'!N1059&lt;=1),'Bảng Giá'!$B$7,IF(AND('Raw Data'!N1059&gt;1,'Raw Data'!N1059&lt;=1.5),'Bảng Giá'!$B$8,IF(AND('Raw Data'!N1059&gt;1.5,'Raw Data'!N1059&lt;=2),'Bảng Giá'!$B$9,IF(AND('Raw Data'!N1059&gt;2,'Raw Data'!N1059&lt;=2.5),'Bảng Giá'!$B$10,IF(AND('Raw Data'!N1059&gt;2.5,'Raw Data'!N1059&lt;=3),'Bảng Giá'!$B$11,IF(AND('Raw Data'!N1059&gt;3,'Raw Data'!N1059&lt;=3.5),'Bảng Giá'!$B$12,IF(AND('Raw Data'!N1059&gt;3.5,'Raw Data'!N1059&lt;=4),'Bảng Giá'!$B$13,IF(AND('Raw Data'!N1059&gt;4,'Raw Data'!N1059&lt;=4.5),'Bảng Giá'!$B$14,IF(AND('Raw Data'!N1059&gt;4.5,'Raw Data'!N1059&lt;=5),'Bảng Giá'!$B$15,IF(AND('Raw Data'!N1059&gt;5,'Raw Data'!N1059&lt;=5.5),'Bảng Giá'!$B$16,IF(AND('Raw Data'!N1059&gt;5.5,'Raw Data'!N1059&lt;=6),'Bảng Giá'!$B$17,'Bảng Giá'!$B$18)))))))))))))))</f>
        <v>0.5&lt;x&lt;=1</v>
      </c>
      <c r="Q1059" s="48">
        <f t="shared" si="99"/>
        <v>-7.0921985815602835E-3</v>
      </c>
      <c r="R1059">
        <f t="shared" si="100"/>
        <v>16800</v>
      </c>
      <c r="S1059">
        <f t="shared" si="101"/>
        <v>2700</v>
      </c>
    </row>
    <row r="1060" spans="1:19" x14ac:dyDescent="0.25">
      <c r="A1060" s="12">
        <v>1059</v>
      </c>
      <c r="B1060" s="12" t="s">
        <v>293</v>
      </c>
      <c r="C1060" s="18">
        <v>31677136896088</v>
      </c>
      <c r="D1060" s="17">
        <v>43011.688656446757</v>
      </c>
      <c r="E1060" s="23">
        <v>43013.765908877314</v>
      </c>
      <c r="F1060" s="13" t="s">
        <v>302</v>
      </c>
      <c r="G1060" s="25">
        <v>250</v>
      </c>
      <c r="H1060" s="12" t="s">
        <v>114</v>
      </c>
      <c r="I1060" s="12" t="s">
        <v>109</v>
      </c>
      <c r="J1060" s="37">
        <f>INDEX('Bảng Giá'!$C$3:$H$18,MATCH('Raw Data'!P1060,'Bảng Giá'!$B$3:$B$18,0),MATCH('Raw Data'!M1060,'Bảng Giá'!$C$2:$H$2,0))</f>
        <v>13000</v>
      </c>
      <c r="K1060" s="12">
        <v>13100</v>
      </c>
      <c r="L1060" s="36">
        <f t="shared" si="96"/>
        <v>2.0772524305575644</v>
      </c>
      <c r="M1060" t="str">
        <f>'References data'!H1061</f>
        <v>Nội Tỉnh</v>
      </c>
      <c r="N1060">
        <f t="shared" si="97"/>
        <v>0.25</v>
      </c>
      <c r="O1060">
        <f t="shared" si="98"/>
        <v>-100</v>
      </c>
      <c r="P1060" t="str">
        <f>IF(AND(N1060&gt;0,N1060&lt;=0.05),'Bảng Giá'!$B$3,IF(AND(N1060&lt;=0.1,N1060&gt;0.05),'Bảng Giá'!$B$4,IF(AND('Raw Data'!N1060&gt;0.1,'Raw Data'!N1060&lt;=0.25),'Bảng Giá'!$B$5,IF(AND('Raw Data'!N1060&gt;0.25,'Raw Data'!N1060&lt;=0.5),'Bảng Giá'!$B$6,IF(AND('Raw Data'!N1060&gt;0.5,'Raw Data'!N1060&lt;=1),'Bảng Giá'!$B$7,IF(AND('Raw Data'!N1060&gt;1,'Raw Data'!N1060&lt;=1.5),'Bảng Giá'!$B$8,IF(AND('Raw Data'!N1060&gt;1.5,'Raw Data'!N1060&lt;=2),'Bảng Giá'!$B$9,IF(AND('Raw Data'!N1060&gt;2,'Raw Data'!N1060&lt;=2.5),'Bảng Giá'!$B$10,IF(AND('Raw Data'!N1060&gt;2.5,'Raw Data'!N1060&lt;=3),'Bảng Giá'!$B$11,IF(AND('Raw Data'!N1060&gt;3,'Raw Data'!N1060&lt;=3.5),'Bảng Giá'!$B$12,IF(AND('Raw Data'!N1060&gt;3.5,'Raw Data'!N1060&lt;=4),'Bảng Giá'!$B$13,IF(AND('Raw Data'!N1060&gt;4,'Raw Data'!N1060&lt;=4.5),'Bảng Giá'!$B$14,IF(AND('Raw Data'!N1060&gt;4.5,'Raw Data'!N1060&lt;=5),'Bảng Giá'!$B$15,IF(AND('Raw Data'!N1060&gt;5,'Raw Data'!N1060&lt;=5.5),'Bảng Giá'!$B$16,IF(AND('Raw Data'!N1060&gt;5.5,'Raw Data'!N1060&lt;=6),'Bảng Giá'!$B$17,'Bảng Giá'!$B$18)))))))))))))))</f>
        <v>0.1&lt;x&lt;=0.25</v>
      </c>
      <c r="Q1060" s="48">
        <f t="shared" si="99"/>
        <v>-7.6335877862595417E-3</v>
      </c>
      <c r="R1060">
        <f t="shared" si="100"/>
        <v>15600</v>
      </c>
      <c r="S1060">
        <f t="shared" si="101"/>
        <v>2500</v>
      </c>
    </row>
    <row r="1061" spans="1:19" x14ac:dyDescent="0.25">
      <c r="A1061" s="12">
        <v>1060</v>
      </c>
      <c r="B1061" s="12" t="s">
        <v>293</v>
      </c>
      <c r="C1061" s="18">
        <v>31677136897404</v>
      </c>
      <c r="D1061" s="17">
        <v>43011.688656446757</v>
      </c>
      <c r="E1061" s="23">
        <v>43012.897858796299</v>
      </c>
      <c r="F1061" s="13" t="s">
        <v>302</v>
      </c>
      <c r="G1061" s="25">
        <v>200</v>
      </c>
      <c r="H1061" s="12" t="s">
        <v>114</v>
      </c>
      <c r="I1061" s="12" t="s">
        <v>286</v>
      </c>
      <c r="J1061" s="37">
        <f>INDEX('Bảng Giá'!$C$3:$H$18,MATCH('Raw Data'!P1061,'Bảng Giá'!$B$3:$B$18,0),MATCH('Raw Data'!M1061,'Bảng Giá'!$C$2:$H$2,0))</f>
        <v>13000</v>
      </c>
      <c r="K1061" s="12">
        <v>13100</v>
      </c>
      <c r="L1061" s="36">
        <f t="shared" si="96"/>
        <v>1.2092023495424655</v>
      </c>
      <c r="M1061" t="str">
        <f>'References data'!H1062</f>
        <v>Nội Tỉnh</v>
      </c>
      <c r="N1061">
        <f t="shared" si="97"/>
        <v>0.2</v>
      </c>
      <c r="O1061">
        <f t="shared" si="98"/>
        <v>-100</v>
      </c>
      <c r="P1061" t="str">
        <f>IF(AND(N1061&gt;0,N1061&lt;=0.05),'Bảng Giá'!$B$3,IF(AND(N1061&lt;=0.1,N1061&gt;0.05),'Bảng Giá'!$B$4,IF(AND('Raw Data'!N1061&gt;0.1,'Raw Data'!N1061&lt;=0.25),'Bảng Giá'!$B$5,IF(AND('Raw Data'!N1061&gt;0.25,'Raw Data'!N1061&lt;=0.5),'Bảng Giá'!$B$6,IF(AND('Raw Data'!N1061&gt;0.5,'Raw Data'!N1061&lt;=1),'Bảng Giá'!$B$7,IF(AND('Raw Data'!N1061&gt;1,'Raw Data'!N1061&lt;=1.5),'Bảng Giá'!$B$8,IF(AND('Raw Data'!N1061&gt;1.5,'Raw Data'!N1061&lt;=2),'Bảng Giá'!$B$9,IF(AND('Raw Data'!N1061&gt;2,'Raw Data'!N1061&lt;=2.5),'Bảng Giá'!$B$10,IF(AND('Raw Data'!N1061&gt;2.5,'Raw Data'!N1061&lt;=3),'Bảng Giá'!$B$11,IF(AND('Raw Data'!N1061&gt;3,'Raw Data'!N1061&lt;=3.5),'Bảng Giá'!$B$12,IF(AND('Raw Data'!N1061&gt;3.5,'Raw Data'!N1061&lt;=4),'Bảng Giá'!$B$13,IF(AND('Raw Data'!N1061&gt;4,'Raw Data'!N1061&lt;=4.5),'Bảng Giá'!$B$14,IF(AND('Raw Data'!N1061&gt;4.5,'Raw Data'!N1061&lt;=5),'Bảng Giá'!$B$15,IF(AND('Raw Data'!N1061&gt;5,'Raw Data'!N1061&lt;=5.5),'Bảng Giá'!$B$16,IF(AND('Raw Data'!N1061&gt;5.5,'Raw Data'!N1061&lt;=6),'Bảng Giá'!$B$17,'Bảng Giá'!$B$18)))))))))))))))</f>
        <v>0.1&lt;x&lt;=0.25</v>
      </c>
      <c r="Q1061" s="48">
        <f t="shared" si="99"/>
        <v>-7.6335877862595417E-3</v>
      </c>
      <c r="R1061">
        <f t="shared" si="100"/>
        <v>15600</v>
      </c>
      <c r="S1061">
        <f t="shared" si="101"/>
        <v>2500</v>
      </c>
    </row>
    <row r="1062" spans="1:19" x14ac:dyDescent="0.25">
      <c r="A1062" s="12">
        <v>1061</v>
      </c>
      <c r="B1062" s="12" t="s">
        <v>293</v>
      </c>
      <c r="C1062" s="18">
        <v>31677136903432</v>
      </c>
      <c r="D1062" s="17">
        <v>43009.653396145834</v>
      </c>
      <c r="E1062" s="23">
        <v>43010.520937881942</v>
      </c>
      <c r="F1062" s="13" t="s">
        <v>302</v>
      </c>
      <c r="G1062" s="25">
        <v>1000</v>
      </c>
      <c r="H1062" s="12" t="s">
        <v>114</v>
      </c>
      <c r="I1062" s="12" t="s">
        <v>286</v>
      </c>
      <c r="J1062" s="37">
        <f>INDEX('Bảng Giá'!$C$3:$H$18,MATCH('Raw Data'!P1062,'Bảng Giá'!$B$3:$B$18,0),MATCH('Raw Data'!M1062,'Bảng Giá'!$C$2:$H$2,0))</f>
        <v>14000</v>
      </c>
      <c r="K1062" s="12">
        <v>14700</v>
      </c>
      <c r="L1062" s="36">
        <f t="shared" si="96"/>
        <v>0.86754173610825092</v>
      </c>
      <c r="M1062" t="str">
        <f>'References data'!H1063</f>
        <v>Nội Tỉnh</v>
      </c>
      <c r="N1062">
        <f t="shared" si="97"/>
        <v>1</v>
      </c>
      <c r="O1062">
        <f t="shared" si="98"/>
        <v>-700</v>
      </c>
      <c r="P1062" t="str">
        <f>IF(AND(N1062&gt;0,N1062&lt;=0.05),'Bảng Giá'!$B$3,IF(AND(N1062&lt;=0.1,N1062&gt;0.05),'Bảng Giá'!$B$4,IF(AND('Raw Data'!N1062&gt;0.1,'Raw Data'!N1062&lt;=0.25),'Bảng Giá'!$B$5,IF(AND('Raw Data'!N1062&gt;0.25,'Raw Data'!N1062&lt;=0.5),'Bảng Giá'!$B$6,IF(AND('Raw Data'!N1062&gt;0.5,'Raw Data'!N1062&lt;=1),'Bảng Giá'!$B$7,IF(AND('Raw Data'!N1062&gt;1,'Raw Data'!N1062&lt;=1.5),'Bảng Giá'!$B$8,IF(AND('Raw Data'!N1062&gt;1.5,'Raw Data'!N1062&lt;=2),'Bảng Giá'!$B$9,IF(AND('Raw Data'!N1062&gt;2,'Raw Data'!N1062&lt;=2.5),'Bảng Giá'!$B$10,IF(AND('Raw Data'!N1062&gt;2.5,'Raw Data'!N1062&lt;=3),'Bảng Giá'!$B$11,IF(AND('Raw Data'!N1062&gt;3,'Raw Data'!N1062&lt;=3.5),'Bảng Giá'!$B$12,IF(AND('Raw Data'!N1062&gt;3.5,'Raw Data'!N1062&lt;=4),'Bảng Giá'!$B$13,IF(AND('Raw Data'!N1062&gt;4,'Raw Data'!N1062&lt;=4.5),'Bảng Giá'!$B$14,IF(AND('Raw Data'!N1062&gt;4.5,'Raw Data'!N1062&lt;=5),'Bảng Giá'!$B$15,IF(AND('Raw Data'!N1062&gt;5,'Raw Data'!N1062&lt;=5.5),'Bảng Giá'!$B$16,IF(AND('Raw Data'!N1062&gt;5.5,'Raw Data'!N1062&lt;=6),'Bảng Giá'!$B$17,'Bảng Giá'!$B$18)))))))))))))))</f>
        <v>0.5&lt;x&lt;=1</v>
      </c>
      <c r="Q1062" s="48">
        <f t="shared" si="99"/>
        <v>-4.7619047619047616E-2</v>
      </c>
      <c r="R1062">
        <f t="shared" si="100"/>
        <v>16800</v>
      </c>
      <c r="S1062">
        <f t="shared" si="101"/>
        <v>2100</v>
      </c>
    </row>
    <row r="1063" spans="1:19" x14ac:dyDescent="0.25">
      <c r="A1063" s="12">
        <v>1062</v>
      </c>
      <c r="B1063" s="12" t="s">
        <v>293</v>
      </c>
      <c r="C1063" s="18">
        <v>94895018</v>
      </c>
      <c r="D1063" s="17">
        <v>43009.702404976852</v>
      </c>
      <c r="E1063" s="23">
        <v>43010.480244212966</v>
      </c>
      <c r="F1063" s="13" t="s">
        <v>302</v>
      </c>
      <c r="G1063" s="25">
        <v>200</v>
      </c>
      <c r="H1063" s="12" t="s">
        <v>114</v>
      </c>
      <c r="I1063" s="12" t="s">
        <v>294</v>
      </c>
      <c r="J1063" s="37">
        <f>INDEX('Bảng Giá'!$C$3:$H$18,MATCH('Raw Data'!P1063,'Bảng Giá'!$B$3:$B$18,0),MATCH('Raw Data'!M1063,'Bảng Giá'!$C$2:$H$2,0))</f>
        <v>13000</v>
      </c>
      <c r="K1063" s="12">
        <v>13100</v>
      </c>
      <c r="L1063" s="36">
        <f t="shared" si="96"/>
        <v>0.77783923611423234</v>
      </c>
      <c r="M1063" t="str">
        <f>'References data'!H1064</f>
        <v>Nội Tỉnh</v>
      </c>
      <c r="N1063">
        <f t="shared" si="97"/>
        <v>0.2</v>
      </c>
      <c r="O1063">
        <f t="shared" si="98"/>
        <v>-100</v>
      </c>
      <c r="P1063" t="str">
        <f>IF(AND(N1063&gt;0,N1063&lt;=0.05),'Bảng Giá'!$B$3,IF(AND(N1063&lt;=0.1,N1063&gt;0.05),'Bảng Giá'!$B$4,IF(AND('Raw Data'!N1063&gt;0.1,'Raw Data'!N1063&lt;=0.25),'Bảng Giá'!$B$5,IF(AND('Raw Data'!N1063&gt;0.25,'Raw Data'!N1063&lt;=0.5),'Bảng Giá'!$B$6,IF(AND('Raw Data'!N1063&gt;0.5,'Raw Data'!N1063&lt;=1),'Bảng Giá'!$B$7,IF(AND('Raw Data'!N1063&gt;1,'Raw Data'!N1063&lt;=1.5),'Bảng Giá'!$B$8,IF(AND('Raw Data'!N1063&gt;1.5,'Raw Data'!N1063&lt;=2),'Bảng Giá'!$B$9,IF(AND('Raw Data'!N1063&gt;2,'Raw Data'!N1063&lt;=2.5),'Bảng Giá'!$B$10,IF(AND('Raw Data'!N1063&gt;2.5,'Raw Data'!N1063&lt;=3),'Bảng Giá'!$B$11,IF(AND('Raw Data'!N1063&gt;3,'Raw Data'!N1063&lt;=3.5),'Bảng Giá'!$B$12,IF(AND('Raw Data'!N1063&gt;3.5,'Raw Data'!N1063&lt;=4),'Bảng Giá'!$B$13,IF(AND('Raw Data'!N1063&gt;4,'Raw Data'!N1063&lt;=4.5),'Bảng Giá'!$B$14,IF(AND('Raw Data'!N1063&gt;4.5,'Raw Data'!N1063&lt;=5),'Bảng Giá'!$B$15,IF(AND('Raw Data'!N1063&gt;5,'Raw Data'!N1063&lt;=5.5),'Bảng Giá'!$B$16,IF(AND('Raw Data'!N1063&gt;5.5,'Raw Data'!N1063&lt;=6),'Bảng Giá'!$B$17,'Bảng Giá'!$B$18)))))))))))))))</f>
        <v>0.1&lt;x&lt;=0.25</v>
      </c>
      <c r="Q1063" s="48">
        <f t="shared" si="99"/>
        <v>-7.6335877862595417E-3</v>
      </c>
      <c r="R1063">
        <f t="shared" si="100"/>
        <v>15600</v>
      </c>
      <c r="S1063">
        <f t="shared" si="101"/>
        <v>2500</v>
      </c>
    </row>
    <row r="1064" spans="1:19" x14ac:dyDescent="0.25">
      <c r="A1064" s="12">
        <v>1063</v>
      </c>
      <c r="B1064" s="12" t="s">
        <v>293</v>
      </c>
      <c r="C1064" s="18">
        <v>13569952</v>
      </c>
      <c r="D1064" s="17">
        <v>43009.702435451392</v>
      </c>
      <c r="E1064" s="23">
        <v>43013.637452581017</v>
      </c>
      <c r="F1064" s="12" t="s">
        <v>321</v>
      </c>
      <c r="G1064" s="25">
        <v>350</v>
      </c>
      <c r="H1064" s="12" t="s">
        <v>114</v>
      </c>
      <c r="I1064" s="12" t="s">
        <v>294</v>
      </c>
      <c r="J1064" s="37">
        <f>INDEX('Bảng Giá'!$C$3:$H$18,MATCH('Raw Data'!P1064,'Bảng Giá'!$B$3:$B$18,0),MATCH('Raw Data'!M1064,'Bảng Giá'!$C$2:$H$2,0))</f>
        <v>13000</v>
      </c>
      <c r="K1064" s="12">
        <v>13100</v>
      </c>
      <c r="L1064" s="36">
        <f t="shared" si="96"/>
        <v>3.9350171296246117</v>
      </c>
      <c r="M1064" t="str">
        <f>'References data'!H1065</f>
        <v>Nội Tỉnh</v>
      </c>
      <c r="N1064">
        <f t="shared" si="97"/>
        <v>0.35</v>
      </c>
      <c r="O1064">
        <f t="shared" si="98"/>
        <v>-100</v>
      </c>
      <c r="P1064" t="str">
        <f>IF(AND(N1064&gt;0,N1064&lt;=0.05),'Bảng Giá'!$B$3,IF(AND(N1064&lt;=0.1,N1064&gt;0.05),'Bảng Giá'!$B$4,IF(AND('Raw Data'!N1064&gt;0.1,'Raw Data'!N1064&lt;=0.25),'Bảng Giá'!$B$5,IF(AND('Raw Data'!N1064&gt;0.25,'Raw Data'!N1064&lt;=0.5),'Bảng Giá'!$B$6,IF(AND('Raw Data'!N1064&gt;0.5,'Raw Data'!N1064&lt;=1),'Bảng Giá'!$B$7,IF(AND('Raw Data'!N1064&gt;1,'Raw Data'!N1064&lt;=1.5),'Bảng Giá'!$B$8,IF(AND('Raw Data'!N1064&gt;1.5,'Raw Data'!N1064&lt;=2),'Bảng Giá'!$B$9,IF(AND('Raw Data'!N1064&gt;2,'Raw Data'!N1064&lt;=2.5),'Bảng Giá'!$B$10,IF(AND('Raw Data'!N1064&gt;2.5,'Raw Data'!N1064&lt;=3),'Bảng Giá'!$B$11,IF(AND('Raw Data'!N1064&gt;3,'Raw Data'!N1064&lt;=3.5),'Bảng Giá'!$B$12,IF(AND('Raw Data'!N1064&gt;3.5,'Raw Data'!N1064&lt;=4),'Bảng Giá'!$B$13,IF(AND('Raw Data'!N1064&gt;4,'Raw Data'!N1064&lt;=4.5),'Bảng Giá'!$B$14,IF(AND('Raw Data'!N1064&gt;4.5,'Raw Data'!N1064&lt;=5),'Bảng Giá'!$B$15,IF(AND('Raw Data'!N1064&gt;5,'Raw Data'!N1064&lt;=5.5),'Bảng Giá'!$B$16,IF(AND('Raw Data'!N1064&gt;5.5,'Raw Data'!N1064&lt;=6),'Bảng Giá'!$B$17,'Bảng Giá'!$B$18)))))))))))))))</f>
        <v>0.25&lt;x&lt;=0.5</v>
      </c>
      <c r="Q1064" s="48">
        <f t="shared" si="99"/>
        <v>-7.6335877862595417E-3</v>
      </c>
      <c r="R1064">
        <f t="shared" si="100"/>
        <v>15600</v>
      </c>
      <c r="S1064">
        <f t="shared" si="101"/>
        <v>2500</v>
      </c>
    </row>
    <row r="1065" spans="1:19" x14ac:dyDescent="0.25">
      <c r="A1065" s="12">
        <v>1064</v>
      </c>
      <c r="B1065" s="12" t="s">
        <v>293</v>
      </c>
      <c r="C1065" s="18">
        <v>10644911</v>
      </c>
      <c r="D1065" s="17">
        <v>43009.743683298613</v>
      </c>
      <c r="E1065" s="23">
        <v>43010.706238888888</v>
      </c>
      <c r="F1065" s="13" t="s">
        <v>302</v>
      </c>
      <c r="G1065" s="25">
        <v>1890</v>
      </c>
      <c r="H1065" s="12" t="s">
        <v>114</v>
      </c>
      <c r="I1065" s="12" t="s">
        <v>295</v>
      </c>
      <c r="J1065" s="37">
        <f>INDEX('Bảng Giá'!$C$3:$H$18,MATCH('Raw Data'!P1065,'Bảng Giá'!$B$3:$B$18,0),MATCH('Raw Data'!M1065,'Bảng Giá'!$C$2:$H$2,0))</f>
        <v>16000</v>
      </c>
      <c r="K1065" s="12">
        <v>16200</v>
      </c>
      <c r="L1065" s="36">
        <f t="shared" si="96"/>
        <v>0.96255559027486015</v>
      </c>
      <c r="M1065" t="str">
        <f>'References data'!H1066</f>
        <v>Nội Tỉnh</v>
      </c>
      <c r="N1065">
        <f t="shared" si="97"/>
        <v>1.89</v>
      </c>
      <c r="O1065">
        <f t="shared" si="98"/>
        <v>-200</v>
      </c>
      <c r="P1065" t="str">
        <f>IF(AND(N1065&gt;0,N1065&lt;=0.05),'Bảng Giá'!$B$3,IF(AND(N1065&lt;=0.1,N1065&gt;0.05),'Bảng Giá'!$B$4,IF(AND('Raw Data'!N1065&gt;0.1,'Raw Data'!N1065&lt;=0.25),'Bảng Giá'!$B$5,IF(AND('Raw Data'!N1065&gt;0.25,'Raw Data'!N1065&lt;=0.5),'Bảng Giá'!$B$6,IF(AND('Raw Data'!N1065&gt;0.5,'Raw Data'!N1065&lt;=1),'Bảng Giá'!$B$7,IF(AND('Raw Data'!N1065&gt;1,'Raw Data'!N1065&lt;=1.5),'Bảng Giá'!$B$8,IF(AND('Raw Data'!N1065&gt;1.5,'Raw Data'!N1065&lt;=2),'Bảng Giá'!$B$9,IF(AND('Raw Data'!N1065&gt;2,'Raw Data'!N1065&lt;=2.5),'Bảng Giá'!$B$10,IF(AND('Raw Data'!N1065&gt;2.5,'Raw Data'!N1065&lt;=3),'Bảng Giá'!$B$11,IF(AND('Raw Data'!N1065&gt;3,'Raw Data'!N1065&lt;=3.5),'Bảng Giá'!$B$12,IF(AND('Raw Data'!N1065&gt;3.5,'Raw Data'!N1065&lt;=4),'Bảng Giá'!$B$13,IF(AND('Raw Data'!N1065&gt;4,'Raw Data'!N1065&lt;=4.5),'Bảng Giá'!$B$14,IF(AND('Raw Data'!N1065&gt;4.5,'Raw Data'!N1065&lt;=5),'Bảng Giá'!$B$15,IF(AND('Raw Data'!N1065&gt;5,'Raw Data'!N1065&lt;=5.5),'Bảng Giá'!$B$16,IF(AND('Raw Data'!N1065&gt;5.5,'Raw Data'!N1065&lt;=6),'Bảng Giá'!$B$17,'Bảng Giá'!$B$18)))))))))))))))</f>
        <v>1.5&lt;x&lt;=2</v>
      </c>
      <c r="Q1065" s="48">
        <f t="shared" si="99"/>
        <v>-1.2345679012345678E-2</v>
      </c>
      <c r="R1065">
        <f t="shared" si="100"/>
        <v>19200</v>
      </c>
      <c r="S1065">
        <f t="shared" si="101"/>
        <v>3000</v>
      </c>
    </row>
    <row r="1066" spans="1:19" x14ac:dyDescent="0.25">
      <c r="A1066" s="12">
        <v>1065</v>
      </c>
      <c r="B1066" s="12" t="s">
        <v>293</v>
      </c>
      <c r="C1066" s="18">
        <v>19939384</v>
      </c>
      <c r="D1066" s="17">
        <v>43009.709752199073</v>
      </c>
      <c r="E1066" s="23">
        <v>43010.648586076386</v>
      </c>
      <c r="F1066" s="13" t="s">
        <v>302</v>
      </c>
      <c r="G1066" s="25">
        <v>750</v>
      </c>
      <c r="H1066" s="12" t="s">
        <v>114</v>
      </c>
      <c r="I1066" s="12" t="s">
        <v>294</v>
      </c>
      <c r="J1066" s="37">
        <f>INDEX('Bảng Giá'!$C$3:$H$18,MATCH('Raw Data'!P1066,'Bảng Giá'!$B$3:$B$18,0),MATCH('Raw Data'!M1066,'Bảng Giá'!$C$2:$H$2,0))</f>
        <v>14000</v>
      </c>
      <c r="K1066" s="12">
        <v>14100</v>
      </c>
      <c r="L1066" s="36">
        <f t="shared" si="96"/>
        <v>0.93883387731330004</v>
      </c>
      <c r="M1066" t="str">
        <f>'References data'!H1067</f>
        <v>Nội Tỉnh</v>
      </c>
      <c r="N1066">
        <f t="shared" si="97"/>
        <v>0.75</v>
      </c>
      <c r="O1066">
        <f t="shared" si="98"/>
        <v>-100</v>
      </c>
      <c r="P1066" t="str">
        <f>IF(AND(N1066&gt;0,N1066&lt;=0.05),'Bảng Giá'!$B$3,IF(AND(N1066&lt;=0.1,N1066&gt;0.05),'Bảng Giá'!$B$4,IF(AND('Raw Data'!N1066&gt;0.1,'Raw Data'!N1066&lt;=0.25),'Bảng Giá'!$B$5,IF(AND('Raw Data'!N1066&gt;0.25,'Raw Data'!N1066&lt;=0.5),'Bảng Giá'!$B$6,IF(AND('Raw Data'!N1066&gt;0.5,'Raw Data'!N1066&lt;=1),'Bảng Giá'!$B$7,IF(AND('Raw Data'!N1066&gt;1,'Raw Data'!N1066&lt;=1.5),'Bảng Giá'!$B$8,IF(AND('Raw Data'!N1066&gt;1.5,'Raw Data'!N1066&lt;=2),'Bảng Giá'!$B$9,IF(AND('Raw Data'!N1066&gt;2,'Raw Data'!N1066&lt;=2.5),'Bảng Giá'!$B$10,IF(AND('Raw Data'!N1066&gt;2.5,'Raw Data'!N1066&lt;=3),'Bảng Giá'!$B$11,IF(AND('Raw Data'!N1066&gt;3,'Raw Data'!N1066&lt;=3.5),'Bảng Giá'!$B$12,IF(AND('Raw Data'!N1066&gt;3.5,'Raw Data'!N1066&lt;=4),'Bảng Giá'!$B$13,IF(AND('Raw Data'!N1066&gt;4,'Raw Data'!N1066&lt;=4.5),'Bảng Giá'!$B$14,IF(AND('Raw Data'!N1066&gt;4.5,'Raw Data'!N1066&lt;=5),'Bảng Giá'!$B$15,IF(AND('Raw Data'!N1066&gt;5,'Raw Data'!N1066&lt;=5.5),'Bảng Giá'!$B$16,IF(AND('Raw Data'!N1066&gt;5.5,'Raw Data'!N1066&lt;=6),'Bảng Giá'!$B$17,'Bảng Giá'!$B$18)))))))))))))))</f>
        <v>0.5&lt;x&lt;=1</v>
      </c>
      <c r="Q1066" s="48">
        <f t="shared" si="99"/>
        <v>-7.0921985815602835E-3</v>
      </c>
      <c r="R1066">
        <f t="shared" si="100"/>
        <v>16800</v>
      </c>
      <c r="S1066">
        <f t="shared" si="101"/>
        <v>2700</v>
      </c>
    </row>
    <row r="1067" spans="1:19" x14ac:dyDescent="0.25">
      <c r="A1067" s="12">
        <v>1066</v>
      </c>
      <c r="B1067" s="12" t="s">
        <v>293</v>
      </c>
      <c r="C1067" s="18">
        <v>31677136898867</v>
      </c>
      <c r="D1067" s="17">
        <v>43010.479151041669</v>
      </c>
      <c r="E1067" s="23">
        <v>43012.579961886571</v>
      </c>
      <c r="F1067" s="13" t="s">
        <v>302</v>
      </c>
      <c r="G1067" s="25">
        <v>300</v>
      </c>
      <c r="H1067" s="12" t="s">
        <v>114</v>
      </c>
      <c r="I1067" s="12" t="s">
        <v>121</v>
      </c>
      <c r="J1067" s="37">
        <f>INDEX('Bảng Giá'!$C$3:$H$18,MATCH('Raw Data'!P1067,'Bảng Giá'!$B$3:$B$18,0),MATCH('Raw Data'!M1067,'Bảng Giá'!$C$2:$H$2,0))</f>
        <v>13000</v>
      </c>
      <c r="K1067" s="12">
        <v>13100</v>
      </c>
      <c r="L1067" s="36">
        <f t="shared" si="96"/>
        <v>2.1008108449022984</v>
      </c>
      <c r="M1067" t="str">
        <f>'References data'!H1068</f>
        <v>Nội Tỉnh</v>
      </c>
      <c r="N1067">
        <f t="shared" si="97"/>
        <v>0.3</v>
      </c>
      <c r="O1067">
        <f t="shared" si="98"/>
        <v>-100</v>
      </c>
      <c r="P1067" t="str">
        <f>IF(AND(N1067&gt;0,N1067&lt;=0.05),'Bảng Giá'!$B$3,IF(AND(N1067&lt;=0.1,N1067&gt;0.05),'Bảng Giá'!$B$4,IF(AND('Raw Data'!N1067&gt;0.1,'Raw Data'!N1067&lt;=0.25),'Bảng Giá'!$B$5,IF(AND('Raw Data'!N1067&gt;0.25,'Raw Data'!N1067&lt;=0.5),'Bảng Giá'!$B$6,IF(AND('Raw Data'!N1067&gt;0.5,'Raw Data'!N1067&lt;=1),'Bảng Giá'!$B$7,IF(AND('Raw Data'!N1067&gt;1,'Raw Data'!N1067&lt;=1.5),'Bảng Giá'!$B$8,IF(AND('Raw Data'!N1067&gt;1.5,'Raw Data'!N1067&lt;=2),'Bảng Giá'!$B$9,IF(AND('Raw Data'!N1067&gt;2,'Raw Data'!N1067&lt;=2.5),'Bảng Giá'!$B$10,IF(AND('Raw Data'!N1067&gt;2.5,'Raw Data'!N1067&lt;=3),'Bảng Giá'!$B$11,IF(AND('Raw Data'!N1067&gt;3,'Raw Data'!N1067&lt;=3.5),'Bảng Giá'!$B$12,IF(AND('Raw Data'!N1067&gt;3.5,'Raw Data'!N1067&lt;=4),'Bảng Giá'!$B$13,IF(AND('Raw Data'!N1067&gt;4,'Raw Data'!N1067&lt;=4.5),'Bảng Giá'!$B$14,IF(AND('Raw Data'!N1067&gt;4.5,'Raw Data'!N1067&lt;=5),'Bảng Giá'!$B$15,IF(AND('Raw Data'!N1067&gt;5,'Raw Data'!N1067&lt;=5.5),'Bảng Giá'!$B$16,IF(AND('Raw Data'!N1067&gt;5.5,'Raw Data'!N1067&lt;=6),'Bảng Giá'!$B$17,'Bảng Giá'!$B$18)))))))))))))))</f>
        <v>0.25&lt;x&lt;=0.5</v>
      </c>
      <c r="Q1067" s="48">
        <f t="shared" si="99"/>
        <v>-7.6335877862595417E-3</v>
      </c>
      <c r="R1067">
        <f t="shared" si="100"/>
        <v>15600</v>
      </c>
      <c r="S1067">
        <f t="shared" si="101"/>
        <v>2500</v>
      </c>
    </row>
    <row r="1068" spans="1:19" x14ac:dyDescent="0.25">
      <c r="A1068" s="12">
        <v>1067</v>
      </c>
      <c r="B1068" s="12" t="s">
        <v>293</v>
      </c>
      <c r="C1068" s="18">
        <v>31677136910281</v>
      </c>
      <c r="D1068" s="17">
        <v>43010.503444212962</v>
      </c>
      <c r="E1068" s="23">
        <v>43011.355577430557</v>
      </c>
      <c r="F1068" s="13" t="s">
        <v>302</v>
      </c>
      <c r="G1068" s="25">
        <v>765</v>
      </c>
      <c r="H1068" s="12" t="s">
        <v>114</v>
      </c>
      <c r="I1068" s="12" t="s">
        <v>283</v>
      </c>
      <c r="J1068" s="37">
        <f>INDEX('Bảng Giá'!$C$3:$H$18,MATCH('Raw Data'!P1068,'Bảng Giá'!$B$3:$B$18,0),MATCH('Raw Data'!M1068,'Bảng Giá'!$C$2:$H$2,0))</f>
        <v>14000</v>
      </c>
      <c r="K1068" s="12">
        <v>14100</v>
      </c>
      <c r="L1068" s="36">
        <f t="shared" si="96"/>
        <v>0.85213321759511018</v>
      </c>
      <c r="M1068" t="str">
        <f>'References data'!H1069</f>
        <v>Nội Tỉnh</v>
      </c>
      <c r="N1068">
        <f t="shared" si="97"/>
        <v>0.76500000000000001</v>
      </c>
      <c r="O1068">
        <f t="shared" si="98"/>
        <v>-100</v>
      </c>
      <c r="P1068" t="str">
        <f>IF(AND(N1068&gt;0,N1068&lt;=0.05),'Bảng Giá'!$B$3,IF(AND(N1068&lt;=0.1,N1068&gt;0.05),'Bảng Giá'!$B$4,IF(AND('Raw Data'!N1068&gt;0.1,'Raw Data'!N1068&lt;=0.25),'Bảng Giá'!$B$5,IF(AND('Raw Data'!N1068&gt;0.25,'Raw Data'!N1068&lt;=0.5),'Bảng Giá'!$B$6,IF(AND('Raw Data'!N1068&gt;0.5,'Raw Data'!N1068&lt;=1),'Bảng Giá'!$B$7,IF(AND('Raw Data'!N1068&gt;1,'Raw Data'!N1068&lt;=1.5),'Bảng Giá'!$B$8,IF(AND('Raw Data'!N1068&gt;1.5,'Raw Data'!N1068&lt;=2),'Bảng Giá'!$B$9,IF(AND('Raw Data'!N1068&gt;2,'Raw Data'!N1068&lt;=2.5),'Bảng Giá'!$B$10,IF(AND('Raw Data'!N1068&gt;2.5,'Raw Data'!N1068&lt;=3),'Bảng Giá'!$B$11,IF(AND('Raw Data'!N1068&gt;3,'Raw Data'!N1068&lt;=3.5),'Bảng Giá'!$B$12,IF(AND('Raw Data'!N1068&gt;3.5,'Raw Data'!N1068&lt;=4),'Bảng Giá'!$B$13,IF(AND('Raw Data'!N1068&gt;4,'Raw Data'!N1068&lt;=4.5),'Bảng Giá'!$B$14,IF(AND('Raw Data'!N1068&gt;4.5,'Raw Data'!N1068&lt;=5),'Bảng Giá'!$B$15,IF(AND('Raw Data'!N1068&gt;5,'Raw Data'!N1068&lt;=5.5),'Bảng Giá'!$B$16,IF(AND('Raw Data'!N1068&gt;5.5,'Raw Data'!N1068&lt;=6),'Bảng Giá'!$B$17,'Bảng Giá'!$B$18)))))))))))))))</f>
        <v>0.5&lt;x&lt;=1</v>
      </c>
      <c r="Q1068" s="48">
        <f t="shared" si="99"/>
        <v>-7.0921985815602835E-3</v>
      </c>
      <c r="R1068">
        <f t="shared" si="100"/>
        <v>16800</v>
      </c>
      <c r="S1068">
        <f t="shared" si="101"/>
        <v>2700</v>
      </c>
    </row>
    <row r="1069" spans="1:19" x14ac:dyDescent="0.25">
      <c r="A1069" s="12">
        <v>1068</v>
      </c>
      <c r="B1069" s="12" t="s">
        <v>293</v>
      </c>
      <c r="C1069" s="18">
        <v>31677136910261</v>
      </c>
      <c r="D1069" s="17">
        <v>43010.628088506943</v>
      </c>
      <c r="E1069" s="23">
        <v>43011.750499652779</v>
      </c>
      <c r="F1069" s="13" t="s">
        <v>302</v>
      </c>
      <c r="G1069" s="25">
        <v>850</v>
      </c>
      <c r="H1069" s="12" t="s">
        <v>114</v>
      </c>
      <c r="I1069" s="12" t="s">
        <v>283</v>
      </c>
      <c r="J1069" s="37">
        <f>INDEX('Bảng Giá'!$C$3:$H$18,MATCH('Raw Data'!P1069,'Bảng Giá'!$B$3:$B$18,0),MATCH('Raw Data'!M1069,'Bảng Giá'!$C$2:$H$2,0))</f>
        <v>14000</v>
      </c>
      <c r="K1069" s="12">
        <v>14100</v>
      </c>
      <c r="L1069" s="36">
        <f t="shared" si="96"/>
        <v>1.1224111458359403</v>
      </c>
      <c r="M1069" t="str">
        <f>'References data'!H1070</f>
        <v>Nội Tỉnh</v>
      </c>
      <c r="N1069">
        <f t="shared" si="97"/>
        <v>0.85</v>
      </c>
      <c r="O1069">
        <f t="shared" si="98"/>
        <v>-100</v>
      </c>
      <c r="P1069" t="str">
        <f>IF(AND(N1069&gt;0,N1069&lt;=0.05),'Bảng Giá'!$B$3,IF(AND(N1069&lt;=0.1,N1069&gt;0.05),'Bảng Giá'!$B$4,IF(AND('Raw Data'!N1069&gt;0.1,'Raw Data'!N1069&lt;=0.25),'Bảng Giá'!$B$5,IF(AND('Raw Data'!N1069&gt;0.25,'Raw Data'!N1069&lt;=0.5),'Bảng Giá'!$B$6,IF(AND('Raw Data'!N1069&gt;0.5,'Raw Data'!N1069&lt;=1),'Bảng Giá'!$B$7,IF(AND('Raw Data'!N1069&gt;1,'Raw Data'!N1069&lt;=1.5),'Bảng Giá'!$B$8,IF(AND('Raw Data'!N1069&gt;1.5,'Raw Data'!N1069&lt;=2),'Bảng Giá'!$B$9,IF(AND('Raw Data'!N1069&gt;2,'Raw Data'!N1069&lt;=2.5),'Bảng Giá'!$B$10,IF(AND('Raw Data'!N1069&gt;2.5,'Raw Data'!N1069&lt;=3),'Bảng Giá'!$B$11,IF(AND('Raw Data'!N1069&gt;3,'Raw Data'!N1069&lt;=3.5),'Bảng Giá'!$B$12,IF(AND('Raw Data'!N1069&gt;3.5,'Raw Data'!N1069&lt;=4),'Bảng Giá'!$B$13,IF(AND('Raw Data'!N1069&gt;4,'Raw Data'!N1069&lt;=4.5),'Bảng Giá'!$B$14,IF(AND('Raw Data'!N1069&gt;4.5,'Raw Data'!N1069&lt;=5),'Bảng Giá'!$B$15,IF(AND('Raw Data'!N1069&gt;5,'Raw Data'!N1069&lt;=5.5),'Bảng Giá'!$B$16,IF(AND('Raw Data'!N1069&gt;5.5,'Raw Data'!N1069&lt;=6),'Bảng Giá'!$B$17,'Bảng Giá'!$B$18)))))))))))))))</f>
        <v>0.5&lt;x&lt;=1</v>
      </c>
      <c r="Q1069" s="48">
        <f t="shared" si="99"/>
        <v>-7.0921985815602835E-3</v>
      </c>
      <c r="R1069">
        <f t="shared" si="100"/>
        <v>16800</v>
      </c>
      <c r="S1069">
        <f t="shared" si="101"/>
        <v>2700</v>
      </c>
    </row>
    <row r="1070" spans="1:19" x14ac:dyDescent="0.25">
      <c r="A1070" s="12">
        <v>1069</v>
      </c>
      <c r="B1070" s="12" t="s">
        <v>293</v>
      </c>
      <c r="C1070" s="18">
        <v>83219009</v>
      </c>
      <c r="D1070" s="17">
        <v>43009.709789618057</v>
      </c>
      <c r="E1070" s="23">
        <v>43010.847665127316</v>
      </c>
      <c r="F1070" s="13" t="s">
        <v>302</v>
      </c>
      <c r="G1070" s="25">
        <v>500</v>
      </c>
      <c r="H1070" s="12" t="s">
        <v>114</v>
      </c>
      <c r="I1070" s="12" t="s">
        <v>295</v>
      </c>
      <c r="J1070" s="37">
        <f>INDEX('Bảng Giá'!$C$3:$H$18,MATCH('Raw Data'!P1070,'Bảng Giá'!$B$3:$B$18,0),MATCH('Raw Data'!M1070,'Bảng Giá'!$C$2:$H$2,0))</f>
        <v>13000</v>
      </c>
      <c r="K1070" s="12">
        <v>14100</v>
      </c>
      <c r="L1070" s="36">
        <f t="shared" si="96"/>
        <v>1.1378755092591746</v>
      </c>
      <c r="M1070" t="str">
        <f>'References data'!H1071</f>
        <v>Nội Tỉnh</v>
      </c>
      <c r="N1070">
        <f t="shared" si="97"/>
        <v>0.5</v>
      </c>
      <c r="O1070">
        <f t="shared" si="98"/>
        <v>-1100</v>
      </c>
      <c r="P1070" t="str">
        <f>IF(AND(N1070&gt;0,N1070&lt;=0.05),'Bảng Giá'!$B$3,IF(AND(N1070&lt;=0.1,N1070&gt;0.05),'Bảng Giá'!$B$4,IF(AND('Raw Data'!N1070&gt;0.1,'Raw Data'!N1070&lt;=0.25),'Bảng Giá'!$B$5,IF(AND('Raw Data'!N1070&gt;0.25,'Raw Data'!N1070&lt;=0.5),'Bảng Giá'!$B$6,IF(AND('Raw Data'!N1070&gt;0.5,'Raw Data'!N1070&lt;=1),'Bảng Giá'!$B$7,IF(AND('Raw Data'!N1070&gt;1,'Raw Data'!N1070&lt;=1.5),'Bảng Giá'!$B$8,IF(AND('Raw Data'!N1070&gt;1.5,'Raw Data'!N1070&lt;=2),'Bảng Giá'!$B$9,IF(AND('Raw Data'!N1070&gt;2,'Raw Data'!N1070&lt;=2.5),'Bảng Giá'!$B$10,IF(AND('Raw Data'!N1070&gt;2.5,'Raw Data'!N1070&lt;=3),'Bảng Giá'!$B$11,IF(AND('Raw Data'!N1070&gt;3,'Raw Data'!N1070&lt;=3.5),'Bảng Giá'!$B$12,IF(AND('Raw Data'!N1070&gt;3.5,'Raw Data'!N1070&lt;=4),'Bảng Giá'!$B$13,IF(AND('Raw Data'!N1070&gt;4,'Raw Data'!N1070&lt;=4.5),'Bảng Giá'!$B$14,IF(AND('Raw Data'!N1070&gt;4.5,'Raw Data'!N1070&lt;=5),'Bảng Giá'!$B$15,IF(AND('Raw Data'!N1070&gt;5,'Raw Data'!N1070&lt;=5.5),'Bảng Giá'!$B$16,IF(AND('Raw Data'!N1070&gt;5.5,'Raw Data'!N1070&lt;=6),'Bảng Giá'!$B$17,'Bảng Giá'!$B$18)))))))))))))))</f>
        <v>0.25&lt;x&lt;=0.5</v>
      </c>
      <c r="Q1070" s="48">
        <f t="shared" si="99"/>
        <v>-7.8014184397163122E-2</v>
      </c>
      <c r="R1070">
        <f t="shared" si="100"/>
        <v>15600</v>
      </c>
      <c r="S1070">
        <f t="shared" si="101"/>
        <v>1500</v>
      </c>
    </row>
    <row r="1071" spans="1:19" x14ac:dyDescent="0.25">
      <c r="A1071" s="12">
        <v>1070</v>
      </c>
      <c r="B1071" s="12" t="s">
        <v>293</v>
      </c>
      <c r="C1071" s="18">
        <v>15125699</v>
      </c>
      <c r="D1071" s="17">
        <v>43009.743757256947</v>
      </c>
      <c r="E1071" s="23">
        <v>43010.493062997688</v>
      </c>
      <c r="F1071" s="13" t="s">
        <v>302</v>
      </c>
      <c r="G1071" s="25">
        <v>550</v>
      </c>
      <c r="H1071" s="12" t="s">
        <v>114</v>
      </c>
      <c r="I1071" s="12" t="s">
        <v>116</v>
      </c>
      <c r="J1071" s="37">
        <f>INDEX('Bảng Giá'!$C$3:$H$18,MATCH('Raw Data'!P1071,'Bảng Giá'!$B$3:$B$18,0),MATCH('Raw Data'!M1071,'Bảng Giá'!$C$2:$H$2,0))</f>
        <v>14000</v>
      </c>
      <c r="K1071" s="12">
        <v>14100</v>
      </c>
      <c r="L1071" s="36">
        <f t="shared" si="96"/>
        <v>0.74930574074096512</v>
      </c>
      <c r="M1071" t="str">
        <f>'References data'!H1072</f>
        <v>Nội Tỉnh</v>
      </c>
      <c r="N1071">
        <f t="shared" si="97"/>
        <v>0.55000000000000004</v>
      </c>
      <c r="O1071">
        <f t="shared" si="98"/>
        <v>-100</v>
      </c>
      <c r="P1071" t="str">
        <f>IF(AND(N1071&gt;0,N1071&lt;=0.05),'Bảng Giá'!$B$3,IF(AND(N1071&lt;=0.1,N1071&gt;0.05),'Bảng Giá'!$B$4,IF(AND('Raw Data'!N1071&gt;0.1,'Raw Data'!N1071&lt;=0.25),'Bảng Giá'!$B$5,IF(AND('Raw Data'!N1071&gt;0.25,'Raw Data'!N1071&lt;=0.5),'Bảng Giá'!$B$6,IF(AND('Raw Data'!N1071&gt;0.5,'Raw Data'!N1071&lt;=1),'Bảng Giá'!$B$7,IF(AND('Raw Data'!N1071&gt;1,'Raw Data'!N1071&lt;=1.5),'Bảng Giá'!$B$8,IF(AND('Raw Data'!N1071&gt;1.5,'Raw Data'!N1071&lt;=2),'Bảng Giá'!$B$9,IF(AND('Raw Data'!N1071&gt;2,'Raw Data'!N1071&lt;=2.5),'Bảng Giá'!$B$10,IF(AND('Raw Data'!N1071&gt;2.5,'Raw Data'!N1071&lt;=3),'Bảng Giá'!$B$11,IF(AND('Raw Data'!N1071&gt;3,'Raw Data'!N1071&lt;=3.5),'Bảng Giá'!$B$12,IF(AND('Raw Data'!N1071&gt;3.5,'Raw Data'!N1071&lt;=4),'Bảng Giá'!$B$13,IF(AND('Raw Data'!N1071&gt;4,'Raw Data'!N1071&lt;=4.5),'Bảng Giá'!$B$14,IF(AND('Raw Data'!N1071&gt;4.5,'Raw Data'!N1071&lt;=5),'Bảng Giá'!$B$15,IF(AND('Raw Data'!N1071&gt;5,'Raw Data'!N1071&lt;=5.5),'Bảng Giá'!$B$16,IF(AND('Raw Data'!N1071&gt;5.5,'Raw Data'!N1071&lt;=6),'Bảng Giá'!$B$17,'Bảng Giá'!$B$18)))))))))))))))</f>
        <v>0.5&lt;x&lt;=1</v>
      </c>
      <c r="Q1071" s="48">
        <f t="shared" si="99"/>
        <v>-7.0921985815602835E-3</v>
      </c>
      <c r="R1071">
        <f t="shared" si="100"/>
        <v>16800</v>
      </c>
      <c r="S1071">
        <f t="shared" si="101"/>
        <v>2700</v>
      </c>
    </row>
    <row r="1072" spans="1:19" x14ac:dyDescent="0.25">
      <c r="A1072" s="12">
        <v>1071</v>
      </c>
      <c r="B1072" s="12" t="s">
        <v>293</v>
      </c>
      <c r="C1072" s="18">
        <v>31677136898468</v>
      </c>
      <c r="D1072" s="17">
        <v>43010.479151041669</v>
      </c>
      <c r="E1072" s="23">
        <v>43011.793022916667</v>
      </c>
      <c r="F1072" s="13" t="s">
        <v>302</v>
      </c>
      <c r="G1072" s="25">
        <v>300</v>
      </c>
      <c r="H1072" s="12" t="s">
        <v>114</v>
      </c>
      <c r="I1072" s="12" t="s">
        <v>286</v>
      </c>
      <c r="J1072" s="37">
        <f>INDEX('Bảng Giá'!$C$3:$H$18,MATCH('Raw Data'!P1072,'Bảng Giá'!$B$3:$B$18,0),MATCH('Raw Data'!M1072,'Bảng Giá'!$C$2:$H$2,0))</f>
        <v>13000</v>
      </c>
      <c r="K1072" s="12">
        <v>13100</v>
      </c>
      <c r="L1072" s="36">
        <f t="shared" si="96"/>
        <v>1.313871874997858</v>
      </c>
      <c r="M1072" t="str">
        <f>'References data'!H1073</f>
        <v>Nội Tỉnh</v>
      </c>
      <c r="N1072">
        <f t="shared" si="97"/>
        <v>0.3</v>
      </c>
      <c r="O1072">
        <f t="shared" si="98"/>
        <v>-100</v>
      </c>
      <c r="P1072" t="str">
        <f>IF(AND(N1072&gt;0,N1072&lt;=0.05),'Bảng Giá'!$B$3,IF(AND(N1072&lt;=0.1,N1072&gt;0.05),'Bảng Giá'!$B$4,IF(AND('Raw Data'!N1072&gt;0.1,'Raw Data'!N1072&lt;=0.25),'Bảng Giá'!$B$5,IF(AND('Raw Data'!N1072&gt;0.25,'Raw Data'!N1072&lt;=0.5),'Bảng Giá'!$B$6,IF(AND('Raw Data'!N1072&gt;0.5,'Raw Data'!N1072&lt;=1),'Bảng Giá'!$B$7,IF(AND('Raw Data'!N1072&gt;1,'Raw Data'!N1072&lt;=1.5),'Bảng Giá'!$B$8,IF(AND('Raw Data'!N1072&gt;1.5,'Raw Data'!N1072&lt;=2),'Bảng Giá'!$B$9,IF(AND('Raw Data'!N1072&gt;2,'Raw Data'!N1072&lt;=2.5),'Bảng Giá'!$B$10,IF(AND('Raw Data'!N1072&gt;2.5,'Raw Data'!N1072&lt;=3),'Bảng Giá'!$B$11,IF(AND('Raw Data'!N1072&gt;3,'Raw Data'!N1072&lt;=3.5),'Bảng Giá'!$B$12,IF(AND('Raw Data'!N1072&gt;3.5,'Raw Data'!N1072&lt;=4),'Bảng Giá'!$B$13,IF(AND('Raw Data'!N1072&gt;4,'Raw Data'!N1072&lt;=4.5),'Bảng Giá'!$B$14,IF(AND('Raw Data'!N1072&gt;4.5,'Raw Data'!N1072&lt;=5),'Bảng Giá'!$B$15,IF(AND('Raw Data'!N1072&gt;5,'Raw Data'!N1072&lt;=5.5),'Bảng Giá'!$B$16,IF(AND('Raw Data'!N1072&gt;5.5,'Raw Data'!N1072&lt;=6),'Bảng Giá'!$B$17,'Bảng Giá'!$B$18)))))))))))))))</f>
        <v>0.25&lt;x&lt;=0.5</v>
      </c>
      <c r="Q1072" s="48">
        <f t="shared" si="99"/>
        <v>-7.6335877862595417E-3</v>
      </c>
      <c r="R1072">
        <f t="shared" si="100"/>
        <v>15600</v>
      </c>
      <c r="S1072">
        <f t="shared" si="101"/>
        <v>2500</v>
      </c>
    </row>
    <row r="1073" spans="1:19" x14ac:dyDescent="0.25">
      <c r="A1073" s="12">
        <v>1072</v>
      </c>
      <c r="B1073" s="12" t="s">
        <v>293</v>
      </c>
      <c r="C1073" s="18">
        <v>82969035</v>
      </c>
      <c r="D1073" s="17">
        <v>43009.743679363426</v>
      </c>
      <c r="E1073" s="23">
        <v>43010.58373445602</v>
      </c>
      <c r="F1073" s="13" t="s">
        <v>302</v>
      </c>
      <c r="G1073" s="25">
        <v>1220</v>
      </c>
      <c r="H1073" s="12" t="s">
        <v>114</v>
      </c>
      <c r="I1073" s="12" t="s">
        <v>294</v>
      </c>
      <c r="J1073" s="37">
        <f>INDEX('Bảng Giá'!$C$3:$H$18,MATCH('Raw Data'!P1073,'Bảng Giá'!$B$3:$B$18,0),MATCH('Raw Data'!M1073,'Bảng Giá'!$C$2:$H$2,0))</f>
        <v>14500</v>
      </c>
      <c r="K1073" s="12">
        <v>14700</v>
      </c>
      <c r="L1073" s="36">
        <f t="shared" si="96"/>
        <v>0.84005509259441169</v>
      </c>
      <c r="M1073" t="str">
        <f>'References data'!H1074</f>
        <v>Nội Tỉnh</v>
      </c>
      <c r="N1073">
        <f t="shared" si="97"/>
        <v>1.22</v>
      </c>
      <c r="O1073">
        <f t="shared" si="98"/>
        <v>-200</v>
      </c>
      <c r="P1073" t="str">
        <f>IF(AND(N1073&gt;0,N1073&lt;=0.05),'Bảng Giá'!$B$3,IF(AND(N1073&lt;=0.1,N1073&gt;0.05),'Bảng Giá'!$B$4,IF(AND('Raw Data'!N1073&gt;0.1,'Raw Data'!N1073&lt;=0.25),'Bảng Giá'!$B$5,IF(AND('Raw Data'!N1073&gt;0.25,'Raw Data'!N1073&lt;=0.5),'Bảng Giá'!$B$6,IF(AND('Raw Data'!N1073&gt;0.5,'Raw Data'!N1073&lt;=1),'Bảng Giá'!$B$7,IF(AND('Raw Data'!N1073&gt;1,'Raw Data'!N1073&lt;=1.5),'Bảng Giá'!$B$8,IF(AND('Raw Data'!N1073&gt;1.5,'Raw Data'!N1073&lt;=2),'Bảng Giá'!$B$9,IF(AND('Raw Data'!N1073&gt;2,'Raw Data'!N1073&lt;=2.5),'Bảng Giá'!$B$10,IF(AND('Raw Data'!N1073&gt;2.5,'Raw Data'!N1073&lt;=3),'Bảng Giá'!$B$11,IF(AND('Raw Data'!N1073&gt;3,'Raw Data'!N1073&lt;=3.5),'Bảng Giá'!$B$12,IF(AND('Raw Data'!N1073&gt;3.5,'Raw Data'!N1073&lt;=4),'Bảng Giá'!$B$13,IF(AND('Raw Data'!N1073&gt;4,'Raw Data'!N1073&lt;=4.5),'Bảng Giá'!$B$14,IF(AND('Raw Data'!N1073&gt;4.5,'Raw Data'!N1073&lt;=5),'Bảng Giá'!$B$15,IF(AND('Raw Data'!N1073&gt;5,'Raw Data'!N1073&lt;=5.5),'Bảng Giá'!$B$16,IF(AND('Raw Data'!N1073&gt;5.5,'Raw Data'!N1073&lt;=6),'Bảng Giá'!$B$17,'Bảng Giá'!$B$18)))))))))))))))</f>
        <v>1&lt;x&lt;=1.5</v>
      </c>
      <c r="Q1073" s="48">
        <f t="shared" si="99"/>
        <v>-1.3605442176870748E-2</v>
      </c>
      <c r="R1073">
        <f t="shared" si="100"/>
        <v>17400</v>
      </c>
      <c r="S1073">
        <f t="shared" si="101"/>
        <v>2700</v>
      </c>
    </row>
    <row r="1074" spans="1:19" x14ac:dyDescent="0.25">
      <c r="A1074" s="12">
        <v>1073</v>
      </c>
      <c r="B1074" s="12" t="s">
        <v>293</v>
      </c>
      <c r="C1074" s="18">
        <v>33063522</v>
      </c>
      <c r="D1074" s="17">
        <v>43009.702431400467</v>
      </c>
      <c r="E1074" s="23">
        <v>43010.434141817132</v>
      </c>
      <c r="F1074" s="13" t="s">
        <v>302</v>
      </c>
      <c r="G1074" s="25">
        <v>500</v>
      </c>
      <c r="H1074" s="12" t="s">
        <v>114</v>
      </c>
      <c r="I1074" s="12" t="s">
        <v>295</v>
      </c>
      <c r="J1074" s="37">
        <f>INDEX('Bảng Giá'!$C$3:$H$18,MATCH('Raw Data'!P1074,'Bảng Giá'!$B$3:$B$18,0),MATCH('Raw Data'!M1074,'Bảng Giá'!$C$2:$H$2,0))</f>
        <v>13000</v>
      </c>
      <c r="K1074" s="12">
        <v>14100</v>
      </c>
      <c r="L1074" s="36">
        <f t="shared" si="96"/>
        <v>0.73171041666500969</v>
      </c>
      <c r="M1074" t="str">
        <f>'References data'!H1075</f>
        <v>Nội Tỉnh</v>
      </c>
      <c r="N1074">
        <f t="shared" si="97"/>
        <v>0.5</v>
      </c>
      <c r="O1074">
        <f t="shared" si="98"/>
        <v>-1100</v>
      </c>
      <c r="P1074" t="str">
        <f>IF(AND(N1074&gt;0,N1074&lt;=0.05),'Bảng Giá'!$B$3,IF(AND(N1074&lt;=0.1,N1074&gt;0.05),'Bảng Giá'!$B$4,IF(AND('Raw Data'!N1074&gt;0.1,'Raw Data'!N1074&lt;=0.25),'Bảng Giá'!$B$5,IF(AND('Raw Data'!N1074&gt;0.25,'Raw Data'!N1074&lt;=0.5),'Bảng Giá'!$B$6,IF(AND('Raw Data'!N1074&gt;0.5,'Raw Data'!N1074&lt;=1),'Bảng Giá'!$B$7,IF(AND('Raw Data'!N1074&gt;1,'Raw Data'!N1074&lt;=1.5),'Bảng Giá'!$B$8,IF(AND('Raw Data'!N1074&gt;1.5,'Raw Data'!N1074&lt;=2),'Bảng Giá'!$B$9,IF(AND('Raw Data'!N1074&gt;2,'Raw Data'!N1074&lt;=2.5),'Bảng Giá'!$B$10,IF(AND('Raw Data'!N1074&gt;2.5,'Raw Data'!N1074&lt;=3),'Bảng Giá'!$B$11,IF(AND('Raw Data'!N1074&gt;3,'Raw Data'!N1074&lt;=3.5),'Bảng Giá'!$B$12,IF(AND('Raw Data'!N1074&gt;3.5,'Raw Data'!N1074&lt;=4),'Bảng Giá'!$B$13,IF(AND('Raw Data'!N1074&gt;4,'Raw Data'!N1074&lt;=4.5),'Bảng Giá'!$B$14,IF(AND('Raw Data'!N1074&gt;4.5,'Raw Data'!N1074&lt;=5),'Bảng Giá'!$B$15,IF(AND('Raw Data'!N1074&gt;5,'Raw Data'!N1074&lt;=5.5),'Bảng Giá'!$B$16,IF(AND('Raw Data'!N1074&gt;5.5,'Raw Data'!N1074&lt;=6),'Bảng Giá'!$B$17,'Bảng Giá'!$B$18)))))))))))))))</f>
        <v>0.25&lt;x&lt;=0.5</v>
      </c>
      <c r="Q1074" s="48">
        <f t="shared" si="99"/>
        <v>-7.8014184397163122E-2</v>
      </c>
      <c r="R1074">
        <f t="shared" si="100"/>
        <v>15600</v>
      </c>
      <c r="S1074">
        <f t="shared" si="101"/>
        <v>1500</v>
      </c>
    </row>
    <row r="1075" spans="1:19" x14ac:dyDescent="0.25">
      <c r="A1075" s="12">
        <v>1074</v>
      </c>
      <c r="B1075" s="12" t="s">
        <v>293</v>
      </c>
      <c r="C1075" s="18">
        <v>48473255</v>
      </c>
      <c r="D1075" s="17">
        <v>43009.743733796298</v>
      </c>
      <c r="E1075" s="23">
        <v>43010.502815856482</v>
      </c>
      <c r="F1075" s="13" t="s">
        <v>302</v>
      </c>
      <c r="G1075" s="25">
        <v>500</v>
      </c>
      <c r="H1075" s="12" t="s">
        <v>114</v>
      </c>
      <c r="I1075" s="12" t="s">
        <v>94</v>
      </c>
      <c r="J1075" s="37">
        <f>INDEX('Bảng Giá'!$C$3:$H$18,MATCH('Raw Data'!P1075,'Bảng Giá'!$B$3:$B$18,0),MATCH('Raw Data'!M1075,'Bảng Giá'!$C$2:$H$2,0))</f>
        <v>13000</v>
      </c>
      <c r="K1075" s="12">
        <v>14100</v>
      </c>
      <c r="L1075" s="36">
        <f t="shared" si="96"/>
        <v>0.75908206018357305</v>
      </c>
      <c r="M1075" t="str">
        <f>'References data'!H1076</f>
        <v>Nội Tỉnh</v>
      </c>
      <c r="N1075">
        <f t="shared" si="97"/>
        <v>0.5</v>
      </c>
      <c r="O1075">
        <f t="shared" si="98"/>
        <v>-1100</v>
      </c>
      <c r="P1075" t="str">
        <f>IF(AND(N1075&gt;0,N1075&lt;=0.05),'Bảng Giá'!$B$3,IF(AND(N1075&lt;=0.1,N1075&gt;0.05),'Bảng Giá'!$B$4,IF(AND('Raw Data'!N1075&gt;0.1,'Raw Data'!N1075&lt;=0.25),'Bảng Giá'!$B$5,IF(AND('Raw Data'!N1075&gt;0.25,'Raw Data'!N1075&lt;=0.5),'Bảng Giá'!$B$6,IF(AND('Raw Data'!N1075&gt;0.5,'Raw Data'!N1075&lt;=1),'Bảng Giá'!$B$7,IF(AND('Raw Data'!N1075&gt;1,'Raw Data'!N1075&lt;=1.5),'Bảng Giá'!$B$8,IF(AND('Raw Data'!N1075&gt;1.5,'Raw Data'!N1075&lt;=2),'Bảng Giá'!$B$9,IF(AND('Raw Data'!N1075&gt;2,'Raw Data'!N1075&lt;=2.5),'Bảng Giá'!$B$10,IF(AND('Raw Data'!N1075&gt;2.5,'Raw Data'!N1075&lt;=3),'Bảng Giá'!$B$11,IF(AND('Raw Data'!N1075&gt;3,'Raw Data'!N1075&lt;=3.5),'Bảng Giá'!$B$12,IF(AND('Raw Data'!N1075&gt;3.5,'Raw Data'!N1075&lt;=4),'Bảng Giá'!$B$13,IF(AND('Raw Data'!N1075&gt;4,'Raw Data'!N1075&lt;=4.5),'Bảng Giá'!$B$14,IF(AND('Raw Data'!N1075&gt;4.5,'Raw Data'!N1075&lt;=5),'Bảng Giá'!$B$15,IF(AND('Raw Data'!N1075&gt;5,'Raw Data'!N1075&lt;=5.5),'Bảng Giá'!$B$16,IF(AND('Raw Data'!N1075&gt;5.5,'Raw Data'!N1075&lt;=6),'Bảng Giá'!$B$17,'Bảng Giá'!$B$18)))))))))))))))</f>
        <v>0.25&lt;x&lt;=0.5</v>
      </c>
      <c r="Q1075" s="48">
        <f t="shared" si="99"/>
        <v>-7.8014184397163122E-2</v>
      </c>
      <c r="R1075">
        <f t="shared" si="100"/>
        <v>15600</v>
      </c>
      <c r="S1075">
        <f t="shared" si="101"/>
        <v>1500</v>
      </c>
    </row>
    <row r="1076" spans="1:19" x14ac:dyDescent="0.25">
      <c r="A1076" s="12">
        <v>1075</v>
      </c>
      <c r="B1076" s="12" t="s">
        <v>293</v>
      </c>
      <c r="C1076" s="18">
        <v>13533540</v>
      </c>
      <c r="D1076" s="17">
        <v>43009.743790624998</v>
      </c>
      <c r="E1076" s="23">
        <v>43010.703376736114</v>
      </c>
      <c r="F1076" s="13" t="s">
        <v>302</v>
      </c>
      <c r="G1076" s="25">
        <v>1500</v>
      </c>
      <c r="H1076" s="12" t="s">
        <v>114</v>
      </c>
      <c r="I1076" s="12" t="s">
        <v>75</v>
      </c>
      <c r="J1076" s="37">
        <f>INDEX('Bảng Giá'!$C$3:$H$18,MATCH('Raw Data'!P1076,'Bảng Giá'!$B$3:$B$18,0),MATCH('Raw Data'!M1076,'Bảng Giá'!$C$2:$H$2,0))</f>
        <v>14500</v>
      </c>
      <c r="K1076" s="12">
        <v>16200</v>
      </c>
      <c r="L1076" s="36">
        <f t="shared" si="96"/>
        <v>0.95958611111564096</v>
      </c>
      <c r="M1076" t="str">
        <f>'References data'!H1077</f>
        <v>Nội Tỉnh</v>
      </c>
      <c r="N1076">
        <f t="shared" si="97"/>
        <v>1.5</v>
      </c>
      <c r="O1076">
        <f t="shared" si="98"/>
        <v>-1700</v>
      </c>
      <c r="P1076" t="str">
        <f>IF(AND(N1076&gt;0,N1076&lt;=0.05),'Bảng Giá'!$B$3,IF(AND(N1076&lt;=0.1,N1076&gt;0.05),'Bảng Giá'!$B$4,IF(AND('Raw Data'!N1076&gt;0.1,'Raw Data'!N1076&lt;=0.25),'Bảng Giá'!$B$5,IF(AND('Raw Data'!N1076&gt;0.25,'Raw Data'!N1076&lt;=0.5),'Bảng Giá'!$B$6,IF(AND('Raw Data'!N1076&gt;0.5,'Raw Data'!N1076&lt;=1),'Bảng Giá'!$B$7,IF(AND('Raw Data'!N1076&gt;1,'Raw Data'!N1076&lt;=1.5),'Bảng Giá'!$B$8,IF(AND('Raw Data'!N1076&gt;1.5,'Raw Data'!N1076&lt;=2),'Bảng Giá'!$B$9,IF(AND('Raw Data'!N1076&gt;2,'Raw Data'!N1076&lt;=2.5),'Bảng Giá'!$B$10,IF(AND('Raw Data'!N1076&gt;2.5,'Raw Data'!N1076&lt;=3),'Bảng Giá'!$B$11,IF(AND('Raw Data'!N1076&gt;3,'Raw Data'!N1076&lt;=3.5),'Bảng Giá'!$B$12,IF(AND('Raw Data'!N1076&gt;3.5,'Raw Data'!N1076&lt;=4),'Bảng Giá'!$B$13,IF(AND('Raw Data'!N1076&gt;4,'Raw Data'!N1076&lt;=4.5),'Bảng Giá'!$B$14,IF(AND('Raw Data'!N1076&gt;4.5,'Raw Data'!N1076&lt;=5),'Bảng Giá'!$B$15,IF(AND('Raw Data'!N1076&gt;5,'Raw Data'!N1076&lt;=5.5),'Bảng Giá'!$B$16,IF(AND('Raw Data'!N1076&gt;5.5,'Raw Data'!N1076&lt;=6),'Bảng Giá'!$B$17,'Bảng Giá'!$B$18)))))))))))))))</f>
        <v>1&lt;x&lt;=1.5</v>
      </c>
      <c r="Q1076" s="48">
        <f t="shared" si="99"/>
        <v>-0.10493827160493827</v>
      </c>
      <c r="R1076">
        <f t="shared" si="100"/>
        <v>17400</v>
      </c>
      <c r="S1076">
        <f t="shared" si="101"/>
        <v>1200</v>
      </c>
    </row>
    <row r="1077" spans="1:19" x14ac:dyDescent="0.25">
      <c r="A1077" s="12">
        <v>1076</v>
      </c>
      <c r="B1077" s="12" t="s">
        <v>293</v>
      </c>
      <c r="C1077" s="18">
        <v>50368648</v>
      </c>
      <c r="D1077" s="17">
        <v>43009.743785069448</v>
      </c>
      <c r="E1077" s="23">
        <v>43010.712230127312</v>
      </c>
      <c r="F1077" s="13" t="s">
        <v>302</v>
      </c>
      <c r="G1077" s="25">
        <v>800</v>
      </c>
      <c r="H1077" s="12" t="s">
        <v>114</v>
      </c>
      <c r="I1077" s="12" t="s">
        <v>297</v>
      </c>
      <c r="J1077" s="37">
        <f>INDEX('Bảng Giá'!$C$3:$H$18,MATCH('Raw Data'!P1077,'Bảng Giá'!$B$3:$B$18,0),MATCH('Raw Data'!M1077,'Bảng Giá'!$C$2:$H$2,0))</f>
        <v>14000</v>
      </c>
      <c r="K1077" s="12">
        <v>14100</v>
      </c>
      <c r="L1077" s="36">
        <f t="shared" si="96"/>
        <v>0.96844505786430091</v>
      </c>
      <c r="M1077" t="str">
        <f>'References data'!H1078</f>
        <v>Nội Tỉnh</v>
      </c>
      <c r="N1077">
        <f t="shared" si="97"/>
        <v>0.8</v>
      </c>
      <c r="O1077">
        <f t="shared" si="98"/>
        <v>-100</v>
      </c>
      <c r="P1077" t="str">
        <f>IF(AND(N1077&gt;0,N1077&lt;=0.05),'Bảng Giá'!$B$3,IF(AND(N1077&lt;=0.1,N1077&gt;0.05),'Bảng Giá'!$B$4,IF(AND('Raw Data'!N1077&gt;0.1,'Raw Data'!N1077&lt;=0.25),'Bảng Giá'!$B$5,IF(AND('Raw Data'!N1077&gt;0.25,'Raw Data'!N1077&lt;=0.5),'Bảng Giá'!$B$6,IF(AND('Raw Data'!N1077&gt;0.5,'Raw Data'!N1077&lt;=1),'Bảng Giá'!$B$7,IF(AND('Raw Data'!N1077&gt;1,'Raw Data'!N1077&lt;=1.5),'Bảng Giá'!$B$8,IF(AND('Raw Data'!N1077&gt;1.5,'Raw Data'!N1077&lt;=2),'Bảng Giá'!$B$9,IF(AND('Raw Data'!N1077&gt;2,'Raw Data'!N1077&lt;=2.5),'Bảng Giá'!$B$10,IF(AND('Raw Data'!N1077&gt;2.5,'Raw Data'!N1077&lt;=3),'Bảng Giá'!$B$11,IF(AND('Raw Data'!N1077&gt;3,'Raw Data'!N1077&lt;=3.5),'Bảng Giá'!$B$12,IF(AND('Raw Data'!N1077&gt;3.5,'Raw Data'!N1077&lt;=4),'Bảng Giá'!$B$13,IF(AND('Raw Data'!N1077&gt;4,'Raw Data'!N1077&lt;=4.5),'Bảng Giá'!$B$14,IF(AND('Raw Data'!N1077&gt;4.5,'Raw Data'!N1077&lt;=5),'Bảng Giá'!$B$15,IF(AND('Raw Data'!N1077&gt;5,'Raw Data'!N1077&lt;=5.5),'Bảng Giá'!$B$16,IF(AND('Raw Data'!N1077&gt;5.5,'Raw Data'!N1077&lt;=6),'Bảng Giá'!$B$17,'Bảng Giá'!$B$18)))))))))))))))</f>
        <v>0.5&lt;x&lt;=1</v>
      </c>
      <c r="Q1077" s="48">
        <f t="shared" si="99"/>
        <v>-7.0921985815602835E-3</v>
      </c>
      <c r="R1077">
        <f t="shared" si="100"/>
        <v>16800</v>
      </c>
      <c r="S1077">
        <f t="shared" si="101"/>
        <v>2700</v>
      </c>
    </row>
    <row r="1078" spans="1:19" x14ac:dyDescent="0.25">
      <c r="A1078" s="12">
        <v>1077</v>
      </c>
      <c r="B1078" s="12" t="s">
        <v>293</v>
      </c>
      <c r="C1078" s="18">
        <v>36010387</v>
      </c>
      <c r="D1078" s="17">
        <v>43009.743787731481</v>
      </c>
      <c r="E1078" s="23">
        <v>43010.800641666669</v>
      </c>
      <c r="F1078" s="13" t="s">
        <v>302</v>
      </c>
      <c r="G1078" s="25">
        <v>2830</v>
      </c>
      <c r="H1078" s="12" t="s">
        <v>114</v>
      </c>
      <c r="I1078" s="12" t="s">
        <v>75</v>
      </c>
      <c r="J1078" s="37">
        <f>INDEX('Bảng Giá'!$C$3:$H$18,MATCH('Raw Data'!P1078,'Bảng Giá'!$B$3:$B$18,0),MATCH('Raw Data'!M1078,'Bảng Giá'!$C$2:$H$2,0))</f>
        <v>17500</v>
      </c>
      <c r="K1078" s="12">
        <v>17700</v>
      </c>
      <c r="L1078" s="36">
        <f t="shared" si="96"/>
        <v>1.0568539351879735</v>
      </c>
      <c r="M1078" t="str">
        <f>'References data'!H1079</f>
        <v>Nội Tỉnh</v>
      </c>
      <c r="N1078">
        <f t="shared" si="97"/>
        <v>2.83</v>
      </c>
      <c r="O1078">
        <f t="shared" si="98"/>
        <v>-200</v>
      </c>
      <c r="P1078" t="str">
        <f>IF(AND(N1078&gt;0,N1078&lt;=0.05),'Bảng Giá'!$B$3,IF(AND(N1078&lt;=0.1,N1078&gt;0.05),'Bảng Giá'!$B$4,IF(AND('Raw Data'!N1078&gt;0.1,'Raw Data'!N1078&lt;=0.25),'Bảng Giá'!$B$5,IF(AND('Raw Data'!N1078&gt;0.25,'Raw Data'!N1078&lt;=0.5),'Bảng Giá'!$B$6,IF(AND('Raw Data'!N1078&gt;0.5,'Raw Data'!N1078&lt;=1),'Bảng Giá'!$B$7,IF(AND('Raw Data'!N1078&gt;1,'Raw Data'!N1078&lt;=1.5),'Bảng Giá'!$B$8,IF(AND('Raw Data'!N1078&gt;1.5,'Raw Data'!N1078&lt;=2),'Bảng Giá'!$B$9,IF(AND('Raw Data'!N1078&gt;2,'Raw Data'!N1078&lt;=2.5),'Bảng Giá'!$B$10,IF(AND('Raw Data'!N1078&gt;2.5,'Raw Data'!N1078&lt;=3),'Bảng Giá'!$B$11,IF(AND('Raw Data'!N1078&gt;3,'Raw Data'!N1078&lt;=3.5),'Bảng Giá'!$B$12,IF(AND('Raw Data'!N1078&gt;3.5,'Raw Data'!N1078&lt;=4),'Bảng Giá'!$B$13,IF(AND('Raw Data'!N1078&gt;4,'Raw Data'!N1078&lt;=4.5),'Bảng Giá'!$B$14,IF(AND('Raw Data'!N1078&gt;4.5,'Raw Data'!N1078&lt;=5),'Bảng Giá'!$B$15,IF(AND('Raw Data'!N1078&gt;5,'Raw Data'!N1078&lt;=5.5),'Bảng Giá'!$B$16,IF(AND('Raw Data'!N1078&gt;5.5,'Raw Data'!N1078&lt;=6),'Bảng Giá'!$B$17,'Bảng Giá'!$B$18)))))))))))))))</f>
        <v>2.5&lt;x&lt;=3</v>
      </c>
      <c r="Q1078" s="48">
        <f t="shared" si="99"/>
        <v>-1.1299435028248588E-2</v>
      </c>
      <c r="R1078">
        <f t="shared" si="100"/>
        <v>21000</v>
      </c>
      <c r="S1078">
        <f t="shared" si="101"/>
        <v>3300</v>
      </c>
    </row>
    <row r="1079" spans="1:19" x14ac:dyDescent="0.25">
      <c r="A1079" s="12">
        <v>1078</v>
      </c>
      <c r="B1079" s="12" t="s">
        <v>293</v>
      </c>
      <c r="C1079" s="18">
        <v>31677136898485</v>
      </c>
      <c r="D1079" s="17">
        <v>43014.916719872686</v>
      </c>
      <c r="E1079" s="23">
        <v>43015.507537303238</v>
      </c>
      <c r="F1079" s="13" t="s">
        <v>302</v>
      </c>
      <c r="G1079" s="25">
        <v>560</v>
      </c>
      <c r="H1079" s="12" t="s">
        <v>114</v>
      </c>
      <c r="I1079" s="12" t="s">
        <v>504</v>
      </c>
      <c r="J1079" s="37">
        <f>INDEX('Bảng Giá'!$C$3:$H$18,MATCH('Raw Data'!P1079,'Bảng Giá'!$B$3:$B$18,0),MATCH('Raw Data'!M1079,'Bảng Giá'!$C$2:$H$2,0))</f>
        <v>14000</v>
      </c>
      <c r="K1079" s="12">
        <v>14100</v>
      </c>
      <c r="L1079" s="36">
        <f t="shared" si="96"/>
        <v>0.59081743055139668</v>
      </c>
      <c r="M1079" t="str">
        <f>'References data'!H1080</f>
        <v>Nội Tỉnh</v>
      </c>
      <c r="N1079">
        <f t="shared" si="97"/>
        <v>0.56000000000000005</v>
      </c>
      <c r="O1079">
        <f t="shared" si="98"/>
        <v>-100</v>
      </c>
      <c r="P1079" t="str">
        <f>IF(AND(N1079&gt;0,N1079&lt;=0.05),'Bảng Giá'!$B$3,IF(AND(N1079&lt;=0.1,N1079&gt;0.05),'Bảng Giá'!$B$4,IF(AND('Raw Data'!N1079&gt;0.1,'Raw Data'!N1079&lt;=0.25),'Bảng Giá'!$B$5,IF(AND('Raw Data'!N1079&gt;0.25,'Raw Data'!N1079&lt;=0.5),'Bảng Giá'!$B$6,IF(AND('Raw Data'!N1079&gt;0.5,'Raw Data'!N1079&lt;=1),'Bảng Giá'!$B$7,IF(AND('Raw Data'!N1079&gt;1,'Raw Data'!N1079&lt;=1.5),'Bảng Giá'!$B$8,IF(AND('Raw Data'!N1079&gt;1.5,'Raw Data'!N1079&lt;=2),'Bảng Giá'!$B$9,IF(AND('Raw Data'!N1079&gt;2,'Raw Data'!N1079&lt;=2.5),'Bảng Giá'!$B$10,IF(AND('Raw Data'!N1079&gt;2.5,'Raw Data'!N1079&lt;=3),'Bảng Giá'!$B$11,IF(AND('Raw Data'!N1079&gt;3,'Raw Data'!N1079&lt;=3.5),'Bảng Giá'!$B$12,IF(AND('Raw Data'!N1079&gt;3.5,'Raw Data'!N1079&lt;=4),'Bảng Giá'!$B$13,IF(AND('Raw Data'!N1079&gt;4,'Raw Data'!N1079&lt;=4.5),'Bảng Giá'!$B$14,IF(AND('Raw Data'!N1079&gt;4.5,'Raw Data'!N1079&lt;=5),'Bảng Giá'!$B$15,IF(AND('Raw Data'!N1079&gt;5,'Raw Data'!N1079&lt;=5.5),'Bảng Giá'!$B$16,IF(AND('Raw Data'!N1079&gt;5.5,'Raw Data'!N1079&lt;=6),'Bảng Giá'!$B$17,'Bảng Giá'!$B$18)))))))))))))))</f>
        <v>0.5&lt;x&lt;=1</v>
      </c>
      <c r="Q1079" s="48">
        <f t="shared" si="99"/>
        <v>-7.0921985815602835E-3</v>
      </c>
      <c r="R1079">
        <f t="shared" si="100"/>
        <v>16800</v>
      </c>
      <c r="S1079">
        <f t="shared" si="101"/>
        <v>2700</v>
      </c>
    </row>
    <row r="1080" spans="1:19" x14ac:dyDescent="0.25">
      <c r="A1080" s="12">
        <v>1079</v>
      </c>
      <c r="B1080" s="12" t="s">
        <v>293</v>
      </c>
      <c r="C1080" s="18">
        <v>31677136899792</v>
      </c>
      <c r="D1080" s="17">
        <v>43010.479186261575</v>
      </c>
      <c r="E1080" s="23">
        <v>43011.424046874999</v>
      </c>
      <c r="F1080" s="13" t="s">
        <v>302</v>
      </c>
      <c r="G1080" s="25">
        <v>550</v>
      </c>
      <c r="H1080" s="12" t="s">
        <v>114</v>
      </c>
      <c r="I1080" s="12" t="s">
        <v>112</v>
      </c>
      <c r="J1080" s="37">
        <f>INDEX('Bảng Giá'!$C$3:$H$18,MATCH('Raw Data'!P1080,'Bảng Giá'!$B$3:$B$18,0),MATCH('Raw Data'!M1080,'Bảng Giá'!$C$2:$H$2,0))</f>
        <v>14000</v>
      </c>
      <c r="K1080" s="12">
        <v>14100</v>
      </c>
      <c r="L1080" s="36">
        <f t="shared" si="96"/>
        <v>0.9448606134246802</v>
      </c>
      <c r="M1080" t="str">
        <f>'References data'!H1081</f>
        <v>Nội Tỉnh</v>
      </c>
      <c r="N1080">
        <f t="shared" si="97"/>
        <v>0.55000000000000004</v>
      </c>
      <c r="O1080">
        <f t="shared" si="98"/>
        <v>-100</v>
      </c>
      <c r="P1080" t="str">
        <f>IF(AND(N1080&gt;0,N1080&lt;=0.05),'Bảng Giá'!$B$3,IF(AND(N1080&lt;=0.1,N1080&gt;0.05),'Bảng Giá'!$B$4,IF(AND('Raw Data'!N1080&gt;0.1,'Raw Data'!N1080&lt;=0.25),'Bảng Giá'!$B$5,IF(AND('Raw Data'!N1080&gt;0.25,'Raw Data'!N1080&lt;=0.5),'Bảng Giá'!$B$6,IF(AND('Raw Data'!N1080&gt;0.5,'Raw Data'!N1080&lt;=1),'Bảng Giá'!$B$7,IF(AND('Raw Data'!N1080&gt;1,'Raw Data'!N1080&lt;=1.5),'Bảng Giá'!$B$8,IF(AND('Raw Data'!N1080&gt;1.5,'Raw Data'!N1080&lt;=2),'Bảng Giá'!$B$9,IF(AND('Raw Data'!N1080&gt;2,'Raw Data'!N1080&lt;=2.5),'Bảng Giá'!$B$10,IF(AND('Raw Data'!N1080&gt;2.5,'Raw Data'!N1080&lt;=3),'Bảng Giá'!$B$11,IF(AND('Raw Data'!N1080&gt;3,'Raw Data'!N1080&lt;=3.5),'Bảng Giá'!$B$12,IF(AND('Raw Data'!N1080&gt;3.5,'Raw Data'!N1080&lt;=4),'Bảng Giá'!$B$13,IF(AND('Raw Data'!N1080&gt;4,'Raw Data'!N1080&lt;=4.5),'Bảng Giá'!$B$14,IF(AND('Raw Data'!N1080&gt;4.5,'Raw Data'!N1080&lt;=5),'Bảng Giá'!$B$15,IF(AND('Raw Data'!N1080&gt;5,'Raw Data'!N1080&lt;=5.5),'Bảng Giá'!$B$16,IF(AND('Raw Data'!N1080&gt;5.5,'Raw Data'!N1080&lt;=6),'Bảng Giá'!$B$17,'Bảng Giá'!$B$18)))))))))))))))</f>
        <v>0.5&lt;x&lt;=1</v>
      </c>
      <c r="Q1080" s="48">
        <f t="shared" si="99"/>
        <v>-7.0921985815602835E-3</v>
      </c>
      <c r="R1080">
        <f t="shared" si="100"/>
        <v>16800</v>
      </c>
      <c r="S1080">
        <f t="shared" si="101"/>
        <v>2700</v>
      </c>
    </row>
    <row r="1081" spans="1:19" x14ac:dyDescent="0.25">
      <c r="A1081" s="12">
        <v>1080</v>
      </c>
      <c r="B1081" s="12" t="s">
        <v>293</v>
      </c>
      <c r="C1081" s="18">
        <v>31677136908739</v>
      </c>
      <c r="D1081" s="17">
        <v>43010.503438159722</v>
      </c>
      <c r="E1081" s="23">
        <v>43011.537504861109</v>
      </c>
      <c r="F1081" s="13" t="s">
        <v>302</v>
      </c>
      <c r="G1081" s="25">
        <v>460</v>
      </c>
      <c r="H1081" s="12" t="s">
        <v>114</v>
      </c>
      <c r="I1081" s="12" t="s">
        <v>286</v>
      </c>
      <c r="J1081" s="37">
        <f>INDEX('Bảng Giá'!$C$3:$H$18,MATCH('Raw Data'!P1081,'Bảng Giá'!$B$3:$B$18,0),MATCH('Raw Data'!M1081,'Bảng Giá'!$C$2:$H$2,0))</f>
        <v>13000</v>
      </c>
      <c r="K1081" s="12">
        <v>13100</v>
      </c>
      <c r="L1081" s="36">
        <f t="shared" si="96"/>
        <v>1.0340667013879283</v>
      </c>
      <c r="M1081" t="str">
        <f>'References data'!H1082</f>
        <v>Nội Tỉnh</v>
      </c>
      <c r="N1081">
        <f t="shared" si="97"/>
        <v>0.46</v>
      </c>
      <c r="O1081">
        <f t="shared" si="98"/>
        <v>-100</v>
      </c>
      <c r="P1081" t="str">
        <f>IF(AND(N1081&gt;0,N1081&lt;=0.05),'Bảng Giá'!$B$3,IF(AND(N1081&lt;=0.1,N1081&gt;0.05),'Bảng Giá'!$B$4,IF(AND('Raw Data'!N1081&gt;0.1,'Raw Data'!N1081&lt;=0.25),'Bảng Giá'!$B$5,IF(AND('Raw Data'!N1081&gt;0.25,'Raw Data'!N1081&lt;=0.5),'Bảng Giá'!$B$6,IF(AND('Raw Data'!N1081&gt;0.5,'Raw Data'!N1081&lt;=1),'Bảng Giá'!$B$7,IF(AND('Raw Data'!N1081&gt;1,'Raw Data'!N1081&lt;=1.5),'Bảng Giá'!$B$8,IF(AND('Raw Data'!N1081&gt;1.5,'Raw Data'!N1081&lt;=2),'Bảng Giá'!$B$9,IF(AND('Raw Data'!N1081&gt;2,'Raw Data'!N1081&lt;=2.5),'Bảng Giá'!$B$10,IF(AND('Raw Data'!N1081&gt;2.5,'Raw Data'!N1081&lt;=3),'Bảng Giá'!$B$11,IF(AND('Raw Data'!N1081&gt;3,'Raw Data'!N1081&lt;=3.5),'Bảng Giá'!$B$12,IF(AND('Raw Data'!N1081&gt;3.5,'Raw Data'!N1081&lt;=4),'Bảng Giá'!$B$13,IF(AND('Raw Data'!N1081&gt;4,'Raw Data'!N1081&lt;=4.5),'Bảng Giá'!$B$14,IF(AND('Raw Data'!N1081&gt;4.5,'Raw Data'!N1081&lt;=5),'Bảng Giá'!$B$15,IF(AND('Raw Data'!N1081&gt;5,'Raw Data'!N1081&lt;=5.5),'Bảng Giá'!$B$16,IF(AND('Raw Data'!N1081&gt;5.5,'Raw Data'!N1081&lt;=6),'Bảng Giá'!$B$17,'Bảng Giá'!$B$18)))))))))))))))</f>
        <v>0.25&lt;x&lt;=0.5</v>
      </c>
      <c r="Q1081" s="48">
        <f t="shared" si="99"/>
        <v>-7.6335877862595417E-3</v>
      </c>
      <c r="R1081">
        <f t="shared" si="100"/>
        <v>15600</v>
      </c>
      <c r="S1081">
        <f t="shared" si="101"/>
        <v>2500</v>
      </c>
    </row>
    <row r="1082" spans="1:19" x14ac:dyDescent="0.25">
      <c r="A1082" s="12">
        <v>1081</v>
      </c>
      <c r="B1082" s="12" t="s">
        <v>293</v>
      </c>
      <c r="C1082" s="18">
        <v>54051027</v>
      </c>
      <c r="D1082" s="17">
        <v>43010.503449456017</v>
      </c>
      <c r="E1082" s="23">
        <v>43011.515175925924</v>
      </c>
      <c r="F1082" s="13" t="s">
        <v>302</v>
      </c>
      <c r="G1082" s="25">
        <v>1000</v>
      </c>
      <c r="H1082" s="12" t="s">
        <v>114</v>
      </c>
      <c r="I1082" s="12" t="s">
        <v>116</v>
      </c>
      <c r="J1082" s="37">
        <f>INDEX('Bảng Giá'!$C$3:$H$18,MATCH('Raw Data'!P1082,'Bảng Giá'!$B$3:$B$18,0),MATCH('Raw Data'!M1082,'Bảng Giá'!$C$2:$H$2,0))</f>
        <v>14000</v>
      </c>
      <c r="K1082" s="12">
        <v>14700</v>
      </c>
      <c r="L1082" s="36">
        <f t="shared" si="96"/>
        <v>1.011726469907444</v>
      </c>
      <c r="M1082" t="str">
        <f>'References data'!H1083</f>
        <v>Nội Tỉnh</v>
      </c>
      <c r="N1082">
        <f t="shared" si="97"/>
        <v>1</v>
      </c>
      <c r="O1082">
        <f t="shared" si="98"/>
        <v>-700</v>
      </c>
      <c r="P1082" t="str">
        <f>IF(AND(N1082&gt;0,N1082&lt;=0.05),'Bảng Giá'!$B$3,IF(AND(N1082&lt;=0.1,N1082&gt;0.05),'Bảng Giá'!$B$4,IF(AND('Raw Data'!N1082&gt;0.1,'Raw Data'!N1082&lt;=0.25),'Bảng Giá'!$B$5,IF(AND('Raw Data'!N1082&gt;0.25,'Raw Data'!N1082&lt;=0.5),'Bảng Giá'!$B$6,IF(AND('Raw Data'!N1082&gt;0.5,'Raw Data'!N1082&lt;=1),'Bảng Giá'!$B$7,IF(AND('Raw Data'!N1082&gt;1,'Raw Data'!N1082&lt;=1.5),'Bảng Giá'!$B$8,IF(AND('Raw Data'!N1082&gt;1.5,'Raw Data'!N1082&lt;=2),'Bảng Giá'!$B$9,IF(AND('Raw Data'!N1082&gt;2,'Raw Data'!N1082&lt;=2.5),'Bảng Giá'!$B$10,IF(AND('Raw Data'!N1082&gt;2.5,'Raw Data'!N1082&lt;=3),'Bảng Giá'!$B$11,IF(AND('Raw Data'!N1082&gt;3,'Raw Data'!N1082&lt;=3.5),'Bảng Giá'!$B$12,IF(AND('Raw Data'!N1082&gt;3.5,'Raw Data'!N1082&lt;=4),'Bảng Giá'!$B$13,IF(AND('Raw Data'!N1082&gt;4,'Raw Data'!N1082&lt;=4.5),'Bảng Giá'!$B$14,IF(AND('Raw Data'!N1082&gt;4.5,'Raw Data'!N1082&lt;=5),'Bảng Giá'!$B$15,IF(AND('Raw Data'!N1082&gt;5,'Raw Data'!N1082&lt;=5.5),'Bảng Giá'!$B$16,IF(AND('Raw Data'!N1082&gt;5.5,'Raw Data'!N1082&lt;=6),'Bảng Giá'!$B$17,'Bảng Giá'!$B$18)))))))))))))))</f>
        <v>0.5&lt;x&lt;=1</v>
      </c>
      <c r="Q1082" s="48">
        <f t="shared" si="99"/>
        <v>-4.7619047619047616E-2</v>
      </c>
      <c r="R1082">
        <f t="shared" si="100"/>
        <v>16800</v>
      </c>
      <c r="S1082">
        <f t="shared" si="101"/>
        <v>2100</v>
      </c>
    </row>
    <row r="1083" spans="1:19" x14ac:dyDescent="0.25">
      <c r="A1083" s="12">
        <v>1082</v>
      </c>
      <c r="B1083" s="12" t="s">
        <v>293</v>
      </c>
      <c r="C1083" s="18">
        <v>35435013</v>
      </c>
      <c r="D1083" s="17">
        <v>43010.503531562499</v>
      </c>
      <c r="E1083" s="23">
        <v>43011.436328090276</v>
      </c>
      <c r="F1083" s="13" t="s">
        <v>302</v>
      </c>
      <c r="G1083" s="25">
        <v>200</v>
      </c>
      <c r="H1083" s="12" t="s">
        <v>114</v>
      </c>
      <c r="I1083" s="12" t="s">
        <v>75</v>
      </c>
      <c r="J1083" s="37">
        <f>INDEX('Bảng Giá'!$C$3:$H$18,MATCH('Raw Data'!P1083,'Bảng Giá'!$B$3:$B$18,0),MATCH('Raw Data'!M1083,'Bảng Giá'!$C$2:$H$2,0))</f>
        <v>13000</v>
      </c>
      <c r="K1083" s="12">
        <v>13100</v>
      </c>
      <c r="L1083" s="36">
        <f t="shared" si="96"/>
        <v>0.93279652777709998</v>
      </c>
      <c r="M1083" t="str">
        <f>'References data'!H1084</f>
        <v>Nội Tỉnh</v>
      </c>
      <c r="N1083">
        <f t="shared" si="97"/>
        <v>0.2</v>
      </c>
      <c r="O1083">
        <f t="shared" si="98"/>
        <v>-100</v>
      </c>
      <c r="P1083" t="str">
        <f>IF(AND(N1083&gt;0,N1083&lt;=0.05),'Bảng Giá'!$B$3,IF(AND(N1083&lt;=0.1,N1083&gt;0.05),'Bảng Giá'!$B$4,IF(AND('Raw Data'!N1083&gt;0.1,'Raw Data'!N1083&lt;=0.25),'Bảng Giá'!$B$5,IF(AND('Raw Data'!N1083&gt;0.25,'Raw Data'!N1083&lt;=0.5),'Bảng Giá'!$B$6,IF(AND('Raw Data'!N1083&gt;0.5,'Raw Data'!N1083&lt;=1),'Bảng Giá'!$B$7,IF(AND('Raw Data'!N1083&gt;1,'Raw Data'!N1083&lt;=1.5),'Bảng Giá'!$B$8,IF(AND('Raw Data'!N1083&gt;1.5,'Raw Data'!N1083&lt;=2),'Bảng Giá'!$B$9,IF(AND('Raw Data'!N1083&gt;2,'Raw Data'!N1083&lt;=2.5),'Bảng Giá'!$B$10,IF(AND('Raw Data'!N1083&gt;2.5,'Raw Data'!N1083&lt;=3),'Bảng Giá'!$B$11,IF(AND('Raw Data'!N1083&gt;3,'Raw Data'!N1083&lt;=3.5),'Bảng Giá'!$B$12,IF(AND('Raw Data'!N1083&gt;3.5,'Raw Data'!N1083&lt;=4),'Bảng Giá'!$B$13,IF(AND('Raw Data'!N1083&gt;4,'Raw Data'!N1083&lt;=4.5),'Bảng Giá'!$B$14,IF(AND('Raw Data'!N1083&gt;4.5,'Raw Data'!N1083&lt;=5),'Bảng Giá'!$B$15,IF(AND('Raw Data'!N1083&gt;5,'Raw Data'!N1083&lt;=5.5),'Bảng Giá'!$B$16,IF(AND('Raw Data'!N1083&gt;5.5,'Raw Data'!N1083&lt;=6),'Bảng Giá'!$B$17,'Bảng Giá'!$B$18)))))))))))))))</f>
        <v>0.1&lt;x&lt;=0.25</v>
      </c>
      <c r="Q1083" s="48">
        <f t="shared" si="99"/>
        <v>-7.6335877862595417E-3</v>
      </c>
      <c r="R1083">
        <f t="shared" si="100"/>
        <v>15600</v>
      </c>
      <c r="S1083">
        <f t="shared" si="101"/>
        <v>2500</v>
      </c>
    </row>
    <row r="1084" spans="1:19" x14ac:dyDescent="0.25">
      <c r="A1084" s="12">
        <v>1083</v>
      </c>
      <c r="B1084" s="12" t="s">
        <v>293</v>
      </c>
      <c r="C1084" s="18">
        <v>31631327</v>
      </c>
      <c r="D1084" s="17">
        <v>43010.503535995369</v>
      </c>
      <c r="E1084" s="23">
        <v>43011.715825925923</v>
      </c>
      <c r="F1084" s="13" t="s">
        <v>302</v>
      </c>
      <c r="G1084" s="25">
        <v>350</v>
      </c>
      <c r="H1084" s="12" t="s">
        <v>114</v>
      </c>
      <c r="I1084" s="12" t="s">
        <v>75</v>
      </c>
      <c r="J1084" s="37">
        <f>INDEX('Bảng Giá'!$C$3:$H$18,MATCH('Raw Data'!P1084,'Bảng Giá'!$B$3:$B$18,0),MATCH('Raw Data'!M1084,'Bảng Giá'!$C$2:$H$2,0))</f>
        <v>13000</v>
      </c>
      <c r="K1084" s="12">
        <v>13100</v>
      </c>
      <c r="L1084" s="36">
        <f t="shared" si="96"/>
        <v>1.2122899305541068</v>
      </c>
      <c r="M1084" t="str">
        <f>'References data'!H1085</f>
        <v>Nội Tỉnh</v>
      </c>
      <c r="N1084">
        <f t="shared" si="97"/>
        <v>0.35</v>
      </c>
      <c r="O1084">
        <f t="shared" si="98"/>
        <v>-100</v>
      </c>
      <c r="P1084" t="str">
        <f>IF(AND(N1084&gt;0,N1084&lt;=0.05),'Bảng Giá'!$B$3,IF(AND(N1084&lt;=0.1,N1084&gt;0.05),'Bảng Giá'!$B$4,IF(AND('Raw Data'!N1084&gt;0.1,'Raw Data'!N1084&lt;=0.25),'Bảng Giá'!$B$5,IF(AND('Raw Data'!N1084&gt;0.25,'Raw Data'!N1084&lt;=0.5),'Bảng Giá'!$B$6,IF(AND('Raw Data'!N1084&gt;0.5,'Raw Data'!N1084&lt;=1),'Bảng Giá'!$B$7,IF(AND('Raw Data'!N1084&gt;1,'Raw Data'!N1084&lt;=1.5),'Bảng Giá'!$B$8,IF(AND('Raw Data'!N1084&gt;1.5,'Raw Data'!N1084&lt;=2),'Bảng Giá'!$B$9,IF(AND('Raw Data'!N1084&gt;2,'Raw Data'!N1084&lt;=2.5),'Bảng Giá'!$B$10,IF(AND('Raw Data'!N1084&gt;2.5,'Raw Data'!N1084&lt;=3),'Bảng Giá'!$B$11,IF(AND('Raw Data'!N1084&gt;3,'Raw Data'!N1084&lt;=3.5),'Bảng Giá'!$B$12,IF(AND('Raw Data'!N1084&gt;3.5,'Raw Data'!N1084&lt;=4),'Bảng Giá'!$B$13,IF(AND('Raw Data'!N1084&gt;4,'Raw Data'!N1084&lt;=4.5),'Bảng Giá'!$B$14,IF(AND('Raw Data'!N1084&gt;4.5,'Raw Data'!N1084&lt;=5),'Bảng Giá'!$B$15,IF(AND('Raw Data'!N1084&gt;5,'Raw Data'!N1084&lt;=5.5),'Bảng Giá'!$B$16,IF(AND('Raw Data'!N1084&gt;5.5,'Raw Data'!N1084&lt;=6),'Bảng Giá'!$B$17,'Bảng Giá'!$B$18)))))))))))))))</f>
        <v>0.25&lt;x&lt;=0.5</v>
      </c>
      <c r="Q1084" s="48">
        <f t="shared" si="99"/>
        <v>-7.6335877862595417E-3</v>
      </c>
      <c r="R1084">
        <f t="shared" si="100"/>
        <v>15600</v>
      </c>
      <c r="S1084">
        <f t="shared" si="101"/>
        <v>2500</v>
      </c>
    </row>
    <row r="1085" spans="1:19" x14ac:dyDescent="0.25">
      <c r="A1085" s="12">
        <v>1084</v>
      </c>
      <c r="B1085" s="12" t="s">
        <v>293</v>
      </c>
      <c r="C1085" s="18">
        <v>85168640</v>
      </c>
      <c r="D1085" s="17">
        <v>43010.503549803238</v>
      </c>
      <c r="E1085" s="23">
        <v>43011.841226620367</v>
      </c>
      <c r="F1085" s="13" t="s">
        <v>302</v>
      </c>
      <c r="G1085" s="25">
        <v>200</v>
      </c>
      <c r="H1085" s="12" t="s">
        <v>114</v>
      </c>
      <c r="I1085" s="12" t="s">
        <v>88</v>
      </c>
      <c r="J1085" s="37">
        <f>INDEX('Bảng Giá'!$C$3:$H$18,MATCH('Raw Data'!P1085,'Bảng Giá'!$B$3:$B$18,0),MATCH('Raw Data'!M1085,'Bảng Giá'!$C$2:$H$2,0))</f>
        <v>13000</v>
      </c>
      <c r="K1085" s="12">
        <v>13100</v>
      </c>
      <c r="L1085" s="36">
        <f t="shared" si="96"/>
        <v>1.3376768171292497</v>
      </c>
      <c r="M1085" t="str">
        <f>'References data'!H1086</f>
        <v>Nội Tỉnh</v>
      </c>
      <c r="N1085">
        <f t="shared" si="97"/>
        <v>0.2</v>
      </c>
      <c r="O1085">
        <f t="shared" si="98"/>
        <v>-100</v>
      </c>
      <c r="P1085" t="str">
        <f>IF(AND(N1085&gt;0,N1085&lt;=0.05),'Bảng Giá'!$B$3,IF(AND(N1085&lt;=0.1,N1085&gt;0.05),'Bảng Giá'!$B$4,IF(AND('Raw Data'!N1085&gt;0.1,'Raw Data'!N1085&lt;=0.25),'Bảng Giá'!$B$5,IF(AND('Raw Data'!N1085&gt;0.25,'Raw Data'!N1085&lt;=0.5),'Bảng Giá'!$B$6,IF(AND('Raw Data'!N1085&gt;0.5,'Raw Data'!N1085&lt;=1),'Bảng Giá'!$B$7,IF(AND('Raw Data'!N1085&gt;1,'Raw Data'!N1085&lt;=1.5),'Bảng Giá'!$B$8,IF(AND('Raw Data'!N1085&gt;1.5,'Raw Data'!N1085&lt;=2),'Bảng Giá'!$B$9,IF(AND('Raw Data'!N1085&gt;2,'Raw Data'!N1085&lt;=2.5),'Bảng Giá'!$B$10,IF(AND('Raw Data'!N1085&gt;2.5,'Raw Data'!N1085&lt;=3),'Bảng Giá'!$B$11,IF(AND('Raw Data'!N1085&gt;3,'Raw Data'!N1085&lt;=3.5),'Bảng Giá'!$B$12,IF(AND('Raw Data'!N1085&gt;3.5,'Raw Data'!N1085&lt;=4),'Bảng Giá'!$B$13,IF(AND('Raw Data'!N1085&gt;4,'Raw Data'!N1085&lt;=4.5),'Bảng Giá'!$B$14,IF(AND('Raw Data'!N1085&gt;4.5,'Raw Data'!N1085&lt;=5),'Bảng Giá'!$B$15,IF(AND('Raw Data'!N1085&gt;5,'Raw Data'!N1085&lt;=5.5),'Bảng Giá'!$B$16,IF(AND('Raw Data'!N1085&gt;5.5,'Raw Data'!N1085&lt;=6),'Bảng Giá'!$B$17,'Bảng Giá'!$B$18)))))))))))))))</f>
        <v>0.1&lt;x&lt;=0.25</v>
      </c>
      <c r="Q1085" s="48">
        <f t="shared" si="99"/>
        <v>-7.6335877862595417E-3</v>
      </c>
      <c r="R1085">
        <f t="shared" si="100"/>
        <v>15600</v>
      </c>
      <c r="S1085">
        <f t="shared" si="101"/>
        <v>2500</v>
      </c>
    </row>
    <row r="1086" spans="1:19" x14ac:dyDescent="0.25">
      <c r="A1086" s="12">
        <v>1085</v>
      </c>
      <c r="B1086" s="12" t="s">
        <v>293</v>
      </c>
      <c r="C1086" s="18">
        <v>31677136908884</v>
      </c>
      <c r="D1086" s="17">
        <v>43015.484336030095</v>
      </c>
      <c r="E1086" s="23">
        <v>43018.543271527778</v>
      </c>
      <c r="F1086" s="13" t="s">
        <v>302</v>
      </c>
      <c r="G1086" s="25">
        <v>200</v>
      </c>
      <c r="H1086" s="12" t="s">
        <v>114</v>
      </c>
      <c r="I1086" s="12" t="s">
        <v>504</v>
      </c>
      <c r="J1086" s="37">
        <f>INDEX('Bảng Giá'!$C$3:$H$18,MATCH('Raw Data'!P1086,'Bảng Giá'!$B$3:$B$18,0),MATCH('Raw Data'!M1086,'Bảng Giá'!$C$2:$H$2,0))</f>
        <v>13000</v>
      </c>
      <c r="K1086" s="12">
        <v>13100</v>
      </c>
      <c r="L1086" s="36">
        <f t="shared" si="96"/>
        <v>3.0589354976837058</v>
      </c>
      <c r="M1086" t="str">
        <f>'References data'!H1087</f>
        <v>Nội Tỉnh</v>
      </c>
      <c r="N1086">
        <f t="shared" si="97"/>
        <v>0.2</v>
      </c>
      <c r="O1086">
        <f t="shared" si="98"/>
        <v>-100</v>
      </c>
      <c r="P1086" t="str">
        <f>IF(AND(N1086&gt;0,N1086&lt;=0.05),'Bảng Giá'!$B$3,IF(AND(N1086&lt;=0.1,N1086&gt;0.05),'Bảng Giá'!$B$4,IF(AND('Raw Data'!N1086&gt;0.1,'Raw Data'!N1086&lt;=0.25),'Bảng Giá'!$B$5,IF(AND('Raw Data'!N1086&gt;0.25,'Raw Data'!N1086&lt;=0.5),'Bảng Giá'!$B$6,IF(AND('Raw Data'!N1086&gt;0.5,'Raw Data'!N1086&lt;=1),'Bảng Giá'!$B$7,IF(AND('Raw Data'!N1086&gt;1,'Raw Data'!N1086&lt;=1.5),'Bảng Giá'!$B$8,IF(AND('Raw Data'!N1086&gt;1.5,'Raw Data'!N1086&lt;=2),'Bảng Giá'!$B$9,IF(AND('Raw Data'!N1086&gt;2,'Raw Data'!N1086&lt;=2.5),'Bảng Giá'!$B$10,IF(AND('Raw Data'!N1086&gt;2.5,'Raw Data'!N1086&lt;=3),'Bảng Giá'!$B$11,IF(AND('Raw Data'!N1086&gt;3,'Raw Data'!N1086&lt;=3.5),'Bảng Giá'!$B$12,IF(AND('Raw Data'!N1086&gt;3.5,'Raw Data'!N1086&lt;=4),'Bảng Giá'!$B$13,IF(AND('Raw Data'!N1086&gt;4,'Raw Data'!N1086&lt;=4.5),'Bảng Giá'!$B$14,IF(AND('Raw Data'!N1086&gt;4.5,'Raw Data'!N1086&lt;=5),'Bảng Giá'!$B$15,IF(AND('Raw Data'!N1086&gt;5,'Raw Data'!N1086&lt;=5.5),'Bảng Giá'!$B$16,IF(AND('Raw Data'!N1086&gt;5.5,'Raw Data'!N1086&lt;=6),'Bảng Giá'!$B$17,'Bảng Giá'!$B$18)))))))))))))))</f>
        <v>0.1&lt;x&lt;=0.25</v>
      </c>
      <c r="Q1086" s="48">
        <f t="shared" si="99"/>
        <v>-7.6335877862595417E-3</v>
      </c>
      <c r="R1086">
        <f t="shared" si="100"/>
        <v>15600</v>
      </c>
      <c r="S1086">
        <f t="shared" si="101"/>
        <v>2500</v>
      </c>
    </row>
    <row r="1087" spans="1:19" x14ac:dyDescent="0.25">
      <c r="A1087" s="12">
        <v>1086</v>
      </c>
      <c r="B1087" s="12" t="s">
        <v>293</v>
      </c>
      <c r="C1087" s="18">
        <v>62655286</v>
      </c>
      <c r="D1087" s="17">
        <v>43010.503456979168</v>
      </c>
      <c r="E1087" s="23">
        <v>43011.746555092592</v>
      </c>
      <c r="F1087" s="12" t="s">
        <v>321</v>
      </c>
      <c r="G1087" s="25">
        <v>500</v>
      </c>
      <c r="H1087" s="12" t="s">
        <v>114</v>
      </c>
      <c r="I1087" s="12" t="s">
        <v>116</v>
      </c>
      <c r="J1087" s="37">
        <f>INDEX('Bảng Giá'!$C$3:$H$18,MATCH('Raw Data'!P1087,'Bảng Giá'!$B$3:$B$18,0),MATCH('Raw Data'!M1087,'Bảng Giá'!$C$2:$H$2,0))</f>
        <v>13000</v>
      </c>
      <c r="K1087" s="12">
        <v>14100</v>
      </c>
      <c r="L1087" s="36">
        <f t="shared" si="96"/>
        <v>1.2430981134239119</v>
      </c>
      <c r="M1087" t="str">
        <f>'References data'!H1088</f>
        <v>Nội Tỉnh</v>
      </c>
      <c r="N1087">
        <f t="shared" si="97"/>
        <v>0.5</v>
      </c>
      <c r="O1087">
        <f t="shared" si="98"/>
        <v>-1100</v>
      </c>
      <c r="P1087" t="str">
        <f>IF(AND(N1087&gt;0,N1087&lt;=0.05),'Bảng Giá'!$B$3,IF(AND(N1087&lt;=0.1,N1087&gt;0.05),'Bảng Giá'!$B$4,IF(AND('Raw Data'!N1087&gt;0.1,'Raw Data'!N1087&lt;=0.25),'Bảng Giá'!$B$5,IF(AND('Raw Data'!N1087&gt;0.25,'Raw Data'!N1087&lt;=0.5),'Bảng Giá'!$B$6,IF(AND('Raw Data'!N1087&gt;0.5,'Raw Data'!N1087&lt;=1),'Bảng Giá'!$B$7,IF(AND('Raw Data'!N1087&gt;1,'Raw Data'!N1087&lt;=1.5),'Bảng Giá'!$B$8,IF(AND('Raw Data'!N1087&gt;1.5,'Raw Data'!N1087&lt;=2),'Bảng Giá'!$B$9,IF(AND('Raw Data'!N1087&gt;2,'Raw Data'!N1087&lt;=2.5),'Bảng Giá'!$B$10,IF(AND('Raw Data'!N1087&gt;2.5,'Raw Data'!N1087&lt;=3),'Bảng Giá'!$B$11,IF(AND('Raw Data'!N1087&gt;3,'Raw Data'!N1087&lt;=3.5),'Bảng Giá'!$B$12,IF(AND('Raw Data'!N1087&gt;3.5,'Raw Data'!N1087&lt;=4),'Bảng Giá'!$B$13,IF(AND('Raw Data'!N1087&gt;4,'Raw Data'!N1087&lt;=4.5),'Bảng Giá'!$B$14,IF(AND('Raw Data'!N1087&gt;4.5,'Raw Data'!N1087&lt;=5),'Bảng Giá'!$B$15,IF(AND('Raw Data'!N1087&gt;5,'Raw Data'!N1087&lt;=5.5),'Bảng Giá'!$B$16,IF(AND('Raw Data'!N1087&gt;5.5,'Raw Data'!N1087&lt;=6),'Bảng Giá'!$B$17,'Bảng Giá'!$B$18)))))))))))))))</f>
        <v>0.25&lt;x&lt;=0.5</v>
      </c>
      <c r="Q1087" s="48">
        <f t="shared" si="99"/>
        <v>-7.8014184397163122E-2</v>
      </c>
      <c r="R1087">
        <f t="shared" si="100"/>
        <v>15600</v>
      </c>
      <c r="S1087">
        <f t="shared" si="101"/>
        <v>1500</v>
      </c>
    </row>
    <row r="1088" spans="1:19" x14ac:dyDescent="0.25">
      <c r="A1088" s="12">
        <v>1087</v>
      </c>
      <c r="B1088" s="12" t="s">
        <v>293</v>
      </c>
      <c r="C1088" s="18">
        <v>31677136896092</v>
      </c>
      <c r="D1088" s="17">
        <v>43012.590028009261</v>
      </c>
      <c r="E1088" s="23">
        <v>43014.513611226852</v>
      </c>
      <c r="F1088" s="13" t="s">
        <v>302</v>
      </c>
      <c r="G1088" s="25">
        <v>210</v>
      </c>
      <c r="H1088" s="12" t="s">
        <v>114</v>
      </c>
      <c r="I1088" s="12" t="s">
        <v>508</v>
      </c>
      <c r="J1088" s="37">
        <f>INDEX('Bảng Giá'!$C$3:$H$18,MATCH('Raw Data'!P1088,'Bảng Giá'!$B$3:$B$18,0),MATCH('Raw Data'!M1088,'Bảng Giá'!$C$2:$H$2,0))</f>
        <v>13000</v>
      </c>
      <c r="K1088" s="12">
        <v>13100</v>
      </c>
      <c r="L1088" s="36">
        <f t="shared" si="96"/>
        <v>1.9235832175909309</v>
      </c>
      <c r="M1088" t="str">
        <f>'References data'!H1089</f>
        <v>Nội Tỉnh</v>
      </c>
      <c r="N1088">
        <f t="shared" si="97"/>
        <v>0.21</v>
      </c>
      <c r="O1088">
        <f t="shared" si="98"/>
        <v>-100</v>
      </c>
      <c r="P1088" t="str">
        <f>IF(AND(N1088&gt;0,N1088&lt;=0.05),'Bảng Giá'!$B$3,IF(AND(N1088&lt;=0.1,N1088&gt;0.05),'Bảng Giá'!$B$4,IF(AND('Raw Data'!N1088&gt;0.1,'Raw Data'!N1088&lt;=0.25),'Bảng Giá'!$B$5,IF(AND('Raw Data'!N1088&gt;0.25,'Raw Data'!N1088&lt;=0.5),'Bảng Giá'!$B$6,IF(AND('Raw Data'!N1088&gt;0.5,'Raw Data'!N1088&lt;=1),'Bảng Giá'!$B$7,IF(AND('Raw Data'!N1088&gt;1,'Raw Data'!N1088&lt;=1.5),'Bảng Giá'!$B$8,IF(AND('Raw Data'!N1088&gt;1.5,'Raw Data'!N1088&lt;=2),'Bảng Giá'!$B$9,IF(AND('Raw Data'!N1088&gt;2,'Raw Data'!N1088&lt;=2.5),'Bảng Giá'!$B$10,IF(AND('Raw Data'!N1088&gt;2.5,'Raw Data'!N1088&lt;=3),'Bảng Giá'!$B$11,IF(AND('Raw Data'!N1088&gt;3,'Raw Data'!N1088&lt;=3.5),'Bảng Giá'!$B$12,IF(AND('Raw Data'!N1088&gt;3.5,'Raw Data'!N1088&lt;=4),'Bảng Giá'!$B$13,IF(AND('Raw Data'!N1088&gt;4,'Raw Data'!N1088&lt;=4.5),'Bảng Giá'!$B$14,IF(AND('Raw Data'!N1088&gt;4.5,'Raw Data'!N1088&lt;=5),'Bảng Giá'!$B$15,IF(AND('Raw Data'!N1088&gt;5,'Raw Data'!N1088&lt;=5.5),'Bảng Giá'!$B$16,IF(AND('Raw Data'!N1088&gt;5.5,'Raw Data'!N1088&lt;=6),'Bảng Giá'!$B$17,'Bảng Giá'!$B$18)))))))))))))))</f>
        <v>0.1&lt;x&lt;=0.25</v>
      </c>
      <c r="Q1088" s="48">
        <f t="shared" si="99"/>
        <v>-7.6335877862595417E-3</v>
      </c>
      <c r="R1088">
        <f t="shared" si="100"/>
        <v>15600</v>
      </c>
      <c r="S1088">
        <f t="shared" si="101"/>
        <v>2500</v>
      </c>
    </row>
    <row r="1089" spans="1:19" x14ac:dyDescent="0.25">
      <c r="A1089" s="12">
        <v>1088</v>
      </c>
      <c r="B1089" s="12" t="s">
        <v>293</v>
      </c>
      <c r="C1089" s="18">
        <v>31677136898611</v>
      </c>
      <c r="D1089" s="17">
        <v>43009.653525196758</v>
      </c>
      <c r="E1089" s="23">
        <v>43012.769639733793</v>
      </c>
      <c r="F1089" s="13" t="s">
        <v>302</v>
      </c>
      <c r="G1089" s="25">
        <v>200</v>
      </c>
      <c r="H1089" s="12" t="s">
        <v>114</v>
      </c>
      <c r="I1089" s="12" t="s">
        <v>160</v>
      </c>
      <c r="J1089" s="37">
        <f>INDEX('Bảng Giá'!$C$3:$H$18,MATCH('Raw Data'!P1089,'Bảng Giá'!$B$3:$B$18,0),MATCH('Raw Data'!M1089,'Bảng Giá'!$C$2:$H$2,0))</f>
        <v>13000</v>
      </c>
      <c r="K1089" s="12">
        <v>13100</v>
      </c>
      <c r="L1089" s="36">
        <f t="shared" si="96"/>
        <v>3.1161145370351733</v>
      </c>
      <c r="M1089" t="str">
        <f>'References data'!H1090</f>
        <v>Nội Tỉnh</v>
      </c>
      <c r="N1089">
        <f t="shared" si="97"/>
        <v>0.2</v>
      </c>
      <c r="O1089">
        <f t="shared" si="98"/>
        <v>-100</v>
      </c>
      <c r="P1089" t="str">
        <f>IF(AND(N1089&gt;0,N1089&lt;=0.05),'Bảng Giá'!$B$3,IF(AND(N1089&lt;=0.1,N1089&gt;0.05),'Bảng Giá'!$B$4,IF(AND('Raw Data'!N1089&gt;0.1,'Raw Data'!N1089&lt;=0.25),'Bảng Giá'!$B$5,IF(AND('Raw Data'!N1089&gt;0.25,'Raw Data'!N1089&lt;=0.5),'Bảng Giá'!$B$6,IF(AND('Raw Data'!N1089&gt;0.5,'Raw Data'!N1089&lt;=1),'Bảng Giá'!$B$7,IF(AND('Raw Data'!N1089&gt;1,'Raw Data'!N1089&lt;=1.5),'Bảng Giá'!$B$8,IF(AND('Raw Data'!N1089&gt;1.5,'Raw Data'!N1089&lt;=2),'Bảng Giá'!$B$9,IF(AND('Raw Data'!N1089&gt;2,'Raw Data'!N1089&lt;=2.5),'Bảng Giá'!$B$10,IF(AND('Raw Data'!N1089&gt;2.5,'Raw Data'!N1089&lt;=3),'Bảng Giá'!$B$11,IF(AND('Raw Data'!N1089&gt;3,'Raw Data'!N1089&lt;=3.5),'Bảng Giá'!$B$12,IF(AND('Raw Data'!N1089&gt;3.5,'Raw Data'!N1089&lt;=4),'Bảng Giá'!$B$13,IF(AND('Raw Data'!N1089&gt;4,'Raw Data'!N1089&lt;=4.5),'Bảng Giá'!$B$14,IF(AND('Raw Data'!N1089&gt;4.5,'Raw Data'!N1089&lt;=5),'Bảng Giá'!$B$15,IF(AND('Raw Data'!N1089&gt;5,'Raw Data'!N1089&lt;=5.5),'Bảng Giá'!$B$16,IF(AND('Raw Data'!N1089&gt;5.5,'Raw Data'!N1089&lt;=6),'Bảng Giá'!$B$17,'Bảng Giá'!$B$18)))))))))))))))</f>
        <v>0.1&lt;x&lt;=0.25</v>
      </c>
      <c r="Q1089" s="48">
        <f t="shared" si="99"/>
        <v>-7.6335877862595417E-3</v>
      </c>
      <c r="R1089">
        <f t="shared" si="100"/>
        <v>15600</v>
      </c>
      <c r="S1089">
        <f t="shared" si="101"/>
        <v>2500</v>
      </c>
    </row>
    <row r="1090" spans="1:19" x14ac:dyDescent="0.25">
      <c r="A1090" s="12">
        <v>1089</v>
      </c>
      <c r="B1090" s="12" t="s">
        <v>293</v>
      </c>
      <c r="C1090" s="18">
        <v>46045928</v>
      </c>
      <c r="D1090" s="17">
        <v>43009.743653668978</v>
      </c>
      <c r="E1090" s="23">
        <v>43010.796792939815</v>
      </c>
      <c r="F1090" s="13" t="s">
        <v>302</v>
      </c>
      <c r="G1090" s="25">
        <v>3020</v>
      </c>
      <c r="H1090" s="12" t="s">
        <v>114</v>
      </c>
      <c r="I1090" s="12" t="s">
        <v>294</v>
      </c>
      <c r="J1090" s="37">
        <f>INDEX('Bảng Giá'!$C$3:$H$18,MATCH('Raw Data'!P1090,'Bảng Giá'!$B$3:$B$18,0),MATCH('Raw Data'!M1090,'Bảng Giá'!$C$2:$H$2,0))</f>
        <v>19000</v>
      </c>
      <c r="K1090" s="12">
        <v>19200</v>
      </c>
      <c r="L1090" s="36">
        <f t="shared" si="96"/>
        <v>1.0531392708362546</v>
      </c>
      <c r="M1090" t="str">
        <f>'References data'!H1091</f>
        <v>Nội Tỉnh</v>
      </c>
      <c r="N1090">
        <f t="shared" si="97"/>
        <v>3.02</v>
      </c>
      <c r="O1090">
        <f t="shared" si="98"/>
        <v>-200</v>
      </c>
      <c r="P1090" t="str">
        <f>IF(AND(N1090&gt;0,N1090&lt;=0.05),'Bảng Giá'!$B$3,IF(AND(N1090&lt;=0.1,N1090&gt;0.05),'Bảng Giá'!$B$4,IF(AND('Raw Data'!N1090&gt;0.1,'Raw Data'!N1090&lt;=0.25),'Bảng Giá'!$B$5,IF(AND('Raw Data'!N1090&gt;0.25,'Raw Data'!N1090&lt;=0.5),'Bảng Giá'!$B$6,IF(AND('Raw Data'!N1090&gt;0.5,'Raw Data'!N1090&lt;=1),'Bảng Giá'!$B$7,IF(AND('Raw Data'!N1090&gt;1,'Raw Data'!N1090&lt;=1.5),'Bảng Giá'!$B$8,IF(AND('Raw Data'!N1090&gt;1.5,'Raw Data'!N1090&lt;=2),'Bảng Giá'!$B$9,IF(AND('Raw Data'!N1090&gt;2,'Raw Data'!N1090&lt;=2.5),'Bảng Giá'!$B$10,IF(AND('Raw Data'!N1090&gt;2.5,'Raw Data'!N1090&lt;=3),'Bảng Giá'!$B$11,IF(AND('Raw Data'!N1090&gt;3,'Raw Data'!N1090&lt;=3.5),'Bảng Giá'!$B$12,IF(AND('Raw Data'!N1090&gt;3.5,'Raw Data'!N1090&lt;=4),'Bảng Giá'!$B$13,IF(AND('Raw Data'!N1090&gt;4,'Raw Data'!N1090&lt;=4.5),'Bảng Giá'!$B$14,IF(AND('Raw Data'!N1090&gt;4.5,'Raw Data'!N1090&lt;=5),'Bảng Giá'!$B$15,IF(AND('Raw Data'!N1090&gt;5,'Raw Data'!N1090&lt;=5.5),'Bảng Giá'!$B$16,IF(AND('Raw Data'!N1090&gt;5.5,'Raw Data'!N1090&lt;=6),'Bảng Giá'!$B$17,'Bảng Giá'!$B$18)))))))))))))))</f>
        <v>3&lt;x&lt;=3.5</v>
      </c>
      <c r="Q1090" s="48">
        <f t="shared" si="99"/>
        <v>-1.0416666666666666E-2</v>
      </c>
      <c r="R1090">
        <f t="shared" si="100"/>
        <v>22800</v>
      </c>
      <c r="S1090">
        <f t="shared" si="101"/>
        <v>3600</v>
      </c>
    </row>
    <row r="1091" spans="1:19" x14ac:dyDescent="0.25">
      <c r="A1091" s="12">
        <v>1090</v>
      </c>
      <c r="B1091" s="12" t="s">
        <v>293</v>
      </c>
      <c r="C1091" s="18">
        <v>31677136898757</v>
      </c>
      <c r="D1091" s="17">
        <v>43010.479233368053</v>
      </c>
      <c r="E1091" s="23">
        <v>43011.645566585648</v>
      </c>
      <c r="F1091" s="13" t="s">
        <v>302</v>
      </c>
      <c r="G1091" s="25">
        <v>850</v>
      </c>
      <c r="H1091" s="12" t="s">
        <v>114</v>
      </c>
      <c r="I1091" s="12" t="s">
        <v>506</v>
      </c>
      <c r="J1091" s="37">
        <f>INDEX('Bảng Giá'!$C$3:$H$18,MATCH('Raw Data'!P1091,'Bảng Giá'!$B$3:$B$18,0),MATCH('Raw Data'!M1091,'Bảng Giá'!$C$2:$H$2,0))</f>
        <v>14000</v>
      </c>
      <c r="K1091" s="12">
        <v>14100</v>
      </c>
      <c r="L1091" s="36">
        <f t="shared" ref="L1091:L1154" si="102">E1091-D1091</f>
        <v>1.1663332175958203</v>
      </c>
      <c r="M1091" t="str">
        <f>'References data'!H1092</f>
        <v>Nội Tỉnh</v>
      </c>
      <c r="N1091">
        <f t="shared" ref="N1091:N1154" si="103">G1091/1000</f>
        <v>0.85</v>
      </c>
      <c r="O1091">
        <f t="shared" ref="O1091:O1154" si="104">J1091-K1091</f>
        <v>-100</v>
      </c>
      <c r="P1091" t="str">
        <f>IF(AND(N1091&gt;0,N1091&lt;=0.05),'Bảng Giá'!$B$3,IF(AND(N1091&lt;=0.1,N1091&gt;0.05),'Bảng Giá'!$B$4,IF(AND('Raw Data'!N1091&gt;0.1,'Raw Data'!N1091&lt;=0.25),'Bảng Giá'!$B$5,IF(AND('Raw Data'!N1091&gt;0.25,'Raw Data'!N1091&lt;=0.5),'Bảng Giá'!$B$6,IF(AND('Raw Data'!N1091&gt;0.5,'Raw Data'!N1091&lt;=1),'Bảng Giá'!$B$7,IF(AND('Raw Data'!N1091&gt;1,'Raw Data'!N1091&lt;=1.5),'Bảng Giá'!$B$8,IF(AND('Raw Data'!N1091&gt;1.5,'Raw Data'!N1091&lt;=2),'Bảng Giá'!$B$9,IF(AND('Raw Data'!N1091&gt;2,'Raw Data'!N1091&lt;=2.5),'Bảng Giá'!$B$10,IF(AND('Raw Data'!N1091&gt;2.5,'Raw Data'!N1091&lt;=3),'Bảng Giá'!$B$11,IF(AND('Raw Data'!N1091&gt;3,'Raw Data'!N1091&lt;=3.5),'Bảng Giá'!$B$12,IF(AND('Raw Data'!N1091&gt;3.5,'Raw Data'!N1091&lt;=4),'Bảng Giá'!$B$13,IF(AND('Raw Data'!N1091&gt;4,'Raw Data'!N1091&lt;=4.5),'Bảng Giá'!$B$14,IF(AND('Raw Data'!N1091&gt;4.5,'Raw Data'!N1091&lt;=5),'Bảng Giá'!$B$15,IF(AND('Raw Data'!N1091&gt;5,'Raw Data'!N1091&lt;=5.5),'Bảng Giá'!$B$16,IF(AND('Raw Data'!N1091&gt;5.5,'Raw Data'!N1091&lt;=6),'Bảng Giá'!$B$17,'Bảng Giá'!$B$18)))))))))))))))</f>
        <v>0.5&lt;x&lt;=1</v>
      </c>
      <c r="Q1091" s="48">
        <f t="shared" ref="Q1091:Q1154" si="105">O1091/K1091</f>
        <v>-7.0921985815602835E-3</v>
      </c>
      <c r="R1091">
        <f t="shared" ref="R1091:R1154" si="106">J1091+(J1091*0.2)</f>
        <v>16800</v>
      </c>
      <c r="S1091">
        <f t="shared" ref="S1091:S1154" si="107">R1091-K1091</f>
        <v>2700</v>
      </c>
    </row>
    <row r="1092" spans="1:19" x14ac:dyDescent="0.25">
      <c r="A1092" s="12">
        <v>1091</v>
      </c>
      <c r="B1092" s="12" t="s">
        <v>293</v>
      </c>
      <c r="C1092" s="18">
        <v>31676000441345</v>
      </c>
      <c r="D1092" s="17">
        <v>43009.471272650466</v>
      </c>
      <c r="E1092" s="23">
        <v>43011.743655289349</v>
      </c>
      <c r="F1092" s="13" t="s">
        <v>302</v>
      </c>
      <c r="G1092" s="25">
        <v>500</v>
      </c>
      <c r="H1092" s="12" t="s">
        <v>114</v>
      </c>
      <c r="I1092" s="12" t="s">
        <v>507</v>
      </c>
      <c r="J1092" s="37">
        <f>INDEX('Bảng Giá'!$C$3:$H$18,MATCH('Raw Data'!P1092,'Bảng Giá'!$B$3:$B$18,0),MATCH('Raw Data'!M1092,'Bảng Giá'!$C$2:$H$2,0))</f>
        <v>13000</v>
      </c>
      <c r="K1092" s="12">
        <v>14100</v>
      </c>
      <c r="L1092" s="36">
        <f t="shared" si="102"/>
        <v>2.2723826388828456</v>
      </c>
      <c r="M1092" t="str">
        <f>'References data'!H1093</f>
        <v>Nội Tỉnh</v>
      </c>
      <c r="N1092">
        <f t="shared" si="103"/>
        <v>0.5</v>
      </c>
      <c r="O1092">
        <f t="shared" si="104"/>
        <v>-1100</v>
      </c>
      <c r="P1092" t="str">
        <f>IF(AND(N1092&gt;0,N1092&lt;=0.05),'Bảng Giá'!$B$3,IF(AND(N1092&lt;=0.1,N1092&gt;0.05),'Bảng Giá'!$B$4,IF(AND('Raw Data'!N1092&gt;0.1,'Raw Data'!N1092&lt;=0.25),'Bảng Giá'!$B$5,IF(AND('Raw Data'!N1092&gt;0.25,'Raw Data'!N1092&lt;=0.5),'Bảng Giá'!$B$6,IF(AND('Raw Data'!N1092&gt;0.5,'Raw Data'!N1092&lt;=1),'Bảng Giá'!$B$7,IF(AND('Raw Data'!N1092&gt;1,'Raw Data'!N1092&lt;=1.5),'Bảng Giá'!$B$8,IF(AND('Raw Data'!N1092&gt;1.5,'Raw Data'!N1092&lt;=2),'Bảng Giá'!$B$9,IF(AND('Raw Data'!N1092&gt;2,'Raw Data'!N1092&lt;=2.5),'Bảng Giá'!$B$10,IF(AND('Raw Data'!N1092&gt;2.5,'Raw Data'!N1092&lt;=3),'Bảng Giá'!$B$11,IF(AND('Raw Data'!N1092&gt;3,'Raw Data'!N1092&lt;=3.5),'Bảng Giá'!$B$12,IF(AND('Raw Data'!N1092&gt;3.5,'Raw Data'!N1092&lt;=4),'Bảng Giá'!$B$13,IF(AND('Raw Data'!N1092&gt;4,'Raw Data'!N1092&lt;=4.5),'Bảng Giá'!$B$14,IF(AND('Raw Data'!N1092&gt;4.5,'Raw Data'!N1092&lt;=5),'Bảng Giá'!$B$15,IF(AND('Raw Data'!N1092&gt;5,'Raw Data'!N1092&lt;=5.5),'Bảng Giá'!$B$16,IF(AND('Raw Data'!N1092&gt;5.5,'Raw Data'!N1092&lt;=6),'Bảng Giá'!$B$17,'Bảng Giá'!$B$18)))))))))))))))</f>
        <v>0.25&lt;x&lt;=0.5</v>
      </c>
      <c r="Q1092" s="48">
        <f t="shared" si="105"/>
        <v>-7.8014184397163122E-2</v>
      </c>
      <c r="R1092">
        <f t="shared" si="106"/>
        <v>15600</v>
      </c>
      <c r="S1092">
        <f t="shared" si="107"/>
        <v>1500</v>
      </c>
    </row>
    <row r="1093" spans="1:19" x14ac:dyDescent="0.25">
      <c r="A1093" s="12">
        <v>1092</v>
      </c>
      <c r="B1093" s="12" t="s">
        <v>293</v>
      </c>
      <c r="C1093" s="18">
        <v>54749863</v>
      </c>
      <c r="D1093" s="17">
        <v>43009.743785069448</v>
      </c>
      <c r="E1093" s="23">
        <v>43010.756475428243</v>
      </c>
      <c r="F1093" s="13" t="s">
        <v>302</v>
      </c>
      <c r="G1093" s="25">
        <v>3310</v>
      </c>
      <c r="H1093" s="12" t="s">
        <v>114</v>
      </c>
      <c r="I1093" s="12" t="s">
        <v>297</v>
      </c>
      <c r="J1093" s="37">
        <f>INDEX('Bảng Giá'!$C$3:$H$18,MATCH('Raw Data'!P1093,'Bảng Giá'!$B$3:$B$18,0),MATCH('Raw Data'!M1093,'Bảng Giá'!$C$2:$H$2,0))</f>
        <v>19000</v>
      </c>
      <c r="K1093" s="12">
        <v>19200</v>
      </c>
      <c r="L1093" s="36">
        <f t="shared" si="102"/>
        <v>1.0126903587952256</v>
      </c>
      <c r="M1093" t="str">
        <f>'References data'!H1094</f>
        <v>Nội Tỉnh</v>
      </c>
      <c r="N1093">
        <f t="shared" si="103"/>
        <v>3.31</v>
      </c>
      <c r="O1093">
        <f t="shared" si="104"/>
        <v>-200</v>
      </c>
      <c r="P1093" t="str">
        <f>IF(AND(N1093&gt;0,N1093&lt;=0.05),'Bảng Giá'!$B$3,IF(AND(N1093&lt;=0.1,N1093&gt;0.05),'Bảng Giá'!$B$4,IF(AND('Raw Data'!N1093&gt;0.1,'Raw Data'!N1093&lt;=0.25),'Bảng Giá'!$B$5,IF(AND('Raw Data'!N1093&gt;0.25,'Raw Data'!N1093&lt;=0.5),'Bảng Giá'!$B$6,IF(AND('Raw Data'!N1093&gt;0.5,'Raw Data'!N1093&lt;=1),'Bảng Giá'!$B$7,IF(AND('Raw Data'!N1093&gt;1,'Raw Data'!N1093&lt;=1.5),'Bảng Giá'!$B$8,IF(AND('Raw Data'!N1093&gt;1.5,'Raw Data'!N1093&lt;=2),'Bảng Giá'!$B$9,IF(AND('Raw Data'!N1093&gt;2,'Raw Data'!N1093&lt;=2.5),'Bảng Giá'!$B$10,IF(AND('Raw Data'!N1093&gt;2.5,'Raw Data'!N1093&lt;=3),'Bảng Giá'!$B$11,IF(AND('Raw Data'!N1093&gt;3,'Raw Data'!N1093&lt;=3.5),'Bảng Giá'!$B$12,IF(AND('Raw Data'!N1093&gt;3.5,'Raw Data'!N1093&lt;=4),'Bảng Giá'!$B$13,IF(AND('Raw Data'!N1093&gt;4,'Raw Data'!N1093&lt;=4.5),'Bảng Giá'!$B$14,IF(AND('Raw Data'!N1093&gt;4.5,'Raw Data'!N1093&lt;=5),'Bảng Giá'!$B$15,IF(AND('Raw Data'!N1093&gt;5,'Raw Data'!N1093&lt;=5.5),'Bảng Giá'!$B$16,IF(AND('Raw Data'!N1093&gt;5.5,'Raw Data'!N1093&lt;=6),'Bảng Giá'!$B$17,'Bảng Giá'!$B$18)))))))))))))))</f>
        <v>3&lt;x&lt;=3.5</v>
      </c>
      <c r="Q1093" s="48">
        <f t="shared" si="105"/>
        <v>-1.0416666666666666E-2</v>
      </c>
      <c r="R1093">
        <f t="shared" si="106"/>
        <v>22800</v>
      </c>
      <c r="S1093">
        <f t="shared" si="107"/>
        <v>3600</v>
      </c>
    </row>
    <row r="1094" spans="1:19" x14ac:dyDescent="0.25">
      <c r="A1094" s="12">
        <v>1093</v>
      </c>
      <c r="B1094" s="12" t="s">
        <v>293</v>
      </c>
      <c r="C1094" s="18">
        <v>31677136898580</v>
      </c>
      <c r="D1094" s="17">
        <v>43010.51028440972</v>
      </c>
      <c r="E1094" s="23">
        <v>43011.740643368059</v>
      </c>
      <c r="F1094" s="13" t="s">
        <v>302</v>
      </c>
      <c r="G1094" s="25">
        <v>1700</v>
      </c>
      <c r="H1094" s="12" t="s">
        <v>114</v>
      </c>
      <c r="I1094" s="12" t="s">
        <v>510</v>
      </c>
      <c r="J1094" s="37">
        <f>INDEX('Bảng Giá'!$C$3:$H$18,MATCH('Raw Data'!P1094,'Bảng Giá'!$B$3:$B$18,0),MATCH('Raw Data'!M1094,'Bảng Giá'!$C$2:$H$2,0))</f>
        <v>16000</v>
      </c>
      <c r="K1094" s="12">
        <v>16200</v>
      </c>
      <c r="L1094" s="36">
        <f t="shared" si="102"/>
        <v>1.2303589583389112</v>
      </c>
      <c r="M1094" t="str">
        <f>'References data'!H1095</f>
        <v>Nội Tỉnh</v>
      </c>
      <c r="N1094">
        <f t="shared" si="103"/>
        <v>1.7</v>
      </c>
      <c r="O1094">
        <f t="shared" si="104"/>
        <v>-200</v>
      </c>
      <c r="P1094" t="str">
        <f>IF(AND(N1094&gt;0,N1094&lt;=0.05),'Bảng Giá'!$B$3,IF(AND(N1094&lt;=0.1,N1094&gt;0.05),'Bảng Giá'!$B$4,IF(AND('Raw Data'!N1094&gt;0.1,'Raw Data'!N1094&lt;=0.25),'Bảng Giá'!$B$5,IF(AND('Raw Data'!N1094&gt;0.25,'Raw Data'!N1094&lt;=0.5),'Bảng Giá'!$B$6,IF(AND('Raw Data'!N1094&gt;0.5,'Raw Data'!N1094&lt;=1),'Bảng Giá'!$B$7,IF(AND('Raw Data'!N1094&gt;1,'Raw Data'!N1094&lt;=1.5),'Bảng Giá'!$B$8,IF(AND('Raw Data'!N1094&gt;1.5,'Raw Data'!N1094&lt;=2),'Bảng Giá'!$B$9,IF(AND('Raw Data'!N1094&gt;2,'Raw Data'!N1094&lt;=2.5),'Bảng Giá'!$B$10,IF(AND('Raw Data'!N1094&gt;2.5,'Raw Data'!N1094&lt;=3),'Bảng Giá'!$B$11,IF(AND('Raw Data'!N1094&gt;3,'Raw Data'!N1094&lt;=3.5),'Bảng Giá'!$B$12,IF(AND('Raw Data'!N1094&gt;3.5,'Raw Data'!N1094&lt;=4),'Bảng Giá'!$B$13,IF(AND('Raw Data'!N1094&gt;4,'Raw Data'!N1094&lt;=4.5),'Bảng Giá'!$B$14,IF(AND('Raw Data'!N1094&gt;4.5,'Raw Data'!N1094&lt;=5),'Bảng Giá'!$B$15,IF(AND('Raw Data'!N1094&gt;5,'Raw Data'!N1094&lt;=5.5),'Bảng Giá'!$B$16,IF(AND('Raw Data'!N1094&gt;5.5,'Raw Data'!N1094&lt;=6),'Bảng Giá'!$B$17,'Bảng Giá'!$B$18)))))))))))))))</f>
        <v>1.5&lt;x&lt;=2</v>
      </c>
      <c r="Q1094" s="48">
        <f t="shared" si="105"/>
        <v>-1.2345679012345678E-2</v>
      </c>
      <c r="R1094">
        <f t="shared" si="106"/>
        <v>19200</v>
      </c>
      <c r="S1094">
        <f t="shared" si="107"/>
        <v>3000</v>
      </c>
    </row>
    <row r="1095" spans="1:19" x14ac:dyDescent="0.25">
      <c r="A1095" s="12">
        <v>1094</v>
      </c>
      <c r="B1095" s="12" t="s">
        <v>293</v>
      </c>
      <c r="C1095" s="18">
        <v>31677136899652</v>
      </c>
      <c r="D1095" s="17">
        <v>43010.479222916663</v>
      </c>
      <c r="E1095" s="23">
        <v>43011.768916354165</v>
      </c>
      <c r="F1095" s="13" t="s">
        <v>302</v>
      </c>
      <c r="G1095" s="25">
        <v>300</v>
      </c>
      <c r="H1095" s="12" t="s">
        <v>114</v>
      </c>
      <c r="I1095" s="12" t="s">
        <v>160</v>
      </c>
      <c r="J1095" s="37">
        <f>INDEX('Bảng Giá'!$C$3:$H$18,MATCH('Raw Data'!P1095,'Bảng Giá'!$B$3:$B$18,0),MATCH('Raw Data'!M1095,'Bảng Giá'!$C$2:$H$2,0))</f>
        <v>13000</v>
      </c>
      <c r="K1095" s="12">
        <v>13100</v>
      </c>
      <c r="L1095" s="36">
        <f t="shared" si="102"/>
        <v>1.2896934375021374</v>
      </c>
      <c r="M1095" t="str">
        <f>'References data'!H1096</f>
        <v>Nội Tỉnh</v>
      </c>
      <c r="N1095">
        <f t="shared" si="103"/>
        <v>0.3</v>
      </c>
      <c r="O1095">
        <f t="shared" si="104"/>
        <v>-100</v>
      </c>
      <c r="P1095" t="str">
        <f>IF(AND(N1095&gt;0,N1095&lt;=0.05),'Bảng Giá'!$B$3,IF(AND(N1095&lt;=0.1,N1095&gt;0.05),'Bảng Giá'!$B$4,IF(AND('Raw Data'!N1095&gt;0.1,'Raw Data'!N1095&lt;=0.25),'Bảng Giá'!$B$5,IF(AND('Raw Data'!N1095&gt;0.25,'Raw Data'!N1095&lt;=0.5),'Bảng Giá'!$B$6,IF(AND('Raw Data'!N1095&gt;0.5,'Raw Data'!N1095&lt;=1),'Bảng Giá'!$B$7,IF(AND('Raw Data'!N1095&gt;1,'Raw Data'!N1095&lt;=1.5),'Bảng Giá'!$B$8,IF(AND('Raw Data'!N1095&gt;1.5,'Raw Data'!N1095&lt;=2),'Bảng Giá'!$B$9,IF(AND('Raw Data'!N1095&gt;2,'Raw Data'!N1095&lt;=2.5),'Bảng Giá'!$B$10,IF(AND('Raw Data'!N1095&gt;2.5,'Raw Data'!N1095&lt;=3),'Bảng Giá'!$B$11,IF(AND('Raw Data'!N1095&gt;3,'Raw Data'!N1095&lt;=3.5),'Bảng Giá'!$B$12,IF(AND('Raw Data'!N1095&gt;3.5,'Raw Data'!N1095&lt;=4),'Bảng Giá'!$B$13,IF(AND('Raw Data'!N1095&gt;4,'Raw Data'!N1095&lt;=4.5),'Bảng Giá'!$B$14,IF(AND('Raw Data'!N1095&gt;4.5,'Raw Data'!N1095&lt;=5),'Bảng Giá'!$B$15,IF(AND('Raw Data'!N1095&gt;5,'Raw Data'!N1095&lt;=5.5),'Bảng Giá'!$B$16,IF(AND('Raw Data'!N1095&gt;5.5,'Raw Data'!N1095&lt;=6),'Bảng Giá'!$B$17,'Bảng Giá'!$B$18)))))))))))))))</f>
        <v>0.25&lt;x&lt;=0.5</v>
      </c>
      <c r="Q1095" s="48">
        <f t="shared" si="105"/>
        <v>-7.6335877862595417E-3</v>
      </c>
      <c r="R1095">
        <f t="shared" si="106"/>
        <v>15600</v>
      </c>
      <c r="S1095">
        <f t="shared" si="107"/>
        <v>2500</v>
      </c>
    </row>
    <row r="1096" spans="1:19" x14ac:dyDescent="0.25">
      <c r="A1096" s="12">
        <v>1095</v>
      </c>
      <c r="B1096" s="12" t="s">
        <v>293</v>
      </c>
      <c r="C1096" s="18">
        <v>31677136899278</v>
      </c>
      <c r="D1096" s="17">
        <v>43010.485382210645</v>
      </c>
      <c r="E1096" s="23">
        <v>43011.578158761571</v>
      </c>
      <c r="F1096" s="13" t="s">
        <v>302</v>
      </c>
      <c r="G1096" s="25">
        <v>450</v>
      </c>
      <c r="H1096" s="12" t="s">
        <v>114</v>
      </c>
      <c r="I1096" s="12" t="s">
        <v>504</v>
      </c>
      <c r="J1096" s="37">
        <f>INDEX('Bảng Giá'!$C$3:$H$18,MATCH('Raw Data'!P1096,'Bảng Giá'!$B$3:$B$18,0),MATCH('Raw Data'!M1096,'Bảng Giá'!$C$2:$H$2,0))</f>
        <v>13000</v>
      </c>
      <c r="K1096" s="12">
        <v>13100</v>
      </c>
      <c r="L1096" s="36">
        <f t="shared" si="102"/>
        <v>1.0927765509259189</v>
      </c>
      <c r="M1096" t="str">
        <f>'References data'!H1097</f>
        <v>Nội Tỉnh</v>
      </c>
      <c r="N1096">
        <f t="shared" si="103"/>
        <v>0.45</v>
      </c>
      <c r="O1096">
        <f t="shared" si="104"/>
        <v>-100</v>
      </c>
      <c r="P1096" t="str">
        <f>IF(AND(N1096&gt;0,N1096&lt;=0.05),'Bảng Giá'!$B$3,IF(AND(N1096&lt;=0.1,N1096&gt;0.05),'Bảng Giá'!$B$4,IF(AND('Raw Data'!N1096&gt;0.1,'Raw Data'!N1096&lt;=0.25),'Bảng Giá'!$B$5,IF(AND('Raw Data'!N1096&gt;0.25,'Raw Data'!N1096&lt;=0.5),'Bảng Giá'!$B$6,IF(AND('Raw Data'!N1096&gt;0.5,'Raw Data'!N1096&lt;=1),'Bảng Giá'!$B$7,IF(AND('Raw Data'!N1096&gt;1,'Raw Data'!N1096&lt;=1.5),'Bảng Giá'!$B$8,IF(AND('Raw Data'!N1096&gt;1.5,'Raw Data'!N1096&lt;=2),'Bảng Giá'!$B$9,IF(AND('Raw Data'!N1096&gt;2,'Raw Data'!N1096&lt;=2.5),'Bảng Giá'!$B$10,IF(AND('Raw Data'!N1096&gt;2.5,'Raw Data'!N1096&lt;=3),'Bảng Giá'!$B$11,IF(AND('Raw Data'!N1096&gt;3,'Raw Data'!N1096&lt;=3.5),'Bảng Giá'!$B$12,IF(AND('Raw Data'!N1096&gt;3.5,'Raw Data'!N1096&lt;=4),'Bảng Giá'!$B$13,IF(AND('Raw Data'!N1096&gt;4,'Raw Data'!N1096&lt;=4.5),'Bảng Giá'!$B$14,IF(AND('Raw Data'!N1096&gt;4.5,'Raw Data'!N1096&lt;=5),'Bảng Giá'!$B$15,IF(AND('Raw Data'!N1096&gt;5,'Raw Data'!N1096&lt;=5.5),'Bảng Giá'!$B$16,IF(AND('Raw Data'!N1096&gt;5.5,'Raw Data'!N1096&lt;=6),'Bảng Giá'!$B$17,'Bảng Giá'!$B$18)))))))))))))))</f>
        <v>0.25&lt;x&lt;=0.5</v>
      </c>
      <c r="Q1096" s="48">
        <f t="shared" si="105"/>
        <v>-7.6335877862595417E-3</v>
      </c>
      <c r="R1096">
        <f t="shared" si="106"/>
        <v>15600</v>
      </c>
      <c r="S1096">
        <f t="shared" si="107"/>
        <v>2500</v>
      </c>
    </row>
    <row r="1097" spans="1:19" x14ac:dyDescent="0.25">
      <c r="A1097" s="12">
        <v>1096</v>
      </c>
      <c r="B1097" s="12" t="s">
        <v>293</v>
      </c>
      <c r="C1097" s="18">
        <v>31677136911885</v>
      </c>
      <c r="D1097" s="17">
        <v>43011.842333796296</v>
      </c>
      <c r="E1097" s="23">
        <v>43012.501454513891</v>
      </c>
      <c r="F1097" s="13" t="s">
        <v>302</v>
      </c>
      <c r="G1097" s="25">
        <v>950</v>
      </c>
      <c r="H1097" s="12" t="s">
        <v>114</v>
      </c>
      <c r="I1097" s="12" t="s">
        <v>77</v>
      </c>
      <c r="J1097" s="37">
        <f>INDEX('Bảng Giá'!$C$3:$H$18,MATCH('Raw Data'!P1097,'Bảng Giá'!$B$3:$B$18,0),MATCH('Raw Data'!M1097,'Bảng Giá'!$C$2:$H$2,0))</f>
        <v>14000</v>
      </c>
      <c r="K1097" s="12">
        <v>14100</v>
      </c>
      <c r="L1097" s="36">
        <f t="shared" si="102"/>
        <v>0.65912071759521496</v>
      </c>
      <c r="M1097" t="str">
        <f>'References data'!H1098</f>
        <v>Nội Tỉnh</v>
      </c>
      <c r="N1097">
        <f t="shared" si="103"/>
        <v>0.95</v>
      </c>
      <c r="O1097">
        <f t="shared" si="104"/>
        <v>-100</v>
      </c>
      <c r="P1097" t="str">
        <f>IF(AND(N1097&gt;0,N1097&lt;=0.05),'Bảng Giá'!$B$3,IF(AND(N1097&lt;=0.1,N1097&gt;0.05),'Bảng Giá'!$B$4,IF(AND('Raw Data'!N1097&gt;0.1,'Raw Data'!N1097&lt;=0.25),'Bảng Giá'!$B$5,IF(AND('Raw Data'!N1097&gt;0.25,'Raw Data'!N1097&lt;=0.5),'Bảng Giá'!$B$6,IF(AND('Raw Data'!N1097&gt;0.5,'Raw Data'!N1097&lt;=1),'Bảng Giá'!$B$7,IF(AND('Raw Data'!N1097&gt;1,'Raw Data'!N1097&lt;=1.5),'Bảng Giá'!$B$8,IF(AND('Raw Data'!N1097&gt;1.5,'Raw Data'!N1097&lt;=2),'Bảng Giá'!$B$9,IF(AND('Raw Data'!N1097&gt;2,'Raw Data'!N1097&lt;=2.5),'Bảng Giá'!$B$10,IF(AND('Raw Data'!N1097&gt;2.5,'Raw Data'!N1097&lt;=3),'Bảng Giá'!$B$11,IF(AND('Raw Data'!N1097&gt;3,'Raw Data'!N1097&lt;=3.5),'Bảng Giá'!$B$12,IF(AND('Raw Data'!N1097&gt;3.5,'Raw Data'!N1097&lt;=4),'Bảng Giá'!$B$13,IF(AND('Raw Data'!N1097&gt;4,'Raw Data'!N1097&lt;=4.5),'Bảng Giá'!$B$14,IF(AND('Raw Data'!N1097&gt;4.5,'Raw Data'!N1097&lt;=5),'Bảng Giá'!$B$15,IF(AND('Raw Data'!N1097&gt;5,'Raw Data'!N1097&lt;=5.5),'Bảng Giá'!$B$16,IF(AND('Raw Data'!N1097&gt;5.5,'Raw Data'!N1097&lt;=6),'Bảng Giá'!$B$17,'Bảng Giá'!$B$18)))))))))))))))</f>
        <v>0.5&lt;x&lt;=1</v>
      </c>
      <c r="Q1097" s="48">
        <f t="shared" si="105"/>
        <v>-7.0921985815602835E-3</v>
      </c>
      <c r="R1097">
        <f t="shared" si="106"/>
        <v>16800</v>
      </c>
      <c r="S1097">
        <f t="shared" si="107"/>
        <v>2700</v>
      </c>
    </row>
    <row r="1098" spans="1:19" x14ac:dyDescent="0.25">
      <c r="A1098" s="12">
        <v>1097</v>
      </c>
      <c r="B1098" s="12" t="s">
        <v>293</v>
      </c>
      <c r="C1098" s="18">
        <v>26355252</v>
      </c>
      <c r="D1098" s="17">
        <v>43010.726590891201</v>
      </c>
      <c r="E1098" s="23">
        <v>43012.588426886578</v>
      </c>
      <c r="F1098" s="13" t="s">
        <v>302</v>
      </c>
      <c r="G1098" s="25">
        <v>10000</v>
      </c>
      <c r="H1098" s="12" t="s">
        <v>114</v>
      </c>
      <c r="I1098" s="12" t="s">
        <v>114</v>
      </c>
      <c r="J1098" s="37">
        <f>INDEX('Bảng Giá'!$C$3:$H$18,MATCH('Raw Data'!P1098,'Bảng Giá'!$B$3:$B$18,0),MATCH('Raw Data'!M1098,'Bảng Giá'!$C$2:$H$2,0))</f>
        <v>2000</v>
      </c>
      <c r="K1098" s="12">
        <v>42800</v>
      </c>
      <c r="L1098" s="36">
        <f t="shared" si="102"/>
        <v>1.8618359953761683</v>
      </c>
      <c r="M1098" t="str">
        <f>'References data'!H1099</f>
        <v>Nội Tỉnh</v>
      </c>
      <c r="N1098" s="46">
        <f t="shared" si="103"/>
        <v>10</v>
      </c>
      <c r="O1098">
        <f t="shared" si="104"/>
        <v>-40800</v>
      </c>
      <c r="P1098" t="str">
        <f>IF(AND(N1098&gt;0,N1098&lt;=0.05),'Bảng Giá'!$B$3,IF(AND(N1098&lt;=0.1,N1098&gt;0.05),'Bảng Giá'!$B$4,IF(AND('Raw Data'!N1098&gt;0.1,'Raw Data'!N1098&lt;=0.25),'Bảng Giá'!$B$5,IF(AND('Raw Data'!N1098&gt;0.25,'Raw Data'!N1098&lt;=0.5),'Bảng Giá'!$B$6,IF(AND('Raw Data'!N1098&gt;0.5,'Raw Data'!N1098&lt;=1),'Bảng Giá'!$B$7,IF(AND('Raw Data'!N1098&gt;1,'Raw Data'!N1098&lt;=1.5),'Bảng Giá'!$B$8,IF(AND('Raw Data'!N1098&gt;1.5,'Raw Data'!N1098&lt;=2),'Bảng Giá'!$B$9,IF(AND('Raw Data'!N1098&gt;2,'Raw Data'!N1098&lt;=2.5),'Bảng Giá'!$B$10,IF(AND('Raw Data'!N1098&gt;2.5,'Raw Data'!N1098&lt;=3),'Bảng Giá'!$B$11,IF(AND('Raw Data'!N1098&gt;3,'Raw Data'!N1098&lt;=3.5),'Bảng Giá'!$B$12,IF(AND('Raw Data'!N1098&gt;3.5,'Raw Data'!N1098&lt;=4),'Bảng Giá'!$B$13,IF(AND('Raw Data'!N1098&gt;4,'Raw Data'!N1098&lt;=4.5),'Bảng Giá'!$B$14,IF(AND('Raw Data'!N1098&gt;4.5,'Raw Data'!N1098&lt;=5),'Bảng Giá'!$B$15,IF(AND('Raw Data'!N1098&gt;5,'Raw Data'!N1098&lt;=5.5),'Bảng Giá'!$B$16,IF(AND('Raw Data'!N1098&gt;5.5,'Raw Data'!N1098&lt;=6),'Bảng Giá'!$B$17,'Bảng Giá'!$B$18)))))))))))))))</f>
        <v>Next 0.5</v>
      </c>
      <c r="Q1098" s="48">
        <f t="shared" si="105"/>
        <v>-0.95327102803738317</v>
      </c>
      <c r="R1098">
        <f t="shared" si="106"/>
        <v>2400</v>
      </c>
      <c r="S1098">
        <f t="shared" si="107"/>
        <v>-40400</v>
      </c>
    </row>
    <row r="1099" spans="1:19" x14ac:dyDescent="0.25">
      <c r="A1099" s="12">
        <v>1098</v>
      </c>
      <c r="B1099" s="12" t="s">
        <v>293</v>
      </c>
      <c r="C1099" s="18">
        <v>67355310</v>
      </c>
      <c r="D1099" s="17">
        <v>43010.70902357639</v>
      </c>
      <c r="E1099" s="23">
        <v>43011.849629131946</v>
      </c>
      <c r="F1099" s="13" t="s">
        <v>302</v>
      </c>
      <c r="G1099" s="25">
        <v>520</v>
      </c>
      <c r="H1099" s="12" t="s">
        <v>114</v>
      </c>
      <c r="I1099" s="12" t="s">
        <v>94</v>
      </c>
      <c r="J1099" s="37">
        <f>INDEX('Bảng Giá'!$C$3:$H$18,MATCH('Raw Data'!P1099,'Bảng Giá'!$B$3:$B$18,0),MATCH('Raw Data'!M1099,'Bảng Giá'!$C$2:$H$2,0))</f>
        <v>14000</v>
      </c>
      <c r="K1099" s="12">
        <v>14100</v>
      </c>
      <c r="L1099" s="36">
        <f t="shared" si="102"/>
        <v>1.1406055555562489</v>
      </c>
      <c r="M1099" t="str">
        <f>'References data'!H1100</f>
        <v>Nội Tỉnh</v>
      </c>
      <c r="N1099">
        <f t="shared" si="103"/>
        <v>0.52</v>
      </c>
      <c r="O1099">
        <f t="shared" si="104"/>
        <v>-100</v>
      </c>
      <c r="P1099" t="str">
        <f>IF(AND(N1099&gt;0,N1099&lt;=0.05),'Bảng Giá'!$B$3,IF(AND(N1099&lt;=0.1,N1099&gt;0.05),'Bảng Giá'!$B$4,IF(AND('Raw Data'!N1099&gt;0.1,'Raw Data'!N1099&lt;=0.25),'Bảng Giá'!$B$5,IF(AND('Raw Data'!N1099&gt;0.25,'Raw Data'!N1099&lt;=0.5),'Bảng Giá'!$B$6,IF(AND('Raw Data'!N1099&gt;0.5,'Raw Data'!N1099&lt;=1),'Bảng Giá'!$B$7,IF(AND('Raw Data'!N1099&gt;1,'Raw Data'!N1099&lt;=1.5),'Bảng Giá'!$B$8,IF(AND('Raw Data'!N1099&gt;1.5,'Raw Data'!N1099&lt;=2),'Bảng Giá'!$B$9,IF(AND('Raw Data'!N1099&gt;2,'Raw Data'!N1099&lt;=2.5),'Bảng Giá'!$B$10,IF(AND('Raw Data'!N1099&gt;2.5,'Raw Data'!N1099&lt;=3),'Bảng Giá'!$B$11,IF(AND('Raw Data'!N1099&gt;3,'Raw Data'!N1099&lt;=3.5),'Bảng Giá'!$B$12,IF(AND('Raw Data'!N1099&gt;3.5,'Raw Data'!N1099&lt;=4),'Bảng Giá'!$B$13,IF(AND('Raw Data'!N1099&gt;4,'Raw Data'!N1099&lt;=4.5),'Bảng Giá'!$B$14,IF(AND('Raw Data'!N1099&gt;4.5,'Raw Data'!N1099&lt;=5),'Bảng Giá'!$B$15,IF(AND('Raw Data'!N1099&gt;5,'Raw Data'!N1099&lt;=5.5),'Bảng Giá'!$B$16,IF(AND('Raw Data'!N1099&gt;5.5,'Raw Data'!N1099&lt;=6),'Bảng Giá'!$B$17,'Bảng Giá'!$B$18)))))))))))))))</f>
        <v>0.5&lt;x&lt;=1</v>
      </c>
      <c r="Q1099" s="48">
        <f t="shared" si="105"/>
        <v>-7.0921985815602835E-3</v>
      </c>
      <c r="R1099">
        <f t="shared" si="106"/>
        <v>16800</v>
      </c>
      <c r="S1099">
        <f t="shared" si="107"/>
        <v>2700</v>
      </c>
    </row>
    <row r="1100" spans="1:19" x14ac:dyDescent="0.25">
      <c r="A1100" s="12">
        <v>1099</v>
      </c>
      <c r="B1100" s="12" t="s">
        <v>293</v>
      </c>
      <c r="C1100" s="18">
        <v>31677136912148</v>
      </c>
      <c r="D1100" s="17">
        <v>43010.747772766204</v>
      </c>
      <c r="E1100" s="23">
        <v>43012.549395752314</v>
      </c>
      <c r="F1100" s="13" t="s">
        <v>302</v>
      </c>
      <c r="G1100" s="25">
        <v>300</v>
      </c>
      <c r="H1100" s="12" t="s">
        <v>114</v>
      </c>
      <c r="I1100" s="12" t="s">
        <v>109</v>
      </c>
      <c r="J1100" s="37">
        <f>INDEX('Bảng Giá'!$C$3:$H$18,MATCH('Raw Data'!P1100,'Bảng Giá'!$B$3:$B$18,0),MATCH('Raw Data'!M1100,'Bảng Giá'!$C$2:$H$2,0))</f>
        <v>13000</v>
      </c>
      <c r="K1100" s="12">
        <v>13100</v>
      </c>
      <c r="L1100" s="36">
        <f t="shared" si="102"/>
        <v>1.8016229861095781</v>
      </c>
      <c r="M1100" t="str">
        <f>'References data'!H1101</f>
        <v>Nội Tỉnh</v>
      </c>
      <c r="N1100">
        <f t="shared" si="103"/>
        <v>0.3</v>
      </c>
      <c r="O1100">
        <f t="shared" si="104"/>
        <v>-100</v>
      </c>
      <c r="P1100" t="str">
        <f>IF(AND(N1100&gt;0,N1100&lt;=0.05),'Bảng Giá'!$B$3,IF(AND(N1100&lt;=0.1,N1100&gt;0.05),'Bảng Giá'!$B$4,IF(AND('Raw Data'!N1100&gt;0.1,'Raw Data'!N1100&lt;=0.25),'Bảng Giá'!$B$5,IF(AND('Raw Data'!N1100&gt;0.25,'Raw Data'!N1100&lt;=0.5),'Bảng Giá'!$B$6,IF(AND('Raw Data'!N1100&gt;0.5,'Raw Data'!N1100&lt;=1),'Bảng Giá'!$B$7,IF(AND('Raw Data'!N1100&gt;1,'Raw Data'!N1100&lt;=1.5),'Bảng Giá'!$B$8,IF(AND('Raw Data'!N1100&gt;1.5,'Raw Data'!N1100&lt;=2),'Bảng Giá'!$B$9,IF(AND('Raw Data'!N1100&gt;2,'Raw Data'!N1100&lt;=2.5),'Bảng Giá'!$B$10,IF(AND('Raw Data'!N1100&gt;2.5,'Raw Data'!N1100&lt;=3),'Bảng Giá'!$B$11,IF(AND('Raw Data'!N1100&gt;3,'Raw Data'!N1100&lt;=3.5),'Bảng Giá'!$B$12,IF(AND('Raw Data'!N1100&gt;3.5,'Raw Data'!N1100&lt;=4),'Bảng Giá'!$B$13,IF(AND('Raw Data'!N1100&gt;4,'Raw Data'!N1100&lt;=4.5),'Bảng Giá'!$B$14,IF(AND('Raw Data'!N1100&gt;4.5,'Raw Data'!N1100&lt;=5),'Bảng Giá'!$B$15,IF(AND('Raw Data'!N1100&gt;5,'Raw Data'!N1100&lt;=5.5),'Bảng Giá'!$B$16,IF(AND('Raw Data'!N1100&gt;5.5,'Raw Data'!N1100&lt;=6),'Bảng Giá'!$B$17,'Bảng Giá'!$B$18)))))))))))))))</f>
        <v>0.25&lt;x&lt;=0.5</v>
      </c>
      <c r="Q1100" s="48">
        <f t="shared" si="105"/>
        <v>-7.6335877862595417E-3</v>
      </c>
      <c r="R1100">
        <f t="shared" si="106"/>
        <v>15600</v>
      </c>
      <c r="S1100">
        <f t="shared" si="107"/>
        <v>2500</v>
      </c>
    </row>
    <row r="1101" spans="1:19" x14ac:dyDescent="0.25">
      <c r="A1101" s="12">
        <v>1100</v>
      </c>
      <c r="B1101" s="12" t="s">
        <v>293</v>
      </c>
      <c r="C1101" s="18">
        <v>31677136909484</v>
      </c>
      <c r="D1101" s="17">
        <v>43010.726426388886</v>
      </c>
      <c r="E1101" s="23">
        <v>43012.586791469905</v>
      </c>
      <c r="F1101" s="13" t="s">
        <v>302</v>
      </c>
      <c r="G1101" s="25">
        <v>1300</v>
      </c>
      <c r="H1101" s="12" t="s">
        <v>114</v>
      </c>
      <c r="I1101" s="12" t="s">
        <v>507</v>
      </c>
      <c r="J1101" s="37">
        <f>INDEX('Bảng Giá'!$C$3:$H$18,MATCH('Raw Data'!P1101,'Bảng Giá'!$B$3:$B$18,0),MATCH('Raw Data'!M1101,'Bảng Giá'!$C$2:$H$2,0))</f>
        <v>14500</v>
      </c>
      <c r="K1101" s="12">
        <v>14700</v>
      </c>
      <c r="L1101" s="36">
        <f t="shared" si="102"/>
        <v>1.8603650810182444</v>
      </c>
      <c r="M1101" t="str">
        <f>'References data'!H1102</f>
        <v>Nội Tỉnh</v>
      </c>
      <c r="N1101">
        <f t="shared" si="103"/>
        <v>1.3</v>
      </c>
      <c r="O1101">
        <f t="shared" si="104"/>
        <v>-200</v>
      </c>
      <c r="P1101" t="str">
        <f>IF(AND(N1101&gt;0,N1101&lt;=0.05),'Bảng Giá'!$B$3,IF(AND(N1101&lt;=0.1,N1101&gt;0.05),'Bảng Giá'!$B$4,IF(AND('Raw Data'!N1101&gt;0.1,'Raw Data'!N1101&lt;=0.25),'Bảng Giá'!$B$5,IF(AND('Raw Data'!N1101&gt;0.25,'Raw Data'!N1101&lt;=0.5),'Bảng Giá'!$B$6,IF(AND('Raw Data'!N1101&gt;0.5,'Raw Data'!N1101&lt;=1),'Bảng Giá'!$B$7,IF(AND('Raw Data'!N1101&gt;1,'Raw Data'!N1101&lt;=1.5),'Bảng Giá'!$B$8,IF(AND('Raw Data'!N1101&gt;1.5,'Raw Data'!N1101&lt;=2),'Bảng Giá'!$B$9,IF(AND('Raw Data'!N1101&gt;2,'Raw Data'!N1101&lt;=2.5),'Bảng Giá'!$B$10,IF(AND('Raw Data'!N1101&gt;2.5,'Raw Data'!N1101&lt;=3),'Bảng Giá'!$B$11,IF(AND('Raw Data'!N1101&gt;3,'Raw Data'!N1101&lt;=3.5),'Bảng Giá'!$B$12,IF(AND('Raw Data'!N1101&gt;3.5,'Raw Data'!N1101&lt;=4),'Bảng Giá'!$B$13,IF(AND('Raw Data'!N1101&gt;4,'Raw Data'!N1101&lt;=4.5),'Bảng Giá'!$B$14,IF(AND('Raw Data'!N1101&gt;4.5,'Raw Data'!N1101&lt;=5),'Bảng Giá'!$B$15,IF(AND('Raw Data'!N1101&gt;5,'Raw Data'!N1101&lt;=5.5),'Bảng Giá'!$B$16,IF(AND('Raw Data'!N1101&gt;5.5,'Raw Data'!N1101&lt;=6),'Bảng Giá'!$B$17,'Bảng Giá'!$B$18)))))))))))))))</f>
        <v>1&lt;x&lt;=1.5</v>
      </c>
      <c r="Q1101" s="48">
        <f t="shared" si="105"/>
        <v>-1.3605442176870748E-2</v>
      </c>
      <c r="R1101">
        <f t="shared" si="106"/>
        <v>17400</v>
      </c>
      <c r="S1101">
        <f t="shared" si="107"/>
        <v>2700</v>
      </c>
    </row>
    <row r="1102" spans="1:19" x14ac:dyDescent="0.25">
      <c r="A1102" s="12">
        <v>1101</v>
      </c>
      <c r="B1102" s="12" t="s">
        <v>293</v>
      </c>
      <c r="C1102" s="18">
        <v>40780023</v>
      </c>
      <c r="D1102" s="17">
        <v>43010.70902357639</v>
      </c>
      <c r="E1102" s="23">
        <v>43011.728457638892</v>
      </c>
      <c r="F1102" s="13" t="s">
        <v>302</v>
      </c>
      <c r="G1102" s="25">
        <v>250</v>
      </c>
      <c r="H1102" s="12" t="s">
        <v>114</v>
      </c>
      <c r="I1102" s="12" t="s">
        <v>294</v>
      </c>
      <c r="J1102" s="37">
        <f>INDEX('Bảng Giá'!$C$3:$H$18,MATCH('Raw Data'!P1102,'Bảng Giá'!$B$3:$B$18,0),MATCH('Raw Data'!M1102,'Bảng Giá'!$C$2:$H$2,0))</f>
        <v>13000</v>
      </c>
      <c r="K1102" s="12">
        <v>13100</v>
      </c>
      <c r="L1102" s="36">
        <f t="shared" si="102"/>
        <v>1.0194340625021141</v>
      </c>
      <c r="M1102" t="str">
        <f>'References data'!H1103</f>
        <v>Nội Tỉnh</v>
      </c>
      <c r="N1102">
        <f t="shared" si="103"/>
        <v>0.25</v>
      </c>
      <c r="O1102">
        <f t="shared" si="104"/>
        <v>-100</v>
      </c>
      <c r="P1102" t="str">
        <f>IF(AND(N1102&gt;0,N1102&lt;=0.05),'Bảng Giá'!$B$3,IF(AND(N1102&lt;=0.1,N1102&gt;0.05),'Bảng Giá'!$B$4,IF(AND('Raw Data'!N1102&gt;0.1,'Raw Data'!N1102&lt;=0.25),'Bảng Giá'!$B$5,IF(AND('Raw Data'!N1102&gt;0.25,'Raw Data'!N1102&lt;=0.5),'Bảng Giá'!$B$6,IF(AND('Raw Data'!N1102&gt;0.5,'Raw Data'!N1102&lt;=1),'Bảng Giá'!$B$7,IF(AND('Raw Data'!N1102&gt;1,'Raw Data'!N1102&lt;=1.5),'Bảng Giá'!$B$8,IF(AND('Raw Data'!N1102&gt;1.5,'Raw Data'!N1102&lt;=2),'Bảng Giá'!$B$9,IF(AND('Raw Data'!N1102&gt;2,'Raw Data'!N1102&lt;=2.5),'Bảng Giá'!$B$10,IF(AND('Raw Data'!N1102&gt;2.5,'Raw Data'!N1102&lt;=3),'Bảng Giá'!$B$11,IF(AND('Raw Data'!N1102&gt;3,'Raw Data'!N1102&lt;=3.5),'Bảng Giá'!$B$12,IF(AND('Raw Data'!N1102&gt;3.5,'Raw Data'!N1102&lt;=4),'Bảng Giá'!$B$13,IF(AND('Raw Data'!N1102&gt;4,'Raw Data'!N1102&lt;=4.5),'Bảng Giá'!$B$14,IF(AND('Raw Data'!N1102&gt;4.5,'Raw Data'!N1102&lt;=5),'Bảng Giá'!$B$15,IF(AND('Raw Data'!N1102&gt;5,'Raw Data'!N1102&lt;=5.5),'Bảng Giá'!$B$16,IF(AND('Raw Data'!N1102&gt;5.5,'Raw Data'!N1102&lt;=6),'Bảng Giá'!$B$17,'Bảng Giá'!$B$18)))))))))))))))</f>
        <v>0.1&lt;x&lt;=0.25</v>
      </c>
      <c r="Q1102" s="48">
        <f t="shared" si="105"/>
        <v>-7.6335877862595417E-3</v>
      </c>
      <c r="R1102">
        <f t="shared" si="106"/>
        <v>15600</v>
      </c>
      <c r="S1102">
        <f t="shared" si="107"/>
        <v>2500</v>
      </c>
    </row>
    <row r="1103" spans="1:19" x14ac:dyDescent="0.25">
      <c r="A1103" s="12">
        <v>1102</v>
      </c>
      <c r="B1103" s="12" t="s">
        <v>293</v>
      </c>
      <c r="C1103" s="18">
        <v>13681203</v>
      </c>
      <c r="D1103" s="17">
        <v>43010.709044675925</v>
      </c>
      <c r="E1103" s="23">
        <v>43011.812173460647</v>
      </c>
      <c r="F1103" s="13" t="s">
        <v>302</v>
      </c>
      <c r="G1103" s="25">
        <v>600</v>
      </c>
      <c r="H1103" s="12" t="s">
        <v>114</v>
      </c>
      <c r="I1103" s="12" t="s">
        <v>94</v>
      </c>
      <c r="J1103" s="37">
        <f>INDEX('Bảng Giá'!$C$3:$H$18,MATCH('Raw Data'!P1103,'Bảng Giá'!$B$3:$B$18,0),MATCH('Raw Data'!M1103,'Bảng Giá'!$C$2:$H$2,0))</f>
        <v>14000</v>
      </c>
      <c r="K1103" s="12">
        <v>14100</v>
      </c>
      <c r="L1103" s="36">
        <f t="shared" si="102"/>
        <v>1.1031287847217754</v>
      </c>
      <c r="M1103" t="str">
        <f>'References data'!H1104</f>
        <v>Nội Tỉnh</v>
      </c>
      <c r="N1103">
        <f t="shared" si="103"/>
        <v>0.6</v>
      </c>
      <c r="O1103">
        <f t="shared" si="104"/>
        <v>-100</v>
      </c>
      <c r="P1103" t="str">
        <f>IF(AND(N1103&gt;0,N1103&lt;=0.05),'Bảng Giá'!$B$3,IF(AND(N1103&lt;=0.1,N1103&gt;0.05),'Bảng Giá'!$B$4,IF(AND('Raw Data'!N1103&gt;0.1,'Raw Data'!N1103&lt;=0.25),'Bảng Giá'!$B$5,IF(AND('Raw Data'!N1103&gt;0.25,'Raw Data'!N1103&lt;=0.5),'Bảng Giá'!$B$6,IF(AND('Raw Data'!N1103&gt;0.5,'Raw Data'!N1103&lt;=1),'Bảng Giá'!$B$7,IF(AND('Raw Data'!N1103&gt;1,'Raw Data'!N1103&lt;=1.5),'Bảng Giá'!$B$8,IF(AND('Raw Data'!N1103&gt;1.5,'Raw Data'!N1103&lt;=2),'Bảng Giá'!$B$9,IF(AND('Raw Data'!N1103&gt;2,'Raw Data'!N1103&lt;=2.5),'Bảng Giá'!$B$10,IF(AND('Raw Data'!N1103&gt;2.5,'Raw Data'!N1103&lt;=3),'Bảng Giá'!$B$11,IF(AND('Raw Data'!N1103&gt;3,'Raw Data'!N1103&lt;=3.5),'Bảng Giá'!$B$12,IF(AND('Raw Data'!N1103&gt;3.5,'Raw Data'!N1103&lt;=4),'Bảng Giá'!$B$13,IF(AND('Raw Data'!N1103&gt;4,'Raw Data'!N1103&lt;=4.5),'Bảng Giá'!$B$14,IF(AND('Raw Data'!N1103&gt;4.5,'Raw Data'!N1103&lt;=5),'Bảng Giá'!$B$15,IF(AND('Raw Data'!N1103&gt;5,'Raw Data'!N1103&lt;=5.5),'Bảng Giá'!$B$16,IF(AND('Raw Data'!N1103&gt;5.5,'Raw Data'!N1103&lt;=6),'Bảng Giá'!$B$17,'Bảng Giá'!$B$18)))))))))))))))</f>
        <v>0.5&lt;x&lt;=1</v>
      </c>
      <c r="Q1103" s="48">
        <f t="shared" si="105"/>
        <v>-7.0921985815602835E-3</v>
      </c>
      <c r="R1103">
        <f t="shared" si="106"/>
        <v>16800</v>
      </c>
      <c r="S1103">
        <f t="shared" si="107"/>
        <v>2700</v>
      </c>
    </row>
    <row r="1104" spans="1:19" x14ac:dyDescent="0.25">
      <c r="A1104" s="12">
        <v>1103</v>
      </c>
      <c r="B1104" s="12" t="s">
        <v>293</v>
      </c>
      <c r="C1104" s="18">
        <v>99680596</v>
      </c>
      <c r="D1104" s="17">
        <v>43010.726524224534</v>
      </c>
      <c r="E1104" s="23">
        <v>43011.470704317129</v>
      </c>
      <c r="F1104" s="13" t="s">
        <v>302</v>
      </c>
      <c r="G1104" s="25">
        <v>400</v>
      </c>
      <c r="H1104" s="12" t="s">
        <v>114</v>
      </c>
      <c r="I1104" s="12" t="s">
        <v>294</v>
      </c>
      <c r="J1104" s="37">
        <f>INDEX('Bảng Giá'!$C$3:$H$18,MATCH('Raw Data'!P1104,'Bảng Giá'!$B$3:$B$18,0),MATCH('Raw Data'!M1104,'Bảng Giá'!$C$2:$H$2,0))</f>
        <v>13000</v>
      </c>
      <c r="K1104" s="12">
        <v>13100</v>
      </c>
      <c r="L1104" s="36">
        <f t="shared" si="102"/>
        <v>0.74418009259534301</v>
      </c>
      <c r="M1104" t="str">
        <f>'References data'!H1105</f>
        <v>Nội Tỉnh</v>
      </c>
      <c r="N1104">
        <f t="shared" si="103"/>
        <v>0.4</v>
      </c>
      <c r="O1104">
        <f t="shared" si="104"/>
        <v>-100</v>
      </c>
      <c r="P1104" t="str">
        <f>IF(AND(N1104&gt;0,N1104&lt;=0.05),'Bảng Giá'!$B$3,IF(AND(N1104&lt;=0.1,N1104&gt;0.05),'Bảng Giá'!$B$4,IF(AND('Raw Data'!N1104&gt;0.1,'Raw Data'!N1104&lt;=0.25),'Bảng Giá'!$B$5,IF(AND('Raw Data'!N1104&gt;0.25,'Raw Data'!N1104&lt;=0.5),'Bảng Giá'!$B$6,IF(AND('Raw Data'!N1104&gt;0.5,'Raw Data'!N1104&lt;=1),'Bảng Giá'!$B$7,IF(AND('Raw Data'!N1104&gt;1,'Raw Data'!N1104&lt;=1.5),'Bảng Giá'!$B$8,IF(AND('Raw Data'!N1104&gt;1.5,'Raw Data'!N1104&lt;=2),'Bảng Giá'!$B$9,IF(AND('Raw Data'!N1104&gt;2,'Raw Data'!N1104&lt;=2.5),'Bảng Giá'!$B$10,IF(AND('Raw Data'!N1104&gt;2.5,'Raw Data'!N1104&lt;=3),'Bảng Giá'!$B$11,IF(AND('Raw Data'!N1104&gt;3,'Raw Data'!N1104&lt;=3.5),'Bảng Giá'!$B$12,IF(AND('Raw Data'!N1104&gt;3.5,'Raw Data'!N1104&lt;=4),'Bảng Giá'!$B$13,IF(AND('Raw Data'!N1104&gt;4,'Raw Data'!N1104&lt;=4.5),'Bảng Giá'!$B$14,IF(AND('Raw Data'!N1104&gt;4.5,'Raw Data'!N1104&lt;=5),'Bảng Giá'!$B$15,IF(AND('Raw Data'!N1104&gt;5,'Raw Data'!N1104&lt;=5.5),'Bảng Giá'!$B$16,IF(AND('Raw Data'!N1104&gt;5.5,'Raw Data'!N1104&lt;=6),'Bảng Giá'!$B$17,'Bảng Giá'!$B$18)))))))))))))))</f>
        <v>0.25&lt;x&lt;=0.5</v>
      </c>
      <c r="Q1104" s="48">
        <f t="shared" si="105"/>
        <v>-7.6335877862595417E-3</v>
      </c>
      <c r="R1104">
        <f t="shared" si="106"/>
        <v>15600</v>
      </c>
      <c r="S1104">
        <f t="shared" si="107"/>
        <v>2500</v>
      </c>
    </row>
    <row r="1105" spans="1:19" x14ac:dyDescent="0.25">
      <c r="A1105" s="12">
        <v>1104</v>
      </c>
      <c r="B1105" s="12" t="s">
        <v>293</v>
      </c>
      <c r="C1105" s="18">
        <v>31677136905450</v>
      </c>
      <c r="D1105" s="17">
        <v>43010.806706134259</v>
      </c>
      <c r="E1105" s="23">
        <v>43011.689167974539</v>
      </c>
      <c r="F1105" s="13" t="s">
        <v>302</v>
      </c>
      <c r="G1105" s="25">
        <v>500</v>
      </c>
      <c r="H1105" s="12" t="s">
        <v>114</v>
      </c>
      <c r="I1105" s="12" t="s">
        <v>507</v>
      </c>
      <c r="J1105" s="37">
        <f>INDEX('Bảng Giá'!$C$3:$H$18,MATCH('Raw Data'!P1105,'Bảng Giá'!$B$3:$B$18,0),MATCH('Raw Data'!M1105,'Bảng Giá'!$C$2:$H$2,0))</f>
        <v>13000</v>
      </c>
      <c r="K1105" s="12">
        <v>14100</v>
      </c>
      <c r="L1105" s="36">
        <f t="shared" si="102"/>
        <v>0.88246184027957497</v>
      </c>
      <c r="M1105" t="str">
        <f>'References data'!H1106</f>
        <v>Nội Tỉnh</v>
      </c>
      <c r="N1105">
        <f t="shared" si="103"/>
        <v>0.5</v>
      </c>
      <c r="O1105">
        <f t="shared" si="104"/>
        <v>-1100</v>
      </c>
      <c r="P1105" t="str">
        <f>IF(AND(N1105&gt;0,N1105&lt;=0.05),'Bảng Giá'!$B$3,IF(AND(N1105&lt;=0.1,N1105&gt;0.05),'Bảng Giá'!$B$4,IF(AND('Raw Data'!N1105&gt;0.1,'Raw Data'!N1105&lt;=0.25),'Bảng Giá'!$B$5,IF(AND('Raw Data'!N1105&gt;0.25,'Raw Data'!N1105&lt;=0.5),'Bảng Giá'!$B$6,IF(AND('Raw Data'!N1105&gt;0.5,'Raw Data'!N1105&lt;=1),'Bảng Giá'!$B$7,IF(AND('Raw Data'!N1105&gt;1,'Raw Data'!N1105&lt;=1.5),'Bảng Giá'!$B$8,IF(AND('Raw Data'!N1105&gt;1.5,'Raw Data'!N1105&lt;=2),'Bảng Giá'!$B$9,IF(AND('Raw Data'!N1105&gt;2,'Raw Data'!N1105&lt;=2.5),'Bảng Giá'!$B$10,IF(AND('Raw Data'!N1105&gt;2.5,'Raw Data'!N1105&lt;=3),'Bảng Giá'!$B$11,IF(AND('Raw Data'!N1105&gt;3,'Raw Data'!N1105&lt;=3.5),'Bảng Giá'!$B$12,IF(AND('Raw Data'!N1105&gt;3.5,'Raw Data'!N1105&lt;=4),'Bảng Giá'!$B$13,IF(AND('Raw Data'!N1105&gt;4,'Raw Data'!N1105&lt;=4.5),'Bảng Giá'!$B$14,IF(AND('Raw Data'!N1105&gt;4.5,'Raw Data'!N1105&lt;=5),'Bảng Giá'!$B$15,IF(AND('Raw Data'!N1105&gt;5,'Raw Data'!N1105&lt;=5.5),'Bảng Giá'!$B$16,IF(AND('Raw Data'!N1105&gt;5.5,'Raw Data'!N1105&lt;=6),'Bảng Giá'!$B$17,'Bảng Giá'!$B$18)))))))))))))))</f>
        <v>0.25&lt;x&lt;=0.5</v>
      </c>
      <c r="Q1105" s="48">
        <f t="shared" si="105"/>
        <v>-7.8014184397163122E-2</v>
      </c>
      <c r="R1105">
        <f t="shared" si="106"/>
        <v>15600</v>
      </c>
      <c r="S1105">
        <f t="shared" si="107"/>
        <v>1500</v>
      </c>
    </row>
    <row r="1106" spans="1:19" x14ac:dyDescent="0.25">
      <c r="A1106" s="12">
        <v>1105</v>
      </c>
      <c r="B1106" s="12" t="s">
        <v>293</v>
      </c>
      <c r="C1106" s="18">
        <v>31677136897205</v>
      </c>
      <c r="D1106" s="17">
        <v>43009.653459988425</v>
      </c>
      <c r="E1106" s="23">
        <v>43010.498039351849</v>
      </c>
      <c r="F1106" s="13" t="s">
        <v>302</v>
      </c>
      <c r="G1106" s="25">
        <v>300</v>
      </c>
      <c r="H1106" s="12" t="s">
        <v>114</v>
      </c>
      <c r="I1106" s="12" t="s">
        <v>112</v>
      </c>
      <c r="J1106" s="37">
        <f>INDEX('Bảng Giá'!$C$3:$H$18,MATCH('Raw Data'!P1106,'Bảng Giá'!$B$3:$B$18,0),MATCH('Raw Data'!M1106,'Bảng Giá'!$C$2:$H$2,0))</f>
        <v>13000</v>
      </c>
      <c r="K1106" s="12">
        <v>13100</v>
      </c>
      <c r="L1106" s="36">
        <f t="shared" si="102"/>
        <v>0.84457936342369067</v>
      </c>
      <c r="M1106" t="str">
        <f>'References data'!H1107</f>
        <v>Nội Tỉnh</v>
      </c>
      <c r="N1106">
        <f t="shared" si="103"/>
        <v>0.3</v>
      </c>
      <c r="O1106">
        <f t="shared" si="104"/>
        <v>-100</v>
      </c>
      <c r="P1106" t="str">
        <f>IF(AND(N1106&gt;0,N1106&lt;=0.05),'Bảng Giá'!$B$3,IF(AND(N1106&lt;=0.1,N1106&gt;0.05),'Bảng Giá'!$B$4,IF(AND('Raw Data'!N1106&gt;0.1,'Raw Data'!N1106&lt;=0.25),'Bảng Giá'!$B$5,IF(AND('Raw Data'!N1106&gt;0.25,'Raw Data'!N1106&lt;=0.5),'Bảng Giá'!$B$6,IF(AND('Raw Data'!N1106&gt;0.5,'Raw Data'!N1106&lt;=1),'Bảng Giá'!$B$7,IF(AND('Raw Data'!N1106&gt;1,'Raw Data'!N1106&lt;=1.5),'Bảng Giá'!$B$8,IF(AND('Raw Data'!N1106&gt;1.5,'Raw Data'!N1106&lt;=2),'Bảng Giá'!$B$9,IF(AND('Raw Data'!N1106&gt;2,'Raw Data'!N1106&lt;=2.5),'Bảng Giá'!$B$10,IF(AND('Raw Data'!N1106&gt;2.5,'Raw Data'!N1106&lt;=3),'Bảng Giá'!$B$11,IF(AND('Raw Data'!N1106&gt;3,'Raw Data'!N1106&lt;=3.5),'Bảng Giá'!$B$12,IF(AND('Raw Data'!N1106&gt;3.5,'Raw Data'!N1106&lt;=4),'Bảng Giá'!$B$13,IF(AND('Raw Data'!N1106&gt;4,'Raw Data'!N1106&lt;=4.5),'Bảng Giá'!$B$14,IF(AND('Raw Data'!N1106&gt;4.5,'Raw Data'!N1106&lt;=5),'Bảng Giá'!$B$15,IF(AND('Raw Data'!N1106&gt;5,'Raw Data'!N1106&lt;=5.5),'Bảng Giá'!$B$16,IF(AND('Raw Data'!N1106&gt;5.5,'Raw Data'!N1106&lt;=6),'Bảng Giá'!$B$17,'Bảng Giá'!$B$18)))))))))))))))</f>
        <v>0.25&lt;x&lt;=0.5</v>
      </c>
      <c r="Q1106" s="48">
        <f t="shared" si="105"/>
        <v>-7.6335877862595417E-3</v>
      </c>
      <c r="R1106">
        <f t="shared" si="106"/>
        <v>15600</v>
      </c>
      <c r="S1106">
        <f t="shared" si="107"/>
        <v>2500</v>
      </c>
    </row>
    <row r="1107" spans="1:19" x14ac:dyDescent="0.25">
      <c r="A1107" s="12">
        <v>1106</v>
      </c>
      <c r="B1107" s="12" t="s">
        <v>293</v>
      </c>
      <c r="C1107" s="18">
        <v>31677136899865</v>
      </c>
      <c r="D1107" s="17">
        <v>43009.670444409719</v>
      </c>
      <c r="E1107" s="23">
        <v>43010.51318923611</v>
      </c>
      <c r="F1107" s="13" t="s">
        <v>302</v>
      </c>
      <c r="G1107" s="25">
        <v>1000</v>
      </c>
      <c r="H1107" s="12" t="s">
        <v>114</v>
      </c>
      <c r="I1107" s="12" t="s">
        <v>121</v>
      </c>
      <c r="J1107" s="37">
        <f>INDEX('Bảng Giá'!$C$3:$H$18,MATCH('Raw Data'!P1107,'Bảng Giá'!$B$3:$B$18,0),MATCH('Raw Data'!M1107,'Bảng Giá'!$C$2:$H$2,0))</f>
        <v>14000</v>
      </c>
      <c r="K1107" s="12">
        <v>14700</v>
      </c>
      <c r="L1107" s="36">
        <f t="shared" si="102"/>
        <v>0.84274482639011694</v>
      </c>
      <c r="M1107" t="str">
        <f>'References data'!H1108</f>
        <v>Nội Tỉnh</v>
      </c>
      <c r="N1107">
        <f t="shared" si="103"/>
        <v>1</v>
      </c>
      <c r="O1107">
        <f t="shared" si="104"/>
        <v>-700</v>
      </c>
      <c r="P1107" t="str">
        <f>IF(AND(N1107&gt;0,N1107&lt;=0.05),'Bảng Giá'!$B$3,IF(AND(N1107&lt;=0.1,N1107&gt;0.05),'Bảng Giá'!$B$4,IF(AND('Raw Data'!N1107&gt;0.1,'Raw Data'!N1107&lt;=0.25),'Bảng Giá'!$B$5,IF(AND('Raw Data'!N1107&gt;0.25,'Raw Data'!N1107&lt;=0.5),'Bảng Giá'!$B$6,IF(AND('Raw Data'!N1107&gt;0.5,'Raw Data'!N1107&lt;=1),'Bảng Giá'!$B$7,IF(AND('Raw Data'!N1107&gt;1,'Raw Data'!N1107&lt;=1.5),'Bảng Giá'!$B$8,IF(AND('Raw Data'!N1107&gt;1.5,'Raw Data'!N1107&lt;=2),'Bảng Giá'!$B$9,IF(AND('Raw Data'!N1107&gt;2,'Raw Data'!N1107&lt;=2.5),'Bảng Giá'!$B$10,IF(AND('Raw Data'!N1107&gt;2.5,'Raw Data'!N1107&lt;=3),'Bảng Giá'!$B$11,IF(AND('Raw Data'!N1107&gt;3,'Raw Data'!N1107&lt;=3.5),'Bảng Giá'!$B$12,IF(AND('Raw Data'!N1107&gt;3.5,'Raw Data'!N1107&lt;=4),'Bảng Giá'!$B$13,IF(AND('Raw Data'!N1107&gt;4,'Raw Data'!N1107&lt;=4.5),'Bảng Giá'!$B$14,IF(AND('Raw Data'!N1107&gt;4.5,'Raw Data'!N1107&lt;=5),'Bảng Giá'!$B$15,IF(AND('Raw Data'!N1107&gt;5,'Raw Data'!N1107&lt;=5.5),'Bảng Giá'!$B$16,IF(AND('Raw Data'!N1107&gt;5.5,'Raw Data'!N1107&lt;=6),'Bảng Giá'!$B$17,'Bảng Giá'!$B$18)))))))))))))))</f>
        <v>0.5&lt;x&lt;=1</v>
      </c>
      <c r="Q1107" s="48">
        <f t="shared" si="105"/>
        <v>-4.7619047619047616E-2</v>
      </c>
      <c r="R1107">
        <f t="shared" si="106"/>
        <v>16800</v>
      </c>
      <c r="S1107">
        <f t="shared" si="107"/>
        <v>2100</v>
      </c>
    </row>
    <row r="1108" spans="1:19" x14ac:dyDescent="0.25">
      <c r="A1108" s="12">
        <v>1107</v>
      </c>
      <c r="B1108" s="12" t="s">
        <v>293</v>
      </c>
      <c r="C1108" s="18">
        <v>71305776</v>
      </c>
      <c r="D1108" s="17">
        <v>43009.702382442127</v>
      </c>
      <c r="E1108" s="23">
        <v>43010.441003587963</v>
      </c>
      <c r="F1108" s="13" t="s">
        <v>302</v>
      </c>
      <c r="G1108" s="25">
        <v>300</v>
      </c>
      <c r="H1108" s="12" t="s">
        <v>114</v>
      </c>
      <c r="I1108" s="12" t="s">
        <v>295</v>
      </c>
      <c r="J1108" s="37">
        <f>INDEX('Bảng Giá'!$C$3:$H$18,MATCH('Raw Data'!P1108,'Bảng Giá'!$B$3:$B$18,0),MATCH('Raw Data'!M1108,'Bảng Giá'!$C$2:$H$2,0))</f>
        <v>13000</v>
      </c>
      <c r="K1108" s="12">
        <v>13100</v>
      </c>
      <c r="L1108" s="36">
        <f t="shared" si="102"/>
        <v>0.73862114583607763</v>
      </c>
      <c r="M1108" t="str">
        <f>'References data'!H1109</f>
        <v>Nội Tỉnh</v>
      </c>
      <c r="N1108">
        <f t="shared" si="103"/>
        <v>0.3</v>
      </c>
      <c r="O1108">
        <f t="shared" si="104"/>
        <v>-100</v>
      </c>
      <c r="P1108" t="str">
        <f>IF(AND(N1108&gt;0,N1108&lt;=0.05),'Bảng Giá'!$B$3,IF(AND(N1108&lt;=0.1,N1108&gt;0.05),'Bảng Giá'!$B$4,IF(AND('Raw Data'!N1108&gt;0.1,'Raw Data'!N1108&lt;=0.25),'Bảng Giá'!$B$5,IF(AND('Raw Data'!N1108&gt;0.25,'Raw Data'!N1108&lt;=0.5),'Bảng Giá'!$B$6,IF(AND('Raw Data'!N1108&gt;0.5,'Raw Data'!N1108&lt;=1),'Bảng Giá'!$B$7,IF(AND('Raw Data'!N1108&gt;1,'Raw Data'!N1108&lt;=1.5),'Bảng Giá'!$B$8,IF(AND('Raw Data'!N1108&gt;1.5,'Raw Data'!N1108&lt;=2),'Bảng Giá'!$B$9,IF(AND('Raw Data'!N1108&gt;2,'Raw Data'!N1108&lt;=2.5),'Bảng Giá'!$B$10,IF(AND('Raw Data'!N1108&gt;2.5,'Raw Data'!N1108&lt;=3),'Bảng Giá'!$B$11,IF(AND('Raw Data'!N1108&gt;3,'Raw Data'!N1108&lt;=3.5),'Bảng Giá'!$B$12,IF(AND('Raw Data'!N1108&gt;3.5,'Raw Data'!N1108&lt;=4),'Bảng Giá'!$B$13,IF(AND('Raw Data'!N1108&gt;4,'Raw Data'!N1108&lt;=4.5),'Bảng Giá'!$B$14,IF(AND('Raw Data'!N1108&gt;4.5,'Raw Data'!N1108&lt;=5),'Bảng Giá'!$B$15,IF(AND('Raw Data'!N1108&gt;5,'Raw Data'!N1108&lt;=5.5),'Bảng Giá'!$B$16,IF(AND('Raw Data'!N1108&gt;5.5,'Raw Data'!N1108&lt;=6),'Bảng Giá'!$B$17,'Bảng Giá'!$B$18)))))))))))))))</f>
        <v>0.25&lt;x&lt;=0.5</v>
      </c>
      <c r="Q1108" s="48">
        <f t="shared" si="105"/>
        <v>-7.6335877862595417E-3</v>
      </c>
      <c r="R1108">
        <f t="shared" si="106"/>
        <v>15600</v>
      </c>
      <c r="S1108">
        <f t="shared" si="107"/>
        <v>2500</v>
      </c>
    </row>
    <row r="1109" spans="1:19" x14ac:dyDescent="0.25">
      <c r="A1109" s="12">
        <v>1108</v>
      </c>
      <c r="B1109" s="12" t="s">
        <v>293</v>
      </c>
      <c r="C1109" s="18">
        <v>35787969</v>
      </c>
      <c r="D1109" s="17">
        <v>43009.702404976852</v>
      </c>
      <c r="E1109" s="23">
        <v>43010.464924155094</v>
      </c>
      <c r="F1109" s="13" t="s">
        <v>302</v>
      </c>
      <c r="G1109" s="25">
        <v>500</v>
      </c>
      <c r="H1109" s="12" t="s">
        <v>114</v>
      </c>
      <c r="I1109" s="12" t="s">
        <v>294</v>
      </c>
      <c r="J1109" s="37">
        <f>INDEX('Bảng Giá'!$C$3:$H$18,MATCH('Raw Data'!P1109,'Bảng Giá'!$B$3:$B$18,0),MATCH('Raw Data'!M1109,'Bảng Giá'!$C$2:$H$2,0))</f>
        <v>13000</v>
      </c>
      <c r="K1109" s="12">
        <v>14100</v>
      </c>
      <c r="L1109" s="36">
        <f t="shared" si="102"/>
        <v>0.76251917824265547</v>
      </c>
      <c r="M1109" t="str">
        <f>'References data'!H1110</f>
        <v>Nội Tỉnh</v>
      </c>
      <c r="N1109">
        <f t="shared" si="103"/>
        <v>0.5</v>
      </c>
      <c r="O1109">
        <f t="shared" si="104"/>
        <v>-1100</v>
      </c>
      <c r="P1109" t="str">
        <f>IF(AND(N1109&gt;0,N1109&lt;=0.05),'Bảng Giá'!$B$3,IF(AND(N1109&lt;=0.1,N1109&gt;0.05),'Bảng Giá'!$B$4,IF(AND('Raw Data'!N1109&gt;0.1,'Raw Data'!N1109&lt;=0.25),'Bảng Giá'!$B$5,IF(AND('Raw Data'!N1109&gt;0.25,'Raw Data'!N1109&lt;=0.5),'Bảng Giá'!$B$6,IF(AND('Raw Data'!N1109&gt;0.5,'Raw Data'!N1109&lt;=1),'Bảng Giá'!$B$7,IF(AND('Raw Data'!N1109&gt;1,'Raw Data'!N1109&lt;=1.5),'Bảng Giá'!$B$8,IF(AND('Raw Data'!N1109&gt;1.5,'Raw Data'!N1109&lt;=2),'Bảng Giá'!$B$9,IF(AND('Raw Data'!N1109&gt;2,'Raw Data'!N1109&lt;=2.5),'Bảng Giá'!$B$10,IF(AND('Raw Data'!N1109&gt;2.5,'Raw Data'!N1109&lt;=3),'Bảng Giá'!$B$11,IF(AND('Raw Data'!N1109&gt;3,'Raw Data'!N1109&lt;=3.5),'Bảng Giá'!$B$12,IF(AND('Raw Data'!N1109&gt;3.5,'Raw Data'!N1109&lt;=4),'Bảng Giá'!$B$13,IF(AND('Raw Data'!N1109&gt;4,'Raw Data'!N1109&lt;=4.5),'Bảng Giá'!$B$14,IF(AND('Raw Data'!N1109&gt;4.5,'Raw Data'!N1109&lt;=5),'Bảng Giá'!$B$15,IF(AND('Raw Data'!N1109&gt;5,'Raw Data'!N1109&lt;=5.5),'Bảng Giá'!$B$16,IF(AND('Raw Data'!N1109&gt;5.5,'Raw Data'!N1109&lt;=6),'Bảng Giá'!$B$17,'Bảng Giá'!$B$18)))))))))))))))</f>
        <v>0.25&lt;x&lt;=0.5</v>
      </c>
      <c r="Q1109" s="48">
        <f t="shared" si="105"/>
        <v>-7.8014184397163122E-2</v>
      </c>
      <c r="R1109">
        <f t="shared" si="106"/>
        <v>15600</v>
      </c>
      <c r="S1109">
        <f t="shared" si="107"/>
        <v>1500</v>
      </c>
    </row>
    <row r="1110" spans="1:19" x14ac:dyDescent="0.25">
      <c r="A1110" s="12">
        <v>1109</v>
      </c>
      <c r="B1110" s="12" t="s">
        <v>293</v>
      </c>
      <c r="C1110" s="18">
        <v>64062334</v>
      </c>
      <c r="D1110" s="17">
        <v>43009.702382442127</v>
      </c>
      <c r="E1110" s="23">
        <v>43010.775416087963</v>
      </c>
      <c r="F1110" s="13" t="s">
        <v>302</v>
      </c>
      <c r="G1110" s="25">
        <v>500</v>
      </c>
      <c r="H1110" s="12" t="s">
        <v>114</v>
      </c>
      <c r="I1110" s="12" t="s">
        <v>94</v>
      </c>
      <c r="J1110" s="37">
        <f>INDEX('Bảng Giá'!$C$3:$H$18,MATCH('Raw Data'!P1110,'Bảng Giá'!$B$3:$B$18,0),MATCH('Raw Data'!M1110,'Bảng Giá'!$C$2:$H$2,0))</f>
        <v>13000</v>
      </c>
      <c r="K1110" s="12">
        <v>14100</v>
      </c>
      <c r="L1110" s="36">
        <f t="shared" si="102"/>
        <v>1.0730336458364036</v>
      </c>
      <c r="M1110" t="str">
        <f>'References data'!H1111</f>
        <v>Nội Tỉnh</v>
      </c>
      <c r="N1110">
        <f t="shared" si="103"/>
        <v>0.5</v>
      </c>
      <c r="O1110">
        <f t="shared" si="104"/>
        <v>-1100</v>
      </c>
      <c r="P1110" t="str">
        <f>IF(AND(N1110&gt;0,N1110&lt;=0.05),'Bảng Giá'!$B$3,IF(AND(N1110&lt;=0.1,N1110&gt;0.05),'Bảng Giá'!$B$4,IF(AND('Raw Data'!N1110&gt;0.1,'Raw Data'!N1110&lt;=0.25),'Bảng Giá'!$B$5,IF(AND('Raw Data'!N1110&gt;0.25,'Raw Data'!N1110&lt;=0.5),'Bảng Giá'!$B$6,IF(AND('Raw Data'!N1110&gt;0.5,'Raw Data'!N1110&lt;=1),'Bảng Giá'!$B$7,IF(AND('Raw Data'!N1110&gt;1,'Raw Data'!N1110&lt;=1.5),'Bảng Giá'!$B$8,IF(AND('Raw Data'!N1110&gt;1.5,'Raw Data'!N1110&lt;=2),'Bảng Giá'!$B$9,IF(AND('Raw Data'!N1110&gt;2,'Raw Data'!N1110&lt;=2.5),'Bảng Giá'!$B$10,IF(AND('Raw Data'!N1110&gt;2.5,'Raw Data'!N1110&lt;=3),'Bảng Giá'!$B$11,IF(AND('Raw Data'!N1110&gt;3,'Raw Data'!N1110&lt;=3.5),'Bảng Giá'!$B$12,IF(AND('Raw Data'!N1110&gt;3.5,'Raw Data'!N1110&lt;=4),'Bảng Giá'!$B$13,IF(AND('Raw Data'!N1110&gt;4,'Raw Data'!N1110&lt;=4.5),'Bảng Giá'!$B$14,IF(AND('Raw Data'!N1110&gt;4.5,'Raw Data'!N1110&lt;=5),'Bảng Giá'!$B$15,IF(AND('Raw Data'!N1110&gt;5,'Raw Data'!N1110&lt;=5.5),'Bảng Giá'!$B$16,IF(AND('Raw Data'!N1110&gt;5.5,'Raw Data'!N1110&lt;=6),'Bảng Giá'!$B$17,'Bảng Giá'!$B$18)))))))))))))))</f>
        <v>0.25&lt;x&lt;=0.5</v>
      </c>
      <c r="Q1110" s="48">
        <f t="shared" si="105"/>
        <v>-7.8014184397163122E-2</v>
      </c>
      <c r="R1110">
        <f t="shared" si="106"/>
        <v>15600</v>
      </c>
      <c r="S1110">
        <f t="shared" si="107"/>
        <v>1500</v>
      </c>
    </row>
    <row r="1111" spans="1:19" x14ac:dyDescent="0.25">
      <c r="A1111" s="12">
        <v>1110</v>
      </c>
      <c r="B1111" s="12" t="s">
        <v>293</v>
      </c>
      <c r="C1111" s="18">
        <v>90869761</v>
      </c>
      <c r="D1111" s="17">
        <v>43009.743699305553</v>
      </c>
      <c r="E1111" s="23">
        <v>43012.753148148149</v>
      </c>
      <c r="F1111" s="13" t="s">
        <v>302</v>
      </c>
      <c r="G1111" s="25">
        <v>8000</v>
      </c>
      <c r="H1111" s="12" t="s">
        <v>114</v>
      </c>
      <c r="I1111" s="12" t="s">
        <v>114</v>
      </c>
      <c r="J1111" s="37">
        <f>INDEX('Bảng Giá'!$C$3:$H$18,MATCH('Raw Data'!P1111,'Bảng Giá'!$B$3:$B$18,0),MATCH('Raw Data'!M1111,'Bảng Giá'!$C$2:$H$2,0))</f>
        <v>2000</v>
      </c>
      <c r="K1111" s="12">
        <v>34800</v>
      </c>
      <c r="L1111" s="36">
        <f t="shared" si="102"/>
        <v>3.0094488425966119</v>
      </c>
      <c r="M1111" t="str">
        <f>'References data'!H1112</f>
        <v>Nội Tỉnh</v>
      </c>
      <c r="N1111" s="46">
        <f t="shared" si="103"/>
        <v>8</v>
      </c>
      <c r="O1111">
        <f t="shared" si="104"/>
        <v>-32800</v>
      </c>
      <c r="P1111" t="str">
        <f>IF(AND(N1111&gt;0,N1111&lt;=0.05),'Bảng Giá'!$B$3,IF(AND(N1111&lt;=0.1,N1111&gt;0.05),'Bảng Giá'!$B$4,IF(AND('Raw Data'!N1111&gt;0.1,'Raw Data'!N1111&lt;=0.25),'Bảng Giá'!$B$5,IF(AND('Raw Data'!N1111&gt;0.25,'Raw Data'!N1111&lt;=0.5),'Bảng Giá'!$B$6,IF(AND('Raw Data'!N1111&gt;0.5,'Raw Data'!N1111&lt;=1),'Bảng Giá'!$B$7,IF(AND('Raw Data'!N1111&gt;1,'Raw Data'!N1111&lt;=1.5),'Bảng Giá'!$B$8,IF(AND('Raw Data'!N1111&gt;1.5,'Raw Data'!N1111&lt;=2),'Bảng Giá'!$B$9,IF(AND('Raw Data'!N1111&gt;2,'Raw Data'!N1111&lt;=2.5),'Bảng Giá'!$B$10,IF(AND('Raw Data'!N1111&gt;2.5,'Raw Data'!N1111&lt;=3),'Bảng Giá'!$B$11,IF(AND('Raw Data'!N1111&gt;3,'Raw Data'!N1111&lt;=3.5),'Bảng Giá'!$B$12,IF(AND('Raw Data'!N1111&gt;3.5,'Raw Data'!N1111&lt;=4),'Bảng Giá'!$B$13,IF(AND('Raw Data'!N1111&gt;4,'Raw Data'!N1111&lt;=4.5),'Bảng Giá'!$B$14,IF(AND('Raw Data'!N1111&gt;4.5,'Raw Data'!N1111&lt;=5),'Bảng Giá'!$B$15,IF(AND('Raw Data'!N1111&gt;5,'Raw Data'!N1111&lt;=5.5),'Bảng Giá'!$B$16,IF(AND('Raw Data'!N1111&gt;5.5,'Raw Data'!N1111&lt;=6),'Bảng Giá'!$B$17,'Bảng Giá'!$B$18)))))))))))))))</f>
        <v>Next 0.5</v>
      </c>
      <c r="Q1111" s="48">
        <f t="shared" si="105"/>
        <v>-0.94252873563218387</v>
      </c>
      <c r="R1111">
        <f t="shared" si="106"/>
        <v>2400</v>
      </c>
      <c r="S1111">
        <f t="shared" si="107"/>
        <v>-32400</v>
      </c>
    </row>
    <row r="1112" spans="1:19" x14ac:dyDescent="0.25">
      <c r="A1112" s="12">
        <v>1111</v>
      </c>
      <c r="B1112" s="12" t="s">
        <v>293</v>
      </c>
      <c r="C1112" s="18">
        <v>31730099</v>
      </c>
      <c r="D1112" s="17">
        <v>43009.709713888886</v>
      </c>
      <c r="E1112" s="23">
        <v>43010.778665972219</v>
      </c>
      <c r="F1112" s="13" t="s">
        <v>302</v>
      </c>
      <c r="G1112" s="25">
        <v>680</v>
      </c>
      <c r="H1112" s="12" t="s">
        <v>114</v>
      </c>
      <c r="I1112" s="12" t="s">
        <v>123</v>
      </c>
      <c r="J1112" s="37">
        <f>INDEX('Bảng Giá'!$C$3:$H$18,MATCH('Raw Data'!P1112,'Bảng Giá'!$B$3:$B$18,0),MATCH('Raw Data'!M1112,'Bảng Giá'!$C$2:$H$2,0))</f>
        <v>14000</v>
      </c>
      <c r="K1112" s="12">
        <v>14100</v>
      </c>
      <c r="L1112" s="36">
        <f t="shared" si="102"/>
        <v>1.068952083332988</v>
      </c>
      <c r="M1112" t="str">
        <f>'References data'!H1113</f>
        <v>Nội Tỉnh</v>
      </c>
      <c r="N1112">
        <f t="shared" si="103"/>
        <v>0.68</v>
      </c>
      <c r="O1112">
        <f t="shared" si="104"/>
        <v>-100</v>
      </c>
      <c r="P1112" t="str">
        <f>IF(AND(N1112&gt;0,N1112&lt;=0.05),'Bảng Giá'!$B$3,IF(AND(N1112&lt;=0.1,N1112&gt;0.05),'Bảng Giá'!$B$4,IF(AND('Raw Data'!N1112&gt;0.1,'Raw Data'!N1112&lt;=0.25),'Bảng Giá'!$B$5,IF(AND('Raw Data'!N1112&gt;0.25,'Raw Data'!N1112&lt;=0.5),'Bảng Giá'!$B$6,IF(AND('Raw Data'!N1112&gt;0.5,'Raw Data'!N1112&lt;=1),'Bảng Giá'!$B$7,IF(AND('Raw Data'!N1112&gt;1,'Raw Data'!N1112&lt;=1.5),'Bảng Giá'!$B$8,IF(AND('Raw Data'!N1112&gt;1.5,'Raw Data'!N1112&lt;=2),'Bảng Giá'!$B$9,IF(AND('Raw Data'!N1112&gt;2,'Raw Data'!N1112&lt;=2.5),'Bảng Giá'!$B$10,IF(AND('Raw Data'!N1112&gt;2.5,'Raw Data'!N1112&lt;=3),'Bảng Giá'!$B$11,IF(AND('Raw Data'!N1112&gt;3,'Raw Data'!N1112&lt;=3.5),'Bảng Giá'!$B$12,IF(AND('Raw Data'!N1112&gt;3.5,'Raw Data'!N1112&lt;=4),'Bảng Giá'!$B$13,IF(AND('Raw Data'!N1112&gt;4,'Raw Data'!N1112&lt;=4.5),'Bảng Giá'!$B$14,IF(AND('Raw Data'!N1112&gt;4.5,'Raw Data'!N1112&lt;=5),'Bảng Giá'!$B$15,IF(AND('Raw Data'!N1112&gt;5,'Raw Data'!N1112&lt;=5.5),'Bảng Giá'!$B$16,IF(AND('Raw Data'!N1112&gt;5.5,'Raw Data'!N1112&lt;=6),'Bảng Giá'!$B$17,'Bảng Giá'!$B$18)))))))))))))))</f>
        <v>0.5&lt;x&lt;=1</v>
      </c>
      <c r="Q1112" s="48">
        <f t="shared" si="105"/>
        <v>-7.0921985815602835E-3</v>
      </c>
      <c r="R1112">
        <f t="shared" si="106"/>
        <v>16800</v>
      </c>
      <c r="S1112">
        <f t="shared" si="107"/>
        <v>2700</v>
      </c>
    </row>
    <row r="1113" spans="1:19" x14ac:dyDescent="0.25">
      <c r="A1113" s="12">
        <v>1112</v>
      </c>
      <c r="B1113" s="12" t="s">
        <v>293</v>
      </c>
      <c r="C1113" s="18">
        <v>93805377</v>
      </c>
      <c r="D1113" s="17">
        <v>43010.503540509257</v>
      </c>
      <c r="E1113" s="23">
        <v>43011.688841782408</v>
      </c>
      <c r="F1113" s="13" t="s">
        <v>302</v>
      </c>
      <c r="G1113" s="25">
        <v>210</v>
      </c>
      <c r="H1113" s="12" t="s">
        <v>114</v>
      </c>
      <c r="I1113" s="12" t="s">
        <v>75</v>
      </c>
      <c r="J1113" s="37">
        <f>INDEX('Bảng Giá'!$C$3:$H$18,MATCH('Raw Data'!P1113,'Bảng Giá'!$B$3:$B$18,0),MATCH('Raw Data'!M1113,'Bảng Giá'!$C$2:$H$2,0))</f>
        <v>13000</v>
      </c>
      <c r="K1113" s="12">
        <v>13100</v>
      </c>
      <c r="L1113" s="36">
        <f t="shared" si="102"/>
        <v>1.1853012731517083</v>
      </c>
      <c r="M1113" t="str">
        <f>'References data'!H1114</f>
        <v>Nội Tỉnh</v>
      </c>
      <c r="N1113">
        <f t="shared" si="103"/>
        <v>0.21</v>
      </c>
      <c r="O1113">
        <f t="shared" si="104"/>
        <v>-100</v>
      </c>
      <c r="P1113" t="str">
        <f>IF(AND(N1113&gt;0,N1113&lt;=0.05),'Bảng Giá'!$B$3,IF(AND(N1113&lt;=0.1,N1113&gt;0.05),'Bảng Giá'!$B$4,IF(AND('Raw Data'!N1113&gt;0.1,'Raw Data'!N1113&lt;=0.25),'Bảng Giá'!$B$5,IF(AND('Raw Data'!N1113&gt;0.25,'Raw Data'!N1113&lt;=0.5),'Bảng Giá'!$B$6,IF(AND('Raw Data'!N1113&gt;0.5,'Raw Data'!N1113&lt;=1),'Bảng Giá'!$B$7,IF(AND('Raw Data'!N1113&gt;1,'Raw Data'!N1113&lt;=1.5),'Bảng Giá'!$B$8,IF(AND('Raw Data'!N1113&gt;1.5,'Raw Data'!N1113&lt;=2),'Bảng Giá'!$B$9,IF(AND('Raw Data'!N1113&gt;2,'Raw Data'!N1113&lt;=2.5),'Bảng Giá'!$B$10,IF(AND('Raw Data'!N1113&gt;2.5,'Raw Data'!N1113&lt;=3),'Bảng Giá'!$B$11,IF(AND('Raw Data'!N1113&gt;3,'Raw Data'!N1113&lt;=3.5),'Bảng Giá'!$B$12,IF(AND('Raw Data'!N1113&gt;3.5,'Raw Data'!N1113&lt;=4),'Bảng Giá'!$B$13,IF(AND('Raw Data'!N1113&gt;4,'Raw Data'!N1113&lt;=4.5),'Bảng Giá'!$B$14,IF(AND('Raw Data'!N1113&gt;4.5,'Raw Data'!N1113&lt;=5),'Bảng Giá'!$B$15,IF(AND('Raw Data'!N1113&gt;5,'Raw Data'!N1113&lt;=5.5),'Bảng Giá'!$B$16,IF(AND('Raw Data'!N1113&gt;5.5,'Raw Data'!N1113&lt;=6),'Bảng Giá'!$B$17,'Bảng Giá'!$B$18)))))))))))))))</f>
        <v>0.1&lt;x&lt;=0.25</v>
      </c>
      <c r="Q1113" s="48">
        <f t="shared" si="105"/>
        <v>-7.6335877862595417E-3</v>
      </c>
      <c r="R1113">
        <f t="shared" si="106"/>
        <v>15600</v>
      </c>
      <c r="S1113">
        <f t="shared" si="107"/>
        <v>2500</v>
      </c>
    </row>
    <row r="1114" spans="1:19" x14ac:dyDescent="0.25">
      <c r="A1114" s="12">
        <v>1113</v>
      </c>
      <c r="B1114" s="12" t="s">
        <v>293</v>
      </c>
      <c r="C1114" s="18">
        <v>34785546</v>
      </c>
      <c r="D1114" s="17">
        <v>43010.503548113425</v>
      </c>
      <c r="E1114" s="23">
        <v>43011.688852280095</v>
      </c>
      <c r="F1114" s="13" t="s">
        <v>302</v>
      </c>
      <c r="G1114" s="25">
        <v>550</v>
      </c>
      <c r="H1114" s="12" t="s">
        <v>114</v>
      </c>
      <c r="I1114" s="12" t="s">
        <v>75</v>
      </c>
      <c r="J1114" s="37">
        <f>INDEX('Bảng Giá'!$C$3:$H$18,MATCH('Raw Data'!P1114,'Bảng Giá'!$B$3:$B$18,0),MATCH('Raw Data'!M1114,'Bảng Giá'!$C$2:$H$2,0))</f>
        <v>14000</v>
      </c>
      <c r="K1114" s="12">
        <v>14100</v>
      </c>
      <c r="L1114" s="36">
        <f t="shared" si="102"/>
        <v>1.1853041666690842</v>
      </c>
      <c r="M1114" t="str">
        <f>'References data'!H1115</f>
        <v>Nội Tỉnh</v>
      </c>
      <c r="N1114">
        <f t="shared" si="103"/>
        <v>0.55000000000000004</v>
      </c>
      <c r="O1114">
        <f t="shared" si="104"/>
        <v>-100</v>
      </c>
      <c r="P1114" t="str">
        <f>IF(AND(N1114&gt;0,N1114&lt;=0.05),'Bảng Giá'!$B$3,IF(AND(N1114&lt;=0.1,N1114&gt;0.05),'Bảng Giá'!$B$4,IF(AND('Raw Data'!N1114&gt;0.1,'Raw Data'!N1114&lt;=0.25),'Bảng Giá'!$B$5,IF(AND('Raw Data'!N1114&gt;0.25,'Raw Data'!N1114&lt;=0.5),'Bảng Giá'!$B$6,IF(AND('Raw Data'!N1114&gt;0.5,'Raw Data'!N1114&lt;=1),'Bảng Giá'!$B$7,IF(AND('Raw Data'!N1114&gt;1,'Raw Data'!N1114&lt;=1.5),'Bảng Giá'!$B$8,IF(AND('Raw Data'!N1114&gt;1.5,'Raw Data'!N1114&lt;=2),'Bảng Giá'!$B$9,IF(AND('Raw Data'!N1114&gt;2,'Raw Data'!N1114&lt;=2.5),'Bảng Giá'!$B$10,IF(AND('Raw Data'!N1114&gt;2.5,'Raw Data'!N1114&lt;=3),'Bảng Giá'!$B$11,IF(AND('Raw Data'!N1114&gt;3,'Raw Data'!N1114&lt;=3.5),'Bảng Giá'!$B$12,IF(AND('Raw Data'!N1114&gt;3.5,'Raw Data'!N1114&lt;=4),'Bảng Giá'!$B$13,IF(AND('Raw Data'!N1114&gt;4,'Raw Data'!N1114&lt;=4.5),'Bảng Giá'!$B$14,IF(AND('Raw Data'!N1114&gt;4.5,'Raw Data'!N1114&lt;=5),'Bảng Giá'!$B$15,IF(AND('Raw Data'!N1114&gt;5,'Raw Data'!N1114&lt;=5.5),'Bảng Giá'!$B$16,IF(AND('Raw Data'!N1114&gt;5.5,'Raw Data'!N1114&lt;=6),'Bảng Giá'!$B$17,'Bảng Giá'!$B$18)))))))))))))))</f>
        <v>0.5&lt;x&lt;=1</v>
      </c>
      <c r="Q1114" s="48">
        <f t="shared" si="105"/>
        <v>-7.0921985815602835E-3</v>
      </c>
      <c r="R1114">
        <f t="shared" si="106"/>
        <v>16800</v>
      </c>
      <c r="S1114">
        <f t="shared" si="107"/>
        <v>2700</v>
      </c>
    </row>
    <row r="1115" spans="1:19" x14ac:dyDescent="0.25">
      <c r="A1115" s="12">
        <v>1114</v>
      </c>
      <c r="B1115" s="12" t="s">
        <v>293</v>
      </c>
      <c r="C1115" s="18">
        <v>83956379</v>
      </c>
      <c r="D1115" s="17">
        <v>43010.503544675928</v>
      </c>
      <c r="E1115" s="23">
        <v>43012.836612650462</v>
      </c>
      <c r="F1115" s="13" t="s">
        <v>302</v>
      </c>
      <c r="G1115" s="25">
        <v>200</v>
      </c>
      <c r="H1115" s="12" t="s">
        <v>114</v>
      </c>
      <c r="I1115" s="12" t="s">
        <v>75</v>
      </c>
      <c r="J1115" s="37">
        <f>INDEX('Bảng Giá'!$C$3:$H$18,MATCH('Raw Data'!P1115,'Bảng Giá'!$B$3:$B$18,0),MATCH('Raw Data'!M1115,'Bảng Giá'!$C$2:$H$2,0))</f>
        <v>13000</v>
      </c>
      <c r="K1115" s="12">
        <v>13100</v>
      </c>
      <c r="L1115" s="36">
        <f t="shared" si="102"/>
        <v>2.3330679745340603</v>
      </c>
      <c r="M1115" t="str">
        <f>'References data'!H1116</f>
        <v>Nội Tỉnh</v>
      </c>
      <c r="N1115">
        <f t="shared" si="103"/>
        <v>0.2</v>
      </c>
      <c r="O1115">
        <f t="shared" si="104"/>
        <v>-100</v>
      </c>
      <c r="P1115" t="str">
        <f>IF(AND(N1115&gt;0,N1115&lt;=0.05),'Bảng Giá'!$B$3,IF(AND(N1115&lt;=0.1,N1115&gt;0.05),'Bảng Giá'!$B$4,IF(AND('Raw Data'!N1115&gt;0.1,'Raw Data'!N1115&lt;=0.25),'Bảng Giá'!$B$5,IF(AND('Raw Data'!N1115&gt;0.25,'Raw Data'!N1115&lt;=0.5),'Bảng Giá'!$B$6,IF(AND('Raw Data'!N1115&gt;0.5,'Raw Data'!N1115&lt;=1),'Bảng Giá'!$B$7,IF(AND('Raw Data'!N1115&gt;1,'Raw Data'!N1115&lt;=1.5),'Bảng Giá'!$B$8,IF(AND('Raw Data'!N1115&gt;1.5,'Raw Data'!N1115&lt;=2),'Bảng Giá'!$B$9,IF(AND('Raw Data'!N1115&gt;2,'Raw Data'!N1115&lt;=2.5),'Bảng Giá'!$B$10,IF(AND('Raw Data'!N1115&gt;2.5,'Raw Data'!N1115&lt;=3),'Bảng Giá'!$B$11,IF(AND('Raw Data'!N1115&gt;3,'Raw Data'!N1115&lt;=3.5),'Bảng Giá'!$B$12,IF(AND('Raw Data'!N1115&gt;3.5,'Raw Data'!N1115&lt;=4),'Bảng Giá'!$B$13,IF(AND('Raw Data'!N1115&gt;4,'Raw Data'!N1115&lt;=4.5),'Bảng Giá'!$B$14,IF(AND('Raw Data'!N1115&gt;4.5,'Raw Data'!N1115&lt;=5),'Bảng Giá'!$B$15,IF(AND('Raw Data'!N1115&gt;5,'Raw Data'!N1115&lt;=5.5),'Bảng Giá'!$B$16,IF(AND('Raw Data'!N1115&gt;5.5,'Raw Data'!N1115&lt;=6),'Bảng Giá'!$B$17,'Bảng Giá'!$B$18)))))))))))))))</f>
        <v>0.1&lt;x&lt;=0.25</v>
      </c>
      <c r="Q1115" s="48">
        <f t="shared" si="105"/>
        <v>-7.6335877862595417E-3</v>
      </c>
      <c r="R1115">
        <f t="shared" si="106"/>
        <v>15600</v>
      </c>
      <c r="S1115">
        <f t="shared" si="107"/>
        <v>2500</v>
      </c>
    </row>
    <row r="1116" spans="1:19" x14ac:dyDescent="0.25">
      <c r="A1116" s="12">
        <v>1115</v>
      </c>
      <c r="B1116" s="12" t="s">
        <v>293</v>
      </c>
      <c r="C1116" s="18">
        <v>42471073</v>
      </c>
      <c r="D1116" s="17">
        <v>43010.510406712965</v>
      </c>
      <c r="E1116" s="23">
        <v>43013.66673769676</v>
      </c>
      <c r="F1116" s="13" t="s">
        <v>302</v>
      </c>
      <c r="G1116" s="25">
        <v>2220</v>
      </c>
      <c r="H1116" s="12" t="s">
        <v>114</v>
      </c>
      <c r="I1116" s="12" t="s">
        <v>75</v>
      </c>
      <c r="J1116" s="37">
        <f>INDEX('Bảng Giá'!$C$3:$H$18,MATCH('Raw Data'!P1116,'Bảng Giá'!$B$3:$B$18,0),MATCH('Raw Data'!M1116,'Bảng Giá'!$C$2:$H$2,0))</f>
        <v>16000</v>
      </c>
      <c r="K1116" s="12">
        <v>16200</v>
      </c>
      <c r="L1116" s="36">
        <f t="shared" si="102"/>
        <v>3.15633098379476</v>
      </c>
      <c r="M1116" t="str">
        <f>'References data'!H1117</f>
        <v>Nội Tỉnh</v>
      </c>
      <c r="N1116">
        <f t="shared" si="103"/>
        <v>2.2200000000000002</v>
      </c>
      <c r="O1116">
        <f t="shared" si="104"/>
        <v>-200</v>
      </c>
      <c r="P1116" t="str">
        <f>IF(AND(N1116&gt;0,N1116&lt;=0.05),'Bảng Giá'!$B$3,IF(AND(N1116&lt;=0.1,N1116&gt;0.05),'Bảng Giá'!$B$4,IF(AND('Raw Data'!N1116&gt;0.1,'Raw Data'!N1116&lt;=0.25),'Bảng Giá'!$B$5,IF(AND('Raw Data'!N1116&gt;0.25,'Raw Data'!N1116&lt;=0.5),'Bảng Giá'!$B$6,IF(AND('Raw Data'!N1116&gt;0.5,'Raw Data'!N1116&lt;=1),'Bảng Giá'!$B$7,IF(AND('Raw Data'!N1116&gt;1,'Raw Data'!N1116&lt;=1.5),'Bảng Giá'!$B$8,IF(AND('Raw Data'!N1116&gt;1.5,'Raw Data'!N1116&lt;=2),'Bảng Giá'!$B$9,IF(AND('Raw Data'!N1116&gt;2,'Raw Data'!N1116&lt;=2.5),'Bảng Giá'!$B$10,IF(AND('Raw Data'!N1116&gt;2.5,'Raw Data'!N1116&lt;=3),'Bảng Giá'!$B$11,IF(AND('Raw Data'!N1116&gt;3,'Raw Data'!N1116&lt;=3.5),'Bảng Giá'!$B$12,IF(AND('Raw Data'!N1116&gt;3.5,'Raw Data'!N1116&lt;=4),'Bảng Giá'!$B$13,IF(AND('Raw Data'!N1116&gt;4,'Raw Data'!N1116&lt;=4.5),'Bảng Giá'!$B$14,IF(AND('Raw Data'!N1116&gt;4.5,'Raw Data'!N1116&lt;=5),'Bảng Giá'!$B$15,IF(AND('Raw Data'!N1116&gt;5,'Raw Data'!N1116&lt;=5.5),'Bảng Giá'!$B$16,IF(AND('Raw Data'!N1116&gt;5.5,'Raw Data'!N1116&lt;=6),'Bảng Giá'!$B$17,'Bảng Giá'!$B$18)))))))))))))))</f>
        <v>2&lt;x&lt;=2.5</v>
      </c>
      <c r="Q1116" s="48">
        <f t="shared" si="105"/>
        <v>-1.2345679012345678E-2</v>
      </c>
      <c r="R1116">
        <f t="shared" si="106"/>
        <v>19200</v>
      </c>
      <c r="S1116">
        <f t="shared" si="107"/>
        <v>3000</v>
      </c>
    </row>
    <row r="1117" spans="1:19" x14ac:dyDescent="0.25">
      <c r="A1117" s="12">
        <v>1116</v>
      </c>
      <c r="B1117" s="12" t="s">
        <v>293</v>
      </c>
      <c r="C1117" s="18">
        <v>31677136908710</v>
      </c>
      <c r="D1117" s="17">
        <v>43010.618187384258</v>
      </c>
      <c r="E1117" s="23">
        <v>43011.651245520836</v>
      </c>
      <c r="F1117" s="13" t="s">
        <v>302</v>
      </c>
      <c r="G1117" s="25">
        <v>1000</v>
      </c>
      <c r="H1117" s="12" t="s">
        <v>114</v>
      </c>
      <c r="I1117" s="12" t="s">
        <v>505</v>
      </c>
      <c r="J1117" s="37">
        <f>INDEX('Bảng Giá'!$C$3:$H$18,MATCH('Raw Data'!P1117,'Bảng Giá'!$B$3:$B$18,0),MATCH('Raw Data'!M1117,'Bảng Giá'!$C$2:$H$2,0))</f>
        <v>14000</v>
      </c>
      <c r="K1117" s="12">
        <v>14700</v>
      </c>
      <c r="L1117" s="36">
        <f t="shared" si="102"/>
        <v>1.0330581365778926</v>
      </c>
      <c r="M1117" t="str">
        <f>'References data'!H1118</f>
        <v>Nội Tỉnh</v>
      </c>
      <c r="N1117">
        <f t="shared" si="103"/>
        <v>1</v>
      </c>
      <c r="O1117">
        <f t="shared" si="104"/>
        <v>-700</v>
      </c>
      <c r="P1117" t="str">
        <f>IF(AND(N1117&gt;0,N1117&lt;=0.05),'Bảng Giá'!$B$3,IF(AND(N1117&lt;=0.1,N1117&gt;0.05),'Bảng Giá'!$B$4,IF(AND('Raw Data'!N1117&gt;0.1,'Raw Data'!N1117&lt;=0.25),'Bảng Giá'!$B$5,IF(AND('Raw Data'!N1117&gt;0.25,'Raw Data'!N1117&lt;=0.5),'Bảng Giá'!$B$6,IF(AND('Raw Data'!N1117&gt;0.5,'Raw Data'!N1117&lt;=1),'Bảng Giá'!$B$7,IF(AND('Raw Data'!N1117&gt;1,'Raw Data'!N1117&lt;=1.5),'Bảng Giá'!$B$8,IF(AND('Raw Data'!N1117&gt;1.5,'Raw Data'!N1117&lt;=2),'Bảng Giá'!$B$9,IF(AND('Raw Data'!N1117&gt;2,'Raw Data'!N1117&lt;=2.5),'Bảng Giá'!$B$10,IF(AND('Raw Data'!N1117&gt;2.5,'Raw Data'!N1117&lt;=3),'Bảng Giá'!$B$11,IF(AND('Raw Data'!N1117&gt;3,'Raw Data'!N1117&lt;=3.5),'Bảng Giá'!$B$12,IF(AND('Raw Data'!N1117&gt;3.5,'Raw Data'!N1117&lt;=4),'Bảng Giá'!$B$13,IF(AND('Raw Data'!N1117&gt;4,'Raw Data'!N1117&lt;=4.5),'Bảng Giá'!$B$14,IF(AND('Raw Data'!N1117&gt;4.5,'Raw Data'!N1117&lt;=5),'Bảng Giá'!$B$15,IF(AND('Raw Data'!N1117&gt;5,'Raw Data'!N1117&lt;=5.5),'Bảng Giá'!$B$16,IF(AND('Raw Data'!N1117&gt;5.5,'Raw Data'!N1117&lt;=6),'Bảng Giá'!$B$17,'Bảng Giá'!$B$18)))))))))))))))</f>
        <v>0.5&lt;x&lt;=1</v>
      </c>
      <c r="Q1117" s="48">
        <f t="shared" si="105"/>
        <v>-4.7619047619047616E-2</v>
      </c>
      <c r="R1117">
        <f t="shared" si="106"/>
        <v>16800</v>
      </c>
      <c r="S1117">
        <f t="shared" si="107"/>
        <v>2100</v>
      </c>
    </row>
    <row r="1118" spans="1:19" x14ac:dyDescent="0.25">
      <c r="A1118" s="12">
        <v>1117</v>
      </c>
      <c r="B1118" s="12" t="s">
        <v>293</v>
      </c>
      <c r="C1118" s="18">
        <v>31677136899532</v>
      </c>
      <c r="D1118" s="17">
        <v>43010.473270983799</v>
      </c>
      <c r="E1118" s="23">
        <v>43013.531482905091</v>
      </c>
      <c r="F1118" s="13" t="s">
        <v>302</v>
      </c>
      <c r="G1118" s="25">
        <v>300</v>
      </c>
      <c r="H1118" s="12" t="s">
        <v>114</v>
      </c>
      <c r="I1118" s="12" t="s">
        <v>124</v>
      </c>
      <c r="J1118" s="37">
        <f>INDEX('Bảng Giá'!$C$3:$H$18,MATCH('Raw Data'!P1118,'Bảng Giá'!$B$3:$B$18,0),MATCH('Raw Data'!M1118,'Bảng Giá'!$C$2:$H$2,0))</f>
        <v>13000</v>
      </c>
      <c r="K1118" s="12">
        <v>13100</v>
      </c>
      <c r="L1118" s="36">
        <f t="shared" si="102"/>
        <v>3.0582119212922407</v>
      </c>
      <c r="M1118" t="str">
        <f>'References data'!H1119</f>
        <v>Nội Tỉnh</v>
      </c>
      <c r="N1118">
        <f t="shared" si="103"/>
        <v>0.3</v>
      </c>
      <c r="O1118">
        <f t="shared" si="104"/>
        <v>-100</v>
      </c>
      <c r="P1118" t="str">
        <f>IF(AND(N1118&gt;0,N1118&lt;=0.05),'Bảng Giá'!$B$3,IF(AND(N1118&lt;=0.1,N1118&gt;0.05),'Bảng Giá'!$B$4,IF(AND('Raw Data'!N1118&gt;0.1,'Raw Data'!N1118&lt;=0.25),'Bảng Giá'!$B$5,IF(AND('Raw Data'!N1118&gt;0.25,'Raw Data'!N1118&lt;=0.5),'Bảng Giá'!$B$6,IF(AND('Raw Data'!N1118&gt;0.5,'Raw Data'!N1118&lt;=1),'Bảng Giá'!$B$7,IF(AND('Raw Data'!N1118&gt;1,'Raw Data'!N1118&lt;=1.5),'Bảng Giá'!$B$8,IF(AND('Raw Data'!N1118&gt;1.5,'Raw Data'!N1118&lt;=2),'Bảng Giá'!$B$9,IF(AND('Raw Data'!N1118&gt;2,'Raw Data'!N1118&lt;=2.5),'Bảng Giá'!$B$10,IF(AND('Raw Data'!N1118&gt;2.5,'Raw Data'!N1118&lt;=3),'Bảng Giá'!$B$11,IF(AND('Raw Data'!N1118&gt;3,'Raw Data'!N1118&lt;=3.5),'Bảng Giá'!$B$12,IF(AND('Raw Data'!N1118&gt;3.5,'Raw Data'!N1118&lt;=4),'Bảng Giá'!$B$13,IF(AND('Raw Data'!N1118&gt;4,'Raw Data'!N1118&lt;=4.5),'Bảng Giá'!$B$14,IF(AND('Raw Data'!N1118&gt;4.5,'Raw Data'!N1118&lt;=5),'Bảng Giá'!$B$15,IF(AND('Raw Data'!N1118&gt;5,'Raw Data'!N1118&lt;=5.5),'Bảng Giá'!$B$16,IF(AND('Raw Data'!N1118&gt;5.5,'Raw Data'!N1118&lt;=6),'Bảng Giá'!$B$17,'Bảng Giá'!$B$18)))))))))))))))</f>
        <v>0.25&lt;x&lt;=0.5</v>
      </c>
      <c r="Q1118" s="48">
        <f t="shared" si="105"/>
        <v>-7.6335877862595417E-3</v>
      </c>
      <c r="R1118">
        <f t="shared" si="106"/>
        <v>15600</v>
      </c>
      <c r="S1118">
        <f t="shared" si="107"/>
        <v>2500</v>
      </c>
    </row>
    <row r="1119" spans="1:19" x14ac:dyDescent="0.25">
      <c r="A1119" s="12">
        <v>1118</v>
      </c>
      <c r="B1119" s="12" t="s">
        <v>293</v>
      </c>
      <c r="C1119" s="18">
        <v>31677136909467</v>
      </c>
      <c r="D1119" s="17">
        <v>43010.510386921298</v>
      </c>
      <c r="E1119" s="23">
        <v>43012.626183449072</v>
      </c>
      <c r="F1119" s="12" t="s">
        <v>321</v>
      </c>
      <c r="G1119" s="25">
        <v>1650</v>
      </c>
      <c r="H1119" s="12" t="s">
        <v>114</v>
      </c>
      <c r="I1119" s="12" t="s">
        <v>504</v>
      </c>
      <c r="J1119" s="37">
        <f>INDEX('Bảng Giá'!$C$3:$H$18,MATCH('Raw Data'!P1119,'Bảng Giá'!$B$3:$B$18,0),MATCH('Raw Data'!M1119,'Bảng Giá'!$C$2:$H$2,0))</f>
        <v>16000</v>
      </c>
      <c r="K1119" s="12">
        <v>16200</v>
      </c>
      <c r="L1119" s="36">
        <f t="shared" si="102"/>
        <v>2.1157965277743642</v>
      </c>
      <c r="M1119" t="str">
        <f>'References data'!H1120</f>
        <v>Nội Tỉnh</v>
      </c>
      <c r="N1119">
        <f t="shared" si="103"/>
        <v>1.65</v>
      </c>
      <c r="O1119">
        <f t="shared" si="104"/>
        <v>-200</v>
      </c>
      <c r="P1119" t="str">
        <f>IF(AND(N1119&gt;0,N1119&lt;=0.05),'Bảng Giá'!$B$3,IF(AND(N1119&lt;=0.1,N1119&gt;0.05),'Bảng Giá'!$B$4,IF(AND('Raw Data'!N1119&gt;0.1,'Raw Data'!N1119&lt;=0.25),'Bảng Giá'!$B$5,IF(AND('Raw Data'!N1119&gt;0.25,'Raw Data'!N1119&lt;=0.5),'Bảng Giá'!$B$6,IF(AND('Raw Data'!N1119&gt;0.5,'Raw Data'!N1119&lt;=1),'Bảng Giá'!$B$7,IF(AND('Raw Data'!N1119&gt;1,'Raw Data'!N1119&lt;=1.5),'Bảng Giá'!$B$8,IF(AND('Raw Data'!N1119&gt;1.5,'Raw Data'!N1119&lt;=2),'Bảng Giá'!$B$9,IF(AND('Raw Data'!N1119&gt;2,'Raw Data'!N1119&lt;=2.5),'Bảng Giá'!$B$10,IF(AND('Raw Data'!N1119&gt;2.5,'Raw Data'!N1119&lt;=3),'Bảng Giá'!$B$11,IF(AND('Raw Data'!N1119&gt;3,'Raw Data'!N1119&lt;=3.5),'Bảng Giá'!$B$12,IF(AND('Raw Data'!N1119&gt;3.5,'Raw Data'!N1119&lt;=4),'Bảng Giá'!$B$13,IF(AND('Raw Data'!N1119&gt;4,'Raw Data'!N1119&lt;=4.5),'Bảng Giá'!$B$14,IF(AND('Raw Data'!N1119&gt;4.5,'Raw Data'!N1119&lt;=5),'Bảng Giá'!$B$15,IF(AND('Raw Data'!N1119&gt;5,'Raw Data'!N1119&lt;=5.5),'Bảng Giá'!$B$16,IF(AND('Raw Data'!N1119&gt;5.5,'Raw Data'!N1119&lt;=6),'Bảng Giá'!$B$17,'Bảng Giá'!$B$18)))))))))))))))</f>
        <v>1.5&lt;x&lt;=2</v>
      </c>
      <c r="Q1119" s="48">
        <f t="shared" si="105"/>
        <v>-1.2345679012345678E-2</v>
      </c>
      <c r="R1119">
        <f t="shared" si="106"/>
        <v>19200</v>
      </c>
      <c r="S1119">
        <f t="shared" si="107"/>
        <v>3000</v>
      </c>
    </row>
    <row r="1120" spans="1:19" x14ac:dyDescent="0.25">
      <c r="A1120" s="12">
        <v>1119</v>
      </c>
      <c r="B1120" s="12" t="s">
        <v>293</v>
      </c>
      <c r="C1120" s="18">
        <v>31677136910040</v>
      </c>
      <c r="D1120" s="17">
        <v>43010.485444328704</v>
      </c>
      <c r="E1120" s="23">
        <v>43011.771189317129</v>
      </c>
      <c r="F1120" s="13" t="s">
        <v>302</v>
      </c>
      <c r="G1120" s="25">
        <v>1060</v>
      </c>
      <c r="H1120" s="12" t="s">
        <v>114</v>
      </c>
      <c r="I1120" s="12" t="s">
        <v>283</v>
      </c>
      <c r="J1120" s="37">
        <f>INDEX('Bảng Giá'!$C$3:$H$18,MATCH('Raw Data'!P1120,'Bảng Giá'!$B$3:$B$18,0),MATCH('Raw Data'!M1120,'Bảng Giá'!$C$2:$H$2,0))</f>
        <v>14500</v>
      </c>
      <c r="K1120" s="12">
        <v>14700</v>
      </c>
      <c r="L1120" s="36">
        <f t="shared" si="102"/>
        <v>1.2857449884249945</v>
      </c>
      <c r="M1120" t="str">
        <f>'References data'!H1121</f>
        <v>Nội Tỉnh</v>
      </c>
      <c r="N1120">
        <f t="shared" si="103"/>
        <v>1.06</v>
      </c>
      <c r="O1120">
        <f t="shared" si="104"/>
        <v>-200</v>
      </c>
      <c r="P1120" t="str">
        <f>IF(AND(N1120&gt;0,N1120&lt;=0.05),'Bảng Giá'!$B$3,IF(AND(N1120&lt;=0.1,N1120&gt;0.05),'Bảng Giá'!$B$4,IF(AND('Raw Data'!N1120&gt;0.1,'Raw Data'!N1120&lt;=0.25),'Bảng Giá'!$B$5,IF(AND('Raw Data'!N1120&gt;0.25,'Raw Data'!N1120&lt;=0.5),'Bảng Giá'!$B$6,IF(AND('Raw Data'!N1120&gt;0.5,'Raw Data'!N1120&lt;=1),'Bảng Giá'!$B$7,IF(AND('Raw Data'!N1120&gt;1,'Raw Data'!N1120&lt;=1.5),'Bảng Giá'!$B$8,IF(AND('Raw Data'!N1120&gt;1.5,'Raw Data'!N1120&lt;=2),'Bảng Giá'!$B$9,IF(AND('Raw Data'!N1120&gt;2,'Raw Data'!N1120&lt;=2.5),'Bảng Giá'!$B$10,IF(AND('Raw Data'!N1120&gt;2.5,'Raw Data'!N1120&lt;=3),'Bảng Giá'!$B$11,IF(AND('Raw Data'!N1120&gt;3,'Raw Data'!N1120&lt;=3.5),'Bảng Giá'!$B$12,IF(AND('Raw Data'!N1120&gt;3.5,'Raw Data'!N1120&lt;=4),'Bảng Giá'!$B$13,IF(AND('Raw Data'!N1120&gt;4,'Raw Data'!N1120&lt;=4.5),'Bảng Giá'!$B$14,IF(AND('Raw Data'!N1120&gt;4.5,'Raw Data'!N1120&lt;=5),'Bảng Giá'!$B$15,IF(AND('Raw Data'!N1120&gt;5,'Raw Data'!N1120&lt;=5.5),'Bảng Giá'!$B$16,IF(AND('Raw Data'!N1120&gt;5.5,'Raw Data'!N1120&lt;=6),'Bảng Giá'!$B$17,'Bảng Giá'!$B$18)))))))))))))))</f>
        <v>1&lt;x&lt;=1.5</v>
      </c>
      <c r="Q1120" s="48">
        <f t="shared" si="105"/>
        <v>-1.3605442176870748E-2</v>
      </c>
      <c r="R1120">
        <f t="shared" si="106"/>
        <v>17400</v>
      </c>
      <c r="S1120">
        <f t="shared" si="107"/>
        <v>2700</v>
      </c>
    </row>
    <row r="1121" spans="1:19" x14ac:dyDescent="0.25">
      <c r="A1121" s="12">
        <v>1120</v>
      </c>
      <c r="B1121" s="12" t="s">
        <v>293</v>
      </c>
      <c r="C1121" s="18">
        <v>31677136899477</v>
      </c>
      <c r="D1121" s="17">
        <v>43010.510386921298</v>
      </c>
      <c r="E1121" s="23">
        <v>43016.527406793983</v>
      </c>
      <c r="F1121" s="13" t="s">
        <v>302</v>
      </c>
      <c r="G1121" s="25">
        <v>1820</v>
      </c>
      <c r="H1121" s="12" t="s">
        <v>114</v>
      </c>
      <c r="I1121" s="12" t="s">
        <v>109</v>
      </c>
      <c r="J1121" s="37">
        <f>INDEX('Bảng Giá'!$C$3:$H$18,MATCH('Raw Data'!P1121,'Bảng Giá'!$B$3:$B$18,0),MATCH('Raw Data'!M1121,'Bảng Giá'!$C$2:$H$2,0))</f>
        <v>16000</v>
      </c>
      <c r="K1121" s="12">
        <v>16200</v>
      </c>
      <c r="L1121" s="36">
        <f t="shared" si="102"/>
        <v>6.0170198726846138</v>
      </c>
      <c r="M1121" t="str">
        <f>'References data'!H1122</f>
        <v>Nội Tỉnh</v>
      </c>
      <c r="N1121">
        <f t="shared" si="103"/>
        <v>1.82</v>
      </c>
      <c r="O1121">
        <f t="shared" si="104"/>
        <v>-200</v>
      </c>
      <c r="P1121" t="str">
        <f>IF(AND(N1121&gt;0,N1121&lt;=0.05),'Bảng Giá'!$B$3,IF(AND(N1121&lt;=0.1,N1121&gt;0.05),'Bảng Giá'!$B$4,IF(AND('Raw Data'!N1121&gt;0.1,'Raw Data'!N1121&lt;=0.25),'Bảng Giá'!$B$5,IF(AND('Raw Data'!N1121&gt;0.25,'Raw Data'!N1121&lt;=0.5),'Bảng Giá'!$B$6,IF(AND('Raw Data'!N1121&gt;0.5,'Raw Data'!N1121&lt;=1),'Bảng Giá'!$B$7,IF(AND('Raw Data'!N1121&gt;1,'Raw Data'!N1121&lt;=1.5),'Bảng Giá'!$B$8,IF(AND('Raw Data'!N1121&gt;1.5,'Raw Data'!N1121&lt;=2),'Bảng Giá'!$B$9,IF(AND('Raw Data'!N1121&gt;2,'Raw Data'!N1121&lt;=2.5),'Bảng Giá'!$B$10,IF(AND('Raw Data'!N1121&gt;2.5,'Raw Data'!N1121&lt;=3),'Bảng Giá'!$B$11,IF(AND('Raw Data'!N1121&gt;3,'Raw Data'!N1121&lt;=3.5),'Bảng Giá'!$B$12,IF(AND('Raw Data'!N1121&gt;3.5,'Raw Data'!N1121&lt;=4),'Bảng Giá'!$B$13,IF(AND('Raw Data'!N1121&gt;4,'Raw Data'!N1121&lt;=4.5),'Bảng Giá'!$B$14,IF(AND('Raw Data'!N1121&gt;4.5,'Raw Data'!N1121&lt;=5),'Bảng Giá'!$B$15,IF(AND('Raw Data'!N1121&gt;5,'Raw Data'!N1121&lt;=5.5),'Bảng Giá'!$B$16,IF(AND('Raw Data'!N1121&gt;5.5,'Raw Data'!N1121&lt;=6),'Bảng Giá'!$B$17,'Bảng Giá'!$B$18)))))))))))))))</f>
        <v>1.5&lt;x&lt;=2</v>
      </c>
      <c r="Q1121" s="48">
        <f t="shared" si="105"/>
        <v>-1.2345679012345678E-2</v>
      </c>
      <c r="R1121">
        <f t="shared" si="106"/>
        <v>19200</v>
      </c>
      <c r="S1121">
        <f t="shared" si="107"/>
        <v>3000</v>
      </c>
    </row>
    <row r="1122" spans="1:19" x14ac:dyDescent="0.25">
      <c r="A1122" s="12">
        <v>1121</v>
      </c>
      <c r="B1122" s="12" t="s">
        <v>293</v>
      </c>
      <c r="C1122" s="18">
        <v>46584960</v>
      </c>
      <c r="D1122" s="17">
        <v>43009.743653668978</v>
      </c>
      <c r="E1122" s="23">
        <v>43010.493825578706</v>
      </c>
      <c r="F1122" s="13" t="s">
        <v>302</v>
      </c>
      <c r="G1122" s="25">
        <v>1900</v>
      </c>
      <c r="H1122" s="12" t="s">
        <v>114</v>
      </c>
      <c r="I1122" s="12" t="s">
        <v>295</v>
      </c>
      <c r="J1122" s="37">
        <f>INDEX('Bảng Giá'!$C$3:$H$18,MATCH('Raw Data'!P1122,'Bảng Giá'!$B$3:$B$18,0),MATCH('Raw Data'!M1122,'Bảng Giá'!$C$2:$H$2,0))</f>
        <v>16000</v>
      </c>
      <c r="K1122" s="12">
        <v>16200</v>
      </c>
      <c r="L1122" s="36">
        <f t="shared" si="102"/>
        <v>0.75017190972721437</v>
      </c>
      <c r="M1122" t="str">
        <f>'References data'!H1123</f>
        <v>Nội Tỉnh</v>
      </c>
      <c r="N1122">
        <f t="shared" si="103"/>
        <v>1.9</v>
      </c>
      <c r="O1122">
        <f t="shared" si="104"/>
        <v>-200</v>
      </c>
      <c r="P1122" t="str">
        <f>IF(AND(N1122&gt;0,N1122&lt;=0.05),'Bảng Giá'!$B$3,IF(AND(N1122&lt;=0.1,N1122&gt;0.05),'Bảng Giá'!$B$4,IF(AND('Raw Data'!N1122&gt;0.1,'Raw Data'!N1122&lt;=0.25),'Bảng Giá'!$B$5,IF(AND('Raw Data'!N1122&gt;0.25,'Raw Data'!N1122&lt;=0.5),'Bảng Giá'!$B$6,IF(AND('Raw Data'!N1122&gt;0.5,'Raw Data'!N1122&lt;=1),'Bảng Giá'!$B$7,IF(AND('Raw Data'!N1122&gt;1,'Raw Data'!N1122&lt;=1.5),'Bảng Giá'!$B$8,IF(AND('Raw Data'!N1122&gt;1.5,'Raw Data'!N1122&lt;=2),'Bảng Giá'!$B$9,IF(AND('Raw Data'!N1122&gt;2,'Raw Data'!N1122&lt;=2.5),'Bảng Giá'!$B$10,IF(AND('Raw Data'!N1122&gt;2.5,'Raw Data'!N1122&lt;=3),'Bảng Giá'!$B$11,IF(AND('Raw Data'!N1122&gt;3,'Raw Data'!N1122&lt;=3.5),'Bảng Giá'!$B$12,IF(AND('Raw Data'!N1122&gt;3.5,'Raw Data'!N1122&lt;=4),'Bảng Giá'!$B$13,IF(AND('Raw Data'!N1122&gt;4,'Raw Data'!N1122&lt;=4.5),'Bảng Giá'!$B$14,IF(AND('Raw Data'!N1122&gt;4.5,'Raw Data'!N1122&lt;=5),'Bảng Giá'!$B$15,IF(AND('Raw Data'!N1122&gt;5,'Raw Data'!N1122&lt;=5.5),'Bảng Giá'!$B$16,IF(AND('Raw Data'!N1122&gt;5.5,'Raw Data'!N1122&lt;=6),'Bảng Giá'!$B$17,'Bảng Giá'!$B$18)))))))))))))))</f>
        <v>1.5&lt;x&lt;=2</v>
      </c>
      <c r="Q1122" s="48">
        <f t="shared" si="105"/>
        <v>-1.2345679012345678E-2</v>
      </c>
      <c r="R1122">
        <f t="shared" si="106"/>
        <v>19200</v>
      </c>
      <c r="S1122">
        <f t="shared" si="107"/>
        <v>3000</v>
      </c>
    </row>
    <row r="1123" spans="1:19" x14ac:dyDescent="0.25">
      <c r="A1123" s="12">
        <v>1122</v>
      </c>
      <c r="B1123" s="12" t="s">
        <v>293</v>
      </c>
      <c r="C1123" s="18">
        <v>76456138</v>
      </c>
      <c r="D1123" s="17">
        <v>43009.702438275461</v>
      </c>
      <c r="E1123" s="23">
        <v>43010.814851770832</v>
      </c>
      <c r="F1123" s="13" t="s">
        <v>302</v>
      </c>
      <c r="G1123" s="25">
        <v>970</v>
      </c>
      <c r="H1123" s="12" t="s">
        <v>114</v>
      </c>
      <c r="I1123" s="12" t="s">
        <v>295</v>
      </c>
      <c r="J1123" s="37">
        <f>INDEX('Bảng Giá'!$C$3:$H$18,MATCH('Raw Data'!P1123,'Bảng Giá'!$B$3:$B$18,0),MATCH('Raw Data'!M1123,'Bảng Giá'!$C$2:$H$2,0))</f>
        <v>14000</v>
      </c>
      <c r="K1123" s="12">
        <v>14100</v>
      </c>
      <c r="L1123" s="36">
        <f t="shared" si="102"/>
        <v>1.1124134953715838</v>
      </c>
      <c r="M1123" t="str">
        <f>'References data'!H1124</f>
        <v>Nội Tỉnh</v>
      </c>
      <c r="N1123">
        <f t="shared" si="103"/>
        <v>0.97</v>
      </c>
      <c r="O1123">
        <f t="shared" si="104"/>
        <v>-100</v>
      </c>
      <c r="P1123" t="str">
        <f>IF(AND(N1123&gt;0,N1123&lt;=0.05),'Bảng Giá'!$B$3,IF(AND(N1123&lt;=0.1,N1123&gt;0.05),'Bảng Giá'!$B$4,IF(AND('Raw Data'!N1123&gt;0.1,'Raw Data'!N1123&lt;=0.25),'Bảng Giá'!$B$5,IF(AND('Raw Data'!N1123&gt;0.25,'Raw Data'!N1123&lt;=0.5),'Bảng Giá'!$B$6,IF(AND('Raw Data'!N1123&gt;0.5,'Raw Data'!N1123&lt;=1),'Bảng Giá'!$B$7,IF(AND('Raw Data'!N1123&gt;1,'Raw Data'!N1123&lt;=1.5),'Bảng Giá'!$B$8,IF(AND('Raw Data'!N1123&gt;1.5,'Raw Data'!N1123&lt;=2),'Bảng Giá'!$B$9,IF(AND('Raw Data'!N1123&gt;2,'Raw Data'!N1123&lt;=2.5),'Bảng Giá'!$B$10,IF(AND('Raw Data'!N1123&gt;2.5,'Raw Data'!N1123&lt;=3),'Bảng Giá'!$B$11,IF(AND('Raw Data'!N1123&gt;3,'Raw Data'!N1123&lt;=3.5),'Bảng Giá'!$B$12,IF(AND('Raw Data'!N1123&gt;3.5,'Raw Data'!N1123&lt;=4),'Bảng Giá'!$B$13,IF(AND('Raw Data'!N1123&gt;4,'Raw Data'!N1123&lt;=4.5),'Bảng Giá'!$B$14,IF(AND('Raw Data'!N1123&gt;4.5,'Raw Data'!N1123&lt;=5),'Bảng Giá'!$B$15,IF(AND('Raw Data'!N1123&gt;5,'Raw Data'!N1123&lt;=5.5),'Bảng Giá'!$B$16,IF(AND('Raw Data'!N1123&gt;5.5,'Raw Data'!N1123&lt;=6),'Bảng Giá'!$B$17,'Bảng Giá'!$B$18)))))))))))))))</f>
        <v>0.5&lt;x&lt;=1</v>
      </c>
      <c r="Q1123" s="48">
        <f t="shared" si="105"/>
        <v>-7.0921985815602835E-3</v>
      </c>
      <c r="R1123">
        <f t="shared" si="106"/>
        <v>16800</v>
      </c>
      <c r="S1123">
        <f t="shared" si="107"/>
        <v>2700</v>
      </c>
    </row>
    <row r="1124" spans="1:19" x14ac:dyDescent="0.25">
      <c r="A1124" s="12">
        <v>1123</v>
      </c>
      <c r="B1124" s="12" t="s">
        <v>293</v>
      </c>
      <c r="C1124" s="18">
        <v>16555075</v>
      </c>
      <c r="D1124" s="17">
        <v>43009.709733483796</v>
      </c>
      <c r="E1124" s="23">
        <v>43010.847664849534</v>
      </c>
      <c r="F1124" s="13" t="s">
        <v>302</v>
      </c>
      <c r="G1124" s="25">
        <v>345</v>
      </c>
      <c r="H1124" s="12" t="s">
        <v>114</v>
      </c>
      <c r="I1124" s="12" t="s">
        <v>295</v>
      </c>
      <c r="J1124" s="37">
        <f>INDEX('Bảng Giá'!$C$3:$H$18,MATCH('Raw Data'!P1124,'Bảng Giá'!$B$3:$B$18,0),MATCH('Raw Data'!M1124,'Bảng Giá'!$C$2:$H$2,0))</f>
        <v>13000</v>
      </c>
      <c r="K1124" s="12">
        <v>13100</v>
      </c>
      <c r="L1124" s="36">
        <f t="shared" si="102"/>
        <v>1.1379313657380408</v>
      </c>
      <c r="M1124" t="str">
        <f>'References data'!H1125</f>
        <v>Nội Tỉnh</v>
      </c>
      <c r="N1124">
        <f t="shared" si="103"/>
        <v>0.34499999999999997</v>
      </c>
      <c r="O1124">
        <f t="shared" si="104"/>
        <v>-100</v>
      </c>
      <c r="P1124" t="str">
        <f>IF(AND(N1124&gt;0,N1124&lt;=0.05),'Bảng Giá'!$B$3,IF(AND(N1124&lt;=0.1,N1124&gt;0.05),'Bảng Giá'!$B$4,IF(AND('Raw Data'!N1124&gt;0.1,'Raw Data'!N1124&lt;=0.25),'Bảng Giá'!$B$5,IF(AND('Raw Data'!N1124&gt;0.25,'Raw Data'!N1124&lt;=0.5),'Bảng Giá'!$B$6,IF(AND('Raw Data'!N1124&gt;0.5,'Raw Data'!N1124&lt;=1),'Bảng Giá'!$B$7,IF(AND('Raw Data'!N1124&gt;1,'Raw Data'!N1124&lt;=1.5),'Bảng Giá'!$B$8,IF(AND('Raw Data'!N1124&gt;1.5,'Raw Data'!N1124&lt;=2),'Bảng Giá'!$B$9,IF(AND('Raw Data'!N1124&gt;2,'Raw Data'!N1124&lt;=2.5),'Bảng Giá'!$B$10,IF(AND('Raw Data'!N1124&gt;2.5,'Raw Data'!N1124&lt;=3),'Bảng Giá'!$B$11,IF(AND('Raw Data'!N1124&gt;3,'Raw Data'!N1124&lt;=3.5),'Bảng Giá'!$B$12,IF(AND('Raw Data'!N1124&gt;3.5,'Raw Data'!N1124&lt;=4),'Bảng Giá'!$B$13,IF(AND('Raw Data'!N1124&gt;4,'Raw Data'!N1124&lt;=4.5),'Bảng Giá'!$B$14,IF(AND('Raw Data'!N1124&gt;4.5,'Raw Data'!N1124&lt;=5),'Bảng Giá'!$B$15,IF(AND('Raw Data'!N1124&gt;5,'Raw Data'!N1124&lt;=5.5),'Bảng Giá'!$B$16,IF(AND('Raw Data'!N1124&gt;5.5,'Raw Data'!N1124&lt;=6),'Bảng Giá'!$B$17,'Bảng Giá'!$B$18)))))))))))))))</f>
        <v>0.25&lt;x&lt;=0.5</v>
      </c>
      <c r="Q1124" s="48">
        <f t="shared" si="105"/>
        <v>-7.6335877862595417E-3</v>
      </c>
      <c r="R1124">
        <f t="shared" si="106"/>
        <v>15600</v>
      </c>
      <c r="S1124">
        <f t="shared" si="107"/>
        <v>2500</v>
      </c>
    </row>
    <row r="1125" spans="1:19" x14ac:dyDescent="0.25">
      <c r="A1125" s="12">
        <v>1124</v>
      </c>
      <c r="B1125" s="12" t="s">
        <v>293</v>
      </c>
      <c r="C1125" s="18">
        <v>25986563</v>
      </c>
      <c r="D1125" s="17">
        <v>43009.709752199073</v>
      </c>
      <c r="E1125" s="23">
        <v>43010.848831481482</v>
      </c>
      <c r="F1125" s="13" t="s">
        <v>302</v>
      </c>
      <c r="G1125" s="25">
        <v>450</v>
      </c>
      <c r="H1125" s="12" t="s">
        <v>114</v>
      </c>
      <c r="I1125" s="12" t="s">
        <v>123</v>
      </c>
      <c r="J1125" s="37">
        <f>INDEX('Bảng Giá'!$C$3:$H$18,MATCH('Raw Data'!P1125,'Bảng Giá'!$B$3:$B$18,0),MATCH('Raw Data'!M1125,'Bảng Giá'!$C$2:$H$2,0))</f>
        <v>13000</v>
      </c>
      <c r="K1125" s="12">
        <v>13100</v>
      </c>
      <c r="L1125" s="36">
        <f t="shared" si="102"/>
        <v>1.1390792824095115</v>
      </c>
      <c r="M1125" t="str">
        <f>'References data'!H1126</f>
        <v>Nội Tỉnh</v>
      </c>
      <c r="N1125">
        <f t="shared" si="103"/>
        <v>0.45</v>
      </c>
      <c r="O1125">
        <f t="shared" si="104"/>
        <v>-100</v>
      </c>
      <c r="P1125" t="str">
        <f>IF(AND(N1125&gt;0,N1125&lt;=0.05),'Bảng Giá'!$B$3,IF(AND(N1125&lt;=0.1,N1125&gt;0.05),'Bảng Giá'!$B$4,IF(AND('Raw Data'!N1125&gt;0.1,'Raw Data'!N1125&lt;=0.25),'Bảng Giá'!$B$5,IF(AND('Raw Data'!N1125&gt;0.25,'Raw Data'!N1125&lt;=0.5),'Bảng Giá'!$B$6,IF(AND('Raw Data'!N1125&gt;0.5,'Raw Data'!N1125&lt;=1),'Bảng Giá'!$B$7,IF(AND('Raw Data'!N1125&gt;1,'Raw Data'!N1125&lt;=1.5),'Bảng Giá'!$B$8,IF(AND('Raw Data'!N1125&gt;1.5,'Raw Data'!N1125&lt;=2),'Bảng Giá'!$B$9,IF(AND('Raw Data'!N1125&gt;2,'Raw Data'!N1125&lt;=2.5),'Bảng Giá'!$B$10,IF(AND('Raw Data'!N1125&gt;2.5,'Raw Data'!N1125&lt;=3),'Bảng Giá'!$B$11,IF(AND('Raw Data'!N1125&gt;3,'Raw Data'!N1125&lt;=3.5),'Bảng Giá'!$B$12,IF(AND('Raw Data'!N1125&gt;3.5,'Raw Data'!N1125&lt;=4),'Bảng Giá'!$B$13,IF(AND('Raw Data'!N1125&gt;4,'Raw Data'!N1125&lt;=4.5),'Bảng Giá'!$B$14,IF(AND('Raw Data'!N1125&gt;4.5,'Raw Data'!N1125&lt;=5),'Bảng Giá'!$B$15,IF(AND('Raw Data'!N1125&gt;5,'Raw Data'!N1125&lt;=5.5),'Bảng Giá'!$B$16,IF(AND('Raw Data'!N1125&gt;5.5,'Raw Data'!N1125&lt;=6),'Bảng Giá'!$B$17,'Bảng Giá'!$B$18)))))))))))))))</f>
        <v>0.25&lt;x&lt;=0.5</v>
      </c>
      <c r="Q1125" s="48">
        <f t="shared" si="105"/>
        <v>-7.6335877862595417E-3</v>
      </c>
      <c r="R1125">
        <f t="shared" si="106"/>
        <v>15600</v>
      </c>
      <c r="S1125">
        <f t="shared" si="107"/>
        <v>2500</v>
      </c>
    </row>
    <row r="1126" spans="1:19" x14ac:dyDescent="0.25">
      <c r="A1126" s="12">
        <v>1125</v>
      </c>
      <c r="B1126" s="12" t="s">
        <v>293</v>
      </c>
      <c r="C1126" s="18">
        <v>55751810</v>
      </c>
      <c r="D1126" s="17">
        <v>43009.742106793979</v>
      </c>
      <c r="E1126" s="23">
        <v>43010.702095752313</v>
      </c>
      <c r="F1126" s="13" t="s">
        <v>302</v>
      </c>
      <c r="G1126" s="25">
        <v>2250</v>
      </c>
      <c r="H1126" s="12" t="s">
        <v>114</v>
      </c>
      <c r="I1126" s="12" t="s">
        <v>114</v>
      </c>
      <c r="J1126" s="37">
        <f>INDEX('Bảng Giá'!$C$3:$H$18,MATCH('Raw Data'!P1126,'Bảng Giá'!$B$3:$B$18,0),MATCH('Raw Data'!M1126,'Bảng Giá'!$C$2:$H$2,0))</f>
        <v>16000</v>
      </c>
      <c r="K1126" s="12">
        <v>16200</v>
      </c>
      <c r="L1126" s="36">
        <f t="shared" si="102"/>
        <v>0.95998895833326969</v>
      </c>
      <c r="M1126" t="str">
        <f>'References data'!H1127</f>
        <v>Nội Tỉnh</v>
      </c>
      <c r="N1126">
        <f t="shared" si="103"/>
        <v>2.25</v>
      </c>
      <c r="O1126">
        <f t="shared" si="104"/>
        <v>-200</v>
      </c>
      <c r="P1126" t="str">
        <f>IF(AND(N1126&gt;0,N1126&lt;=0.05),'Bảng Giá'!$B$3,IF(AND(N1126&lt;=0.1,N1126&gt;0.05),'Bảng Giá'!$B$4,IF(AND('Raw Data'!N1126&gt;0.1,'Raw Data'!N1126&lt;=0.25),'Bảng Giá'!$B$5,IF(AND('Raw Data'!N1126&gt;0.25,'Raw Data'!N1126&lt;=0.5),'Bảng Giá'!$B$6,IF(AND('Raw Data'!N1126&gt;0.5,'Raw Data'!N1126&lt;=1),'Bảng Giá'!$B$7,IF(AND('Raw Data'!N1126&gt;1,'Raw Data'!N1126&lt;=1.5),'Bảng Giá'!$B$8,IF(AND('Raw Data'!N1126&gt;1.5,'Raw Data'!N1126&lt;=2),'Bảng Giá'!$B$9,IF(AND('Raw Data'!N1126&gt;2,'Raw Data'!N1126&lt;=2.5),'Bảng Giá'!$B$10,IF(AND('Raw Data'!N1126&gt;2.5,'Raw Data'!N1126&lt;=3),'Bảng Giá'!$B$11,IF(AND('Raw Data'!N1126&gt;3,'Raw Data'!N1126&lt;=3.5),'Bảng Giá'!$B$12,IF(AND('Raw Data'!N1126&gt;3.5,'Raw Data'!N1126&lt;=4),'Bảng Giá'!$B$13,IF(AND('Raw Data'!N1126&gt;4,'Raw Data'!N1126&lt;=4.5),'Bảng Giá'!$B$14,IF(AND('Raw Data'!N1126&gt;4.5,'Raw Data'!N1126&lt;=5),'Bảng Giá'!$B$15,IF(AND('Raw Data'!N1126&gt;5,'Raw Data'!N1126&lt;=5.5),'Bảng Giá'!$B$16,IF(AND('Raw Data'!N1126&gt;5.5,'Raw Data'!N1126&lt;=6),'Bảng Giá'!$B$17,'Bảng Giá'!$B$18)))))))))))))))</f>
        <v>2&lt;x&lt;=2.5</v>
      </c>
      <c r="Q1126" s="48">
        <f t="shared" si="105"/>
        <v>-1.2345679012345678E-2</v>
      </c>
      <c r="R1126">
        <f t="shared" si="106"/>
        <v>19200</v>
      </c>
      <c r="S1126">
        <f t="shared" si="107"/>
        <v>3000</v>
      </c>
    </row>
    <row r="1127" spans="1:19" x14ac:dyDescent="0.25">
      <c r="A1127" s="12">
        <v>1126</v>
      </c>
      <c r="B1127" s="12" t="s">
        <v>293</v>
      </c>
      <c r="C1127" s="18">
        <v>73594710</v>
      </c>
      <c r="D1127" s="17">
        <v>43009.743786840278</v>
      </c>
      <c r="E1127" s="23">
        <v>43010.800641898146</v>
      </c>
      <c r="F1127" s="13" t="s">
        <v>302</v>
      </c>
      <c r="G1127" s="25">
        <v>4800</v>
      </c>
      <c r="H1127" s="12" t="s">
        <v>114</v>
      </c>
      <c r="I1127" s="12" t="s">
        <v>75</v>
      </c>
      <c r="J1127" s="37">
        <f>INDEX('Bảng Giá'!$C$3:$H$18,MATCH('Raw Data'!P1127,'Bảng Giá'!$B$3:$B$18,0),MATCH('Raw Data'!M1127,'Bảng Giá'!$C$2:$H$2,0))</f>
        <v>23500</v>
      </c>
      <c r="K1127" s="12">
        <v>23700</v>
      </c>
      <c r="L1127" s="36">
        <f t="shared" si="102"/>
        <v>1.0568550578682334</v>
      </c>
      <c r="M1127" t="str">
        <f>'References data'!H1128</f>
        <v>Nội Tỉnh</v>
      </c>
      <c r="N1127">
        <f t="shared" si="103"/>
        <v>4.8</v>
      </c>
      <c r="O1127">
        <f t="shared" si="104"/>
        <v>-200</v>
      </c>
      <c r="P1127" t="str">
        <f>IF(AND(N1127&gt;0,N1127&lt;=0.05),'Bảng Giá'!$B$3,IF(AND(N1127&lt;=0.1,N1127&gt;0.05),'Bảng Giá'!$B$4,IF(AND('Raw Data'!N1127&gt;0.1,'Raw Data'!N1127&lt;=0.25),'Bảng Giá'!$B$5,IF(AND('Raw Data'!N1127&gt;0.25,'Raw Data'!N1127&lt;=0.5),'Bảng Giá'!$B$6,IF(AND('Raw Data'!N1127&gt;0.5,'Raw Data'!N1127&lt;=1),'Bảng Giá'!$B$7,IF(AND('Raw Data'!N1127&gt;1,'Raw Data'!N1127&lt;=1.5),'Bảng Giá'!$B$8,IF(AND('Raw Data'!N1127&gt;1.5,'Raw Data'!N1127&lt;=2),'Bảng Giá'!$B$9,IF(AND('Raw Data'!N1127&gt;2,'Raw Data'!N1127&lt;=2.5),'Bảng Giá'!$B$10,IF(AND('Raw Data'!N1127&gt;2.5,'Raw Data'!N1127&lt;=3),'Bảng Giá'!$B$11,IF(AND('Raw Data'!N1127&gt;3,'Raw Data'!N1127&lt;=3.5),'Bảng Giá'!$B$12,IF(AND('Raw Data'!N1127&gt;3.5,'Raw Data'!N1127&lt;=4),'Bảng Giá'!$B$13,IF(AND('Raw Data'!N1127&gt;4,'Raw Data'!N1127&lt;=4.5),'Bảng Giá'!$B$14,IF(AND('Raw Data'!N1127&gt;4.5,'Raw Data'!N1127&lt;=5),'Bảng Giá'!$B$15,IF(AND('Raw Data'!N1127&gt;5,'Raw Data'!N1127&lt;=5.5),'Bảng Giá'!$B$16,IF(AND('Raw Data'!N1127&gt;5.5,'Raw Data'!N1127&lt;=6),'Bảng Giá'!$B$17,'Bảng Giá'!$B$18)))))))))))))))</f>
        <v>4.5&lt;x&lt;=5</v>
      </c>
      <c r="Q1127" s="48">
        <f t="shared" si="105"/>
        <v>-8.4388185654008432E-3</v>
      </c>
      <c r="R1127">
        <f t="shared" si="106"/>
        <v>28200</v>
      </c>
      <c r="S1127">
        <f t="shared" si="107"/>
        <v>4500</v>
      </c>
    </row>
    <row r="1128" spans="1:19" x14ac:dyDescent="0.25">
      <c r="A1128" s="12">
        <v>1127</v>
      </c>
      <c r="B1128" s="12" t="s">
        <v>293</v>
      </c>
      <c r="C1128" s="18">
        <v>31677136898518</v>
      </c>
      <c r="D1128" s="17">
        <v>43014.912704710645</v>
      </c>
      <c r="E1128" s="23">
        <v>43015.760302465278</v>
      </c>
      <c r="F1128" s="12" t="s">
        <v>321</v>
      </c>
      <c r="G1128" s="25">
        <v>450</v>
      </c>
      <c r="H1128" s="12" t="s">
        <v>114</v>
      </c>
      <c r="I1128" s="12" t="s">
        <v>283</v>
      </c>
      <c r="J1128" s="37">
        <f>INDEX('Bảng Giá'!$C$3:$H$18,MATCH('Raw Data'!P1128,'Bảng Giá'!$B$3:$B$18,0),MATCH('Raw Data'!M1128,'Bảng Giá'!$C$2:$H$2,0))</f>
        <v>13000</v>
      </c>
      <c r="K1128" s="12">
        <v>13100</v>
      </c>
      <c r="L1128" s="36">
        <f t="shared" si="102"/>
        <v>0.84759775463317055</v>
      </c>
      <c r="M1128" t="str">
        <f>'References data'!H1129</f>
        <v>Nội Tỉnh</v>
      </c>
      <c r="N1128">
        <f t="shared" si="103"/>
        <v>0.45</v>
      </c>
      <c r="O1128">
        <f t="shared" si="104"/>
        <v>-100</v>
      </c>
      <c r="P1128" t="str">
        <f>IF(AND(N1128&gt;0,N1128&lt;=0.05),'Bảng Giá'!$B$3,IF(AND(N1128&lt;=0.1,N1128&gt;0.05),'Bảng Giá'!$B$4,IF(AND('Raw Data'!N1128&gt;0.1,'Raw Data'!N1128&lt;=0.25),'Bảng Giá'!$B$5,IF(AND('Raw Data'!N1128&gt;0.25,'Raw Data'!N1128&lt;=0.5),'Bảng Giá'!$B$6,IF(AND('Raw Data'!N1128&gt;0.5,'Raw Data'!N1128&lt;=1),'Bảng Giá'!$B$7,IF(AND('Raw Data'!N1128&gt;1,'Raw Data'!N1128&lt;=1.5),'Bảng Giá'!$B$8,IF(AND('Raw Data'!N1128&gt;1.5,'Raw Data'!N1128&lt;=2),'Bảng Giá'!$B$9,IF(AND('Raw Data'!N1128&gt;2,'Raw Data'!N1128&lt;=2.5),'Bảng Giá'!$B$10,IF(AND('Raw Data'!N1128&gt;2.5,'Raw Data'!N1128&lt;=3),'Bảng Giá'!$B$11,IF(AND('Raw Data'!N1128&gt;3,'Raw Data'!N1128&lt;=3.5),'Bảng Giá'!$B$12,IF(AND('Raw Data'!N1128&gt;3.5,'Raw Data'!N1128&lt;=4),'Bảng Giá'!$B$13,IF(AND('Raw Data'!N1128&gt;4,'Raw Data'!N1128&lt;=4.5),'Bảng Giá'!$B$14,IF(AND('Raw Data'!N1128&gt;4.5,'Raw Data'!N1128&lt;=5),'Bảng Giá'!$B$15,IF(AND('Raw Data'!N1128&gt;5,'Raw Data'!N1128&lt;=5.5),'Bảng Giá'!$B$16,IF(AND('Raw Data'!N1128&gt;5.5,'Raw Data'!N1128&lt;=6),'Bảng Giá'!$B$17,'Bảng Giá'!$B$18)))))))))))))))</f>
        <v>0.25&lt;x&lt;=0.5</v>
      </c>
      <c r="Q1128" s="48">
        <f t="shared" si="105"/>
        <v>-7.6335877862595417E-3</v>
      </c>
      <c r="R1128">
        <f t="shared" si="106"/>
        <v>15600</v>
      </c>
      <c r="S1128">
        <f t="shared" si="107"/>
        <v>2500</v>
      </c>
    </row>
    <row r="1129" spans="1:19" x14ac:dyDescent="0.25">
      <c r="A1129" s="12">
        <v>1128</v>
      </c>
      <c r="B1129" s="12" t="s">
        <v>293</v>
      </c>
      <c r="C1129" s="18">
        <v>31677136898277</v>
      </c>
      <c r="D1129" s="17">
        <v>43014.912712650461</v>
      </c>
      <c r="E1129" s="23">
        <v>43015.522714965278</v>
      </c>
      <c r="F1129" s="13" t="s">
        <v>302</v>
      </c>
      <c r="G1129" s="25">
        <v>550</v>
      </c>
      <c r="H1129" s="12" t="s">
        <v>114</v>
      </c>
      <c r="I1129" s="12" t="s">
        <v>121</v>
      </c>
      <c r="J1129" s="37">
        <f>INDEX('Bảng Giá'!$C$3:$H$18,MATCH('Raw Data'!P1129,'Bảng Giá'!$B$3:$B$18,0),MATCH('Raw Data'!M1129,'Bảng Giá'!$C$2:$H$2,0))</f>
        <v>14000</v>
      </c>
      <c r="K1129" s="12">
        <v>14100</v>
      </c>
      <c r="L1129" s="36">
        <f t="shared" si="102"/>
        <v>0.6100023148173932</v>
      </c>
      <c r="M1129" t="str">
        <f>'References data'!H1130</f>
        <v>Nội Tỉnh</v>
      </c>
      <c r="N1129">
        <f t="shared" si="103"/>
        <v>0.55000000000000004</v>
      </c>
      <c r="O1129">
        <f t="shared" si="104"/>
        <v>-100</v>
      </c>
      <c r="P1129" t="str">
        <f>IF(AND(N1129&gt;0,N1129&lt;=0.05),'Bảng Giá'!$B$3,IF(AND(N1129&lt;=0.1,N1129&gt;0.05),'Bảng Giá'!$B$4,IF(AND('Raw Data'!N1129&gt;0.1,'Raw Data'!N1129&lt;=0.25),'Bảng Giá'!$B$5,IF(AND('Raw Data'!N1129&gt;0.25,'Raw Data'!N1129&lt;=0.5),'Bảng Giá'!$B$6,IF(AND('Raw Data'!N1129&gt;0.5,'Raw Data'!N1129&lt;=1),'Bảng Giá'!$B$7,IF(AND('Raw Data'!N1129&gt;1,'Raw Data'!N1129&lt;=1.5),'Bảng Giá'!$B$8,IF(AND('Raw Data'!N1129&gt;1.5,'Raw Data'!N1129&lt;=2),'Bảng Giá'!$B$9,IF(AND('Raw Data'!N1129&gt;2,'Raw Data'!N1129&lt;=2.5),'Bảng Giá'!$B$10,IF(AND('Raw Data'!N1129&gt;2.5,'Raw Data'!N1129&lt;=3),'Bảng Giá'!$B$11,IF(AND('Raw Data'!N1129&gt;3,'Raw Data'!N1129&lt;=3.5),'Bảng Giá'!$B$12,IF(AND('Raw Data'!N1129&gt;3.5,'Raw Data'!N1129&lt;=4),'Bảng Giá'!$B$13,IF(AND('Raw Data'!N1129&gt;4,'Raw Data'!N1129&lt;=4.5),'Bảng Giá'!$B$14,IF(AND('Raw Data'!N1129&gt;4.5,'Raw Data'!N1129&lt;=5),'Bảng Giá'!$B$15,IF(AND('Raw Data'!N1129&gt;5,'Raw Data'!N1129&lt;=5.5),'Bảng Giá'!$B$16,IF(AND('Raw Data'!N1129&gt;5.5,'Raw Data'!N1129&lt;=6),'Bảng Giá'!$B$17,'Bảng Giá'!$B$18)))))))))))))))</f>
        <v>0.5&lt;x&lt;=1</v>
      </c>
      <c r="Q1129" s="48">
        <f t="shared" si="105"/>
        <v>-7.0921985815602835E-3</v>
      </c>
      <c r="R1129">
        <f t="shared" si="106"/>
        <v>16800</v>
      </c>
      <c r="S1129">
        <f t="shared" si="107"/>
        <v>2700</v>
      </c>
    </row>
    <row r="1130" spans="1:19" x14ac:dyDescent="0.25">
      <c r="A1130" s="12">
        <v>1129</v>
      </c>
      <c r="B1130" s="12" t="s">
        <v>293</v>
      </c>
      <c r="C1130" s="18">
        <v>31677136898809</v>
      </c>
      <c r="D1130" s="17">
        <v>43010.726079976848</v>
      </c>
      <c r="E1130" s="23">
        <v>43011.772223298613</v>
      </c>
      <c r="F1130" s="13" t="s">
        <v>302</v>
      </c>
      <c r="G1130" s="25">
        <v>450</v>
      </c>
      <c r="H1130" s="12" t="s">
        <v>114</v>
      </c>
      <c r="I1130" s="12" t="s">
        <v>283</v>
      </c>
      <c r="J1130" s="37">
        <f>INDEX('Bảng Giá'!$C$3:$H$18,MATCH('Raw Data'!P1130,'Bảng Giá'!$B$3:$B$18,0),MATCH('Raw Data'!M1130,'Bảng Giá'!$C$2:$H$2,0))</f>
        <v>13000</v>
      </c>
      <c r="K1130" s="12">
        <v>13100</v>
      </c>
      <c r="L1130" s="36">
        <f t="shared" si="102"/>
        <v>1.046143321764248</v>
      </c>
      <c r="M1130" t="str">
        <f>'References data'!H1131</f>
        <v>Nội Tỉnh</v>
      </c>
      <c r="N1130">
        <f t="shared" si="103"/>
        <v>0.45</v>
      </c>
      <c r="O1130">
        <f t="shared" si="104"/>
        <v>-100</v>
      </c>
      <c r="P1130" t="str">
        <f>IF(AND(N1130&gt;0,N1130&lt;=0.05),'Bảng Giá'!$B$3,IF(AND(N1130&lt;=0.1,N1130&gt;0.05),'Bảng Giá'!$B$4,IF(AND('Raw Data'!N1130&gt;0.1,'Raw Data'!N1130&lt;=0.25),'Bảng Giá'!$B$5,IF(AND('Raw Data'!N1130&gt;0.25,'Raw Data'!N1130&lt;=0.5),'Bảng Giá'!$B$6,IF(AND('Raw Data'!N1130&gt;0.5,'Raw Data'!N1130&lt;=1),'Bảng Giá'!$B$7,IF(AND('Raw Data'!N1130&gt;1,'Raw Data'!N1130&lt;=1.5),'Bảng Giá'!$B$8,IF(AND('Raw Data'!N1130&gt;1.5,'Raw Data'!N1130&lt;=2),'Bảng Giá'!$B$9,IF(AND('Raw Data'!N1130&gt;2,'Raw Data'!N1130&lt;=2.5),'Bảng Giá'!$B$10,IF(AND('Raw Data'!N1130&gt;2.5,'Raw Data'!N1130&lt;=3),'Bảng Giá'!$B$11,IF(AND('Raw Data'!N1130&gt;3,'Raw Data'!N1130&lt;=3.5),'Bảng Giá'!$B$12,IF(AND('Raw Data'!N1130&gt;3.5,'Raw Data'!N1130&lt;=4),'Bảng Giá'!$B$13,IF(AND('Raw Data'!N1130&gt;4,'Raw Data'!N1130&lt;=4.5),'Bảng Giá'!$B$14,IF(AND('Raw Data'!N1130&gt;4.5,'Raw Data'!N1130&lt;=5),'Bảng Giá'!$B$15,IF(AND('Raw Data'!N1130&gt;5,'Raw Data'!N1130&lt;=5.5),'Bảng Giá'!$B$16,IF(AND('Raw Data'!N1130&gt;5.5,'Raw Data'!N1130&lt;=6),'Bảng Giá'!$B$17,'Bảng Giá'!$B$18)))))))))))))))</f>
        <v>0.25&lt;x&lt;=0.5</v>
      </c>
      <c r="Q1130" s="48">
        <f t="shared" si="105"/>
        <v>-7.6335877862595417E-3</v>
      </c>
      <c r="R1130">
        <f t="shared" si="106"/>
        <v>15600</v>
      </c>
      <c r="S1130">
        <f t="shared" si="107"/>
        <v>2500</v>
      </c>
    </row>
    <row r="1131" spans="1:19" x14ac:dyDescent="0.25">
      <c r="A1131" s="12">
        <v>1130</v>
      </c>
      <c r="B1131" s="12" t="s">
        <v>293</v>
      </c>
      <c r="C1131" s="18">
        <v>31677136909847</v>
      </c>
      <c r="D1131" s="17">
        <v>43014.916723229166</v>
      </c>
      <c r="E1131" s="23">
        <v>43015.502591122684</v>
      </c>
      <c r="F1131" s="13" t="s">
        <v>302</v>
      </c>
      <c r="G1131" s="25">
        <v>300</v>
      </c>
      <c r="H1131" s="12" t="s">
        <v>114</v>
      </c>
      <c r="I1131" s="12" t="s">
        <v>504</v>
      </c>
      <c r="J1131" s="37">
        <f>INDEX('Bảng Giá'!$C$3:$H$18,MATCH('Raw Data'!P1131,'Bảng Giá'!$B$3:$B$18,0),MATCH('Raw Data'!M1131,'Bảng Giá'!$C$2:$H$2,0))</f>
        <v>13000</v>
      </c>
      <c r="K1131" s="12">
        <v>13100</v>
      </c>
      <c r="L1131" s="36">
        <f t="shared" si="102"/>
        <v>0.58586789351829793</v>
      </c>
      <c r="M1131" t="str">
        <f>'References data'!H1132</f>
        <v>Nội Tỉnh</v>
      </c>
      <c r="N1131">
        <f t="shared" si="103"/>
        <v>0.3</v>
      </c>
      <c r="O1131">
        <f t="shared" si="104"/>
        <v>-100</v>
      </c>
      <c r="P1131" t="str">
        <f>IF(AND(N1131&gt;0,N1131&lt;=0.05),'Bảng Giá'!$B$3,IF(AND(N1131&lt;=0.1,N1131&gt;0.05),'Bảng Giá'!$B$4,IF(AND('Raw Data'!N1131&gt;0.1,'Raw Data'!N1131&lt;=0.25),'Bảng Giá'!$B$5,IF(AND('Raw Data'!N1131&gt;0.25,'Raw Data'!N1131&lt;=0.5),'Bảng Giá'!$B$6,IF(AND('Raw Data'!N1131&gt;0.5,'Raw Data'!N1131&lt;=1),'Bảng Giá'!$B$7,IF(AND('Raw Data'!N1131&gt;1,'Raw Data'!N1131&lt;=1.5),'Bảng Giá'!$B$8,IF(AND('Raw Data'!N1131&gt;1.5,'Raw Data'!N1131&lt;=2),'Bảng Giá'!$B$9,IF(AND('Raw Data'!N1131&gt;2,'Raw Data'!N1131&lt;=2.5),'Bảng Giá'!$B$10,IF(AND('Raw Data'!N1131&gt;2.5,'Raw Data'!N1131&lt;=3),'Bảng Giá'!$B$11,IF(AND('Raw Data'!N1131&gt;3,'Raw Data'!N1131&lt;=3.5),'Bảng Giá'!$B$12,IF(AND('Raw Data'!N1131&gt;3.5,'Raw Data'!N1131&lt;=4),'Bảng Giá'!$B$13,IF(AND('Raw Data'!N1131&gt;4,'Raw Data'!N1131&lt;=4.5),'Bảng Giá'!$B$14,IF(AND('Raw Data'!N1131&gt;4.5,'Raw Data'!N1131&lt;=5),'Bảng Giá'!$B$15,IF(AND('Raw Data'!N1131&gt;5,'Raw Data'!N1131&lt;=5.5),'Bảng Giá'!$B$16,IF(AND('Raw Data'!N1131&gt;5.5,'Raw Data'!N1131&lt;=6),'Bảng Giá'!$B$17,'Bảng Giá'!$B$18)))))))))))))))</f>
        <v>0.25&lt;x&lt;=0.5</v>
      </c>
      <c r="Q1131" s="48">
        <f t="shared" si="105"/>
        <v>-7.6335877862595417E-3</v>
      </c>
      <c r="R1131">
        <f t="shared" si="106"/>
        <v>15600</v>
      </c>
      <c r="S1131">
        <f t="shared" si="107"/>
        <v>2500</v>
      </c>
    </row>
    <row r="1132" spans="1:19" x14ac:dyDescent="0.25">
      <c r="A1132" s="12">
        <v>1131</v>
      </c>
      <c r="B1132" s="12" t="s">
        <v>293</v>
      </c>
      <c r="C1132" s="18">
        <v>31677136897739</v>
      </c>
      <c r="D1132" s="17">
        <v>43009.670385381942</v>
      </c>
      <c r="E1132" s="23">
        <v>43010.594979085647</v>
      </c>
      <c r="F1132" s="13" t="s">
        <v>302</v>
      </c>
      <c r="G1132" s="25">
        <v>550</v>
      </c>
      <c r="H1132" s="12" t="s">
        <v>114</v>
      </c>
      <c r="I1132" s="12" t="s">
        <v>112</v>
      </c>
      <c r="J1132" s="37">
        <f>INDEX('Bảng Giá'!$C$3:$H$18,MATCH('Raw Data'!P1132,'Bảng Giá'!$B$3:$B$18,0),MATCH('Raw Data'!M1132,'Bảng Giá'!$C$2:$H$2,0))</f>
        <v>14000</v>
      </c>
      <c r="K1132" s="12">
        <v>14100</v>
      </c>
      <c r="L1132" s="36">
        <f t="shared" si="102"/>
        <v>0.92459370370488614</v>
      </c>
      <c r="M1132" t="str">
        <f>'References data'!H1133</f>
        <v>Nội Tỉnh</v>
      </c>
      <c r="N1132">
        <f t="shared" si="103"/>
        <v>0.55000000000000004</v>
      </c>
      <c r="O1132">
        <f t="shared" si="104"/>
        <v>-100</v>
      </c>
      <c r="P1132" t="str">
        <f>IF(AND(N1132&gt;0,N1132&lt;=0.05),'Bảng Giá'!$B$3,IF(AND(N1132&lt;=0.1,N1132&gt;0.05),'Bảng Giá'!$B$4,IF(AND('Raw Data'!N1132&gt;0.1,'Raw Data'!N1132&lt;=0.25),'Bảng Giá'!$B$5,IF(AND('Raw Data'!N1132&gt;0.25,'Raw Data'!N1132&lt;=0.5),'Bảng Giá'!$B$6,IF(AND('Raw Data'!N1132&gt;0.5,'Raw Data'!N1132&lt;=1),'Bảng Giá'!$B$7,IF(AND('Raw Data'!N1132&gt;1,'Raw Data'!N1132&lt;=1.5),'Bảng Giá'!$B$8,IF(AND('Raw Data'!N1132&gt;1.5,'Raw Data'!N1132&lt;=2),'Bảng Giá'!$B$9,IF(AND('Raw Data'!N1132&gt;2,'Raw Data'!N1132&lt;=2.5),'Bảng Giá'!$B$10,IF(AND('Raw Data'!N1132&gt;2.5,'Raw Data'!N1132&lt;=3),'Bảng Giá'!$B$11,IF(AND('Raw Data'!N1132&gt;3,'Raw Data'!N1132&lt;=3.5),'Bảng Giá'!$B$12,IF(AND('Raw Data'!N1132&gt;3.5,'Raw Data'!N1132&lt;=4),'Bảng Giá'!$B$13,IF(AND('Raw Data'!N1132&gt;4,'Raw Data'!N1132&lt;=4.5),'Bảng Giá'!$B$14,IF(AND('Raw Data'!N1132&gt;4.5,'Raw Data'!N1132&lt;=5),'Bảng Giá'!$B$15,IF(AND('Raw Data'!N1132&gt;5,'Raw Data'!N1132&lt;=5.5),'Bảng Giá'!$B$16,IF(AND('Raw Data'!N1132&gt;5.5,'Raw Data'!N1132&lt;=6),'Bảng Giá'!$B$17,'Bảng Giá'!$B$18)))))))))))))))</f>
        <v>0.5&lt;x&lt;=1</v>
      </c>
      <c r="Q1132" s="48">
        <f t="shared" si="105"/>
        <v>-7.0921985815602835E-3</v>
      </c>
      <c r="R1132">
        <f t="shared" si="106"/>
        <v>16800</v>
      </c>
      <c r="S1132">
        <f t="shared" si="107"/>
        <v>2700</v>
      </c>
    </row>
    <row r="1133" spans="1:19" x14ac:dyDescent="0.25">
      <c r="A1133" s="12">
        <v>1132</v>
      </c>
      <c r="B1133" s="12" t="s">
        <v>293</v>
      </c>
      <c r="C1133" s="18">
        <v>94223880</v>
      </c>
      <c r="D1133" s="17">
        <v>43009.743695636571</v>
      </c>
      <c r="E1133" s="23">
        <v>43010.775416932869</v>
      </c>
      <c r="F1133" s="13" t="s">
        <v>302</v>
      </c>
      <c r="G1133" s="25">
        <v>500</v>
      </c>
      <c r="H1133" s="12" t="s">
        <v>114</v>
      </c>
      <c r="I1133" s="12" t="s">
        <v>94</v>
      </c>
      <c r="J1133" s="37">
        <f>INDEX('Bảng Giá'!$C$3:$H$18,MATCH('Raw Data'!P1133,'Bảng Giá'!$B$3:$B$18,0),MATCH('Raw Data'!M1133,'Bảng Giá'!$C$2:$H$2,0))</f>
        <v>13000</v>
      </c>
      <c r="K1133" s="12">
        <v>14100</v>
      </c>
      <c r="L1133" s="36">
        <f t="shared" si="102"/>
        <v>1.0317212962982012</v>
      </c>
      <c r="M1133" t="str">
        <f>'References data'!H1134</f>
        <v>Nội Tỉnh</v>
      </c>
      <c r="N1133">
        <f t="shared" si="103"/>
        <v>0.5</v>
      </c>
      <c r="O1133">
        <f t="shared" si="104"/>
        <v>-1100</v>
      </c>
      <c r="P1133" t="str">
        <f>IF(AND(N1133&gt;0,N1133&lt;=0.05),'Bảng Giá'!$B$3,IF(AND(N1133&lt;=0.1,N1133&gt;0.05),'Bảng Giá'!$B$4,IF(AND('Raw Data'!N1133&gt;0.1,'Raw Data'!N1133&lt;=0.25),'Bảng Giá'!$B$5,IF(AND('Raw Data'!N1133&gt;0.25,'Raw Data'!N1133&lt;=0.5),'Bảng Giá'!$B$6,IF(AND('Raw Data'!N1133&gt;0.5,'Raw Data'!N1133&lt;=1),'Bảng Giá'!$B$7,IF(AND('Raw Data'!N1133&gt;1,'Raw Data'!N1133&lt;=1.5),'Bảng Giá'!$B$8,IF(AND('Raw Data'!N1133&gt;1.5,'Raw Data'!N1133&lt;=2),'Bảng Giá'!$B$9,IF(AND('Raw Data'!N1133&gt;2,'Raw Data'!N1133&lt;=2.5),'Bảng Giá'!$B$10,IF(AND('Raw Data'!N1133&gt;2.5,'Raw Data'!N1133&lt;=3),'Bảng Giá'!$B$11,IF(AND('Raw Data'!N1133&gt;3,'Raw Data'!N1133&lt;=3.5),'Bảng Giá'!$B$12,IF(AND('Raw Data'!N1133&gt;3.5,'Raw Data'!N1133&lt;=4),'Bảng Giá'!$B$13,IF(AND('Raw Data'!N1133&gt;4,'Raw Data'!N1133&lt;=4.5),'Bảng Giá'!$B$14,IF(AND('Raw Data'!N1133&gt;4.5,'Raw Data'!N1133&lt;=5),'Bảng Giá'!$B$15,IF(AND('Raw Data'!N1133&gt;5,'Raw Data'!N1133&lt;=5.5),'Bảng Giá'!$B$16,IF(AND('Raw Data'!N1133&gt;5.5,'Raw Data'!N1133&lt;=6),'Bảng Giá'!$B$17,'Bảng Giá'!$B$18)))))))))))))))</f>
        <v>0.25&lt;x&lt;=0.5</v>
      </c>
      <c r="Q1133" s="48">
        <f t="shared" si="105"/>
        <v>-7.8014184397163122E-2</v>
      </c>
      <c r="R1133">
        <f t="shared" si="106"/>
        <v>15600</v>
      </c>
      <c r="S1133">
        <f t="shared" si="107"/>
        <v>1500</v>
      </c>
    </row>
    <row r="1134" spans="1:19" x14ac:dyDescent="0.25">
      <c r="A1134" s="12">
        <v>1133</v>
      </c>
      <c r="B1134" s="12" t="s">
        <v>293</v>
      </c>
      <c r="C1134" s="18">
        <v>18624977</v>
      </c>
      <c r="D1134" s="17">
        <v>43009.742091469911</v>
      </c>
      <c r="E1134" s="23">
        <v>43010.507456446758</v>
      </c>
      <c r="F1134" s="13" t="s">
        <v>302</v>
      </c>
      <c r="G1134" s="25">
        <v>2250</v>
      </c>
      <c r="H1134" s="12" t="s">
        <v>114</v>
      </c>
      <c r="I1134" s="12" t="s">
        <v>114</v>
      </c>
      <c r="J1134" s="37">
        <f>INDEX('Bảng Giá'!$C$3:$H$18,MATCH('Raw Data'!P1134,'Bảng Giá'!$B$3:$B$18,0),MATCH('Raw Data'!M1134,'Bảng Giá'!$C$2:$H$2,0))</f>
        <v>16000</v>
      </c>
      <c r="K1134" s="12">
        <v>16200</v>
      </c>
      <c r="L1134" s="36">
        <f t="shared" si="102"/>
        <v>0.76536497684719507</v>
      </c>
      <c r="M1134" t="str">
        <f>'References data'!H1135</f>
        <v>Nội Tỉnh</v>
      </c>
      <c r="N1134">
        <f t="shared" si="103"/>
        <v>2.25</v>
      </c>
      <c r="O1134">
        <f t="shared" si="104"/>
        <v>-200</v>
      </c>
      <c r="P1134" t="str">
        <f>IF(AND(N1134&gt;0,N1134&lt;=0.05),'Bảng Giá'!$B$3,IF(AND(N1134&lt;=0.1,N1134&gt;0.05),'Bảng Giá'!$B$4,IF(AND('Raw Data'!N1134&gt;0.1,'Raw Data'!N1134&lt;=0.25),'Bảng Giá'!$B$5,IF(AND('Raw Data'!N1134&gt;0.25,'Raw Data'!N1134&lt;=0.5),'Bảng Giá'!$B$6,IF(AND('Raw Data'!N1134&gt;0.5,'Raw Data'!N1134&lt;=1),'Bảng Giá'!$B$7,IF(AND('Raw Data'!N1134&gt;1,'Raw Data'!N1134&lt;=1.5),'Bảng Giá'!$B$8,IF(AND('Raw Data'!N1134&gt;1.5,'Raw Data'!N1134&lt;=2),'Bảng Giá'!$B$9,IF(AND('Raw Data'!N1134&gt;2,'Raw Data'!N1134&lt;=2.5),'Bảng Giá'!$B$10,IF(AND('Raw Data'!N1134&gt;2.5,'Raw Data'!N1134&lt;=3),'Bảng Giá'!$B$11,IF(AND('Raw Data'!N1134&gt;3,'Raw Data'!N1134&lt;=3.5),'Bảng Giá'!$B$12,IF(AND('Raw Data'!N1134&gt;3.5,'Raw Data'!N1134&lt;=4),'Bảng Giá'!$B$13,IF(AND('Raw Data'!N1134&gt;4,'Raw Data'!N1134&lt;=4.5),'Bảng Giá'!$B$14,IF(AND('Raw Data'!N1134&gt;4.5,'Raw Data'!N1134&lt;=5),'Bảng Giá'!$B$15,IF(AND('Raw Data'!N1134&gt;5,'Raw Data'!N1134&lt;=5.5),'Bảng Giá'!$B$16,IF(AND('Raw Data'!N1134&gt;5.5,'Raw Data'!N1134&lt;=6),'Bảng Giá'!$B$17,'Bảng Giá'!$B$18)))))))))))))))</f>
        <v>2&lt;x&lt;=2.5</v>
      </c>
      <c r="Q1134" s="48">
        <f t="shared" si="105"/>
        <v>-1.2345679012345678E-2</v>
      </c>
      <c r="R1134">
        <f t="shared" si="106"/>
        <v>19200</v>
      </c>
      <c r="S1134">
        <f t="shared" si="107"/>
        <v>3000</v>
      </c>
    </row>
    <row r="1135" spans="1:19" x14ac:dyDescent="0.25">
      <c r="A1135" s="12">
        <v>1134</v>
      </c>
      <c r="B1135" s="12" t="s">
        <v>293</v>
      </c>
      <c r="C1135" s="18">
        <v>97858737</v>
      </c>
      <c r="D1135" s="17">
        <v>43009.743785069448</v>
      </c>
      <c r="E1135" s="23">
        <v>43011.733891087963</v>
      </c>
      <c r="F1135" s="12" t="s">
        <v>321</v>
      </c>
      <c r="G1135" s="25">
        <v>450</v>
      </c>
      <c r="H1135" s="12" t="s">
        <v>114</v>
      </c>
      <c r="I1135" s="12" t="s">
        <v>116</v>
      </c>
      <c r="J1135" s="37">
        <f>INDEX('Bảng Giá'!$C$3:$H$18,MATCH('Raw Data'!P1135,'Bảng Giá'!$B$3:$B$18,0),MATCH('Raw Data'!M1135,'Bảng Giá'!$C$2:$H$2,0))</f>
        <v>13000</v>
      </c>
      <c r="K1135" s="12">
        <v>13100</v>
      </c>
      <c r="L1135" s="36">
        <f t="shared" si="102"/>
        <v>1.9901060185147799</v>
      </c>
      <c r="M1135" t="str">
        <f>'References data'!H1136</f>
        <v>Nội Tỉnh</v>
      </c>
      <c r="N1135">
        <f t="shared" si="103"/>
        <v>0.45</v>
      </c>
      <c r="O1135">
        <f t="shared" si="104"/>
        <v>-100</v>
      </c>
      <c r="P1135" t="str">
        <f>IF(AND(N1135&gt;0,N1135&lt;=0.05),'Bảng Giá'!$B$3,IF(AND(N1135&lt;=0.1,N1135&gt;0.05),'Bảng Giá'!$B$4,IF(AND('Raw Data'!N1135&gt;0.1,'Raw Data'!N1135&lt;=0.25),'Bảng Giá'!$B$5,IF(AND('Raw Data'!N1135&gt;0.25,'Raw Data'!N1135&lt;=0.5),'Bảng Giá'!$B$6,IF(AND('Raw Data'!N1135&gt;0.5,'Raw Data'!N1135&lt;=1),'Bảng Giá'!$B$7,IF(AND('Raw Data'!N1135&gt;1,'Raw Data'!N1135&lt;=1.5),'Bảng Giá'!$B$8,IF(AND('Raw Data'!N1135&gt;1.5,'Raw Data'!N1135&lt;=2),'Bảng Giá'!$B$9,IF(AND('Raw Data'!N1135&gt;2,'Raw Data'!N1135&lt;=2.5),'Bảng Giá'!$B$10,IF(AND('Raw Data'!N1135&gt;2.5,'Raw Data'!N1135&lt;=3),'Bảng Giá'!$B$11,IF(AND('Raw Data'!N1135&gt;3,'Raw Data'!N1135&lt;=3.5),'Bảng Giá'!$B$12,IF(AND('Raw Data'!N1135&gt;3.5,'Raw Data'!N1135&lt;=4),'Bảng Giá'!$B$13,IF(AND('Raw Data'!N1135&gt;4,'Raw Data'!N1135&lt;=4.5),'Bảng Giá'!$B$14,IF(AND('Raw Data'!N1135&gt;4.5,'Raw Data'!N1135&lt;=5),'Bảng Giá'!$B$15,IF(AND('Raw Data'!N1135&gt;5,'Raw Data'!N1135&lt;=5.5),'Bảng Giá'!$B$16,IF(AND('Raw Data'!N1135&gt;5.5,'Raw Data'!N1135&lt;=6),'Bảng Giá'!$B$17,'Bảng Giá'!$B$18)))))))))))))))</f>
        <v>0.25&lt;x&lt;=0.5</v>
      </c>
      <c r="Q1135" s="48">
        <f t="shared" si="105"/>
        <v>-7.6335877862595417E-3</v>
      </c>
      <c r="R1135">
        <f t="shared" si="106"/>
        <v>15600</v>
      </c>
      <c r="S1135">
        <f t="shared" si="107"/>
        <v>2500</v>
      </c>
    </row>
    <row r="1136" spans="1:19" x14ac:dyDescent="0.25">
      <c r="A1136" s="12">
        <v>1135</v>
      </c>
      <c r="B1136" s="12" t="s">
        <v>293</v>
      </c>
      <c r="C1136" s="18">
        <v>31677136896298</v>
      </c>
      <c r="D1136" s="17">
        <v>43010.473259803242</v>
      </c>
      <c r="E1136" s="23">
        <v>43012.876446759263</v>
      </c>
      <c r="F1136" s="13" t="s">
        <v>302</v>
      </c>
      <c r="G1136" s="25">
        <v>320</v>
      </c>
      <c r="H1136" s="12" t="s">
        <v>114</v>
      </c>
      <c r="I1136" s="12" t="s">
        <v>121</v>
      </c>
      <c r="J1136" s="37">
        <f>INDEX('Bảng Giá'!$C$3:$H$18,MATCH('Raw Data'!P1136,'Bảng Giá'!$B$3:$B$18,0),MATCH('Raw Data'!M1136,'Bảng Giá'!$C$2:$H$2,0))</f>
        <v>13000</v>
      </c>
      <c r="K1136" s="12">
        <v>13100</v>
      </c>
      <c r="L1136" s="36">
        <f t="shared" si="102"/>
        <v>2.4031869560203631</v>
      </c>
      <c r="M1136" t="str">
        <f>'References data'!H1137</f>
        <v>Nội Tỉnh</v>
      </c>
      <c r="N1136">
        <f t="shared" si="103"/>
        <v>0.32</v>
      </c>
      <c r="O1136">
        <f t="shared" si="104"/>
        <v>-100</v>
      </c>
      <c r="P1136" t="str">
        <f>IF(AND(N1136&gt;0,N1136&lt;=0.05),'Bảng Giá'!$B$3,IF(AND(N1136&lt;=0.1,N1136&gt;0.05),'Bảng Giá'!$B$4,IF(AND('Raw Data'!N1136&gt;0.1,'Raw Data'!N1136&lt;=0.25),'Bảng Giá'!$B$5,IF(AND('Raw Data'!N1136&gt;0.25,'Raw Data'!N1136&lt;=0.5),'Bảng Giá'!$B$6,IF(AND('Raw Data'!N1136&gt;0.5,'Raw Data'!N1136&lt;=1),'Bảng Giá'!$B$7,IF(AND('Raw Data'!N1136&gt;1,'Raw Data'!N1136&lt;=1.5),'Bảng Giá'!$B$8,IF(AND('Raw Data'!N1136&gt;1.5,'Raw Data'!N1136&lt;=2),'Bảng Giá'!$B$9,IF(AND('Raw Data'!N1136&gt;2,'Raw Data'!N1136&lt;=2.5),'Bảng Giá'!$B$10,IF(AND('Raw Data'!N1136&gt;2.5,'Raw Data'!N1136&lt;=3),'Bảng Giá'!$B$11,IF(AND('Raw Data'!N1136&gt;3,'Raw Data'!N1136&lt;=3.5),'Bảng Giá'!$B$12,IF(AND('Raw Data'!N1136&gt;3.5,'Raw Data'!N1136&lt;=4),'Bảng Giá'!$B$13,IF(AND('Raw Data'!N1136&gt;4,'Raw Data'!N1136&lt;=4.5),'Bảng Giá'!$B$14,IF(AND('Raw Data'!N1136&gt;4.5,'Raw Data'!N1136&lt;=5),'Bảng Giá'!$B$15,IF(AND('Raw Data'!N1136&gt;5,'Raw Data'!N1136&lt;=5.5),'Bảng Giá'!$B$16,IF(AND('Raw Data'!N1136&gt;5.5,'Raw Data'!N1136&lt;=6),'Bảng Giá'!$B$17,'Bảng Giá'!$B$18)))))))))))))))</f>
        <v>0.25&lt;x&lt;=0.5</v>
      </c>
      <c r="Q1136" s="48">
        <f t="shared" si="105"/>
        <v>-7.6335877862595417E-3</v>
      </c>
      <c r="R1136">
        <f t="shared" si="106"/>
        <v>15600</v>
      </c>
      <c r="S1136">
        <f t="shared" si="107"/>
        <v>2500</v>
      </c>
    </row>
    <row r="1137" spans="1:19" x14ac:dyDescent="0.25">
      <c r="A1137" s="12">
        <v>1136</v>
      </c>
      <c r="B1137" s="12" t="s">
        <v>293</v>
      </c>
      <c r="C1137" s="18">
        <v>31677136899316</v>
      </c>
      <c r="D1137" s="17">
        <v>43010.473262615742</v>
      </c>
      <c r="E1137" s="23">
        <v>43011.496315509263</v>
      </c>
      <c r="F1137" s="13" t="s">
        <v>302</v>
      </c>
      <c r="G1137" s="25">
        <v>300</v>
      </c>
      <c r="H1137" s="12" t="s">
        <v>114</v>
      </c>
      <c r="I1137" s="12" t="s">
        <v>121</v>
      </c>
      <c r="J1137" s="37">
        <f>INDEX('Bảng Giá'!$C$3:$H$18,MATCH('Raw Data'!P1137,'Bảng Giá'!$B$3:$B$18,0),MATCH('Raw Data'!M1137,'Bảng Giá'!$C$2:$H$2,0))</f>
        <v>13000</v>
      </c>
      <c r="K1137" s="12">
        <v>13100</v>
      </c>
      <c r="L1137" s="36">
        <f t="shared" si="102"/>
        <v>1.0230528935207985</v>
      </c>
      <c r="M1137" t="str">
        <f>'References data'!H1138</f>
        <v>Nội Tỉnh</v>
      </c>
      <c r="N1137">
        <f t="shared" si="103"/>
        <v>0.3</v>
      </c>
      <c r="O1137">
        <f t="shared" si="104"/>
        <v>-100</v>
      </c>
      <c r="P1137" t="str">
        <f>IF(AND(N1137&gt;0,N1137&lt;=0.05),'Bảng Giá'!$B$3,IF(AND(N1137&lt;=0.1,N1137&gt;0.05),'Bảng Giá'!$B$4,IF(AND('Raw Data'!N1137&gt;0.1,'Raw Data'!N1137&lt;=0.25),'Bảng Giá'!$B$5,IF(AND('Raw Data'!N1137&gt;0.25,'Raw Data'!N1137&lt;=0.5),'Bảng Giá'!$B$6,IF(AND('Raw Data'!N1137&gt;0.5,'Raw Data'!N1137&lt;=1),'Bảng Giá'!$B$7,IF(AND('Raw Data'!N1137&gt;1,'Raw Data'!N1137&lt;=1.5),'Bảng Giá'!$B$8,IF(AND('Raw Data'!N1137&gt;1.5,'Raw Data'!N1137&lt;=2),'Bảng Giá'!$B$9,IF(AND('Raw Data'!N1137&gt;2,'Raw Data'!N1137&lt;=2.5),'Bảng Giá'!$B$10,IF(AND('Raw Data'!N1137&gt;2.5,'Raw Data'!N1137&lt;=3),'Bảng Giá'!$B$11,IF(AND('Raw Data'!N1137&gt;3,'Raw Data'!N1137&lt;=3.5),'Bảng Giá'!$B$12,IF(AND('Raw Data'!N1137&gt;3.5,'Raw Data'!N1137&lt;=4),'Bảng Giá'!$B$13,IF(AND('Raw Data'!N1137&gt;4,'Raw Data'!N1137&lt;=4.5),'Bảng Giá'!$B$14,IF(AND('Raw Data'!N1137&gt;4.5,'Raw Data'!N1137&lt;=5),'Bảng Giá'!$B$15,IF(AND('Raw Data'!N1137&gt;5,'Raw Data'!N1137&lt;=5.5),'Bảng Giá'!$B$16,IF(AND('Raw Data'!N1137&gt;5.5,'Raw Data'!N1137&lt;=6),'Bảng Giá'!$B$17,'Bảng Giá'!$B$18)))))))))))))))</f>
        <v>0.25&lt;x&lt;=0.5</v>
      </c>
      <c r="Q1137" s="48">
        <f t="shared" si="105"/>
        <v>-7.6335877862595417E-3</v>
      </c>
      <c r="R1137">
        <f t="shared" si="106"/>
        <v>15600</v>
      </c>
      <c r="S1137">
        <f t="shared" si="107"/>
        <v>2500</v>
      </c>
    </row>
    <row r="1138" spans="1:19" x14ac:dyDescent="0.25">
      <c r="A1138" s="12">
        <v>1137</v>
      </c>
      <c r="B1138" s="12" t="s">
        <v>293</v>
      </c>
      <c r="C1138" s="18">
        <v>31677136908555</v>
      </c>
      <c r="D1138" s="17">
        <v>43010.503387766206</v>
      </c>
      <c r="E1138" s="23">
        <v>43011.793146261574</v>
      </c>
      <c r="F1138" s="13" t="s">
        <v>302</v>
      </c>
      <c r="G1138" s="25">
        <v>600</v>
      </c>
      <c r="H1138" s="12" t="s">
        <v>114</v>
      </c>
      <c r="I1138" s="12" t="s">
        <v>286</v>
      </c>
      <c r="J1138" s="37">
        <f>INDEX('Bảng Giá'!$C$3:$H$18,MATCH('Raw Data'!P1138,'Bảng Giá'!$B$3:$B$18,0),MATCH('Raw Data'!M1138,'Bảng Giá'!$C$2:$H$2,0))</f>
        <v>14000</v>
      </c>
      <c r="K1138" s="12">
        <v>14100</v>
      </c>
      <c r="L1138" s="36">
        <f t="shared" si="102"/>
        <v>1.2897584953680052</v>
      </c>
      <c r="M1138" t="str">
        <f>'References data'!H1139</f>
        <v>Nội Tỉnh</v>
      </c>
      <c r="N1138">
        <f t="shared" si="103"/>
        <v>0.6</v>
      </c>
      <c r="O1138">
        <f t="shared" si="104"/>
        <v>-100</v>
      </c>
      <c r="P1138" t="str">
        <f>IF(AND(N1138&gt;0,N1138&lt;=0.05),'Bảng Giá'!$B$3,IF(AND(N1138&lt;=0.1,N1138&gt;0.05),'Bảng Giá'!$B$4,IF(AND('Raw Data'!N1138&gt;0.1,'Raw Data'!N1138&lt;=0.25),'Bảng Giá'!$B$5,IF(AND('Raw Data'!N1138&gt;0.25,'Raw Data'!N1138&lt;=0.5),'Bảng Giá'!$B$6,IF(AND('Raw Data'!N1138&gt;0.5,'Raw Data'!N1138&lt;=1),'Bảng Giá'!$B$7,IF(AND('Raw Data'!N1138&gt;1,'Raw Data'!N1138&lt;=1.5),'Bảng Giá'!$B$8,IF(AND('Raw Data'!N1138&gt;1.5,'Raw Data'!N1138&lt;=2),'Bảng Giá'!$B$9,IF(AND('Raw Data'!N1138&gt;2,'Raw Data'!N1138&lt;=2.5),'Bảng Giá'!$B$10,IF(AND('Raw Data'!N1138&gt;2.5,'Raw Data'!N1138&lt;=3),'Bảng Giá'!$B$11,IF(AND('Raw Data'!N1138&gt;3,'Raw Data'!N1138&lt;=3.5),'Bảng Giá'!$B$12,IF(AND('Raw Data'!N1138&gt;3.5,'Raw Data'!N1138&lt;=4),'Bảng Giá'!$B$13,IF(AND('Raw Data'!N1138&gt;4,'Raw Data'!N1138&lt;=4.5),'Bảng Giá'!$B$14,IF(AND('Raw Data'!N1138&gt;4.5,'Raw Data'!N1138&lt;=5),'Bảng Giá'!$B$15,IF(AND('Raw Data'!N1138&gt;5,'Raw Data'!N1138&lt;=5.5),'Bảng Giá'!$B$16,IF(AND('Raw Data'!N1138&gt;5.5,'Raw Data'!N1138&lt;=6),'Bảng Giá'!$B$17,'Bảng Giá'!$B$18)))))))))))))))</f>
        <v>0.5&lt;x&lt;=1</v>
      </c>
      <c r="Q1138" s="48">
        <f t="shared" si="105"/>
        <v>-7.0921985815602835E-3</v>
      </c>
      <c r="R1138">
        <f t="shared" si="106"/>
        <v>16800</v>
      </c>
      <c r="S1138">
        <f t="shared" si="107"/>
        <v>2700</v>
      </c>
    </row>
    <row r="1139" spans="1:19" x14ac:dyDescent="0.25">
      <c r="A1139" s="12">
        <v>1138</v>
      </c>
      <c r="B1139" s="12" t="s">
        <v>293</v>
      </c>
      <c r="C1139" s="18">
        <v>31677136910314</v>
      </c>
      <c r="D1139" s="17">
        <v>43010.485397800927</v>
      </c>
      <c r="E1139" s="23">
        <v>43011.637990543983</v>
      </c>
      <c r="F1139" s="13" t="s">
        <v>302</v>
      </c>
      <c r="G1139" s="25">
        <v>520</v>
      </c>
      <c r="H1139" s="12" t="s">
        <v>114</v>
      </c>
      <c r="I1139" s="12" t="s">
        <v>283</v>
      </c>
      <c r="J1139" s="37">
        <f>INDEX('Bảng Giá'!$C$3:$H$18,MATCH('Raw Data'!P1139,'Bảng Giá'!$B$3:$B$18,0),MATCH('Raw Data'!M1139,'Bảng Giá'!$C$2:$H$2,0))</f>
        <v>14000</v>
      </c>
      <c r="K1139" s="12">
        <v>14100</v>
      </c>
      <c r="L1139" s="36">
        <f t="shared" si="102"/>
        <v>1.1525927430557203</v>
      </c>
      <c r="M1139" t="str">
        <f>'References data'!H1140</f>
        <v>Nội Tỉnh</v>
      </c>
      <c r="N1139">
        <f t="shared" si="103"/>
        <v>0.52</v>
      </c>
      <c r="O1139">
        <f t="shared" si="104"/>
        <v>-100</v>
      </c>
      <c r="P1139" t="str">
        <f>IF(AND(N1139&gt;0,N1139&lt;=0.05),'Bảng Giá'!$B$3,IF(AND(N1139&lt;=0.1,N1139&gt;0.05),'Bảng Giá'!$B$4,IF(AND('Raw Data'!N1139&gt;0.1,'Raw Data'!N1139&lt;=0.25),'Bảng Giá'!$B$5,IF(AND('Raw Data'!N1139&gt;0.25,'Raw Data'!N1139&lt;=0.5),'Bảng Giá'!$B$6,IF(AND('Raw Data'!N1139&gt;0.5,'Raw Data'!N1139&lt;=1),'Bảng Giá'!$B$7,IF(AND('Raw Data'!N1139&gt;1,'Raw Data'!N1139&lt;=1.5),'Bảng Giá'!$B$8,IF(AND('Raw Data'!N1139&gt;1.5,'Raw Data'!N1139&lt;=2),'Bảng Giá'!$B$9,IF(AND('Raw Data'!N1139&gt;2,'Raw Data'!N1139&lt;=2.5),'Bảng Giá'!$B$10,IF(AND('Raw Data'!N1139&gt;2.5,'Raw Data'!N1139&lt;=3),'Bảng Giá'!$B$11,IF(AND('Raw Data'!N1139&gt;3,'Raw Data'!N1139&lt;=3.5),'Bảng Giá'!$B$12,IF(AND('Raw Data'!N1139&gt;3.5,'Raw Data'!N1139&lt;=4),'Bảng Giá'!$B$13,IF(AND('Raw Data'!N1139&gt;4,'Raw Data'!N1139&lt;=4.5),'Bảng Giá'!$B$14,IF(AND('Raw Data'!N1139&gt;4.5,'Raw Data'!N1139&lt;=5),'Bảng Giá'!$B$15,IF(AND('Raw Data'!N1139&gt;5,'Raw Data'!N1139&lt;=5.5),'Bảng Giá'!$B$16,IF(AND('Raw Data'!N1139&gt;5.5,'Raw Data'!N1139&lt;=6),'Bảng Giá'!$B$17,'Bảng Giá'!$B$18)))))))))))))))</f>
        <v>0.5&lt;x&lt;=1</v>
      </c>
      <c r="Q1139" s="48">
        <f t="shared" si="105"/>
        <v>-7.0921985815602835E-3</v>
      </c>
      <c r="R1139">
        <f t="shared" si="106"/>
        <v>16800</v>
      </c>
      <c r="S1139">
        <f t="shared" si="107"/>
        <v>2700</v>
      </c>
    </row>
    <row r="1140" spans="1:19" x14ac:dyDescent="0.25">
      <c r="A1140" s="12">
        <v>1139</v>
      </c>
      <c r="B1140" s="12" t="s">
        <v>293</v>
      </c>
      <c r="C1140" s="18">
        <v>31677136909873</v>
      </c>
      <c r="D1140" s="17">
        <v>43010.510389780095</v>
      </c>
      <c r="E1140" s="23">
        <v>43012.576632835648</v>
      </c>
      <c r="F1140" s="13" t="s">
        <v>302</v>
      </c>
      <c r="G1140" s="25">
        <v>1000</v>
      </c>
      <c r="H1140" s="12" t="s">
        <v>114</v>
      </c>
      <c r="I1140" s="12" t="s">
        <v>286</v>
      </c>
      <c r="J1140" s="37">
        <f>INDEX('Bảng Giá'!$C$3:$H$18,MATCH('Raw Data'!P1140,'Bảng Giá'!$B$3:$B$18,0),MATCH('Raw Data'!M1140,'Bảng Giá'!$C$2:$H$2,0))</f>
        <v>14000</v>
      </c>
      <c r="K1140" s="12">
        <v>14700</v>
      </c>
      <c r="L1140" s="36">
        <f t="shared" si="102"/>
        <v>2.0662430555530591</v>
      </c>
      <c r="M1140" t="str">
        <f>'References data'!H1141</f>
        <v>Nội Tỉnh</v>
      </c>
      <c r="N1140">
        <f t="shared" si="103"/>
        <v>1</v>
      </c>
      <c r="O1140">
        <f t="shared" si="104"/>
        <v>-700</v>
      </c>
      <c r="P1140" t="str">
        <f>IF(AND(N1140&gt;0,N1140&lt;=0.05),'Bảng Giá'!$B$3,IF(AND(N1140&lt;=0.1,N1140&gt;0.05),'Bảng Giá'!$B$4,IF(AND('Raw Data'!N1140&gt;0.1,'Raw Data'!N1140&lt;=0.25),'Bảng Giá'!$B$5,IF(AND('Raw Data'!N1140&gt;0.25,'Raw Data'!N1140&lt;=0.5),'Bảng Giá'!$B$6,IF(AND('Raw Data'!N1140&gt;0.5,'Raw Data'!N1140&lt;=1),'Bảng Giá'!$B$7,IF(AND('Raw Data'!N1140&gt;1,'Raw Data'!N1140&lt;=1.5),'Bảng Giá'!$B$8,IF(AND('Raw Data'!N1140&gt;1.5,'Raw Data'!N1140&lt;=2),'Bảng Giá'!$B$9,IF(AND('Raw Data'!N1140&gt;2,'Raw Data'!N1140&lt;=2.5),'Bảng Giá'!$B$10,IF(AND('Raw Data'!N1140&gt;2.5,'Raw Data'!N1140&lt;=3),'Bảng Giá'!$B$11,IF(AND('Raw Data'!N1140&gt;3,'Raw Data'!N1140&lt;=3.5),'Bảng Giá'!$B$12,IF(AND('Raw Data'!N1140&gt;3.5,'Raw Data'!N1140&lt;=4),'Bảng Giá'!$B$13,IF(AND('Raw Data'!N1140&gt;4,'Raw Data'!N1140&lt;=4.5),'Bảng Giá'!$B$14,IF(AND('Raw Data'!N1140&gt;4.5,'Raw Data'!N1140&lt;=5),'Bảng Giá'!$B$15,IF(AND('Raw Data'!N1140&gt;5,'Raw Data'!N1140&lt;=5.5),'Bảng Giá'!$B$16,IF(AND('Raw Data'!N1140&gt;5.5,'Raw Data'!N1140&lt;=6),'Bảng Giá'!$B$17,'Bảng Giá'!$B$18)))))))))))))))</f>
        <v>0.5&lt;x&lt;=1</v>
      </c>
      <c r="Q1140" s="48">
        <f t="shared" si="105"/>
        <v>-4.7619047619047616E-2</v>
      </c>
      <c r="R1140">
        <f t="shared" si="106"/>
        <v>16800</v>
      </c>
      <c r="S1140">
        <f t="shared" si="107"/>
        <v>2100</v>
      </c>
    </row>
    <row r="1141" spans="1:19" x14ac:dyDescent="0.25">
      <c r="A1141" s="12">
        <v>1140</v>
      </c>
      <c r="B1141" s="12" t="s">
        <v>293</v>
      </c>
      <c r="C1141" s="18">
        <v>31677136908709</v>
      </c>
      <c r="D1141" s="17">
        <v>43010.510393668985</v>
      </c>
      <c r="E1141" s="23">
        <v>43011.696312152781</v>
      </c>
      <c r="F1141" s="13" t="s">
        <v>302</v>
      </c>
      <c r="G1141" s="25">
        <v>1920</v>
      </c>
      <c r="H1141" s="12" t="s">
        <v>114</v>
      </c>
      <c r="I1141" s="12" t="s">
        <v>510</v>
      </c>
      <c r="J1141" s="37">
        <f>INDEX('Bảng Giá'!$C$3:$H$18,MATCH('Raw Data'!P1141,'Bảng Giá'!$B$3:$B$18,0),MATCH('Raw Data'!M1141,'Bảng Giá'!$C$2:$H$2,0))</f>
        <v>16000</v>
      </c>
      <c r="K1141" s="12">
        <v>16200</v>
      </c>
      <c r="L1141" s="36">
        <f t="shared" si="102"/>
        <v>1.185918483795831</v>
      </c>
      <c r="M1141" t="str">
        <f>'References data'!H1142</f>
        <v>Nội Tỉnh</v>
      </c>
      <c r="N1141">
        <f t="shared" si="103"/>
        <v>1.92</v>
      </c>
      <c r="O1141">
        <f t="shared" si="104"/>
        <v>-200</v>
      </c>
      <c r="P1141" t="str">
        <f>IF(AND(N1141&gt;0,N1141&lt;=0.05),'Bảng Giá'!$B$3,IF(AND(N1141&lt;=0.1,N1141&gt;0.05),'Bảng Giá'!$B$4,IF(AND('Raw Data'!N1141&gt;0.1,'Raw Data'!N1141&lt;=0.25),'Bảng Giá'!$B$5,IF(AND('Raw Data'!N1141&gt;0.25,'Raw Data'!N1141&lt;=0.5),'Bảng Giá'!$B$6,IF(AND('Raw Data'!N1141&gt;0.5,'Raw Data'!N1141&lt;=1),'Bảng Giá'!$B$7,IF(AND('Raw Data'!N1141&gt;1,'Raw Data'!N1141&lt;=1.5),'Bảng Giá'!$B$8,IF(AND('Raw Data'!N1141&gt;1.5,'Raw Data'!N1141&lt;=2),'Bảng Giá'!$B$9,IF(AND('Raw Data'!N1141&gt;2,'Raw Data'!N1141&lt;=2.5),'Bảng Giá'!$B$10,IF(AND('Raw Data'!N1141&gt;2.5,'Raw Data'!N1141&lt;=3),'Bảng Giá'!$B$11,IF(AND('Raw Data'!N1141&gt;3,'Raw Data'!N1141&lt;=3.5),'Bảng Giá'!$B$12,IF(AND('Raw Data'!N1141&gt;3.5,'Raw Data'!N1141&lt;=4),'Bảng Giá'!$B$13,IF(AND('Raw Data'!N1141&gt;4,'Raw Data'!N1141&lt;=4.5),'Bảng Giá'!$B$14,IF(AND('Raw Data'!N1141&gt;4.5,'Raw Data'!N1141&lt;=5),'Bảng Giá'!$B$15,IF(AND('Raw Data'!N1141&gt;5,'Raw Data'!N1141&lt;=5.5),'Bảng Giá'!$B$16,IF(AND('Raw Data'!N1141&gt;5.5,'Raw Data'!N1141&lt;=6),'Bảng Giá'!$B$17,'Bảng Giá'!$B$18)))))))))))))))</f>
        <v>1.5&lt;x&lt;=2</v>
      </c>
      <c r="Q1141" s="48">
        <f t="shared" si="105"/>
        <v>-1.2345679012345678E-2</v>
      </c>
      <c r="R1141">
        <f t="shared" si="106"/>
        <v>19200</v>
      </c>
      <c r="S1141">
        <f t="shared" si="107"/>
        <v>3000</v>
      </c>
    </row>
    <row r="1142" spans="1:19" x14ac:dyDescent="0.25">
      <c r="A1142" s="12">
        <v>1141</v>
      </c>
      <c r="B1142" s="12" t="s">
        <v>293</v>
      </c>
      <c r="C1142" s="18">
        <v>57254647</v>
      </c>
      <c r="D1142" s="17">
        <v>43010.503488854163</v>
      </c>
      <c r="E1142" s="23">
        <v>43011.691105555554</v>
      </c>
      <c r="F1142" s="13" t="s">
        <v>302</v>
      </c>
      <c r="G1142" s="25">
        <v>200</v>
      </c>
      <c r="H1142" s="12" t="s">
        <v>114</v>
      </c>
      <c r="I1142" s="12" t="s">
        <v>116</v>
      </c>
      <c r="J1142" s="37">
        <f>INDEX('Bảng Giá'!$C$3:$H$18,MATCH('Raw Data'!P1142,'Bảng Giá'!$B$3:$B$18,0),MATCH('Raw Data'!M1142,'Bảng Giá'!$C$2:$H$2,0))</f>
        <v>13000</v>
      </c>
      <c r="K1142" s="12">
        <v>13100</v>
      </c>
      <c r="L1142" s="36">
        <f t="shared" si="102"/>
        <v>1.1876167013906525</v>
      </c>
      <c r="M1142" t="str">
        <f>'References data'!H1143</f>
        <v>Nội Tỉnh</v>
      </c>
      <c r="N1142">
        <f t="shared" si="103"/>
        <v>0.2</v>
      </c>
      <c r="O1142">
        <f t="shared" si="104"/>
        <v>-100</v>
      </c>
      <c r="P1142" t="str">
        <f>IF(AND(N1142&gt;0,N1142&lt;=0.05),'Bảng Giá'!$B$3,IF(AND(N1142&lt;=0.1,N1142&gt;0.05),'Bảng Giá'!$B$4,IF(AND('Raw Data'!N1142&gt;0.1,'Raw Data'!N1142&lt;=0.25),'Bảng Giá'!$B$5,IF(AND('Raw Data'!N1142&gt;0.25,'Raw Data'!N1142&lt;=0.5),'Bảng Giá'!$B$6,IF(AND('Raw Data'!N1142&gt;0.5,'Raw Data'!N1142&lt;=1),'Bảng Giá'!$B$7,IF(AND('Raw Data'!N1142&gt;1,'Raw Data'!N1142&lt;=1.5),'Bảng Giá'!$B$8,IF(AND('Raw Data'!N1142&gt;1.5,'Raw Data'!N1142&lt;=2),'Bảng Giá'!$B$9,IF(AND('Raw Data'!N1142&gt;2,'Raw Data'!N1142&lt;=2.5),'Bảng Giá'!$B$10,IF(AND('Raw Data'!N1142&gt;2.5,'Raw Data'!N1142&lt;=3),'Bảng Giá'!$B$11,IF(AND('Raw Data'!N1142&gt;3,'Raw Data'!N1142&lt;=3.5),'Bảng Giá'!$B$12,IF(AND('Raw Data'!N1142&gt;3.5,'Raw Data'!N1142&lt;=4),'Bảng Giá'!$B$13,IF(AND('Raw Data'!N1142&gt;4,'Raw Data'!N1142&lt;=4.5),'Bảng Giá'!$B$14,IF(AND('Raw Data'!N1142&gt;4.5,'Raw Data'!N1142&lt;=5),'Bảng Giá'!$B$15,IF(AND('Raw Data'!N1142&gt;5,'Raw Data'!N1142&lt;=5.5),'Bảng Giá'!$B$16,IF(AND('Raw Data'!N1142&gt;5.5,'Raw Data'!N1142&lt;=6),'Bảng Giá'!$B$17,'Bảng Giá'!$B$18)))))))))))))))</f>
        <v>0.1&lt;x&lt;=0.25</v>
      </c>
      <c r="Q1142" s="48">
        <f t="shared" si="105"/>
        <v>-7.6335877862595417E-3</v>
      </c>
      <c r="R1142">
        <f t="shared" si="106"/>
        <v>15600</v>
      </c>
      <c r="S1142">
        <f t="shared" si="107"/>
        <v>2500</v>
      </c>
    </row>
    <row r="1143" spans="1:19" x14ac:dyDescent="0.25">
      <c r="A1143" s="12">
        <v>1142</v>
      </c>
      <c r="B1143" s="12" t="s">
        <v>293</v>
      </c>
      <c r="C1143" s="18">
        <v>50944958</v>
      </c>
      <c r="D1143" s="17">
        <v>43010.510378703701</v>
      </c>
      <c r="E1143" s="23">
        <v>43011.835913194445</v>
      </c>
      <c r="F1143" s="13" t="s">
        <v>302</v>
      </c>
      <c r="G1143" s="25">
        <v>700</v>
      </c>
      <c r="H1143" s="12" t="s">
        <v>114</v>
      </c>
      <c r="I1143" s="12" t="s">
        <v>116</v>
      </c>
      <c r="J1143" s="37">
        <f>INDEX('Bảng Giá'!$C$3:$H$18,MATCH('Raw Data'!P1143,'Bảng Giá'!$B$3:$B$18,0),MATCH('Raw Data'!M1143,'Bảng Giá'!$C$2:$H$2,0))</f>
        <v>14000</v>
      </c>
      <c r="K1143" s="12">
        <v>14100</v>
      </c>
      <c r="L1143" s="36">
        <f t="shared" si="102"/>
        <v>1.3255344907447579</v>
      </c>
      <c r="M1143" t="str">
        <f>'References data'!H1144</f>
        <v>Nội Tỉnh</v>
      </c>
      <c r="N1143">
        <f t="shared" si="103"/>
        <v>0.7</v>
      </c>
      <c r="O1143">
        <f t="shared" si="104"/>
        <v>-100</v>
      </c>
      <c r="P1143" t="str">
        <f>IF(AND(N1143&gt;0,N1143&lt;=0.05),'Bảng Giá'!$B$3,IF(AND(N1143&lt;=0.1,N1143&gt;0.05),'Bảng Giá'!$B$4,IF(AND('Raw Data'!N1143&gt;0.1,'Raw Data'!N1143&lt;=0.25),'Bảng Giá'!$B$5,IF(AND('Raw Data'!N1143&gt;0.25,'Raw Data'!N1143&lt;=0.5),'Bảng Giá'!$B$6,IF(AND('Raw Data'!N1143&gt;0.5,'Raw Data'!N1143&lt;=1),'Bảng Giá'!$B$7,IF(AND('Raw Data'!N1143&gt;1,'Raw Data'!N1143&lt;=1.5),'Bảng Giá'!$B$8,IF(AND('Raw Data'!N1143&gt;1.5,'Raw Data'!N1143&lt;=2),'Bảng Giá'!$B$9,IF(AND('Raw Data'!N1143&gt;2,'Raw Data'!N1143&lt;=2.5),'Bảng Giá'!$B$10,IF(AND('Raw Data'!N1143&gt;2.5,'Raw Data'!N1143&lt;=3),'Bảng Giá'!$B$11,IF(AND('Raw Data'!N1143&gt;3,'Raw Data'!N1143&lt;=3.5),'Bảng Giá'!$B$12,IF(AND('Raw Data'!N1143&gt;3.5,'Raw Data'!N1143&lt;=4),'Bảng Giá'!$B$13,IF(AND('Raw Data'!N1143&gt;4,'Raw Data'!N1143&lt;=4.5),'Bảng Giá'!$B$14,IF(AND('Raw Data'!N1143&gt;4.5,'Raw Data'!N1143&lt;=5),'Bảng Giá'!$B$15,IF(AND('Raw Data'!N1143&gt;5,'Raw Data'!N1143&lt;=5.5),'Bảng Giá'!$B$16,IF(AND('Raw Data'!N1143&gt;5.5,'Raw Data'!N1143&lt;=6),'Bảng Giá'!$B$17,'Bảng Giá'!$B$18)))))))))))))))</f>
        <v>0.5&lt;x&lt;=1</v>
      </c>
      <c r="Q1143" s="48">
        <f t="shared" si="105"/>
        <v>-7.0921985815602835E-3</v>
      </c>
      <c r="R1143">
        <f t="shared" si="106"/>
        <v>16800</v>
      </c>
      <c r="S1143">
        <f t="shared" si="107"/>
        <v>2700</v>
      </c>
    </row>
    <row r="1144" spans="1:19" x14ac:dyDescent="0.25">
      <c r="A1144" s="12">
        <v>1143</v>
      </c>
      <c r="B1144" s="12" t="s">
        <v>293</v>
      </c>
      <c r="C1144" s="18">
        <v>71800752</v>
      </c>
      <c r="D1144" s="17">
        <v>43010.503527430556</v>
      </c>
      <c r="E1144" s="23">
        <v>43011.692823379628</v>
      </c>
      <c r="F1144" s="13" t="s">
        <v>302</v>
      </c>
      <c r="G1144" s="25">
        <v>450</v>
      </c>
      <c r="H1144" s="12" t="s">
        <v>114</v>
      </c>
      <c r="I1144" s="12" t="s">
        <v>116</v>
      </c>
      <c r="J1144" s="37">
        <f>INDEX('Bảng Giá'!$C$3:$H$18,MATCH('Raw Data'!P1144,'Bảng Giá'!$B$3:$B$18,0),MATCH('Raw Data'!M1144,'Bảng Giá'!$C$2:$H$2,0))</f>
        <v>13000</v>
      </c>
      <c r="K1144" s="12">
        <v>13100</v>
      </c>
      <c r="L1144" s="36">
        <f t="shared" si="102"/>
        <v>1.1892959490724024</v>
      </c>
      <c r="M1144" t="str">
        <f>'References data'!H1145</f>
        <v>Nội Tỉnh</v>
      </c>
      <c r="N1144">
        <f t="shared" si="103"/>
        <v>0.45</v>
      </c>
      <c r="O1144">
        <f t="shared" si="104"/>
        <v>-100</v>
      </c>
      <c r="P1144" t="str">
        <f>IF(AND(N1144&gt;0,N1144&lt;=0.05),'Bảng Giá'!$B$3,IF(AND(N1144&lt;=0.1,N1144&gt;0.05),'Bảng Giá'!$B$4,IF(AND('Raw Data'!N1144&gt;0.1,'Raw Data'!N1144&lt;=0.25),'Bảng Giá'!$B$5,IF(AND('Raw Data'!N1144&gt;0.25,'Raw Data'!N1144&lt;=0.5),'Bảng Giá'!$B$6,IF(AND('Raw Data'!N1144&gt;0.5,'Raw Data'!N1144&lt;=1),'Bảng Giá'!$B$7,IF(AND('Raw Data'!N1144&gt;1,'Raw Data'!N1144&lt;=1.5),'Bảng Giá'!$B$8,IF(AND('Raw Data'!N1144&gt;1.5,'Raw Data'!N1144&lt;=2),'Bảng Giá'!$B$9,IF(AND('Raw Data'!N1144&gt;2,'Raw Data'!N1144&lt;=2.5),'Bảng Giá'!$B$10,IF(AND('Raw Data'!N1144&gt;2.5,'Raw Data'!N1144&lt;=3),'Bảng Giá'!$B$11,IF(AND('Raw Data'!N1144&gt;3,'Raw Data'!N1144&lt;=3.5),'Bảng Giá'!$B$12,IF(AND('Raw Data'!N1144&gt;3.5,'Raw Data'!N1144&lt;=4),'Bảng Giá'!$B$13,IF(AND('Raw Data'!N1144&gt;4,'Raw Data'!N1144&lt;=4.5),'Bảng Giá'!$B$14,IF(AND('Raw Data'!N1144&gt;4.5,'Raw Data'!N1144&lt;=5),'Bảng Giá'!$B$15,IF(AND('Raw Data'!N1144&gt;5,'Raw Data'!N1144&lt;=5.5),'Bảng Giá'!$B$16,IF(AND('Raw Data'!N1144&gt;5.5,'Raw Data'!N1144&lt;=6),'Bảng Giá'!$B$17,'Bảng Giá'!$B$18)))))))))))))))</f>
        <v>0.25&lt;x&lt;=0.5</v>
      </c>
      <c r="Q1144" s="48">
        <f t="shared" si="105"/>
        <v>-7.6335877862595417E-3</v>
      </c>
      <c r="R1144">
        <f t="shared" si="106"/>
        <v>15600</v>
      </c>
      <c r="S1144">
        <f t="shared" si="107"/>
        <v>2500</v>
      </c>
    </row>
    <row r="1145" spans="1:19" x14ac:dyDescent="0.25">
      <c r="A1145" s="12">
        <v>1144</v>
      </c>
      <c r="B1145" s="12" t="s">
        <v>293</v>
      </c>
      <c r="C1145" s="18">
        <v>31677136910312</v>
      </c>
      <c r="D1145" s="17">
        <v>43010.806604166668</v>
      </c>
      <c r="E1145" s="23">
        <v>43011.770622141201</v>
      </c>
      <c r="F1145" s="13" t="s">
        <v>302</v>
      </c>
      <c r="G1145" s="25">
        <v>450</v>
      </c>
      <c r="H1145" s="12" t="s">
        <v>114</v>
      </c>
      <c r="I1145" s="12" t="s">
        <v>504</v>
      </c>
      <c r="J1145" s="37">
        <f>INDEX('Bảng Giá'!$C$3:$H$18,MATCH('Raw Data'!P1145,'Bảng Giá'!$B$3:$B$18,0),MATCH('Raw Data'!M1145,'Bảng Giá'!$C$2:$H$2,0))</f>
        <v>13000</v>
      </c>
      <c r="K1145" s="12">
        <v>13100</v>
      </c>
      <c r="L1145" s="36">
        <f t="shared" si="102"/>
        <v>0.96401797453290783</v>
      </c>
      <c r="M1145" t="str">
        <f>'References data'!H1146</f>
        <v>Nội Tỉnh</v>
      </c>
      <c r="N1145">
        <f t="shared" si="103"/>
        <v>0.45</v>
      </c>
      <c r="O1145">
        <f t="shared" si="104"/>
        <v>-100</v>
      </c>
      <c r="P1145" t="str">
        <f>IF(AND(N1145&gt;0,N1145&lt;=0.05),'Bảng Giá'!$B$3,IF(AND(N1145&lt;=0.1,N1145&gt;0.05),'Bảng Giá'!$B$4,IF(AND('Raw Data'!N1145&gt;0.1,'Raw Data'!N1145&lt;=0.25),'Bảng Giá'!$B$5,IF(AND('Raw Data'!N1145&gt;0.25,'Raw Data'!N1145&lt;=0.5),'Bảng Giá'!$B$6,IF(AND('Raw Data'!N1145&gt;0.5,'Raw Data'!N1145&lt;=1),'Bảng Giá'!$B$7,IF(AND('Raw Data'!N1145&gt;1,'Raw Data'!N1145&lt;=1.5),'Bảng Giá'!$B$8,IF(AND('Raw Data'!N1145&gt;1.5,'Raw Data'!N1145&lt;=2),'Bảng Giá'!$B$9,IF(AND('Raw Data'!N1145&gt;2,'Raw Data'!N1145&lt;=2.5),'Bảng Giá'!$B$10,IF(AND('Raw Data'!N1145&gt;2.5,'Raw Data'!N1145&lt;=3),'Bảng Giá'!$B$11,IF(AND('Raw Data'!N1145&gt;3,'Raw Data'!N1145&lt;=3.5),'Bảng Giá'!$B$12,IF(AND('Raw Data'!N1145&gt;3.5,'Raw Data'!N1145&lt;=4),'Bảng Giá'!$B$13,IF(AND('Raw Data'!N1145&gt;4,'Raw Data'!N1145&lt;=4.5),'Bảng Giá'!$B$14,IF(AND('Raw Data'!N1145&gt;4.5,'Raw Data'!N1145&lt;=5),'Bảng Giá'!$B$15,IF(AND('Raw Data'!N1145&gt;5,'Raw Data'!N1145&lt;=5.5),'Bảng Giá'!$B$16,IF(AND('Raw Data'!N1145&gt;5.5,'Raw Data'!N1145&lt;=6),'Bảng Giá'!$B$17,'Bảng Giá'!$B$18)))))))))))))))</f>
        <v>0.25&lt;x&lt;=0.5</v>
      </c>
      <c r="Q1145" s="48">
        <f t="shared" si="105"/>
        <v>-7.6335877862595417E-3</v>
      </c>
      <c r="R1145">
        <f t="shared" si="106"/>
        <v>15600</v>
      </c>
      <c r="S1145">
        <f t="shared" si="107"/>
        <v>2500</v>
      </c>
    </row>
    <row r="1146" spans="1:19" x14ac:dyDescent="0.25">
      <c r="A1146" s="12">
        <v>1145</v>
      </c>
      <c r="B1146" s="12" t="s">
        <v>293</v>
      </c>
      <c r="C1146" s="18">
        <v>87927153</v>
      </c>
      <c r="D1146" s="17">
        <v>43010.503502002313</v>
      </c>
      <c r="E1146" s="23">
        <v>43011.691353668983</v>
      </c>
      <c r="F1146" s="13" t="s">
        <v>302</v>
      </c>
      <c r="G1146" s="25">
        <v>300</v>
      </c>
      <c r="H1146" s="12" t="s">
        <v>114</v>
      </c>
      <c r="I1146" s="12" t="s">
        <v>116</v>
      </c>
      <c r="J1146" s="37">
        <f>INDEX('Bảng Giá'!$C$3:$H$18,MATCH('Raw Data'!P1146,'Bảng Giá'!$B$3:$B$18,0),MATCH('Raw Data'!M1146,'Bảng Giá'!$C$2:$H$2,0))</f>
        <v>13000</v>
      </c>
      <c r="K1146" s="12">
        <v>13100</v>
      </c>
      <c r="L1146" s="36">
        <f t="shared" si="102"/>
        <v>1.1878516666693031</v>
      </c>
      <c r="M1146" t="str">
        <f>'References data'!H1147</f>
        <v>Nội Tỉnh</v>
      </c>
      <c r="N1146">
        <f t="shared" si="103"/>
        <v>0.3</v>
      </c>
      <c r="O1146">
        <f t="shared" si="104"/>
        <v>-100</v>
      </c>
      <c r="P1146" t="str">
        <f>IF(AND(N1146&gt;0,N1146&lt;=0.05),'Bảng Giá'!$B$3,IF(AND(N1146&lt;=0.1,N1146&gt;0.05),'Bảng Giá'!$B$4,IF(AND('Raw Data'!N1146&gt;0.1,'Raw Data'!N1146&lt;=0.25),'Bảng Giá'!$B$5,IF(AND('Raw Data'!N1146&gt;0.25,'Raw Data'!N1146&lt;=0.5),'Bảng Giá'!$B$6,IF(AND('Raw Data'!N1146&gt;0.5,'Raw Data'!N1146&lt;=1),'Bảng Giá'!$B$7,IF(AND('Raw Data'!N1146&gt;1,'Raw Data'!N1146&lt;=1.5),'Bảng Giá'!$B$8,IF(AND('Raw Data'!N1146&gt;1.5,'Raw Data'!N1146&lt;=2),'Bảng Giá'!$B$9,IF(AND('Raw Data'!N1146&gt;2,'Raw Data'!N1146&lt;=2.5),'Bảng Giá'!$B$10,IF(AND('Raw Data'!N1146&gt;2.5,'Raw Data'!N1146&lt;=3),'Bảng Giá'!$B$11,IF(AND('Raw Data'!N1146&gt;3,'Raw Data'!N1146&lt;=3.5),'Bảng Giá'!$B$12,IF(AND('Raw Data'!N1146&gt;3.5,'Raw Data'!N1146&lt;=4),'Bảng Giá'!$B$13,IF(AND('Raw Data'!N1146&gt;4,'Raw Data'!N1146&lt;=4.5),'Bảng Giá'!$B$14,IF(AND('Raw Data'!N1146&gt;4.5,'Raw Data'!N1146&lt;=5),'Bảng Giá'!$B$15,IF(AND('Raw Data'!N1146&gt;5,'Raw Data'!N1146&lt;=5.5),'Bảng Giá'!$B$16,IF(AND('Raw Data'!N1146&gt;5.5,'Raw Data'!N1146&lt;=6),'Bảng Giá'!$B$17,'Bảng Giá'!$B$18)))))))))))))))</f>
        <v>0.25&lt;x&lt;=0.5</v>
      </c>
      <c r="Q1146" s="48">
        <f t="shared" si="105"/>
        <v>-7.6335877862595417E-3</v>
      </c>
      <c r="R1146">
        <f t="shared" si="106"/>
        <v>15600</v>
      </c>
      <c r="S1146">
        <f t="shared" si="107"/>
        <v>2500</v>
      </c>
    </row>
    <row r="1147" spans="1:19" x14ac:dyDescent="0.25">
      <c r="A1147" s="12">
        <v>1146</v>
      </c>
      <c r="B1147" s="12" t="s">
        <v>293</v>
      </c>
      <c r="C1147" s="18">
        <v>79944533</v>
      </c>
      <c r="D1147" s="17">
        <v>43010.503516469907</v>
      </c>
      <c r="E1147" s="23">
        <v>43011.688813622684</v>
      </c>
      <c r="F1147" s="13" t="s">
        <v>302</v>
      </c>
      <c r="G1147" s="25">
        <v>350</v>
      </c>
      <c r="H1147" s="12" t="s">
        <v>114</v>
      </c>
      <c r="I1147" s="12" t="s">
        <v>75</v>
      </c>
      <c r="J1147" s="37">
        <f>INDEX('Bảng Giá'!$C$3:$H$18,MATCH('Raw Data'!P1147,'Bảng Giá'!$B$3:$B$18,0),MATCH('Raw Data'!M1147,'Bảng Giá'!$C$2:$H$2,0))</f>
        <v>13000</v>
      </c>
      <c r="K1147" s="12">
        <v>13100</v>
      </c>
      <c r="L1147" s="36">
        <f t="shared" si="102"/>
        <v>1.1852971527769114</v>
      </c>
      <c r="M1147" t="str">
        <f>'References data'!H1148</f>
        <v>Nội Tỉnh</v>
      </c>
      <c r="N1147">
        <f t="shared" si="103"/>
        <v>0.35</v>
      </c>
      <c r="O1147">
        <f t="shared" si="104"/>
        <v>-100</v>
      </c>
      <c r="P1147" t="str">
        <f>IF(AND(N1147&gt;0,N1147&lt;=0.05),'Bảng Giá'!$B$3,IF(AND(N1147&lt;=0.1,N1147&gt;0.05),'Bảng Giá'!$B$4,IF(AND('Raw Data'!N1147&gt;0.1,'Raw Data'!N1147&lt;=0.25),'Bảng Giá'!$B$5,IF(AND('Raw Data'!N1147&gt;0.25,'Raw Data'!N1147&lt;=0.5),'Bảng Giá'!$B$6,IF(AND('Raw Data'!N1147&gt;0.5,'Raw Data'!N1147&lt;=1),'Bảng Giá'!$B$7,IF(AND('Raw Data'!N1147&gt;1,'Raw Data'!N1147&lt;=1.5),'Bảng Giá'!$B$8,IF(AND('Raw Data'!N1147&gt;1.5,'Raw Data'!N1147&lt;=2),'Bảng Giá'!$B$9,IF(AND('Raw Data'!N1147&gt;2,'Raw Data'!N1147&lt;=2.5),'Bảng Giá'!$B$10,IF(AND('Raw Data'!N1147&gt;2.5,'Raw Data'!N1147&lt;=3),'Bảng Giá'!$B$11,IF(AND('Raw Data'!N1147&gt;3,'Raw Data'!N1147&lt;=3.5),'Bảng Giá'!$B$12,IF(AND('Raw Data'!N1147&gt;3.5,'Raw Data'!N1147&lt;=4),'Bảng Giá'!$B$13,IF(AND('Raw Data'!N1147&gt;4,'Raw Data'!N1147&lt;=4.5),'Bảng Giá'!$B$14,IF(AND('Raw Data'!N1147&gt;4.5,'Raw Data'!N1147&lt;=5),'Bảng Giá'!$B$15,IF(AND('Raw Data'!N1147&gt;5,'Raw Data'!N1147&lt;=5.5),'Bảng Giá'!$B$16,IF(AND('Raw Data'!N1147&gt;5.5,'Raw Data'!N1147&lt;=6),'Bảng Giá'!$B$17,'Bảng Giá'!$B$18)))))))))))))))</f>
        <v>0.25&lt;x&lt;=0.5</v>
      </c>
      <c r="Q1147" s="48">
        <f t="shared" si="105"/>
        <v>-7.6335877862595417E-3</v>
      </c>
      <c r="R1147">
        <f t="shared" si="106"/>
        <v>15600</v>
      </c>
      <c r="S1147">
        <f t="shared" si="107"/>
        <v>2500</v>
      </c>
    </row>
    <row r="1148" spans="1:19" x14ac:dyDescent="0.25">
      <c r="A1148" s="12">
        <v>1147</v>
      </c>
      <c r="B1148" s="12" t="s">
        <v>293</v>
      </c>
      <c r="C1148" s="18">
        <v>28731672</v>
      </c>
      <c r="D1148" s="17">
        <v>43010.510430011571</v>
      </c>
      <c r="E1148" s="23">
        <v>43011.43582885417</v>
      </c>
      <c r="F1148" s="13" t="s">
        <v>302</v>
      </c>
      <c r="G1148" s="25">
        <v>1100</v>
      </c>
      <c r="H1148" s="12" t="s">
        <v>114</v>
      </c>
      <c r="I1148" s="12" t="s">
        <v>75</v>
      </c>
      <c r="J1148" s="37">
        <f>INDEX('Bảng Giá'!$C$3:$H$18,MATCH('Raw Data'!P1148,'Bảng Giá'!$B$3:$B$18,0),MATCH('Raw Data'!M1148,'Bảng Giá'!$C$2:$H$2,0))</f>
        <v>14500</v>
      </c>
      <c r="K1148" s="12">
        <v>14700</v>
      </c>
      <c r="L1148" s="36">
        <f t="shared" si="102"/>
        <v>0.92539884259895189</v>
      </c>
      <c r="M1148" t="str">
        <f>'References data'!H1149</f>
        <v>Nội Tỉnh</v>
      </c>
      <c r="N1148">
        <f t="shared" si="103"/>
        <v>1.1000000000000001</v>
      </c>
      <c r="O1148">
        <f t="shared" si="104"/>
        <v>-200</v>
      </c>
      <c r="P1148" t="str">
        <f>IF(AND(N1148&gt;0,N1148&lt;=0.05),'Bảng Giá'!$B$3,IF(AND(N1148&lt;=0.1,N1148&gt;0.05),'Bảng Giá'!$B$4,IF(AND('Raw Data'!N1148&gt;0.1,'Raw Data'!N1148&lt;=0.25),'Bảng Giá'!$B$5,IF(AND('Raw Data'!N1148&gt;0.25,'Raw Data'!N1148&lt;=0.5),'Bảng Giá'!$B$6,IF(AND('Raw Data'!N1148&gt;0.5,'Raw Data'!N1148&lt;=1),'Bảng Giá'!$B$7,IF(AND('Raw Data'!N1148&gt;1,'Raw Data'!N1148&lt;=1.5),'Bảng Giá'!$B$8,IF(AND('Raw Data'!N1148&gt;1.5,'Raw Data'!N1148&lt;=2),'Bảng Giá'!$B$9,IF(AND('Raw Data'!N1148&gt;2,'Raw Data'!N1148&lt;=2.5),'Bảng Giá'!$B$10,IF(AND('Raw Data'!N1148&gt;2.5,'Raw Data'!N1148&lt;=3),'Bảng Giá'!$B$11,IF(AND('Raw Data'!N1148&gt;3,'Raw Data'!N1148&lt;=3.5),'Bảng Giá'!$B$12,IF(AND('Raw Data'!N1148&gt;3.5,'Raw Data'!N1148&lt;=4),'Bảng Giá'!$B$13,IF(AND('Raw Data'!N1148&gt;4,'Raw Data'!N1148&lt;=4.5),'Bảng Giá'!$B$14,IF(AND('Raw Data'!N1148&gt;4.5,'Raw Data'!N1148&lt;=5),'Bảng Giá'!$B$15,IF(AND('Raw Data'!N1148&gt;5,'Raw Data'!N1148&lt;=5.5),'Bảng Giá'!$B$16,IF(AND('Raw Data'!N1148&gt;5.5,'Raw Data'!N1148&lt;=6),'Bảng Giá'!$B$17,'Bảng Giá'!$B$18)))))))))))))))</f>
        <v>1&lt;x&lt;=1.5</v>
      </c>
      <c r="Q1148" s="48">
        <f t="shared" si="105"/>
        <v>-1.3605442176870748E-2</v>
      </c>
      <c r="R1148">
        <f t="shared" si="106"/>
        <v>17400</v>
      </c>
      <c r="S1148">
        <f t="shared" si="107"/>
        <v>2700</v>
      </c>
    </row>
    <row r="1149" spans="1:19" x14ac:dyDescent="0.25">
      <c r="A1149" s="12">
        <v>1148</v>
      </c>
      <c r="B1149" s="12" t="s">
        <v>293</v>
      </c>
      <c r="C1149" s="18">
        <v>31677136906097</v>
      </c>
      <c r="D1149" s="17">
        <v>43014.482878819443</v>
      </c>
      <c r="E1149" s="23">
        <v>43015.526518900464</v>
      </c>
      <c r="F1149" s="13" t="s">
        <v>302</v>
      </c>
      <c r="G1149" s="25">
        <v>380</v>
      </c>
      <c r="H1149" s="12" t="s">
        <v>114</v>
      </c>
      <c r="I1149" s="12" t="s">
        <v>286</v>
      </c>
      <c r="J1149" s="37">
        <f>INDEX('Bảng Giá'!$C$3:$H$18,MATCH('Raw Data'!P1149,'Bảng Giá'!$B$3:$B$18,0),MATCH('Raw Data'!M1149,'Bảng Giá'!$C$2:$H$2,0))</f>
        <v>13000</v>
      </c>
      <c r="K1149" s="12">
        <v>13100</v>
      </c>
      <c r="L1149" s="36">
        <f t="shared" si="102"/>
        <v>1.0436400810212945</v>
      </c>
      <c r="M1149" t="str">
        <f>'References data'!H1150</f>
        <v>Nội Tỉnh</v>
      </c>
      <c r="N1149">
        <f t="shared" si="103"/>
        <v>0.38</v>
      </c>
      <c r="O1149">
        <f t="shared" si="104"/>
        <v>-100</v>
      </c>
      <c r="P1149" t="str">
        <f>IF(AND(N1149&gt;0,N1149&lt;=0.05),'Bảng Giá'!$B$3,IF(AND(N1149&lt;=0.1,N1149&gt;0.05),'Bảng Giá'!$B$4,IF(AND('Raw Data'!N1149&gt;0.1,'Raw Data'!N1149&lt;=0.25),'Bảng Giá'!$B$5,IF(AND('Raw Data'!N1149&gt;0.25,'Raw Data'!N1149&lt;=0.5),'Bảng Giá'!$B$6,IF(AND('Raw Data'!N1149&gt;0.5,'Raw Data'!N1149&lt;=1),'Bảng Giá'!$B$7,IF(AND('Raw Data'!N1149&gt;1,'Raw Data'!N1149&lt;=1.5),'Bảng Giá'!$B$8,IF(AND('Raw Data'!N1149&gt;1.5,'Raw Data'!N1149&lt;=2),'Bảng Giá'!$B$9,IF(AND('Raw Data'!N1149&gt;2,'Raw Data'!N1149&lt;=2.5),'Bảng Giá'!$B$10,IF(AND('Raw Data'!N1149&gt;2.5,'Raw Data'!N1149&lt;=3),'Bảng Giá'!$B$11,IF(AND('Raw Data'!N1149&gt;3,'Raw Data'!N1149&lt;=3.5),'Bảng Giá'!$B$12,IF(AND('Raw Data'!N1149&gt;3.5,'Raw Data'!N1149&lt;=4),'Bảng Giá'!$B$13,IF(AND('Raw Data'!N1149&gt;4,'Raw Data'!N1149&lt;=4.5),'Bảng Giá'!$B$14,IF(AND('Raw Data'!N1149&gt;4.5,'Raw Data'!N1149&lt;=5),'Bảng Giá'!$B$15,IF(AND('Raw Data'!N1149&gt;5,'Raw Data'!N1149&lt;=5.5),'Bảng Giá'!$B$16,IF(AND('Raw Data'!N1149&gt;5.5,'Raw Data'!N1149&lt;=6),'Bảng Giá'!$B$17,'Bảng Giá'!$B$18)))))))))))))))</f>
        <v>0.25&lt;x&lt;=0.5</v>
      </c>
      <c r="Q1149" s="48">
        <f t="shared" si="105"/>
        <v>-7.6335877862595417E-3</v>
      </c>
      <c r="R1149">
        <f t="shared" si="106"/>
        <v>15600</v>
      </c>
      <c r="S1149">
        <f t="shared" si="107"/>
        <v>2500</v>
      </c>
    </row>
    <row r="1150" spans="1:19" x14ac:dyDescent="0.25">
      <c r="A1150" s="12">
        <v>1149</v>
      </c>
      <c r="B1150" s="12" t="s">
        <v>293</v>
      </c>
      <c r="C1150" s="18">
        <v>15703439</v>
      </c>
      <c r="D1150" s="17">
        <v>43010.815931400466</v>
      </c>
      <c r="E1150" s="23">
        <v>43011.690900196758</v>
      </c>
      <c r="F1150" s="13" t="s">
        <v>302</v>
      </c>
      <c r="G1150" s="25">
        <v>1500</v>
      </c>
      <c r="H1150" s="12" t="s">
        <v>114</v>
      </c>
      <c r="I1150" s="12" t="s">
        <v>123</v>
      </c>
      <c r="J1150" s="37">
        <f>INDEX('Bảng Giá'!$C$3:$H$18,MATCH('Raw Data'!P1150,'Bảng Giá'!$B$3:$B$18,0),MATCH('Raw Data'!M1150,'Bảng Giá'!$C$2:$H$2,0))</f>
        <v>14500</v>
      </c>
      <c r="K1150" s="12">
        <v>16200</v>
      </c>
      <c r="L1150" s="36">
        <f t="shared" si="102"/>
        <v>0.87496879629179602</v>
      </c>
      <c r="M1150" t="str">
        <f>'References data'!H1151</f>
        <v>Nội Tỉnh</v>
      </c>
      <c r="N1150">
        <f t="shared" si="103"/>
        <v>1.5</v>
      </c>
      <c r="O1150">
        <f t="shared" si="104"/>
        <v>-1700</v>
      </c>
      <c r="P1150" t="str">
        <f>IF(AND(N1150&gt;0,N1150&lt;=0.05),'Bảng Giá'!$B$3,IF(AND(N1150&lt;=0.1,N1150&gt;0.05),'Bảng Giá'!$B$4,IF(AND('Raw Data'!N1150&gt;0.1,'Raw Data'!N1150&lt;=0.25),'Bảng Giá'!$B$5,IF(AND('Raw Data'!N1150&gt;0.25,'Raw Data'!N1150&lt;=0.5),'Bảng Giá'!$B$6,IF(AND('Raw Data'!N1150&gt;0.5,'Raw Data'!N1150&lt;=1),'Bảng Giá'!$B$7,IF(AND('Raw Data'!N1150&gt;1,'Raw Data'!N1150&lt;=1.5),'Bảng Giá'!$B$8,IF(AND('Raw Data'!N1150&gt;1.5,'Raw Data'!N1150&lt;=2),'Bảng Giá'!$B$9,IF(AND('Raw Data'!N1150&gt;2,'Raw Data'!N1150&lt;=2.5),'Bảng Giá'!$B$10,IF(AND('Raw Data'!N1150&gt;2.5,'Raw Data'!N1150&lt;=3),'Bảng Giá'!$B$11,IF(AND('Raw Data'!N1150&gt;3,'Raw Data'!N1150&lt;=3.5),'Bảng Giá'!$B$12,IF(AND('Raw Data'!N1150&gt;3.5,'Raw Data'!N1150&lt;=4),'Bảng Giá'!$B$13,IF(AND('Raw Data'!N1150&gt;4,'Raw Data'!N1150&lt;=4.5),'Bảng Giá'!$B$14,IF(AND('Raw Data'!N1150&gt;4.5,'Raw Data'!N1150&lt;=5),'Bảng Giá'!$B$15,IF(AND('Raw Data'!N1150&gt;5,'Raw Data'!N1150&lt;=5.5),'Bảng Giá'!$B$16,IF(AND('Raw Data'!N1150&gt;5.5,'Raw Data'!N1150&lt;=6),'Bảng Giá'!$B$17,'Bảng Giá'!$B$18)))))))))))))))</f>
        <v>1&lt;x&lt;=1.5</v>
      </c>
      <c r="Q1150" s="48">
        <f t="shared" si="105"/>
        <v>-0.10493827160493827</v>
      </c>
      <c r="R1150">
        <f t="shared" si="106"/>
        <v>17400</v>
      </c>
      <c r="S1150">
        <f t="shared" si="107"/>
        <v>1200</v>
      </c>
    </row>
    <row r="1151" spans="1:19" x14ac:dyDescent="0.25">
      <c r="A1151" s="12">
        <v>1150</v>
      </c>
      <c r="B1151" s="12" t="s">
        <v>293</v>
      </c>
      <c r="C1151" s="18">
        <v>31677136904492</v>
      </c>
      <c r="D1151" s="17">
        <v>43014.874957523149</v>
      </c>
      <c r="E1151" s="23">
        <v>43015.85167048611</v>
      </c>
      <c r="F1151" s="13" t="s">
        <v>302</v>
      </c>
      <c r="G1151" s="25">
        <v>250</v>
      </c>
      <c r="H1151" s="12" t="s">
        <v>114</v>
      </c>
      <c r="I1151" s="12" t="s">
        <v>509</v>
      </c>
      <c r="J1151" s="37">
        <f>INDEX('Bảng Giá'!$C$3:$H$18,MATCH('Raw Data'!P1151,'Bảng Giá'!$B$3:$B$18,0),MATCH('Raw Data'!M1151,'Bảng Giá'!$C$2:$H$2,0))</f>
        <v>13000</v>
      </c>
      <c r="K1151" s="12">
        <v>13100</v>
      </c>
      <c r="L1151" s="36">
        <f t="shared" si="102"/>
        <v>0.97671296296175569</v>
      </c>
      <c r="M1151" t="str">
        <f>'References data'!H1152</f>
        <v>Nội Tỉnh</v>
      </c>
      <c r="N1151">
        <f t="shared" si="103"/>
        <v>0.25</v>
      </c>
      <c r="O1151">
        <f t="shared" si="104"/>
        <v>-100</v>
      </c>
      <c r="P1151" t="str">
        <f>IF(AND(N1151&gt;0,N1151&lt;=0.05),'Bảng Giá'!$B$3,IF(AND(N1151&lt;=0.1,N1151&gt;0.05),'Bảng Giá'!$B$4,IF(AND('Raw Data'!N1151&gt;0.1,'Raw Data'!N1151&lt;=0.25),'Bảng Giá'!$B$5,IF(AND('Raw Data'!N1151&gt;0.25,'Raw Data'!N1151&lt;=0.5),'Bảng Giá'!$B$6,IF(AND('Raw Data'!N1151&gt;0.5,'Raw Data'!N1151&lt;=1),'Bảng Giá'!$B$7,IF(AND('Raw Data'!N1151&gt;1,'Raw Data'!N1151&lt;=1.5),'Bảng Giá'!$B$8,IF(AND('Raw Data'!N1151&gt;1.5,'Raw Data'!N1151&lt;=2),'Bảng Giá'!$B$9,IF(AND('Raw Data'!N1151&gt;2,'Raw Data'!N1151&lt;=2.5),'Bảng Giá'!$B$10,IF(AND('Raw Data'!N1151&gt;2.5,'Raw Data'!N1151&lt;=3),'Bảng Giá'!$B$11,IF(AND('Raw Data'!N1151&gt;3,'Raw Data'!N1151&lt;=3.5),'Bảng Giá'!$B$12,IF(AND('Raw Data'!N1151&gt;3.5,'Raw Data'!N1151&lt;=4),'Bảng Giá'!$B$13,IF(AND('Raw Data'!N1151&gt;4,'Raw Data'!N1151&lt;=4.5),'Bảng Giá'!$B$14,IF(AND('Raw Data'!N1151&gt;4.5,'Raw Data'!N1151&lt;=5),'Bảng Giá'!$B$15,IF(AND('Raw Data'!N1151&gt;5,'Raw Data'!N1151&lt;=5.5),'Bảng Giá'!$B$16,IF(AND('Raw Data'!N1151&gt;5.5,'Raw Data'!N1151&lt;=6),'Bảng Giá'!$B$17,'Bảng Giá'!$B$18)))))))))))))))</f>
        <v>0.1&lt;x&lt;=0.25</v>
      </c>
      <c r="Q1151" s="48">
        <f t="shared" si="105"/>
        <v>-7.6335877862595417E-3</v>
      </c>
      <c r="R1151">
        <f t="shared" si="106"/>
        <v>15600</v>
      </c>
      <c r="S1151">
        <f t="shared" si="107"/>
        <v>2500</v>
      </c>
    </row>
    <row r="1152" spans="1:19" x14ac:dyDescent="0.25">
      <c r="A1152" s="12">
        <v>1151</v>
      </c>
      <c r="B1152" s="12" t="s">
        <v>293</v>
      </c>
      <c r="C1152" s="18">
        <v>31677136904487</v>
      </c>
      <c r="D1152" s="17">
        <v>43014.470580358793</v>
      </c>
      <c r="E1152" s="23">
        <v>43015.74741744213</v>
      </c>
      <c r="F1152" s="13" t="s">
        <v>302</v>
      </c>
      <c r="G1152" s="25">
        <v>400</v>
      </c>
      <c r="H1152" s="12" t="s">
        <v>114</v>
      </c>
      <c r="I1152" s="12" t="s">
        <v>510</v>
      </c>
      <c r="J1152" s="37">
        <f>INDEX('Bảng Giá'!$C$3:$H$18,MATCH('Raw Data'!P1152,'Bảng Giá'!$B$3:$B$18,0),MATCH('Raw Data'!M1152,'Bảng Giá'!$C$2:$H$2,0))</f>
        <v>13000</v>
      </c>
      <c r="K1152" s="12">
        <v>13100</v>
      </c>
      <c r="L1152" s="36">
        <f t="shared" si="102"/>
        <v>1.2768370833364315</v>
      </c>
      <c r="M1152" t="str">
        <f>'References data'!H1153</f>
        <v>Nội Tỉnh</v>
      </c>
      <c r="N1152">
        <f t="shared" si="103"/>
        <v>0.4</v>
      </c>
      <c r="O1152">
        <f t="shared" si="104"/>
        <v>-100</v>
      </c>
      <c r="P1152" t="str">
        <f>IF(AND(N1152&gt;0,N1152&lt;=0.05),'Bảng Giá'!$B$3,IF(AND(N1152&lt;=0.1,N1152&gt;0.05),'Bảng Giá'!$B$4,IF(AND('Raw Data'!N1152&gt;0.1,'Raw Data'!N1152&lt;=0.25),'Bảng Giá'!$B$5,IF(AND('Raw Data'!N1152&gt;0.25,'Raw Data'!N1152&lt;=0.5),'Bảng Giá'!$B$6,IF(AND('Raw Data'!N1152&gt;0.5,'Raw Data'!N1152&lt;=1),'Bảng Giá'!$B$7,IF(AND('Raw Data'!N1152&gt;1,'Raw Data'!N1152&lt;=1.5),'Bảng Giá'!$B$8,IF(AND('Raw Data'!N1152&gt;1.5,'Raw Data'!N1152&lt;=2),'Bảng Giá'!$B$9,IF(AND('Raw Data'!N1152&gt;2,'Raw Data'!N1152&lt;=2.5),'Bảng Giá'!$B$10,IF(AND('Raw Data'!N1152&gt;2.5,'Raw Data'!N1152&lt;=3),'Bảng Giá'!$B$11,IF(AND('Raw Data'!N1152&gt;3,'Raw Data'!N1152&lt;=3.5),'Bảng Giá'!$B$12,IF(AND('Raw Data'!N1152&gt;3.5,'Raw Data'!N1152&lt;=4),'Bảng Giá'!$B$13,IF(AND('Raw Data'!N1152&gt;4,'Raw Data'!N1152&lt;=4.5),'Bảng Giá'!$B$14,IF(AND('Raw Data'!N1152&gt;4.5,'Raw Data'!N1152&lt;=5),'Bảng Giá'!$B$15,IF(AND('Raw Data'!N1152&gt;5,'Raw Data'!N1152&lt;=5.5),'Bảng Giá'!$B$16,IF(AND('Raw Data'!N1152&gt;5.5,'Raw Data'!N1152&lt;=6),'Bảng Giá'!$B$17,'Bảng Giá'!$B$18)))))))))))))))</f>
        <v>0.25&lt;x&lt;=0.5</v>
      </c>
      <c r="Q1152" s="48">
        <f t="shared" si="105"/>
        <v>-7.6335877862595417E-3</v>
      </c>
      <c r="R1152">
        <f t="shared" si="106"/>
        <v>15600</v>
      </c>
      <c r="S1152">
        <f t="shared" si="107"/>
        <v>2500</v>
      </c>
    </row>
    <row r="1153" spans="1:19" x14ac:dyDescent="0.25">
      <c r="A1153" s="12">
        <v>1152</v>
      </c>
      <c r="B1153" s="12" t="s">
        <v>293</v>
      </c>
      <c r="C1153" s="18">
        <v>73323044</v>
      </c>
      <c r="D1153" s="17">
        <v>43010.918854282405</v>
      </c>
      <c r="E1153" s="23">
        <v>43012.7421875</v>
      </c>
      <c r="F1153" s="13" t="s">
        <v>302</v>
      </c>
      <c r="G1153" s="25">
        <v>9000</v>
      </c>
      <c r="H1153" s="12" t="s">
        <v>114</v>
      </c>
      <c r="I1153" s="12" t="s">
        <v>94</v>
      </c>
      <c r="J1153" s="37">
        <f>INDEX('Bảng Giá'!$C$3:$H$18,MATCH('Raw Data'!P1153,'Bảng Giá'!$B$3:$B$18,0),MATCH('Raw Data'!M1153,'Bảng Giá'!$C$2:$H$2,0))</f>
        <v>2000</v>
      </c>
      <c r="K1153" s="12">
        <v>38800</v>
      </c>
      <c r="L1153" s="36">
        <f t="shared" si="102"/>
        <v>1.8233332175950636</v>
      </c>
      <c r="M1153" t="str">
        <f>'References data'!H1154</f>
        <v>Nội Tỉnh</v>
      </c>
      <c r="N1153" s="46">
        <f t="shared" si="103"/>
        <v>9</v>
      </c>
      <c r="O1153">
        <f t="shared" si="104"/>
        <v>-36800</v>
      </c>
      <c r="P1153" t="str">
        <f>IF(AND(N1153&gt;0,N1153&lt;=0.05),'Bảng Giá'!$B$3,IF(AND(N1153&lt;=0.1,N1153&gt;0.05),'Bảng Giá'!$B$4,IF(AND('Raw Data'!N1153&gt;0.1,'Raw Data'!N1153&lt;=0.25),'Bảng Giá'!$B$5,IF(AND('Raw Data'!N1153&gt;0.25,'Raw Data'!N1153&lt;=0.5),'Bảng Giá'!$B$6,IF(AND('Raw Data'!N1153&gt;0.5,'Raw Data'!N1153&lt;=1),'Bảng Giá'!$B$7,IF(AND('Raw Data'!N1153&gt;1,'Raw Data'!N1153&lt;=1.5),'Bảng Giá'!$B$8,IF(AND('Raw Data'!N1153&gt;1.5,'Raw Data'!N1153&lt;=2),'Bảng Giá'!$B$9,IF(AND('Raw Data'!N1153&gt;2,'Raw Data'!N1153&lt;=2.5),'Bảng Giá'!$B$10,IF(AND('Raw Data'!N1153&gt;2.5,'Raw Data'!N1153&lt;=3),'Bảng Giá'!$B$11,IF(AND('Raw Data'!N1153&gt;3,'Raw Data'!N1153&lt;=3.5),'Bảng Giá'!$B$12,IF(AND('Raw Data'!N1153&gt;3.5,'Raw Data'!N1153&lt;=4),'Bảng Giá'!$B$13,IF(AND('Raw Data'!N1153&gt;4,'Raw Data'!N1153&lt;=4.5),'Bảng Giá'!$B$14,IF(AND('Raw Data'!N1153&gt;4.5,'Raw Data'!N1153&lt;=5),'Bảng Giá'!$B$15,IF(AND('Raw Data'!N1153&gt;5,'Raw Data'!N1153&lt;=5.5),'Bảng Giá'!$B$16,IF(AND('Raw Data'!N1153&gt;5.5,'Raw Data'!N1153&lt;=6),'Bảng Giá'!$B$17,'Bảng Giá'!$B$18)))))))))))))))</f>
        <v>Next 0.5</v>
      </c>
      <c r="Q1153" s="48">
        <f t="shared" si="105"/>
        <v>-0.94845360824742264</v>
      </c>
      <c r="R1153">
        <f t="shared" si="106"/>
        <v>2400</v>
      </c>
      <c r="S1153">
        <f t="shared" si="107"/>
        <v>-36400</v>
      </c>
    </row>
    <row r="1154" spans="1:19" x14ac:dyDescent="0.25">
      <c r="A1154" s="12">
        <v>1153</v>
      </c>
      <c r="B1154" s="12" t="s">
        <v>293</v>
      </c>
      <c r="C1154" s="18">
        <v>31677136897387</v>
      </c>
      <c r="D1154" s="17">
        <v>43009.670444409719</v>
      </c>
      <c r="E1154" s="23">
        <v>43010.435716122687</v>
      </c>
      <c r="F1154" s="13" t="s">
        <v>302</v>
      </c>
      <c r="G1154" s="25">
        <v>300</v>
      </c>
      <c r="H1154" s="12" t="s">
        <v>114</v>
      </c>
      <c r="I1154" s="12" t="s">
        <v>77</v>
      </c>
      <c r="J1154" s="37">
        <f>INDEX('Bảng Giá'!$C$3:$H$18,MATCH('Raw Data'!P1154,'Bảng Giá'!$B$3:$B$18,0),MATCH('Raw Data'!M1154,'Bảng Giá'!$C$2:$H$2,0))</f>
        <v>13000</v>
      </c>
      <c r="K1154" s="12">
        <v>13100</v>
      </c>
      <c r="L1154" s="36">
        <f t="shared" si="102"/>
        <v>0.76527171296766028</v>
      </c>
      <c r="M1154" t="str">
        <f>'References data'!H1155</f>
        <v>Nội Tỉnh</v>
      </c>
      <c r="N1154">
        <f t="shared" si="103"/>
        <v>0.3</v>
      </c>
      <c r="O1154">
        <f t="shared" si="104"/>
        <v>-100</v>
      </c>
      <c r="P1154" t="str">
        <f>IF(AND(N1154&gt;0,N1154&lt;=0.05),'Bảng Giá'!$B$3,IF(AND(N1154&lt;=0.1,N1154&gt;0.05),'Bảng Giá'!$B$4,IF(AND('Raw Data'!N1154&gt;0.1,'Raw Data'!N1154&lt;=0.25),'Bảng Giá'!$B$5,IF(AND('Raw Data'!N1154&gt;0.25,'Raw Data'!N1154&lt;=0.5),'Bảng Giá'!$B$6,IF(AND('Raw Data'!N1154&gt;0.5,'Raw Data'!N1154&lt;=1),'Bảng Giá'!$B$7,IF(AND('Raw Data'!N1154&gt;1,'Raw Data'!N1154&lt;=1.5),'Bảng Giá'!$B$8,IF(AND('Raw Data'!N1154&gt;1.5,'Raw Data'!N1154&lt;=2),'Bảng Giá'!$B$9,IF(AND('Raw Data'!N1154&gt;2,'Raw Data'!N1154&lt;=2.5),'Bảng Giá'!$B$10,IF(AND('Raw Data'!N1154&gt;2.5,'Raw Data'!N1154&lt;=3),'Bảng Giá'!$B$11,IF(AND('Raw Data'!N1154&gt;3,'Raw Data'!N1154&lt;=3.5),'Bảng Giá'!$B$12,IF(AND('Raw Data'!N1154&gt;3.5,'Raw Data'!N1154&lt;=4),'Bảng Giá'!$B$13,IF(AND('Raw Data'!N1154&gt;4,'Raw Data'!N1154&lt;=4.5),'Bảng Giá'!$B$14,IF(AND('Raw Data'!N1154&gt;4.5,'Raw Data'!N1154&lt;=5),'Bảng Giá'!$B$15,IF(AND('Raw Data'!N1154&gt;5,'Raw Data'!N1154&lt;=5.5),'Bảng Giá'!$B$16,IF(AND('Raw Data'!N1154&gt;5.5,'Raw Data'!N1154&lt;=6),'Bảng Giá'!$B$17,'Bảng Giá'!$B$18)))))))))))))))</f>
        <v>0.25&lt;x&lt;=0.5</v>
      </c>
      <c r="Q1154" s="48">
        <f t="shared" si="105"/>
        <v>-7.6335877862595417E-3</v>
      </c>
      <c r="R1154">
        <f t="shared" si="106"/>
        <v>15600</v>
      </c>
      <c r="S1154">
        <f t="shared" si="107"/>
        <v>2500</v>
      </c>
    </row>
    <row r="1155" spans="1:19" x14ac:dyDescent="0.25">
      <c r="A1155" s="12">
        <v>1154</v>
      </c>
      <c r="B1155" s="12" t="s">
        <v>293</v>
      </c>
      <c r="C1155" s="18">
        <v>31677136909072</v>
      </c>
      <c r="D1155" s="17">
        <v>43010.62803915509</v>
      </c>
      <c r="E1155" s="23">
        <v>43011.723311956019</v>
      </c>
      <c r="F1155" s="13" t="s">
        <v>302</v>
      </c>
      <c r="G1155" s="25">
        <v>400</v>
      </c>
      <c r="H1155" s="12" t="s">
        <v>114</v>
      </c>
      <c r="I1155" s="12" t="s">
        <v>508</v>
      </c>
      <c r="J1155" s="37">
        <f>INDEX('Bảng Giá'!$C$3:$H$18,MATCH('Raw Data'!P1155,'Bảng Giá'!$B$3:$B$18,0),MATCH('Raw Data'!M1155,'Bảng Giá'!$C$2:$H$2,0))</f>
        <v>13000</v>
      </c>
      <c r="K1155" s="12">
        <v>13100</v>
      </c>
      <c r="L1155" s="36">
        <f t="shared" ref="L1155:L1218" si="108">E1155-D1155</f>
        <v>1.0952728009287966</v>
      </c>
      <c r="M1155" t="str">
        <f>'References data'!H1156</f>
        <v>Nội Tỉnh</v>
      </c>
      <c r="N1155">
        <f t="shared" ref="N1155:N1218" si="109">G1155/1000</f>
        <v>0.4</v>
      </c>
      <c r="O1155">
        <f t="shared" ref="O1155:O1218" si="110">J1155-K1155</f>
        <v>-100</v>
      </c>
      <c r="P1155" t="str">
        <f>IF(AND(N1155&gt;0,N1155&lt;=0.05),'Bảng Giá'!$B$3,IF(AND(N1155&lt;=0.1,N1155&gt;0.05),'Bảng Giá'!$B$4,IF(AND('Raw Data'!N1155&gt;0.1,'Raw Data'!N1155&lt;=0.25),'Bảng Giá'!$B$5,IF(AND('Raw Data'!N1155&gt;0.25,'Raw Data'!N1155&lt;=0.5),'Bảng Giá'!$B$6,IF(AND('Raw Data'!N1155&gt;0.5,'Raw Data'!N1155&lt;=1),'Bảng Giá'!$B$7,IF(AND('Raw Data'!N1155&gt;1,'Raw Data'!N1155&lt;=1.5),'Bảng Giá'!$B$8,IF(AND('Raw Data'!N1155&gt;1.5,'Raw Data'!N1155&lt;=2),'Bảng Giá'!$B$9,IF(AND('Raw Data'!N1155&gt;2,'Raw Data'!N1155&lt;=2.5),'Bảng Giá'!$B$10,IF(AND('Raw Data'!N1155&gt;2.5,'Raw Data'!N1155&lt;=3),'Bảng Giá'!$B$11,IF(AND('Raw Data'!N1155&gt;3,'Raw Data'!N1155&lt;=3.5),'Bảng Giá'!$B$12,IF(AND('Raw Data'!N1155&gt;3.5,'Raw Data'!N1155&lt;=4),'Bảng Giá'!$B$13,IF(AND('Raw Data'!N1155&gt;4,'Raw Data'!N1155&lt;=4.5),'Bảng Giá'!$B$14,IF(AND('Raw Data'!N1155&gt;4.5,'Raw Data'!N1155&lt;=5),'Bảng Giá'!$B$15,IF(AND('Raw Data'!N1155&gt;5,'Raw Data'!N1155&lt;=5.5),'Bảng Giá'!$B$16,IF(AND('Raw Data'!N1155&gt;5.5,'Raw Data'!N1155&lt;=6),'Bảng Giá'!$B$17,'Bảng Giá'!$B$18)))))))))))))))</f>
        <v>0.25&lt;x&lt;=0.5</v>
      </c>
      <c r="Q1155" s="48">
        <f t="shared" ref="Q1155:Q1218" si="111">O1155/K1155</f>
        <v>-7.6335877862595417E-3</v>
      </c>
      <c r="R1155">
        <f t="shared" ref="R1155:R1218" si="112">J1155+(J1155*0.2)</f>
        <v>15600</v>
      </c>
      <c r="S1155">
        <f t="shared" ref="S1155:S1218" si="113">R1155-K1155</f>
        <v>2500</v>
      </c>
    </row>
    <row r="1156" spans="1:19" x14ac:dyDescent="0.25">
      <c r="A1156" s="12">
        <v>1155</v>
      </c>
      <c r="B1156" s="12" t="s">
        <v>293</v>
      </c>
      <c r="C1156" s="18">
        <v>31677136908467</v>
      </c>
      <c r="D1156" s="17">
        <v>43010.726117280094</v>
      </c>
      <c r="E1156" s="23">
        <v>43011.636435185188</v>
      </c>
      <c r="F1156" s="13" t="s">
        <v>302</v>
      </c>
      <c r="G1156" s="25">
        <v>1475</v>
      </c>
      <c r="H1156" s="12" t="s">
        <v>114</v>
      </c>
      <c r="I1156" s="12" t="s">
        <v>505</v>
      </c>
      <c r="J1156" s="37">
        <f>INDEX('Bảng Giá'!$C$3:$H$18,MATCH('Raw Data'!P1156,'Bảng Giá'!$B$3:$B$18,0),MATCH('Raw Data'!M1156,'Bảng Giá'!$C$2:$H$2,0))</f>
        <v>14500</v>
      </c>
      <c r="K1156" s="12">
        <v>14700</v>
      </c>
      <c r="L1156" s="36">
        <f t="shared" si="108"/>
        <v>0.91031790509441635</v>
      </c>
      <c r="M1156" t="str">
        <f>'References data'!H1157</f>
        <v>Nội Tỉnh</v>
      </c>
      <c r="N1156">
        <f t="shared" si="109"/>
        <v>1.4750000000000001</v>
      </c>
      <c r="O1156">
        <f t="shared" si="110"/>
        <v>-200</v>
      </c>
      <c r="P1156" t="str">
        <f>IF(AND(N1156&gt;0,N1156&lt;=0.05),'Bảng Giá'!$B$3,IF(AND(N1156&lt;=0.1,N1156&gt;0.05),'Bảng Giá'!$B$4,IF(AND('Raw Data'!N1156&gt;0.1,'Raw Data'!N1156&lt;=0.25),'Bảng Giá'!$B$5,IF(AND('Raw Data'!N1156&gt;0.25,'Raw Data'!N1156&lt;=0.5),'Bảng Giá'!$B$6,IF(AND('Raw Data'!N1156&gt;0.5,'Raw Data'!N1156&lt;=1),'Bảng Giá'!$B$7,IF(AND('Raw Data'!N1156&gt;1,'Raw Data'!N1156&lt;=1.5),'Bảng Giá'!$B$8,IF(AND('Raw Data'!N1156&gt;1.5,'Raw Data'!N1156&lt;=2),'Bảng Giá'!$B$9,IF(AND('Raw Data'!N1156&gt;2,'Raw Data'!N1156&lt;=2.5),'Bảng Giá'!$B$10,IF(AND('Raw Data'!N1156&gt;2.5,'Raw Data'!N1156&lt;=3),'Bảng Giá'!$B$11,IF(AND('Raw Data'!N1156&gt;3,'Raw Data'!N1156&lt;=3.5),'Bảng Giá'!$B$12,IF(AND('Raw Data'!N1156&gt;3.5,'Raw Data'!N1156&lt;=4),'Bảng Giá'!$B$13,IF(AND('Raw Data'!N1156&gt;4,'Raw Data'!N1156&lt;=4.5),'Bảng Giá'!$B$14,IF(AND('Raw Data'!N1156&gt;4.5,'Raw Data'!N1156&lt;=5),'Bảng Giá'!$B$15,IF(AND('Raw Data'!N1156&gt;5,'Raw Data'!N1156&lt;=5.5),'Bảng Giá'!$B$16,IF(AND('Raw Data'!N1156&gt;5.5,'Raw Data'!N1156&lt;=6),'Bảng Giá'!$B$17,'Bảng Giá'!$B$18)))))))))))))))</f>
        <v>1&lt;x&lt;=1.5</v>
      </c>
      <c r="Q1156" s="48">
        <f t="shared" si="111"/>
        <v>-1.3605442176870748E-2</v>
      </c>
      <c r="R1156">
        <f t="shared" si="112"/>
        <v>17400</v>
      </c>
      <c r="S1156">
        <f t="shared" si="113"/>
        <v>2700</v>
      </c>
    </row>
    <row r="1157" spans="1:19" x14ac:dyDescent="0.25">
      <c r="A1157" s="12">
        <v>1156</v>
      </c>
      <c r="B1157" s="12" t="s">
        <v>293</v>
      </c>
      <c r="C1157" s="18">
        <v>39726100</v>
      </c>
      <c r="D1157" s="17">
        <v>43010.503451076387</v>
      </c>
      <c r="E1157" s="23">
        <v>43011.632767905096</v>
      </c>
      <c r="F1157" s="13" t="s">
        <v>302</v>
      </c>
      <c r="G1157" s="25">
        <v>350</v>
      </c>
      <c r="H1157" s="12" t="s">
        <v>114</v>
      </c>
      <c r="I1157" s="12" t="s">
        <v>116</v>
      </c>
      <c r="J1157" s="37">
        <f>INDEX('Bảng Giá'!$C$3:$H$18,MATCH('Raw Data'!P1157,'Bảng Giá'!$B$3:$B$18,0),MATCH('Raw Data'!M1157,'Bảng Giá'!$C$2:$H$2,0))</f>
        <v>13000</v>
      </c>
      <c r="K1157" s="12">
        <v>13100</v>
      </c>
      <c r="L1157" s="36">
        <f t="shared" si="108"/>
        <v>1.1293168287083972</v>
      </c>
      <c r="M1157" t="str">
        <f>'References data'!H1158</f>
        <v>Nội Tỉnh</v>
      </c>
      <c r="N1157">
        <f t="shared" si="109"/>
        <v>0.35</v>
      </c>
      <c r="O1157">
        <f t="shared" si="110"/>
        <v>-100</v>
      </c>
      <c r="P1157" t="str">
        <f>IF(AND(N1157&gt;0,N1157&lt;=0.05),'Bảng Giá'!$B$3,IF(AND(N1157&lt;=0.1,N1157&gt;0.05),'Bảng Giá'!$B$4,IF(AND('Raw Data'!N1157&gt;0.1,'Raw Data'!N1157&lt;=0.25),'Bảng Giá'!$B$5,IF(AND('Raw Data'!N1157&gt;0.25,'Raw Data'!N1157&lt;=0.5),'Bảng Giá'!$B$6,IF(AND('Raw Data'!N1157&gt;0.5,'Raw Data'!N1157&lt;=1),'Bảng Giá'!$B$7,IF(AND('Raw Data'!N1157&gt;1,'Raw Data'!N1157&lt;=1.5),'Bảng Giá'!$B$8,IF(AND('Raw Data'!N1157&gt;1.5,'Raw Data'!N1157&lt;=2),'Bảng Giá'!$B$9,IF(AND('Raw Data'!N1157&gt;2,'Raw Data'!N1157&lt;=2.5),'Bảng Giá'!$B$10,IF(AND('Raw Data'!N1157&gt;2.5,'Raw Data'!N1157&lt;=3),'Bảng Giá'!$B$11,IF(AND('Raw Data'!N1157&gt;3,'Raw Data'!N1157&lt;=3.5),'Bảng Giá'!$B$12,IF(AND('Raw Data'!N1157&gt;3.5,'Raw Data'!N1157&lt;=4),'Bảng Giá'!$B$13,IF(AND('Raw Data'!N1157&gt;4,'Raw Data'!N1157&lt;=4.5),'Bảng Giá'!$B$14,IF(AND('Raw Data'!N1157&gt;4.5,'Raw Data'!N1157&lt;=5),'Bảng Giá'!$B$15,IF(AND('Raw Data'!N1157&gt;5,'Raw Data'!N1157&lt;=5.5),'Bảng Giá'!$B$16,IF(AND('Raw Data'!N1157&gt;5.5,'Raw Data'!N1157&lt;=6),'Bảng Giá'!$B$17,'Bảng Giá'!$B$18)))))))))))))))</f>
        <v>0.25&lt;x&lt;=0.5</v>
      </c>
      <c r="Q1157" s="48">
        <f t="shared" si="111"/>
        <v>-7.6335877862595417E-3</v>
      </c>
      <c r="R1157">
        <f t="shared" si="112"/>
        <v>15600</v>
      </c>
      <c r="S1157">
        <f t="shared" si="113"/>
        <v>2500</v>
      </c>
    </row>
    <row r="1158" spans="1:19" x14ac:dyDescent="0.25">
      <c r="A1158" s="12">
        <v>1157</v>
      </c>
      <c r="B1158" s="12" t="s">
        <v>293</v>
      </c>
      <c r="C1158" s="18">
        <v>81977895</v>
      </c>
      <c r="D1158" s="17">
        <v>43010.503507905094</v>
      </c>
      <c r="E1158" s="23">
        <v>43011.468280520836</v>
      </c>
      <c r="F1158" s="13" t="s">
        <v>302</v>
      </c>
      <c r="G1158" s="25">
        <v>600</v>
      </c>
      <c r="H1158" s="12" t="s">
        <v>114</v>
      </c>
      <c r="I1158" s="12" t="s">
        <v>116</v>
      </c>
      <c r="J1158" s="37">
        <f>INDEX('Bảng Giá'!$C$3:$H$18,MATCH('Raw Data'!P1158,'Bảng Giá'!$B$3:$B$18,0),MATCH('Raw Data'!M1158,'Bảng Giá'!$C$2:$H$2,0))</f>
        <v>14000</v>
      </c>
      <c r="K1158" s="12">
        <v>14100</v>
      </c>
      <c r="L1158" s="36">
        <f t="shared" si="108"/>
        <v>0.96477261574182194</v>
      </c>
      <c r="M1158" t="str">
        <f>'References data'!H1159</f>
        <v>Nội Tỉnh</v>
      </c>
      <c r="N1158">
        <f t="shared" si="109"/>
        <v>0.6</v>
      </c>
      <c r="O1158">
        <f t="shared" si="110"/>
        <v>-100</v>
      </c>
      <c r="P1158" t="str">
        <f>IF(AND(N1158&gt;0,N1158&lt;=0.05),'Bảng Giá'!$B$3,IF(AND(N1158&lt;=0.1,N1158&gt;0.05),'Bảng Giá'!$B$4,IF(AND('Raw Data'!N1158&gt;0.1,'Raw Data'!N1158&lt;=0.25),'Bảng Giá'!$B$5,IF(AND('Raw Data'!N1158&gt;0.25,'Raw Data'!N1158&lt;=0.5),'Bảng Giá'!$B$6,IF(AND('Raw Data'!N1158&gt;0.5,'Raw Data'!N1158&lt;=1),'Bảng Giá'!$B$7,IF(AND('Raw Data'!N1158&gt;1,'Raw Data'!N1158&lt;=1.5),'Bảng Giá'!$B$8,IF(AND('Raw Data'!N1158&gt;1.5,'Raw Data'!N1158&lt;=2),'Bảng Giá'!$B$9,IF(AND('Raw Data'!N1158&gt;2,'Raw Data'!N1158&lt;=2.5),'Bảng Giá'!$B$10,IF(AND('Raw Data'!N1158&gt;2.5,'Raw Data'!N1158&lt;=3),'Bảng Giá'!$B$11,IF(AND('Raw Data'!N1158&gt;3,'Raw Data'!N1158&lt;=3.5),'Bảng Giá'!$B$12,IF(AND('Raw Data'!N1158&gt;3.5,'Raw Data'!N1158&lt;=4),'Bảng Giá'!$B$13,IF(AND('Raw Data'!N1158&gt;4,'Raw Data'!N1158&lt;=4.5),'Bảng Giá'!$B$14,IF(AND('Raw Data'!N1158&gt;4.5,'Raw Data'!N1158&lt;=5),'Bảng Giá'!$B$15,IF(AND('Raw Data'!N1158&gt;5,'Raw Data'!N1158&lt;=5.5),'Bảng Giá'!$B$16,IF(AND('Raw Data'!N1158&gt;5.5,'Raw Data'!N1158&lt;=6),'Bảng Giá'!$B$17,'Bảng Giá'!$B$18)))))))))))))))</f>
        <v>0.5&lt;x&lt;=1</v>
      </c>
      <c r="Q1158" s="48">
        <f t="shared" si="111"/>
        <v>-7.0921985815602835E-3</v>
      </c>
      <c r="R1158">
        <f t="shared" si="112"/>
        <v>16800</v>
      </c>
      <c r="S1158">
        <f t="shared" si="113"/>
        <v>2700</v>
      </c>
    </row>
    <row r="1159" spans="1:19" x14ac:dyDescent="0.25">
      <c r="A1159" s="12">
        <v>1158</v>
      </c>
      <c r="B1159" s="12" t="s">
        <v>293</v>
      </c>
      <c r="C1159" s="18">
        <v>71495712</v>
      </c>
      <c r="D1159" s="17">
        <v>43010.503511493058</v>
      </c>
      <c r="E1159" s="23">
        <v>43011.661861342589</v>
      </c>
      <c r="F1159" s="13" t="s">
        <v>302</v>
      </c>
      <c r="G1159" s="25">
        <v>300</v>
      </c>
      <c r="H1159" s="12" t="s">
        <v>114</v>
      </c>
      <c r="I1159" s="12" t="s">
        <v>75</v>
      </c>
      <c r="J1159" s="37">
        <f>INDEX('Bảng Giá'!$C$3:$H$18,MATCH('Raw Data'!P1159,'Bảng Giá'!$B$3:$B$18,0),MATCH('Raw Data'!M1159,'Bảng Giá'!$C$2:$H$2,0))</f>
        <v>13000</v>
      </c>
      <c r="K1159" s="12">
        <v>13100</v>
      </c>
      <c r="L1159" s="36">
        <f t="shared" si="108"/>
        <v>1.1583498495310778</v>
      </c>
      <c r="M1159" t="str">
        <f>'References data'!H1160</f>
        <v>Nội Tỉnh</v>
      </c>
      <c r="N1159">
        <f t="shared" si="109"/>
        <v>0.3</v>
      </c>
      <c r="O1159">
        <f t="shared" si="110"/>
        <v>-100</v>
      </c>
      <c r="P1159" t="str">
        <f>IF(AND(N1159&gt;0,N1159&lt;=0.05),'Bảng Giá'!$B$3,IF(AND(N1159&lt;=0.1,N1159&gt;0.05),'Bảng Giá'!$B$4,IF(AND('Raw Data'!N1159&gt;0.1,'Raw Data'!N1159&lt;=0.25),'Bảng Giá'!$B$5,IF(AND('Raw Data'!N1159&gt;0.25,'Raw Data'!N1159&lt;=0.5),'Bảng Giá'!$B$6,IF(AND('Raw Data'!N1159&gt;0.5,'Raw Data'!N1159&lt;=1),'Bảng Giá'!$B$7,IF(AND('Raw Data'!N1159&gt;1,'Raw Data'!N1159&lt;=1.5),'Bảng Giá'!$B$8,IF(AND('Raw Data'!N1159&gt;1.5,'Raw Data'!N1159&lt;=2),'Bảng Giá'!$B$9,IF(AND('Raw Data'!N1159&gt;2,'Raw Data'!N1159&lt;=2.5),'Bảng Giá'!$B$10,IF(AND('Raw Data'!N1159&gt;2.5,'Raw Data'!N1159&lt;=3),'Bảng Giá'!$B$11,IF(AND('Raw Data'!N1159&gt;3,'Raw Data'!N1159&lt;=3.5),'Bảng Giá'!$B$12,IF(AND('Raw Data'!N1159&gt;3.5,'Raw Data'!N1159&lt;=4),'Bảng Giá'!$B$13,IF(AND('Raw Data'!N1159&gt;4,'Raw Data'!N1159&lt;=4.5),'Bảng Giá'!$B$14,IF(AND('Raw Data'!N1159&gt;4.5,'Raw Data'!N1159&lt;=5),'Bảng Giá'!$B$15,IF(AND('Raw Data'!N1159&gt;5,'Raw Data'!N1159&lt;=5.5),'Bảng Giá'!$B$16,IF(AND('Raw Data'!N1159&gt;5.5,'Raw Data'!N1159&lt;=6),'Bảng Giá'!$B$17,'Bảng Giá'!$B$18)))))))))))))))</f>
        <v>0.25&lt;x&lt;=0.5</v>
      </c>
      <c r="Q1159" s="48">
        <f t="shared" si="111"/>
        <v>-7.6335877862595417E-3</v>
      </c>
      <c r="R1159">
        <f t="shared" si="112"/>
        <v>15600</v>
      </c>
      <c r="S1159">
        <f t="shared" si="113"/>
        <v>2500</v>
      </c>
    </row>
    <row r="1160" spans="1:19" x14ac:dyDescent="0.25">
      <c r="A1160" s="12">
        <v>1159</v>
      </c>
      <c r="B1160" s="12" t="s">
        <v>293</v>
      </c>
      <c r="C1160" s="18">
        <v>95902609</v>
      </c>
      <c r="D1160" s="17">
        <v>43009.702362187498</v>
      </c>
      <c r="E1160" s="23">
        <v>43010.428895682868</v>
      </c>
      <c r="F1160" s="13" t="s">
        <v>302</v>
      </c>
      <c r="G1160" s="25">
        <v>1390</v>
      </c>
      <c r="H1160" s="12" t="s">
        <v>114</v>
      </c>
      <c r="I1160" s="12" t="s">
        <v>295</v>
      </c>
      <c r="J1160" s="37">
        <f>INDEX('Bảng Giá'!$C$3:$H$18,MATCH('Raw Data'!P1160,'Bảng Giá'!$B$3:$B$18,0),MATCH('Raw Data'!M1160,'Bảng Giá'!$C$2:$H$2,0))</f>
        <v>14500</v>
      </c>
      <c r="K1160" s="12">
        <v>14700</v>
      </c>
      <c r="L1160" s="36">
        <f t="shared" si="108"/>
        <v>0.72653349536994938</v>
      </c>
      <c r="M1160" t="str">
        <f>'References data'!H1161</f>
        <v>Nội Tỉnh</v>
      </c>
      <c r="N1160">
        <f t="shared" si="109"/>
        <v>1.39</v>
      </c>
      <c r="O1160">
        <f t="shared" si="110"/>
        <v>-200</v>
      </c>
      <c r="P1160" t="str">
        <f>IF(AND(N1160&gt;0,N1160&lt;=0.05),'Bảng Giá'!$B$3,IF(AND(N1160&lt;=0.1,N1160&gt;0.05),'Bảng Giá'!$B$4,IF(AND('Raw Data'!N1160&gt;0.1,'Raw Data'!N1160&lt;=0.25),'Bảng Giá'!$B$5,IF(AND('Raw Data'!N1160&gt;0.25,'Raw Data'!N1160&lt;=0.5),'Bảng Giá'!$B$6,IF(AND('Raw Data'!N1160&gt;0.5,'Raw Data'!N1160&lt;=1),'Bảng Giá'!$B$7,IF(AND('Raw Data'!N1160&gt;1,'Raw Data'!N1160&lt;=1.5),'Bảng Giá'!$B$8,IF(AND('Raw Data'!N1160&gt;1.5,'Raw Data'!N1160&lt;=2),'Bảng Giá'!$B$9,IF(AND('Raw Data'!N1160&gt;2,'Raw Data'!N1160&lt;=2.5),'Bảng Giá'!$B$10,IF(AND('Raw Data'!N1160&gt;2.5,'Raw Data'!N1160&lt;=3),'Bảng Giá'!$B$11,IF(AND('Raw Data'!N1160&gt;3,'Raw Data'!N1160&lt;=3.5),'Bảng Giá'!$B$12,IF(AND('Raw Data'!N1160&gt;3.5,'Raw Data'!N1160&lt;=4),'Bảng Giá'!$B$13,IF(AND('Raw Data'!N1160&gt;4,'Raw Data'!N1160&lt;=4.5),'Bảng Giá'!$B$14,IF(AND('Raw Data'!N1160&gt;4.5,'Raw Data'!N1160&lt;=5),'Bảng Giá'!$B$15,IF(AND('Raw Data'!N1160&gt;5,'Raw Data'!N1160&lt;=5.5),'Bảng Giá'!$B$16,IF(AND('Raw Data'!N1160&gt;5.5,'Raw Data'!N1160&lt;=6),'Bảng Giá'!$B$17,'Bảng Giá'!$B$18)))))))))))))))</f>
        <v>1&lt;x&lt;=1.5</v>
      </c>
      <c r="Q1160" s="48">
        <f t="shared" si="111"/>
        <v>-1.3605442176870748E-2</v>
      </c>
      <c r="R1160">
        <f t="shared" si="112"/>
        <v>17400</v>
      </c>
      <c r="S1160">
        <f t="shared" si="113"/>
        <v>2700</v>
      </c>
    </row>
    <row r="1161" spans="1:19" x14ac:dyDescent="0.25">
      <c r="A1161" s="12">
        <v>1160</v>
      </c>
      <c r="B1161" s="12" t="s">
        <v>293</v>
      </c>
      <c r="C1161" s="18">
        <v>39014542</v>
      </c>
      <c r="D1161" s="17">
        <v>43009.702362187498</v>
      </c>
      <c r="E1161" s="23">
        <v>43010.637980671294</v>
      </c>
      <c r="F1161" s="13" t="s">
        <v>302</v>
      </c>
      <c r="G1161" s="25">
        <v>350</v>
      </c>
      <c r="H1161" s="12" t="s">
        <v>114</v>
      </c>
      <c r="I1161" s="12" t="s">
        <v>294</v>
      </c>
      <c r="J1161" s="37">
        <f>INDEX('Bảng Giá'!$C$3:$H$18,MATCH('Raw Data'!P1161,'Bảng Giá'!$B$3:$B$18,0),MATCH('Raw Data'!M1161,'Bảng Giá'!$C$2:$H$2,0))</f>
        <v>13000</v>
      </c>
      <c r="K1161" s="12">
        <v>13100</v>
      </c>
      <c r="L1161" s="36">
        <f t="shared" si="108"/>
        <v>0.93561848379613366</v>
      </c>
      <c r="M1161" t="str">
        <f>'References data'!H1162</f>
        <v>Nội Tỉnh</v>
      </c>
      <c r="N1161">
        <f t="shared" si="109"/>
        <v>0.35</v>
      </c>
      <c r="O1161">
        <f t="shared" si="110"/>
        <v>-100</v>
      </c>
      <c r="P1161" t="str">
        <f>IF(AND(N1161&gt;0,N1161&lt;=0.05),'Bảng Giá'!$B$3,IF(AND(N1161&lt;=0.1,N1161&gt;0.05),'Bảng Giá'!$B$4,IF(AND('Raw Data'!N1161&gt;0.1,'Raw Data'!N1161&lt;=0.25),'Bảng Giá'!$B$5,IF(AND('Raw Data'!N1161&gt;0.25,'Raw Data'!N1161&lt;=0.5),'Bảng Giá'!$B$6,IF(AND('Raw Data'!N1161&gt;0.5,'Raw Data'!N1161&lt;=1),'Bảng Giá'!$B$7,IF(AND('Raw Data'!N1161&gt;1,'Raw Data'!N1161&lt;=1.5),'Bảng Giá'!$B$8,IF(AND('Raw Data'!N1161&gt;1.5,'Raw Data'!N1161&lt;=2),'Bảng Giá'!$B$9,IF(AND('Raw Data'!N1161&gt;2,'Raw Data'!N1161&lt;=2.5),'Bảng Giá'!$B$10,IF(AND('Raw Data'!N1161&gt;2.5,'Raw Data'!N1161&lt;=3),'Bảng Giá'!$B$11,IF(AND('Raw Data'!N1161&gt;3,'Raw Data'!N1161&lt;=3.5),'Bảng Giá'!$B$12,IF(AND('Raw Data'!N1161&gt;3.5,'Raw Data'!N1161&lt;=4),'Bảng Giá'!$B$13,IF(AND('Raw Data'!N1161&gt;4,'Raw Data'!N1161&lt;=4.5),'Bảng Giá'!$B$14,IF(AND('Raw Data'!N1161&gt;4.5,'Raw Data'!N1161&lt;=5),'Bảng Giá'!$B$15,IF(AND('Raw Data'!N1161&gt;5,'Raw Data'!N1161&lt;=5.5),'Bảng Giá'!$B$16,IF(AND('Raw Data'!N1161&gt;5.5,'Raw Data'!N1161&lt;=6),'Bảng Giá'!$B$17,'Bảng Giá'!$B$18)))))))))))))))</f>
        <v>0.25&lt;x&lt;=0.5</v>
      </c>
      <c r="Q1161" s="48">
        <f t="shared" si="111"/>
        <v>-7.6335877862595417E-3</v>
      </c>
      <c r="R1161">
        <f t="shared" si="112"/>
        <v>15600</v>
      </c>
      <c r="S1161">
        <f t="shared" si="113"/>
        <v>2500</v>
      </c>
    </row>
    <row r="1162" spans="1:19" x14ac:dyDescent="0.25">
      <c r="A1162" s="12">
        <v>1161</v>
      </c>
      <c r="B1162" s="12" t="s">
        <v>293</v>
      </c>
      <c r="C1162" s="18">
        <v>94054491</v>
      </c>
      <c r="D1162" s="17">
        <v>43009.702426192132</v>
      </c>
      <c r="E1162" s="23">
        <v>43010.795873414354</v>
      </c>
      <c r="F1162" s="13" t="s">
        <v>302</v>
      </c>
      <c r="G1162" s="25">
        <v>1420</v>
      </c>
      <c r="H1162" s="12" t="s">
        <v>114</v>
      </c>
      <c r="I1162" s="12" t="s">
        <v>294</v>
      </c>
      <c r="J1162" s="37">
        <f>INDEX('Bảng Giá'!$C$3:$H$18,MATCH('Raw Data'!P1162,'Bảng Giá'!$B$3:$B$18,0),MATCH('Raw Data'!M1162,'Bảng Giá'!$C$2:$H$2,0))</f>
        <v>14500</v>
      </c>
      <c r="K1162" s="12">
        <v>14700</v>
      </c>
      <c r="L1162" s="36">
        <f t="shared" si="108"/>
        <v>1.0934472222215845</v>
      </c>
      <c r="M1162" t="str">
        <f>'References data'!H1163</f>
        <v>Nội Tỉnh</v>
      </c>
      <c r="N1162">
        <f t="shared" si="109"/>
        <v>1.42</v>
      </c>
      <c r="O1162">
        <f t="shared" si="110"/>
        <v>-200</v>
      </c>
      <c r="P1162" t="str">
        <f>IF(AND(N1162&gt;0,N1162&lt;=0.05),'Bảng Giá'!$B$3,IF(AND(N1162&lt;=0.1,N1162&gt;0.05),'Bảng Giá'!$B$4,IF(AND('Raw Data'!N1162&gt;0.1,'Raw Data'!N1162&lt;=0.25),'Bảng Giá'!$B$5,IF(AND('Raw Data'!N1162&gt;0.25,'Raw Data'!N1162&lt;=0.5),'Bảng Giá'!$B$6,IF(AND('Raw Data'!N1162&gt;0.5,'Raw Data'!N1162&lt;=1),'Bảng Giá'!$B$7,IF(AND('Raw Data'!N1162&gt;1,'Raw Data'!N1162&lt;=1.5),'Bảng Giá'!$B$8,IF(AND('Raw Data'!N1162&gt;1.5,'Raw Data'!N1162&lt;=2),'Bảng Giá'!$B$9,IF(AND('Raw Data'!N1162&gt;2,'Raw Data'!N1162&lt;=2.5),'Bảng Giá'!$B$10,IF(AND('Raw Data'!N1162&gt;2.5,'Raw Data'!N1162&lt;=3),'Bảng Giá'!$B$11,IF(AND('Raw Data'!N1162&gt;3,'Raw Data'!N1162&lt;=3.5),'Bảng Giá'!$B$12,IF(AND('Raw Data'!N1162&gt;3.5,'Raw Data'!N1162&lt;=4),'Bảng Giá'!$B$13,IF(AND('Raw Data'!N1162&gt;4,'Raw Data'!N1162&lt;=4.5),'Bảng Giá'!$B$14,IF(AND('Raw Data'!N1162&gt;4.5,'Raw Data'!N1162&lt;=5),'Bảng Giá'!$B$15,IF(AND('Raw Data'!N1162&gt;5,'Raw Data'!N1162&lt;=5.5),'Bảng Giá'!$B$16,IF(AND('Raw Data'!N1162&gt;5.5,'Raw Data'!N1162&lt;=6),'Bảng Giá'!$B$17,'Bảng Giá'!$B$18)))))))))))))))</f>
        <v>1&lt;x&lt;=1.5</v>
      </c>
      <c r="Q1162" s="48">
        <f t="shared" si="111"/>
        <v>-1.3605442176870748E-2</v>
      </c>
      <c r="R1162">
        <f t="shared" si="112"/>
        <v>17400</v>
      </c>
      <c r="S1162">
        <f t="shared" si="113"/>
        <v>2700</v>
      </c>
    </row>
    <row r="1163" spans="1:19" x14ac:dyDescent="0.25">
      <c r="A1163" s="12">
        <v>1162</v>
      </c>
      <c r="B1163" s="12" t="s">
        <v>293</v>
      </c>
      <c r="C1163" s="18">
        <v>17270335</v>
      </c>
      <c r="D1163" s="17">
        <v>43009.709694907404</v>
      </c>
      <c r="E1163" s="23">
        <v>43010.848821064814</v>
      </c>
      <c r="F1163" s="13" t="s">
        <v>302</v>
      </c>
      <c r="G1163" s="25">
        <v>720</v>
      </c>
      <c r="H1163" s="12" t="s">
        <v>114</v>
      </c>
      <c r="I1163" s="12" t="s">
        <v>123</v>
      </c>
      <c r="J1163" s="37">
        <f>INDEX('Bảng Giá'!$C$3:$H$18,MATCH('Raw Data'!P1163,'Bảng Giá'!$B$3:$B$18,0),MATCH('Raw Data'!M1163,'Bảng Giá'!$C$2:$H$2,0))</f>
        <v>14000</v>
      </c>
      <c r="K1163" s="12">
        <v>14100</v>
      </c>
      <c r="L1163" s="36">
        <f t="shared" si="108"/>
        <v>1.139126157409919</v>
      </c>
      <c r="M1163" t="str">
        <f>'References data'!H1164</f>
        <v>Nội Tỉnh</v>
      </c>
      <c r="N1163">
        <f t="shared" si="109"/>
        <v>0.72</v>
      </c>
      <c r="O1163">
        <f t="shared" si="110"/>
        <v>-100</v>
      </c>
      <c r="P1163" t="str">
        <f>IF(AND(N1163&gt;0,N1163&lt;=0.05),'Bảng Giá'!$B$3,IF(AND(N1163&lt;=0.1,N1163&gt;0.05),'Bảng Giá'!$B$4,IF(AND('Raw Data'!N1163&gt;0.1,'Raw Data'!N1163&lt;=0.25),'Bảng Giá'!$B$5,IF(AND('Raw Data'!N1163&gt;0.25,'Raw Data'!N1163&lt;=0.5),'Bảng Giá'!$B$6,IF(AND('Raw Data'!N1163&gt;0.5,'Raw Data'!N1163&lt;=1),'Bảng Giá'!$B$7,IF(AND('Raw Data'!N1163&gt;1,'Raw Data'!N1163&lt;=1.5),'Bảng Giá'!$B$8,IF(AND('Raw Data'!N1163&gt;1.5,'Raw Data'!N1163&lt;=2),'Bảng Giá'!$B$9,IF(AND('Raw Data'!N1163&gt;2,'Raw Data'!N1163&lt;=2.5),'Bảng Giá'!$B$10,IF(AND('Raw Data'!N1163&gt;2.5,'Raw Data'!N1163&lt;=3),'Bảng Giá'!$B$11,IF(AND('Raw Data'!N1163&gt;3,'Raw Data'!N1163&lt;=3.5),'Bảng Giá'!$B$12,IF(AND('Raw Data'!N1163&gt;3.5,'Raw Data'!N1163&lt;=4),'Bảng Giá'!$B$13,IF(AND('Raw Data'!N1163&gt;4,'Raw Data'!N1163&lt;=4.5),'Bảng Giá'!$B$14,IF(AND('Raw Data'!N1163&gt;4.5,'Raw Data'!N1163&lt;=5),'Bảng Giá'!$B$15,IF(AND('Raw Data'!N1163&gt;5,'Raw Data'!N1163&lt;=5.5),'Bảng Giá'!$B$16,IF(AND('Raw Data'!N1163&gt;5.5,'Raw Data'!N1163&lt;=6),'Bảng Giá'!$B$17,'Bảng Giá'!$B$18)))))))))))))))</f>
        <v>0.5&lt;x&lt;=1</v>
      </c>
      <c r="Q1163" s="48">
        <f t="shared" si="111"/>
        <v>-7.0921985815602835E-3</v>
      </c>
      <c r="R1163">
        <f t="shared" si="112"/>
        <v>16800</v>
      </c>
      <c r="S1163">
        <f t="shared" si="113"/>
        <v>2700</v>
      </c>
    </row>
    <row r="1164" spans="1:19" x14ac:dyDescent="0.25">
      <c r="A1164" s="12">
        <v>1163</v>
      </c>
      <c r="B1164" s="12" t="s">
        <v>293</v>
      </c>
      <c r="C1164" s="18">
        <v>34108123</v>
      </c>
      <c r="D1164" s="17">
        <v>43009.709733483796</v>
      </c>
      <c r="E1164" s="23">
        <v>43010.551559490741</v>
      </c>
      <c r="F1164" s="13" t="s">
        <v>302</v>
      </c>
      <c r="G1164" s="25">
        <v>200</v>
      </c>
      <c r="H1164" s="12" t="s">
        <v>114</v>
      </c>
      <c r="I1164" s="12" t="s">
        <v>123</v>
      </c>
      <c r="J1164" s="37">
        <f>INDEX('Bảng Giá'!$C$3:$H$18,MATCH('Raw Data'!P1164,'Bảng Giá'!$B$3:$B$18,0),MATCH('Raw Data'!M1164,'Bảng Giá'!$C$2:$H$2,0))</f>
        <v>13000</v>
      </c>
      <c r="K1164" s="12">
        <v>13100</v>
      </c>
      <c r="L1164" s="36">
        <f t="shared" si="108"/>
        <v>0.84182600694475695</v>
      </c>
      <c r="M1164" t="str">
        <f>'References data'!H1165</f>
        <v>Nội Tỉnh</v>
      </c>
      <c r="N1164">
        <f t="shared" si="109"/>
        <v>0.2</v>
      </c>
      <c r="O1164">
        <f t="shared" si="110"/>
        <v>-100</v>
      </c>
      <c r="P1164" t="str">
        <f>IF(AND(N1164&gt;0,N1164&lt;=0.05),'Bảng Giá'!$B$3,IF(AND(N1164&lt;=0.1,N1164&gt;0.05),'Bảng Giá'!$B$4,IF(AND('Raw Data'!N1164&gt;0.1,'Raw Data'!N1164&lt;=0.25),'Bảng Giá'!$B$5,IF(AND('Raw Data'!N1164&gt;0.25,'Raw Data'!N1164&lt;=0.5),'Bảng Giá'!$B$6,IF(AND('Raw Data'!N1164&gt;0.5,'Raw Data'!N1164&lt;=1),'Bảng Giá'!$B$7,IF(AND('Raw Data'!N1164&gt;1,'Raw Data'!N1164&lt;=1.5),'Bảng Giá'!$B$8,IF(AND('Raw Data'!N1164&gt;1.5,'Raw Data'!N1164&lt;=2),'Bảng Giá'!$B$9,IF(AND('Raw Data'!N1164&gt;2,'Raw Data'!N1164&lt;=2.5),'Bảng Giá'!$B$10,IF(AND('Raw Data'!N1164&gt;2.5,'Raw Data'!N1164&lt;=3),'Bảng Giá'!$B$11,IF(AND('Raw Data'!N1164&gt;3,'Raw Data'!N1164&lt;=3.5),'Bảng Giá'!$B$12,IF(AND('Raw Data'!N1164&gt;3.5,'Raw Data'!N1164&lt;=4),'Bảng Giá'!$B$13,IF(AND('Raw Data'!N1164&gt;4,'Raw Data'!N1164&lt;=4.5),'Bảng Giá'!$B$14,IF(AND('Raw Data'!N1164&gt;4.5,'Raw Data'!N1164&lt;=5),'Bảng Giá'!$B$15,IF(AND('Raw Data'!N1164&gt;5,'Raw Data'!N1164&lt;=5.5),'Bảng Giá'!$B$16,IF(AND('Raw Data'!N1164&gt;5.5,'Raw Data'!N1164&lt;=6),'Bảng Giá'!$B$17,'Bảng Giá'!$B$18)))))))))))))))</f>
        <v>0.1&lt;x&lt;=0.25</v>
      </c>
      <c r="Q1164" s="48">
        <f t="shared" si="111"/>
        <v>-7.6335877862595417E-3</v>
      </c>
      <c r="R1164">
        <f t="shared" si="112"/>
        <v>15600</v>
      </c>
      <c r="S1164">
        <f t="shared" si="113"/>
        <v>2500</v>
      </c>
    </row>
    <row r="1165" spans="1:19" x14ac:dyDescent="0.25">
      <c r="A1165" s="12">
        <v>1164</v>
      </c>
      <c r="B1165" s="12" t="s">
        <v>293</v>
      </c>
      <c r="C1165" s="18">
        <v>54025141</v>
      </c>
      <c r="D1165" s="17">
        <v>43009.742110381943</v>
      </c>
      <c r="E1165" s="23">
        <v>43010.834039386573</v>
      </c>
      <c r="F1165" s="13" t="s">
        <v>302</v>
      </c>
      <c r="G1165" s="25">
        <v>2250</v>
      </c>
      <c r="H1165" s="12" t="s">
        <v>114</v>
      </c>
      <c r="I1165" s="12" t="s">
        <v>114</v>
      </c>
      <c r="J1165" s="37">
        <f>INDEX('Bảng Giá'!$C$3:$H$18,MATCH('Raw Data'!P1165,'Bảng Giá'!$B$3:$B$18,0),MATCH('Raw Data'!M1165,'Bảng Giá'!$C$2:$H$2,0))</f>
        <v>16000</v>
      </c>
      <c r="K1165" s="12">
        <v>16200</v>
      </c>
      <c r="L1165" s="36">
        <f t="shared" si="108"/>
        <v>1.0919290046294918</v>
      </c>
      <c r="M1165" t="str">
        <f>'References data'!H1166</f>
        <v>Nội Tỉnh</v>
      </c>
      <c r="N1165">
        <f t="shared" si="109"/>
        <v>2.25</v>
      </c>
      <c r="O1165">
        <f t="shared" si="110"/>
        <v>-200</v>
      </c>
      <c r="P1165" t="str">
        <f>IF(AND(N1165&gt;0,N1165&lt;=0.05),'Bảng Giá'!$B$3,IF(AND(N1165&lt;=0.1,N1165&gt;0.05),'Bảng Giá'!$B$4,IF(AND('Raw Data'!N1165&gt;0.1,'Raw Data'!N1165&lt;=0.25),'Bảng Giá'!$B$5,IF(AND('Raw Data'!N1165&gt;0.25,'Raw Data'!N1165&lt;=0.5),'Bảng Giá'!$B$6,IF(AND('Raw Data'!N1165&gt;0.5,'Raw Data'!N1165&lt;=1),'Bảng Giá'!$B$7,IF(AND('Raw Data'!N1165&gt;1,'Raw Data'!N1165&lt;=1.5),'Bảng Giá'!$B$8,IF(AND('Raw Data'!N1165&gt;1.5,'Raw Data'!N1165&lt;=2),'Bảng Giá'!$B$9,IF(AND('Raw Data'!N1165&gt;2,'Raw Data'!N1165&lt;=2.5),'Bảng Giá'!$B$10,IF(AND('Raw Data'!N1165&gt;2.5,'Raw Data'!N1165&lt;=3),'Bảng Giá'!$B$11,IF(AND('Raw Data'!N1165&gt;3,'Raw Data'!N1165&lt;=3.5),'Bảng Giá'!$B$12,IF(AND('Raw Data'!N1165&gt;3.5,'Raw Data'!N1165&lt;=4),'Bảng Giá'!$B$13,IF(AND('Raw Data'!N1165&gt;4,'Raw Data'!N1165&lt;=4.5),'Bảng Giá'!$B$14,IF(AND('Raw Data'!N1165&gt;4.5,'Raw Data'!N1165&lt;=5),'Bảng Giá'!$B$15,IF(AND('Raw Data'!N1165&gt;5,'Raw Data'!N1165&lt;=5.5),'Bảng Giá'!$B$16,IF(AND('Raw Data'!N1165&gt;5.5,'Raw Data'!N1165&lt;=6),'Bảng Giá'!$B$17,'Bảng Giá'!$B$18)))))))))))))))</f>
        <v>2&lt;x&lt;=2.5</v>
      </c>
      <c r="Q1165" s="48">
        <f t="shared" si="111"/>
        <v>-1.2345679012345678E-2</v>
      </c>
      <c r="R1165">
        <f t="shared" si="112"/>
        <v>19200</v>
      </c>
      <c r="S1165">
        <f t="shared" si="113"/>
        <v>3000</v>
      </c>
    </row>
    <row r="1166" spans="1:19" x14ac:dyDescent="0.25">
      <c r="A1166" s="12">
        <v>1165</v>
      </c>
      <c r="B1166" s="12" t="s">
        <v>293</v>
      </c>
      <c r="C1166" s="18">
        <v>67004690</v>
      </c>
      <c r="D1166" s="17">
        <v>43009.743714155091</v>
      </c>
      <c r="E1166" s="23">
        <v>43010.702163229165</v>
      </c>
      <c r="F1166" s="13" t="s">
        <v>302</v>
      </c>
      <c r="G1166" s="25">
        <v>2250</v>
      </c>
      <c r="H1166" s="12" t="s">
        <v>114</v>
      </c>
      <c r="I1166" s="12" t="s">
        <v>114</v>
      </c>
      <c r="J1166" s="37">
        <f>INDEX('Bảng Giá'!$C$3:$H$18,MATCH('Raw Data'!P1166,'Bảng Giá'!$B$3:$B$18,0),MATCH('Raw Data'!M1166,'Bảng Giá'!$C$2:$H$2,0))</f>
        <v>16000</v>
      </c>
      <c r="K1166" s="12">
        <v>16200</v>
      </c>
      <c r="L1166" s="36">
        <f t="shared" si="108"/>
        <v>0.95844907407445135</v>
      </c>
      <c r="M1166" t="str">
        <f>'References data'!H1167</f>
        <v>Nội Tỉnh</v>
      </c>
      <c r="N1166">
        <f t="shared" si="109"/>
        <v>2.25</v>
      </c>
      <c r="O1166">
        <f t="shared" si="110"/>
        <v>-200</v>
      </c>
      <c r="P1166" t="str">
        <f>IF(AND(N1166&gt;0,N1166&lt;=0.05),'Bảng Giá'!$B$3,IF(AND(N1166&lt;=0.1,N1166&gt;0.05),'Bảng Giá'!$B$4,IF(AND('Raw Data'!N1166&gt;0.1,'Raw Data'!N1166&lt;=0.25),'Bảng Giá'!$B$5,IF(AND('Raw Data'!N1166&gt;0.25,'Raw Data'!N1166&lt;=0.5),'Bảng Giá'!$B$6,IF(AND('Raw Data'!N1166&gt;0.5,'Raw Data'!N1166&lt;=1),'Bảng Giá'!$B$7,IF(AND('Raw Data'!N1166&gt;1,'Raw Data'!N1166&lt;=1.5),'Bảng Giá'!$B$8,IF(AND('Raw Data'!N1166&gt;1.5,'Raw Data'!N1166&lt;=2),'Bảng Giá'!$B$9,IF(AND('Raw Data'!N1166&gt;2,'Raw Data'!N1166&lt;=2.5),'Bảng Giá'!$B$10,IF(AND('Raw Data'!N1166&gt;2.5,'Raw Data'!N1166&lt;=3),'Bảng Giá'!$B$11,IF(AND('Raw Data'!N1166&gt;3,'Raw Data'!N1166&lt;=3.5),'Bảng Giá'!$B$12,IF(AND('Raw Data'!N1166&gt;3.5,'Raw Data'!N1166&lt;=4),'Bảng Giá'!$B$13,IF(AND('Raw Data'!N1166&gt;4,'Raw Data'!N1166&lt;=4.5),'Bảng Giá'!$B$14,IF(AND('Raw Data'!N1166&gt;4.5,'Raw Data'!N1166&lt;=5),'Bảng Giá'!$B$15,IF(AND('Raw Data'!N1166&gt;5,'Raw Data'!N1166&lt;=5.5),'Bảng Giá'!$B$16,IF(AND('Raw Data'!N1166&gt;5.5,'Raw Data'!N1166&lt;=6),'Bảng Giá'!$B$17,'Bảng Giá'!$B$18)))))))))))))))</f>
        <v>2&lt;x&lt;=2.5</v>
      </c>
      <c r="Q1166" s="48">
        <f t="shared" si="111"/>
        <v>-1.2345679012345678E-2</v>
      </c>
      <c r="R1166">
        <f t="shared" si="112"/>
        <v>19200</v>
      </c>
      <c r="S1166">
        <f t="shared" si="113"/>
        <v>3000</v>
      </c>
    </row>
    <row r="1167" spans="1:19" x14ac:dyDescent="0.25">
      <c r="A1167" s="12">
        <v>1166</v>
      </c>
      <c r="B1167" s="12" t="s">
        <v>293</v>
      </c>
      <c r="C1167" s="18">
        <v>31677136909598</v>
      </c>
      <c r="D1167" s="17">
        <v>43014.470566979166</v>
      </c>
      <c r="E1167" s="23">
        <v>43017.695127199077</v>
      </c>
      <c r="F1167" s="13" t="s">
        <v>302</v>
      </c>
      <c r="G1167" s="25">
        <v>350</v>
      </c>
      <c r="H1167" s="12" t="s">
        <v>114</v>
      </c>
      <c r="I1167" s="12" t="s">
        <v>160</v>
      </c>
      <c r="J1167" s="37">
        <f>INDEX('Bảng Giá'!$C$3:$H$18,MATCH('Raw Data'!P1167,'Bảng Giá'!$B$3:$B$18,0),MATCH('Raw Data'!M1167,'Bảng Giá'!$C$2:$H$2,0))</f>
        <v>13000</v>
      </c>
      <c r="K1167" s="12">
        <v>13100</v>
      </c>
      <c r="L1167" s="36">
        <f t="shared" si="108"/>
        <v>3.2245602199109271</v>
      </c>
      <c r="M1167" t="str">
        <f>'References data'!H1168</f>
        <v>Nội Tỉnh</v>
      </c>
      <c r="N1167">
        <f t="shared" si="109"/>
        <v>0.35</v>
      </c>
      <c r="O1167">
        <f t="shared" si="110"/>
        <v>-100</v>
      </c>
      <c r="P1167" t="str">
        <f>IF(AND(N1167&gt;0,N1167&lt;=0.05),'Bảng Giá'!$B$3,IF(AND(N1167&lt;=0.1,N1167&gt;0.05),'Bảng Giá'!$B$4,IF(AND('Raw Data'!N1167&gt;0.1,'Raw Data'!N1167&lt;=0.25),'Bảng Giá'!$B$5,IF(AND('Raw Data'!N1167&gt;0.25,'Raw Data'!N1167&lt;=0.5),'Bảng Giá'!$B$6,IF(AND('Raw Data'!N1167&gt;0.5,'Raw Data'!N1167&lt;=1),'Bảng Giá'!$B$7,IF(AND('Raw Data'!N1167&gt;1,'Raw Data'!N1167&lt;=1.5),'Bảng Giá'!$B$8,IF(AND('Raw Data'!N1167&gt;1.5,'Raw Data'!N1167&lt;=2),'Bảng Giá'!$B$9,IF(AND('Raw Data'!N1167&gt;2,'Raw Data'!N1167&lt;=2.5),'Bảng Giá'!$B$10,IF(AND('Raw Data'!N1167&gt;2.5,'Raw Data'!N1167&lt;=3),'Bảng Giá'!$B$11,IF(AND('Raw Data'!N1167&gt;3,'Raw Data'!N1167&lt;=3.5),'Bảng Giá'!$B$12,IF(AND('Raw Data'!N1167&gt;3.5,'Raw Data'!N1167&lt;=4),'Bảng Giá'!$B$13,IF(AND('Raw Data'!N1167&gt;4,'Raw Data'!N1167&lt;=4.5),'Bảng Giá'!$B$14,IF(AND('Raw Data'!N1167&gt;4.5,'Raw Data'!N1167&lt;=5),'Bảng Giá'!$B$15,IF(AND('Raw Data'!N1167&gt;5,'Raw Data'!N1167&lt;=5.5),'Bảng Giá'!$B$16,IF(AND('Raw Data'!N1167&gt;5.5,'Raw Data'!N1167&lt;=6),'Bảng Giá'!$B$17,'Bảng Giá'!$B$18)))))))))))))))</f>
        <v>0.25&lt;x&lt;=0.5</v>
      </c>
      <c r="Q1167" s="48">
        <f t="shared" si="111"/>
        <v>-7.6335877862595417E-3</v>
      </c>
      <c r="R1167">
        <f t="shared" si="112"/>
        <v>15600</v>
      </c>
      <c r="S1167">
        <f t="shared" si="113"/>
        <v>2500</v>
      </c>
    </row>
    <row r="1168" spans="1:19" x14ac:dyDescent="0.25">
      <c r="A1168" s="12">
        <v>1167</v>
      </c>
      <c r="B1168" s="12" t="s">
        <v>293</v>
      </c>
      <c r="C1168" s="18">
        <v>31677136912031</v>
      </c>
      <c r="D1168" s="17">
        <v>43010.708968287036</v>
      </c>
      <c r="E1168" s="23">
        <v>43011.693695254631</v>
      </c>
      <c r="F1168" s="13" t="s">
        <v>302</v>
      </c>
      <c r="G1168" s="25">
        <v>1150</v>
      </c>
      <c r="H1168" s="12" t="s">
        <v>114</v>
      </c>
      <c r="I1168" s="12" t="s">
        <v>509</v>
      </c>
      <c r="J1168" s="37">
        <f>INDEX('Bảng Giá'!$C$3:$H$18,MATCH('Raw Data'!P1168,'Bảng Giá'!$B$3:$B$18,0),MATCH('Raw Data'!M1168,'Bảng Giá'!$C$2:$H$2,0))</f>
        <v>14500</v>
      </c>
      <c r="K1168" s="12">
        <v>14700</v>
      </c>
      <c r="L1168" s="36">
        <f t="shared" si="108"/>
        <v>0.98472696759563405</v>
      </c>
      <c r="M1168" t="str">
        <f>'References data'!H1169</f>
        <v>Nội Tỉnh</v>
      </c>
      <c r="N1168">
        <f t="shared" si="109"/>
        <v>1.1499999999999999</v>
      </c>
      <c r="O1168">
        <f t="shared" si="110"/>
        <v>-200</v>
      </c>
      <c r="P1168" t="str">
        <f>IF(AND(N1168&gt;0,N1168&lt;=0.05),'Bảng Giá'!$B$3,IF(AND(N1168&lt;=0.1,N1168&gt;0.05),'Bảng Giá'!$B$4,IF(AND('Raw Data'!N1168&gt;0.1,'Raw Data'!N1168&lt;=0.25),'Bảng Giá'!$B$5,IF(AND('Raw Data'!N1168&gt;0.25,'Raw Data'!N1168&lt;=0.5),'Bảng Giá'!$B$6,IF(AND('Raw Data'!N1168&gt;0.5,'Raw Data'!N1168&lt;=1),'Bảng Giá'!$B$7,IF(AND('Raw Data'!N1168&gt;1,'Raw Data'!N1168&lt;=1.5),'Bảng Giá'!$B$8,IF(AND('Raw Data'!N1168&gt;1.5,'Raw Data'!N1168&lt;=2),'Bảng Giá'!$B$9,IF(AND('Raw Data'!N1168&gt;2,'Raw Data'!N1168&lt;=2.5),'Bảng Giá'!$B$10,IF(AND('Raw Data'!N1168&gt;2.5,'Raw Data'!N1168&lt;=3),'Bảng Giá'!$B$11,IF(AND('Raw Data'!N1168&gt;3,'Raw Data'!N1168&lt;=3.5),'Bảng Giá'!$B$12,IF(AND('Raw Data'!N1168&gt;3.5,'Raw Data'!N1168&lt;=4),'Bảng Giá'!$B$13,IF(AND('Raw Data'!N1168&gt;4,'Raw Data'!N1168&lt;=4.5),'Bảng Giá'!$B$14,IF(AND('Raw Data'!N1168&gt;4.5,'Raw Data'!N1168&lt;=5),'Bảng Giá'!$B$15,IF(AND('Raw Data'!N1168&gt;5,'Raw Data'!N1168&lt;=5.5),'Bảng Giá'!$B$16,IF(AND('Raw Data'!N1168&gt;5.5,'Raw Data'!N1168&lt;=6),'Bảng Giá'!$B$17,'Bảng Giá'!$B$18)))))))))))))))</f>
        <v>1&lt;x&lt;=1.5</v>
      </c>
      <c r="Q1168" s="48">
        <f t="shared" si="111"/>
        <v>-1.3605442176870748E-2</v>
      </c>
      <c r="R1168">
        <f t="shared" si="112"/>
        <v>17400</v>
      </c>
      <c r="S1168">
        <f t="shared" si="113"/>
        <v>2700</v>
      </c>
    </row>
    <row r="1169" spans="1:19" x14ac:dyDescent="0.25">
      <c r="A1169" s="12">
        <v>1168</v>
      </c>
      <c r="B1169" s="12" t="s">
        <v>293</v>
      </c>
      <c r="C1169" s="18">
        <v>31677136909771</v>
      </c>
      <c r="D1169" s="17">
        <v>43010.726378935185</v>
      </c>
      <c r="E1169" s="23">
        <v>43012.763773148145</v>
      </c>
      <c r="F1169" s="13" t="s">
        <v>302</v>
      </c>
      <c r="G1169" s="25">
        <v>2720</v>
      </c>
      <c r="H1169" s="12" t="s">
        <v>114</v>
      </c>
      <c r="I1169" s="12" t="s">
        <v>283</v>
      </c>
      <c r="J1169" s="37">
        <f>INDEX('Bảng Giá'!$C$3:$H$18,MATCH('Raw Data'!P1169,'Bảng Giá'!$B$3:$B$18,0),MATCH('Raw Data'!M1169,'Bảng Giá'!$C$2:$H$2,0))</f>
        <v>17500</v>
      </c>
      <c r="K1169" s="12">
        <v>17700</v>
      </c>
      <c r="L1169" s="36">
        <f t="shared" si="108"/>
        <v>2.0373942129590432</v>
      </c>
      <c r="M1169" t="str">
        <f>'References data'!H1170</f>
        <v>Nội Tỉnh</v>
      </c>
      <c r="N1169">
        <f t="shared" si="109"/>
        <v>2.72</v>
      </c>
      <c r="O1169">
        <f t="shared" si="110"/>
        <v>-200</v>
      </c>
      <c r="P1169" t="str">
        <f>IF(AND(N1169&gt;0,N1169&lt;=0.05),'Bảng Giá'!$B$3,IF(AND(N1169&lt;=0.1,N1169&gt;0.05),'Bảng Giá'!$B$4,IF(AND('Raw Data'!N1169&gt;0.1,'Raw Data'!N1169&lt;=0.25),'Bảng Giá'!$B$5,IF(AND('Raw Data'!N1169&gt;0.25,'Raw Data'!N1169&lt;=0.5),'Bảng Giá'!$B$6,IF(AND('Raw Data'!N1169&gt;0.5,'Raw Data'!N1169&lt;=1),'Bảng Giá'!$B$7,IF(AND('Raw Data'!N1169&gt;1,'Raw Data'!N1169&lt;=1.5),'Bảng Giá'!$B$8,IF(AND('Raw Data'!N1169&gt;1.5,'Raw Data'!N1169&lt;=2),'Bảng Giá'!$B$9,IF(AND('Raw Data'!N1169&gt;2,'Raw Data'!N1169&lt;=2.5),'Bảng Giá'!$B$10,IF(AND('Raw Data'!N1169&gt;2.5,'Raw Data'!N1169&lt;=3),'Bảng Giá'!$B$11,IF(AND('Raw Data'!N1169&gt;3,'Raw Data'!N1169&lt;=3.5),'Bảng Giá'!$B$12,IF(AND('Raw Data'!N1169&gt;3.5,'Raw Data'!N1169&lt;=4),'Bảng Giá'!$B$13,IF(AND('Raw Data'!N1169&gt;4,'Raw Data'!N1169&lt;=4.5),'Bảng Giá'!$B$14,IF(AND('Raw Data'!N1169&gt;4.5,'Raw Data'!N1169&lt;=5),'Bảng Giá'!$B$15,IF(AND('Raw Data'!N1169&gt;5,'Raw Data'!N1169&lt;=5.5),'Bảng Giá'!$B$16,IF(AND('Raw Data'!N1169&gt;5.5,'Raw Data'!N1169&lt;=6),'Bảng Giá'!$B$17,'Bảng Giá'!$B$18)))))))))))))))</f>
        <v>2.5&lt;x&lt;=3</v>
      </c>
      <c r="Q1169" s="48">
        <f t="shared" si="111"/>
        <v>-1.1299435028248588E-2</v>
      </c>
      <c r="R1169">
        <f t="shared" si="112"/>
        <v>21000</v>
      </c>
      <c r="S1169">
        <f t="shared" si="113"/>
        <v>3300</v>
      </c>
    </row>
    <row r="1170" spans="1:19" x14ac:dyDescent="0.25">
      <c r="A1170" s="12">
        <v>1169</v>
      </c>
      <c r="B1170" s="12" t="s">
        <v>293</v>
      </c>
      <c r="C1170" s="18">
        <v>31677136898499</v>
      </c>
      <c r="D1170" s="17">
        <v>43010.726098576386</v>
      </c>
      <c r="E1170" s="23">
        <v>43011.771248726851</v>
      </c>
      <c r="F1170" s="13" t="s">
        <v>302</v>
      </c>
      <c r="G1170" s="25">
        <v>15000</v>
      </c>
      <c r="H1170" s="12" t="s">
        <v>114</v>
      </c>
      <c r="I1170" s="12" t="s">
        <v>124</v>
      </c>
      <c r="J1170" s="37">
        <f>INDEX('Bảng Giá'!$C$3:$H$18,MATCH('Raw Data'!P1170,'Bảng Giá'!$B$3:$B$18,0),MATCH('Raw Data'!M1170,'Bảng Giá'!$C$2:$H$2,0))</f>
        <v>2000</v>
      </c>
      <c r="K1170" s="12">
        <v>63000</v>
      </c>
      <c r="L1170" s="36">
        <f t="shared" si="108"/>
        <v>1.0451501504649059</v>
      </c>
      <c r="M1170" t="str">
        <f>'References data'!H1171</f>
        <v>Nội Tỉnh</v>
      </c>
      <c r="N1170" s="46">
        <f t="shared" si="109"/>
        <v>15</v>
      </c>
      <c r="O1170">
        <f t="shared" si="110"/>
        <v>-61000</v>
      </c>
      <c r="P1170" t="str">
        <f>IF(AND(N1170&gt;0,N1170&lt;=0.05),'Bảng Giá'!$B$3,IF(AND(N1170&lt;=0.1,N1170&gt;0.05),'Bảng Giá'!$B$4,IF(AND('Raw Data'!N1170&gt;0.1,'Raw Data'!N1170&lt;=0.25),'Bảng Giá'!$B$5,IF(AND('Raw Data'!N1170&gt;0.25,'Raw Data'!N1170&lt;=0.5),'Bảng Giá'!$B$6,IF(AND('Raw Data'!N1170&gt;0.5,'Raw Data'!N1170&lt;=1),'Bảng Giá'!$B$7,IF(AND('Raw Data'!N1170&gt;1,'Raw Data'!N1170&lt;=1.5),'Bảng Giá'!$B$8,IF(AND('Raw Data'!N1170&gt;1.5,'Raw Data'!N1170&lt;=2),'Bảng Giá'!$B$9,IF(AND('Raw Data'!N1170&gt;2,'Raw Data'!N1170&lt;=2.5),'Bảng Giá'!$B$10,IF(AND('Raw Data'!N1170&gt;2.5,'Raw Data'!N1170&lt;=3),'Bảng Giá'!$B$11,IF(AND('Raw Data'!N1170&gt;3,'Raw Data'!N1170&lt;=3.5),'Bảng Giá'!$B$12,IF(AND('Raw Data'!N1170&gt;3.5,'Raw Data'!N1170&lt;=4),'Bảng Giá'!$B$13,IF(AND('Raw Data'!N1170&gt;4,'Raw Data'!N1170&lt;=4.5),'Bảng Giá'!$B$14,IF(AND('Raw Data'!N1170&gt;4.5,'Raw Data'!N1170&lt;=5),'Bảng Giá'!$B$15,IF(AND('Raw Data'!N1170&gt;5,'Raw Data'!N1170&lt;=5.5),'Bảng Giá'!$B$16,IF(AND('Raw Data'!N1170&gt;5.5,'Raw Data'!N1170&lt;=6),'Bảng Giá'!$B$17,'Bảng Giá'!$B$18)))))))))))))))</f>
        <v>Next 0.5</v>
      </c>
      <c r="Q1170" s="48">
        <f t="shared" si="111"/>
        <v>-0.96825396825396826</v>
      </c>
      <c r="R1170">
        <f t="shared" si="112"/>
        <v>2400</v>
      </c>
      <c r="S1170">
        <f t="shared" si="113"/>
        <v>-60600</v>
      </c>
    </row>
    <row r="1171" spans="1:19" x14ac:dyDescent="0.25">
      <c r="A1171" s="12">
        <v>1170</v>
      </c>
      <c r="B1171" s="12" t="s">
        <v>293</v>
      </c>
      <c r="C1171" s="18">
        <v>31677136909250</v>
      </c>
      <c r="D1171" s="17">
        <v>43010.485397800927</v>
      </c>
      <c r="E1171" s="23">
        <v>43011.806638229165</v>
      </c>
      <c r="F1171" s="13" t="s">
        <v>302</v>
      </c>
      <c r="G1171" s="25">
        <v>300</v>
      </c>
      <c r="H1171" s="12" t="s">
        <v>114</v>
      </c>
      <c r="I1171" s="12" t="s">
        <v>124</v>
      </c>
      <c r="J1171" s="37">
        <f>INDEX('Bảng Giá'!$C$3:$H$18,MATCH('Raw Data'!P1171,'Bảng Giá'!$B$3:$B$18,0),MATCH('Raw Data'!M1171,'Bảng Giá'!$C$2:$H$2,0))</f>
        <v>13000</v>
      </c>
      <c r="K1171" s="12">
        <v>13100</v>
      </c>
      <c r="L1171" s="36">
        <f t="shared" si="108"/>
        <v>1.3212404282385251</v>
      </c>
      <c r="M1171" t="str">
        <f>'References data'!H1172</f>
        <v>Nội Tỉnh</v>
      </c>
      <c r="N1171">
        <f t="shared" si="109"/>
        <v>0.3</v>
      </c>
      <c r="O1171">
        <f t="shared" si="110"/>
        <v>-100</v>
      </c>
      <c r="P1171" t="str">
        <f>IF(AND(N1171&gt;0,N1171&lt;=0.05),'Bảng Giá'!$B$3,IF(AND(N1171&lt;=0.1,N1171&gt;0.05),'Bảng Giá'!$B$4,IF(AND('Raw Data'!N1171&gt;0.1,'Raw Data'!N1171&lt;=0.25),'Bảng Giá'!$B$5,IF(AND('Raw Data'!N1171&gt;0.25,'Raw Data'!N1171&lt;=0.5),'Bảng Giá'!$B$6,IF(AND('Raw Data'!N1171&gt;0.5,'Raw Data'!N1171&lt;=1),'Bảng Giá'!$B$7,IF(AND('Raw Data'!N1171&gt;1,'Raw Data'!N1171&lt;=1.5),'Bảng Giá'!$B$8,IF(AND('Raw Data'!N1171&gt;1.5,'Raw Data'!N1171&lt;=2),'Bảng Giá'!$B$9,IF(AND('Raw Data'!N1171&gt;2,'Raw Data'!N1171&lt;=2.5),'Bảng Giá'!$B$10,IF(AND('Raw Data'!N1171&gt;2.5,'Raw Data'!N1171&lt;=3),'Bảng Giá'!$B$11,IF(AND('Raw Data'!N1171&gt;3,'Raw Data'!N1171&lt;=3.5),'Bảng Giá'!$B$12,IF(AND('Raw Data'!N1171&gt;3.5,'Raw Data'!N1171&lt;=4),'Bảng Giá'!$B$13,IF(AND('Raw Data'!N1171&gt;4,'Raw Data'!N1171&lt;=4.5),'Bảng Giá'!$B$14,IF(AND('Raw Data'!N1171&gt;4.5,'Raw Data'!N1171&lt;=5),'Bảng Giá'!$B$15,IF(AND('Raw Data'!N1171&gt;5,'Raw Data'!N1171&lt;=5.5),'Bảng Giá'!$B$16,IF(AND('Raw Data'!N1171&gt;5.5,'Raw Data'!N1171&lt;=6),'Bảng Giá'!$B$17,'Bảng Giá'!$B$18)))))))))))))))</f>
        <v>0.25&lt;x&lt;=0.5</v>
      </c>
      <c r="Q1171" s="48">
        <f t="shared" si="111"/>
        <v>-7.6335877862595417E-3</v>
      </c>
      <c r="R1171">
        <f t="shared" si="112"/>
        <v>15600</v>
      </c>
      <c r="S1171">
        <f t="shared" si="113"/>
        <v>2500</v>
      </c>
    </row>
    <row r="1172" spans="1:19" x14ac:dyDescent="0.25">
      <c r="A1172" s="12">
        <v>1171</v>
      </c>
      <c r="B1172" s="12" t="s">
        <v>293</v>
      </c>
      <c r="C1172" s="18">
        <v>31677136908923</v>
      </c>
      <c r="D1172" s="17">
        <v>43010.627998113428</v>
      </c>
      <c r="E1172" s="23">
        <v>43011.456000034719</v>
      </c>
      <c r="F1172" s="13" t="s">
        <v>302</v>
      </c>
      <c r="G1172" s="25">
        <v>250</v>
      </c>
      <c r="H1172" s="12" t="s">
        <v>114</v>
      </c>
      <c r="I1172" s="12" t="s">
        <v>286</v>
      </c>
      <c r="J1172" s="37">
        <f>INDEX('Bảng Giá'!$C$3:$H$18,MATCH('Raw Data'!P1172,'Bảng Giá'!$B$3:$B$18,0),MATCH('Raw Data'!M1172,'Bảng Giá'!$C$2:$H$2,0))</f>
        <v>13000</v>
      </c>
      <c r="K1172" s="12">
        <v>13100</v>
      </c>
      <c r="L1172" s="36">
        <f t="shared" si="108"/>
        <v>0.82800192129070638</v>
      </c>
      <c r="M1172" t="str">
        <f>'References data'!H1173</f>
        <v>Nội Tỉnh</v>
      </c>
      <c r="N1172">
        <f t="shared" si="109"/>
        <v>0.25</v>
      </c>
      <c r="O1172">
        <f t="shared" si="110"/>
        <v>-100</v>
      </c>
      <c r="P1172" t="str">
        <f>IF(AND(N1172&gt;0,N1172&lt;=0.05),'Bảng Giá'!$B$3,IF(AND(N1172&lt;=0.1,N1172&gt;0.05),'Bảng Giá'!$B$4,IF(AND('Raw Data'!N1172&gt;0.1,'Raw Data'!N1172&lt;=0.25),'Bảng Giá'!$B$5,IF(AND('Raw Data'!N1172&gt;0.25,'Raw Data'!N1172&lt;=0.5),'Bảng Giá'!$B$6,IF(AND('Raw Data'!N1172&gt;0.5,'Raw Data'!N1172&lt;=1),'Bảng Giá'!$B$7,IF(AND('Raw Data'!N1172&gt;1,'Raw Data'!N1172&lt;=1.5),'Bảng Giá'!$B$8,IF(AND('Raw Data'!N1172&gt;1.5,'Raw Data'!N1172&lt;=2),'Bảng Giá'!$B$9,IF(AND('Raw Data'!N1172&gt;2,'Raw Data'!N1172&lt;=2.5),'Bảng Giá'!$B$10,IF(AND('Raw Data'!N1172&gt;2.5,'Raw Data'!N1172&lt;=3),'Bảng Giá'!$B$11,IF(AND('Raw Data'!N1172&gt;3,'Raw Data'!N1172&lt;=3.5),'Bảng Giá'!$B$12,IF(AND('Raw Data'!N1172&gt;3.5,'Raw Data'!N1172&lt;=4),'Bảng Giá'!$B$13,IF(AND('Raw Data'!N1172&gt;4,'Raw Data'!N1172&lt;=4.5),'Bảng Giá'!$B$14,IF(AND('Raw Data'!N1172&gt;4.5,'Raw Data'!N1172&lt;=5),'Bảng Giá'!$B$15,IF(AND('Raw Data'!N1172&gt;5,'Raw Data'!N1172&lt;=5.5),'Bảng Giá'!$B$16,IF(AND('Raw Data'!N1172&gt;5.5,'Raw Data'!N1172&lt;=6),'Bảng Giá'!$B$17,'Bảng Giá'!$B$18)))))))))))))))</f>
        <v>0.1&lt;x&lt;=0.25</v>
      </c>
      <c r="Q1172" s="48">
        <f t="shared" si="111"/>
        <v>-7.6335877862595417E-3</v>
      </c>
      <c r="R1172">
        <f t="shared" si="112"/>
        <v>15600</v>
      </c>
      <c r="S1172">
        <f t="shared" si="113"/>
        <v>2500</v>
      </c>
    </row>
    <row r="1173" spans="1:19" x14ac:dyDescent="0.25">
      <c r="A1173" s="12">
        <v>1172</v>
      </c>
      <c r="B1173" s="12" t="s">
        <v>293</v>
      </c>
      <c r="C1173" s="18">
        <v>31677136910766</v>
      </c>
      <c r="D1173" s="17">
        <v>43010.726291550927</v>
      </c>
      <c r="E1173" s="23">
        <v>43011.443203125003</v>
      </c>
      <c r="F1173" s="13" t="s">
        <v>302</v>
      </c>
      <c r="G1173" s="25">
        <v>1000</v>
      </c>
      <c r="H1173" s="12" t="s">
        <v>114</v>
      </c>
      <c r="I1173" s="12" t="s">
        <v>286</v>
      </c>
      <c r="J1173" s="37">
        <f>INDEX('Bảng Giá'!$C$3:$H$18,MATCH('Raw Data'!P1173,'Bảng Giá'!$B$3:$B$18,0),MATCH('Raw Data'!M1173,'Bảng Giá'!$C$2:$H$2,0))</f>
        <v>14000</v>
      </c>
      <c r="K1173" s="12">
        <v>14700</v>
      </c>
      <c r="L1173" s="36">
        <f t="shared" si="108"/>
        <v>0.71691157407622086</v>
      </c>
      <c r="M1173" t="str">
        <f>'References data'!H1174</f>
        <v>Nội Tỉnh</v>
      </c>
      <c r="N1173">
        <f t="shared" si="109"/>
        <v>1</v>
      </c>
      <c r="O1173">
        <f t="shared" si="110"/>
        <v>-700</v>
      </c>
      <c r="P1173" t="str">
        <f>IF(AND(N1173&gt;0,N1173&lt;=0.05),'Bảng Giá'!$B$3,IF(AND(N1173&lt;=0.1,N1173&gt;0.05),'Bảng Giá'!$B$4,IF(AND('Raw Data'!N1173&gt;0.1,'Raw Data'!N1173&lt;=0.25),'Bảng Giá'!$B$5,IF(AND('Raw Data'!N1173&gt;0.25,'Raw Data'!N1173&lt;=0.5),'Bảng Giá'!$B$6,IF(AND('Raw Data'!N1173&gt;0.5,'Raw Data'!N1173&lt;=1),'Bảng Giá'!$B$7,IF(AND('Raw Data'!N1173&gt;1,'Raw Data'!N1173&lt;=1.5),'Bảng Giá'!$B$8,IF(AND('Raw Data'!N1173&gt;1.5,'Raw Data'!N1173&lt;=2),'Bảng Giá'!$B$9,IF(AND('Raw Data'!N1173&gt;2,'Raw Data'!N1173&lt;=2.5),'Bảng Giá'!$B$10,IF(AND('Raw Data'!N1173&gt;2.5,'Raw Data'!N1173&lt;=3),'Bảng Giá'!$B$11,IF(AND('Raw Data'!N1173&gt;3,'Raw Data'!N1173&lt;=3.5),'Bảng Giá'!$B$12,IF(AND('Raw Data'!N1173&gt;3.5,'Raw Data'!N1173&lt;=4),'Bảng Giá'!$B$13,IF(AND('Raw Data'!N1173&gt;4,'Raw Data'!N1173&lt;=4.5),'Bảng Giá'!$B$14,IF(AND('Raw Data'!N1173&gt;4.5,'Raw Data'!N1173&lt;=5),'Bảng Giá'!$B$15,IF(AND('Raw Data'!N1173&gt;5,'Raw Data'!N1173&lt;=5.5),'Bảng Giá'!$B$16,IF(AND('Raw Data'!N1173&gt;5.5,'Raw Data'!N1173&lt;=6),'Bảng Giá'!$B$17,'Bảng Giá'!$B$18)))))))))))))))</f>
        <v>0.5&lt;x&lt;=1</v>
      </c>
      <c r="Q1173" s="48">
        <f t="shared" si="111"/>
        <v>-4.7619047619047616E-2</v>
      </c>
      <c r="R1173">
        <f t="shared" si="112"/>
        <v>16800</v>
      </c>
      <c r="S1173">
        <f t="shared" si="113"/>
        <v>2100</v>
      </c>
    </row>
    <row r="1174" spans="1:19" x14ac:dyDescent="0.25">
      <c r="A1174" s="12">
        <v>1173</v>
      </c>
      <c r="B1174" s="12" t="s">
        <v>293</v>
      </c>
      <c r="C1174" s="18">
        <v>31677136908782</v>
      </c>
      <c r="D1174" s="17">
        <v>43010.72622989583</v>
      </c>
      <c r="E1174" s="23">
        <v>43011.402705555556</v>
      </c>
      <c r="F1174" s="13" t="s">
        <v>302</v>
      </c>
      <c r="G1174" s="25">
        <v>300</v>
      </c>
      <c r="H1174" s="12" t="s">
        <v>114</v>
      </c>
      <c r="I1174" s="12" t="s">
        <v>77</v>
      </c>
      <c r="J1174" s="37">
        <f>INDEX('Bảng Giá'!$C$3:$H$18,MATCH('Raw Data'!P1174,'Bảng Giá'!$B$3:$B$18,0),MATCH('Raw Data'!M1174,'Bảng Giá'!$C$2:$H$2,0))</f>
        <v>13000</v>
      </c>
      <c r="K1174" s="12">
        <v>13100</v>
      </c>
      <c r="L1174" s="36">
        <f t="shared" si="108"/>
        <v>0.67647565972583834</v>
      </c>
      <c r="M1174" t="str">
        <f>'References data'!H1175</f>
        <v>Nội Tỉnh</v>
      </c>
      <c r="N1174">
        <f t="shared" si="109"/>
        <v>0.3</v>
      </c>
      <c r="O1174">
        <f t="shared" si="110"/>
        <v>-100</v>
      </c>
      <c r="P1174" t="str">
        <f>IF(AND(N1174&gt;0,N1174&lt;=0.05),'Bảng Giá'!$B$3,IF(AND(N1174&lt;=0.1,N1174&gt;0.05),'Bảng Giá'!$B$4,IF(AND('Raw Data'!N1174&gt;0.1,'Raw Data'!N1174&lt;=0.25),'Bảng Giá'!$B$5,IF(AND('Raw Data'!N1174&gt;0.25,'Raw Data'!N1174&lt;=0.5),'Bảng Giá'!$B$6,IF(AND('Raw Data'!N1174&gt;0.5,'Raw Data'!N1174&lt;=1),'Bảng Giá'!$B$7,IF(AND('Raw Data'!N1174&gt;1,'Raw Data'!N1174&lt;=1.5),'Bảng Giá'!$B$8,IF(AND('Raw Data'!N1174&gt;1.5,'Raw Data'!N1174&lt;=2),'Bảng Giá'!$B$9,IF(AND('Raw Data'!N1174&gt;2,'Raw Data'!N1174&lt;=2.5),'Bảng Giá'!$B$10,IF(AND('Raw Data'!N1174&gt;2.5,'Raw Data'!N1174&lt;=3),'Bảng Giá'!$B$11,IF(AND('Raw Data'!N1174&gt;3,'Raw Data'!N1174&lt;=3.5),'Bảng Giá'!$B$12,IF(AND('Raw Data'!N1174&gt;3.5,'Raw Data'!N1174&lt;=4),'Bảng Giá'!$B$13,IF(AND('Raw Data'!N1174&gt;4,'Raw Data'!N1174&lt;=4.5),'Bảng Giá'!$B$14,IF(AND('Raw Data'!N1174&gt;4.5,'Raw Data'!N1174&lt;=5),'Bảng Giá'!$B$15,IF(AND('Raw Data'!N1174&gt;5,'Raw Data'!N1174&lt;=5.5),'Bảng Giá'!$B$16,IF(AND('Raw Data'!N1174&gt;5.5,'Raw Data'!N1174&lt;=6),'Bảng Giá'!$B$17,'Bảng Giá'!$B$18)))))))))))))))</f>
        <v>0.25&lt;x&lt;=0.5</v>
      </c>
      <c r="Q1174" s="48">
        <f t="shared" si="111"/>
        <v>-7.6335877862595417E-3</v>
      </c>
      <c r="R1174">
        <f t="shared" si="112"/>
        <v>15600</v>
      </c>
      <c r="S1174">
        <f t="shared" si="113"/>
        <v>2500</v>
      </c>
    </row>
    <row r="1175" spans="1:19" x14ac:dyDescent="0.25">
      <c r="A1175" s="12">
        <v>1174</v>
      </c>
      <c r="B1175" s="12" t="s">
        <v>293</v>
      </c>
      <c r="C1175" s="18">
        <v>31677136908502</v>
      </c>
      <c r="D1175" s="17">
        <v>43010.708949537038</v>
      </c>
      <c r="E1175" s="23">
        <v>43013.517714120368</v>
      </c>
      <c r="F1175" s="13" t="s">
        <v>302</v>
      </c>
      <c r="G1175" s="25">
        <v>500</v>
      </c>
      <c r="H1175" s="12" t="s">
        <v>114</v>
      </c>
      <c r="I1175" s="12" t="s">
        <v>505</v>
      </c>
      <c r="J1175" s="37">
        <f>INDEX('Bảng Giá'!$C$3:$H$18,MATCH('Raw Data'!P1175,'Bảng Giá'!$B$3:$B$18,0),MATCH('Raw Data'!M1175,'Bảng Giá'!$C$2:$H$2,0))</f>
        <v>13000</v>
      </c>
      <c r="K1175" s="12">
        <v>14100</v>
      </c>
      <c r="L1175" s="36">
        <f t="shared" si="108"/>
        <v>2.8087645833293209</v>
      </c>
      <c r="M1175" t="str">
        <f>'References data'!H1176</f>
        <v>Nội Tỉnh</v>
      </c>
      <c r="N1175">
        <f t="shared" si="109"/>
        <v>0.5</v>
      </c>
      <c r="O1175">
        <f t="shared" si="110"/>
        <v>-1100</v>
      </c>
      <c r="P1175" t="str">
        <f>IF(AND(N1175&gt;0,N1175&lt;=0.05),'Bảng Giá'!$B$3,IF(AND(N1175&lt;=0.1,N1175&gt;0.05),'Bảng Giá'!$B$4,IF(AND('Raw Data'!N1175&gt;0.1,'Raw Data'!N1175&lt;=0.25),'Bảng Giá'!$B$5,IF(AND('Raw Data'!N1175&gt;0.25,'Raw Data'!N1175&lt;=0.5),'Bảng Giá'!$B$6,IF(AND('Raw Data'!N1175&gt;0.5,'Raw Data'!N1175&lt;=1),'Bảng Giá'!$B$7,IF(AND('Raw Data'!N1175&gt;1,'Raw Data'!N1175&lt;=1.5),'Bảng Giá'!$B$8,IF(AND('Raw Data'!N1175&gt;1.5,'Raw Data'!N1175&lt;=2),'Bảng Giá'!$B$9,IF(AND('Raw Data'!N1175&gt;2,'Raw Data'!N1175&lt;=2.5),'Bảng Giá'!$B$10,IF(AND('Raw Data'!N1175&gt;2.5,'Raw Data'!N1175&lt;=3),'Bảng Giá'!$B$11,IF(AND('Raw Data'!N1175&gt;3,'Raw Data'!N1175&lt;=3.5),'Bảng Giá'!$B$12,IF(AND('Raw Data'!N1175&gt;3.5,'Raw Data'!N1175&lt;=4),'Bảng Giá'!$B$13,IF(AND('Raw Data'!N1175&gt;4,'Raw Data'!N1175&lt;=4.5),'Bảng Giá'!$B$14,IF(AND('Raw Data'!N1175&gt;4.5,'Raw Data'!N1175&lt;=5),'Bảng Giá'!$B$15,IF(AND('Raw Data'!N1175&gt;5,'Raw Data'!N1175&lt;=5.5),'Bảng Giá'!$B$16,IF(AND('Raw Data'!N1175&gt;5.5,'Raw Data'!N1175&lt;=6),'Bảng Giá'!$B$17,'Bảng Giá'!$B$18)))))))))))))))</f>
        <v>0.25&lt;x&lt;=0.5</v>
      </c>
      <c r="Q1175" s="48">
        <f t="shared" si="111"/>
        <v>-7.8014184397163122E-2</v>
      </c>
      <c r="R1175">
        <f t="shared" si="112"/>
        <v>15600</v>
      </c>
      <c r="S1175">
        <f t="shared" si="113"/>
        <v>1500</v>
      </c>
    </row>
    <row r="1176" spans="1:19" x14ac:dyDescent="0.25">
      <c r="A1176" s="12">
        <v>1175</v>
      </c>
      <c r="B1176" s="12" t="s">
        <v>293</v>
      </c>
      <c r="C1176" s="18">
        <v>31677136910685</v>
      </c>
      <c r="D1176" s="17">
        <v>43010.70895601852</v>
      </c>
      <c r="E1176" s="23">
        <v>43011.435349502317</v>
      </c>
      <c r="F1176" s="13" t="s">
        <v>302</v>
      </c>
      <c r="G1176" s="25">
        <v>1000</v>
      </c>
      <c r="H1176" s="12" t="s">
        <v>114</v>
      </c>
      <c r="I1176" s="12" t="s">
        <v>286</v>
      </c>
      <c r="J1176" s="37">
        <f>INDEX('Bảng Giá'!$C$3:$H$18,MATCH('Raw Data'!P1176,'Bảng Giá'!$B$3:$B$18,0),MATCH('Raw Data'!M1176,'Bảng Giá'!$C$2:$H$2,0))</f>
        <v>14000</v>
      </c>
      <c r="K1176" s="12">
        <v>14700</v>
      </c>
      <c r="L1176" s="36">
        <f t="shared" si="108"/>
        <v>0.72639348379743751</v>
      </c>
      <c r="M1176" t="str">
        <f>'References data'!H1177</f>
        <v>Nội Tỉnh</v>
      </c>
      <c r="N1176">
        <f t="shared" si="109"/>
        <v>1</v>
      </c>
      <c r="O1176">
        <f t="shared" si="110"/>
        <v>-700</v>
      </c>
      <c r="P1176" t="str">
        <f>IF(AND(N1176&gt;0,N1176&lt;=0.05),'Bảng Giá'!$B$3,IF(AND(N1176&lt;=0.1,N1176&gt;0.05),'Bảng Giá'!$B$4,IF(AND('Raw Data'!N1176&gt;0.1,'Raw Data'!N1176&lt;=0.25),'Bảng Giá'!$B$5,IF(AND('Raw Data'!N1176&gt;0.25,'Raw Data'!N1176&lt;=0.5),'Bảng Giá'!$B$6,IF(AND('Raw Data'!N1176&gt;0.5,'Raw Data'!N1176&lt;=1),'Bảng Giá'!$B$7,IF(AND('Raw Data'!N1176&gt;1,'Raw Data'!N1176&lt;=1.5),'Bảng Giá'!$B$8,IF(AND('Raw Data'!N1176&gt;1.5,'Raw Data'!N1176&lt;=2),'Bảng Giá'!$B$9,IF(AND('Raw Data'!N1176&gt;2,'Raw Data'!N1176&lt;=2.5),'Bảng Giá'!$B$10,IF(AND('Raw Data'!N1176&gt;2.5,'Raw Data'!N1176&lt;=3),'Bảng Giá'!$B$11,IF(AND('Raw Data'!N1176&gt;3,'Raw Data'!N1176&lt;=3.5),'Bảng Giá'!$B$12,IF(AND('Raw Data'!N1176&gt;3.5,'Raw Data'!N1176&lt;=4),'Bảng Giá'!$B$13,IF(AND('Raw Data'!N1176&gt;4,'Raw Data'!N1176&lt;=4.5),'Bảng Giá'!$B$14,IF(AND('Raw Data'!N1176&gt;4.5,'Raw Data'!N1176&lt;=5),'Bảng Giá'!$B$15,IF(AND('Raw Data'!N1176&gt;5,'Raw Data'!N1176&lt;=5.5),'Bảng Giá'!$B$16,IF(AND('Raw Data'!N1176&gt;5.5,'Raw Data'!N1176&lt;=6),'Bảng Giá'!$B$17,'Bảng Giá'!$B$18)))))))))))))))</f>
        <v>0.5&lt;x&lt;=1</v>
      </c>
      <c r="Q1176" s="48">
        <f t="shared" si="111"/>
        <v>-4.7619047619047616E-2</v>
      </c>
      <c r="R1176">
        <f t="shared" si="112"/>
        <v>16800</v>
      </c>
      <c r="S1176">
        <f t="shared" si="113"/>
        <v>2100</v>
      </c>
    </row>
    <row r="1177" spans="1:19" x14ac:dyDescent="0.25">
      <c r="A1177" s="12">
        <v>1176</v>
      </c>
      <c r="B1177" s="12" t="s">
        <v>293</v>
      </c>
      <c r="C1177" s="18">
        <v>31677136904745</v>
      </c>
      <c r="D1177" s="17">
        <v>43014.874962534719</v>
      </c>
      <c r="E1177" s="23">
        <v>43017.7125787037</v>
      </c>
      <c r="F1177" s="13" t="s">
        <v>302</v>
      </c>
      <c r="G1177" s="25">
        <v>600</v>
      </c>
      <c r="H1177" s="12" t="s">
        <v>114</v>
      </c>
      <c r="I1177" s="12" t="s">
        <v>283</v>
      </c>
      <c r="J1177" s="37">
        <f>INDEX('Bảng Giá'!$C$3:$H$18,MATCH('Raw Data'!P1177,'Bảng Giá'!$B$3:$B$18,0),MATCH('Raw Data'!M1177,'Bảng Giá'!$C$2:$H$2,0))</f>
        <v>14000</v>
      </c>
      <c r="K1177" s="12">
        <v>14100</v>
      </c>
      <c r="L1177" s="36">
        <f t="shared" si="108"/>
        <v>2.8376161689811852</v>
      </c>
      <c r="M1177" t="str">
        <f>'References data'!H1178</f>
        <v>Nội Tỉnh</v>
      </c>
      <c r="N1177">
        <f t="shared" si="109"/>
        <v>0.6</v>
      </c>
      <c r="O1177">
        <f t="shared" si="110"/>
        <v>-100</v>
      </c>
      <c r="P1177" t="str">
        <f>IF(AND(N1177&gt;0,N1177&lt;=0.05),'Bảng Giá'!$B$3,IF(AND(N1177&lt;=0.1,N1177&gt;0.05),'Bảng Giá'!$B$4,IF(AND('Raw Data'!N1177&gt;0.1,'Raw Data'!N1177&lt;=0.25),'Bảng Giá'!$B$5,IF(AND('Raw Data'!N1177&gt;0.25,'Raw Data'!N1177&lt;=0.5),'Bảng Giá'!$B$6,IF(AND('Raw Data'!N1177&gt;0.5,'Raw Data'!N1177&lt;=1),'Bảng Giá'!$B$7,IF(AND('Raw Data'!N1177&gt;1,'Raw Data'!N1177&lt;=1.5),'Bảng Giá'!$B$8,IF(AND('Raw Data'!N1177&gt;1.5,'Raw Data'!N1177&lt;=2),'Bảng Giá'!$B$9,IF(AND('Raw Data'!N1177&gt;2,'Raw Data'!N1177&lt;=2.5),'Bảng Giá'!$B$10,IF(AND('Raw Data'!N1177&gt;2.5,'Raw Data'!N1177&lt;=3),'Bảng Giá'!$B$11,IF(AND('Raw Data'!N1177&gt;3,'Raw Data'!N1177&lt;=3.5),'Bảng Giá'!$B$12,IF(AND('Raw Data'!N1177&gt;3.5,'Raw Data'!N1177&lt;=4),'Bảng Giá'!$B$13,IF(AND('Raw Data'!N1177&gt;4,'Raw Data'!N1177&lt;=4.5),'Bảng Giá'!$B$14,IF(AND('Raw Data'!N1177&gt;4.5,'Raw Data'!N1177&lt;=5),'Bảng Giá'!$B$15,IF(AND('Raw Data'!N1177&gt;5,'Raw Data'!N1177&lt;=5.5),'Bảng Giá'!$B$16,IF(AND('Raw Data'!N1177&gt;5.5,'Raw Data'!N1177&lt;=6),'Bảng Giá'!$B$17,'Bảng Giá'!$B$18)))))))))))))))</f>
        <v>0.5&lt;x&lt;=1</v>
      </c>
      <c r="Q1177" s="48">
        <f t="shared" si="111"/>
        <v>-7.0921985815602835E-3</v>
      </c>
      <c r="R1177">
        <f t="shared" si="112"/>
        <v>16800</v>
      </c>
      <c r="S1177">
        <f t="shared" si="113"/>
        <v>2700</v>
      </c>
    </row>
    <row r="1178" spans="1:19" x14ac:dyDescent="0.25">
      <c r="A1178" s="12">
        <v>1177</v>
      </c>
      <c r="B1178" s="12" t="s">
        <v>293</v>
      </c>
      <c r="C1178" s="18">
        <v>31677136938129</v>
      </c>
      <c r="D1178" s="17">
        <v>43019.501399618057</v>
      </c>
      <c r="E1178" s="23">
        <v>43021.485409456021</v>
      </c>
      <c r="F1178" s="13" t="s">
        <v>302</v>
      </c>
      <c r="G1178" s="25">
        <v>1000</v>
      </c>
      <c r="H1178" s="12" t="s">
        <v>114</v>
      </c>
      <c r="I1178" s="12" t="s">
        <v>510</v>
      </c>
      <c r="J1178" s="37">
        <f>INDEX('Bảng Giá'!$C$3:$H$18,MATCH('Raw Data'!P1178,'Bảng Giá'!$B$3:$B$18,0),MATCH('Raw Data'!M1178,'Bảng Giá'!$C$2:$H$2,0))</f>
        <v>14000</v>
      </c>
      <c r="K1178" s="12">
        <v>14700</v>
      </c>
      <c r="L1178" s="36">
        <f t="shared" si="108"/>
        <v>1.9840098379645497</v>
      </c>
      <c r="M1178" t="str">
        <f>'References data'!H1179</f>
        <v>Nội Tỉnh</v>
      </c>
      <c r="N1178">
        <f t="shared" si="109"/>
        <v>1</v>
      </c>
      <c r="O1178">
        <f t="shared" si="110"/>
        <v>-700</v>
      </c>
      <c r="P1178" t="str">
        <f>IF(AND(N1178&gt;0,N1178&lt;=0.05),'Bảng Giá'!$B$3,IF(AND(N1178&lt;=0.1,N1178&gt;0.05),'Bảng Giá'!$B$4,IF(AND('Raw Data'!N1178&gt;0.1,'Raw Data'!N1178&lt;=0.25),'Bảng Giá'!$B$5,IF(AND('Raw Data'!N1178&gt;0.25,'Raw Data'!N1178&lt;=0.5),'Bảng Giá'!$B$6,IF(AND('Raw Data'!N1178&gt;0.5,'Raw Data'!N1178&lt;=1),'Bảng Giá'!$B$7,IF(AND('Raw Data'!N1178&gt;1,'Raw Data'!N1178&lt;=1.5),'Bảng Giá'!$B$8,IF(AND('Raw Data'!N1178&gt;1.5,'Raw Data'!N1178&lt;=2),'Bảng Giá'!$B$9,IF(AND('Raw Data'!N1178&gt;2,'Raw Data'!N1178&lt;=2.5),'Bảng Giá'!$B$10,IF(AND('Raw Data'!N1178&gt;2.5,'Raw Data'!N1178&lt;=3),'Bảng Giá'!$B$11,IF(AND('Raw Data'!N1178&gt;3,'Raw Data'!N1178&lt;=3.5),'Bảng Giá'!$B$12,IF(AND('Raw Data'!N1178&gt;3.5,'Raw Data'!N1178&lt;=4),'Bảng Giá'!$B$13,IF(AND('Raw Data'!N1178&gt;4,'Raw Data'!N1178&lt;=4.5),'Bảng Giá'!$B$14,IF(AND('Raw Data'!N1178&gt;4.5,'Raw Data'!N1178&lt;=5),'Bảng Giá'!$B$15,IF(AND('Raw Data'!N1178&gt;5,'Raw Data'!N1178&lt;=5.5),'Bảng Giá'!$B$16,IF(AND('Raw Data'!N1178&gt;5.5,'Raw Data'!N1178&lt;=6),'Bảng Giá'!$B$17,'Bảng Giá'!$B$18)))))))))))))))</f>
        <v>0.5&lt;x&lt;=1</v>
      </c>
      <c r="Q1178" s="48">
        <f t="shared" si="111"/>
        <v>-4.7619047619047616E-2</v>
      </c>
      <c r="R1178">
        <f t="shared" si="112"/>
        <v>16800</v>
      </c>
      <c r="S1178">
        <f t="shared" si="113"/>
        <v>2100</v>
      </c>
    </row>
    <row r="1179" spans="1:19" x14ac:dyDescent="0.25">
      <c r="A1179" s="12">
        <v>1178</v>
      </c>
      <c r="B1179" s="12" t="s">
        <v>293</v>
      </c>
      <c r="C1179" s="18">
        <v>31677136908731</v>
      </c>
      <c r="D1179" s="17">
        <v>43010.503387766206</v>
      </c>
      <c r="E1179" s="23">
        <v>43012.57650505787</v>
      </c>
      <c r="F1179" s="13" t="s">
        <v>302</v>
      </c>
      <c r="G1179" s="25">
        <v>310</v>
      </c>
      <c r="H1179" s="12" t="s">
        <v>114</v>
      </c>
      <c r="I1179" s="12" t="s">
        <v>109</v>
      </c>
      <c r="J1179" s="37">
        <f>INDEX('Bảng Giá'!$C$3:$H$18,MATCH('Raw Data'!P1179,'Bảng Giá'!$B$3:$B$18,0),MATCH('Raw Data'!M1179,'Bảng Giá'!$C$2:$H$2,0))</f>
        <v>13000</v>
      </c>
      <c r="K1179" s="12">
        <v>13100</v>
      </c>
      <c r="L1179" s="36">
        <f t="shared" si="108"/>
        <v>2.073117291663948</v>
      </c>
      <c r="M1179" t="str">
        <f>'References data'!H1180</f>
        <v>Nội Tỉnh</v>
      </c>
      <c r="N1179">
        <f t="shared" si="109"/>
        <v>0.31</v>
      </c>
      <c r="O1179">
        <f t="shared" si="110"/>
        <v>-100</v>
      </c>
      <c r="P1179" t="str">
        <f>IF(AND(N1179&gt;0,N1179&lt;=0.05),'Bảng Giá'!$B$3,IF(AND(N1179&lt;=0.1,N1179&gt;0.05),'Bảng Giá'!$B$4,IF(AND('Raw Data'!N1179&gt;0.1,'Raw Data'!N1179&lt;=0.25),'Bảng Giá'!$B$5,IF(AND('Raw Data'!N1179&gt;0.25,'Raw Data'!N1179&lt;=0.5),'Bảng Giá'!$B$6,IF(AND('Raw Data'!N1179&gt;0.5,'Raw Data'!N1179&lt;=1),'Bảng Giá'!$B$7,IF(AND('Raw Data'!N1179&gt;1,'Raw Data'!N1179&lt;=1.5),'Bảng Giá'!$B$8,IF(AND('Raw Data'!N1179&gt;1.5,'Raw Data'!N1179&lt;=2),'Bảng Giá'!$B$9,IF(AND('Raw Data'!N1179&gt;2,'Raw Data'!N1179&lt;=2.5),'Bảng Giá'!$B$10,IF(AND('Raw Data'!N1179&gt;2.5,'Raw Data'!N1179&lt;=3),'Bảng Giá'!$B$11,IF(AND('Raw Data'!N1179&gt;3,'Raw Data'!N1179&lt;=3.5),'Bảng Giá'!$B$12,IF(AND('Raw Data'!N1179&gt;3.5,'Raw Data'!N1179&lt;=4),'Bảng Giá'!$B$13,IF(AND('Raw Data'!N1179&gt;4,'Raw Data'!N1179&lt;=4.5),'Bảng Giá'!$B$14,IF(AND('Raw Data'!N1179&gt;4.5,'Raw Data'!N1179&lt;=5),'Bảng Giá'!$B$15,IF(AND('Raw Data'!N1179&gt;5,'Raw Data'!N1179&lt;=5.5),'Bảng Giá'!$B$16,IF(AND('Raw Data'!N1179&gt;5.5,'Raw Data'!N1179&lt;=6),'Bảng Giá'!$B$17,'Bảng Giá'!$B$18)))))))))))))))</f>
        <v>0.25&lt;x&lt;=0.5</v>
      </c>
      <c r="Q1179" s="48">
        <f t="shared" si="111"/>
        <v>-7.6335877862595417E-3</v>
      </c>
      <c r="R1179">
        <f t="shared" si="112"/>
        <v>15600</v>
      </c>
      <c r="S1179">
        <f t="shared" si="113"/>
        <v>2500</v>
      </c>
    </row>
    <row r="1180" spans="1:19" x14ac:dyDescent="0.25">
      <c r="A1180" s="12">
        <v>1179</v>
      </c>
      <c r="B1180" s="12" t="s">
        <v>293</v>
      </c>
      <c r="C1180" s="18">
        <v>31677136908754</v>
      </c>
      <c r="D1180" s="17">
        <v>43011.55878078704</v>
      </c>
      <c r="E1180" s="23">
        <v>43014.659122453704</v>
      </c>
      <c r="F1180" s="13" t="s">
        <v>302</v>
      </c>
      <c r="G1180" s="25">
        <v>1100</v>
      </c>
      <c r="H1180" s="12" t="s">
        <v>112</v>
      </c>
      <c r="I1180" s="12" t="s">
        <v>311</v>
      </c>
      <c r="J1180" s="37">
        <f>INDEX('Bảng Giá'!$C$3:$H$18,MATCH('Raw Data'!P1180,'Bảng Giá'!$B$3:$B$18,0),MATCH('Raw Data'!M1180,'Bảng Giá'!$C$2:$H$2,0))</f>
        <v>14500</v>
      </c>
      <c r="K1180" s="12">
        <v>14700</v>
      </c>
      <c r="L1180" s="36">
        <f t="shared" si="108"/>
        <v>3.1003416666644625</v>
      </c>
      <c r="M1180" t="str">
        <f>'References data'!H1181</f>
        <v>Nội Tỉnh</v>
      </c>
      <c r="N1180">
        <f t="shared" si="109"/>
        <v>1.1000000000000001</v>
      </c>
      <c r="O1180">
        <f t="shared" si="110"/>
        <v>-200</v>
      </c>
      <c r="P1180" t="str">
        <f>IF(AND(N1180&gt;0,N1180&lt;=0.05),'Bảng Giá'!$B$3,IF(AND(N1180&lt;=0.1,N1180&gt;0.05),'Bảng Giá'!$B$4,IF(AND('Raw Data'!N1180&gt;0.1,'Raw Data'!N1180&lt;=0.25),'Bảng Giá'!$B$5,IF(AND('Raw Data'!N1180&gt;0.25,'Raw Data'!N1180&lt;=0.5),'Bảng Giá'!$B$6,IF(AND('Raw Data'!N1180&gt;0.5,'Raw Data'!N1180&lt;=1),'Bảng Giá'!$B$7,IF(AND('Raw Data'!N1180&gt;1,'Raw Data'!N1180&lt;=1.5),'Bảng Giá'!$B$8,IF(AND('Raw Data'!N1180&gt;1.5,'Raw Data'!N1180&lt;=2),'Bảng Giá'!$B$9,IF(AND('Raw Data'!N1180&gt;2,'Raw Data'!N1180&lt;=2.5),'Bảng Giá'!$B$10,IF(AND('Raw Data'!N1180&gt;2.5,'Raw Data'!N1180&lt;=3),'Bảng Giá'!$B$11,IF(AND('Raw Data'!N1180&gt;3,'Raw Data'!N1180&lt;=3.5),'Bảng Giá'!$B$12,IF(AND('Raw Data'!N1180&gt;3.5,'Raw Data'!N1180&lt;=4),'Bảng Giá'!$B$13,IF(AND('Raw Data'!N1180&gt;4,'Raw Data'!N1180&lt;=4.5),'Bảng Giá'!$B$14,IF(AND('Raw Data'!N1180&gt;4.5,'Raw Data'!N1180&lt;=5),'Bảng Giá'!$B$15,IF(AND('Raw Data'!N1180&gt;5,'Raw Data'!N1180&lt;=5.5),'Bảng Giá'!$B$16,IF(AND('Raw Data'!N1180&gt;5.5,'Raw Data'!N1180&lt;=6),'Bảng Giá'!$B$17,'Bảng Giá'!$B$18)))))))))))))))</f>
        <v>1&lt;x&lt;=1.5</v>
      </c>
      <c r="Q1180" s="48">
        <f t="shared" si="111"/>
        <v>-1.3605442176870748E-2</v>
      </c>
      <c r="R1180">
        <f t="shared" si="112"/>
        <v>17400</v>
      </c>
      <c r="S1180">
        <f t="shared" si="113"/>
        <v>2700</v>
      </c>
    </row>
    <row r="1181" spans="1:19" x14ac:dyDescent="0.25">
      <c r="A1181" s="12">
        <v>1180</v>
      </c>
      <c r="B1181" s="12" t="s">
        <v>293</v>
      </c>
      <c r="C1181" s="18">
        <v>47606029</v>
      </c>
      <c r="D1181" s="17">
        <v>43010.50350806713</v>
      </c>
      <c r="E1181" s="23">
        <v>43011.418654398149</v>
      </c>
      <c r="F1181" s="13" t="s">
        <v>302</v>
      </c>
      <c r="G1181" s="25">
        <v>1772</v>
      </c>
      <c r="H1181" s="12" t="s">
        <v>114</v>
      </c>
      <c r="I1181" s="12" t="s">
        <v>116</v>
      </c>
      <c r="J1181" s="37">
        <f>INDEX('Bảng Giá'!$C$3:$H$18,MATCH('Raw Data'!P1181,'Bảng Giá'!$B$3:$B$18,0),MATCH('Raw Data'!M1181,'Bảng Giá'!$C$2:$H$2,0))</f>
        <v>16000</v>
      </c>
      <c r="K1181" s="12">
        <v>16200</v>
      </c>
      <c r="L1181" s="36">
        <f t="shared" si="108"/>
        <v>0.91514633101905929</v>
      </c>
      <c r="M1181" t="str">
        <f>'References data'!H1182</f>
        <v>Nội Tỉnh</v>
      </c>
      <c r="N1181">
        <f t="shared" si="109"/>
        <v>1.772</v>
      </c>
      <c r="O1181">
        <f t="shared" si="110"/>
        <v>-200</v>
      </c>
      <c r="P1181" t="str">
        <f>IF(AND(N1181&gt;0,N1181&lt;=0.05),'Bảng Giá'!$B$3,IF(AND(N1181&lt;=0.1,N1181&gt;0.05),'Bảng Giá'!$B$4,IF(AND('Raw Data'!N1181&gt;0.1,'Raw Data'!N1181&lt;=0.25),'Bảng Giá'!$B$5,IF(AND('Raw Data'!N1181&gt;0.25,'Raw Data'!N1181&lt;=0.5),'Bảng Giá'!$B$6,IF(AND('Raw Data'!N1181&gt;0.5,'Raw Data'!N1181&lt;=1),'Bảng Giá'!$B$7,IF(AND('Raw Data'!N1181&gt;1,'Raw Data'!N1181&lt;=1.5),'Bảng Giá'!$B$8,IF(AND('Raw Data'!N1181&gt;1.5,'Raw Data'!N1181&lt;=2),'Bảng Giá'!$B$9,IF(AND('Raw Data'!N1181&gt;2,'Raw Data'!N1181&lt;=2.5),'Bảng Giá'!$B$10,IF(AND('Raw Data'!N1181&gt;2.5,'Raw Data'!N1181&lt;=3),'Bảng Giá'!$B$11,IF(AND('Raw Data'!N1181&gt;3,'Raw Data'!N1181&lt;=3.5),'Bảng Giá'!$B$12,IF(AND('Raw Data'!N1181&gt;3.5,'Raw Data'!N1181&lt;=4),'Bảng Giá'!$B$13,IF(AND('Raw Data'!N1181&gt;4,'Raw Data'!N1181&lt;=4.5),'Bảng Giá'!$B$14,IF(AND('Raw Data'!N1181&gt;4.5,'Raw Data'!N1181&lt;=5),'Bảng Giá'!$B$15,IF(AND('Raw Data'!N1181&gt;5,'Raw Data'!N1181&lt;=5.5),'Bảng Giá'!$B$16,IF(AND('Raw Data'!N1181&gt;5.5,'Raw Data'!N1181&lt;=6),'Bảng Giá'!$B$17,'Bảng Giá'!$B$18)))))))))))))))</f>
        <v>1.5&lt;x&lt;=2</v>
      </c>
      <c r="Q1181" s="48">
        <f t="shared" si="111"/>
        <v>-1.2345679012345678E-2</v>
      </c>
      <c r="R1181">
        <f t="shared" si="112"/>
        <v>19200</v>
      </c>
      <c r="S1181">
        <f t="shared" si="113"/>
        <v>3000</v>
      </c>
    </row>
    <row r="1182" spans="1:19" x14ac:dyDescent="0.25">
      <c r="A1182" s="12">
        <v>1181</v>
      </c>
      <c r="B1182" s="12" t="s">
        <v>293</v>
      </c>
      <c r="C1182" s="18">
        <v>31677136909461</v>
      </c>
      <c r="D1182" s="17">
        <v>43014.470541550923</v>
      </c>
      <c r="E1182" s="23">
        <v>43015.719486192131</v>
      </c>
      <c r="F1182" s="13" t="s">
        <v>302</v>
      </c>
      <c r="G1182" s="25">
        <v>200</v>
      </c>
      <c r="H1182" s="12" t="s">
        <v>114</v>
      </c>
      <c r="I1182" s="12" t="s">
        <v>121</v>
      </c>
      <c r="J1182" s="37">
        <f>INDEX('Bảng Giá'!$C$3:$H$18,MATCH('Raw Data'!P1182,'Bảng Giá'!$B$3:$B$18,0),MATCH('Raw Data'!M1182,'Bảng Giá'!$C$2:$H$2,0))</f>
        <v>13000</v>
      </c>
      <c r="K1182" s="12">
        <v>13100</v>
      </c>
      <c r="L1182" s="36">
        <f t="shared" si="108"/>
        <v>1.2489446412073448</v>
      </c>
      <c r="M1182" t="str">
        <f>'References data'!H1183</f>
        <v>Nội Tỉnh</v>
      </c>
      <c r="N1182">
        <f t="shared" si="109"/>
        <v>0.2</v>
      </c>
      <c r="O1182">
        <f t="shared" si="110"/>
        <v>-100</v>
      </c>
      <c r="P1182" t="str">
        <f>IF(AND(N1182&gt;0,N1182&lt;=0.05),'Bảng Giá'!$B$3,IF(AND(N1182&lt;=0.1,N1182&gt;0.05),'Bảng Giá'!$B$4,IF(AND('Raw Data'!N1182&gt;0.1,'Raw Data'!N1182&lt;=0.25),'Bảng Giá'!$B$5,IF(AND('Raw Data'!N1182&gt;0.25,'Raw Data'!N1182&lt;=0.5),'Bảng Giá'!$B$6,IF(AND('Raw Data'!N1182&gt;0.5,'Raw Data'!N1182&lt;=1),'Bảng Giá'!$B$7,IF(AND('Raw Data'!N1182&gt;1,'Raw Data'!N1182&lt;=1.5),'Bảng Giá'!$B$8,IF(AND('Raw Data'!N1182&gt;1.5,'Raw Data'!N1182&lt;=2),'Bảng Giá'!$B$9,IF(AND('Raw Data'!N1182&gt;2,'Raw Data'!N1182&lt;=2.5),'Bảng Giá'!$B$10,IF(AND('Raw Data'!N1182&gt;2.5,'Raw Data'!N1182&lt;=3),'Bảng Giá'!$B$11,IF(AND('Raw Data'!N1182&gt;3,'Raw Data'!N1182&lt;=3.5),'Bảng Giá'!$B$12,IF(AND('Raw Data'!N1182&gt;3.5,'Raw Data'!N1182&lt;=4),'Bảng Giá'!$B$13,IF(AND('Raw Data'!N1182&gt;4,'Raw Data'!N1182&lt;=4.5),'Bảng Giá'!$B$14,IF(AND('Raw Data'!N1182&gt;4.5,'Raw Data'!N1182&lt;=5),'Bảng Giá'!$B$15,IF(AND('Raw Data'!N1182&gt;5,'Raw Data'!N1182&lt;=5.5),'Bảng Giá'!$B$16,IF(AND('Raw Data'!N1182&gt;5.5,'Raw Data'!N1182&lt;=6),'Bảng Giá'!$B$17,'Bảng Giá'!$B$18)))))))))))))))</f>
        <v>0.1&lt;x&lt;=0.25</v>
      </c>
      <c r="Q1182" s="48">
        <f t="shared" si="111"/>
        <v>-7.6335877862595417E-3</v>
      </c>
      <c r="R1182">
        <f t="shared" si="112"/>
        <v>15600</v>
      </c>
      <c r="S1182">
        <f t="shared" si="113"/>
        <v>2500</v>
      </c>
    </row>
    <row r="1183" spans="1:19" x14ac:dyDescent="0.25">
      <c r="A1183" s="12">
        <v>1182</v>
      </c>
      <c r="B1183" s="12" t="s">
        <v>293</v>
      </c>
      <c r="C1183" s="18">
        <v>31677136910900</v>
      </c>
      <c r="D1183" s="17">
        <v>43010.726443749998</v>
      </c>
      <c r="E1183" s="23">
        <v>43011.592742789355</v>
      </c>
      <c r="F1183" s="13" t="s">
        <v>302</v>
      </c>
      <c r="G1183" s="25">
        <v>3530</v>
      </c>
      <c r="H1183" s="12" t="s">
        <v>114</v>
      </c>
      <c r="I1183" s="12" t="s">
        <v>286</v>
      </c>
      <c r="J1183" s="37">
        <f>INDEX('Bảng Giá'!$C$3:$H$18,MATCH('Raw Data'!P1183,'Bảng Giá'!$B$3:$B$18,0),MATCH('Raw Data'!M1183,'Bảng Giá'!$C$2:$H$2,0))</f>
        <v>20500</v>
      </c>
      <c r="K1183" s="12">
        <v>20700</v>
      </c>
      <c r="L1183" s="36">
        <f t="shared" si="108"/>
        <v>0.86629903935681796</v>
      </c>
      <c r="M1183" t="str">
        <f>'References data'!H1184</f>
        <v>Nội Tỉnh</v>
      </c>
      <c r="N1183">
        <f t="shared" si="109"/>
        <v>3.53</v>
      </c>
      <c r="O1183">
        <f t="shared" si="110"/>
        <v>-200</v>
      </c>
      <c r="P1183" t="str">
        <f>IF(AND(N1183&gt;0,N1183&lt;=0.05),'Bảng Giá'!$B$3,IF(AND(N1183&lt;=0.1,N1183&gt;0.05),'Bảng Giá'!$B$4,IF(AND('Raw Data'!N1183&gt;0.1,'Raw Data'!N1183&lt;=0.25),'Bảng Giá'!$B$5,IF(AND('Raw Data'!N1183&gt;0.25,'Raw Data'!N1183&lt;=0.5),'Bảng Giá'!$B$6,IF(AND('Raw Data'!N1183&gt;0.5,'Raw Data'!N1183&lt;=1),'Bảng Giá'!$B$7,IF(AND('Raw Data'!N1183&gt;1,'Raw Data'!N1183&lt;=1.5),'Bảng Giá'!$B$8,IF(AND('Raw Data'!N1183&gt;1.5,'Raw Data'!N1183&lt;=2),'Bảng Giá'!$B$9,IF(AND('Raw Data'!N1183&gt;2,'Raw Data'!N1183&lt;=2.5),'Bảng Giá'!$B$10,IF(AND('Raw Data'!N1183&gt;2.5,'Raw Data'!N1183&lt;=3),'Bảng Giá'!$B$11,IF(AND('Raw Data'!N1183&gt;3,'Raw Data'!N1183&lt;=3.5),'Bảng Giá'!$B$12,IF(AND('Raw Data'!N1183&gt;3.5,'Raw Data'!N1183&lt;=4),'Bảng Giá'!$B$13,IF(AND('Raw Data'!N1183&gt;4,'Raw Data'!N1183&lt;=4.5),'Bảng Giá'!$B$14,IF(AND('Raw Data'!N1183&gt;4.5,'Raw Data'!N1183&lt;=5),'Bảng Giá'!$B$15,IF(AND('Raw Data'!N1183&gt;5,'Raw Data'!N1183&lt;=5.5),'Bảng Giá'!$B$16,IF(AND('Raw Data'!N1183&gt;5.5,'Raw Data'!N1183&lt;=6),'Bảng Giá'!$B$17,'Bảng Giá'!$B$18)))))))))))))))</f>
        <v>3.5&lt;x&lt;=4</v>
      </c>
      <c r="Q1183" s="48">
        <f t="shared" si="111"/>
        <v>-9.6618357487922701E-3</v>
      </c>
      <c r="R1183">
        <f t="shared" si="112"/>
        <v>24600</v>
      </c>
      <c r="S1183">
        <f t="shared" si="113"/>
        <v>3900</v>
      </c>
    </row>
    <row r="1184" spans="1:19" x14ac:dyDescent="0.25">
      <c r="A1184" s="12">
        <v>1183</v>
      </c>
      <c r="B1184" s="12" t="s">
        <v>293</v>
      </c>
      <c r="C1184" s="18">
        <v>31677136909680</v>
      </c>
      <c r="D1184" s="17">
        <v>43011.063935879632</v>
      </c>
      <c r="E1184" s="23">
        <v>43012.58986605324</v>
      </c>
      <c r="F1184" s="13" t="s">
        <v>302</v>
      </c>
      <c r="G1184" s="25">
        <v>2330</v>
      </c>
      <c r="H1184" s="12" t="s">
        <v>114</v>
      </c>
      <c r="I1184" s="12" t="s">
        <v>112</v>
      </c>
      <c r="J1184" s="37">
        <f>INDEX('Bảng Giá'!$C$3:$H$18,MATCH('Raw Data'!P1184,'Bảng Giá'!$B$3:$B$18,0),MATCH('Raw Data'!M1184,'Bảng Giá'!$C$2:$H$2,0))</f>
        <v>16000</v>
      </c>
      <c r="K1184" s="12">
        <v>16200</v>
      </c>
      <c r="L1184" s="36">
        <f t="shared" si="108"/>
        <v>1.5259301736077759</v>
      </c>
      <c r="M1184" t="str">
        <f>'References data'!H1185</f>
        <v>Nội Tỉnh</v>
      </c>
      <c r="N1184">
        <f t="shared" si="109"/>
        <v>2.33</v>
      </c>
      <c r="O1184">
        <f t="shared" si="110"/>
        <v>-200</v>
      </c>
      <c r="P1184" t="str">
        <f>IF(AND(N1184&gt;0,N1184&lt;=0.05),'Bảng Giá'!$B$3,IF(AND(N1184&lt;=0.1,N1184&gt;0.05),'Bảng Giá'!$B$4,IF(AND('Raw Data'!N1184&gt;0.1,'Raw Data'!N1184&lt;=0.25),'Bảng Giá'!$B$5,IF(AND('Raw Data'!N1184&gt;0.25,'Raw Data'!N1184&lt;=0.5),'Bảng Giá'!$B$6,IF(AND('Raw Data'!N1184&gt;0.5,'Raw Data'!N1184&lt;=1),'Bảng Giá'!$B$7,IF(AND('Raw Data'!N1184&gt;1,'Raw Data'!N1184&lt;=1.5),'Bảng Giá'!$B$8,IF(AND('Raw Data'!N1184&gt;1.5,'Raw Data'!N1184&lt;=2),'Bảng Giá'!$B$9,IF(AND('Raw Data'!N1184&gt;2,'Raw Data'!N1184&lt;=2.5),'Bảng Giá'!$B$10,IF(AND('Raw Data'!N1184&gt;2.5,'Raw Data'!N1184&lt;=3),'Bảng Giá'!$B$11,IF(AND('Raw Data'!N1184&gt;3,'Raw Data'!N1184&lt;=3.5),'Bảng Giá'!$B$12,IF(AND('Raw Data'!N1184&gt;3.5,'Raw Data'!N1184&lt;=4),'Bảng Giá'!$B$13,IF(AND('Raw Data'!N1184&gt;4,'Raw Data'!N1184&lt;=4.5),'Bảng Giá'!$B$14,IF(AND('Raw Data'!N1184&gt;4.5,'Raw Data'!N1184&lt;=5),'Bảng Giá'!$B$15,IF(AND('Raw Data'!N1184&gt;5,'Raw Data'!N1184&lt;=5.5),'Bảng Giá'!$B$16,IF(AND('Raw Data'!N1184&gt;5.5,'Raw Data'!N1184&lt;=6),'Bảng Giá'!$B$17,'Bảng Giá'!$B$18)))))))))))))))</f>
        <v>2&lt;x&lt;=2.5</v>
      </c>
      <c r="Q1184" s="48">
        <f t="shared" si="111"/>
        <v>-1.2345679012345678E-2</v>
      </c>
      <c r="R1184">
        <f t="shared" si="112"/>
        <v>19200</v>
      </c>
      <c r="S1184">
        <f t="shared" si="113"/>
        <v>3000</v>
      </c>
    </row>
    <row r="1185" spans="1:19" x14ac:dyDescent="0.25">
      <c r="A1185" s="12">
        <v>1184</v>
      </c>
      <c r="B1185" s="12" t="s">
        <v>293</v>
      </c>
      <c r="C1185" s="18">
        <v>31677136912010</v>
      </c>
      <c r="D1185" s="17">
        <v>43010.892533483799</v>
      </c>
      <c r="E1185" s="23">
        <v>43013.44141284722</v>
      </c>
      <c r="F1185" s="13" t="s">
        <v>302</v>
      </c>
      <c r="G1185" s="25">
        <v>1200</v>
      </c>
      <c r="H1185" s="12" t="s">
        <v>114</v>
      </c>
      <c r="I1185" s="12" t="s">
        <v>77</v>
      </c>
      <c r="J1185" s="37">
        <f>INDEX('Bảng Giá'!$C$3:$H$18,MATCH('Raw Data'!P1185,'Bảng Giá'!$B$3:$B$18,0),MATCH('Raw Data'!M1185,'Bảng Giá'!$C$2:$H$2,0))</f>
        <v>14500</v>
      </c>
      <c r="K1185" s="12">
        <v>14700</v>
      </c>
      <c r="L1185" s="36">
        <f t="shared" si="108"/>
        <v>2.5488793634212925</v>
      </c>
      <c r="M1185" t="str">
        <f>'References data'!H1186</f>
        <v>Nội Tỉnh</v>
      </c>
      <c r="N1185">
        <f t="shared" si="109"/>
        <v>1.2</v>
      </c>
      <c r="O1185">
        <f t="shared" si="110"/>
        <v>-200</v>
      </c>
      <c r="P1185" t="str">
        <f>IF(AND(N1185&gt;0,N1185&lt;=0.05),'Bảng Giá'!$B$3,IF(AND(N1185&lt;=0.1,N1185&gt;0.05),'Bảng Giá'!$B$4,IF(AND('Raw Data'!N1185&gt;0.1,'Raw Data'!N1185&lt;=0.25),'Bảng Giá'!$B$5,IF(AND('Raw Data'!N1185&gt;0.25,'Raw Data'!N1185&lt;=0.5),'Bảng Giá'!$B$6,IF(AND('Raw Data'!N1185&gt;0.5,'Raw Data'!N1185&lt;=1),'Bảng Giá'!$B$7,IF(AND('Raw Data'!N1185&gt;1,'Raw Data'!N1185&lt;=1.5),'Bảng Giá'!$B$8,IF(AND('Raw Data'!N1185&gt;1.5,'Raw Data'!N1185&lt;=2),'Bảng Giá'!$B$9,IF(AND('Raw Data'!N1185&gt;2,'Raw Data'!N1185&lt;=2.5),'Bảng Giá'!$B$10,IF(AND('Raw Data'!N1185&gt;2.5,'Raw Data'!N1185&lt;=3),'Bảng Giá'!$B$11,IF(AND('Raw Data'!N1185&gt;3,'Raw Data'!N1185&lt;=3.5),'Bảng Giá'!$B$12,IF(AND('Raw Data'!N1185&gt;3.5,'Raw Data'!N1185&lt;=4),'Bảng Giá'!$B$13,IF(AND('Raw Data'!N1185&gt;4,'Raw Data'!N1185&lt;=4.5),'Bảng Giá'!$B$14,IF(AND('Raw Data'!N1185&gt;4.5,'Raw Data'!N1185&lt;=5),'Bảng Giá'!$B$15,IF(AND('Raw Data'!N1185&gt;5,'Raw Data'!N1185&lt;=5.5),'Bảng Giá'!$B$16,IF(AND('Raw Data'!N1185&gt;5.5,'Raw Data'!N1185&lt;=6),'Bảng Giá'!$B$17,'Bảng Giá'!$B$18)))))))))))))))</f>
        <v>1&lt;x&lt;=1.5</v>
      </c>
      <c r="Q1185" s="48">
        <f t="shared" si="111"/>
        <v>-1.3605442176870748E-2</v>
      </c>
      <c r="R1185">
        <f t="shared" si="112"/>
        <v>17400</v>
      </c>
      <c r="S1185">
        <f t="shared" si="113"/>
        <v>2700</v>
      </c>
    </row>
    <row r="1186" spans="1:19" x14ac:dyDescent="0.25">
      <c r="A1186" s="12">
        <v>1185</v>
      </c>
      <c r="B1186" s="12" t="s">
        <v>293</v>
      </c>
      <c r="C1186" s="18">
        <v>22674036</v>
      </c>
      <c r="D1186" s="17">
        <v>43010.726596180553</v>
      </c>
      <c r="E1186" s="23">
        <v>43012.588398576387</v>
      </c>
      <c r="F1186" s="12" t="s">
        <v>321</v>
      </c>
      <c r="G1186" s="25">
        <v>1500</v>
      </c>
      <c r="H1186" s="12" t="s">
        <v>114</v>
      </c>
      <c r="I1186" s="12" t="s">
        <v>294</v>
      </c>
      <c r="J1186" s="37">
        <f>INDEX('Bảng Giá'!$C$3:$H$18,MATCH('Raw Data'!P1186,'Bảng Giá'!$B$3:$B$18,0),MATCH('Raw Data'!M1186,'Bảng Giá'!$C$2:$H$2,0))</f>
        <v>14500</v>
      </c>
      <c r="K1186" s="12">
        <v>16200</v>
      </c>
      <c r="L1186" s="36">
        <f t="shared" si="108"/>
        <v>1.8618023958333652</v>
      </c>
      <c r="M1186" t="str">
        <f>'References data'!H1187</f>
        <v>Nội Tỉnh</v>
      </c>
      <c r="N1186">
        <f t="shared" si="109"/>
        <v>1.5</v>
      </c>
      <c r="O1186">
        <f t="shared" si="110"/>
        <v>-1700</v>
      </c>
      <c r="P1186" t="str">
        <f>IF(AND(N1186&gt;0,N1186&lt;=0.05),'Bảng Giá'!$B$3,IF(AND(N1186&lt;=0.1,N1186&gt;0.05),'Bảng Giá'!$B$4,IF(AND('Raw Data'!N1186&gt;0.1,'Raw Data'!N1186&lt;=0.25),'Bảng Giá'!$B$5,IF(AND('Raw Data'!N1186&gt;0.25,'Raw Data'!N1186&lt;=0.5),'Bảng Giá'!$B$6,IF(AND('Raw Data'!N1186&gt;0.5,'Raw Data'!N1186&lt;=1),'Bảng Giá'!$B$7,IF(AND('Raw Data'!N1186&gt;1,'Raw Data'!N1186&lt;=1.5),'Bảng Giá'!$B$8,IF(AND('Raw Data'!N1186&gt;1.5,'Raw Data'!N1186&lt;=2),'Bảng Giá'!$B$9,IF(AND('Raw Data'!N1186&gt;2,'Raw Data'!N1186&lt;=2.5),'Bảng Giá'!$B$10,IF(AND('Raw Data'!N1186&gt;2.5,'Raw Data'!N1186&lt;=3),'Bảng Giá'!$B$11,IF(AND('Raw Data'!N1186&gt;3,'Raw Data'!N1186&lt;=3.5),'Bảng Giá'!$B$12,IF(AND('Raw Data'!N1186&gt;3.5,'Raw Data'!N1186&lt;=4),'Bảng Giá'!$B$13,IF(AND('Raw Data'!N1186&gt;4,'Raw Data'!N1186&lt;=4.5),'Bảng Giá'!$B$14,IF(AND('Raw Data'!N1186&gt;4.5,'Raw Data'!N1186&lt;=5),'Bảng Giá'!$B$15,IF(AND('Raw Data'!N1186&gt;5,'Raw Data'!N1186&lt;=5.5),'Bảng Giá'!$B$16,IF(AND('Raw Data'!N1186&gt;5.5,'Raw Data'!N1186&lt;=6),'Bảng Giá'!$B$17,'Bảng Giá'!$B$18)))))))))))))))</f>
        <v>1&lt;x&lt;=1.5</v>
      </c>
      <c r="Q1186" s="48">
        <f t="shared" si="111"/>
        <v>-0.10493827160493827</v>
      </c>
      <c r="R1186">
        <f t="shared" si="112"/>
        <v>17400</v>
      </c>
      <c r="S1186">
        <f t="shared" si="113"/>
        <v>1200</v>
      </c>
    </row>
    <row r="1187" spans="1:19" x14ac:dyDescent="0.25">
      <c r="A1187" s="12">
        <v>1186</v>
      </c>
      <c r="B1187" s="12" t="s">
        <v>293</v>
      </c>
      <c r="C1187" s="18">
        <v>55664417</v>
      </c>
      <c r="D1187" s="17">
        <v>43010.72652971065</v>
      </c>
      <c r="E1187" s="23">
        <v>43011.751863043981</v>
      </c>
      <c r="F1187" s="13" t="s">
        <v>302</v>
      </c>
      <c r="G1187" s="25">
        <v>7000</v>
      </c>
      <c r="H1187" s="12" t="s">
        <v>114</v>
      </c>
      <c r="I1187" s="12" t="s">
        <v>88</v>
      </c>
      <c r="J1187" s="37">
        <f>INDEX('Bảng Giá'!$C$3:$H$18,MATCH('Raw Data'!P1187,'Bảng Giá'!$B$3:$B$18,0),MATCH('Raw Data'!M1187,'Bảng Giá'!$C$2:$H$2,0))</f>
        <v>2000</v>
      </c>
      <c r="K1187" s="12">
        <v>30800</v>
      </c>
      <c r="L1187" s="36">
        <f t="shared" si="108"/>
        <v>1.0253333333312185</v>
      </c>
      <c r="M1187" t="str">
        <f>'References data'!H1188</f>
        <v>Nội Tỉnh</v>
      </c>
      <c r="N1187" s="46">
        <f t="shared" si="109"/>
        <v>7</v>
      </c>
      <c r="O1187">
        <f t="shared" si="110"/>
        <v>-28800</v>
      </c>
      <c r="P1187" t="str">
        <f>IF(AND(N1187&gt;0,N1187&lt;=0.05),'Bảng Giá'!$B$3,IF(AND(N1187&lt;=0.1,N1187&gt;0.05),'Bảng Giá'!$B$4,IF(AND('Raw Data'!N1187&gt;0.1,'Raw Data'!N1187&lt;=0.25),'Bảng Giá'!$B$5,IF(AND('Raw Data'!N1187&gt;0.25,'Raw Data'!N1187&lt;=0.5),'Bảng Giá'!$B$6,IF(AND('Raw Data'!N1187&gt;0.5,'Raw Data'!N1187&lt;=1),'Bảng Giá'!$B$7,IF(AND('Raw Data'!N1187&gt;1,'Raw Data'!N1187&lt;=1.5),'Bảng Giá'!$B$8,IF(AND('Raw Data'!N1187&gt;1.5,'Raw Data'!N1187&lt;=2),'Bảng Giá'!$B$9,IF(AND('Raw Data'!N1187&gt;2,'Raw Data'!N1187&lt;=2.5),'Bảng Giá'!$B$10,IF(AND('Raw Data'!N1187&gt;2.5,'Raw Data'!N1187&lt;=3),'Bảng Giá'!$B$11,IF(AND('Raw Data'!N1187&gt;3,'Raw Data'!N1187&lt;=3.5),'Bảng Giá'!$B$12,IF(AND('Raw Data'!N1187&gt;3.5,'Raw Data'!N1187&lt;=4),'Bảng Giá'!$B$13,IF(AND('Raw Data'!N1187&gt;4,'Raw Data'!N1187&lt;=4.5),'Bảng Giá'!$B$14,IF(AND('Raw Data'!N1187&gt;4.5,'Raw Data'!N1187&lt;=5),'Bảng Giá'!$B$15,IF(AND('Raw Data'!N1187&gt;5,'Raw Data'!N1187&lt;=5.5),'Bảng Giá'!$B$16,IF(AND('Raw Data'!N1187&gt;5.5,'Raw Data'!N1187&lt;=6),'Bảng Giá'!$B$17,'Bảng Giá'!$B$18)))))))))))))))</f>
        <v>Next 0.5</v>
      </c>
      <c r="Q1187" s="48">
        <f t="shared" si="111"/>
        <v>-0.93506493506493504</v>
      </c>
      <c r="R1187">
        <f t="shared" si="112"/>
        <v>2400</v>
      </c>
      <c r="S1187">
        <f t="shared" si="113"/>
        <v>-28400</v>
      </c>
    </row>
    <row r="1188" spans="1:19" x14ac:dyDescent="0.25">
      <c r="A1188" s="12">
        <v>1187</v>
      </c>
      <c r="B1188" s="12" t="s">
        <v>293</v>
      </c>
      <c r="C1188" s="18">
        <v>27449011</v>
      </c>
      <c r="D1188" s="17">
        <v>43010.70902357639</v>
      </c>
      <c r="E1188" s="23">
        <v>43011.464065046297</v>
      </c>
      <c r="F1188" s="13" t="s">
        <v>302</v>
      </c>
      <c r="G1188" s="25">
        <v>450</v>
      </c>
      <c r="H1188" s="12" t="s">
        <v>114</v>
      </c>
      <c r="I1188" s="12" t="s">
        <v>297</v>
      </c>
      <c r="J1188" s="37">
        <f>INDEX('Bảng Giá'!$C$3:$H$18,MATCH('Raw Data'!P1188,'Bảng Giá'!$B$3:$B$18,0),MATCH('Raw Data'!M1188,'Bảng Giá'!$C$2:$H$2,0))</f>
        <v>13000</v>
      </c>
      <c r="K1188" s="12">
        <v>13100</v>
      </c>
      <c r="L1188" s="36">
        <f t="shared" si="108"/>
        <v>0.75504146990715526</v>
      </c>
      <c r="M1188" t="str">
        <f>'References data'!H1189</f>
        <v>Nội Tỉnh</v>
      </c>
      <c r="N1188">
        <f t="shared" si="109"/>
        <v>0.45</v>
      </c>
      <c r="O1188">
        <f t="shared" si="110"/>
        <v>-100</v>
      </c>
      <c r="P1188" t="str">
        <f>IF(AND(N1188&gt;0,N1188&lt;=0.05),'Bảng Giá'!$B$3,IF(AND(N1188&lt;=0.1,N1188&gt;0.05),'Bảng Giá'!$B$4,IF(AND('Raw Data'!N1188&gt;0.1,'Raw Data'!N1188&lt;=0.25),'Bảng Giá'!$B$5,IF(AND('Raw Data'!N1188&gt;0.25,'Raw Data'!N1188&lt;=0.5),'Bảng Giá'!$B$6,IF(AND('Raw Data'!N1188&gt;0.5,'Raw Data'!N1188&lt;=1),'Bảng Giá'!$B$7,IF(AND('Raw Data'!N1188&gt;1,'Raw Data'!N1188&lt;=1.5),'Bảng Giá'!$B$8,IF(AND('Raw Data'!N1188&gt;1.5,'Raw Data'!N1188&lt;=2),'Bảng Giá'!$B$9,IF(AND('Raw Data'!N1188&gt;2,'Raw Data'!N1188&lt;=2.5),'Bảng Giá'!$B$10,IF(AND('Raw Data'!N1188&gt;2.5,'Raw Data'!N1188&lt;=3),'Bảng Giá'!$B$11,IF(AND('Raw Data'!N1188&gt;3,'Raw Data'!N1188&lt;=3.5),'Bảng Giá'!$B$12,IF(AND('Raw Data'!N1188&gt;3.5,'Raw Data'!N1188&lt;=4),'Bảng Giá'!$B$13,IF(AND('Raw Data'!N1188&gt;4,'Raw Data'!N1188&lt;=4.5),'Bảng Giá'!$B$14,IF(AND('Raw Data'!N1188&gt;4.5,'Raw Data'!N1188&lt;=5),'Bảng Giá'!$B$15,IF(AND('Raw Data'!N1188&gt;5,'Raw Data'!N1188&lt;=5.5),'Bảng Giá'!$B$16,IF(AND('Raw Data'!N1188&gt;5.5,'Raw Data'!N1188&lt;=6),'Bảng Giá'!$B$17,'Bảng Giá'!$B$18)))))))))))))))</f>
        <v>0.25&lt;x&lt;=0.5</v>
      </c>
      <c r="Q1188" s="48">
        <f t="shared" si="111"/>
        <v>-7.6335877862595417E-3</v>
      </c>
      <c r="R1188">
        <f t="shared" si="112"/>
        <v>15600</v>
      </c>
      <c r="S1188">
        <f t="shared" si="113"/>
        <v>2500</v>
      </c>
    </row>
    <row r="1189" spans="1:19" x14ac:dyDescent="0.25">
      <c r="A1189" s="12">
        <v>1188</v>
      </c>
      <c r="B1189" s="12" t="s">
        <v>293</v>
      </c>
      <c r="C1189" s="18">
        <v>31677136912132</v>
      </c>
      <c r="D1189" s="17">
        <v>43010.747821793979</v>
      </c>
      <c r="E1189" s="23">
        <v>43012.801296296297</v>
      </c>
      <c r="F1189" s="13" t="s">
        <v>302</v>
      </c>
      <c r="G1189" s="25">
        <v>950</v>
      </c>
      <c r="H1189" s="12" t="s">
        <v>114</v>
      </c>
      <c r="I1189" s="12" t="s">
        <v>286</v>
      </c>
      <c r="J1189" s="37">
        <f>INDEX('Bảng Giá'!$C$3:$H$18,MATCH('Raw Data'!P1189,'Bảng Giá'!$B$3:$B$18,0),MATCH('Raw Data'!M1189,'Bảng Giá'!$C$2:$H$2,0))</f>
        <v>14000</v>
      </c>
      <c r="K1189" s="12">
        <v>14100</v>
      </c>
      <c r="L1189" s="36">
        <f t="shared" si="108"/>
        <v>2.0534745023178402</v>
      </c>
      <c r="M1189" t="str">
        <f>'References data'!H1190</f>
        <v>Nội Tỉnh</v>
      </c>
      <c r="N1189">
        <f t="shared" si="109"/>
        <v>0.95</v>
      </c>
      <c r="O1189">
        <f t="shared" si="110"/>
        <v>-100</v>
      </c>
      <c r="P1189" t="str">
        <f>IF(AND(N1189&gt;0,N1189&lt;=0.05),'Bảng Giá'!$B$3,IF(AND(N1189&lt;=0.1,N1189&gt;0.05),'Bảng Giá'!$B$4,IF(AND('Raw Data'!N1189&gt;0.1,'Raw Data'!N1189&lt;=0.25),'Bảng Giá'!$B$5,IF(AND('Raw Data'!N1189&gt;0.25,'Raw Data'!N1189&lt;=0.5),'Bảng Giá'!$B$6,IF(AND('Raw Data'!N1189&gt;0.5,'Raw Data'!N1189&lt;=1),'Bảng Giá'!$B$7,IF(AND('Raw Data'!N1189&gt;1,'Raw Data'!N1189&lt;=1.5),'Bảng Giá'!$B$8,IF(AND('Raw Data'!N1189&gt;1.5,'Raw Data'!N1189&lt;=2),'Bảng Giá'!$B$9,IF(AND('Raw Data'!N1189&gt;2,'Raw Data'!N1189&lt;=2.5),'Bảng Giá'!$B$10,IF(AND('Raw Data'!N1189&gt;2.5,'Raw Data'!N1189&lt;=3),'Bảng Giá'!$B$11,IF(AND('Raw Data'!N1189&gt;3,'Raw Data'!N1189&lt;=3.5),'Bảng Giá'!$B$12,IF(AND('Raw Data'!N1189&gt;3.5,'Raw Data'!N1189&lt;=4),'Bảng Giá'!$B$13,IF(AND('Raw Data'!N1189&gt;4,'Raw Data'!N1189&lt;=4.5),'Bảng Giá'!$B$14,IF(AND('Raw Data'!N1189&gt;4.5,'Raw Data'!N1189&lt;=5),'Bảng Giá'!$B$15,IF(AND('Raw Data'!N1189&gt;5,'Raw Data'!N1189&lt;=5.5),'Bảng Giá'!$B$16,IF(AND('Raw Data'!N1189&gt;5.5,'Raw Data'!N1189&lt;=6),'Bảng Giá'!$B$17,'Bảng Giá'!$B$18)))))))))))))))</f>
        <v>0.5&lt;x&lt;=1</v>
      </c>
      <c r="Q1189" s="48">
        <f t="shared" si="111"/>
        <v>-7.0921985815602835E-3</v>
      </c>
      <c r="R1189">
        <f t="shared" si="112"/>
        <v>16800</v>
      </c>
      <c r="S1189">
        <f t="shared" si="113"/>
        <v>2700</v>
      </c>
    </row>
    <row r="1190" spans="1:19" x14ac:dyDescent="0.25">
      <c r="A1190" s="12">
        <v>1189</v>
      </c>
      <c r="B1190" s="12" t="s">
        <v>293</v>
      </c>
      <c r="C1190" s="18">
        <v>31677136911216</v>
      </c>
      <c r="D1190" s="17">
        <v>43010.815879861111</v>
      </c>
      <c r="E1190" s="23">
        <v>43014.464217129629</v>
      </c>
      <c r="F1190" s="13" t="s">
        <v>302</v>
      </c>
      <c r="G1190" s="25">
        <v>380</v>
      </c>
      <c r="H1190" s="12" t="s">
        <v>114</v>
      </c>
      <c r="I1190" s="12" t="s">
        <v>283</v>
      </c>
      <c r="J1190" s="37">
        <f>INDEX('Bảng Giá'!$C$3:$H$18,MATCH('Raw Data'!P1190,'Bảng Giá'!$B$3:$B$18,0),MATCH('Raw Data'!M1190,'Bảng Giá'!$C$2:$H$2,0))</f>
        <v>13000</v>
      </c>
      <c r="K1190" s="12">
        <v>13100</v>
      </c>
      <c r="L1190" s="36">
        <f t="shared" si="108"/>
        <v>3.6483372685179347</v>
      </c>
      <c r="M1190" t="str">
        <f>'References data'!H1191</f>
        <v>Nội Tỉnh</v>
      </c>
      <c r="N1190">
        <f t="shared" si="109"/>
        <v>0.38</v>
      </c>
      <c r="O1190">
        <f t="shared" si="110"/>
        <v>-100</v>
      </c>
      <c r="P1190" t="str">
        <f>IF(AND(N1190&gt;0,N1190&lt;=0.05),'Bảng Giá'!$B$3,IF(AND(N1190&lt;=0.1,N1190&gt;0.05),'Bảng Giá'!$B$4,IF(AND('Raw Data'!N1190&gt;0.1,'Raw Data'!N1190&lt;=0.25),'Bảng Giá'!$B$5,IF(AND('Raw Data'!N1190&gt;0.25,'Raw Data'!N1190&lt;=0.5),'Bảng Giá'!$B$6,IF(AND('Raw Data'!N1190&gt;0.5,'Raw Data'!N1190&lt;=1),'Bảng Giá'!$B$7,IF(AND('Raw Data'!N1190&gt;1,'Raw Data'!N1190&lt;=1.5),'Bảng Giá'!$B$8,IF(AND('Raw Data'!N1190&gt;1.5,'Raw Data'!N1190&lt;=2),'Bảng Giá'!$B$9,IF(AND('Raw Data'!N1190&gt;2,'Raw Data'!N1190&lt;=2.5),'Bảng Giá'!$B$10,IF(AND('Raw Data'!N1190&gt;2.5,'Raw Data'!N1190&lt;=3),'Bảng Giá'!$B$11,IF(AND('Raw Data'!N1190&gt;3,'Raw Data'!N1190&lt;=3.5),'Bảng Giá'!$B$12,IF(AND('Raw Data'!N1190&gt;3.5,'Raw Data'!N1190&lt;=4),'Bảng Giá'!$B$13,IF(AND('Raw Data'!N1190&gt;4,'Raw Data'!N1190&lt;=4.5),'Bảng Giá'!$B$14,IF(AND('Raw Data'!N1190&gt;4.5,'Raw Data'!N1190&lt;=5),'Bảng Giá'!$B$15,IF(AND('Raw Data'!N1190&gt;5,'Raw Data'!N1190&lt;=5.5),'Bảng Giá'!$B$16,IF(AND('Raw Data'!N1190&gt;5.5,'Raw Data'!N1190&lt;=6),'Bảng Giá'!$B$17,'Bảng Giá'!$B$18)))))))))))))))</f>
        <v>0.25&lt;x&lt;=0.5</v>
      </c>
      <c r="Q1190" s="48">
        <f t="shared" si="111"/>
        <v>-7.6335877862595417E-3</v>
      </c>
      <c r="R1190">
        <f t="shared" si="112"/>
        <v>15600</v>
      </c>
      <c r="S1190">
        <f t="shared" si="113"/>
        <v>2500</v>
      </c>
    </row>
    <row r="1191" spans="1:19" x14ac:dyDescent="0.25">
      <c r="A1191" s="12">
        <v>1190</v>
      </c>
      <c r="B1191" s="12" t="s">
        <v>293</v>
      </c>
      <c r="C1191" s="18">
        <v>31677136911639</v>
      </c>
      <c r="D1191" s="17">
        <v>43010.815873344909</v>
      </c>
      <c r="E1191" s="23">
        <v>43011.436951006945</v>
      </c>
      <c r="F1191" s="13" t="s">
        <v>302</v>
      </c>
      <c r="G1191" s="25">
        <v>200</v>
      </c>
      <c r="H1191" s="12" t="s">
        <v>114</v>
      </c>
      <c r="I1191" s="12" t="s">
        <v>504</v>
      </c>
      <c r="J1191" s="37">
        <f>INDEX('Bảng Giá'!$C$3:$H$18,MATCH('Raw Data'!P1191,'Bảng Giá'!$B$3:$B$18,0),MATCH('Raw Data'!M1191,'Bảng Giá'!$C$2:$H$2,0))</f>
        <v>13000</v>
      </c>
      <c r="K1191" s="12">
        <v>13100</v>
      </c>
      <c r="L1191" s="36">
        <f t="shared" si="108"/>
        <v>0.62107766203553183</v>
      </c>
      <c r="M1191" t="str">
        <f>'References data'!H1192</f>
        <v>Nội Tỉnh</v>
      </c>
      <c r="N1191">
        <f t="shared" si="109"/>
        <v>0.2</v>
      </c>
      <c r="O1191">
        <f t="shared" si="110"/>
        <v>-100</v>
      </c>
      <c r="P1191" t="str">
        <f>IF(AND(N1191&gt;0,N1191&lt;=0.05),'Bảng Giá'!$B$3,IF(AND(N1191&lt;=0.1,N1191&gt;0.05),'Bảng Giá'!$B$4,IF(AND('Raw Data'!N1191&gt;0.1,'Raw Data'!N1191&lt;=0.25),'Bảng Giá'!$B$5,IF(AND('Raw Data'!N1191&gt;0.25,'Raw Data'!N1191&lt;=0.5),'Bảng Giá'!$B$6,IF(AND('Raw Data'!N1191&gt;0.5,'Raw Data'!N1191&lt;=1),'Bảng Giá'!$B$7,IF(AND('Raw Data'!N1191&gt;1,'Raw Data'!N1191&lt;=1.5),'Bảng Giá'!$B$8,IF(AND('Raw Data'!N1191&gt;1.5,'Raw Data'!N1191&lt;=2),'Bảng Giá'!$B$9,IF(AND('Raw Data'!N1191&gt;2,'Raw Data'!N1191&lt;=2.5),'Bảng Giá'!$B$10,IF(AND('Raw Data'!N1191&gt;2.5,'Raw Data'!N1191&lt;=3),'Bảng Giá'!$B$11,IF(AND('Raw Data'!N1191&gt;3,'Raw Data'!N1191&lt;=3.5),'Bảng Giá'!$B$12,IF(AND('Raw Data'!N1191&gt;3.5,'Raw Data'!N1191&lt;=4),'Bảng Giá'!$B$13,IF(AND('Raw Data'!N1191&gt;4,'Raw Data'!N1191&lt;=4.5),'Bảng Giá'!$B$14,IF(AND('Raw Data'!N1191&gt;4.5,'Raw Data'!N1191&lt;=5),'Bảng Giá'!$B$15,IF(AND('Raw Data'!N1191&gt;5,'Raw Data'!N1191&lt;=5.5),'Bảng Giá'!$B$16,IF(AND('Raw Data'!N1191&gt;5.5,'Raw Data'!N1191&lt;=6),'Bảng Giá'!$B$17,'Bảng Giá'!$B$18)))))))))))))))</f>
        <v>0.1&lt;x&lt;=0.25</v>
      </c>
      <c r="Q1191" s="48">
        <f t="shared" si="111"/>
        <v>-7.6335877862595417E-3</v>
      </c>
      <c r="R1191">
        <f t="shared" si="112"/>
        <v>15600</v>
      </c>
      <c r="S1191">
        <f t="shared" si="113"/>
        <v>2500</v>
      </c>
    </row>
    <row r="1192" spans="1:19" x14ac:dyDescent="0.25">
      <c r="A1192" s="12">
        <v>1191</v>
      </c>
      <c r="B1192" s="12" t="s">
        <v>293</v>
      </c>
      <c r="C1192" s="18">
        <v>31677136905318</v>
      </c>
      <c r="D1192" s="17">
        <v>43010.815877581015</v>
      </c>
      <c r="E1192" s="23">
        <v>43012.743495370371</v>
      </c>
      <c r="F1192" s="13" t="s">
        <v>302</v>
      </c>
      <c r="G1192" s="25">
        <v>3160</v>
      </c>
      <c r="H1192" s="12" t="s">
        <v>114</v>
      </c>
      <c r="I1192" s="12" t="s">
        <v>505</v>
      </c>
      <c r="J1192" s="37">
        <f>INDEX('Bảng Giá'!$C$3:$H$18,MATCH('Raw Data'!P1192,'Bảng Giá'!$B$3:$B$18,0),MATCH('Raw Data'!M1192,'Bảng Giá'!$C$2:$H$2,0))</f>
        <v>19000</v>
      </c>
      <c r="K1192" s="12">
        <v>19200</v>
      </c>
      <c r="L1192" s="36">
        <f t="shared" si="108"/>
        <v>1.9276177893552813</v>
      </c>
      <c r="M1192" t="str">
        <f>'References data'!H1193</f>
        <v>Nội Tỉnh</v>
      </c>
      <c r="N1192">
        <f t="shared" si="109"/>
        <v>3.16</v>
      </c>
      <c r="O1192">
        <f t="shared" si="110"/>
        <v>-200</v>
      </c>
      <c r="P1192" t="str">
        <f>IF(AND(N1192&gt;0,N1192&lt;=0.05),'Bảng Giá'!$B$3,IF(AND(N1192&lt;=0.1,N1192&gt;0.05),'Bảng Giá'!$B$4,IF(AND('Raw Data'!N1192&gt;0.1,'Raw Data'!N1192&lt;=0.25),'Bảng Giá'!$B$5,IF(AND('Raw Data'!N1192&gt;0.25,'Raw Data'!N1192&lt;=0.5),'Bảng Giá'!$B$6,IF(AND('Raw Data'!N1192&gt;0.5,'Raw Data'!N1192&lt;=1),'Bảng Giá'!$B$7,IF(AND('Raw Data'!N1192&gt;1,'Raw Data'!N1192&lt;=1.5),'Bảng Giá'!$B$8,IF(AND('Raw Data'!N1192&gt;1.5,'Raw Data'!N1192&lt;=2),'Bảng Giá'!$B$9,IF(AND('Raw Data'!N1192&gt;2,'Raw Data'!N1192&lt;=2.5),'Bảng Giá'!$B$10,IF(AND('Raw Data'!N1192&gt;2.5,'Raw Data'!N1192&lt;=3),'Bảng Giá'!$B$11,IF(AND('Raw Data'!N1192&gt;3,'Raw Data'!N1192&lt;=3.5),'Bảng Giá'!$B$12,IF(AND('Raw Data'!N1192&gt;3.5,'Raw Data'!N1192&lt;=4),'Bảng Giá'!$B$13,IF(AND('Raw Data'!N1192&gt;4,'Raw Data'!N1192&lt;=4.5),'Bảng Giá'!$B$14,IF(AND('Raw Data'!N1192&gt;4.5,'Raw Data'!N1192&lt;=5),'Bảng Giá'!$B$15,IF(AND('Raw Data'!N1192&gt;5,'Raw Data'!N1192&lt;=5.5),'Bảng Giá'!$B$16,IF(AND('Raw Data'!N1192&gt;5.5,'Raw Data'!N1192&lt;=6),'Bảng Giá'!$B$17,'Bảng Giá'!$B$18)))))))))))))))</f>
        <v>3&lt;x&lt;=3.5</v>
      </c>
      <c r="Q1192" s="48">
        <f t="shared" si="111"/>
        <v>-1.0416666666666666E-2</v>
      </c>
      <c r="R1192">
        <f t="shared" si="112"/>
        <v>22800</v>
      </c>
      <c r="S1192">
        <f t="shared" si="113"/>
        <v>3600</v>
      </c>
    </row>
    <row r="1193" spans="1:19" x14ac:dyDescent="0.25">
      <c r="A1193" s="12">
        <v>1192</v>
      </c>
      <c r="B1193" s="12" t="s">
        <v>293</v>
      </c>
      <c r="C1193" s="18">
        <v>83243899</v>
      </c>
      <c r="D1193" s="17">
        <v>43010.70902357639</v>
      </c>
      <c r="E1193" s="23">
        <v>43011.723189351855</v>
      </c>
      <c r="F1193" s="13" t="s">
        <v>302</v>
      </c>
      <c r="G1193" s="25">
        <v>525</v>
      </c>
      <c r="H1193" s="12" t="s">
        <v>114</v>
      </c>
      <c r="I1193" s="12" t="s">
        <v>294</v>
      </c>
      <c r="J1193" s="37">
        <f>INDEX('Bảng Giá'!$C$3:$H$18,MATCH('Raw Data'!P1193,'Bảng Giá'!$B$3:$B$18,0),MATCH('Raw Data'!M1193,'Bảng Giá'!$C$2:$H$2,0))</f>
        <v>14000</v>
      </c>
      <c r="K1193" s="12">
        <v>14100</v>
      </c>
      <c r="L1193" s="36">
        <f t="shared" si="108"/>
        <v>1.0141657754647895</v>
      </c>
      <c r="M1193" t="str">
        <f>'References data'!H1194</f>
        <v>Nội Tỉnh</v>
      </c>
      <c r="N1193">
        <f t="shared" si="109"/>
        <v>0.52500000000000002</v>
      </c>
      <c r="O1193">
        <f t="shared" si="110"/>
        <v>-100</v>
      </c>
      <c r="P1193" t="str">
        <f>IF(AND(N1193&gt;0,N1193&lt;=0.05),'Bảng Giá'!$B$3,IF(AND(N1193&lt;=0.1,N1193&gt;0.05),'Bảng Giá'!$B$4,IF(AND('Raw Data'!N1193&gt;0.1,'Raw Data'!N1193&lt;=0.25),'Bảng Giá'!$B$5,IF(AND('Raw Data'!N1193&gt;0.25,'Raw Data'!N1193&lt;=0.5),'Bảng Giá'!$B$6,IF(AND('Raw Data'!N1193&gt;0.5,'Raw Data'!N1193&lt;=1),'Bảng Giá'!$B$7,IF(AND('Raw Data'!N1193&gt;1,'Raw Data'!N1193&lt;=1.5),'Bảng Giá'!$B$8,IF(AND('Raw Data'!N1193&gt;1.5,'Raw Data'!N1193&lt;=2),'Bảng Giá'!$B$9,IF(AND('Raw Data'!N1193&gt;2,'Raw Data'!N1193&lt;=2.5),'Bảng Giá'!$B$10,IF(AND('Raw Data'!N1193&gt;2.5,'Raw Data'!N1193&lt;=3),'Bảng Giá'!$B$11,IF(AND('Raw Data'!N1193&gt;3,'Raw Data'!N1193&lt;=3.5),'Bảng Giá'!$B$12,IF(AND('Raw Data'!N1193&gt;3.5,'Raw Data'!N1193&lt;=4),'Bảng Giá'!$B$13,IF(AND('Raw Data'!N1193&gt;4,'Raw Data'!N1193&lt;=4.5),'Bảng Giá'!$B$14,IF(AND('Raw Data'!N1193&gt;4.5,'Raw Data'!N1193&lt;=5),'Bảng Giá'!$B$15,IF(AND('Raw Data'!N1193&gt;5,'Raw Data'!N1193&lt;=5.5),'Bảng Giá'!$B$16,IF(AND('Raw Data'!N1193&gt;5.5,'Raw Data'!N1193&lt;=6),'Bảng Giá'!$B$17,'Bảng Giá'!$B$18)))))))))))))))</f>
        <v>0.5&lt;x&lt;=1</v>
      </c>
      <c r="Q1193" s="48">
        <f t="shared" si="111"/>
        <v>-7.0921985815602835E-3</v>
      </c>
      <c r="R1193">
        <f t="shared" si="112"/>
        <v>16800</v>
      </c>
      <c r="S1193">
        <f t="shared" si="113"/>
        <v>2700</v>
      </c>
    </row>
    <row r="1194" spans="1:19" x14ac:dyDescent="0.25">
      <c r="A1194" s="12">
        <v>1193</v>
      </c>
      <c r="B1194" s="12" t="s">
        <v>293</v>
      </c>
      <c r="C1194" s="18">
        <v>36904488</v>
      </c>
      <c r="D1194" s="17">
        <v>43010.709044675925</v>
      </c>
      <c r="E1194" s="23">
        <v>43011.834684259258</v>
      </c>
      <c r="F1194" s="12" t="s">
        <v>321</v>
      </c>
      <c r="G1194" s="25">
        <v>250</v>
      </c>
      <c r="H1194" s="12" t="s">
        <v>114</v>
      </c>
      <c r="I1194" s="12" t="s">
        <v>94</v>
      </c>
      <c r="J1194" s="37">
        <f>INDEX('Bảng Giá'!$C$3:$H$18,MATCH('Raw Data'!P1194,'Bảng Giá'!$B$3:$B$18,0),MATCH('Raw Data'!M1194,'Bảng Giá'!$C$2:$H$2,0))</f>
        <v>13000</v>
      </c>
      <c r="K1194" s="12">
        <v>13100</v>
      </c>
      <c r="L1194" s="36">
        <f t="shared" si="108"/>
        <v>1.1256395833333954</v>
      </c>
      <c r="M1194" t="str">
        <f>'References data'!H1195</f>
        <v>Nội Tỉnh</v>
      </c>
      <c r="N1194">
        <f t="shared" si="109"/>
        <v>0.25</v>
      </c>
      <c r="O1194">
        <f t="shared" si="110"/>
        <v>-100</v>
      </c>
      <c r="P1194" t="str">
        <f>IF(AND(N1194&gt;0,N1194&lt;=0.05),'Bảng Giá'!$B$3,IF(AND(N1194&lt;=0.1,N1194&gt;0.05),'Bảng Giá'!$B$4,IF(AND('Raw Data'!N1194&gt;0.1,'Raw Data'!N1194&lt;=0.25),'Bảng Giá'!$B$5,IF(AND('Raw Data'!N1194&gt;0.25,'Raw Data'!N1194&lt;=0.5),'Bảng Giá'!$B$6,IF(AND('Raw Data'!N1194&gt;0.5,'Raw Data'!N1194&lt;=1),'Bảng Giá'!$B$7,IF(AND('Raw Data'!N1194&gt;1,'Raw Data'!N1194&lt;=1.5),'Bảng Giá'!$B$8,IF(AND('Raw Data'!N1194&gt;1.5,'Raw Data'!N1194&lt;=2),'Bảng Giá'!$B$9,IF(AND('Raw Data'!N1194&gt;2,'Raw Data'!N1194&lt;=2.5),'Bảng Giá'!$B$10,IF(AND('Raw Data'!N1194&gt;2.5,'Raw Data'!N1194&lt;=3),'Bảng Giá'!$B$11,IF(AND('Raw Data'!N1194&gt;3,'Raw Data'!N1194&lt;=3.5),'Bảng Giá'!$B$12,IF(AND('Raw Data'!N1194&gt;3.5,'Raw Data'!N1194&lt;=4),'Bảng Giá'!$B$13,IF(AND('Raw Data'!N1194&gt;4,'Raw Data'!N1194&lt;=4.5),'Bảng Giá'!$B$14,IF(AND('Raw Data'!N1194&gt;4.5,'Raw Data'!N1194&lt;=5),'Bảng Giá'!$B$15,IF(AND('Raw Data'!N1194&gt;5,'Raw Data'!N1194&lt;=5.5),'Bảng Giá'!$B$16,IF(AND('Raw Data'!N1194&gt;5.5,'Raw Data'!N1194&lt;=6),'Bảng Giá'!$B$17,'Bảng Giá'!$B$18)))))))))))))))</f>
        <v>0.1&lt;x&lt;=0.25</v>
      </c>
      <c r="Q1194" s="48">
        <f t="shared" si="111"/>
        <v>-7.6335877862595417E-3</v>
      </c>
      <c r="R1194">
        <f t="shared" si="112"/>
        <v>15600</v>
      </c>
      <c r="S1194">
        <f t="shared" si="113"/>
        <v>2500</v>
      </c>
    </row>
    <row r="1195" spans="1:19" x14ac:dyDescent="0.25">
      <c r="A1195" s="12">
        <v>1194</v>
      </c>
      <c r="B1195" s="12" t="s">
        <v>293</v>
      </c>
      <c r="C1195" s="18">
        <v>46520197</v>
      </c>
      <c r="D1195" s="17">
        <v>43010.709115509257</v>
      </c>
      <c r="E1195" s="23">
        <v>43011.784830474535</v>
      </c>
      <c r="F1195" s="13" t="s">
        <v>302</v>
      </c>
      <c r="G1195" s="25">
        <v>730</v>
      </c>
      <c r="H1195" s="12" t="s">
        <v>114</v>
      </c>
      <c r="I1195" s="12" t="s">
        <v>294</v>
      </c>
      <c r="J1195" s="37">
        <f>INDEX('Bảng Giá'!$C$3:$H$18,MATCH('Raw Data'!P1195,'Bảng Giá'!$B$3:$B$18,0),MATCH('Raw Data'!M1195,'Bảng Giá'!$C$2:$H$2,0))</f>
        <v>14000</v>
      </c>
      <c r="K1195" s="12">
        <v>14100</v>
      </c>
      <c r="L1195" s="36">
        <f t="shared" si="108"/>
        <v>1.0757149652781663</v>
      </c>
      <c r="M1195" t="str">
        <f>'References data'!H1196</f>
        <v>Nội Tỉnh</v>
      </c>
      <c r="N1195">
        <f t="shared" si="109"/>
        <v>0.73</v>
      </c>
      <c r="O1195">
        <f t="shared" si="110"/>
        <v>-100</v>
      </c>
      <c r="P1195" t="str">
        <f>IF(AND(N1195&gt;0,N1195&lt;=0.05),'Bảng Giá'!$B$3,IF(AND(N1195&lt;=0.1,N1195&gt;0.05),'Bảng Giá'!$B$4,IF(AND('Raw Data'!N1195&gt;0.1,'Raw Data'!N1195&lt;=0.25),'Bảng Giá'!$B$5,IF(AND('Raw Data'!N1195&gt;0.25,'Raw Data'!N1195&lt;=0.5),'Bảng Giá'!$B$6,IF(AND('Raw Data'!N1195&gt;0.5,'Raw Data'!N1195&lt;=1),'Bảng Giá'!$B$7,IF(AND('Raw Data'!N1195&gt;1,'Raw Data'!N1195&lt;=1.5),'Bảng Giá'!$B$8,IF(AND('Raw Data'!N1195&gt;1.5,'Raw Data'!N1195&lt;=2),'Bảng Giá'!$B$9,IF(AND('Raw Data'!N1195&gt;2,'Raw Data'!N1195&lt;=2.5),'Bảng Giá'!$B$10,IF(AND('Raw Data'!N1195&gt;2.5,'Raw Data'!N1195&lt;=3),'Bảng Giá'!$B$11,IF(AND('Raw Data'!N1195&gt;3,'Raw Data'!N1195&lt;=3.5),'Bảng Giá'!$B$12,IF(AND('Raw Data'!N1195&gt;3.5,'Raw Data'!N1195&lt;=4),'Bảng Giá'!$B$13,IF(AND('Raw Data'!N1195&gt;4,'Raw Data'!N1195&lt;=4.5),'Bảng Giá'!$B$14,IF(AND('Raw Data'!N1195&gt;4.5,'Raw Data'!N1195&lt;=5),'Bảng Giá'!$B$15,IF(AND('Raw Data'!N1195&gt;5,'Raw Data'!N1195&lt;=5.5),'Bảng Giá'!$B$16,IF(AND('Raw Data'!N1195&gt;5.5,'Raw Data'!N1195&lt;=6),'Bảng Giá'!$B$17,'Bảng Giá'!$B$18)))))))))))))))</f>
        <v>0.5&lt;x&lt;=1</v>
      </c>
      <c r="Q1195" s="48">
        <f t="shared" si="111"/>
        <v>-7.0921985815602835E-3</v>
      </c>
      <c r="R1195">
        <f t="shared" si="112"/>
        <v>16800</v>
      </c>
      <c r="S1195">
        <f t="shared" si="113"/>
        <v>2700</v>
      </c>
    </row>
    <row r="1196" spans="1:19" x14ac:dyDescent="0.25">
      <c r="A1196" s="12">
        <v>1195</v>
      </c>
      <c r="B1196" s="12" t="s">
        <v>293</v>
      </c>
      <c r="C1196" s="18">
        <v>31677136912137</v>
      </c>
      <c r="D1196" s="17">
        <v>43010.81585864583</v>
      </c>
      <c r="E1196" s="23">
        <v>43012.772592592592</v>
      </c>
      <c r="F1196" s="13" t="s">
        <v>302</v>
      </c>
      <c r="G1196" s="25">
        <v>3210</v>
      </c>
      <c r="H1196" s="12" t="s">
        <v>114</v>
      </c>
      <c r="I1196" s="12" t="s">
        <v>510</v>
      </c>
      <c r="J1196" s="37">
        <f>INDEX('Bảng Giá'!$C$3:$H$18,MATCH('Raw Data'!P1196,'Bảng Giá'!$B$3:$B$18,0),MATCH('Raw Data'!M1196,'Bảng Giá'!$C$2:$H$2,0))</f>
        <v>19000</v>
      </c>
      <c r="K1196" s="12">
        <v>19200</v>
      </c>
      <c r="L1196" s="36">
        <f t="shared" si="108"/>
        <v>1.9567339467612328</v>
      </c>
      <c r="M1196" t="str">
        <f>'References data'!H1197</f>
        <v>Nội Tỉnh</v>
      </c>
      <c r="N1196">
        <f t="shared" si="109"/>
        <v>3.21</v>
      </c>
      <c r="O1196">
        <f t="shared" si="110"/>
        <v>-200</v>
      </c>
      <c r="P1196" t="str">
        <f>IF(AND(N1196&gt;0,N1196&lt;=0.05),'Bảng Giá'!$B$3,IF(AND(N1196&lt;=0.1,N1196&gt;0.05),'Bảng Giá'!$B$4,IF(AND('Raw Data'!N1196&gt;0.1,'Raw Data'!N1196&lt;=0.25),'Bảng Giá'!$B$5,IF(AND('Raw Data'!N1196&gt;0.25,'Raw Data'!N1196&lt;=0.5),'Bảng Giá'!$B$6,IF(AND('Raw Data'!N1196&gt;0.5,'Raw Data'!N1196&lt;=1),'Bảng Giá'!$B$7,IF(AND('Raw Data'!N1196&gt;1,'Raw Data'!N1196&lt;=1.5),'Bảng Giá'!$B$8,IF(AND('Raw Data'!N1196&gt;1.5,'Raw Data'!N1196&lt;=2),'Bảng Giá'!$B$9,IF(AND('Raw Data'!N1196&gt;2,'Raw Data'!N1196&lt;=2.5),'Bảng Giá'!$B$10,IF(AND('Raw Data'!N1196&gt;2.5,'Raw Data'!N1196&lt;=3),'Bảng Giá'!$B$11,IF(AND('Raw Data'!N1196&gt;3,'Raw Data'!N1196&lt;=3.5),'Bảng Giá'!$B$12,IF(AND('Raw Data'!N1196&gt;3.5,'Raw Data'!N1196&lt;=4),'Bảng Giá'!$B$13,IF(AND('Raw Data'!N1196&gt;4,'Raw Data'!N1196&lt;=4.5),'Bảng Giá'!$B$14,IF(AND('Raw Data'!N1196&gt;4.5,'Raw Data'!N1196&lt;=5),'Bảng Giá'!$B$15,IF(AND('Raw Data'!N1196&gt;5,'Raw Data'!N1196&lt;=5.5),'Bảng Giá'!$B$16,IF(AND('Raw Data'!N1196&gt;5.5,'Raw Data'!N1196&lt;=6),'Bảng Giá'!$B$17,'Bảng Giá'!$B$18)))))))))))))))</f>
        <v>3&lt;x&lt;=3.5</v>
      </c>
      <c r="Q1196" s="48">
        <f t="shared" si="111"/>
        <v>-1.0416666666666666E-2</v>
      </c>
      <c r="R1196">
        <f t="shared" si="112"/>
        <v>22800</v>
      </c>
      <c r="S1196">
        <f t="shared" si="113"/>
        <v>3600</v>
      </c>
    </row>
    <row r="1197" spans="1:19" x14ac:dyDescent="0.25">
      <c r="A1197" s="12">
        <v>1196</v>
      </c>
      <c r="B1197" s="12" t="s">
        <v>293</v>
      </c>
      <c r="C1197" s="18">
        <v>31677136908354</v>
      </c>
      <c r="D1197" s="17">
        <v>43015.484343136573</v>
      </c>
      <c r="E1197" s="23">
        <v>43017.61085957176</v>
      </c>
      <c r="F1197" s="13" t="s">
        <v>302</v>
      </c>
      <c r="G1197" s="25">
        <v>580</v>
      </c>
      <c r="H1197" s="12" t="s">
        <v>114</v>
      </c>
      <c r="I1197" s="12" t="s">
        <v>286</v>
      </c>
      <c r="J1197" s="37">
        <f>INDEX('Bảng Giá'!$C$3:$H$18,MATCH('Raw Data'!P1197,'Bảng Giá'!$B$3:$B$18,0),MATCH('Raw Data'!M1197,'Bảng Giá'!$C$2:$H$2,0))</f>
        <v>14000</v>
      </c>
      <c r="K1197" s="12">
        <v>14100</v>
      </c>
      <c r="L1197" s="36">
        <f t="shared" si="108"/>
        <v>2.126516435186204</v>
      </c>
      <c r="M1197" t="str">
        <f>'References data'!H1198</f>
        <v>Nội Tỉnh</v>
      </c>
      <c r="N1197">
        <f t="shared" si="109"/>
        <v>0.57999999999999996</v>
      </c>
      <c r="O1197">
        <f t="shared" si="110"/>
        <v>-100</v>
      </c>
      <c r="P1197" t="str">
        <f>IF(AND(N1197&gt;0,N1197&lt;=0.05),'Bảng Giá'!$B$3,IF(AND(N1197&lt;=0.1,N1197&gt;0.05),'Bảng Giá'!$B$4,IF(AND('Raw Data'!N1197&gt;0.1,'Raw Data'!N1197&lt;=0.25),'Bảng Giá'!$B$5,IF(AND('Raw Data'!N1197&gt;0.25,'Raw Data'!N1197&lt;=0.5),'Bảng Giá'!$B$6,IF(AND('Raw Data'!N1197&gt;0.5,'Raw Data'!N1197&lt;=1),'Bảng Giá'!$B$7,IF(AND('Raw Data'!N1197&gt;1,'Raw Data'!N1197&lt;=1.5),'Bảng Giá'!$B$8,IF(AND('Raw Data'!N1197&gt;1.5,'Raw Data'!N1197&lt;=2),'Bảng Giá'!$B$9,IF(AND('Raw Data'!N1197&gt;2,'Raw Data'!N1197&lt;=2.5),'Bảng Giá'!$B$10,IF(AND('Raw Data'!N1197&gt;2.5,'Raw Data'!N1197&lt;=3),'Bảng Giá'!$B$11,IF(AND('Raw Data'!N1197&gt;3,'Raw Data'!N1197&lt;=3.5),'Bảng Giá'!$B$12,IF(AND('Raw Data'!N1197&gt;3.5,'Raw Data'!N1197&lt;=4),'Bảng Giá'!$B$13,IF(AND('Raw Data'!N1197&gt;4,'Raw Data'!N1197&lt;=4.5),'Bảng Giá'!$B$14,IF(AND('Raw Data'!N1197&gt;4.5,'Raw Data'!N1197&lt;=5),'Bảng Giá'!$B$15,IF(AND('Raw Data'!N1197&gt;5,'Raw Data'!N1197&lt;=5.5),'Bảng Giá'!$B$16,IF(AND('Raw Data'!N1197&gt;5.5,'Raw Data'!N1197&lt;=6),'Bảng Giá'!$B$17,'Bảng Giá'!$B$18)))))))))))))))</f>
        <v>0.5&lt;x&lt;=1</v>
      </c>
      <c r="Q1197" s="48">
        <f t="shared" si="111"/>
        <v>-7.0921985815602835E-3</v>
      </c>
      <c r="R1197">
        <f t="shared" si="112"/>
        <v>16800</v>
      </c>
      <c r="S1197">
        <f t="shared" si="113"/>
        <v>2700</v>
      </c>
    </row>
    <row r="1198" spans="1:19" x14ac:dyDescent="0.25">
      <c r="A1198" s="12">
        <v>1197</v>
      </c>
      <c r="B1198" s="12" t="s">
        <v>293</v>
      </c>
      <c r="C1198" s="18">
        <v>56600995</v>
      </c>
      <c r="D1198" s="17">
        <v>43010.815948148149</v>
      </c>
      <c r="E1198" s="23">
        <v>43011.416120752314</v>
      </c>
      <c r="F1198" s="13" t="s">
        <v>302</v>
      </c>
      <c r="G1198" s="25">
        <v>15000</v>
      </c>
      <c r="H1198" s="12" t="s">
        <v>114</v>
      </c>
      <c r="I1198" s="12" t="s">
        <v>296</v>
      </c>
      <c r="J1198" s="37">
        <f>INDEX('Bảng Giá'!$C$3:$H$18,MATCH('Raw Data'!P1198,'Bảng Giá'!$B$3:$B$18,0),MATCH('Raw Data'!M1198,'Bảng Giá'!$C$2:$H$2,0))</f>
        <v>2000</v>
      </c>
      <c r="K1198" s="12">
        <v>63000</v>
      </c>
      <c r="L1198" s="36">
        <f t="shared" si="108"/>
        <v>0.60017260416498175</v>
      </c>
      <c r="M1198" t="str">
        <f>'References data'!H1199</f>
        <v>Nội Tỉnh</v>
      </c>
      <c r="N1198" s="46">
        <f t="shared" si="109"/>
        <v>15</v>
      </c>
      <c r="O1198">
        <f t="shared" si="110"/>
        <v>-61000</v>
      </c>
      <c r="P1198" t="str">
        <f>IF(AND(N1198&gt;0,N1198&lt;=0.05),'Bảng Giá'!$B$3,IF(AND(N1198&lt;=0.1,N1198&gt;0.05),'Bảng Giá'!$B$4,IF(AND('Raw Data'!N1198&gt;0.1,'Raw Data'!N1198&lt;=0.25),'Bảng Giá'!$B$5,IF(AND('Raw Data'!N1198&gt;0.25,'Raw Data'!N1198&lt;=0.5),'Bảng Giá'!$B$6,IF(AND('Raw Data'!N1198&gt;0.5,'Raw Data'!N1198&lt;=1),'Bảng Giá'!$B$7,IF(AND('Raw Data'!N1198&gt;1,'Raw Data'!N1198&lt;=1.5),'Bảng Giá'!$B$8,IF(AND('Raw Data'!N1198&gt;1.5,'Raw Data'!N1198&lt;=2),'Bảng Giá'!$B$9,IF(AND('Raw Data'!N1198&gt;2,'Raw Data'!N1198&lt;=2.5),'Bảng Giá'!$B$10,IF(AND('Raw Data'!N1198&gt;2.5,'Raw Data'!N1198&lt;=3),'Bảng Giá'!$B$11,IF(AND('Raw Data'!N1198&gt;3,'Raw Data'!N1198&lt;=3.5),'Bảng Giá'!$B$12,IF(AND('Raw Data'!N1198&gt;3.5,'Raw Data'!N1198&lt;=4),'Bảng Giá'!$B$13,IF(AND('Raw Data'!N1198&gt;4,'Raw Data'!N1198&lt;=4.5),'Bảng Giá'!$B$14,IF(AND('Raw Data'!N1198&gt;4.5,'Raw Data'!N1198&lt;=5),'Bảng Giá'!$B$15,IF(AND('Raw Data'!N1198&gt;5,'Raw Data'!N1198&lt;=5.5),'Bảng Giá'!$B$16,IF(AND('Raw Data'!N1198&gt;5.5,'Raw Data'!N1198&lt;=6),'Bảng Giá'!$B$17,'Bảng Giá'!$B$18)))))))))))))))</f>
        <v>Next 0.5</v>
      </c>
      <c r="Q1198" s="48">
        <f t="shared" si="111"/>
        <v>-0.96825396825396826</v>
      </c>
      <c r="R1198">
        <f t="shared" si="112"/>
        <v>2400</v>
      </c>
      <c r="S1198">
        <f t="shared" si="113"/>
        <v>-60600</v>
      </c>
    </row>
    <row r="1199" spans="1:19" x14ac:dyDescent="0.25">
      <c r="A1199" s="12">
        <v>1198</v>
      </c>
      <c r="B1199" s="12" t="s">
        <v>293</v>
      </c>
      <c r="C1199" s="18">
        <v>23741164</v>
      </c>
      <c r="D1199" s="17">
        <v>43010.815958298612</v>
      </c>
      <c r="E1199" s="23">
        <v>43012.581814004632</v>
      </c>
      <c r="F1199" s="12" t="s">
        <v>321</v>
      </c>
      <c r="G1199" s="25">
        <v>7200</v>
      </c>
      <c r="H1199" s="12" t="s">
        <v>114</v>
      </c>
      <c r="I1199" s="12" t="s">
        <v>123</v>
      </c>
      <c r="J1199" s="37">
        <f>INDEX('Bảng Giá'!$C$3:$H$18,MATCH('Raw Data'!P1199,'Bảng Giá'!$B$3:$B$18,0),MATCH('Raw Data'!M1199,'Bảng Giá'!$C$2:$H$2,0))</f>
        <v>2000</v>
      </c>
      <c r="K1199" s="12">
        <v>31600</v>
      </c>
      <c r="L1199" s="36">
        <f t="shared" si="108"/>
        <v>1.7658557060203748</v>
      </c>
      <c r="M1199" t="str">
        <f>'References data'!H1200</f>
        <v>Nội Tỉnh</v>
      </c>
      <c r="N1199" s="46">
        <f t="shared" si="109"/>
        <v>7.2</v>
      </c>
      <c r="O1199">
        <f t="shared" si="110"/>
        <v>-29600</v>
      </c>
      <c r="P1199" t="str">
        <f>IF(AND(N1199&gt;0,N1199&lt;=0.05),'Bảng Giá'!$B$3,IF(AND(N1199&lt;=0.1,N1199&gt;0.05),'Bảng Giá'!$B$4,IF(AND('Raw Data'!N1199&gt;0.1,'Raw Data'!N1199&lt;=0.25),'Bảng Giá'!$B$5,IF(AND('Raw Data'!N1199&gt;0.25,'Raw Data'!N1199&lt;=0.5),'Bảng Giá'!$B$6,IF(AND('Raw Data'!N1199&gt;0.5,'Raw Data'!N1199&lt;=1),'Bảng Giá'!$B$7,IF(AND('Raw Data'!N1199&gt;1,'Raw Data'!N1199&lt;=1.5),'Bảng Giá'!$B$8,IF(AND('Raw Data'!N1199&gt;1.5,'Raw Data'!N1199&lt;=2),'Bảng Giá'!$B$9,IF(AND('Raw Data'!N1199&gt;2,'Raw Data'!N1199&lt;=2.5),'Bảng Giá'!$B$10,IF(AND('Raw Data'!N1199&gt;2.5,'Raw Data'!N1199&lt;=3),'Bảng Giá'!$B$11,IF(AND('Raw Data'!N1199&gt;3,'Raw Data'!N1199&lt;=3.5),'Bảng Giá'!$B$12,IF(AND('Raw Data'!N1199&gt;3.5,'Raw Data'!N1199&lt;=4),'Bảng Giá'!$B$13,IF(AND('Raw Data'!N1199&gt;4,'Raw Data'!N1199&lt;=4.5),'Bảng Giá'!$B$14,IF(AND('Raw Data'!N1199&gt;4.5,'Raw Data'!N1199&lt;=5),'Bảng Giá'!$B$15,IF(AND('Raw Data'!N1199&gt;5,'Raw Data'!N1199&lt;=5.5),'Bảng Giá'!$B$16,IF(AND('Raw Data'!N1199&gt;5.5,'Raw Data'!N1199&lt;=6),'Bảng Giá'!$B$17,'Bảng Giá'!$B$18)))))))))))))))</f>
        <v>Next 0.5</v>
      </c>
      <c r="Q1199" s="48">
        <f t="shared" si="111"/>
        <v>-0.93670886075949367</v>
      </c>
      <c r="R1199">
        <f t="shared" si="112"/>
        <v>2400</v>
      </c>
      <c r="S1199">
        <f t="shared" si="113"/>
        <v>-29200</v>
      </c>
    </row>
    <row r="1200" spans="1:19" x14ac:dyDescent="0.25">
      <c r="A1200" s="12">
        <v>1199</v>
      </c>
      <c r="B1200" s="12" t="s">
        <v>293</v>
      </c>
      <c r="C1200" s="18">
        <v>47219434</v>
      </c>
      <c r="D1200" s="17">
        <v>43010.81596871528</v>
      </c>
      <c r="E1200" s="23">
        <v>43011.761280555555</v>
      </c>
      <c r="F1200" s="12" t="s">
        <v>321</v>
      </c>
      <c r="G1200" s="25">
        <v>12800</v>
      </c>
      <c r="H1200" s="12" t="s">
        <v>114</v>
      </c>
      <c r="I1200" s="12" t="s">
        <v>296</v>
      </c>
      <c r="J1200" s="37">
        <f>INDEX('Bảng Giá'!$C$3:$H$18,MATCH('Raw Data'!P1200,'Bảng Giá'!$B$3:$B$18,0),MATCH('Raw Data'!M1200,'Bảng Giá'!$C$2:$H$2,0))</f>
        <v>2000</v>
      </c>
      <c r="K1200" s="12">
        <v>54100</v>
      </c>
      <c r="L1200" s="36">
        <f t="shared" si="108"/>
        <v>0.94531184027437121</v>
      </c>
      <c r="M1200" t="str">
        <f>'References data'!H1201</f>
        <v>Nội Tỉnh</v>
      </c>
      <c r="N1200" s="46">
        <f t="shared" si="109"/>
        <v>12.8</v>
      </c>
      <c r="O1200">
        <f t="shared" si="110"/>
        <v>-52100</v>
      </c>
      <c r="P1200" t="str">
        <f>IF(AND(N1200&gt;0,N1200&lt;=0.05),'Bảng Giá'!$B$3,IF(AND(N1200&lt;=0.1,N1200&gt;0.05),'Bảng Giá'!$B$4,IF(AND('Raw Data'!N1200&gt;0.1,'Raw Data'!N1200&lt;=0.25),'Bảng Giá'!$B$5,IF(AND('Raw Data'!N1200&gt;0.25,'Raw Data'!N1200&lt;=0.5),'Bảng Giá'!$B$6,IF(AND('Raw Data'!N1200&gt;0.5,'Raw Data'!N1200&lt;=1),'Bảng Giá'!$B$7,IF(AND('Raw Data'!N1200&gt;1,'Raw Data'!N1200&lt;=1.5),'Bảng Giá'!$B$8,IF(AND('Raw Data'!N1200&gt;1.5,'Raw Data'!N1200&lt;=2),'Bảng Giá'!$B$9,IF(AND('Raw Data'!N1200&gt;2,'Raw Data'!N1200&lt;=2.5),'Bảng Giá'!$B$10,IF(AND('Raw Data'!N1200&gt;2.5,'Raw Data'!N1200&lt;=3),'Bảng Giá'!$B$11,IF(AND('Raw Data'!N1200&gt;3,'Raw Data'!N1200&lt;=3.5),'Bảng Giá'!$B$12,IF(AND('Raw Data'!N1200&gt;3.5,'Raw Data'!N1200&lt;=4),'Bảng Giá'!$B$13,IF(AND('Raw Data'!N1200&gt;4,'Raw Data'!N1200&lt;=4.5),'Bảng Giá'!$B$14,IF(AND('Raw Data'!N1200&gt;4.5,'Raw Data'!N1200&lt;=5),'Bảng Giá'!$B$15,IF(AND('Raw Data'!N1200&gt;5,'Raw Data'!N1200&lt;=5.5),'Bảng Giá'!$B$16,IF(AND('Raw Data'!N1200&gt;5.5,'Raw Data'!N1200&lt;=6),'Bảng Giá'!$B$17,'Bảng Giá'!$B$18)))))))))))))))</f>
        <v>Next 0.5</v>
      </c>
      <c r="Q1200" s="48">
        <f t="shared" si="111"/>
        <v>-0.9630314232902033</v>
      </c>
      <c r="R1200">
        <f t="shared" si="112"/>
        <v>2400</v>
      </c>
      <c r="S1200">
        <f t="shared" si="113"/>
        <v>-51700</v>
      </c>
    </row>
    <row r="1201" spans="1:19" x14ac:dyDescent="0.25">
      <c r="A1201" s="12">
        <v>1200</v>
      </c>
      <c r="B1201" s="12" t="s">
        <v>293</v>
      </c>
      <c r="C1201" s="18">
        <v>77836021</v>
      </c>
      <c r="D1201" s="17">
        <v>43010.815968750001</v>
      </c>
      <c r="E1201" s="23">
        <v>43011.812848148147</v>
      </c>
      <c r="F1201" s="13" t="s">
        <v>302</v>
      </c>
      <c r="G1201" s="25">
        <v>15000</v>
      </c>
      <c r="H1201" s="12" t="s">
        <v>114</v>
      </c>
      <c r="I1201" s="12" t="s">
        <v>114</v>
      </c>
      <c r="J1201" s="37">
        <f>INDEX('Bảng Giá'!$C$3:$H$18,MATCH('Raw Data'!P1201,'Bảng Giá'!$B$3:$B$18,0),MATCH('Raw Data'!M1201,'Bảng Giá'!$C$2:$H$2,0))</f>
        <v>2000</v>
      </c>
      <c r="K1201" s="12">
        <v>63000</v>
      </c>
      <c r="L1201" s="36">
        <f t="shared" si="108"/>
        <v>0.99687939814612037</v>
      </c>
      <c r="M1201" t="str">
        <f>'References data'!H1202</f>
        <v>Nội Tỉnh</v>
      </c>
      <c r="N1201" s="46">
        <f t="shared" si="109"/>
        <v>15</v>
      </c>
      <c r="O1201">
        <f t="shared" si="110"/>
        <v>-61000</v>
      </c>
      <c r="P1201" t="str">
        <f>IF(AND(N1201&gt;0,N1201&lt;=0.05),'Bảng Giá'!$B$3,IF(AND(N1201&lt;=0.1,N1201&gt;0.05),'Bảng Giá'!$B$4,IF(AND('Raw Data'!N1201&gt;0.1,'Raw Data'!N1201&lt;=0.25),'Bảng Giá'!$B$5,IF(AND('Raw Data'!N1201&gt;0.25,'Raw Data'!N1201&lt;=0.5),'Bảng Giá'!$B$6,IF(AND('Raw Data'!N1201&gt;0.5,'Raw Data'!N1201&lt;=1),'Bảng Giá'!$B$7,IF(AND('Raw Data'!N1201&gt;1,'Raw Data'!N1201&lt;=1.5),'Bảng Giá'!$B$8,IF(AND('Raw Data'!N1201&gt;1.5,'Raw Data'!N1201&lt;=2),'Bảng Giá'!$B$9,IF(AND('Raw Data'!N1201&gt;2,'Raw Data'!N1201&lt;=2.5),'Bảng Giá'!$B$10,IF(AND('Raw Data'!N1201&gt;2.5,'Raw Data'!N1201&lt;=3),'Bảng Giá'!$B$11,IF(AND('Raw Data'!N1201&gt;3,'Raw Data'!N1201&lt;=3.5),'Bảng Giá'!$B$12,IF(AND('Raw Data'!N1201&gt;3.5,'Raw Data'!N1201&lt;=4),'Bảng Giá'!$B$13,IF(AND('Raw Data'!N1201&gt;4,'Raw Data'!N1201&lt;=4.5),'Bảng Giá'!$B$14,IF(AND('Raw Data'!N1201&gt;4.5,'Raw Data'!N1201&lt;=5),'Bảng Giá'!$B$15,IF(AND('Raw Data'!N1201&gt;5,'Raw Data'!N1201&lt;=5.5),'Bảng Giá'!$B$16,IF(AND('Raw Data'!N1201&gt;5.5,'Raw Data'!N1201&lt;=6),'Bảng Giá'!$B$17,'Bảng Giá'!$B$18)))))))))))))))</f>
        <v>Next 0.5</v>
      </c>
      <c r="Q1201" s="48">
        <f t="shared" si="111"/>
        <v>-0.96825396825396826</v>
      </c>
      <c r="R1201">
        <f t="shared" si="112"/>
        <v>2400</v>
      </c>
      <c r="S1201">
        <f t="shared" si="113"/>
        <v>-60600</v>
      </c>
    </row>
    <row r="1202" spans="1:19" x14ac:dyDescent="0.25">
      <c r="A1202" s="12">
        <v>1201</v>
      </c>
      <c r="B1202" s="12" t="s">
        <v>293</v>
      </c>
      <c r="C1202" s="18">
        <v>21746109</v>
      </c>
      <c r="D1202" s="17">
        <v>43010.816019062499</v>
      </c>
      <c r="E1202" s="23">
        <v>43011.387269710649</v>
      </c>
      <c r="F1202" s="13" t="s">
        <v>302</v>
      </c>
      <c r="G1202" s="25">
        <v>10000</v>
      </c>
      <c r="H1202" s="12" t="s">
        <v>114</v>
      </c>
      <c r="I1202" s="12" t="s">
        <v>296</v>
      </c>
      <c r="J1202" s="37">
        <f>INDEX('Bảng Giá'!$C$3:$H$18,MATCH('Raw Data'!P1202,'Bảng Giá'!$B$3:$B$18,0),MATCH('Raw Data'!M1202,'Bảng Giá'!$C$2:$H$2,0))</f>
        <v>2000</v>
      </c>
      <c r="K1202" s="12">
        <v>42800</v>
      </c>
      <c r="L1202" s="36">
        <f t="shared" si="108"/>
        <v>0.57125064815045334</v>
      </c>
      <c r="M1202" t="str">
        <f>'References data'!H1203</f>
        <v>Nội Tỉnh</v>
      </c>
      <c r="N1202" s="46">
        <f t="shared" si="109"/>
        <v>10</v>
      </c>
      <c r="O1202">
        <f t="shared" si="110"/>
        <v>-40800</v>
      </c>
      <c r="P1202" t="str">
        <f>IF(AND(N1202&gt;0,N1202&lt;=0.05),'Bảng Giá'!$B$3,IF(AND(N1202&lt;=0.1,N1202&gt;0.05),'Bảng Giá'!$B$4,IF(AND('Raw Data'!N1202&gt;0.1,'Raw Data'!N1202&lt;=0.25),'Bảng Giá'!$B$5,IF(AND('Raw Data'!N1202&gt;0.25,'Raw Data'!N1202&lt;=0.5),'Bảng Giá'!$B$6,IF(AND('Raw Data'!N1202&gt;0.5,'Raw Data'!N1202&lt;=1),'Bảng Giá'!$B$7,IF(AND('Raw Data'!N1202&gt;1,'Raw Data'!N1202&lt;=1.5),'Bảng Giá'!$B$8,IF(AND('Raw Data'!N1202&gt;1.5,'Raw Data'!N1202&lt;=2),'Bảng Giá'!$B$9,IF(AND('Raw Data'!N1202&gt;2,'Raw Data'!N1202&lt;=2.5),'Bảng Giá'!$B$10,IF(AND('Raw Data'!N1202&gt;2.5,'Raw Data'!N1202&lt;=3),'Bảng Giá'!$B$11,IF(AND('Raw Data'!N1202&gt;3,'Raw Data'!N1202&lt;=3.5),'Bảng Giá'!$B$12,IF(AND('Raw Data'!N1202&gt;3.5,'Raw Data'!N1202&lt;=4),'Bảng Giá'!$B$13,IF(AND('Raw Data'!N1202&gt;4,'Raw Data'!N1202&lt;=4.5),'Bảng Giá'!$B$14,IF(AND('Raw Data'!N1202&gt;4.5,'Raw Data'!N1202&lt;=5),'Bảng Giá'!$B$15,IF(AND('Raw Data'!N1202&gt;5,'Raw Data'!N1202&lt;=5.5),'Bảng Giá'!$B$16,IF(AND('Raw Data'!N1202&gt;5.5,'Raw Data'!N1202&lt;=6),'Bảng Giá'!$B$17,'Bảng Giá'!$B$18)))))))))))))))</f>
        <v>Next 0.5</v>
      </c>
      <c r="Q1202" s="48">
        <f t="shared" si="111"/>
        <v>-0.95327102803738317</v>
      </c>
      <c r="R1202">
        <f t="shared" si="112"/>
        <v>2400</v>
      </c>
      <c r="S1202">
        <f t="shared" si="113"/>
        <v>-40400</v>
      </c>
    </row>
    <row r="1203" spans="1:19" x14ac:dyDescent="0.25">
      <c r="A1203" s="12">
        <v>1202</v>
      </c>
      <c r="B1203" s="12" t="s">
        <v>293</v>
      </c>
      <c r="C1203" s="18" t="s">
        <v>500</v>
      </c>
      <c r="D1203" s="17">
        <v>43010.72660613426</v>
      </c>
      <c r="E1203" s="23">
        <v>43011.834001122683</v>
      </c>
      <c r="F1203" s="13" t="s">
        <v>302</v>
      </c>
      <c r="G1203" s="25">
        <v>6000</v>
      </c>
      <c r="H1203" s="12" t="s">
        <v>114</v>
      </c>
      <c r="I1203" s="12" t="s">
        <v>297</v>
      </c>
      <c r="J1203" s="37">
        <f>INDEX('Bảng Giá'!$C$3:$H$18,MATCH('Raw Data'!P1203,'Bảng Giá'!$B$3:$B$18,0),MATCH('Raw Data'!M1203,'Bảng Giá'!$C$2:$H$2,0))</f>
        <v>26500</v>
      </c>
      <c r="K1203" s="12">
        <v>26700</v>
      </c>
      <c r="L1203" s="36">
        <f t="shared" si="108"/>
        <v>1.1073949884230387</v>
      </c>
      <c r="M1203" t="str">
        <f>'References data'!H1204</f>
        <v>Nội Tỉnh</v>
      </c>
      <c r="N1203">
        <f t="shared" si="109"/>
        <v>6</v>
      </c>
      <c r="O1203">
        <f t="shared" si="110"/>
        <v>-200</v>
      </c>
      <c r="P1203" t="str">
        <f>IF(AND(N1203&gt;0,N1203&lt;=0.05),'Bảng Giá'!$B$3,IF(AND(N1203&lt;=0.1,N1203&gt;0.05),'Bảng Giá'!$B$4,IF(AND('Raw Data'!N1203&gt;0.1,'Raw Data'!N1203&lt;=0.25),'Bảng Giá'!$B$5,IF(AND('Raw Data'!N1203&gt;0.25,'Raw Data'!N1203&lt;=0.5),'Bảng Giá'!$B$6,IF(AND('Raw Data'!N1203&gt;0.5,'Raw Data'!N1203&lt;=1),'Bảng Giá'!$B$7,IF(AND('Raw Data'!N1203&gt;1,'Raw Data'!N1203&lt;=1.5),'Bảng Giá'!$B$8,IF(AND('Raw Data'!N1203&gt;1.5,'Raw Data'!N1203&lt;=2),'Bảng Giá'!$B$9,IF(AND('Raw Data'!N1203&gt;2,'Raw Data'!N1203&lt;=2.5),'Bảng Giá'!$B$10,IF(AND('Raw Data'!N1203&gt;2.5,'Raw Data'!N1203&lt;=3),'Bảng Giá'!$B$11,IF(AND('Raw Data'!N1203&gt;3,'Raw Data'!N1203&lt;=3.5),'Bảng Giá'!$B$12,IF(AND('Raw Data'!N1203&gt;3.5,'Raw Data'!N1203&lt;=4),'Bảng Giá'!$B$13,IF(AND('Raw Data'!N1203&gt;4,'Raw Data'!N1203&lt;=4.5),'Bảng Giá'!$B$14,IF(AND('Raw Data'!N1203&gt;4.5,'Raw Data'!N1203&lt;=5),'Bảng Giá'!$B$15,IF(AND('Raw Data'!N1203&gt;5,'Raw Data'!N1203&lt;=5.5),'Bảng Giá'!$B$16,IF(AND('Raw Data'!N1203&gt;5.5,'Raw Data'!N1203&lt;=6),'Bảng Giá'!$B$17,'Bảng Giá'!$B$18)))))))))))))))</f>
        <v>5.5&lt;x&lt;=6</v>
      </c>
      <c r="Q1203" s="48">
        <f t="shared" si="111"/>
        <v>-7.4906367041198503E-3</v>
      </c>
      <c r="R1203">
        <f t="shared" si="112"/>
        <v>31800</v>
      </c>
      <c r="S1203">
        <f t="shared" si="113"/>
        <v>5100</v>
      </c>
    </row>
    <row r="1204" spans="1:19" x14ac:dyDescent="0.25">
      <c r="A1204" s="12">
        <v>1203</v>
      </c>
      <c r="B1204" s="12" t="s">
        <v>293</v>
      </c>
      <c r="C1204" s="18" t="s">
        <v>501</v>
      </c>
      <c r="D1204" s="17">
        <v>43010.709041817128</v>
      </c>
      <c r="E1204" s="23">
        <v>43011.68662202546</v>
      </c>
      <c r="F1204" s="13" t="s">
        <v>302</v>
      </c>
      <c r="G1204" s="25">
        <v>200</v>
      </c>
      <c r="H1204" s="12" t="s">
        <v>114</v>
      </c>
      <c r="I1204" s="12" t="s">
        <v>294</v>
      </c>
      <c r="J1204" s="37">
        <f>INDEX('Bảng Giá'!$C$3:$H$18,MATCH('Raw Data'!P1204,'Bảng Giá'!$B$3:$B$18,0),MATCH('Raw Data'!M1204,'Bảng Giá'!$C$2:$H$2,0))</f>
        <v>13000</v>
      </c>
      <c r="K1204" s="12">
        <v>13100</v>
      </c>
      <c r="L1204" s="36">
        <f t="shared" si="108"/>
        <v>0.97758020833134651</v>
      </c>
      <c r="M1204" t="str">
        <f>'References data'!H1205</f>
        <v>Nội Tỉnh</v>
      </c>
      <c r="N1204">
        <f t="shared" si="109"/>
        <v>0.2</v>
      </c>
      <c r="O1204">
        <f t="shared" si="110"/>
        <v>-100</v>
      </c>
      <c r="P1204" t="str">
        <f>IF(AND(N1204&gt;0,N1204&lt;=0.05),'Bảng Giá'!$B$3,IF(AND(N1204&lt;=0.1,N1204&gt;0.05),'Bảng Giá'!$B$4,IF(AND('Raw Data'!N1204&gt;0.1,'Raw Data'!N1204&lt;=0.25),'Bảng Giá'!$B$5,IF(AND('Raw Data'!N1204&gt;0.25,'Raw Data'!N1204&lt;=0.5),'Bảng Giá'!$B$6,IF(AND('Raw Data'!N1204&gt;0.5,'Raw Data'!N1204&lt;=1),'Bảng Giá'!$B$7,IF(AND('Raw Data'!N1204&gt;1,'Raw Data'!N1204&lt;=1.5),'Bảng Giá'!$B$8,IF(AND('Raw Data'!N1204&gt;1.5,'Raw Data'!N1204&lt;=2),'Bảng Giá'!$B$9,IF(AND('Raw Data'!N1204&gt;2,'Raw Data'!N1204&lt;=2.5),'Bảng Giá'!$B$10,IF(AND('Raw Data'!N1204&gt;2.5,'Raw Data'!N1204&lt;=3),'Bảng Giá'!$B$11,IF(AND('Raw Data'!N1204&gt;3,'Raw Data'!N1204&lt;=3.5),'Bảng Giá'!$B$12,IF(AND('Raw Data'!N1204&gt;3.5,'Raw Data'!N1204&lt;=4),'Bảng Giá'!$B$13,IF(AND('Raw Data'!N1204&gt;4,'Raw Data'!N1204&lt;=4.5),'Bảng Giá'!$B$14,IF(AND('Raw Data'!N1204&gt;4.5,'Raw Data'!N1204&lt;=5),'Bảng Giá'!$B$15,IF(AND('Raw Data'!N1204&gt;5,'Raw Data'!N1204&lt;=5.5),'Bảng Giá'!$B$16,IF(AND('Raw Data'!N1204&gt;5.5,'Raw Data'!N1204&lt;=6),'Bảng Giá'!$B$17,'Bảng Giá'!$B$18)))))))))))))))</f>
        <v>0.1&lt;x&lt;=0.25</v>
      </c>
      <c r="Q1204" s="48">
        <f t="shared" si="111"/>
        <v>-7.6335877862595417E-3</v>
      </c>
      <c r="R1204">
        <f t="shared" si="112"/>
        <v>15600</v>
      </c>
      <c r="S1204">
        <f t="shared" si="113"/>
        <v>2500</v>
      </c>
    </row>
    <row r="1205" spans="1:19" x14ac:dyDescent="0.25">
      <c r="A1205" s="12">
        <v>1204</v>
      </c>
      <c r="B1205" s="12" t="s">
        <v>293</v>
      </c>
      <c r="C1205" s="18">
        <v>31677136911707</v>
      </c>
      <c r="D1205" s="17">
        <v>43010.918775729166</v>
      </c>
      <c r="E1205" s="23">
        <v>43011.454709259262</v>
      </c>
      <c r="F1205" s="13" t="s">
        <v>302</v>
      </c>
      <c r="G1205" s="25">
        <v>670</v>
      </c>
      <c r="H1205" s="12" t="s">
        <v>114</v>
      </c>
      <c r="I1205" s="12" t="s">
        <v>77</v>
      </c>
      <c r="J1205" s="37">
        <f>INDEX('Bảng Giá'!$C$3:$H$18,MATCH('Raw Data'!P1205,'Bảng Giá'!$B$3:$B$18,0),MATCH('Raw Data'!M1205,'Bảng Giá'!$C$2:$H$2,0))</f>
        <v>14000</v>
      </c>
      <c r="K1205" s="12">
        <v>14100</v>
      </c>
      <c r="L1205" s="36">
        <f t="shared" si="108"/>
        <v>0.53593353009637212</v>
      </c>
      <c r="M1205" t="str">
        <f>'References data'!H1206</f>
        <v>Nội Tỉnh</v>
      </c>
      <c r="N1205">
        <f t="shared" si="109"/>
        <v>0.67</v>
      </c>
      <c r="O1205">
        <f t="shared" si="110"/>
        <v>-100</v>
      </c>
      <c r="P1205" t="str">
        <f>IF(AND(N1205&gt;0,N1205&lt;=0.05),'Bảng Giá'!$B$3,IF(AND(N1205&lt;=0.1,N1205&gt;0.05),'Bảng Giá'!$B$4,IF(AND('Raw Data'!N1205&gt;0.1,'Raw Data'!N1205&lt;=0.25),'Bảng Giá'!$B$5,IF(AND('Raw Data'!N1205&gt;0.25,'Raw Data'!N1205&lt;=0.5),'Bảng Giá'!$B$6,IF(AND('Raw Data'!N1205&gt;0.5,'Raw Data'!N1205&lt;=1),'Bảng Giá'!$B$7,IF(AND('Raw Data'!N1205&gt;1,'Raw Data'!N1205&lt;=1.5),'Bảng Giá'!$B$8,IF(AND('Raw Data'!N1205&gt;1.5,'Raw Data'!N1205&lt;=2),'Bảng Giá'!$B$9,IF(AND('Raw Data'!N1205&gt;2,'Raw Data'!N1205&lt;=2.5),'Bảng Giá'!$B$10,IF(AND('Raw Data'!N1205&gt;2.5,'Raw Data'!N1205&lt;=3),'Bảng Giá'!$B$11,IF(AND('Raw Data'!N1205&gt;3,'Raw Data'!N1205&lt;=3.5),'Bảng Giá'!$B$12,IF(AND('Raw Data'!N1205&gt;3.5,'Raw Data'!N1205&lt;=4),'Bảng Giá'!$B$13,IF(AND('Raw Data'!N1205&gt;4,'Raw Data'!N1205&lt;=4.5),'Bảng Giá'!$B$14,IF(AND('Raw Data'!N1205&gt;4.5,'Raw Data'!N1205&lt;=5),'Bảng Giá'!$B$15,IF(AND('Raw Data'!N1205&gt;5,'Raw Data'!N1205&lt;=5.5),'Bảng Giá'!$B$16,IF(AND('Raw Data'!N1205&gt;5.5,'Raw Data'!N1205&lt;=6),'Bảng Giá'!$B$17,'Bảng Giá'!$B$18)))))))))))))))</f>
        <v>0.5&lt;x&lt;=1</v>
      </c>
      <c r="Q1205" s="48">
        <f t="shared" si="111"/>
        <v>-7.0921985815602835E-3</v>
      </c>
      <c r="R1205">
        <f t="shared" si="112"/>
        <v>16800</v>
      </c>
      <c r="S1205">
        <f t="shared" si="113"/>
        <v>2700</v>
      </c>
    </row>
    <row r="1206" spans="1:19" x14ac:dyDescent="0.25">
      <c r="A1206" s="12">
        <v>1205</v>
      </c>
      <c r="B1206" s="12" t="s">
        <v>293</v>
      </c>
      <c r="C1206" s="18">
        <v>31677136898710</v>
      </c>
      <c r="D1206" s="17">
        <v>43009.670528935188</v>
      </c>
      <c r="E1206" s="23">
        <v>43010.41581111111</v>
      </c>
      <c r="F1206" s="13" t="s">
        <v>302</v>
      </c>
      <c r="G1206" s="25">
        <v>200</v>
      </c>
      <c r="H1206" s="12" t="s">
        <v>114</v>
      </c>
      <c r="I1206" s="12" t="s">
        <v>77</v>
      </c>
      <c r="J1206" s="37">
        <f>INDEX('Bảng Giá'!$C$3:$H$18,MATCH('Raw Data'!P1206,'Bảng Giá'!$B$3:$B$18,0),MATCH('Raw Data'!M1206,'Bảng Giá'!$C$2:$H$2,0))</f>
        <v>13000</v>
      </c>
      <c r="K1206" s="12">
        <v>13100</v>
      </c>
      <c r="L1206" s="36">
        <f t="shared" si="108"/>
        <v>0.74528217592160217</v>
      </c>
      <c r="M1206" t="str">
        <f>'References data'!H1207</f>
        <v>Nội Tỉnh</v>
      </c>
      <c r="N1206">
        <f t="shared" si="109"/>
        <v>0.2</v>
      </c>
      <c r="O1206">
        <f t="shared" si="110"/>
        <v>-100</v>
      </c>
      <c r="P1206" t="str">
        <f>IF(AND(N1206&gt;0,N1206&lt;=0.05),'Bảng Giá'!$B$3,IF(AND(N1206&lt;=0.1,N1206&gt;0.05),'Bảng Giá'!$B$4,IF(AND('Raw Data'!N1206&gt;0.1,'Raw Data'!N1206&lt;=0.25),'Bảng Giá'!$B$5,IF(AND('Raw Data'!N1206&gt;0.25,'Raw Data'!N1206&lt;=0.5),'Bảng Giá'!$B$6,IF(AND('Raw Data'!N1206&gt;0.5,'Raw Data'!N1206&lt;=1),'Bảng Giá'!$B$7,IF(AND('Raw Data'!N1206&gt;1,'Raw Data'!N1206&lt;=1.5),'Bảng Giá'!$B$8,IF(AND('Raw Data'!N1206&gt;1.5,'Raw Data'!N1206&lt;=2),'Bảng Giá'!$B$9,IF(AND('Raw Data'!N1206&gt;2,'Raw Data'!N1206&lt;=2.5),'Bảng Giá'!$B$10,IF(AND('Raw Data'!N1206&gt;2.5,'Raw Data'!N1206&lt;=3),'Bảng Giá'!$B$11,IF(AND('Raw Data'!N1206&gt;3,'Raw Data'!N1206&lt;=3.5),'Bảng Giá'!$B$12,IF(AND('Raw Data'!N1206&gt;3.5,'Raw Data'!N1206&lt;=4),'Bảng Giá'!$B$13,IF(AND('Raw Data'!N1206&gt;4,'Raw Data'!N1206&lt;=4.5),'Bảng Giá'!$B$14,IF(AND('Raw Data'!N1206&gt;4.5,'Raw Data'!N1206&lt;=5),'Bảng Giá'!$B$15,IF(AND('Raw Data'!N1206&gt;5,'Raw Data'!N1206&lt;=5.5),'Bảng Giá'!$B$16,IF(AND('Raw Data'!N1206&gt;5.5,'Raw Data'!N1206&lt;=6),'Bảng Giá'!$B$17,'Bảng Giá'!$B$18)))))))))))))))</f>
        <v>0.1&lt;x&lt;=0.25</v>
      </c>
      <c r="Q1206" s="48">
        <f t="shared" si="111"/>
        <v>-7.6335877862595417E-3</v>
      </c>
      <c r="R1206">
        <f t="shared" si="112"/>
        <v>15600</v>
      </c>
      <c r="S1206">
        <f t="shared" si="113"/>
        <v>2500</v>
      </c>
    </row>
    <row r="1207" spans="1:19" x14ac:dyDescent="0.25">
      <c r="A1207" s="12">
        <v>1206</v>
      </c>
      <c r="B1207" s="12" t="s">
        <v>293</v>
      </c>
      <c r="C1207" s="18">
        <v>16023963</v>
      </c>
      <c r="D1207" s="17">
        <v>43009.709694907404</v>
      </c>
      <c r="E1207" s="23">
        <v>43010.815233912035</v>
      </c>
      <c r="F1207" s="13" t="s">
        <v>302</v>
      </c>
      <c r="G1207" s="25">
        <v>300</v>
      </c>
      <c r="H1207" s="12" t="s">
        <v>114</v>
      </c>
      <c r="I1207" s="12" t="s">
        <v>295</v>
      </c>
      <c r="J1207" s="37">
        <f>INDEX('Bảng Giá'!$C$3:$H$18,MATCH('Raw Data'!P1207,'Bảng Giá'!$B$3:$B$18,0),MATCH('Raw Data'!M1207,'Bảng Giá'!$C$2:$H$2,0))</f>
        <v>13000</v>
      </c>
      <c r="K1207" s="12">
        <v>13100</v>
      </c>
      <c r="L1207" s="36">
        <f t="shared" si="108"/>
        <v>1.1055390046312823</v>
      </c>
      <c r="M1207" t="str">
        <f>'References data'!H1208</f>
        <v>Nội Tỉnh</v>
      </c>
      <c r="N1207">
        <f t="shared" si="109"/>
        <v>0.3</v>
      </c>
      <c r="O1207">
        <f t="shared" si="110"/>
        <v>-100</v>
      </c>
      <c r="P1207" t="str">
        <f>IF(AND(N1207&gt;0,N1207&lt;=0.05),'Bảng Giá'!$B$3,IF(AND(N1207&lt;=0.1,N1207&gt;0.05),'Bảng Giá'!$B$4,IF(AND('Raw Data'!N1207&gt;0.1,'Raw Data'!N1207&lt;=0.25),'Bảng Giá'!$B$5,IF(AND('Raw Data'!N1207&gt;0.25,'Raw Data'!N1207&lt;=0.5),'Bảng Giá'!$B$6,IF(AND('Raw Data'!N1207&gt;0.5,'Raw Data'!N1207&lt;=1),'Bảng Giá'!$B$7,IF(AND('Raw Data'!N1207&gt;1,'Raw Data'!N1207&lt;=1.5),'Bảng Giá'!$B$8,IF(AND('Raw Data'!N1207&gt;1.5,'Raw Data'!N1207&lt;=2),'Bảng Giá'!$B$9,IF(AND('Raw Data'!N1207&gt;2,'Raw Data'!N1207&lt;=2.5),'Bảng Giá'!$B$10,IF(AND('Raw Data'!N1207&gt;2.5,'Raw Data'!N1207&lt;=3),'Bảng Giá'!$B$11,IF(AND('Raw Data'!N1207&gt;3,'Raw Data'!N1207&lt;=3.5),'Bảng Giá'!$B$12,IF(AND('Raw Data'!N1207&gt;3.5,'Raw Data'!N1207&lt;=4),'Bảng Giá'!$B$13,IF(AND('Raw Data'!N1207&gt;4,'Raw Data'!N1207&lt;=4.5),'Bảng Giá'!$B$14,IF(AND('Raw Data'!N1207&gt;4.5,'Raw Data'!N1207&lt;=5),'Bảng Giá'!$B$15,IF(AND('Raw Data'!N1207&gt;5,'Raw Data'!N1207&lt;=5.5),'Bảng Giá'!$B$16,IF(AND('Raw Data'!N1207&gt;5.5,'Raw Data'!N1207&lt;=6),'Bảng Giá'!$B$17,'Bảng Giá'!$B$18)))))))))))))))</f>
        <v>0.25&lt;x&lt;=0.5</v>
      </c>
      <c r="Q1207" s="48">
        <f t="shared" si="111"/>
        <v>-7.6335877862595417E-3</v>
      </c>
      <c r="R1207">
        <f t="shared" si="112"/>
        <v>15600</v>
      </c>
      <c r="S1207">
        <f t="shared" si="113"/>
        <v>2500</v>
      </c>
    </row>
    <row r="1208" spans="1:19" x14ac:dyDescent="0.25">
      <c r="A1208" s="12">
        <v>1207</v>
      </c>
      <c r="B1208" s="12" t="s">
        <v>293</v>
      </c>
      <c r="C1208" s="18">
        <v>11655015</v>
      </c>
      <c r="D1208" s="17">
        <v>43009.743721956016</v>
      </c>
      <c r="E1208" s="23">
        <v>43010.881559687499</v>
      </c>
      <c r="F1208" s="13" t="s">
        <v>302</v>
      </c>
      <c r="G1208" s="25">
        <v>1500</v>
      </c>
      <c r="H1208" s="12" t="s">
        <v>114</v>
      </c>
      <c r="I1208" s="12" t="s">
        <v>94</v>
      </c>
      <c r="J1208" s="37">
        <f>INDEX('Bảng Giá'!$C$3:$H$18,MATCH('Raw Data'!P1208,'Bảng Giá'!$B$3:$B$18,0),MATCH('Raw Data'!M1208,'Bảng Giá'!$C$2:$H$2,0))</f>
        <v>14500</v>
      </c>
      <c r="K1208" s="12">
        <v>16200</v>
      </c>
      <c r="L1208" s="36">
        <f t="shared" si="108"/>
        <v>1.1378377314831596</v>
      </c>
      <c r="M1208" t="str">
        <f>'References data'!H1209</f>
        <v>Nội Tỉnh</v>
      </c>
      <c r="N1208">
        <f t="shared" si="109"/>
        <v>1.5</v>
      </c>
      <c r="O1208">
        <f t="shared" si="110"/>
        <v>-1700</v>
      </c>
      <c r="P1208" t="str">
        <f>IF(AND(N1208&gt;0,N1208&lt;=0.05),'Bảng Giá'!$B$3,IF(AND(N1208&lt;=0.1,N1208&gt;0.05),'Bảng Giá'!$B$4,IF(AND('Raw Data'!N1208&gt;0.1,'Raw Data'!N1208&lt;=0.25),'Bảng Giá'!$B$5,IF(AND('Raw Data'!N1208&gt;0.25,'Raw Data'!N1208&lt;=0.5),'Bảng Giá'!$B$6,IF(AND('Raw Data'!N1208&gt;0.5,'Raw Data'!N1208&lt;=1),'Bảng Giá'!$B$7,IF(AND('Raw Data'!N1208&gt;1,'Raw Data'!N1208&lt;=1.5),'Bảng Giá'!$B$8,IF(AND('Raw Data'!N1208&gt;1.5,'Raw Data'!N1208&lt;=2),'Bảng Giá'!$B$9,IF(AND('Raw Data'!N1208&gt;2,'Raw Data'!N1208&lt;=2.5),'Bảng Giá'!$B$10,IF(AND('Raw Data'!N1208&gt;2.5,'Raw Data'!N1208&lt;=3),'Bảng Giá'!$B$11,IF(AND('Raw Data'!N1208&gt;3,'Raw Data'!N1208&lt;=3.5),'Bảng Giá'!$B$12,IF(AND('Raw Data'!N1208&gt;3.5,'Raw Data'!N1208&lt;=4),'Bảng Giá'!$B$13,IF(AND('Raw Data'!N1208&gt;4,'Raw Data'!N1208&lt;=4.5),'Bảng Giá'!$B$14,IF(AND('Raw Data'!N1208&gt;4.5,'Raw Data'!N1208&lt;=5),'Bảng Giá'!$B$15,IF(AND('Raw Data'!N1208&gt;5,'Raw Data'!N1208&lt;=5.5),'Bảng Giá'!$B$16,IF(AND('Raw Data'!N1208&gt;5.5,'Raw Data'!N1208&lt;=6),'Bảng Giá'!$B$17,'Bảng Giá'!$B$18)))))))))))))))</f>
        <v>1&lt;x&lt;=1.5</v>
      </c>
      <c r="Q1208" s="48">
        <f t="shared" si="111"/>
        <v>-0.10493827160493827</v>
      </c>
      <c r="R1208">
        <f t="shared" si="112"/>
        <v>17400</v>
      </c>
      <c r="S1208">
        <f t="shared" si="113"/>
        <v>1200</v>
      </c>
    </row>
    <row r="1209" spans="1:19" x14ac:dyDescent="0.25">
      <c r="A1209" s="12">
        <v>1208</v>
      </c>
      <c r="B1209" s="12" t="s">
        <v>293</v>
      </c>
      <c r="C1209" s="18">
        <v>52377174</v>
      </c>
      <c r="D1209" s="17">
        <v>43009.743714155091</v>
      </c>
      <c r="E1209" s="23">
        <v>43010.521580011577</v>
      </c>
      <c r="F1209" s="13" t="s">
        <v>302</v>
      </c>
      <c r="G1209" s="25">
        <v>1710</v>
      </c>
      <c r="H1209" s="12" t="s">
        <v>114</v>
      </c>
      <c r="I1209" s="12" t="s">
        <v>114</v>
      </c>
      <c r="J1209" s="37">
        <f>INDEX('Bảng Giá'!$C$3:$H$18,MATCH('Raw Data'!P1209,'Bảng Giá'!$B$3:$B$18,0),MATCH('Raw Data'!M1209,'Bảng Giá'!$C$2:$H$2,0))</f>
        <v>16000</v>
      </c>
      <c r="K1209" s="12">
        <v>16200</v>
      </c>
      <c r="L1209" s="36">
        <f t="shared" si="108"/>
        <v>0.77786585648573237</v>
      </c>
      <c r="M1209" t="str">
        <f>'References data'!H1210</f>
        <v>Nội Tỉnh</v>
      </c>
      <c r="N1209">
        <f t="shared" si="109"/>
        <v>1.71</v>
      </c>
      <c r="O1209">
        <f t="shared" si="110"/>
        <v>-200</v>
      </c>
      <c r="P1209" t="str">
        <f>IF(AND(N1209&gt;0,N1209&lt;=0.05),'Bảng Giá'!$B$3,IF(AND(N1209&lt;=0.1,N1209&gt;0.05),'Bảng Giá'!$B$4,IF(AND('Raw Data'!N1209&gt;0.1,'Raw Data'!N1209&lt;=0.25),'Bảng Giá'!$B$5,IF(AND('Raw Data'!N1209&gt;0.25,'Raw Data'!N1209&lt;=0.5),'Bảng Giá'!$B$6,IF(AND('Raw Data'!N1209&gt;0.5,'Raw Data'!N1209&lt;=1),'Bảng Giá'!$B$7,IF(AND('Raw Data'!N1209&gt;1,'Raw Data'!N1209&lt;=1.5),'Bảng Giá'!$B$8,IF(AND('Raw Data'!N1209&gt;1.5,'Raw Data'!N1209&lt;=2),'Bảng Giá'!$B$9,IF(AND('Raw Data'!N1209&gt;2,'Raw Data'!N1209&lt;=2.5),'Bảng Giá'!$B$10,IF(AND('Raw Data'!N1209&gt;2.5,'Raw Data'!N1209&lt;=3),'Bảng Giá'!$B$11,IF(AND('Raw Data'!N1209&gt;3,'Raw Data'!N1209&lt;=3.5),'Bảng Giá'!$B$12,IF(AND('Raw Data'!N1209&gt;3.5,'Raw Data'!N1209&lt;=4),'Bảng Giá'!$B$13,IF(AND('Raw Data'!N1209&gt;4,'Raw Data'!N1209&lt;=4.5),'Bảng Giá'!$B$14,IF(AND('Raw Data'!N1209&gt;4.5,'Raw Data'!N1209&lt;=5),'Bảng Giá'!$B$15,IF(AND('Raw Data'!N1209&gt;5,'Raw Data'!N1209&lt;=5.5),'Bảng Giá'!$B$16,IF(AND('Raw Data'!N1209&gt;5.5,'Raw Data'!N1209&lt;=6),'Bảng Giá'!$B$17,'Bảng Giá'!$B$18)))))))))))))))</f>
        <v>1.5&lt;x&lt;=2</v>
      </c>
      <c r="Q1209" s="48">
        <f t="shared" si="111"/>
        <v>-1.2345679012345678E-2</v>
      </c>
      <c r="R1209">
        <f t="shared" si="112"/>
        <v>19200</v>
      </c>
      <c r="S1209">
        <f t="shared" si="113"/>
        <v>3000</v>
      </c>
    </row>
    <row r="1210" spans="1:19" x14ac:dyDescent="0.25">
      <c r="A1210" s="12">
        <v>1209</v>
      </c>
      <c r="B1210" s="12" t="s">
        <v>293</v>
      </c>
      <c r="C1210" s="18">
        <v>77442697</v>
      </c>
      <c r="D1210" s="17">
        <v>43009.742120219904</v>
      </c>
      <c r="E1210" s="23">
        <v>43011.608155208334</v>
      </c>
      <c r="F1210" s="13" t="s">
        <v>302</v>
      </c>
      <c r="G1210" s="25">
        <v>300</v>
      </c>
      <c r="H1210" s="12" t="s">
        <v>114</v>
      </c>
      <c r="I1210" s="12" t="s">
        <v>294</v>
      </c>
      <c r="J1210" s="37">
        <f>INDEX('Bảng Giá'!$C$3:$H$18,MATCH('Raw Data'!P1210,'Bảng Giá'!$B$3:$B$18,0),MATCH('Raw Data'!M1210,'Bảng Giá'!$C$2:$H$2,0))</f>
        <v>13000</v>
      </c>
      <c r="K1210" s="12">
        <v>13100</v>
      </c>
      <c r="L1210" s="36">
        <f t="shared" si="108"/>
        <v>1.8660349884303287</v>
      </c>
      <c r="M1210" t="str">
        <f>'References data'!H1211</f>
        <v>Nội Tỉnh</v>
      </c>
      <c r="N1210">
        <f t="shared" si="109"/>
        <v>0.3</v>
      </c>
      <c r="O1210">
        <f t="shared" si="110"/>
        <v>-100</v>
      </c>
      <c r="P1210" t="str">
        <f>IF(AND(N1210&gt;0,N1210&lt;=0.05),'Bảng Giá'!$B$3,IF(AND(N1210&lt;=0.1,N1210&gt;0.05),'Bảng Giá'!$B$4,IF(AND('Raw Data'!N1210&gt;0.1,'Raw Data'!N1210&lt;=0.25),'Bảng Giá'!$B$5,IF(AND('Raw Data'!N1210&gt;0.25,'Raw Data'!N1210&lt;=0.5),'Bảng Giá'!$B$6,IF(AND('Raw Data'!N1210&gt;0.5,'Raw Data'!N1210&lt;=1),'Bảng Giá'!$B$7,IF(AND('Raw Data'!N1210&gt;1,'Raw Data'!N1210&lt;=1.5),'Bảng Giá'!$B$8,IF(AND('Raw Data'!N1210&gt;1.5,'Raw Data'!N1210&lt;=2),'Bảng Giá'!$B$9,IF(AND('Raw Data'!N1210&gt;2,'Raw Data'!N1210&lt;=2.5),'Bảng Giá'!$B$10,IF(AND('Raw Data'!N1210&gt;2.5,'Raw Data'!N1210&lt;=3),'Bảng Giá'!$B$11,IF(AND('Raw Data'!N1210&gt;3,'Raw Data'!N1210&lt;=3.5),'Bảng Giá'!$B$12,IF(AND('Raw Data'!N1210&gt;3.5,'Raw Data'!N1210&lt;=4),'Bảng Giá'!$B$13,IF(AND('Raw Data'!N1210&gt;4,'Raw Data'!N1210&lt;=4.5),'Bảng Giá'!$B$14,IF(AND('Raw Data'!N1210&gt;4.5,'Raw Data'!N1210&lt;=5),'Bảng Giá'!$B$15,IF(AND('Raw Data'!N1210&gt;5,'Raw Data'!N1210&lt;=5.5),'Bảng Giá'!$B$16,IF(AND('Raw Data'!N1210&gt;5.5,'Raw Data'!N1210&lt;=6),'Bảng Giá'!$B$17,'Bảng Giá'!$B$18)))))))))))))))</f>
        <v>0.25&lt;x&lt;=0.5</v>
      </c>
      <c r="Q1210" s="48">
        <f t="shared" si="111"/>
        <v>-7.6335877862595417E-3</v>
      </c>
      <c r="R1210">
        <f t="shared" si="112"/>
        <v>15600</v>
      </c>
      <c r="S1210">
        <f t="shared" si="113"/>
        <v>2500</v>
      </c>
    </row>
    <row r="1211" spans="1:19" x14ac:dyDescent="0.25">
      <c r="A1211" s="12">
        <v>1210</v>
      </c>
      <c r="B1211" s="12" t="s">
        <v>293</v>
      </c>
      <c r="C1211" s="18">
        <v>31677136904917</v>
      </c>
      <c r="D1211" s="17">
        <v>43010.815904976851</v>
      </c>
      <c r="E1211" s="23">
        <v>43012.58950008102</v>
      </c>
      <c r="F1211" s="13" t="s">
        <v>302</v>
      </c>
      <c r="G1211" s="25">
        <v>400</v>
      </c>
      <c r="H1211" s="12" t="s">
        <v>114</v>
      </c>
      <c r="I1211" s="12" t="s">
        <v>124</v>
      </c>
      <c r="J1211" s="37">
        <f>INDEX('Bảng Giá'!$C$3:$H$18,MATCH('Raw Data'!P1211,'Bảng Giá'!$B$3:$B$18,0),MATCH('Raw Data'!M1211,'Bảng Giá'!$C$2:$H$2,0))</f>
        <v>13000</v>
      </c>
      <c r="K1211" s="12">
        <v>13100</v>
      </c>
      <c r="L1211" s="36">
        <f t="shared" si="108"/>
        <v>1.7735951041686349</v>
      </c>
      <c r="M1211" t="str">
        <f>'References data'!H1212</f>
        <v>Nội Tỉnh</v>
      </c>
      <c r="N1211">
        <f t="shared" si="109"/>
        <v>0.4</v>
      </c>
      <c r="O1211">
        <f t="shared" si="110"/>
        <v>-100</v>
      </c>
      <c r="P1211" t="str">
        <f>IF(AND(N1211&gt;0,N1211&lt;=0.05),'Bảng Giá'!$B$3,IF(AND(N1211&lt;=0.1,N1211&gt;0.05),'Bảng Giá'!$B$4,IF(AND('Raw Data'!N1211&gt;0.1,'Raw Data'!N1211&lt;=0.25),'Bảng Giá'!$B$5,IF(AND('Raw Data'!N1211&gt;0.25,'Raw Data'!N1211&lt;=0.5),'Bảng Giá'!$B$6,IF(AND('Raw Data'!N1211&gt;0.5,'Raw Data'!N1211&lt;=1),'Bảng Giá'!$B$7,IF(AND('Raw Data'!N1211&gt;1,'Raw Data'!N1211&lt;=1.5),'Bảng Giá'!$B$8,IF(AND('Raw Data'!N1211&gt;1.5,'Raw Data'!N1211&lt;=2),'Bảng Giá'!$B$9,IF(AND('Raw Data'!N1211&gt;2,'Raw Data'!N1211&lt;=2.5),'Bảng Giá'!$B$10,IF(AND('Raw Data'!N1211&gt;2.5,'Raw Data'!N1211&lt;=3),'Bảng Giá'!$B$11,IF(AND('Raw Data'!N1211&gt;3,'Raw Data'!N1211&lt;=3.5),'Bảng Giá'!$B$12,IF(AND('Raw Data'!N1211&gt;3.5,'Raw Data'!N1211&lt;=4),'Bảng Giá'!$B$13,IF(AND('Raw Data'!N1211&gt;4,'Raw Data'!N1211&lt;=4.5),'Bảng Giá'!$B$14,IF(AND('Raw Data'!N1211&gt;4.5,'Raw Data'!N1211&lt;=5),'Bảng Giá'!$B$15,IF(AND('Raw Data'!N1211&gt;5,'Raw Data'!N1211&lt;=5.5),'Bảng Giá'!$B$16,IF(AND('Raw Data'!N1211&gt;5.5,'Raw Data'!N1211&lt;=6),'Bảng Giá'!$B$17,'Bảng Giá'!$B$18)))))))))))))))</f>
        <v>0.25&lt;x&lt;=0.5</v>
      </c>
      <c r="Q1211" s="48">
        <f t="shared" si="111"/>
        <v>-7.6335877862595417E-3</v>
      </c>
      <c r="R1211">
        <f t="shared" si="112"/>
        <v>15600</v>
      </c>
      <c r="S1211">
        <f t="shared" si="113"/>
        <v>2500</v>
      </c>
    </row>
    <row r="1212" spans="1:19" x14ac:dyDescent="0.25">
      <c r="A1212" s="12">
        <v>1211</v>
      </c>
      <c r="B1212" s="12" t="s">
        <v>293</v>
      </c>
      <c r="C1212" s="18">
        <v>67727377</v>
      </c>
      <c r="D1212" s="17">
        <v>43010.815975613426</v>
      </c>
      <c r="E1212" s="23">
        <v>43011.566495636573</v>
      </c>
      <c r="F1212" s="13" t="s">
        <v>302</v>
      </c>
      <c r="G1212" s="25">
        <v>28800</v>
      </c>
      <c r="H1212" s="12" t="s">
        <v>114</v>
      </c>
      <c r="I1212" s="12" t="s">
        <v>114</v>
      </c>
      <c r="J1212" s="37">
        <f>INDEX('Bảng Giá'!$C$3:$H$18,MATCH('Raw Data'!P1212,'Bảng Giá'!$B$3:$B$18,0),MATCH('Raw Data'!M1212,'Bảng Giá'!$C$2:$H$2,0))</f>
        <v>2000</v>
      </c>
      <c r="K1212" s="12">
        <v>118600</v>
      </c>
      <c r="L1212" s="36">
        <f t="shared" si="108"/>
        <v>0.75052002314623678</v>
      </c>
      <c r="M1212" t="str">
        <f>'References data'!H1213</f>
        <v>Nội Tỉnh</v>
      </c>
      <c r="N1212" s="46">
        <f t="shared" si="109"/>
        <v>28.8</v>
      </c>
      <c r="O1212">
        <f t="shared" si="110"/>
        <v>-116600</v>
      </c>
      <c r="P1212" t="str">
        <f>IF(AND(N1212&gt;0,N1212&lt;=0.05),'Bảng Giá'!$B$3,IF(AND(N1212&lt;=0.1,N1212&gt;0.05),'Bảng Giá'!$B$4,IF(AND('Raw Data'!N1212&gt;0.1,'Raw Data'!N1212&lt;=0.25),'Bảng Giá'!$B$5,IF(AND('Raw Data'!N1212&gt;0.25,'Raw Data'!N1212&lt;=0.5),'Bảng Giá'!$B$6,IF(AND('Raw Data'!N1212&gt;0.5,'Raw Data'!N1212&lt;=1),'Bảng Giá'!$B$7,IF(AND('Raw Data'!N1212&gt;1,'Raw Data'!N1212&lt;=1.5),'Bảng Giá'!$B$8,IF(AND('Raw Data'!N1212&gt;1.5,'Raw Data'!N1212&lt;=2),'Bảng Giá'!$B$9,IF(AND('Raw Data'!N1212&gt;2,'Raw Data'!N1212&lt;=2.5),'Bảng Giá'!$B$10,IF(AND('Raw Data'!N1212&gt;2.5,'Raw Data'!N1212&lt;=3),'Bảng Giá'!$B$11,IF(AND('Raw Data'!N1212&gt;3,'Raw Data'!N1212&lt;=3.5),'Bảng Giá'!$B$12,IF(AND('Raw Data'!N1212&gt;3.5,'Raw Data'!N1212&lt;=4),'Bảng Giá'!$B$13,IF(AND('Raw Data'!N1212&gt;4,'Raw Data'!N1212&lt;=4.5),'Bảng Giá'!$B$14,IF(AND('Raw Data'!N1212&gt;4.5,'Raw Data'!N1212&lt;=5),'Bảng Giá'!$B$15,IF(AND('Raw Data'!N1212&gt;5,'Raw Data'!N1212&lt;=5.5),'Bảng Giá'!$B$16,IF(AND('Raw Data'!N1212&gt;5.5,'Raw Data'!N1212&lt;=6),'Bảng Giá'!$B$17,'Bảng Giá'!$B$18)))))))))))))))</f>
        <v>Next 0.5</v>
      </c>
      <c r="Q1212" s="48">
        <f t="shared" si="111"/>
        <v>-0.98313659359190553</v>
      </c>
      <c r="R1212">
        <f t="shared" si="112"/>
        <v>2400</v>
      </c>
      <c r="S1212">
        <f t="shared" si="113"/>
        <v>-116200</v>
      </c>
    </row>
    <row r="1213" spans="1:19" x14ac:dyDescent="0.25">
      <c r="A1213" s="12">
        <v>1212</v>
      </c>
      <c r="B1213" s="12" t="s">
        <v>293</v>
      </c>
      <c r="C1213" s="18">
        <v>31677136905397</v>
      </c>
      <c r="D1213" s="17">
        <v>43010.806704016206</v>
      </c>
      <c r="E1213" s="23">
        <v>43011.505026157407</v>
      </c>
      <c r="F1213" s="13" t="s">
        <v>302</v>
      </c>
      <c r="G1213" s="25">
        <v>400</v>
      </c>
      <c r="H1213" s="12" t="s">
        <v>114</v>
      </c>
      <c r="I1213" s="12" t="s">
        <v>77</v>
      </c>
      <c r="J1213" s="37">
        <f>INDEX('Bảng Giá'!$C$3:$H$18,MATCH('Raw Data'!P1213,'Bảng Giá'!$B$3:$B$18,0),MATCH('Raw Data'!M1213,'Bảng Giá'!$C$2:$H$2,0))</f>
        <v>13000</v>
      </c>
      <c r="K1213" s="12">
        <v>13100</v>
      </c>
      <c r="L1213" s="36">
        <f t="shared" si="108"/>
        <v>0.69832214120106073</v>
      </c>
      <c r="M1213" t="str">
        <f>'References data'!H1214</f>
        <v>Nội Tỉnh</v>
      </c>
      <c r="N1213">
        <f t="shared" si="109"/>
        <v>0.4</v>
      </c>
      <c r="O1213">
        <f t="shared" si="110"/>
        <v>-100</v>
      </c>
      <c r="P1213" t="str">
        <f>IF(AND(N1213&gt;0,N1213&lt;=0.05),'Bảng Giá'!$B$3,IF(AND(N1213&lt;=0.1,N1213&gt;0.05),'Bảng Giá'!$B$4,IF(AND('Raw Data'!N1213&gt;0.1,'Raw Data'!N1213&lt;=0.25),'Bảng Giá'!$B$5,IF(AND('Raw Data'!N1213&gt;0.25,'Raw Data'!N1213&lt;=0.5),'Bảng Giá'!$B$6,IF(AND('Raw Data'!N1213&gt;0.5,'Raw Data'!N1213&lt;=1),'Bảng Giá'!$B$7,IF(AND('Raw Data'!N1213&gt;1,'Raw Data'!N1213&lt;=1.5),'Bảng Giá'!$B$8,IF(AND('Raw Data'!N1213&gt;1.5,'Raw Data'!N1213&lt;=2),'Bảng Giá'!$B$9,IF(AND('Raw Data'!N1213&gt;2,'Raw Data'!N1213&lt;=2.5),'Bảng Giá'!$B$10,IF(AND('Raw Data'!N1213&gt;2.5,'Raw Data'!N1213&lt;=3),'Bảng Giá'!$B$11,IF(AND('Raw Data'!N1213&gt;3,'Raw Data'!N1213&lt;=3.5),'Bảng Giá'!$B$12,IF(AND('Raw Data'!N1213&gt;3.5,'Raw Data'!N1213&lt;=4),'Bảng Giá'!$B$13,IF(AND('Raw Data'!N1213&gt;4,'Raw Data'!N1213&lt;=4.5),'Bảng Giá'!$B$14,IF(AND('Raw Data'!N1213&gt;4.5,'Raw Data'!N1213&lt;=5),'Bảng Giá'!$B$15,IF(AND('Raw Data'!N1213&gt;5,'Raw Data'!N1213&lt;=5.5),'Bảng Giá'!$B$16,IF(AND('Raw Data'!N1213&gt;5.5,'Raw Data'!N1213&lt;=6),'Bảng Giá'!$B$17,'Bảng Giá'!$B$18)))))))))))))))</f>
        <v>0.25&lt;x&lt;=0.5</v>
      </c>
      <c r="Q1213" s="48">
        <f t="shared" si="111"/>
        <v>-7.6335877862595417E-3</v>
      </c>
      <c r="R1213">
        <f t="shared" si="112"/>
        <v>15600</v>
      </c>
      <c r="S1213">
        <f t="shared" si="113"/>
        <v>2500</v>
      </c>
    </row>
    <row r="1214" spans="1:19" x14ac:dyDescent="0.25">
      <c r="A1214" s="12">
        <v>1213</v>
      </c>
      <c r="B1214" s="12" t="s">
        <v>293</v>
      </c>
      <c r="C1214" s="18">
        <v>31677136904632</v>
      </c>
      <c r="D1214" s="17">
        <v>43011.493735532407</v>
      </c>
      <c r="E1214" s="23">
        <v>43012.89526759259</v>
      </c>
      <c r="F1214" s="13" t="s">
        <v>302</v>
      </c>
      <c r="G1214" s="25">
        <v>1070</v>
      </c>
      <c r="H1214" s="12" t="s">
        <v>114</v>
      </c>
      <c r="I1214" s="12" t="s">
        <v>507</v>
      </c>
      <c r="J1214" s="37">
        <f>INDEX('Bảng Giá'!$C$3:$H$18,MATCH('Raw Data'!P1214,'Bảng Giá'!$B$3:$B$18,0),MATCH('Raw Data'!M1214,'Bảng Giá'!$C$2:$H$2,0))</f>
        <v>14500</v>
      </c>
      <c r="K1214" s="12">
        <v>14700</v>
      </c>
      <c r="L1214" s="36">
        <f t="shared" si="108"/>
        <v>1.4015320601829444</v>
      </c>
      <c r="M1214" t="str">
        <f>'References data'!H1215</f>
        <v>Nội Tỉnh</v>
      </c>
      <c r="N1214">
        <f t="shared" si="109"/>
        <v>1.07</v>
      </c>
      <c r="O1214">
        <f t="shared" si="110"/>
        <v>-200</v>
      </c>
      <c r="P1214" t="str">
        <f>IF(AND(N1214&gt;0,N1214&lt;=0.05),'Bảng Giá'!$B$3,IF(AND(N1214&lt;=0.1,N1214&gt;0.05),'Bảng Giá'!$B$4,IF(AND('Raw Data'!N1214&gt;0.1,'Raw Data'!N1214&lt;=0.25),'Bảng Giá'!$B$5,IF(AND('Raw Data'!N1214&gt;0.25,'Raw Data'!N1214&lt;=0.5),'Bảng Giá'!$B$6,IF(AND('Raw Data'!N1214&gt;0.5,'Raw Data'!N1214&lt;=1),'Bảng Giá'!$B$7,IF(AND('Raw Data'!N1214&gt;1,'Raw Data'!N1214&lt;=1.5),'Bảng Giá'!$B$8,IF(AND('Raw Data'!N1214&gt;1.5,'Raw Data'!N1214&lt;=2),'Bảng Giá'!$B$9,IF(AND('Raw Data'!N1214&gt;2,'Raw Data'!N1214&lt;=2.5),'Bảng Giá'!$B$10,IF(AND('Raw Data'!N1214&gt;2.5,'Raw Data'!N1214&lt;=3),'Bảng Giá'!$B$11,IF(AND('Raw Data'!N1214&gt;3,'Raw Data'!N1214&lt;=3.5),'Bảng Giá'!$B$12,IF(AND('Raw Data'!N1214&gt;3.5,'Raw Data'!N1214&lt;=4),'Bảng Giá'!$B$13,IF(AND('Raw Data'!N1214&gt;4,'Raw Data'!N1214&lt;=4.5),'Bảng Giá'!$B$14,IF(AND('Raw Data'!N1214&gt;4.5,'Raw Data'!N1214&lt;=5),'Bảng Giá'!$B$15,IF(AND('Raw Data'!N1214&gt;5,'Raw Data'!N1214&lt;=5.5),'Bảng Giá'!$B$16,IF(AND('Raw Data'!N1214&gt;5.5,'Raw Data'!N1214&lt;=6),'Bảng Giá'!$B$17,'Bảng Giá'!$B$18)))))))))))))))</f>
        <v>1&lt;x&lt;=1.5</v>
      </c>
      <c r="Q1214" s="48">
        <f t="shared" si="111"/>
        <v>-1.3605442176870748E-2</v>
      </c>
      <c r="R1214">
        <f t="shared" si="112"/>
        <v>17400</v>
      </c>
      <c r="S1214">
        <f t="shared" si="113"/>
        <v>2700</v>
      </c>
    </row>
    <row r="1215" spans="1:19" x14ac:dyDescent="0.25">
      <c r="A1215" s="12">
        <v>1214</v>
      </c>
      <c r="B1215" s="12" t="s">
        <v>293</v>
      </c>
      <c r="C1215" s="18">
        <v>31677136904606</v>
      </c>
      <c r="D1215" s="17">
        <v>43010.815866435187</v>
      </c>
      <c r="E1215" s="23">
        <v>43011.660334571759</v>
      </c>
      <c r="F1215" s="13" t="s">
        <v>302</v>
      </c>
      <c r="G1215" s="25">
        <v>210</v>
      </c>
      <c r="H1215" s="12" t="s">
        <v>114</v>
      </c>
      <c r="I1215" s="12" t="s">
        <v>506</v>
      </c>
      <c r="J1215" s="37">
        <f>INDEX('Bảng Giá'!$C$3:$H$18,MATCH('Raw Data'!P1215,'Bảng Giá'!$B$3:$B$18,0),MATCH('Raw Data'!M1215,'Bảng Giá'!$C$2:$H$2,0))</f>
        <v>13000</v>
      </c>
      <c r="K1215" s="12">
        <v>13100</v>
      </c>
      <c r="L1215" s="36">
        <f t="shared" si="108"/>
        <v>0.84446813657268649</v>
      </c>
      <c r="M1215" t="str">
        <f>'References data'!H1216</f>
        <v>Nội Tỉnh</v>
      </c>
      <c r="N1215">
        <f t="shared" si="109"/>
        <v>0.21</v>
      </c>
      <c r="O1215">
        <f t="shared" si="110"/>
        <v>-100</v>
      </c>
      <c r="P1215" t="str">
        <f>IF(AND(N1215&gt;0,N1215&lt;=0.05),'Bảng Giá'!$B$3,IF(AND(N1215&lt;=0.1,N1215&gt;0.05),'Bảng Giá'!$B$4,IF(AND('Raw Data'!N1215&gt;0.1,'Raw Data'!N1215&lt;=0.25),'Bảng Giá'!$B$5,IF(AND('Raw Data'!N1215&gt;0.25,'Raw Data'!N1215&lt;=0.5),'Bảng Giá'!$B$6,IF(AND('Raw Data'!N1215&gt;0.5,'Raw Data'!N1215&lt;=1),'Bảng Giá'!$B$7,IF(AND('Raw Data'!N1215&gt;1,'Raw Data'!N1215&lt;=1.5),'Bảng Giá'!$B$8,IF(AND('Raw Data'!N1215&gt;1.5,'Raw Data'!N1215&lt;=2),'Bảng Giá'!$B$9,IF(AND('Raw Data'!N1215&gt;2,'Raw Data'!N1215&lt;=2.5),'Bảng Giá'!$B$10,IF(AND('Raw Data'!N1215&gt;2.5,'Raw Data'!N1215&lt;=3),'Bảng Giá'!$B$11,IF(AND('Raw Data'!N1215&gt;3,'Raw Data'!N1215&lt;=3.5),'Bảng Giá'!$B$12,IF(AND('Raw Data'!N1215&gt;3.5,'Raw Data'!N1215&lt;=4),'Bảng Giá'!$B$13,IF(AND('Raw Data'!N1215&gt;4,'Raw Data'!N1215&lt;=4.5),'Bảng Giá'!$B$14,IF(AND('Raw Data'!N1215&gt;4.5,'Raw Data'!N1215&lt;=5),'Bảng Giá'!$B$15,IF(AND('Raw Data'!N1215&gt;5,'Raw Data'!N1215&lt;=5.5),'Bảng Giá'!$B$16,IF(AND('Raw Data'!N1215&gt;5.5,'Raw Data'!N1215&lt;=6),'Bảng Giá'!$B$17,'Bảng Giá'!$B$18)))))))))))))))</f>
        <v>0.1&lt;x&lt;=0.25</v>
      </c>
      <c r="Q1215" s="48">
        <f t="shared" si="111"/>
        <v>-7.6335877862595417E-3</v>
      </c>
      <c r="R1215">
        <f t="shared" si="112"/>
        <v>15600</v>
      </c>
      <c r="S1215">
        <f t="shared" si="113"/>
        <v>2500</v>
      </c>
    </row>
    <row r="1216" spans="1:19" x14ac:dyDescent="0.25">
      <c r="A1216" s="12">
        <v>1215</v>
      </c>
      <c r="B1216" s="12" t="s">
        <v>293</v>
      </c>
      <c r="C1216" s="18">
        <v>31677136904275</v>
      </c>
      <c r="D1216" s="17">
        <v>43010.918749502314</v>
      </c>
      <c r="E1216" s="23">
        <v>43013.46557508102</v>
      </c>
      <c r="F1216" s="13" t="s">
        <v>302</v>
      </c>
      <c r="G1216" s="25">
        <v>1150</v>
      </c>
      <c r="H1216" s="12" t="s">
        <v>114</v>
      </c>
      <c r="I1216" s="12" t="s">
        <v>508</v>
      </c>
      <c r="J1216" s="37">
        <f>INDEX('Bảng Giá'!$C$3:$H$18,MATCH('Raw Data'!P1216,'Bảng Giá'!$B$3:$B$18,0),MATCH('Raw Data'!M1216,'Bảng Giá'!$C$2:$H$2,0))</f>
        <v>14500</v>
      </c>
      <c r="K1216" s="12">
        <v>14700</v>
      </c>
      <c r="L1216" s="36">
        <f t="shared" si="108"/>
        <v>2.5468255787054659</v>
      </c>
      <c r="M1216" t="str">
        <f>'References data'!H1217</f>
        <v>Nội Tỉnh</v>
      </c>
      <c r="N1216">
        <f t="shared" si="109"/>
        <v>1.1499999999999999</v>
      </c>
      <c r="O1216">
        <f t="shared" si="110"/>
        <v>-200</v>
      </c>
      <c r="P1216" t="str">
        <f>IF(AND(N1216&gt;0,N1216&lt;=0.05),'Bảng Giá'!$B$3,IF(AND(N1216&lt;=0.1,N1216&gt;0.05),'Bảng Giá'!$B$4,IF(AND('Raw Data'!N1216&gt;0.1,'Raw Data'!N1216&lt;=0.25),'Bảng Giá'!$B$5,IF(AND('Raw Data'!N1216&gt;0.25,'Raw Data'!N1216&lt;=0.5),'Bảng Giá'!$B$6,IF(AND('Raw Data'!N1216&gt;0.5,'Raw Data'!N1216&lt;=1),'Bảng Giá'!$B$7,IF(AND('Raw Data'!N1216&gt;1,'Raw Data'!N1216&lt;=1.5),'Bảng Giá'!$B$8,IF(AND('Raw Data'!N1216&gt;1.5,'Raw Data'!N1216&lt;=2),'Bảng Giá'!$B$9,IF(AND('Raw Data'!N1216&gt;2,'Raw Data'!N1216&lt;=2.5),'Bảng Giá'!$B$10,IF(AND('Raw Data'!N1216&gt;2.5,'Raw Data'!N1216&lt;=3),'Bảng Giá'!$B$11,IF(AND('Raw Data'!N1216&gt;3,'Raw Data'!N1216&lt;=3.5),'Bảng Giá'!$B$12,IF(AND('Raw Data'!N1216&gt;3.5,'Raw Data'!N1216&lt;=4),'Bảng Giá'!$B$13,IF(AND('Raw Data'!N1216&gt;4,'Raw Data'!N1216&lt;=4.5),'Bảng Giá'!$B$14,IF(AND('Raw Data'!N1216&gt;4.5,'Raw Data'!N1216&lt;=5),'Bảng Giá'!$B$15,IF(AND('Raw Data'!N1216&gt;5,'Raw Data'!N1216&lt;=5.5),'Bảng Giá'!$B$16,IF(AND('Raw Data'!N1216&gt;5.5,'Raw Data'!N1216&lt;=6),'Bảng Giá'!$B$17,'Bảng Giá'!$B$18)))))))))))))))</f>
        <v>1&lt;x&lt;=1.5</v>
      </c>
      <c r="Q1216" s="48">
        <f t="shared" si="111"/>
        <v>-1.3605442176870748E-2</v>
      </c>
      <c r="R1216">
        <f t="shared" si="112"/>
        <v>17400</v>
      </c>
      <c r="S1216">
        <f t="shared" si="113"/>
        <v>2700</v>
      </c>
    </row>
    <row r="1217" spans="1:19" x14ac:dyDescent="0.25">
      <c r="A1217" s="12">
        <v>1216</v>
      </c>
      <c r="B1217" s="12" t="s">
        <v>293</v>
      </c>
      <c r="C1217" s="18">
        <v>31677136906217</v>
      </c>
      <c r="D1217" s="17">
        <v>43015.464331331015</v>
      </c>
      <c r="E1217" s="23">
        <v>43016.632644444442</v>
      </c>
      <c r="F1217" s="13" t="s">
        <v>302</v>
      </c>
      <c r="G1217" s="25">
        <v>360</v>
      </c>
      <c r="H1217" s="12" t="s">
        <v>114</v>
      </c>
      <c r="I1217" s="12" t="s">
        <v>510</v>
      </c>
      <c r="J1217" s="37">
        <f>INDEX('Bảng Giá'!$C$3:$H$18,MATCH('Raw Data'!P1217,'Bảng Giá'!$B$3:$B$18,0),MATCH('Raw Data'!M1217,'Bảng Giá'!$C$2:$H$2,0))</f>
        <v>13000</v>
      </c>
      <c r="K1217" s="12">
        <v>13100</v>
      </c>
      <c r="L1217" s="36">
        <f t="shared" si="108"/>
        <v>1.1683131134268478</v>
      </c>
      <c r="M1217" t="str">
        <f>'References data'!H1218</f>
        <v>Nội Tỉnh</v>
      </c>
      <c r="N1217">
        <f t="shared" si="109"/>
        <v>0.36</v>
      </c>
      <c r="O1217">
        <f t="shared" si="110"/>
        <v>-100</v>
      </c>
      <c r="P1217" t="str">
        <f>IF(AND(N1217&gt;0,N1217&lt;=0.05),'Bảng Giá'!$B$3,IF(AND(N1217&lt;=0.1,N1217&gt;0.05),'Bảng Giá'!$B$4,IF(AND('Raw Data'!N1217&gt;0.1,'Raw Data'!N1217&lt;=0.25),'Bảng Giá'!$B$5,IF(AND('Raw Data'!N1217&gt;0.25,'Raw Data'!N1217&lt;=0.5),'Bảng Giá'!$B$6,IF(AND('Raw Data'!N1217&gt;0.5,'Raw Data'!N1217&lt;=1),'Bảng Giá'!$B$7,IF(AND('Raw Data'!N1217&gt;1,'Raw Data'!N1217&lt;=1.5),'Bảng Giá'!$B$8,IF(AND('Raw Data'!N1217&gt;1.5,'Raw Data'!N1217&lt;=2),'Bảng Giá'!$B$9,IF(AND('Raw Data'!N1217&gt;2,'Raw Data'!N1217&lt;=2.5),'Bảng Giá'!$B$10,IF(AND('Raw Data'!N1217&gt;2.5,'Raw Data'!N1217&lt;=3),'Bảng Giá'!$B$11,IF(AND('Raw Data'!N1217&gt;3,'Raw Data'!N1217&lt;=3.5),'Bảng Giá'!$B$12,IF(AND('Raw Data'!N1217&gt;3.5,'Raw Data'!N1217&lt;=4),'Bảng Giá'!$B$13,IF(AND('Raw Data'!N1217&gt;4,'Raw Data'!N1217&lt;=4.5),'Bảng Giá'!$B$14,IF(AND('Raw Data'!N1217&gt;4.5,'Raw Data'!N1217&lt;=5),'Bảng Giá'!$B$15,IF(AND('Raw Data'!N1217&gt;5,'Raw Data'!N1217&lt;=5.5),'Bảng Giá'!$B$16,IF(AND('Raw Data'!N1217&gt;5.5,'Raw Data'!N1217&lt;=6),'Bảng Giá'!$B$17,'Bảng Giá'!$B$18)))))))))))))))</f>
        <v>0.25&lt;x&lt;=0.5</v>
      </c>
      <c r="Q1217" s="48">
        <f t="shared" si="111"/>
        <v>-7.6335877862595417E-3</v>
      </c>
      <c r="R1217">
        <f t="shared" si="112"/>
        <v>15600</v>
      </c>
      <c r="S1217">
        <f t="shared" si="113"/>
        <v>2500</v>
      </c>
    </row>
    <row r="1218" spans="1:19" x14ac:dyDescent="0.25">
      <c r="A1218" s="12">
        <v>1217</v>
      </c>
      <c r="B1218" s="12" t="s">
        <v>293</v>
      </c>
      <c r="C1218" s="18">
        <v>18443653</v>
      </c>
      <c r="D1218" s="17">
        <v>43010.918804201392</v>
      </c>
      <c r="E1218" s="23">
        <v>43012.835971446759</v>
      </c>
      <c r="F1218" s="13" t="s">
        <v>302</v>
      </c>
      <c r="G1218" s="25">
        <v>10000</v>
      </c>
      <c r="H1218" s="12" t="s">
        <v>114</v>
      </c>
      <c r="I1218" s="12" t="s">
        <v>94</v>
      </c>
      <c r="J1218" s="37">
        <f>INDEX('Bảng Giá'!$C$3:$H$18,MATCH('Raw Data'!P1218,'Bảng Giá'!$B$3:$B$18,0),MATCH('Raw Data'!M1218,'Bảng Giá'!$C$2:$H$2,0))</f>
        <v>2000</v>
      </c>
      <c r="K1218" s="12">
        <v>42800</v>
      </c>
      <c r="L1218" s="36">
        <f t="shared" si="108"/>
        <v>1.917167245366727</v>
      </c>
      <c r="M1218" t="str">
        <f>'References data'!H1219</f>
        <v>Nội Tỉnh</v>
      </c>
      <c r="N1218" s="46">
        <f t="shared" si="109"/>
        <v>10</v>
      </c>
      <c r="O1218">
        <f t="shared" si="110"/>
        <v>-40800</v>
      </c>
      <c r="P1218" t="str">
        <f>IF(AND(N1218&gt;0,N1218&lt;=0.05),'Bảng Giá'!$B$3,IF(AND(N1218&lt;=0.1,N1218&gt;0.05),'Bảng Giá'!$B$4,IF(AND('Raw Data'!N1218&gt;0.1,'Raw Data'!N1218&lt;=0.25),'Bảng Giá'!$B$5,IF(AND('Raw Data'!N1218&gt;0.25,'Raw Data'!N1218&lt;=0.5),'Bảng Giá'!$B$6,IF(AND('Raw Data'!N1218&gt;0.5,'Raw Data'!N1218&lt;=1),'Bảng Giá'!$B$7,IF(AND('Raw Data'!N1218&gt;1,'Raw Data'!N1218&lt;=1.5),'Bảng Giá'!$B$8,IF(AND('Raw Data'!N1218&gt;1.5,'Raw Data'!N1218&lt;=2),'Bảng Giá'!$B$9,IF(AND('Raw Data'!N1218&gt;2,'Raw Data'!N1218&lt;=2.5),'Bảng Giá'!$B$10,IF(AND('Raw Data'!N1218&gt;2.5,'Raw Data'!N1218&lt;=3),'Bảng Giá'!$B$11,IF(AND('Raw Data'!N1218&gt;3,'Raw Data'!N1218&lt;=3.5),'Bảng Giá'!$B$12,IF(AND('Raw Data'!N1218&gt;3.5,'Raw Data'!N1218&lt;=4),'Bảng Giá'!$B$13,IF(AND('Raw Data'!N1218&gt;4,'Raw Data'!N1218&lt;=4.5),'Bảng Giá'!$B$14,IF(AND('Raw Data'!N1218&gt;4.5,'Raw Data'!N1218&lt;=5),'Bảng Giá'!$B$15,IF(AND('Raw Data'!N1218&gt;5,'Raw Data'!N1218&lt;=5.5),'Bảng Giá'!$B$16,IF(AND('Raw Data'!N1218&gt;5.5,'Raw Data'!N1218&lt;=6),'Bảng Giá'!$B$17,'Bảng Giá'!$B$18)))))))))))))))</f>
        <v>Next 0.5</v>
      </c>
      <c r="Q1218" s="48">
        <f t="shared" si="111"/>
        <v>-0.95327102803738317</v>
      </c>
      <c r="R1218">
        <f t="shared" si="112"/>
        <v>2400</v>
      </c>
      <c r="S1218">
        <f t="shared" si="113"/>
        <v>-40400</v>
      </c>
    </row>
    <row r="1219" spans="1:19" x14ac:dyDescent="0.25">
      <c r="A1219" s="12">
        <v>1218</v>
      </c>
      <c r="B1219" s="12" t="s">
        <v>293</v>
      </c>
      <c r="C1219" s="18">
        <v>64193366</v>
      </c>
      <c r="D1219" s="17">
        <v>43010.892631909723</v>
      </c>
      <c r="E1219" s="23">
        <v>43011.753561840276</v>
      </c>
      <c r="F1219" s="13" t="s">
        <v>302</v>
      </c>
      <c r="G1219" s="25">
        <v>1710</v>
      </c>
      <c r="H1219" s="12" t="s">
        <v>114</v>
      </c>
      <c r="I1219" s="12" t="s">
        <v>294</v>
      </c>
      <c r="J1219" s="37">
        <f>INDEX('Bảng Giá'!$C$3:$H$18,MATCH('Raw Data'!P1219,'Bảng Giá'!$B$3:$B$18,0),MATCH('Raw Data'!M1219,'Bảng Giá'!$C$2:$H$2,0))</f>
        <v>16000</v>
      </c>
      <c r="K1219" s="12">
        <v>16200</v>
      </c>
      <c r="L1219" s="36">
        <f t="shared" ref="L1219:L1282" si="114">E1219-D1219</f>
        <v>0.86092993055353872</v>
      </c>
      <c r="M1219" t="str">
        <f>'References data'!H1220</f>
        <v>Nội Tỉnh</v>
      </c>
      <c r="N1219">
        <f t="shared" ref="N1219:N1282" si="115">G1219/1000</f>
        <v>1.71</v>
      </c>
      <c r="O1219">
        <f t="shared" ref="O1219:O1282" si="116">J1219-K1219</f>
        <v>-200</v>
      </c>
      <c r="P1219" t="str">
        <f>IF(AND(N1219&gt;0,N1219&lt;=0.05),'Bảng Giá'!$B$3,IF(AND(N1219&lt;=0.1,N1219&gt;0.05),'Bảng Giá'!$B$4,IF(AND('Raw Data'!N1219&gt;0.1,'Raw Data'!N1219&lt;=0.25),'Bảng Giá'!$B$5,IF(AND('Raw Data'!N1219&gt;0.25,'Raw Data'!N1219&lt;=0.5),'Bảng Giá'!$B$6,IF(AND('Raw Data'!N1219&gt;0.5,'Raw Data'!N1219&lt;=1),'Bảng Giá'!$B$7,IF(AND('Raw Data'!N1219&gt;1,'Raw Data'!N1219&lt;=1.5),'Bảng Giá'!$B$8,IF(AND('Raw Data'!N1219&gt;1.5,'Raw Data'!N1219&lt;=2),'Bảng Giá'!$B$9,IF(AND('Raw Data'!N1219&gt;2,'Raw Data'!N1219&lt;=2.5),'Bảng Giá'!$B$10,IF(AND('Raw Data'!N1219&gt;2.5,'Raw Data'!N1219&lt;=3),'Bảng Giá'!$B$11,IF(AND('Raw Data'!N1219&gt;3,'Raw Data'!N1219&lt;=3.5),'Bảng Giá'!$B$12,IF(AND('Raw Data'!N1219&gt;3.5,'Raw Data'!N1219&lt;=4),'Bảng Giá'!$B$13,IF(AND('Raw Data'!N1219&gt;4,'Raw Data'!N1219&lt;=4.5),'Bảng Giá'!$B$14,IF(AND('Raw Data'!N1219&gt;4.5,'Raw Data'!N1219&lt;=5),'Bảng Giá'!$B$15,IF(AND('Raw Data'!N1219&gt;5,'Raw Data'!N1219&lt;=5.5),'Bảng Giá'!$B$16,IF(AND('Raw Data'!N1219&gt;5.5,'Raw Data'!N1219&lt;=6),'Bảng Giá'!$B$17,'Bảng Giá'!$B$18)))))))))))))))</f>
        <v>1.5&lt;x&lt;=2</v>
      </c>
      <c r="Q1219" s="48">
        <f t="shared" ref="Q1219:Q1282" si="117">O1219/K1219</f>
        <v>-1.2345679012345678E-2</v>
      </c>
      <c r="R1219">
        <f t="shared" ref="R1219:R1282" si="118">J1219+(J1219*0.2)</f>
        <v>19200</v>
      </c>
      <c r="S1219">
        <f t="shared" ref="S1219:S1282" si="119">R1219-K1219</f>
        <v>3000</v>
      </c>
    </row>
    <row r="1220" spans="1:19" x14ac:dyDescent="0.25">
      <c r="A1220" s="12">
        <v>1219</v>
      </c>
      <c r="B1220" s="12" t="s">
        <v>293</v>
      </c>
      <c r="C1220" s="18">
        <v>31677136911119</v>
      </c>
      <c r="D1220" s="17">
        <v>43010.713062847222</v>
      </c>
      <c r="E1220" s="23">
        <v>43011.610248414348</v>
      </c>
      <c r="F1220" s="13" t="s">
        <v>302</v>
      </c>
      <c r="G1220" s="25">
        <v>350</v>
      </c>
      <c r="H1220" s="12" t="s">
        <v>114</v>
      </c>
      <c r="I1220" s="12" t="s">
        <v>283</v>
      </c>
      <c r="J1220" s="37">
        <f>INDEX('Bảng Giá'!$C$3:$H$18,MATCH('Raw Data'!P1220,'Bảng Giá'!$B$3:$B$18,0),MATCH('Raw Data'!M1220,'Bảng Giá'!$C$2:$H$2,0))</f>
        <v>13000</v>
      </c>
      <c r="K1220" s="12">
        <v>13100</v>
      </c>
      <c r="L1220" s="36">
        <f t="shared" si="114"/>
        <v>0.89718556712614372</v>
      </c>
      <c r="M1220" t="str">
        <f>'References data'!H1221</f>
        <v>Nội Tỉnh</v>
      </c>
      <c r="N1220">
        <f t="shared" si="115"/>
        <v>0.35</v>
      </c>
      <c r="O1220">
        <f t="shared" si="116"/>
        <v>-100</v>
      </c>
      <c r="P1220" t="str">
        <f>IF(AND(N1220&gt;0,N1220&lt;=0.05),'Bảng Giá'!$B$3,IF(AND(N1220&lt;=0.1,N1220&gt;0.05),'Bảng Giá'!$B$4,IF(AND('Raw Data'!N1220&gt;0.1,'Raw Data'!N1220&lt;=0.25),'Bảng Giá'!$B$5,IF(AND('Raw Data'!N1220&gt;0.25,'Raw Data'!N1220&lt;=0.5),'Bảng Giá'!$B$6,IF(AND('Raw Data'!N1220&gt;0.5,'Raw Data'!N1220&lt;=1),'Bảng Giá'!$B$7,IF(AND('Raw Data'!N1220&gt;1,'Raw Data'!N1220&lt;=1.5),'Bảng Giá'!$B$8,IF(AND('Raw Data'!N1220&gt;1.5,'Raw Data'!N1220&lt;=2),'Bảng Giá'!$B$9,IF(AND('Raw Data'!N1220&gt;2,'Raw Data'!N1220&lt;=2.5),'Bảng Giá'!$B$10,IF(AND('Raw Data'!N1220&gt;2.5,'Raw Data'!N1220&lt;=3),'Bảng Giá'!$B$11,IF(AND('Raw Data'!N1220&gt;3,'Raw Data'!N1220&lt;=3.5),'Bảng Giá'!$B$12,IF(AND('Raw Data'!N1220&gt;3.5,'Raw Data'!N1220&lt;=4),'Bảng Giá'!$B$13,IF(AND('Raw Data'!N1220&gt;4,'Raw Data'!N1220&lt;=4.5),'Bảng Giá'!$B$14,IF(AND('Raw Data'!N1220&gt;4.5,'Raw Data'!N1220&lt;=5),'Bảng Giá'!$B$15,IF(AND('Raw Data'!N1220&gt;5,'Raw Data'!N1220&lt;=5.5),'Bảng Giá'!$B$16,IF(AND('Raw Data'!N1220&gt;5.5,'Raw Data'!N1220&lt;=6),'Bảng Giá'!$B$17,'Bảng Giá'!$B$18)))))))))))))))</f>
        <v>0.25&lt;x&lt;=0.5</v>
      </c>
      <c r="Q1220" s="48">
        <f t="shared" si="117"/>
        <v>-7.6335877862595417E-3</v>
      </c>
      <c r="R1220">
        <f t="shared" si="118"/>
        <v>15600</v>
      </c>
      <c r="S1220">
        <f t="shared" si="119"/>
        <v>2500</v>
      </c>
    </row>
    <row r="1221" spans="1:19" x14ac:dyDescent="0.25">
      <c r="A1221" s="12">
        <v>1220</v>
      </c>
      <c r="B1221" s="12" t="s">
        <v>293</v>
      </c>
      <c r="C1221" s="18">
        <v>64498553</v>
      </c>
      <c r="D1221" s="17">
        <v>43009.743683298613</v>
      </c>
      <c r="E1221" s="23">
        <v>43010.537863506943</v>
      </c>
      <c r="F1221" s="13" t="s">
        <v>302</v>
      </c>
      <c r="G1221" s="25">
        <v>2400</v>
      </c>
      <c r="H1221" s="12" t="s">
        <v>114</v>
      </c>
      <c r="I1221" s="12" t="s">
        <v>114</v>
      </c>
      <c r="J1221" s="37">
        <f>INDEX('Bảng Giá'!$C$3:$H$18,MATCH('Raw Data'!P1221,'Bảng Giá'!$B$3:$B$18,0),MATCH('Raw Data'!M1221,'Bảng Giá'!$C$2:$H$2,0))</f>
        <v>16000</v>
      </c>
      <c r="K1221" s="12">
        <v>16200</v>
      </c>
      <c r="L1221" s="36">
        <f t="shared" si="114"/>
        <v>0.79418020832963521</v>
      </c>
      <c r="M1221" t="str">
        <f>'References data'!H1222</f>
        <v>Nội Tỉnh</v>
      </c>
      <c r="N1221">
        <f t="shared" si="115"/>
        <v>2.4</v>
      </c>
      <c r="O1221">
        <f t="shared" si="116"/>
        <v>-200</v>
      </c>
      <c r="P1221" t="str">
        <f>IF(AND(N1221&gt;0,N1221&lt;=0.05),'Bảng Giá'!$B$3,IF(AND(N1221&lt;=0.1,N1221&gt;0.05),'Bảng Giá'!$B$4,IF(AND('Raw Data'!N1221&gt;0.1,'Raw Data'!N1221&lt;=0.25),'Bảng Giá'!$B$5,IF(AND('Raw Data'!N1221&gt;0.25,'Raw Data'!N1221&lt;=0.5),'Bảng Giá'!$B$6,IF(AND('Raw Data'!N1221&gt;0.5,'Raw Data'!N1221&lt;=1),'Bảng Giá'!$B$7,IF(AND('Raw Data'!N1221&gt;1,'Raw Data'!N1221&lt;=1.5),'Bảng Giá'!$B$8,IF(AND('Raw Data'!N1221&gt;1.5,'Raw Data'!N1221&lt;=2),'Bảng Giá'!$B$9,IF(AND('Raw Data'!N1221&gt;2,'Raw Data'!N1221&lt;=2.5),'Bảng Giá'!$B$10,IF(AND('Raw Data'!N1221&gt;2.5,'Raw Data'!N1221&lt;=3),'Bảng Giá'!$B$11,IF(AND('Raw Data'!N1221&gt;3,'Raw Data'!N1221&lt;=3.5),'Bảng Giá'!$B$12,IF(AND('Raw Data'!N1221&gt;3.5,'Raw Data'!N1221&lt;=4),'Bảng Giá'!$B$13,IF(AND('Raw Data'!N1221&gt;4,'Raw Data'!N1221&lt;=4.5),'Bảng Giá'!$B$14,IF(AND('Raw Data'!N1221&gt;4.5,'Raw Data'!N1221&lt;=5),'Bảng Giá'!$B$15,IF(AND('Raw Data'!N1221&gt;5,'Raw Data'!N1221&lt;=5.5),'Bảng Giá'!$B$16,IF(AND('Raw Data'!N1221&gt;5.5,'Raw Data'!N1221&lt;=6),'Bảng Giá'!$B$17,'Bảng Giá'!$B$18)))))))))))))))</f>
        <v>2&lt;x&lt;=2.5</v>
      </c>
      <c r="Q1221" s="48">
        <f t="shared" si="117"/>
        <v>-1.2345679012345678E-2</v>
      </c>
      <c r="R1221">
        <f t="shared" si="118"/>
        <v>19200</v>
      </c>
      <c r="S1221">
        <f t="shared" si="119"/>
        <v>3000</v>
      </c>
    </row>
    <row r="1222" spans="1:19" x14ac:dyDescent="0.25">
      <c r="A1222" s="12">
        <v>1221</v>
      </c>
      <c r="B1222" s="12" t="s">
        <v>293</v>
      </c>
      <c r="C1222" s="18">
        <v>74524822</v>
      </c>
      <c r="D1222" s="17">
        <v>43009.743804398146</v>
      </c>
      <c r="E1222" s="23">
        <v>43010.488268981484</v>
      </c>
      <c r="F1222" s="13" t="s">
        <v>302</v>
      </c>
      <c r="G1222" s="25">
        <v>3910</v>
      </c>
      <c r="H1222" s="12" t="s">
        <v>114</v>
      </c>
      <c r="I1222" s="12" t="s">
        <v>297</v>
      </c>
      <c r="J1222" s="37">
        <f>INDEX('Bảng Giá'!$C$3:$H$18,MATCH('Raw Data'!P1222,'Bảng Giá'!$B$3:$B$18,0),MATCH('Raw Data'!M1222,'Bảng Giá'!$C$2:$H$2,0))</f>
        <v>20500</v>
      </c>
      <c r="K1222" s="12">
        <v>20700</v>
      </c>
      <c r="L1222" s="36">
        <f t="shared" si="114"/>
        <v>0.74446458333841292</v>
      </c>
      <c r="M1222" t="str">
        <f>'References data'!H1223</f>
        <v>Nội Tỉnh</v>
      </c>
      <c r="N1222">
        <f t="shared" si="115"/>
        <v>3.91</v>
      </c>
      <c r="O1222">
        <f t="shared" si="116"/>
        <v>-200</v>
      </c>
      <c r="P1222" t="str">
        <f>IF(AND(N1222&gt;0,N1222&lt;=0.05),'Bảng Giá'!$B$3,IF(AND(N1222&lt;=0.1,N1222&gt;0.05),'Bảng Giá'!$B$4,IF(AND('Raw Data'!N1222&gt;0.1,'Raw Data'!N1222&lt;=0.25),'Bảng Giá'!$B$5,IF(AND('Raw Data'!N1222&gt;0.25,'Raw Data'!N1222&lt;=0.5),'Bảng Giá'!$B$6,IF(AND('Raw Data'!N1222&gt;0.5,'Raw Data'!N1222&lt;=1),'Bảng Giá'!$B$7,IF(AND('Raw Data'!N1222&gt;1,'Raw Data'!N1222&lt;=1.5),'Bảng Giá'!$B$8,IF(AND('Raw Data'!N1222&gt;1.5,'Raw Data'!N1222&lt;=2),'Bảng Giá'!$B$9,IF(AND('Raw Data'!N1222&gt;2,'Raw Data'!N1222&lt;=2.5),'Bảng Giá'!$B$10,IF(AND('Raw Data'!N1222&gt;2.5,'Raw Data'!N1222&lt;=3),'Bảng Giá'!$B$11,IF(AND('Raw Data'!N1222&gt;3,'Raw Data'!N1222&lt;=3.5),'Bảng Giá'!$B$12,IF(AND('Raw Data'!N1222&gt;3.5,'Raw Data'!N1222&lt;=4),'Bảng Giá'!$B$13,IF(AND('Raw Data'!N1222&gt;4,'Raw Data'!N1222&lt;=4.5),'Bảng Giá'!$B$14,IF(AND('Raw Data'!N1222&gt;4.5,'Raw Data'!N1222&lt;=5),'Bảng Giá'!$B$15,IF(AND('Raw Data'!N1222&gt;5,'Raw Data'!N1222&lt;=5.5),'Bảng Giá'!$B$16,IF(AND('Raw Data'!N1222&gt;5.5,'Raw Data'!N1222&lt;=6),'Bảng Giá'!$B$17,'Bảng Giá'!$B$18)))))))))))))))</f>
        <v>3.5&lt;x&lt;=4</v>
      </c>
      <c r="Q1222" s="48">
        <f t="shared" si="117"/>
        <v>-9.6618357487922701E-3</v>
      </c>
      <c r="R1222">
        <f t="shared" si="118"/>
        <v>24600</v>
      </c>
      <c r="S1222">
        <f t="shared" si="119"/>
        <v>3900</v>
      </c>
    </row>
    <row r="1223" spans="1:19" x14ac:dyDescent="0.25">
      <c r="A1223" s="12">
        <v>1222</v>
      </c>
      <c r="B1223" s="12" t="s">
        <v>293</v>
      </c>
      <c r="C1223" s="18">
        <v>31677136909978</v>
      </c>
      <c r="D1223" s="17">
        <v>43010.485397800927</v>
      </c>
      <c r="E1223" s="23">
        <v>43011.4535721875</v>
      </c>
      <c r="F1223" s="13" t="s">
        <v>302</v>
      </c>
      <c r="G1223" s="25">
        <v>950</v>
      </c>
      <c r="H1223" s="12" t="s">
        <v>114</v>
      </c>
      <c r="I1223" s="12" t="s">
        <v>511</v>
      </c>
      <c r="J1223" s="37">
        <f>INDEX('Bảng Giá'!$C$3:$H$18,MATCH('Raw Data'!P1223,'Bảng Giá'!$B$3:$B$18,0),MATCH('Raw Data'!M1223,'Bảng Giá'!$C$2:$H$2,0))</f>
        <v>14000</v>
      </c>
      <c r="K1223" s="12">
        <v>14100</v>
      </c>
      <c r="L1223" s="36">
        <f t="shared" si="114"/>
        <v>0.9681743865730823</v>
      </c>
      <c r="M1223" t="str">
        <f>'References data'!H1224</f>
        <v>Nội Tỉnh</v>
      </c>
      <c r="N1223">
        <f t="shared" si="115"/>
        <v>0.95</v>
      </c>
      <c r="O1223">
        <f t="shared" si="116"/>
        <v>-100</v>
      </c>
      <c r="P1223" t="str">
        <f>IF(AND(N1223&gt;0,N1223&lt;=0.05),'Bảng Giá'!$B$3,IF(AND(N1223&lt;=0.1,N1223&gt;0.05),'Bảng Giá'!$B$4,IF(AND('Raw Data'!N1223&gt;0.1,'Raw Data'!N1223&lt;=0.25),'Bảng Giá'!$B$5,IF(AND('Raw Data'!N1223&gt;0.25,'Raw Data'!N1223&lt;=0.5),'Bảng Giá'!$B$6,IF(AND('Raw Data'!N1223&gt;0.5,'Raw Data'!N1223&lt;=1),'Bảng Giá'!$B$7,IF(AND('Raw Data'!N1223&gt;1,'Raw Data'!N1223&lt;=1.5),'Bảng Giá'!$B$8,IF(AND('Raw Data'!N1223&gt;1.5,'Raw Data'!N1223&lt;=2),'Bảng Giá'!$B$9,IF(AND('Raw Data'!N1223&gt;2,'Raw Data'!N1223&lt;=2.5),'Bảng Giá'!$B$10,IF(AND('Raw Data'!N1223&gt;2.5,'Raw Data'!N1223&lt;=3),'Bảng Giá'!$B$11,IF(AND('Raw Data'!N1223&gt;3,'Raw Data'!N1223&lt;=3.5),'Bảng Giá'!$B$12,IF(AND('Raw Data'!N1223&gt;3.5,'Raw Data'!N1223&lt;=4),'Bảng Giá'!$B$13,IF(AND('Raw Data'!N1223&gt;4,'Raw Data'!N1223&lt;=4.5),'Bảng Giá'!$B$14,IF(AND('Raw Data'!N1223&gt;4.5,'Raw Data'!N1223&lt;=5),'Bảng Giá'!$B$15,IF(AND('Raw Data'!N1223&gt;5,'Raw Data'!N1223&lt;=5.5),'Bảng Giá'!$B$16,IF(AND('Raw Data'!N1223&gt;5.5,'Raw Data'!N1223&lt;=6),'Bảng Giá'!$B$17,'Bảng Giá'!$B$18)))))))))))))))</f>
        <v>0.5&lt;x&lt;=1</v>
      </c>
      <c r="Q1223" s="48">
        <f t="shared" si="117"/>
        <v>-7.0921985815602835E-3</v>
      </c>
      <c r="R1223">
        <f t="shared" si="118"/>
        <v>16800</v>
      </c>
      <c r="S1223">
        <f t="shared" si="119"/>
        <v>2700</v>
      </c>
    </row>
    <row r="1224" spans="1:19" x14ac:dyDescent="0.25">
      <c r="A1224" s="12">
        <v>1223</v>
      </c>
      <c r="B1224" s="12" t="s">
        <v>293</v>
      </c>
      <c r="C1224" s="18">
        <v>31677136910267</v>
      </c>
      <c r="D1224" s="17">
        <v>43012.971969016202</v>
      </c>
      <c r="E1224" s="23">
        <v>43014.637342245369</v>
      </c>
      <c r="F1224" s="13" t="s">
        <v>302</v>
      </c>
      <c r="G1224" s="25">
        <v>5000</v>
      </c>
      <c r="H1224" s="12" t="s">
        <v>114</v>
      </c>
      <c r="I1224" s="12" t="s">
        <v>505</v>
      </c>
      <c r="J1224" s="37">
        <f>INDEX('Bảng Giá'!$C$3:$H$18,MATCH('Raw Data'!P1224,'Bảng Giá'!$B$3:$B$18,0),MATCH('Raw Data'!M1224,'Bảng Giá'!$C$2:$H$2,0))</f>
        <v>23500</v>
      </c>
      <c r="K1224" s="12">
        <v>25200</v>
      </c>
      <c r="L1224" s="36">
        <f t="shared" si="114"/>
        <v>1.6653732291670167</v>
      </c>
      <c r="M1224" t="str">
        <f>'References data'!H1225</f>
        <v>Nội Tỉnh</v>
      </c>
      <c r="N1224">
        <f t="shared" si="115"/>
        <v>5</v>
      </c>
      <c r="O1224">
        <f t="shared" si="116"/>
        <v>-1700</v>
      </c>
      <c r="P1224" t="str">
        <f>IF(AND(N1224&gt;0,N1224&lt;=0.05),'Bảng Giá'!$B$3,IF(AND(N1224&lt;=0.1,N1224&gt;0.05),'Bảng Giá'!$B$4,IF(AND('Raw Data'!N1224&gt;0.1,'Raw Data'!N1224&lt;=0.25),'Bảng Giá'!$B$5,IF(AND('Raw Data'!N1224&gt;0.25,'Raw Data'!N1224&lt;=0.5),'Bảng Giá'!$B$6,IF(AND('Raw Data'!N1224&gt;0.5,'Raw Data'!N1224&lt;=1),'Bảng Giá'!$B$7,IF(AND('Raw Data'!N1224&gt;1,'Raw Data'!N1224&lt;=1.5),'Bảng Giá'!$B$8,IF(AND('Raw Data'!N1224&gt;1.5,'Raw Data'!N1224&lt;=2),'Bảng Giá'!$B$9,IF(AND('Raw Data'!N1224&gt;2,'Raw Data'!N1224&lt;=2.5),'Bảng Giá'!$B$10,IF(AND('Raw Data'!N1224&gt;2.5,'Raw Data'!N1224&lt;=3),'Bảng Giá'!$B$11,IF(AND('Raw Data'!N1224&gt;3,'Raw Data'!N1224&lt;=3.5),'Bảng Giá'!$B$12,IF(AND('Raw Data'!N1224&gt;3.5,'Raw Data'!N1224&lt;=4),'Bảng Giá'!$B$13,IF(AND('Raw Data'!N1224&gt;4,'Raw Data'!N1224&lt;=4.5),'Bảng Giá'!$B$14,IF(AND('Raw Data'!N1224&gt;4.5,'Raw Data'!N1224&lt;=5),'Bảng Giá'!$B$15,IF(AND('Raw Data'!N1224&gt;5,'Raw Data'!N1224&lt;=5.5),'Bảng Giá'!$B$16,IF(AND('Raw Data'!N1224&gt;5.5,'Raw Data'!N1224&lt;=6),'Bảng Giá'!$B$17,'Bảng Giá'!$B$18)))))))))))))))</f>
        <v>4.5&lt;x&lt;=5</v>
      </c>
      <c r="Q1224" s="48">
        <f t="shared" si="117"/>
        <v>-6.7460317460317457E-2</v>
      </c>
      <c r="R1224">
        <f t="shared" si="118"/>
        <v>28200</v>
      </c>
      <c r="S1224">
        <f t="shared" si="119"/>
        <v>3000</v>
      </c>
    </row>
    <row r="1225" spans="1:19" x14ac:dyDescent="0.25">
      <c r="A1225" s="12">
        <v>1224</v>
      </c>
      <c r="B1225" s="12" t="s">
        <v>293</v>
      </c>
      <c r="C1225" s="18">
        <v>31677136910284</v>
      </c>
      <c r="D1225" s="17">
        <v>43010.918728206016</v>
      </c>
      <c r="E1225" s="23">
        <v>43012.923706828704</v>
      </c>
      <c r="F1225" s="13" t="s">
        <v>302</v>
      </c>
      <c r="G1225" s="25">
        <v>1300</v>
      </c>
      <c r="H1225" s="12" t="s">
        <v>114</v>
      </c>
      <c r="I1225" s="12" t="s">
        <v>504</v>
      </c>
      <c r="J1225" s="37">
        <f>INDEX('Bảng Giá'!$C$3:$H$18,MATCH('Raw Data'!P1225,'Bảng Giá'!$B$3:$B$18,0),MATCH('Raw Data'!M1225,'Bảng Giá'!$C$2:$H$2,0))</f>
        <v>14500</v>
      </c>
      <c r="K1225" s="12">
        <v>14700</v>
      </c>
      <c r="L1225" s="36">
        <f t="shared" si="114"/>
        <v>2.0049786226882134</v>
      </c>
      <c r="M1225" t="str">
        <f>'References data'!H1226</f>
        <v>Nội Tỉnh</v>
      </c>
      <c r="N1225">
        <f t="shared" si="115"/>
        <v>1.3</v>
      </c>
      <c r="O1225">
        <f t="shared" si="116"/>
        <v>-200</v>
      </c>
      <c r="P1225" t="str">
        <f>IF(AND(N1225&gt;0,N1225&lt;=0.05),'Bảng Giá'!$B$3,IF(AND(N1225&lt;=0.1,N1225&gt;0.05),'Bảng Giá'!$B$4,IF(AND('Raw Data'!N1225&gt;0.1,'Raw Data'!N1225&lt;=0.25),'Bảng Giá'!$B$5,IF(AND('Raw Data'!N1225&gt;0.25,'Raw Data'!N1225&lt;=0.5),'Bảng Giá'!$B$6,IF(AND('Raw Data'!N1225&gt;0.5,'Raw Data'!N1225&lt;=1),'Bảng Giá'!$B$7,IF(AND('Raw Data'!N1225&gt;1,'Raw Data'!N1225&lt;=1.5),'Bảng Giá'!$B$8,IF(AND('Raw Data'!N1225&gt;1.5,'Raw Data'!N1225&lt;=2),'Bảng Giá'!$B$9,IF(AND('Raw Data'!N1225&gt;2,'Raw Data'!N1225&lt;=2.5),'Bảng Giá'!$B$10,IF(AND('Raw Data'!N1225&gt;2.5,'Raw Data'!N1225&lt;=3),'Bảng Giá'!$B$11,IF(AND('Raw Data'!N1225&gt;3,'Raw Data'!N1225&lt;=3.5),'Bảng Giá'!$B$12,IF(AND('Raw Data'!N1225&gt;3.5,'Raw Data'!N1225&lt;=4),'Bảng Giá'!$B$13,IF(AND('Raw Data'!N1225&gt;4,'Raw Data'!N1225&lt;=4.5),'Bảng Giá'!$B$14,IF(AND('Raw Data'!N1225&gt;4.5,'Raw Data'!N1225&lt;=5),'Bảng Giá'!$B$15,IF(AND('Raw Data'!N1225&gt;5,'Raw Data'!N1225&lt;=5.5),'Bảng Giá'!$B$16,IF(AND('Raw Data'!N1225&gt;5.5,'Raw Data'!N1225&lt;=6),'Bảng Giá'!$B$17,'Bảng Giá'!$B$18)))))))))))))))</f>
        <v>1&lt;x&lt;=1.5</v>
      </c>
      <c r="Q1225" s="48">
        <f t="shared" si="117"/>
        <v>-1.3605442176870748E-2</v>
      </c>
      <c r="R1225">
        <f t="shared" si="118"/>
        <v>17400</v>
      </c>
      <c r="S1225">
        <f t="shared" si="119"/>
        <v>2700</v>
      </c>
    </row>
    <row r="1226" spans="1:19" x14ac:dyDescent="0.25">
      <c r="A1226" s="12">
        <v>1225</v>
      </c>
      <c r="B1226" s="12" t="s">
        <v>293</v>
      </c>
      <c r="C1226" s="18">
        <v>34101032</v>
      </c>
      <c r="D1226" s="17">
        <v>43010.70902357639</v>
      </c>
      <c r="E1226" s="23">
        <v>43013.696685532406</v>
      </c>
      <c r="F1226" s="13" t="s">
        <v>302</v>
      </c>
      <c r="G1226" s="25">
        <v>480</v>
      </c>
      <c r="H1226" s="12" t="s">
        <v>114</v>
      </c>
      <c r="I1226" s="12" t="s">
        <v>75</v>
      </c>
      <c r="J1226" s="37">
        <f>INDEX('Bảng Giá'!$C$3:$H$18,MATCH('Raw Data'!P1226,'Bảng Giá'!$B$3:$B$18,0),MATCH('Raw Data'!M1226,'Bảng Giá'!$C$2:$H$2,0))</f>
        <v>13000</v>
      </c>
      <c r="K1226" s="12">
        <v>13100</v>
      </c>
      <c r="L1226" s="36">
        <f t="shared" si="114"/>
        <v>2.9876619560163817</v>
      </c>
      <c r="M1226" t="str">
        <f>'References data'!H1227</f>
        <v>Nội Tỉnh</v>
      </c>
      <c r="N1226">
        <f t="shared" si="115"/>
        <v>0.48</v>
      </c>
      <c r="O1226">
        <f t="shared" si="116"/>
        <v>-100</v>
      </c>
      <c r="P1226" t="str">
        <f>IF(AND(N1226&gt;0,N1226&lt;=0.05),'Bảng Giá'!$B$3,IF(AND(N1226&lt;=0.1,N1226&gt;0.05),'Bảng Giá'!$B$4,IF(AND('Raw Data'!N1226&gt;0.1,'Raw Data'!N1226&lt;=0.25),'Bảng Giá'!$B$5,IF(AND('Raw Data'!N1226&gt;0.25,'Raw Data'!N1226&lt;=0.5),'Bảng Giá'!$B$6,IF(AND('Raw Data'!N1226&gt;0.5,'Raw Data'!N1226&lt;=1),'Bảng Giá'!$B$7,IF(AND('Raw Data'!N1226&gt;1,'Raw Data'!N1226&lt;=1.5),'Bảng Giá'!$B$8,IF(AND('Raw Data'!N1226&gt;1.5,'Raw Data'!N1226&lt;=2),'Bảng Giá'!$B$9,IF(AND('Raw Data'!N1226&gt;2,'Raw Data'!N1226&lt;=2.5),'Bảng Giá'!$B$10,IF(AND('Raw Data'!N1226&gt;2.5,'Raw Data'!N1226&lt;=3),'Bảng Giá'!$B$11,IF(AND('Raw Data'!N1226&gt;3,'Raw Data'!N1226&lt;=3.5),'Bảng Giá'!$B$12,IF(AND('Raw Data'!N1226&gt;3.5,'Raw Data'!N1226&lt;=4),'Bảng Giá'!$B$13,IF(AND('Raw Data'!N1226&gt;4,'Raw Data'!N1226&lt;=4.5),'Bảng Giá'!$B$14,IF(AND('Raw Data'!N1226&gt;4.5,'Raw Data'!N1226&lt;=5),'Bảng Giá'!$B$15,IF(AND('Raw Data'!N1226&gt;5,'Raw Data'!N1226&lt;=5.5),'Bảng Giá'!$B$16,IF(AND('Raw Data'!N1226&gt;5.5,'Raw Data'!N1226&lt;=6),'Bảng Giá'!$B$17,'Bảng Giá'!$B$18)))))))))))))))</f>
        <v>0.25&lt;x&lt;=0.5</v>
      </c>
      <c r="Q1226" s="48">
        <f t="shared" si="117"/>
        <v>-7.6335877862595417E-3</v>
      </c>
      <c r="R1226">
        <f t="shared" si="118"/>
        <v>15600</v>
      </c>
      <c r="S1226">
        <f t="shared" si="119"/>
        <v>2500</v>
      </c>
    </row>
    <row r="1227" spans="1:19" x14ac:dyDescent="0.25">
      <c r="A1227" s="12">
        <v>1226</v>
      </c>
      <c r="B1227" s="12" t="s">
        <v>293</v>
      </c>
      <c r="C1227" s="18">
        <v>80315445</v>
      </c>
      <c r="D1227" s="17">
        <v>43010.726503969905</v>
      </c>
      <c r="E1227" s="23">
        <v>43011.426336261575</v>
      </c>
      <c r="F1227" s="13" t="s">
        <v>302</v>
      </c>
      <c r="G1227" s="25">
        <v>450</v>
      </c>
      <c r="H1227" s="12" t="s">
        <v>114</v>
      </c>
      <c r="I1227" s="12" t="s">
        <v>295</v>
      </c>
      <c r="J1227" s="37">
        <f>INDEX('Bảng Giá'!$C$3:$H$18,MATCH('Raw Data'!P1227,'Bảng Giá'!$B$3:$B$18,0),MATCH('Raw Data'!M1227,'Bảng Giá'!$C$2:$H$2,0))</f>
        <v>13000</v>
      </c>
      <c r="K1227" s="12">
        <v>13100</v>
      </c>
      <c r="L1227" s="36">
        <f t="shared" si="114"/>
        <v>0.69983229166973615</v>
      </c>
      <c r="M1227" t="str">
        <f>'References data'!H1228</f>
        <v>Nội Tỉnh</v>
      </c>
      <c r="N1227">
        <f t="shared" si="115"/>
        <v>0.45</v>
      </c>
      <c r="O1227">
        <f t="shared" si="116"/>
        <v>-100</v>
      </c>
      <c r="P1227" t="str">
        <f>IF(AND(N1227&gt;0,N1227&lt;=0.05),'Bảng Giá'!$B$3,IF(AND(N1227&lt;=0.1,N1227&gt;0.05),'Bảng Giá'!$B$4,IF(AND('Raw Data'!N1227&gt;0.1,'Raw Data'!N1227&lt;=0.25),'Bảng Giá'!$B$5,IF(AND('Raw Data'!N1227&gt;0.25,'Raw Data'!N1227&lt;=0.5),'Bảng Giá'!$B$6,IF(AND('Raw Data'!N1227&gt;0.5,'Raw Data'!N1227&lt;=1),'Bảng Giá'!$B$7,IF(AND('Raw Data'!N1227&gt;1,'Raw Data'!N1227&lt;=1.5),'Bảng Giá'!$B$8,IF(AND('Raw Data'!N1227&gt;1.5,'Raw Data'!N1227&lt;=2),'Bảng Giá'!$B$9,IF(AND('Raw Data'!N1227&gt;2,'Raw Data'!N1227&lt;=2.5),'Bảng Giá'!$B$10,IF(AND('Raw Data'!N1227&gt;2.5,'Raw Data'!N1227&lt;=3),'Bảng Giá'!$B$11,IF(AND('Raw Data'!N1227&gt;3,'Raw Data'!N1227&lt;=3.5),'Bảng Giá'!$B$12,IF(AND('Raw Data'!N1227&gt;3.5,'Raw Data'!N1227&lt;=4),'Bảng Giá'!$B$13,IF(AND('Raw Data'!N1227&gt;4,'Raw Data'!N1227&lt;=4.5),'Bảng Giá'!$B$14,IF(AND('Raw Data'!N1227&gt;4.5,'Raw Data'!N1227&lt;=5),'Bảng Giá'!$B$15,IF(AND('Raw Data'!N1227&gt;5,'Raw Data'!N1227&lt;=5.5),'Bảng Giá'!$B$16,IF(AND('Raw Data'!N1227&gt;5.5,'Raw Data'!N1227&lt;=6),'Bảng Giá'!$B$17,'Bảng Giá'!$B$18)))))))))))))))</f>
        <v>0.25&lt;x&lt;=0.5</v>
      </c>
      <c r="Q1227" s="48">
        <f t="shared" si="117"/>
        <v>-7.6335877862595417E-3</v>
      </c>
      <c r="R1227">
        <f t="shared" si="118"/>
        <v>15600</v>
      </c>
      <c r="S1227">
        <f t="shared" si="119"/>
        <v>2500</v>
      </c>
    </row>
    <row r="1228" spans="1:19" x14ac:dyDescent="0.25">
      <c r="A1228" s="12">
        <v>1227</v>
      </c>
      <c r="B1228" s="12" t="s">
        <v>293</v>
      </c>
      <c r="C1228" s="18">
        <v>39764348</v>
      </c>
      <c r="D1228" s="17">
        <v>43010.815931400466</v>
      </c>
      <c r="E1228" s="23">
        <v>43011.516067280092</v>
      </c>
      <c r="F1228" s="13" t="s">
        <v>302</v>
      </c>
      <c r="G1228" s="25">
        <v>7000</v>
      </c>
      <c r="H1228" s="12" t="s">
        <v>114</v>
      </c>
      <c r="I1228" s="12" t="s">
        <v>294</v>
      </c>
      <c r="J1228" s="37">
        <f>INDEX('Bảng Giá'!$C$3:$H$18,MATCH('Raw Data'!P1228,'Bảng Giá'!$B$3:$B$18,0),MATCH('Raw Data'!M1228,'Bảng Giá'!$C$2:$H$2,0))</f>
        <v>2000</v>
      </c>
      <c r="K1228" s="12">
        <v>30800</v>
      </c>
      <c r="L1228" s="36">
        <f t="shared" si="114"/>
        <v>0.70013587962603197</v>
      </c>
      <c r="M1228" t="str">
        <f>'References data'!H1229</f>
        <v>Nội Tỉnh</v>
      </c>
      <c r="N1228" s="46">
        <f t="shared" si="115"/>
        <v>7</v>
      </c>
      <c r="O1228">
        <f t="shared" si="116"/>
        <v>-28800</v>
      </c>
      <c r="P1228" t="str">
        <f>IF(AND(N1228&gt;0,N1228&lt;=0.05),'Bảng Giá'!$B$3,IF(AND(N1228&lt;=0.1,N1228&gt;0.05),'Bảng Giá'!$B$4,IF(AND('Raw Data'!N1228&gt;0.1,'Raw Data'!N1228&lt;=0.25),'Bảng Giá'!$B$5,IF(AND('Raw Data'!N1228&gt;0.25,'Raw Data'!N1228&lt;=0.5),'Bảng Giá'!$B$6,IF(AND('Raw Data'!N1228&gt;0.5,'Raw Data'!N1228&lt;=1),'Bảng Giá'!$B$7,IF(AND('Raw Data'!N1228&gt;1,'Raw Data'!N1228&lt;=1.5),'Bảng Giá'!$B$8,IF(AND('Raw Data'!N1228&gt;1.5,'Raw Data'!N1228&lt;=2),'Bảng Giá'!$B$9,IF(AND('Raw Data'!N1228&gt;2,'Raw Data'!N1228&lt;=2.5),'Bảng Giá'!$B$10,IF(AND('Raw Data'!N1228&gt;2.5,'Raw Data'!N1228&lt;=3),'Bảng Giá'!$B$11,IF(AND('Raw Data'!N1228&gt;3,'Raw Data'!N1228&lt;=3.5),'Bảng Giá'!$B$12,IF(AND('Raw Data'!N1228&gt;3.5,'Raw Data'!N1228&lt;=4),'Bảng Giá'!$B$13,IF(AND('Raw Data'!N1228&gt;4,'Raw Data'!N1228&lt;=4.5),'Bảng Giá'!$B$14,IF(AND('Raw Data'!N1228&gt;4.5,'Raw Data'!N1228&lt;=5),'Bảng Giá'!$B$15,IF(AND('Raw Data'!N1228&gt;5,'Raw Data'!N1228&lt;=5.5),'Bảng Giá'!$B$16,IF(AND('Raw Data'!N1228&gt;5.5,'Raw Data'!N1228&lt;=6),'Bảng Giá'!$B$17,'Bảng Giá'!$B$18)))))))))))))))</f>
        <v>Next 0.5</v>
      </c>
      <c r="Q1228" s="48">
        <f t="shared" si="117"/>
        <v>-0.93506493506493504</v>
      </c>
      <c r="R1228">
        <f t="shared" si="118"/>
        <v>2400</v>
      </c>
      <c r="S1228">
        <f t="shared" si="119"/>
        <v>-28400</v>
      </c>
    </row>
    <row r="1229" spans="1:19" x14ac:dyDescent="0.25">
      <c r="A1229" s="12">
        <v>1228</v>
      </c>
      <c r="B1229" s="12" t="s">
        <v>293</v>
      </c>
      <c r="C1229" s="18">
        <v>24834186</v>
      </c>
      <c r="D1229" s="17">
        <v>43010.815968750001</v>
      </c>
      <c r="E1229" s="23">
        <v>43011.639503819446</v>
      </c>
      <c r="F1229" s="13" t="s">
        <v>302</v>
      </c>
      <c r="G1229" s="25">
        <v>15000</v>
      </c>
      <c r="H1229" s="12" t="s">
        <v>114</v>
      </c>
      <c r="I1229" s="12" t="s">
        <v>114</v>
      </c>
      <c r="J1229" s="37">
        <f>INDEX('Bảng Giá'!$C$3:$H$18,MATCH('Raw Data'!P1229,'Bảng Giá'!$B$3:$B$18,0),MATCH('Raw Data'!M1229,'Bảng Giá'!$C$2:$H$2,0))</f>
        <v>2000</v>
      </c>
      <c r="K1229" s="12">
        <v>63000</v>
      </c>
      <c r="L1229" s="36">
        <f t="shared" si="114"/>
        <v>0.82353506944491528</v>
      </c>
      <c r="M1229" t="str">
        <f>'References data'!H1230</f>
        <v>Nội Tỉnh</v>
      </c>
      <c r="N1229" s="46">
        <f t="shared" si="115"/>
        <v>15</v>
      </c>
      <c r="O1229">
        <f t="shared" si="116"/>
        <v>-61000</v>
      </c>
      <c r="P1229" t="str">
        <f>IF(AND(N1229&gt;0,N1229&lt;=0.05),'Bảng Giá'!$B$3,IF(AND(N1229&lt;=0.1,N1229&gt;0.05),'Bảng Giá'!$B$4,IF(AND('Raw Data'!N1229&gt;0.1,'Raw Data'!N1229&lt;=0.25),'Bảng Giá'!$B$5,IF(AND('Raw Data'!N1229&gt;0.25,'Raw Data'!N1229&lt;=0.5),'Bảng Giá'!$B$6,IF(AND('Raw Data'!N1229&gt;0.5,'Raw Data'!N1229&lt;=1),'Bảng Giá'!$B$7,IF(AND('Raw Data'!N1229&gt;1,'Raw Data'!N1229&lt;=1.5),'Bảng Giá'!$B$8,IF(AND('Raw Data'!N1229&gt;1.5,'Raw Data'!N1229&lt;=2),'Bảng Giá'!$B$9,IF(AND('Raw Data'!N1229&gt;2,'Raw Data'!N1229&lt;=2.5),'Bảng Giá'!$B$10,IF(AND('Raw Data'!N1229&gt;2.5,'Raw Data'!N1229&lt;=3),'Bảng Giá'!$B$11,IF(AND('Raw Data'!N1229&gt;3,'Raw Data'!N1229&lt;=3.5),'Bảng Giá'!$B$12,IF(AND('Raw Data'!N1229&gt;3.5,'Raw Data'!N1229&lt;=4),'Bảng Giá'!$B$13,IF(AND('Raw Data'!N1229&gt;4,'Raw Data'!N1229&lt;=4.5),'Bảng Giá'!$B$14,IF(AND('Raw Data'!N1229&gt;4.5,'Raw Data'!N1229&lt;=5),'Bảng Giá'!$B$15,IF(AND('Raw Data'!N1229&gt;5,'Raw Data'!N1229&lt;=5.5),'Bảng Giá'!$B$16,IF(AND('Raw Data'!N1229&gt;5.5,'Raw Data'!N1229&lt;=6),'Bảng Giá'!$B$17,'Bảng Giá'!$B$18)))))))))))))))</f>
        <v>Next 0.5</v>
      </c>
      <c r="Q1229" s="48">
        <f t="shared" si="117"/>
        <v>-0.96825396825396826</v>
      </c>
      <c r="R1229">
        <f t="shared" si="118"/>
        <v>2400</v>
      </c>
      <c r="S1229">
        <f t="shared" si="119"/>
        <v>-60600</v>
      </c>
    </row>
    <row r="1230" spans="1:19" x14ac:dyDescent="0.25">
      <c r="A1230" s="12">
        <v>1229</v>
      </c>
      <c r="B1230" s="12" t="s">
        <v>293</v>
      </c>
      <c r="C1230" s="18">
        <v>47490345</v>
      </c>
      <c r="D1230" s="17">
        <v>43010.892640821759</v>
      </c>
      <c r="E1230" s="23">
        <v>43011.45451354167</v>
      </c>
      <c r="F1230" s="13" t="s">
        <v>302</v>
      </c>
      <c r="G1230" s="25">
        <v>320</v>
      </c>
      <c r="H1230" s="12" t="s">
        <v>114</v>
      </c>
      <c r="I1230" s="12" t="s">
        <v>294</v>
      </c>
      <c r="J1230" s="37">
        <f>INDEX('Bảng Giá'!$C$3:$H$18,MATCH('Raw Data'!P1230,'Bảng Giá'!$B$3:$B$18,0),MATCH('Raw Data'!M1230,'Bảng Giá'!$C$2:$H$2,0))</f>
        <v>13000</v>
      </c>
      <c r="K1230" s="12">
        <v>13100</v>
      </c>
      <c r="L1230" s="36">
        <f t="shared" si="114"/>
        <v>0.56187271991075249</v>
      </c>
      <c r="M1230" t="str">
        <f>'References data'!H1231</f>
        <v>Nội Tỉnh</v>
      </c>
      <c r="N1230">
        <f t="shared" si="115"/>
        <v>0.32</v>
      </c>
      <c r="O1230">
        <f t="shared" si="116"/>
        <v>-100</v>
      </c>
      <c r="P1230" t="str">
        <f>IF(AND(N1230&gt;0,N1230&lt;=0.05),'Bảng Giá'!$B$3,IF(AND(N1230&lt;=0.1,N1230&gt;0.05),'Bảng Giá'!$B$4,IF(AND('Raw Data'!N1230&gt;0.1,'Raw Data'!N1230&lt;=0.25),'Bảng Giá'!$B$5,IF(AND('Raw Data'!N1230&gt;0.25,'Raw Data'!N1230&lt;=0.5),'Bảng Giá'!$B$6,IF(AND('Raw Data'!N1230&gt;0.5,'Raw Data'!N1230&lt;=1),'Bảng Giá'!$B$7,IF(AND('Raw Data'!N1230&gt;1,'Raw Data'!N1230&lt;=1.5),'Bảng Giá'!$B$8,IF(AND('Raw Data'!N1230&gt;1.5,'Raw Data'!N1230&lt;=2),'Bảng Giá'!$B$9,IF(AND('Raw Data'!N1230&gt;2,'Raw Data'!N1230&lt;=2.5),'Bảng Giá'!$B$10,IF(AND('Raw Data'!N1230&gt;2.5,'Raw Data'!N1230&lt;=3),'Bảng Giá'!$B$11,IF(AND('Raw Data'!N1230&gt;3,'Raw Data'!N1230&lt;=3.5),'Bảng Giá'!$B$12,IF(AND('Raw Data'!N1230&gt;3.5,'Raw Data'!N1230&lt;=4),'Bảng Giá'!$B$13,IF(AND('Raw Data'!N1230&gt;4,'Raw Data'!N1230&lt;=4.5),'Bảng Giá'!$B$14,IF(AND('Raw Data'!N1230&gt;4.5,'Raw Data'!N1230&lt;=5),'Bảng Giá'!$B$15,IF(AND('Raw Data'!N1230&gt;5,'Raw Data'!N1230&lt;=5.5),'Bảng Giá'!$B$16,IF(AND('Raw Data'!N1230&gt;5.5,'Raw Data'!N1230&lt;=6),'Bảng Giá'!$B$17,'Bảng Giá'!$B$18)))))))))))))))</f>
        <v>0.25&lt;x&lt;=0.5</v>
      </c>
      <c r="Q1230" s="48">
        <f t="shared" si="117"/>
        <v>-7.6335877862595417E-3</v>
      </c>
      <c r="R1230">
        <f t="shared" si="118"/>
        <v>15600</v>
      </c>
      <c r="S1230">
        <f t="shared" si="119"/>
        <v>2500</v>
      </c>
    </row>
    <row r="1231" spans="1:19" x14ac:dyDescent="0.25">
      <c r="A1231" s="12">
        <v>1230</v>
      </c>
      <c r="B1231" s="12" t="s">
        <v>293</v>
      </c>
      <c r="C1231" s="18">
        <v>31677136913686</v>
      </c>
      <c r="D1231" s="17">
        <v>43012.679473842596</v>
      </c>
      <c r="E1231" s="23">
        <v>43013.492715740744</v>
      </c>
      <c r="F1231" s="13" t="s">
        <v>302</v>
      </c>
      <c r="G1231" s="25">
        <v>450</v>
      </c>
      <c r="H1231" s="12" t="s">
        <v>114</v>
      </c>
      <c r="I1231" s="12" t="s">
        <v>286</v>
      </c>
      <c r="J1231" s="37">
        <f>INDEX('Bảng Giá'!$C$3:$H$18,MATCH('Raw Data'!P1231,'Bảng Giá'!$B$3:$B$18,0),MATCH('Raw Data'!M1231,'Bảng Giá'!$C$2:$H$2,0))</f>
        <v>13000</v>
      </c>
      <c r="K1231" s="12">
        <v>13100</v>
      </c>
      <c r="L1231" s="36">
        <f t="shared" si="114"/>
        <v>0.81324189814768033</v>
      </c>
      <c r="M1231" t="str">
        <f>'References data'!H1232</f>
        <v>Nội Tỉnh</v>
      </c>
      <c r="N1231">
        <f t="shared" si="115"/>
        <v>0.45</v>
      </c>
      <c r="O1231">
        <f t="shared" si="116"/>
        <v>-100</v>
      </c>
      <c r="P1231" t="str">
        <f>IF(AND(N1231&gt;0,N1231&lt;=0.05),'Bảng Giá'!$B$3,IF(AND(N1231&lt;=0.1,N1231&gt;0.05),'Bảng Giá'!$B$4,IF(AND('Raw Data'!N1231&gt;0.1,'Raw Data'!N1231&lt;=0.25),'Bảng Giá'!$B$5,IF(AND('Raw Data'!N1231&gt;0.25,'Raw Data'!N1231&lt;=0.5),'Bảng Giá'!$B$6,IF(AND('Raw Data'!N1231&gt;0.5,'Raw Data'!N1231&lt;=1),'Bảng Giá'!$B$7,IF(AND('Raw Data'!N1231&gt;1,'Raw Data'!N1231&lt;=1.5),'Bảng Giá'!$B$8,IF(AND('Raw Data'!N1231&gt;1.5,'Raw Data'!N1231&lt;=2),'Bảng Giá'!$B$9,IF(AND('Raw Data'!N1231&gt;2,'Raw Data'!N1231&lt;=2.5),'Bảng Giá'!$B$10,IF(AND('Raw Data'!N1231&gt;2.5,'Raw Data'!N1231&lt;=3),'Bảng Giá'!$B$11,IF(AND('Raw Data'!N1231&gt;3,'Raw Data'!N1231&lt;=3.5),'Bảng Giá'!$B$12,IF(AND('Raw Data'!N1231&gt;3.5,'Raw Data'!N1231&lt;=4),'Bảng Giá'!$B$13,IF(AND('Raw Data'!N1231&gt;4,'Raw Data'!N1231&lt;=4.5),'Bảng Giá'!$B$14,IF(AND('Raw Data'!N1231&gt;4.5,'Raw Data'!N1231&lt;=5),'Bảng Giá'!$B$15,IF(AND('Raw Data'!N1231&gt;5,'Raw Data'!N1231&lt;=5.5),'Bảng Giá'!$B$16,IF(AND('Raw Data'!N1231&gt;5.5,'Raw Data'!N1231&lt;=6),'Bảng Giá'!$B$17,'Bảng Giá'!$B$18)))))))))))))))</f>
        <v>0.25&lt;x&lt;=0.5</v>
      </c>
      <c r="Q1231" s="48">
        <f t="shared" si="117"/>
        <v>-7.6335877862595417E-3</v>
      </c>
      <c r="R1231">
        <f t="shared" si="118"/>
        <v>15600</v>
      </c>
      <c r="S1231">
        <f t="shared" si="119"/>
        <v>2500</v>
      </c>
    </row>
    <row r="1232" spans="1:19" x14ac:dyDescent="0.25">
      <c r="A1232" s="12">
        <v>1231</v>
      </c>
      <c r="B1232" s="12" t="s">
        <v>293</v>
      </c>
      <c r="C1232" s="18">
        <v>31677136930067</v>
      </c>
      <c r="D1232" s="17">
        <v>43014.506028206015</v>
      </c>
      <c r="E1232" s="23">
        <v>43015.622534988426</v>
      </c>
      <c r="F1232" s="13" t="s">
        <v>302</v>
      </c>
      <c r="G1232" s="25">
        <v>20000</v>
      </c>
      <c r="H1232" s="12" t="s">
        <v>114</v>
      </c>
      <c r="I1232" s="12" t="s">
        <v>77</v>
      </c>
      <c r="J1232" s="37">
        <f>INDEX('Bảng Giá'!$C$3:$H$18,MATCH('Raw Data'!P1232,'Bảng Giá'!$B$3:$B$18,0),MATCH('Raw Data'!M1232,'Bảng Giá'!$C$2:$H$2,0))</f>
        <v>2000</v>
      </c>
      <c r="K1232" s="12">
        <v>83100</v>
      </c>
      <c r="L1232" s="36">
        <f t="shared" si="114"/>
        <v>1.1165067824113066</v>
      </c>
      <c r="M1232" t="str">
        <f>'References data'!H1233</f>
        <v>Nội Tỉnh</v>
      </c>
      <c r="N1232" s="46">
        <f t="shared" si="115"/>
        <v>20</v>
      </c>
      <c r="O1232">
        <f t="shared" si="116"/>
        <v>-81100</v>
      </c>
      <c r="P1232" t="str">
        <f>IF(AND(N1232&gt;0,N1232&lt;=0.05),'Bảng Giá'!$B$3,IF(AND(N1232&lt;=0.1,N1232&gt;0.05),'Bảng Giá'!$B$4,IF(AND('Raw Data'!N1232&gt;0.1,'Raw Data'!N1232&lt;=0.25),'Bảng Giá'!$B$5,IF(AND('Raw Data'!N1232&gt;0.25,'Raw Data'!N1232&lt;=0.5),'Bảng Giá'!$B$6,IF(AND('Raw Data'!N1232&gt;0.5,'Raw Data'!N1232&lt;=1),'Bảng Giá'!$B$7,IF(AND('Raw Data'!N1232&gt;1,'Raw Data'!N1232&lt;=1.5),'Bảng Giá'!$B$8,IF(AND('Raw Data'!N1232&gt;1.5,'Raw Data'!N1232&lt;=2),'Bảng Giá'!$B$9,IF(AND('Raw Data'!N1232&gt;2,'Raw Data'!N1232&lt;=2.5),'Bảng Giá'!$B$10,IF(AND('Raw Data'!N1232&gt;2.5,'Raw Data'!N1232&lt;=3),'Bảng Giá'!$B$11,IF(AND('Raw Data'!N1232&gt;3,'Raw Data'!N1232&lt;=3.5),'Bảng Giá'!$B$12,IF(AND('Raw Data'!N1232&gt;3.5,'Raw Data'!N1232&lt;=4),'Bảng Giá'!$B$13,IF(AND('Raw Data'!N1232&gt;4,'Raw Data'!N1232&lt;=4.5),'Bảng Giá'!$B$14,IF(AND('Raw Data'!N1232&gt;4.5,'Raw Data'!N1232&lt;=5),'Bảng Giá'!$B$15,IF(AND('Raw Data'!N1232&gt;5,'Raw Data'!N1232&lt;=5.5),'Bảng Giá'!$B$16,IF(AND('Raw Data'!N1232&gt;5.5,'Raw Data'!N1232&lt;=6),'Bảng Giá'!$B$17,'Bảng Giá'!$B$18)))))))))))))))</f>
        <v>Next 0.5</v>
      </c>
      <c r="Q1232" s="48">
        <f t="shared" si="117"/>
        <v>-0.97593261131167264</v>
      </c>
      <c r="R1232">
        <f t="shared" si="118"/>
        <v>2400</v>
      </c>
      <c r="S1232">
        <f t="shared" si="119"/>
        <v>-80700</v>
      </c>
    </row>
    <row r="1233" spans="1:19" x14ac:dyDescent="0.25">
      <c r="A1233" s="12">
        <v>1232</v>
      </c>
      <c r="B1233" s="12" t="s">
        <v>293</v>
      </c>
      <c r="C1233" s="18">
        <v>26908229</v>
      </c>
      <c r="D1233" s="17">
        <v>43010.503441053239</v>
      </c>
      <c r="E1233" s="23">
        <v>43011.731277812498</v>
      </c>
      <c r="F1233" s="13" t="s">
        <v>302</v>
      </c>
      <c r="G1233" s="25">
        <v>300</v>
      </c>
      <c r="H1233" s="12" t="s">
        <v>114</v>
      </c>
      <c r="I1233" s="12" t="s">
        <v>116</v>
      </c>
      <c r="J1233" s="37">
        <f>INDEX('Bảng Giá'!$C$3:$H$18,MATCH('Raw Data'!P1233,'Bảng Giá'!$B$3:$B$18,0),MATCH('Raw Data'!M1233,'Bảng Giá'!$C$2:$H$2,0))</f>
        <v>13000</v>
      </c>
      <c r="K1233" s="12">
        <v>13100</v>
      </c>
      <c r="L1233" s="36">
        <f t="shared" si="114"/>
        <v>1.2278367592589348</v>
      </c>
      <c r="M1233" t="str">
        <f>'References data'!H1234</f>
        <v>Nội Tỉnh</v>
      </c>
      <c r="N1233">
        <f t="shared" si="115"/>
        <v>0.3</v>
      </c>
      <c r="O1233">
        <f t="shared" si="116"/>
        <v>-100</v>
      </c>
      <c r="P1233" t="str">
        <f>IF(AND(N1233&gt;0,N1233&lt;=0.05),'Bảng Giá'!$B$3,IF(AND(N1233&lt;=0.1,N1233&gt;0.05),'Bảng Giá'!$B$4,IF(AND('Raw Data'!N1233&gt;0.1,'Raw Data'!N1233&lt;=0.25),'Bảng Giá'!$B$5,IF(AND('Raw Data'!N1233&gt;0.25,'Raw Data'!N1233&lt;=0.5),'Bảng Giá'!$B$6,IF(AND('Raw Data'!N1233&gt;0.5,'Raw Data'!N1233&lt;=1),'Bảng Giá'!$B$7,IF(AND('Raw Data'!N1233&gt;1,'Raw Data'!N1233&lt;=1.5),'Bảng Giá'!$B$8,IF(AND('Raw Data'!N1233&gt;1.5,'Raw Data'!N1233&lt;=2),'Bảng Giá'!$B$9,IF(AND('Raw Data'!N1233&gt;2,'Raw Data'!N1233&lt;=2.5),'Bảng Giá'!$B$10,IF(AND('Raw Data'!N1233&gt;2.5,'Raw Data'!N1233&lt;=3),'Bảng Giá'!$B$11,IF(AND('Raw Data'!N1233&gt;3,'Raw Data'!N1233&lt;=3.5),'Bảng Giá'!$B$12,IF(AND('Raw Data'!N1233&gt;3.5,'Raw Data'!N1233&lt;=4),'Bảng Giá'!$B$13,IF(AND('Raw Data'!N1233&gt;4,'Raw Data'!N1233&lt;=4.5),'Bảng Giá'!$B$14,IF(AND('Raw Data'!N1233&gt;4.5,'Raw Data'!N1233&lt;=5),'Bảng Giá'!$B$15,IF(AND('Raw Data'!N1233&gt;5,'Raw Data'!N1233&lt;=5.5),'Bảng Giá'!$B$16,IF(AND('Raw Data'!N1233&gt;5.5,'Raw Data'!N1233&lt;=6),'Bảng Giá'!$B$17,'Bảng Giá'!$B$18)))))))))))))))</f>
        <v>0.25&lt;x&lt;=0.5</v>
      </c>
      <c r="Q1233" s="48">
        <f t="shared" si="117"/>
        <v>-7.6335877862595417E-3</v>
      </c>
      <c r="R1233">
        <f t="shared" si="118"/>
        <v>15600</v>
      </c>
      <c r="S1233">
        <f t="shared" si="119"/>
        <v>2500</v>
      </c>
    </row>
    <row r="1234" spans="1:19" x14ac:dyDescent="0.25">
      <c r="A1234" s="12">
        <v>1233</v>
      </c>
      <c r="B1234" s="12" t="s">
        <v>293</v>
      </c>
      <c r="C1234" s="18">
        <v>96524732</v>
      </c>
      <c r="D1234" s="17">
        <v>43010.503513888892</v>
      </c>
      <c r="E1234" s="23">
        <v>43011.63272253472</v>
      </c>
      <c r="F1234" s="13" t="s">
        <v>302</v>
      </c>
      <c r="G1234" s="25">
        <v>980</v>
      </c>
      <c r="H1234" s="12" t="s">
        <v>114</v>
      </c>
      <c r="I1234" s="12" t="s">
        <v>116</v>
      </c>
      <c r="J1234" s="37">
        <f>INDEX('Bảng Giá'!$C$3:$H$18,MATCH('Raw Data'!P1234,'Bảng Giá'!$B$3:$B$18,0),MATCH('Raw Data'!M1234,'Bảng Giá'!$C$2:$H$2,0))</f>
        <v>14000</v>
      </c>
      <c r="K1234" s="12">
        <v>14100</v>
      </c>
      <c r="L1234" s="36">
        <f t="shared" si="114"/>
        <v>1.1292086458270205</v>
      </c>
      <c r="M1234" t="str">
        <f>'References data'!H1235</f>
        <v>Nội Tỉnh</v>
      </c>
      <c r="N1234">
        <f t="shared" si="115"/>
        <v>0.98</v>
      </c>
      <c r="O1234">
        <f t="shared" si="116"/>
        <v>-100</v>
      </c>
      <c r="P1234" t="str">
        <f>IF(AND(N1234&gt;0,N1234&lt;=0.05),'Bảng Giá'!$B$3,IF(AND(N1234&lt;=0.1,N1234&gt;0.05),'Bảng Giá'!$B$4,IF(AND('Raw Data'!N1234&gt;0.1,'Raw Data'!N1234&lt;=0.25),'Bảng Giá'!$B$5,IF(AND('Raw Data'!N1234&gt;0.25,'Raw Data'!N1234&lt;=0.5),'Bảng Giá'!$B$6,IF(AND('Raw Data'!N1234&gt;0.5,'Raw Data'!N1234&lt;=1),'Bảng Giá'!$B$7,IF(AND('Raw Data'!N1234&gt;1,'Raw Data'!N1234&lt;=1.5),'Bảng Giá'!$B$8,IF(AND('Raw Data'!N1234&gt;1.5,'Raw Data'!N1234&lt;=2),'Bảng Giá'!$B$9,IF(AND('Raw Data'!N1234&gt;2,'Raw Data'!N1234&lt;=2.5),'Bảng Giá'!$B$10,IF(AND('Raw Data'!N1234&gt;2.5,'Raw Data'!N1234&lt;=3),'Bảng Giá'!$B$11,IF(AND('Raw Data'!N1234&gt;3,'Raw Data'!N1234&lt;=3.5),'Bảng Giá'!$B$12,IF(AND('Raw Data'!N1234&gt;3.5,'Raw Data'!N1234&lt;=4),'Bảng Giá'!$B$13,IF(AND('Raw Data'!N1234&gt;4,'Raw Data'!N1234&lt;=4.5),'Bảng Giá'!$B$14,IF(AND('Raw Data'!N1234&gt;4.5,'Raw Data'!N1234&lt;=5),'Bảng Giá'!$B$15,IF(AND('Raw Data'!N1234&gt;5,'Raw Data'!N1234&lt;=5.5),'Bảng Giá'!$B$16,IF(AND('Raw Data'!N1234&gt;5.5,'Raw Data'!N1234&lt;=6),'Bảng Giá'!$B$17,'Bảng Giá'!$B$18)))))))))))))))</f>
        <v>0.5&lt;x&lt;=1</v>
      </c>
      <c r="Q1234" s="48">
        <f t="shared" si="117"/>
        <v>-7.0921985815602835E-3</v>
      </c>
      <c r="R1234">
        <f t="shared" si="118"/>
        <v>16800</v>
      </c>
      <c r="S1234">
        <f t="shared" si="119"/>
        <v>2700</v>
      </c>
    </row>
    <row r="1235" spans="1:19" x14ac:dyDescent="0.25">
      <c r="A1235" s="12">
        <v>1234</v>
      </c>
      <c r="B1235" s="12" t="s">
        <v>293</v>
      </c>
      <c r="C1235" s="18">
        <v>90442957</v>
      </c>
      <c r="D1235" s="17">
        <v>43010.503525312502</v>
      </c>
      <c r="E1235" s="23">
        <v>43011.715811608796</v>
      </c>
      <c r="F1235" s="13" t="s">
        <v>302</v>
      </c>
      <c r="G1235" s="25">
        <v>280</v>
      </c>
      <c r="H1235" s="12" t="s">
        <v>114</v>
      </c>
      <c r="I1235" s="12" t="s">
        <v>75</v>
      </c>
      <c r="J1235" s="37">
        <f>INDEX('Bảng Giá'!$C$3:$H$18,MATCH('Raw Data'!P1235,'Bảng Giá'!$B$3:$B$18,0),MATCH('Raw Data'!M1235,'Bảng Giá'!$C$2:$H$2,0))</f>
        <v>13000</v>
      </c>
      <c r="K1235" s="12">
        <v>13100</v>
      </c>
      <c r="L1235" s="36">
        <f t="shared" si="114"/>
        <v>1.2122862962933141</v>
      </c>
      <c r="M1235" t="str">
        <f>'References data'!H1236</f>
        <v>Nội Tỉnh</v>
      </c>
      <c r="N1235">
        <f t="shared" si="115"/>
        <v>0.28000000000000003</v>
      </c>
      <c r="O1235">
        <f t="shared" si="116"/>
        <v>-100</v>
      </c>
      <c r="P1235" t="str">
        <f>IF(AND(N1235&gt;0,N1235&lt;=0.05),'Bảng Giá'!$B$3,IF(AND(N1235&lt;=0.1,N1235&gt;0.05),'Bảng Giá'!$B$4,IF(AND('Raw Data'!N1235&gt;0.1,'Raw Data'!N1235&lt;=0.25),'Bảng Giá'!$B$5,IF(AND('Raw Data'!N1235&gt;0.25,'Raw Data'!N1235&lt;=0.5),'Bảng Giá'!$B$6,IF(AND('Raw Data'!N1235&gt;0.5,'Raw Data'!N1235&lt;=1),'Bảng Giá'!$B$7,IF(AND('Raw Data'!N1235&gt;1,'Raw Data'!N1235&lt;=1.5),'Bảng Giá'!$B$8,IF(AND('Raw Data'!N1235&gt;1.5,'Raw Data'!N1235&lt;=2),'Bảng Giá'!$B$9,IF(AND('Raw Data'!N1235&gt;2,'Raw Data'!N1235&lt;=2.5),'Bảng Giá'!$B$10,IF(AND('Raw Data'!N1235&gt;2.5,'Raw Data'!N1235&lt;=3),'Bảng Giá'!$B$11,IF(AND('Raw Data'!N1235&gt;3,'Raw Data'!N1235&lt;=3.5),'Bảng Giá'!$B$12,IF(AND('Raw Data'!N1235&gt;3.5,'Raw Data'!N1235&lt;=4),'Bảng Giá'!$B$13,IF(AND('Raw Data'!N1235&gt;4,'Raw Data'!N1235&lt;=4.5),'Bảng Giá'!$B$14,IF(AND('Raw Data'!N1235&gt;4.5,'Raw Data'!N1235&lt;=5),'Bảng Giá'!$B$15,IF(AND('Raw Data'!N1235&gt;5,'Raw Data'!N1235&lt;=5.5),'Bảng Giá'!$B$16,IF(AND('Raw Data'!N1235&gt;5.5,'Raw Data'!N1235&lt;=6),'Bảng Giá'!$B$17,'Bảng Giá'!$B$18)))))))))))))))</f>
        <v>0.25&lt;x&lt;=0.5</v>
      </c>
      <c r="Q1235" s="48">
        <f t="shared" si="117"/>
        <v>-7.6335877862595417E-3</v>
      </c>
      <c r="R1235">
        <f t="shared" si="118"/>
        <v>15600</v>
      </c>
      <c r="S1235">
        <f t="shared" si="119"/>
        <v>2500</v>
      </c>
    </row>
    <row r="1236" spans="1:19" x14ac:dyDescent="0.25">
      <c r="A1236" s="12">
        <v>1235</v>
      </c>
      <c r="B1236" s="12" t="s">
        <v>293</v>
      </c>
      <c r="C1236" s="18">
        <v>31677136896728</v>
      </c>
      <c r="D1236" s="17">
        <v>43009.471320567129</v>
      </c>
      <c r="E1236" s="23">
        <v>43010.486774733799</v>
      </c>
      <c r="F1236" s="13" t="s">
        <v>302</v>
      </c>
      <c r="G1236" s="25">
        <v>1200</v>
      </c>
      <c r="H1236" s="12" t="s">
        <v>114</v>
      </c>
      <c r="I1236" s="12" t="s">
        <v>286</v>
      </c>
      <c r="J1236" s="37">
        <f>INDEX('Bảng Giá'!$C$3:$H$18,MATCH('Raw Data'!P1236,'Bảng Giá'!$B$3:$B$18,0),MATCH('Raw Data'!M1236,'Bảng Giá'!$C$2:$H$2,0))</f>
        <v>14500</v>
      </c>
      <c r="K1236" s="12">
        <v>14700</v>
      </c>
      <c r="L1236" s="36">
        <f t="shared" si="114"/>
        <v>1.0154541666706791</v>
      </c>
      <c r="M1236" t="str">
        <f>'References data'!H1237</f>
        <v>Nội Tỉnh</v>
      </c>
      <c r="N1236">
        <f t="shared" si="115"/>
        <v>1.2</v>
      </c>
      <c r="O1236">
        <f t="shared" si="116"/>
        <v>-200</v>
      </c>
      <c r="P1236" t="str">
        <f>IF(AND(N1236&gt;0,N1236&lt;=0.05),'Bảng Giá'!$B$3,IF(AND(N1236&lt;=0.1,N1236&gt;0.05),'Bảng Giá'!$B$4,IF(AND('Raw Data'!N1236&gt;0.1,'Raw Data'!N1236&lt;=0.25),'Bảng Giá'!$B$5,IF(AND('Raw Data'!N1236&gt;0.25,'Raw Data'!N1236&lt;=0.5),'Bảng Giá'!$B$6,IF(AND('Raw Data'!N1236&gt;0.5,'Raw Data'!N1236&lt;=1),'Bảng Giá'!$B$7,IF(AND('Raw Data'!N1236&gt;1,'Raw Data'!N1236&lt;=1.5),'Bảng Giá'!$B$8,IF(AND('Raw Data'!N1236&gt;1.5,'Raw Data'!N1236&lt;=2),'Bảng Giá'!$B$9,IF(AND('Raw Data'!N1236&gt;2,'Raw Data'!N1236&lt;=2.5),'Bảng Giá'!$B$10,IF(AND('Raw Data'!N1236&gt;2.5,'Raw Data'!N1236&lt;=3),'Bảng Giá'!$B$11,IF(AND('Raw Data'!N1236&gt;3,'Raw Data'!N1236&lt;=3.5),'Bảng Giá'!$B$12,IF(AND('Raw Data'!N1236&gt;3.5,'Raw Data'!N1236&lt;=4),'Bảng Giá'!$B$13,IF(AND('Raw Data'!N1236&gt;4,'Raw Data'!N1236&lt;=4.5),'Bảng Giá'!$B$14,IF(AND('Raw Data'!N1236&gt;4.5,'Raw Data'!N1236&lt;=5),'Bảng Giá'!$B$15,IF(AND('Raw Data'!N1236&gt;5,'Raw Data'!N1236&lt;=5.5),'Bảng Giá'!$B$16,IF(AND('Raw Data'!N1236&gt;5.5,'Raw Data'!N1236&lt;=6),'Bảng Giá'!$B$17,'Bảng Giá'!$B$18)))))))))))))))</f>
        <v>1&lt;x&lt;=1.5</v>
      </c>
      <c r="Q1236" s="48">
        <f t="shared" si="117"/>
        <v>-1.3605442176870748E-2</v>
      </c>
      <c r="R1236">
        <f t="shared" si="118"/>
        <v>17400</v>
      </c>
      <c r="S1236">
        <f t="shared" si="119"/>
        <v>2700</v>
      </c>
    </row>
    <row r="1237" spans="1:19" x14ac:dyDescent="0.25">
      <c r="A1237" s="12">
        <v>1236</v>
      </c>
      <c r="B1237" s="12" t="s">
        <v>293</v>
      </c>
      <c r="C1237" s="18">
        <v>31677136896387</v>
      </c>
      <c r="D1237" s="17">
        <v>43009.653413506945</v>
      </c>
      <c r="E1237" s="23">
        <v>43010.676379826386</v>
      </c>
      <c r="F1237" s="13" t="s">
        <v>302</v>
      </c>
      <c r="G1237" s="25">
        <v>400</v>
      </c>
      <c r="H1237" s="12" t="s">
        <v>114</v>
      </c>
      <c r="I1237" s="12" t="s">
        <v>507</v>
      </c>
      <c r="J1237" s="37">
        <f>INDEX('Bảng Giá'!$C$3:$H$18,MATCH('Raw Data'!P1237,'Bảng Giá'!$B$3:$B$18,0),MATCH('Raw Data'!M1237,'Bảng Giá'!$C$2:$H$2,0))</f>
        <v>13000</v>
      </c>
      <c r="K1237" s="12">
        <v>13100</v>
      </c>
      <c r="L1237" s="36">
        <f t="shared" si="114"/>
        <v>1.0229663194404566</v>
      </c>
      <c r="M1237" t="str">
        <f>'References data'!H1238</f>
        <v>Nội Tỉnh</v>
      </c>
      <c r="N1237">
        <f t="shared" si="115"/>
        <v>0.4</v>
      </c>
      <c r="O1237">
        <f t="shared" si="116"/>
        <v>-100</v>
      </c>
      <c r="P1237" t="str">
        <f>IF(AND(N1237&gt;0,N1237&lt;=0.05),'Bảng Giá'!$B$3,IF(AND(N1237&lt;=0.1,N1237&gt;0.05),'Bảng Giá'!$B$4,IF(AND('Raw Data'!N1237&gt;0.1,'Raw Data'!N1237&lt;=0.25),'Bảng Giá'!$B$5,IF(AND('Raw Data'!N1237&gt;0.25,'Raw Data'!N1237&lt;=0.5),'Bảng Giá'!$B$6,IF(AND('Raw Data'!N1237&gt;0.5,'Raw Data'!N1237&lt;=1),'Bảng Giá'!$B$7,IF(AND('Raw Data'!N1237&gt;1,'Raw Data'!N1237&lt;=1.5),'Bảng Giá'!$B$8,IF(AND('Raw Data'!N1237&gt;1.5,'Raw Data'!N1237&lt;=2),'Bảng Giá'!$B$9,IF(AND('Raw Data'!N1237&gt;2,'Raw Data'!N1237&lt;=2.5),'Bảng Giá'!$B$10,IF(AND('Raw Data'!N1237&gt;2.5,'Raw Data'!N1237&lt;=3),'Bảng Giá'!$B$11,IF(AND('Raw Data'!N1237&gt;3,'Raw Data'!N1237&lt;=3.5),'Bảng Giá'!$B$12,IF(AND('Raw Data'!N1237&gt;3.5,'Raw Data'!N1237&lt;=4),'Bảng Giá'!$B$13,IF(AND('Raw Data'!N1237&gt;4,'Raw Data'!N1237&lt;=4.5),'Bảng Giá'!$B$14,IF(AND('Raw Data'!N1237&gt;4.5,'Raw Data'!N1237&lt;=5),'Bảng Giá'!$B$15,IF(AND('Raw Data'!N1237&gt;5,'Raw Data'!N1237&lt;=5.5),'Bảng Giá'!$B$16,IF(AND('Raw Data'!N1237&gt;5.5,'Raw Data'!N1237&lt;=6),'Bảng Giá'!$B$17,'Bảng Giá'!$B$18)))))))))))))))</f>
        <v>0.25&lt;x&lt;=0.5</v>
      </c>
      <c r="Q1237" s="48">
        <f t="shared" si="117"/>
        <v>-7.6335877862595417E-3</v>
      </c>
      <c r="R1237">
        <f t="shared" si="118"/>
        <v>15600</v>
      </c>
      <c r="S1237">
        <f t="shared" si="119"/>
        <v>2500</v>
      </c>
    </row>
    <row r="1238" spans="1:19" x14ac:dyDescent="0.25">
      <c r="A1238" s="12">
        <v>1237</v>
      </c>
      <c r="B1238" s="12" t="s">
        <v>293</v>
      </c>
      <c r="C1238" s="18">
        <v>31677136897028</v>
      </c>
      <c r="D1238" s="17">
        <v>43009.653433414351</v>
      </c>
      <c r="E1238" s="23">
        <v>43010.379186342594</v>
      </c>
      <c r="F1238" s="13" t="s">
        <v>302</v>
      </c>
      <c r="G1238" s="25">
        <v>400</v>
      </c>
      <c r="H1238" s="12" t="s">
        <v>114</v>
      </c>
      <c r="I1238" s="12" t="s">
        <v>283</v>
      </c>
      <c r="J1238" s="37">
        <f>INDEX('Bảng Giá'!$C$3:$H$18,MATCH('Raw Data'!P1238,'Bảng Giá'!$B$3:$B$18,0),MATCH('Raw Data'!M1238,'Bảng Giá'!$C$2:$H$2,0))</f>
        <v>13000</v>
      </c>
      <c r="K1238" s="12">
        <v>13100</v>
      </c>
      <c r="L1238" s="36">
        <f t="shared" si="114"/>
        <v>0.72575292824330973</v>
      </c>
      <c r="M1238" t="str">
        <f>'References data'!H1239</f>
        <v>Nội Tỉnh</v>
      </c>
      <c r="N1238">
        <f t="shared" si="115"/>
        <v>0.4</v>
      </c>
      <c r="O1238">
        <f t="shared" si="116"/>
        <v>-100</v>
      </c>
      <c r="P1238" t="str">
        <f>IF(AND(N1238&gt;0,N1238&lt;=0.05),'Bảng Giá'!$B$3,IF(AND(N1238&lt;=0.1,N1238&gt;0.05),'Bảng Giá'!$B$4,IF(AND('Raw Data'!N1238&gt;0.1,'Raw Data'!N1238&lt;=0.25),'Bảng Giá'!$B$5,IF(AND('Raw Data'!N1238&gt;0.25,'Raw Data'!N1238&lt;=0.5),'Bảng Giá'!$B$6,IF(AND('Raw Data'!N1238&gt;0.5,'Raw Data'!N1238&lt;=1),'Bảng Giá'!$B$7,IF(AND('Raw Data'!N1238&gt;1,'Raw Data'!N1238&lt;=1.5),'Bảng Giá'!$B$8,IF(AND('Raw Data'!N1238&gt;1.5,'Raw Data'!N1238&lt;=2),'Bảng Giá'!$B$9,IF(AND('Raw Data'!N1238&gt;2,'Raw Data'!N1238&lt;=2.5),'Bảng Giá'!$B$10,IF(AND('Raw Data'!N1238&gt;2.5,'Raw Data'!N1238&lt;=3),'Bảng Giá'!$B$11,IF(AND('Raw Data'!N1238&gt;3,'Raw Data'!N1238&lt;=3.5),'Bảng Giá'!$B$12,IF(AND('Raw Data'!N1238&gt;3.5,'Raw Data'!N1238&lt;=4),'Bảng Giá'!$B$13,IF(AND('Raw Data'!N1238&gt;4,'Raw Data'!N1238&lt;=4.5),'Bảng Giá'!$B$14,IF(AND('Raw Data'!N1238&gt;4.5,'Raw Data'!N1238&lt;=5),'Bảng Giá'!$B$15,IF(AND('Raw Data'!N1238&gt;5,'Raw Data'!N1238&lt;=5.5),'Bảng Giá'!$B$16,IF(AND('Raw Data'!N1238&gt;5.5,'Raw Data'!N1238&lt;=6),'Bảng Giá'!$B$17,'Bảng Giá'!$B$18)))))))))))))))</f>
        <v>0.25&lt;x&lt;=0.5</v>
      </c>
      <c r="Q1238" s="48">
        <f t="shared" si="117"/>
        <v>-7.6335877862595417E-3</v>
      </c>
      <c r="R1238">
        <f t="shared" si="118"/>
        <v>15600</v>
      </c>
      <c r="S1238">
        <f t="shared" si="119"/>
        <v>2500</v>
      </c>
    </row>
    <row r="1239" spans="1:19" x14ac:dyDescent="0.25">
      <c r="A1239" s="12">
        <v>1238</v>
      </c>
      <c r="B1239" s="12" t="s">
        <v>293</v>
      </c>
      <c r="C1239" s="18">
        <v>95963495</v>
      </c>
      <c r="D1239" s="17">
        <v>43010.816019062499</v>
      </c>
      <c r="E1239" s="23">
        <v>43011.433761145832</v>
      </c>
      <c r="F1239" s="13" t="s">
        <v>302</v>
      </c>
      <c r="G1239" s="25">
        <v>12000</v>
      </c>
      <c r="H1239" s="12" t="s">
        <v>114</v>
      </c>
      <c r="I1239" s="12" t="s">
        <v>296</v>
      </c>
      <c r="J1239" s="37">
        <f>INDEX('Bảng Giá'!$C$3:$H$18,MATCH('Raw Data'!P1239,'Bảng Giá'!$B$3:$B$18,0),MATCH('Raw Data'!M1239,'Bảng Giá'!$C$2:$H$2,0))</f>
        <v>2000</v>
      </c>
      <c r="K1239" s="12">
        <v>50900</v>
      </c>
      <c r="L1239" s="36">
        <f t="shared" si="114"/>
        <v>0.61774208333372371</v>
      </c>
      <c r="M1239" t="str">
        <f>'References data'!H1240</f>
        <v>Nội Tỉnh</v>
      </c>
      <c r="N1239" s="46">
        <f t="shared" si="115"/>
        <v>12</v>
      </c>
      <c r="O1239">
        <f t="shared" si="116"/>
        <v>-48900</v>
      </c>
      <c r="P1239" t="str">
        <f>IF(AND(N1239&gt;0,N1239&lt;=0.05),'Bảng Giá'!$B$3,IF(AND(N1239&lt;=0.1,N1239&gt;0.05),'Bảng Giá'!$B$4,IF(AND('Raw Data'!N1239&gt;0.1,'Raw Data'!N1239&lt;=0.25),'Bảng Giá'!$B$5,IF(AND('Raw Data'!N1239&gt;0.25,'Raw Data'!N1239&lt;=0.5),'Bảng Giá'!$B$6,IF(AND('Raw Data'!N1239&gt;0.5,'Raw Data'!N1239&lt;=1),'Bảng Giá'!$B$7,IF(AND('Raw Data'!N1239&gt;1,'Raw Data'!N1239&lt;=1.5),'Bảng Giá'!$B$8,IF(AND('Raw Data'!N1239&gt;1.5,'Raw Data'!N1239&lt;=2),'Bảng Giá'!$B$9,IF(AND('Raw Data'!N1239&gt;2,'Raw Data'!N1239&lt;=2.5),'Bảng Giá'!$B$10,IF(AND('Raw Data'!N1239&gt;2.5,'Raw Data'!N1239&lt;=3),'Bảng Giá'!$B$11,IF(AND('Raw Data'!N1239&gt;3,'Raw Data'!N1239&lt;=3.5),'Bảng Giá'!$B$12,IF(AND('Raw Data'!N1239&gt;3.5,'Raw Data'!N1239&lt;=4),'Bảng Giá'!$B$13,IF(AND('Raw Data'!N1239&gt;4,'Raw Data'!N1239&lt;=4.5),'Bảng Giá'!$B$14,IF(AND('Raw Data'!N1239&gt;4.5,'Raw Data'!N1239&lt;=5),'Bảng Giá'!$B$15,IF(AND('Raw Data'!N1239&gt;5,'Raw Data'!N1239&lt;=5.5),'Bảng Giá'!$B$16,IF(AND('Raw Data'!N1239&gt;5.5,'Raw Data'!N1239&lt;=6),'Bảng Giá'!$B$17,'Bảng Giá'!$B$18)))))))))))))))</f>
        <v>Next 0.5</v>
      </c>
      <c r="Q1239" s="48">
        <f t="shared" si="117"/>
        <v>-0.96070726915520632</v>
      </c>
      <c r="R1239">
        <f t="shared" si="118"/>
        <v>2400</v>
      </c>
      <c r="S1239">
        <f t="shared" si="119"/>
        <v>-48500</v>
      </c>
    </row>
    <row r="1240" spans="1:19" x14ac:dyDescent="0.25">
      <c r="A1240" s="12">
        <v>1239</v>
      </c>
      <c r="B1240" s="12" t="s">
        <v>293</v>
      </c>
      <c r="C1240" s="18">
        <v>31677136912322</v>
      </c>
      <c r="D1240" s="17">
        <v>43010.815832291664</v>
      </c>
      <c r="E1240" s="23">
        <v>43011.639071030091</v>
      </c>
      <c r="F1240" s="13" t="s">
        <v>302</v>
      </c>
      <c r="G1240" s="25">
        <v>3420</v>
      </c>
      <c r="H1240" s="12" t="s">
        <v>114</v>
      </c>
      <c r="I1240" s="12" t="s">
        <v>504</v>
      </c>
      <c r="J1240" s="37">
        <f>INDEX('Bảng Giá'!$C$3:$H$18,MATCH('Raw Data'!P1240,'Bảng Giá'!$B$3:$B$18,0),MATCH('Raw Data'!M1240,'Bảng Giá'!$C$2:$H$2,0))</f>
        <v>19000</v>
      </c>
      <c r="K1240" s="12">
        <v>19200</v>
      </c>
      <c r="L1240" s="36">
        <f t="shared" si="114"/>
        <v>0.82323873842688045</v>
      </c>
      <c r="M1240" t="str">
        <f>'References data'!H1241</f>
        <v>Nội Tỉnh</v>
      </c>
      <c r="N1240">
        <f t="shared" si="115"/>
        <v>3.42</v>
      </c>
      <c r="O1240">
        <f t="shared" si="116"/>
        <v>-200</v>
      </c>
      <c r="P1240" t="str">
        <f>IF(AND(N1240&gt;0,N1240&lt;=0.05),'Bảng Giá'!$B$3,IF(AND(N1240&lt;=0.1,N1240&gt;0.05),'Bảng Giá'!$B$4,IF(AND('Raw Data'!N1240&gt;0.1,'Raw Data'!N1240&lt;=0.25),'Bảng Giá'!$B$5,IF(AND('Raw Data'!N1240&gt;0.25,'Raw Data'!N1240&lt;=0.5),'Bảng Giá'!$B$6,IF(AND('Raw Data'!N1240&gt;0.5,'Raw Data'!N1240&lt;=1),'Bảng Giá'!$B$7,IF(AND('Raw Data'!N1240&gt;1,'Raw Data'!N1240&lt;=1.5),'Bảng Giá'!$B$8,IF(AND('Raw Data'!N1240&gt;1.5,'Raw Data'!N1240&lt;=2),'Bảng Giá'!$B$9,IF(AND('Raw Data'!N1240&gt;2,'Raw Data'!N1240&lt;=2.5),'Bảng Giá'!$B$10,IF(AND('Raw Data'!N1240&gt;2.5,'Raw Data'!N1240&lt;=3),'Bảng Giá'!$B$11,IF(AND('Raw Data'!N1240&gt;3,'Raw Data'!N1240&lt;=3.5),'Bảng Giá'!$B$12,IF(AND('Raw Data'!N1240&gt;3.5,'Raw Data'!N1240&lt;=4),'Bảng Giá'!$B$13,IF(AND('Raw Data'!N1240&gt;4,'Raw Data'!N1240&lt;=4.5),'Bảng Giá'!$B$14,IF(AND('Raw Data'!N1240&gt;4.5,'Raw Data'!N1240&lt;=5),'Bảng Giá'!$B$15,IF(AND('Raw Data'!N1240&gt;5,'Raw Data'!N1240&lt;=5.5),'Bảng Giá'!$B$16,IF(AND('Raw Data'!N1240&gt;5.5,'Raw Data'!N1240&lt;=6),'Bảng Giá'!$B$17,'Bảng Giá'!$B$18)))))))))))))))</f>
        <v>3&lt;x&lt;=3.5</v>
      </c>
      <c r="Q1240" s="48">
        <f t="shared" si="117"/>
        <v>-1.0416666666666666E-2</v>
      </c>
      <c r="R1240">
        <f t="shared" si="118"/>
        <v>22800</v>
      </c>
      <c r="S1240">
        <f t="shared" si="119"/>
        <v>3600</v>
      </c>
    </row>
    <row r="1241" spans="1:19" x14ac:dyDescent="0.25">
      <c r="A1241" s="12">
        <v>1240</v>
      </c>
      <c r="B1241" s="12" t="s">
        <v>293</v>
      </c>
      <c r="C1241" s="18">
        <v>31677136904278</v>
      </c>
      <c r="D1241" s="17">
        <v>43015.441699502313</v>
      </c>
      <c r="E1241" s="23">
        <v>43017.668809988427</v>
      </c>
      <c r="F1241" s="13" t="s">
        <v>302</v>
      </c>
      <c r="G1241" s="25">
        <v>300</v>
      </c>
      <c r="H1241" s="12" t="s">
        <v>114</v>
      </c>
      <c r="I1241" s="12" t="s">
        <v>506</v>
      </c>
      <c r="J1241" s="37">
        <f>INDEX('Bảng Giá'!$C$3:$H$18,MATCH('Raw Data'!P1241,'Bảng Giá'!$B$3:$B$18,0),MATCH('Raw Data'!M1241,'Bảng Giá'!$C$2:$H$2,0))</f>
        <v>13000</v>
      </c>
      <c r="K1241" s="12">
        <v>13100</v>
      </c>
      <c r="L1241" s="36">
        <f t="shared" si="114"/>
        <v>2.2271104861138156</v>
      </c>
      <c r="M1241" t="str">
        <f>'References data'!H1242</f>
        <v>Nội Tỉnh</v>
      </c>
      <c r="N1241">
        <f t="shared" si="115"/>
        <v>0.3</v>
      </c>
      <c r="O1241">
        <f t="shared" si="116"/>
        <v>-100</v>
      </c>
      <c r="P1241" t="str">
        <f>IF(AND(N1241&gt;0,N1241&lt;=0.05),'Bảng Giá'!$B$3,IF(AND(N1241&lt;=0.1,N1241&gt;0.05),'Bảng Giá'!$B$4,IF(AND('Raw Data'!N1241&gt;0.1,'Raw Data'!N1241&lt;=0.25),'Bảng Giá'!$B$5,IF(AND('Raw Data'!N1241&gt;0.25,'Raw Data'!N1241&lt;=0.5),'Bảng Giá'!$B$6,IF(AND('Raw Data'!N1241&gt;0.5,'Raw Data'!N1241&lt;=1),'Bảng Giá'!$B$7,IF(AND('Raw Data'!N1241&gt;1,'Raw Data'!N1241&lt;=1.5),'Bảng Giá'!$B$8,IF(AND('Raw Data'!N1241&gt;1.5,'Raw Data'!N1241&lt;=2),'Bảng Giá'!$B$9,IF(AND('Raw Data'!N1241&gt;2,'Raw Data'!N1241&lt;=2.5),'Bảng Giá'!$B$10,IF(AND('Raw Data'!N1241&gt;2.5,'Raw Data'!N1241&lt;=3),'Bảng Giá'!$B$11,IF(AND('Raw Data'!N1241&gt;3,'Raw Data'!N1241&lt;=3.5),'Bảng Giá'!$B$12,IF(AND('Raw Data'!N1241&gt;3.5,'Raw Data'!N1241&lt;=4),'Bảng Giá'!$B$13,IF(AND('Raw Data'!N1241&gt;4,'Raw Data'!N1241&lt;=4.5),'Bảng Giá'!$B$14,IF(AND('Raw Data'!N1241&gt;4.5,'Raw Data'!N1241&lt;=5),'Bảng Giá'!$B$15,IF(AND('Raw Data'!N1241&gt;5,'Raw Data'!N1241&lt;=5.5),'Bảng Giá'!$B$16,IF(AND('Raw Data'!N1241&gt;5.5,'Raw Data'!N1241&lt;=6),'Bảng Giá'!$B$17,'Bảng Giá'!$B$18)))))))))))))))</f>
        <v>0.25&lt;x&lt;=0.5</v>
      </c>
      <c r="Q1241" s="48">
        <f t="shared" si="117"/>
        <v>-7.6335877862595417E-3</v>
      </c>
      <c r="R1241">
        <f t="shared" si="118"/>
        <v>15600</v>
      </c>
      <c r="S1241">
        <f t="shared" si="119"/>
        <v>2500</v>
      </c>
    </row>
    <row r="1242" spans="1:19" x14ac:dyDescent="0.25">
      <c r="A1242" s="12">
        <v>1241</v>
      </c>
      <c r="B1242" s="12" t="s">
        <v>293</v>
      </c>
      <c r="C1242" s="18">
        <v>36610310</v>
      </c>
      <c r="D1242" s="17">
        <v>43009.743733796298</v>
      </c>
      <c r="E1242" s="23">
        <v>43010.394771608793</v>
      </c>
      <c r="F1242" s="13" t="s">
        <v>302</v>
      </c>
      <c r="G1242" s="25">
        <v>4000</v>
      </c>
      <c r="H1242" s="12" t="s">
        <v>114</v>
      </c>
      <c r="I1242" s="12" t="s">
        <v>82</v>
      </c>
      <c r="J1242" s="37">
        <f>INDEX('Bảng Giá'!$C$3:$H$18,MATCH('Raw Data'!P1242,'Bảng Giá'!$B$3:$B$18,0),MATCH('Raw Data'!M1242,'Bảng Giá'!$C$2:$H$2,0))</f>
        <v>20500</v>
      </c>
      <c r="K1242" s="12">
        <v>22200</v>
      </c>
      <c r="L1242" s="36">
        <f t="shared" si="114"/>
        <v>0.65103781249490567</v>
      </c>
      <c r="M1242" t="str">
        <f>'References data'!H1243</f>
        <v>Nội Tỉnh</v>
      </c>
      <c r="N1242">
        <f t="shared" si="115"/>
        <v>4</v>
      </c>
      <c r="O1242">
        <f t="shared" si="116"/>
        <v>-1700</v>
      </c>
      <c r="P1242" t="str">
        <f>IF(AND(N1242&gt;0,N1242&lt;=0.05),'Bảng Giá'!$B$3,IF(AND(N1242&lt;=0.1,N1242&gt;0.05),'Bảng Giá'!$B$4,IF(AND('Raw Data'!N1242&gt;0.1,'Raw Data'!N1242&lt;=0.25),'Bảng Giá'!$B$5,IF(AND('Raw Data'!N1242&gt;0.25,'Raw Data'!N1242&lt;=0.5),'Bảng Giá'!$B$6,IF(AND('Raw Data'!N1242&gt;0.5,'Raw Data'!N1242&lt;=1),'Bảng Giá'!$B$7,IF(AND('Raw Data'!N1242&gt;1,'Raw Data'!N1242&lt;=1.5),'Bảng Giá'!$B$8,IF(AND('Raw Data'!N1242&gt;1.5,'Raw Data'!N1242&lt;=2),'Bảng Giá'!$B$9,IF(AND('Raw Data'!N1242&gt;2,'Raw Data'!N1242&lt;=2.5),'Bảng Giá'!$B$10,IF(AND('Raw Data'!N1242&gt;2.5,'Raw Data'!N1242&lt;=3),'Bảng Giá'!$B$11,IF(AND('Raw Data'!N1242&gt;3,'Raw Data'!N1242&lt;=3.5),'Bảng Giá'!$B$12,IF(AND('Raw Data'!N1242&gt;3.5,'Raw Data'!N1242&lt;=4),'Bảng Giá'!$B$13,IF(AND('Raw Data'!N1242&gt;4,'Raw Data'!N1242&lt;=4.5),'Bảng Giá'!$B$14,IF(AND('Raw Data'!N1242&gt;4.5,'Raw Data'!N1242&lt;=5),'Bảng Giá'!$B$15,IF(AND('Raw Data'!N1242&gt;5,'Raw Data'!N1242&lt;=5.5),'Bảng Giá'!$B$16,IF(AND('Raw Data'!N1242&gt;5.5,'Raw Data'!N1242&lt;=6),'Bảng Giá'!$B$17,'Bảng Giá'!$B$18)))))))))))))))</f>
        <v>3.5&lt;x&lt;=4</v>
      </c>
      <c r="Q1242" s="48">
        <f t="shared" si="117"/>
        <v>-7.6576576576576572E-2</v>
      </c>
      <c r="R1242">
        <f t="shared" si="118"/>
        <v>24600</v>
      </c>
      <c r="S1242">
        <f t="shared" si="119"/>
        <v>2400</v>
      </c>
    </row>
    <row r="1243" spans="1:19" x14ac:dyDescent="0.25">
      <c r="A1243" s="12">
        <v>1242</v>
      </c>
      <c r="B1243" s="12" t="s">
        <v>293</v>
      </c>
      <c r="C1243" s="18">
        <v>52285820</v>
      </c>
      <c r="D1243" s="17">
        <v>43009.743778854165</v>
      </c>
      <c r="E1243" s="23">
        <v>43010.493064699076</v>
      </c>
      <c r="F1243" s="13" t="s">
        <v>302</v>
      </c>
      <c r="G1243" s="25">
        <v>5770</v>
      </c>
      <c r="H1243" s="12" t="s">
        <v>114</v>
      </c>
      <c r="I1243" s="12" t="s">
        <v>116</v>
      </c>
      <c r="J1243" s="37">
        <f>INDEX('Bảng Giá'!$C$3:$H$18,MATCH('Raw Data'!P1243,'Bảng Giá'!$B$3:$B$18,0),MATCH('Raw Data'!M1243,'Bảng Giá'!$C$2:$H$2,0))</f>
        <v>26500</v>
      </c>
      <c r="K1243" s="12">
        <v>26700</v>
      </c>
      <c r="L1243" s="36">
        <f t="shared" si="114"/>
        <v>0.74928584491135553</v>
      </c>
      <c r="M1243" t="str">
        <f>'References data'!H1244</f>
        <v>Nội Tỉnh</v>
      </c>
      <c r="N1243">
        <f t="shared" si="115"/>
        <v>5.77</v>
      </c>
      <c r="O1243">
        <f t="shared" si="116"/>
        <v>-200</v>
      </c>
      <c r="P1243" t="str">
        <f>IF(AND(N1243&gt;0,N1243&lt;=0.05),'Bảng Giá'!$B$3,IF(AND(N1243&lt;=0.1,N1243&gt;0.05),'Bảng Giá'!$B$4,IF(AND('Raw Data'!N1243&gt;0.1,'Raw Data'!N1243&lt;=0.25),'Bảng Giá'!$B$5,IF(AND('Raw Data'!N1243&gt;0.25,'Raw Data'!N1243&lt;=0.5),'Bảng Giá'!$B$6,IF(AND('Raw Data'!N1243&gt;0.5,'Raw Data'!N1243&lt;=1),'Bảng Giá'!$B$7,IF(AND('Raw Data'!N1243&gt;1,'Raw Data'!N1243&lt;=1.5),'Bảng Giá'!$B$8,IF(AND('Raw Data'!N1243&gt;1.5,'Raw Data'!N1243&lt;=2),'Bảng Giá'!$B$9,IF(AND('Raw Data'!N1243&gt;2,'Raw Data'!N1243&lt;=2.5),'Bảng Giá'!$B$10,IF(AND('Raw Data'!N1243&gt;2.5,'Raw Data'!N1243&lt;=3),'Bảng Giá'!$B$11,IF(AND('Raw Data'!N1243&gt;3,'Raw Data'!N1243&lt;=3.5),'Bảng Giá'!$B$12,IF(AND('Raw Data'!N1243&gt;3.5,'Raw Data'!N1243&lt;=4),'Bảng Giá'!$B$13,IF(AND('Raw Data'!N1243&gt;4,'Raw Data'!N1243&lt;=4.5),'Bảng Giá'!$B$14,IF(AND('Raw Data'!N1243&gt;4.5,'Raw Data'!N1243&lt;=5),'Bảng Giá'!$B$15,IF(AND('Raw Data'!N1243&gt;5,'Raw Data'!N1243&lt;=5.5),'Bảng Giá'!$B$16,IF(AND('Raw Data'!N1243&gt;5.5,'Raw Data'!N1243&lt;=6),'Bảng Giá'!$B$17,'Bảng Giá'!$B$18)))))))))))))))</f>
        <v>5.5&lt;x&lt;=6</v>
      </c>
      <c r="Q1243" s="48">
        <f t="shared" si="117"/>
        <v>-7.4906367041198503E-3</v>
      </c>
      <c r="R1243">
        <f t="shared" si="118"/>
        <v>31800</v>
      </c>
      <c r="S1243">
        <f t="shared" si="119"/>
        <v>5100</v>
      </c>
    </row>
    <row r="1244" spans="1:19" x14ac:dyDescent="0.25">
      <c r="A1244" s="12">
        <v>1243</v>
      </c>
      <c r="B1244" s="12" t="s">
        <v>293</v>
      </c>
      <c r="C1244" s="18">
        <v>66764038</v>
      </c>
      <c r="D1244" s="17">
        <v>43009.742097685186</v>
      </c>
      <c r="E1244" s="23">
        <v>43010.710404826386</v>
      </c>
      <c r="F1244" s="13" t="s">
        <v>302</v>
      </c>
      <c r="G1244" s="25">
        <v>500</v>
      </c>
      <c r="H1244" s="12" t="s">
        <v>114</v>
      </c>
      <c r="I1244" s="12" t="s">
        <v>297</v>
      </c>
      <c r="J1244" s="37">
        <f>INDEX('Bảng Giá'!$C$3:$H$18,MATCH('Raw Data'!P1244,'Bảng Giá'!$B$3:$B$18,0),MATCH('Raw Data'!M1244,'Bảng Giá'!$C$2:$H$2,0))</f>
        <v>13000</v>
      </c>
      <c r="K1244" s="12">
        <v>14100</v>
      </c>
      <c r="L1244" s="36">
        <f t="shared" si="114"/>
        <v>0.96830714120005723</v>
      </c>
      <c r="M1244" t="str">
        <f>'References data'!H1245</f>
        <v>Nội Tỉnh</v>
      </c>
      <c r="N1244">
        <f t="shared" si="115"/>
        <v>0.5</v>
      </c>
      <c r="O1244">
        <f t="shared" si="116"/>
        <v>-1100</v>
      </c>
      <c r="P1244" t="str">
        <f>IF(AND(N1244&gt;0,N1244&lt;=0.05),'Bảng Giá'!$B$3,IF(AND(N1244&lt;=0.1,N1244&gt;0.05),'Bảng Giá'!$B$4,IF(AND('Raw Data'!N1244&gt;0.1,'Raw Data'!N1244&lt;=0.25),'Bảng Giá'!$B$5,IF(AND('Raw Data'!N1244&gt;0.25,'Raw Data'!N1244&lt;=0.5),'Bảng Giá'!$B$6,IF(AND('Raw Data'!N1244&gt;0.5,'Raw Data'!N1244&lt;=1),'Bảng Giá'!$B$7,IF(AND('Raw Data'!N1244&gt;1,'Raw Data'!N1244&lt;=1.5),'Bảng Giá'!$B$8,IF(AND('Raw Data'!N1244&gt;1.5,'Raw Data'!N1244&lt;=2),'Bảng Giá'!$B$9,IF(AND('Raw Data'!N1244&gt;2,'Raw Data'!N1244&lt;=2.5),'Bảng Giá'!$B$10,IF(AND('Raw Data'!N1244&gt;2.5,'Raw Data'!N1244&lt;=3),'Bảng Giá'!$B$11,IF(AND('Raw Data'!N1244&gt;3,'Raw Data'!N1244&lt;=3.5),'Bảng Giá'!$B$12,IF(AND('Raw Data'!N1244&gt;3.5,'Raw Data'!N1244&lt;=4),'Bảng Giá'!$B$13,IF(AND('Raw Data'!N1244&gt;4,'Raw Data'!N1244&lt;=4.5),'Bảng Giá'!$B$14,IF(AND('Raw Data'!N1244&gt;4.5,'Raw Data'!N1244&lt;=5),'Bảng Giá'!$B$15,IF(AND('Raw Data'!N1244&gt;5,'Raw Data'!N1244&lt;=5.5),'Bảng Giá'!$B$16,IF(AND('Raw Data'!N1244&gt;5.5,'Raw Data'!N1244&lt;=6),'Bảng Giá'!$B$17,'Bảng Giá'!$B$18)))))))))))))))</f>
        <v>0.25&lt;x&lt;=0.5</v>
      </c>
      <c r="Q1244" s="48">
        <f t="shared" si="117"/>
        <v>-7.8014184397163122E-2</v>
      </c>
      <c r="R1244">
        <f t="shared" si="118"/>
        <v>15600</v>
      </c>
      <c r="S1244">
        <f t="shared" si="119"/>
        <v>1500</v>
      </c>
    </row>
    <row r="1245" spans="1:19" x14ac:dyDescent="0.25">
      <c r="A1245" s="12">
        <v>1244</v>
      </c>
      <c r="B1245" s="12" t="s">
        <v>293</v>
      </c>
      <c r="C1245" s="18">
        <v>31677136899147</v>
      </c>
      <c r="D1245" s="17">
        <v>43010.726069097225</v>
      </c>
      <c r="E1245" s="23">
        <v>43011.718604479167</v>
      </c>
      <c r="F1245" s="13" t="s">
        <v>302</v>
      </c>
      <c r="G1245" s="25">
        <v>1960</v>
      </c>
      <c r="H1245" s="12" t="s">
        <v>114</v>
      </c>
      <c r="I1245" s="12" t="s">
        <v>121</v>
      </c>
      <c r="J1245" s="37">
        <f>INDEX('Bảng Giá'!$C$3:$H$18,MATCH('Raw Data'!P1245,'Bảng Giá'!$B$3:$B$18,0),MATCH('Raw Data'!M1245,'Bảng Giá'!$C$2:$H$2,0))</f>
        <v>16000</v>
      </c>
      <c r="K1245" s="12">
        <v>16200</v>
      </c>
      <c r="L1245" s="36">
        <f t="shared" si="114"/>
        <v>0.99253538194170687</v>
      </c>
      <c r="M1245" t="str">
        <f>'References data'!H1246</f>
        <v>Nội Tỉnh</v>
      </c>
      <c r="N1245">
        <f t="shared" si="115"/>
        <v>1.96</v>
      </c>
      <c r="O1245">
        <f t="shared" si="116"/>
        <v>-200</v>
      </c>
      <c r="P1245" t="str">
        <f>IF(AND(N1245&gt;0,N1245&lt;=0.05),'Bảng Giá'!$B$3,IF(AND(N1245&lt;=0.1,N1245&gt;0.05),'Bảng Giá'!$B$4,IF(AND('Raw Data'!N1245&gt;0.1,'Raw Data'!N1245&lt;=0.25),'Bảng Giá'!$B$5,IF(AND('Raw Data'!N1245&gt;0.25,'Raw Data'!N1245&lt;=0.5),'Bảng Giá'!$B$6,IF(AND('Raw Data'!N1245&gt;0.5,'Raw Data'!N1245&lt;=1),'Bảng Giá'!$B$7,IF(AND('Raw Data'!N1245&gt;1,'Raw Data'!N1245&lt;=1.5),'Bảng Giá'!$B$8,IF(AND('Raw Data'!N1245&gt;1.5,'Raw Data'!N1245&lt;=2),'Bảng Giá'!$B$9,IF(AND('Raw Data'!N1245&gt;2,'Raw Data'!N1245&lt;=2.5),'Bảng Giá'!$B$10,IF(AND('Raw Data'!N1245&gt;2.5,'Raw Data'!N1245&lt;=3),'Bảng Giá'!$B$11,IF(AND('Raw Data'!N1245&gt;3,'Raw Data'!N1245&lt;=3.5),'Bảng Giá'!$B$12,IF(AND('Raw Data'!N1245&gt;3.5,'Raw Data'!N1245&lt;=4),'Bảng Giá'!$B$13,IF(AND('Raw Data'!N1245&gt;4,'Raw Data'!N1245&lt;=4.5),'Bảng Giá'!$B$14,IF(AND('Raw Data'!N1245&gt;4.5,'Raw Data'!N1245&lt;=5),'Bảng Giá'!$B$15,IF(AND('Raw Data'!N1245&gt;5,'Raw Data'!N1245&lt;=5.5),'Bảng Giá'!$B$16,IF(AND('Raw Data'!N1245&gt;5.5,'Raw Data'!N1245&lt;=6),'Bảng Giá'!$B$17,'Bảng Giá'!$B$18)))))))))))))))</f>
        <v>1.5&lt;x&lt;=2</v>
      </c>
      <c r="Q1245" s="48">
        <f t="shared" si="117"/>
        <v>-1.2345679012345678E-2</v>
      </c>
      <c r="R1245">
        <f t="shared" si="118"/>
        <v>19200</v>
      </c>
      <c r="S1245">
        <f t="shared" si="119"/>
        <v>3000</v>
      </c>
    </row>
    <row r="1246" spans="1:19" x14ac:dyDescent="0.25">
      <c r="A1246" s="12">
        <v>1245</v>
      </c>
      <c r="B1246" s="12" t="s">
        <v>293</v>
      </c>
      <c r="C1246" s="18">
        <v>14738562</v>
      </c>
      <c r="D1246" s="17">
        <v>43010.918857372686</v>
      </c>
      <c r="E1246" s="23">
        <v>43011.643159259256</v>
      </c>
      <c r="F1246" s="13" t="s">
        <v>302</v>
      </c>
      <c r="G1246" s="25">
        <v>1500</v>
      </c>
      <c r="H1246" s="12" t="s">
        <v>114</v>
      </c>
      <c r="I1246" s="12" t="s">
        <v>294</v>
      </c>
      <c r="J1246" s="37">
        <f>INDEX('Bảng Giá'!$C$3:$H$18,MATCH('Raw Data'!P1246,'Bảng Giá'!$B$3:$B$18,0),MATCH('Raw Data'!M1246,'Bảng Giá'!$C$2:$H$2,0))</f>
        <v>14500</v>
      </c>
      <c r="K1246" s="12">
        <v>16200</v>
      </c>
      <c r="L1246" s="36">
        <f t="shared" si="114"/>
        <v>0.72430188657017425</v>
      </c>
      <c r="M1246" t="str">
        <f>'References data'!H1247</f>
        <v>Nội Tỉnh</v>
      </c>
      <c r="N1246">
        <f t="shared" si="115"/>
        <v>1.5</v>
      </c>
      <c r="O1246">
        <f t="shared" si="116"/>
        <v>-1700</v>
      </c>
      <c r="P1246" t="str">
        <f>IF(AND(N1246&gt;0,N1246&lt;=0.05),'Bảng Giá'!$B$3,IF(AND(N1246&lt;=0.1,N1246&gt;0.05),'Bảng Giá'!$B$4,IF(AND('Raw Data'!N1246&gt;0.1,'Raw Data'!N1246&lt;=0.25),'Bảng Giá'!$B$5,IF(AND('Raw Data'!N1246&gt;0.25,'Raw Data'!N1246&lt;=0.5),'Bảng Giá'!$B$6,IF(AND('Raw Data'!N1246&gt;0.5,'Raw Data'!N1246&lt;=1),'Bảng Giá'!$B$7,IF(AND('Raw Data'!N1246&gt;1,'Raw Data'!N1246&lt;=1.5),'Bảng Giá'!$B$8,IF(AND('Raw Data'!N1246&gt;1.5,'Raw Data'!N1246&lt;=2),'Bảng Giá'!$B$9,IF(AND('Raw Data'!N1246&gt;2,'Raw Data'!N1246&lt;=2.5),'Bảng Giá'!$B$10,IF(AND('Raw Data'!N1246&gt;2.5,'Raw Data'!N1246&lt;=3),'Bảng Giá'!$B$11,IF(AND('Raw Data'!N1246&gt;3,'Raw Data'!N1246&lt;=3.5),'Bảng Giá'!$B$12,IF(AND('Raw Data'!N1246&gt;3.5,'Raw Data'!N1246&lt;=4),'Bảng Giá'!$B$13,IF(AND('Raw Data'!N1246&gt;4,'Raw Data'!N1246&lt;=4.5),'Bảng Giá'!$B$14,IF(AND('Raw Data'!N1246&gt;4.5,'Raw Data'!N1246&lt;=5),'Bảng Giá'!$B$15,IF(AND('Raw Data'!N1246&gt;5,'Raw Data'!N1246&lt;=5.5),'Bảng Giá'!$B$16,IF(AND('Raw Data'!N1246&gt;5.5,'Raw Data'!N1246&lt;=6),'Bảng Giá'!$B$17,'Bảng Giá'!$B$18)))))))))))))))</f>
        <v>1&lt;x&lt;=1.5</v>
      </c>
      <c r="Q1246" s="48">
        <f t="shared" si="117"/>
        <v>-0.10493827160493827</v>
      </c>
      <c r="R1246">
        <f t="shared" si="118"/>
        <v>17400</v>
      </c>
      <c r="S1246">
        <f t="shared" si="119"/>
        <v>1200</v>
      </c>
    </row>
    <row r="1247" spans="1:19" x14ac:dyDescent="0.25">
      <c r="A1247" s="12">
        <v>1246</v>
      </c>
      <c r="B1247" s="12" t="s">
        <v>293</v>
      </c>
      <c r="C1247" s="18">
        <v>11146650</v>
      </c>
      <c r="D1247" s="17">
        <v>43010.918879710647</v>
      </c>
      <c r="E1247" s="23">
        <v>43011.427432256947</v>
      </c>
      <c r="F1247" s="13" t="s">
        <v>302</v>
      </c>
      <c r="G1247" s="25">
        <v>7000</v>
      </c>
      <c r="H1247" s="12" t="s">
        <v>114</v>
      </c>
      <c r="I1247" s="12" t="s">
        <v>512</v>
      </c>
      <c r="J1247" s="37">
        <f>INDEX('Bảng Giá'!$C$3:$H$18,MATCH('Raw Data'!P1247,'Bảng Giá'!$B$3:$B$18,0),MATCH('Raw Data'!M1247,'Bảng Giá'!$C$2:$H$2,0))</f>
        <v>2000</v>
      </c>
      <c r="K1247" s="12">
        <v>30800</v>
      </c>
      <c r="L1247" s="36">
        <f t="shared" si="114"/>
        <v>0.5085525463000522</v>
      </c>
      <c r="M1247" t="str">
        <f>'References data'!H1248</f>
        <v>Nội Tỉnh</v>
      </c>
      <c r="N1247" s="46">
        <f t="shared" si="115"/>
        <v>7</v>
      </c>
      <c r="O1247">
        <f t="shared" si="116"/>
        <v>-28800</v>
      </c>
      <c r="P1247" t="str">
        <f>IF(AND(N1247&gt;0,N1247&lt;=0.05),'Bảng Giá'!$B$3,IF(AND(N1247&lt;=0.1,N1247&gt;0.05),'Bảng Giá'!$B$4,IF(AND('Raw Data'!N1247&gt;0.1,'Raw Data'!N1247&lt;=0.25),'Bảng Giá'!$B$5,IF(AND('Raw Data'!N1247&gt;0.25,'Raw Data'!N1247&lt;=0.5),'Bảng Giá'!$B$6,IF(AND('Raw Data'!N1247&gt;0.5,'Raw Data'!N1247&lt;=1),'Bảng Giá'!$B$7,IF(AND('Raw Data'!N1247&gt;1,'Raw Data'!N1247&lt;=1.5),'Bảng Giá'!$B$8,IF(AND('Raw Data'!N1247&gt;1.5,'Raw Data'!N1247&lt;=2),'Bảng Giá'!$B$9,IF(AND('Raw Data'!N1247&gt;2,'Raw Data'!N1247&lt;=2.5),'Bảng Giá'!$B$10,IF(AND('Raw Data'!N1247&gt;2.5,'Raw Data'!N1247&lt;=3),'Bảng Giá'!$B$11,IF(AND('Raw Data'!N1247&gt;3,'Raw Data'!N1247&lt;=3.5),'Bảng Giá'!$B$12,IF(AND('Raw Data'!N1247&gt;3.5,'Raw Data'!N1247&lt;=4),'Bảng Giá'!$B$13,IF(AND('Raw Data'!N1247&gt;4,'Raw Data'!N1247&lt;=4.5),'Bảng Giá'!$B$14,IF(AND('Raw Data'!N1247&gt;4.5,'Raw Data'!N1247&lt;=5),'Bảng Giá'!$B$15,IF(AND('Raw Data'!N1247&gt;5,'Raw Data'!N1247&lt;=5.5),'Bảng Giá'!$B$16,IF(AND('Raw Data'!N1247&gt;5.5,'Raw Data'!N1247&lt;=6),'Bảng Giá'!$B$17,'Bảng Giá'!$B$18)))))))))))))))</f>
        <v>Next 0.5</v>
      </c>
      <c r="Q1247" s="48">
        <f t="shared" si="117"/>
        <v>-0.93506493506493504</v>
      </c>
      <c r="R1247">
        <f t="shared" si="118"/>
        <v>2400</v>
      </c>
      <c r="S1247">
        <f t="shared" si="119"/>
        <v>-28400</v>
      </c>
    </row>
    <row r="1248" spans="1:19" x14ac:dyDescent="0.25">
      <c r="A1248" s="12">
        <v>1247</v>
      </c>
      <c r="B1248" s="12" t="s">
        <v>293</v>
      </c>
      <c r="C1248" s="18">
        <v>31677136909327</v>
      </c>
      <c r="D1248" s="17">
        <v>43010.628091516206</v>
      </c>
      <c r="E1248" s="23">
        <v>43012.807642789354</v>
      </c>
      <c r="F1248" s="13" t="s">
        <v>302</v>
      </c>
      <c r="G1248" s="25">
        <v>500</v>
      </c>
      <c r="H1248" s="12" t="s">
        <v>114</v>
      </c>
      <c r="I1248" s="12" t="s">
        <v>509</v>
      </c>
      <c r="J1248" s="37">
        <f>INDEX('Bảng Giá'!$C$3:$H$18,MATCH('Raw Data'!P1248,'Bảng Giá'!$B$3:$B$18,0),MATCH('Raw Data'!M1248,'Bảng Giá'!$C$2:$H$2,0))</f>
        <v>13000</v>
      </c>
      <c r="K1248" s="12">
        <v>14100</v>
      </c>
      <c r="L1248" s="36">
        <f t="shared" si="114"/>
        <v>2.1795512731478084</v>
      </c>
      <c r="M1248" t="str">
        <f>'References data'!H1249</f>
        <v>Nội Tỉnh</v>
      </c>
      <c r="N1248">
        <f t="shared" si="115"/>
        <v>0.5</v>
      </c>
      <c r="O1248">
        <f t="shared" si="116"/>
        <v>-1100</v>
      </c>
      <c r="P1248" t="str">
        <f>IF(AND(N1248&gt;0,N1248&lt;=0.05),'Bảng Giá'!$B$3,IF(AND(N1248&lt;=0.1,N1248&gt;0.05),'Bảng Giá'!$B$4,IF(AND('Raw Data'!N1248&gt;0.1,'Raw Data'!N1248&lt;=0.25),'Bảng Giá'!$B$5,IF(AND('Raw Data'!N1248&gt;0.25,'Raw Data'!N1248&lt;=0.5),'Bảng Giá'!$B$6,IF(AND('Raw Data'!N1248&gt;0.5,'Raw Data'!N1248&lt;=1),'Bảng Giá'!$B$7,IF(AND('Raw Data'!N1248&gt;1,'Raw Data'!N1248&lt;=1.5),'Bảng Giá'!$B$8,IF(AND('Raw Data'!N1248&gt;1.5,'Raw Data'!N1248&lt;=2),'Bảng Giá'!$B$9,IF(AND('Raw Data'!N1248&gt;2,'Raw Data'!N1248&lt;=2.5),'Bảng Giá'!$B$10,IF(AND('Raw Data'!N1248&gt;2.5,'Raw Data'!N1248&lt;=3),'Bảng Giá'!$B$11,IF(AND('Raw Data'!N1248&gt;3,'Raw Data'!N1248&lt;=3.5),'Bảng Giá'!$B$12,IF(AND('Raw Data'!N1248&gt;3.5,'Raw Data'!N1248&lt;=4),'Bảng Giá'!$B$13,IF(AND('Raw Data'!N1248&gt;4,'Raw Data'!N1248&lt;=4.5),'Bảng Giá'!$B$14,IF(AND('Raw Data'!N1248&gt;4.5,'Raw Data'!N1248&lt;=5),'Bảng Giá'!$B$15,IF(AND('Raw Data'!N1248&gt;5,'Raw Data'!N1248&lt;=5.5),'Bảng Giá'!$B$16,IF(AND('Raw Data'!N1248&gt;5.5,'Raw Data'!N1248&lt;=6),'Bảng Giá'!$B$17,'Bảng Giá'!$B$18)))))))))))))))</f>
        <v>0.25&lt;x&lt;=0.5</v>
      </c>
      <c r="Q1248" s="48">
        <f t="shared" si="117"/>
        <v>-7.8014184397163122E-2</v>
      </c>
      <c r="R1248">
        <f t="shared" si="118"/>
        <v>15600</v>
      </c>
      <c r="S1248">
        <f t="shared" si="119"/>
        <v>1500</v>
      </c>
    </row>
    <row r="1249" spans="1:19" x14ac:dyDescent="0.25">
      <c r="A1249" s="12">
        <v>1248</v>
      </c>
      <c r="B1249" s="12" t="s">
        <v>293</v>
      </c>
      <c r="C1249" s="18">
        <v>27743782</v>
      </c>
      <c r="D1249" s="17">
        <v>43010.892631909723</v>
      </c>
      <c r="E1249" s="23">
        <v>43011.695456747686</v>
      </c>
      <c r="F1249" s="13" t="s">
        <v>302</v>
      </c>
      <c r="G1249" s="25">
        <v>810</v>
      </c>
      <c r="H1249" s="12" t="s">
        <v>114</v>
      </c>
      <c r="I1249" s="12" t="s">
        <v>294</v>
      </c>
      <c r="J1249" s="37">
        <f>INDEX('Bảng Giá'!$C$3:$H$18,MATCH('Raw Data'!P1249,'Bảng Giá'!$B$3:$B$18,0),MATCH('Raw Data'!M1249,'Bảng Giá'!$C$2:$H$2,0))</f>
        <v>14000</v>
      </c>
      <c r="K1249" s="12">
        <v>14100</v>
      </c>
      <c r="L1249" s="36">
        <f t="shared" si="114"/>
        <v>0.80282483796327142</v>
      </c>
      <c r="M1249" t="str">
        <f>'References data'!H1250</f>
        <v>Nội Tỉnh</v>
      </c>
      <c r="N1249">
        <f t="shared" si="115"/>
        <v>0.81</v>
      </c>
      <c r="O1249">
        <f t="shared" si="116"/>
        <v>-100</v>
      </c>
      <c r="P1249" t="str">
        <f>IF(AND(N1249&gt;0,N1249&lt;=0.05),'Bảng Giá'!$B$3,IF(AND(N1249&lt;=0.1,N1249&gt;0.05),'Bảng Giá'!$B$4,IF(AND('Raw Data'!N1249&gt;0.1,'Raw Data'!N1249&lt;=0.25),'Bảng Giá'!$B$5,IF(AND('Raw Data'!N1249&gt;0.25,'Raw Data'!N1249&lt;=0.5),'Bảng Giá'!$B$6,IF(AND('Raw Data'!N1249&gt;0.5,'Raw Data'!N1249&lt;=1),'Bảng Giá'!$B$7,IF(AND('Raw Data'!N1249&gt;1,'Raw Data'!N1249&lt;=1.5),'Bảng Giá'!$B$8,IF(AND('Raw Data'!N1249&gt;1.5,'Raw Data'!N1249&lt;=2),'Bảng Giá'!$B$9,IF(AND('Raw Data'!N1249&gt;2,'Raw Data'!N1249&lt;=2.5),'Bảng Giá'!$B$10,IF(AND('Raw Data'!N1249&gt;2.5,'Raw Data'!N1249&lt;=3),'Bảng Giá'!$B$11,IF(AND('Raw Data'!N1249&gt;3,'Raw Data'!N1249&lt;=3.5),'Bảng Giá'!$B$12,IF(AND('Raw Data'!N1249&gt;3.5,'Raw Data'!N1249&lt;=4),'Bảng Giá'!$B$13,IF(AND('Raw Data'!N1249&gt;4,'Raw Data'!N1249&lt;=4.5),'Bảng Giá'!$B$14,IF(AND('Raw Data'!N1249&gt;4.5,'Raw Data'!N1249&lt;=5),'Bảng Giá'!$B$15,IF(AND('Raw Data'!N1249&gt;5,'Raw Data'!N1249&lt;=5.5),'Bảng Giá'!$B$16,IF(AND('Raw Data'!N1249&gt;5.5,'Raw Data'!N1249&lt;=6),'Bảng Giá'!$B$17,'Bảng Giá'!$B$18)))))))))))))))</f>
        <v>0.5&lt;x&lt;=1</v>
      </c>
      <c r="Q1249" s="48">
        <f t="shared" si="117"/>
        <v>-7.0921985815602835E-3</v>
      </c>
      <c r="R1249">
        <f t="shared" si="118"/>
        <v>16800</v>
      </c>
      <c r="S1249">
        <f t="shared" si="119"/>
        <v>2700</v>
      </c>
    </row>
    <row r="1250" spans="1:19" x14ac:dyDescent="0.25">
      <c r="A1250" s="12">
        <v>1249</v>
      </c>
      <c r="B1250" s="12" t="s">
        <v>293</v>
      </c>
      <c r="C1250" s="18">
        <v>92659742</v>
      </c>
      <c r="D1250" s="17">
        <v>43010.918912152774</v>
      </c>
      <c r="E1250" s="23">
        <v>43011.680302581015</v>
      </c>
      <c r="F1250" s="13" t="s">
        <v>302</v>
      </c>
      <c r="G1250" s="25">
        <v>6400</v>
      </c>
      <c r="H1250" s="12" t="s">
        <v>114</v>
      </c>
      <c r="I1250" s="12" t="s">
        <v>297</v>
      </c>
      <c r="J1250" s="37">
        <f>INDEX('Bảng Giá'!$C$3:$H$18,MATCH('Raw Data'!P1250,'Bảng Giá'!$B$3:$B$18,0),MATCH('Raw Data'!M1250,'Bảng Giá'!$C$2:$H$2,0))</f>
        <v>2000</v>
      </c>
      <c r="K1250" s="12">
        <v>28300</v>
      </c>
      <c r="L1250" s="36">
        <f t="shared" si="114"/>
        <v>0.76139042824070202</v>
      </c>
      <c r="M1250" t="str">
        <f>'References data'!H1251</f>
        <v>Nội Tỉnh</v>
      </c>
      <c r="N1250" s="46">
        <f t="shared" si="115"/>
        <v>6.4</v>
      </c>
      <c r="O1250">
        <f t="shared" si="116"/>
        <v>-26300</v>
      </c>
      <c r="P1250" t="str">
        <f>IF(AND(N1250&gt;0,N1250&lt;=0.05),'Bảng Giá'!$B$3,IF(AND(N1250&lt;=0.1,N1250&gt;0.05),'Bảng Giá'!$B$4,IF(AND('Raw Data'!N1250&gt;0.1,'Raw Data'!N1250&lt;=0.25),'Bảng Giá'!$B$5,IF(AND('Raw Data'!N1250&gt;0.25,'Raw Data'!N1250&lt;=0.5),'Bảng Giá'!$B$6,IF(AND('Raw Data'!N1250&gt;0.5,'Raw Data'!N1250&lt;=1),'Bảng Giá'!$B$7,IF(AND('Raw Data'!N1250&gt;1,'Raw Data'!N1250&lt;=1.5),'Bảng Giá'!$B$8,IF(AND('Raw Data'!N1250&gt;1.5,'Raw Data'!N1250&lt;=2),'Bảng Giá'!$B$9,IF(AND('Raw Data'!N1250&gt;2,'Raw Data'!N1250&lt;=2.5),'Bảng Giá'!$B$10,IF(AND('Raw Data'!N1250&gt;2.5,'Raw Data'!N1250&lt;=3),'Bảng Giá'!$B$11,IF(AND('Raw Data'!N1250&gt;3,'Raw Data'!N1250&lt;=3.5),'Bảng Giá'!$B$12,IF(AND('Raw Data'!N1250&gt;3.5,'Raw Data'!N1250&lt;=4),'Bảng Giá'!$B$13,IF(AND('Raw Data'!N1250&gt;4,'Raw Data'!N1250&lt;=4.5),'Bảng Giá'!$B$14,IF(AND('Raw Data'!N1250&gt;4.5,'Raw Data'!N1250&lt;=5),'Bảng Giá'!$B$15,IF(AND('Raw Data'!N1250&gt;5,'Raw Data'!N1250&lt;=5.5),'Bảng Giá'!$B$16,IF(AND('Raw Data'!N1250&gt;5.5,'Raw Data'!N1250&lt;=6),'Bảng Giá'!$B$17,'Bảng Giá'!$B$18)))))))))))))))</f>
        <v>Next 0.5</v>
      </c>
      <c r="Q1250" s="48">
        <f t="shared" si="117"/>
        <v>-0.92932862190812726</v>
      </c>
      <c r="R1250">
        <f t="shared" si="118"/>
        <v>2400</v>
      </c>
      <c r="S1250">
        <f t="shared" si="119"/>
        <v>-25900</v>
      </c>
    </row>
    <row r="1251" spans="1:19" x14ac:dyDescent="0.25">
      <c r="A1251" s="12">
        <v>1250</v>
      </c>
      <c r="B1251" s="12" t="s">
        <v>293</v>
      </c>
      <c r="C1251" s="18">
        <v>82141318</v>
      </c>
      <c r="D1251" s="17">
        <v>43010.918929861109</v>
      </c>
      <c r="E1251" s="23">
        <v>43012.758252314816</v>
      </c>
      <c r="F1251" s="13" t="s">
        <v>302</v>
      </c>
      <c r="G1251" s="25">
        <v>2600</v>
      </c>
      <c r="H1251" s="12" t="s">
        <v>114</v>
      </c>
      <c r="I1251" s="12" t="s">
        <v>75</v>
      </c>
      <c r="J1251" s="37">
        <f>INDEX('Bảng Giá'!$C$3:$H$18,MATCH('Raw Data'!P1251,'Bảng Giá'!$B$3:$B$18,0),MATCH('Raw Data'!M1251,'Bảng Giá'!$C$2:$H$2,0))</f>
        <v>17500</v>
      </c>
      <c r="K1251" s="12">
        <v>17700</v>
      </c>
      <c r="L1251" s="36">
        <f t="shared" si="114"/>
        <v>1.8393224537066999</v>
      </c>
      <c r="M1251" t="str">
        <f>'References data'!H1252</f>
        <v>Nội Tỉnh</v>
      </c>
      <c r="N1251">
        <f t="shared" si="115"/>
        <v>2.6</v>
      </c>
      <c r="O1251">
        <f t="shared" si="116"/>
        <v>-200</v>
      </c>
      <c r="P1251" t="str">
        <f>IF(AND(N1251&gt;0,N1251&lt;=0.05),'Bảng Giá'!$B$3,IF(AND(N1251&lt;=0.1,N1251&gt;0.05),'Bảng Giá'!$B$4,IF(AND('Raw Data'!N1251&gt;0.1,'Raw Data'!N1251&lt;=0.25),'Bảng Giá'!$B$5,IF(AND('Raw Data'!N1251&gt;0.25,'Raw Data'!N1251&lt;=0.5),'Bảng Giá'!$B$6,IF(AND('Raw Data'!N1251&gt;0.5,'Raw Data'!N1251&lt;=1),'Bảng Giá'!$B$7,IF(AND('Raw Data'!N1251&gt;1,'Raw Data'!N1251&lt;=1.5),'Bảng Giá'!$B$8,IF(AND('Raw Data'!N1251&gt;1.5,'Raw Data'!N1251&lt;=2),'Bảng Giá'!$B$9,IF(AND('Raw Data'!N1251&gt;2,'Raw Data'!N1251&lt;=2.5),'Bảng Giá'!$B$10,IF(AND('Raw Data'!N1251&gt;2.5,'Raw Data'!N1251&lt;=3),'Bảng Giá'!$B$11,IF(AND('Raw Data'!N1251&gt;3,'Raw Data'!N1251&lt;=3.5),'Bảng Giá'!$B$12,IF(AND('Raw Data'!N1251&gt;3.5,'Raw Data'!N1251&lt;=4),'Bảng Giá'!$B$13,IF(AND('Raw Data'!N1251&gt;4,'Raw Data'!N1251&lt;=4.5),'Bảng Giá'!$B$14,IF(AND('Raw Data'!N1251&gt;4.5,'Raw Data'!N1251&lt;=5),'Bảng Giá'!$B$15,IF(AND('Raw Data'!N1251&gt;5,'Raw Data'!N1251&lt;=5.5),'Bảng Giá'!$B$16,IF(AND('Raw Data'!N1251&gt;5.5,'Raw Data'!N1251&lt;=6),'Bảng Giá'!$B$17,'Bảng Giá'!$B$18)))))))))))))))</f>
        <v>2.5&lt;x&lt;=3</v>
      </c>
      <c r="Q1251" s="48">
        <f t="shared" si="117"/>
        <v>-1.1299435028248588E-2</v>
      </c>
      <c r="R1251">
        <f t="shared" si="118"/>
        <v>21000</v>
      </c>
      <c r="S1251">
        <f t="shared" si="119"/>
        <v>3300</v>
      </c>
    </row>
    <row r="1252" spans="1:19" x14ac:dyDescent="0.25">
      <c r="A1252" s="12">
        <v>1251</v>
      </c>
      <c r="B1252" s="12" t="s">
        <v>293</v>
      </c>
      <c r="C1252" s="18">
        <v>63233377</v>
      </c>
      <c r="D1252" s="17">
        <v>43011.063935879632</v>
      </c>
      <c r="E1252" s="23">
        <v>43011.721308067128</v>
      </c>
      <c r="F1252" s="13" t="s">
        <v>302</v>
      </c>
      <c r="G1252" s="25">
        <v>7000</v>
      </c>
      <c r="H1252" s="12" t="s">
        <v>114</v>
      </c>
      <c r="I1252" s="12" t="s">
        <v>75</v>
      </c>
      <c r="J1252" s="37">
        <f>INDEX('Bảng Giá'!$C$3:$H$18,MATCH('Raw Data'!P1252,'Bảng Giá'!$B$3:$B$18,0),MATCH('Raw Data'!M1252,'Bảng Giá'!$C$2:$H$2,0))</f>
        <v>2000</v>
      </c>
      <c r="K1252" s="12">
        <v>30800</v>
      </c>
      <c r="L1252" s="36">
        <f t="shared" si="114"/>
        <v>0.65737218749563908</v>
      </c>
      <c r="M1252" t="str">
        <f>'References data'!H1253</f>
        <v>Nội Tỉnh</v>
      </c>
      <c r="N1252" s="46">
        <f t="shared" si="115"/>
        <v>7</v>
      </c>
      <c r="O1252">
        <f t="shared" si="116"/>
        <v>-28800</v>
      </c>
      <c r="P1252" t="str">
        <f>IF(AND(N1252&gt;0,N1252&lt;=0.05),'Bảng Giá'!$B$3,IF(AND(N1252&lt;=0.1,N1252&gt;0.05),'Bảng Giá'!$B$4,IF(AND('Raw Data'!N1252&gt;0.1,'Raw Data'!N1252&lt;=0.25),'Bảng Giá'!$B$5,IF(AND('Raw Data'!N1252&gt;0.25,'Raw Data'!N1252&lt;=0.5),'Bảng Giá'!$B$6,IF(AND('Raw Data'!N1252&gt;0.5,'Raw Data'!N1252&lt;=1),'Bảng Giá'!$B$7,IF(AND('Raw Data'!N1252&gt;1,'Raw Data'!N1252&lt;=1.5),'Bảng Giá'!$B$8,IF(AND('Raw Data'!N1252&gt;1.5,'Raw Data'!N1252&lt;=2),'Bảng Giá'!$B$9,IF(AND('Raw Data'!N1252&gt;2,'Raw Data'!N1252&lt;=2.5),'Bảng Giá'!$B$10,IF(AND('Raw Data'!N1252&gt;2.5,'Raw Data'!N1252&lt;=3),'Bảng Giá'!$B$11,IF(AND('Raw Data'!N1252&gt;3,'Raw Data'!N1252&lt;=3.5),'Bảng Giá'!$B$12,IF(AND('Raw Data'!N1252&gt;3.5,'Raw Data'!N1252&lt;=4),'Bảng Giá'!$B$13,IF(AND('Raw Data'!N1252&gt;4,'Raw Data'!N1252&lt;=4.5),'Bảng Giá'!$B$14,IF(AND('Raw Data'!N1252&gt;4.5,'Raw Data'!N1252&lt;=5),'Bảng Giá'!$B$15,IF(AND('Raw Data'!N1252&gt;5,'Raw Data'!N1252&lt;=5.5),'Bảng Giá'!$B$16,IF(AND('Raw Data'!N1252&gt;5.5,'Raw Data'!N1252&lt;=6),'Bảng Giá'!$B$17,'Bảng Giá'!$B$18)))))))))))))))</f>
        <v>Next 0.5</v>
      </c>
      <c r="Q1252" s="48">
        <f t="shared" si="117"/>
        <v>-0.93506493506493504</v>
      </c>
      <c r="R1252">
        <f t="shared" si="118"/>
        <v>2400</v>
      </c>
      <c r="S1252">
        <f t="shared" si="119"/>
        <v>-28400</v>
      </c>
    </row>
    <row r="1253" spans="1:19" x14ac:dyDescent="0.25">
      <c r="A1253" s="12">
        <v>1252</v>
      </c>
      <c r="B1253" s="12" t="s">
        <v>293</v>
      </c>
      <c r="C1253" s="18">
        <v>60543486</v>
      </c>
      <c r="D1253" s="17">
        <v>43011.063935879632</v>
      </c>
      <c r="E1253" s="23">
        <v>43012.565759837962</v>
      </c>
      <c r="F1253" s="13" t="s">
        <v>302</v>
      </c>
      <c r="G1253" s="25">
        <v>8575</v>
      </c>
      <c r="H1253" s="12" t="s">
        <v>114</v>
      </c>
      <c r="I1253" s="12" t="s">
        <v>75</v>
      </c>
      <c r="J1253" s="37">
        <f>INDEX('Bảng Giá'!$C$3:$H$18,MATCH('Raw Data'!P1253,'Bảng Giá'!$B$3:$B$18,0),MATCH('Raw Data'!M1253,'Bảng Giá'!$C$2:$H$2,0))</f>
        <v>2000</v>
      </c>
      <c r="K1253" s="12">
        <v>37100</v>
      </c>
      <c r="L1253" s="36">
        <f t="shared" si="114"/>
        <v>1.5018239583296236</v>
      </c>
      <c r="M1253" t="str">
        <f>'References data'!H1254</f>
        <v>Nội Tỉnh</v>
      </c>
      <c r="N1253" s="46">
        <f t="shared" si="115"/>
        <v>8.5749999999999993</v>
      </c>
      <c r="O1253">
        <f t="shared" si="116"/>
        <v>-35100</v>
      </c>
      <c r="P1253" t="str">
        <f>IF(AND(N1253&gt;0,N1253&lt;=0.05),'Bảng Giá'!$B$3,IF(AND(N1253&lt;=0.1,N1253&gt;0.05),'Bảng Giá'!$B$4,IF(AND('Raw Data'!N1253&gt;0.1,'Raw Data'!N1253&lt;=0.25),'Bảng Giá'!$B$5,IF(AND('Raw Data'!N1253&gt;0.25,'Raw Data'!N1253&lt;=0.5),'Bảng Giá'!$B$6,IF(AND('Raw Data'!N1253&gt;0.5,'Raw Data'!N1253&lt;=1),'Bảng Giá'!$B$7,IF(AND('Raw Data'!N1253&gt;1,'Raw Data'!N1253&lt;=1.5),'Bảng Giá'!$B$8,IF(AND('Raw Data'!N1253&gt;1.5,'Raw Data'!N1253&lt;=2),'Bảng Giá'!$B$9,IF(AND('Raw Data'!N1253&gt;2,'Raw Data'!N1253&lt;=2.5),'Bảng Giá'!$B$10,IF(AND('Raw Data'!N1253&gt;2.5,'Raw Data'!N1253&lt;=3),'Bảng Giá'!$B$11,IF(AND('Raw Data'!N1253&gt;3,'Raw Data'!N1253&lt;=3.5),'Bảng Giá'!$B$12,IF(AND('Raw Data'!N1253&gt;3.5,'Raw Data'!N1253&lt;=4),'Bảng Giá'!$B$13,IF(AND('Raw Data'!N1253&gt;4,'Raw Data'!N1253&lt;=4.5),'Bảng Giá'!$B$14,IF(AND('Raw Data'!N1253&gt;4.5,'Raw Data'!N1253&lt;=5),'Bảng Giá'!$B$15,IF(AND('Raw Data'!N1253&gt;5,'Raw Data'!N1253&lt;=5.5),'Bảng Giá'!$B$16,IF(AND('Raw Data'!N1253&gt;5.5,'Raw Data'!N1253&lt;=6),'Bảng Giá'!$B$17,'Bảng Giá'!$B$18)))))))))))))))</f>
        <v>Next 0.5</v>
      </c>
      <c r="Q1253" s="48">
        <f t="shared" si="117"/>
        <v>-0.9460916442048517</v>
      </c>
      <c r="R1253">
        <f t="shared" si="118"/>
        <v>2400</v>
      </c>
      <c r="S1253">
        <f t="shared" si="119"/>
        <v>-34700</v>
      </c>
    </row>
    <row r="1254" spans="1:19" x14ac:dyDescent="0.25">
      <c r="A1254" s="12">
        <v>1253</v>
      </c>
      <c r="B1254" s="12" t="s">
        <v>293</v>
      </c>
      <c r="C1254" s="18">
        <v>33016078</v>
      </c>
      <c r="D1254" s="17">
        <v>43010.816019062499</v>
      </c>
      <c r="E1254" s="23">
        <v>43011.633672488424</v>
      </c>
      <c r="F1254" s="13" t="s">
        <v>302</v>
      </c>
      <c r="G1254" s="25">
        <v>10000</v>
      </c>
      <c r="H1254" s="12" t="s">
        <v>114</v>
      </c>
      <c r="I1254" s="12" t="s">
        <v>116</v>
      </c>
      <c r="J1254" s="37">
        <f>INDEX('Bảng Giá'!$C$3:$H$18,MATCH('Raw Data'!P1254,'Bảng Giá'!$B$3:$B$18,0),MATCH('Raw Data'!M1254,'Bảng Giá'!$C$2:$H$2,0))</f>
        <v>2000</v>
      </c>
      <c r="K1254" s="12">
        <v>42800</v>
      </c>
      <c r="L1254" s="36">
        <f t="shared" si="114"/>
        <v>0.8176534259255277</v>
      </c>
      <c r="M1254" t="str">
        <f>'References data'!H1255</f>
        <v>Nội Tỉnh</v>
      </c>
      <c r="N1254" s="46">
        <f t="shared" si="115"/>
        <v>10</v>
      </c>
      <c r="O1254">
        <f t="shared" si="116"/>
        <v>-40800</v>
      </c>
      <c r="P1254" t="str">
        <f>IF(AND(N1254&gt;0,N1254&lt;=0.05),'Bảng Giá'!$B$3,IF(AND(N1254&lt;=0.1,N1254&gt;0.05),'Bảng Giá'!$B$4,IF(AND('Raw Data'!N1254&gt;0.1,'Raw Data'!N1254&lt;=0.25),'Bảng Giá'!$B$5,IF(AND('Raw Data'!N1254&gt;0.25,'Raw Data'!N1254&lt;=0.5),'Bảng Giá'!$B$6,IF(AND('Raw Data'!N1254&gt;0.5,'Raw Data'!N1254&lt;=1),'Bảng Giá'!$B$7,IF(AND('Raw Data'!N1254&gt;1,'Raw Data'!N1254&lt;=1.5),'Bảng Giá'!$B$8,IF(AND('Raw Data'!N1254&gt;1.5,'Raw Data'!N1254&lt;=2),'Bảng Giá'!$B$9,IF(AND('Raw Data'!N1254&gt;2,'Raw Data'!N1254&lt;=2.5),'Bảng Giá'!$B$10,IF(AND('Raw Data'!N1254&gt;2.5,'Raw Data'!N1254&lt;=3),'Bảng Giá'!$B$11,IF(AND('Raw Data'!N1254&gt;3,'Raw Data'!N1254&lt;=3.5),'Bảng Giá'!$B$12,IF(AND('Raw Data'!N1254&gt;3.5,'Raw Data'!N1254&lt;=4),'Bảng Giá'!$B$13,IF(AND('Raw Data'!N1254&gt;4,'Raw Data'!N1254&lt;=4.5),'Bảng Giá'!$B$14,IF(AND('Raw Data'!N1254&gt;4.5,'Raw Data'!N1254&lt;=5),'Bảng Giá'!$B$15,IF(AND('Raw Data'!N1254&gt;5,'Raw Data'!N1254&lt;=5.5),'Bảng Giá'!$B$16,IF(AND('Raw Data'!N1254&gt;5.5,'Raw Data'!N1254&lt;=6),'Bảng Giá'!$B$17,'Bảng Giá'!$B$18)))))))))))))))</f>
        <v>Next 0.5</v>
      </c>
      <c r="Q1254" s="48">
        <f t="shared" si="117"/>
        <v>-0.95327102803738317</v>
      </c>
      <c r="R1254">
        <f t="shared" si="118"/>
        <v>2400</v>
      </c>
      <c r="S1254">
        <f t="shared" si="119"/>
        <v>-40400</v>
      </c>
    </row>
    <row r="1255" spans="1:19" x14ac:dyDescent="0.25">
      <c r="A1255" s="12">
        <v>1254</v>
      </c>
      <c r="B1255" s="12" t="s">
        <v>293</v>
      </c>
      <c r="C1255" s="18">
        <v>35310686</v>
      </c>
      <c r="D1255" s="17">
        <v>43010.918804201392</v>
      </c>
      <c r="E1255" s="23">
        <v>43011.516095914354</v>
      </c>
      <c r="F1255" s="13" t="s">
        <v>302</v>
      </c>
      <c r="G1255" s="25">
        <v>8575</v>
      </c>
      <c r="H1255" s="12" t="s">
        <v>114</v>
      </c>
      <c r="I1255" s="12" t="s">
        <v>75</v>
      </c>
      <c r="J1255" s="37">
        <f>INDEX('Bảng Giá'!$C$3:$H$18,MATCH('Raw Data'!P1255,'Bảng Giá'!$B$3:$B$18,0),MATCH('Raw Data'!M1255,'Bảng Giá'!$C$2:$H$2,0))</f>
        <v>2000</v>
      </c>
      <c r="K1255" s="12">
        <v>37100</v>
      </c>
      <c r="L1255" s="36">
        <f t="shared" si="114"/>
        <v>0.59729171296203276</v>
      </c>
      <c r="M1255" t="str">
        <f>'References data'!H1256</f>
        <v>Nội Tỉnh</v>
      </c>
      <c r="N1255" s="46">
        <f t="shared" si="115"/>
        <v>8.5749999999999993</v>
      </c>
      <c r="O1255">
        <f t="shared" si="116"/>
        <v>-35100</v>
      </c>
      <c r="P1255" t="str">
        <f>IF(AND(N1255&gt;0,N1255&lt;=0.05),'Bảng Giá'!$B$3,IF(AND(N1255&lt;=0.1,N1255&gt;0.05),'Bảng Giá'!$B$4,IF(AND('Raw Data'!N1255&gt;0.1,'Raw Data'!N1255&lt;=0.25),'Bảng Giá'!$B$5,IF(AND('Raw Data'!N1255&gt;0.25,'Raw Data'!N1255&lt;=0.5),'Bảng Giá'!$B$6,IF(AND('Raw Data'!N1255&gt;0.5,'Raw Data'!N1255&lt;=1),'Bảng Giá'!$B$7,IF(AND('Raw Data'!N1255&gt;1,'Raw Data'!N1255&lt;=1.5),'Bảng Giá'!$B$8,IF(AND('Raw Data'!N1255&gt;1.5,'Raw Data'!N1255&lt;=2),'Bảng Giá'!$B$9,IF(AND('Raw Data'!N1255&gt;2,'Raw Data'!N1255&lt;=2.5),'Bảng Giá'!$B$10,IF(AND('Raw Data'!N1255&gt;2.5,'Raw Data'!N1255&lt;=3),'Bảng Giá'!$B$11,IF(AND('Raw Data'!N1255&gt;3,'Raw Data'!N1255&lt;=3.5),'Bảng Giá'!$B$12,IF(AND('Raw Data'!N1255&gt;3.5,'Raw Data'!N1255&lt;=4),'Bảng Giá'!$B$13,IF(AND('Raw Data'!N1255&gt;4,'Raw Data'!N1255&lt;=4.5),'Bảng Giá'!$B$14,IF(AND('Raw Data'!N1255&gt;4.5,'Raw Data'!N1255&lt;=5),'Bảng Giá'!$B$15,IF(AND('Raw Data'!N1255&gt;5,'Raw Data'!N1255&lt;=5.5),'Bảng Giá'!$B$16,IF(AND('Raw Data'!N1255&gt;5.5,'Raw Data'!N1255&lt;=6),'Bảng Giá'!$B$17,'Bảng Giá'!$B$18)))))))))))))))</f>
        <v>Next 0.5</v>
      </c>
      <c r="Q1255" s="48">
        <f t="shared" si="117"/>
        <v>-0.9460916442048517</v>
      </c>
      <c r="R1255">
        <f t="shared" si="118"/>
        <v>2400</v>
      </c>
      <c r="S1255">
        <f t="shared" si="119"/>
        <v>-34700</v>
      </c>
    </row>
    <row r="1256" spans="1:19" x14ac:dyDescent="0.25">
      <c r="A1256" s="12">
        <v>1255</v>
      </c>
      <c r="B1256" s="12" t="s">
        <v>293</v>
      </c>
      <c r="C1256" s="18">
        <v>40448992</v>
      </c>
      <c r="D1256" s="17">
        <v>43010.918902118057</v>
      </c>
      <c r="E1256" s="23">
        <v>43011.610194409724</v>
      </c>
      <c r="F1256" s="13" t="s">
        <v>302</v>
      </c>
      <c r="G1256" s="25">
        <v>8000</v>
      </c>
      <c r="H1256" s="12" t="s">
        <v>114</v>
      </c>
      <c r="I1256" s="12" t="s">
        <v>296</v>
      </c>
      <c r="J1256" s="37">
        <f>INDEX('Bảng Giá'!$C$3:$H$18,MATCH('Raw Data'!P1256,'Bảng Giá'!$B$3:$B$18,0),MATCH('Raw Data'!M1256,'Bảng Giá'!$C$2:$H$2,0))</f>
        <v>2000</v>
      </c>
      <c r="K1256" s="12">
        <v>34800</v>
      </c>
      <c r="L1256" s="36">
        <f t="shared" si="114"/>
        <v>0.69129229166719597</v>
      </c>
      <c r="M1256" t="str">
        <f>'References data'!H1257</f>
        <v>Nội Tỉnh</v>
      </c>
      <c r="N1256" s="46">
        <f t="shared" si="115"/>
        <v>8</v>
      </c>
      <c r="O1256">
        <f t="shared" si="116"/>
        <v>-32800</v>
      </c>
      <c r="P1256" t="str">
        <f>IF(AND(N1256&gt;0,N1256&lt;=0.05),'Bảng Giá'!$B$3,IF(AND(N1256&lt;=0.1,N1256&gt;0.05),'Bảng Giá'!$B$4,IF(AND('Raw Data'!N1256&gt;0.1,'Raw Data'!N1256&lt;=0.25),'Bảng Giá'!$B$5,IF(AND('Raw Data'!N1256&gt;0.25,'Raw Data'!N1256&lt;=0.5),'Bảng Giá'!$B$6,IF(AND('Raw Data'!N1256&gt;0.5,'Raw Data'!N1256&lt;=1),'Bảng Giá'!$B$7,IF(AND('Raw Data'!N1256&gt;1,'Raw Data'!N1256&lt;=1.5),'Bảng Giá'!$B$8,IF(AND('Raw Data'!N1256&gt;1.5,'Raw Data'!N1256&lt;=2),'Bảng Giá'!$B$9,IF(AND('Raw Data'!N1256&gt;2,'Raw Data'!N1256&lt;=2.5),'Bảng Giá'!$B$10,IF(AND('Raw Data'!N1256&gt;2.5,'Raw Data'!N1256&lt;=3),'Bảng Giá'!$B$11,IF(AND('Raw Data'!N1256&gt;3,'Raw Data'!N1256&lt;=3.5),'Bảng Giá'!$B$12,IF(AND('Raw Data'!N1256&gt;3.5,'Raw Data'!N1256&lt;=4),'Bảng Giá'!$B$13,IF(AND('Raw Data'!N1256&gt;4,'Raw Data'!N1256&lt;=4.5),'Bảng Giá'!$B$14,IF(AND('Raw Data'!N1256&gt;4.5,'Raw Data'!N1256&lt;=5),'Bảng Giá'!$B$15,IF(AND('Raw Data'!N1256&gt;5,'Raw Data'!N1256&lt;=5.5),'Bảng Giá'!$B$16,IF(AND('Raw Data'!N1256&gt;5.5,'Raw Data'!N1256&lt;=6),'Bảng Giá'!$B$17,'Bảng Giá'!$B$18)))))))))))))))</f>
        <v>Next 0.5</v>
      </c>
      <c r="Q1256" s="48">
        <f t="shared" si="117"/>
        <v>-0.94252873563218387</v>
      </c>
      <c r="R1256">
        <f t="shared" si="118"/>
        <v>2400</v>
      </c>
      <c r="S1256">
        <f t="shared" si="119"/>
        <v>-32400</v>
      </c>
    </row>
    <row r="1257" spans="1:19" x14ac:dyDescent="0.25">
      <c r="A1257" s="12">
        <v>1256</v>
      </c>
      <c r="B1257" s="12" t="s">
        <v>293</v>
      </c>
      <c r="C1257" s="18">
        <v>31677136905396</v>
      </c>
      <c r="D1257" s="17">
        <v>43015.448641238429</v>
      </c>
      <c r="E1257" s="23">
        <v>43016.513503009257</v>
      </c>
      <c r="F1257" s="13" t="s">
        <v>302</v>
      </c>
      <c r="G1257" s="25">
        <v>600</v>
      </c>
      <c r="H1257" s="12" t="s">
        <v>114</v>
      </c>
      <c r="I1257" s="12" t="s">
        <v>506</v>
      </c>
      <c r="J1257" s="37">
        <f>INDEX('Bảng Giá'!$C$3:$H$18,MATCH('Raw Data'!P1257,'Bảng Giá'!$B$3:$B$18,0),MATCH('Raw Data'!M1257,'Bảng Giá'!$C$2:$H$2,0))</f>
        <v>14000</v>
      </c>
      <c r="K1257" s="12">
        <v>14100</v>
      </c>
      <c r="L1257" s="36">
        <f t="shared" si="114"/>
        <v>1.0648617708284291</v>
      </c>
      <c r="M1257" t="str">
        <f>'References data'!H1258</f>
        <v>Nội Tỉnh</v>
      </c>
      <c r="N1257">
        <f t="shared" si="115"/>
        <v>0.6</v>
      </c>
      <c r="O1257">
        <f t="shared" si="116"/>
        <v>-100</v>
      </c>
      <c r="P1257" t="str">
        <f>IF(AND(N1257&gt;0,N1257&lt;=0.05),'Bảng Giá'!$B$3,IF(AND(N1257&lt;=0.1,N1257&gt;0.05),'Bảng Giá'!$B$4,IF(AND('Raw Data'!N1257&gt;0.1,'Raw Data'!N1257&lt;=0.25),'Bảng Giá'!$B$5,IF(AND('Raw Data'!N1257&gt;0.25,'Raw Data'!N1257&lt;=0.5),'Bảng Giá'!$B$6,IF(AND('Raw Data'!N1257&gt;0.5,'Raw Data'!N1257&lt;=1),'Bảng Giá'!$B$7,IF(AND('Raw Data'!N1257&gt;1,'Raw Data'!N1257&lt;=1.5),'Bảng Giá'!$B$8,IF(AND('Raw Data'!N1257&gt;1.5,'Raw Data'!N1257&lt;=2),'Bảng Giá'!$B$9,IF(AND('Raw Data'!N1257&gt;2,'Raw Data'!N1257&lt;=2.5),'Bảng Giá'!$B$10,IF(AND('Raw Data'!N1257&gt;2.5,'Raw Data'!N1257&lt;=3),'Bảng Giá'!$B$11,IF(AND('Raw Data'!N1257&gt;3,'Raw Data'!N1257&lt;=3.5),'Bảng Giá'!$B$12,IF(AND('Raw Data'!N1257&gt;3.5,'Raw Data'!N1257&lt;=4),'Bảng Giá'!$B$13,IF(AND('Raw Data'!N1257&gt;4,'Raw Data'!N1257&lt;=4.5),'Bảng Giá'!$B$14,IF(AND('Raw Data'!N1257&gt;4.5,'Raw Data'!N1257&lt;=5),'Bảng Giá'!$B$15,IF(AND('Raw Data'!N1257&gt;5,'Raw Data'!N1257&lt;=5.5),'Bảng Giá'!$B$16,IF(AND('Raw Data'!N1257&gt;5.5,'Raw Data'!N1257&lt;=6),'Bảng Giá'!$B$17,'Bảng Giá'!$B$18)))))))))))))))</f>
        <v>0.5&lt;x&lt;=1</v>
      </c>
      <c r="Q1257" s="48">
        <f t="shared" si="117"/>
        <v>-7.0921985815602835E-3</v>
      </c>
      <c r="R1257">
        <f t="shared" si="118"/>
        <v>16800</v>
      </c>
      <c r="S1257">
        <f t="shared" si="119"/>
        <v>2700</v>
      </c>
    </row>
    <row r="1258" spans="1:19" x14ac:dyDescent="0.25">
      <c r="A1258" s="12">
        <v>1257</v>
      </c>
      <c r="B1258" s="12" t="s">
        <v>293</v>
      </c>
      <c r="C1258" s="18">
        <v>46187550</v>
      </c>
      <c r="D1258" s="17">
        <v>43010.918978125002</v>
      </c>
      <c r="E1258" s="23">
        <v>43011.680317210645</v>
      </c>
      <c r="F1258" s="13" t="s">
        <v>302</v>
      </c>
      <c r="G1258" s="25">
        <v>12000</v>
      </c>
      <c r="H1258" s="12" t="s">
        <v>114</v>
      </c>
      <c r="I1258" s="12" t="s">
        <v>297</v>
      </c>
      <c r="J1258" s="37">
        <f>INDEX('Bảng Giá'!$C$3:$H$18,MATCH('Raw Data'!P1258,'Bảng Giá'!$B$3:$B$18,0),MATCH('Raw Data'!M1258,'Bảng Giá'!$C$2:$H$2,0))</f>
        <v>2000</v>
      </c>
      <c r="K1258" s="12">
        <v>50900</v>
      </c>
      <c r="L1258" s="36">
        <f t="shared" si="114"/>
        <v>0.76133908564224839</v>
      </c>
      <c r="M1258" t="str">
        <f>'References data'!H1259</f>
        <v>Nội Tỉnh</v>
      </c>
      <c r="N1258" s="46">
        <f t="shared" si="115"/>
        <v>12</v>
      </c>
      <c r="O1258">
        <f t="shared" si="116"/>
        <v>-48900</v>
      </c>
      <c r="P1258" t="str">
        <f>IF(AND(N1258&gt;0,N1258&lt;=0.05),'Bảng Giá'!$B$3,IF(AND(N1258&lt;=0.1,N1258&gt;0.05),'Bảng Giá'!$B$4,IF(AND('Raw Data'!N1258&gt;0.1,'Raw Data'!N1258&lt;=0.25),'Bảng Giá'!$B$5,IF(AND('Raw Data'!N1258&gt;0.25,'Raw Data'!N1258&lt;=0.5),'Bảng Giá'!$B$6,IF(AND('Raw Data'!N1258&gt;0.5,'Raw Data'!N1258&lt;=1),'Bảng Giá'!$B$7,IF(AND('Raw Data'!N1258&gt;1,'Raw Data'!N1258&lt;=1.5),'Bảng Giá'!$B$8,IF(AND('Raw Data'!N1258&gt;1.5,'Raw Data'!N1258&lt;=2),'Bảng Giá'!$B$9,IF(AND('Raw Data'!N1258&gt;2,'Raw Data'!N1258&lt;=2.5),'Bảng Giá'!$B$10,IF(AND('Raw Data'!N1258&gt;2.5,'Raw Data'!N1258&lt;=3),'Bảng Giá'!$B$11,IF(AND('Raw Data'!N1258&gt;3,'Raw Data'!N1258&lt;=3.5),'Bảng Giá'!$B$12,IF(AND('Raw Data'!N1258&gt;3.5,'Raw Data'!N1258&lt;=4),'Bảng Giá'!$B$13,IF(AND('Raw Data'!N1258&gt;4,'Raw Data'!N1258&lt;=4.5),'Bảng Giá'!$B$14,IF(AND('Raw Data'!N1258&gt;4.5,'Raw Data'!N1258&lt;=5),'Bảng Giá'!$B$15,IF(AND('Raw Data'!N1258&gt;5,'Raw Data'!N1258&lt;=5.5),'Bảng Giá'!$B$16,IF(AND('Raw Data'!N1258&gt;5.5,'Raw Data'!N1258&lt;=6),'Bảng Giá'!$B$17,'Bảng Giá'!$B$18)))))))))))))))</f>
        <v>Next 0.5</v>
      </c>
      <c r="Q1258" s="48">
        <f t="shared" si="117"/>
        <v>-0.96070726915520632</v>
      </c>
      <c r="R1258">
        <f t="shared" si="118"/>
        <v>2400</v>
      </c>
      <c r="S1258">
        <f t="shared" si="119"/>
        <v>-48500</v>
      </c>
    </row>
    <row r="1259" spans="1:19" x14ac:dyDescent="0.25">
      <c r="A1259" s="12">
        <v>1258</v>
      </c>
      <c r="B1259" s="12" t="s">
        <v>293</v>
      </c>
      <c r="C1259" s="18" t="s">
        <v>502</v>
      </c>
      <c r="D1259" s="17">
        <v>43010.816019062499</v>
      </c>
      <c r="E1259" s="23">
        <v>43011.614796909722</v>
      </c>
      <c r="F1259" s="13" t="s">
        <v>302</v>
      </c>
      <c r="G1259" s="25">
        <v>10000</v>
      </c>
      <c r="H1259" s="12" t="s">
        <v>114</v>
      </c>
      <c r="I1259" s="12" t="s">
        <v>296</v>
      </c>
      <c r="J1259" s="37">
        <f>INDEX('Bảng Giá'!$C$3:$H$18,MATCH('Raw Data'!P1259,'Bảng Giá'!$B$3:$B$18,0),MATCH('Raw Data'!M1259,'Bảng Giá'!$C$2:$H$2,0))</f>
        <v>2000</v>
      </c>
      <c r="K1259" s="12">
        <v>42800</v>
      </c>
      <c r="L1259" s="36">
        <f t="shared" si="114"/>
        <v>0.79877784722339129</v>
      </c>
      <c r="M1259" t="str">
        <f>'References data'!H1260</f>
        <v>Nội Tỉnh</v>
      </c>
      <c r="N1259" s="46">
        <f t="shared" si="115"/>
        <v>10</v>
      </c>
      <c r="O1259">
        <f t="shared" si="116"/>
        <v>-40800</v>
      </c>
      <c r="P1259" t="str">
        <f>IF(AND(N1259&gt;0,N1259&lt;=0.05),'Bảng Giá'!$B$3,IF(AND(N1259&lt;=0.1,N1259&gt;0.05),'Bảng Giá'!$B$4,IF(AND('Raw Data'!N1259&gt;0.1,'Raw Data'!N1259&lt;=0.25),'Bảng Giá'!$B$5,IF(AND('Raw Data'!N1259&gt;0.25,'Raw Data'!N1259&lt;=0.5),'Bảng Giá'!$B$6,IF(AND('Raw Data'!N1259&gt;0.5,'Raw Data'!N1259&lt;=1),'Bảng Giá'!$B$7,IF(AND('Raw Data'!N1259&gt;1,'Raw Data'!N1259&lt;=1.5),'Bảng Giá'!$B$8,IF(AND('Raw Data'!N1259&gt;1.5,'Raw Data'!N1259&lt;=2),'Bảng Giá'!$B$9,IF(AND('Raw Data'!N1259&gt;2,'Raw Data'!N1259&lt;=2.5),'Bảng Giá'!$B$10,IF(AND('Raw Data'!N1259&gt;2.5,'Raw Data'!N1259&lt;=3),'Bảng Giá'!$B$11,IF(AND('Raw Data'!N1259&gt;3,'Raw Data'!N1259&lt;=3.5),'Bảng Giá'!$B$12,IF(AND('Raw Data'!N1259&gt;3.5,'Raw Data'!N1259&lt;=4),'Bảng Giá'!$B$13,IF(AND('Raw Data'!N1259&gt;4,'Raw Data'!N1259&lt;=4.5),'Bảng Giá'!$B$14,IF(AND('Raw Data'!N1259&gt;4.5,'Raw Data'!N1259&lt;=5),'Bảng Giá'!$B$15,IF(AND('Raw Data'!N1259&gt;5,'Raw Data'!N1259&lt;=5.5),'Bảng Giá'!$B$16,IF(AND('Raw Data'!N1259&gt;5.5,'Raw Data'!N1259&lt;=6),'Bảng Giá'!$B$17,'Bảng Giá'!$B$18)))))))))))))))</f>
        <v>Next 0.5</v>
      </c>
      <c r="Q1259" s="48">
        <f t="shared" si="117"/>
        <v>-0.95327102803738317</v>
      </c>
      <c r="R1259">
        <f t="shared" si="118"/>
        <v>2400</v>
      </c>
      <c r="S1259">
        <f t="shared" si="119"/>
        <v>-40400</v>
      </c>
    </row>
    <row r="1260" spans="1:19" x14ac:dyDescent="0.25">
      <c r="A1260" s="12">
        <v>1259</v>
      </c>
      <c r="B1260" s="12" t="s">
        <v>293</v>
      </c>
      <c r="C1260" s="18">
        <v>31677136910635</v>
      </c>
      <c r="D1260" s="17">
        <v>43015.448624074073</v>
      </c>
      <c r="E1260" s="23">
        <v>43017.534223148148</v>
      </c>
      <c r="F1260" s="13" t="s">
        <v>302</v>
      </c>
      <c r="G1260" s="25">
        <v>4900</v>
      </c>
      <c r="H1260" s="12" t="s">
        <v>114</v>
      </c>
      <c r="I1260" s="12" t="s">
        <v>504</v>
      </c>
      <c r="J1260" s="37">
        <f>INDEX('Bảng Giá'!$C$3:$H$18,MATCH('Raw Data'!P1260,'Bảng Giá'!$B$3:$B$18,0),MATCH('Raw Data'!M1260,'Bảng Giá'!$C$2:$H$2,0))</f>
        <v>23500</v>
      </c>
      <c r="K1260" s="12">
        <v>23700</v>
      </c>
      <c r="L1260" s="36">
        <f t="shared" si="114"/>
        <v>2.0855990740747075</v>
      </c>
      <c r="M1260" t="str">
        <f>'References data'!H1261</f>
        <v>Nội Tỉnh</v>
      </c>
      <c r="N1260">
        <f t="shared" si="115"/>
        <v>4.9000000000000004</v>
      </c>
      <c r="O1260">
        <f t="shared" si="116"/>
        <v>-200</v>
      </c>
      <c r="P1260" t="str">
        <f>IF(AND(N1260&gt;0,N1260&lt;=0.05),'Bảng Giá'!$B$3,IF(AND(N1260&lt;=0.1,N1260&gt;0.05),'Bảng Giá'!$B$4,IF(AND('Raw Data'!N1260&gt;0.1,'Raw Data'!N1260&lt;=0.25),'Bảng Giá'!$B$5,IF(AND('Raw Data'!N1260&gt;0.25,'Raw Data'!N1260&lt;=0.5),'Bảng Giá'!$B$6,IF(AND('Raw Data'!N1260&gt;0.5,'Raw Data'!N1260&lt;=1),'Bảng Giá'!$B$7,IF(AND('Raw Data'!N1260&gt;1,'Raw Data'!N1260&lt;=1.5),'Bảng Giá'!$B$8,IF(AND('Raw Data'!N1260&gt;1.5,'Raw Data'!N1260&lt;=2),'Bảng Giá'!$B$9,IF(AND('Raw Data'!N1260&gt;2,'Raw Data'!N1260&lt;=2.5),'Bảng Giá'!$B$10,IF(AND('Raw Data'!N1260&gt;2.5,'Raw Data'!N1260&lt;=3),'Bảng Giá'!$B$11,IF(AND('Raw Data'!N1260&gt;3,'Raw Data'!N1260&lt;=3.5),'Bảng Giá'!$B$12,IF(AND('Raw Data'!N1260&gt;3.5,'Raw Data'!N1260&lt;=4),'Bảng Giá'!$B$13,IF(AND('Raw Data'!N1260&gt;4,'Raw Data'!N1260&lt;=4.5),'Bảng Giá'!$B$14,IF(AND('Raw Data'!N1260&gt;4.5,'Raw Data'!N1260&lt;=5),'Bảng Giá'!$B$15,IF(AND('Raw Data'!N1260&gt;5,'Raw Data'!N1260&lt;=5.5),'Bảng Giá'!$B$16,IF(AND('Raw Data'!N1260&gt;5.5,'Raw Data'!N1260&lt;=6),'Bảng Giá'!$B$17,'Bảng Giá'!$B$18)))))))))))))))</f>
        <v>4.5&lt;x&lt;=5</v>
      </c>
      <c r="Q1260" s="48">
        <f t="shared" si="117"/>
        <v>-8.4388185654008432E-3</v>
      </c>
      <c r="R1260">
        <f t="shared" si="118"/>
        <v>28200</v>
      </c>
      <c r="S1260">
        <f t="shared" si="119"/>
        <v>4500</v>
      </c>
    </row>
    <row r="1261" spans="1:19" x14ac:dyDescent="0.25">
      <c r="A1261" s="12">
        <v>1260</v>
      </c>
      <c r="B1261" s="12" t="s">
        <v>293</v>
      </c>
      <c r="C1261" s="18">
        <v>31677136907875</v>
      </c>
      <c r="D1261" s="17">
        <v>43016.434308020835</v>
      </c>
      <c r="E1261" s="23">
        <v>43018.526020138888</v>
      </c>
      <c r="F1261" s="13" t="s">
        <v>302</v>
      </c>
      <c r="G1261" s="25">
        <v>350</v>
      </c>
      <c r="H1261" s="12" t="s">
        <v>114</v>
      </c>
      <c r="I1261" s="12" t="s">
        <v>77</v>
      </c>
      <c r="J1261" s="37">
        <f>INDEX('Bảng Giá'!$C$3:$H$18,MATCH('Raw Data'!P1261,'Bảng Giá'!$B$3:$B$18,0),MATCH('Raw Data'!M1261,'Bảng Giá'!$C$2:$H$2,0))</f>
        <v>13000</v>
      </c>
      <c r="K1261" s="12">
        <v>13100</v>
      </c>
      <c r="L1261" s="36">
        <f t="shared" si="114"/>
        <v>2.0917121180536924</v>
      </c>
      <c r="M1261" t="str">
        <f>'References data'!H1262</f>
        <v>Nội Tỉnh</v>
      </c>
      <c r="N1261">
        <f t="shared" si="115"/>
        <v>0.35</v>
      </c>
      <c r="O1261">
        <f t="shared" si="116"/>
        <v>-100</v>
      </c>
      <c r="P1261" t="str">
        <f>IF(AND(N1261&gt;0,N1261&lt;=0.05),'Bảng Giá'!$B$3,IF(AND(N1261&lt;=0.1,N1261&gt;0.05),'Bảng Giá'!$B$4,IF(AND('Raw Data'!N1261&gt;0.1,'Raw Data'!N1261&lt;=0.25),'Bảng Giá'!$B$5,IF(AND('Raw Data'!N1261&gt;0.25,'Raw Data'!N1261&lt;=0.5),'Bảng Giá'!$B$6,IF(AND('Raw Data'!N1261&gt;0.5,'Raw Data'!N1261&lt;=1),'Bảng Giá'!$B$7,IF(AND('Raw Data'!N1261&gt;1,'Raw Data'!N1261&lt;=1.5),'Bảng Giá'!$B$8,IF(AND('Raw Data'!N1261&gt;1.5,'Raw Data'!N1261&lt;=2),'Bảng Giá'!$B$9,IF(AND('Raw Data'!N1261&gt;2,'Raw Data'!N1261&lt;=2.5),'Bảng Giá'!$B$10,IF(AND('Raw Data'!N1261&gt;2.5,'Raw Data'!N1261&lt;=3),'Bảng Giá'!$B$11,IF(AND('Raw Data'!N1261&gt;3,'Raw Data'!N1261&lt;=3.5),'Bảng Giá'!$B$12,IF(AND('Raw Data'!N1261&gt;3.5,'Raw Data'!N1261&lt;=4),'Bảng Giá'!$B$13,IF(AND('Raw Data'!N1261&gt;4,'Raw Data'!N1261&lt;=4.5),'Bảng Giá'!$B$14,IF(AND('Raw Data'!N1261&gt;4.5,'Raw Data'!N1261&lt;=5),'Bảng Giá'!$B$15,IF(AND('Raw Data'!N1261&gt;5,'Raw Data'!N1261&lt;=5.5),'Bảng Giá'!$B$16,IF(AND('Raw Data'!N1261&gt;5.5,'Raw Data'!N1261&lt;=6),'Bảng Giá'!$B$17,'Bảng Giá'!$B$18)))))))))))))))</f>
        <v>0.25&lt;x&lt;=0.5</v>
      </c>
      <c r="Q1261" s="48">
        <f t="shared" si="117"/>
        <v>-7.6335877862595417E-3</v>
      </c>
      <c r="R1261">
        <f t="shared" si="118"/>
        <v>15600</v>
      </c>
      <c r="S1261">
        <f t="shared" si="119"/>
        <v>2500</v>
      </c>
    </row>
    <row r="1262" spans="1:19" x14ac:dyDescent="0.25">
      <c r="A1262" s="12">
        <v>1261</v>
      </c>
      <c r="B1262" s="12" t="s">
        <v>293</v>
      </c>
      <c r="C1262" s="18">
        <v>96258408</v>
      </c>
      <c r="D1262" s="17">
        <v>43010.918953969907</v>
      </c>
      <c r="E1262" s="23">
        <v>43012.874326041667</v>
      </c>
      <c r="F1262" s="13" t="s">
        <v>302</v>
      </c>
      <c r="G1262" s="25">
        <v>15000</v>
      </c>
      <c r="H1262" s="12" t="s">
        <v>114</v>
      </c>
      <c r="I1262" s="12" t="s">
        <v>123</v>
      </c>
      <c r="J1262" s="37">
        <f>INDEX('Bảng Giá'!$C$3:$H$18,MATCH('Raw Data'!P1262,'Bảng Giá'!$B$3:$B$18,0),MATCH('Raw Data'!M1262,'Bảng Giá'!$C$2:$H$2,0))</f>
        <v>2000</v>
      </c>
      <c r="K1262" s="12">
        <v>63000</v>
      </c>
      <c r="L1262" s="36">
        <f t="shared" si="114"/>
        <v>1.9553720717594842</v>
      </c>
      <c r="M1262" t="str">
        <f>'References data'!H1263</f>
        <v>Nội Tỉnh</v>
      </c>
      <c r="N1262" s="46">
        <f t="shared" si="115"/>
        <v>15</v>
      </c>
      <c r="O1262">
        <f t="shared" si="116"/>
        <v>-61000</v>
      </c>
      <c r="P1262" t="str">
        <f>IF(AND(N1262&gt;0,N1262&lt;=0.05),'Bảng Giá'!$B$3,IF(AND(N1262&lt;=0.1,N1262&gt;0.05),'Bảng Giá'!$B$4,IF(AND('Raw Data'!N1262&gt;0.1,'Raw Data'!N1262&lt;=0.25),'Bảng Giá'!$B$5,IF(AND('Raw Data'!N1262&gt;0.25,'Raw Data'!N1262&lt;=0.5),'Bảng Giá'!$B$6,IF(AND('Raw Data'!N1262&gt;0.5,'Raw Data'!N1262&lt;=1),'Bảng Giá'!$B$7,IF(AND('Raw Data'!N1262&gt;1,'Raw Data'!N1262&lt;=1.5),'Bảng Giá'!$B$8,IF(AND('Raw Data'!N1262&gt;1.5,'Raw Data'!N1262&lt;=2),'Bảng Giá'!$B$9,IF(AND('Raw Data'!N1262&gt;2,'Raw Data'!N1262&lt;=2.5),'Bảng Giá'!$B$10,IF(AND('Raw Data'!N1262&gt;2.5,'Raw Data'!N1262&lt;=3),'Bảng Giá'!$B$11,IF(AND('Raw Data'!N1262&gt;3,'Raw Data'!N1262&lt;=3.5),'Bảng Giá'!$B$12,IF(AND('Raw Data'!N1262&gt;3.5,'Raw Data'!N1262&lt;=4),'Bảng Giá'!$B$13,IF(AND('Raw Data'!N1262&gt;4,'Raw Data'!N1262&lt;=4.5),'Bảng Giá'!$B$14,IF(AND('Raw Data'!N1262&gt;4.5,'Raw Data'!N1262&lt;=5),'Bảng Giá'!$B$15,IF(AND('Raw Data'!N1262&gt;5,'Raw Data'!N1262&lt;=5.5),'Bảng Giá'!$B$16,IF(AND('Raw Data'!N1262&gt;5.5,'Raw Data'!N1262&lt;=6),'Bảng Giá'!$B$17,'Bảng Giá'!$B$18)))))))))))))))</f>
        <v>Next 0.5</v>
      </c>
      <c r="Q1262" s="48">
        <f t="shared" si="117"/>
        <v>-0.96825396825396826</v>
      </c>
      <c r="R1262">
        <f t="shared" si="118"/>
        <v>2400</v>
      </c>
      <c r="S1262">
        <f t="shared" si="119"/>
        <v>-60600</v>
      </c>
    </row>
    <row r="1263" spans="1:19" x14ac:dyDescent="0.25">
      <c r="A1263" s="12">
        <v>1262</v>
      </c>
      <c r="B1263" s="12" t="s">
        <v>293</v>
      </c>
      <c r="C1263" s="18">
        <v>98324347</v>
      </c>
      <c r="D1263" s="17">
        <v>43010.815946446761</v>
      </c>
      <c r="E1263" s="23">
        <v>43012.863463622685</v>
      </c>
      <c r="F1263" s="13" t="s">
        <v>302</v>
      </c>
      <c r="G1263" s="25">
        <v>12250</v>
      </c>
      <c r="H1263" s="12" t="s">
        <v>114</v>
      </c>
      <c r="I1263" s="12" t="s">
        <v>294</v>
      </c>
      <c r="J1263" s="37">
        <f>INDEX('Bảng Giá'!$C$3:$H$18,MATCH('Raw Data'!P1263,'Bảng Giá'!$B$3:$B$18,0),MATCH('Raw Data'!M1263,'Bảng Giá'!$C$2:$H$2,0))</f>
        <v>2000</v>
      </c>
      <c r="K1263" s="12">
        <v>51900</v>
      </c>
      <c r="L1263" s="36">
        <f t="shared" si="114"/>
        <v>2.0475171759244404</v>
      </c>
      <c r="M1263" t="str">
        <f>'References data'!H1264</f>
        <v>Nội Tỉnh</v>
      </c>
      <c r="N1263" s="46">
        <f t="shared" si="115"/>
        <v>12.25</v>
      </c>
      <c r="O1263">
        <f t="shared" si="116"/>
        <v>-49900</v>
      </c>
      <c r="P1263" t="str">
        <f>IF(AND(N1263&gt;0,N1263&lt;=0.05),'Bảng Giá'!$B$3,IF(AND(N1263&lt;=0.1,N1263&gt;0.05),'Bảng Giá'!$B$4,IF(AND('Raw Data'!N1263&gt;0.1,'Raw Data'!N1263&lt;=0.25),'Bảng Giá'!$B$5,IF(AND('Raw Data'!N1263&gt;0.25,'Raw Data'!N1263&lt;=0.5),'Bảng Giá'!$B$6,IF(AND('Raw Data'!N1263&gt;0.5,'Raw Data'!N1263&lt;=1),'Bảng Giá'!$B$7,IF(AND('Raw Data'!N1263&gt;1,'Raw Data'!N1263&lt;=1.5),'Bảng Giá'!$B$8,IF(AND('Raw Data'!N1263&gt;1.5,'Raw Data'!N1263&lt;=2),'Bảng Giá'!$B$9,IF(AND('Raw Data'!N1263&gt;2,'Raw Data'!N1263&lt;=2.5),'Bảng Giá'!$B$10,IF(AND('Raw Data'!N1263&gt;2.5,'Raw Data'!N1263&lt;=3),'Bảng Giá'!$B$11,IF(AND('Raw Data'!N1263&gt;3,'Raw Data'!N1263&lt;=3.5),'Bảng Giá'!$B$12,IF(AND('Raw Data'!N1263&gt;3.5,'Raw Data'!N1263&lt;=4),'Bảng Giá'!$B$13,IF(AND('Raw Data'!N1263&gt;4,'Raw Data'!N1263&lt;=4.5),'Bảng Giá'!$B$14,IF(AND('Raw Data'!N1263&gt;4.5,'Raw Data'!N1263&lt;=5),'Bảng Giá'!$B$15,IF(AND('Raw Data'!N1263&gt;5,'Raw Data'!N1263&lt;=5.5),'Bảng Giá'!$B$16,IF(AND('Raw Data'!N1263&gt;5.5,'Raw Data'!N1263&lt;=6),'Bảng Giá'!$B$17,'Bảng Giá'!$B$18)))))))))))))))</f>
        <v>Next 0.5</v>
      </c>
      <c r="Q1263" s="48">
        <f t="shared" si="117"/>
        <v>-0.96146435452793833</v>
      </c>
      <c r="R1263">
        <f t="shared" si="118"/>
        <v>2400</v>
      </c>
      <c r="S1263">
        <f t="shared" si="119"/>
        <v>-49500</v>
      </c>
    </row>
    <row r="1264" spans="1:19" x14ac:dyDescent="0.25">
      <c r="A1264" s="12">
        <v>1263</v>
      </c>
      <c r="B1264" s="12" t="s">
        <v>293</v>
      </c>
      <c r="C1264" s="18">
        <v>94440850</v>
      </c>
      <c r="D1264" s="17">
        <v>43010.815931400466</v>
      </c>
      <c r="E1264" s="23">
        <v>43011.516429201387</v>
      </c>
      <c r="F1264" s="13" t="s">
        <v>302</v>
      </c>
      <c r="G1264" s="25">
        <v>12800</v>
      </c>
      <c r="H1264" s="12" t="s">
        <v>114</v>
      </c>
      <c r="I1264" s="12" t="s">
        <v>114</v>
      </c>
      <c r="J1264" s="37">
        <f>INDEX('Bảng Giá'!$C$3:$H$18,MATCH('Raw Data'!P1264,'Bảng Giá'!$B$3:$B$18,0),MATCH('Raw Data'!M1264,'Bảng Giá'!$C$2:$H$2,0))</f>
        <v>2000</v>
      </c>
      <c r="K1264" s="12">
        <v>54100</v>
      </c>
      <c r="L1264" s="36">
        <f t="shared" si="114"/>
        <v>0.70049780092085712</v>
      </c>
      <c r="M1264" t="str">
        <f>'References data'!H1265</f>
        <v>Nội Tỉnh</v>
      </c>
      <c r="N1264" s="46">
        <f t="shared" si="115"/>
        <v>12.8</v>
      </c>
      <c r="O1264">
        <f t="shared" si="116"/>
        <v>-52100</v>
      </c>
      <c r="P1264" t="str">
        <f>IF(AND(N1264&gt;0,N1264&lt;=0.05),'Bảng Giá'!$B$3,IF(AND(N1264&lt;=0.1,N1264&gt;0.05),'Bảng Giá'!$B$4,IF(AND('Raw Data'!N1264&gt;0.1,'Raw Data'!N1264&lt;=0.25),'Bảng Giá'!$B$5,IF(AND('Raw Data'!N1264&gt;0.25,'Raw Data'!N1264&lt;=0.5),'Bảng Giá'!$B$6,IF(AND('Raw Data'!N1264&gt;0.5,'Raw Data'!N1264&lt;=1),'Bảng Giá'!$B$7,IF(AND('Raw Data'!N1264&gt;1,'Raw Data'!N1264&lt;=1.5),'Bảng Giá'!$B$8,IF(AND('Raw Data'!N1264&gt;1.5,'Raw Data'!N1264&lt;=2),'Bảng Giá'!$B$9,IF(AND('Raw Data'!N1264&gt;2,'Raw Data'!N1264&lt;=2.5),'Bảng Giá'!$B$10,IF(AND('Raw Data'!N1264&gt;2.5,'Raw Data'!N1264&lt;=3),'Bảng Giá'!$B$11,IF(AND('Raw Data'!N1264&gt;3,'Raw Data'!N1264&lt;=3.5),'Bảng Giá'!$B$12,IF(AND('Raw Data'!N1264&gt;3.5,'Raw Data'!N1264&lt;=4),'Bảng Giá'!$B$13,IF(AND('Raw Data'!N1264&gt;4,'Raw Data'!N1264&lt;=4.5),'Bảng Giá'!$B$14,IF(AND('Raw Data'!N1264&gt;4.5,'Raw Data'!N1264&lt;=5),'Bảng Giá'!$B$15,IF(AND('Raw Data'!N1264&gt;5,'Raw Data'!N1264&lt;=5.5),'Bảng Giá'!$B$16,IF(AND('Raw Data'!N1264&gt;5.5,'Raw Data'!N1264&lt;=6),'Bảng Giá'!$B$17,'Bảng Giá'!$B$18)))))))))))))))</f>
        <v>Next 0.5</v>
      </c>
      <c r="Q1264" s="48">
        <f t="shared" si="117"/>
        <v>-0.9630314232902033</v>
      </c>
      <c r="R1264">
        <f t="shared" si="118"/>
        <v>2400</v>
      </c>
      <c r="S1264">
        <f t="shared" si="119"/>
        <v>-51700</v>
      </c>
    </row>
    <row r="1265" spans="1:19" x14ac:dyDescent="0.25">
      <c r="A1265" s="12">
        <v>1264</v>
      </c>
      <c r="B1265" s="12" t="s">
        <v>293</v>
      </c>
      <c r="C1265" s="18">
        <v>37143466</v>
      </c>
      <c r="D1265" s="17">
        <v>43010.815970983793</v>
      </c>
      <c r="E1265" s="23">
        <v>43014.613560914353</v>
      </c>
      <c r="F1265" s="13" t="s">
        <v>302</v>
      </c>
      <c r="G1265" s="25">
        <v>12800</v>
      </c>
      <c r="H1265" s="12" t="s">
        <v>114</v>
      </c>
      <c r="I1265" s="12" t="s">
        <v>75</v>
      </c>
      <c r="J1265" s="37">
        <f>INDEX('Bảng Giá'!$C$3:$H$18,MATCH('Raw Data'!P1265,'Bảng Giá'!$B$3:$B$18,0),MATCH('Raw Data'!M1265,'Bảng Giá'!$C$2:$H$2,0))</f>
        <v>2000</v>
      </c>
      <c r="K1265" s="12">
        <v>54100</v>
      </c>
      <c r="L1265" s="36">
        <f t="shared" si="114"/>
        <v>3.797589930560207</v>
      </c>
      <c r="M1265" t="str">
        <f>'References data'!H1266</f>
        <v>Nội Tỉnh</v>
      </c>
      <c r="N1265" s="46">
        <f t="shared" si="115"/>
        <v>12.8</v>
      </c>
      <c r="O1265">
        <f t="shared" si="116"/>
        <v>-52100</v>
      </c>
      <c r="P1265" t="str">
        <f>IF(AND(N1265&gt;0,N1265&lt;=0.05),'Bảng Giá'!$B$3,IF(AND(N1265&lt;=0.1,N1265&gt;0.05),'Bảng Giá'!$B$4,IF(AND('Raw Data'!N1265&gt;0.1,'Raw Data'!N1265&lt;=0.25),'Bảng Giá'!$B$5,IF(AND('Raw Data'!N1265&gt;0.25,'Raw Data'!N1265&lt;=0.5),'Bảng Giá'!$B$6,IF(AND('Raw Data'!N1265&gt;0.5,'Raw Data'!N1265&lt;=1),'Bảng Giá'!$B$7,IF(AND('Raw Data'!N1265&gt;1,'Raw Data'!N1265&lt;=1.5),'Bảng Giá'!$B$8,IF(AND('Raw Data'!N1265&gt;1.5,'Raw Data'!N1265&lt;=2),'Bảng Giá'!$B$9,IF(AND('Raw Data'!N1265&gt;2,'Raw Data'!N1265&lt;=2.5),'Bảng Giá'!$B$10,IF(AND('Raw Data'!N1265&gt;2.5,'Raw Data'!N1265&lt;=3),'Bảng Giá'!$B$11,IF(AND('Raw Data'!N1265&gt;3,'Raw Data'!N1265&lt;=3.5),'Bảng Giá'!$B$12,IF(AND('Raw Data'!N1265&gt;3.5,'Raw Data'!N1265&lt;=4),'Bảng Giá'!$B$13,IF(AND('Raw Data'!N1265&gt;4,'Raw Data'!N1265&lt;=4.5),'Bảng Giá'!$B$14,IF(AND('Raw Data'!N1265&gt;4.5,'Raw Data'!N1265&lt;=5),'Bảng Giá'!$B$15,IF(AND('Raw Data'!N1265&gt;5,'Raw Data'!N1265&lt;=5.5),'Bảng Giá'!$B$16,IF(AND('Raw Data'!N1265&gt;5.5,'Raw Data'!N1265&lt;=6),'Bảng Giá'!$B$17,'Bảng Giá'!$B$18)))))))))))))))</f>
        <v>Next 0.5</v>
      </c>
      <c r="Q1265" s="48">
        <f t="shared" si="117"/>
        <v>-0.9630314232902033</v>
      </c>
      <c r="R1265">
        <f t="shared" si="118"/>
        <v>2400</v>
      </c>
      <c r="S1265">
        <f t="shared" si="119"/>
        <v>-51700</v>
      </c>
    </row>
    <row r="1266" spans="1:19" x14ac:dyDescent="0.25">
      <c r="A1266" s="12">
        <v>1265</v>
      </c>
      <c r="B1266" s="12" t="s">
        <v>293</v>
      </c>
      <c r="C1266" s="18">
        <v>31677136907919</v>
      </c>
      <c r="D1266" s="17">
        <v>43011.64996033565</v>
      </c>
      <c r="E1266" s="23">
        <v>43012.82192800926</v>
      </c>
      <c r="F1266" s="13" t="s">
        <v>302</v>
      </c>
      <c r="G1266" s="25">
        <v>250</v>
      </c>
      <c r="H1266" s="12" t="s">
        <v>114</v>
      </c>
      <c r="I1266" s="12" t="s">
        <v>509</v>
      </c>
      <c r="J1266" s="37">
        <f>INDEX('Bảng Giá'!$C$3:$H$18,MATCH('Raw Data'!P1266,'Bảng Giá'!$B$3:$B$18,0),MATCH('Raw Data'!M1266,'Bảng Giá'!$C$2:$H$2,0))</f>
        <v>13000</v>
      </c>
      <c r="K1266" s="12">
        <v>13100</v>
      </c>
      <c r="L1266" s="36">
        <f t="shared" si="114"/>
        <v>1.1719676736101974</v>
      </c>
      <c r="M1266" t="str">
        <f>'References data'!H1267</f>
        <v>Nội Tỉnh</v>
      </c>
      <c r="N1266">
        <f t="shared" si="115"/>
        <v>0.25</v>
      </c>
      <c r="O1266">
        <f t="shared" si="116"/>
        <v>-100</v>
      </c>
      <c r="P1266" t="str">
        <f>IF(AND(N1266&gt;0,N1266&lt;=0.05),'Bảng Giá'!$B$3,IF(AND(N1266&lt;=0.1,N1266&gt;0.05),'Bảng Giá'!$B$4,IF(AND('Raw Data'!N1266&gt;0.1,'Raw Data'!N1266&lt;=0.25),'Bảng Giá'!$B$5,IF(AND('Raw Data'!N1266&gt;0.25,'Raw Data'!N1266&lt;=0.5),'Bảng Giá'!$B$6,IF(AND('Raw Data'!N1266&gt;0.5,'Raw Data'!N1266&lt;=1),'Bảng Giá'!$B$7,IF(AND('Raw Data'!N1266&gt;1,'Raw Data'!N1266&lt;=1.5),'Bảng Giá'!$B$8,IF(AND('Raw Data'!N1266&gt;1.5,'Raw Data'!N1266&lt;=2),'Bảng Giá'!$B$9,IF(AND('Raw Data'!N1266&gt;2,'Raw Data'!N1266&lt;=2.5),'Bảng Giá'!$B$10,IF(AND('Raw Data'!N1266&gt;2.5,'Raw Data'!N1266&lt;=3),'Bảng Giá'!$B$11,IF(AND('Raw Data'!N1266&gt;3,'Raw Data'!N1266&lt;=3.5),'Bảng Giá'!$B$12,IF(AND('Raw Data'!N1266&gt;3.5,'Raw Data'!N1266&lt;=4),'Bảng Giá'!$B$13,IF(AND('Raw Data'!N1266&gt;4,'Raw Data'!N1266&lt;=4.5),'Bảng Giá'!$B$14,IF(AND('Raw Data'!N1266&gt;4.5,'Raw Data'!N1266&lt;=5),'Bảng Giá'!$B$15,IF(AND('Raw Data'!N1266&gt;5,'Raw Data'!N1266&lt;=5.5),'Bảng Giá'!$B$16,IF(AND('Raw Data'!N1266&gt;5.5,'Raw Data'!N1266&lt;=6),'Bảng Giá'!$B$17,'Bảng Giá'!$B$18)))))))))))))))</f>
        <v>0.1&lt;x&lt;=0.25</v>
      </c>
      <c r="Q1266" s="48">
        <f t="shared" si="117"/>
        <v>-7.6335877862595417E-3</v>
      </c>
      <c r="R1266">
        <f t="shared" si="118"/>
        <v>15600</v>
      </c>
      <c r="S1266">
        <f t="shared" si="119"/>
        <v>2500</v>
      </c>
    </row>
    <row r="1267" spans="1:19" x14ac:dyDescent="0.25">
      <c r="A1267" s="12">
        <v>1266</v>
      </c>
      <c r="B1267" s="12" t="s">
        <v>293</v>
      </c>
      <c r="C1267" s="18">
        <v>31677136906581</v>
      </c>
      <c r="D1267" s="17">
        <v>43011.493915081017</v>
      </c>
      <c r="E1267" s="23">
        <v>43012.788877314815</v>
      </c>
      <c r="F1267" s="13" t="s">
        <v>302</v>
      </c>
      <c r="G1267" s="25">
        <v>850</v>
      </c>
      <c r="H1267" s="12" t="s">
        <v>114</v>
      </c>
      <c r="I1267" s="12" t="s">
        <v>509</v>
      </c>
      <c r="J1267" s="37">
        <f>INDEX('Bảng Giá'!$C$3:$H$18,MATCH('Raw Data'!P1267,'Bảng Giá'!$B$3:$B$18,0),MATCH('Raw Data'!M1267,'Bảng Giá'!$C$2:$H$2,0))</f>
        <v>14000</v>
      </c>
      <c r="K1267" s="12">
        <v>14100</v>
      </c>
      <c r="L1267" s="36">
        <f t="shared" si="114"/>
        <v>1.2949622337982873</v>
      </c>
      <c r="M1267" t="str">
        <f>'References data'!H1268</f>
        <v>Nội Tỉnh</v>
      </c>
      <c r="N1267">
        <f t="shared" si="115"/>
        <v>0.85</v>
      </c>
      <c r="O1267">
        <f t="shared" si="116"/>
        <v>-100</v>
      </c>
      <c r="P1267" t="str">
        <f>IF(AND(N1267&gt;0,N1267&lt;=0.05),'Bảng Giá'!$B$3,IF(AND(N1267&lt;=0.1,N1267&gt;0.05),'Bảng Giá'!$B$4,IF(AND('Raw Data'!N1267&gt;0.1,'Raw Data'!N1267&lt;=0.25),'Bảng Giá'!$B$5,IF(AND('Raw Data'!N1267&gt;0.25,'Raw Data'!N1267&lt;=0.5),'Bảng Giá'!$B$6,IF(AND('Raw Data'!N1267&gt;0.5,'Raw Data'!N1267&lt;=1),'Bảng Giá'!$B$7,IF(AND('Raw Data'!N1267&gt;1,'Raw Data'!N1267&lt;=1.5),'Bảng Giá'!$B$8,IF(AND('Raw Data'!N1267&gt;1.5,'Raw Data'!N1267&lt;=2),'Bảng Giá'!$B$9,IF(AND('Raw Data'!N1267&gt;2,'Raw Data'!N1267&lt;=2.5),'Bảng Giá'!$B$10,IF(AND('Raw Data'!N1267&gt;2.5,'Raw Data'!N1267&lt;=3),'Bảng Giá'!$B$11,IF(AND('Raw Data'!N1267&gt;3,'Raw Data'!N1267&lt;=3.5),'Bảng Giá'!$B$12,IF(AND('Raw Data'!N1267&gt;3.5,'Raw Data'!N1267&lt;=4),'Bảng Giá'!$B$13,IF(AND('Raw Data'!N1267&gt;4,'Raw Data'!N1267&lt;=4.5),'Bảng Giá'!$B$14,IF(AND('Raw Data'!N1267&gt;4.5,'Raw Data'!N1267&lt;=5),'Bảng Giá'!$B$15,IF(AND('Raw Data'!N1267&gt;5,'Raw Data'!N1267&lt;=5.5),'Bảng Giá'!$B$16,IF(AND('Raw Data'!N1267&gt;5.5,'Raw Data'!N1267&lt;=6),'Bảng Giá'!$B$17,'Bảng Giá'!$B$18)))))))))))))))</f>
        <v>0.5&lt;x&lt;=1</v>
      </c>
      <c r="Q1267" s="48">
        <f t="shared" si="117"/>
        <v>-7.0921985815602835E-3</v>
      </c>
      <c r="R1267">
        <f t="shared" si="118"/>
        <v>16800</v>
      </c>
      <c r="S1267">
        <f t="shared" si="119"/>
        <v>2700</v>
      </c>
    </row>
    <row r="1268" spans="1:19" x14ac:dyDescent="0.25">
      <c r="A1268" s="12">
        <v>1267</v>
      </c>
      <c r="B1268" s="12" t="s">
        <v>293</v>
      </c>
      <c r="C1268" s="18">
        <v>31677136906566</v>
      </c>
      <c r="D1268" s="17">
        <v>43016.513566898146</v>
      </c>
      <c r="E1268" s="23">
        <v>43017.74059765046</v>
      </c>
      <c r="F1268" s="13" t="s">
        <v>302</v>
      </c>
      <c r="G1268" s="25">
        <v>210</v>
      </c>
      <c r="H1268" s="12" t="s">
        <v>114</v>
      </c>
      <c r="I1268" s="12" t="s">
        <v>283</v>
      </c>
      <c r="J1268" s="37">
        <f>INDEX('Bảng Giá'!$C$3:$H$18,MATCH('Raw Data'!P1268,'Bảng Giá'!$B$3:$B$18,0),MATCH('Raw Data'!M1268,'Bảng Giá'!$C$2:$H$2,0))</f>
        <v>13000</v>
      </c>
      <c r="K1268" s="12">
        <v>13100</v>
      </c>
      <c r="L1268" s="36">
        <f t="shared" si="114"/>
        <v>1.2270307523140218</v>
      </c>
      <c r="M1268" t="str">
        <f>'References data'!H1269</f>
        <v>Nội Tỉnh</v>
      </c>
      <c r="N1268">
        <f t="shared" si="115"/>
        <v>0.21</v>
      </c>
      <c r="O1268">
        <f t="shared" si="116"/>
        <v>-100</v>
      </c>
      <c r="P1268" t="str">
        <f>IF(AND(N1268&gt;0,N1268&lt;=0.05),'Bảng Giá'!$B$3,IF(AND(N1268&lt;=0.1,N1268&gt;0.05),'Bảng Giá'!$B$4,IF(AND('Raw Data'!N1268&gt;0.1,'Raw Data'!N1268&lt;=0.25),'Bảng Giá'!$B$5,IF(AND('Raw Data'!N1268&gt;0.25,'Raw Data'!N1268&lt;=0.5),'Bảng Giá'!$B$6,IF(AND('Raw Data'!N1268&gt;0.5,'Raw Data'!N1268&lt;=1),'Bảng Giá'!$B$7,IF(AND('Raw Data'!N1268&gt;1,'Raw Data'!N1268&lt;=1.5),'Bảng Giá'!$B$8,IF(AND('Raw Data'!N1268&gt;1.5,'Raw Data'!N1268&lt;=2),'Bảng Giá'!$B$9,IF(AND('Raw Data'!N1268&gt;2,'Raw Data'!N1268&lt;=2.5),'Bảng Giá'!$B$10,IF(AND('Raw Data'!N1268&gt;2.5,'Raw Data'!N1268&lt;=3),'Bảng Giá'!$B$11,IF(AND('Raw Data'!N1268&gt;3,'Raw Data'!N1268&lt;=3.5),'Bảng Giá'!$B$12,IF(AND('Raw Data'!N1268&gt;3.5,'Raw Data'!N1268&lt;=4),'Bảng Giá'!$B$13,IF(AND('Raw Data'!N1268&gt;4,'Raw Data'!N1268&lt;=4.5),'Bảng Giá'!$B$14,IF(AND('Raw Data'!N1268&gt;4.5,'Raw Data'!N1268&lt;=5),'Bảng Giá'!$B$15,IF(AND('Raw Data'!N1268&gt;5,'Raw Data'!N1268&lt;=5.5),'Bảng Giá'!$B$16,IF(AND('Raw Data'!N1268&gt;5.5,'Raw Data'!N1268&lt;=6),'Bảng Giá'!$B$17,'Bảng Giá'!$B$18)))))))))))))))</f>
        <v>0.1&lt;x&lt;=0.25</v>
      </c>
      <c r="Q1268" s="48">
        <f t="shared" si="117"/>
        <v>-7.6335877862595417E-3</v>
      </c>
      <c r="R1268">
        <f t="shared" si="118"/>
        <v>15600</v>
      </c>
      <c r="S1268">
        <f t="shared" si="119"/>
        <v>2500</v>
      </c>
    </row>
    <row r="1269" spans="1:19" x14ac:dyDescent="0.25">
      <c r="A1269" s="12">
        <v>1268</v>
      </c>
      <c r="B1269" s="12" t="s">
        <v>293</v>
      </c>
      <c r="C1269" s="18">
        <v>31677136905699</v>
      </c>
      <c r="D1269" s="17">
        <v>43011.493800543984</v>
      </c>
      <c r="E1269" s="23">
        <v>43012.788877314815</v>
      </c>
      <c r="F1269" s="13" t="s">
        <v>302</v>
      </c>
      <c r="G1269" s="25">
        <v>1020</v>
      </c>
      <c r="H1269" s="12" t="s">
        <v>114</v>
      </c>
      <c r="I1269" s="12" t="s">
        <v>509</v>
      </c>
      <c r="J1269" s="37">
        <f>INDEX('Bảng Giá'!$C$3:$H$18,MATCH('Raw Data'!P1269,'Bảng Giá'!$B$3:$B$18,0),MATCH('Raw Data'!M1269,'Bảng Giá'!$C$2:$H$2,0))</f>
        <v>14500</v>
      </c>
      <c r="K1269" s="12">
        <v>14700</v>
      </c>
      <c r="L1269" s="36">
        <f t="shared" si="114"/>
        <v>1.2950767708316562</v>
      </c>
      <c r="M1269" t="str">
        <f>'References data'!H1270</f>
        <v>Nội Tỉnh</v>
      </c>
      <c r="N1269">
        <f t="shared" si="115"/>
        <v>1.02</v>
      </c>
      <c r="O1269">
        <f t="shared" si="116"/>
        <v>-200</v>
      </c>
      <c r="P1269" t="str">
        <f>IF(AND(N1269&gt;0,N1269&lt;=0.05),'Bảng Giá'!$B$3,IF(AND(N1269&lt;=0.1,N1269&gt;0.05),'Bảng Giá'!$B$4,IF(AND('Raw Data'!N1269&gt;0.1,'Raw Data'!N1269&lt;=0.25),'Bảng Giá'!$B$5,IF(AND('Raw Data'!N1269&gt;0.25,'Raw Data'!N1269&lt;=0.5),'Bảng Giá'!$B$6,IF(AND('Raw Data'!N1269&gt;0.5,'Raw Data'!N1269&lt;=1),'Bảng Giá'!$B$7,IF(AND('Raw Data'!N1269&gt;1,'Raw Data'!N1269&lt;=1.5),'Bảng Giá'!$B$8,IF(AND('Raw Data'!N1269&gt;1.5,'Raw Data'!N1269&lt;=2),'Bảng Giá'!$B$9,IF(AND('Raw Data'!N1269&gt;2,'Raw Data'!N1269&lt;=2.5),'Bảng Giá'!$B$10,IF(AND('Raw Data'!N1269&gt;2.5,'Raw Data'!N1269&lt;=3),'Bảng Giá'!$B$11,IF(AND('Raw Data'!N1269&gt;3,'Raw Data'!N1269&lt;=3.5),'Bảng Giá'!$B$12,IF(AND('Raw Data'!N1269&gt;3.5,'Raw Data'!N1269&lt;=4),'Bảng Giá'!$B$13,IF(AND('Raw Data'!N1269&gt;4,'Raw Data'!N1269&lt;=4.5),'Bảng Giá'!$B$14,IF(AND('Raw Data'!N1269&gt;4.5,'Raw Data'!N1269&lt;=5),'Bảng Giá'!$B$15,IF(AND('Raw Data'!N1269&gt;5,'Raw Data'!N1269&lt;=5.5),'Bảng Giá'!$B$16,IF(AND('Raw Data'!N1269&gt;5.5,'Raw Data'!N1269&lt;=6),'Bảng Giá'!$B$17,'Bảng Giá'!$B$18)))))))))))))))</f>
        <v>1&lt;x&lt;=1.5</v>
      </c>
      <c r="Q1269" s="48">
        <f t="shared" si="117"/>
        <v>-1.3605442176870748E-2</v>
      </c>
      <c r="R1269">
        <f t="shared" si="118"/>
        <v>17400</v>
      </c>
      <c r="S1269">
        <f t="shared" si="119"/>
        <v>2700</v>
      </c>
    </row>
    <row r="1270" spans="1:19" x14ac:dyDescent="0.25">
      <c r="A1270" s="12">
        <v>1269</v>
      </c>
      <c r="B1270" s="12" t="s">
        <v>293</v>
      </c>
      <c r="C1270" s="18">
        <v>31677136906356</v>
      </c>
      <c r="D1270" s="17">
        <v>43011.487930173615</v>
      </c>
      <c r="E1270" s="23">
        <v>43012.591999340279</v>
      </c>
      <c r="F1270" s="13" t="s">
        <v>302</v>
      </c>
      <c r="G1270" s="25">
        <v>1490</v>
      </c>
      <c r="H1270" s="12" t="s">
        <v>114</v>
      </c>
      <c r="I1270" s="12" t="s">
        <v>124</v>
      </c>
      <c r="J1270" s="37">
        <f>INDEX('Bảng Giá'!$C$3:$H$18,MATCH('Raw Data'!P1270,'Bảng Giá'!$B$3:$B$18,0),MATCH('Raw Data'!M1270,'Bảng Giá'!$C$2:$H$2,0))</f>
        <v>14500</v>
      </c>
      <c r="K1270" s="12">
        <v>14700</v>
      </c>
      <c r="L1270" s="36">
        <f t="shared" si="114"/>
        <v>1.1040691666639759</v>
      </c>
      <c r="M1270" t="str">
        <f>'References data'!H1271</f>
        <v>Nội Tỉnh</v>
      </c>
      <c r="N1270">
        <f t="shared" si="115"/>
        <v>1.49</v>
      </c>
      <c r="O1270">
        <f t="shared" si="116"/>
        <v>-200</v>
      </c>
      <c r="P1270" t="str">
        <f>IF(AND(N1270&gt;0,N1270&lt;=0.05),'Bảng Giá'!$B$3,IF(AND(N1270&lt;=0.1,N1270&gt;0.05),'Bảng Giá'!$B$4,IF(AND('Raw Data'!N1270&gt;0.1,'Raw Data'!N1270&lt;=0.25),'Bảng Giá'!$B$5,IF(AND('Raw Data'!N1270&gt;0.25,'Raw Data'!N1270&lt;=0.5),'Bảng Giá'!$B$6,IF(AND('Raw Data'!N1270&gt;0.5,'Raw Data'!N1270&lt;=1),'Bảng Giá'!$B$7,IF(AND('Raw Data'!N1270&gt;1,'Raw Data'!N1270&lt;=1.5),'Bảng Giá'!$B$8,IF(AND('Raw Data'!N1270&gt;1.5,'Raw Data'!N1270&lt;=2),'Bảng Giá'!$B$9,IF(AND('Raw Data'!N1270&gt;2,'Raw Data'!N1270&lt;=2.5),'Bảng Giá'!$B$10,IF(AND('Raw Data'!N1270&gt;2.5,'Raw Data'!N1270&lt;=3),'Bảng Giá'!$B$11,IF(AND('Raw Data'!N1270&gt;3,'Raw Data'!N1270&lt;=3.5),'Bảng Giá'!$B$12,IF(AND('Raw Data'!N1270&gt;3.5,'Raw Data'!N1270&lt;=4),'Bảng Giá'!$B$13,IF(AND('Raw Data'!N1270&gt;4,'Raw Data'!N1270&lt;=4.5),'Bảng Giá'!$B$14,IF(AND('Raw Data'!N1270&gt;4.5,'Raw Data'!N1270&lt;=5),'Bảng Giá'!$B$15,IF(AND('Raw Data'!N1270&gt;5,'Raw Data'!N1270&lt;=5.5),'Bảng Giá'!$B$16,IF(AND('Raw Data'!N1270&gt;5.5,'Raw Data'!N1270&lt;=6),'Bảng Giá'!$B$17,'Bảng Giá'!$B$18)))))))))))))))</f>
        <v>1&lt;x&lt;=1.5</v>
      </c>
      <c r="Q1270" s="48">
        <f t="shared" si="117"/>
        <v>-1.3605442176870748E-2</v>
      </c>
      <c r="R1270">
        <f t="shared" si="118"/>
        <v>17400</v>
      </c>
      <c r="S1270">
        <f t="shared" si="119"/>
        <v>2700</v>
      </c>
    </row>
    <row r="1271" spans="1:19" x14ac:dyDescent="0.25">
      <c r="A1271" s="12">
        <v>1270</v>
      </c>
      <c r="B1271" s="12" t="s">
        <v>293</v>
      </c>
      <c r="C1271" s="18">
        <v>31677136906285</v>
      </c>
      <c r="D1271" s="17">
        <v>43011.77358854167</v>
      </c>
      <c r="E1271" s="23">
        <v>43012.522324039353</v>
      </c>
      <c r="F1271" s="13" t="s">
        <v>302</v>
      </c>
      <c r="G1271" s="25">
        <v>1430</v>
      </c>
      <c r="H1271" s="12" t="s">
        <v>114</v>
      </c>
      <c r="I1271" s="12" t="s">
        <v>506</v>
      </c>
      <c r="J1271" s="37">
        <f>INDEX('Bảng Giá'!$C$3:$H$18,MATCH('Raw Data'!P1271,'Bảng Giá'!$B$3:$B$18,0),MATCH('Raw Data'!M1271,'Bảng Giá'!$C$2:$H$2,0))</f>
        <v>14500</v>
      </c>
      <c r="K1271" s="12">
        <v>14700</v>
      </c>
      <c r="L1271" s="36">
        <f t="shared" si="114"/>
        <v>0.74873549768381054</v>
      </c>
      <c r="M1271" t="str">
        <f>'References data'!H1272</f>
        <v>Nội Tỉnh</v>
      </c>
      <c r="N1271">
        <f t="shared" si="115"/>
        <v>1.43</v>
      </c>
      <c r="O1271">
        <f t="shared" si="116"/>
        <v>-200</v>
      </c>
      <c r="P1271" t="str">
        <f>IF(AND(N1271&gt;0,N1271&lt;=0.05),'Bảng Giá'!$B$3,IF(AND(N1271&lt;=0.1,N1271&gt;0.05),'Bảng Giá'!$B$4,IF(AND('Raw Data'!N1271&gt;0.1,'Raw Data'!N1271&lt;=0.25),'Bảng Giá'!$B$5,IF(AND('Raw Data'!N1271&gt;0.25,'Raw Data'!N1271&lt;=0.5),'Bảng Giá'!$B$6,IF(AND('Raw Data'!N1271&gt;0.5,'Raw Data'!N1271&lt;=1),'Bảng Giá'!$B$7,IF(AND('Raw Data'!N1271&gt;1,'Raw Data'!N1271&lt;=1.5),'Bảng Giá'!$B$8,IF(AND('Raw Data'!N1271&gt;1.5,'Raw Data'!N1271&lt;=2),'Bảng Giá'!$B$9,IF(AND('Raw Data'!N1271&gt;2,'Raw Data'!N1271&lt;=2.5),'Bảng Giá'!$B$10,IF(AND('Raw Data'!N1271&gt;2.5,'Raw Data'!N1271&lt;=3),'Bảng Giá'!$B$11,IF(AND('Raw Data'!N1271&gt;3,'Raw Data'!N1271&lt;=3.5),'Bảng Giá'!$B$12,IF(AND('Raw Data'!N1271&gt;3.5,'Raw Data'!N1271&lt;=4),'Bảng Giá'!$B$13,IF(AND('Raw Data'!N1271&gt;4,'Raw Data'!N1271&lt;=4.5),'Bảng Giá'!$B$14,IF(AND('Raw Data'!N1271&gt;4.5,'Raw Data'!N1271&lt;=5),'Bảng Giá'!$B$15,IF(AND('Raw Data'!N1271&gt;5,'Raw Data'!N1271&lt;=5.5),'Bảng Giá'!$B$16,IF(AND('Raw Data'!N1271&gt;5.5,'Raw Data'!N1271&lt;=6),'Bảng Giá'!$B$17,'Bảng Giá'!$B$18)))))))))))))))</f>
        <v>1&lt;x&lt;=1.5</v>
      </c>
      <c r="Q1271" s="48">
        <f t="shared" si="117"/>
        <v>-1.3605442176870748E-2</v>
      </c>
      <c r="R1271">
        <f t="shared" si="118"/>
        <v>17400</v>
      </c>
      <c r="S1271">
        <f t="shared" si="119"/>
        <v>2700</v>
      </c>
    </row>
    <row r="1272" spans="1:19" x14ac:dyDescent="0.25">
      <c r="A1272" s="12">
        <v>1271</v>
      </c>
      <c r="B1272" s="12" t="s">
        <v>293</v>
      </c>
      <c r="C1272" s="18">
        <v>80309864</v>
      </c>
      <c r="D1272" s="17">
        <v>43010.503519942133</v>
      </c>
      <c r="E1272" s="23">
        <v>43013.379737384261</v>
      </c>
      <c r="F1272" s="13" t="s">
        <v>302</v>
      </c>
      <c r="G1272" s="25">
        <v>1512</v>
      </c>
      <c r="H1272" s="12" t="s">
        <v>114</v>
      </c>
      <c r="I1272" s="12" t="s">
        <v>82</v>
      </c>
      <c r="J1272" s="37">
        <f>INDEX('Bảng Giá'!$C$3:$H$18,MATCH('Raw Data'!P1272,'Bảng Giá'!$B$3:$B$18,0),MATCH('Raw Data'!M1272,'Bảng Giá'!$C$2:$H$2,0))</f>
        <v>16000</v>
      </c>
      <c r="K1272" s="12">
        <v>16200</v>
      </c>
      <c r="L1272" s="36">
        <f t="shared" si="114"/>
        <v>2.8762174421281088</v>
      </c>
      <c r="M1272" t="str">
        <f>'References data'!H1273</f>
        <v>Nội Tỉnh</v>
      </c>
      <c r="N1272">
        <f t="shared" si="115"/>
        <v>1.512</v>
      </c>
      <c r="O1272">
        <f t="shared" si="116"/>
        <v>-200</v>
      </c>
      <c r="P1272" t="str">
        <f>IF(AND(N1272&gt;0,N1272&lt;=0.05),'Bảng Giá'!$B$3,IF(AND(N1272&lt;=0.1,N1272&gt;0.05),'Bảng Giá'!$B$4,IF(AND('Raw Data'!N1272&gt;0.1,'Raw Data'!N1272&lt;=0.25),'Bảng Giá'!$B$5,IF(AND('Raw Data'!N1272&gt;0.25,'Raw Data'!N1272&lt;=0.5),'Bảng Giá'!$B$6,IF(AND('Raw Data'!N1272&gt;0.5,'Raw Data'!N1272&lt;=1),'Bảng Giá'!$B$7,IF(AND('Raw Data'!N1272&gt;1,'Raw Data'!N1272&lt;=1.5),'Bảng Giá'!$B$8,IF(AND('Raw Data'!N1272&gt;1.5,'Raw Data'!N1272&lt;=2),'Bảng Giá'!$B$9,IF(AND('Raw Data'!N1272&gt;2,'Raw Data'!N1272&lt;=2.5),'Bảng Giá'!$B$10,IF(AND('Raw Data'!N1272&gt;2.5,'Raw Data'!N1272&lt;=3),'Bảng Giá'!$B$11,IF(AND('Raw Data'!N1272&gt;3,'Raw Data'!N1272&lt;=3.5),'Bảng Giá'!$B$12,IF(AND('Raw Data'!N1272&gt;3.5,'Raw Data'!N1272&lt;=4),'Bảng Giá'!$B$13,IF(AND('Raw Data'!N1272&gt;4,'Raw Data'!N1272&lt;=4.5),'Bảng Giá'!$B$14,IF(AND('Raw Data'!N1272&gt;4.5,'Raw Data'!N1272&lt;=5),'Bảng Giá'!$B$15,IF(AND('Raw Data'!N1272&gt;5,'Raw Data'!N1272&lt;=5.5),'Bảng Giá'!$B$16,IF(AND('Raw Data'!N1272&gt;5.5,'Raw Data'!N1272&lt;=6),'Bảng Giá'!$B$17,'Bảng Giá'!$B$18)))))))))))))))</f>
        <v>1.5&lt;x&lt;=2</v>
      </c>
      <c r="Q1272" s="48">
        <f t="shared" si="117"/>
        <v>-1.2345679012345678E-2</v>
      </c>
      <c r="R1272">
        <f t="shared" si="118"/>
        <v>19200</v>
      </c>
      <c r="S1272">
        <f t="shared" si="119"/>
        <v>3000</v>
      </c>
    </row>
    <row r="1273" spans="1:19" x14ac:dyDescent="0.25">
      <c r="A1273" s="12">
        <v>1272</v>
      </c>
      <c r="B1273" s="12" t="s">
        <v>293</v>
      </c>
      <c r="C1273" s="18">
        <v>35596370</v>
      </c>
      <c r="D1273" s="17">
        <v>43010.510406712965</v>
      </c>
      <c r="E1273" s="23">
        <v>43011.422538391205</v>
      </c>
      <c r="F1273" s="13" t="s">
        <v>302</v>
      </c>
      <c r="G1273" s="25">
        <v>1070</v>
      </c>
      <c r="H1273" s="12" t="s">
        <v>114</v>
      </c>
      <c r="I1273" s="12" t="s">
        <v>75</v>
      </c>
      <c r="J1273" s="37">
        <f>INDEX('Bảng Giá'!$C$3:$H$18,MATCH('Raw Data'!P1273,'Bảng Giá'!$B$3:$B$18,0),MATCH('Raw Data'!M1273,'Bảng Giá'!$C$2:$H$2,0))</f>
        <v>14500</v>
      </c>
      <c r="K1273" s="12">
        <v>14700</v>
      </c>
      <c r="L1273" s="36">
        <f t="shared" si="114"/>
        <v>0.91213167824025732</v>
      </c>
      <c r="M1273" t="str">
        <f>'References data'!H1274</f>
        <v>Nội Tỉnh</v>
      </c>
      <c r="N1273">
        <f t="shared" si="115"/>
        <v>1.07</v>
      </c>
      <c r="O1273">
        <f t="shared" si="116"/>
        <v>-200</v>
      </c>
      <c r="P1273" t="str">
        <f>IF(AND(N1273&gt;0,N1273&lt;=0.05),'Bảng Giá'!$B$3,IF(AND(N1273&lt;=0.1,N1273&gt;0.05),'Bảng Giá'!$B$4,IF(AND('Raw Data'!N1273&gt;0.1,'Raw Data'!N1273&lt;=0.25),'Bảng Giá'!$B$5,IF(AND('Raw Data'!N1273&gt;0.25,'Raw Data'!N1273&lt;=0.5),'Bảng Giá'!$B$6,IF(AND('Raw Data'!N1273&gt;0.5,'Raw Data'!N1273&lt;=1),'Bảng Giá'!$B$7,IF(AND('Raw Data'!N1273&gt;1,'Raw Data'!N1273&lt;=1.5),'Bảng Giá'!$B$8,IF(AND('Raw Data'!N1273&gt;1.5,'Raw Data'!N1273&lt;=2),'Bảng Giá'!$B$9,IF(AND('Raw Data'!N1273&gt;2,'Raw Data'!N1273&lt;=2.5),'Bảng Giá'!$B$10,IF(AND('Raw Data'!N1273&gt;2.5,'Raw Data'!N1273&lt;=3),'Bảng Giá'!$B$11,IF(AND('Raw Data'!N1273&gt;3,'Raw Data'!N1273&lt;=3.5),'Bảng Giá'!$B$12,IF(AND('Raw Data'!N1273&gt;3.5,'Raw Data'!N1273&lt;=4),'Bảng Giá'!$B$13,IF(AND('Raw Data'!N1273&gt;4,'Raw Data'!N1273&lt;=4.5),'Bảng Giá'!$B$14,IF(AND('Raw Data'!N1273&gt;4.5,'Raw Data'!N1273&lt;=5),'Bảng Giá'!$B$15,IF(AND('Raw Data'!N1273&gt;5,'Raw Data'!N1273&lt;=5.5),'Bảng Giá'!$B$16,IF(AND('Raw Data'!N1273&gt;5.5,'Raw Data'!N1273&lt;=6),'Bảng Giá'!$B$17,'Bảng Giá'!$B$18)))))))))))))))</f>
        <v>1&lt;x&lt;=1.5</v>
      </c>
      <c r="Q1273" s="48">
        <f t="shared" si="117"/>
        <v>-1.3605442176870748E-2</v>
      </c>
      <c r="R1273">
        <f t="shared" si="118"/>
        <v>17400</v>
      </c>
      <c r="S1273">
        <f t="shared" si="119"/>
        <v>2700</v>
      </c>
    </row>
    <row r="1274" spans="1:19" x14ac:dyDescent="0.25">
      <c r="A1274" s="12">
        <v>1273</v>
      </c>
      <c r="B1274" s="12" t="s">
        <v>293</v>
      </c>
      <c r="C1274" s="18">
        <v>31677136910440</v>
      </c>
      <c r="D1274" s="17">
        <v>43015.470046030096</v>
      </c>
      <c r="E1274" s="23">
        <v>43017.493337118052</v>
      </c>
      <c r="F1274" s="13" t="s">
        <v>302</v>
      </c>
      <c r="G1274" s="25">
        <v>200</v>
      </c>
      <c r="H1274" s="12" t="s">
        <v>114</v>
      </c>
      <c r="I1274" s="12" t="s">
        <v>283</v>
      </c>
      <c r="J1274" s="37">
        <f>INDEX('Bảng Giá'!$C$3:$H$18,MATCH('Raw Data'!P1274,'Bảng Giá'!$B$3:$B$18,0),MATCH('Raw Data'!M1274,'Bảng Giá'!$C$2:$H$2,0))</f>
        <v>13000</v>
      </c>
      <c r="K1274" s="12">
        <v>13100</v>
      </c>
      <c r="L1274" s="36">
        <f t="shared" si="114"/>
        <v>2.0232910879567498</v>
      </c>
      <c r="M1274" t="str">
        <f>'References data'!H1275</f>
        <v>Nội Tỉnh</v>
      </c>
      <c r="N1274">
        <f t="shared" si="115"/>
        <v>0.2</v>
      </c>
      <c r="O1274">
        <f t="shared" si="116"/>
        <v>-100</v>
      </c>
      <c r="P1274" t="str">
        <f>IF(AND(N1274&gt;0,N1274&lt;=0.05),'Bảng Giá'!$B$3,IF(AND(N1274&lt;=0.1,N1274&gt;0.05),'Bảng Giá'!$B$4,IF(AND('Raw Data'!N1274&gt;0.1,'Raw Data'!N1274&lt;=0.25),'Bảng Giá'!$B$5,IF(AND('Raw Data'!N1274&gt;0.25,'Raw Data'!N1274&lt;=0.5),'Bảng Giá'!$B$6,IF(AND('Raw Data'!N1274&gt;0.5,'Raw Data'!N1274&lt;=1),'Bảng Giá'!$B$7,IF(AND('Raw Data'!N1274&gt;1,'Raw Data'!N1274&lt;=1.5),'Bảng Giá'!$B$8,IF(AND('Raw Data'!N1274&gt;1.5,'Raw Data'!N1274&lt;=2),'Bảng Giá'!$B$9,IF(AND('Raw Data'!N1274&gt;2,'Raw Data'!N1274&lt;=2.5),'Bảng Giá'!$B$10,IF(AND('Raw Data'!N1274&gt;2.5,'Raw Data'!N1274&lt;=3),'Bảng Giá'!$B$11,IF(AND('Raw Data'!N1274&gt;3,'Raw Data'!N1274&lt;=3.5),'Bảng Giá'!$B$12,IF(AND('Raw Data'!N1274&gt;3.5,'Raw Data'!N1274&lt;=4),'Bảng Giá'!$B$13,IF(AND('Raw Data'!N1274&gt;4,'Raw Data'!N1274&lt;=4.5),'Bảng Giá'!$B$14,IF(AND('Raw Data'!N1274&gt;4.5,'Raw Data'!N1274&lt;=5),'Bảng Giá'!$B$15,IF(AND('Raw Data'!N1274&gt;5,'Raw Data'!N1274&lt;=5.5),'Bảng Giá'!$B$16,IF(AND('Raw Data'!N1274&gt;5.5,'Raw Data'!N1274&lt;=6),'Bảng Giá'!$B$17,'Bảng Giá'!$B$18)))))))))))))))</f>
        <v>0.1&lt;x&lt;=0.25</v>
      </c>
      <c r="Q1274" s="48">
        <f t="shared" si="117"/>
        <v>-7.6335877862595417E-3</v>
      </c>
      <c r="R1274">
        <f t="shared" si="118"/>
        <v>15600</v>
      </c>
      <c r="S1274">
        <f t="shared" si="119"/>
        <v>2500</v>
      </c>
    </row>
    <row r="1275" spans="1:19" x14ac:dyDescent="0.25">
      <c r="A1275" s="12">
        <v>1274</v>
      </c>
      <c r="B1275" s="12" t="s">
        <v>293</v>
      </c>
      <c r="C1275" s="18">
        <v>31677136912243</v>
      </c>
      <c r="D1275" s="17">
        <v>43010.815806747683</v>
      </c>
      <c r="E1275" s="23">
        <v>43011.702087303238</v>
      </c>
      <c r="F1275" s="13" t="s">
        <v>302</v>
      </c>
      <c r="G1275" s="25">
        <v>25000</v>
      </c>
      <c r="H1275" s="12" t="s">
        <v>114</v>
      </c>
      <c r="I1275" s="12" t="s">
        <v>510</v>
      </c>
      <c r="J1275" s="37">
        <f>INDEX('Bảng Giá'!$C$3:$H$18,MATCH('Raw Data'!P1275,'Bảng Giá'!$B$3:$B$18,0),MATCH('Raw Data'!M1275,'Bảng Giá'!$C$2:$H$2,0))</f>
        <v>2000</v>
      </c>
      <c r="K1275" s="12">
        <v>103300</v>
      </c>
      <c r="L1275" s="36">
        <f t="shared" si="114"/>
        <v>0.88628055555454921</v>
      </c>
      <c r="M1275" t="str">
        <f>'References data'!H1276</f>
        <v>Nội Tỉnh</v>
      </c>
      <c r="N1275" s="46">
        <f t="shared" si="115"/>
        <v>25</v>
      </c>
      <c r="O1275">
        <f t="shared" si="116"/>
        <v>-101300</v>
      </c>
      <c r="P1275" t="str">
        <f>IF(AND(N1275&gt;0,N1275&lt;=0.05),'Bảng Giá'!$B$3,IF(AND(N1275&lt;=0.1,N1275&gt;0.05),'Bảng Giá'!$B$4,IF(AND('Raw Data'!N1275&gt;0.1,'Raw Data'!N1275&lt;=0.25),'Bảng Giá'!$B$5,IF(AND('Raw Data'!N1275&gt;0.25,'Raw Data'!N1275&lt;=0.5),'Bảng Giá'!$B$6,IF(AND('Raw Data'!N1275&gt;0.5,'Raw Data'!N1275&lt;=1),'Bảng Giá'!$B$7,IF(AND('Raw Data'!N1275&gt;1,'Raw Data'!N1275&lt;=1.5),'Bảng Giá'!$B$8,IF(AND('Raw Data'!N1275&gt;1.5,'Raw Data'!N1275&lt;=2),'Bảng Giá'!$B$9,IF(AND('Raw Data'!N1275&gt;2,'Raw Data'!N1275&lt;=2.5),'Bảng Giá'!$B$10,IF(AND('Raw Data'!N1275&gt;2.5,'Raw Data'!N1275&lt;=3),'Bảng Giá'!$B$11,IF(AND('Raw Data'!N1275&gt;3,'Raw Data'!N1275&lt;=3.5),'Bảng Giá'!$B$12,IF(AND('Raw Data'!N1275&gt;3.5,'Raw Data'!N1275&lt;=4),'Bảng Giá'!$B$13,IF(AND('Raw Data'!N1275&gt;4,'Raw Data'!N1275&lt;=4.5),'Bảng Giá'!$B$14,IF(AND('Raw Data'!N1275&gt;4.5,'Raw Data'!N1275&lt;=5),'Bảng Giá'!$B$15,IF(AND('Raw Data'!N1275&gt;5,'Raw Data'!N1275&lt;=5.5),'Bảng Giá'!$B$16,IF(AND('Raw Data'!N1275&gt;5.5,'Raw Data'!N1275&lt;=6),'Bảng Giá'!$B$17,'Bảng Giá'!$B$18)))))))))))))))</f>
        <v>Next 0.5</v>
      </c>
      <c r="Q1275" s="48">
        <f t="shared" si="117"/>
        <v>-0.98063891577928364</v>
      </c>
      <c r="R1275">
        <f t="shared" si="118"/>
        <v>2400</v>
      </c>
      <c r="S1275">
        <f t="shared" si="119"/>
        <v>-100900</v>
      </c>
    </row>
    <row r="1276" spans="1:19" x14ac:dyDescent="0.25">
      <c r="A1276" s="12">
        <v>1275</v>
      </c>
      <c r="B1276" s="12" t="s">
        <v>293</v>
      </c>
      <c r="C1276" s="18">
        <v>31677136911330</v>
      </c>
      <c r="D1276" s="17">
        <v>43010.726426388886</v>
      </c>
      <c r="E1276" s="23">
        <v>43011.719146215277</v>
      </c>
      <c r="F1276" s="13" t="s">
        <v>302</v>
      </c>
      <c r="G1276" s="25">
        <v>1100</v>
      </c>
      <c r="H1276" s="12" t="s">
        <v>114</v>
      </c>
      <c r="I1276" s="12" t="s">
        <v>283</v>
      </c>
      <c r="J1276" s="37">
        <f>INDEX('Bảng Giá'!$C$3:$H$18,MATCH('Raw Data'!P1276,'Bảng Giá'!$B$3:$B$18,0),MATCH('Raw Data'!M1276,'Bảng Giá'!$C$2:$H$2,0))</f>
        <v>14500</v>
      </c>
      <c r="K1276" s="12">
        <v>14700</v>
      </c>
      <c r="L1276" s="36">
        <f t="shared" si="114"/>
        <v>0.9927198263903847</v>
      </c>
      <c r="M1276" t="str">
        <f>'References data'!H1277</f>
        <v>Nội Tỉnh</v>
      </c>
      <c r="N1276">
        <f t="shared" si="115"/>
        <v>1.1000000000000001</v>
      </c>
      <c r="O1276">
        <f t="shared" si="116"/>
        <v>-200</v>
      </c>
      <c r="P1276" t="str">
        <f>IF(AND(N1276&gt;0,N1276&lt;=0.05),'Bảng Giá'!$B$3,IF(AND(N1276&lt;=0.1,N1276&gt;0.05),'Bảng Giá'!$B$4,IF(AND('Raw Data'!N1276&gt;0.1,'Raw Data'!N1276&lt;=0.25),'Bảng Giá'!$B$5,IF(AND('Raw Data'!N1276&gt;0.25,'Raw Data'!N1276&lt;=0.5),'Bảng Giá'!$B$6,IF(AND('Raw Data'!N1276&gt;0.5,'Raw Data'!N1276&lt;=1),'Bảng Giá'!$B$7,IF(AND('Raw Data'!N1276&gt;1,'Raw Data'!N1276&lt;=1.5),'Bảng Giá'!$B$8,IF(AND('Raw Data'!N1276&gt;1.5,'Raw Data'!N1276&lt;=2),'Bảng Giá'!$B$9,IF(AND('Raw Data'!N1276&gt;2,'Raw Data'!N1276&lt;=2.5),'Bảng Giá'!$B$10,IF(AND('Raw Data'!N1276&gt;2.5,'Raw Data'!N1276&lt;=3),'Bảng Giá'!$B$11,IF(AND('Raw Data'!N1276&gt;3,'Raw Data'!N1276&lt;=3.5),'Bảng Giá'!$B$12,IF(AND('Raw Data'!N1276&gt;3.5,'Raw Data'!N1276&lt;=4),'Bảng Giá'!$B$13,IF(AND('Raw Data'!N1276&gt;4,'Raw Data'!N1276&lt;=4.5),'Bảng Giá'!$B$14,IF(AND('Raw Data'!N1276&gt;4.5,'Raw Data'!N1276&lt;=5),'Bảng Giá'!$B$15,IF(AND('Raw Data'!N1276&gt;5,'Raw Data'!N1276&lt;=5.5),'Bảng Giá'!$B$16,IF(AND('Raw Data'!N1276&gt;5.5,'Raw Data'!N1276&lt;=6),'Bảng Giá'!$B$17,'Bảng Giá'!$B$18)))))))))))))))</f>
        <v>1&lt;x&lt;=1.5</v>
      </c>
      <c r="Q1276" s="48">
        <f t="shared" si="117"/>
        <v>-1.3605442176870748E-2</v>
      </c>
      <c r="R1276">
        <f t="shared" si="118"/>
        <v>17400</v>
      </c>
      <c r="S1276">
        <f t="shared" si="119"/>
        <v>2700</v>
      </c>
    </row>
    <row r="1277" spans="1:19" x14ac:dyDescent="0.25">
      <c r="A1277" s="12">
        <v>1276</v>
      </c>
      <c r="B1277" s="12" t="s">
        <v>293</v>
      </c>
      <c r="C1277" s="18">
        <v>60108692</v>
      </c>
      <c r="D1277" s="17">
        <v>43011.665575462961</v>
      </c>
      <c r="E1277" s="23">
        <v>43012.575774421297</v>
      </c>
      <c r="F1277" s="13" t="s">
        <v>302</v>
      </c>
      <c r="G1277" s="25">
        <v>1500</v>
      </c>
      <c r="H1277" s="12" t="s">
        <v>114</v>
      </c>
      <c r="I1277" s="12" t="s">
        <v>116</v>
      </c>
      <c r="J1277" s="37">
        <f>INDEX('Bảng Giá'!$C$3:$H$18,MATCH('Raw Data'!P1277,'Bảng Giá'!$B$3:$B$18,0),MATCH('Raw Data'!M1277,'Bảng Giá'!$C$2:$H$2,0))</f>
        <v>14500</v>
      </c>
      <c r="K1277" s="12">
        <v>16200</v>
      </c>
      <c r="L1277" s="36">
        <f t="shared" si="114"/>
        <v>0.9101989583359682</v>
      </c>
      <c r="M1277" t="str">
        <f>'References data'!H1278</f>
        <v>Nội Tỉnh</v>
      </c>
      <c r="N1277">
        <f t="shared" si="115"/>
        <v>1.5</v>
      </c>
      <c r="O1277">
        <f t="shared" si="116"/>
        <v>-1700</v>
      </c>
      <c r="P1277" t="str">
        <f>IF(AND(N1277&gt;0,N1277&lt;=0.05),'Bảng Giá'!$B$3,IF(AND(N1277&lt;=0.1,N1277&gt;0.05),'Bảng Giá'!$B$4,IF(AND('Raw Data'!N1277&gt;0.1,'Raw Data'!N1277&lt;=0.25),'Bảng Giá'!$B$5,IF(AND('Raw Data'!N1277&gt;0.25,'Raw Data'!N1277&lt;=0.5),'Bảng Giá'!$B$6,IF(AND('Raw Data'!N1277&gt;0.5,'Raw Data'!N1277&lt;=1),'Bảng Giá'!$B$7,IF(AND('Raw Data'!N1277&gt;1,'Raw Data'!N1277&lt;=1.5),'Bảng Giá'!$B$8,IF(AND('Raw Data'!N1277&gt;1.5,'Raw Data'!N1277&lt;=2),'Bảng Giá'!$B$9,IF(AND('Raw Data'!N1277&gt;2,'Raw Data'!N1277&lt;=2.5),'Bảng Giá'!$B$10,IF(AND('Raw Data'!N1277&gt;2.5,'Raw Data'!N1277&lt;=3),'Bảng Giá'!$B$11,IF(AND('Raw Data'!N1277&gt;3,'Raw Data'!N1277&lt;=3.5),'Bảng Giá'!$B$12,IF(AND('Raw Data'!N1277&gt;3.5,'Raw Data'!N1277&lt;=4),'Bảng Giá'!$B$13,IF(AND('Raw Data'!N1277&gt;4,'Raw Data'!N1277&lt;=4.5),'Bảng Giá'!$B$14,IF(AND('Raw Data'!N1277&gt;4.5,'Raw Data'!N1277&lt;=5),'Bảng Giá'!$B$15,IF(AND('Raw Data'!N1277&gt;5,'Raw Data'!N1277&lt;=5.5),'Bảng Giá'!$B$16,IF(AND('Raw Data'!N1277&gt;5.5,'Raw Data'!N1277&lt;=6),'Bảng Giá'!$B$17,'Bảng Giá'!$B$18)))))))))))))))</f>
        <v>1&lt;x&lt;=1.5</v>
      </c>
      <c r="Q1277" s="48">
        <f t="shared" si="117"/>
        <v>-0.10493827160493827</v>
      </c>
      <c r="R1277">
        <f t="shared" si="118"/>
        <v>17400</v>
      </c>
      <c r="S1277">
        <f t="shared" si="119"/>
        <v>1200</v>
      </c>
    </row>
    <row r="1278" spans="1:19" x14ac:dyDescent="0.25">
      <c r="A1278" s="12">
        <v>1277</v>
      </c>
      <c r="B1278" s="12" t="s">
        <v>293</v>
      </c>
      <c r="C1278" s="18">
        <v>94466287</v>
      </c>
      <c r="D1278" s="17">
        <v>43011.53011284722</v>
      </c>
      <c r="E1278" s="23">
        <v>43012.652118055557</v>
      </c>
      <c r="F1278" s="13" t="s">
        <v>302</v>
      </c>
      <c r="G1278" s="25">
        <v>250</v>
      </c>
      <c r="H1278" s="12" t="s">
        <v>114</v>
      </c>
      <c r="I1278" s="12" t="s">
        <v>295</v>
      </c>
      <c r="J1278" s="37">
        <f>INDEX('Bảng Giá'!$C$3:$H$18,MATCH('Raw Data'!P1278,'Bảng Giá'!$B$3:$B$18,0),MATCH('Raw Data'!M1278,'Bảng Giá'!$C$2:$H$2,0))</f>
        <v>13000</v>
      </c>
      <c r="K1278" s="12">
        <v>13100</v>
      </c>
      <c r="L1278" s="36">
        <f t="shared" si="114"/>
        <v>1.1220052083372138</v>
      </c>
      <c r="M1278" t="str">
        <f>'References data'!H1279</f>
        <v>Nội Tỉnh</v>
      </c>
      <c r="N1278">
        <f t="shared" si="115"/>
        <v>0.25</v>
      </c>
      <c r="O1278">
        <f t="shared" si="116"/>
        <v>-100</v>
      </c>
      <c r="P1278" t="str">
        <f>IF(AND(N1278&gt;0,N1278&lt;=0.05),'Bảng Giá'!$B$3,IF(AND(N1278&lt;=0.1,N1278&gt;0.05),'Bảng Giá'!$B$4,IF(AND('Raw Data'!N1278&gt;0.1,'Raw Data'!N1278&lt;=0.25),'Bảng Giá'!$B$5,IF(AND('Raw Data'!N1278&gt;0.25,'Raw Data'!N1278&lt;=0.5),'Bảng Giá'!$B$6,IF(AND('Raw Data'!N1278&gt;0.5,'Raw Data'!N1278&lt;=1),'Bảng Giá'!$B$7,IF(AND('Raw Data'!N1278&gt;1,'Raw Data'!N1278&lt;=1.5),'Bảng Giá'!$B$8,IF(AND('Raw Data'!N1278&gt;1.5,'Raw Data'!N1278&lt;=2),'Bảng Giá'!$B$9,IF(AND('Raw Data'!N1278&gt;2,'Raw Data'!N1278&lt;=2.5),'Bảng Giá'!$B$10,IF(AND('Raw Data'!N1278&gt;2.5,'Raw Data'!N1278&lt;=3),'Bảng Giá'!$B$11,IF(AND('Raw Data'!N1278&gt;3,'Raw Data'!N1278&lt;=3.5),'Bảng Giá'!$B$12,IF(AND('Raw Data'!N1278&gt;3.5,'Raw Data'!N1278&lt;=4),'Bảng Giá'!$B$13,IF(AND('Raw Data'!N1278&gt;4,'Raw Data'!N1278&lt;=4.5),'Bảng Giá'!$B$14,IF(AND('Raw Data'!N1278&gt;4.5,'Raw Data'!N1278&lt;=5),'Bảng Giá'!$B$15,IF(AND('Raw Data'!N1278&gt;5,'Raw Data'!N1278&lt;=5.5),'Bảng Giá'!$B$16,IF(AND('Raw Data'!N1278&gt;5.5,'Raw Data'!N1278&lt;=6),'Bảng Giá'!$B$17,'Bảng Giá'!$B$18)))))))))))))))</f>
        <v>0.1&lt;x&lt;=0.25</v>
      </c>
      <c r="Q1278" s="48">
        <f t="shared" si="117"/>
        <v>-7.6335877862595417E-3</v>
      </c>
      <c r="R1278">
        <f t="shared" si="118"/>
        <v>15600</v>
      </c>
      <c r="S1278">
        <f t="shared" si="119"/>
        <v>2500</v>
      </c>
    </row>
    <row r="1279" spans="1:19" x14ac:dyDescent="0.25">
      <c r="A1279" s="12">
        <v>1278</v>
      </c>
      <c r="B1279" s="12" t="s">
        <v>293</v>
      </c>
      <c r="C1279" s="18">
        <v>24196390</v>
      </c>
      <c r="D1279" s="17">
        <v>43011.511460300928</v>
      </c>
      <c r="E1279" s="23">
        <v>43012.454615509261</v>
      </c>
      <c r="F1279" s="13" t="s">
        <v>302</v>
      </c>
      <c r="G1279" s="25">
        <v>1500</v>
      </c>
      <c r="H1279" s="12" t="s">
        <v>114</v>
      </c>
      <c r="I1279" s="12" t="s">
        <v>75</v>
      </c>
      <c r="J1279" s="37">
        <f>INDEX('Bảng Giá'!$C$3:$H$18,MATCH('Raw Data'!P1279,'Bảng Giá'!$B$3:$B$18,0),MATCH('Raw Data'!M1279,'Bảng Giá'!$C$2:$H$2,0))</f>
        <v>14500</v>
      </c>
      <c r="K1279" s="12">
        <v>16200</v>
      </c>
      <c r="L1279" s="36">
        <f t="shared" si="114"/>
        <v>0.94315520833333721</v>
      </c>
      <c r="M1279" t="str">
        <f>'References data'!H1280</f>
        <v>Nội Tỉnh</v>
      </c>
      <c r="N1279">
        <f t="shared" si="115"/>
        <v>1.5</v>
      </c>
      <c r="O1279">
        <f t="shared" si="116"/>
        <v>-1700</v>
      </c>
      <c r="P1279" t="str">
        <f>IF(AND(N1279&gt;0,N1279&lt;=0.05),'Bảng Giá'!$B$3,IF(AND(N1279&lt;=0.1,N1279&gt;0.05),'Bảng Giá'!$B$4,IF(AND('Raw Data'!N1279&gt;0.1,'Raw Data'!N1279&lt;=0.25),'Bảng Giá'!$B$5,IF(AND('Raw Data'!N1279&gt;0.25,'Raw Data'!N1279&lt;=0.5),'Bảng Giá'!$B$6,IF(AND('Raw Data'!N1279&gt;0.5,'Raw Data'!N1279&lt;=1),'Bảng Giá'!$B$7,IF(AND('Raw Data'!N1279&gt;1,'Raw Data'!N1279&lt;=1.5),'Bảng Giá'!$B$8,IF(AND('Raw Data'!N1279&gt;1.5,'Raw Data'!N1279&lt;=2),'Bảng Giá'!$B$9,IF(AND('Raw Data'!N1279&gt;2,'Raw Data'!N1279&lt;=2.5),'Bảng Giá'!$B$10,IF(AND('Raw Data'!N1279&gt;2.5,'Raw Data'!N1279&lt;=3),'Bảng Giá'!$B$11,IF(AND('Raw Data'!N1279&gt;3,'Raw Data'!N1279&lt;=3.5),'Bảng Giá'!$B$12,IF(AND('Raw Data'!N1279&gt;3.5,'Raw Data'!N1279&lt;=4),'Bảng Giá'!$B$13,IF(AND('Raw Data'!N1279&gt;4,'Raw Data'!N1279&lt;=4.5),'Bảng Giá'!$B$14,IF(AND('Raw Data'!N1279&gt;4.5,'Raw Data'!N1279&lt;=5),'Bảng Giá'!$B$15,IF(AND('Raw Data'!N1279&gt;5,'Raw Data'!N1279&lt;=5.5),'Bảng Giá'!$B$16,IF(AND('Raw Data'!N1279&gt;5.5,'Raw Data'!N1279&lt;=6),'Bảng Giá'!$B$17,'Bảng Giá'!$B$18)))))))))))))))</f>
        <v>1&lt;x&lt;=1.5</v>
      </c>
      <c r="Q1279" s="48">
        <f t="shared" si="117"/>
        <v>-0.10493827160493827</v>
      </c>
      <c r="R1279">
        <f t="shared" si="118"/>
        <v>17400</v>
      </c>
      <c r="S1279">
        <f t="shared" si="119"/>
        <v>1200</v>
      </c>
    </row>
    <row r="1280" spans="1:19" x14ac:dyDescent="0.25">
      <c r="A1280" s="12">
        <v>1279</v>
      </c>
      <c r="B1280" s="12" t="s">
        <v>293</v>
      </c>
      <c r="C1280" s="18">
        <v>97138853</v>
      </c>
      <c r="D1280" s="17">
        <v>43011.517189618055</v>
      </c>
      <c r="E1280" s="23">
        <v>43012.579061111108</v>
      </c>
      <c r="F1280" s="13" t="s">
        <v>302</v>
      </c>
      <c r="G1280" s="25">
        <v>1000</v>
      </c>
      <c r="H1280" s="12" t="s">
        <v>114</v>
      </c>
      <c r="I1280" s="12" t="s">
        <v>116</v>
      </c>
      <c r="J1280" s="37">
        <f>INDEX('Bảng Giá'!$C$3:$H$18,MATCH('Raw Data'!P1280,'Bảng Giá'!$B$3:$B$18,0),MATCH('Raw Data'!M1280,'Bảng Giá'!$C$2:$H$2,0))</f>
        <v>14000</v>
      </c>
      <c r="K1280" s="12">
        <v>14700</v>
      </c>
      <c r="L1280" s="36">
        <f t="shared" si="114"/>
        <v>1.0618714930533315</v>
      </c>
      <c r="M1280" t="str">
        <f>'References data'!H1281</f>
        <v>Nội Tỉnh</v>
      </c>
      <c r="N1280">
        <f t="shared" si="115"/>
        <v>1</v>
      </c>
      <c r="O1280">
        <f t="shared" si="116"/>
        <v>-700</v>
      </c>
      <c r="P1280" t="str">
        <f>IF(AND(N1280&gt;0,N1280&lt;=0.05),'Bảng Giá'!$B$3,IF(AND(N1280&lt;=0.1,N1280&gt;0.05),'Bảng Giá'!$B$4,IF(AND('Raw Data'!N1280&gt;0.1,'Raw Data'!N1280&lt;=0.25),'Bảng Giá'!$B$5,IF(AND('Raw Data'!N1280&gt;0.25,'Raw Data'!N1280&lt;=0.5),'Bảng Giá'!$B$6,IF(AND('Raw Data'!N1280&gt;0.5,'Raw Data'!N1280&lt;=1),'Bảng Giá'!$B$7,IF(AND('Raw Data'!N1280&gt;1,'Raw Data'!N1280&lt;=1.5),'Bảng Giá'!$B$8,IF(AND('Raw Data'!N1280&gt;1.5,'Raw Data'!N1280&lt;=2),'Bảng Giá'!$B$9,IF(AND('Raw Data'!N1280&gt;2,'Raw Data'!N1280&lt;=2.5),'Bảng Giá'!$B$10,IF(AND('Raw Data'!N1280&gt;2.5,'Raw Data'!N1280&lt;=3),'Bảng Giá'!$B$11,IF(AND('Raw Data'!N1280&gt;3,'Raw Data'!N1280&lt;=3.5),'Bảng Giá'!$B$12,IF(AND('Raw Data'!N1280&gt;3.5,'Raw Data'!N1280&lt;=4),'Bảng Giá'!$B$13,IF(AND('Raw Data'!N1280&gt;4,'Raw Data'!N1280&lt;=4.5),'Bảng Giá'!$B$14,IF(AND('Raw Data'!N1280&gt;4.5,'Raw Data'!N1280&lt;=5),'Bảng Giá'!$B$15,IF(AND('Raw Data'!N1280&gt;5,'Raw Data'!N1280&lt;=5.5),'Bảng Giá'!$B$16,IF(AND('Raw Data'!N1280&gt;5.5,'Raw Data'!N1280&lt;=6),'Bảng Giá'!$B$17,'Bảng Giá'!$B$18)))))))))))))))</f>
        <v>0.5&lt;x&lt;=1</v>
      </c>
      <c r="Q1280" s="48">
        <f t="shared" si="117"/>
        <v>-4.7619047619047616E-2</v>
      </c>
      <c r="R1280">
        <f t="shared" si="118"/>
        <v>16800</v>
      </c>
      <c r="S1280">
        <f t="shared" si="119"/>
        <v>2100</v>
      </c>
    </row>
    <row r="1281" spans="1:19" x14ac:dyDescent="0.25">
      <c r="A1281" s="12">
        <v>1280</v>
      </c>
      <c r="B1281" s="12" t="s">
        <v>293</v>
      </c>
      <c r="C1281" s="18">
        <v>45015106</v>
      </c>
      <c r="D1281" s="17">
        <v>43011.51719791667</v>
      </c>
      <c r="E1281" s="23">
        <v>43012.555279166663</v>
      </c>
      <c r="F1281" s="13" t="s">
        <v>302</v>
      </c>
      <c r="G1281" s="25">
        <v>1010</v>
      </c>
      <c r="H1281" s="12" t="s">
        <v>114</v>
      </c>
      <c r="I1281" s="12" t="s">
        <v>116</v>
      </c>
      <c r="J1281" s="37">
        <f>INDEX('Bảng Giá'!$C$3:$H$18,MATCH('Raw Data'!P1281,'Bảng Giá'!$B$3:$B$18,0),MATCH('Raw Data'!M1281,'Bảng Giá'!$C$2:$H$2,0))</f>
        <v>14500</v>
      </c>
      <c r="K1281" s="12">
        <v>14700</v>
      </c>
      <c r="L1281" s="36">
        <f t="shared" si="114"/>
        <v>1.0380812499934109</v>
      </c>
      <c r="M1281" t="str">
        <f>'References data'!H1282</f>
        <v>Nội Tỉnh</v>
      </c>
      <c r="N1281">
        <f t="shared" si="115"/>
        <v>1.01</v>
      </c>
      <c r="O1281">
        <f t="shared" si="116"/>
        <v>-200</v>
      </c>
      <c r="P1281" t="str">
        <f>IF(AND(N1281&gt;0,N1281&lt;=0.05),'Bảng Giá'!$B$3,IF(AND(N1281&lt;=0.1,N1281&gt;0.05),'Bảng Giá'!$B$4,IF(AND('Raw Data'!N1281&gt;0.1,'Raw Data'!N1281&lt;=0.25),'Bảng Giá'!$B$5,IF(AND('Raw Data'!N1281&gt;0.25,'Raw Data'!N1281&lt;=0.5),'Bảng Giá'!$B$6,IF(AND('Raw Data'!N1281&gt;0.5,'Raw Data'!N1281&lt;=1),'Bảng Giá'!$B$7,IF(AND('Raw Data'!N1281&gt;1,'Raw Data'!N1281&lt;=1.5),'Bảng Giá'!$B$8,IF(AND('Raw Data'!N1281&gt;1.5,'Raw Data'!N1281&lt;=2),'Bảng Giá'!$B$9,IF(AND('Raw Data'!N1281&gt;2,'Raw Data'!N1281&lt;=2.5),'Bảng Giá'!$B$10,IF(AND('Raw Data'!N1281&gt;2.5,'Raw Data'!N1281&lt;=3),'Bảng Giá'!$B$11,IF(AND('Raw Data'!N1281&gt;3,'Raw Data'!N1281&lt;=3.5),'Bảng Giá'!$B$12,IF(AND('Raw Data'!N1281&gt;3.5,'Raw Data'!N1281&lt;=4),'Bảng Giá'!$B$13,IF(AND('Raw Data'!N1281&gt;4,'Raw Data'!N1281&lt;=4.5),'Bảng Giá'!$B$14,IF(AND('Raw Data'!N1281&gt;4.5,'Raw Data'!N1281&lt;=5),'Bảng Giá'!$B$15,IF(AND('Raw Data'!N1281&gt;5,'Raw Data'!N1281&lt;=5.5),'Bảng Giá'!$B$16,IF(AND('Raw Data'!N1281&gt;5.5,'Raw Data'!N1281&lt;=6),'Bảng Giá'!$B$17,'Bảng Giá'!$B$18)))))))))))))))</f>
        <v>1&lt;x&lt;=1.5</v>
      </c>
      <c r="Q1281" s="48">
        <f t="shared" si="117"/>
        <v>-1.3605442176870748E-2</v>
      </c>
      <c r="R1281">
        <f t="shared" si="118"/>
        <v>17400</v>
      </c>
      <c r="S1281">
        <f t="shared" si="119"/>
        <v>2700</v>
      </c>
    </row>
    <row r="1282" spans="1:19" x14ac:dyDescent="0.25">
      <c r="A1282" s="12">
        <v>1281</v>
      </c>
      <c r="B1282" s="12" t="s">
        <v>293</v>
      </c>
      <c r="C1282" s="18">
        <v>56660678</v>
      </c>
      <c r="D1282" s="17">
        <v>43011.506421446757</v>
      </c>
      <c r="E1282" s="23">
        <v>43012.700532407405</v>
      </c>
      <c r="F1282" s="13" t="s">
        <v>302</v>
      </c>
      <c r="G1282" s="25">
        <v>250</v>
      </c>
      <c r="H1282" s="12" t="s">
        <v>114</v>
      </c>
      <c r="I1282" s="12" t="s">
        <v>297</v>
      </c>
      <c r="J1282" s="37">
        <f>INDEX('Bảng Giá'!$C$3:$H$18,MATCH('Raw Data'!P1282,'Bảng Giá'!$B$3:$B$18,0),MATCH('Raw Data'!M1282,'Bảng Giá'!$C$2:$H$2,0))</f>
        <v>13000</v>
      </c>
      <c r="K1282" s="12">
        <v>13100</v>
      </c>
      <c r="L1282" s="36">
        <f t="shared" si="114"/>
        <v>1.1941109606486862</v>
      </c>
      <c r="M1282" t="str">
        <f>'References data'!H1283</f>
        <v>Nội Tỉnh</v>
      </c>
      <c r="N1282">
        <f t="shared" si="115"/>
        <v>0.25</v>
      </c>
      <c r="O1282">
        <f t="shared" si="116"/>
        <v>-100</v>
      </c>
      <c r="P1282" t="str">
        <f>IF(AND(N1282&gt;0,N1282&lt;=0.05),'Bảng Giá'!$B$3,IF(AND(N1282&lt;=0.1,N1282&gt;0.05),'Bảng Giá'!$B$4,IF(AND('Raw Data'!N1282&gt;0.1,'Raw Data'!N1282&lt;=0.25),'Bảng Giá'!$B$5,IF(AND('Raw Data'!N1282&gt;0.25,'Raw Data'!N1282&lt;=0.5),'Bảng Giá'!$B$6,IF(AND('Raw Data'!N1282&gt;0.5,'Raw Data'!N1282&lt;=1),'Bảng Giá'!$B$7,IF(AND('Raw Data'!N1282&gt;1,'Raw Data'!N1282&lt;=1.5),'Bảng Giá'!$B$8,IF(AND('Raw Data'!N1282&gt;1.5,'Raw Data'!N1282&lt;=2),'Bảng Giá'!$B$9,IF(AND('Raw Data'!N1282&gt;2,'Raw Data'!N1282&lt;=2.5),'Bảng Giá'!$B$10,IF(AND('Raw Data'!N1282&gt;2.5,'Raw Data'!N1282&lt;=3),'Bảng Giá'!$B$11,IF(AND('Raw Data'!N1282&gt;3,'Raw Data'!N1282&lt;=3.5),'Bảng Giá'!$B$12,IF(AND('Raw Data'!N1282&gt;3.5,'Raw Data'!N1282&lt;=4),'Bảng Giá'!$B$13,IF(AND('Raw Data'!N1282&gt;4,'Raw Data'!N1282&lt;=4.5),'Bảng Giá'!$B$14,IF(AND('Raw Data'!N1282&gt;4.5,'Raw Data'!N1282&lt;=5),'Bảng Giá'!$B$15,IF(AND('Raw Data'!N1282&gt;5,'Raw Data'!N1282&lt;=5.5),'Bảng Giá'!$B$16,IF(AND('Raw Data'!N1282&gt;5.5,'Raw Data'!N1282&lt;=6),'Bảng Giá'!$B$17,'Bảng Giá'!$B$18)))))))))))))))</f>
        <v>0.1&lt;x&lt;=0.25</v>
      </c>
      <c r="Q1282" s="48">
        <f t="shared" si="117"/>
        <v>-7.6335877862595417E-3</v>
      </c>
      <c r="R1282">
        <f t="shared" si="118"/>
        <v>15600</v>
      </c>
      <c r="S1282">
        <f t="shared" si="119"/>
        <v>2500</v>
      </c>
    </row>
    <row r="1283" spans="1:19" x14ac:dyDescent="0.25">
      <c r="A1283" s="12">
        <v>1282</v>
      </c>
      <c r="B1283" s="12" t="s">
        <v>293</v>
      </c>
      <c r="C1283" s="18">
        <v>23055513</v>
      </c>
      <c r="D1283" s="17">
        <v>43011.506426967593</v>
      </c>
      <c r="E1283" s="23">
        <v>43012.700532407405</v>
      </c>
      <c r="F1283" s="13" t="s">
        <v>302</v>
      </c>
      <c r="G1283" s="25">
        <v>750</v>
      </c>
      <c r="H1283" s="12" t="s">
        <v>114</v>
      </c>
      <c r="I1283" s="12" t="s">
        <v>297</v>
      </c>
      <c r="J1283" s="37">
        <f>INDEX('Bảng Giá'!$C$3:$H$18,MATCH('Raw Data'!P1283,'Bảng Giá'!$B$3:$B$18,0),MATCH('Raw Data'!M1283,'Bảng Giá'!$C$2:$H$2,0))</f>
        <v>14000</v>
      </c>
      <c r="K1283" s="12">
        <v>14100</v>
      </c>
      <c r="L1283" s="36">
        <f t="shared" ref="L1283:L1346" si="120">E1283-D1283</f>
        <v>1.1941054398121196</v>
      </c>
      <c r="M1283" t="str">
        <f>'References data'!H1284</f>
        <v>Nội Tỉnh</v>
      </c>
      <c r="N1283">
        <f t="shared" ref="N1283:N1346" si="121">G1283/1000</f>
        <v>0.75</v>
      </c>
      <c r="O1283">
        <f t="shared" ref="O1283:O1346" si="122">J1283-K1283</f>
        <v>-100</v>
      </c>
      <c r="P1283" t="str">
        <f>IF(AND(N1283&gt;0,N1283&lt;=0.05),'Bảng Giá'!$B$3,IF(AND(N1283&lt;=0.1,N1283&gt;0.05),'Bảng Giá'!$B$4,IF(AND('Raw Data'!N1283&gt;0.1,'Raw Data'!N1283&lt;=0.25),'Bảng Giá'!$B$5,IF(AND('Raw Data'!N1283&gt;0.25,'Raw Data'!N1283&lt;=0.5),'Bảng Giá'!$B$6,IF(AND('Raw Data'!N1283&gt;0.5,'Raw Data'!N1283&lt;=1),'Bảng Giá'!$B$7,IF(AND('Raw Data'!N1283&gt;1,'Raw Data'!N1283&lt;=1.5),'Bảng Giá'!$B$8,IF(AND('Raw Data'!N1283&gt;1.5,'Raw Data'!N1283&lt;=2),'Bảng Giá'!$B$9,IF(AND('Raw Data'!N1283&gt;2,'Raw Data'!N1283&lt;=2.5),'Bảng Giá'!$B$10,IF(AND('Raw Data'!N1283&gt;2.5,'Raw Data'!N1283&lt;=3),'Bảng Giá'!$B$11,IF(AND('Raw Data'!N1283&gt;3,'Raw Data'!N1283&lt;=3.5),'Bảng Giá'!$B$12,IF(AND('Raw Data'!N1283&gt;3.5,'Raw Data'!N1283&lt;=4),'Bảng Giá'!$B$13,IF(AND('Raw Data'!N1283&gt;4,'Raw Data'!N1283&lt;=4.5),'Bảng Giá'!$B$14,IF(AND('Raw Data'!N1283&gt;4.5,'Raw Data'!N1283&lt;=5),'Bảng Giá'!$B$15,IF(AND('Raw Data'!N1283&gt;5,'Raw Data'!N1283&lt;=5.5),'Bảng Giá'!$B$16,IF(AND('Raw Data'!N1283&gt;5.5,'Raw Data'!N1283&lt;=6),'Bảng Giá'!$B$17,'Bảng Giá'!$B$18)))))))))))))))</f>
        <v>0.5&lt;x&lt;=1</v>
      </c>
      <c r="Q1283" s="48">
        <f t="shared" ref="Q1283:Q1346" si="123">O1283/K1283</f>
        <v>-7.0921985815602835E-3</v>
      </c>
      <c r="R1283">
        <f t="shared" ref="R1283:R1346" si="124">J1283+(J1283*0.2)</f>
        <v>16800</v>
      </c>
      <c r="S1283">
        <f t="shared" ref="S1283:S1346" si="125">R1283-K1283</f>
        <v>2700</v>
      </c>
    </row>
    <row r="1284" spans="1:19" x14ac:dyDescent="0.25">
      <c r="A1284" s="12">
        <v>1283</v>
      </c>
      <c r="B1284" s="12" t="s">
        <v>293</v>
      </c>
      <c r="C1284" s="18">
        <v>101430316</v>
      </c>
      <c r="D1284" s="17">
        <v>43011.50646365741</v>
      </c>
      <c r="E1284" s="23">
        <v>43012.427247071762</v>
      </c>
      <c r="F1284" s="13" t="s">
        <v>302</v>
      </c>
      <c r="G1284" s="25">
        <v>2250</v>
      </c>
      <c r="H1284" s="12" t="s">
        <v>114</v>
      </c>
      <c r="I1284" s="12" t="s">
        <v>297</v>
      </c>
      <c r="J1284" s="37">
        <f>INDEX('Bảng Giá'!$C$3:$H$18,MATCH('Raw Data'!P1284,'Bảng Giá'!$B$3:$B$18,0),MATCH('Raw Data'!M1284,'Bảng Giá'!$C$2:$H$2,0))</f>
        <v>16000</v>
      </c>
      <c r="K1284" s="12">
        <v>16200</v>
      </c>
      <c r="L1284" s="36">
        <f t="shared" si="120"/>
        <v>0.92078341435262701</v>
      </c>
      <c r="M1284" t="str">
        <f>'References data'!H1285</f>
        <v>Nội Tỉnh</v>
      </c>
      <c r="N1284">
        <f t="shared" si="121"/>
        <v>2.25</v>
      </c>
      <c r="O1284">
        <f t="shared" si="122"/>
        <v>-200</v>
      </c>
      <c r="P1284" t="str">
        <f>IF(AND(N1284&gt;0,N1284&lt;=0.05),'Bảng Giá'!$B$3,IF(AND(N1284&lt;=0.1,N1284&gt;0.05),'Bảng Giá'!$B$4,IF(AND('Raw Data'!N1284&gt;0.1,'Raw Data'!N1284&lt;=0.25),'Bảng Giá'!$B$5,IF(AND('Raw Data'!N1284&gt;0.25,'Raw Data'!N1284&lt;=0.5),'Bảng Giá'!$B$6,IF(AND('Raw Data'!N1284&gt;0.5,'Raw Data'!N1284&lt;=1),'Bảng Giá'!$B$7,IF(AND('Raw Data'!N1284&gt;1,'Raw Data'!N1284&lt;=1.5),'Bảng Giá'!$B$8,IF(AND('Raw Data'!N1284&gt;1.5,'Raw Data'!N1284&lt;=2),'Bảng Giá'!$B$9,IF(AND('Raw Data'!N1284&gt;2,'Raw Data'!N1284&lt;=2.5),'Bảng Giá'!$B$10,IF(AND('Raw Data'!N1284&gt;2.5,'Raw Data'!N1284&lt;=3),'Bảng Giá'!$B$11,IF(AND('Raw Data'!N1284&gt;3,'Raw Data'!N1284&lt;=3.5),'Bảng Giá'!$B$12,IF(AND('Raw Data'!N1284&gt;3.5,'Raw Data'!N1284&lt;=4),'Bảng Giá'!$B$13,IF(AND('Raw Data'!N1284&gt;4,'Raw Data'!N1284&lt;=4.5),'Bảng Giá'!$B$14,IF(AND('Raw Data'!N1284&gt;4.5,'Raw Data'!N1284&lt;=5),'Bảng Giá'!$B$15,IF(AND('Raw Data'!N1284&gt;5,'Raw Data'!N1284&lt;=5.5),'Bảng Giá'!$B$16,IF(AND('Raw Data'!N1284&gt;5.5,'Raw Data'!N1284&lt;=6),'Bảng Giá'!$B$17,'Bảng Giá'!$B$18)))))))))))))))</f>
        <v>2&lt;x&lt;=2.5</v>
      </c>
      <c r="Q1284" s="48">
        <f t="shared" si="123"/>
        <v>-1.2345679012345678E-2</v>
      </c>
      <c r="R1284">
        <f t="shared" si="124"/>
        <v>19200</v>
      </c>
      <c r="S1284">
        <f t="shared" si="125"/>
        <v>3000</v>
      </c>
    </row>
    <row r="1285" spans="1:19" x14ac:dyDescent="0.25">
      <c r="A1285" s="12">
        <v>1284</v>
      </c>
      <c r="B1285" s="12" t="s">
        <v>293</v>
      </c>
      <c r="C1285" s="18">
        <v>78917422</v>
      </c>
      <c r="D1285" s="17">
        <v>43011.506511458334</v>
      </c>
      <c r="E1285" s="23">
        <v>43012.684175775466</v>
      </c>
      <c r="F1285" s="13" t="s">
        <v>302</v>
      </c>
      <c r="G1285" s="25">
        <v>1200</v>
      </c>
      <c r="H1285" s="12" t="s">
        <v>114</v>
      </c>
      <c r="I1285" s="12" t="s">
        <v>114</v>
      </c>
      <c r="J1285" s="37">
        <f>INDEX('Bảng Giá'!$C$3:$H$18,MATCH('Raw Data'!P1285,'Bảng Giá'!$B$3:$B$18,0),MATCH('Raw Data'!M1285,'Bảng Giá'!$C$2:$H$2,0))</f>
        <v>14500</v>
      </c>
      <c r="K1285" s="12">
        <v>14700</v>
      </c>
      <c r="L1285" s="36">
        <f t="shared" si="120"/>
        <v>1.1776643171324395</v>
      </c>
      <c r="M1285" t="str">
        <f>'References data'!H1286</f>
        <v>Nội Tỉnh</v>
      </c>
      <c r="N1285">
        <f t="shared" si="121"/>
        <v>1.2</v>
      </c>
      <c r="O1285">
        <f t="shared" si="122"/>
        <v>-200</v>
      </c>
      <c r="P1285" t="str">
        <f>IF(AND(N1285&gt;0,N1285&lt;=0.05),'Bảng Giá'!$B$3,IF(AND(N1285&lt;=0.1,N1285&gt;0.05),'Bảng Giá'!$B$4,IF(AND('Raw Data'!N1285&gt;0.1,'Raw Data'!N1285&lt;=0.25),'Bảng Giá'!$B$5,IF(AND('Raw Data'!N1285&gt;0.25,'Raw Data'!N1285&lt;=0.5),'Bảng Giá'!$B$6,IF(AND('Raw Data'!N1285&gt;0.5,'Raw Data'!N1285&lt;=1),'Bảng Giá'!$B$7,IF(AND('Raw Data'!N1285&gt;1,'Raw Data'!N1285&lt;=1.5),'Bảng Giá'!$B$8,IF(AND('Raw Data'!N1285&gt;1.5,'Raw Data'!N1285&lt;=2),'Bảng Giá'!$B$9,IF(AND('Raw Data'!N1285&gt;2,'Raw Data'!N1285&lt;=2.5),'Bảng Giá'!$B$10,IF(AND('Raw Data'!N1285&gt;2.5,'Raw Data'!N1285&lt;=3),'Bảng Giá'!$B$11,IF(AND('Raw Data'!N1285&gt;3,'Raw Data'!N1285&lt;=3.5),'Bảng Giá'!$B$12,IF(AND('Raw Data'!N1285&gt;3.5,'Raw Data'!N1285&lt;=4),'Bảng Giá'!$B$13,IF(AND('Raw Data'!N1285&gt;4,'Raw Data'!N1285&lt;=4.5),'Bảng Giá'!$B$14,IF(AND('Raw Data'!N1285&gt;4.5,'Raw Data'!N1285&lt;=5),'Bảng Giá'!$B$15,IF(AND('Raw Data'!N1285&gt;5,'Raw Data'!N1285&lt;=5.5),'Bảng Giá'!$B$16,IF(AND('Raw Data'!N1285&gt;5.5,'Raw Data'!N1285&lt;=6),'Bảng Giá'!$B$17,'Bảng Giá'!$B$18)))))))))))))))</f>
        <v>1&lt;x&lt;=1.5</v>
      </c>
      <c r="Q1285" s="48">
        <f t="shared" si="123"/>
        <v>-1.3605442176870748E-2</v>
      </c>
      <c r="R1285">
        <f t="shared" si="124"/>
        <v>17400</v>
      </c>
      <c r="S1285">
        <f t="shared" si="125"/>
        <v>2700</v>
      </c>
    </row>
    <row r="1286" spans="1:19" x14ac:dyDescent="0.25">
      <c r="A1286" s="12">
        <v>1285</v>
      </c>
      <c r="B1286" s="12" t="s">
        <v>293</v>
      </c>
      <c r="C1286" s="18">
        <v>54655768</v>
      </c>
      <c r="D1286" s="17">
        <v>43010.503441053239</v>
      </c>
      <c r="E1286" s="23">
        <v>43011.731276273145</v>
      </c>
      <c r="F1286" s="13" t="s">
        <v>302</v>
      </c>
      <c r="G1286" s="25">
        <v>300</v>
      </c>
      <c r="H1286" s="12" t="s">
        <v>114</v>
      </c>
      <c r="I1286" s="12" t="s">
        <v>116</v>
      </c>
      <c r="J1286" s="37">
        <f>INDEX('Bảng Giá'!$C$3:$H$18,MATCH('Raw Data'!P1286,'Bảng Giá'!$B$3:$B$18,0),MATCH('Raw Data'!M1286,'Bảng Giá'!$C$2:$H$2,0))</f>
        <v>13000</v>
      </c>
      <c r="K1286" s="12">
        <v>13100</v>
      </c>
      <c r="L1286" s="36">
        <f t="shared" si="120"/>
        <v>1.2278352199064102</v>
      </c>
      <c r="M1286" t="str">
        <f>'References data'!H1287</f>
        <v>Nội Tỉnh</v>
      </c>
      <c r="N1286">
        <f t="shared" si="121"/>
        <v>0.3</v>
      </c>
      <c r="O1286">
        <f t="shared" si="122"/>
        <v>-100</v>
      </c>
      <c r="P1286" t="str">
        <f>IF(AND(N1286&gt;0,N1286&lt;=0.05),'Bảng Giá'!$B$3,IF(AND(N1286&lt;=0.1,N1286&gt;0.05),'Bảng Giá'!$B$4,IF(AND('Raw Data'!N1286&gt;0.1,'Raw Data'!N1286&lt;=0.25),'Bảng Giá'!$B$5,IF(AND('Raw Data'!N1286&gt;0.25,'Raw Data'!N1286&lt;=0.5),'Bảng Giá'!$B$6,IF(AND('Raw Data'!N1286&gt;0.5,'Raw Data'!N1286&lt;=1),'Bảng Giá'!$B$7,IF(AND('Raw Data'!N1286&gt;1,'Raw Data'!N1286&lt;=1.5),'Bảng Giá'!$B$8,IF(AND('Raw Data'!N1286&gt;1.5,'Raw Data'!N1286&lt;=2),'Bảng Giá'!$B$9,IF(AND('Raw Data'!N1286&gt;2,'Raw Data'!N1286&lt;=2.5),'Bảng Giá'!$B$10,IF(AND('Raw Data'!N1286&gt;2.5,'Raw Data'!N1286&lt;=3),'Bảng Giá'!$B$11,IF(AND('Raw Data'!N1286&gt;3,'Raw Data'!N1286&lt;=3.5),'Bảng Giá'!$B$12,IF(AND('Raw Data'!N1286&gt;3.5,'Raw Data'!N1286&lt;=4),'Bảng Giá'!$B$13,IF(AND('Raw Data'!N1286&gt;4,'Raw Data'!N1286&lt;=4.5),'Bảng Giá'!$B$14,IF(AND('Raw Data'!N1286&gt;4.5,'Raw Data'!N1286&lt;=5),'Bảng Giá'!$B$15,IF(AND('Raw Data'!N1286&gt;5,'Raw Data'!N1286&lt;=5.5),'Bảng Giá'!$B$16,IF(AND('Raw Data'!N1286&gt;5.5,'Raw Data'!N1286&lt;=6),'Bảng Giá'!$B$17,'Bảng Giá'!$B$18)))))))))))))))</f>
        <v>0.25&lt;x&lt;=0.5</v>
      </c>
      <c r="Q1286" s="48">
        <f t="shared" si="123"/>
        <v>-7.6335877862595417E-3</v>
      </c>
      <c r="R1286">
        <f t="shared" si="124"/>
        <v>15600</v>
      </c>
      <c r="S1286">
        <f t="shared" si="125"/>
        <v>2500</v>
      </c>
    </row>
    <row r="1287" spans="1:19" x14ac:dyDescent="0.25">
      <c r="A1287" s="12">
        <v>1286</v>
      </c>
      <c r="B1287" s="12" t="s">
        <v>293</v>
      </c>
      <c r="C1287" s="18">
        <v>62457743</v>
      </c>
      <c r="D1287" s="17">
        <v>43010.503481828702</v>
      </c>
      <c r="E1287" s="23">
        <v>43011.73128630787</v>
      </c>
      <c r="F1287" s="13" t="s">
        <v>302</v>
      </c>
      <c r="G1287" s="25">
        <v>300</v>
      </c>
      <c r="H1287" s="12" t="s">
        <v>114</v>
      </c>
      <c r="I1287" s="12" t="s">
        <v>116</v>
      </c>
      <c r="J1287" s="37">
        <f>INDEX('Bảng Giá'!$C$3:$H$18,MATCH('Raw Data'!P1287,'Bảng Giá'!$B$3:$B$18,0),MATCH('Raw Data'!M1287,'Bảng Giá'!$C$2:$H$2,0))</f>
        <v>13000</v>
      </c>
      <c r="K1287" s="12">
        <v>13100</v>
      </c>
      <c r="L1287" s="36">
        <f t="shared" si="120"/>
        <v>1.2278044791673892</v>
      </c>
      <c r="M1287" t="str">
        <f>'References data'!H1288</f>
        <v>Nội Tỉnh</v>
      </c>
      <c r="N1287">
        <f t="shared" si="121"/>
        <v>0.3</v>
      </c>
      <c r="O1287">
        <f t="shared" si="122"/>
        <v>-100</v>
      </c>
      <c r="P1287" t="str">
        <f>IF(AND(N1287&gt;0,N1287&lt;=0.05),'Bảng Giá'!$B$3,IF(AND(N1287&lt;=0.1,N1287&gt;0.05),'Bảng Giá'!$B$4,IF(AND('Raw Data'!N1287&gt;0.1,'Raw Data'!N1287&lt;=0.25),'Bảng Giá'!$B$5,IF(AND('Raw Data'!N1287&gt;0.25,'Raw Data'!N1287&lt;=0.5),'Bảng Giá'!$B$6,IF(AND('Raw Data'!N1287&gt;0.5,'Raw Data'!N1287&lt;=1),'Bảng Giá'!$B$7,IF(AND('Raw Data'!N1287&gt;1,'Raw Data'!N1287&lt;=1.5),'Bảng Giá'!$B$8,IF(AND('Raw Data'!N1287&gt;1.5,'Raw Data'!N1287&lt;=2),'Bảng Giá'!$B$9,IF(AND('Raw Data'!N1287&gt;2,'Raw Data'!N1287&lt;=2.5),'Bảng Giá'!$B$10,IF(AND('Raw Data'!N1287&gt;2.5,'Raw Data'!N1287&lt;=3),'Bảng Giá'!$B$11,IF(AND('Raw Data'!N1287&gt;3,'Raw Data'!N1287&lt;=3.5),'Bảng Giá'!$B$12,IF(AND('Raw Data'!N1287&gt;3.5,'Raw Data'!N1287&lt;=4),'Bảng Giá'!$B$13,IF(AND('Raw Data'!N1287&gt;4,'Raw Data'!N1287&lt;=4.5),'Bảng Giá'!$B$14,IF(AND('Raw Data'!N1287&gt;4.5,'Raw Data'!N1287&lt;=5),'Bảng Giá'!$B$15,IF(AND('Raw Data'!N1287&gt;5,'Raw Data'!N1287&lt;=5.5),'Bảng Giá'!$B$16,IF(AND('Raw Data'!N1287&gt;5.5,'Raw Data'!N1287&lt;=6),'Bảng Giá'!$B$17,'Bảng Giá'!$B$18)))))))))))))))</f>
        <v>0.25&lt;x&lt;=0.5</v>
      </c>
      <c r="Q1287" s="48">
        <f t="shared" si="123"/>
        <v>-7.6335877862595417E-3</v>
      </c>
      <c r="R1287">
        <f t="shared" si="124"/>
        <v>15600</v>
      </c>
      <c r="S1287">
        <f t="shared" si="125"/>
        <v>2500</v>
      </c>
    </row>
    <row r="1288" spans="1:19" x14ac:dyDescent="0.25">
      <c r="A1288" s="12">
        <v>1287</v>
      </c>
      <c r="B1288" s="12" t="s">
        <v>293</v>
      </c>
      <c r="C1288" s="18">
        <v>31677136912348</v>
      </c>
      <c r="D1288" s="17">
        <v>43014.470567627315</v>
      </c>
      <c r="E1288" s="23">
        <v>43015.662207488429</v>
      </c>
      <c r="F1288" s="12" t="s">
        <v>321</v>
      </c>
      <c r="G1288" s="25">
        <v>400</v>
      </c>
      <c r="H1288" s="12" t="s">
        <v>114</v>
      </c>
      <c r="I1288" s="12" t="s">
        <v>508</v>
      </c>
      <c r="J1288" s="37">
        <f>INDEX('Bảng Giá'!$C$3:$H$18,MATCH('Raw Data'!P1288,'Bảng Giá'!$B$3:$B$18,0),MATCH('Raw Data'!M1288,'Bảng Giá'!$C$2:$H$2,0))</f>
        <v>13000</v>
      </c>
      <c r="K1288" s="12">
        <v>13100</v>
      </c>
      <c r="L1288" s="36">
        <f t="shared" si="120"/>
        <v>1.1916398611137993</v>
      </c>
      <c r="M1288" t="str">
        <f>'References data'!H1289</f>
        <v>Nội Tỉnh</v>
      </c>
      <c r="N1288">
        <f t="shared" si="121"/>
        <v>0.4</v>
      </c>
      <c r="O1288">
        <f t="shared" si="122"/>
        <v>-100</v>
      </c>
      <c r="P1288" t="str">
        <f>IF(AND(N1288&gt;0,N1288&lt;=0.05),'Bảng Giá'!$B$3,IF(AND(N1288&lt;=0.1,N1288&gt;0.05),'Bảng Giá'!$B$4,IF(AND('Raw Data'!N1288&gt;0.1,'Raw Data'!N1288&lt;=0.25),'Bảng Giá'!$B$5,IF(AND('Raw Data'!N1288&gt;0.25,'Raw Data'!N1288&lt;=0.5),'Bảng Giá'!$B$6,IF(AND('Raw Data'!N1288&gt;0.5,'Raw Data'!N1288&lt;=1),'Bảng Giá'!$B$7,IF(AND('Raw Data'!N1288&gt;1,'Raw Data'!N1288&lt;=1.5),'Bảng Giá'!$B$8,IF(AND('Raw Data'!N1288&gt;1.5,'Raw Data'!N1288&lt;=2),'Bảng Giá'!$B$9,IF(AND('Raw Data'!N1288&gt;2,'Raw Data'!N1288&lt;=2.5),'Bảng Giá'!$B$10,IF(AND('Raw Data'!N1288&gt;2.5,'Raw Data'!N1288&lt;=3),'Bảng Giá'!$B$11,IF(AND('Raw Data'!N1288&gt;3,'Raw Data'!N1288&lt;=3.5),'Bảng Giá'!$B$12,IF(AND('Raw Data'!N1288&gt;3.5,'Raw Data'!N1288&lt;=4),'Bảng Giá'!$B$13,IF(AND('Raw Data'!N1288&gt;4,'Raw Data'!N1288&lt;=4.5),'Bảng Giá'!$B$14,IF(AND('Raw Data'!N1288&gt;4.5,'Raw Data'!N1288&lt;=5),'Bảng Giá'!$B$15,IF(AND('Raw Data'!N1288&gt;5,'Raw Data'!N1288&lt;=5.5),'Bảng Giá'!$B$16,IF(AND('Raw Data'!N1288&gt;5.5,'Raw Data'!N1288&lt;=6),'Bảng Giá'!$B$17,'Bảng Giá'!$B$18)))))))))))))))</f>
        <v>0.25&lt;x&lt;=0.5</v>
      </c>
      <c r="Q1288" s="48">
        <f t="shared" si="123"/>
        <v>-7.6335877862595417E-3</v>
      </c>
      <c r="R1288">
        <f t="shared" si="124"/>
        <v>15600</v>
      </c>
      <c r="S1288">
        <f t="shared" si="125"/>
        <v>2500</v>
      </c>
    </row>
    <row r="1289" spans="1:19" x14ac:dyDescent="0.25">
      <c r="A1289" s="12">
        <v>1288</v>
      </c>
      <c r="B1289" s="12" t="s">
        <v>293</v>
      </c>
      <c r="C1289" s="18">
        <v>39719683</v>
      </c>
      <c r="D1289" s="17">
        <v>43010.709042905095</v>
      </c>
      <c r="E1289" s="23">
        <v>43011.710990590276</v>
      </c>
      <c r="F1289" s="13" t="s">
        <v>302</v>
      </c>
      <c r="G1289" s="25">
        <v>350</v>
      </c>
      <c r="H1289" s="12" t="s">
        <v>114</v>
      </c>
      <c r="I1289" s="12" t="s">
        <v>94</v>
      </c>
      <c r="J1289" s="37">
        <f>INDEX('Bảng Giá'!$C$3:$H$18,MATCH('Raw Data'!P1289,'Bảng Giá'!$B$3:$B$18,0),MATCH('Raw Data'!M1289,'Bảng Giá'!$C$2:$H$2,0))</f>
        <v>13000</v>
      </c>
      <c r="K1289" s="12">
        <v>13100</v>
      </c>
      <c r="L1289" s="36">
        <f t="shared" si="120"/>
        <v>1.0019476851812215</v>
      </c>
      <c r="M1289" t="str">
        <f>'References data'!H1290</f>
        <v>Nội Tỉnh</v>
      </c>
      <c r="N1289">
        <f t="shared" si="121"/>
        <v>0.35</v>
      </c>
      <c r="O1289">
        <f t="shared" si="122"/>
        <v>-100</v>
      </c>
      <c r="P1289" t="str">
        <f>IF(AND(N1289&gt;0,N1289&lt;=0.05),'Bảng Giá'!$B$3,IF(AND(N1289&lt;=0.1,N1289&gt;0.05),'Bảng Giá'!$B$4,IF(AND('Raw Data'!N1289&gt;0.1,'Raw Data'!N1289&lt;=0.25),'Bảng Giá'!$B$5,IF(AND('Raw Data'!N1289&gt;0.25,'Raw Data'!N1289&lt;=0.5),'Bảng Giá'!$B$6,IF(AND('Raw Data'!N1289&gt;0.5,'Raw Data'!N1289&lt;=1),'Bảng Giá'!$B$7,IF(AND('Raw Data'!N1289&gt;1,'Raw Data'!N1289&lt;=1.5),'Bảng Giá'!$B$8,IF(AND('Raw Data'!N1289&gt;1.5,'Raw Data'!N1289&lt;=2),'Bảng Giá'!$B$9,IF(AND('Raw Data'!N1289&gt;2,'Raw Data'!N1289&lt;=2.5),'Bảng Giá'!$B$10,IF(AND('Raw Data'!N1289&gt;2.5,'Raw Data'!N1289&lt;=3),'Bảng Giá'!$B$11,IF(AND('Raw Data'!N1289&gt;3,'Raw Data'!N1289&lt;=3.5),'Bảng Giá'!$B$12,IF(AND('Raw Data'!N1289&gt;3.5,'Raw Data'!N1289&lt;=4),'Bảng Giá'!$B$13,IF(AND('Raw Data'!N1289&gt;4,'Raw Data'!N1289&lt;=4.5),'Bảng Giá'!$B$14,IF(AND('Raw Data'!N1289&gt;4.5,'Raw Data'!N1289&lt;=5),'Bảng Giá'!$B$15,IF(AND('Raw Data'!N1289&gt;5,'Raw Data'!N1289&lt;=5.5),'Bảng Giá'!$B$16,IF(AND('Raw Data'!N1289&gt;5.5,'Raw Data'!N1289&lt;=6),'Bảng Giá'!$B$17,'Bảng Giá'!$B$18)))))))))))))))</f>
        <v>0.25&lt;x&lt;=0.5</v>
      </c>
      <c r="Q1289" s="48">
        <f t="shared" si="123"/>
        <v>-7.6335877862595417E-3</v>
      </c>
      <c r="R1289">
        <f t="shared" si="124"/>
        <v>15600</v>
      </c>
      <c r="S1289">
        <f t="shared" si="125"/>
        <v>2500</v>
      </c>
    </row>
    <row r="1290" spans="1:19" x14ac:dyDescent="0.25">
      <c r="A1290" s="12">
        <v>1289</v>
      </c>
      <c r="B1290" s="12" t="s">
        <v>293</v>
      </c>
      <c r="C1290" s="18">
        <v>78650718</v>
      </c>
      <c r="D1290" s="17">
        <v>43010.709044675925</v>
      </c>
      <c r="E1290" s="23">
        <v>43011.607051157407</v>
      </c>
      <c r="F1290" s="13" t="s">
        <v>302</v>
      </c>
      <c r="G1290" s="25">
        <v>200</v>
      </c>
      <c r="H1290" s="12" t="s">
        <v>114</v>
      </c>
      <c r="I1290" s="12" t="s">
        <v>94</v>
      </c>
      <c r="J1290" s="37">
        <f>INDEX('Bảng Giá'!$C$3:$H$18,MATCH('Raw Data'!P1290,'Bảng Giá'!$B$3:$B$18,0),MATCH('Raw Data'!M1290,'Bảng Giá'!$C$2:$H$2,0))</f>
        <v>13000</v>
      </c>
      <c r="K1290" s="12">
        <v>13100</v>
      </c>
      <c r="L1290" s="36">
        <f t="shared" si="120"/>
        <v>0.89800648148229811</v>
      </c>
      <c r="M1290" t="str">
        <f>'References data'!H1291</f>
        <v>Nội Tỉnh</v>
      </c>
      <c r="N1290">
        <f t="shared" si="121"/>
        <v>0.2</v>
      </c>
      <c r="O1290">
        <f t="shared" si="122"/>
        <v>-100</v>
      </c>
      <c r="P1290" t="str">
        <f>IF(AND(N1290&gt;0,N1290&lt;=0.05),'Bảng Giá'!$B$3,IF(AND(N1290&lt;=0.1,N1290&gt;0.05),'Bảng Giá'!$B$4,IF(AND('Raw Data'!N1290&gt;0.1,'Raw Data'!N1290&lt;=0.25),'Bảng Giá'!$B$5,IF(AND('Raw Data'!N1290&gt;0.25,'Raw Data'!N1290&lt;=0.5),'Bảng Giá'!$B$6,IF(AND('Raw Data'!N1290&gt;0.5,'Raw Data'!N1290&lt;=1),'Bảng Giá'!$B$7,IF(AND('Raw Data'!N1290&gt;1,'Raw Data'!N1290&lt;=1.5),'Bảng Giá'!$B$8,IF(AND('Raw Data'!N1290&gt;1.5,'Raw Data'!N1290&lt;=2),'Bảng Giá'!$B$9,IF(AND('Raw Data'!N1290&gt;2,'Raw Data'!N1290&lt;=2.5),'Bảng Giá'!$B$10,IF(AND('Raw Data'!N1290&gt;2.5,'Raw Data'!N1290&lt;=3),'Bảng Giá'!$B$11,IF(AND('Raw Data'!N1290&gt;3,'Raw Data'!N1290&lt;=3.5),'Bảng Giá'!$B$12,IF(AND('Raw Data'!N1290&gt;3.5,'Raw Data'!N1290&lt;=4),'Bảng Giá'!$B$13,IF(AND('Raw Data'!N1290&gt;4,'Raw Data'!N1290&lt;=4.5),'Bảng Giá'!$B$14,IF(AND('Raw Data'!N1290&gt;4.5,'Raw Data'!N1290&lt;=5),'Bảng Giá'!$B$15,IF(AND('Raw Data'!N1290&gt;5,'Raw Data'!N1290&lt;=5.5),'Bảng Giá'!$B$16,IF(AND('Raw Data'!N1290&gt;5.5,'Raw Data'!N1290&lt;=6),'Bảng Giá'!$B$17,'Bảng Giá'!$B$18)))))))))))))))</f>
        <v>0.1&lt;x&lt;=0.25</v>
      </c>
      <c r="Q1290" s="48">
        <f t="shared" si="123"/>
        <v>-7.6335877862595417E-3</v>
      </c>
      <c r="R1290">
        <f t="shared" si="124"/>
        <v>15600</v>
      </c>
      <c r="S1290">
        <f t="shared" si="125"/>
        <v>2500</v>
      </c>
    </row>
    <row r="1291" spans="1:19" x14ac:dyDescent="0.25">
      <c r="A1291" s="12">
        <v>1290</v>
      </c>
      <c r="B1291" s="12" t="s">
        <v>293</v>
      </c>
      <c r="C1291" s="18">
        <v>13153366</v>
      </c>
      <c r="D1291" s="17">
        <v>43010.709065393516</v>
      </c>
      <c r="E1291" s="23">
        <v>43012.812793634257</v>
      </c>
      <c r="F1291" s="13" t="s">
        <v>302</v>
      </c>
      <c r="G1291" s="25">
        <v>1000</v>
      </c>
      <c r="H1291" s="12" t="s">
        <v>114</v>
      </c>
      <c r="I1291" s="12" t="s">
        <v>294</v>
      </c>
      <c r="J1291" s="37">
        <f>INDEX('Bảng Giá'!$C$3:$H$18,MATCH('Raw Data'!P1291,'Bảng Giá'!$B$3:$B$18,0),MATCH('Raw Data'!M1291,'Bảng Giá'!$C$2:$H$2,0))</f>
        <v>14000</v>
      </c>
      <c r="K1291" s="12">
        <v>14700</v>
      </c>
      <c r="L1291" s="36">
        <f t="shared" si="120"/>
        <v>2.103728240741475</v>
      </c>
      <c r="M1291" t="str">
        <f>'References data'!H1292</f>
        <v>Nội Tỉnh</v>
      </c>
      <c r="N1291">
        <f t="shared" si="121"/>
        <v>1</v>
      </c>
      <c r="O1291">
        <f t="shared" si="122"/>
        <v>-700</v>
      </c>
      <c r="P1291" t="str">
        <f>IF(AND(N1291&gt;0,N1291&lt;=0.05),'Bảng Giá'!$B$3,IF(AND(N1291&lt;=0.1,N1291&gt;0.05),'Bảng Giá'!$B$4,IF(AND('Raw Data'!N1291&gt;0.1,'Raw Data'!N1291&lt;=0.25),'Bảng Giá'!$B$5,IF(AND('Raw Data'!N1291&gt;0.25,'Raw Data'!N1291&lt;=0.5),'Bảng Giá'!$B$6,IF(AND('Raw Data'!N1291&gt;0.5,'Raw Data'!N1291&lt;=1),'Bảng Giá'!$B$7,IF(AND('Raw Data'!N1291&gt;1,'Raw Data'!N1291&lt;=1.5),'Bảng Giá'!$B$8,IF(AND('Raw Data'!N1291&gt;1.5,'Raw Data'!N1291&lt;=2),'Bảng Giá'!$B$9,IF(AND('Raw Data'!N1291&gt;2,'Raw Data'!N1291&lt;=2.5),'Bảng Giá'!$B$10,IF(AND('Raw Data'!N1291&gt;2.5,'Raw Data'!N1291&lt;=3),'Bảng Giá'!$B$11,IF(AND('Raw Data'!N1291&gt;3,'Raw Data'!N1291&lt;=3.5),'Bảng Giá'!$B$12,IF(AND('Raw Data'!N1291&gt;3.5,'Raw Data'!N1291&lt;=4),'Bảng Giá'!$B$13,IF(AND('Raw Data'!N1291&gt;4,'Raw Data'!N1291&lt;=4.5),'Bảng Giá'!$B$14,IF(AND('Raw Data'!N1291&gt;4.5,'Raw Data'!N1291&lt;=5),'Bảng Giá'!$B$15,IF(AND('Raw Data'!N1291&gt;5,'Raw Data'!N1291&lt;=5.5),'Bảng Giá'!$B$16,IF(AND('Raw Data'!N1291&gt;5.5,'Raw Data'!N1291&lt;=6),'Bảng Giá'!$B$17,'Bảng Giá'!$B$18)))))))))))))))</f>
        <v>0.5&lt;x&lt;=1</v>
      </c>
      <c r="Q1291" s="48">
        <f t="shared" si="123"/>
        <v>-4.7619047619047616E-2</v>
      </c>
      <c r="R1291">
        <f t="shared" si="124"/>
        <v>16800</v>
      </c>
      <c r="S1291">
        <f t="shared" si="125"/>
        <v>2100</v>
      </c>
    </row>
    <row r="1292" spans="1:19" x14ac:dyDescent="0.25">
      <c r="A1292" s="12">
        <v>1291</v>
      </c>
      <c r="B1292" s="12" t="s">
        <v>293</v>
      </c>
      <c r="C1292" s="18">
        <v>24095020</v>
      </c>
      <c r="D1292" s="17">
        <v>43010.709065393516</v>
      </c>
      <c r="E1292" s="23">
        <v>43011.838081562499</v>
      </c>
      <c r="F1292" s="13" t="s">
        <v>302</v>
      </c>
      <c r="G1292" s="25">
        <v>590</v>
      </c>
      <c r="H1292" s="12" t="s">
        <v>114</v>
      </c>
      <c r="I1292" s="12" t="s">
        <v>295</v>
      </c>
      <c r="J1292" s="37">
        <f>INDEX('Bảng Giá'!$C$3:$H$18,MATCH('Raw Data'!P1292,'Bảng Giá'!$B$3:$B$18,0),MATCH('Raw Data'!M1292,'Bảng Giá'!$C$2:$H$2,0))</f>
        <v>14000</v>
      </c>
      <c r="K1292" s="12">
        <v>14100</v>
      </c>
      <c r="L1292" s="36">
        <f t="shared" si="120"/>
        <v>1.1290161689830711</v>
      </c>
      <c r="M1292" t="str">
        <f>'References data'!H1293</f>
        <v>Nội Tỉnh</v>
      </c>
      <c r="N1292">
        <f t="shared" si="121"/>
        <v>0.59</v>
      </c>
      <c r="O1292">
        <f t="shared" si="122"/>
        <v>-100</v>
      </c>
      <c r="P1292" t="str">
        <f>IF(AND(N1292&gt;0,N1292&lt;=0.05),'Bảng Giá'!$B$3,IF(AND(N1292&lt;=0.1,N1292&gt;0.05),'Bảng Giá'!$B$4,IF(AND('Raw Data'!N1292&gt;0.1,'Raw Data'!N1292&lt;=0.25),'Bảng Giá'!$B$5,IF(AND('Raw Data'!N1292&gt;0.25,'Raw Data'!N1292&lt;=0.5),'Bảng Giá'!$B$6,IF(AND('Raw Data'!N1292&gt;0.5,'Raw Data'!N1292&lt;=1),'Bảng Giá'!$B$7,IF(AND('Raw Data'!N1292&gt;1,'Raw Data'!N1292&lt;=1.5),'Bảng Giá'!$B$8,IF(AND('Raw Data'!N1292&gt;1.5,'Raw Data'!N1292&lt;=2),'Bảng Giá'!$B$9,IF(AND('Raw Data'!N1292&gt;2,'Raw Data'!N1292&lt;=2.5),'Bảng Giá'!$B$10,IF(AND('Raw Data'!N1292&gt;2.5,'Raw Data'!N1292&lt;=3),'Bảng Giá'!$B$11,IF(AND('Raw Data'!N1292&gt;3,'Raw Data'!N1292&lt;=3.5),'Bảng Giá'!$B$12,IF(AND('Raw Data'!N1292&gt;3.5,'Raw Data'!N1292&lt;=4),'Bảng Giá'!$B$13,IF(AND('Raw Data'!N1292&gt;4,'Raw Data'!N1292&lt;=4.5),'Bảng Giá'!$B$14,IF(AND('Raw Data'!N1292&gt;4.5,'Raw Data'!N1292&lt;=5),'Bảng Giá'!$B$15,IF(AND('Raw Data'!N1292&gt;5,'Raw Data'!N1292&lt;=5.5),'Bảng Giá'!$B$16,IF(AND('Raw Data'!N1292&gt;5.5,'Raw Data'!N1292&lt;=6),'Bảng Giá'!$B$17,'Bảng Giá'!$B$18)))))))))))))))</f>
        <v>0.5&lt;x&lt;=1</v>
      </c>
      <c r="Q1292" s="48">
        <f t="shared" si="123"/>
        <v>-7.0921985815602835E-3</v>
      </c>
      <c r="R1292">
        <f t="shared" si="124"/>
        <v>16800</v>
      </c>
      <c r="S1292">
        <f t="shared" si="125"/>
        <v>2700</v>
      </c>
    </row>
    <row r="1293" spans="1:19" x14ac:dyDescent="0.25">
      <c r="A1293" s="12">
        <v>1292</v>
      </c>
      <c r="B1293" s="12" t="s">
        <v>293</v>
      </c>
      <c r="C1293" s="18">
        <v>97083689</v>
      </c>
      <c r="D1293" s="17">
        <v>43010.726524224534</v>
      </c>
      <c r="E1293" s="23">
        <v>43011.745030092592</v>
      </c>
      <c r="F1293" s="12" t="s">
        <v>321</v>
      </c>
      <c r="G1293" s="25">
        <v>1300</v>
      </c>
      <c r="H1293" s="12" t="s">
        <v>114</v>
      </c>
      <c r="I1293" s="12" t="s">
        <v>294</v>
      </c>
      <c r="J1293" s="37">
        <f>INDEX('Bảng Giá'!$C$3:$H$18,MATCH('Raw Data'!P1293,'Bảng Giá'!$B$3:$B$18,0),MATCH('Raw Data'!M1293,'Bảng Giá'!$C$2:$H$2,0))</f>
        <v>14500</v>
      </c>
      <c r="K1293" s="12">
        <v>14700</v>
      </c>
      <c r="L1293" s="36">
        <f t="shared" si="120"/>
        <v>1.0185058680581278</v>
      </c>
      <c r="M1293" t="str">
        <f>'References data'!H1294</f>
        <v>Nội Tỉnh</v>
      </c>
      <c r="N1293">
        <f t="shared" si="121"/>
        <v>1.3</v>
      </c>
      <c r="O1293">
        <f t="shared" si="122"/>
        <v>-200</v>
      </c>
      <c r="P1293" t="str">
        <f>IF(AND(N1293&gt;0,N1293&lt;=0.05),'Bảng Giá'!$B$3,IF(AND(N1293&lt;=0.1,N1293&gt;0.05),'Bảng Giá'!$B$4,IF(AND('Raw Data'!N1293&gt;0.1,'Raw Data'!N1293&lt;=0.25),'Bảng Giá'!$B$5,IF(AND('Raw Data'!N1293&gt;0.25,'Raw Data'!N1293&lt;=0.5),'Bảng Giá'!$B$6,IF(AND('Raw Data'!N1293&gt;0.5,'Raw Data'!N1293&lt;=1),'Bảng Giá'!$B$7,IF(AND('Raw Data'!N1293&gt;1,'Raw Data'!N1293&lt;=1.5),'Bảng Giá'!$B$8,IF(AND('Raw Data'!N1293&gt;1.5,'Raw Data'!N1293&lt;=2),'Bảng Giá'!$B$9,IF(AND('Raw Data'!N1293&gt;2,'Raw Data'!N1293&lt;=2.5),'Bảng Giá'!$B$10,IF(AND('Raw Data'!N1293&gt;2.5,'Raw Data'!N1293&lt;=3),'Bảng Giá'!$B$11,IF(AND('Raw Data'!N1293&gt;3,'Raw Data'!N1293&lt;=3.5),'Bảng Giá'!$B$12,IF(AND('Raw Data'!N1293&gt;3.5,'Raw Data'!N1293&lt;=4),'Bảng Giá'!$B$13,IF(AND('Raw Data'!N1293&gt;4,'Raw Data'!N1293&lt;=4.5),'Bảng Giá'!$B$14,IF(AND('Raw Data'!N1293&gt;4.5,'Raw Data'!N1293&lt;=5),'Bảng Giá'!$B$15,IF(AND('Raw Data'!N1293&gt;5,'Raw Data'!N1293&lt;=5.5),'Bảng Giá'!$B$16,IF(AND('Raw Data'!N1293&gt;5.5,'Raw Data'!N1293&lt;=6),'Bảng Giá'!$B$17,'Bảng Giá'!$B$18)))))))))))))))</f>
        <v>1&lt;x&lt;=1.5</v>
      </c>
      <c r="Q1293" s="48">
        <f t="shared" si="123"/>
        <v>-1.3605442176870748E-2</v>
      </c>
      <c r="R1293">
        <f t="shared" si="124"/>
        <v>17400</v>
      </c>
      <c r="S1293">
        <f t="shared" si="125"/>
        <v>2700</v>
      </c>
    </row>
    <row r="1294" spans="1:19" x14ac:dyDescent="0.25">
      <c r="A1294" s="12">
        <v>1293</v>
      </c>
      <c r="B1294" s="12" t="s">
        <v>293</v>
      </c>
      <c r="C1294" s="18">
        <v>58307649</v>
      </c>
      <c r="D1294" s="17">
        <v>43009.743653668978</v>
      </c>
      <c r="E1294" s="23">
        <v>43010.431280671299</v>
      </c>
      <c r="F1294" s="13" t="s">
        <v>302</v>
      </c>
      <c r="G1294" s="25">
        <v>2130</v>
      </c>
      <c r="H1294" s="12" t="s">
        <v>114</v>
      </c>
      <c r="I1294" s="12" t="s">
        <v>94</v>
      </c>
      <c r="J1294" s="37">
        <f>INDEX('Bảng Giá'!$C$3:$H$18,MATCH('Raw Data'!P1294,'Bảng Giá'!$B$3:$B$18,0),MATCH('Raw Data'!M1294,'Bảng Giá'!$C$2:$H$2,0))</f>
        <v>16000</v>
      </c>
      <c r="K1294" s="12">
        <v>16200</v>
      </c>
      <c r="L1294" s="36">
        <f t="shared" si="120"/>
        <v>0.68762700232036877</v>
      </c>
      <c r="M1294" t="str">
        <f>'References data'!H1295</f>
        <v>Nội Tỉnh</v>
      </c>
      <c r="N1294">
        <f t="shared" si="121"/>
        <v>2.13</v>
      </c>
      <c r="O1294">
        <f t="shared" si="122"/>
        <v>-200</v>
      </c>
      <c r="P1294" t="str">
        <f>IF(AND(N1294&gt;0,N1294&lt;=0.05),'Bảng Giá'!$B$3,IF(AND(N1294&lt;=0.1,N1294&gt;0.05),'Bảng Giá'!$B$4,IF(AND('Raw Data'!N1294&gt;0.1,'Raw Data'!N1294&lt;=0.25),'Bảng Giá'!$B$5,IF(AND('Raw Data'!N1294&gt;0.25,'Raw Data'!N1294&lt;=0.5),'Bảng Giá'!$B$6,IF(AND('Raw Data'!N1294&gt;0.5,'Raw Data'!N1294&lt;=1),'Bảng Giá'!$B$7,IF(AND('Raw Data'!N1294&gt;1,'Raw Data'!N1294&lt;=1.5),'Bảng Giá'!$B$8,IF(AND('Raw Data'!N1294&gt;1.5,'Raw Data'!N1294&lt;=2),'Bảng Giá'!$B$9,IF(AND('Raw Data'!N1294&gt;2,'Raw Data'!N1294&lt;=2.5),'Bảng Giá'!$B$10,IF(AND('Raw Data'!N1294&gt;2.5,'Raw Data'!N1294&lt;=3),'Bảng Giá'!$B$11,IF(AND('Raw Data'!N1294&gt;3,'Raw Data'!N1294&lt;=3.5),'Bảng Giá'!$B$12,IF(AND('Raw Data'!N1294&gt;3.5,'Raw Data'!N1294&lt;=4),'Bảng Giá'!$B$13,IF(AND('Raw Data'!N1294&gt;4,'Raw Data'!N1294&lt;=4.5),'Bảng Giá'!$B$14,IF(AND('Raw Data'!N1294&gt;4.5,'Raw Data'!N1294&lt;=5),'Bảng Giá'!$B$15,IF(AND('Raw Data'!N1294&gt;5,'Raw Data'!N1294&lt;=5.5),'Bảng Giá'!$B$16,IF(AND('Raw Data'!N1294&gt;5.5,'Raw Data'!N1294&lt;=6),'Bảng Giá'!$B$17,'Bảng Giá'!$B$18)))))))))))))))</f>
        <v>2&lt;x&lt;=2.5</v>
      </c>
      <c r="Q1294" s="48">
        <f t="shared" si="123"/>
        <v>-1.2345679012345678E-2</v>
      </c>
      <c r="R1294">
        <f t="shared" si="124"/>
        <v>19200</v>
      </c>
      <c r="S1294">
        <f t="shared" si="125"/>
        <v>3000</v>
      </c>
    </row>
    <row r="1295" spans="1:19" x14ac:dyDescent="0.25">
      <c r="A1295" s="12">
        <v>1294</v>
      </c>
      <c r="B1295" s="12" t="s">
        <v>293</v>
      </c>
      <c r="C1295" s="18">
        <v>82253783</v>
      </c>
      <c r="D1295" s="17">
        <v>43009.709733483796</v>
      </c>
      <c r="E1295" s="23">
        <v>43010.649116284723</v>
      </c>
      <c r="F1295" s="13" t="s">
        <v>302</v>
      </c>
      <c r="G1295" s="25">
        <v>200</v>
      </c>
      <c r="H1295" s="12" t="s">
        <v>114</v>
      </c>
      <c r="I1295" s="12" t="s">
        <v>123</v>
      </c>
      <c r="J1295" s="37">
        <f>INDEX('Bảng Giá'!$C$3:$H$18,MATCH('Raw Data'!P1295,'Bảng Giá'!$B$3:$B$18,0),MATCH('Raw Data'!M1295,'Bảng Giá'!$C$2:$H$2,0))</f>
        <v>13000</v>
      </c>
      <c r="K1295" s="12">
        <v>13100</v>
      </c>
      <c r="L1295" s="36">
        <f t="shared" si="120"/>
        <v>0.93938280092697823</v>
      </c>
      <c r="M1295" t="str">
        <f>'References data'!H1296</f>
        <v>Nội Tỉnh</v>
      </c>
      <c r="N1295">
        <f t="shared" si="121"/>
        <v>0.2</v>
      </c>
      <c r="O1295">
        <f t="shared" si="122"/>
        <v>-100</v>
      </c>
      <c r="P1295" t="str">
        <f>IF(AND(N1295&gt;0,N1295&lt;=0.05),'Bảng Giá'!$B$3,IF(AND(N1295&lt;=0.1,N1295&gt;0.05),'Bảng Giá'!$B$4,IF(AND('Raw Data'!N1295&gt;0.1,'Raw Data'!N1295&lt;=0.25),'Bảng Giá'!$B$5,IF(AND('Raw Data'!N1295&gt;0.25,'Raw Data'!N1295&lt;=0.5),'Bảng Giá'!$B$6,IF(AND('Raw Data'!N1295&gt;0.5,'Raw Data'!N1295&lt;=1),'Bảng Giá'!$B$7,IF(AND('Raw Data'!N1295&gt;1,'Raw Data'!N1295&lt;=1.5),'Bảng Giá'!$B$8,IF(AND('Raw Data'!N1295&gt;1.5,'Raw Data'!N1295&lt;=2),'Bảng Giá'!$B$9,IF(AND('Raw Data'!N1295&gt;2,'Raw Data'!N1295&lt;=2.5),'Bảng Giá'!$B$10,IF(AND('Raw Data'!N1295&gt;2.5,'Raw Data'!N1295&lt;=3),'Bảng Giá'!$B$11,IF(AND('Raw Data'!N1295&gt;3,'Raw Data'!N1295&lt;=3.5),'Bảng Giá'!$B$12,IF(AND('Raw Data'!N1295&gt;3.5,'Raw Data'!N1295&lt;=4),'Bảng Giá'!$B$13,IF(AND('Raw Data'!N1295&gt;4,'Raw Data'!N1295&lt;=4.5),'Bảng Giá'!$B$14,IF(AND('Raw Data'!N1295&gt;4.5,'Raw Data'!N1295&lt;=5),'Bảng Giá'!$B$15,IF(AND('Raw Data'!N1295&gt;5,'Raw Data'!N1295&lt;=5.5),'Bảng Giá'!$B$16,IF(AND('Raw Data'!N1295&gt;5.5,'Raw Data'!N1295&lt;=6),'Bảng Giá'!$B$17,'Bảng Giá'!$B$18)))))))))))))))</f>
        <v>0.1&lt;x&lt;=0.25</v>
      </c>
      <c r="Q1295" s="48">
        <f t="shared" si="123"/>
        <v>-7.6335877862595417E-3</v>
      </c>
      <c r="R1295">
        <f t="shared" si="124"/>
        <v>15600</v>
      </c>
      <c r="S1295">
        <f t="shared" si="125"/>
        <v>2500</v>
      </c>
    </row>
    <row r="1296" spans="1:19" x14ac:dyDescent="0.25">
      <c r="A1296" s="12">
        <v>1295</v>
      </c>
      <c r="B1296" s="12" t="s">
        <v>293</v>
      </c>
      <c r="C1296" s="18">
        <v>31677136899751</v>
      </c>
      <c r="D1296" s="17">
        <v>43012.591265543982</v>
      </c>
      <c r="E1296" s="23">
        <v>43013.701771493055</v>
      </c>
      <c r="F1296" s="13" t="s">
        <v>302</v>
      </c>
      <c r="G1296" s="25">
        <v>300</v>
      </c>
      <c r="H1296" s="12" t="s">
        <v>114</v>
      </c>
      <c r="I1296" s="12" t="s">
        <v>283</v>
      </c>
      <c r="J1296" s="37">
        <f>INDEX('Bảng Giá'!$C$3:$H$18,MATCH('Raw Data'!P1296,'Bảng Giá'!$B$3:$B$18,0),MATCH('Raw Data'!M1296,'Bảng Giá'!$C$2:$H$2,0))</f>
        <v>13000</v>
      </c>
      <c r="K1296" s="12">
        <v>13100</v>
      </c>
      <c r="L1296" s="36">
        <f t="shared" si="120"/>
        <v>1.1105059490728308</v>
      </c>
      <c r="M1296" t="str">
        <f>'References data'!H1297</f>
        <v>Nội Tỉnh</v>
      </c>
      <c r="N1296">
        <f t="shared" si="121"/>
        <v>0.3</v>
      </c>
      <c r="O1296">
        <f t="shared" si="122"/>
        <v>-100</v>
      </c>
      <c r="P1296" t="str">
        <f>IF(AND(N1296&gt;0,N1296&lt;=0.05),'Bảng Giá'!$B$3,IF(AND(N1296&lt;=0.1,N1296&gt;0.05),'Bảng Giá'!$B$4,IF(AND('Raw Data'!N1296&gt;0.1,'Raw Data'!N1296&lt;=0.25),'Bảng Giá'!$B$5,IF(AND('Raw Data'!N1296&gt;0.25,'Raw Data'!N1296&lt;=0.5),'Bảng Giá'!$B$6,IF(AND('Raw Data'!N1296&gt;0.5,'Raw Data'!N1296&lt;=1),'Bảng Giá'!$B$7,IF(AND('Raw Data'!N1296&gt;1,'Raw Data'!N1296&lt;=1.5),'Bảng Giá'!$B$8,IF(AND('Raw Data'!N1296&gt;1.5,'Raw Data'!N1296&lt;=2),'Bảng Giá'!$B$9,IF(AND('Raw Data'!N1296&gt;2,'Raw Data'!N1296&lt;=2.5),'Bảng Giá'!$B$10,IF(AND('Raw Data'!N1296&gt;2.5,'Raw Data'!N1296&lt;=3),'Bảng Giá'!$B$11,IF(AND('Raw Data'!N1296&gt;3,'Raw Data'!N1296&lt;=3.5),'Bảng Giá'!$B$12,IF(AND('Raw Data'!N1296&gt;3.5,'Raw Data'!N1296&lt;=4),'Bảng Giá'!$B$13,IF(AND('Raw Data'!N1296&gt;4,'Raw Data'!N1296&lt;=4.5),'Bảng Giá'!$B$14,IF(AND('Raw Data'!N1296&gt;4.5,'Raw Data'!N1296&lt;=5),'Bảng Giá'!$B$15,IF(AND('Raw Data'!N1296&gt;5,'Raw Data'!N1296&lt;=5.5),'Bảng Giá'!$B$16,IF(AND('Raw Data'!N1296&gt;5.5,'Raw Data'!N1296&lt;=6),'Bảng Giá'!$B$17,'Bảng Giá'!$B$18)))))))))))))))</f>
        <v>0.25&lt;x&lt;=0.5</v>
      </c>
      <c r="Q1296" s="48">
        <f t="shared" si="123"/>
        <v>-7.6335877862595417E-3</v>
      </c>
      <c r="R1296">
        <f t="shared" si="124"/>
        <v>15600</v>
      </c>
      <c r="S1296">
        <f t="shared" si="125"/>
        <v>2500</v>
      </c>
    </row>
    <row r="1297" spans="1:19" x14ac:dyDescent="0.25">
      <c r="A1297" s="12">
        <v>1296</v>
      </c>
      <c r="B1297" s="12" t="s">
        <v>293</v>
      </c>
      <c r="C1297" s="18">
        <v>72162248</v>
      </c>
      <c r="D1297" s="17">
        <v>43011.576729016204</v>
      </c>
      <c r="E1297" s="23">
        <v>43012.631843900461</v>
      </c>
      <c r="F1297" s="13" t="s">
        <v>302</v>
      </c>
      <c r="G1297" s="25">
        <v>750</v>
      </c>
      <c r="H1297" s="12" t="s">
        <v>114</v>
      </c>
      <c r="I1297" s="12" t="s">
        <v>116</v>
      </c>
      <c r="J1297" s="37">
        <f>INDEX('Bảng Giá'!$C$3:$H$18,MATCH('Raw Data'!P1297,'Bảng Giá'!$B$3:$B$18,0),MATCH('Raw Data'!M1297,'Bảng Giá'!$C$2:$H$2,0))</f>
        <v>14000</v>
      </c>
      <c r="K1297" s="12">
        <v>14100</v>
      </c>
      <c r="L1297" s="36">
        <f t="shared" si="120"/>
        <v>1.0551148842569091</v>
      </c>
      <c r="M1297" t="str">
        <f>'References data'!H1298</f>
        <v>Nội Tỉnh</v>
      </c>
      <c r="N1297">
        <f t="shared" si="121"/>
        <v>0.75</v>
      </c>
      <c r="O1297">
        <f t="shared" si="122"/>
        <v>-100</v>
      </c>
      <c r="P1297" t="str">
        <f>IF(AND(N1297&gt;0,N1297&lt;=0.05),'Bảng Giá'!$B$3,IF(AND(N1297&lt;=0.1,N1297&gt;0.05),'Bảng Giá'!$B$4,IF(AND('Raw Data'!N1297&gt;0.1,'Raw Data'!N1297&lt;=0.25),'Bảng Giá'!$B$5,IF(AND('Raw Data'!N1297&gt;0.25,'Raw Data'!N1297&lt;=0.5),'Bảng Giá'!$B$6,IF(AND('Raw Data'!N1297&gt;0.5,'Raw Data'!N1297&lt;=1),'Bảng Giá'!$B$7,IF(AND('Raw Data'!N1297&gt;1,'Raw Data'!N1297&lt;=1.5),'Bảng Giá'!$B$8,IF(AND('Raw Data'!N1297&gt;1.5,'Raw Data'!N1297&lt;=2),'Bảng Giá'!$B$9,IF(AND('Raw Data'!N1297&gt;2,'Raw Data'!N1297&lt;=2.5),'Bảng Giá'!$B$10,IF(AND('Raw Data'!N1297&gt;2.5,'Raw Data'!N1297&lt;=3),'Bảng Giá'!$B$11,IF(AND('Raw Data'!N1297&gt;3,'Raw Data'!N1297&lt;=3.5),'Bảng Giá'!$B$12,IF(AND('Raw Data'!N1297&gt;3.5,'Raw Data'!N1297&lt;=4),'Bảng Giá'!$B$13,IF(AND('Raw Data'!N1297&gt;4,'Raw Data'!N1297&lt;=4.5),'Bảng Giá'!$B$14,IF(AND('Raw Data'!N1297&gt;4.5,'Raw Data'!N1297&lt;=5),'Bảng Giá'!$B$15,IF(AND('Raw Data'!N1297&gt;5,'Raw Data'!N1297&lt;=5.5),'Bảng Giá'!$B$16,IF(AND('Raw Data'!N1297&gt;5.5,'Raw Data'!N1297&lt;=6),'Bảng Giá'!$B$17,'Bảng Giá'!$B$18)))))))))))))))</f>
        <v>0.5&lt;x&lt;=1</v>
      </c>
      <c r="Q1297" s="48">
        <f t="shared" si="123"/>
        <v>-7.0921985815602835E-3</v>
      </c>
      <c r="R1297">
        <f t="shared" si="124"/>
        <v>16800</v>
      </c>
      <c r="S1297">
        <f t="shared" si="125"/>
        <v>2700</v>
      </c>
    </row>
    <row r="1298" spans="1:19" x14ac:dyDescent="0.25">
      <c r="A1298" s="12">
        <v>1297</v>
      </c>
      <c r="B1298" s="12" t="s">
        <v>293</v>
      </c>
      <c r="C1298" s="18">
        <v>84181299</v>
      </c>
      <c r="D1298" s="17">
        <v>43011.56189128472</v>
      </c>
      <c r="E1298" s="23">
        <v>43013.803782060182</v>
      </c>
      <c r="F1298" s="13" t="s">
        <v>302</v>
      </c>
      <c r="G1298" s="25">
        <v>1000</v>
      </c>
      <c r="H1298" s="12" t="s">
        <v>114</v>
      </c>
      <c r="I1298" s="12" t="s">
        <v>116</v>
      </c>
      <c r="J1298" s="37">
        <f>INDEX('Bảng Giá'!$C$3:$H$18,MATCH('Raw Data'!P1298,'Bảng Giá'!$B$3:$B$18,0),MATCH('Raw Data'!M1298,'Bảng Giá'!$C$2:$H$2,0))</f>
        <v>14000</v>
      </c>
      <c r="K1298" s="12">
        <v>14700</v>
      </c>
      <c r="L1298" s="36">
        <f t="shared" si="120"/>
        <v>2.2418907754617976</v>
      </c>
      <c r="M1298" t="str">
        <f>'References data'!H1299</f>
        <v>Nội Tỉnh</v>
      </c>
      <c r="N1298">
        <f t="shared" si="121"/>
        <v>1</v>
      </c>
      <c r="O1298">
        <f t="shared" si="122"/>
        <v>-700</v>
      </c>
      <c r="P1298" t="str">
        <f>IF(AND(N1298&gt;0,N1298&lt;=0.05),'Bảng Giá'!$B$3,IF(AND(N1298&lt;=0.1,N1298&gt;0.05),'Bảng Giá'!$B$4,IF(AND('Raw Data'!N1298&gt;0.1,'Raw Data'!N1298&lt;=0.25),'Bảng Giá'!$B$5,IF(AND('Raw Data'!N1298&gt;0.25,'Raw Data'!N1298&lt;=0.5),'Bảng Giá'!$B$6,IF(AND('Raw Data'!N1298&gt;0.5,'Raw Data'!N1298&lt;=1),'Bảng Giá'!$B$7,IF(AND('Raw Data'!N1298&gt;1,'Raw Data'!N1298&lt;=1.5),'Bảng Giá'!$B$8,IF(AND('Raw Data'!N1298&gt;1.5,'Raw Data'!N1298&lt;=2),'Bảng Giá'!$B$9,IF(AND('Raw Data'!N1298&gt;2,'Raw Data'!N1298&lt;=2.5),'Bảng Giá'!$B$10,IF(AND('Raw Data'!N1298&gt;2.5,'Raw Data'!N1298&lt;=3),'Bảng Giá'!$B$11,IF(AND('Raw Data'!N1298&gt;3,'Raw Data'!N1298&lt;=3.5),'Bảng Giá'!$B$12,IF(AND('Raw Data'!N1298&gt;3.5,'Raw Data'!N1298&lt;=4),'Bảng Giá'!$B$13,IF(AND('Raw Data'!N1298&gt;4,'Raw Data'!N1298&lt;=4.5),'Bảng Giá'!$B$14,IF(AND('Raw Data'!N1298&gt;4.5,'Raw Data'!N1298&lt;=5),'Bảng Giá'!$B$15,IF(AND('Raw Data'!N1298&gt;5,'Raw Data'!N1298&lt;=5.5),'Bảng Giá'!$B$16,IF(AND('Raw Data'!N1298&gt;5.5,'Raw Data'!N1298&lt;=6),'Bảng Giá'!$B$17,'Bảng Giá'!$B$18)))))))))))))))</f>
        <v>0.5&lt;x&lt;=1</v>
      </c>
      <c r="Q1298" s="48">
        <f t="shared" si="123"/>
        <v>-4.7619047619047616E-2</v>
      </c>
      <c r="R1298">
        <f t="shared" si="124"/>
        <v>16800</v>
      </c>
      <c r="S1298">
        <f t="shared" si="125"/>
        <v>2100</v>
      </c>
    </row>
    <row r="1299" spans="1:19" x14ac:dyDescent="0.25">
      <c r="A1299" s="12">
        <v>1298</v>
      </c>
      <c r="B1299" s="12" t="s">
        <v>293</v>
      </c>
      <c r="C1299" s="18">
        <v>63380729</v>
      </c>
      <c r="D1299" s="17">
        <v>43011.665587268515</v>
      </c>
      <c r="E1299" s="23">
        <v>43012.691610185182</v>
      </c>
      <c r="F1299" s="13" t="s">
        <v>302</v>
      </c>
      <c r="G1299" s="25">
        <v>1300</v>
      </c>
      <c r="H1299" s="12" t="s">
        <v>114</v>
      </c>
      <c r="I1299" s="12" t="s">
        <v>116</v>
      </c>
      <c r="J1299" s="37">
        <f>INDEX('Bảng Giá'!$C$3:$H$18,MATCH('Raw Data'!P1299,'Bảng Giá'!$B$3:$B$18,0),MATCH('Raw Data'!M1299,'Bảng Giá'!$C$2:$H$2,0))</f>
        <v>14500</v>
      </c>
      <c r="K1299" s="12">
        <v>14700</v>
      </c>
      <c r="L1299" s="36">
        <f t="shared" si="120"/>
        <v>1.0260229166669887</v>
      </c>
      <c r="M1299" t="str">
        <f>'References data'!H1300</f>
        <v>Nội Tỉnh</v>
      </c>
      <c r="N1299">
        <f t="shared" si="121"/>
        <v>1.3</v>
      </c>
      <c r="O1299">
        <f t="shared" si="122"/>
        <v>-200</v>
      </c>
      <c r="P1299" t="str">
        <f>IF(AND(N1299&gt;0,N1299&lt;=0.05),'Bảng Giá'!$B$3,IF(AND(N1299&lt;=0.1,N1299&gt;0.05),'Bảng Giá'!$B$4,IF(AND('Raw Data'!N1299&gt;0.1,'Raw Data'!N1299&lt;=0.25),'Bảng Giá'!$B$5,IF(AND('Raw Data'!N1299&gt;0.25,'Raw Data'!N1299&lt;=0.5),'Bảng Giá'!$B$6,IF(AND('Raw Data'!N1299&gt;0.5,'Raw Data'!N1299&lt;=1),'Bảng Giá'!$B$7,IF(AND('Raw Data'!N1299&gt;1,'Raw Data'!N1299&lt;=1.5),'Bảng Giá'!$B$8,IF(AND('Raw Data'!N1299&gt;1.5,'Raw Data'!N1299&lt;=2),'Bảng Giá'!$B$9,IF(AND('Raw Data'!N1299&gt;2,'Raw Data'!N1299&lt;=2.5),'Bảng Giá'!$B$10,IF(AND('Raw Data'!N1299&gt;2.5,'Raw Data'!N1299&lt;=3),'Bảng Giá'!$B$11,IF(AND('Raw Data'!N1299&gt;3,'Raw Data'!N1299&lt;=3.5),'Bảng Giá'!$B$12,IF(AND('Raw Data'!N1299&gt;3.5,'Raw Data'!N1299&lt;=4),'Bảng Giá'!$B$13,IF(AND('Raw Data'!N1299&gt;4,'Raw Data'!N1299&lt;=4.5),'Bảng Giá'!$B$14,IF(AND('Raw Data'!N1299&gt;4.5,'Raw Data'!N1299&lt;=5),'Bảng Giá'!$B$15,IF(AND('Raw Data'!N1299&gt;5,'Raw Data'!N1299&lt;=5.5),'Bảng Giá'!$B$16,IF(AND('Raw Data'!N1299&gt;5.5,'Raw Data'!N1299&lt;=6),'Bảng Giá'!$B$17,'Bảng Giá'!$B$18)))))))))))))))</f>
        <v>1&lt;x&lt;=1.5</v>
      </c>
      <c r="Q1299" s="48">
        <f t="shared" si="123"/>
        <v>-1.3605442176870748E-2</v>
      </c>
      <c r="R1299">
        <f t="shared" si="124"/>
        <v>17400</v>
      </c>
      <c r="S1299">
        <f t="shared" si="125"/>
        <v>2700</v>
      </c>
    </row>
    <row r="1300" spans="1:19" x14ac:dyDescent="0.25">
      <c r="A1300" s="12">
        <v>1299</v>
      </c>
      <c r="B1300" s="12" t="s">
        <v>293</v>
      </c>
      <c r="C1300" s="18">
        <v>31677136907978</v>
      </c>
      <c r="D1300" s="17">
        <v>43011.649988854166</v>
      </c>
      <c r="E1300" s="23">
        <v>43013.721437928238</v>
      </c>
      <c r="F1300" s="13" t="s">
        <v>302</v>
      </c>
      <c r="G1300" s="25">
        <v>660</v>
      </c>
      <c r="H1300" s="12" t="s">
        <v>114</v>
      </c>
      <c r="I1300" s="12" t="s">
        <v>283</v>
      </c>
      <c r="J1300" s="37">
        <f>INDEX('Bảng Giá'!$C$3:$H$18,MATCH('Raw Data'!P1300,'Bảng Giá'!$B$3:$B$18,0),MATCH('Raw Data'!M1300,'Bảng Giá'!$C$2:$H$2,0))</f>
        <v>14000</v>
      </c>
      <c r="K1300" s="12">
        <v>14100</v>
      </c>
      <c r="L1300" s="36">
        <f t="shared" si="120"/>
        <v>2.0714490740720066</v>
      </c>
      <c r="M1300" t="str">
        <f>'References data'!H1301</f>
        <v>Nội Tỉnh</v>
      </c>
      <c r="N1300">
        <f t="shared" si="121"/>
        <v>0.66</v>
      </c>
      <c r="O1300">
        <f t="shared" si="122"/>
        <v>-100</v>
      </c>
      <c r="P1300" t="str">
        <f>IF(AND(N1300&gt;0,N1300&lt;=0.05),'Bảng Giá'!$B$3,IF(AND(N1300&lt;=0.1,N1300&gt;0.05),'Bảng Giá'!$B$4,IF(AND('Raw Data'!N1300&gt;0.1,'Raw Data'!N1300&lt;=0.25),'Bảng Giá'!$B$5,IF(AND('Raw Data'!N1300&gt;0.25,'Raw Data'!N1300&lt;=0.5),'Bảng Giá'!$B$6,IF(AND('Raw Data'!N1300&gt;0.5,'Raw Data'!N1300&lt;=1),'Bảng Giá'!$B$7,IF(AND('Raw Data'!N1300&gt;1,'Raw Data'!N1300&lt;=1.5),'Bảng Giá'!$B$8,IF(AND('Raw Data'!N1300&gt;1.5,'Raw Data'!N1300&lt;=2),'Bảng Giá'!$B$9,IF(AND('Raw Data'!N1300&gt;2,'Raw Data'!N1300&lt;=2.5),'Bảng Giá'!$B$10,IF(AND('Raw Data'!N1300&gt;2.5,'Raw Data'!N1300&lt;=3),'Bảng Giá'!$B$11,IF(AND('Raw Data'!N1300&gt;3,'Raw Data'!N1300&lt;=3.5),'Bảng Giá'!$B$12,IF(AND('Raw Data'!N1300&gt;3.5,'Raw Data'!N1300&lt;=4),'Bảng Giá'!$B$13,IF(AND('Raw Data'!N1300&gt;4,'Raw Data'!N1300&lt;=4.5),'Bảng Giá'!$B$14,IF(AND('Raw Data'!N1300&gt;4.5,'Raw Data'!N1300&lt;=5),'Bảng Giá'!$B$15,IF(AND('Raw Data'!N1300&gt;5,'Raw Data'!N1300&lt;=5.5),'Bảng Giá'!$B$16,IF(AND('Raw Data'!N1300&gt;5.5,'Raw Data'!N1300&lt;=6),'Bảng Giá'!$B$17,'Bảng Giá'!$B$18)))))))))))))))</f>
        <v>0.5&lt;x&lt;=1</v>
      </c>
      <c r="Q1300" s="48">
        <f t="shared" si="123"/>
        <v>-7.0921985815602835E-3</v>
      </c>
      <c r="R1300">
        <f t="shared" si="124"/>
        <v>16800</v>
      </c>
      <c r="S1300">
        <f t="shared" si="125"/>
        <v>2700</v>
      </c>
    </row>
    <row r="1301" spans="1:19" x14ac:dyDescent="0.25">
      <c r="A1301" s="12">
        <v>1300</v>
      </c>
      <c r="B1301" s="12" t="s">
        <v>293</v>
      </c>
      <c r="C1301" s="18">
        <v>13646042</v>
      </c>
      <c r="D1301" s="17">
        <v>43011.530050775465</v>
      </c>
      <c r="E1301" s="23">
        <v>43012.810284918982</v>
      </c>
      <c r="F1301" s="13" t="s">
        <v>302</v>
      </c>
      <c r="G1301" s="25">
        <v>200</v>
      </c>
      <c r="H1301" s="12" t="s">
        <v>114</v>
      </c>
      <c r="I1301" s="12" t="s">
        <v>295</v>
      </c>
      <c r="J1301" s="37">
        <f>INDEX('Bảng Giá'!$C$3:$H$18,MATCH('Raw Data'!P1301,'Bảng Giá'!$B$3:$B$18,0),MATCH('Raw Data'!M1301,'Bảng Giá'!$C$2:$H$2,0))</f>
        <v>13000</v>
      </c>
      <c r="K1301" s="12">
        <v>13100</v>
      </c>
      <c r="L1301" s="36">
        <f t="shared" si="120"/>
        <v>1.2802341435162816</v>
      </c>
      <c r="M1301" t="str">
        <f>'References data'!H1302</f>
        <v>Nội Tỉnh</v>
      </c>
      <c r="N1301">
        <f t="shared" si="121"/>
        <v>0.2</v>
      </c>
      <c r="O1301">
        <f t="shared" si="122"/>
        <v>-100</v>
      </c>
      <c r="P1301" t="str">
        <f>IF(AND(N1301&gt;0,N1301&lt;=0.05),'Bảng Giá'!$B$3,IF(AND(N1301&lt;=0.1,N1301&gt;0.05),'Bảng Giá'!$B$4,IF(AND('Raw Data'!N1301&gt;0.1,'Raw Data'!N1301&lt;=0.25),'Bảng Giá'!$B$5,IF(AND('Raw Data'!N1301&gt;0.25,'Raw Data'!N1301&lt;=0.5),'Bảng Giá'!$B$6,IF(AND('Raw Data'!N1301&gt;0.5,'Raw Data'!N1301&lt;=1),'Bảng Giá'!$B$7,IF(AND('Raw Data'!N1301&gt;1,'Raw Data'!N1301&lt;=1.5),'Bảng Giá'!$B$8,IF(AND('Raw Data'!N1301&gt;1.5,'Raw Data'!N1301&lt;=2),'Bảng Giá'!$B$9,IF(AND('Raw Data'!N1301&gt;2,'Raw Data'!N1301&lt;=2.5),'Bảng Giá'!$B$10,IF(AND('Raw Data'!N1301&gt;2.5,'Raw Data'!N1301&lt;=3),'Bảng Giá'!$B$11,IF(AND('Raw Data'!N1301&gt;3,'Raw Data'!N1301&lt;=3.5),'Bảng Giá'!$B$12,IF(AND('Raw Data'!N1301&gt;3.5,'Raw Data'!N1301&lt;=4),'Bảng Giá'!$B$13,IF(AND('Raw Data'!N1301&gt;4,'Raw Data'!N1301&lt;=4.5),'Bảng Giá'!$B$14,IF(AND('Raw Data'!N1301&gt;4.5,'Raw Data'!N1301&lt;=5),'Bảng Giá'!$B$15,IF(AND('Raw Data'!N1301&gt;5,'Raw Data'!N1301&lt;=5.5),'Bảng Giá'!$B$16,IF(AND('Raw Data'!N1301&gt;5.5,'Raw Data'!N1301&lt;=6),'Bảng Giá'!$B$17,'Bảng Giá'!$B$18)))))))))))))))</f>
        <v>0.1&lt;x&lt;=0.25</v>
      </c>
      <c r="Q1301" s="48">
        <f t="shared" si="123"/>
        <v>-7.6335877862595417E-3</v>
      </c>
      <c r="R1301">
        <f t="shared" si="124"/>
        <v>15600</v>
      </c>
      <c r="S1301">
        <f t="shared" si="125"/>
        <v>2500</v>
      </c>
    </row>
    <row r="1302" spans="1:19" x14ac:dyDescent="0.25">
      <c r="A1302" s="12">
        <v>1301</v>
      </c>
      <c r="B1302" s="12" t="s">
        <v>293</v>
      </c>
      <c r="C1302" s="18">
        <v>35795469</v>
      </c>
      <c r="D1302" s="17">
        <v>43011.517159027775</v>
      </c>
      <c r="E1302" s="23">
        <v>43013.661723182871</v>
      </c>
      <c r="F1302" s="13" t="s">
        <v>302</v>
      </c>
      <c r="G1302" s="25">
        <v>1610</v>
      </c>
      <c r="H1302" s="12" t="s">
        <v>114</v>
      </c>
      <c r="I1302" s="12" t="s">
        <v>116</v>
      </c>
      <c r="J1302" s="37">
        <f>INDEX('Bảng Giá'!$C$3:$H$18,MATCH('Raw Data'!P1302,'Bảng Giá'!$B$3:$B$18,0),MATCH('Raw Data'!M1302,'Bảng Giá'!$C$2:$H$2,0))</f>
        <v>16000</v>
      </c>
      <c r="K1302" s="12">
        <v>16200</v>
      </c>
      <c r="L1302" s="36">
        <f t="shared" si="120"/>
        <v>2.1445641550963046</v>
      </c>
      <c r="M1302" t="str">
        <f>'References data'!H1303</f>
        <v>Nội Tỉnh</v>
      </c>
      <c r="N1302">
        <f t="shared" si="121"/>
        <v>1.61</v>
      </c>
      <c r="O1302">
        <f t="shared" si="122"/>
        <v>-200</v>
      </c>
      <c r="P1302" t="str">
        <f>IF(AND(N1302&gt;0,N1302&lt;=0.05),'Bảng Giá'!$B$3,IF(AND(N1302&lt;=0.1,N1302&gt;0.05),'Bảng Giá'!$B$4,IF(AND('Raw Data'!N1302&gt;0.1,'Raw Data'!N1302&lt;=0.25),'Bảng Giá'!$B$5,IF(AND('Raw Data'!N1302&gt;0.25,'Raw Data'!N1302&lt;=0.5),'Bảng Giá'!$B$6,IF(AND('Raw Data'!N1302&gt;0.5,'Raw Data'!N1302&lt;=1),'Bảng Giá'!$B$7,IF(AND('Raw Data'!N1302&gt;1,'Raw Data'!N1302&lt;=1.5),'Bảng Giá'!$B$8,IF(AND('Raw Data'!N1302&gt;1.5,'Raw Data'!N1302&lt;=2),'Bảng Giá'!$B$9,IF(AND('Raw Data'!N1302&gt;2,'Raw Data'!N1302&lt;=2.5),'Bảng Giá'!$B$10,IF(AND('Raw Data'!N1302&gt;2.5,'Raw Data'!N1302&lt;=3),'Bảng Giá'!$B$11,IF(AND('Raw Data'!N1302&gt;3,'Raw Data'!N1302&lt;=3.5),'Bảng Giá'!$B$12,IF(AND('Raw Data'!N1302&gt;3.5,'Raw Data'!N1302&lt;=4),'Bảng Giá'!$B$13,IF(AND('Raw Data'!N1302&gt;4,'Raw Data'!N1302&lt;=4.5),'Bảng Giá'!$B$14,IF(AND('Raw Data'!N1302&gt;4.5,'Raw Data'!N1302&lt;=5),'Bảng Giá'!$B$15,IF(AND('Raw Data'!N1302&gt;5,'Raw Data'!N1302&lt;=5.5),'Bảng Giá'!$B$16,IF(AND('Raw Data'!N1302&gt;5.5,'Raw Data'!N1302&lt;=6),'Bảng Giá'!$B$17,'Bảng Giá'!$B$18)))))))))))))))</f>
        <v>1.5&lt;x&lt;=2</v>
      </c>
      <c r="Q1302" s="48">
        <f t="shared" si="123"/>
        <v>-1.2345679012345678E-2</v>
      </c>
      <c r="R1302">
        <f t="shared" si="124"/>
        <v>19200</v>
      </c>
      <c r="S1302">
        <f t="shared" si="125"/>
        <v>3000</v>
      </c>
    </row>
    <row r="1303" spans="1:19" x14ac:dyDescent="0.25">
      <c r="A1303" s="12">
        <v>1302</v>
      </c>
      <c r="B1303" s="12" t="s">
        <v>293</v>
      </c>
      <c r="C1303" s="18">
        <v>78772977</v>
      </c>
      <c r="D1303" s="17">
        <v>43011.506375729165</v>
      </c>
      <c r="E1303" s="23">
        <v>43012.746817129628</v>
      </c>
      <c r="F1303" s="13" t="s">
        <v>302</v>
      </c>
      <c r="G1303" s="25">
        <v>320</v>
      </c>
      <c r="H1303" s="12" t="s">
        <v>114</v>
      </c>
      <c r="I1303" s="12" t="s">
        <v>296</v>
      </c>
      <c r="J1303" s="37">
        <f>INDEX('Bảng Giá'!$C$3:$H$18,MATCH('Raw Data'!P1303,'Bảng Giá'!$B$3:$B$18,0),MATCH('Raw Data'!M1303,'Bảng Giá'!$C$2:$H$2,0))</f>
        <v>13000</v>
      </c>
      <c r="K1303" s="12">
        <v>13100</v>
      </c>
      <c r="L1303" s="36">
        <f t="shared" si="120"/>
        <v>1.240441400463169</v>
      </c>
      <c r="M1303" t="str">
        <f>'References data'!H1304</f>
        <v>Nội Tỉnh</v>
      </c>
      <c r="N1303">
        <f t="shared" si="121"/>
        <v>0.32</v>
      </c>
      <c r="O1303">
        <f t="shared" si="122"/>
        <v>-100</v>
      </c>
      <c r="P1303" t="str">
        <f>IF(AND(N1303&gt;0,N1303&lt;=0.05),'Bảng Giá'!$B$3,IF(AND(N1303&lt;=0.1,N1303&gt;0.05),'Bảng Giá'!$B$4,IF(AND('Raw Data'!N1303&gt;0.1,'Raw Data'!N1303&lt;=0.25),'Bảng Giá'!$B$5,IF(AND('Raw Data'!N1303&gt;0.25,'Raw Data'!N1303&lt;=0.5),'Bảng Giá'!$B$6,IF(AND('Raw Data'!N1303&gt;0.5,'Raw Data'!N1303&lt;=1),'Bảng Giá'!$B$7,IF(AND('Raw Data'!N1303&gt;1,'Raw Data'!N1303&lt;=1.5),'Bảng Giá'!$B$8,IF(AND('Raw Data'!N1303&gt;1.5,'Raw Data'!N1303&lt;=2),'Bảng Giá'!$B$9,IF(AND('Raw Data'!N1303&gt;2,'Raw Data'!N1303&lt;=2.5),'Bảng Giá'!$B$10,IF(AND('Raw Data'!N1303&gt;2.5,'Raw Data'!N1303&lt;=3),'Bảng Giá'!$B$11,IF(AND('Raw Data'!N1303&gt;3,'Raw Data'!N1303&lt;=3.5),'Bảng Giá'!$B$12,IF(AND('Raw Data'!N1303&gt;3.5,'Raw Data'!N1303&lt;=4),'Bảng Giá'!$B$13,IF(AND('Raw Data'!N1303&gt;4,'Raw Data'!N1303&lt;=4.5),'Bảng Giá'!$B$14,IF(AND('Raw Data'!N1303&gt;4.5,'Raw Data'!N1303&lt;=5),'Bảng Giá'!$B$15,IF(AND('Raw Data'!N1303&gt;5,'Raw Data'!N1303&lt;=5.5),'Bảng Giá'!$B$16,IF(AND('Raw Data'!N1303&gt;5.5,'Raw Data'!N1303&lt;=6),'Bảng Giá'!$B$17,'Bảng Giá'!$B$18)))))))))))))))</f>
        <v>0.25&lt;x&lt;=0.5</v>
      </c>
      <c r="Q1303" s="48">
        <f t="shared" si="123"/>
        <v>-7.6335877862595417E-3</v>
      </c>
      <c r="R1303">
        <f t="shared" si="124"/>
        <v>15600</v>
      </c>
      <c r="S1303">
        <f t="shared" si="125"/>
        <v>2500</v>
      </c>
    </row>
    <row r="1304" spans="1:19" x14ac:dyDescent="0.25">
      <c r="A1304" s="12">
        <v>1303</v>
      </c>
      <c r="B1304" s="12" t="s">
        <v>293</v>
      </c>
      <c r="C1304" s="18">
        <v>72753088</v>
      </c>
      <c r="D1304" s="17">
        <v>43011.506375729165</v>
      </c>
      <c r="E1304" s="23">
        <v>43013.737253587962</v>
      </c>
      <c r="F1304" s="13" t="s">
        <v>302</v>
      </c>
      <c r="G1304" s="25">
        <v>260</v>
      </c>
      <c r="H1304" s="12" t="s">
        <v>114</v>
      </c>
      <c r="I1304" s="12" t="s">
        <v>297</v>
      </c>
      <c r="J1304" s="37">
        <f>INDEX('Bảng Giá'!$C$3:$H$18,MATCH('Raw Data'!P1304,'Bảng Giá'!$B$3:$B$18,0),MATCH('Raw Data'!M1304,'Bảng Giá'!$C$2:$H$2,0))</f>
        <v>13000</v>
      </c>
      <c r="K1304" s="12">
        <v>13100</v>
      </c>
      <c r="L1304" s="36">
        <f t="shared" si="120"/>
        <v>2.2308778587976121</v>
      </c>
      <c r="M1304" t="str">
        <f>'References data'!H1305</f>
        <v>Nội Tỉnh</v>
      </c>
      <c r="N1304">
        <f t="shared" si="121"/>
        <v>0.26</v>
      </c>
      <c r="O1304">
        <f t="shared" si="122"/>
        <v>-100</v>
      </c>
      <c r="P1304" t="str">
        <f>IF(AND(N1304&gt;0,N1304&lt;=0.05),'Bảng Giá'!$B$3,IF(AND(N1304&lt;=0.1,N1304&gt;0.05),'Bảng Giá'!$B$4,IF(AND('Raw Data'!N1304&gt;0.1,'Raw Data'!N1304&lt;=0.25),'Bảng Giá'!$B$5,IF(AND('Raw Data'!N1304&gt;0.25,'Raw Data'!N1304&lt;=0.5),'Bảng Giá'!$B$6,IF(AND('Raw Data'!N1304&gt;0.5,'Raw Data'!N1304&lt;=1),'Bảng Giá'!$B$7,IF(AND('Raw Data'!N1304&gt;1,'Raw Data'!N1304&lt;=1.5),'Bảng Giá'!$B$8,IF(AND('Raw Data'!N1304&gt;1.5,'Raw Data'!N1304&lt;=2),'Bảng Giá'!$B$9,IF(AND('Raw Data'!N1304&gt;2,'Raw Data'!N1304&lt;=2.5),'Bảng Giá'!$B$10,IF(AND('Raw Data'!N1304&gt;2.5,'Raw Data'!N1304&lt;=3),'Bảng Giá'!$B$11,IF(AND('Raw Data'!N1304&gt;3,'Raw Data'!N1304&lt;=3.5),'Bảng Giá'!$B$12,IF(AND('Raw Data'!N1304&gt;3.5,'Raw Data'!N1304&lt;=4),'Bảng Giá'!$B$13,IF(AND('Raw Data'!N1304&gt;4,'Raw Data'!N1304&lt;=4.5),'Bảng Giá'!$B$14,IF(AND('Raw Data'!N1304&gt;4.5,'Raw Data'!N1304&lt;=5),'Bảng Giá'!$B$15,IF(AND('Raw Data'!N1304&gt;5,'Raw Data'!N1304&lt;=5.5),'Bảng Giá'!$B$16,IF(AND('Raw Data'!N1304&gt;5.5,'Raw Data'!N1304&lt;=6),'Bảng Giá'!$B$17,'Bảng Giá'!$B$18)))))))))))))))</f>
        <v>0.25&lt;x&lt;=0.5</v>
      </c>
      <c r="Q1304" s="48">
        <f t="shared" si="123"/>
        <v>-7.6335877862595417E-3</v>
      </c>
      <c r="R1304">
        <f t="shared" si="124"/>
        <v>15600</v>
      </c>
      <c r="S1304">
        <f t="shared" si="125"/>
        <v>2500</v>
      </c>
    </row>
    <row r="1305" spans="1:19" x14ac:dyDescent="0.25">
      <c r="A1305" s="12">
        <v>1304</v>
      </c>
      <c r="B1305" s="12" t="s">
        <v>293</v>
      </c>
      <c r="C1305" s="18">
        <v>56489248</v>
      </c>
      <c r="D1305" s="17">
        <v>43011.506490428241</v>
      </c>
      <c r="E1305" s="23">
        <v>43012.733302118053</v>
      </c>
      <c r="F1305" s="12" t="s">
        <v>321</v>
      </c>
      <c r="G1305" s="25">
        <v>5020</v>
      </c>
      <c r="H1305" s="12" t="s">
        <v>114</v>
      </c>
      <c r="I1305" s="12" t="s">
        <v>114</v>
      </c>
      <c r="J1305" s="37">
        <f>INDEX('Bảng Giá'!$C$3:$H$18,MATCH('Raw Data'!P1305,'Bảng Giá'!$B$3:$B$18,0),MATCH('Raw Data'!M1305,'Bảng Giá'!$C$2:$H$2,0))</f>
        <v>25000</v>
      </c>
      <c r="K1305" s="12">
        <v>25200</v>
      </c>
      <c r="L1305" s="36">
        <f t="shared" si="120"/>
        <v>1.2268116898121662</v>
      </c>
      <c r="M1305" t="str">
        <f>'References data'!H1306</f>
        <v>Nội Tỉnh</v>
      </c>
      <c r="N1305">
        <f t="shared" si="121"/>
        <v>5.0199999999999996</v>
      </c>
      <c r="O1305">
        <f t="shared" si="122"/>
        <v>-200</v>
      </c>
      <c r="P1305" t="str">
        <f>IF(AND(N1305&gt;0,N1305&lt;=0.05),'Bảng Giá'!$B$3,IF(AND(N1305&lt;=0.1,N1305&gt;0.05),'Bảng Giá'!$B$4,IF(AND('Raw Data'!N1305&gt;0.1,'Raw Data'!N1305&lt;=0.25),'Bảng Giá'!$B$5,IF(AND('Raw Data'!N1305&gt;0.25,'Raw Data'!N1305&lt;=0.5),'Bảng Giá'!$B$6,IF(AND('Raw Data'!N1305&gt;0.5,'Raw Data'!N1305&lt;=1),'Bảng Giá'!$B$7,IF(AND('Raw Data'!N1305&gt;1,'Raw Data'!N1305&lt;=1.5),'Bảng Giá'!$B$8,IF(AND('Raw Data'!N1305&gt;1.5,'Raw Data'!N1305&lt;=2),'Bảng Giá'!$B$9,IF(AND('Raw Data'!N1305&gt;2,'Raw Data'!N1305&lt;=2.5),'Bảng Giá'!$B$10,IF(AND('Raw Data'!N1305&gt;2.5,'Raw Data'!N1305&lt;=3),'Bảng Giá'!$B$11,IF(AND('Raw Data'!N1305&gt;3,'Raw Data'!N1305&lt;=3.5),'Bảng Giá'!$B$12,IF(AND('Raw Data'!N1305&gt;3.5,'Raw Data'!N1305&lt;=4),'Bảng Giá'!$B$13,IF(AND('Raw Data'!N1305&gt;4,'Raw Data'!N1305&lt;=4.5),'Bảng Giá'!$B$14,IF(AND('Raw Data'!N1305&gt;4.5,'Raw Data'!N1305&lt;=5),'Bảng Giá'!$B$15,IF(AND('Raw Data'!N1305&gt;5,'Raw Data'!N1305&lt;=5.5),'Bảng Giá'!$B$16,IF(AND('Raw Data'!N1305&gt;5.5,'Raw Data'!N1305&lt;=6),'Bảng Giá'!$B$17,'Bảng Giá'!$B$18)))))))))))))))</f>
        <v>5&lt;x&lt;=5.5</v>
      </c>
      <c r="Q1305" s="48">
        <f t="shared" si="123"/>
        <v>-7.9365079365079361E-3</v>
      </c>
      <c r="R1305">
        <f t="shared" si="124"/>
        <v>30000</v>
      </c>
      <c r="S1305">
        <f t="shared" si="125"/>
        <v>4800</v>
      </c>
    </row>
    <row r="1306" spans="1:19" x14ac:dyDescent="0.25">
      <c r="A1306" s="12">
        <v>1305</v>
      </c>
      <c r="B1306" s="12" t="s">
        <v>293</v>
      </c>
      <c r="C1306" s="18">
        <v>71827131</v>
      </c>
      <c r="D1306" s="17">
        <v>43011.511510381948</v>
      </c>
      <c r="E1306" s="23">
        <v>43012.922337962962</v>
      </c>
      <c r="F1306" s="13" t="s">
        <v>302</v>
      </c>
      <c r="G1306" s="25">
        <v>1970</v>
      </c>
      <c r="H1306" s="12" t="s">
        <v>114</v>
      </c>
      <c r="I1306" s="12" t="s">
        <v>296</v>
      </c>
      <c r="J1306" s="37">
        <f>INDEX('Bảng Giá'!$C$3:$H$18,MATCH('Raw Data'!P1306,'Bảng Giá'!$B$3:$B$18,0),MATCH('Raw Data'!M1306,'Bảng Giá'!$C$2:$H$2,0))</f>
        <v>16000</v>
      </c>
      <c r="K1306" s="12">
        <v>16200</v>
      </c>
      <c r="L1306" s="36">
        <f t="shared" si="120"/>
        <v>1.4108275810140185</v>
      </c>
      <c r="M1306" t="str">
        <f>'References data'!H1307</f>
        <v>Nội Tỉnh</v>
      </c>
      <c r="N1306">
        <f t="shared" si="121"/>
        <v>1.97</v>
      </c>
      <c r="O1306">
        <f t="shared" si="122"/>
        <v>-200</v>
      </c>
      <c r="P1306" t="str">
        <f>IF(AND(N1306&gt;0,N1306&lt;=0.05),'Bảng Giá'!$B$3,IF(AND(N1306&lt;=0.1,N1306&gt;0.05),'Bảng Giá'!$B$4,IF(AND('Raw Data'!N1306&gt;0.1,'Raw Data'!N1306&lt;=0.25),'Bảng Giá'!$B$5,IF(AND('Raw Data'!N1306&gt;0.25,'Raw Data'!N1306&lt;=0.5),'Bảng Giá'!$B$6,IF(AND('Raw Data'!N1306&gt;0.5,'Raw Data'!N1306&lt;=1),'Bảng Giá'!$B$7,IF(AND('Raw Data'!N1306&gt;1,'Raw Data'!N1306&lt;=1.5),'Bảng Giá'!$B$8,IF(AND('Raw Data'!N1306&gt;1.5,'Raw Data'!N1306&lt;=2),'Bảng Giá'!$B$9,IF(AND('Raw Data'!N1306&gt;2,'Raw Data'!N1306&lt;=2.5),'Bảng Giá'!$B$10,IF(AND('Raw Data'!N1306&gt;2.5,'Raw Data'!N1306&lt;=3),'Bảng Giá'!$B$11,IF(AND('Raw Data'!N1306&gt;3,'Raw Data'!N1306&lt;=3.5),'Bảng Giá'!$B$12,IF(AND('Raw Data'!N1306&gt;3.5,'Raw Data'!N1306&lt;=4),'Bảng Giá'!$B$13,IF(AND('Raw Data'!N1306&gt;4,'Raw Data'!N1306&lt;=4.5),'Bảng Giá'!$B$14,IF(AND('Raw Data'!N1306&gt;4.5,'Raw Data'!N1306&lt;=5),'Bảng Giá'!$B$15,IF(AND('Raw Data'!N1306&gt;5,'Raw Data'!N1306&lt;=5.5),'Bảng Giá'!$B$16,IF(AND('Raw Data'!N1306&gt;5.5,'Raw Data'!N1306&lt;=6),'Bảng Giá'!$B$17,'Bảng Giá'!$B$18)))))))))))))))</f>
        <v>1.5&lt;x&lt;=2</v>
      </c>
      <c r="Q1306" s="48">
        <f t="shared" si="123"/>
        <v>-1.2345679012345678E-2</v>
      </c>
      <c r="R1306">
        <f t="shared" si="124"/>
        <v>19200</v>
      </c>
      <c r="S1306">
        <f t="shared" si="125"/>
        <v>3000</v>
      </c>
    </row>
    <row r="1307" spans="1:19" x14ac:dyDescent="0.25">
      <c r="A1307" s="12">
        <v>1306</v>
      </c>
      <c r="B1307" s="12" t="s">
        <v>293</v>
      </c>
      <c r="C1307" s="18">
        <v>31677136918359</v>
      </c>
      <c r="D1307" s="17">
        <v>43016.495375810184</v>
      </c>
      <c r="E1307" s="23">
        <v>43017.414582604164</v>
      </c>
      <c r="F1307" s="13" t="s">
        <v>302</v>
      </c>
      <c r="G1307" s="25">
        <v>400</v>
      </c>
      <c r="H1307" s="12" t="s">
        <v>114</v>
      </c>
      <c r="I1307" s="12" t="s">
        <v>505</v>
      </c>
      <c r="J1307" s="37">
        <f>INDEX('Bảng Giá'!$C$3:$H$18,MATCH('Raw Data'!P1307,'Bảng Giá'!$B$3:$B$18,0),MATCH('Raw Data'!M1307,'Bảng Giá'!$C$2:$H$2,0))</f>
        <v>13000</v>
      </c>
      <c r="K1307" s="12">
        <v>13100</v>
      </c>
      <c r="L1307" s="36">
        <f t="shared" si="120"/>
        <v>0.9192067939802655</v>
      </c>
      <c r="M1307" t="str">
        <f>'References data'!H1308</f>
        <v>Nội Tỉnh</v>
      </c>
      <c r="N1307">
        <f t="shared" si="121"/>
        <v>0.4</v>
      </c>
      <c r="O1307">
        <f t="shared" si="122"/>
        <v>-100</v>
      </c>
      <c r="P1307" t="str">
        <f>IF(AND(N1307&gt;0,N1307&lt;=0.05),'Bảng Giá'!$B$3,IF(AND(N1307&lt;=0.1,N1307&gt;0.05),'Bảng Giá'!$B$4,IF(AND('Raw Data'!N1307&gt;0.1,'Raw Data'!N1307&lt;=0.25),'Bảng Giá'!$B$5,IF(AND('Raw Data'!N1307&gt;0.25,'Raw Data'!N1307&lt;=0.5),'Bảng Giá'!$B$6,IF(AND('Raw Data'!N1307&gt;0.5,'Raw Data'!N1307&lt;=1),'Bảng Giá'!$B$7,IF(AND('Raw Data'!N1307&gt;1,'Raw Data'!N1307&lt;=1.5),'Bảng Giá'!$B$8,IF(AND('Raw Data'!N1307&gt;1.5,'Raw Data'!N1307&lt;=2),'Bảng Giá'!$B$9,IF(AND('Raw Data'!N1307&gt;2,'Raw Data'!N1307&lt;=2.5),'Bảng Giá'!$B$10,IF(AND('Raw Data'!N1307&gt;2.5,'Raw Data'!N1307&lt;=3),'Bảng Giá'!$B$11,IF(AND('Raw Data'!N1307&gt;3,'Raw Data'!N1307&lt;=3.5),'Bảng Giá'!$B$12,IF(AND('Raw Data'!N1307&gt;3.5,'Raw Data'!N1307&lt;=4),'Bảng Giá'!$B$13,IF(AND('Raw Data'!N1307&gt;4,'Raw Data'!N1307&lt;=4.5),'Bảng Giá'!$B$14,IF(AND('Raw Data'!N1307&gt;4.5,'Raw Data'!N1307&lt;=5),'Bảng Giá'!$B$15,IF(AND('Raw Data'!N1307&gt;5,'Raw Data'!N1307&lt;=5.5),'Bảng Giá'!$B$16,IF(AND('Raw Data'!N1307&gt;5.5,'Raw Data'!N1307&lt;=6),'Bảng Giá'!$B$17,'Bảng Giá'!$B$18)))))))))))))))</f>
        <v>0.25&lt;x&lt;=0.5</v>
      </c>
      <c r="Q1307" s="48">
        <f t="shared" si="123"/>
        <v>-7.6335877862595417E-3</v>
      </c>
      <c r="R1307">
        <f t="shared" si="124"/>
        <v>15600</v>
      </c>
      <c r="S1307">
        <f t="shared" si="125"/>
        <v>2500</v>
      </c>
    </row>
    <row r="1308" spans="1:19" x14ac:dyDescent="0.25">
      <c r="A1308" s="12">
        <v>1307</v>
      </c>
      <c r="B1308" s="12" t="s">
        <v>293</v>
      </c>
      <c r="C1308" s="18">
        <v>18781687</v>
      </c>
      <c r="D1308" s="17">
        <v>43011.487205057871</v>
      </c>
      <c r="E1308" s="23">
        <v>43016.664359571761</v>
      </c>
      <c r="F1308" s="13" t="s">
        <v>302</v>
      </c>
      <c r="G1308" s="25">
        <v>12000</v>
      </c>
      <c r="H1308" s="12" t="s">
        <v>114</v>
      </c>
      <c r="I1308" s="12" t="s">
        <v>114</v>
      </c>
      <c r="J1308" s="37">
        <f>INDEX('Bảng Giá'!$C$3:$H$18,MATCH('Raw Data'!P1308,'Bảng Giá'!$B$3:$B$18,0),MATCH('Raw Data'!M1308,'Bảng Giá'!$C$2:$H$2,0))</f>
        <v>2000</v>
      </c>
      <c r="K1308" s="12">
        <v>50900</v>
      </c>
      <c r="L1308" s="36">
        <f t="shared" si="120"/>
        <v>5.177154513890855</v>
      </c>
      <c r="M1308" t="str">
        <f>'References data'!H1309</f>
        <v>Nội Tỉnh</v>
      </c>
      <c r="N1308" s="46">
        <f t="shared" si="121"/>
        <v>12</v>
      </c>
      <c r="O1308">
        <f t="shared" si="122"/>
        <v>-48900</v>
      </c>
      <c r="P1308" t="str">
        <f>IF(AND(N1308&gt;0,N1308&lt;=0.05),'Bảng Giá'!$B$3,IF(AND(N1308&lt;=0.1,N1308&gt;0.05),'Bảng Giá'!$B$4,IF(AND('Raw Data'!N1308&gt;0.1,'Raw Data'!N1308&lt;=0.25),'Bảng Giá'!$B$5,IF(AND('Raw Data'!N1308&gt;0.25,'Raw Data'!N1308&lt;=0.5),'Bảng Giá'!$B$6,IF(AND('Raw Data'!N1308&gt;0.5,'Raw Data'!N1308&lt;=1),'Bảng Giá'!$B$7,IF(AND('Raw Data'!N1308&gt;1,'Raw Data'!N1308&lt;=1.5),'Bảng Giá'!$B$8,IF(AND('Raw Data'!N1308&gt;1.5,'Raw Data'!N1308&lt;=2),'Bảng Giá'!$B$9,IF(AND('Raw Data'!N1308&gt;2,'Raw Data'!N1308&lt;=2.5),'Bảng Giá'!$B$10,IF(AND('Raw Data'!N1308&gt;2.5,'Raw Data'!N1308&lt;=3),'Bảng Giá'!$B$11,IF(AND('Raw Data'!N1308&gt;3,'Raw Data'!N1308&lt;=3.5),'Bảng Giá'!$B$12,IF(AND('Raw Data'!N1308&gt;3.5,'Raw Data'!N1308&lt;=4),'Bảng Giá'!$B$13,IF(AND('Raw Data'!N1308&gt;4,'Raw Data'!N1308&lt;=4.5),'Bảng Giá'!$B$14,IF(AND('Raw Data'!N1308&gt;4.5,'Raw Data'!N1308&lt;=5),'Bảng Giá'!$B$15,IF(AND('Raw Data'!N1308&gt;5,'Raw Data'!N1308&lt;=5.5),'Bảng Giá'!$B$16,IF(AND('Raw Data'!N1308&gt;5.5,'Raw Data'!N1308&lt;=6),'Bảng Giá'!$B$17,'Bảng Giá'!$B$18)))))))))))))))</f>
        <v>Next 0.5</v>
      </c>
      <c r="Q1308" s="48">
        <f t="shared" si="123"/>
        <v>-0.96070726915520632</v>
      </c>
      <c r="R1308">
        <f t="shared" si="124"/>
        <v>2400</v>
      </c>
      <c r="S1308">
        <f t="shared" si="125"/>
        <v>-48500</v>
      </c>
    </row>
    <row r="1309" spans="1:19" x14ac:dyDescent="0.25">
      <c r="A1309" s="12">
        <v>1308</v>
      </c>
      <c r="B1309" s="12" t="s">
        <v>293</v>
      </c>
      <c r="C1309" s="18">
        <v>78941595</v>
      </c>
      <c r="D1309" s="17">
        <v>43011.487211840278</v>
      </c>
      <c r="E1309" s="23">
        <v>43012.759652777779</v>
      </c>
      <c r="F1309" s="13" t="s">
        <v>302</v>
      </c>
      <c r="G1309" s="25">
        <v>200</v>
      </c>
      <c r="H1309" s="12" t="s">
        <v>114</v>
      </c>
      <c r="I1309" s="12" t="s">
        <v>116</v>
      </c>
      <c r="J1309" s="37">
        <f>INDEX('Bảng Giá'!$C$3:$H$18,MATCH('Raw Data'!P1309,'Bảng Giá'!$B$3:$B$18,0),MATCH('Raw Data'!M1309,'Bảng Giá'!$C$2:$H$2,0))</f>
        <v>13000</v>
      </c>
      <c r="K1309" s="12">
        <v>13100</v>
      </c>
      <c r="L1309" s="36">
        <f t="shared" si="120"/>
        <v>1.2724409375005052</v>
      </c>
      <c r="M1309" t="str">
        <f>'References data'!H1310</f>
        <v>Nội Tỉnh</v>
      </c>
      <c r="N1309">
        <f t="shared" si="121"/>
        <v>0.2</v>
      </c>
      <c r="O1309">
        <f t="shared" si="122"/>
        <v>-100</v>
      </c>
      <c r="P1309" t="str">
        <f>IF(AND(N1309&gt;0,N1309&lt;=0.05),'Bảng Giá'!$B$3,IF(AND(N1309&lt;=0.1,N1309&gt;0.05),'Bảng Giá'!$B$4,IF(AND('Raw Data'!N1309&gt;0.1,'Raw Data'!N1309&lt;=0.25),'Bảng Giá'!$B$5,IF(AND('Raw Data'!N1309&gt;0.25,'Raw Data'!N1309&lt;=0.5),'Bảng Giá'!$B$6,IF(AND('Raw Data'!N1309&gt;0.5,'Raw Data'!N1309&lt;=1),'Bảng Giá'!$B$7,IF(AND('Raw Data'!N1309&gt;1,'Raw Data'!N1309&lt;=1.5),'Bảng Giá'!$B$8,IF(AND('Raw Data'!N1309&gt;1.5,'Raw Data'!N1309&lt;=2),'Bảng Giá'!$B$9,IF(AND('Raw Data'!N1309&gt;2,'Raw Data'!N1309&lt;=2.5),'Bảng Giá'!$B$10,IF(AND('Raw Data'!N1309&gt;2.5,'Raw Data'!N1309&lt;=3),'Bảng Giá'!$B$11,IF(AND('Raw Data'!N1309&gt;3,'Raw Data'!N1309&lt;=3.5),'Bảng Giá'!$B$12,IF(AND('Raw Data'!N1309&gt;3.5,'Raw Data'!N1309&lt;=4),'Bảng Giá'!$B$13,IF(AND('Raw Data'!N1309&gt;4,'Raw Data'!N1309&lt;=4.5),'Bảng Giá'!$B$14,IF(AND('Raw Data'!N1309&gt;4.5,'Raw Data'!N1309&lt;=5),'Bảng Giá'!$B$15,IF(AND('Raw Data'!N1309&gt;5,'Raw Data'!N1309&lt;=5.5),'Bảng Giá'!$B$16,IF(AND('Raw Data'!N1309&gt;5.5,'Raw Data'!N1309&lt;=6),'Bảng Giá'!$B$17,'Bảng Giá'!$B$18)))))))))))))))</f>
        <v>0.1&lt;x&lt;=0.25</v>
      </c>
      <c r="Q1309" s="48">
        <f t="shared" si="123"/>
        <v>-7.6335877862595417E-3</v>
      </c>
      <c r="R1309">
        <f t="shared" si="124"/>
        <v>15600</v>
      </c>
      <c r="S1309">
        <f t="shared" si="125"/>
        <v>2500</v>
      </c>
    </row>
    <row r="1310" spans="1:19" x14ac:dyDescent="0.25">
      <c r="A1310" s="12">
        <v>1309</v>
      </c>
      <c r="B1310" s="12" t="s">
        <v>293</v>
      </c>
      <c r="C1310" s="18">
        <v>35431923</v>
      </c>
      <c r="D1310" s="17">
        <v>43011.487250729166</v>
      </c>
      <c r="E1310" s="23">
        <v>43012.657951388886</v>
      </c>
      <c r="F1310" s="13" t="s">
        <v>302</v>
      </c>
      <c r="G1310" s="25">
        <v>600</v>
      </c>
      <c r="H1310" s="12" t="s">
        <v>114</v>
      </c>
      <c r="I1310" s="12" t="s">
        <v>75</v>
      </c>
      <c r="J1310" s="37">
        <f>INDEX('Bảng Giá'!$C$3:$H$18,MATCH('Raw Data'!P1310,'Bảng Giá'!$B$3:$B$18,0),MATCH('Raw Data'!M1310,'Bảng Giá'!$C$2:$H$2,0))</f>
        <v>14000</v>
      </c>
      <c r="K1310" s="12">
        <v>14100</v>
      </c>
      <c r="L1310" s="36">
        <f t="shared" si="120"/>
        <v>1.170700659720751</v>
      </c>
      <c r="M1310" t="str">
        <f>'References data'!H1311</f>
        <v>Nội Tỉnh</v>
      </c>
      <c r="N1310">
        <f t="shared" si="121"/>
        <v>0.6</v>
      </c>
      <c r="O1310">
        <f t="shared" si="122"/>
        <v>-100</v>
      </c>
      <c r="P1310" t="str">
        <f>IF(AND(N1310&gt;0,N1310&lt;=0.05),'Bảng Giá'!$B$3,IF(AND(N1310&lt;=0.1,N1310&gt;0.05),'Bảng Giá'!$B$4,IF(AND('Raw Data'!N1310&gt;0.1,'Raw Data'!N1310&lt;=0.25),'Bảng Giá'!$B$5,IF(AND('Raw Data'!N1310&gt;0.25,'Raw Data'!N1310&lt;=0.5),'Bảng Giá'!$B$6,IF(AND('Raw Data'!N1310&gt;0.5,'Raw Data'!N1310&lt;=1),'Bảng Giá'!$B$7,IF(AND('Raw Data'!N1310&gt;1,'Raw Data'!N1310&lt;=1.5),'Bảng Giá'!$B$8,IF(AND('Raw Data'!N1310&gt;1.5,'Raw Data'!N1310&lt;=2),'Bảng Giá'!$B$9,IF(AND('Raw Data'!N1310&gt;2,'Raw Data'!N1310&lt;=2.5),'Bảng Giá'!$B$10,IF(AND('Raw Data'!N1310&gt;2.5,'Raw Data'!N1310&lt;=3),'Bảng Giá'!$B$11,IF(AND('Raw Data'!N1310&gt;3,'Raw Data'!N1310&lt;=3.5),'Bảng Giá'!$B$12,IF(AND('Raw Data'!N1310&gt;3.5,'Raw Data'!N1310&lt;=4),'Bảng Giá'!$B$13,IF(AND('Raw Data'!N1310&gt;4,'Raw Data'!N1310&lt;=4.5),'Bảng Giá'!$B$14,IF(AND('Raw Data'!N1310&gt;4.5,'Raw Data'!N1310&lt;=5),'Bảng Giá'!$B$15,IF(AND('Raw Data'!N1310&gt;5,'Raw Data'!N1310&lt;=5.5),'Bảng Giá'!$B$16,IF(AND('Raw Data'!N1310&gt;5.5,'Raw Data'!N1310&lt;=6),'Bảng Giá'!$B$17,'Bảng Giá'!$B$18)))))))))))))))</f>
        <v>0.5&lt;x&lt;=1</v>
      </c>
      <c r="Q1310" s="48">
        <f t="shared" si="123"/>
        <v>-7.0921985815602835E-3</v>
      </c>
      <c r="R1310">
        <f t="shared" si="124"/>
        <v>16800</v>
      </c>
      <c r="S1310">
        <f t="shared" si="125"/>
        <v>2700</v>
      </c>
    </row>
    <row r="1311" spans="1:19" x14ac:dyDescent="0.25">
      <c r="A1311" s="12">
        <v>1310</v>
      </c>
      <c r="B1311" s="12" t="s">
        <v>293</v>
      </c>
      <c r="C1311" s="18">
        <v>65429365</v>
      </c>
      <c r="D1311" s="17">
        <v>43010.72654502315</v>
      </c>
      <c r="E1311" s="23">
        <v>43011.495623958333</v>
      </c>
      <c r="F1311" s="13" t="s">
        <v>302</v>
      </c>
      <c r="G1311" s="25">
        <v>900</v>
      </c>
      <c r="H1311" s="12" t="s">
        <v>114</v>
      </c>
      <c r="I1311" s="12" t="s">
        <v>75</v>
      </c>
      <c r="J1311" s="37">
        <f>INDEX('Bảng Giá'!$C$3:$H$18,MATCH('Raw Data'!P1311,'Bảng Giá'!$B$3:$B$18,0),MATCH('Raw Data'!M1311,'Bảng Giá'!$C$2:$H$2,0))</f>
        <v>14000</v>
      </c>
      <c r="K1311" s="12">
        <v>14100</v>
      </c>
      <c r="L1311" s="36">
        <f t="shared" si="120"/>
        <v>0.7690789351836429</v>
      </c>
      <c r="M1311" t="str">
        <f>'References data'!H1312</f>
        <v>Nội Tỉnh</v>
      </c>
      <c r="N1311">
        <f t="shared" si="121"/>
        <v>0.9</v>
      </c>
      <c r="O1311">
        <f t="shared" si="122"/>
        <v>-100</v>
      </c>
      <c r="P1311" t="str">
        <f>IF(AND(N1311&gt;0,N1311&lt;=0.05),'Bảng Giá'!$B$3,IF(AND(N1311&lt;=0.1,N1311&gt;0.05),'Bảng Giá'!$B$4,IF(AND('Raw Data'!N1311&gt;0.1,'Raw Data'!N1311&lt;=0.25),'Bảng Giá'!$B$5,IF(AND('Raw Data'!N1311&gt;0.25,'Raw Data'!N1311&lt;=0.5),'Bảng Giá'!$B$6,IF(AND('Raw Data'!N1311&gt;0.5,'Raw Data'!N1311&lt;=1),'Bảng Giá'!$B$7,IF(AND('Raw Data'!N1311&gt;1,'Raw Data'!N1311&lt;=1.5),'Bảng Giá'!$B$8,IF(AND('Raw Data'!N1311&gt;1.5,'Raw Data'!N1311&lt;=2),'Bảng Giá'!$B$9,IF(AND('Raw Data'!N1311&gt;2,'Raw Data'!N1311&lt;=2.5),'Bảng Giá'!$B$10,IF(AND('Raw Data'!N1311&gt;2.5,'Raw Data'!N1311&lt;=3),'Bảng Giá'!$B$11,IF(AND('Raw Data'!N1311&gt;3,'Raw Data'!N1311&lt;=3.5),'Bảng Giá'!$B$12,IF(AND('Raw Data'!N1311&gt;3.5,'Raw Data'!N1311&lt;=4),'Bảng Giá'!$B$13,IF(AND('Raw Data'!N1311&gt;4,'Raw Data'!N1311&lt;=4.5),'Bảng Giá'!$B$14,IF(AND('Raw Data'!N1311&gt;4.5,'Raw Data'!N1311&lt;=5),'Bảng Giá'!$B$15,IF(AND('Raw Data'!N1311&gt;5,'Raw Data'!N1311&lt;=5.5),'Bảng Giá'!$B$16,IF(AND('Raw Data'!N1311&gt;5.5,'Raw Data'!N1311&lt;=6),'Bảng Giá'!$B$17,'Bảng Giá'!$B$18)))))))))))))))</f>
        <v>0.5&lt;x&lt;=1</v>
      </c>
      <c r="Q1311" s="48">
        <f t="shared" si="123"/>
        <v>-7.0921985815602835E-3</v>
      </c>
      <c r="R1311">
        <f t="shared" si="124"/>
        <v>16800</v>
      </c>
      <c r="S1311">
        <f t="shared" si="125"/>
        <v>2700</v>
      </c>
    </row>
    <row r="1312" spans="1:19" x14ac:dyDescent="0.25">
      <c r="A1312" s="12">
        <v>1311</v>
      </c>
      <c r="B1312" s="12" t="s">
        <v>293</v>
      </c>
      <c r="C1312" s="18">
        <v>31677136916500</v>
      </c>
      <c r="D1312" s="17">
        <v>43015.73031712963</v>
      </c>
      <c r="E1312" s="23">
        <v>43017.665028124997</v>
      </c>
      <c r="F1312" s="13" t="s">
        <v>302</v>
      </c>
      <c r="G1312" s="25">
        <v>300</v>
      </c>
      <c r="H1312" s="12" t="s">
        <v>114</v>
      </c>
      <c r="I1312" s="12" t="s">
        <v>504</v>
      </c>
      <c r="J1312" s="37">
        <f>INDEX('Bảng Giá'!$C$3:$H$18,MATCH('Raw Data'!P1312,'Bảng Giá'!$B$3:$B$18,0),MATCH('Raw Data'!M1312,'Bảng Giá'!$C$2:$H$2,0))</f>
        <v>13000</v>
      </c>
      <c r="K1312" s="12">
        <v>13100</v>
      </c>
      <c r="L1312" s="36">
        <f t="shared" si="120"/>
        <v>1.9347109953669133</v>
      </c>
      <c r="M1312" t="str">
        <f>'References data'!H1313</f>
        <v>Nội Tỉnh</v>
      </c>
      <c r="N1312">
        <f t="shared" si="121"/>
        <v>0.3</v>
      </c>
      <c r="O1312">
        <f t="shared" si="122"/>
        <v>-100</v>
      </c>
      <c r="P1312" t="str">
        <f>IF(AND(N1312&gt;0,N1312&lt;=0.05),'Bảng Giá'!$B$3,IF(AND(N1312&lt;=0.1,N1312&gt;0.05),'Bảng Giá'!$B$4,IF(AND('Raw Data'!N1312&gt;0.1,'Raw Data'!N1312&lt;=0.25),'Bảng Giá'!$B$5,IF(AND('Raw Data'!N1312&gt;0.25,'Raw Data'!N1312&lt;=0.5),'Bảng Giá'!$B$6,IF(AND('Raw Data'!N1312&gt;0.5,'Raw Data'!N1312&lt;=1),'Bảng Giá'!$B$7,IF(AND('Raw Data'!N1312&gt;1,'Raw Data'!N1312&lt;=1.5),'Bảng Giá'!$B$8,IF(AND('Raw Data'!N1312&gt;1.5,'Raw Data'!N1312&lt;=2),'Bảng Giá'!$B$9,IF(AND('Raw Data'!N1312&gt;2,'Raw Data'!N1312&lt;=2.5),'Bảng Giá'!$B$10,IF(AND('Raw Data'!N1312&gt;2.5,'Raw Data'!N1312&lt;=3),'Bảng Giá'!$B$11,IF(AND('Raw Data'!N1312&gt;3,'Raw Data'!N1312&lt;=3.5),'Bảng Giá'!$B$12,IF(AND('Raw Data'!N1312&gt;3.5,'Raw Data'!N1312&lt;=4),'Bảng Giá'!$B$13,IF(AND('Raw Data'!N1312&gt;4,'Raw Data'!N1312&lt;=4.5),'Bảng Giá'!$B$14,IF(AND('Raw Data'!N1312&gt;4.5,'Raw Data'!N1312&lt;=5),'Bảng Giá'!$B$15,IF(AND('Raw Data'!N1312&gt;5,'Raw Data'!N1312&lt;=5.5),'Bảng Giá'!$B$16,IF(AND('Raw Data'!N1312&gt;5.5,'Raw Data'!N1312&lt;=6),'Bảng Giá'!$B$17,'Bảng Giá'!$B$18)))))))))))))))</f>
        <v>0.25&lt;x&lt;=0.5</v>
      </c>
      <c r="Q1312" s="48">
        <f t="shared" si="123"/>
        <v>-7.6335877862595417E-3</v>
      </c>
      <c r="R1312">
        <f t="shared" si="124"/>
        <v>15600</v>
      </c>
      <c r="S1312">
        <f t="shared" si="125"/>
        <v>2500</v>
      </c>
    </row>
    <row r="1313" spans="1:19" x14ac:dyDescent="0.25">
      <c r="A1313" s="12">
        <v>1312</v>
      </c>
      <c r="B1313" s="12" t="s">
        <v>293</v>
      </c>
      <c r="C1313" s="18">
        <v>66583486</v>
      </c>
      <c r="D1313" s="17">
        <v>43011.665575266205</v>
      </c>
      <c r="E1313" s="23">
        <v>43015.713471759256</v>
      </c>
      <c r="F1313" s="13" t="s">
        <v>302</v>
      </c>
      <c r="G1313" s="25">
        <v>9600</v>
      </c>
      <c r="H1313" s="12" t="s">
        <v>114</v>
      </c>
      <c r="I1313" s="12" t="s">
        <v>116</v>
      </c>
      <c r="J1313" s="37">
        <f>INDEX('Bảng Giá'!$C$3:$H$18,MATCH('Raw Data'!P1313,'Bảng Giá'!$B$3:$B$18,0),MATCH('Raw Data'!M1313,'Bảng Giá'!$C$2:$H$2,0))</f>
        <v>2000</v>
      </c>
      <c r="K1313" s="12">
        <v>41200</v>
      </c>
      <c r="L1313" s="36">
        <f t="shared" si="120"/>
        <v>4.0478964930516668</v>
      </c>
      <c r="M1313" t="str">
        <f>'References data'!H1314</f>
        <v>Nội Tỉnh</v>
      </c>
      <c r="N1313" s="46">
        <f t="shared" si="121"/>
        <v>9.6</v>
      </c>
      <c r="O1313">
        <f t="shared" si="122"/>
        <v>-39200</v>
      </c>
      <c r="P1313" t="str">
        <f>IF(AND(N1313&gt;0,N1313&lt;=0.05),'Bảng Giá'!$B$3,IF(AND(N1313&lt;=0.1,N1313&gt;0.05),'Bảng Giá'!$B$4,IF(AND('Raw Data'!N1313&gt;0.1,'Raw Data'!N1313&lt;=0.25),'Bảng Giá'!$B$5,IF(AND('Raw Data'!N1313&gt;0.25,'Raw Data'!N1313&lt;=0.5),'Bảng Giá'!$B$6,IF(AND('Raw Data'!N1313&gt;0.5,'Raw Data'!N1313&lt;=1),'Bảng Giá'!$B$7,IF(AND('Raw Data'!N1313&gt;1,'Raw Data'!N1313&lt;=1.5),'Bảng Giá'!$B$8,IF(AND('Raw Data'!N1313&gt;1.5,'Raw Data'!N1313&lt;=2),'Bảng Giá'!$B$9,IF(AND('Raw Data'!N1313&gt;2,'Raw Data'!N1313&lt;=2.5),'Bảng Giá'!$B$10,IF(AND('Raw Data'!N1313&gt;2.5,'Raw Data'!N1313&lt;=3),'Bảng Giá'!$B$11,IF(AND('Raw Data'!N1313&gt;3,'Raw Data'!N1313&lt;=3.5),'Bảng Giá'!$B$12,IF(AND('Raw Data'!N1313&gt;3.5,'Raw Data'!N1313&lt;=4),'Bảng Giá'!$B$13,IF(AND('Raw Data'!N1313&gt;4,'Raw Data'!N1313&lt;=4.5),'Bảng Giá'!$B$14,IF(AND('Raw Data'!N1313&gt;4.5,'Raw Data'!N1313&lt;=5),'Bảng Giá'!$B$15,IF(AND('Raw Data'!N1313&gt;5,'Raw Data'!N1313&lt;=5.5),'Bảng Giá'!$B$16,IF(AND('Raw Data'!N1313&gt;5.5,'Raw Data'!N1313&lt;=6),'Bảng Giá'!$B$17,'Bảng Giá'!$B$18)))))))))))))))</f>
        <v>Next 0.5</v>
      </c>
      <c r="Q1313" s="48">
        <f t="shared" si="123"/>
        <v>-0.95145631067961167</v>
      </c>
      <c r="R1313">
        <f t="shared" si="124"/>
        <v>2400</v>
      </c>
      <c r="S1313">
        <f t="shared" si="125"/>
        <v>-38800</v>
      </c>
    </row>
    <row r="1314" spans="1:19" x14ac:dyDescent="0.25">
      <c r="A1314" s="12">
        <v>1313</v>
      </c>
      <c r="B1314" s="12" t="s">
        <v>293</v>
      </c>
      <c r="C1314" s="18">
        <v>82104214</v>
      </c>
      <c r="D1314" s="17">
        <v>43011.561933333331</v>
      </c>
      <c r="E1314" s="23">
        <v>43012.52133920139</v>
      </c>
      <c r="F1314" s="13" t="s">
        <v>302</v>
      </c>
      <c r="G1314" s="25">
        <v>580</v>
      </c>
      <c r="H1314" s="12" t="s">
        <v>114</v>
      </c>
      <c r="I1314" s="12" t="s">
        <v>116</v>
      </c>
      <c r="J1314" s="37">
        <f>INDEX('Bảng Giá'!$C$3:$H$18,MATCH('Raw Data'!P1314,'Bảng Giá'!$B$3:$B$18,0),MATCH('Raw Data'!M1314,'Bảng Giá'!$C$2:$H$2,0))</f>
        <v>14000</v>
      </c>
      <c r="K1314" s="12">
        <v>14100</v>
      </c>
      <c r="L1314" s="36">
        <f t="shared" si="120"/>
        <v>0.95940586805954808</v>
      </c>
      <c r="M1314" t="str">
        <f>'References data'!H1315</f>
        <v>Nội Tỉnh</v>
      </c>
      <c r="N1314">
        <f t="shared" si="121"/>
        <v>0.57999999999999996</v>
      </c>
      <c r="O1314">
        <f t="shared" si="122"/>
        <v>-100</v>
      </c>
      <c r="P1314" t="str">
        <f>IF(AND(N1314&gt;0,N1314&lt;=0.05),'Bảng Giá'!$B$3,IF(AND(N1314&lt;=0.1,N1314&gt;0.05),'Bảng Giá'!$B$4,IF(AND('Raw Data'!N1314&gt;0.1,'Raw Data'!N1314&lt;=0.25),'Bảng Giá'!$B$5,IF(AND('Raw Data'!N1314&gt;0.25,'Raw Data'!N1314&lt;=0.5),'Bảng Giá'!$B$6,IF(AND('Raw Data'!N1314&gt;0.5,'Raw Data'!N1314&lt;=1),'Bảng Giá'!$B$7,IF(AND('Raw Data'!N1314&gt;1,'Raw Data'!N1314&lt;=1.5),'Bảng Giá'!$B$8,IF(AND('Raw Data'!N1314&gt;1.5,'Raw Data'!N1314&lt;=2),'Bảng Giá'!$B$9,IF(AND('Raw Data'!N1314&gt;2,'Raw Data'!N1314&lt;=2.5),'Bảng Giá'!$B$10,IF(AND('Raw Data'!N1314&gt;2.5,'Raw Data'!N1314&lt;=3),'Bảng Giá'!$B$11,IF(AND('Raw Data'!N1314&gt;3,'Raw Data'!N1314&lt;=3.5),'Bảng Giá'!$B$12,IF(AND('Raw Data'!N1314&gt;3.5,'Raw Data'!N1314&lt;=4),'Bảng Giá'!$B$13,IF(AND('Raw Data'!N1314&gt;4,'Raw Data'!N1314&lt;=4.5),'Bảng Giá'!$B$14,IF(AND('Raw Data'!N1314&gt;4.5,'Raw Data'!N1314&lt;=5),'Bảng Giá'!$B$15,IF(AND('Raw Data'!N1314&gt;5,'Raw Data'!N1314&lt;=5.5),'Bảng Giá'!$B$16,IF(AND('Raw Data'!N1314&gt;5.5,'Raw Data'!N1314&lt;=6),'Bảng Giá'!$B$17,'Bảng Giá'!$B$18)))))))))))))))</f>
        <v>0.5&lt;x&lt;=1</v>
      </c>
      <c r="Q1314" s="48">
        <f t="shared" si="123"/>
        <v>-7.0921985815602835E-3</v>
      </c>
      <c r="R1314">
        <f t="shared" si="124"/>
        <v>16800</v>
      </c>
      <c r="S1314">
        <f t="shared" si="125"/>
        <v>2700</v>
      </c>
    </row>
    <row r="1315" spans="1:19" x14ac:dyDescent="0.25">
      <c r="A1315" s="12">
        <v>1314</v>
      </c>
      <c r="B1315" s="12" t="s">
        <v>293</v>
      </c>
      <c r="C1315" s="18">
        <v>13860714</v>
      </c>
      <c r="D1315" s="17">
        <v>43011.531582326388</v>
      </c>
      <c r="E1315" s="23">
        <v>43014.633576817127</v>
      </c>
      <c r="F1315" s="13" t="s">
        <v>302</v>
      </c>
      <c r="G1315" s="25">
        <v>4950</v>
      </c>
      <c r="H1315" s="12" t="s">
        <v>114</v>
      </c>
      <c r="I1315" s="12" t="s">
        <v>75</v>
      </c>
      <c r="J1315" s="37">
        <f>INDEX('Bảng Giá'!$C$3:$H$18,MATCH('Raw Data'!P1315,'Bảng Giá'!$B$3:$B$18,0),MATCH('Raw Data'!M1315,'Bảng Giá'!$C$2:$H$2,0))</f>
        <v>23500</v>
      </c>
      <c r="K1315" s="12">
        <v>23700</v>
      </c>
      <c r="L1315" s="36">
        <f t="shared" si="120"/>
        <v>3.1019944907384343</v>
      </c>
      <c r="M1315" t="str">
        <f>'References data'!H1316</f>
        <v>Nội Tỉnh</v>
      </c>
      <c r="N1315">
        <f t="shared" si="121"/>
        <v>4.95</v>
      </c>
      <c r="O1315">
        <f t="shared" si="122"/>
        <v>-200</v>
      </c>
      <c r="P1315" t="str">
        <f>IF(AND(N1315&gt;0,N1315&lt;=0.05),'Bảng Giá'!$B$3,IF(AND(N1315&lt;=0.1,N1315&gt;0.05),'Bảng Giá'!$B$4,IF(AND('Raw Data'!N1315&gt;0.1,'Raw Data'!N1315&lt;=0.25),'Bảng Giá'!$B$5,IF(AND('Raw Data'!N1315&gt;0.25,'Raw Data'!N1315&lt;=0.5),'Bảng Giá'!$B$6,IF(AND('Raw Data'!N1315&gt;0.5,'Raw Data'!N1315&lt;=1),'Bảng Giá'!$B$7,IF(AND('Raw Data'!N1315&gt;1,'Raw Data'!N1315&lt;=1.5),'Bảng Giá'!$B$8,IF(AND('Raw Data'!N1315&gt;1.5,'Raw Data'!N1315&lt;=2),'Bảng Giá'!$B$9,IF(AND('Raw Data'!N1315&gt;2,'Raw Data'!N1315&lt;=2.5),'Bảng Giá'!$B$10,IF(AND('Raw Data'!N1315&gt;2.5,'Raw Data'!N1315&lt;=3),'Bảng Giá'!$B$11,IF(AND('Raw Data'!N1315&gt;3,'Raw Data'!N1315&lt;=3.5),'Bảng Giá'!$B$12,IF(AND('Raw Data'!N1315&gt;3.5,'Raw Data'!N1315&lt;=4),'Bảng Giá'!$B$13,IF(AND('Raw Data'!N1315&gt;4,'Raw Data'!N1315&lt;=4.5),'Bảng Giá'!$B$14,IF(AND('Raw Data'!N1315&gt;4.5,'Raw Data'!N1315&lt;=5),'Bảng Giá'!$B$15,IF(AND('Raw Data'!N1315&gt;5,'Raw Data'!N1315&lt;=5.5),'Bảng Giá'!$B$16,IF(AND('Raw Data'!N1315&gt;5.5,'Raw Data'!N1315&lt;=6),'Bảng Giá'!$B$17,'Bảng Giá'!$B$18)))))))))))))))</f>
        <v>4.5&lt;x&lt;=5</v>
      </c>
      <c r="Q1315" s="48">
        <f t="shared" si="123"/>
        <v>-8.4388185654008432E-3</v>
      </c>
      <c r="R1315">
        <f t="shared" si="124"/>
        <v>28200</v>
      </c>
      <c r="S1315">
        <f t="shared" si="125"/>
        <v>4500</v>
      </c>
    </row>
    <row r="1316" spans="1:19" x14ac:dyDescent="0.25">
      <c r="A1316" s="12">
        <v>1315</v>
      </c>
      <c r="B1316" s="12" t="s">
        <v>293</v>
      </c>
      <c r="C1316" s="18">
        <v>26520797</v>
      </c>
      <c r="D1316" s="17">
        <v>43011.555609224539</v>
      </c>
      <c r="E1316" s="23">
        <v>43012.853613854168</v>
      </c>
      <c r="F1316" s="13" t="s">
        <v>302</v>
      </c>
      <c r="G1316" s="25">
        <v>200</v>
      </c>
      <c r="H1316" s="12" t="s">
        <v>114</v>
      </c>
      <c r="I1316" s="12" t="s">
        <v>123</v>
      </c>
      <c r="J1316" s="37">
        <f>INDEX('Bảng Giá'!$C$3:$H$18,MATCH('Raw Data'!P1316,'Bảng Giá'!$B$3:$B$18,0),MATCH('Raw Data'!M1316,'Bảng Giá'!$C$2:$H$2,0))</f>
        <v>13000</v>
      </c>
      <c r="K1316" s="12">
        <v>13100</v>
      </c>
      <c r="L1316" s="36">
        <f t="shared" si="120"/>
        <v>1.2980046296288492</v>
      </c>
      <c r="M1316" t="str">
        <f>'References data'!H1317</f>
        <v>Nội Tỉnh</v>
      </c>
      <c r="N1316">
        <f t="shared" si="121"/>
        <v>0.2</v>
      </c>
      <c r="O1316">
        <f t="shared" si="122"/>
        <v>-100</v>
      </c>
      <c r="P1316" t="str">
        <f>IF(AND(N1316&gt;0,N1316&lt;=0.05),'Bảng Giá'!$B$3,IF(AND(N1316&lt;=0.1,N1316&gt;0.05),'Bảng Giá'!$B$4,IF(AND('Raw Data'!N1316&gt;0.1,'Raw Data'!N1316&lt;=0.25),'Bảng Giá'!$B$5,IF(AND('Raw Data'!N1316&gt;0.25,'Raw Data'!N1316&lt;=0.5),'Bảng Giá'!$B$6,IF(AND('Raw Data'!N1316&gt;0.5,'Raw Data'!N1316&lt;=1),'Bảng Giá'!$B$7,IF(AND('Raw Data'!N1316&gt;1,'Raw Data'!N1316&lt;=1.5),'Bảng Giá'!$B$8,IF(AND('Raw Data'!N1316&gt;1.5,'Raw Data'!N1316&lt;=2),'Bảng Giá'!$B$9,IF(AND('Raw Data'!N1316&gt;2,'Raw Data'!N1316&lt;=2.5),'Bảng Giá'!$B$10,IF(AND('Raw Data'!N1316&gt;2.5,'Raw Data'!N1316&lt;=3),'Bảng Giá'!$B$11,IF(AND('Raw Data'!N1316&gt;3,'Raw Data'!N1316&lt;=3.5),'Bảng Giá'!$B$12,IF(AND('Raw Data'!N1316&gt;3.5,'Raw Data'!N1316&lt;=4),'Bảng Giá'!$B$13,IF(AND('Raw Data'!N1316&gt;4,'Raw Data'!N1316&lt;=4.5),'Bảng Giá'!$B$14,IF(AND('Raw Data'!N1316&gt;4.5,'Raw Data'!N1316&lt;=5),'Bảng Giá'!$B$15,IF(AND('Raw Data'!N1316&gt;5,'Raw Data'!N1316&lt;=5.5),'Bảng Giá'!$B$16,IF(AND('Raw Data'!N1316&gt;5.5,'Raw Data'!N1316&lt;=6),'Bảng Giá'!$B$17,'Bảng Giá'!$B$18)))))))))))))))</f>
        <v>0.1&lt;x&lt;=0.25</v>
      </c>
      <c r="Q1316" s="48">
        <f t="shared" si="123"/>
        <v>-7.6335877862595417E-3</v>
      </c>
      <c r="R1316">
        <f t="shared" si="124"/>
        <v>15600</v>
      </c>
      <c r="S1316">
        <f t="shared" si="125"/>
        <v>2500</v>
      </c>
    </row>
    <row r="1317" spans="1:19" x14ac:dyDescent="0.25">
      <c r="A1317" s="12">
        <v>1316</v>
      </c>
      <c r="B1317" s="12" t="s">
        <v>293</v>
      </c>
      <c r="C1317" s="18">
        <v>26530666</v>
      </c>
      <c r="D1317" s="17">
        <v>43011.506490428241</v>
      </c>
      <c r="E1317" s="23">
        <v>43012.693536377315</v>
      </c>
      <c r="F1317" s="13" t="s">
        <v>302</v>
      </c>
      <c r="G1317" s="25">
        <v>3245</v>
      </c>
      <c r="H1317" s="12" t="s">
        <v>114</v>
      </c>
      <c r="I1317" s="12" t="s">
        <v>114</v>
      </c>
      <c r="J1317" s="37">
        <f>INDEX('Bảng Giá'!$C$3:$H$18,MATCH('Raw Data'!P1317,'Bảng Giá'!$B$3:$B$18,0),MATCH('Raw Data'!M1317,'Bảng Giá'!$C$2:$H$2,0))</f>
        <v>19000</v>
      </c>
      <c r="K1317" s="12">
        <v>19200</v>
      </c>
      <c r="L1317" s="36">
        <f t="shared" si="120"/>
        <v>1.1870459490746725</v>
      </c>
      <c r="M1317" t="str">
        <f>'References data'!H1318</f>
        <v>Nội Tỉnh</v>
      </c>
      <c r="N1317">
        <f t="shared" si="121"/>
        <v>3.2450000000000001</v>
      </c>
      <c r="O1317">
        <f t="shared" si="122"/>
        <v>-200</v>
      </c>
      <c r="P1317" t="str">
        <f>IF(AND(N1317&gt;0,N1317&lt;=0.05),'Bảng Giá'!$B$3,IF(AND(N1317&lt;=0.1,N1317&gt;0.05),'Bảng Giá'!$B$4,IF(AND('Raw Data'!N1317&gt;0.1,'Raw Data'!N1317&lt;=0.25),'Bảng Giá'!$B$5,IF(AND('Raw Data'!N1317&gt;0.25,'Raw Data'!N1317&lt;=0.5),'Bảng Giá'!$B$6,IF(AND('Raw Data'!N1317&gt;0.5,'Raw Data'!N1317&lt;=1),'Bảng Giá'!$B$7,IF(AND('Raw Data'!N1317&gt;1,'Raw Data'!N1317&lt;=1.5),'Bảng Giá'!$B$8,IF(AND('Raw Data'!N1317&gt;1.5,'Raw Data'!N1317&lt;=2),'Bảng Giá'!$B$9,IF(AND('Raw Data'!N1317&gt;2,'Raw Data'!N1317&lt;=2.5),'Bảng Giá'!$B$10,IF(AND('Raw Data'!N1317&gt;2.5,'Raw Data'!N1317&lt;=3),'Bảng Giá'!$B$11,IF(AND('Raw Data'!N1317&gt;3,'Raw Data'!N1317&lt;=3.5),'Bảng Giá'!$B$12,IF(AND('Raw Data'!N1317&gt;3.5,'Raw Data'!N1317&lt;=4),'Bảng Giá'!$B$13,IF(AND('Raw Data'!N1317&gt;4,'Raw Data'!N1317&lt;=4.5),'Bảng Giá'!$B$14,IF(AND('Raw Data'!N1317&gt;4.5,'Raw Data'!N1317&lt;=5),'Bảng Giá'!$B$15,IF(AND('Raw Data'!N1317&gt;5,'Raw Data'!N1317&lt;=5.5),'Bảng Giá'!$B$16,IF(AND('Raw Data'!N1317&gt;5.5,'Raw Data'!N1317&lt;=6),'Bảng Giá'!$B$17,'Bảng Giá'!$B$18)))))))))))))))</f>
        <v>3&lt;x&lt;=3.5</v>
      </c>
      <c r="Q1317" s="48">
        <f t="shared" si="123"/>
        <v>-1.0416666666666666E-2</v>
      </c>
      <c r="R1317">
        <f t="shared" si="124"/>
        <v>22800</v>
      </c>
      <c r="S1317">
        <f t="shared" si="125"/>
        <v>3600</v>
      </c>
    </row>
    <row r="1318" spans="1:19" x14ac:dyDescent="0.25">
      <c r="A1318" s="12">
        <v>1317</v>
      </c>
      <c r="B1318" s="12" t="s">
        <v>293</v>
      </c>
      <c r="C1318" s="18">
        <v>31677136908248</v>
      </c>
      <c r="D1318" s="17">
        <v>43011.842302048608</v>
      </c>
      <c r="E1318" s="23">
        <v>43012.538801388888</v>
      </c>
      <c r="F1318" s="13" t="s">
        <v>302</v>
      </c>
      <c r="G1318" s="25">
        <v>3260</v>
      </c>
      <c r="H1318" s="12" t="s">
        <v>114</v>
      </c>
      <c r="I1318" s="12" t="s">
        <v>283</v>
      </c>
      <c r="J1318" s="37">
        <f>INDEX('Bảng Giá'!$C$3:$H$18,MATCH('Raw Data'!P1318,'Bảng Giá'!$B$3:$B$18,0),MATCH('Raw Data'!M1318,'Bảng Giá'!$C$2:$H$2,0))</f>
        <v>19000</v>
      </c>
      <c r="K1318" s="12">
        <v>19200</v>
      </c>
      <c r="L1318" s="36">
        <f t="shared" si="120"/>
        <v>0.69649934027984273</v>
      </c>
      <c r="M1318" t="str">
        <f>'References data'!H1319</f>
        <v>Nội Tỉnh</v>
      </c>
      <c r="N1318">
        <f t="shared" si="121"/>
        <v>3.26</v>
      </c>
      <c r="O1318">
        <f t="shared" si="122"/>
        <v>-200</v>
      </c>
      <c r="P1318" t="str">
        <f>IF(AND(N1318&gt;0,N1318&lt;=0.05),'Bảng Giá'!$B$3,IF(AND(N1318&lt;=0.1,N1318&gt;0.05),'Bảng Giá'!$B$4,IF(AND('Raw Data'!N1318&gt;0.1,'Raw Data'!N1318&lt;=0.25),'Bảng Giá'!$B$5,IF(AND('Raw Data'!N1318&gt;0.25,'Raw Data'!N1318&lt;=0.5),'Bảng Giá'!$B$6,IF(AND('Raw Data'!N1318&gt;0.5,'Raw Data'!N1318&lt;=1),'Bảng Giá'!$B$7,IF(AND('Raw Data'!N1318&gt;1,'Raw Data'!N1318&lt;=1.5),'Bảng Giá'!$B$8,IF(AND('Raw Data'!N1318&gt;1.5,'Raw Data'!N1318&lt;=2),'Bảng Giá'!$B$9,IF(AND('Raw Data'!N1318&gt;2,'Raw Data'!N1318&lt;=2.5),'Bảng Giá'!$B$10,IF(AND('Raw Data'!N1318&gt;2.5,'Raw Data'!N1318&lt;=3),'Bảng Giá'!$B$11,IF(AND('Raw Data'!N1318&gt;3,'Raw Data'!N1318&lt;=3.5),'Bảng Giá'!$B$12,IF(AND('Raw Data'!N1318&gt;3.5,'Raw Data'!N1318&lt;=4),'Bảng Giá'!$B$13,IF(AND('Raw Data'!N1318&gt;4,'Raw Data'!N1318&lt;=4.5),'Bảng Giá'!$B$14,IF(AND('Raw Data'!N1318&gt;4.5,'Raw Data'!N1318&lt;=5),'Bảng Giá'!$B$15,IF(AND('Raw Data'!N1318&gt;5,'Raw Data'!N1318&lt;=5.5),'Bảng Giá'!$B$16,IF(AND('Raw Data'!N1318&gt;5.5,'Raw Data'!N1318&lt;=6),'Bảng Giá'!$B$17,'Bảng Giá'!$B$18)))))))))))))))</f>
        <v>3&lt;x&lt;=3.5</v>
      </c>
      <c r="Q1318" s="48">
        <f t="shared" si="123"/>
        <v>-1.0416666666666666E-2</v>
      </c>
      <c r="R1318">
        <f t="shared" si="124"/>
        <v>22800</v>
      </c>
      <c r="S1318">
        <f t="shared" si="125"/>
        <v>3600</v>
      </c>
    </row>
    <row r="1319" spans="1:19" x14ac:dyDescent="0.25">
      <c r="A1319" s="12">
        <v>1318</v>
      </c>
      <c r="B1319" s="12" t="s">
        <v>293</v>
      </c>
      <c r="C1319" s="18">
        <v>68894689</v>
      </c>
      <c r="D1319" s="17">
        <v>43011.665799803239</v>
      </c>
      <c r="E1319" s="23">
        <v>43012.574054976852</v>
      </c>
      <c r="F1319" s="13" t="s">
        <v>302</v>
      </c>
      <c r="G1319" s="25">
        <v>1000</v>
      </c>
      <c r="H1319" s="12" t="s">
        <v>114</v>
      </c>
      <c r="I1319" s="12" t="s">
        <v>94</v>
      </c>
      <c r="J1319" s="37">
        <f>INDEX('Bảng Giá'!$C$3:$H$18,MATCH('Raw Data'!P1319,'Bảng Giá'!$B$3:$B$18,0),MATCH('Raw Data'!M1319,'Bảng Giá'!$C$2:$H$2,0))</f>
        <v>14000</v>
      </c>
      <c r="K1319" s="12">
        <v>14700</v>
      </c>
      <c r="L1319" s="36">
        <f t="shared" si="120"/>
        <v>0.90825517361372476</v>
      </c>
      <c r="M1319" t="str">
        <f>'References data'!H1320</f>
        <v>Nội Tỉnh</v>
      </c>
      <c r="N1319">
        <f t="shared" si="121"/>
        <v>1</v>
      </c>
      <c r="O1319">
        <f t="shared" si="122"/>
        <v>-700</v>
      </c>
      <c r="P1319" t="str">
        <f>IF(AND(N1319&gt;0,N1319&lt;=0.05),'Bảng Giá'!$B$3,IF(AND(N1319&lt;=0.1,N1319&gt;0.05),'Bảng Giá'!$B$4,IF(AND('Raw Data'!N1319&gt;0.1,'Raw Data'!N1319&lt;=0.25),'Bảng Giá'!$B$5,IF(AND('Raw Data'!N1319&gt;0.25,'Raw Data'!N1319&lt;=0.5),'Bảng Giá'!$B$6,IF(AND('Raw Data'!N1319&gt;0.5,'Raw Data'!N1319&lt;=1),'Bảng Giá'!$B$7,IF(AND('Raw Data'!N1319&gt;1,'Raw Data'!N1319&lt;=1.5),'Bảng Giá'!$B$8,IF(AND('Raw Data'!N1319&gt;1.5,'Raw Data'!N1319&lt;=2),'Bảng Giá'!$B$9,IF(AND('Raw Data'!N1319&gt;2,'Raw Data'!N1319&lt;=2.5),'Bảng Giá'!$B$10,IF(AND('Raw Data'!N1319&gt;2.5,'Raw Data'!N1319&lt;=3),'Bảng Giá'!$B$11,IF(AND('Raw Data'!N1319&gt;3,'Raw Data'!N1319&lt;=3.5),'Bảng Giá'!$B$12,IF(AND('Raw Data'!N1319&gt;3.5,'Raw Data'!N1319&lt;=4),'Bảng Giá'!$B$13,IF(AND('Raw Data'!N1319&gt;4,'Raw Data'!N1319&lt;=4.5),'Bảng Giá'!$B$14,IF(AND('Raw Data'!N1319&gt;4.5,'Raw Data'!N1319&lt;=5),'Bảng Giá'!$B$15,IF(AND('Raw Data'!N1319&gt;5,'Raw Data'!N1319&lt;=5.5),'Bảng Giá'!$B$16,IF(AND('Raw Data'!N1319&gt;5.5,'Raw Data'!N1319&lt;=6),'Bảng Giá'!$B$17,'Bảng Giá'!$B$18)))))))))))))))</f>
        <v>0.5&lt;x&lt;=1</v>
      </c>
      <c r="Q1319" s="48">
        <f t="shared" si="123"/>
        <v>-4.7619047619047616E-2</v>
      </c>
      <c r="R1319">
        <f t="shared" si="124"/>
        <v>16800</v>
      </c>
      <c r="S1319">
        <f t="shared" si="125"/>
        <v>2100</v>
      </c>
    </row>
    <row r="1320" spans="1:19" x14ac:dyDescent="0.25">
      <c r="A1320" s="12">
        <v>1319</v>
      </c>
      <c r="B1320" s="12" t="s">
        <v>293</v>
      </c>
      <c r="C1320" s="18">
        <v>31677136906197</v>
      </c>
      <c r="D1320" s="17">
        <v>43014.917583912036</v>
      </c>
      <c r="E1320" s="23">
        <v>43015.490341319448</v>
      </c>
      <c r="F1320" s="13" t="s">
        <v>302</v>
      </c>
      <c r="G1320" s="25">
        <v>200</v>
      </c>
      <c r="H1320" s="12" t="s">
        <v>114</v>
      </c>
      <c r="I1320" s="12" t="s">
        <v>510</v>
      </c>
      <c r="J1320" s="37">
        <f>INDEX('Bảng Giá'!$C$3:$H$18,MATCH('Raw Data'!P1320,'Bảng Giá'!$B$3:$B$18,0),MATCH('Raw Data'!M1320,'Bảng Giá'!$C$2:$H$2,0))</f>
        <v>13000</v>
      </c>
      <c r="K1320" s="12">
        <v>13100</v>
      </c>
      <c r="L1320" s="36">
        <f t="shared" si="120"/>
        <v>0.57275740741170011</v>
      </c>
      <c r="M1320" t="str">
        <f>'References data'!H1321</f>
        <v>Nội Tỉnh</v>
      </c>
      <c r="N1320">
        <f t="shared" si="121"/>
        <v>0.2</v>
      </c>
      <c r="O1320">
        <f t="shared" si="122"/>
        <v>-100</v>
      </c>
      <c r="P1320" t="str">
        <f>IF(AND(N1320&gt;0,N1320&lt;=0.05),'Bảng Giá'!$B$3,IF(AND(N1320&lt;=0.1,N1320&gt;0.05),'Bảng Giá'!$B$4,IF(AND('Raw Data'!N1320&gt;0.1,'Raw Data'!N1320&lt;=0.25),'Bảng Giá'!$B$5,IF(AND('Raw Data'!N1320&gt;0.25,'Raw Data'!N1320&lt;=0.5),'Bảng Giá'!$B$6,IF(AND('Raw Data'!N1320&gt;0.5,'Raw Data'!N1320&lt;=1),'Bảng Giá'!$B$7,IF(AND('Raw Data'!N1320&gt;1,'Raw Data'!N1320&lt;=1.5),'Bảng Giá'!$B$8,IF(AND('Raw Data'!N1320&gt;1.5,'Raw Data'!N1320&lt;=2),'Bảng Giá'!$B$9,IF(AND('Raw Data'!N1320&gt;2,'Raw Data'!N1320&lt;=2.5),'Bảng Giá'!$B$10,IF(AND('Raw Data'!N1320&gt;2.5,'Raw Data'!N1320&lt;=3),'Bảng Giá'!$B$11,IF(AND('Raw Data'!N1320&gt;3,'Raw Data'!N1320&lt;=3.5),'Bảng Giá'!$B$12,IF(AND('Raw Data'!N1320&gt;3.5,'Raw Data'!N1320&lt;=4),'Bảng Giá'!$B$13,IF(AND('Raw Data'!N1320&gt;4,'Raw Data'!N1320&lt;=4.5),'Bảng Giá'!$B$14,IF(AND('Raw Data'!N1320&gt;4.5,'Raw Data'!N1320&lt;=5),'Bảng Giá'!$B$15,IF(AND('Raw Data'!N1320&gt;5,'Raw Data'!N1320&lt;=5.5),'Bảng Giá'!$B$16,IF(AND('Raw Data'!N1320&gt;5.5,'Raw Data'!N1320&lt;=6),'Bảng Giá'!$B$17,'Bảng Giá'!$B$18)))))))))))))))</f>
        <v>0.1&lt;x&lt;=0.25</v>
      </c>
      <c r="Q1320" s="48">
        <f t="shared" si="123"/>
        <v>-7.6335877862595417E-3</v>
      </c>
      <c r="R1320">
        <f t="shared" si="124"/>
        <v>15600</v>
      </c>
      <c r="S1320">
        <f t="shared" si="125"/>
        <v>2500</v>
      </c>
    </row>
    <row r="1321" spans="1:19" x14ac:dyDescent="0.25">
      <c r="A1321" s="12">
        <v>1320</v>
      </c>
      <c r="B1321" s="12" t="s">
        <v>293</v>
      </c>
      <c r="C1321" s="18">
        <v>59613565</v>
      </c>
      <c r="D1321" s="17">
        <v>43010.918877974538</v>
      </c>
      <c r="E1321" s="23">
        <v>43011.598786956019</v>
      </c>
      <c r="F1321" s="13" t="s">
        <v>302</v>
      </c>
      <c r="G1321" s="25">
        <v>1080</v>
      </c>
      <c r="H1321" s="12" t="s">
        <v>114</v>
      </c>
      <c r="I1321" s="12" t="s">
        <v>297</v>
      </c>
      <c r="J1321" s="37">
        <f>INDEX('Bảng Giá'!$C$3:$H$18,MATCH('Raw Data'!P1321,'Bảng Giá'!$B$3:$B$18,0),MATCH('Raw Data'!M1321,'Bảng Giá'!$C$2:$H$2,0))</f>
        <v>14500</v>
      </c>
      <c r="K1321" s="12">
        <v>14700</v>
      </c>
      <c r="L1321" s="36">
        <f t="shared" si="120"/>
        <v>0.67990898148127599</v>
      </c>
      <c r="M1321" t="str">
        <f>'References data'!H1322</f>
        <v>Nội Tỉnh</v>
      </c>
      <c r="N1321">
        <f t="shared" si="121"/>
        <v>1.08</v>
      </c>
      <c r="O1321">
        <f t="shared" si="122"/>
        <v>-200</v>
      </c>
      <c r="P1321" t="str">
        <f>IF(AND(N1321&gt;0,N1321&lt;=0.05),'Bảng Giá'!$B$3,IF(AND(N1321&lt;=0.1,N1321&gt;0.05),'Bảng Giá'!$B$4,IF(AND('Raw Data'!N1321&gt;0.1,'Raw Data'!N1321&lt;=0.25),'Bảng Giá'!$B$5,IF(AND('Raw Data'!N1321&gt;0.25,'Raw Data'!N1321&lt;=0.5),'Bảng Giá'!$B$6,IF(AND('Raw Data'!N1321&gt;0.5,'Raw Data'!N1321&lt;=1),'Bảng Giá'!$B$7,IF(AND('Raw Data'!N1321&gt;1,'Raw Data'!N1321&lt;=1.5),'Bảng Giá'!$B$8,IF(AND('Raw Data'!N1321&gt;1.5,'Raw Data'!N1321&lt;=2),'Bảng Giá'!$B$9,IF(AND('Raw Data'!N1321&gt;2,'Raw Data'!N1321&lt;=2.5),'Bảng Giá'!$B$10,IF(AND('Raw Data'!N1321&gt;2.5,'Raw Data'!N1321&lt;=3),'Bảng Giá'!$B$11,IF(AND('Raw Data'!N1321&gt;3,'Raw Data'!N1321&lt;=3.5),'Bảng Giá'!$B$12,IF(AND('Raw Data'!N1321&gt;3.5,'Raw Data'!N1321&lt;=4),'Bảng Giá'!$B$13,IF(AND('Raw Data'!N1321&gt;4,'Raw Data'!N1321&lt;=4.5),'Bảng Giá'!$B$14,IF(AND('Raw Data'!N1321&gt;4.5,'Raw Data'!N1321&lt;=5),'Bảng Giá'!$B$15,IF(AND('Raw Data'!N1321&gt;5,'Raw Data'!N1321&lt;=5.5),'Bảng Giá'!$B$16,IF(AND('Raw Data'!N1321&gt;5.5,'Raw Data'!N1321&lt;=6),'Bảng Giá'!$B$17,'Bảng Giá'!$B$18)))))))))))))))</f>
        <v>1&lt;x&lt;=1.5</v>
      </c>
      <c r="Q1321" s="48">
        <f t="shared" si="123"/>
        <v>-1.3605442176870748E-2</v>
      </c>
      <c r="R1321">
        <f t="shared" si="124"/>
        <v>17400</v>
      </c>
      <c r="S1321">
        <f t="shared" si="125"/>
        <v>2700</v>
      </c>
    </row>
    <row r="1322" spans="1:19" x14ac:dyDescent="0.25">
      <c r="A1322" s="12">
        <v>1321</v>
      </c>
      <c r="B1322" s="12" t="s">
        <v>293</v>
      </c>
      <c r="C1322" s="18">
        <v>25671674</v>
      </c>
      <c r="D1322" s="17">
        <v>43010.918953969907</v>
      </c>
      <c r="E1322" s="23">
        <v>43014.813676736114</v>
      </c>
      <c r="F1322" s="13" t="s">
        <v>302</v>
      </c>
      <c r="G1322" s="25">
        <v>15000</v>
      </c>
      <c r="H1322" s="12" t="s">
        <v>114</v>
      </c>
      <c r="I1322" s="12" t="s">
        <v>116</v>
      </c>
      <c r="J1322" s="37">
        <f>INDEX('Bảng Giá'!$C$3:$H$18,MATCH('Raw Data'!P1322,'Bảng Giá'!$B$3:$B$18,0),MATCH('Raw Data'!M1322,'Bảng Giá'!$C$2:$H$2,0))</f>
        <v>2000</v>
      </c>
      <c r="K1322" s="12">
        <v>63000</v>
      </c>
      <c r="L1322" s="36">
        <f t="shared" si="120"/>
        <v>3.8947227662065416</v>
      </c>
      <c r="M1322" t="str">
        <f>'References data'!H1323</f>
        <v>Nội Tỉnh</v>
      </c>
      <c r="N1322" s="46">
        <f t="shared" si="121"/>
        <v>15</v>
      </c>
      <c r="O1322">
        <f t="shared" si="122"/>
        <v>-61000</v>
      </c>
      <c r="P1322" t="str">
        <f>IF(AND(N1322&gt;0,N1322&lt;=0.05),'Bảng Giá'!$B$3,IF(AND(N1322&lt;=0.1,N1322&gt;0.05),'Bảng Giá'!$B$4,IF(AND('Raw Data'!N1322&gt;0.1,'Raw Data'!N1322&lt;=0.25),'Bảng Giá'!$B$5,IF(AND('Raw Data'!N1322&gt;0.25,'Raw Data'!N1322&lt;=0.5),'Bảng Giá'!$B$6,IF(AND('Raw Data'!N1322&gt;0.5,'Raw Data'!N1322&lt;=1),'Bảng Giá'!$B$7,IF(AND('Raw Data'!N1322&gt;1,'Raw Data'!N1322&lt;=1.5),'Bảng Giá'!$B$8,IF(AND('Raw Data'!N1322&gt;1.5,'Raw Data'!N1322&lt;=2),'Bảng Giá'!$B$9,IF(AND('Raw Data'!N1322&gt;2,'Raw Data'!N1322&lt;=2.5),'Bảng Giá'!$B$10,IF(AND('Raw Data'!N1322&gt;2.5,'Raw Data'!N1322&lt;=3),'Bảng Giá'!$B$11,IF(AND('Raw Data'!N1322&gt;3,'Raw Data'!N1322&lt;=3.5),'Bảng Giá'!$B$12,IF(AND('Raw Data'!N1322&gt;3.5,'Raw Data'!N1322&lt;=4),'Bảng Giá'!$B$13,IF(AND('Raw Data'!N1322&gt;4,'Raw Data'!N1322&lt;=4.5),'Bảng Giá'!$B$14,IF(AND('Raw Data'!N1322&gt;4.5,'Raw Data'!N1322&lt;=5),'Bảng Giá'!$B$15,IF(AND('Raw Data'!N1322&gt;5,'Raw Data'!N1322&lt;=5.5),'Bảng Giá'!$B$16,IF(AND('Raw Data'!N1322&gt;5.5,'Raw Data'!N1322&lt;=6),'Bảng Giá'!$B$17,'Bảng Giá'!$B$18)))))))))))))))</f>
        <v>Next 0.5</v>
      </c>
      <c r="Q1322" s="48">
        <f t="shared" si="123"/>
        <v>-0.96825396825396826</v>
      </c>
      <c r="R1322">
        <f t="shared" si="124"/>
        <v>2400</v>
      </c>
      <c r="S1322">
        <f t="shared" si="125"/>
        <v>-60600</v>
      </c>
    </row>
    <row r="1323" spans="1:19" x14ac:dyDescent="0.25">
      <c r="A1323" s="12">
        <v>1322</v>
      </c>
      <c r="B1323" s="12" t="s">
        <v>293</v>
      </c>
      <c r="C1323" s="18">
        <v>31677136918055</v>
      </c>
      <c r="D1323" s="17">
        <v>43011.650088078706</v>
      </c>
      <c r="E1323" s="23">
        <v>43012.805241898146</v>
      </c>
      <c r="F1323" s="13" t="s">
        <v>302</v>
      </c>
      <c r="G1323" s="25">
        <v>650</v>
      </c>
      <c r="H1323" s="12" t="s">
        <v>114</v>
      </c>
      <c r="I1323" s="12" t="s">
        <v>283</v>
      </c>
      <c r="J1323" s="37">
        <f>INDEX('Bảng Giá'!$C$3:$H$18,MATCH('Raw Data'!P1323,'Bảng Giá'!$B$3:$B$18,0),MATCH('Raw Data'!M1323,'Bảng Giá'!$C$2:$H$2,0))</f>
        <v>14000</v>
      </c>
      <c r="K1323" s="12">
        <v>14100</v>
      </c>
      <c r="L1323" s="36">
        <f t="shared" si="120"/>
        <v>1.1551538194398745</v>
      </c>
      <c r="M1323" t="str">
        <f>'References data'!H1324</f>
        <v>Nội Tỉnh</v>
      </c>
      <c r="N1323">
        <f t="shared" si="121"/>
        <v>0.65</v>
      </c>
      <c r="O1323">
        <f t="shared" si="122"/>
        <v>-100</v>
      </c>
      <c r="P1323" t="str">
        <f>IF(AND(N1323&gt;0,N1323&lt;=0.05),'Bảng Giá'!$B$3,IF(AND(N1323&lt;=0.1,N1323&gt;0.05),'Bảng Giá'!$B$4,IF(AND('Raw Data'!N1323&gt;0.1,'Raw Data'!N1323&lt;=0.25),'Bảng Giá'!$B$5,IF(AND('Raw Data'!N1323&gt;0.25,'Raw Data'!N1323&lt;=0.5),'Bảng Giá'!$B$6,IF(AND('Raw Data'!N1323&gt;0.5,'Raw Data'!N1323&lt;=1),'Bảng Giá'!$B$7,IF(AND('Raw Data'!N1323&gt;1,'Raw Data'!N1323&lt;=1.5),'Bảng Giá'!$B$8,IF(AND('Raw Data'!N1323&gt;1.5,'Raw Data'!N1323&lt;=2),'Bảng Giá'!$B$9,IF(AND('Raw Data'!N1323&gt;2,'Raw Data'!N1323&lt;=2.5),'Bảng Giá'!$B$10,IF(AND('Raw Data'!N1323&gt;2.5,'Raw Data'!N1323&lt;=3),'Bảng Giá'!$B$11,IF(AND('Raw Data'!N1323&gt;3,'Raw Data'!N1323&lt;=3.5),'Bảng Giá'!$B$12,IF(AND('Raw Data'!N1323&gt;3.5,'Raw Data'!N1323&lt;=4),'Bảng Giá'!$B$13,IF(AND('Raw Data'!N1323&gt;4,'Raw Data'!N1323&lt;=4.5),'Bảng Giá'!$B$14,IF(AND('Raw Data'!N1323&gt;4.5,'Raw Data'!N1323&lt;=5),'Bảng Giá'!$B$15,IF(AND('Raw Data'!N1323&gt;5,'Raw Data'!N1323&lt;=5.5),'Bảng Giá'!$B$16,IF(AND('Raw Data'!N1323&gt;5.5,'Raw Data'!N1323&lt;=6),'Bảng Giá'!$B$17,'Bảng Giá'!$B$18)))))))))))))))</f>
        <v>0.5&lt;x&lt;=1</v>
      </c>
      <c r="Q1323" s="48">
        <f t="shared" si="123"/>
        <v>-7.0921985815602835E-3</v>
      </c>
      <c r="R1323">
        <f t="shared" si="124"/>
        <v>16800</v>
      </c>
      <c r="S1323">
        <f t="shared" si="125"/>
        <v>2700</v>
      </c>
    </row>
    <row r="1324" spans="1:19" x14ac:dyDescent="0.25">
      <c r="A1324" s="12">
        <v>1323</v>
      </c>
      <c r="B1324" s="12" t="s">
        <v>293</v>
      </c>
      <c r="C1324" s="18">
        <v>31677136917482</v>
      </c>
      <c r="D1324" s="17">
        <v>43011.650088078706</v>
      </c>
      <c r="E1324" s="23">
        <v>43012.555034756944</v>
      </c>
      <c r="F1324" s="13" t="s">
        <v>302</v>
      </c>
      <c r="G1324" s="25">
        <v>500</v>
      </c>
      <c r="H1324" s="12" t="s">
        <v>114</v>
      </c>
      <c r="I1324" s="12" t="s">
        <v>508</v>
      </c>
      <c r="J1324" s="37">
        <f>INDEX('Bảng Giá'!$C$3:$H$18,MATCH('Raw Data'!P1324,'Bảng Giá'!$B$3:$B$18,0),MATCH('Raw Data'!M1324,'Bảng Giá'!$C$2:$H$2,0))</f>
        <v>13000</v>
      </c>
      <c r="K1324" s="12">
        <v>14100</v>
      </c>
      <c r="L1324" s="36">
        <f t="shared" si="120"/>
        <v>0.90494667823804775</v>
      </c>
      <c r="M1324" t="str">
        <f>'References data'!H1325</f>
        <v>Nội Tỉnh</v>
      </c>
      <c r="N1324">
        <f t="shared" si="121"/>
        <v>0.5</v>
      </c>
      <c r="O1324">
        <f t="shared" si="122"/>
        <v>-1100</v>
      </c>
      <c r="P1324" t="str">
        <f>IF(AND(N1324&gt;0,N1324&lt;=0.05),'Bảng Giá'!$B$3,IF(AND(N1324&lt;=0.1,N1324&gt;0.05),'Bảng Giá'!$B$4,IF(AND('Raw Data'!N1324&gt;0.1,'Raw Data'!N1324&lt;=0.25),'Bảng Giá'!$B$5,IF(AND('Raw Data'!N1324&gt;0.25,'Raw Data'!N1324&lt;=0.5),'Bảng Giá'!$B$6,IF(AND('Raw Data'!N1324&gt;0.5,'Raw Data'!N1324&lt;=1),'Bảng Giá'!$B$7,IF(AND('Raw Data'!N1324&gt;1,'Raw Data'!N1324&lt;=1.5),'Bảng Giá'!$B$8,IF(AND('Raw Data'!N1324&gt;1.5,'Raw Data'!N1324&lt;=2),'Bảng Giá'!$B$9,IF(AND('Raw Data'!N1324&gt;2,'Raw Data'!N1324&lt;=2.5),'Bảng Giá'!$B$10,IF(AND('Raw Data'!N1324&gt;2.5,'Raw Data'!N1324&lt;=3),'Bảng Giá'!$B$11,IF(AND('Raw Data'!N1324&gt;3,'Raw Data'!N1324&lt;=3.5),'Bảng Giá'!$B$12,IF(AND('Raw Data'!N1324&gt;3.5,'Raw Data'!N1324&lt;=4),'Bảng Giá'!$B$13,IF(AND('Raw Data'!N1324&gt;4,'Raw Data'!N1324&lt;=4.5),'Bảng Giá'!$B$14,IF(AND('Raw Data'!N1324&gt;4.5,'Raw Data'!N1324&lt;=5),'Bảng Giá'!$B$15,IF(AND('Raw Data'!N1324&gt;5,'Raw Data'!N1324&lt;=5.5),'Bảng Giá'!$B$16,IF(AND('Raw Data'!N1324&gt;5.5,'Raw Data'!N1324&lt;=6),'Bảng Giá'!$B$17,'Bảng Giá'!$B$18)))))))))))))))</f>
        <v>0.25&lt;x&lt;=0.5</v>
      </c>
      <c r="Q1324" s="48">
        <f t="shared" si="123"/>
        <v>-7.8014184397163122E-2</v>
      </c>
      <c r="R1324">
        <f t="shared" si="124"/>
        <v>15600</v>
      </c>
      <c r="S1324">
        <f t="shared" si="125"/>
        <v>1500</v>
      </c>
    </row>
    <row r="1325" spans="1:19" x14ac:dyDescent="0.25">
      <c r="A1325" s="12">
        <v>1324</v>
      </c>
      <c r="B1325" s="12" t="s">
        <v>293</v>
      </c>
      <c r="C1325" s="18">
        <v>32577471</v>
      </c>
      <c r="D1325" s="17">
        <v>43011.666034722221</v>
      </c>
      <c r="E1325" s="23">
        <v>43012.706717361114</v>
      </c>
      <c r="F1325" s="13" t="s">
        <v>302</v>
      </c>
      <c r="G1325" s="25">
        <v>2084</v>
      </c>
      <c r="H1325" s="12" t="s">
        <v>114</v>
      </c>
      <c r="I1325" s="12" t="s">
        <v>114</v>
      </c>
      <c r="J1325" s="37">
        <f>INDEX('Bảng Giá'!$C$3:$H$18,MATCH('Raw Data'!P1325,'Bảng Giá'!$B$3:$B$18,0),MATCH('Raw Data'!M1325,'Bảng Giá'!$C$2:$H$2,0))</f>
        <v>16000</v>
      </c>
      <c r="K1325" s="12">
        <v>16200</v>
      </c>
      <c r="L1325" s="36">
        <f t="shared" si="120"/>
        <v>1.040682638893486</v>
      </c>
      <c r="M1325" t="str">
        <f>'References data'!H1326</f>
        <v>Nội Tỉnh</v>
      </c>
      <c r="N1325">
        <f t="shared" si="121"/>
        <v>2.0840000000000001</v>
      </c>
      <c r="O1325">
        <f t="shared" si="122"/>
        <v>-200</v>
      </c>
      <c r="P1325" t="str">
        <f>IF(AND(N1325&gt;0,N1325&lt;=0.05),'Bảng Giá'!$B$3,IF(AND(N1325&lt;=0.1,N1325&gt;0.05),'Bảng Giá'!$B$4,IF(AND('Raw Data'!N1325&gt;0.1,'Raw Data'!N1325&lt;=0.25),'Bảng Giá'!$B$5,IF(AND('Raw Data'!N1325&gt;0.25,'Raw Data'!N1325&lt;=0.5),'Bảng Giá'!$B$6,IF(AND('Raw Data'!N1325&gt;0.5,'Raw Data'!N1325&lt;=1),'Bảng Giá'!$B$7,IF(AND('Raw Data'!N1325&gt;1,'Raw Data'!N1325&lt;=1.5),'Bảng Giá'!$B$8,IF(AND('Raw Data'!N1325&gt;1.5,'Raw Data'!N1325&lt;=2),'Bảng Giá'!$B$9,IF(AND('Raw Data'!N1325&gt;2,'Raw Data'!N1325&lt;=2.5),'Bảng Giá'!$B$10,IF(AND('Raw Data'!N1325&gt;2.5,'Raw Data'!N1325&lt;=3),'Bảng Giá'!$B$11,IF(AND('Raw Data'!N1325&gt;3,'Raw Data'!N1325&lt;=3.5),'Bảng Giá'!$B$12,IF(AND('Raw Data'!N1325&gt;3.5,'Raw Data'!N1325&lt;=4),'Bảng Giá'!$B$13,IF(AND('Raw Data'!N1325&gt;4,'Raw Data'!N1325&lt;=4.5),'Bảng Giá'!$B$14,IF(AND('Raw Data'!N1325&gt;4.5,'Raw Data'!N1325&lt;=5),'Bảng Giá'!$B$15,IF(AND('Raw Data'!N1325&gt;5,'Raw Data'!N1325&lt;=5.5),'Bảng Giá'!$B$16,IF(AND('Raw Data'!N1325&gt;5.5,'Raw Data'!N1325&lt;=6),'Bảng Giá'!$B$17,'Bảng Giá'!$B$18)))))))))))))))</f>
        <v>2&lt;x&lt;=2.5</v>
      </c>
      <c r="Q1325" s="48">
        <f t="shared" si="123"/>
        <v>-1.2345679012345678E-2</v>
      </c>
      <c r="R1325">
        <f t="shared" si="124"/>
        <v>19200</v>
      </c>
      <c r="S1325">
        <f t="shared" si="125"/>
        <v>3000</v>
      </c>
    </row>
    <row r="1326" spans="1:19" x14ac:dyDescent="0.25">
      <c r="A1326" s="12">
        <v>1325</v>
      </c>
      <c r="B1326" s="12" t="s">
        <v>293</v>
      </c>
      <c r="C1326" s="18">
        <v>42392897</v>
      </c>
      <c r="D1326" s="17">
        <v>43011.66560104167</v>
      </c>
      <c r="E1326" s="23">
        <v>43012.698912037034</v>
      </c>
      <c r="F1326" s="13" t="s">
        <v>302</v>
      </c>
      <c r="G1326" s="25">
        <v>2410</v>
      </c>
      <c r="H1326" s="12" t="s">
        <v>114</v>
      </c>
      <c r="I1326" s="12" t="s">
        <v>116</v>
      </c>
      <c r="J1326" s="37">
        <f>INDEX('Bảng Giá'!$C$3:$H$18,MATCH('Raw Data'!P1326,'Bảng Giá'!$B$3:$B$18,0),MATCH('Raw Data'!M1326,'Bảng Giá'!$C$2:$H$2,0))</f>
        <v>16000</v>
      </c>
      <c r="K1326" s="12">
        <v>16200</v>
      </c>
      <c r="L1326" s="36">
        <f t="shared" si="120"/>
        <v>1.0333109953644453</v>
      </c>
      <c r="M1326" t="str">
        <f>'References data'!H1327</f>
        <v>Nội Tỉnh</v>
      </c>
      <c r="N1326">
        <f t="shared" si="121"/>
        <v>2.41</v>
      </c>
      <c r="O1326">
        <f t="shared" si="122"/>
        <v>-200</v>
      </c>
      <c r="P1326" t="str">
        <f>IF(AND(N1326&gt;0,N1326&lt;=0.05),'Bảng Giá'!$B$3,IF(AND(N1326&lt;=0.1,N1326&gt;0.05),'Bảng Giá'!$B$4,IF(AND('Raw Data'!N1326&gt;0.1,'Raw Data'!N1326&lt;=0.25),'Bảng Giá'!$B$5,IF(AND('Raw Data'!N1326&gt;0.25,'Raw Data'!N1326&lt;=0.5),'Bảng Giá'!$B$6,IF(AND('Raw Data'!N1326&gt;0.5,'Raw Data'!N1326&lt;=1),'Bảng Giá'!$B$7,IF(AND('Raw Data'!N1326&gt;1,'Raw Data'!N1326&lt;=1.5),'Bảng Giá'!$B$8,IF(AND('Raw Data'!N1326&gt;1.5,'Raw Data'!N1326&lt;=2),'Bảng Giá'!$B$9,IF(AND('Raw Data'!N1326&gt;2,'Raw Data'!N1326&lt;=2.5),'Bảng Giá'!$B$10,IF(AND('Raw Data'!N1326&gt;2.5,'Raw Data'!N1326&lt;=3),'Bảng Giá'!$B$11,IF(AND('Raw Data'!N1326&gt;3,'Raw Data'!N1326&lt;=3.5),'Bảng Giá'!$B$12,IF(AND('Raw Data'!N1326&gt;3.5,'Raw Data'!N1326&lt;=4),'Bảng Giá'!$B$13,IF(AND('Raw Data'!N1326&gt;4,'Raw Data'!N1326&lt;=4.5),'Bảng Giá'!$B$14,IF(AND('Raw Data'!N1326&gt;4.5,'Raw Data'!N1326&lt;=5),'Bảng Giá'!$B$15,IF(AND('Raw Data'!N1326&gt;5,'Raw Data'!N1326&lt;=5.5),'Bảng Giá'!$B$16,IF(AND('Raw Data'!N1326&gt;5.5,'Raw Data'!N1326&lt;=6),'Bảng Giá'!$B$17,'Bảng Giá'!$B$18)))))))))))))))</f>
        <v>2&lt;x&lt;=2.5</v>
      </c>
      <c r="Q1326" s="48">
        <f t="shared" si="123"/>
        <v>-1.2345679012345678E-2</v>
      </c>
      <c r="R1326">
        <f t="shared" si="124"/>
        <v>19200</v>
      </c>
      <c r="S1326">
        <f t="shared" si="125"/>
        <v>3000</v>
      </c>
    </row>
    <row r="1327" spans="1:19" x14ac:dyDescent="0.25">
      <c r="A1327" s="12">
        <v>1326</v>
      </c>
      <c r="B1327" s="12" t="s">
        <v>293</v>
      </c>
      <c r="C1327" s="18">
        <v>39421999</v>
      </c>
      <c r="D1327" s="17">
        <v>43011.56189128472</v>
      </c>
      <c r="E1327" s="23">
        <v>43012.62722357639</v>
      </c>
      <c r="F1327" s="13" t="s">
        <v>302</v>
      </c>
      <c r="G1327" s="25">
        <v>850</v>
      </c>
      <c r="H1327" s="12" t="s">
        <v>114</v>
      </c>
      <c r="I1327" s="12" t="s">
        <v>116</v>
      </c>
      <c r="J1327" s="37">
        <f>INDEX('Bảng Giá'!$C$3:$H$18,MATCH('Raw Data'!P1327,'Bảng Giá'!$B$3:$B$18,0),MATCH('Raw Data'!M1327,'Bảng Giá'!$C$2:$H$2,0))</f>
        <v>14000</v>
      </c>
      <c r="K1327" s="12">
        <v>14100</v>
      </c>
      <c r="L1327" s="36">
        <f t="shared" si="120"/>
        <v>1.0653322916696197</v>
      </c>
      <c r="M1327" t="str">
        <f>'References data'!H1328</f>
        <v>Nội Tỉnh</v>
      </c>
      <c r="N1327">
        <f t="shared" si="121"/>
        <v>0.85</v>
      </c>
      <c r="O1327">
        <f t="shared" si="122"/>
        <v>-100</v>
      </c>
      <c r="P1327" t="str">
        <f>IF(AND(N1327&gt;0,N1327&lt;=0.05),'Bảng Giá'!$B$3,IF(AND(N1327&lt;=0.1,N1327&gt;0.05),'Bảng Giá'!$B$4,IF(AND('Raw Data'!N1327&gt;0.1,'Raw Data'!N1327&lt;=0.25),'Bảng Giá'!$B$5,IF(AND('Raw Data'!N1327&gt;0.25,'Raw Data'!N1327&lt;=0.5),'Bảng Giá'!$B$6,IF(AND('Raw Data'!N1327&gt;0.5,'Raw Data'!N1327&lt;=1),'Bảng Giá'!$B$7,IF(AND('Raw Data'!N1327&gt;1,'Raw Data'!N1327&lt;=1.5),'Bảng Giá'!$B$8,IF(AND('Raw Data'!N1327&gt;1.5,'Raw Data'!N1327&lt;=2),'Bảng Giá'!$B$9,IF(AND('Raw Data'!N1327&gt;2,'Raw Data'!N1327&lt;=2.5),'Bảng Giá'!$B$10,IF(AND('Raw Data'!N1327&gt;2.5,'Raw Data'!N1327&lt;=3),'Bảng Giá'!$B$11,IF(AND('Raw Data'!N1327&gt;3,'Raw Data'!N1327&lt;=3.5),'Bảng Giá'!$B$12,IF(AND('Raw Data'!N1327&gt;3.5,'Raw Data'!N1327&lt;=4),'Bảng Giá'!$B$13,IF(AND('Raw Data'!N1327&gt;4,'Raw Data'!N1327&lt;=4.5),'Bảng Giá'!$B$14,IF(AND('Raw Data'!N1327&gt;4.5,'Raw Data'!N1327&lt;=5),'Bảng Giá'!$B$15,IF(AND('Raw Data'!N1327&gt;5,'Raw Data'!N1327&lt;=5.5),'Bảng Giá'!$B$16,IF(AND('Raw Data'!N1327&gt;5.5,'Raw Data'!N1327&lt;=6),'Bảng Giá'!$B$17,'Bảng Giá'!$B$18)))))))))))))))</f>
        <v>0.5&lt;x&lt;=1</v>
      </c>
      <c r="Q1327" s="48">
        <f t="shared" si="123"/>
        <v>-7.0921985815602835E-3</v>
      </c>
      <c r="R1327">
        <f t="shared" si="124"/>
        <v>16800</v>
      </c>
      <c r="S1327">
        <f t="shared" si="125"/>
        <v>2700</v>
      </c>
    </row>
    <row r="1328" spans="1:19" x14ac:dyDescent="0.25">
      <c r="A1328" s="12">
        <v>1327</v>
      </c>
      <c r="B1328" s="12" t="s">
        <v>293</v>
      </c>
      <c r="C1328" s="18">
        <v>56926774</v>
      </c>
      <c r="D1328" s="17">
        <v>43011.561930671298</v>
      </c>
      <c r="E1328" s="23">
        <v>43012.614564236108</v>
      </c>
      <c r="F1328" s="13" t="s">
        <v>302</v>
      </c>
      <c r="G1328" s="25">
        <v>600</v>
      </c>
      <c r="H1328" s="12" t="s">
        <v>114</v>
      </c>
      <c r="I1328" s="12" t="s">
        <v>116</v>
      </c>
      <c r="J1328" s="37">
        <f>INDEX('Bảng Giá'!$C$3:$H$18,MATCH('Raw Data'!P1328,'Bảng Giá'!$B$3:$B$18,0),MATCH('Raw Data'!M1328,'Bảng Giá'!$C$2:$H$2,0))</f>
        <v>14000</v>
      </c>
      <c r="K1328" s="12">
        <v>14100</v>
      </c>
      <c r="L1328" s="36">
        <f t="shared" si="120"/>
        <v>1.052633564810094</v>
      </c>
      <c r="M1328" t="str">
        <f>'References data'!H1329</f>
        <v>Nội Tỉnh</v>
      </c>
      <c r="N1328">
        <f t="shared" si="121"/>
        <v>0.6</v>
      </c>
      <c r="O1328">
        <f t="shared" si="122"/>
        <v>-100</v>
      </c>
      <c r="P1328" t="str">
        <f>IF(AND(N1328&gt;0,N1328&lt;=0.05),'Bảng Giá'!$B$3,IF(AND(N1328&lt;=0.1,N1328&gt;0.05),'Bảng Giá'!$B$4,IF(AND('Raw Data'!N1328&gt;0.1,'Raw Data'!N1328&lt;=0.25),'Bảng Giá'!$B$5,IF(AND('Raw Data'!N1328&gt;0.25,'Raw Data'!N1328&lt;=0.5),'Bảng Giá'!$B$6,IF(AND('Raw Data'!N1328&gt;0.5,'Raw Data'!N1328&lt;=1),'Bảng Giá'!$B$7,IF(AND('Raw Data'!N1328&gt;1,'Raw Data'!N1328&lt;=1.5),'Bảng Giá'!$B$8,IF(AND('Raw Data'!N1328&gt;1.5,'Raw Data'!N1328&lt;=2),'Bảng Giá'!$B$9,IF(AND('Raw Data'!N1328&gt;2,'Raw Data'!N1328&lt;=2.5),'Bảng Giá'!$B$10,IF(AND('Raw Data'!N1328&gt;2.5,'Raw Data'!N1328&lt;=3),'Bảng Giá'!$B$11,IF(AND('Raw Data'!N1328&gt;3,'Raw Data'!N1328&lt;=3.5),'Bảng Giá'!$B$12,IF(AND('Raw Data'!N1328&gt;3.5,'Raw Data'!N1328&lt;=4),'Bảng Giá'!$B$13,IF(AND('Raw Data'!N1328&gt;4,'Raw Data'!N1328&lt;=4.5),'Bảng Giá'!$B$14,IF(AND('Raw Data'!N1328&gt;4.5,'Raw Data'!N1328&lt;=5),'Bảng Giá'!$B$15,IF(AND('Raw Data'!N1328&gt;5,'Raw Data'!N1328&lt;=5.5),'Bảng Giá'!$B$16,IF(AND('Raw Data'!N1328&gt;5.5,'Raw Data'!N1328&lt;=6),'Bảng Giá'!$B$17,'Bảng Giá'!$B$18)))))))))))))))</f>
        <v>0.5&lt;x&lt;=1</v>
      </c>
      <c r="Q1328" s="48">
        <f t="shared" si="123"/>
        <v>-7.0921985815602835E-3</v>
      </c>
      <c r="R1328">
        <f t="shared" si="124"/>
        <v>16800</v>
      </c>
      <c r="S1328">
        <f t="shared" si="125"/>
        <v>2700</v>
      </c>
    </row>
    <row r="1329" spans="1:19" x14ac:dyDescent="0.25">
      <c r="A1329" s="12">
        <v>1328</v>
      </c>
      <c r="B1329" s="12" t="s">
        <v>293</v>
      </c>
      <c r="C1329" s="18">
        <v>31677136917462</v>
      </c>
      <c r="D1329" s="17">
        <v>43011.665730821762</v>
      </c>
      <c r="E1329" s="23">
        <v>43012.772592592592</v>
      </c>
      <c r="F1329" s="13" t="s">
        <v>302</v>
      </c>
      <c r="G1329" s="25">
        <v>1355</v>
      </c>
      <c r="H1329" s="12" t="s">
        <v>114</v>
      </c>
      <c r="I1329" s="12" t="s">
        <v>510</v>
      </c>
      <c r="J1329" s="37">
        <f>INDEX('Bảng Giá'!$C$3:$H$18,MATCH('Raw Data'!P1329,'Bảng Giá'!$B$3:$B$18,0),MATCH('Raw Data'!M1329,'Bảng Giá'!$C$2:$H$2,0))</f>
        <v>14500</v>
      </c>
      <c r="K1329" s="12">
        <v>14700</v>
      </c>
      <c r="L1329" s="36">
        <f t="shared" si="120"/>
        <v>1.1068617708297097</v>
      </c>
      <c r="M1329" t="str">
        <f>'References data'!H1330</f>
        <v>Nội Tỉnh</v>
      </c>
      <c r="N1329">
        <f t="shared" si="121"/>
        <v>1.355</v>
      </c>
      <c r="O1329">
        <f t="shared" si="122"/>
        <v>-200</v>
      </c>
      <c r="P1329" t="str">
        <f>IF(AND(N1329&gt;0,N1329&lt;=0.05),'Bảng Giá'!$B$3,IF(AND(N1329&lt;=0.1,N1329&gt;0.05),'Bảng Giá'!$B$4,IF(AND('Raw Data'!N1329&gt;0.1,'Raw Data'!N1329&lt;=0.25),'Bảng Giá'!$B$5,IF(AND('Raw Data'!N1329&gt;0.25,'Raw Data'!N1329&lt;=0.5),'Bảng Giá'!$B$6,IF(AND('Raw Data'!N1329&gt;0.5,'Raw Data'!N1329&lt;=1),'Bảng Giá'!$B$7,IF(AND('Raw Data'!N1329&gt;1,'Raw Data'!N1329&lt;=1.5),'Bảng Giá'!$B$8,IF(AND('Raw Data'!N1329&gt;1.5,'Raw Data'!N1329&lt;=2),'Bảng Giá'!$B$9,IF(AND('Raw Data'!N1329&gt;2,'Raw Data'!N1329&lt;=2.5),'Bảng Giá'!$B$10,IF(AND('Raw Data'!N1329&gt;2.5,'Raw Data'!N1329&lt;=3),'Bảng Giá'!$B$11,IF(AND('Raw Data'!N1329&gt;3,'Raw Data'!N1329&lt;=3.5),'Bảng Giá'!$B$12,IF(AND('Raw Data'!N1329&gt;3.5,'Raw Data'!N1329&lt;=4),'Bảng Giá'!$B$13,IF(AND('Raw Data'!N1329&gt;4,'Raw Data'!N1329&lt;=4.5),'Bảng Giá'!$B$14,IF(AND('Raw Data'!N1329&gt;4.5,'Raw Data'!N1329&lt;=5),'Bảng Giá'!$B$15,IF(AND('Raw Data'!N1329&gt;5,'Raw Data'!N1329&lt;=5.5),'Bảng Giá'!$B$16,IF(AND('Raw Data'!N1329&gt;5.5,'Raw Data'!N1329&lt;=6),'Bảng Giá'!$B$17,'Bảng Giá'!$B$18)))))))))))))))</f>
        <v>1&lt;x&lt;=1.5</v>
      </c>
      <c r="Q1329" s="48">
        <f t="shared" si="123"/>
        <v>-1.3605442176870748E-2</v>
      </c>
      <c r="R1329">
        <f t="shared" si="124"/>
        <v>17400</v>
      </c>
      <c r="S1329">
        <f t="shared" si="125"/>
        <v>2700</v>
      </c>
    </row>
    <row r="1330" spans="1:19" x14ac:dyDescent="0.25">
      <c r="A1330" s="12">
        <v>1329</v>
      </c>
      <c r="B1330" s="12" t="s">
        <v>293</v>
      </c>
      <c r="C1330" s="18">
        <v>31677136907976</v>
      </c>
      <c r="D1330" s="17">
        <v>43011.650078240738</v>
      </c>
      <c r="E1330" s="23">
        <v>43013.437822256943</v>
      </c>
      <c r="F1330" s="13" t="s">
        <v>302</v>
      </c>
      <c r="G1330" s="25">
        <v>200</v>
      </c>
      <c r="H1330" s="12" t="s">
        <v>114</v>
      </c>
      <c r="I1330" s="12" t="s">
        <v>77</v>
      </c>
      <c r="J1330" s="37">
        <f>INDEX('Bảng Giá'!$C$3:$H$18,MATCH('Raw Data'!P1330,'Bảng Giá'!$B$3:$B$18,0),MATCH('Raw Data'!M1330,'Bảng Giá'!$C$2:$H$2,0))</f>
        <v>13000</v>
      </c>
      <c r="K1330" s="12">
        <v>13100</v>
      </c>
      <c r="L1330" s="36">
        <f t="shared" si="120"/>
        <v>1.7877440162046696</v>
      </c>
      <c r="M1330" t="str">
        <f>'References data'!H1331</f>
        <v>Nội Tỉnh</v>
      </c>
      <c r="N1330">
        <f t="shared" si="121"/>
        <v>0.2</v>
      </c>
      <c r="O1330">
        <f t="shared" si="122"/>
        <v>-100</v>
      </c>
      <c r="P1330" t="str">
        <f>IF(AND(N1330&gt;0,N1330&lt;=0.05),'Bảng Giá'!$B$3,IF(AND(N1330&lt;=0.1,N1330&gt;0.05),'Bảng Giá'!$B$4,IF(AND('Raw Data'!N1330&gt;0.1,'Raw Data'!N1330&lt;=0.25),'Bảng Giá'!$B$5,IF(AND('Raw Data'!N1330&gt;0.25,'Raw Data'!N1330&lt;=0.5),'Bảng Giá'!$B$6,IF(AND('Raw Data'!N1330&gt;0.5,'Raw Data'!N1330&lt;=1),'Bảng Giá'!$B$7,IF(AND('Raw Data'!N1330&gt;1,'Raw Data'!N1330&lt;=1.5),'Bảng Giá'!$B$8,IF(AND('Raw Data'!N1330&gt;1.5,'Raw Data'!N1330&lt;=2),'Bảng Giá'!$B$9,IF(AND('Raw Data'!N1330&gt;2,'Raw Data'!N1330&lt;=2.5),'Bảng Giá'!$B$10,IF(AND('Raw Data'!N1330&gt;2.5,'Raw Data'!N1330&lt;=3),'Bảng Giá'!$B$11,IF(AND('Raw Data'!N1330&gt;3,'Raw Data'!N1330&lt;=3.5),'Bảng Giá'!$B$12,IF(AND('Raw Data'!N1330&gt;3.5,'Raw Data'!N1330&lt;=4),'Bảng Giá'!$B$13,IF(AND('Raw Data'!N1330&gt;4,'Raw Data'!N1330&lt;=4.5),'Bảng Giá'!$B$14,IF(AND('Raw Data'!N1330&gt;4.5,'Raw Data'!N1330&lt;=5),'Bảng Giá'!$B$15,IF(AND('Raw Data'!N1330&gt;5,'Raw Data'!N1330&lt;=5.5),'Bảng Giá'!$B$16,IF(AND('Raw Data'!N1330&gt;5.5,'Raw Data'!N1330&lt;=6),'Bảng Giá'!$B$17,'Bảng Giá'!$B$18)))))))))))))))</f>
        <v>0.1&lt;x&lt;=0.25</v>
      </c>
      <c r="Q1330" s="48">
        <f t="shared" si="123"/>
        <v>-7.6335877862595417E-3</v>
      </c>
      <c r="R1330">
        <f t="shared" si="124"/>
        <v>15600</v>
      </c>
      <c r="S1330">
        <f t="shared" si="125"/>
        <v>2500</v>
      </c>
    </row>
    <row r="1331" spans="1:19" x14ac:dyDescent="0.25">
      <c r="A1331" s="12">
        <v>1330</v>
      </c>
      <c r="B1331" s="12" t="s">
        <v>293</v>
      </c>
      <c r="C1331" s="18">
        <v>31677136917671</v>
      </c>
      <c r="D1331" s="17">
        <v>43011.658997025464</v>
      </c>
      <c r="E1331" s="23">
        <v>43012.623954745373</v>
      </c>
      <c r="F1331" s="13" t="s">
        <v>302</v>
      </c>
      <c r="G1331" s="25">
        <v>300</v>
      </c>
      <c r="H1331" s="12" t="s">
        <v>114</v>
      </c>
      <c r="I1331" s="12" t="s">
        <v>77</v>
      </c>
      <c r="J1331" s="37">
        <f>INDEX('Bảng Giá'!$C$3:$H$18,MATCH('Raw Data'!P1331,'Bảng Giá'!$B$3:$B$18,0),MATCH('Raw Data'!M1331,'Bảng Giá'!$C$2:$H$2,0))</f>
        <v>13000</v>
      </c>
      <c r="K1331" s="12">
        <v>13100</v>
      </c>
      <c r="L1331" s="36">
        <f t="shared" si="120"/>
        <v>0.9649577199088526</v>
      </c>
      <c r="M1331" t="str">
        <f>'References data'!H1332</f>
        <v>Nội Tỉnh</v>
      </c>
      <c r="N1331">
        <f t="shared" si="121"/>
        <v>0.3</v>
      </c>
      <c r="O1331">
        <f t="shared" si="122"/>
        <v>-100</v>
      </c>
      <c r="P1331" t="str">
        <f>IF(AND(N1331&gt;0,N1331&lt;=0.05),'Bảng Giá'!$B$3,IF(AND(N1331&lt;=0.1,N1331&gt;0.05),'Bảng Giá'!$B$4,IF(AND('Raw Data'!N1331&gt;0.1,'Raw Data'!N1331&lt;=0.25),'Bảng Giá'!$B$5,IF(AND('Raw Data'!N1331&gt;0.25,'Raw Data'!N1331&lt;=0.5),'Bảng Giá'!$B$6,IF(AND('Raw Data'!N1331&gt;0.5,'Raw Data'!N1331&lt;=1),'Bảng Giá'!$B$7,IF(AND('Raw Data'!N1331&gt;1,'Raw Data'!N1331&lt;=1.5),'Bảng Giá'!$B$8,IF(AND('Raw Data'!N1331&gt;1.5,'Raw Data'!N1331&lt;=2),'Bảng Giá'!$B$9,IF(AND('Raw Data'!N1331&gt;2,'Raw Data'!N1331&lt;=2.5),'Bảng Giá'!$B$10,IF(AND('Raw Data'!N1331&gt;2.5,'Raw Data'!N1331&lt;=3),'Bảng Giá'!$B$11,IF(AND('Raw Data'!N1331&gt;3,'Raw Data'!N1331&lt;=3.5),'Bảng Giá'!$B$12,IF(AND('Raw Data'!N1331&gt;3.5,'Raw Data'!N1331&lt;=4),'Bảng Giá'!$B$13,IF(AND('Raw Data'!N1331&gt;4,'Raw Data'!N1331&lt;=4.5),'Bảng Giá'!$B$14,IF(AND('Raw Data'!N1331&gt;4.5,'Raw Data'!N1331&lt;=5),'Bảng Giá'!$B$15,IF(AND('Raw Data'!N1331&gt;5,'Raw Data'!N1331&lt;=5.5),'Bảng Giá'!$B$16,IF(AND('Raw Data'!N1331&gt;5.5,'Raw Data'!N1331&lt;=6),'Bảng Giá'!$B$17,'Bảng Giá'!$B$18)))))))))))))))</f>
        <v>0.25&lt;x&lt;=0.5</v>
      </c>
      <c r="Q1331" s="48">
        <f t="shared" si="123"/>
        <v>-7.6335877862595417E-3</v>
      </c>
      <c r="R1331">
        <f t="shared" si="124"/>
        <v>15600</v>
      </c>
      <c r="S1331">
        <f t="shared" si="125"/>
        <v>2500</v>
      </c>
    </row>
    <row r="1332" spans="1:19" x14ac:dyDescent="0.25">
      <c r="A1332" s="12">
        <v>1331</v>
      </c>
      <c r="B1332" s="12" t="s">
        <v>293</v>
      </c>
      <c r="C1332" s="18">
        <v>86689953</v>
      </c>
      <c r="D1332" s="17">
        <v>43011.576793483793</v>
      </c>
      <c r="E1332" s="23">
        <v>43012.582840509262</v>
      </c>
      <c r="F1332" s="13" t="s">
        <v>302</v>
      </c>
      <c r="G1332" s="25">
        <v>400</v>
      </c>
      <c r="H1332" s="12" t="s">
        <v>114</v>
      </c>
      <c r="I1332" s="12" t="s">
        <v>294</v>
      </c>
      <c r="J1332" s="37">
        <f>INDEX('Bảng Giá'!$C$3:$H$18,MATCH('Raw Data'!P1332,'Bảng Giá'!$B$3:$B$18,0),MATCH('Raw Data'!M1332,'Bảng Giá'!$C$2:$H$2,0))</f>
        <v>13000</v>
      </c>
      <c r="K1332" s="12">
        <v>13100</v>
      </c>
      <c r="L1332" s="36">
        <f t="shared" si="120"/>
        <v>1.0060470254684333</v>
      </c>
      <c r="M1332" t="str">
        <f>'References data'!H1333</f>
        <v>Nội Tỉnh</v>
      </c>
      <c r="N1332">
        <f t="shared" si="121"/>
        <v>0.4</v>
      </c>
      <c r="O1332">
        <f t="shared" si="122"/>
        <v>-100</v>
      </c>
      <c r="P1332" t="str">
        <f>IF(AND(N1332&gt;0,N1332&lt;=0.05),'Bảng Giá'!$B$3,IF(AND(N1332&lt;=0.1,N1332&gt;0.05),'Bảng Giá'!$B$4,IF(AND('Raw Data'!N1332&gt;0.1,'Raw Data'!N1332&lt;=0.25),'Bảng Giá'!$B$5,IF(AND('Raw Data'!N1332&gt;0.25,'Raw Data'!N1332&lt;=0.5),'Bảng Giá'!$B$6,IF(AND('Raw Data'!N1332&gt;0.5,'Raw Data'!N1332&lt;=1),'Bảng Giá'!$B$7,IF(AND('Raw Data'!N1332&gt;1,'Raw Data'!N1332&lt;=1.5),'Bảng Giá'!$B$8,IF(AND('Raw Data'!N1332&gt;1.5,'Raw Data'!N1332&lt;=2),'Bảng Giá'!$B$9,IF(AND('Raw Data'!N1332&gt;2,'Raw Data'!N1332&lt;=2.5),'Bảng Giá'!$B$10,IF(AND('Raw Data'!N1332&gt;2.5,'Raw Data'!N1332&lt;=3),'Bảng Giá'!$B$11,IF(AND('Raw Data'!N1332&gt;3,'Raw Data'!N1332&lt;=3.5),'Bảng Giá'!$B$12,IF(AND('Raw Data'!N1332&gt;3.5,'Raw Data'!N1332&lt;=4),'Bảng Giá'!$B$13,IF(AND('Raw Data'!N1332&gt;4,'Raw Data'!N1332&lt;=4.5),'Bảng Giá'!$B$14,IF(AND('Raw Data'!N1332&gt;4.5,'Raw Data'!N1332&lt;=5),'Bảng Giá'!$B$15,IF(AND('Raw Data'!N1332&gt;5,'Raw Data'!N1332&lt;=5.5),'Bảng Giá'!$B$16,IF(AND('Raw Data'!N1332&gt;5.5,'Raw Data'!N1332&lt;=6),'Bảng Giá'!$B$17,'Bảng Giá'!$B$18)))))))))))))))</f>
        <v>0.25&lt;x&lt;=0.5</v>
      </c>
      <c r="Q1332" s="48">
        <f t="shared" si="123"/>
        <v>-7.6335877862595417E-3</v>
      </c>
      <c r="R1332">
        <f t="shared" si="124"/>
        <v>15600</v>
      </c>
      <c r="S1332">
        <f t="shared" si="125"/>
        <v>2500</v>
      </c>
    </row>
    <row r="1333" spans="1:19" x14ac:dyDescent="0.25">
      <c r="A1333" s="12">
        <v>1332</v>
      </c>
      <c r="B1333" s="12" t="s">
        <v>293</v>
      </c>
      <c r="C1333" s="18">
        <v>38886997</v>
      </c>
      <c r="D1333" s="17">
        <v>43011.665696145836</v>
      </c>
      <c r="E1333" s="23">
        <v>43013.722354131947</v>
      </c>
      <c r="F1333" s="12" t="s">
        <v>321</v>
      </c>
      <c r="G1333" s="25">
        <v>4410</v>
      </c>
      <c r="H1333" s="12" t="s">
        <v>114</v>
      </c>
      <c r="I1333" s="12" t="s">
        <v>295</v>
      </c>
      <c r="J1333" s="37">
        <f>INDEX('Bảng Giá'!$C$3:$H$18,MATCH('Raw Data'!P1333,'Bảng Giá'!$B$3:$B$18,0),MATCH('Raw Data'!M1333,'Bảng Giá'!$C$2:$H$2,0))</f>
        <v>22000</v>
      </c>
      <c r="K1333" s="12">
        <v>22200</v>
      </c>
      <c r="L1333" s="36">
        <f t="shared" si="120"/>
        <v>2.0566579861115315</v>
      </c>
      <c r="M1333" t="str">
        <f>'References data'!H1334</f>
        <v>Nội Tỉnh</v>
      </c>
      <c r="N1333">
        <f t="shared" si="121"/>
        <v>4.41</v>
      </c>
      <c r="O1333">
        <f t="shared" si="122"/>
        <v>-200</v>
      </c>
      <c r="P1333" t="str">
        <f>IF(AND(N1333&gt;0,N1333&lt;=0.05),'Bảng Giá'!$B$3,IF(AND(N1333&lt;=0.1,N1333&gt;0.05),'Bảng Giá'!$B$4,IF(AND('Raw Data'!N1333&gt;0.1,'Raw Data'!N1333&lt;=0.25),'Bảng Giá'!$B$5,IF(AND('Raw Data'!N1333&gt;0.25,'Raw Data'!N1333&lt;=0.5),'Bảng Giá'!$B$6,IF(AND('Raw Data'!N1333&gt;0.5,'Raw Data'!N1333&lt;=1),'Bảng Giá'!$B$7,IF(AND('Raw Data'!N1333&gt;1,'Raw Data'!N1333&lt;=1.5),'Bảng Giá'!$B$8,IF(AND('Raw Data'!N1333&gt;1.5,'Raw Data'!N1333&lt;=2),'Bảng Giá'!$B$9,IF(AND('Raw Data'!N1333&gt;2,'Raw Data'!N1333&lt;=2.5),'Bảng Giá'!$B$10,IF(AND('Raw Data'!N1333&gt;2.5,'Raw Data'!N1333&lt;=3),'Bảng Giá'!$B$11,IF(AND('Raw Data'!N1333&gt;3,'Raw Data'!N1333&lt;=3.5),'Bảng Giá'!$B$12,IF(AND('Raw Data'!N1333&gt;3.5,'Raw Data'!N1333&lt;=4),'Bảng Giá'!$B$13,IF(AND('Raw Data'!N1333&gt;4,'Raw Data'!N1333&lt;=4.5),'Bảng Giá'!$B$14,IF(AND('Raw Data'!N1333&gt;4.5,'Raw Data'!N1333&lt;=5),'Bảng Giá'!$B$15,IF(AND('Raw Data'!N1333&gt;5,'Raw Data'!N1333&lt;=5.5),'Bảng Giá'!$B$16,IF(AND('Raw Data'!N1333&gt;5.5,'Raw Data'!N1333&lt;=6),'Bảng Giá'!$B$17,'Bảng Giá'!$B$18)))))))))))))))</f>
        <v>4&lt;x&lt;=4.5</v>
      </c>
      <c r="Q1333" s="48">
        <f t="shared" si="123"/>
        <v>-9.0090090090090089E-3</v>
      </c>
      <c r="R1333">
        <f t="shared" si="124"/>
        <v>26400</v>
      </c>
      <c r="S1333">
        <f t="shared" si="125"/>
        <v>4200</v>
      </c>
    </row>
    <row r="1334" spans="1:19" x14ac:dyDescent="0.25">
      <c r="A1334" s="12">
        <v>1333</v>
      </c>
      <c r="B1334" s="12" t="s">
        <v>293</v>
      </c>
      <c r="C1334" s="18">
        <v>41016794</v>
      </c>
      <c r="D1334" s="17">
        <v>43011.531618368055</v>
      </c>
      <c r="E1334" s="23">
        <v>43014.597055787039</v>
      </c>
      <c r="F1334" s="13" t="s">
        <v>302</v>
      </c>
      <c r="G1334" s="25">
        <v>6380</v>
      </c>
      <c r="H1334" s="12" t="s">
        <v>114</v>
      </c>
      <c r="I1334" s="12" t="s">
        <v>295</v>
      </c>
      <c r="J1334" s="37">
        <f>INDEX('Bảng Giá'!$C$3:$H$18,MATCH('Raw Data'!P1334,'Bảng Giá'!$B$3:$B$18,0),MATCH('Raw Data'!M1334,'Bảng Giá'!$C$2:$H$2,0))</f>
        <v>2000</v>
      </c>
      <c r="K1334" s="12">
        <v>28300</v>
      </c>
      <c r="L1334" s="36">
        <f t="shared" si="120"/>
        <v>3.0654374189834925</v>
      </c>
      <c r="M1334" t="str">
        <f>'References data'!H1335</f>
        <v>Nội Tỉnh</v>
      </c>
      <c r="N1334" s="46">
        <f t="shared" si="121"/>
        <v>6.38</v>
      </c>
      <c r="O1334">
        <f t="shared" si="122"/>
        <v>-26300</v>
      </c>
      <c r="P1334" t="str">
        <f>IF(AND(N1334&gt;0,N1334&lt;=0.05),'Bảng Giá'!$B$3,IF(AND(N1334&lt;=0.1,N1334&gt;0.05),'Bảng Giá'!$B$4,IF(AND('Raw Data'!N1334&gt;0.1,'Raw Data'!N1334&lt;=0.25),'Bảng Giá'!$B$5,IF(AND('Raw Data'!N1334&gt;0.25,'Raw Data'!N1334&lt;=0.5),'Bảng Giá'!$B$6,IF(AND('Raw Data'!N1334&gt;0.5,'Raw Data'!N1334&lt;=1),'Bảng Giá'!$B$7,IF(AND('Raw Data'!N1334&gt;1,'Raw Data'!N1334&lt;=1.5),'Bảng Giá'!$B$8,IF(AND('Raw Data'!N1334&gt;1.5,'Raw Data'!N1334&lt;=2),'Bảng Giá'!$B$9,IF(AND('Raw Data'!N1334&gt;2,'Raw Data'!N1334&lt;=2.5),'Bảng Giá'!$B$10,IF(AND('Raw Data'!N1334&gt;2.5,'Raw Data'!N1334&lt;=3),'Bảng Giá'!$B$11,IF(AND('Raw Data'!N1334&gt;3,'Raw Data'!N1334&lt;=3.5),'Bảng Giá'!$B$12,IF(AND('Raw Data'!N1334&gt;3.5,'Raw Data'!N1334&lt;=4),'Bảng Giá'!$B$13,IF(AND('Raw Data'!N1334&gt;4,'Raw Data'!N1334&lt;=4.5),'Bảng Giá'!$B$14,IF(AND('Raw Data'!N1334&gt;4.5,'Raw Data'!N1334&lt;=5),'Bảng Giá'!$B$15,IF(AND('Raw Data'!N1334&gt;5,'Raw Data'!N1334&lt;=5.5),'Bảng Giá'!$B$16,IF(AND('Raw Data'!N1334&gt;5.5,'Raw Data'!N1334&lt;=6),'Bảng Giá'!$B$17,'Bảng Giá'!$B$18)))))))))))))))</f>
        <v>Next 0.5</v>
      </c>
      <c r="Q1334" s="48">
        <f t="shared" si="123"/>
        <v>-0.92932862190812726</v>
      </c>
      <c r="R1334">
        <f t="shared" si="124"/>
        <v>2400</v>
      </c>
      <c r="S1334">
        <f t="shared" si="125"/>
        <v>-25900</v>
      </c>
    </row>
    <row r="1335" spans="1:19" x14ac:dyDescent="0.25">
      <c r="A1335" s="12">
        <v>1334</v>
      </c>
      <c r="B1335" s="12" t="s">
        <v>293</v>
      </c>
      <c r="C1335" s="18">
        <v>18964769</v>
      </c>
      <c r="D1335" s="17">
        <v>43011.511483483795</v>
      </c>
      <c r="E1335" s="23">
        <v>43013.489735416668</v>
      </c>
      <c r="F1335" s="13" t="s">
        <v>302</v>
      </c>
      <c r="G1335" s="25">
        <v>300</v>
      </c>
      <c r="H1335" s="12" t="s">
        <v>114</v>
      </c>
      <c r="I1335" s="12" t="s">
        <v>116</v>
      </c>
      <c r="J1335" s="37">
        <f>INDEX('Bảng Giá'!$C$3:$H$18,MATCH('Raw Data'!P1335,'Bảng Giá'!$B$3:$B$18,0),MATCH('Raw Data'!M1335,'Bảng Giá'!$C$2:$H$2,0))</f>
        <v>13000</v>
      </c>
      <c r="K1335" s="12">
        <v>13100</v>
      </c>
      <c r="L1335" s="36">
        <f t="shared" si="120"/>
        <v>1.9782519328728085</v>
      </c>
      <c r="M1335" t="str">
        <f>'References data'!H1336</f>
        <v>Nội Tỉnh</v>
      </c>
      <c r="N1335">
        <f t="shared" si="121"/>
        <v>0.3</v>
      </c>
      <c r="O1335">
        <f t="shared" si="122"/>
        <v>-100</v>
      </c>
      <c r="P1335" t="str">
        <f>IF(AND(N1335&gt;0,N1335&lt;=0.05),'Bảng Giá'!$B$3,IF(AND(N1335&lt;=0.1,N1335&gt;0.05),'Bảng Giá'!$B$4,IF(AND('Raw Data'!N1335&gt;0.1,'Raw Data'!N1335&lt;=0.25),'Bảng Giá'!$B$5,IF(AND('Raw Data'!N1335&gt;0.25,'Raw Data'!N1335&lt;=0.5),'Bảng Giá'!$B$6,IF(AND('Raw Data'!N1335&gt;0.5,'Raw Data'!N1335&lt;=1),'Bảng Giá'!$B$7,IF(AND('Raw Data'!N1335&gt;1,'Raw Data'!N1335&lt;=1.5),'Bảng Giá'!$B$8,IF(AND('Raw Data'!N1335&gt;1.5,'Raw Data'!N1335&lt;=2),'Bảng Giá'!$B$9,IF(AND('Raw Data'!N1335&gt;2,'Raw Data'!N1335&lt;=2.5),'Bảng Giá'!$B$10,IF(AND('Raw Data'!N1335&gt;2.5,'Raw Data'!N1335&lt;=3),'Bảng Giá'!$B$11,IF(AND('Raw Data'!N1335&gt;3,'Raw Data'!N1335&lt;=3.5),'Bảng Giá'!$B$12,IF(AND('Raw Data'!N1335&gt;3.5,'Raw Data'!N1335&lt;=4),'Bảng Giá'!$B$13,IF(AND('Raw Data'!N1335&gt;4,'Raw Data'!N1335&lt;=4.5),'Bảng Giá'!$B$14,IF(AND('Raw Data'!N1335&gt;4.5,'Raw Data'!N1335&lt;=5),'Bảng Giá'!$B$15,IF(AND('Raw Data'!N1335&gt;5,'Raw Data'!N1335&lt;=5.5),'Bảng Giá'!$B$16,IF(AND('Raw Data'!N1335&gt;5.5,'Raw Data'!N1335&lt;=6),'Bảng Giá'!$B$17,'Bảng Giá'!$B$18)))))))))))))))</f>
        <v>0.25&lt;x&lt;=0.5</v>
      </c>
      <c r="Q1335" s="48">
        <f t="shared" si="123"/>
        <v>-7.6335877862595417E-3</v>
      </c>
      <c r="R1335">
        <f t="shared" si="124"/>
        <v>15600</v>
      </c>
      <c r="S1335">
        <f t="shared" si="125"/>
        <v>2500</v>
      </c>
    </row>
    <row r="1336" spans="1:19" x14ac:dyDescent="0.25">
      <c r="A1336" s="12">
        <v>1335</v>
      </c>
      <c r="B1336" s="12" t="s">
        <v>293</v>
      </c>
      <c r="C1336" s="18">
        <v>64013275</v>
      </c>
      <c r="D1336" s="17">
        <v>43011.506408368055</v>
      </c>
      <c r="E1336" s="23">
        <v>43013.829448807868</v>
      </c>
      <c r="F1336" s="12" t="s">
        <v>321</v>
      </c>
      <c r="G1336" s="25">
        <v>600</v>
      </c>
      <c r="H1336" s="12" t="s">
        <v>114</v>
      </c>
      <c r="I1336" s="12" t="s">
        <v>297</v>
      </c>
      <c r="J1336" s="37">
        <f>INDEX('Bảng Giá'!$C$3:$H$18,MATCH('Raw Data'!P1336,'Bảng Giá'!$B$3:$B$18,0),MATCH('Raw Data'!M1336,'Bảng Giá'!$C$2:$H$2,0))</f>
        <v>14000</v>
      </c>
      <c r="K1336" s="12">
        <v>14100</v>
      </c>
      <c r="L1336" s="36">
        <f t="shared" si="120"/>
        <v>2.3230404398127575</v>
      </c>
      <c r="M1336" t="str">
        <f>'References data'!H1337</f>
        <v>Nội Tỉnh</v>
      </c>
      <c r="N1336">
        <f t="shared" si="121"/>
        <v>0.6</v>
      </c>
      <c r="O1336">
        <f t="shared" si="122"/>
        <v>-100</v>
      </c>
      <c r="P1336" t="str">
        <f>IF(AND(N1336&gt;0,N1336&lt;=0.05),'Bảng Giá'!$B$3,IF(AND(N1336&lt;=0.1,N1336&gt;0.05),'Bảng Giá'!$B$4,IF(AND('Raw Data'!N1336&gt;0.1,'Raw Data'!N1336&lt;=0.25),'Bảng Giá'!$B$5,IF(AND('Raw Data'!N1336&gt;0.25,'Raw Data'!N1336&lt;=0.5),'Bảng Giá'!$B$6,IF(AND('Raw Data'!N1336&gt;0.5,'Raw Data'!N1336&lt;=1),'Bảng Giá'!$B$7,IF(AND('Raw Data'!N1336&gt;1,'Raw Data'!N1336&lt;=1.5),'Bảng Giá'!$B$8,IF(AND('Raw Data'!N1336&gt;1.5,'Raw Data'!N1336&lt;=2),'Bảng Giá'!$B$9,IF(AND('Raw Data'!N1336&gt;2,'Raw Data'!N1336&lt;=2.5),'Bảng Giá'!$B$10,IF(AND('Raw Data'!N1336&gt;2.5,'Raw Data'!N1336&lt;=3),'Bảng Giá'!$B$11,IF(AND('Raw Data'!N1336&gt;3,'Raw Data'!N1336&lt;=3.5),'Bảng Giá'!$B$12,IF(AND('Raw Data'!N1336&gt;3.5,'Raw Data'!N1336&lt;=4),'Bảng Giá'!$B$13,IF(AND('Raw Data'!N1336&gt;4,'Raw Data'!N1336&lt;=4.5),'Bảng Giá'!$B$14,IF(AND('Raw Data'!N1336&gt;4.5,'Raw Data'!N1336&lt;=5),'Bảng Giá'!$B$15,IF(AND('Raw Data'!N1336&gt;5,'Raw Data'!N1336&lt;=5.5),'Bảng Giá'!$B$16,IF(AND('Raw Data'!N1336&gt;5.5,'Raw Data'!N1336&lt;=6),'Bảng Giá'!$B$17,'Bảng Giá'!$B$18)))))))))))))))</f>
        <v>0.5&lt;x&lt;=1</v>
      </c>
      <c r="Q1336" s="48">
        <f t="shared" si="123"/>
        <v>-7.0921985815602835E-3</v>
      </c>
      <c r="R1336">
        <f t="shared" si="124"/>
        <v>16800</v>
      </c>
      <c r="S1336">
        <f t="shared" si="125"/>
        <v>2700</v>
      </c>
    </row>
    <row r="1337" spans="1:19" x14ac:dyDescent="0.25">
      <c r="A1337" s="12">
        <v>1336</v>
      </c>
      <c r="B1337" s="12" t="s">
        <v>293</v>
      </c>
      <c r="C1337" s="18">
        <v>65880753</v>
      </c>
      <c r="D1337" s="17">
        <v>43011.50642164352</v>
      </c>
      <c r="E1337" s="23">
        <v>43012.774375000001</v>
      </c>
      <c r="F1337" s="13" t="s">
        <v>302</v>
      </c>
      <c r="G1337" s="25">
        <v>830</v>
      </c>
      <c r="H1337" s="12" t="s">
        <v>114</v>
      </c>
      <c r="I1337" s="12" t="s">
        <v>295</v>
      </c>
      <c r="J1337" s="37">
        <f>INDEX('Bảng Giá'!$C$3:$H$18,MATCH('Raw Data'!P1337,'Bảng Giá'!$B$3:$B$18,0),MATCH('Raw Data'!M1337,'Bảng Giá'!$C$2:$H$2,0))</f>
        <v>14000</v>
      </c>
      <c r="K1337" s="12">
        <v>14100</v>
      </c>
      <c r="L1337" s="36">
        <f t="shared" si="120"/>
        <v>1.2679533564805752</v>
      </c>
      <c r="M1337" t="str">
        <f>'References data'!H1338</f>
        <v>Nội Tỉnh</v>
      </c>
      <c r="N1337">
        <f t="shared" si="121"/>
        <v>0.83</v>
      </c>
      <c r="O1337">
        <f t="shared" si="122"/>
        <v>-100</v>
      </c>
      <c r="P1337" t="str">
        <f>IF(AND(N1337&gt;0,N1337&lt;=0.05),'Bảng Giá'!$B$3,IF(AND(N1337&lt;=0.1,N1337&gt;0.05),'Bảng Giá'!$B$4,IF(AND('Raw Data'!N1337&gt;0.1,'Raw Data'!N1337&lt;=0.25),'Bảng Giá'!$B$5,IF(AND('Raw Data'!N1337&gt;0.25,'Raw Data'!N1337&lt;=0.5),'Bảng Giá'!$B$6,IF(AND('Raw Data'!N1337&gt;0.5,'Raw Data'!N1337&lt;=1),'Bảng Giá'!$B$7,IF(AND('Raw Data'!N1337&gt;1,'Raw Data'!N1337&lt;=1.5),'Bảng Giá'!$B$8,IF(AND('Raw Data'!N1337&gt;1.5,'Raw Data'!N1337&lt;=2),'Bảng Giá'!$B$9,IF(AND('Raw Data'!N1337&gt;2,'Raw Data'!N1337&lt;=2.5),'Bảng Giá'!$B$10,IF(AND('Raw Data'!N1337&gt;2.5,'Raw Data'!N1337&lt;=3),'Bảng Giá'!$B$11,IF(AND('Raw Data'!N1337&gt;3,'Raw Data'!N1337&lt;=3.5),'Bảng Giá'!$B$12,IF(AND('Raw Data'!N1337&gt;3.5,'Raw Data'!N1337&lt;=4),'Bảng Giá'!$B$13,IF(AND('Raw Data'!N1337&gt;4,'Raw Data'!N1337&lt;=4.5),'Bảng Giá'!$B$14,IF(AND('Raw Data'!N1337&gt;4.5,'Raw Data'!N1337&lt;=5),'Bảng Giá'!$B$15,IF(AND('Raw Data'!N1337&gt;5,'Raw Data'!N1337&lt;=5.5),'Bảng Giá'!$B$16,IF(AND('Raw Data'!N1337&gt;5.5,'Raw Data'!N1337&lt;=6),'Bảng Giá'!$B$17,'Bảng Giá'!$B$18)))))))))))))))</f>
        <v>0.5&lt;x&lt;=1</v>
      </c>
      <c r="Q1337" s="48">
        <f t="shared" si="123"/>
        <v>-7.0921985815602835E-3</v>
      </c>
      <c r="R1337">
        <f t="shared" si="124"/>
        <v>16800</v>
      </c>
      <c r="S1337">
        <f t="shared" si="125"/>
        <v>2700</v>
      </c>
    </row>
    <row r="1338" spans="1:19" x14ac:dyDescent="0.25">
      <c r="A1338" s="12">
        <v>1337</v>
      </c>
      <c r="B1338" s="12" t="s">
        <v>293</v>
      </c>
      <c r="C1338" s="18">
        <v>86675536</v>
      </c>
      <c r="D1338" s="17">
        <v>43011.506427696761</v>
      </c>
      <c r="E1338" s="23">
        <v>43012.700532407405</v>
      </c>
      <c r="F1338" s="13" t="s">
        <v>302</v>
      </c>
      <c r="G1338" s="25">
        <v>850</v>
      </c>
      <c r="H1338" s="12" t="s">
        <v>114</v>
      </c>
      <c r="I1338" s="12" t="s">
        <v>297</v>
      </c>
      <c r="J1338" s="37">
        <f>INDEX('Bảng Giá'!$C$3:$H$18,MATCH('Raw Data'!P1338,'Bảng Giá'!$B$3:$B$18,0),MATCH('Raw Data'!M1338,'Bảng Giá'!$C$2:$H$2,0))</f>
        <v>14000</v>
      </c>
      <c r="K1338" s="12">
        <v>14100</v>
      </c>
      <c r="L1338" s="36">
        <f t="shared" si="120"/>
        <v>1.1941047106447513</v>
      </c>
      <c r="M1338" t="str">
        <f>'References data'!H1339</f>
        <v>Nội Tỉnh</v>
      </c>
      <c r="N1338">
        <f t="shared" si="121"/>
        <v>0.85</v>
      </c>
      <c r="O1338">
        <f t="shared" si="122"/>
        <v>-100</v>
      </c>
      <c r="P1338" t="str">
        <f>IF(AND(N1338&gt;0,N1338&lt;=0.05),'Bảng Giá'!$B$3,IF(AND(N1338&lt;=0.1,N1338&gt;0.05),'Bảng Giá'!$B$4,IF(AND('Raw Data'!N1338&gt;0.1,'Raw Data'!N1338&lt;=0.25),'Bảng Giá'!$B$5,IF(AND('Raw Data'!N1338&gt;0.25,'Raw Data'!N1338&lt;=0.5),'Bảng Giá'!$B$6,IF(AND('Raw Data'!N1338&gt;0.5,'Raw Data'!N1338&lt;=1),'Bảng Giá'!$B$7,IF(AND('Raw Data'!N1338&gt;1,'Raw Data'!N1338&lt;=1.5),'Bảng Giá'!$B$8,IF(AND('Raw Data'!N1338&gt;1.5,'Raw Data'!N1338&lt;=2),'Bảng Giá'!$B$9,IF(AND('Raw Data'!N1338&gt;2,'Raw Data'!N1338&lt;=2.5),'Bảng Giá'!$B$10,IF(AND('Raw Data'!N1338&gt;2.5,'Raw Data'!N1338&lt;=3),'Bảng Giá'!$B$11,IF(AND('Raw Data'!N1338&gt;3,'Raw Data'!N1338&lt;=3.5),'Bảng Giá'!$B$12,IF(AND('Raw Data'!N1338&gt;3.5,'Raw Data'!N1338&lt;=4),'Bảng Giá'!$B$13,IF(AND('Raw Data'!N1338&gt;4,'Raw Data'!N1338&lt;=4.5),'Bảng Giá'!$B$14,IF(AND('Raw Data'!N1338&gt;4.5,'Raw Data'!N1338&lt;=5),'Bảng Giá'!$B$15,IF(AND('Raw Data'!N1338&gt;5,'Raw Data'!N1338&lt;=5.5),'Bảng Giá'!$B$16,IF(AND('Raw Data'!N1338&gt;5.5,'Raw Data'!N1338&lt;=6),'Bảng Giá'!$B$17,'Bảng Giá'!$B$18)))))))))))))))</f>
        <v>0.5&lt;x&lt;=1</v>
      </c>
      <c r="Q1338" s="48">
        <f t="shared" si="123"/>
        <v>-7.0921985815602835E-3</v>
      </c>
      <c r="R1338">
        <f t="shared" si="124"/>
        <v>16800</v>
      </c>
      <c r="S1338">
        <f t="shared" si="125"/>
        <v>2700</v>
      </c>
    </row>
    <row r="1339" spans="1:19" x14ac:dyDescent="0.25">
      <c r="A1339" s="12">
        <v>1338</v>
      </c>
      <c r="B1339" s="12" t="s">
        <v>293</v>
      </c>
      <c r="C1339" s="18">
        <v>32182385</v>
      </c>
      <c r="D1339" s="17">
        <v>43011.506454942129</v>
      </c>
      <c r="E1339" s="23">
        <v>43012.774375000001</v>
      </c>
      <c r="F1339" s="13" t="s">
        <v>302</v>
      </c>
      <c r="G1339" s="25">
        <v>1970</v>
      </c>
      <c r="H1339" s="12" t="s">
        <v>114</v>
      </c>
      <c r="I1339" s="12" t="s">
        <v>295</v>
      </c>
      <c r="J1339" s="37">
        <f>INDEX('Bảng Giá'!$C$3:$H$18,MATCH('Raw Data'!P1339,'Bảng Giá'!$B$3:$B$18,0),MATCH('Raw Data'!M1339,'Bảng Giá'!$C$2:$H$2,0))</f>
        <v>16000</v>
      </c>
      <c r="K1339" s="12">
        <v>16200</v>
      </c>
      <c r="L1339" s="36">
        <f t="shared" si="120"/>
        <v>1.267920057871379</v>
      </c>
      <c r="M1339" t="str">
        <f>'References data'!H1340</f>
        <v>Nội Tỉnh</v>
      </c>
      <c r="N1339">
        <f t="shared" si="121"/>
        <v>1.97</v>
      </c>
      <c r="O1339">
        <f t="shared" si="122"/>
        <v>-200</v>
      </c>
      <c r="P1339" t="str">
        <f>IF(AND(N1339&gt;0,N1339&lt;=0.05),'Bảng Giá'!$B$3,IF(AND(N1339&lt;=0.1,N1339&gt;0.05),'Bảng Giá'!$B$4,IF(AND('Raw Data'!N1339&gt;0.1,'Raw Data'!N1339&lt;=0.25),'Bảng Giá'!$B$5,IF(AND('Raw Data'!N1339&gt;0.25,'Raw Data'!N1339&lt;=0.5),'Bảng Giá'!$B$6,IF(AND('Raw Data'!N1339&gt;0.5,'Raw Data'!N1339&lt;=1),'Bảng Giá'!$B$7,IF(AND('Raw Data'!N1339&gt;1,'Raw Data'!N1339&lt;=1.5),'Bảng Giá'!$B$8,IF(AND('Raw Data'!N1339&gt;1.5,'Raw Data'!N1339&lt;=2),'Bảng Giá'!$B$9,IF(AND('Raw Data'!N1339&gt;2,'Raw Data'!N1339&lt;=2.5),'Bảng Giá'!$B$10,IF(AND('Raw Data'!N1339&gt;2.5,'Raw Data'!N1339&lt;=3),'Bảng Giá'!$B$11,IF(AND('Raw Data'!N1339&gt;3,'Raw Data'!N1339&lt;=3.5),'Bảng Giá'!$B$12,IF(AND('Raw Data'!N1339&gt;3.5,'Raw Data'!N1339&lt;=4),'Bảng Giá'!$B$13,IF(AND('Raw Data'!N1339&gt;4,'Raw Data'!N1339&lt;=4.5),'Bảng Giá'!$B$14,IF(AND('Raw Data'!N1339&gt;4.5,'Raw Data'!N1339&lt;=5),'Bảng Giá'!$B$15,IF(AND('Raw Data'!N1339&gt;5,'Raw Data'!N1339&lt;=5.5),'Bảng Giá'!$B$16,IF(AND('Raw Data'!N1339&gt;5.5,'Raw Data'!N1339&lt;=6),'Bảng Giá'!$B$17,'Bảng Giá'!$B$18)))))))))))))))</f>
        <v>1.5&lt;x&lt;=2</v>
      </c>
      <c r="Q1339" s="48">
        <f t="shared" si="123"/>
        <v>-1.2345679012345678E-2</v>
      </c>
      <c r="R1339">
        <f t="shared" si="124"/>
        <v>19200</v>
      </c>
      <c r="S1339">
        <f t="shared" si="125"/>
        <v>3000</v>
      </c>
    </row>
    <row r="1340" spans="1:19" x14ac:dyDescent="0.25">
      <c r="A1340" s="12">
        <v>1339</v>
      </c>
      <c r="B1340" s="12" t="s">
        <v>293</v>
      </c>
      <c r="C1340" s="18">
        <v>31677136910238</v>
      </c>
      <c r="D1340" s="17">
        <v>43010.627998113428</v>
      </c>
      <c r="E1340" s="23">
        <v>43011.767091898146</v>
      </c>
      <c r="F1340" s="13" t="s">
        <v>302</v>
      </c>
      <c r="G1340" s="25">
        <v>540</v>
      </c>
      <c r="H1340" s="12" t="s">
        <v>114</v>
      </c>
      <c r="I1340" s="12" t="s">
        <v>508</v>
      </c>
      <c r="J1340" s="37">
        <f>INDEX('Bảng Giá'!$C$3:$H$18,MATCH('Raw Data'!P1340,'Bảng Giá'!$B$3:$B$18,0),MATCH('Raw Data'!M1340,'Bảng Giá'!$C$2:$H$2,0))</f>
        <v>14000</v>
      </c>
      <c r="K1340" s="12">
        <v>14100</v>
      </c>
      <c r="L1340" s="36">
        <f t="shared" si="120"/>
        <v>1.1390937847172609</v>
      </c>
      <c r="M1340" t="str">
        <f>'References data'!H1341</f>
        <v>Nội Tỉnh</v>
      </c>
      <c r="N1340">
        <f t="shared" si="121"/>
        <v>0.54</v>
      </c>
      <c r="O1340">
        <f t="shared" si="122"/>
        <v>-100</v>
      </c>
      <c r="P1340" t="str">
        <f>IF(AND(N1340&gt;0,N1340&lt;=0.05),'Bảng Giá'!$B$3,IF(AND(N1340&lt;=0.1,N1340&gt;0.05),'Bảng Giá'!$B$4,IF(AND('Raw Data'!N1340&gt;0.1,'Raw Data'!N1340&lt;=0.25),'Bảng Giá'!$B$5,IF(AND('Raw Data'!N1340&gt;0.25,'Raw Data'!N1340&lt;=0.5),'Bảng Giá'!$B$6,IF(AND('Raw Data'!N1340&gt;0.5,'Raw Data'!N1340&lt;=1),'Bảng Giá'!$B$7,IF(AND('Raw Data'!N1340&gt;1,'Raw Data'!N1340&lt;=1.5),'Bảng Giá'!$B$8,IF(AND('Raw Data'!N1340&gt;1.5,'Raw Data'!N1340&lt;=2),'Bảng Giá'!$B$9,IF(AND('Raw Data'!N1340&gt;2,'Raw Data'!N1340&lt;=2.5),'Bảng Giá'!$B$10,IF(AND('Raw Data'!N1340&gt;2.5,'Raw Data'!N1340&lt;=3),'Bảng Giá'!$B$11,IF(AND('Raw Data'!N1340&gt;3,'Raw Data'!N1340&lt;=3.5),'Bảng Giá'!$B$12,IF(AND('Raw Data'!N1340&gt;3.5,'Raw Data'!N1340&lt;=4),'Bảng Giá'!$B$13,IF(AND('Raw Data'!N1340&gt;4,'Raw Data'!N1340&lt;=4.5),'Bảng Giá'!$B$14,IF(AND('Raw Data'!N1340&gt;4.5,'Raw Data'!N1340&lt;=5),'Bảng Giá'!$B$15,IF(AND('Raw Data'!N1340&gt;5,'Raw Data'!N1340&lt;=5.5),'Bảng Giá'!$B$16,IF(AND('Raw Data'!N1340&gt;5.5,'Raw Data'!N1340&lt;=6),'Bảng Giá'!$B$17,'Bảng Giá'!$B$18)))))))))))))))</f>
        <v>0.5&lt;x&lt;=1</v>
      </c>
      <c r="Q1340" s="48">
        <f t="shared" si="123"/>
        <v>-7.0921985815602835E-3</v>
      </c>
      <c r="R1340">
        <f t="shared" si="124"/>
        <v>16800</v>
      </c>
      <c r="S1340">
        <f t="shared" si="125"/>
        <v>2700</v>
      </c>
    </row>
    <row r="1341" spans="1:19" x14ac:dyDescent="0.25">
      <c r="A1341" s="12">
        <v>1340</v>
      </c>
      <c r="B1341" s="12" t="s">
        <v>293</v>
      </c>
      <c r="C1341" s="18">
        <v>31677136899400</v>
      </c>
      <c r="D1341" s="17">
        <v>43010.62803915509</v>
      </c>
      <c r="E1341" s="23">
        <v>43011.843216435183</v>
      </c>
      <c r="F1341" s="13" t="s">
        <v>302</v>
      </c>
      <c r="G1341" s="25">
        <v>200</v>
      </c>
      <c r="H1341" s="12" t="s">
        <v>114</v>
      </c>
      <c r="I1341" s="12" t="s">
        <v>507</v>
      </c>
      <c r="J1341" s="37">
        <f>INDEX('Bảng Giá'!$C$3:$H$18,MATCH('Raw Data'!P1341,'Bảng Giá'!$B$3:$B$18,0),MATCH('Raw Data'!M1341,'Bảng Giá'!$C$2:$H$2,0))</f>
        <v>13000</v>
      </c>
      <c r="K1341" s="12">
        <v>13100</v>
      </c>
      <c r="L1341" s="36">
        <f t="shared" si="120"/>
        <v>1.215177280093485</v>
      </c>
      <c r="M1341" t="str">
        <f>'References data'!H1342</f>
        <v>Nội Tỉnh</v>
      </c>
      <c r="N1341">
        <f t="shared" si="121"/>
        <v>0.2</v>
      </c>
      <c r="O1341">
        <f t="shared" si="122"/>
        <v>-100</v>
      </c>
      <c r="P1341" t="str">
        <f>IF(AND(N1341&gt;0,N1341&lt;=0.05),'Bảng Giá'!$B$3,IF(AND(N1341&lt;=0.1,N1341&gt;0.05),'Bảng Giá'!$B$4,IF(AND('Raw Data'!N1341&gt;0.1,'Raw Data'!N1341&lt;=0.25),'Bảng Giá'!$B$5,IF(AND('Raw Data'!N1341&gt;0.25,'Raw Data'!N1341&lt;=0.5),'Bảng Giá'!$B$6,IF(AND('Raw Data'!N1341&gt;0.5,'Raw Data'!N1341&lt;=1),'Bảng Giá'!$B$7,IF(AND('Raw Data'!N1341&gt;1,'Raw Data'!N1341&lt;=1.5),'Bảng Giá'!$B$8,IF(AND('Raw Data'!N1341&gt;1.5,'Raw Data'!N1341&lt;=2),'Bảng Giá'!$B$9,IF(AND('Raw Data'!N1341&gt;2,'Raw Data'!N1341&lt;=2.5),'Bảng Giá'!$B$10,IF(AND('Raw Data'!N1341&gt;2.5,'Raw Data'!N1341&lt;=3),'Bảng Giá'!$B$11,IF(AND('Raw Data'!N1341&gt;3,'Raw Data'!N1341&lt;=3.5),'Bảng Giá'!$B$12,IF(AND('Raw Data'!N1341&gt;3.5,'Raw Data'!N1341&lt;=4),'Bảng Giá'!$B$13,IF(AND('Raw Data'!N1341&gt;4,'Raw Data'!N1341&lt;=4.5),'Bảng Giá'!$B$14,IF(AND('Raw Data'!N1341&gt;4.5,'Raw Data'!N1341&lt;=5),'Bảng Giá'!$B$15,IF(AND('Raw Data'!N1341&gt;5,'Raw Data'!N1341&lt;=5.5),'Bảng Giá'!$B$16,IF(AND('Raw Data'!N1341&gt;5.5,'Raw Data'!N1341&lt;=6),'Bảng Giá'!$B$17,'Bảng Giá'!$B$18)))))))))))))))</f>
        <v>0.1&lt;x&lt;=0.25</v>
      </c>
      <c r="Q1341" s="48">
        <f t="shared" si="123"/>
        <v>-7.6335877862595417E-3</v>
      </c>
      <c r="R1341">
        <f t="shared" si="124"/>
        <v>15600</v>
      </c>
      <c r="S1341">
        <f t="shared" si="125"/>
        <v>2500</v>
      </c>
    </row>
    <row r="1342" spans="1:19" x14ac:dyDescent="0.25">
      <c r="A1342" s="12">
        <v>1341</v>
      </c>
      <c r="B1342" s="12" t="s">
        <v>293</v>
      </c>
      <c r="C1342" s="18">
        <v>31677136913496</v>
      </c>
      <c r="D1342" s="17">
        <v>43017.961858912036</v>
      </c>
      <c r="E1342" s="23">
        <v>43018.485913657409</v>
      </c>
      <c r="F1342" s="13" t="s">
        <v>302</v>
      </c>
      <c r="G1342" s="25">
        <v>510</v>
      </c>
      <c r="H1342" s="12" t="s">
        <v>114</v>
      </c>
      <c r="I1342" s="12" t="s">
        <v>504</v>
      </c>
      <c r="J1342" s="37">
        <f>INDEX('Bảng Giá'!$C$3:$H$18,MATCH('Raw Data'!P1342,'Bảng Giá'!$B$3:$B$18,0),MATCH('Raw Data'!M1342,'Bảng Giá'!$C$2:$H$2,0))</f>
        <v>14000</v>
      </c>
      <c r="K1342" s="12">
        <v>14100</v>
      </c>
      <c r="L1342" s="36">
        <f t="shared" si="120"/>
        <v>0.52405474537226837</v>
      </c>
      <c r="M1342" t="str">
        <f>'References data'!H1343</f>
        <v>Nội Tỉnh</v>
      </c>
      <c r="N1342">
        <f t="shared" si="121"/>
        <v>0.51</v>
      </c>
      <c r="O1342">
        <f t="shared" si="122"/>
        <v>-100</v>
      </c>
      <c r="P1342" t="str">
        <f>IF(AND(N1342&gt;0,N1342&lt;=0.05),'Bảng Giá'!$B$3,IF(AND(N1342&lt;=0.1,N1342&gt;0.05),'Bảng Giá'!$B$4,IF(AND('Raw Data'!N1342&gt;0.1,'Raw Data'!N1342&lt;=0.25),'Bảng Giá'!$B$5,IF(AND('Raw Data'!N1342&gt;0.25,'Raw Data'!N1342&lt;=0.5),'Bảng Giá'!$B$6,IF(AND('Raw Data'!N1342&gt;0.5,'Raw Data'!N1342&lt;=1),'Bảng Giá'!$B$7,IF(AND('Raw Data'!N1342&gt;1,'Raw Data'!N1342&lt;=1.5),'Bảng Giá'!$B$8,IF(AND('Raw Data'!N1342&gt;1.5,'Raw Data'!N1342&lt;=2),'Bảng Giá'!$B$9,IF(AND('Raw Data'!N1342&gt;2,'Raw Data'!N1342&lt;=2.5),'Bảng Giá'!$B$10,IF(AND('Raw Data'!N1342&gt;2.5,'Raw Data'!N1342&lt;=3),'Bảng Giá'!$B$11,IF(AND('Raw Data'!N1342&gt;3,'Raw Data'!N1342&lt;=3.5),'Bảng Giá'!$B$12,IF(AND('Raw Data'!N1342&gt;3.5,'Raw Data'!N1342&lt;=4),'Bảng Giá'!$B$13,IF(AND('Raw Data'!N1342&gt;4,'Raw Data'!N1342&lt;=4.5),'Bảng Giá'!$B$14,IF(AND('Raw Data'!N1342&gt;4.5,'Raw Data'!N1342&lt;=5),'Bảng Giá'!$B$15,IF(AND('Raw Data'!N1342&gt;5,'Raw Data'!N1342&lt;=5.5),'Bảng Giá'!$B$16,IF(AND('Raw Data'!N1342&gt;5.5,'Raw Data'!N1342&lt;=6),'Bảng Giá'!$B$17,'Bảng Giá'!$B$18)))))))))))))))</f>
        <v>0.5&lt;x&lt;=1</v>
      </c>
      <c r="Q1342" s="48">
        <f t="shared" si="123"/>
        <v>-7.0921985815602835E-3</v>
      </c>
      <c r="R1342">
        <f t="shared" si="124"/>
        <v>16800</v>
      </c>
      <c r="S1342">
        <f t="shared" si="125"/>
        <v>2700</v>
      </c>
    </row>
    <row r="1343" spans="1:19" x14ac:dyDescent="0.25">
      <c r="A1343" s="12">
        <v>1342</v>
      </c>
      <c r="B1343" s="12" t="s">
        <v>293</v>
      </c>
      <c r="C1343" s="18">
        <v>57205113</v>
      </c>
      <c r="D1343" s="17">
        <v>43010.918902118057</v>
      </c>
      <c r="E1343" s="23">
        <v>43011.68030763889</v>
      </c>
      <c r="F1343" s="13" t="s">
        <v>302</v>
      </c>
      <c r="G1343" s="25">
        <v>1750</v>
      </c>
      <c r="H1343" s="12" t="s">
        <v>114</v>
      </c>
      <c r="I1343" s="12" t="s">
        <v>297</v>
      </c>
      <c r="J1343" s="37">
        <f>INDEX('Bảng Giá'!$C$3:$H$18,MATCH('Raw Data'!P1343,'Bảng Giá'!$B$3:$B$18,0),MATCH('Raw Data'!M1343,'Bảng Giá'!$C$2:$H$2,0))</f>
        <v>16000</v>
      </c>
      <c r="K1343" s="12">
        <v>16200</v>
      </c>
      <c r="L1343" s="36">
        <f t="shared" si="120"/>
        <v>0.7614055208323407</v>
      </c>
      <c r="M1343" t="str">
        <f>'References data'!H1344</f>
        <v>Nội Tỉnh</v>
      </c>
      <c r="N1343">
        <f t="shared" si="121"/>
        <v>1.75</v>
      </c>
      <c r="O1343">
        <f t="shared" si="122"/>
        <v>-200</v>
      </c>
      <c r="P1343" t="str">
        <f>IF(AND(N1343&gt;0,N1343&lt;=0.05),'Bảng Giá'!$B$3,IF(AND(N1343&lt;=0.1,N1343&gt;0.05),'Bảng Giá'!$B$4,IF(AND('Raw Data'!N1343&gt;0.1,'Raw Data'!N1343&lt;=0.25),'Bảng Giá'!$B$5,IF(AND('Raw Data'!N1343&gt;0.25,'Raw Data'!N1343&lt;=0.5),'Bảng Giá'!$B$6,IF(AND('Raw Data'!N1343&gt;0.5,'Raw Data'!N1343&lt;=1),'Bảng Giá'!$B$7,IF(AND('Raw Data'!N1343&gt;1,'Raw Data'!N1343&lt;=1.5),'Bảng Giá'!$B$8,IF(AND('Raw Data'!N1343&gt;1.5,'Raw Data'!N1343&lt;=2),'Bảng Giá'!$B$9,IF(AND('Raw Data'!N1343&gt;2,'Raw Data'!N1343&lt;=2.5),'Bảng Giá'!$B$10,IF(AND('Raw Data'!N1343&gt;2.5,'Raw Data'!N1343&lt;=3),'Bảng Giá'!$B$11,IF(AND('Raw Data'!N1343&gt;3,'Raw Data'!N1343&lt;=3.5),'Bảng Giá'!$B$12,IF(AND('Raw Data'!N1343&gt;3.5,'Raw Data'!N1343&lt;=4),'Bảng Giá'!$B$13,IF(AND('Raw Data'!N1343&gt;4,'Raw Data'!N1343&lt;=4.5),'Bảng Giá'!$B$14,IF(AND('Raw Data'!N1343&gt;4.5,'Raw Data'!N1343&lt;=5),'Bảng Giá'!$B$15,IF(AND('Raw Data'!N1343&gt;5,'Raw Data'!N1343&lt;=5.5),'Bảng Giá'!$B$16,IF(AND('Raw Data'!N1343&gt;5.5,'Raw Data'!N1343&lt;=6),'Bảng Giá'!$B$17,'Bảng Giá'!$B$18)))))))))))))))</f>
        <v>1.5&lt;x&lt;=2</v>
      </c>
      <c r="Q1343" s="48">
        <f t="shared" si="123"/>
        <v>-1.2345679012345678E-2</v>
      </c>
      <c r="R1343">
        <f t="shared" si="124"/>
        <v>19200</v>
      </c>
      <c r="S1343">
        <f t="shared" si="125"/>
        <v>3000</v>
      </c>
    </row>
    <row r="1344" spans="1:19" x14ac:dyDescent="0.25">
      <c r="A1344" s="12">
        <v>1343</v>
      </c>
      <c r="B1344" s="12" t="s">
        <v>293</v>
      </c>
      <c r="C1344" s="18">
        <v>31677136896827</v>
      </c>
      <c r="D1344" s="17">
        <v>43009.475474652776</v>
      </c>
      <c r="E1344" s="23">
        <v>43010.457644328701</v>
      </c>
      <c r="F1344" s="13" t="s">
        <v>302</v>
      </c>
      <c r="G1344" s="25">
        <v>900</v>
      </c>
      <c r="H1344" s="12" t="s">
        <v>114</v>
      </c>
      <c r="I1344" s="12" t="s">
        <v>112</v>
      </c>
      <c r="J1344" s="37">
        <f>INDEX('Bảng Giá'!$C$3:$H$18,MATCH('Raw Data'!P1344,'Bảng Giá'!$B$3:$B$18,0),MATCH('Raw Data'!M1344,'Bảng Giá'!$C$2:$H$2,0))</f>
        <v>14000</v>
      </c>
      <c r="K1344" s="12">
        <v>14100</v>
      </c>
      <c r="L1344" s="36">
        <f t="shared" si="120"/>
        <v>0.9821696759245242</v>
      </c>
      <c r="M1344" t="str">
        <f>'References data'!H1345</f>
        <v>Nội Tỉnh</v>
      </c>
      <c r="N1344">
        <f t="shared" si="121"/>
        <v>0.9</v>
      </c>
      <c r="O1344">
        <f t="shared" si="122"/>
        <v>-100</v>
      </c>
      <c r="P1344" t="str">
        <f>IF(AND(N1344&gt;0,N1344&lt;=0.05),'Bảng Giá'!$B$3,IF(AND(N1344&lt;=0.1,N1344&gt;0.05),'Bảng Giá'!$B$4,IF(AND('Raw Data'!N1344&gt;0.1,'Raw Data'!N1344&lt;=0.25),'Bảng Giá'!$B$5,IF(AND('Raw Data'!N1344&gt;0.25,'Raw Data'!N1344&lt;=0.5),'Bảng Giá'!$B$6,IF(AND('Raw Data'!N1344&gt;0.5,'Raw Data'!N1344&lt;=1),'Bảng Giá'!$B$7,IF(AND('Raw Data'!N1344&gt;1,'Raw Data'!N1344&lt;=1.5),'Bảng Giá'!$B$8,IF(AND('Raw Data'!N1344&gt;1.5,'Raw Data'!N1344&lt;=2),'Bảng Giá'!$B$9,IF(AND('Raw Data'!N1344&gt;2,'Raw Data'!N1344&lt;=2.5),'Bảng Giá'!$B$10,IF(AND('Raw Data'!N1344&gt;2.5,'Raw Data'!N1344&lt;=3),'Bảng Giá'!$B$11,IF(AND('Raw Data'!N1344&gt;3,'Raw Data'!N1344&lt;=3.5),'Bảng Giá'!$B$12,IF(AND('Raw Data'!N1344&gt;3.5,'Raw Data'!N1344&lt;=4),'Bảng Giá'!$B$13,IF(AND('Raw Data'!N1344&gt;4,'Raw Data'!N1344&lt;=4.5),'Bảng Giá'!$B$14,IF(AND('Raw Data'!N1344&gt;4.5,'Raw Data'!N1344&lt;=5),'Bảng Giá'!$B$15,IF(AND('Raw Data'!N1344&gt;5,'Raw Data'!N1344&lt;=5.5),'Bảng Giá'!$B$16,IF(AND('Raw Data'!N1344&gt;5.5,'Raw Data'!N1344&lt;=6),'Bảng Giá'!$B$17,'Bảng Giá'!$B$18)))))))))))))))</f>
        <v>0.5&lt;x&lt;=1</v>
      </c>
      <c r="Q1344" s="48">
        <f t="shared" si="123"/>
        <v>-7.0921985815602835E-3</v>
      </c>
      <c r="R1344">
        <f t="shared" si="124"/>
        <v>16800</v>
      </c>
      <c r="S1344">
        <f t="shared" si="125"/>
        <v>2700</v>
      </c>
    </row>
    <row r="1345" spans="1:19" x14ac:dyDescent="0.25">
      <c r="A1345" s="12">
        <v>1344</v>
      </c>
      <c r="B1345" s="12" t="s">
        <v>293</v>
      </c>
      <c r="C1345" s="18">
        <v>31677136898271</v>
      </c>
      <c r="D1345" s="17">
        <v>43009.646745370374</v>
      </c>
      <c r="E1345" s="23">
        <v>43010.672385613427</v>
      </c>
      <c r="F1345" s="13" t="s">
        <v>302</v>
      </c>
      <c r="G1345" s="25">
        <v>1000</v>
      </c>
      <c r="H1345" s="12" t="s">
        <v>114</v>
      </c>
      <c r="I1345" s="12" t="s">
        <v>283</v>
      </c>
      <c r="J1345" s="37">
        <f>INDEX('Bảng Giá'!$C$3:$H$18,MATCH('Raw Data'!P1345,'Bảng Giá'!$B$3:$B$18,0),MATCH('Raw Data'!M1345,'Bảng Giá'!$C$2:$H$2,0))</f>
        <v>14000</v>
      </c>
      <c r="K1345" s="12">
        <v>14700</v>
      </c>
      <c r="L1345" s="36">
        <f t="shared" si="120"/>
        <v>1.0256402430532034</v>
      </c>
      <c r="M1345" t="str">
        <f>'References data'!H1346</f>
        <v>Nội Tỉnh</v>
      </c>
      <c r="N1345">
        <f t="shared" si="121"/>
        <v>1</v>
      </c>
      <c r="O1345">
        <f t="shared" si="122"/>
        <v>-700</v>
      </c>
      <c r="P1345" t="str">
        <f>IF(AND(N1345&gt;0,N1345&lt;=0.05),'Bảng Giá'!$B$3,IF(AND(N1345&lt;=0.1,N1345&gt;0.05),'Bảng Giá'!$B$4,IF(AND('Raw Data'!N1345&gt;0.1,'Raw Data'!N1345&lt;=0.25),'Bảng Giá'!$B$5,IF(AND('Raw Data'!N1345&gt;0.25,'Raw Data'!N1345&lt;=0.5),'Bảng Giá'!$B$6,IF(AND('Raw Data'!N1345&gt;0.5,'Raw Data'!N1345&lt;=1),'Bảng Giá'!$B$7,IF(AND('Raw Data'!N1345&gt;1,'Raw Data'!N1345&lt;=1.5),'Bảng Giá'!$B$8,IF(AND('Raw Data'!N1345&gt;1.5,'Raw Data'!N1345&lt;=2),'Bảng Giá'!$B$9,IF(AND('Raw Data'!N1345&gt;2,'Raw Data'!N1345&lt;=2.5),'Bảng Giá'!$B$10,IF(AND('Raw Data'!N1345&gt;2.5,'Raw Data'!N1345&lt;=3),'Bảng Giá'!$B$11,IF(AND('Raw Data'!N1345&gt;3,'Raw Data'!N1345&lt;=3.5),'Bảng Giá'!$B$12,IF(AND('Raw Data'!N1345&gt;3.5,'Raw Data'!N1345&lt;=4),'Bảng Giá'!$B$13,IF(AND('Raw Data'!N1345&gt;4,'Raw Data'!N1345&lt;=4.5),'Bảng Giá'!$B$14,IF(AND('Raw Data'!N1345&gt;4.5,'Raw Data'!N1345&lt;=5),'Bảng Giá'!$B$15,IF(AND('Raw Data'!N1345&gt;5,'Raw Data'!N1345&lt;=5.5),'Bảng Giá'!$B$16,IF(AND('Raw Data'!N1345&gt;5.5,'Raw Data'!N1345&lt;=6),'Bảng Giá'!$B$17,'Bảng Giá'!$B$18)))))))))))))))</f>
        <v>0.5&lt;x&lt;=1</v>
      </c>
      <c r="Q1345" s="48">
        <f t="shared" si="123"/>
        <v>-4.7619047619047616E-2</v>
      </c>
      <c r="R1345">
        <f t="shared" si="124"/>
        <v>16800</v>
      </c>
      <c r="S1345">
        <f t="shared" si="125"/>
        <v>2100</v>
      </c>
    </row>
    <row r="1346" spans="1:19" x14ac:dyDescent="0.25">
      <c r="A1346" s="12">
        <v>1345</v>
      </c>
      <c r="B1346" s="12" t="s">
        <v>293</v>
      </c>
      <c r="C1346" s="18">
        <v>31677136898924</v>
      </c>
      <c r="D1346" s="17">
        <v>43009.670508993055</v>
      </c>
      <c r="E1346" s="23">
        <v>43010.449960416663</v>
      </c>
      <c r="F1346" s="13" t="s">
        <v>302</v>
      </c>
      <c r="G1346" s="25">
        <v>200</v>
      </c>
      <c r="H1346" s="12" t="s">
        <v>114</v>
      </c>
      <c r="I1346" s="12" t="s">
        <v>508</v>
      </c>
      <c r="J1346" s="37">
        <f>INDEX('Bảng Giá'!$C$3:$H$18,MATCH('Raw Data'!P1346,'Bảng Giá'!$B$3:$B$18,0),MATCH('Raw Data'!M1346,'Bảng Giá'!$C$2:$H$2,0))</f>
        <v>13000</v>
      </c>
      <c r="K1346" s="12">
        <v>13100</v>
      </c>
      <c r="L1346" s="36">
        <f t="shared" si="120"/>
        <v>0.77945142360840691</v>
      </c>
      <c r="M1346" t="str">
        <f>'References data'!H1347</f>
        <v>Nội Tỉnh</v>
      </c>
      <c r="N1346">
        <f t="shared" si="121"/>
        <v>0.2</v>
      </c>
      <c r="O1346">
        <f t="shared" si="122"/>
        <v>-100</v>
      </c>
      <c r="P1346" t="str">
        <f>IF(AND(N1346&gt;0,N1346&lt;=0.05),'Bảng Giá'!$B$3,IF(AND(N1346&lt;=0.1,N1346&gt;0.05),'Bảng Giá'!$B$4,IF(AND('Raw Data'!N1346&gt;0.1,'Raw Data'!N1346&lt;=0.25),'Bảng Giá'!$B$5,IF(AND('Raw Data'!N1346&gt;0.25,'Raw Data'!N1346&lt;=0.5),'Bảng Giá'!$B$6,IF(AND('Raw Data'!N1346&gt;0.5,'Raw Data'!N1346&lt;=1),'Bảng Giá'!$B$7,IF(AND('Raw Data'!N1346&gt;1,'Raw Data'!N1346&lt;=1.5),'Bảng Giá'!$B$8,IF(AND('Raw Data'!N1346&gt;1.5,'Raw Data'!N1346&lt;=2),'Bảng Giá'!$B$9,IF(AND('Raw Data'!N1346&gt;2,'Raw Data'!N1346&lt;=2.5),'Bảng Giá'!$B$10,IF(AND('Raw Data'!N1346&gt;2.5,'Raw Data'!N1346&lt;=3),'Bảng Giá'!$B$11,IF(AND('Raw Data'!N1346&gt;3,'Raw Data'!N1346&lt;=3.5),'Bảng Giá'!$B$12,IF(AND('Raw Data'!N1346&gt;3.5,'Raw Data'!N1346&lt;=4),'Bảng Giá'!$B$13,IF(AND('Raw Data'!N1346&gt;4,'Raw Data'!N1346&lt;=4.5),'Bảng Giá'!$B$14,IF(AND('Raw Data'!N1346&gt;4.5,'Raw Data'!N1346&lt;=5),'Bảng Giá'!$B$15,IF(AND('Raw Data'!N1346&gt;5,'Raw Data'!N1346&lt;=5.5),'Bảng Giá'!$B$16,IF(AND('Raw Data'!N1346&gt;5.5,'Raw Data'!N1346&lt;=6),'Bảng Giá'!$B$17,'Bảng Giá'!$B$18)))))))))))))))</f>
        <v>0.1&lt;x&lt;=0.25</v>
      </c>
      <c r="Q1346" s="48">
        <f t="shared" si="123"/>
        <v>-7.6335877862595417E-3</v>
      </c>
      <c r="R1346">
        <f t="shared" si="124"/>
        <v>15600</v>
      </c>
      <c r="S1346">
        <f t="shared" si="125"/>
        <v>2500</v>
      </c>
    </row>
    <row r="1347" spans="1:19" x14ac:dyDescent="0.25">
      <c r="A1347" s="12">
        <v>1346</v>
      </c>
      <c r="B1347" s="12" t="s">
        <v>293</v>
      </c>
      <c r="C1347" s="18">
        <v>31677136898349</v>
      </c>
      <c r="D1347" s="17">
        <v>43009.702332835652</v>
      </c>
      <c r="E1347" s="23">
        <v>43010.418650891203</v>
      </c>
      <c r="F1347" s="13" t="s">
        <v>302</v>
      </c>
      <c r="G1347" s="25">
        <v>320</v>
      </c>
      <c r="H1347" s="12" t="s">
        <v>114</v>
      </c>
      <c r="I1347" s="12" t="s">
        <v>283</v>
      </c>
      <c r="J1347" s="37">
        <f>INDEX('Bảng Giá'!$C$3:$H$18,MATCH('Raw Data'!P1347,'Bảng Giá'!$B$3:$B$18,0),MATCH('Raw Data'!M1347,'Bảng Giá'!$C$2:$H$2,0))</f>
        <v>13000</v>
      </c>
      <c r="K1347" s="12">
        <v>13100</v>
      </c>
      <c r="L1347" s="36">
        <f t="shared" ref="L1347:L1410" si="126">E1347-D1347</f>
        <v>0.71631805555080064</v>
      </c>
      <c r="M1347" t="str">
        <f>'References data'!H1348</f>
        <v>Nội Tỉnh</v>
      </c>
      <c r="N1347">
        <f t="shared" ref="N1347:N1410" si="127">G1347/1000</f>
        <v>0.32</v>
      </c>
      <c r="O1347">
        <f t="shared" ref="O1347:O1410" si="128">J1347-K1347</f>
        <v>-100</v>
      </c>
      <c r="P1347" t="str">
        <f>IF(AND(N1347&gt;0,N1347&lt;=0.05),'Bảng Giá'!$B$3,IF(AND(N1347&lt;=0.1,N1347&gt;0.05),'Bảng Giá'!$B$4,IF(AND('Raw Data'!N1347&gt;0.1,'Raw Data'!N1347&lt;=0.25),'Bảng Giá'!$B$5,IF(AND('Raw Data'!N1347&gt;0.25,'Raw Data'!N1347&lt;=0.5),'Bảng Giá'!$B$6,IF(AND('Raw Data'!N1347&gt;0.5,'Raw Data'!N1347&lt;=1),'Bảng Giá'!$B$7,IF(AND('Raw Data'!N1347&gt;1,'Raw Data'!N1347&lt;=1.5),'Bảng Giá'!$B$8,IF(AND('Raw Data'!N1347&gt;1.5,'Raw Data'!N1347&lt;=2),'Bảng Giá'!$B$9,IF(AND('Raw Data'!N1347&gt;2,'Raw Data'!N1347&lt;=2.5),'Bảng Giá'!$B$10,IF(AND('Raw Data'!N1347&gt;2.5,'Raw Data'!N1347&lt;=3),'Bảng Giá'!$B$11,IF(AND('Raw Data'!N1347&gt;3,'Raw Data'!N1347&lt;=3.5),'Bảng Giá'!$B$12,IF(AND('Raw Data'!N1347&gt;3.5,'Raw Data'!N1347&lt;=4),'Bảng Giá'!$B$13,IF(AND('Raw Data'!N1347&gt;4,'Raw Data'!N1347&lt;=4.5),'Bảng Giá'!$B$14,IF(AND('Raw Data'!N1347&gt;4.5,'Raw Data'!N1347&lt;=5),'Bảng Giá'!$B$15,IF(AND('Raw Data'!N1347&gt;5,'Raw Data'!N1347&lt;=5.5),'Bảng Giá'!$B$16,IF(AND('Raw Data'!N1347&gt;5.5,'Raw Data'!N1347&lt;=6),'Bảng Giá'!$B$17,'Bảng Giá'!$B$18)))))))))))))))</f>
        <v>0.25&lt;x&lt;=0.5</v>
      </c>
      <c r="Q1347" s="48">
        <f t="shared" ref="Q1347:Q1410" si="129">O1347/K1347</f>
        <v>-7.6335877862595417E-3</v>
      </c>
      <c r="R1347">
        <f t="shared" ref="R1347:R1410" si="130">J1347+(J1347*0.2)</f>
        <v>15600</v>
      </c>
      <c r="S1347">
        <f t="shared" ref="S1347:S1410" si="131">R1347-K1347</f>
        <v>2500</v>
      </c>
    </row>
    <row r="1348" spans="1:19" x14ac:dyDescent="0.25">
      <c r="A1348" s="12">
        <v>1347</v>
      </c>
      <c r="B1348" s="12" t="s">
        <v>293</v>
      </c>
      <c r="C1348" s="18">
        <v>43593194</v>
      </c>
      <c r="D1348" s="17">
        <v>43010.91882835648</v>
      </c>
      <c r="E1348" s="23">
        <v>43011.504529976854</v>
      </c>
      <c r="F1348" s="13" t="s">
        <v>302</v>
      </c>
      <c r="G1348" s="25">
        <v>300</v>
      </c>
      <c r="H1348" s="12" t="s">
        <v>114</v>
      </c>
      <c r="I1348" s="12" t="s">
        <v>94</v>
      </c>
      <c r="J1348" s="37">
        <f>INDEX('Bảng Giá'!$C$3:$H$18,MATCH('Raw Data'!P1348,'Bảng Giá'!$B$3:$B$18,0),MATCH('Raw Data'!M1348,'Bảng Giá'!$C$2:$H$2,0))</f>
        <v>13000</v>
      </c>
      <c r="K1348" s="12">
        <v>13100</v>
      </c>
      <c r="L1348" s="36">
        <f t="shared" si="126"/>
        <v>0.58570162037358386</v>
      </c>
      <c r="M1348" t="str">
        <f>'References data'!H1349</f>
        <v>Nội Tỉnh</v>
      </c>
      <c r="N1348">
        <f t="shared" si="127"/>
        <v>0.3</v>
      </c>
      <c r="O1348">
        <f t="shared" si="128"/>
        <v>-100</v>
      </c>
      <c r="P1348" t="str">
        <f>IF(AND(N1348&gt;0,N1348&lt;=0.05),'Bảng Giá'!$B$3,IF(AND(N1348&lt;=0.1,N1348&gt;0.05),'Bảng Giá'!$B$4,IF(AND('Raw Data'!N1348&gt;0.1,'Raw Data'!N1348&lt;=0.25),'Bảng Giá'!$B$5,IF(AND('Raw Data'!N1348&gt;0.25,'Raw Data'!N1348&lt;=0.5),'Bảng Giá'!$B$6,IF(AND('Raw Data'!N1348&gt;0.5,'Raw Data'!N1348&lt;=1),'Bảng Giá'!$B$7,IF(AND('Raw Data'!N1348&gt;1,'Raw Data'!N1348&lt;=1.5),'Bảng Giá'!$B$8,IF(AND('Raw Data'!N1348&gt;1.5,'Raw Data'!N1348&lt;=2),'Bảng Giá'!$B$9,IF(AND('Raw Data'!N1348&gt;2,'Raw Data'!N1348&lt;=2.5),'Bảng Giá'!$B$10,IF(AND('Raw Data'!N1348&gt;2.5,'Raw Data'!N1348&lt;=3),'Bảng Giá'!$B$11,IF(AND('Raw Data'!N1348&gt;3,'Raw Data'!N1348&lt;=3.5),'Bảng Giá'!$B$12,IF(AND('Raw Data'!N1348&gt;3.5,'Raw Data'!N1348&lt;=4),'Bảng Giá'!$B$13,IF(AND('Raw Data'!N1348&gt;4,'Raw Data'!N1348&lt;=4.5),'Bảng Giá'!$B$14,IF(AND('Raw Data'!N1348&gt;4.5,'Raw Data'!N1348&lt;=5),'Bảng Giá'!$B$15,IF(AND('Raw Data'!N1348&gt;5,'Raw Data'!N1348&lt;=5.5),'Bảng Giá'!$B$16,IF(AND('Raw Data'!N1348&gt;5.5,'Raw Data'!N1348&lt;=6),'Bảng Giá'!$B$17,'Bảng Giá'!$B$18)))))))))))))))</f>
        <v>0.25&lt;x&lt;=0.5</v>
      </c>
      <c r="Q1348" s="48">
        <f t="shared" si="129"/>
        <v>-7.6335877862595417E-3</v>
      </c>
      <c r="R1348">
        <f t="shared" si="130"/>
        <v>15600</v>
      </c>
      <c r="S1348">
        <f t="shared" si="131"/>
        <v>2500</v>
      </c>
    </row>
    <row r="1349" spans="1:19" x14ac:dyDescent="0.25">
      <c r="A1349" s="12">
        <v>1348</v>
      </c>
      <c r="B1349" s="12" t="s">
        <v>293</v>
      </c>
      <c r="C1349" s="18">
        <v>46517647</v>
      </c>
      <c r="D1349" s="17">
        <v>43010.918854282405</v>
      </c>
      <c r="E1349" s="23">
        <v>43011.487239317132</v>
      </c>
      <c r="F1349" s="13" t="s">
        <v>302</v>
      </c>
      <c r="G1349" s="25">
        <v>2570</v>
      </c>
      <c r="H1349" s="12" t="s">
        <v>114</v>
      </c>
      <c r="I1349" s="12" t="s">
        <v>75</v>
      </c>
      <c r="J1349" s="37">
        <f>INDEX('Bảng Giá'!$C$3:$H$18,MATCH('Raw Data'!P1349,'Bảng Giá'!$B$3:$B$18,0),MATCH('Raw Data'!M1349,'Bảng Giá'!$C$2:$H$2,0))</f>
        <v>17500</v>
      </c>
      <c r="K1349" s="12">
        <v>17700</v>
      </c>
      <c r="L1349" s="36">
        <f t="shared" si="126"/>
        <v>0.56838503472681623</v>
      </c>
      <c r="M1349" t="str">
        <f>'References data'!H1350</f>
        <v>Nội Tỉnh</v>
      </c>
      <c r="N1349">
        <f t="shared" si="127"/>
        <v>2.57</v>
      </c>
      <c r="O1349">
        <f t="shared" si="128"/>
        <v>-200</v>
      </c>
      <c r="P1349" t="str">
        <f>IF(AND(N1349&gt;0,N1349&lt;=0.05),'Bảng Giá'!$B$3,IF(AND(N1349&lt;=0.1,N1349&gt;0.05),'Bảng Giá'!$B$4,IF(AND('Raw Data'!N1349&gt;0.1,'Raw Data'!N1349&lt;=0.25),'Bảng Giá'!$B$5,IF(AND('Raw Data'!N1349&gt;0.25,'Raw Data'!N1349&lt;=0.5),'Bảng Giá'!$B$6,IF(AND('Raw Data'!N1349&gt;0.5,'Raw Data'!N1349&lt;=1),'Bảng Giá'!$B$7,IF(AND('Raw Data'!N1349&gt;1,'Raw Data'!N1349&lt;=1.5),'Bảng Giá'!$B$8,IF(AND('Raw Data'!N1349&gt;1.5,'Raw Data'!N1349&lt;=2),'Bảng Giá'!$B$9,IF(AND('Raw Data'!N1349&gt;2,'Raw Data'!N1349&lt;=2.5),'Bảng Giá'!$B$10,IF(AND('Raw Data'!N1349&gt;2.5,'Raw Data'!N1349&lt;=3),'Bảng Giá'!$B$11,IF(AND('Raw Data'!N1349&gt;3,'Raw Data'!N1349&lt;=3.5),'Bảng Giá'!$B$12,IF(AND('Raw Data'!N1349&gt;3.5,'Raw Data'!N1349&lt;=4),'Bảng Giá'!$B$13,IF(AND('Raw Data'!N1349&gt;4,'Raw Data'!N1349&lt;=4.5),'Bảng Giá'!$B$14,IF(AND('Raw Data'!N1349&gt;4.5,'Raw Data'!N1349&lt;=5),'Bảng Giá'!$B$15,IF(AND('Raw Data'!N1349&gt;5,'Raw Data'!N1349&lt;=5.5),'Bảng Giá'!$B$16,IF(AND('Raw Data'!N1349&gt;5.5,'Raw Data'!N1349&lt;=6),'Bảng Giá'!$B$17,'Bảng Giá'!$B$18)))))))))))))))</f>
        <v>2.5&lt;x&lt;=3</v>
      </c>
      <c r="Q1349" s="48">
        <f t="shared" si="129"/>
        <v>-1.1299435028248588E-2</v>
      </c>
      <c r="R1349">
        <f t="shared" si="130"/>
        <v>21000</v>
      </c>
      <c r="S1349">
        <f t="shared" si="131"/>
        <v>3300</v>
      </c>
    </row>
    <row r="1350" spans="1:19" x14ac:dyDescent="0.25">
      <c r="A1350" s="12">
        <v>1349</v>
      </c>
      <c r="B1350" s="12" t="s">
        <v>293</v>
      </c>
      <c r="C1350" s="18">
        <v>66253280</v>
      </c>
      <c r="D1350" s="17">
        <v>43010.918875196759</v>
      </c>
      <c r="E1350" s="23">
        <v>43011.473380011572</v>
      </c>
      <c r="F1350" s="13" t="s">
        <v>302</v>
      </c>
      <c r="G1350" s="25">
        <v>15000</v>
      </c>
      <c r="H1350" s="12" t="s">
        <v>114</v>
      </c>
      <c r="I1350" s="12" t="s">
        <v>114</v>
      </c>
      <c r="J1350" s="37">
        <f>INDEX('Bảng Giá'!$C$3:$H$18,MATCH('Raw Data'!P1350,'Bảng Giá'!$B$3:$B$18,0),MATCH('Raw Data'!M1350,'Bảng Giá'!$C$2:$H$2,0))</f>
        <v>2000</v>
      </c>
      <c r="K1350" s="12">
        <v>63000</v>
      </c>
      <c r="L1350" s="36">
        <f t="shared" si="126"/>
        <v>0.55450481481238967</v>
      </c>
      <c r="M1350" t="str">
        <f>'References data'!H1351</f>
        <v>Nội Tỉnh</v>
      </c>
      <c r="N1350" s="46">
        <f t="shared" si="127"/>
        <v>15</v>
      </c>
      <c r="O1350">
        <f t="shared" si="128"/>
        <v>-61000</v>
      </c>
      <c r="P1350" t="str">
        <f>IF(AND(N1350&gt;0,N1350&lt;=0.05),'Bảng Giá'!$B$3,IF(AND(N1350&lt;=0.1,N1350&gt;0.05),'Bảng Giá'!$B$4,IF(AND('Raw Data'!N1350&gt;0.1,'Raw Data'!N1350&lt;=0.25),'Bảng Giá'!$B$5,IF(AND('Raw Data'!N1350&gt;0.25,'Raw Data'!N1350&lt;=0.5),'Bảng Giá'!$B$6,IF(AND('Raw Data'!N1350&gt;0.5,'Raw Data'!N1350&lt;=1),'Bảng Giá'!$B$7,IF(AND('Raw Data'!N1350&gt;1,'Raw Data'!N1350&lt;=1.5),'Bảng Giá'!$B$8,IF(AND('Raw Data'!N1350&gt;1.5,'Raw Data'!N1350&lt;=2),'Bảng Giá'!$B$9,IF(AND('Raw Data'!N1350&gt;2,'Raw Data'!N1350&lt;=2.5),'Bảng Giá'!$B$10,IF(AND('Raw Data'!N1350&gt;2.5,'Raw Data'!N1350&lt;=3),'Bảng Giá'!$B$11,IF(AND('Raw Data'!N1350&gt;3,'Raw Data'!N1350&lt;=3.5),'Bảng Giá'!$B$12,IF(AND('Raw Data'!N1350&gt;3.5,'Raw Data'!N1350&lt;=4),'Bảng Giá'!$B$13,IF(AND('Raw Data'!N1350&gt;4,'Raw Data'!N1350&lt;=4.5),'Bảng Giá'!$B$14,IF(AND('Raw Data'!N1350&gt;4.5,'Raw Data'!N1350&lt;=5),'Bảng Giá'!$B$15,IF(AND('Raw Data'!N1350&gt;5,'Raw Data'!N1350&lt;=5.5),'Bảng Giá'!$B$16,IF(AND('Raw Data'!N1350&gt;5.5,'Raw Data'!N1350&lt;=6),'Bảng Giá'!$B$17,'Bảng Giá'!$B$18)))))))))))))))</f>
        <v>Next 0.5</v>
      </c>
      <c r="Q1350" s="48">
        <f t="shared" si="129"/>
        <v>-0.96825396825396826</v>
      </c>
      <c r="R1350">
        <f t="shared" si="130"/>
        <v>2400</v>
      </c>
      <c r="S1350">
        <f t="shared" si="131"/>
        <v>-60600</v>
      </c>
    </row>
    <row r="1351" spans="1:19" x14ac:dyDescent="0.25">
      <c r="A1351" s="12">
        <v>1350</v>
      </c>
      <c r="B1351" s="12" t="s">
        <v>293</v>
      </c>
      <c r="C1351" s="18">
        <v>30266865</v>
      </c>
      <c r="D1351" s="17">
        <v>43010.91888020833</v>
      </c>
      <c r="E1351" s="23">
        <v>43011.58096605324</v>
      </c>
      <c r="F1351" s="13" t="s">
        <v>302</v>
      </c>
      <c r="G1351" s="25">
        <v>3320</v>
      </c>
      <c r="H1351" s="12" t="s">
        <v>114</v>
      </c>
      <c r="I1351" s="12" t="s">
        <v>512</v>
      </c>
      <c r="J1351" s="37">
        <f>INDEX('Bảng Giá'!$C$3:$H$18,MATCH('Raw Data'!P1351,'Bảng Giá'!$B$3:$B$18,0),MATCH('Raw Data'!M1351,'Bảng Giá'!$C$2:$H$2,0))</f>
        <v>19000</v>
      </c>
      <c r="K1351" s="12">
        <v>19200</v>
      </c>
      <c r="L1351" s="36">
        <f t="shared" si="126"/>
        <v>0.66208584490959765</v>
      </c>
      <c r="M1351" t="str">
        <f>'References data'!H1352</f>
        <v>Nội Tỉnh</v>
      </c>
      <c r="N1351">
        <f t="shared" si="127"/>
        <v>3.32</v>
      </c>
      <c r="O1351">
        <f t="shared" si="128"/>
        <v>-200</v>
      </c>
      <c r="P1351" t="str">
        <f>IF(AND(N1351&gt;0,N1351&lt;=0.05),'Bảng Giá'!$B$3,IF(AND(N1351&lt;=0.1,N1351&gt;0.05),'Bảng Giá'!$B$4,IF(AND('Raw Data'!N1351&gt;0.1,'Raw Data'!N1351&lt;=0.25),'Bảng Giá'!$B$5,IF(AND('Raw Data'!N1351&gt;0.25,'Raw Data'!N1351&lt;=0.5),'Bảng Giá'!$B$6,IF(AND('Raw Data'!N1351&gt;0.5,'Raw Data'!N1351&lt;=1),'Bảng Giá'!$B$7,IF(AND('Raw Data'!N1351&gt;1,'Raw Data'!N1351&lt;=1.5),'Bảng Giá'!$B$8,IF(AND('Raw Data'!N1351&gt;1.5,'Raw Data'!N1351&lt;=2),'Bảng Giá'!$B$9,IF(AND('Raw Data'!N1351&gt;2,'Raw Data'!N1351&lt;=2.5),'Bảng Giá'!$B$10,IF(AND('Raw Data'!N1351&gt;2.5,'Raw Data'!N1351&lt;=3),'Bảng Giá'!$B$11,IF(AND('Raw Data'!N1351&gt;3,'Raw Data'!N1351&lt;=3.5),'Bảng Giá'!$B$12,IF(AND('Raw Data'!N1351&gt;3.5,'Raw Data'!N1351&lt;=4),'Bảng Giá'!$B$13,IF(AND('Raw Data'!N1351&gt;4,'Raw Data'!N1351&lt;=4.5),'Bảng Giá'!$B$14,IF(AND('Raw Data'!N1351&gt;4.5,'Raw Data'!N1351&lt;=5),'Bảng Giá'!$B$15,IF(AND('Raw Data'!N1351&gt;5,'Raw Data'!N1351&lt;=5.5),'Bảng Giá'!$B$16,IF(AND('Raw Data'!N1351&gt;5.5,'Raw Data'!N1351&lt;=6),'Bảng Giá'!$B$17,'Bảng Giá'!$B$18)))))))))))))))</f>
        <v>3&lt;x&lt;=3.5</v>
      </c>
      <c r="Q1351" s="48">
        <f t="shared" si="129"/>
        <v>-1.0416666666666666E-2</v>
      </c>
      <c r="R1351">
        <f t="shared" si="130"/>
        <v>22800</v>
      </c>
      <c r="S1351">
        <f t="shared" si="131"/>
        <v>3600</v>
      </c>
    </row>
    <row r="1352" spans="1:19" x14ac:dyDescent="0.25">
      <c r="A1352" s="12">
        <v>1351</v>
      </c>
      <c r="B1352" s="12" t="s">
        <v>293</v>
      </c>
      <c r="C1352" s="18">
        <v>31677136899494</v>
      </c>
      <c r="D1352" s="17">
        <v>43014.912751307871</v>
      </c>
      <c r="E1352" s="23">
        <v>43015.738846064814</v>
      </c>
      <c r="F1352" s="13" t="s">
        <v>302</v>
      </c>
      <c r="G1352" s="25">
        <v>200</v>
      </c>
      <c r="H1352" s="12" t="s">
        <v>114</v>
      </c>
      <c r="I1352" s="12" t="s">
        <v>134</v>
      </c>
      <c r="J1352" s="37">
        <f>INDEX('Bảng Giá'!$C$3:$H$18,MATCH('Raw Data'!P1352,'Bảng Giá'!$B$3:$B$18,0),MATCH('Raw Data'!M1352,'Bảng Giá'!$C$2:$H$2,0))</f>
        <v>13000</v>
      </c>
      <c r="K1352" s="12">
        <v>13100</v>
      </c>
      <c r="L1352" s="36">
        <f t="shared" si="126"/>
        <v>0.82609475694334833</v>
      </c>
      <c r="M1352" t="str">
        <f>'References data'!H1353</f>
        <v>Nội Tỉnh</v>
      </c>
      <c r="N1352">
        <f t="shared" si="127"/>
        <v>0.2</v>
      </c>
      <c r="O1352">
        <f t="shared" si="128"/>
        <v>-100</v>
      </c>
      <c r="P1352" t="str">
        <f>IF(AND(N1352&gt;0,N1352&lt;=0.05),'Bảng Giá'!$B$3,IF(AND(N1352&lt;=0.1,N1352&gt;0.05),'Bảng Giá'!$B$4,IF(AND('Raw Data'!N1352&gt;0.1,'Raw Data'!N1352&lt;=0.25),'Bảng Giá'!$B$5,IF(AND('Raw Data'!N1352&gt;0.25,'Raw Data'!N1352&lt;=0.5),'Bảng Giá'!$B$6,IF(AND('Raw Data'!N1352&gt;0.5,'Raw Data'!N1352&lt;=1),'Bảng Giá'!$B$7,IF(AND('Raw Data'!N1352&gt;1,'Raw Data'!N1352&lt;=1.5),'Bảng Giá'!$B$8,IF(AND('Raw Data'!N1352&gt;1.5,'Raw Data'!N1352&lt;=2),'Bảng Giá'!$B$9,IF(AND('Raw Data'!N1352&gt;2,'Raw Data'!N1352&lt;=2.5),'Bảng Giá'!$B$10,IF(AND('Raw Data'!N1352&gt;2.5,'Raw Data'!N1352&lt;=3),'Bảng Giá'!$B$11,IF(AND('Raw Data'!N1352&gt;3,'Raw Data'!N1352&lt;=3.5),'Bảng Giá'!$B$12,IF(AND('Raw Data'!N1352&gt;3.5,'Raw Data'!N1352&lt;=4),'Bảng Giá'!$B$13,IF(AND('Raw Data'!N1352&gt;4,'Raw Data'!N1352&lt;=4.5),'Bảng Giá'!$B$14,IF(AND('Raw Data'!N1352&gt;4.5,'Raw Data'!N1352&lt;=5),'Bảng Giá'!$B$15,IF(AND('Raw Data'!N1352&gt;5,'Raw Data'!N1352&lt;=5.5),'Bảng Giá'!$B$16,IF(AND('Raw Data'!N1352&gt;5.5,'Raw Data'!N1352&lt;=6),'Bảng Giá'!$B$17,'Bảng Giá'!$B$18)))))))))))))))</f>
        <v>0.1&lt;x&lt;=0.25</v>
      </c>
      <c r="Q1352" s="48">
        <f t="shared" si="129"/>
        <v>-7.6335877862595417E-3</v>
      </c>
      <c r="R1352">
        <f t="shared" si="130"/>
        <v>15600</v>
      </c>
      <c r="S1352">
        <f t="shared" si="131"/>
        <v>2500</v>
      </c>
    </row>
    <row r="1353" spans="1:19" x14ac:dyDescent="0.25">
      <c r="A1353" s="12">
        <v>1352</v>
      </c>
      <c r="B1353" s="12" t="s">
        <v>293</v>
      </c>
      <c r="C1353" s="18">
        <v>29918140</v>
      </c>
      <c r="D1353" s="17">
        <v>43010.91888020833</v>
      </c>
      <c r="E1353" s="23">
        <v>43012.507630706015</v>
      </c>
      <c r="F1353" s="13" t="s">
        <v>302</v>
      </c>
      <c r="G1353" s="25">
        <v>500</v>
      </c>
      <c r="H1353" s="12" t="s">
        <v>114</v>
      </c>
      <c r="I1353" s="12" t="s">
        <v>512</v>
      </c>
      <c r="J1353" s="37">
        <f>INDEX('Bảng Giá'!$C$3:$H$18,MATCH('Raw Data'!P1353,'Bảng Giá'!$B$3:$B$18,0),MATCH('Raw Data'!M1353,'Bảng Giá'!$C$2:$H$2,0))</f>
        <v>13000</v>
      </c>
      <c r="K1353" s="12">
        <v>14100</v>
      </c>
      <c r="L1353" s="36">
        <f t="shared" si="126"/>
        <v>1.5887504976853961</v>
      </c>
      <c r="M1353" t="str">
        <f>'References data'!H1354</f>
        <v>Nội Tỉnh</v>
      </c>
      <c r="N1353">
        <f t="shared" si="127"/>
        <v>0.5</v>
      </c>
      <c r="O1353">
        <f t="shared" si="128"/>
        <v>-1100</v>
      </c>
      <c r="P1353" t="str">
        <f>IF(AND(N1353&gt;0,N1353&lt;=0.05),'Bảng Giá'!$B$3,IF(AND(N1353&lt;=0.1,N1353&gt;0.05),'Bảng Giá'!$B$4,IF(AND('Raw Data'!N1353&gt;0.1,'Raw Data'!N1353&lt;=0.25),'Bảng Giá'!$B$5,IF(AND('Raw Data'!N1353&gt;0.25,'Raw Data'!N1353&lt;=0.5),'Bảng Giá'!$B$6,IF(AND('Raw Data'!N1353&gt;0.5,'Raw Data'!N1353&lt;=1),'Bảng Giá'!$B$7,IF(AND('Raw Data'!N1353&gt;1,'Raw Data'!N1353&lt;=1.5),'Bảng Giá'!$B$8,IF(AND('Raw Data'!N1353&gt;1.5,'Raw Data'!N1353&lt;=2),'Bảng Giá'!$B$9,IF(AND('Raw Data'!N1353&gt;2,'Raw Data'!N1353&lt;=2.5),'Bảng Giá'!$B$10,IF(AND('Raw Data'!N1353&gt;2.5,'Raw Data'!N1353&lt;=3),'Bảng Giá'!$B$11,IF(AND('Raw Data'!N1353&gt;3,'Raw Data'!N1353&lt;=3.5),'Bảng Giá'!$B$12,IF(AND('Raw Data'!N1353&gt;3.5,'Raw Data'!N1353&lt;=4),'Bảng Giá'!$B$13,IF(AND('Raw Data'!N1353&gt;4,'Raw Data'!N1353&lt;=4.5),'Bảng Giá'!$B$14,IF(AND('Raw Data'!N1353&gt;4.5,'Raw Data'!N1353&lt;=5),'Bảng Giá'!$B$15,IF(AND('Raw Data'!N1353&gt;5,'Raw Data'!N1353&lt;=5.5),'Bảng Giá'!$B$16,IF(AND('Raw Data'!N1353&gt;5.5,'Raw Data'!N1353&lt;=6),'Bảng Giá'!$B$17,'Bảng Giá'!$B$18)))))))))))))))</f>
        <v>0.25&lt;x&lt;=0.5</v>
      </c>
      <c r="Q1353" s="48">
        <f t="shared" si="129"/>
        <v>-7.8014184397163122E-2</v>
      </c>
      <c r="R1353">
        <f t="shared" si="130"/>
        <v>15600</v>
      </c>
      <c r="S1353">
        <f t="shared" si="131"/>
        <v>1500</v>
      </c>
    </row>
    <row r="1354" spans="1:19" x14ac:dyDescent="0.25">
      <c r="A1354" s="12">
        <v>1353</v>
      </c>
      <c r="B1354" s="12" t="s">
        <v>293</v>
      </c>
      <c r="C1354" s="18">
        <v>60169594</v>
      </c>
      <c r="D1354" s="17">
        <v>43010.918908333333</v>
      </c>
      <c r="E1354" s="23">
        <v>43012.528854131946</v>
      </c>
      <c r="F1354" s="13" t="s">
        <v>302</v>
      </c>
      <c r="G1354" s="25">
        <v>3880</v>
      </c>
      <c r="H1354" s="12" t="s">
        <v>114</v>
      </c>
      <c r="I1354" s="12" t="s">
        <v>512</v>
      </c>
      <c r="J1354" s="37">
        <f>INDEX('Bảng Giá'!$C$3:$H$18,MATCH('Raw Data'!P1354,'Bảng Giá'!$B$3:$B$18,0),MATCH('Raw Data'!M1354,'Bảng Giá'!$C$2:$H$2,0))</f>
        <v>20500</v>
      </c>
      <c r="K1354" s="12">
        <v>20700</v>
      </c>
      <c r="L1354" s="36">
        <f t="shared" si="126"/>
        <v>1.6099457986128982</v>
      </c>
      <c r="M1354" t="str">
        <f>'References data'!H1355</f>
        <v>Nội Tỉnh</v>
      </c>
      <c r="N1354">
        <f t="shared" si="127"/>
        <v>3.88</v>
      </c>
      <c r="O1354">
        <f t="shared" si="128"/>
        <v>-200</v>
      </c>
      <c r="P1354" t="str">
        <f>IF(AND(N1354&gt;0,N1354&lt;=0.05),'Bảng Giá'!$B$3,IF(AND(N1354&lt;=0.1,N1354&gt;0.05),'Bảng Giá'!$B$4,IF(AND('Raw Data'!N1354&gt;0.1,'Raw Data'!N1354&lt;=0.25),'Bảng Giá'!$B$5,IF(AND('Raw Data'!N1354&gt;0.25,'Raw Data'!N1354&lt;=0.5),'Bảng Giá'!$B$6,IF(AND('Raw Data'!N1354&gt;0.5,'Raw Data'!N1354&lt;=1),'Bảng Giá'!$B$7,IF(AND('Raw Data'!N1354&gt;1,'Raw Data'!N1354&lt;=1.5),'Bảng Giá'!$B$8,IF(AND('Raw Data'!N1354&gt;1.5,'Raw Data'!N1354&lt;=2),'Bảng Giá'!$B$9,IF(AND('Raw Data'!N1354&gt;2,'Raw Data'!N1354&lt;=2.5),'Bảng Giá'!$B$10,IF(AND('Raw Data'!N1354&gt;2.5,'Raw Data'!N1354&lt;=3),'Bảng Giá'!$B$11,IF(AND('Raw Data'!N1354&gt;3,'Raw Data'!N1354&lt;=3.5),'Bảng Giá'!$B$12,IF(AND('Raw Data'!N1354&gt;3.5,'Raw Data'!N1354&lt;=4),'Bảng Giá'!$B$13,IF(AND('Raw Data'!N1354&gt;4,'Raw Data'!N1354&lt;=4.5),'Bảng Giá'!$B$14,IF(AND('Raw Data'!N1354&gt;4.5,'Raw Data'!N1354&lt;=5),'Bảng Giá'!$B$15,IF(AND('Raw Data'!N1354&gt;5,'Raw Data'!N1354&lt;=5.5),'Bảng Giá'!$B$16,IF(AND('Raw Data'!N1354&gt;5.5,'Raw Data'!N1354&lt;=6),'Bảng Giá'!$B$17,'Bảng Giá'!$B$18)))))))))))))))</f>
        <v>3.5&lt;x&lt;=4</v>
      </c>
      <c r="Q1354" s="48">
        <f t="shared" si="129"/>
        <v>-9.6618357487922701E-3</v>
      </c>
      <c r="R1354">
        <f t="shared" si="130"/>
        <v>24600</v>
      </c>
      <c r="S1354">
        <f t="shared" si="131"/>
        <v>3900</v>
      </c>
    </row>
    <row r="1355" spans="1:19" x14ac:dyDescent="0.25">
      <c r="A1355" s="12">
        <v>1354</v>
      </c>
      <c r="B1355" s="12" t="s">
        <v>293</v>
      </c>
      <c r="C1355" s="18">
        <v>57474854</v>
      </c>
      <c r="D1355" s="17">
        <v>43010.918929861109</v>
      </c>
      <c r="E1355" s="23">
        <v>43011.436281516202</v>
      </c>
      <c r="F1355" s="13" t="s">
        <v>302</v>
      </c>
      <c r="G1355" s="25">
        <v>12000</v>
      </c>
      <c r="H1355" s="12" t="s">
        <v>114</v>
      </c>
      <c r="I1355" s="12" t="s">
        <v>294</v>
      </c>
      <c r="J1355" s="37">
        <f>INDEX('Bảng Giá'!$C$3:$H$18,MATCH('Raw Data'!P1355,'Bảng Giá'!$B$3:$B$18,0),MATCH('Raw Data'!M1355,'Bảng Giá'!$C$2:$H$2,0))</f>
        <v>2000</v>
      </c>
      <c r="K1355" s="12">
        <v>50900</v>
      </c>
      <c r="L1355" s="36">
        <f t="shared" si="126"/>
        <v>0.5173516550930799</v>
      </c>
      <c r="M1355" t="str">
        <f>'References data'!H1356</f>
        <v>Nội Tỉnh</v>
      </c>
      <c r="N1355" s="46">
        <f t="shared" si="127"/>
        <v>12</v>
      </c>
      <c r="O1355">
        <f t="shared" si="128"/>
        <v>-48900</v>
      </c>
      <c r="P1355" t="str">
        <f>IF(AND(N1355&gt;0,N1355&lt;=0.05),'Bảng Giá'!$B$3,IF(AND(N1355&lt;=0.1,N1355&gt;0.05),'Bảng Giá'!$B$4,IF(AND('Raw Data'!N1355&gt;0.1,'Raw Data'!N1355&lt;=0.25),'Bảng Giá'!$B$5,IF(AND('Raw Data'!N1355&gt;0.25,'Raw Data'!N1355&lt;=0.5),'Bảng Giá'!$B$6,IF(AND('Raw Data'!N1355&gt;0.5,'Raw Data'!N1355&lt;=1),'Bảng Giá'!$B$7,IF(AND('Raw Data'!N1355&gt;1,'Raw Data'!N1355&lt;=1.5),'Bảng Giá'!$B$8,IF(AND('Raw Data'!N1355&gt;1.5,'Raw Data'!N1355&lt;=2),'Bảng Giá'!$B$9,IF(AND('Raw Data'!N1355&gt;2,'Raw Data'!N1355&lt;=2.5),'Bảng Giá'!$B$10,IF(AND('Raw Data'!N1355&gt;2.5,'Raw Data'!N1355&lt;=3),'Bảng Giá'!$B$11,IF(AND('Raw Data'!N1355&gt;3,'Raw Data'!N1355&lt;=3.5),'Bảng Giá'!$B$12,IF(AND('Raw Data'!N1355&gt;3.5,'Raw Data'!N1355&lt;=4),'Bảng Giá'!$B$13,IF(AND('Raw Data'!N1355&gt;4,'Raw Data'!N1355&lt;=4.5),'Bảng Giá'!$B$14,IF(AND('Raw Data'!N1355&gt;4.5,'Raw Data'!N1355&lt;=5),'Bảng Giá'!$B$15,IF(AND('Raw Data'!N1355&gt;5,'Raw Data'!N1355&lt;=5.5),'Bảng Giá'!$B$16,IF(AND('Raw Data'!N1355&gt;5.5,'Raw Data'!N1355&lt;=6),'Bảng Giá'!$B$17,'Bảng Giá'!$B$18)))))))))))))))</f>
        <v>Next 0.5</v>
      </c>
      <c r="Q1355" s="48">
        <f t="shared" si="129"/>
        <v>-0.96070726915520632</v>
      </c>
      <c r="R1355">
        <f t="shared" si="130"/>
        <v>2400</v>
      </c>
      <c r="S1355">
        <f t="shared" si="131"/>
        <v>-48500</v>
      </c>
    </row>
    <row r="1356" spans="1:19" x14ac:dyDescent="0.25">
      <c r="A1356" s="12">
        <v>1355</v>
      </c>
      <c r="B1356" s="12" t="s">
        <v>293</v>
      </c>
      <c r="C1356" s="18">
        <v>31677136898217</v>
      </c>
      <c r="D1356" s="17">
        <v>43009.743636226849</v>
      </c>
      <c r="E1356" s="23">
        <v>43010.651447337965</v>
      </c>
      <c r="F1356" s="13" t="s">
        <v>302</v>
      </c>
      <c r="G1356" s="25">
        <v>1250</v>
      </c>
      <c r="H1356" s="12" t="s">
        <v>114</v>
      </c>
      <c r="I1356" s="12" t="s">
        <v>108</v>
      </c>
      <c r="J1356" s="37">
        <f>INDEX('Bảng Giá'!$C$3:$H$18,MATCH('Raw Data'!P1356,'Bảng Giá'!$B$3:$B$18,0),MATCH('Raw Data'!M1356,'Bảng Giá'!$C$2:$H$2,0))</f>
        <v>14500</v>
      </c>
      <c r="K1356" s="12">
        <v>14700</v>
      </c>
      <c r="L1356" s="36">
        <f t="shared" si="126"/>
        <v>0.90781111111573409</v>
      </c>
      <c r="M1356" t="str">
        <f>'References data'!H1357</f>
        <v>Nội Tỉnh</v>
      </c>
      <c r="N1356">
        <f t="shared" si="127"/>
        <v>1.25</v>
      </c>
      <c r="O1356">
        <f t="shared" si="128"/>
        <v>-200</v>
      </c>
      <c r="P1356" t="str">
        <f>IF(AND(N1356&gt;0,N1356&lt;=0.05),'Bảng Giá'!$B$3,IF(AND(N1356&lt;=0.1,N1356&gt;0.05),'Bảng Giá'!$B$4,IF(AND('Raw Data'!N1356&gt;0.1,'Raw Data'!N1356&lt;=0.25),'Bảng Giá'!$B$5,IF(AND('Raw Data'!N1356&gt;0.25,'Raw Data'!N1356&lt;=0.5),'Bảng Giá'!$B$6,IF(AND('Raw Data'!N1356&gt;0.5,'Raw Data'!N1356&lt;=1),'Bảng Giá'!$B$7,IF(AND('Raw Data'!N1356&gt;1,'Raw Data'!N1356&lt;=1.5),'Bảng Giá'!$B$8,IF(AND('Raw Data'!N1356&gt;1.5,'Raw Data'!N1356&lt;=2),'Bảng Giá'!$B$9,IF(AND('Raw Data'!N1356&gt;2,'Raw Data'!N1356&lt;=2.5),'Bảng Giá'!$B$10,IF(AND('Raw Data'!N1356&gt;2.5,'Raw Data'!N1356&lt;=3),'Bảng Giá'!$B$11,IF(AND('Raw Data'!N1356&gt;3,'Raw Data'!N1356&lt;=3.5),'Bảng Giá'!$B$12,IF(AND('Raw Data'!N1356&gt;3.5,'Raw Data'!N1356&lt;=4),'Bảng Giá'!$B$13,IF(AND('Raw Data'!N1356&gt;4,'Raw Data'!N1356&lt;=4.5),'Bảng Giá'!$B$14,IF(AND('Raw Data'!N1356&gt;4.5,'Raw Data'!N1356&lt;=5),'Bảng Giá'!$B$15,IF(AND('Raw Data'!N1356&gt;5,'Raw Data'!N1356&lt;=5.5),'Bảng Giá'!$B$16,IF(AND('Raw Data'!N1356&gt;5.5,'Raw Data'!N1356&lt;=6),'Bảng Giá'!$B$17,'Bảng Giá'!$B$18)))))))))))))))</f>
        <v>1&lt;x&lt;=1.5</v>
      </c>
      <c r="Q1356" s="48">
        <f t="shared" si="129"/>
        <v>-1.3605442176870748E-2</v>
      </c>
      <c r="R1356">
        <f t="shared" si="130"/>
        <v>17400</v>
      </c>
      <c r="S1356">
        <f t="shared" si="131"/>
        <v>2700</v>
      </c>
    </row>
    <row r="1357" spans="1:19" x14ac:dyDescent="0.25">
      <c r="A1357" s="12">
        <v>1356</v>
      </c>
      <c r="B1357" s="12" t="s">
        <v>293</v>
      </c>
      <c r="C1357" s="18">
        <v>93006248</v>
      </c>
      <c r="D1357" s="17">
        <v>43009.742095914349</v>
      </c>
      <c r="E1357" s="23">
        <v>43010.834037997687</v>
      </c>
      <c r="F1357" s="13" t="s">
        <v>302</v>
      </c>
      <c r="G1357" s="25">
        <v>1800</v>
      </c>
      <c r="H1357" s="12" t="s">
        <v>114</v>
      </c>
      <c r="I1357" s="12" t="s">
        <v>114</v>
      </c>
      <c r="J1357" s="37">
        <f>INDEX('Bảng Giá'!$C$3:$H$18,MATCH('Raw Data'!P1357,'Bảng Giá'!$B$3:$B$18,0),MATCH('Raw Data'!M1357,'Bảng Giá'!$C$2:$H$2,0))</f>
        <v>16000</v>
      </c>
      <c r="K1357" s="12">
        <v>16200</v>
      </c>
      <c r="L1357" s="36">
        <f t="shared" si="126"/>
        <v>1.0919420833379263</v>
      </c>
      <c r="M1357" t="str">
        <f>'References data'!H1358</f>
        <v>Nội Tỉnh</v>
      </c>
      <c r="N1357">
        <f t="shared" si="127"/>
        <v>1.8</v>
      </c>
      <c r="O1357">
        <f t="shared" si="128"/>
        <v>-200</v>
      </c>
      <c r="P1357" t="str">
        <f>IF(AND(N1357&gt;0,N1357&lt;=0.05),'Bảng Giá'!$B$3,IF(AND(N1357&lt;=0.1,N1357&gt;0.05),'Bảng Giá'!$B$4,IF(AND('Raw Data'!N1357&gt;0.1,'Raw Data'!N1357&lt;=0.25),'Bảng Giá'!$B$5,IF(AND('Raw Data'!N1357&gt;0.25,'Raw Data'!N1357&lt;=0.5),'Bảng Giá'!$B$6,IF(AND('Raw Data'!N1357&gt;0.5,'Raw Data'!N1357&lt;=1),'Bảng Giá'!$B$7,IF(AND('Raw Data'!N1357&gt;1,'Raw Data'!N1357&lt;=1.5),'Bảng Giá'!$B$8,IF(AND('Raw Data'!N1357&gt;1.5,'Raw Data'!N1357&lt;=2),'Bảng Giá'!$B$9,IF(AND('Raw Data'!N1357&gt;2,'Raw Data'!N1357&lt;=2.5),'Bảng Giá'!$B$10,IF(AND('Raw Data'!N1357&gt;2.5,'Raw Data'!N1357&lt;=3),'Bảng Giá'!$B$11,IF(AND('Raw Data'!N1357&gt;3,'Raw Data'!N1357&lt;=3.5),'Bảng Giá'!$B$12,IF(AND('Raw Data'!N1357&gt;3.5,'Raw Data'!N1357&lt;=4),'Bảng Giá'!$B$13,IF(AND('Raw Data'!N1357&gt;4,'Raw Data'!N1357&lt;=4.5),'Bảng Giá'!$B$14,IF(AND('Raw Data'!N1357&gt;4.5,'Raw Data'!N1357&lt;=5),'Bảng Giá'!$B$15,IF(AND('Raw Data'!N1357&gt;5,'Raw Data'!N1357&lt;=5.5),'Bảng Giá'!$B$16,IF(AND('Raw Data'!N1357&gt;5.5,'Raw Data'!N1357&lt;=6),'Bảng Giá'!$B$17,'Bảng Giá'!$B$18)))))))))))))))</f>
        <v>1.5&lt;x&lt;=2</v>
      </c>
      <c r="Q1357" s="48">
        <f t="shared" si="129"/>
        <v>-1.2345679012345678E-2</v>
      </c>
      <c r="R1357">
        <f t="shared" si="130"/>
        <v>19200</v>
      </c>
      <c r="S1357">
        <f t="shared" si="131"/>
        <v>3000</v>
      </c>
    </row>
    <row r="1358" spans="1:19" x14ac:dyDescent="0.25">
      <c r="A1358" s="12">
        <v>1357</v>
      </c>
      <c r="B1358" s="12" t="s">
        <v>293</v>
      </c>
      <c r="C1358" s="18">
        <v>31677136898890</v>
      </c>
      <c r="D1358" s="17">
        <v>43014.917566898148</v>
      </c>
      <c r="E1358" s="23">
        <v>43015.565552777778</v>
      </c>
      <c r="F1358" s="13" t="s">
        <v>302</v>
      </c>
      <c r="G1358" s="25">
        <v>6000</v>
      </c>
      <c r="H1358" s="12" t="s">
        <v>114</v>
      </c>
      <c r="I1358" s="12" t="s">
        <v>510</v>
      </c>
      <c r="J1358" s="37">
        <f>INDEX('Bảng Giá'!$C$3:$H$18,MATCH('Raw Data'!P1358,'Bảng Giá'!$B$3:$B$18,0),MATCH('Raw Data'!M1358,'Bảng Giá'!$C$2:$H$2,0))</f>
        <v>26500</v>
      </c>
      <c r="K1358" s="12">
        <v>26700</v>
      </c>
      <c r="L1358" s="36">
        <f t="shared" si="126"/>
        <v>0.64798587963014143</v>
      </c>
      <c r="M1358" t="str">
        <f>'References data'!H1359</f>
        <v>Nội Tỉnh</v>
      </c>
      <c r="N1358">
        <f t="shared" si="127"/>
        <v>6</v>
      </c>
      <c r="O1358">
        <f t="shared" si="128"/>
        <v>-200</v>
      </c>
      <c r="P1358" t="str">
        <f>IF(AND(N1358&gt;0,N1358&lt;=0.05),'Bảng Giá'!$B$3,IF(AND(N1358&lt;=0.1,N1358&gt;0.05),'Bảng Giá'!$B$4,IF(AND('Raw Data'!N1358&gt;0.1,'Raw Data'!N1358&lt;=0.25),'Bảng Giá'!$B$5,IF(AND('Raw Data'!N1358&gt;0.25,'Raw Data'!N1358&lt;=0.5),'Bảng Giá'!$B$6,IF(AND('Raw Data'!N1358&gt;0.5,'Raw Data'!N1358&lt;=1),'Bảng Giá'!$B$7,IF(AND('Raw Data'!N1358&gt;1,'Raw Data'!N1358&lt;=1.5),'Bảng Giá'!$B$8,IF(AND('Raw Data'!N1358&gt;1.5,'Raw Data'!N1358&lt;=2),'Bảng Giá'!$B$9,IF(AND('Raw Data'!N1358&gt;2,'Raw Data'!N1358&lt;=2.5),'Bảng Giá'!$B$10,IF(AND('Raw Data'!N1358&gt;2.5,'Raw Data'!N1358&lt;=3),'Bảng Giá'!$B$11,IF(AND('Raw Data'!N1358&gt;3,'Raw Data'!N1358&lt;=3.5),'Bảng Giá'!$B$12,IF(AND('Raw Data'!N1358&gt;3.5,'Raw Data'!N1358&lt;=4),'Bảng Giá'!$B$13,IF(AND('Raw Data'!N1358&gt;4,'Raw Data'!N1358&lt;=4.5),'Bảng Giá'!$B$14,IF(AND('Raw Data'!N1358&gt;4.5,'Raw Data'!N1358&lt;=5),'Bảng Giá'!$B$15,IF(AND('Raw Data'!N1358&gt;5,'Raw Data'!N1358&lt;=5.5),'Bảng Giá'!$B$16,IF(AND('Raw Data'!N1358&gt;5.5,'Raw Data'!N1358&lt;=6),'Bảng Giá'!$B$17,'Bảng Giá'!$B$18)))))))))))))))</f>
        <v>5.5&lt;x&lt;=6</v>
      </c>
      <c r="Q1358" s="48">
        <f t="shared" si="129"/>
        <v>-7.4906367041198503E-3</v>
      </c>
      <c r="R1358">
        <f t="shared" si="130"/>
        <v>31800</v>
      </c>
      <c r="S1358">
        <f t="shared" si="131"/>
        <v>5100</v>
      </c>
    </row>
    <row r="1359" spans="1:19" x14ac:dyDescent="0.25">
      <c r="A1359" s="12">
        <v>1358</v>
      </c>
      <c r="B1359" s="12" t="s">
        <v>293</v>
      </c>
      <c r="C1359" s="18">
        <v>31677136909995</v>
      </c>
      <c r="D1359" s="17">
        <v>43010.61822989583</v>
      </c>
      <c r="E1359" s="23">
        <v>43011.672339201388</v>
      </c>
      <c r="F1359" s="13" t="s">
        <v>302</v>
      </c>
      <c r="G1359" s="25">
        <v>1310</v>
      </c>
      <c r="H1359" s="12" t="s">
        <v>114</v>
      </c>
      <c r="I1359" s="12" t="s">
        <v>121</v>
      </c>
      <c r="J1359" s="37">
        <f>INDEX('Bảng Giá'!$C$3:$H$18,MATCH('Raw Data'!P1359,'Bảng Giá'!$B$3:$B$18,0),MATCH('Raw Data'!M1359,'Bảng Giá'!$C$2:$H$2,0))</f>
        <v>14500</v>
      </c>
      <c r="K1359" s="12">
        <v>14700</v>
      </c>
      <c r="L1359" s="36">
        <f t="shared" si="126"/>
        <v>1.0541093055580859</v>
      </c>
      <c r="M1359" t="str">
        <f>'References data'!H1360</f>
        <v>Nội Tỉnh</v>
      </c>
      <c r="N1359">
        <f t="shared" si="127"/>
        <v>1.31</v>
      </c>
      <c r="O1359">
        <f t="shared" si="128"/>
        <v>-200</v>
      </c>
      <c r="P1359" t="str">
        <f>IF(AND(N1359&gt;0,N1359&lt;=0.05),'Bảng Giá'!$B$3,IF(AND(N1359&lt;=0.1,N1359&gt;0.05),'Bảng Giá'!$B$4,IF(AND('Raw Data'!N1359&gt;0.1,'Raw Data'!N1359&lt;=0.25),'Bảng Giá'!$B$5,IF(AND('Raw Data'!N1359&gt;0.25,'Raw Data'!N1359&lt;=0.5),'Bảng Giá'!$B$6,IF(AND('Raw Data'!N1359&gt;0.5,'Raw Data'!N1359&lt;=1),'Bảng Giá'!$B$7,IF(AND('Raw Data'!N1359&gt;1,'Raw Data'!N1359&lt;=1.5),'Bảng Giá'!$B$8,IF(AND('Raw Data'!N1359&gt;1.5,'Raw Data'!N1359&lt;=2),'Bảng Giá'!$B$9,IF(AND('Raw Data'!N1359&gt;2,'Raw Data'!N1359&lt;=2.5),'Bảng Giá'!$B$10,IF(AND('Raw Data'!N1359&gt;2.5,'Raw Data'!N1359&lt;=3),'Bảng Giá'!$B$11,IF(AND('Raw Data'!N1359&gt;3,'Raw Data'!N1359&lt;=3.5),'Bảng Giá'!$B$12,IF(AND('Raw Data'!N1359&gt;3.5,'Raw Data'!N1359&lt;=4),'Bảng Giá'!$B$13,IF(AND('Raw Data'!N1359&gt;4,'Raw Data'!N1359&lt;=4.5),'Bảng Giá'!$B$14,IF(AND('Raw Data'!N1359&gt;4.5,'Raw Data'!N1359&lt;=5),'Bảng Giá'!$B$15,IF(AND('Raw Data'!N1359&gt;5,'Raw Data'!N1359&lt;=5.5),'Bảng Giá'!$B$16,IF(AND('Raw Data'!N1359&gt;5.5,'Raw Data'!N1359&lt;=6),'Bảng Giá'!$B$17,'Bảng Giá'!$B$18)))))))))))))))</f>
        <v>1&lt;x&lt;=1.5</v>
      </c>
      <c r="Q1359" s="48">
        <f t="shared" si="129"/>
        <v>-1.3605442176870748E-2</v>
      </c>
      <c r="R1359">
        <f t="shared" si="130"/>
        <v>17400</v>
      </c>
      <c r="S1359">
        <f t="shared" si="131"/>
        <v>2700</v>
      </c>
    </row>
    <row r="1360" spans="1:19" x14ac:dyDescent="0.25">
      <c r="A1360" s="12">
        <v>1359</v>
      </c>
      <c r="B1360" s="12" t="s">
        <v>293</v>
      </c>
      <c r="C1360" s="18">
        <v>31677136910136</v>
      </c>
      <c r="D1360" s="17">
        <v>43010.656639502318</v>
      </c>
      <c r="E1360" s="23">
        <v>43011.598554629629</v>
      </c>
      <c r="F1360" s="13" t="s">
        <v>302</v>
      </c>
      <c r="G1360" s="25">
        <v>1040</v>
      </c>
      <c r="H1360" s="12" t="s">
        <v>114</v>
      </c>
      <c r="I1360" s="12" t="s">
        <v>504</v>
      </c>
      <c r="J1360" s="37">
        <f>INDEX('Bảng Giá'!$C$3:$H$18,MATCH('Raw Data'!P1360,'Bảng Giá'!$B$3:$B$18,0),MATCH('Raw Data'!M1360,'Bảng Giá'!$C$2:$H$2,0))</f>
        <v>14500</v>
      </c>
      <c r="K1360" s="12">
        <v>14700</v>
      </c>
      <c r="L1360" s="36">
        <f t="shared" si="126"/>
        <v>0.94191512731049443</v>
      </c>
      <c r="M1360" t="str">
        <f>'References data'!H1361</f>
        <v>Nội Tỉnh</v>
      </c>
      <c r="N1360">
        <f t="shared" si="127"/>
        <v>1.04</v>
      </c>
      <c r="O1360">
        <f t="shared" si="128"/>
        <v>-200</v>
      </c>
      <c r="P1360" t="str">
        <f>IF(AND(N1360&gt;0,N1360&lt;=0.05),'Bảng Giá'!$B$3,IF(AND(N1360&lt;=0.1,N1360&gt;0.05),'Bảng Giá'!$B$4,IF(AND('Raw Data'!N1360&gt;0.1,'Raw Data'!N1360&lt;=0.25),'Bảng Giá'!$B$5,IF(AND('Raw Data'!N1360&gt;0.25,'Raw Data'!N1360&lt;=0.5),'Bảng Giá'!$B$6,IF(AND('Raw Data'!N1360&gt;0.5,'Raw Data'!N1360&lt;=1),'Bảng Giá'!$B$7,IF(AND('Raw Data'!N1360&gt;1,'Raw Data'!N1360&lt;=1.5),'Bảng Giá'!$B$8,IF(AND('Raw Data'!N1360&gt;1.5,'Raw Data'!N1360&lt;=2),'Bảng Giá'!$B$9,IF(AND('Raw Data'!N1360&gt;2,'Raw Data'!N1360&lt;=2.5),'Bảng Giá'!$B$10,IF(AND('Raw Data'!N1360&gt;2.5,'Raw Data'!N1360&lt;=3),'Bảng Giá'!$B$11,IF(AND('Raw Data'!N1360&gt;3,'Raw Data'!N1360&lt;=3.5),'Bảng Giá'!$B$12,IF(AND('Raw Data'!N1360&gt;3.5,'Raw Data'!N1360&lt;=4),'Bảng Giá'!$B$13,IF(AND('Raw Data'!N1360&gt;4,'Raw Data'!N1360&lt;=4.5),'Bảng Giá'!$B$14,IF(AND('Raw Data'!N1360&gt;4.5,'Raw Data'!N1360&lt;=5),'Bảng Giá'!$B$15,IF(AND('Raw Data'!N1360&gt;5,'Raw Data'!N1360&lt;=5.5),'Bảng Giá'!$B$16,IF(AND('Raw Data'!N1360&gt;5.5,'Raw Data'!N1360&lt;=6),'Bảng Giá'!$B$17,'Bảng Giá'!$B$18)))))))))))))))</f>
        <v>1&lt;x&lt;=1.5</v>
      </c>
      <c r="Q1360" s="48">
        <f t="shared" si="129"/>
        <v>-1.3605442176870748E-2</v>
      </c>
      <c r="R1360">
        <f t="shared" si="130"/>
        <v>17400</v>
      </c>
      <c r="S1360">
        <f t="shared" si="131"/>
        <v>2700</v>
      </c>
    </row>
    <row r="1361" spans="1:19" x14ac:dyDescent="0.25">
      <c r="A1361" s="12">
        <v>1360</v>
      </c>
      <c r="B1361" s="12" t="s">
        <v>293</v>
      </c>
      <c r="C1361" s="18">
        <v>31677136910309</v>
      </c>
      <c r="D1361" s="17">
        <v>43010.726113194447</v>
      </c>
      <c r="E1361" s="23">
        <v>43012.85264690972</v>
      </c>
      <c r="F1361" s="13" t="s">
        <v>302</v>
      </c>
      <c r="G1361" s="25">
        <v>10000</v>
      </c>
      <c r="H1361" s="12" t="s">
        <v>114</v>
      </c>
      <c r="I1361" s="12" t="s">
        <v>286</v>
      </c>
      <c r="J1361" s="37">
        <f>INDEX('Bảng Giá'!$C$3:$H$18,MATCH('Raw Data'!P1361,'Bảng Giá'!$B$3:$B$18,0),MATCH('Raw Data'!M1361,'Bảng Giá'!$C$2:$H$2,0))</f>
        <v>2000</v>
      </c>
      <c r="K1361" s="12">
        <v>42800</v>
      </c>
      <c r="L1361" s="36">
        <f t="shared" si="126"/>
        <v>2.1265337152726715</v>
      </c>
      <c r="M1361" t="str">
        <f>'References data'!H1362</f>
        <v>Nội Tỉnh</v>
      </c>
      <c r="N1361" s="46">
        <f t="shared" si="127"/>
        <v>10</v>
      </c>
      <c r="O1361">
        <f t="shared" si="128"/>
        <v>-40800</v>
      </c>
      <c r="P1361" t="str">
        <f>IF(AND(N1361&gt;0,N1361&lt;=0.05),'Bảng Giá'!$B$3,IF(AND(N1361&lt;=0.1,N1361&gt;0.05),'Bảng Giá'!$B$4,IF(AND('Raw Data'!N1361&gt;0.1,'Raw Data'!N1361&lt;=0.25),'Bảng Giá'!$B$5,IF(AND('Raw Data'!N1361&gt;0.25,'Raw Data'!N1361&lt;=0.5),'Bảng Giá'!$B$6,IF(AND('Raw Data'!N1361&gt;0.5,'Raw Data'!N1361&lt;=1),'Bảng Giá'!$B$7,IF(AND('Raw Data'!N1361&gt;1,'Raw Data'!N1361&lt;=1.5),'Bảng Giá'!$B$8,IF(AND('Raw Data'!N1361&gt;1.5,'Raw Data'!N1361&lt;=2),'Bảng Giá'!$B$9,IF(AND('Raw Data'!N1361&gt;2,'Raw Data'!N1361&lt;=2.5),'Bảng Giá'!$B$10,IF(AND('Raw Data'!N1361&gt;2.5,'Raw Data'!N1361&lt;=3),'Bảng Giá'!$B$11,IF(AND('Raw Data'!N1361&gt;3,'Raw Data'!N1361&lt;=3.5),'Bảng Giá'!$B$12,IF(AND('Raw Data'!N1361&gt;3.5,'Raw Data'!N1361&lt;=4),'Bảng Giá'!$B$13,IF(AND('Raw Data'!N1361&gt;4,'Raw Data'!N1361&lt;=4.5),'Bảng Giá'!$B$14,IF(AND('Raw Data'!N1361&gt;4.5,'Raw Data'!N1361&lt;=5),'Bảng Giá'!$B$15,IF(AND('Raw Data'!N1361&gt;5,'Raw Data'!N1361&lt;=5.5),'Bảng Giá'!$B$16,IF(AND('Raw Data'!N1361&gt;5.5,'Raw Data'!N1361&lt;=6),'Bảng Giá'!$B$17,'Bảng Giá'!$B$18)))))))))))))))</f>
        <v>Next 0.5</v>
      </c>
      <c r="Q1361" s="48">
        <f t="shared" si="129"/>
        <v>-0.95327102803738317</v>
      </c>
      <c r="R1361">
        <f t="shared" si="130"/>
        <v>2400</v>
      </c>
      <c r="S1361">
        <f t="shared" si="131"/>
        <v>-40400</v>
      </c>
    </row>
    <row r="1362" spans="1:19" x14ac:dyDescent="0.25">
      <c r="A1362" s="12">
        <v>1361</v>
      </c>
      <c r="B1362" s="12" t="s">
        <v>293</v>
      </c>
      <c r="C1362" s="18">
        <v>31677136908475</v>
      </c>
      <c r="D1362" s="17">
        <v>43010.485435763891</v>
      </c>
      <c r="E1362" s="23">
        <v>43011.696232905095</v>
      </c>
      <c r="F1362" s="13" t="s">
        <v>302</v>
      </c>
      <c r="G1362" s="25">
        <v>450</v>
      </c>
      <c r="H1362" s="12" t="s">
        <v>114</v>
      </c>
      <c r="I1362" s="12" t="s">
        <v>510</v>
      </c>
      <c r="J1362" s="37">
        <f>INDEX('Bảng Giá'!$C$3:$H$18,MATCH('Raw Data'!P1362,'Bảng Giá'!$B$3:$B$18,0),MATCH('Raw Data'!M1362,'Bảng Giá'!$C$2:$H$2,0))</f>
        <v>13000</v>
      </c>
      <c r="K1362" s="12">
        <v>13100</v>
      </c>
      <c r="L1362" s="36">
        <f t="shared" si="126"/>
        <v>1.2107971412042389</v>
      </c>
      <c r="M1362" t="str">
        <f>'References data'!H1363</f>
        <v>Nội Tỉnh</v>
      </c>
      <c r="N1362">
        <f t="shared" si="127"/>
        <v>0.45</v>
      </c>
      <c r="O1362">
        <f t="shared" si="128"/>
        <v>-100</v>
      </c>
      <c r="P1362" t="str">
        <f>IF(AND(N1362&gt;0,N1362&lt;=0.05),'Bảng Giá'!$B$3,IF(AND(N1362&lt;=0.1,N1362&gt;0.05),'Bảng Giá'!$B$4,IF(AND('Raw Data'!N1362&gt;0.1,'Raw Data'!N1362&lt;=0.25),'Bảng Giá'!$B$5,IF(AND('Raw Data'!N1362&gt;0.25,'Raw Data'!N1362&lt;=0.5),'Bảng Giá'!$B$6,IF(AND('Raw Data'!N1362&gt;0.5,'Raw Data'!N1362&lt;=1),'Bảng Giá'!$B$7,IF(AND('Raw Data'!N1362&gt;1,'Raw Data'!N1362&lt;=1.5),'Bảng Giá'!$B$8,IF(AND('Raw Data'!N1362&gt;1.5,'Raw Data'!N1362&lt;=2),'Bảng Giá'!$B$9,IF(AND('Raw Data'!N1362&gt;2,'Raw Data'!N1362&lt;=2.5),'Bảng Giá'!$B$10,IF(AND('Raw Data'!N1362&gt;2.5,'Raw Data'!N1362&lt;=3),'Bảng Giá'!$B$11,IF(AND('Raw Data'!N1362&gt;3,'Raw Data'!N1362&lt;=3.5),'Bảng Giá'!$B$12,IF(AND('Raw Data'!N1362&gt;3.5,'Raw Data'!N1362&lt;=4),'Bảng Giá'!$B$13,IF(AND('Raw Data'!N1362&gt;4,'Raw Data'!N1362&lt;=4.5),'Bảng Giá'!$B$14,IF(AND('Raw Data'!N1362&gt;4.5,'Raw Data'!N1362&lt;=5),'Bảng Giá'!$B$15,IF(AND('Raw Data'!N1362&gt;5,'Raw Data'!N1362&lt;=5.5),'Bảng Giá'!$B$16,IF(AND('Raw Data'!N1362&gt;5.5,'Raw Data'!N1362&lt;=6),'Bảng Giá'!$B$17,'Bảng Giá'!$B$18)))))))))))))))</f>
        <v>0.25&lt;x&lt;=0.5</v>
      </c>
      <c r="Q1362" s="48">
        <f t="shared" si="129"/>
        <v>-7.6335877862595417E-3</v>
      </c>
      <c r="R1362">
        <f t="shared" si="130"/>
        <v>15600</v>
      </c>
      <c r="S1362">
        <f t="shared" si="131"/>
        <v>2500</v>
      </c>
    </row>
    <row r="1363" spans="1:19" x14ac:dyDescent="0.25">
      <c r="A1363" s="12">
        <v>1362</v>
      </c>
      <c r="B1363" s="12" t="s">
        <v>293</v>
      </c>
      <c r="C1363" s="18">
        <v>31677136916751</v>
      </c>
      <c r="D1363" s="17">
        <v>43011.65905115741</v>
      </c>
      <c r="E1363" s="23">
        <v>43012.50076234954</v>
      </c>
      <c r="F1363" s="13" t="s">
        <v>302</v>
      </c>
      <c r="G1363" s="25">
        <v>700</v>
      </c>
      <c r="H1363" s="12" t="s">
        <v>114</v>
      </c>
      <c r="I1363" s="12" t="s">
        <v>77</v>
      </c>
      <c r="J1363" s="37">
        <f>INDEX('Bảng Giá'!$C$3:$H$18,MATCH('Raw Data'!P1363,'Bảng Giá'!$B$3:$B$18,0),MATCH('Raw Data'!M1363,'Bảng Giá'!$C$2:$H$2,0))</f>
        <v>14000</v>
      </c>
      <c r="K1363" s="12">
        <v>14100</v>
      </c>
      <c r="L1363" s="36">
        <f t="shared" si="126"/>
        <v>0.84171119212987833</v>
      </c>
      <c r="M1363" t="str">
        <f>'References data'!H1364</f>
        <v>Nội Tỉnh</v>
      </c>
      <c r="N1363">
        <f t="shared" si="127"/>
        <v>0.7</v>
      </c>
      <c r="O1363">
        <f t="shared" si="128"/>
        <v>-100</v>
      </c>
      <c r="P1363" t="str">
        <f>IF(AND(N1363&gt;0,N1363&lt;=0.05),'Bảng Giá'!$B$3,IF(AND(N1363&lt;=0.1,N1363&gt;0.05),'Bảng Giá'!$B$4,IF(AND('Raw Data'!N1363&gt;0.1,'Raw Data'!N1363&lt;=0.25),'Bảng Giá'!$B$5,IF(AND('Raw Data'!N1363&gt;0.25,'Raw Data'!N1363&lt;=0.5),'Bảng Giá'!$B$6,IF(AND('Raw Data'!N1363&gt;0.5,'Raw Data'!N1363&lt;=1),'Bảng Giá'!$B$7,IF(AND('Raw Data'!N1363&gt;1,'Raw Data'!N1363&lt;=1.5),'Bảng Giá'!$B$8,IF(AND('Raw Data'!N1363&gt;1.5,'Raw Data'!N1363&lt;=2),'Bảng Giá'!$B$9,IF(AND('Raw Data'!N1363&gt;2,'Raw Data'!N1363&lt;=2.5),'Bảng Giá'!$B$10,IF(AND('Raw Data'!N1363&gt;2.5,'Raw Data'!N1363&lt;=3),'Bảng Giá'!$B$11,IF(AND('Raw Data'!N1363&gt;3,'Raw Data'!N1363&lt;=3.5),'Bảng Giá'!$B$12,IF(AND('Raw Data'!N1363&gt;3.5,'Raw Data'!N1363&lt;=4),'Bảng Giá'!$B$13,IF(AND('Raw Data'!N1363&gt;4,'Raw Data'!N1363&lt;=4.5),'Bảng Giá'!$B$14,IF(AND('Raw Data'!N1363&gt;4.5,'Raw Data'!N1363&lt;=5),'Bảng Giá'!$B$15,IF(AND('Raw Data'!N1363&gt;5,'Raw Data'!N1363&lt;=5.5),'Bảng Giá'!$B$16,IF(AND('Raw Data'!N1363&gt;5.5,'Raw Data'!N1363&lt;=6),'Bảng Giá'!$B$17,'Bảng Giá'!$B$18)))))))))))))))</f>
        <v>0.5&lt;x&lt;=1</v>
      </c>
      <c r="Q1363" s="48">
        <f t="shared" si="129"/>
        <v>-7.0921985815602835E-3</v>
      </c>
      <c r="R1363">
        <f t="shared" si="130"/>
        <v>16800</v>
      </c>
      <c r="S1363">
        <f t="shared" si="131"/>
        <v>2700</v>
      </c>
    </row>
    <row r="1364" spans="1:19" x14ac:dyDescent="0.25">
      <c r="A1364" s="12">
        <v>1363</v>
      </c>
      <c r="B1364" s="12" t="s">
        <v>293</v>
      </c>
      <c r="C1364" s="18">
        <v>31677136918188</v>
      </c>
      <c r="D1364" s="17">
        <v>43015.768537187498</v>
      </c>
      <c r="E1364" s="23">
        <v>43018.465273032409</v>
      </c>
      <c r="F1364" s="13" t="s">
        <v>302</v>
      </c>
      <c r="G1364" s="25">
        <v>800</v>
      </c>
      <c r="H1364" s="12" t="s">
        <v>114</v>
      </c>
      <c r="I1364" s="12" t="s">
        <v>504</v>
      </c>
      <c r="J1364" s="37">
        <f>INDEX('Bảng Giá'!$C$3:$H$18,MATCH('Raw Data'!P1364,'Bảng Giá'!$B$3:$B$18,0),MATCH('Raw Data'!M1364,'Bảng Giá'!$C$2:$H$2,0))</f>
        <v>14000</v>
      </c>
      <c r="K1364" s="12">
        <v>14100</v>
      </c>
      <c r="L1364" s="36">
        <f t="shared" si="126"/>
        <v>2.6967358449110179</v>
      </c>
      <c r="M1364" t="str">
        <f>'References data'!H1365</f>
        <v>Nội Tỉnh</v>
      </c>
      <c r="N1364">
        <f t="shared" si="127"/>
        <v>0.8</v>
      </c>
      <c r="O1364">
        <f t="shared" si="128"/>
        <v>-100</v>
      </c>
      <c r="P1364" t="str">
        <f>IF(AND(N1364&gt;0,N1364&lt;=0.05),'Bảng Giá'!$B$3,IF(AND(N1364&lt;=0.1,N1364&gt;0.05),'Bảng Giá'!$B$4,IF(AND('Raw Data'!N1364&gt;0.1,'Raw Data'!N1364&lt;=0.25),'Bảng Giá'!$B$5,IF(AND('Raw Data'!N1364&gt;0.25,'Raw Data'!N1364&lt;=0.5),'Bảng Giá'!$B$6,IF(AND('Raw Data'!N1364&gt;0.5,'Raw Data'!N1364&lt;=1),'Bảng Giá'!$B$7,IF(AND('Raw Data'!N1364&gt;1,'Raw Data'!N1364&lt;=1.5),'Bảng Giá'!$B$8,IF(AND('Raw Data'!N1364&gt;1.5,'Raw Data'!N1364&lt;=2),'Bảng Giá'!$B$9,IF(AND('Raw Data'!N1364&gt;2,'Raw Data'!N1364&lt;=2.5),'Bảng Giá'!$B$10,IF(AND('Raw Data'!N1364&gt;2.5,'Raw Data'!N1364&lt;=3),'Bảng Giá'!$B$11,IF(AND('Raw Data'!N1364&gt;3,'Raw Data'!N1364&lt;=3.5),'Bảng Giá'!$B$12,IF(AND('Raw Data'!N1364&gt;3.5,'Raw Data'!N1364&lt;=4),'Bảng Giá'!$B$13,IF(AND('Raw Data'!N1364&gt;4,'Raw Data'!N1364&lt;=4.5),'Bảng Giá'!$B$14,IF(AND('Raw Data'!N1364&gt;4.5,'Raw Data'!N1364&lt;=5),'Bảng Giá'!$B$15,IF(AND('Raw Data'!N1364&gt;5,'Raw Data'!N1364&lt;=5.5),'Bảng Giá'!$B$16,IF(AND('Raw Data'!N1364&gt;5.5,'Raw Data'!N1364&lt;=6),'Bảng Giá'!$B$17,'Bảng Giá'!$B$18)))))))))))))))</f>
        <v>0.5&lt;x&lt;=1</v>
      </c>
      <c r="Q1364" s="48">
        <f t="shared" si="129"/>
        <v>-7.0921985815602835E-3</v>
      </c>
      <c r="R1364">
        <f t="shared" si="130"/>
        <v>16800</v>
      </c>
      <c r="S1364">
        <f t="shared" si="131"/>
        <v>2700</v>
      </c>
    </row>
    <row r="1365" spans="1:19" x14ac:dyDescent="0.25">
      <c r="A1365" s="12">
        <v>1364</v>
      </c>
      <c r="B1365" s="12" t="s">
        <v>293</v>
      </c>
      <c r="C1365" s="18">
        <v>31677136918185</v>
      </c>
      <c r="D1365" s="17">
        <v>43011.665870833334</v>
      </c>
      <c r="E1365" s="23">
        <v>43013.469180902779</v>
      </c>
      <c r="F1365" s="13" t="s">
        <v>302</v>
      </c>
      <c r="G1365" s="25">
        <v>1500</v>
      </c>
      <c r="H1365" s="12" t="s">
        <v>114</v>
      </c>
      <c r="I1365" s="12" t="s">
        <v>504</v>
      </c>
      <c r="J1365" s="37">
        <f>INDEX('Bảng Giá'!$C$3:$H$18,MATCH('Raw Data'!P1365,'Bảng Giá'!$B$3:$B$18,0),MATCH('Raw Data'!M1365,'Bảng Giá'!$C$2:$H$2,0))</f>
        <v>14500</v>
      </c>
      <c r="K1365" s="12">
        <v>16200</v>
      </c>
      <c r="L1365" s="36">
        <f t="shared" si="126"/>
        <v>1.8033100694447057</v>
      </c>
      <c r="M1365" t="str">
        <f>'References data'!H1366</f>
        <v>Nội Tỉnh</v>
      </c>
      <c r="N1365">
        <f t="shared" si="127"/>
        <v>1.5</v>
      </c>
      <c r="O1365">
        <f t="shared" si="128"/>
        <v>-1700</v>
      </c>
      <c r="P1365" t="str">
        <f>IF(AND(N1365&gt;0,N1365&lt;=0.05),'Bảng Giá'!$B$3,IF(AND(N1365&lt;=0.1,N1365&gt;0.05),'Bảng Giá'!$B$4,IF(AND('Raw Data'!N1365&gt;0.1,'Raw Data'!N1365&lt;=0.25),'Bảng Giá'!$B$5,IF(AND('Raw Data'!N1365&gt;0.25,'Raw Data'!N1365&lt;=0.5),'Bảng Giá'!$B$6,IF(AND('Raw Data'!N1365&gt;0.5,'Raw Data'!N1365&lt;=1),'Bảng Giá'!$B$7,IF(AND('Raw Data'!N1365&gt;1,'Raw Data'!N1365&lt;=1.5),'Bảng Giá'!$B$8,IF(AND('Raw Data'!N1365&gt;1.5,'Raw Data'!N1365&lt;=2),'Bảng Giá'!$B$9,IF(AND('Raw Data'!N1365&gt;2,'Raw Data'!N1365&lt;=2.5),'Bảng Giá'!$B$10,IF(AND('Raw Data'!N1365&gt;2.5,'Raw Data'!N1365&lt;=3),'Bảng Giá'!$B$11,IF(AND('Raw Data'!N1365&gt;3,'Raw Data'!N1365&lt;=3.5),'Bảng Giá'!$B$12,IF(AND('Raw Data'!N1365&gt;3.5,'Raw Data'!N1365&lt;=4),'Bảng Giá'!$B$13,IF(AND('Raw Data'!N1365&gt;4,'Raw Data'!N1365&lt;=4.5),'Bảng Giá'!$B$14,IF(AND('Raw Data'!N1365&gt;4.5,'Raw Data'!N1365&lt;=5),'Bảng Giá'!$B$15,IF(AND('Raw Data'!N1365&gt;5,'Raw Data'!N1365&lt;=5.5),'Bảng Giá'!$B$16,IF(AND('Raw Data'!N1365&gt;5.5,'Raw Data'!N1365&lt;=6),'Bảng Giá'!$B$17,'Bảng Giá'!$B$18)))))))))))))))</f>
        <v>1&lt;x&lt;=1.5</v>
      </c>
      <c r="Q1365" s="48">
        <f t="shared" si="129"/>
        <v>-0.10493827160493827</v>
      </c>
      <c r="R1365">
        <f t="shared" si="130"/>
        <v>17400</v>
      </c>
      <c r="S1365">
        <f t="shared" si="131"/>
        <v>1200</v>
      </c>
    </row>
    <row r="1366" spans="1:19" x14ac:dyDescent="0.25">
      <c r="A1366" s="12">
        <v>1365</v>
      </c>
      <c r="B1366" s="12" t="s">
        <v>293</v>
      </c>
      <c r="C1366" s="18">
        <v>98141425</v>
      </c>
      <c r="D1366" s="17">
        <v>43011.48720019676</v>
      </c>
      <c r="E1366" s="23">
        <v>43012.812951388885</v>
      </c>
      <c r="F1366" s="13" t="s">
        <v>302</v>
      </c>
      <c r="G1366" s="25">
        <v>800</v>
      </c>
      <c r="H1366" s="12" t="s">
        <v>114</v>
      </c>
      <c r="I1366" s="12" t="s">
        <v>294</v>
      </c>
      <c r="J1366" s="37">
        <f>INDEX('Bảng Giá'!$C$3:$H$18,MATCH('Raw Data'!P1366,'Bảng Giá'!$B$3:$B$18,0),MATCH('Raw Data'!M1366,'Bảng Giá'!$C$2:$H$2,0))</f>
        <v>14000</v>
      </c>
      <c r="K1366" s="12">
        <v>14100</v>
      </c>
      <c r="L1366" s="36">
        <f t="shared" si="126"/>
        <v>1.3257511921256082</v>
      </c>
      <c r="M1366" t="str">
        <f>'References data'!H1367</f>
        <v>Nội Tỉnh</v>
      </c>
      <c r="N1366">
        <f t="shared" si="127"/>
        <v>0.8</v>
      </c>
      <c r="O1366">
        <f t="shared" si="128"/>
        <v>-100</v>
      </c>
      <c r="P1366" t="str">
        <f>IF(AND(N1366&gt;0,N1366&lt;=0.05),'Bảng Giá'!$B$3,IF(AND(N1366&lt;=0.1,N1366&gt;0.05),'Bảng Giá'!$B$4,IF(AND('Raw Data'!N1366&gt;0.1,'Raw Data'!N1366&lt;=0.25),'Bảng Giá'!$B$5,IF(AND('Raw Data'!N1366&gt;0.25,'Raw Data'!N1366&lt;=0.5),'Bảng Giá'!$B$6,IF(AND('Raw Data'!N1366&gt;0.5,'Raw Data'!N1366&lt;=1),'Bảng Giá'!$B$7,IF(AND('Raw Data'!N1366&gt;1,'Raw Data'!N1366&lt;=1.5),'Bảng Giá'!$B$8,IF(AND('Raw Data'!N1366&gt;1.5,'Raw Data'!N1366&lt;=2),'Bảng Giá'!$B$9,IF(AND('Raw Data'!N1366&gt;2,'Raw Data'!N1366&lt;=2.5),'Bảng Giá'!$B$10,IF(AND('Raw Data'!N1366&gt;2.5,'Raw Data'!N1366&lt;=3),'Bảng Giá'!$B$11,IF(AND('Raw Data'!N1366&gt;3,'Raw Data'!N1366&lt;=3.5),'Bảng Giá'!$B$12,IF(AND('Raw Data'!N1366&gt;3.5,'Raw Data'!N1366&lt;=4),'Bảng Giá'!$B$13,IF(AND('Raw Data'!N1366&gt;4,'Raw Data'!N1366&lt;=4.5),'Bảng Giá'!$B$14,IF(AND('Raw Data'!N1366&gt;4.5,'Raw Data'!N1366&lt;=5),'Bảng Giá'!$B$15,IF(AND('Raw Data'!N1366&gt;5,'Raw Data'!N1366&lt;=5.5),'Bảng Giá'!$B$16,IF(AND('Raw Data'!N1366&gt;5.5,'Raw Data'!N1366&lt;=6),'Bảng Giá'!$B$17,'Bảng Giá'!$B$18)))))))))))))))</f>
        <v>0.5&lt;x&lt;=1</v>
      </c>
      <c r="Q1366" s="48">
        <f t="shared" si="129"/>
        <v>-7.0921985815602835E-3</v>
      </c>
      <c r="R1366">
        <f t="shared" si="130"/>
        <v>16800</v>
      </c>
      <c r="S1366">
        <f t="shared" si="131"/>
        <v>2700</v>
      </c>
    </row>
    <row r="1367" spans="1:19" x14ac:dyDescent="0.25">
      <c r="A1367" s="12">
        <v>1366</v>
      </c>
      <c r="B1367" s="12" t="s">
        <v>293</v>
      </c>
      <c r="C1367" s="18">
        <v>49291674</v>
      </c>
      <c r="D1367" s="17">
        <v>43011.487250729166</v>
      </c>
      <c r="E1367" s="23">
        <v>43012.613157835651</v>
      </c>
      <c r="F1367" s="13" t="s">
        <v>302</v>
      </c>
      <c r="G1367" s="25">
        <v>200</v>
      </c>
      <c r="H1367" s="12" t="s">
        <v>114</v>
      </c>
      <c r="I1367" s="12" t="s">
        <v>116</v>
      </c>
      <c r="J1367" s="37">
        <f>INDEX('Bảng Giá'!$C$3:$H$18,MATCH('Raw Data'!P1367,'Bảng Giá'!$B$3:$B$18,0),MATCH('Raw Data'!M1367,'Bảng Giá'!$C$2:$H$2,0))</f>
        <v>13000</v>
      </c>
      <c r="K1367" s="12">
        <v>13100</v>
      </c>
      <c r="L1367" s="36">
        <f t="shared" si="126"/>
        <v>1.1259071064851014</v>
      </c>
      <c r="M1367" t="str">
        <f>'References data'!H1368</f>
        <v>Nội Tỉnh</v>
      </c>
      <c r="N1367">
        <f t="shared" si="127"/>
        <v>0.2</v>
      </c>
      <c r="O1367">
        <f t="shared" si="128"/>
        <v>-100</v>
      </c>
      <c r="P1367" t="str">
        <f>IF(AND(N1367&gt;0,N1367&lt;=0.05),'Bảng Giá'!$B$3,IF(AND(N1367&lt;=0.1,N1367&gt;0.05),'Bảng Giá'!$B$4,IF(AND('Raw Data'!N1367&gt;0.1,'Raw Data'!N1367&lt;=0.25),'Bảng Giá'!$B$5,IF(AND('Raw Data'!N1367&gt;0.25,'Raw Data'!N1367&lt;=0.5),'Bảng Giá'!$B$6,IF(AND('Raw Data'!N1367&gt;0.5,'Raw Data'!N1367&lt;=1),'Bảng Giá'!$B$7,IF(AND('Raw Data'!N1367&gt;1,'Raw Data'!N1367&lt;=1.5),'Bảng Giá'!$B$8,IF(AND('Raw Data'!N1367&gt;1.5,'Raw Data'!N1367&lt;=2),'Bảng Giá'!$B$9,IF(AND('Raw Data'!N1367&gt;2,'Raw Data'!N1367&lt;=2.5),'Bảng Giá'!$B$10,IF(AND('Raw Data'!N1367&gt;2.5,'Raw Data'!N1367&lt;=3),'Bảng Giá'!$B$11,IF(AND('Raw Data'!N1367&gt;3,'Raw Data'!N1367&lt;=3.5),'Bảng Giá'!$B$12,IF(AND('Raw Data'!N1367&gt;3.5,'Raw Data'!N1367&lt;=4),'Bảng Giá'!$B$13,IF(AND('Raw Data'!N1367&gt;4,'Raw Data'!N1367&lt;=4.5),'Bảng Giá'!$B$14,IF(AND('Raw Data'!N1367&gt;4.5,'Raw Data'!N1367&lt;=5),'Bảng Giá'!$B$15,IF(AND('Raw Data'!N1367&gt;5,'Raw Data'!N1367&lt;=5.5),'Bảng Giá'!$B$16,IF(AND('Raw Data'!N1367&gt;5.5,'Raw Data'!N1367&lt;=6),'Bảng Giá'!$B$17,'Bảng Giá'!$B$18)))))))))))))))</f>
        <v>0.1&lt;x&lt;=0.25</v>
      </c>
      <c r="Q1367" s="48">
        <f t="shared" si="129"/>
        <v>-7.6335877862595417E-3</v>
      </c>
      <c r="R1367">
        <f t="shared" si="130"/>
        <v>15600</v>
      </c>
      <c r="S1367">
        <f t="shared" si="131"/>
        <v>2500</v>
      </c>
    </row>
    <row r="1368" spans="1:19" x14ac:dyDescent="0.25">
      <c r="A1368" s="12">
        <v>1367</v>
      </c>
      <c r="B1368" s="12" t="s">
        <v>293</v>
      </c>
      <c r="C1368" s="18">
        <v>57540382</v>
      </c>
      <c r="D1368" s="17">
        <v>43011.487272997685</v>
      </c>
      <c r="E1368" s="23">
        <v>43012.430124918981</v>
      </c>
      <c r="F1368" s="13" t="s">
        <v>302</v>
      </c>
      <c r="G1368" s="25">
        <v>500</v>
      </c>
      <c r="H1368" s="12" t="s">
        <v>114</v>
      </c>
      <c r="I1368" s="12" t="s">
        <v>295</v>
      </c>
      <c r="J1368" s="37">
        <f>INDEX('Bảng Giá'!$C$3:$H$18,MATCH('Raw Data'!P1368,'Bảng Giá'!$B$3:$B$18,0),MATCH('Raw Data'!M1368,'Bảng Giá'!$C$2:$H$2,0))</f>
        <v>13000</v>
      </c>
      <c r="K1368" s="12">
        <v>14100</v>
      </c>
      <c r="L1368" s="36">
        <f t="shared" si="126"/>
        <v>0.94285192129609641</v>
      </c>
      <c r="M1368" t="str">
        <f>'References data'!H1369</f>
        <v>Nội Tỉnh</v>
      </c>
      <c r="N1368">
        <f t="shared" si="127"/>
        <v>0.5</v>
      </c>
      <c r="O1368">
        <f t="shared" si="128"/>
        <v>-1100</v>
      </c>
      <c r="P1368" t="str">
        <f>IF(AND(N1368&gt;0,N1368&lt;=0.05),'Bảng Giá'!$B$3,IF(AND(N1368&lt;=0.1,N1368&gt;0.05),'Bảng Giá'!$B$4,IF(AND('Raw Data'!N1368&gt;0.1,'Raw Data'!N1368&lt;=0.25),'Bảng Giá'!$B$5,IF(AND('Raw Data'!N1368&gt;0.25,'Raw Data'!N1368&lt;=0.5),'Bảng Giá'!$B$6,IF(AND('Raw Data'!N1368&gt;0.5,'Raw Data'!N1368&lt;=1),'Bảng Giá'!$B$7,IF(AND('Raw Data'!N1368&gt;1,'Raw Data'!N1368&lt;=1.5),'Bảng Giá'!$B$8,IF(AND('Raw Data'!N1368&gt;1.5,'Raw Data'!N1368&lt;=2),'Bảng Giá'!$B$9,IF(AND('Raw Data'!N1368&gt;2,'Raw Data'!N1368&lt;=2.5),'Bảng Giá'!$B$10,IF(AND('Raw Data'!N1368&gt;2.5,'Raw Data'!N1368&lt;=3),'Bảng Giá'!$B$11,IF(AND('Raw Data'!N1368&gt;3,'Raw Data'!N1368&lt;=3.5),'Bảng Giá'!$B$12,IF(AND('Raw Data'!N1368&gt;3.5,'Raw Data'!N1368&lt;=4),'Bảng Giá'!$B$13,IF(AND('Raw Data'!N1368&gt;4,'Raw Data'!N1368&lt;=4.5),'Bảng Giá'!$B$14,IF(AND('Raw Data'!N1368&gt;4.5,'Raw Data'!N1368&lt;=5),'Bảng Giá'!$B$15,IF(AND('Raw Data'!N1368&gt;5,'Raw Data'!N1368&lt;=5.5),'Bảng Giá'!$B$16,IF(AND('Raw Data'!N1368&gt;5.5,'Raw Data'!N1368&lt;=6),'Bảng Giá'!$B$17,'Bảng Giá'!$B$18)))))))))))))))</f>
        <v>0.25&lt;x&lt;=0.5</v>
      </c>
      <c r="Q1368" s="48">
        <f t="shared" si="129"/>
        <v>-7.8014184397163122E-2</v>
      </c>
      <c r="R1368">
        <f t="shared" si="130"/>
        <v>15600</v>
      </c>
      <c r="S1368">
        <f t="shared" si="131"/>
        <v>1500</v>
      </c>
    </row>
    <row r="1369" spans="1:19" x14ac:dyDescent="0.25">
      <c r="A1369" s="12">
        <v>1368</v>
      </c>
      <c r="B1369" s="12" t="s">
        <v>293</v>
      </c>
      <c r="C1369" s="18">
        <v>53904829</v>
      </c>
      <c r="D1369" s="17">
        <v>43011.561866585645</v>
      </c>
      <c r="E1369" s="23">
        <v>43012.625949108799</v>
      </c>
      <c r="F1369" s="13" t="s">
        <v>302</v>
      </c>
      <c r="G1369" s="25">
        <v>300</v>
      </c>
      <c r="H1369" s="12" t="s">
        <v>114</v>
      </c>
      <c r="I1369" s="12" t="s">
        <v>116</v>
      </c>
      <c r="J1369" s="37">
        <f>INDEX('Bảng Giá'!$C$3:$H$18,MATCH('Raw Data'!P1369,'Bảng Giá'!$B$3:$B$18,0),MATCH('Raw Data'!M1369,'Bảng Giá'!$C$2:$H$2,0))</f>
        <v>13000</v>
      </c>
      <c r="K1369" s="12">
        <v>13100</v>
      </c>
      <c r="L1369" s="36">
        <f t="shared" si="126"/>
        <v>1.0640825231530471</v>
      </c>
      <c r="M1369" t="str">
        <f>'References data'!H1370</f>
        <v>Nội Tỉnh</v>
      </c>
      <c r="N1369">
        <f t="shared" si="127"/>
        <v>0.3</v>
      </c>
      <c r="O1369">
        <f t="shared" si="128"/>
        <v>-100</v>
      </c>
      <c r="P1369" t="str">
        <f>IF(AND(N1369&gt;0,N1369&lt;=0.05),'Bảng Giá'!$B$3,IF(AND(N1369&lt;=0.1,N1369&gt;0.05),'Bảng Giá'!$B$4,IF(AND('Raw Data'!N1369&gt;0.1,'Raw Data'!N1369&lt;=0.25),'Bảng Giá'!$B$5,IF(AND('Raw Data'!N1369&gt;0.25,'Raw Data'!N1369&lt;=0.5),'Bảng Giá'!$B$6,IF(AND('Raw Data'!N1369&gt;0.5,'Raw Data'!N1369&lt;=1),'Bảng Giá'!$B$7,IF(AND('Raw Data'!N1369&gt;1,'Raw Data'!N1369&lt;=1.5),'Bảng Giá'!$B$8,IF(AND('Raw Data'!N1369&gt;1.5,'Raw Data'!N1369&lt;=2),'Bảng Giá'!$B$9,IF(AND('Raw Data'!N1369&gt;2,'Raw Data'!N1369&lt;=2.5),'Bảng Giá'!$B$10,IF(AND('Raw Data'!N1369&gt;2.5,'Raw Data'!N1369&lt;=3),'Bảng Giá'!$B$11,IF(AND('Raw Data'!N1369&gt;3,'Raw Data'!N1369&lt;=3.5),'Bảng Giá'!$B$12,IF(AND('Raw Data'!N1369&gt;3.5,'Raw Data'!N1369&lt;=4),'Bảng Giá'!$B$13,IF(AND('Raw Data'!N1369&gt;4,'Raw Data'!N1369&lt;=4.5),'Bảng Giá'!$B$14,IF(AND('Raw Data'!N1369&gt;4.5,'Raw Data'!N1369&lt;=5),'Bảng Giá'!$B$15,IF(AND('Raw Data'!N1369&gt;5,'Raw Data'!N1369&lt;=5.5),'Bảng Giá'!$B$16,IF(AND('Raw Data'!N1369&gt;5.5,'Raw Data'!N1369&lt;=6),'Bảng Giá'!$B$17,'Bảng Giá'!$B$18)))))))))))))))</f>
        <v>0.25&lt;x&lt;=0.5</v>
      </c>
      <c r="Q1369" s="48">
        <f t="shared" si="129"/>
        <v>-7.6335877862595417E-3</v>
      </c>
      <c r="R1369">
        <f t="shared" si="130"/>
        <v>15600</v>
      </c>
      <c r="S1369">
        <f t="shared" si="131"/>
        <v>2500</v>
      </c>
    </row>
    <row r="1370" spans="1:19" x14ac:dyDescent="0.25">
      <c r="A1370" s="12">
        <v>1369</v>
      </c>
      <c r="B1370" s="12" t="s">
        <v>293</v>
      </c>
      <c r="C1370" s="18">
        <v>31677136906358</v>
      </c>
      <c r="D1370" s="17">
        <v>43011.465285879633</v>
      </c>
      <c r="E1370" s="23">
        <v>43012.852978854164</v>
      </c>
      <c r="F1370" s="13" t="s">
        <v>302</v>
      </c>
      <c r="G1370" s="25">
        <v>1130</v>
      </c>
      <c r="H1370" s="12" t="s">
        <v>114</v>
      </c>
      <c r="I1370" s="12" t="s">
        <v>121</v>
      </c>
      <c r="J1370" s="37">
        <f>INDEX('Bảng Giá'!$C$3:$H$18,MATCH('Raw Data'!P1370,'Bảng Giá'!$B$3:$B$18,0),MATCH('Raw Data'!M1370,'Bảng Giá'!$C$2:$H$2,0))</f>
        <v>14500</v>
      </c>
      <c r="K1370" s="12">
        <v>14700</v>
      </c>
      <c r="L1370" s="36">
        <f t="shared" si="126"/>
        <v>1.3876929745310917</v>
      </c>
      <c r="M1370" t="str">
        <f>'References data'!H1371</f>
        <v>Nội Tỉnh</v>
      </c>
      <c r="N1370">
        <f t="shared" si="127"/>
        <v>1.1299999999999999</v>
      </c>
      <c r="O1370">
        <f t="shared" si="128"/>
        <v>-200</v>
      </c>
      <c r="P1370" t="str">
        <f>IF(AND(N1370&gt;0,N1370&lt;=0.05),'Bảng Giá'!$B$3,IF(AND(N1370&lt;=0.1,N1370&gt;0.05),'Bảng Giá'!$B$4,IF(AND('Raw Data'!N1370&gt;0.1,'Raw Data'!N1370&lt;=0.25),'Bảng Giá'!$B$5,IF(AND('Raw Data'!N1370&gt;0.25,'Raw Data'!N1370&lt;=0.5),'Bảng Giá'!$B$6,IF(AND('Raw Data'!N1370&gt;0.5,'Raw Data'!N1370&lt;=1),'Bảng Giá'!$B$7,IF(AND('Raw Data'!N1370&gt;1,'Raw Data'!N1370&lt;=1.5),'Bảng Giá'!$B$8,IF(AND('Raw Data'!N1370&gt;1.5,'Raw Data'!N1370&lt;=2),'Bảng Giá'!$B$9,IF(AND('Raw Data'!N1370&gt;2,'Raw Data'!N1370&lt;=2.5),'Bảng Giá'!$B$10,IF(AND('Raw Data'!N1370&gt;2.5,'Raw Data'!N1370&lt;=3),'Bảng Giá'!$B$11,IF(AND('Raw Data'!N1370&gt;3,'Raw Data'!N1370&lt;=3.5),'Bảng Giá'!$B$12,IF(AND('Raw Data'!N1370&gt;3.5,'Raw Data'!N1370&lt;=4),'Bảng Giá'!$B$13,IF(AND('Raw Data'!N1370&gt;4,'Raw Data'!N1370&lt;=4.5),'Bảng Giá'!$B$14,IF(AND('Raw Data'!N1370&gt;4.5,'Raw Data'!N1370&lt;=5),'Bảng Giá'!$B$15,IF(AND('Raw Data'!N1370&gt;5,'Raw Data'!N1370&lt;=5.5),'Bảng Giá'!$B$16,IF(AND('Raw Data'!N1370&gt;5.5,'Raw Data'!N1370&lt;=6),'Bảng Giá'!$B$17,'Bảng Giá'!$B$18)))))))))))))))</f>
        <v>1&lt;x&lt;=1.5</v>
      </c>
      <c r="Q1370" s="48">
        <f t="shared" si="129"/>
        <v>-1.3605442176870748E-2</v>
      </c>
      <c r="R1370">
        <f t="shared" si="130"/>
        <v>17400</v>
      </c>
      <c r="S1370">
        <f t="shared" si="131"/>
        <v>2700</v>
      </c>
    </row>
    <row r="1371" spans="1:19" x14ac:dyDescent="0.25">
      <c r="A1371" s="12">
        <v>1370</v>
      </c>
      <c r="B1371" s="12" t="s">
        <v>293</v>
      </c>
      <c r="C1371" s="18">
        <v>31677136906644</v>
      </c>
      <c r="D1371" s="17">
        <v>43011.493894363426</v>
      </c>
      <c r="E1371" s="23">
        <v>43013.762160648148</v>
      </c>
      <c r="F1371" s="13" t="s">
        <v>302</v>
      </c>
      <c r="G1371" s="25">
        <v>500</v>
      </c>
      <c r="H1371" s="12" t="s">
        <v>114</v>
      </c>
      <c r="I1371" s="12" t="s">
        <v>112</v>
      </c>
      <c r="J1371" s="37">
        <f>INDEX('Bảng Giá'!$C$3:$H$18,MATCH('Raw Data'!P1371,'Bảng Giá'!$B$3:$B$18,0),MATCH('Raw Data'!M1371,'Bảng Giá'!$C$2:$H$2,0))</f>
        <v>13000</v>
      </c>
      <c r="K1371" s="12">
        <v>14100</v>
      </c>
      <c r="L1371" s="36">
        <f t="shared" si="126"/>
        <v>2.2682662847219035</v>
      </c>
      <c r="M1371" t="str">
        <f>'References data'!H1372</f>
        <v>Nội Tỉnh</v>
      </c>
      <c r="N1371">
        <f t="shared" si="127"/>
        <v>0.5</v>
      </c>
      <c r="O1371">
        <f t="shared" si="128"/>
        <v>-1100</v>
      </c>
      <c r="P1371" t="str">
        <f>IF(AND(N1371&gt;0,N1371&lt;=0.05),'Bảng Giá'!$B$3,IF(AND(N1371&lt;=0.1,N1371&gt;0.05),'Bảng Giá'!$B$4,IF(AND('Raw Data'!N1371&gt;0.1,'Raw Data'!N1371&lt;=0.25),'Bảng Giá'!$B$5,IF(AND('Raw Data'!N1371&gt;0.25,'Raw Data'!N1371&lt;=0.5),'Bảng Giá'!$B$6,IF(AND('Raw Data'!N1371&gt;0.5,'Raw Data'!N1371&lt;=1),'Bảng Giá'!$B$7,IF(AND('Raw Data'!N1371&gt;1,'Raw Data'!N1371&lt;=1.5),'Bảng Giá'!$B$8,IF(AND('Raw Data'!N1371&gt;1.5,'Raw Data'!N1371&lt;=2),'Bảng Giá'!$B$9,IF(AND('Raw Data'!N1371&gt;2,'Raw Data'!N1371&lt;=2.5),'Bảng Giá'!$B$10,IF(AND('Raw Data'!N1371&gt;2.5,'Raw Data'!N1371&lt;=3),'Bảng Giá'!$B$11,IF(AND('Raw Data'!N1371&gt;3,'Raw Data'!N1371&lt;=3.5),'Bảng Giá'!$B$12,IF(AND('Raw Data'!N1371&gt;3.5,'Raw Data'!N1371&lt;=4),'Bảng Giá'!$B$13,IF(AND('Raw Data'!N1371&gt;4,'Raw Data'!N1371&lt;=4.5),'Bảng Giá'!$B$14,IF(AND('Raw Data'!N1371&gt;4.5,'Raw Data'!N1371&lt;=5),'Bảng Giá'!$B$15,IF(AND('Raw Data'!N1371&gt;5,'Raw Data'!N1371&lt;=5.5),'Bảng Giá'!$B$16,IF(AND('Raw Data'!N1371&gt;5.5,'Raw Data'!N1371&lt;=6),'Bảng Giá'!$B$17,'Bảng Giá'!$B$18)))))))))))))))</f>
        <v>0.25&lt;x&lt;=0.5</v>
      </c>
      <c r="Q1371" s="48">
        <f t="shared" si="129"/>
        <v>-7.8014184397163122E-2</v>
      </c>
      <c r="R1371">
        <f t="shared" si="130"/>
        <v>15600</v>
      </c>
      <c r="S1371">
        <f t="shared" si="131"/>
        <v>1500</v>
      </c>
    </row>
    <row r="1372" spans="1:19" x14ac:dyDescent="0.25">
      <c r="A1372" s="12">
        <v>1371</v>
      </c>
      <c r="B1372" s="12" t="s">
        <v>293</v>
      </c>
      <c r="C1372" s="18">
        <v>31824972</v>
      </c>
      <c r="D1372" s="17">
        <v>43011.665577083331</v>
      </c>
      <c r="E1372" s="23">
        <v>43013.724548958337</v>
      </c>
      <c r="F1372" s="13" t="s">
        <v>302</v>
      </c>
      <c r="G1372" s="25">
        <v>500</v>
      </c>
      <c r="H1372" s="12" t="s">
        <v>114</v>
      </c>
      <c r="I1372" s="12" t="s">
        <v>116</v>
      </c>
      <c r="J1372" s="37">
        <f>INDEX('Bảng Giá'!$C$3:$H$18,MATCH('Raw Data'!P1372,'Bảng Giá'!$B$3:$B$18,0),MATCH('Raw Data'!M1372,'Bảng Giá'!$C$2:$H$2,0))</f>
        <v>13000</v>
      </c>
      <c r="K1372" s="12">
        <v>14100</v>
      </c>
      <c r="L1372" s="36">
        <f t="shared" si="126"/>
        <v>2.058971875005227</v>
      </c>
      <c r="M1372" t="str">
        <f>'References data'!H1373</f>
        <v>Nội Tỉnh</v>
      </c>
      <c r="N1372">
        <f t="shared" si="127"/>
        <v>0.5</v>
      </c>
      <c r="O1372">
        <f t="shared" si="128"/>
        <v>-1100</v>
      </c>
      <c r="P1372" t="str">
        <f>IF(AND(N1372&gt;0,N1372&lt;=0.05),'Bảng Giá'!$B$3,IF(AND(N1372&lt;=0.1,N1372&gt;0.05),'Bảng Giá'!$B$4,IF(AND('Raw Data'!N1372&gt;0.1,'Raw Data'!N1372&lt;=0.25),'Bảng Giá'!$B$5,IF(AND('Raw Data'!N1372&gt;0.25,'Raw Data'!N1372&lt;=0.5),'Bảng Giá'!$B$6,IF(AND('Raw Data'!N1372&gt;0.5,'Raw Data'!N1372&lt;=1),'Bảng Giá'!$B$7,IF(AND('Raw Data'!N1372&gt;1,'Raw Data'!N1372&lt;=1.5),'Bảng Giá'!$B$8,IF(AND('Raw Data'!N1372&gt;1.5,'Raw Data'!N1372&lt;=2),'Bảng Giá'!$B$9,IF(AND('Raw Data'!N1372&gt;2,'Raw Data'!N1372&lt;=2.5),'Bảng Giá'!$B$10,IF(AND('Raw Data'!N1372&gt;2.5,'Raw Data'!N1372&lt;=3),'Bảng Giá'!$B$11,IF(AND('Raw Data'!N1372&gt;3,'Raw Data'!N1372&lt;=3.5),'Bảng Giá'!$B$12,IF(AND('Raw Data'!N1372&gt;3.5,'Raw Data'!N1372&lt;=4),'Bảng Giá'!$B$13,IF(AND('Raw Data'!N1372&gt;4,'Raw Data'!N1372&lt;=4.5),'Bảng Giá'!$B$14,IF(AND('Raw Data'!N1372&gt;4.5,'Raw Data'!N1372&lt;=5),'Bảng Giá'!$B$15,IF(AND('Raw Data'!N1372&gt;5,'Raw Data'!N1372&lt;=5.5),'Bảng Giá'!$B$16,IF(AND('Raw Data'!N1372&gt;5.5,'Raw Data'!N1372&lt;=6),'Bảng Giá'!$B$17,'Bảng Giá'!$B$18)))))))))))))))</f>
        <v>0.25&lt;x&lt;=0.5</v>
      </c>
      <c r="Q1372" s="48">
        <f t="shared" si="129"/>
        <v>-7.8014184397163122E-2</v>
      </c>
      <c r="R1372">
        <f t="shared" si="130"/>
        <v>15600</v>
      </c>
      <c r="S1372">
        <f t="shared" si="131"/>
        <v>1500</v>
      </c>
    </row>
    <row r="1373" spans="1:19" x14ac:dyDescent="0.25">
      <c r="A1373" s="12">
        <v>1372</v>
      </c>
      <c r="B1373" s="12" t="s">
        <v>293</v>
      </c>
      <c r="C1373" s="18">
        <v>31677136907577</v>
      </c>
      <c r="D1373" s="17">
        <v>43014.901967442129</v>
      </c>
      <c r="E1373" s="23">
        <v>43015.854043946762</v>
      </c>
      <c r="F1373" s="12" t="s">
        <v>321</v>
      </c>
      <c r="G1373" s="25">
        <v>200</v>
      </c>
      <c r="H1373" s="12" t="s">
        <v>114</v>
      </c>
      <c r="I1373" s="12" t="s">
        <v>507</v>
      </c>
      <c r="J1373" s="37">
        <f>INDEX('Bảng Giá'!$C$3:$H$18,MATCH('Raw Data'!P1373,'Bảng Giá'!$B$3:$B$18,0),MATCH('Raw Data'!M1373,'Bảng Giá'!$C$2:$H$2,0))</f>
        <v>13000</v>
      </c>
      <c r="K1373" s="12">
        <v>13100</v>
      </c>
      <c r="L1373" s="36">
        <f t="shared" si="126"/>
        <v>0.9520765046327142</v>
      </c>
      <c r="M1373" t="str">
        <f>'References data'!H1374</f>
        <v>Nội Tỉnh</v>
      </c>
      <c r="N1373">
        <f t="shared" si="127"/>
        <v>0.2</v>
      </c>
      <c r="O1373">
        <f t="shared" si="128"/>
        <v>-100</v>
      </c>
      <c r="P1373" t="str">
        <f>IF(AND(N1373&gt;0,N1373&lt;=0.05),'Bảng Giá'!$B$3,IF(AND(N1373&lt;=0.1,N1373&gt;0.05),'Bảng Giá'!$B$4,IF(AND('Raw Data'!N1373&gt;0.1,'Raw Data'!N1373&lt;=0.25),'Bảng Giá'!$B$5,IF(AND('Raw Data'!N1373&gt;0.25,'Raw Data'!N1373&lt;=0.5),'Bảng Giá'!$B$6,IF(AND('Raw Data'!N1373&gt;0.5,'Raw Data'!N1373&lt;=1),'Bảng Giá'!$B$7,IF(AND('Raw Data'!N1373&gt;1,'Raw Data'!N1373&lt;=1.5),'Bảng Giá'!$B$8,IF(AND('Raw Data'!N1373&gt;1.5,'Raw Data'!N1373&lt;=2),'Bảng Giá'!$B$9,IF(AND('Raw Data'!N1373&gt;2,'Raw Data'!N1373&lt;=2.5),'Bảng Giá'!$B$10,IF(AND('Raw Data'!N1373&gt;2.5,'Raw Data'!N1373&lt;=3),'Bảng Giá'!$B$11,IF(AND('Raw Data'!N1373&gt;3,'Raw Data'!N1373&lt;=3.5),'Bảng Giá'!$B$12,IF(AND('Raw Data'!N1373&gt;3.5,'Raw Data'!N1373&lt;=4),'Bảng Giá'!$B$13,IF(AND('Raw Data'!N1373&gt;4,'Raw Data'!N1373&lt;=4.5),'Bảng Giá'!$B$14,IF(AND('Raw Data'!N1373&gt;4.5,'Raw Data'!N1373&lt;=5),'Bảng Giá'!$B$15,IF(AND('Raw Data'!N1373&gt;5,'Raw Data'!N1373&lt;=5.5),'Bảng Giá'!$B$16,IF(AND('Raw Data'!N1373&gt;5.5,'Raw Data'!N1373&lt;=6),'Bảng Giá'!$B$17,'Bảng Giá'!$B$18)))))))))))))))</f>
        <v>0.1&lt;x&lt;=0.25</v>
      </c>
      <c r="Q1373" s="48">
        <f t="shared" si="129"/>
        <v>-7.6335877862595417E-3</v>
      </c>
      <c r="R1373">
        <f t="shared" si="130"/>
        <v>15600</v>
      </c>
      <c r="S1373">
        <f t="shared" si="131"/>
        <v>2500</v>
      </c>
    </row>
    <row r="1374" spans="1:19" x14ac:dyDescent="0.25">
      <c r="A1374" s="12">
        <v>1373</v>
      </c>
      <c r="B1374" s="12" t="s">
        <v>293</v>
      </c>
      <c r="C1374" s="18">
        <v>72467466</v>
      </c>
      <c r="D1374" s="17">
        <v>43011.640412152781</v>
      </c>
      <c r="E1374" s="23">
        <v>43015.488785729169</v>
      </c>
      <c r="F1374" s="13" t="s">
        <v>302</v>
      </c>
      <c r="G1374" s="25">
        <v>560</v>
      </c>
      <c r="H1374" s="12" t="s">
        <v>114</v>
      </c>
      <c r="I1374" s="12" t="s">
        <v>114</v>
      </c>
      <c r="J1374" s="37">
        <f>INDEX('Bảng Giá'!$C$3:$H$18,MATCH('Raw Data'!P1374,'Bảng Giá'!$B$3:$B$18,0),MATCH('Raw Data'!M1374,'Bảng Giá'!$C$2:$H$2,0))</f>
        <v>14000</v>
      </c>
      <c r="K1374" s="12">
        <v>14100</v>
      </c>
      <c r="L1374" s="36">
        <f t="shared" si="126"/>
        <v>3.8483735763875302</v>
      </c>
      <c r="M1374" t="str">
        <f>'References data'!H1375</f>
        <v>Nội Tỉnh</v>
      </c>
      <c r="N1374">
        <f t="shared" si="127"/>
        <v>0.56000000000000005</v>
      </c>
      <c r="O1374">
        <f t="shared" si="128"/>
        <v>-100</v>
      </c>
      <c r="P1374" t="str">
        <f>IF(AND(N1374&gt;0,N1374&lt;=0.05),'Bảng Giá'!$B$3,IF(AND(N1374&lt;=0.1,N1374&gt;0.05),'Bảng Giá'!$B$4,IF(AND('Raw Data'!N1374&gt;0.1,'Raw Data'!N1374&lt;=0.25),'Bảng Giá'!$B$5,IF(AND('Raw Data'!N1374&gt;0.25,'Raw Data'!N1374&lt;=0.5),'Bảng Giá'!$B$6,IF(AND('Raw Data'!N1374&gt;0.5,'Raw Data'!N1374&lt;=1),'Bảng Giá'!$B$7,IF(AND('Raw Data'!N1374&gt;1,'Raw Data'!N1374&lt;=1.5),'Bảng Giá'!$B$8,IF(AND('Raw Data'!N1374&gt;1.5,'Raw Data'!N1374&lt;=2),'Bảng Giá'!$B$9,IF(AND('Raw Data'!N1374&gt;2,'Raw Data'!N1374&lt;=2.5),'Bảng Giá'!$B$10,IF(AND('Raw Data'!N1374&gt;2.5,'Raw Data'!N1374&lt;=3),'Bảng Giá'!$B$11,IF(AND('Raw Data'!N1374&gt;3,'Raw Data'!N1374&lt;=3.5),'Bảng Giá'!$B$12,IF(AND('Raw Data'!N1374&gt;3.5,'Raw Data'!N1374&lt;=4),'Bảng Giá'!$B$13,IF(AND('Raw Data'!N1374&gt;4,'Raw Data'!N1374&lt;=4.5),'Bảng Giá'!$B$14,IF(AND('Raw Data'!N1374&gt;4.5,'Raw Data'!N1374&lt;=5),'Bảng Giá'!$B$15,IF(AND('Raw Data'!N1374&gt;5,'Raw Data'!N1374&lt;=5.5),'Bảng Giá'!$B$16,IF(AND('Raw Data'!N1374&gt;5.5,'Raw Data'!N1374&lt;=6),'Bảng Giá'!$B$17,'Bảng Giá'!$B$18)))))))))))))))</f>
        <v>0.5&lt;x&lt;=1</v>
      </c>
      <c r="Q1374" s="48">
        <f t="shared" si="129"/>
        <v>-7.0921985815602835E-3</v>
      </c>
      <c r="R1374">
        <f t="shared" si="130"/>
        <v>16800</v>
      </c>
      <c r="S1374">
        <f t="shared" si="131"/>
        <v>2700</v>
      </c>
    </row>
    <row r="1375" spans="1:19" x14ac:dyDescent="0.25">
      <c r="A1375" s="12">
        <v>1374</v>
      </c>
      <c r="B1375" s="12" t="s">
        <v>293</v>
      </c>
      <c r="C1375" s="18">
        <v>31677136917695</v>
      </c>
      <c r="D1375" s="17">
        <v>43011.665811493054</v>
      </c>
      <c r="E1375" s="23">
        <v>43012.76966435185</v>
      </c>
      <c r="F1375" s="13" t="s">
        <v>302</v>
      </c>
      <c r="G1375" s="25">
        <v>3504</v>
      </c>
      <c r="H1375" s="12" t="s">
        <v>114</v>
      </c>
      <c r="I1375" s="12" t="s">
        <v>77</v>
      </c>
      <c r="J1375" s="37">
        <f>INDEX('Bảng Giá'!$C$3:$H$18,MATCH('Raw Data'!P1375,'Bảng Giá'!$B$3:$B$18,0),MATCH('Raw Data'!M1375,'Bảng Giá'!$C$2:$H$2,0))</f>
        <v>20500</v>
      </c>
      <c r="K1375" s="12">
        <v>20700</v>
      </c>
      <c r="L1375" s="36">
        <f t="shared" si="126"/>
        <v>1.1038528587960172</v>
      </c>
      <c r="M1375" t="str">
        <f>'References data'!H1376</f>
        <v>Nội Tỉnh</v>
      </c>
      <c r="N1375">
        <f t="shared" si="127"/>
        <v>3.504</v>
      </c>
      <c r="O1375">
        <f t="shared" si="128"/>
        <v>-200</v>
      </c>
      <c r="P1375" t="str">
        <f>IF(AND(N1375&gt;0,N1375&lt;=0.05),'Bảng Giá'!$B$3,IF(AND(N1375&lt;=0.1,N1375&gt;0.05),'Bảng Giá'!$B$4,IF(AND('Raw Data'!N1375&gt;0.1,'Raw Data'!N1375&lt;=0.25),'Bảng Giá'!$B$5,IF(AND('Raw Data'!N1375&gt;0.25,'Raw Data'!N1375&lt;=0.5),'Bảng Giá'!$B$6,IF(AND('Raw Data'!N1375&gt;0.5,'Raw Data'!N1375&lt;=1),'Bảng Giá'!$B$7,IF(AND('Raw Data'!N1375&gt;1,'Raw Data'!N1375&lt;=1.5),'Bảng Giá'!$B$8,IF(AND('Raw Data'!N1375&gt;1.5,'Raw Data'!N1375&lt;=2),'Bảng Giá'!$B$9,IF(AND('Raw Data'!N1375&gt;2,'Raw Data'!N1375&lt;=2.5),'Bảng Giá'!$B$10,IF(AND('Raw Data'!N1375&gt;2.5,'Raw Data'!N1375&lt;=3),'Bảng Giá'!$B$11,IF(AND('Raw Data'!N1375&gt;3,'Raw Data'!N1375&lt;=3.5),'Bảng Giá'!$B$12,IF(AND('Raw Data'!N1375&gt;3.5,'Raw Data'!N1375&lt;=4),'Bảng Giá'!$B$13,IF(AND('Raw Data'!N1375&gt;4,'Raw Data'!N1375&lt;=4.5),'Bảng Giá'!$B$14,IF(AND('Raw Data'!N1375&gt;4.5,'Raw Data'!N1375&lt;=5),'Bảng Giá'!$B$15,IF(AND('Raw Data'!N1375&gt;5,'Raw Data'!N1375&lt;=5.5),'Bảng Giá'!$B$16,IF(AND('Raw Data'!N1375&gt;5.5,'Raw Data'!N1375&lt;=6),'Bảng Giá'!$B$17,'Bảng Giá'!$B$18)))))))))))))))</f>
        <v>3.5&lt;x&lt;=4</v>
      </c>
      <c r="Q1375" s="48">
        <f t="shared" si="129"/>
        <v>-9.6618357487922701E-3</v>
      </c>
      <c r="R1375">
        <f t="shared" si="130"/>
        <v>24600</v>
      </c>
      <c r="S1375">
        <f t="shared" si="131"/>
        <v>3900</v>
      </c>
    </row>
    <row r="1376" spans="1:19" x14ac:dyDescent="0.25">
      <c r="A1376" s="12">
        <v>1375</v>
      </c>
      <c r="B1376" s="12" t="s">
        <v>293</v>
      </c>
      <c r="C1376" s="18">
        <v>31677136916671</v>
      </c>
      <c r="D1376" s="17">
        <v>43015.737919016203</v>
      </c>
      <c r="E1376" s="23">
        <v>43017.536338692131</v>
      </c>
      <c r="F1376" s="13" t="s">
        <v>302</v>
      </c>
      <c r="G1376" s="25">
        <v>300</v>
      </c>
      <c r="H1376" s="12" t="s">
        <v>114</v>
      </c>
      <c r="I1376" s="12" t="s">
        <v>504</v>
      </c>
      <c r="J1376" s="37">
        <f>INDEX('Bảng Giá'!$C$3:$H$18,MATCH('Raw Data'!P1376,'Bảng Giá'!$B$3:$B$18,0),MATCH('Raw Data'!M1376,'Bảng Giá'!$C$2:$H$2,0))</f>
        <v>13000</v>
      </c>
      <c r="K1376" s="12">
        <v>13100</v>
      </c>
      <c r="L1376" s="36">
        <f t="shared" si="126"/>
        <v>1.7984196759280167</v>
      </c>
      <c r="M1376" t="str">
        <f>'References data'!H1377</f>
        <v>Nội Tỉnh</v>
      </c>
      <c r="N1376">
        <f t="shared" si="127"/>
        <v>0.3</v>
      </c>
      <c r="O1376">
        <f t="shared" si="128"/>
        <v>-100</v>
      </c>
      <c r="P1376" t="str">
        <f>IF(AND(N1376&gt;0,N1376&lt;=0.05),'Bảng Giá'!$B$3,IF(AND(N1376&lt;=0.1,N1376&gt;0.05),'Bảng Giá'!$B$4,IF(AND('Raw Data'!N1376&gt;0.1,'Raw Data'!N1376&lt;=0.25),'Bảng Giá'!$B$5,IF(AND('Raw Data'!N1376&gt;0.25,'Raw Data'!N1376&lt;=0.5),'Bảng Giá'!$B$6,IF(AND('Raw Data'!N1376&gt;0.5,'Raw Data'!N1376&lt;=1),'Bảng Giá'!$B$7,IF(AND('Raw Data'!N1376&gt;1,'Raw Data'!N1376&lt;=1.5),'Bảng Giá'!$B$8,IF(AND('Raw Data'!N1376&gt;1.5,'Raw Data'!N1376&lt;=2),'Bảng Giá'!$B$9,IF(AND('Raw Data'!N1376&gt;2,'Raw Data'!N1376&lt;=2.5),'Bảng Giá'!$B$10,IF(AND('Raw Data'!N1376&gt;2.5,'Raw Data'!N1376&lt;=3),'Bảng Giá'!$B$11,IF(AND('Raw Data'!N1376&gt;3,'Raw Data'!N1376&lt;=3.5),'Bảng Giá'!$B$12,IF(AND('Raw Data'!N1376&gt;3.5,'Raw Data'!N1376&lt;=4),'Bảng Giá'!$B$13,IF(AND('Raw Data'!N1376&gt;4,'Raw Data'!N1376&lt;=4.5),'Bảng Giá'!$B$14,IF(AND('Raw Data'!N1376&gt;4.5,'Raw Data'!N1376&lt;=5),'Bảng Giá'!$B$15,IF(AND('Raw Data'!N1376&gt;5,'Raw Data'!N1376&lt;=5.5),'Bảng Giá'!$B$16,IF(AND('Raw Data'!N1376&gt;5.5,'Raw Data'!N1376&lt;=6),'Bảng Giá'!$B$17,'Bảng Giá'!$B$18)))))))))))))))</f>
        <v>0.25&lt;x&lt;=0.5</v>
      </c>
      <c r="Q1376" s="48">
        <f t="shared" si="129"/>
        <v>-7.6335877862595417E-3</v>
      </c>
      <c r="R1376">
        <f t="shared" si="130"/>
        <v>15600</v>
      </c>
      <c r="S1376">
        <f t="shared" si="131"/>
        <v>2500</v>
      </c>
    </row>
    <row r="1377" spans="1:19" x14ac:dyDescent="0.25">
      <c r="A1377" s="12">
        <v>1376</v>
      </c>
      <c r="B1377" s="12" t="s">
        <v>293</v>
      </c>
      <c r="C1377" s="18">
        <v>54880160</v>
      </c>
      <c r="D1377" s="17">
        <v>43011.640360451391</v>
      </c>
      <c r="E1377" s="23">
        <v>43014.767208182871</v>
      </c>
      <c r="F1377" s="13" t="s">
        <v>302</v>
      </c>
      <c r="G1377" s="25">
        <v>300</v>
      </c>
      <c r="H1377" s="12" t="s">
        <v>114</v>
      </c>
      <c r="I1377" s="12" t="s">
        <v>114</v>
      </c>
      <c r="J1377" s="37">
        <f>INDEX('Bảng Giá'!$C$3:$H$18,MATCH('Raw Data'!P1377,'Bảng Giá'!$B$3:$B$18,0),MATCH('Raw Data'!M1377,'Bảng Giá'!$C$2:$H$2,0))</f>
        <v>13000</v>
      </c>
      <c r="K1377" s="12">
        <v>13100</v>
      </c>
      <c r="L1377" s="36">
        <f t="shared" si="126"/>
        <v>3.126847731480666</v>
      </c>
      <c r="M1377" t="str">
        <f>'References data'!H1378</f>
        <v>Nội Tỉnh</v>
      </c>
      <c r="N1377">
        <f t="shared" si="127"/>
        <v>0.3</v>
      </c>
      <c r="O1377">
        <f t="shared" si="128"/>
        <v>-100</v>
      </c>
      <c r="P1377" t="str">
        <f>IF(AND(N1377&gt;0,N1377&lt;=0.05),'Bảng Giá'!$B$3,IF(AND(N1377&lt;=0.1,N1377&gt;0.05),'Bảng Giá'!$B$4,IF(AND('Raw Data'!N1377&gt;0.1,'Raw Data'!N1377&lt;=0.25),'Bảng Giá'!$B$5,IF(AND('Raw Data'!N1377&gt;0.25,'Raw Data'!N1377&lt;=0.5),'Bảng Giá'!$B$6,IF(AND('Raw Data'!N1377&gt;0.5,'Raw Data'!N1377&lt;=1),'Bảng Giá'!$B$7,IF(AND('Raw Data'!N1377&gt;1,'Raw Data'!N1377&lt;=1.5),'Bảng Giá'!$B$8,IF(AND('Raw Data'!N1377&gt;1.5,'Raw Data'!N1377&lt;=2),'Bảng Giá'!$B$9,IF(AND('Raw Data'!N1377&gt;2,'Raw Data'!N1377&lt;=2.5),'Bảng Giá'!$B$10,IF(AND('Raw Data'!N1377&gt;2.5,'Raw Data'!N1377&lt;=3),'Bảng Giá'!$B$11,IF(AND('Raw Data'!N1377&gt;3,'Raw Data'!N1377&lt;=3.5),'Bảng Giá'!$B$12,IF(AND('Raw Data'!N1377&gt;3.5,'Raw Data'!N1377&lt;=4),'Bảng Giá'!$B$13,IF(AND('Raw Data'!N1377&gt;4,'Raw Data'!N1377&lt;=4.5),'Bảng Giá'!$B$14,IF(AND('Raw Data'!N1377&gt;4.5,'Raw Data'!N1377&lt;=5),'Bảng Giá'!$B$15,IF(AND('Raw Data'!N1377&gt;5,'Raw Data'!N1377&lt;=5.5),'Bảng Giá'!$B$16,IF(AND('Raw Data'!N1377&gt;5.5,'Raw Data'!N1377&lt;=6),'Bảng Giá'!$B$17,'Bảng Giá'!$B$18)))))))))))))))</f>
        <v>0.25&lt;x&lt;=0.5</v>
      </c>
      <c r="Q1377" s="48">
        <f t="shared" si="129"/>
        <v>-7.6335877862595417E-3</v>
      </c>
      <c r="R1377">
        <f t="shared" si="130"/>
        <v>15600</v>
      </c>
      <c r="S1377">
        <f t="shared" si="131"/>
        <v>2500</v>
      </c>
    </row>
    <row r="1378" spans="1:19" x14ac:dyDescent="0.25">
      <c r="A1378" s="12">
        <v>1377</v>
      </c>
      <c r="B1378" s="12" t="s">
        <v>293</v>
      </c>
      <c r="C1378" s="18">
        <v>10331644</v>
      </c>
      <c r="D1378" s="17">
        <v>43009.743709918985</v>
      </c>
      <c r="E1378" s="23">
        <v>43010.54756068287</v>
      </c>
      <c r="F1378" s="13" t="s">
        <v>302</v>
      </c>
      <c r="G1378" s="25">
        <v>1300</v>
      </c>
      <c r="H1378" s="12" t="s">
        <v>114</v>
      </c>
      <c r="I1378" s="12" t="s">
        <v>295</v>
      </c>
      <c r="J1378" s="37">
        <f>INDEX('Bảng Giá'!$C$3:$H$18,MATCH('Raw Data'!P1378,'Bảng Giá'!$B$3:$B$18,0),MATCH('Raw Data'!M1378,'Bảng Giá'!$C$2:$H$2,0))</f>
        <v>14500</v>
      </c>
      <c r="K1378" s="12">
        <v>14700</v>
      </c>
      <c r="L1378" s="36">
        <f t="shared" si="126"/>
        <v>0.80385076388483867</v>
      </c>
      <c r="M1378" t="str">
        <f>'References data'!H1379</f>
        <v>Nội Tỉnh</v>
      </c>
      <c r="N1378">
        <f t="shared" si="127"/>
        <v>1.3</v>
      </c>
      <c r="O1378">
        <f t="shared" si="128"/>
        <v>-200</v>
      </c>
      <c r="P1378" t="str">
        <f>IF(AND(N1378&gt;0,N1378&lt;=0.05),'Bảng Giá'!$B$3,IF(AND(N1378&lt;=0.1,N1378&gt;0.05),'Bảng Giá'!$B$4,IF(AND('Raw Data'!N1378&gt;0.1,'Raw Data'!N1378&lt;=0.25),'Bảng Giá'!$B$5,IF(AND('Raw Data'!N1378&gt;0.25,'Raw Data'!N1378&lt;=0.5),'Bảng Giá'!$B$6,IF(AND('Raw Data'!N1378&gt;0.5,'Raw Data'!N1378&lt;=1),'Bảng Giá'!$B$7,IF(AND('Raw Data'!N1378&gt;1,'Raw Data'!N1378&lt;=1.5),'Bảng Giá'!$B$8,IF(AND('Raw Data'!N1378&gt;1.5,'Raw Data'!N1378&lt;=2),'Bảng Giá'!$B$9,IF(AND('Raw Data'!N1378&gt;2,'Raw Data'!N1378&lt;=2.5),'Bảng Giá'!$B$10,IF(AND('Raw Data'!N1378&gt;2.5,'Raw Data'!N1378&lt;=3),'Bảng Giá'!$B$11,IF(AND('Raw Data'!N1378&gt;3,'Raw Data'!N1378&lt;=3.5),'Bảng Giá'!$B$12,IF(AND('Raw Data'!N1378&gt;3.5,'Raw Data'!N1378&lt;=4),'Bảng Giá'!$B$13,IF(AND('Raw Data'!N1378&gt;4,'Raw Data'!N1378&lt;=4.5),'Bảng Giá'!$B$14,IF(AND('Raw Data'!N1378&gt;4.5,'Raw Data'!N1378&lt;=5),'Bảng Giá'!$B$15,IF(AND('Raw Data'!N1378&gt;5,'Raw Data'!N1378&lt;=5.5),'Bảng Giá'!$B$16,IF(AND('Raw Data'!N1378&gt;5.5,'Raw Data'!N1378&lt;=6),'Bảng Giá'!$B$17,'Bảng Giá'!$B$18)))))))))))))))</f>
        <v>1&lt;x&lt;=1.5</v>
      </c>
      <c r="Q1378" s="48">
        <f t="shared" si="129"/>
        <v>-1.3605442176870748E-2</v>
      </c>
      <c r="R1378">
        <f t="shared" si="130"/>
        <v>17400</v>
      </c>
      <c r="S1378">
        <f t="shared" si="131"/>
        <v>2700</v>
      </c>
    </row>
    <row r="1379" spans="1:19" x14ac:dyDescent="0.25">
      <c r="A1379" s="12">
        <v>1378</v>
      </c>
      <c r="B1379" s="12" t="s">
        <v>293</v>
      </c>
      <c r="C1379" s="18">
        <v>52475979</v>
      </c>
      <c r="D1379" s="17">
        <v>43009.742102581018</v>
      </c>
      <c r="E1379" s="23">
        <v>43010.67891145833</v>
      </c>
      <c r="F1379" s="13" t="s">
        <v>302</v>
      </c>
      <c r="G1379" s="25">
        <v>560</v>
      </c>
      <c r="H1379" s="12" t="s">
        <v>114</v>
      </c>
      <c r="I1379" s="12" t="s">
        <v>94</v>
      </c>
      <c r="J1379" s="37">
        <f>INDEX('Bảng Giá'!$C$3:$H$18,MATCH('Raw Data'!P1379,'Bảng Giá'!$B$3:$B$18,0),MATCH('Raw Data'!M1379,'Bảng Giá'!$C$2:$H$2,0))</f>
        <v>14000</v>
      </c>
      <c r="K1379" s="12">
        <v>14100</v>
      </c>
      <c r="L1379" s="36">
        <f t="shared" si="126"/>
        <v>0.93680887731170515</v>
      </c>
      <c r="M1379" t="str">
        <f>'References data'!H1380</f>
        <v>Nội Tỉnh</v>
      </c>
      <c r="N1379">
        <f t="shared" si="127"/>
        <v>0.56000000000000005</v>
      </c>
      <c r="O1379">
        <f t="shared" si="128"/>
        <v>-100</v>
      </c>
      <c r="P1379" t="str">
        <f>IF(AND(N1379&gt;0,N1379&lt;=0.05),'Bảng Giá'!$B$3,IF(AND(N1379&lt;=0.1,N1379&gt;0.05),'Bảng Giá'!$B$4,IF(AND('Raw Data'!N1379&gt;0.1,'Raw Data'!N1379&lt;=0.25),'Bảng Giá'!$B$5,IF(AND('Raw Data'!N1379&gt;0.25,'Raw Data'!N1379&lt;=0.5),'Bảng Giá'!$B$6,IF(AND('Raw Data'!N1379&gt;0.5,'Raw Data'!N1379&lt;=1),'Bảng Giá'!$B$7,IF(AND('Raw Data'!N1379&gt;1,'Raw Data'!N1379&lt;=1.5),'Bảng Giá'!$B$8,IF(AND('Raw Data'!N1379&gt;1.5,'Raw Data'!N1379&lt;=2),'Bảng Giá'!$B$9,IF(AND('Raw Data'!N1379&gt;2,'Raw Data'!N1379&lt;=2.5),'Bảng Giá'!$B$10,IF(AND('Raw Data'!N1379&gt;2.5,'Raw Data'!N1379&lt;=3),'Bảng Giá'!$B$11,IF(AND('Raw Data'!N1379&gt;3,'Raw Data'!N1379&lt;=3.5),'Bảng Giá'!$B$12,IF(AND('Raw Data'!N1379&gt;3.5,'Raw Data'!N1379&lt;=4),'Bảng Giá'!$B$13,IF(AND('Raw Data'!N1379&gt;4,'Raw Data'!N1379&lt;=4.5),'Bảng Giá'!$B$14,IF(AND('Raw Data'!N1379&gt;4.5,'Raw Data'!N1379&lt;=5),'Bảng Giá'!$B$15,IF(AND('Raw Data'!N1379&gt;5,'Raw Data'!N1379&lt;=5.5),'Bảng Giá'!$B$16,IF(AND('Raw Data'!N1379&gt;5.5,'Raw Data'!N1379&lt;=6),'Bảng Giá'!$B$17,'Bảng Giá'!$B$18)))))))))))))))</f>
        <v>0.5&lt;x&lt;=1</v>
      </c>
      <c r="Q1379" s="48">
        <f t="shared" si="129"/>
        <v>-7.0921985815602835E-3</v>
      </c>
      <c r="R1379">
        <f t="shared" si="130"/>
        <v>16800</v>
      </c>
      <c r="S1379">
        <f t="shared" si="131"/>
        <v>2700</v>
      </c>
    </row>
    <row r="1380" spans="1:19" x14ac:dyDescent="0.25">
      <c r="A1380" s="12">
        <v>1379</v>
      </c>
      <c r="B1380" s="12" t="s">
        <v>293</v>
      </c>
      <c r="C1380" s="18">
        <v>73757962</v>
      </c>
      <c r="D1380" s="17">
        <v>43009.74372175926</v>
      </c>
      <c r="E1380" s="23">
        <v>43010.775419016201</v>
      </c>
      <c r="F1380" s="13" t="s">
        <v>302</v>
      </c>
      <c r="G1380" s="25">
        <v>200</v>
      </c>
      <c r="H1380" s="12" t="s">
        <v>114</v>
      </c>
      <c r="I1380" s="12" t="s">
        <v>94</v>
      </c>
      <c r="J1380" s="37">
        <f>INDEX('Bảng Giá'!$C$3:$H$18,MATCH('Raw Data'!P1380,'Bảng Giá'!$B$3:$B$18,0),MATCH('Raw Data'!M1380,'Bảng Giá'!$C$2:$H$2,0))</f>
        <v>13000</v>
      </c>
      <c r="K1380" s="12">
        <v>13100</v>
      </c>
      <c r="L1380" s="36">
        <f t="shared" si="126"/>
        <v>1.0316972569416976</v>
      </c>
      <c r="M1380" t="str">
        <f>'References data'!H1381</f>
        <v>Nội Tỉnh</v>
      </c>
      <c r="N1380">
        <f t="shared" si="127"/>
        <v>0.2</v>
      </c>
      <c r="O1380">
        <f t="shared" si="128"/>
        <v>-100</v>
      </c>
      <c r="P1380" t="str">
        <f>IF(AND(N1380&gt;0,N1380&lt;=0.05),'Bảng Giá'!$B$3,IF(AND(N1380&lt;=0.1,N1380&gt;0.05),'Bảng Giá'!$B$4,IF(AND('Raw Data'!N1380&gt;0.1,'Raw Data'!N1380&lt;=0.25),'Bảng Giá'!$B$5,IF(AND('Raw Data'!N1380&gt;0.25,'Raw Data'!N1380&lt;=0.5),'Bảng Giá'!$B$6,IF(AND('Raw Data'!N1380&gt;0.5,'Raw Data'!N1380&lt;=1),'Bảng Giá'!$B$7,IF(AND('Raw Data'!N1380&gt;1,'Raw Data'!N1380&lt;=1.5),'Bảng Giá'!$B$8,IF(AND('Raw Data'!N1380&gt;1.5,'Raw Data'!N1380&lt;=2),'Bảng Giá'!$B$9,IF(AND('Raw Data'!N1380&gt;2,'Raw Data'!N1380&lt;=2.5),'Bảng Giá'!$B$10,IF(AND('Raw Data'!N1380&gt;2.5,'Raw Data'!N1380&lt;=3),'Bảng Giá'!$B$11,IF(AND('Raw Data'!N1380&gt;3,'Raw Data'!N1380&lt;=3.5),'Bảng Giá'!$B$12,IF(AND('Raw Data'!N1380&gt;3.5,'Raw Data'!N1380&lt;=4),'Bảng Giá'!$B$13,IF(AND('Raw Data'!N1380&gt;4,'Raw Data'!N1380&lt;=4.5),'Bảng Giá'!$B$14,IF(AND('Raw Data'!N1380&gt;4.5,'Raw Data'!N1380&lt;=5),'Bảng Giá'!$B$15,IF(AND('Raw Data'!N1380&gt;5,'Raw Data'!N1380&lt;=5.5),'Bảng Giá'!$B$16,IF(AND('Raw Data'!N1380&gt;5.5,'Raw Data'!N1380&lt;=6),'Bảng Giá'!$B$17,'Bảng Giá'!$B$18)))))))))))))))</f>
        <v>0.1&lt;x&lt;=0.25</v>
      </c>
      <c r="Q1380" s="48">
        <f t="shared" si="129"/>
        <v>-7.6335877862595417E-3</v>
      </c>
      <c r="R1380">
        <f t="shared" si="130"/>
        <v>15600</v>
      </c>
      <c r="S1380">
        <f t="shared" si="131"/>
        <v>2500</v>
      </c>
    </row>
    <row r="1381" spans="1:19" x14ac:dyDescent="0.25">
      <c r="A1381" s="12">
        <v>1380</v>
      </c>
      <c r="B1381" s="12" t="s">
        <v>293</v>
      </c>
      <c r="C1381" s="18" t="s">
        <v>503</v>
      </c>
      <c r="D1381" s="17">
        <v>43009.7437943287</v>
      </c>
      <c r="E1381" s="23">
        <v>43010.493064120368</v>
      </c>
      <c r="F1381" s="13" t="s">
        <v>302</v>
      </c>
      <c r="G1381" s="25">
        <v>1850</v>
      </c>
      <c r="H1381" s="12" t="s">
        <v>114</v>
      </c>
      <c r="I1381" s="12" t="s">
        <v>116</v>
      </c>
      <c r="J1381" s="37">
        <f>INDEX('Bảng Giá'!$C$3:$H$18,MATCH('Raw Data'!P1381,'Bảng Giá'!$B$3:$B$18,0),MATCH('Raw Data'!M1381,'Bảng Giá'!$C$2:$H$2,0))</f>
        <v>16000</v>
      </c>
      <c r="K1381" s="12">
        <v>16200</v>
      </c>
      <c r="L1381" s="36">
        <f t="shared" si="126"/>
        <v>0.74926979166775709</v>
      </c>
      <c r="M1381" t="str">
        <f>'References data'!H1382</f>
        <v>Nội Tỉnh</v>
      </c>
      <c r="N1381">
        <f t="shared" si="127"/>
        <v>1.85</v>
      </c>
      <c r="O1381">
        <f t="shared" si="128"/>
        <v>-200</v>
      </c>
      <c r="P1381" t="str">
        <f>IF(AND(N1381&gt;0,N1381&lt;=0.05),'Bảng Giá'!$B$3,IF(AND(N1381&lt;=0.1,N1381&gt;0.05),'Bảng Giá'!$B$4,IF(AND('Raw Data'!N1381&gt;0.1,'Raw Data'!N1381&lt;=0.25),'Bảng Giá'!$B$5,IF(AND('Raw Data'!N1381&gt;0.25,'Raw Data'!N1381&lt;=0.5),'Bảng Giá'!$B$6,IF(AND('Raw Data'!N1381&gt;0.5,'Raw Data'!N1381&lt;=1),'Bảng Giá'!$B$7,IF(AND('Raw Data'!N1381&gt;1,'Raw Data'!N1381&lt;=1.5),'Bảng Giá'!$B$8,IF(AND('Raw Data'!N1381&gt;1.5,'Raw Data'!N1381&lt;=2),'Bảng Giá'!$B$9,IF(AND('Raw Data'!N1381&gt;2,'Raw Data'!N1381&lt;=2.5),'Bảng Giá'!$B$10,IF(AND('Raw Data'!N1381&gt;2.5,'Raw Data'!N1381&lt;=3),'Bảng Giá'!$B$11,IF(AND('Raw Data'!N1381&gt;3,'Raw Data'!N1381&lt;=3.5),'Bảng Giá'!$B$12,IF(AND('Raw Data'!N1381&gt;3.5,'Raw Data'!N1381&lt;=4),'Bảng Giá'!$B$13,IF(AND('Raw Data'!N1381&gt;4,'Raw Data'!N1381&lt;=4.5),'Bảng Giá'!$B$14,IF(AND('Raw Data'!N1381&gt;4.5,'Raw Data'!N1381&lt;=5),'Bảng Giá'!$B$15,IF(AND('Raw Data'!N1381&gt;5,'Raw Data'!N1381&lt;=5.5),'Bảng Giá'!$B$16,IF(AND('Raw Data'!N1381&gt;5.5,'Raw Data'!N1381&lt;=6),'Bảng Giá'!$B$17,'Bảng Giá'!$B$18)))))))))))))))</f>
        <v>1.5&lt;x&lt;=2</v>
      </c>
      <c r="Q1381" s="48">
        <f t="shared" si="129"/>
        <v>-1.2345679012345678E-2</v>
      </c>
      <c r="R1381">
        <f t="shared" si="130"/>
        <v>19200</v>
      </c>
      <c r="S1381">
        <f t="shared" si="131"/>
        <v>3000</v>
      </c>
    </row>
    <row r="1382" spans="1:19" x14ac:dyDescent="0.25">
      <c r="A1382" s="12">
        <v>1381</v>
      </c>
      <c r="B1382" s="12" t="s">
        <v>293</v>
      </c>
      <c r="C1382" s="18">
        <v>32452167</v>
      </c>
      <c r="D1382" s="17">
        <v>43009.743785069448</v>
      </c>
      <c r="E1382" s="23">
        <v>43010.552639467591</v>
      </c>
      <c r="F1382" s="13" t="s">
        <v>302</v>
      </c>
      <c r="G1382" s="25">
        <v>810</v>
      </c>
      <c r="H1382" s="12" t="s">
        <v>114</v>
      </c>
      <c r="I1382" s="12" t="s">
        <v>297</v>
      </c>
      <c r="J1382" s="37">
        <f>INDEX('Bảng Giá'!$C$3:$H$18,MATCH('Raw Data'!P1382,'Bảng Giá'!$B$3:$B$18,0),MATCH('Raw Data'!M1382,'Bảng Giá'!$C$2:$H$2,0))</f>
        <v>14000</v>
      </c>
      <c r="K1382" s="12">
        <v>14100</v>
      </c>
      <c r="L1382" s="36">
        <f t="shared" si="126"/>
        <v>0.80885439814301208</v>
      </c>
      <c r="M1382" t="str">
        <f>'References data'!H1383</f>
        <v>Nội Tỉnh</v>
      </c>
      <c r="N1382">
        <f t="shared" si="127"/>
        <v>0.81</v>
      </c>
      <c r="O1382">
        <f t="shared" si="128"/>
        <v>-100</v>
      </c>
      <c r="P1382" t="str">
        <f>IF(AND(N1382&gt;0,N1382&lt;=0.05),'Bảng Giá'!$B$3,IF(AND(N1382&lt;=0.1,N1382&gt;0.05),'Bảng Giá'!$B$4,IF(AND('Raw Data'!N1382&gt;0.1,'Raw Data'!N1382&lt;=0.25),'Bảng Giá'!$B$5,IF(AND('Raw Data'!N1382&gt;0.25,'Raw Data'!N1382&lt;=0.5),'Bảng Giá'!$B$6,IF(AND('Raw Data'!N1382&gt;0.5,'Raw Data'!N1382&lt;=1),'Bảng Giá'!$B$7,IF(AND('Raw Data'!N1382&gt;1,'Raw Data'!N1382&lt;=1.5),'Bảng Giá'!$B$8,IF(AND('Raw Data'!N1382&gt;1.5,'Raw Data'!N1382&lt;=2),'Bảng Giá'!$B$9,IF(AND('Raw Data'!N1382&gt;2,'Raw Data'!N1382&lt;=2.5),'Bảng Giá'!$B$10,IF(AND('Raw Data'!N1382&gt;2.5,'Raw Data'!N1382&lt;=3),'Bảng Giá'!$B$11,IF(AND('Raw Data'!N1382&gt;3,'Raw Data'!N1382&lt;=3.5),'Bảng Giá'!$B$12,IF(AND('Raw Data'!N1382&gt;3.5,'Raw Data'!N1382&lt;=4),'Bảng Giá'!$B$13,IF(AND('Raw Data'!N1382&gt;4,'Raw Data'!N1382&lt;=4.5),'Bảng Giá'!$B$14,IF(AND('Raw Data'!N1382&gt;4.5,'Raw Data'!N1382&lt;=5),'Bảng Giá'!$B$15,IF(AND('Raw Data'!N1382&gt;5,'Raw Data'!N1382&lt;=5.5),'Bảng Giá'!$B$16,IF(AND('Raw Data'!N1382&gt;5.5,'Raw Data'!N1382&lt;=6),'Bảng Giá'!$B$17,'Bảng Giá'!$B$18)))))))))))))))</f>
        <v>0.5&lt;x&lt;=1</v>
      </c>
      <c r="Q1382" s="48">
        <f t="shared" si="129"/>
        <v>-7.0921985815602835E-3</v>
      </c>
      <c r="R1382">
        <f t="shared" si="130"/>
        <v>16800</v>
      </c>
      <c r="S1382">
        <f t="shared" si="131"/>
        <v>2700</v>
      </c>
    </row>
    <row r="1383" spans="1:19" x14ac:dyDescent="0.25">
      <c r="A1383" s="12">
        <v>1382</v>
      </c>
      <c r="B1383" s="12" t="s">
        <v>293</v>
      </c>
      <c r="C1383" s="18">
        <v>92308763</v>
      </c>
      <c r="D1383" s="17">
        <v>43009.742097685186</v>
      </c>
      <c r="E1383" s="23">
        <v>43010.668086574071</v>
      </c>
      <c r="F1383" s="13" t="s">
        <v>302</v>
      </c>
      <c r="G1383" s="25">
        <v>660</v>
      </c>
      <c r="H1383" s="12" t="s">
        <v>114</v>
      </c>
      <c r="I1383" s="12" t="s">
        <v>295</v>
      </c>
      <c r="J1383" s="37">
        <f>INDEX('Bảng Giá'!$C$3:$H$18,MATCH('Raw Data'!P1383,'Bảng Giá'!$B$3:$B$18,0),MATCH('Raw Data'!M1383,'Bảng Giá'!$C$2:$H$2,0))</f>
        <v>14000</v>
      </c>
      <c r="K1383" s="12">
        <v>14100</v>
      </c>
      <c r="L1383" s="36">
        <f t="shared" si="126"/>
        <v>0.92598888888460351</v>
      </c>
      <c r="M1383" t="str">
        <f>'References data'!H1384</f>
        <v>Nội Tỉnh</v>
      </c>
      <c r="N1383">
        <f t="shared" si="127"/>
        <v>0.66</v>
      </c>
      <c r="O1383">
        <f t="shared" si="128"/>
        <v>-100</v>
      </c>
      <c r="P1383" t="str">
        <f>IF(AND(N1383&gt;0,N1383&lt;=0.05),'Bảng Giá'!$B$3,IF(AND(N1383&lt;=0.1,N1383&gt;0.05),'Bảng Giá'!$B$4,IF(AND('Raw Data'!N1383&gt;0.1,'Raw Data'!N1383&lt;=0.25),'Bảng Giá'!$B$5,IF(AND('Raw Data'!N1383&gt;0.25,'Raw Data'!N1383&lt;=0.5),'Bảng Giá'!$B$6,IF(AND('Raw Data'!N1383&gt;0.5,'Raw Data'!N1383&lt;=1),'Bảng Giá'!$B$7,IF(AND('Raw Data'!N1383&gt;1,'Raw Data'!N1383&lt;=1.5),'Bảng Giá'!$B$8,IF(AND('Raw Data'!N1383&gt;1.5,'Raw Data'!N1383&lt;=2),'Bảng Giá'!$B$9,IF(AND('Raw Data'!N1383&gt;2,'Raw Data'!N1383&lt;=2.5),'Bảng Giá'!$B$10,IF(AND('Raw Data'!N1383&gt;2.5,'Raw Data'!N1383&lt;=3),'Bảng Giá'!$B$11,IF(AND('Raw Data'!N1383&gt;3,'Raw Data'!N1383&lt;=3.5),'Bảng Giá'!$B$12,IF(AND('Raw Data'!N1383&gt;3.5,'Raw Data'!N1383&lt;=4),'Bảng Giá'!$B$13,IF(AND('Raw Data'!N1383&gt;4,'Raw Data'!N1383&lt;=4.5),'Bảng Giá'!$B$14,IF(AND('Raw Data'!N1383&gt;4.5,'Raw Data'!N1383&lt;=5),'Bảng Giá'!$B$15,IF(AND('Raw Data'!N1383&gt;5,'Raw Data'!N1383&lt;=5.5),'Bảng Giá'!$B$16,IF(AND('Raw Data'!N1383&gt;5.5,'Raw Data'!N1383&lt;=6),'Bảng Giá'!$B$17,'Bảng Giá'!$B$18)))))))))))))))</f>
        <v>0.5&lt;x&lt;=1</v>
      </c>
      <c r="Q1383" s="48">
        <f t="shared" si="129"/>
        <v>-7.0921985815602835E-3</v>
      </c>
      <c r="R1383">
        <f t="shared" si="130"/>
        <v>16800</v>
      </c>
      <c r="S1383">
        <f t="shared" si="131"/>
        <v>2700</v>
      </c>
    </row>
    <row r="1384" spans="1:19" x14ac:dyDescent="0.25">
      <c r="A1384" s="12">
        <v>1383</v>
      </c>
      <c r="B1384" s="12" t="s">
        <v>293</v>
      </c>
      <c r="C1384" s="18">
        <v>31677136898688</v>
      </c>
      <c r="D1384" s="17">
        <v>43014.912709953707</v>
      </c>
      <c r="E1384" s="23">
        <v>43015.684840428243</v>
      </c>
      <c r="F1384" s="13" t="s">
        <v>302</v>
      </c>
      <c r="G1384" s="25">
        <v>500</v>
      </c>
      <c r="H1384" s="12" t="s">
        <v>114</v>
      </c>
      <c r="I1384" s="12" t="s">
        <v>121</v>
      </c>
      <c r="J1384" s="37">
        <f>INDEX('Bảng Giá'!$C$3:$H$18,MATCH('Raw Data'!P1384,'Bảng Giá'!$B$3:$B$18,0),MATCH('Raw Data'!M1384,'Bảng Giá'!$C$2:$H$2,0))</f>
        <v>13000</v>
      </c>
      <c r="K1384" s="12">
        <v>14100</v>
      </c>
      <c r="L1384" s="36">
        <f t="shared" si="126"/>
        <v>0.77213047453551553</v>
      </c>
      <c r="M1384" t="str">
        <f>'References data'!H1385</f>
        <v>Nội Tỉnh</v>
      </c>
      <c r="N1384">
        <f t="shared" si="127"/>
        <v>0.5</v>
      </c>
      <c r="O1384">
        <f t="shared" si="128"/>
        <v>-1100</v>
      </c>
      <c r="P1384" t="str">
        <f>IF(AND(N1384&gt;0,N1384&lt;=0.05),'Bảng Giá'!$B$3,IF(AND(N1384&lt;=0.1,N1384&gt;0.05),'Bảng Giá'!$B$4,IF(AND('Raw Data'!N1384&gt;0.1,'Raw Data'!N1384&lt;=0.25),'Bảng Giá'!$B$5,IF(AND('Raw Data'!N1384&gt;0.25,'Raw Data'!N1384&lt;=0.5),'Bảng Giá'!$B$6,IF(AND('Raw Data'!N1384&gt;0.5,'Raw Data'!N1384&lt;=1),'Bảng Giá'!$B$7,IF(AND('Raw Data'!N1384&gt;1,'Raw Data'!N1384&lt;=1.5),'Bảng Giá'!$B$8,IF(AND('Raw Data'!N1384&gt;1.5,'Raw Data'!N1384&lt;=2),'Bảng Giá'!$B$9,IF(AND('Raw Data'!N1384&gt;2,'Raw Data'!N1384&lt;=2.5),'Bảng Giá'!$B$10,IF(AND('Raw Data'!N1384&gt;2.5,'Raw Data'!N1384&lt;=3),'Bảng Giá'!$B$11,IF(AND('Raw Data'!N1384&gt;3,'Raw Data'!N1384&lt;=3.5),'Bảng Giá'!$B$12,IF(AND('Raw Data'!N1384&gt;3.5,'Raw Data'!N1384&lt;=4),'Bảng Giá'!$B$13,IF(AND('Raw Data'!N1384&gt;4,'Raw Data'!N1384&lt;=4.5),'Bảng Giá'!$B$14,IF(AND('Raw Data'!N1384&gt;4.5,'Raw Data'!N1384&lt;=5),'Bảng Giá'!$B$15,IF(AND('Raw Data'!N1384&gt;5,'Raw Data'!N1384&lt;=5.5),'Bảng Giá'!$B$16,IF(AND('Raw Data'!N1384&gt;5.5,'Raw Data'!N1384&lt;=6),'Bảng Giá'!$B$17,'Bảng Giá'!$B$18)))))))))))))))</f>
        <v>0.25&lt;x&lt;=0.5</v>
      </c>
      <c r="Q1384" s="48">
        <f t="shared" si="129"/>
        <v>-7.8014184397163122E-2</v>
      </c>
      <c r="R1384">
        <f t="shared" si="130"/>
        <v>15600</v>
      </c>
      <c r="S1384">
        <f t="shared" si="131"/>
        <v>1500</v>
      </c>
    </row>
    <row r="1385" spans="1:19" x14ac:dyDescent="0.25">
      <c r="A1385" s="12">
        <v>1384</v>
      </c>
      <c r="B1385" s="12" t="s">
        <v>293</v>
      </c>
      <c r="C1385" s="18">
        <v>31677136906387</v>
      </c>
      <c r="D1385" s="17">
        <v>43011.465299918978</v>
      </c>
      <c r="E1385" s="23">
        <v>43012.854985497688</v>
      </c>
      <c r="F1385" s="13" t="s">
        <v>302</v>
      </c>
      <c r="G1385" s="25">
        <v>570</v>
      </c>
      <c r="H1385" s="12" t="s">
        <v>114</v>
      </c>
      <c r="I1385" s="12" t="s">
        <v>124</v>
      </c>
      <c r="J1385" s="37">
        <f>INDEX('Bảng Giá'!$C$3:$H$18,MATCH('Raw Data'!P1385,'Bảng Giá'!$B$3:$B$18,0),MATCH('Raw Data'!M1385,'Bảng Giá'!$C$2:$H$2,0))</f>
        <v>14000</v>
      </c>
      <c r="K1385" s="12">
        <v>14100</v>
      </c>
      <c r="L1385" s="36">
        <f t="shared" si="126"/>
        <v>1.3896855787097593</v>
      </c>
      <c r="M1385" t="str">
        <f>'References data'!H1386</f>
        <v>Nội Tỉnh</v>
      </c>
      <c r="N1385">
        <f t="shared" si="127"/>
        <v>0.56999999999999995</v>
      </c>
      <c r="O1385">
        <f t="shared" si="128"/>
        <v>-100</v>
      </c>
      <c r="P1385" t="str">
        <f>IF(AND(N1385&gt;0,N1385&lt;=0.05),'Bảng Giá'!$B$3,IF(AND(N1385&lt;=0.1,N1385&gt;0.05),'Bảng Giá'!$B$4,IF(AND('Raw Data'!N1385&gt;0.1,'Raw Data'!N1385&lt;=0.25),'Bảng Giá'!$B$5,IF(AND('Raw Data'!N1385&gt;0.25,'Raw Data'!N1385&lt;=0.5),'Bảng Giá'!$B$6,IF(AND('Raw Data'!N1385&gt;0.5,'Raw Data'!N1385&lt;=1),'Bảng Giá'!$B$7,IF(AND('Raw Data'!N1385&gt;1,'Raw Data'!N1385&lt;=1.5),'Bảng Giá'!$B$8,IF(AND('Raw Data'!N1385&gt;1.5,'Raw Data'!N1385&lt;=2),'Bảng Giá'!$B$9,IF(AND('Raw Data'!N1385&gt;2,'Raw Data'!N1385&lt;=2.5),'Bảng Giá'!$B$10,IF(AND('Raw Data'!N1385&gt;2.5,'Raw Data'!N1385&lt;=3),'Bảng Giá'!$B$11,IF(AND('Raw Data'!N1385&gt;3,'Raw Data'!N1385&lt;=3.5),'Bảng Giá'!$B$12,IF(AND('Raw Data'!N1385&gt;3.5,'Raw Data'!N1385&lt;=4),'Bảng Giá'!$B$13,IF(AND('Raw Data'!N1385&gt;4,'Raw Data'!N1385&lt;=4.5),'Bảng Giá'!$B$14,IF(AND('Raw Data'!N1385&gt;4.5,'Raw Data'!N1385&lt;=5),'Bảng Giá'!$B$15,IF(AND('Raw Data'!N1385&gt;5,'Raw Data'!N1385&lt;=5.5),'Bảng Giá'!$B$16,IF(AND('Raw Data'!N1385&gt;5.5,'Raw Data'!N1385&lt;=6),'Bảng Giá'!$B$17,'Bảng Giá'!$B$18)))))))))))))))</f>
        <v>0.5&lt;x&lt;=1</v>
      </c>
      <c r="Q1385" s="48">
        <f t="shared" si="129"/>
        <v>-7.0921985815602835E-3</v>
      </c>
      <c r="R1385">
        <f t="shared" si="130"/>
        <v>16800</v>
      </c>
      <c r="S1385">
        <f t="shared" si="131"/>
        <v>2700</v>
      </c>
    </row>
    <row r="1386" spans="1:19" x14ac:dyDescent="0.25">
      <c r="A1386" s="12">
        <v>1385</v>
      </c>
      <c r="B1386" s="12" t="s">
        <v>293</v>
      </c>
      <c r="C1386" s="18">
        <v>31677136907079</v>
      </c>
      <c r="D1386" s="17">
        <v>43011.493880208334</v>
      </c>
      <c r="E1386" s="23">
        <v>43013.699936539349</v>
      </c>
      <c r="F1386" s="13" t="s">
        <v>302</v>
      </c>
      <c r="G1386" s="25">
        <v>300</v>
      </c>
      <c r="H1386" s="12" t="s">
        <v>114</v>
      </c>
      <c r="I1386" s="12" t="s">
        <v>109</v>
      </c>
      <c r="J1386" s="37">
        <f>INDEX('Bảng Giá'!$C$3:$H$18,MATCH('Raw Data'!P1386,'Bảng Giá'!$B$3:$B$18,0),MATCH('Raw Data'!M1386,'Bảng Giá'!$C$2:$H$2,0))</f>
        <v>13000</v>
      </c>
      <c r="K1386" s="12">
        <v>13100</v>
      </c>
      <c r="L1386" s="36">
        <f t="shared" si="126"/>
        <v>2.2060563310151338</v>
      </c>
      <c r="M1386" t="str">
        <f>'References data'!H1387</f>
        <v>Nội Tỉnh</v>
      </c>
      <c r="N1386">
        <f t="shared" si="127"/>
        <v>0.3</v>
      </c>
      <c r="O1386">
        <f t="shared" si="128"/>
        <v>-100</v>
      </c>
      <c r="P1386" t="str">
        <f>IF(AND(N1386&gt;0,N1386&lt;=0.05),'Bảng Giá'!$B$3,IF(AND(N1386&lt;=0.1,N1386&gt;0.05),'Bảng Giá'!$B$4,IF(AND('Raw Data'!N1386&gt;0.1,'Raw Data'!N1386&lt;=0.25),'Bảng Giá'!$B$5,IF(AND('Raw Data'!N1386&gt;0.25,'Raw Data'!N1386&lt;=0.5),'Bảng Giá'!$B$6,IF(AND('Raw Data'!N1386&gt;0.5,'Raw Data'!N1386&lt;=1),'Bảng Giá'!$B$7,IF(AND('Raw Data'!N1386&gt;1,'Raw Data'!N1386&lt;=1.5),'Bảng Giá'!$B$8,IF(AND('Raw Data'!N1386&gt;1.5,'Raw Data'!N1386&lt;=2),'Bảng Giá'!$B$9,IF(AND('Raw Data'!N1386&gt;2,'Raw Data'!N1386&lt;=2.5),'Bảng Giá'!$B$10,IF(AND('Raw Data'!N1386&gt;2.5,'Raw Data'!N1386&lt;=3),'Bảng Giá'!$B$11,IF(AND('Raw Data'!N1386&gt;3,'Raw Data'!N1386&lt;=3.5),'Bảng Giá'!$B$12,IF(AND('Raw Data'!N1386&gt;3.5,'Raw Data'!N1386&lt;=4),'Bảng Giá'!$B$13,IF(AND('Raw Data'!N1386&gt;4,'Raw Data'!N1386&lt;=4.5),'Bảng Giá'!$B$14,IF(AND('Raw Data'!N1386&gt;4.5,'Raw Data'!N1386&lt;=5),'Bảng Giá'!$B$15,IF(AND('Raw Data'!N1386&gt;5,'Raw Data'!N1386&lt;=5.5),'Bảng Giá'!$B$16,IF(AND('Raw Data'!N1386&gt;5.5,'Raw Data'!N1386&lt;=6),'Bảng Giá'!$B$17,'Bảng Giá'!$B$18)))))))))))))))</f>
        <v>0.25&lt;x&lt;=0.5</v>
      </c>
      <c r="Q1386" s="48">
        <f t="shared" si="129"/>
        <v>-7.6335877862595417E-3</v>
      </c>
      <c r="R1386">
        <f t="shared" si="130"/>
        <v>15600</v>
      </c>
      <c r="S1386">
        <f t="shared" si="131"/>
        <v>2500</v>
      </c>
    </row>
    <row r="1387" spans="1:19" x14ac:dyDescent="0.25">
      <c r="A1387" s="12">
        <v>1386</v>
      </c>
      <c r="B1387" s="12" t="s">
        <v>293</v>
      </c>
      <c r="C1387" s="18">
        <v>31677136907211</v>
      </c>
      <c r="D1387" s="17">
        <v>43011.506372685188</v>
      </c>
      <c r="E1387" s="23">
        <v>43012.812032175927</v>
      </c>
      <c r="F1387" s="13" t="s">
        <v>302</v>
      </c>
      <c r="G1387" s="25">
        <v>1880</v>
      </c>
      <c r="H1387" s="12" t="s">
        <v>114</v>
      </c>
      <c r="I1387" s="12" t="s">
        <v>283</v>
      </c>
      <c r="J1387" s="37">
        <f>INDEX('Bảng Giá'!$C$3:$H$18,MATCH('Raw Data'!P1387,'Bảng Giá'!$B$3:$B$18,0),MATCH('Raw Data'!M1387,'Bảng Giá'!$C$2:$H$2,0))</f>
        <v>16000</v>
      </c>
      <c r="K1387" s="12">
        <v>16200</v>
      </c>
      <c r="L1387" s="36">
        <f t="shared" si="126"/>
        <v>1.3056594907393446</v>
      </c>
      <c r="M1387" t="str">
        <f>'References data'!H1388</f>
        <v>Nội Tỉnh</v>
      </c>
      <c r="N1387">
        <f t="shared" si="127"/>
        <v>1.88</v>
      </c>
      <c r="O1387">
        <f t="shared" si="128"/>
        <v>-200</v>
      </c>
      <c r="P1387" t="str">
        <f>IF(AND(N1387&gt;0,N1387&lt;=0.05),'Bảng Giá'!$B$3,IF(AND(N1387&lt;=0.1,N1387&gt;0.05),'Bảng Giá'!$B$4,IF(AND('Raw Data'!N1387&gt;0.1,'Raw Data'!N1387&lt;=0.25),'Bảng Giá'!$B$5,IF(AND('Raw Data'!N1387&gt;0.25,'Raw Data'!N1387&lt;=0.5),'Bảng Giá'!$B$6,IF(AND('Raw Data'!N1387&gt;0.5,'Raw Data'!N1387&lt;=1),'Bảng Giá'!$B$7,IF(AND('Raw Data'!N1387&gt;1,'Raw Data'!N1387&lt;=1.5),'Bảng Giá'!$B$8,IF(AND('Raw Data'!N1387&gt;1.5,'Raw Data'!N1387&lt;=2),'Bảng Giá'!$B$9,IF(AND('Raw Data'!N1387&gt;2,'Raw Data'!N1387&lt;=2.5),'Bảng Giá'!$B$10,IF(AND('Raw Data'!N1387&gt;2.5,'Raw Data'!N1387&lt;=3),'Bảng Giá'!$B$11,IF(AND('Raw Data'!N1387&gt;3,'Raw Data'!N1387&lt;=3.5),'Bảng Giá'!$B$12,IF(AND('Raw Data'!N1387&gt;3.5,'Raw Data'!N1387&lt;=4),'Bảng Giá'!$B$13,IF(AND('Raw Data'!N1387&gt;4,'Raw Data'!N1387&lt;=4.5),'Bảng Giá'!$B$14,IF(AND('Raw Data'!N1387&gt;4.5,'Raw Data'!N1387&lt;=5),'Bảng Giá'!$B$15,IF(AND('Raw Data'!N1387&gt;5,'Raw Data'!N1387&lt;=5.5),'Bảng Giá'!$B$16,IF(AND('Raw Data'!N1387&gt;5.5,'Raw Data'!N1387&lt;=6),'Bảng Giá'!$B$17,'Bảng Giá'!$B$18)))))))))))))))</f>
        <v>1.5&lt;x&lt;=2</v>
      </c>
      <c r="Q1387" s="48">
        <f t="shared" si="129"/>
        <v>-1.2345679012345678E-2</v>
      </c>
      <c r="R1387">
        <f t="shared" si="130"/>
        <v>19200</v>
      </c>
      <c r="S1387">
        <f t="shared" si="131"/>
        <v>3000</v>
      </c>
    </row>
    <row r="1388" spans="1:19" x14ac:dyDescent="0.25">
      <c r="A1388" s="12">
        <v>1387</v>
      </c>
      <c r="B1388" s="12" t="s">
        <v>293</v>
      </c>
      <c r="C1388" s="18">
        <v>88146980</v>
      </c>
      <c r="D1388" s="17">
        <v>43011.688785532409</v>
      </c>
      <c r="E1388" s="23">
        <v>43012.774375000001</v>
      </c>
      <c r="F1388" s="13" t="s">
        <v>302</v>
      </c>
      <c r="G1388" s="25">
        <v>200</v>
      </c>
      <c r="H1388" s="12" t="s">
        <v>114</v>
      </c>
      <c r="I1388" s="12" t="s">
        <v>295</v>
      </c>
      <c r="J1388" s="37">
        <f>INDEX('Bảng Giá'!$C$3:$H$18,MATCH('Raw Data'!P1388,'Bảng Giá'!$B$3:$B$18,0),MATCH('Raw Data'!M1388,'Bảng Giá'!$C$2:$H$2,0))</f>
        <v>13000</v>
      </c>
      <c r="K1388" s="12">
        <v>13100</v>
      </c>
      <c r="L1388" s="36">
        <f t="shared" si="126"/>
        <v>1.0855894675914897</v>
      </c>
      <c r="M1388" t="str">
        <f>'References data'!H1389</f>
        <v>Nội Tỉnh</v>
      </c>
      <c r="N1388">
        <f t="shared" si="127"/>
        <v>0.2</v>
      </c>
      <c r="O1388">
        <f t="shared" si="128"/>
        <v>-100</v>
      </c>
      <c r="P1388" t="str">
        <f>IF(AND(N1388&gt;0,N1388&lt;=0.05),'Bảng Giá'!$B$3,IF(AND(N1388&lt;=0.1,N1388&gt;0.05),'Bảng Giá'!$B$4,IF(AND('Raw Data'!N1388&gt;0.1,'Raw Data'!N1388&lt;=0.25),'Bảng Giá'!$B$5,IF(AND('Raw Data'!N1388&gt;0.25,'Raw Data'!N1388&lt;=0.5),'Bảng Giá'!$B$6,IF(AND('Raw Data'!N1388&gt;0.5,'Raw Data'!N1388&lt;=1),'Bảng Giá'!$B$7,IF(AND('Raw Data'!N1388&gt;1,'Raw Data'!N1388&lt;=1.5),'Bảng Giá'!$B$8,IF(AND('Raw Data'!N1388&gt;1.5,'Raw Data'!N1388&lt;=2),'Bảng Giá'!$B$9,IF(AND('Raw Data'!N1388&gt;2,'Raw Data'!N1388&lt;=2.5),'Bảng Giá'!$B$10,IF(AND('Raw Data'!N1388&gt;2.5,'Raw Data'!N1388&lt;=3),'Bảng Giá'!$B$11,IF(AND('Raw Data'!N1388&gt;3,'Raw Data'!N1388&lt;=3.5),'Bảng Giá'!$B$12,IF(AND('Raw Data'!N1388&gt;3.5,'Raw Data'!N1388&lt;=4),'Bảng Giá'!$B$13,IF(AND('Raw Data'!N1388&gt;4,'Raw Data'!N1388&lt;=4.5),'Bảng Giá'!$B$14,IF(AND('Raw Data'!N1388&gt;4.5,'Raw Data'!N1388&lt;=5),'Bảng Giá'!$B$15,IF(AND('Raw Data'!N1388&gt;5,'Raw Data'!N1388&lt;=5.5),'Bảng Giá'!$B$16,IF(AND('Raw Data'!N1388&gt;5.5,'Raw Data'!N1388&lt;=6),'Bảng Giá'!$B$17,'Bảng Giá'!$B$18)))))))))))))))</f>
        <v>0.1&lt;x&lt;=0.25</v>
      </c>
      <c r="Q1388" s="48">
        <f t="shared" si="129"/>
        <v>-7.6335877862595417E-3</v>
      </c>
      <c r="R1388">
        <f t="shared" si="130"/>
        <v>15600</v>
      </c>
      <c r="S1388">
        <f t="shared" si="131"/>
        <v>2500</v>
      </c>
    </row>
    <row r="1389" spans="1:19" x14ac:dyDescent="0.25">
      <c r="A1389" s="12">
        <v>1388</v>
      </c>
      <c r="B1389" s="12" t="s">
        <v>293</v>
      </c>
      <c r="C1389" s="18">
        <v>55853262</v>
      </c>
      <c r="D1389" s="17">
        <v>43011.688828472223</v>
      </c>
      <c r="E1389" s="23">
        <v>43012.77306712963</v>
      </c>
      <c r="F1389" s="13" t="s">
        <v>302</v>
      </c>
      <c r="G1389" s="25">
        <v>200</v>
      </c>
      <c r="H1389" s="12" t="s">
        <v>114</v>
      </c>
      <c r="I1389" s="12" t="s">
        <v>75</v>
      </c>
      <c r="J1389" s="37">
        <f>INDEX('Bảng Giá'!$C$3:$H$18,MATCH('Raw Data'!P1389,'Bảng Giá'!$B$3:$B$18,0),MATCH('Raw Data'!M1389,'Bảng Giá'!$C$2:$H$2,0))</f>
        <v>13000</v>
      </c>
      <c r="K1389" s="12">
        <v>13100</v>
      </c>
      <c r="L1389" s="36">
        <f t="shared" si="126"/>
        <v>1.0842386574076954</v>
      </c>
      <c r="M1389" t="str">
        <f>'References data'!H1390</f>
        <v>Nội Tỉnh</v>
      </c>
      <c r="N1389">
        <f t="shared" si="127"/>
        <v>0.2</v>
      </c>
      <c r="O1389">
        <f t="shared" si="128"/>
        <v>-100</v>
      </c>
      <c r="P1389" t="str">
        <f>IF(AND(N1389&gt;0,N1389&lt;=0.05),'Bảng Giá'!$B$3,IF(AND(N1389&lt;=0.1,N1389&gt;0.05),'Bảng Giá'!$B$4,IF(AND('Raw Data'!N1389&gt;0.1,'Raw Data'!N1389&lt;=0.25),'Bảng Giá'!$B$5,IF(AND('Raw Data'!N1389&gt;0.25,'Raw Data'!N1389&lt;=0.5),'Bảng Giá'!$B$6,IF(AND('Raw Data'!N1389&gt;0.5,'Raw Data'!N1389&lt;=1),'Bảng Giá'!$B$7,IF(AND('Raw Data'!N1389&gt;1,'Raw Data'!N1389&lt;=1.5),'Bảng Giá'!$B$8,IF(AND('Raw Data'!N1389&gt;1.5,'Raw Data'!N1389&lt;=2),'Bảng Giá'!$B$9,IF(AND('Raw Data'!N1389&gt;2,'Raw Data'!N1389&lt;=2.5),'Bảng Giá'!$B$10,IF(AND('Raw Data'!N1389&gt;2.5,'Raw Data'!N1389&lt;=3),'Bảng Giá'!$B$11,IF(AND('Raw Data'!N1389&gt;3,'Raw Data'!N1389&lt;=3.5),'Bảng Giá'!$B$12,IF(AND('Raw Data'!N1389&gt;3.5,'Raw Data'!N1389&lt;=4),'Bảng Giá'!$B$13,IF(AND('Raw Data'!N1389&gt;4,'Raw Data'!N1389&lt;=4.5),'Bảng Giá'!$B$14,IF(AND('Raw Data'!N1389&gt;4.5,'Raw Data'!N1389&lt;=5),'Bảng Giá'!$B$15,IF(AND('Raw Data'!N1389&gt;5,'Raw Data'!N1389&lt;=5.5),'Bảng Giá'!$B$16,IF(AND('Raw Data'!N1389&gt;5.5,'Raw Data'!N1389&lt;=6),'Bảng Giá'!$B$17,'Bảng Giá'!$B$18)))))))))))))))</f>
        <v>0.1&lt;x&lt;=0.25</v>
      </c>
      <c r="Q1389" s="48">
        <f t="shared" si="129"/>
        <v>-7.6335877862595417E-3</v>
      </c>
      <c r="R1389">
        <f t="shared" si="130"/>
        <v>15600</v>
      </c>
      <c r="S1389">
        <f t="shared" si="131"/>
        <v>2500</v>
      </c>
    </row>
    <row r="1390" spans="1:19" x14ac:dyDescent="0.25">
      <c r="A1390" s="12">
        <v>1389</v>
      </c>
      <c r="B1390" s="12" t="s">
        <v>293</v>
      </c>
      <c r="C1390" s="18">
        <v>50533794</v>
      </c>
      <c r="D1390" s="17">
        <v>43011.842719826389</v>
      </c>
      <c r="E1390" s="23">
        <v>43012.609626817131</v>
      </c>
      <c r="F1390" s="13" t="s">
        <v>302</v>
      </c>
      <c r="G1390" s="25">
        <v>1800</v>
      </c>
      <c r="H1390" s="12" t="s">
        <v>114</v>
      </c>
      <c r="I1390" s="12" t="s">
        <v>116</v>
      </c>
      <c r="J1390" s="37">
        <f>INDEX('Bảng Giá'!$C$3:$H$18,MATCH('Raw Data'!P1390,'Bảng Giá'!$B$3:$B$18,0),MATCH('Raw Data'!M1390,'Bảng Giá'!$C$2:$H$2,0))</f>
        <v>16000</v>
      </c>
      <c r="K1390" s="12">
        <v>16200</v>
      </c>
      <c r="L1390" s="36">
        <f t="shared" si="126"/>
        <v>0.7669069907424273</v>
      </c>
      <c r="M1390" t="str">
        <f>'References data'!H1391</f>
        <v>Nội Tỉnh</v>
      </c>
      <c r="N1390">
        <f t="shared" si="127"/>
        <v>1.8</v>
      </c>
      <c r="O1390">
        <f t="shared" si="128"/>
        <v>-200</v>
      </c>
      <c r="P1390" t="str">
        <f>IF(AND(N1390&gt;0,N1390&lt;=0.05),'Bảng Giá'!$B$3,IF(AND(N1390&lt;=0.1,N1390&gt;0.05),'Bảng Giá'!$B$4,IF(AND('Raw Data'!N1390&gt;0.1,'Raw Data'!N1390&lt;=0.25),'Bảng Giá'!$B$5,IF(AND('Raw Data'!N1390&gt;0.25,'Raw Data'!N1390&lt;=0.5),'Bảng Giá'!$B$6,IF(AND('Raw Data'!N1390&gt;0.5,'Raw Data'!N1390&lt;=1),'Bảng Giá'!$B$7,IF(AND('Raw Data'!N1390&gt;1,'Raw Data'!N1390&lt;=1.5),'Bảng Giá'!$B$8,IF(AND('Raw Data'!N1390&gt;1.5,'Raw Data'!N1390&lt;=2),'Bảng Giá'!$B$9,IF(AND('Raw Data'!N1390&gt;2,'Raw Data'!N1390&lt;=2.5),'Bảng Giá'!$B$10,IF(AND('Raw Data'!N1390&gt;2.5,'Raw Data'!N1390&lt;=3),'Bảng Giá'!$B$11,IF(AND('Raw Data'!N1390&gt;3,'Raw Data'!N1390&lt;=3.5),'Bảng Giá'!$B$12,IF(AND('Raw Data'!N1390&gt;3.5,'Raw Data'!N1390&lt;=4),'Bảng Giá'!$B$13,IF(AND('Raw Data'!N1390&gt;4,'Raw Data'!N1390&lt;=4.5),'Bảng Giá'!$B$14,IF(AND('Raw Data'!N1390&gt;4.5,'Raw Data'!N1390&lt;=5),'Bảng Giá'!$B$15,IF(AND('Raw Data'!N1390&gt;5,'Raw Data'!N1390&lt;=5.5),'Bảng Giá'!$B$16,IF(AND('Raw Data'!N1390&gt;5.5,'Raw Data'!N1390&lt;=6),'Bảng Giá'!$B$17,'Bảng Giá'!$B$18)))))))))))))))</f>
        <v>1.5&lt;x&lt;=2</v>
      </c>
      <c r="Q1390" s="48">
        <f t="shared" si="129"/>
        <v>-1.2345679012345678E-2</v>
      </c>
      <c r="R1390">
        <f t="shared" si="130"/>
        <v>19200</v>
      </c>
      <c r="S1390">
        <f t="shared" si="131"/>
        <v>3000</v>
      </c>
    </row>
    <row r="1391" spans="1:19" x14ac:dyDescent="0.25">
      <c r="A1391" s="12">
        <v>1390</v>
      </c>
      <c r="B1391" s="12" t="s">
        <v>293</v>
      </c>
      <c r="C1391" s="18">
        <v>60195340</v>
      </c>
      <c r="D1391" s="17">
        <v>43011.576774386573</v>
      </c>
      <c r="E1391" s="23">
        <v>43012.8205900463</v>
      </c>
      <c r="F1391" s="13" t="s">
        <v>302</v>
      </c>
      <c r="G1391" s="25">
        <v>1050</v>
      </c>
      <c r="H1391" s="12" t="s">
        <v>114</v>
      </c>
      <c r="I1391" s="12" t="s">
        <v>94</v>
      </c>
      <c r="J1391" s="37">
        <f>INDEX('Bảng Giá'!$C$3:$H$18,MATCH('Raw Data'!P1391,'Bảng Giá'!$B$3:$B$18,0),MATCH('Raw Data'!M1391,'Bảng Giá'!$C$2:$H$2,0))</f>
        <v>14500</v>
      </c>
      <c r="K1391" s="12">
        <v>14700</v>
      </c>
      <c r="L1391" s="36">
        <f t="shared" si="126"/>
        <v>1.2438156597272609</v>
      </c>
      <c r="M1391" t="str">
        <f>'References data'!H1392</f>
        <v>Nội Tỉnh</v>
      </c>
      <c r="N1391">
        <f t="shared" si="127"/>
        <v>1.05</v>
      </c>
      <c r="O1391">
        <f t="shared" si="128"/>
        <v>-200</v>
      </c>
      <c r="P1391" t="str">
        <f>IF(AND(N1391&gt;0,N1391&lt;=0.05),'Bảng Giá'!$B$3,IF(AND(N1391&lt;=0.1,N1391&gt;0.05),'Bảng Giá'!$B$4,IF(AND('Raw Data'!N1391&gt;0.1,'Raw Data'!N1391&lt;=0.25),'Bảng Giá'!$B$5,IF(AND('Raw Data'!N1391&gt;0.25,'Raw Data'!N1391&lt;=0.5),'Bảng Giá'!$B$6,IF(AND('Raw Data'!N1391&gt;0.5,'Raw Data'!N1391&lt;=1),'Bảng Giá'!$B$7,IF(AND('Raw Data'!N1391&gt;1,'Raw Data'!N1391&lt;=1.5),'Bảng Giá'!$B$8,IF(AND('Raw Data'!N1391&gt;1.5,'Raw Data'!N1391&lt;=2),'Bảng Giá'!$B$9,IF(AND('Raw Data'!N1391&gt;2,'Raw Data'!N1391&lt;=2.5),'Bảng Giá'!$B$10,IF(AND('Raw Data'!N1391&gt;2.5,'Raw Data'!N1391&lt;=3),'Bảng Giá'!$B$11,IF(AND('Raw Data'!N1391&gt;3,'Raw Data'!N1391&lt;=3.5),'Bảng Giá'!$B$12,IF(AND('Raw Data'!N1391&gt;3.5,'Raw Data'!N1391&lt;=4),'Bảng Giá'!$B$13,IF(AND('Raw Data'!N1391&gt;4,'Raw Data'!N1391&lt;=4.5),'Bảng Giá'!$B$14,IF(AND('Raw Data'!N1391&gt;4.5,'Raw Data'!N1391&lt;=5),'Bảng Giá'!$B$15,IF(AND('Raw Data'!N1391&gt;5,'Raw Data'!N1391&lt;=5.5),'Bảng Giá'!$B$16,IF(AND('Raw Data'!N1391&gt;5.5,'Raw Data'!N1391&lt;=6),'Bảng Giá'!$B$17,'Bảng Giá'!$B$18)))))))))))))))</f>
        <v>1&lt;x&lt;=1.5</v>
      </c>
      <c r="Q1391" s="48">
        <f t="shared" si="129"/>
        <v>-1.3605442176870748E-2</v>
      </c>
      <c r="R1391">
        <f t="shared" si="130"/>
        <v>17400</v>
      </c>
      <c r="S1391">
        <f t="shared" si="131"/>
        <v>2700</v>
      </c>
    </row>
    <row r="1392" spans="1:19" x14ac:dyDescent="0.25">
      <c r="A1392" s="12">
        <v>1391</v>
      </c>
      <c r="B1392" s="12" t="s">
        <v>293</v>
      </c>
      <c r="C1392" s="18">
        <v>48930413</v>
      </c>
      <c r="D1392" s="17">
        <v>43011.640371527777</v>
      </c>
      <c r="E1392" s="23">
        <v>43012.555631828705</v>
      </c>
      <c r="F1392" s="13" t="s">
        <v>302</v>
      </c>
      <c r="G1392" s="25">
        <v>210</v>
      </c>
      <c r="H1392" s="12" t="s">
        <v>114</v>
      </c>
      <c r="I1392" s="12" t="s">
        <v>116</v>
      </c>
      <c r="J1392" s="37">
        <f>INDEX('Bảng Giá'!$C$3:$H$18,MATCH('Raw Data'!P1392,'Bảng Giá'!$B$3:$B$18,0),MATCH('Raw Data'!M1392,'Bảng Giá'!$C$2:$H$2,0))</f>
        <v>13000</v>
      </c>
      <c r="K1392" s="12">
        <v>13100</v>
      </c>
      <c r="L1392" s="36">
        <f t="shared" si="126"/>
        <v>0.91526030092791189</v>
      </c>
      <c r="M1392" t="str">
        <f>'References data'!H1393</f>
        <v>Nội Tỉnh</v>
      </c>
      <c r="N1392">
        <f t="shared" si="127"/>
        <v>0.21</v>
      </c>
      <c r="O1392">
        <f t="shared" si="128"/>
        <v>-100</v>
      </c>
      <c r="P1392" t="str">
        <f>IF(AND(N1392&gt;0,N1392&lt;=0.05),'Bảng Giá'!$B$3,IF(AND(N1392&lt;=0.1,N1392&gt;0.05),'Bảng Giá'!$B$4,IF(AND('Raw Data'!N1392&gt;0.1,'Raw Data'!N1392&lt;=0.25),'Bảng Giá'!$B$5,IF(AND('Raw Data'!N1392&gt;0.25,'Raw Data'!N1392&lt;=0.5),'Bảng Giá'!$B$6,IF(AND('Raw Data'!N1392&gt;0.5,'Raw Data'!N1392&lt;=1),'Bảng Giá'!$B$7,IF(AND('Raw Data'!N1392&gt;1,'Raw Data'!N1392&lt;=1.5),'Bảng Giá'!$B$8,IF(AND('Raw Data'!N1392&gt;1.5,'Raw Data'!N1392&lt;=2),'Bảng Giá'!$B$9,IF(AND('Raw Data'!N1392&gt;2,'Raw Data'!N1392&lt;=2.5),'Bảng Giá'!$B$10,IF(AND('Raw Data'!N1392&gt;2.5,'Raw Data'!N1392&lt;=3),'Bảng Giá'!$B$11,IF(AND('Raw Data'!N1392&gt;3,'Raw Data'!N1392&lt;=3.5),'Bảng Giá'!$B$12,IF(AND('Raw Data'!N1392&gt;3.5,'Raw Data'!N1392&lt;=4),'Bảng Giá'!$B$13,IF(AND('Raw Data'!N1392&gt;4,'Raw Data'!N1392&lt;=4.5),'Bảng Giá'!$B$14,IF(AND('Raw Data'!N1392&gt;4.5,'Raw Data'!N1392&lt;=5),'Bảng Giá'!$B$15,IF(AND('Raw Data'!N1392&gt;5,'Raw Data'!N1392&lt;=5.5),'Bảng Giá'!$B$16,IF(AND('Raw Data'!N1392&gt;5.5,'Raw Data'!N1392&lt;=6),'Bảng Giá'!$B$17,'Bảng Giá'!$B$18)))))))))))))))</f>
        <v>0.1&lt;x&lt;=0.25</v>
      </c>
      <c r="Q1392" s="48">
        <f t="shared" si="129"/>
        <v>-7.6335877862595417E-3</v>
      </c>
      <c r="R1392">
        <f t="shared" si="130"/>
        <v>15600</v>
      </c>
      <c r="S1392">
        <f t="shared" si="131"/>
        <v>2500</v>
      </c>
    </row>
    <row r="1393" spans="1:19" x14ac:dyDescent="0.25">
      <c r="A1393" s="12">
        <v>1392</v>
      </c>
      <c r="B1393" s="12" t="s">
        <v>293</v>
      </c>
      <c r="C1393" s="18">
        <v>31677136917888</v>
      </c>
      <c r="D1393" s="17">
        <v>43011.842411805555</v>
      </c>
      <c r="E1393" s="23">
        <v>43012.807653090276</v>
      </c>
      <c r="F1393" s="13" t="s">
        <v>302</v>
      </c>
      <c r="G1393" s="25">
        <v>1200</v>
      </c>
      <c r="H1393" s="12" t="s">
        <v>114</v>
      </c>
      <c r="I1393" s="12" t="s">
        <v>509</v>
      </c>
      <c r="J1393" s="37">
        <f>INDEX('Bảng Giá'!$C$3:$H$18,MATCH('Raw Data'!P1393,'Bảng Giá'!$B$3:$B$18,0),MATCH('Raw Data'!M1393,'Bảng Giá'!$C$2:$H$2,0))</f>
        <v>14500</v>
      </c>
      <c r="K1393" s="12">
        <v>14700</v>
      </c>
      <c r="L1393" s="36">
        <f t="shared" si="126"/>
        <v>0.96524128472083248</v>
      </c>
      <c r="M1393" t="str">
        <f>'References data'!H1394</f>
        <v>Nội Tỉnh</v>
      </c>
      <c r="N1393">
        <f t="shared" si="127"/>
        <v>1.2</v>
      </c>
      <c r="O1393">
        <f t="shared" si="128"/>
        <v>-200</v>
      </c>
      <c r="P1393" t="str">
        <f>IF(AND(N1393&gt;0,N1393&lt;=0.05),'Bảng Giá'!$B$3,IF(AND(N1393&lt;=0.1,N1393&gt;0.05),'Bảng Giá'!$B$4,IF(AND('Raw Data'!N1393&gt;0.1,'Raw Data'!N1393&lt;=0.25),'Bảng Giá'!$B$5,IF(AND('Raw Data'!N1393&gt;0.25,'Raw Data'!N1393&lt;=0.5),'Bảng Giá'!$B$6,IF(AND('Raw Data'!N1393&gt;0.5,'Raw Data'!N1393&lt;=1),'Bảng Giá'!$B$7,IF(AND('Raw Data'!N1393&gt;1,'Raw Data'!N1393&lt;=1.5),'Bảng Giá'!$B$8,IF(AND('Raw Data'!N1393&gt;1.5,'Raw Data'!N1393&lt;=2),'Bảng Giá'!$B$9,IF(AND('Raw Data'!N1393&gt;2,'Raw Data'!N1393&lt;=2.5),'Bảng Giá'!$B$10,IF(AND('Raw Data'!N1393&gt;2.5,'Raw Data'!N1393&lt;=3),'Bảng Giá'!$B$11,IF(AND('Raw Data'!N1393&gt;3,'Raw Data'!N1393&lt;=3.5),'Bảng Giá'!$B$12,IF(AND('Raw Data'!N1393&gt;3.5,'Raw Data'!N1393&lt;=4),'Bảng Giá'!$B$13,IF(AND('Raw Data'!N1393&gt;4,'Raw Data'!N1393&lt;=4.5),'Bảng Giá'!$B$14,IF(AND('Raw Data'!N1393&gt;4.5,'Raw Data'!N1393&lt;=5),'Bảng Giá'!$B$15,IF(AND('Raw Data'!N1393&gt;5,'Raw Data'!N1393&lt;=5.5),'Bảng Giá'!$B$16,IF(AND('Raw Data'!N1393&gt;5.5,'Raw Data'!N1393&lt;=6),'Bảng Giá'!$B$17,'Bảng Giá'!$B$18)))))))))))))))</f>
        <v>1&lt;x&lt;=1.5</v>
      </c>
      <c r="Q1393" s="48">
        <f t="shared" si="129"/>
        <v>-1.3605442176870748E-2</v>
      </c>
      <c r="R1393">
        <f t="shared" si="130"/>
        <v>17400</v>
      </c>
      <c r="S1393">
        <f t="shared" si="131"/>
        <v>2700</v>
      </c>
    </row>
    <row r="1394" spans="1:19" x14ac:dyDescent="0.25">
      <c r="A1394" s="12">
        <v>1393</v>
      </c>
      <c r="B1394" s="12" t="s">
        <v>293</v>
      </c>
      <c r="C1394" s="18">
        <v>31677136920288</v>
      </c>
      <c r="D1394" s="17">
        <v>43011.730121643515</v>
      </c>
      <c r="E1394" s="23">
        <v>43012.581412500003</v>
      </c>
      <c r="F1394" s="13" t="s">
        <v>302</v>
      </c>
      <c r="G1394" s="25">
        <v>300</v>
      </c>
      <c r="H1394" s="12" t="s">
        <v>114</v>
      </c>
      <c r="I1394" s="12" t="s">
        <v>504</v>
      </c>
      <c r="J1394" s="37">
        <f>INDEX('Bảng Giá'!$C$3:$H$18,MATCH('Raw Data'!P1394,'Bảng Giá'!$B$3:$B$18,0),MATCH('Raw Data'!M1394,'Bảng Giá'!$C$2:$H$2,0))</f>
        <v>13000</v>
      </c>
      <c r="K1394" s="12">
        <v>13100</v>
      </c>
      <c r="L1394" s="36">
        <f t="shared" si="126"/>
        <v>0.85129085648804903</v>
      </c>
      <c r="M1394" t="str">
        <f>'References data'!H1395</f>
        <v>Nội Tỉnh</v>
      </c>
      <c r="N1394">
        <f t="shared" si="127"/>
        <v>0.3</v>
      </c>
      <c r="O1394">
        <f t="shared" si="128"/>
        <v>-100</v>
      </c>
      <c r="P1394" t="str">
        <f>IF(AND(N1394&gt;0,N1394&lt;=0.05),'Bảng Giá'!$B$3,IF(AND(N1394&lt;=0.1,N1394&gt;0.05),'Bảng Giá'!$B$4,IF(AND('Raw Data'!N1394&gt;0.1,'Raw Data'!N1394&lt;=0.25),'Bảng Giá'!$B$5,IF(AND('Raw Data'!N1394&gt;0.25,'Raw Data'!N1394&lt;=0.5),'Bảng Giá'!$B$6,IF(AND('Raw Data'!N1394&gt;0.5,'Raw Data'!N1394&lt;=1),'Bảng Giá'!$B$7,IF(AND('Raw Data'!N1394&gt;1,'Raw Data'!N1394&lt;=1.5),'Bảng Giá'!$B$8,IF(AND('Raw Data'!N1394&gt;1.5,'Raw Data'!N1394&lt;=2),'Bảng Giá'!$B$9,IF(AND('Raw Data'!N1394&gt;2,'Raw Data'!N1394&lt;=2.5),'Bảng Giá'!$B$10,IF(AND('Raw Data'!N1394&gt;2.5,'Raw Data'!N1394&lt;=3),'Bảng Giá'!$B$11,IF(AND('Raw Data'!N1394&gt;3,'Raw Data'!N1394&lt;=3.5),'Bảng Giá'!$B$12,IF(AND('Raw Data'!N1394&gt;3.5,'Raw Data'!N1394&lt;=4),'Bảng Giá'!$B$13,IF(AND('Raw Data'!N1394&gt;4,'Raw Data'!N1394&lt;=4.5),'Bảng Giá'!$B$14,IF(AND('Raw Data'!N1394&gt;4.5,'Raw Data'!N1394&lt;=5),'Bảng Giá'!$B$15,IF(AND('Raw Data'!N1394&gt;5,'Raw Data'!N1394&lt;=5.5),'Bảng Giá'!$B$16,IF(AND('Raw Data'!N1394&gt;5.5,'Raw Data'!N1394&lt;=6),'Bảng Giá'!$B$17,'Bảng Giá'!$B$18)))))))))))))))</f>
        <v>0.25&lt;x&lt;=0.5</v>
      </c>
      <c r="Q1394" s="48">
        <f t="shared" si="129"/>
        <v>-7.6335877862595417E-3</v>
      </c>
      <c r="R1394">
        <f t="shared" si="130"/>
        <v>15600</v>
      </c>
      <c r="S1394">
        <f t="shared" si="131"/>
        <v>2500</v>
      </c>
    </row>
    <row r="1395" spans="1:19" x14ac:dyDescent="0.25">
      <c r="A1395" s="12">
        <v>1394</v>
      </c>
      <c r="B1395" s="12" t="s">
        <v>293</v>
      </c>
      <c r="C1395" s="18">
        <v>21631979</v>
      </c>
      <c r="D1395" s="17">
        <v>43011.688803437501</v>
      </c>
      <c r="E1395" s="23">
        <v>43012.452790856485</v>
      </c>
      <c r="F1395" s="13" t="s">
        <v>302</v>
      </c>
      <c r="G1395" s="25">
        <v>230</v>
      </c>
      <c r="H1395" s="12" t="s">
        <v>114</v>
      </c>
      <c r="I1395" s="12" t="s">
        <v>116</v>
      </c>
      <c r="J1395" s="37">
        <f>INDEX('Bảng Giá'!$C$3:$H$18,MATCH('Raw Data'!P1395,'Bảng Giá'!$B$3:$B$18,0),MATCH('Raw Data'!M1395,'Bảng Giá'!$C$2:$H$2,0))</f>
        <v>13000</v>
      </c>
      <c r="K1395" s="12">
        <v>13100</v>
      </c>
      <c r="L1395" s="36">
        <f t="shared" si="126"/>
        <v>0.76398741898447042</v>
      </c>
      <c r="M1395" t="str">
        <f>'References data'!H1396</f>
        <v>Nội Tỉnh</v>
      </c>
      <c r="N1395">
        <f t="shared" si="127"/>
        <v>0.23</v>
      </c>
      <c r="O1395">
        <f t="shared" si="128"/>
        <v>-100</v>
      </c>
      <c r="P1395" t="str">
        <f>IF(AND(N1395&gt;0,N1395&lt;=0.05),'Bảng Giá'!$B$3,IF(AND(N1395&lt;=0.1,N1395&gt;0.05),'Bảng Giá'!$B$4,IF(AND('Raw Data'!N1395&gt;0.1,'Raw Data'!N1395&lt;=0.25),'Bảng Giá'!$B$5,IF(AND('Raw Data'!N1395&gt;0.25,'Raw Data'!N1395&lt;=0.5),'Bảng Giá'!$B$6,IF(AND('Raw Data'!N1395&gt;0.5,'Raw Data'!N1395&lt;=1),'Bảng Giá'!$B$7,IF(AND('Raw Data'!N1395&gt;1,'Raw Data'!N1395&lt;=1.5),'Bảng Giá'!$B$8,IF(AND('Raw Data'!N1395&gt;1.5,'Raw Data'!N1395&lt;=2),'Bảng Giá'!$B$9,IF(AND('Raw Data'!N1395&gt;2,'Raw Data'!N1395&lt;=2.5),'Bảng Giá'!$B$10,IF(AND('Raw Data'!N1395&gt;2.5,'Raw Data'!N1395&lt;=3),'Bảng Giá'!$B$11,IF(AND('Raw Data'!N1395&gt;3,'Raw Data'!N1395&lt;=3.5),'Bảng Giá'!$B$12,IF(AND('Raw Data'!N1395&gt;3.5,'Raw Data'!N1395&lt;=4),'Bảng Giá'!$B$13,IF(AND('Raw Data'!N1395&gt;4,'Raw Data'!N1395&lt;=4.5),'Bảng Giá'!$B$14,IF(AND('Raw Data'!N1395&gt;4.5,'Raw Data'!N1395&lt;=5),'Bảng Giá'!$B$15,IF(AND('Raw Data'!N1395&gt;5,'Raw Data'!N1395&lt;=5.5),'Bảng Giá'!$B$16,IF(AND('Raw Data'!N1395&gt;5.5,'Raw Data'!N1395&lt;=6),'Bảng Giá'!$B$17,'Bảng Giá'!$B$18)))))))))))))))</f>
        <v>0.1&lt;x&lt;=0.25</v>
      </c>
      <c r="Q1395" s="48">
        <f t="shared" si="129"/>
        <v>-7.6335877862595417E-3</v>
      </c>
      <c r="R1395">
        <f t="shared" si="130"/>
        <v>15600</v>
      </c>
      <c r="S1395">
        <f t="shared" si="131"/>
        <v>2500</v>
      </c>
    </row>
    <row r="1396" spans="1:19" x14ac:dyDescent="0.25">
      <c r="A1396" s="12">
        <v>1395</v>
      </c>
      <c r="B1396" s="12" t="s">
        <v>293</v>
      </c>
      <c r="C1396" s="18">
        <v>31677136918998</v>
      </c>
      <c r="D1396" s="17">
        <v>43011.842622337965</v>
      </c>
      <c r="E1396" s="23">
        <v>43012.471493865742</v>
      </c>
      <c r="F1396" s="13" t="s">
        <v>302</v>
      </c>
      <c r="G1396" s="25">
        <v>560</v>
      </c>
      <c r="H1396" s="12" t="s">
        <v>114</v>
      </c>
      <c r="I1396" s="12" t="s">
        <v>108</v>
      </c>
      <c r="J1396" s="37">
        <f>INDEX('Bảng Giá'!$C$3:$H$18,MATCH('Raw Data'!P1396,'Bảng Giá'!$B$3:$B$18,0),MATCH('Raw Data'!M1396,'Bảng Giá'!$C$2:$H$2,0))</f>
        <v>14000</v>
      </c>
      <c r="K1396" s="12">
        <v>14100</v>
      </c>
      <c r="L1396" s="36">
        <f t="shared" si="126"/>
        <v>0.628871527776937</v>
      </c>
      <c r="M1396" t="str">
        <f>'References data'!H1397</f>
        <v>Nội Tỉnh</v>
      </c>
      <c r="N1396">
        <f t="shared" si="127"/>
        <v>0.56000000000000005</v>
      </c>
      <c r="O1396">
        <f t="shared" si="128"/>
        <v>-100</v>
      </c>
      <c r="P1396" t="str">
        <f>IF(AND(N1396&gt;0,N1396&lt;=0.05),'Bảng Giá'!$B$3,IF(AND(N1396&lt;=0.1,N1396&gt;0.05),'Bảng Giá'!$B$4,IF(AND('Raw Data'!N1396&gt;0.1,'Raw Data'!N1396&lt;=0.25),'Bảng Giá'!$B$5,IF(AND('Raw Data'!N1396&gt;0.25,'Raw Data'!N1396&lt;=0.5),'Bảng Giá'!$B$6,IF(AND('Raw Data'!N1396&gt;0.5,'Raw Data'!N1396&lt;=1),'Bảng Giá'!$B$7,IF(AND('Raw Data'!N1396&gt;1,'Raw Data'!N1396&lt;=1.5),'Bảng Giá'!$B$8,IF(AND('Raw Data'!N1396&gt;1.5,'Raw Data'!N1396&lt;=2),'Bảng Giá'!$B$9,IF(AND('Raw Data'!N1396&gt;2,'Raw Data'!N1396&lt;=2.5),'Bảng Giá'!$B$10,IF(AND('Raw Data'!N1396&gt;2.5,'Raw Data'!N1396&lt;=3),'Bảng Giá'!$B$11,IF(AND('Raw Data'!N1396&gt;3,'Raw Data'!N1396&lt;=3.5),'Bảng Giá'!$B$12,IF(AND('Raw Data'!N1396&gt;3.5,'Raw Data'!N1396&lt;=4),'Bảng Giá'!$B$13,IF(AND('Raw Data'!N1396&gt;4,'Raw Data'!N1396&lt;=4.5),'Bảng Giá'!$B$14,IF(AND('Raw Data'!N1396&gt;4.5,'Raw Data'!N1396&lt;=5),'Bảng Giá'!$B$15,IF(AND('Raw Data'!N1396&gt;5,'Raw Data'!N1396&lt;=5.5),'Bảng Giá'!$B$16,IF(AND('Raw Data'!N1396&gt;5.5,'Raw Data'!N1396&lt;=6),'Bảng Giá'!$B$17,'Bảng Giá'!$B$18)))))))))))))))</f>
        <v>0.5&lt;x&lt;=1</v>
      </c>
      <c r="Q1396" s="48">
        <f t="shared" si="129"/>
        <v>-7.0921985815602835E-3</v>
      </c>
      <c r="R1396">
        <f t="shared" si="130"/>
        <v>16800</v>
      </c>
      <c r="S1396">
        <f t="shared" si="131"/>
        <v>2700</v>
      </c>
    </row>
    <row r="1397" spans="1:19" x14ac:dyDescent="0.25">
      <c r="A1397" s="12">
        <v>1396</v>
      </c>
      <c r="B1397" s="12" t="s">
        <v>293</v>
      </c>
      <c r="C1397" s="18">
        <v>73974826</v>
      </c>
      <c r="D1397" s="17">
        <v>43011.84264707176</v>
      </c>
      <c r="E1397" s="23">
        <v>43012.465173611112</v>
      </c>
      <c r="F1397" s="13" t="s">
        <v>302</v>
      </c>
      <c r="G1397" s="25">
        <v>2080</v>
      </c>
      <c r="H1397" s="12" t="s">
        <v>114</v>
      </c>
      <c r="I1397" s="12" t="s">
        <v>94</v>
      </c>
      <c r="J1397" s="37">
        <f>INDEX('Bảng Giá'!$C$3:$H$18,MATCH('Raw Data'!P1397,'Bảng Giá'!$B$3:$B$18,0),MATCH('Raw Data'!M1397,'Bảng Giá'!$C$2:$H$2,0))</f>
        <v>16000</v>
      </c>
      <c r="K1397" s="12">
        <v>16200</v>
      </c>
      <c r="L1397" s="36">
        <f t="shared" si="126"/>
        <v>0.62252653935138369</v>
      </c>
      <c r="M1397" t="str">
        <f>'References data'!H1398</f>
        <v>Nội Tỉnh</v>
      </c>
      <c r="N1397">
        <f t="shared" si="127"/>
        <v>2.08</v>
      </c>
      <c r="O1397">
        <f t="shared" si="128"/>
        <v>-200</v>
      </c>
      <c r="P1397" t="str">
        <f>IF(AND(N1397&gt;0,N1397&lt;=0.05),'Bảng Giá'!$B$3,IF(AND(N1397&lt;=0.1,N1397&gt;0.05),'Bảng Giá'!$B$4,IF(AND('Raw Data'!N1397&gt;0.1,'Raw Data'!N1397&lt;=0.25),'Bảng Giá'!$B$5,IF(AND('Raw Data'!N1397&gt;0.25,'Raw Data'!N1397&lt;=0.5),'Bảng Giá'!$B$6,IF(AND('Raw Data'!N1397&gt;0.5,'Raw Data'!N1397&lt;=1),'Bảng Giá'!$B$7,IF(AND('Raw Data'!N1397&gt;1,'Raw Data'!N1397&lt;=1.5),'Bảng Giá'!$B$8,IF(AND('Raw Data'!N1397&gt;1.5,'Raw Data'!N1397&lt;=2),'Bảng Giá'!$B$9,IF(AND('Raw Data'!N1397&gt;2,'Raw Data'!N1397&lt;=2.5),'Bảng Giá'!$B$10,IF(AND('Raw Data'!N1397&gt;2.5,'Raw Data'!N1397&lt;=3),'Bảng Giá'!$B$11,IF(AND('Raw Data'!N1397&gt;3,'Raw Data'!N1397&lt;=3.5),'Bảng Giá'!$B$12,IF(AND('Raw Data'!N1397&gt;3.5,'Raw Data'!N1397&lt;=4),'Bảng Giá'!$B$13,IF(AND('Raw Data'!N1397&gt;4,'Raw Data'!N1397&lt;=4.5),'Bảng Giá'!$B$14,IF(AND('Raw Data'!N1397&gt;4.5,'Raw Data'!N1397&lt;=5),'Bảng Giá'!$B$15,IF(AND('Raw Data'!N1397&gt;5,'Raw Data'!N1397&lt;=5.5),'Bảng Giá'!$B$16,IF(AND('Raw Data'!N1397&gt;5.5,'Raw Data'!N1397&lt;=6),'Bảng Giá'!$B$17,'Bảng Giá'!$B$18)))))))))))))))</f>
        <v>2&lt;x&lt;=2.5</v>
      </c>
      <c r="Q1397" s="48">
        <f t="shared" si="129"/>
        <v>-1.2345679012345678E-2</v>
      </c>
      <c r="R1397">
        <f t="shared" si="130"/>
        <v>19200</v>
      </c>
      <c r="S1397">
        <f t="shared" si="131"/>
        <v>3000</v>
      </c>
    </row>
    <row r="1398" spans="1:19" x14ac:dyDescent="0.25">
      <c r="A1398" s="12">
        <v>1397</v>
      </c>
      <c r="B1398" s="12" t="s">
        <v>293</v>
      </c>
      <c r="C1398" s="18">
        <v>31677136910942</v>
      </c>
      <c r="D1398" s="17">
        <v>43010.815723807871</v>
      </c>
      <c r="E1398" s="23">
        <v>43011.56647646991</v>
      </c>
      <c r="F1398" s="13" t="s">
        <v>302</v>
      </c>
      <c r="G1398" s="25">
        <v>4900</v>
      </c>
      <c r="H1398" s="12" t="s">
        <v>114</v>
      </c>
      <c r="I1398" s="12" t="s">
        <v>507</v>
      </c>
      <c r="J1398" s="37">
        <f>INDEX('Bảng Giá'!$C$3:$H$18,MATCH('Raw Data'!P1398,'Bảng Giá'!$B$3:$B$18,0),MATCH('Raw Data'!M1398,'Bảng Giá'!$C$2:$H$2,0))</f>
        <v>23500</v>
      </c>
      <c r="K1398" s="12">
        <v>23700</v>
      </c>
      <c r="L1398" s="36">
        <f t="shared" si="126"/>
        <v>0.75075266203930369</v>
      </c>
      <c r="M1398" t="str">
        <f>'References data'!H1399</f>
        <v>Nội Tỉnh</v>
      </c>
      <c r="N1398">
        <f t="shared" si="127"/>
        <v>4.9000000000000004</v>
      </c>
      <c r="O1398">
        <f t="shared" si="128"/>
        <v>-200</v>
      </c>
      <c r="P1398" t="str">
        <f>IF(AND(N1398&gt;0,N1398&lt;=0.05),'Bảng Giá'!$B$3,IF(AND(N1398&lt;=0.1,N1398&gt;0.05),'Bảng Giá'!$B$4,IF(AND('Raw Data'!N1398&gt;0.1,'Raw Data'!N1398&lt;=0.25),'Bảng Giá'!$B$5,IF(AND('Raw Data'!N1398&gt;0.25,'Raw Data'!N1398&lt;=0.5),'Bảng Giá'!$B$6,IF(AND('Raw Data'!N1398&gt;0.5,'Raw Data'!N1398&lt;=1),'Bảng Giá'!$B$7,IF(AND('Raw Data'!N1398&gt;1,'Raw Data'!N1398&lt;=1.5),'Bảng Giá'!$B$8,IF(AND('Raw Data'!N1398&gt;1.5,'Raw Data'!N1398&lt;=2),'Bảng Giá'!$B$9,IF(AND('Raw Data'!N1398&gt;2,'Raw Data'!N1398&lt;=2.5),'Bảng Giá'!$B$10,IF(AND('Raw Data'!N1398&gt;2.5,'Raw Data'!N1398&lt;=3),'Bảng Giá'!$B$11,IF(AND('Raw Data'!N1398&gt;3,'Raw Data'!N1398&lt;=3.5),'Bảng Giá'!$B$12,IF(AND('Raw Data'!N1398&gt;3.5,'Raw Data'!N1398&lt;=4),'Bảng Giá'!$B$13,IF(AND('Raw Data'!N1398&gt;4,'Raw Data'!N1398&lt;=4.5),'Bảng Giá'!$B$14,IF(AND('Raw Data'!N1398&gt;4.5,'Raw Data'!N1398&lt;=5),'Bảng Giá'!$B$15,IF(AND('Raw Data'!N1398&gt;5,'Raw Data'!N1398&lt;=5.5),'Bảng Giá'!$B$16,IF(AND('Raw Data'!N1398&gt;5.5,'Raw Data'!N1398&lt;=6),'Bảng Giá'!$B$17,'Bảng Giá'!$B$18)))))))))))))))</f>
        <v>4.5&lt;x&lt;=5</v>
      </c>
      <c r="Q1398" s="48">
        <f t="shared" si="129"/>
        <v>-8.4388185654008432E-3</v>
      </c>
      <c r="R1398">
        <f t="shared" si="130"/>
        <v>28200</v>
      </c>
      <c r="S1398">
        <f t="shared" si="131"/>
        <v>4500</v>
      </c>
    </row>
    <row r="1399" spans="1:19" x14ac:dyDescent="0.25">
      <c r="A1399" s="12">
        <v>1398</v>
      </c>
      <c r="B1399" s="12" t="s">
        <v>293</v>
      </c>
      <c r="C1399" s="18">
        <v>31677136910358</v>
      </c>
      <c r="D1399" s="17">
        <v>43010.726498958335</v>
      </c>
      <c r="E1399" s="23">
        <v>43011.700348148152</v>
      </c>
      <c r="F1399" s="13" t="s">
        <v>302</v>
      </c>
      <c r="G1399" s="25">
        <v>350</v>
      </c>
      <c r="H1399" s="12" t="s">
        <v>114</v>
      </c>
      <c r="I1399" s="12" t="s">
        <v>160</v>
      </c>
      <c r="J1399" s="37">
        <f>INDEX('Bảng Giá'!$C$3:$H$18,MATCH('Raw Data'!P1399,'Bảng Giá'!$B$3:$B$18,0),MATCH('Raw Data'!M1399,'Bảng Giá'!$C$2:$H$2,0))</f>
        <v>13000</v>
      </c>
      <c r="K1399" s="12">
        <v>13100</v>
      </c>
      <c r="L1399" s="36">
        <f t="shared" si="126"/>
        <v>0.9738491898169741</v>
      </c>
      <c r="M1399" t="str">
        <f>'References data'!H1400</f>
        <v>Nội Tỉnh</v>
      </c>
      <c r="N1399">
        <f t="shared" si="127"/>
        <v>0.35</v>
      </c>
      <c r="O1399">
        <f t="shared" si="128"/>
        <v>-100</v>
      </c>
      <c r="P1399" t="str">
        <f>IF(AND(N1399&gt;0,N1399&lt;=0.05),'Bảng Giá'!$B$3,IF(AND(N1399&lt;=0.1,N1399&gt;0.05),'Bảng Giá'!$B$4,IF(AND('Raw Data'!N1399&gt;0.1,'Raw Data'!N1399&lt;=0.25),'Bảng Giá'!$B$5,IF(AND('Raw Data'!N1399&gt;0.25,'Raw Data'!N1399&lt;=0.5),'Bảng Giá'!$B$6,IF(AND('Raw Data'!N1399&gt;0.5,'Raw Data'!N1399&lt;=1),'Bảng Giá'!$B$7,IF(AND('Raw Data'!N1399&gt;1,'Raw Data'!N1399&lt;=1.5),'Bảng Giá'!$B$8,IF(AND('Raw Data'!N1399&gt;1.5,'Raw Data'!N1399&lt;=2),'Bảng Giá'!$B$9,IF(AND('Raw Data'!N1399&gt;2,'Raw Data'!N1399&lt;=2.5),'Bảng Giá'!$B$10,IF(AND('Raw Data'!N1399&gt;2.5,'Raw Data'!N1399&lt;=3),'Bảng Giá'!$B$11,IF(AND('Raw Data'!N1399&gt;3,'Raw Data'!N1399&lt;=3.5),'Bảng Giá'!$B$12,IF(AND('Raw Data'!N1399&gt;3.5,'Raw Data'!N1399&lt;=4),'Bảng Giá'!$B$13,IF(AND('Raw Data'!N1399&gt;4,'Raw Data'!N1399&lt;=4.5),'Bảng Giá'!$B$14,IF(AND('Raw Data'!N1399&gt;4.5,'Raw Data'!N1399&lt;=5),'Bảng Giá'!$B$15,IF(AND('Raw Data'!N1399&gt;5,'Raw Data'!N1399&lt;=5.5),'Bảng Giá'!$B$16,IF(AND('Raw Data'!N1399&gt;5.5,'Raw Data'!N1399&lt;=6),'Bảng Giá'!$B$17,'Bảng Giá'!$B$18)))))))))))))))</f>
        <v>0.25&lt;x&lt;=0.5</v>
      </c>
      <c r="Q1399" s="48">
        <f t="shared" si="129"/>
        <v>-7.6335877862595417E-3</v>
      </c>
      <c r="R1399">
        <f t="shared" si="130"/>
        <v>15600</v>
      </c>
      <c r="S1399">
        <f t="shared" si="131"/>
        <v>2500</v>
      </c>
    </row>
    <row r="1400" spans="1:19" x14ac:dyDescent="0.25">
      <c r="A1400" s="12">
        <v>1399</v>
      </c>
      <c r="B1400" s="12" t="s">
        <v>293</v>
      </c>
      <c r="C1400" s="18">
        <v>31677136911260</v>
      </c>
      <c r="D1400" s="17">
        <v>43015.45814224537</v>
      </c>
      <c r="E1400" s="23">
        <v>43017.488197025465</v>
      </c>
      <c r="F1400" s="13" t="s">
        <v>302</v>
      </c>
      <c r="G1400" s="25">
        <v>200</v>
      </c>
      <c r="H1400" s="12" t="s">
        <v>114</v>
      </c>
      <c r="I1400" s="12" t="s">
        <v>283</v>
      </c>
      <c r="J1400" s="37">
        <f>INDEX('Bảng Giá'!$C$3:$H$18,MATCH('Raw Data'!P1400,'Bảng Giá'!$B$3:$B$18,0),MATCH('Raw Data'!M1400,'Bảng Giá'!$C$2:$H$2,0))</f>
        <v>13000</v>
      </c>
      <c r="K1400" s="12">
        <v>13100</v>
      </c>
      <c r="L1400" s="36">
        <f t="shared" si="126"/>
        <v>2.0300547800943605</v>
      </c>
      <c r="M1400" t="str">
        <f>'References data'!H1401</f>
        <v>Nội Tỉnh</v>
      </c>
      <c r="N1400">
        <f t="shared" si="127"/>
        <v>0.2</v>
      </c>
      <c r="O1400">
        <f t="shared" si="128"/>
        <v>-100</v>
      </c>
      <c r="P1400" t="str">
        <f>IF(AND(N1400&gt;0,N1400&lt;=0.05),'Bảng Giá'!$B$3,IF(AND(N1400&lt;=0.1,N1400&gt;0.05),'Bảng Giá'!$B$4,IF(AND('Raw Data'!N1400&gt;0.1,'Raw Data'!N1400&lt;=0.25),'Bảng Giá'!$B$5,IF(AND('Raw Data'!N1400&gt;0.25,'Raw Data'!N1400&lt;=0.5),'Bảng Giá'!$B$6,IF(AND('Raw Data'!N1400&gt;0.5,'Raw Data'!N1400&lt;=1),'Bảng Giá'!$B$7,IF(AND('Raw Data'!N1400&gt;1,'Raw Data'!N1400&lt;=1.5),'Bảng Giá'!$B$8,IF(AND('Raw Data'!N1400&gt;1.5,'Raw Data'!N1400&lt;=2),'Bảng Giá'!$B$9,IF(AND('Raw Data'!N1400&gt;2,'Raw Data'!N1400&lt;=2.5),'Bảng Giá'!$B$10,IF(AND('Raw Data'!N1400&gt;2.5,'Raw Data'!N1400&lt;=3),'Bảng Giá'!$B$11,IF(AND('Raw Data'!N1400&gt;3,'Raw Data'!N1400&lt;=3.5),'Bảng Giá'!$B$12,IF(AND('Raw Data'!N1400&gt;3.5,'Raw Data'!N1400&lt;=4),'Bảng Giá'!$B$13,IF(AND('Raw Data'!N1400&gt;4,'Raw Data'!N1400&lt;=4.5),'Bảng Giá'!$B$14,IF(AND('Raw Data'!N1400&gt;4.5,'Raw Data'!N1400&lt;=5),'Bảng Giá'!$B$15,IF(AND('Raw Data'!N1400&gt;5,'Raw Data'!N1400&lt;=5.5),'Bảng Giá'!$B$16,IF(AND('Raw Data'!N1400&gt;5.5,'Raw Data'!N1400&lt;=6),'Bảng Giá'!$B$17,'Bảng Giá'!$B$18)))))))))))))))</f>
        <v>0.1&lt;x&lt;=0.25</v>
      </c>
      <c r="Q1400" s="48">
        <f t="shared" si="129"/>
        <v>-7.6335877862595417E-3</v>
      </c>
      <c r="R1400">
        <f t="shared" si="130"/>
        <v>15600</v>
      </c>
      <c r="S1400">
        <f t="shared" si="131"/>
        <v>2500</v>
      </c>
    </row>
    <row r="1401" spans="1:19" x14ac:dyDescent="0.25">
      <c r="A1401" s="12">
        <v>1400</v>
      </c>
      <c r="B1401" s="12" t="s">
        <v>293</v>
      </c>
      <c r="C1401" s="18">
        <v>24914567</v>
      </c>
      <c r="D1401" s="17">
        <v>43011.688786886574</v>
      </c>
      <c r="E1401" s="23">
        <v>43012.537967511576</v>
      </c>
      <c r="F1401" s="13" t="s">
        <v>302</v>
      </c>
      <c r="G1401" s="25">
        <v>200</v>
      </c>
      <c r="H1401" s="12" t="s">
        <v>114</v>
      </c>
      <c r="I1401" s="12" t="s">
        <v>512</v>
      </c>
      <c r="J1401" s="37">
        <f>INDEX('Bảng Giá'!$C$3:$H$18,MATCH('Raw Data'!P1401,'Bảng Giá'!$B$3:$B$18,0),MATCH('Raw Data'!M1401,'Bảng Giá'!$C$2:$H$2,0))</f>
        <v>13000</v>
      </c>
      <c r="K1401" s="12">
        <v>13100</v>
      </c>
      <c r="L1401" s="36">
        <f t="shared" si="126"/>
        <v>0.84918062500219094</v>
      </c>
      <c r="M1401" t="str">
        <f>'References data'!H1402</f>
        <v>Nội Tỉnh</v>
      </c>
      <c r="N1401">
        <f t="shared" si="127"/>
        <v>0.2</v>
      </c>
      <c r="O1401">
        <f t="shared" si="128"/>
        <v>-100</v>
      </c>
      <c r="P1401" t="str">
        <f>IF(AND(N1401&gt;0,N1401&lt;=0.05),'Bảng Giá'!$B$3,IF(AND(N1401&lt;=0.1,N1401&gt;0.05),'Bảng Giá'!$B$4,IF(AND('Raw Data'!N1401&gt;0.1,'Raw Data'!N1401&lt;=0.25),'Bảng Giá'!$B$5,IF(AND('Raw Data'!N1401&gt;0.25,'Raw Data'!N1401&lt;=0.5),'Bảng Giá'!$B$6,IF(AND('Raw Data'!N1401&gt;0.5,'Raw Data'!N1401&lt;=1),'Bảng Giá'!$B$7,IF(AND('Raw Data'!N1401&gt;1,'Raw Data'!N1401&lt;=1.5),'Bảng Giá'!$B$8,IF(AND('Raw Data'!N1401&gt;1.5,'Raw Data'!N1401&lt;=2),'Bảng Giá'!$B$9,IF(AND('Raw Data'!N1401&gt;2,'Raw Data'!N1401&lt;=2.5),'Bảng Giá'!$B$10,IF(AND('Raw Data'!N1401&gt;2.5,'Raw Data'!N1401&lt;=3),'Bảng Giá'!$B$11,IF(AND('Raw Data'!N1401&gt;3,'Raw Data'!N1401&lt;=3.5),'Bảng Giá'!$B$12,IF(AND('Raw Data'!N1401&gt;3.5,'Raw Data'!N1401&lt;=4),'Bảng Giá'!$B$13,IF(AND('Raw Data'!N1401&gt;4,'Raw Data'!N1401&lt;=4.5),'Bảng Giá'!$B$14,IF(AND('Raw Data'!N1401&gt;4.5,'Raw Data'!N1401&lt;=5),'Bảng Giá'!$B$15,IF(AND('Raw Data'!N1401&gt;5,'Raw Data'!N1401&lt;=5.5),'Bảng Giá'!$B$16,IF(AND('Raw Data'!N1401&gt;5.5,'Raw Data'!N1401&lt;=6),'Bảng Giá'!$B$17,'Bảng Giá'!$B$18)))))))))))))))</f>
        <v>0.1&lt;x&lt;=0.25</v>
      </c>
      <c r="Q1401" s="48">
        <f t="shared" si="129"/>
        <v>-7.6335877862595417E-3</v>
      </c>
      <c r="R1401">
        <f t="shared" si="130"/>
        <v>15600</v>
      </c>
      <c r="S1401">
        <f t="shared" si="131"/>
        <v>2500</v>
      </c>
    </row>
    <row r="1402" spans="1:19" x14ac:dyDescent="0.25">
      <c r="A1402" s="12">
        <v>1401</v>
      </c>
      <c r="B1402" s="12" t="s">
        <v>293</v>
      </c>
      <c r="C1402" s="18">
        <v>89946381</v>
      </c>
      <c r="D1402" s="17">
        <v>43011.688770868059</v>
      </c>
      <c r="E1402" s="23">
        <v>43012.741342592592</v>
      </c>
      <c r="F1402" s="13" t="s">
        <v>302</v>
      </c>
      <c r="G1402" s="25">
        <v>400</v>
      </c>
      <c r="H1402" s="12" t="s">
        <v>114</v>
      </c>
      <c r="I1402" s="12" t="s">
        <v>296</v>
      </c>
      <c r="J1402" s="37">
        <f>INDEX('Bảng Giá'!$C$3:$H$18,MATCH('Raw Data'!P1402,'Bảng Giá'!$B$3:$B$18,0),MATCH('Raw Data'!M1402,'Bảng Giá'!$C$2:$H$2,0))</f>
        <v>13000</v>
      </c>
      <c r="K1402" s="12">
        <v>13100</v>
      </c>
      <c r="L1402" s="36">
        <f t="shared" si="126"/>
        <v>1.0525717245327542</v>
      </c>
      <c r="M1402" t="str">
        <f>'References data'!H1403</f>
        <v>Nội Tỉnh</v>
      </c>
      <c r="N1402">
        <f t="shared" si="127"/>
        <v>0.4</v>
      </c>
      <c r="O1402">
        <f t="shared" si="128"/>
        <v>-100</v>
      </c>
      <c r="P1402" t="str">
        <f>IF(AND(N1402&gt;0,N1402&lt;=0.05),'Bảng Giá'!$B$3,IF(AND(N1402&lt;=0.1,N1402&gt;0.05),'Bảng Giá'!$B$4,IF(AND('Raw Data'!N1402&gt;0.1,'Raw Data'!N1402&lt;=0.25),'Bảng Giá'!$B$5,IF(AND('Raw Data'!N1402&gt;0.25,'Raw Data'!N1402&lt;=0.5),'Bảng Giá'!$B$6,IF(AND('Raw Data'!N1402&gt;0.5,'Raw Data'!N1402&lt;=1),'Bảng Giá'!$B$7,IF(AND('Raw Data'!N1402&gt;1,'Raw Data'!N1402&lt;=1.5),'Bảng Giá'!$B$8,IF(AND('Raw Data'!N1402&gt;1.5,'Raw Data'!N1402&lt;=2),'Bảng Giá'!$B$9,IF(AND('Raw Data'!N1402&gt;2,'Raw Data'!N1402&lt;=2.5),'Bảng Giá'!$B$10,IF(AND('Raw Data'!N1402&gt;2.5,'Raw Data'!N1402&lt;=3),'Bảng Giá'!$B$11,IF(AND('Raw Data'!N1402&gt;3,'Raw Data'!N1402&lt;=3.5),'Bảng Giá'!$B$12,IF(AND('Raw Data'!N1402&gt;3.5,'Raw Data'!N1402&lt;=4),'Bảng Giá'!$B$13,IF(AND('Raw Data'!N1402&gt;4,'Raw Data'!N1402&lt;=4.5),'Bảng Giá'!$B$14,IF(AND('Raw Data'!N1402&gt;4.5,'Raw Data'!N1402&lt;=5),'Bảng Giá'!$B$15,IF(AND('Raw Data'!N1402&gt;5,'Raw Data'!N1402&lt;=5.5),'Bảng Giá'!$B$16,IF(AND('Raw Data'!N1402&gt;5.5,'Raw Data'!N1402&lt;=6),'Bảng Giá'!$B$17,'Bảng Giá'!$B$18)))))))))))))))</f>
        <v>0.25&lt;x&lt;=0.5</v>
      </c>
      <c r="Q1402" s="48">
        <f t="shared" si="129"/>
        <v>-7.6335877862595417E-3</v>
      </c>
      <c r="R1402">
        <f t="shared" si="130"/>
        <v>15600</v>
      </c>
      <c r="S1402">
        <f t="shared" si="131"/>
        <v>2500</v>
      </c>
    </row>
    <row r="1403" spans="1:19" x14ac:dyDescent="0.25">
      <c r="A1403" s="12">
        <v>1402</v>
      </c>
      <c r="B1403" s="12" t="s">
        <v>293</v>
      </c>
      <c r="C1403" s="18">
        <v>63076066</v>
      </c>
      <c r="D1403" s="17">
        <v>43011.688804710648</v>
      </c>
      <c r="E1403" s="23">
        <v>43012.688923611109</v>
      </c>
      <c r="F1403" s="13" t="s">
        <v>302</v>
      </c>
      <c r="G1403" s="25">
        <v>600</v>
      </c>
      <c r="H1403" s="12" t="s">
        <v>114</v>
      </c>
      <c r="I1403" s="12" t="s">
        <v>75</v>
      </c>
      <c r="J1403" s="37">
        <f>INDEX('Bảng Giá'!$C$3:$H$18,MATCH('Raw Data'!P1403,'Bảng Giá'!$B$3:$B$18,0),MATCH('Raw Data'!M1403,'Bảng Giá'!$C$2:$H$2,0))</f>
        <v>14000</v>
      </c>
      <c r="K1403" s="12">
        <v>14100</v>
      </c>
      <c r="L1403" s="36">
        <f t="shared" si="126"/>
        <v>1.0001189004615298</v>
      </c>
      <c r="M1403" t="str">
        <f>'References data'!H1404</f>
        <v>Nội Tỉnh</v>
      </c>
      <c r="N1403">
        <f t="shared" si="127"/>
        <v>0.6</v>
      </c>
      <c r="O1403">
        <f t="shared" si="128"/>
        <v>-100</v>
      </c>
      <c r="P1403" t="str">
        <f>IF(AND(N1403&gt;0,N1403&lt;=0.05),'Bảng Giá'!$B$3,IF(AND(N1403&lt;=0.1,N1403&gt;0.05),'Bảng Giá'!$B$4,IF(AND('Raw Data'!N1403&gt;0.1,'Raw Data'!N1403&lt;=0.25),'Bảng Giá'!$B$5,IF(AND('Raw Data'!N1403&gt;0.25,'Raw Data'!N1403&lt;=0.5),'Bảng Giá'!$B$6,IF(AND('Raw Data'!N1403&gt;0.5,'Raw Data'!N1403&lt;=1),'Bảng Giá'!$B$7,IF(AND('Raw Data'!N1403&gt;1,'Raw Data'!N1403&lt;=1.5),'Bảng Giá'!$B$8,IF(AND('Raw Data'!N1403&gt;1.5,'Raw Data'!N1403&lt;=2),'Bảng Giá'!$B$9,IF(AND('Raw Data'!N1403&gt;2,'Raw Data'!N1403&lt;=2.5),'Bảng Giá'!$B$10,IF(AND('Raw Data'!N1403&gt;2.5,'Raw Data'!N1403&lt;=3),'Bảng Giá'!$B$11,IF(AND('Raw Data'!N1403&gt;3,'Raw Data'!N1403&lt;=3.5),'Bảng Giá'!$B$12,IF(AND('Raw Data'!N1403&gt;3.5,'Raw Data'!N1403&lt;=4),'Bảng Giá'!$B$13,IF(AND('Raw Data'!N1403&gt;4,'Raw Data'!N1403&lt;=4.5),'Bảng Giá'!$B$14,IF(AND('Raw Data'!N1403&gt;4.5,'Raw Data'!N1403&lt;=5),'Bảng Giá'!$B$15,IF(AND('Raw Data'!N1403&gt;5,'Raw Data'!N1403&lt;=5.5),'Bảng Giá'!$B$16,IF(AND('Raw Data'!N1403&gt;5.5,'Raw Data'!N1403&lt;=6),'Bảng Giá'!$B$17,'Bảng Giá'!$B$18)))))))))))))))</f>
        <v>0.5&lt;x&lt;=1</v>
      </c>
      <c r="Q1403" s="48">
        <f t="shared" si="129"/>
        <v>-7.0921985815602835E-3</v>
      </c>
      <c r="R1403">
        <f t="shared" si="130"/>
        <v>16800</v>
      </c>
      <c r="S1403">
        <f t="shared" si="131"/>
        <v>2700</v>
      </c>
    </row>
    <row r="1404" spans="1:19" x14ac:dyDescent="0.25">
      <c r="A1404" s="12">
        <v>1403</v>
      </c>
      <c r="B1404" s="12" t="s">
        <v>293</v>
      </c>
      <c r="C1404" s="18">
        <v>32929140</v>
      </c>
      <c r="D1404" s="17">
        <v>43011.665587268515</v>
      </c>
      <c r="E1404" s="23">
        <v>43013.80378545139</v>
      </c>
      <c r="F1404" s="13" t="s">
        <v>302</v>
      </c>
      <c r="G1404" s="25">
        <v>800</v>
      </c>
      <c r="H1404" s="12" t="s">
        <v>114</v>
      </c>
      <c r="I1404" s="12" t="s">
        <v>116</v>
      </c>
      <c r="J1404" s="37">
        <f>INDEX('Bảng Giá'!$C$3:$H$18,MATCH('Raw Data'!P1404,'Bảng Giá'!$B$3:$B$18,0),MATCH('Raw Data'!M1404,'Bảng Giá'!$C$2:$H$2,0))</f>
        <v>14000</v>
      </c>
      <c r="K1404" s="12">
        <v>14100</v>
      </c>
      <c r="L1404" s="36">
        <f t="shared" si="126"/>
        <v>2.1381981828744756</v>
      </c>
      <c r="M1404" t="str">
        <f>'References data'!H1405</f>
        <v>Nội Tỉnh</v>
      </c>
      <c r="N1404">
        <f t="shared" si="127"/>
        <v>0.8</v>
      </c>
      <c r="O1404">
        <f t="shared" si="128"/>
        <v>-100</v>
      </c>
      <c r="P1404" t="str">
        <f>IF(AND(N1404&gt;0,N1404&lt;=0.05),'Bảng Giá'!$B$3,IF(AND(N1404&lt;=0.1,N1404&gt;0.05),'Bảng Giá'!$B$4,IF(AND('Raw Data'!N1404&gt;0.1,'Raw Data'!N1404&lt;=0.25),'Bảng Giá'!$B$5,IF(AND('Raw Data'!N1404&gt;0.25,'Raw Data'!N1404&lt;=0.5),'Bảng Giá'!$B$6,IF(AND('Raw Data'!N1404&gt;0.5,'Raw Data'!N1404&lt;=1),'Bảng Giá'!$B$7,IF(AND('Raw Data'!N1404&gt;1,'Raw Data'!N1404&lt;=1.5),'Bảng Giá'!$B$8,IF(AND('Raw Data'!N1404&gt;1.5,'Raw Data'!N1404&lt;=2),'Bảng Giá'!$B$9,IF(AND('Raw Data'!N1404&gt;2,'Raw Data'!N1404&lt;=2.5),'Bảng Giá'!$B$10,IF(AND('Raw Data'!N1404&gt;2.5,'Raw Data'!N1404&lt;=3),'Bảng Giá'!$B$11,IF(AND('Raw Data'!N1404&gt;3,'Raw Data'!N1404&lt;=3.5),'Bảng Giá'!$B$12,IF(AND('Raw Data'!N1404&gt;3.5,'Raw Data'!N1404&lt;=4),'Bảng Giá'!$B$13,IF(AND('Raw Data'!N1404&gt;4,'Raw Data'!N1404&lt;=4.5),'Bảng Giá'!$B$14,IF(AND('Raw Data'!N1404&gt;4.5,'Raw Data'!N1404&lt;=5),'Bảng Giá'!$B$15,IF(AND('Raw Data'!N1404&gt;5,'Raw Data'!N1404&lt;=5.5),'Bảng Giá'!$B$16,IF(AND('Raw Data'!N1404&gt;5.5,'Raw Data'!N1404&lt;=6),'Bảng Giá'!$B$17,'Bảng Giá'!$B$18)))))))))))))))</f>
        <v>0.5&lt;x&lt;=1</v>
      </c>
      <c r="Q1404" s="48">
        <f t="shared" si="129"/>
        <v>-7.0921985815602835E-3</v>
      </c>
      <c r="R1404">
        <f t="shared" si="130"/>
        <v>16800</v>
      </c>
      <c r="S1404">
        <f t="shared" si="131"/>
        <v>2700</v>
      </c>
    </row>
    <row r="1405" spans="1:19" x14ac:dyDescent="0.25">
      <c r="A1405" s="12">
        <v>1404</v>
      </c>
      <c r="B1405" s="12" t="s">
        <v>293</v>
      </c>
      <c r="C1405" s="18">
        <v>24968478</v>
      </c>
      <c r="D1405" s="17">
        <v>43011.531518090276</v>
      </c>
      <c r="E1405" s="23">
        <v>43012.764351851853</v>
      </c>
      <c r="F1405" s="13" t="s">
        <v>302</v>
      </c>
      <c r="G1405" s="25">
        <v>1170</v>
      </c>
      <c r="H1405" s="12" t="s">
        <v>114</v>
      </c>
      <c r="I1405" s="12" t="s">
        <v>75</v>
      </c>
      <c r="J1405" s="37">
        <f>INDEX('Bảng Giá'!$C$3:$H$18,MATCH('Raw Data'!P1405,'Bảng Giá'!$B$3:$B$18,0),MATCH('Raw Data'!M1405,'Bảng Giá'!$C$2:$H$2,0))</f>
        <v>14500</v>
      </c>
      <c r="K1405" s="12">
        <v>14700</v>
      </c>
      <c r="L1405" s="36">
        <f t="shared" si="126"/>
        <v>1.2328337615763303</v>
      </c>
      <c r="M1405" t="str">
        <f>'References data'!H1406</f>
        <v>Nội Tỉnh</v>
      </c>
      <c r="N1405">
        <f t="shared" si="127"/>
        <v>1.17</v>
      </c>
      <c r="O1405">
        <f t="shared" si="128"/>
        <v>-200</v>
      </c>
      <c r="P1405" t="str">
        <f>IF(AND(N1405&gt;0,N1405&lt;=0.05),'Bảng Giá'!$B$3,IF(AND(N1405&lt;=0.1,N1405&gt;0.05),'Bảng Giá'!$B$4,IF(AND('Raw Data'!N1405&gt;0.1,'Raw Data'!N1405&lt;=0.25),'Bảng Giá'!$B$5,IF(AND('Raw Data'!N1405&gt;0.25,'Raw Data'!N1405&lt;=0.5),'Bảng Giá'!$B$6,IF(AND('Raw Data'!N1405&gt;0.5,'Raw Data'!N1405&lt;=1),'Bảng Giá'!$B$7,IF(AND('Raw Data'!N1405&gt;1,'Raw Data'!N1405&lt;=1.5),'Bảng Giá'!$B$8,IF(AND('Raw Data'!N1405&gt;1.5,'Raw Data'!N1405&lt;=2),'Bảng Giá'!$B$9,IF(AND('Raw Data'!N1405&gt;2,'Raw Data'!N1405&lt;=2.5),'Bảng Giá'!$B$10,IF(AND('Raw Data'!N1405&gt;2.5,'Raw Data'!N1405&lt;=3),'Bảng Giá'!$B$11,IF(AND('Raw Data'!N1405&gt;3,'Raw Data'!N1405&lt;=3.5),'Bảng Giá'!$B$12,IF(AND('Raw Data'!N1405&gt;3.5,'Raw Data'!N1405&lt;=4),'Bảng Giá'!$B$13,IF(AND('Raw Data'!N1405&gt;4,'Raw Data'!N1405&lt;=4.5),'Bảng Giá'!$B$14,IF(AND('Raw Data'!N1405&gt;4.5,'Raw Data'!N1405&lt;=5),'Bảng Giá'!$B$15,IF(AND('Raw Data'!N1405&gt;5,'Raw Data'!N1405&lt;=5.5),'Bảng Giá'!$B$16,IF(AND('Raw Data'!N1405&gt;5.5,'Raw Data'!N1405&lt;=6),'Bảng Giá'!$B$17,'Bảng Giá'!$B$18)))))))))))))))</f>
        <v>1&lt;x&lt;=1.5</v>
      </c>
      <c r="Q1405" s="48">
        <f t="shared" si="129"/>
        <v>-1.3605442176870748E-2</v>
      </c>
      <c r="R1405">
        <f t="shared" si="130"/>
        <v>17400</v>
      </c>
      <c r="S1405">
        <f t="shared" si="131"/>
        <v>2700</v>
      </c>
    </row>
    <row r="1406" spans="1:19" x14ac:dyDescent="0.25">
      <c r="A1406" s="12">
        <v>1405</v>
      </c>
      <c r="B1406" s="12" t="s">
        <v>293</v>
      </c>
      <c r="C1406" s="18">
        <v>78737679</v>
      </c>
      <c r="D1406" s="17">
        <v>43011.531593900465</v>
      </c>
      <c r="E1406" s="23">
        <v>43012.764351851853</v>
      </c>
      <c r="F1406" s="13" t="s">
        <v>302</v>
      </c>
      <c r="G1406" s="25">
        <v>1120</v>
      </c>
      <c r="H1406" s="12" t="s">
        <v>114</v>
      </c>
      <c r="I1406" s="12" t="s">
        <v>75</v>
      </c>
      <c r="J1406" s="37">
        <f>INDEX('Bảng Giá'!$C$3:$H$18,MATCH('Raw Data'!P1406,'Bảng Giá'!$B$3:$B$18,0),MATCH('Raw Data'!M1406,'Bảng Giá'!$C$2:$H$2,0))</f>
        <v>14500</v>
      </c>
      <c r="K1406" s="12">
        <v>14700</v>
      </c>
      <c r="L1406" s="36">
        <f t="shared" si="126"/>
        <v>1.2327579513876117</v>
      </c>
      <c r="M1406" t="str">
        <f>'References data'!H1407</f>
        <v>Nội Tỉnh</v>
      </c>
      <c r="N1406">
        <f t="shared" si="127"/>
        <v>1.1200000000000001</v>
      </c>
      <c r="O1406">
        <f t="shared" si="128"/>
        <v>-200</v>
      </c>
      <c r="P1406" t="str">
        <f>IF(AND(N1406&gt;0,N1406&lt;=0.05),'Bảng Giá'!$B$3,IF(AND(N1406&lt;=0.1,N1406&gt;0.05),'Bảng Giá'!$B$4,IF(AND('Raw Data'!N1406&gt;0.1,'Raw Data'!N1406&lt;=0.25),'Bảng Giá'!$B$5,IF(AND('Raw Data'!N1406&gt;0.25,'Raw Data'!N1406&lt;=0.5),'Bảng Giá'!$B$6,IF(AND('Raw Data'!N1406&gt;0.5,'Raw Data'!N1406&lt;=1),'Bảng Giá'!$B$7,IF(AND('Raw Data'!N1406&gt;1,'Raw Data'!N1406&lt;=1.5),'Bảng Giá'!$B$8,IF(AND('Raw Data'!N1406&gt;1.5,'Raw Data'!N1406&lt;=2),'Bảng Giá'!$B$9,IF(AND('Raw Data'!N1406&gt;2,'Raw Data'!N1406&lt;=2.5),'Bảng Giá'!$B$10,IF(AND('Raw Data'!N1406&gt;2.5,'Raw Data'!N1406&lt;=3),'Bảng Giá'!$B$11,IF(AND('Raw Data'!N1406&gt;3,'Raw Data'!N1406&lt;=3.5),'Bảng Giá'!$B$12,IF(AND('Raw Data'!N1406&gt;3.5,'Raw Data'!N1406&lt;=4),'Bảng Giá'!$B$13,IF(AND('Raw Data'!N1406&gt;4,'Raw Data'!N1406&lt;=4.5),'Bảng Giá'!$B$14,IF(AND('Raw Data'!N1406&gt;4.5,'Raw Data'!N1406&lt;=5),'Bảng Giá'!$B$15,IF(AND('Raw Data'!N1406&gt;5,'Raw Data'!N1406&lt;=5.5),'Bảng Giá'!$B$16,IF(AND('Raw Data'!N1406&gt;5.5,'Raw Data'!N1406&lt;=6),'Bảng Giá'!$B$17,'Bảng Giá'!$B$18)))))))))))))))</f>
        <v>1&lt;x&lt;=1.5</v>
      </c>
      <c r="Q1406" s="48">
        <f t="shared" si="129"/>
        <v>-1.3605442176870748E-2</v>
      </c>
      <c r="R1406">
        <f t="shared" si="130"/>
        <v>17400</v>
      </c>
      <c r="S1406">
        <f t="shared" si="131"/>
        <v>2700</v>
      </c>
    </row>
    <row r="1407" spans="1:19" x14ac:dyDescent="0.25">
      <c r="A1407" s="12">
        <v>1406</v>
      </c>
      <c r="B1407" s="12" t="s">
        <v>293</v>
      </c>
      <c r="C1407" s="18">
        <v>34615119</v>
      </c>
      <c r="D1407" s="17">
        <v>43011.55561087963</v>
      </c>
      <c r="E1407" s="23">
        <v>43013.713388460645</v>
      </c>
      <c r="F1407" s="13" t="s">
        <v>302</v>
      </c>
      <c r="G1407" s="25">
        <v>440</v>
      </c>
      <c r="H1407" s="12" t="s">
        <v>114</v>
      </c>
      <c r="I1407" s="12" t="s">
        <v>123</v>
      </c>
      <c r="J1407" s="37">
        <f>INDEX('Bảng Giá'!$C$3:$H$18,MATCH('Raw Data'!P1407,'Bảng Giá'!$B$3:$B$18,0),MATCH('Raw Data'!M1407,'Bảng Giá'!$C$2:$H$2,0))</f>
        <v>13000</v>
      </c>
      <c r="K1407" s="12">
        <v>13100</v>
      </c>
      <c r="L1407" s="36">
        <f t="shared" si="126"/>
        <v>2.1577775810146704</v>
      </c>
      <c r="M1407" t="str">
        <f>'References data'!H1408</f>
        <v>Nội Tỉnh</v>
      </c>
      <c r="N1407">
        <f t="shared" si="127"/>
        <v>0.44</v>
      </c>
      <c r="O1407">
        <f t="shared" si="128"/>
        <v>-100</v>
      </c>
      <c r="P1407" t="str">
        <f>IF(AND(N1407&gt;0,N1407&lt;=0.05),'Bảng Giá'!$B$3,IF(AND(N1407&lt;=0.1,N1407&gt;0.05),'Bảng Giá'!$B$4,IF(AND('Raw Data'!N1407&gt;0.1,'Raw Data'!N1407&lt;=0.25),'Bảng Giá'!$B$5,IF(AND('Raw Data'!N1407&gt;0.25,'Raw Data'!N1407&lt;=0.5),'Bảng Giá'!$B$6,IF(AND('Raw Data'!N1407&gt;0.5,'Raw Data'!N1407&lt;=1),'Bảng Giá'!$B$7,IF(AND('Raw Data'!N1407&gt;1,'Raw Data'!N1407&lt;=1.5),'Bảng Giá'!$B$8,IF(AND('Raw Data'!N1407&gt;1.5,'Raw Data'!N1407&lt;=2),'Bảng Giá'!$B$9,IF(AND('Raw Data'!N1407&gt;2,'Raw Data'!N1407&lt;=2.5),'Bảng Giá'!$B$10,IF(AND('Raw Data'!N1407&gt;2.5,'Raw Data'!N1407&lt;=3),'Bảng Giá'!$B$11,IF(AND('Raw Data'!N1407&gt;3,'Raw Data'!N1407&lt;=3.5),'Bảng Giá'!$B$12,IF(AND('Raw Data'!N1407&gt;3.5,'Raw Data'!N1407&lt;=4),'Bảng Giá'!$B$13,IF(AND('Raw Data'!N1407&gt;4,'Raw Data'!N1407&lt;=4.5),'Bảng Giá'!$B$14,IF(AND('Raw Data'!N1407&gt;4.5,'Raw Data'!N1407&lt;=5),'Bảng Giá'!$B$15,IF(AND('Raw Data'!N1407&gt;5,'Raw Data'!N1407&lt;=5.5),'Bảng Giá'!$B$16,IF(AND('Raw Data'!N1407&gt;5.5,'Raw Data'!N1407&lt;=6),'Bảng Giá'!$B$17,'Bảng Giá'!$B$18)))))))))))))))</f>
        <v>0.25&lt;x&lt;=0.5</v>
      </c>
      <c r="Q1407" s="48">
        <f t="shared" si="129"/>
        <v>-7.6335877862595417E-3</v>
      </c>
      <c r="R1407">
        <f t="shared" si="130"/>
        <v>15600</v>
      </c>
      <c r="S1407">
        <f t="shared" si="131"/>
        <v>2500</v>
      </c>
    </row>
    <row r="1408" spans="1:19" x14ac:dyDescent="0.25">
      <c r="A1408" s="12">
        <v>1407</v>
      </c>
      <c r="B1408" s="12" t="s">
        <v>293</v>
      </c>
      <c r="C1408" s="18">
        <v>55691635</v>
      </c>
      <c r="D1408" s="17">
        <v>43011.530073842594</v>
      </c>
      <c r="E1408" s="23">
        <v>43012.803518518522</v>
      </c>
      <c r="F1408" s="13" t="s">
        <v>302</v>
      </c>
      <c r="G1408" s="25">
        <v>1370</v>
      </c>
      <c r="H1408" s="12" t="s">
        <v>114</v>
      </c>
      <c r="I1408" s="12" t="s">
        <v>295</v>
      </c>
      <c r="J1408" s="37">
        <f>INDEX('Bảng Giá'!$C$3:$H$18,MATCH('Raw Data'!P1408,'Bảng Giá'!$B$3:$B$18,0),MATCH('Raw Data'!M1408,'Bảng Giá'!$C$2:$H$2,0))</f>
        <v>14500</v>
      </c>
      <c r="K1408" s="12">
        <v>14700</v>
      </c>
      <c r="L1408" s="36">
        <f t="shared" si="126"/>
        <v>1.2734446759277489</v>
      </c>
      <c r="M1408" t="str">
        <f>'References data'!H1409</f>
        <v>Nội Tỉnh</v>
      </c>
      <c r="N1408">
        <f t="shared" si="127"/>
        <v>1.37</v>
      </c>
      <c r="O1408">
        <f t="shared" si="128"/>
        <v>-200</v>
      </c>
      <c r="P1408" t="str">
        <f>IF(AND(N1408&gt;0,N1408&lt;=0.05),'Bảng Giá'!$B$3,IF(AND(N1408&lt;=0.1,N1408&gt;0.05),'Bảng Giá'!$B$4,IF(AND('Raw Data'!N1408&gt;0.1,'Raw Data'!N1408&lt;=0.25),'Bảng Giá'!$B$5,IF(AND('Raw Data'!N1408&gt;0.25,'Raw Data'!N1408&lt;=0.5),'Bảng Giá'!$B$6,IF(AND('Raw Data'!N1408&gt;0.5,'Raw Data'!N1408&lt;=1),'Bảng Giá'!$B$7,IF(AND('Raw Data'!N1408&gt;1,'Raw Data'!N1408&lt;=1.5),'Bảng Giá'!$B$8,IF(AND('Raw Data'!N1408&gt;1.5,'Raw Data'!N1408&lt;=2),'Bảng Giá'!$B$9,IF(AND('Raw Data'!N1408&gt;2,'Raw Data'!N1408&lt;=2.5),'Bảng Giá'!$B$10,IF(AND('Raw Data'!N1408&gt;2.5,'Raw Data'!N1408&lt;=3),'Bảng Giá'!$B$11,IF(AND('Raw Data'!N1408&gt;3,'Raw Data'!N1408&lt;=3.5),'Bảng Giá'!$B$12,IF(AND('Raw Data'!N1408&gt;3.5,'Raw Data'!N1408&lt;=4),'Bảng Giá'!$B$13,IF(AND('Raw Data'!N1408&gt;4,'Raw Data'!N1408&lt;=4.5),'Bảng Giá'!$B$14,IF(AND('Raw Data'!N1408&gt;4.5,'Raw Data'!N1408&lt;=5),'Bảng Giá'!$B$15,IF(AND('Raw Data'!N1408&gt;5,'Raw Data'!N1408&lt;=5.5),'Bảng Giá'!$B$16,IF(AND('Raw Data'!N1408&gt;5.5,'Raw Data'!N1408&lt;=6),'Bảng Giá'!$B$17,'Bảng Giá'!$B$18)))))))))))))))</f>
        <v>1&lt;x&lt;=1.5</v>
      </c>
      <c r="Q1408" s="48">
        <f t="shared" si="129"/>
        <v>-1.3605442176870748E-2</v>
      </c>
      <c r="R1408">
        <f t="shared" si="130"/>
        <v>17400</v>
      </c>
      <c r="S1408">
        <f t="shared" si="131"/>
        <v>2700</v>
      </c>
    </row>
    <row r="1409" spans="1:19" x14ac:dyDescent="0.25">
      <c r="A1409" s="12">
        <v>1408</v>
      </c>
      <c r="B1409" s="12" t="s">
        <v>293</v>
      </c>
      <c r="C1409" s="18">
        <v>32021707</v>
      </c>
      <c r="D1409" s="17">
        <v>43011.531655590275</v>
      </c>
      <c r="E1409" s="23">
        <v>43012.774375000001</v>
      </c>
      <c r="F1409" s="13" t="s">
        <v>302</v>
      </c>
      <c r="G1409" s="25">
        <v>1240</v>
      </c>
      <c r="H1409" s="12" t="s">
        <v>114</v>
      </c>
      <c r="I1409" s="12" t="s">
        <v>295</v>
      </c>
      <c r="J1409" s="37">
        <f>INDEX('Bảng Giá'!$C$3:$H$18,MATCH('Raw Data'!P1409,'Bảng Giá'!$B$3:$B$18,0),MATCH('Raw Data'!M1409,'Bảng Giá'!$C$2:$H$2,0))</f>
        <v>14500</v>
      </c>
      <c r="K1409" s="12">
        <v>14700</v>
      </c>
      <c r="L1409" s="36">
        <f t="shared" si="126"/>
        <v>1.242719409725396</v>
      </c>
      <c r="M1409" t="str">
        <f>'References data'!H1410</f>
        <v>Nội Tỉnh</v>
      </c>
      <c r="N1409">
        <f t="shared" si="127"/>
        <v>1.24</v>
      </c>
      <c r="O1409">
        <f t="shared" si="128"/>
        <v>-200</v>
      </c>
      <c r="P1409" t="str">
        <f>IF(AND(N1409&gt;0,N1409&lt;=0.05),'Bảng Giá'!$B$3,IF(AND(N1409&lt;=0.1,N1409&gt;0.05),'Bảng Giá'!$B$4,IF(AND('Raw Data'!N1409&gt;0.1,'Raw Data'!N1409&lt;=0.25),'Bảng Giá'!$B$5,IF(AND('Raw Data'!N1409&gt;0.25,'Raw Data'!N1409&lt;=0.5),'Bảng Giá'!$B$6,IF(AND('Raw Data'!N1409&gt;0.5,'Raw Data'!N1409&lt;=1),'Bảng Giá'!$B$7,IF(AND('Raw Data'!N1409&gt;1,'Raw Data'!N1409&lt;=1.5),'Bảng Giá'!$B$8,IF(AND('Raw Data'!N1409&gt;1.5,'Raw Data'!N1409&lt;=2),'Bảng Giá'!$B$9,IF(AND('Raw Data'!N1409&gt;2,'Raw Data'!N1409&lt;=2.5),'Bảng Giá'!$B$10,IF(AND('Raw Data'!N1409&gt;2.5,'Raw Data'!N1409&lt;=3),'Bảng Giá'!$B$11,IF(AND('Raw Data'!N1409&gt;3,'Raw Data'!N1409&lt;=3.5),'Bảng Giá'!$B$12,IF(AND('Raw Data'!N1409&gt;3.5,'Raw Data'!N1409&lt;=4),'Bảng Giá'!$B$13,IF(AND('Raw Data'!N1409&gt;4,'Raw Data'!N1409&lt;=4.5),'Bảng Giá'!$B$14,IF(AND('Raw Data'!N1409&gt;4.5,'Raw Data'!N1409&lt;=5),'Bảng Giá'!$B$15,IF(AND('Raw Data'!N1409&gt;5,'Raw Data'!N1409&lt;=5.5),'Bảng Giá'!$B$16,IF(AND('Raw Data'!N1409&gt;5.5,'Raw Data'!N1409&lt;=6),'Bảng Giá'!$B$17,'Bảng Giá'!$B$18)))))))))))))))</f>
        <v>1&lt;x&lt;=1.5</v>
      </c>
      <c r="Q1409" s="48">
        <f t="shared" si="129"/>
        <v>-1.3605442176870748E-2</v>
      </c>
      <c r="R1409">
        <f t="shared" si="130"/>
        <v>17400</v>
      </c>
      <c r="S1409">
        <f t="shared" si="131"/>
        <v>2700</v>
      </c>
    </row>
    <row r="1410" spans="1:19" x14ac:dyDescent="0.25">
      <c r="A1410" s="12">
        <v>1409</v>
      </c>
      <c r="B1410" s="12" t="s">
        <v>293</v>
      </c>
      <c r="C1410" s="18">
        <v>18794649</v>
      </c>
      <c r="D1410" s="17">
        <v>43011.51719791667</v>
      </c>
      <c r="E1410" s="23">
        <v>43012.524770370372</v>
      </c>
      <c r="F1410" s="13" t="s">
        <v>302</v>
      </c>
      <c r="G1410" s="25">
        <v>3780</v>
      </c>
      <c r="H1410" s="12" t="s">
        <v>114</v>
      </c>
      <c r="I1410" s="12" t="s">
        <v>75</v>
      </c>
      <c r="J1410" s="37">
        <f>INDEX('Bảng Giá'!$C$3:$H$18,MATCH('Raw Data'!P1410,'Bảng Giá'!$B$3:$B$18,0),MATCH('Raw Data'!M1410,'Bảng Giá'!$C$2:$H$2,0))</f>
        <v>20500</v>
      </c>
      <c r="K1410" s="12">
        <v>20700</v>
      </c>
      <c r="L1410" s="36">
        <f t="shared" si="126"/>
        <v>1.0075724537018687</v>
      </c>
      <c r="M1410" t="str">
        <f>'References data'!H1411</f>
        <v>Nội Tỉnh</v>
      </c>
      <c r="N1410">
        <f t="shared" si="127"/>
        <v>3.78</v>
      </c>
      <c r="O1410">
        <f t="shared" si="128"/>
        <v>-200</v>
      </c>
      <c r="P1410" t="str">
        <f>IF(AND(N1410&gt;0,N1410&lt;=0.05),'Bảng Giá'!$B$3,IF(AND(N1410&lt;=0.1,N1410&gt;0.05),'Bảng Giá'!$B$4,IF(AND('Raw Data'!N1410&gt;0.1,'Raw Data'!N1410&lt;=0.25),'Bảng Giá'!$B$5,IF(AND('Raw Data'!N1410&gt;0.25,'Raw Data'!N1410&lt;=0.5),'Bảng Giá'!$B$6,IF(AND('Raw Data'!N1410&gt;0.5,'Raw Data'!N1410&lt;=1),'Bảng Giá'!$B$7,IF(AND('Raw Data'!N1410&gt;1,'Raw Data'!N1410&lt;=1.5),'Bảng Giá'!$B$8,IF(AND('Raw Data'!N1410&gt;1.5,'Raw Data'!N1410&lt;=2),'Bảng Giá'!$B$9,IF(AND('Raw Data'!N1410&gt;2,'Raw Data'!N1410&lt;=2.5),'Bảng Giá'!$B$10,IF(AND('Raw Data'!N1410&gt;2.5,'Raw Data'!N1410&lt;=3),'Bảng Giá'!$B$11,IF(AND('Raw Data'!N1410&gt;3,'Raw Data'!N1410&lt;=3.5),'Bảng Giá'!$B$12,IF(AND('Raw Data'!N1410&gt;3.5,'Raw Data'!N1410&lt;=4),'Bảng Giá'!$B$13,IF(AND('Raw Data'!N1410&gt;4,'Raw Data'!N1410&lt;=4.5),'Bảng Giá'!$B$14,IF(AND('Raw Data'!N1410&gt;4.5,'Raw Data'!N1410&lt;=5),'Bảng Giá'!$B$15,IF(AND('Raw Data'!N1410&gt;5,'Raw Data'!N1410&lt;=5.5),'Bảng Giá'!$B$16,IF(AND('Raw Data'!N1410&gt;5.5,'Raw Data'!N1410&lt;=6),'Bảng Giá'!$B$17,'Bảng Giá'!$B$18)))))))))))))))</f>
        <v>3.5&lt;x&lt;=4</v>
      </c>
      <c r="Q1410" s="48">
        <f t="shared" si="129"/>
        <v>-9.6618357487922701E-3</v>
      </c>
      <c r="R1410">
        <f t="shared" si="130"/>
        <v>24600</v>
      </c>
      <c r="S1410">
        <f t="shared" si="131"/>
        <v>3900</v>
      </c>
    </row>
    <row r="1411" spans="1:19" x14ac:dyDescent="0.25">
      <c r="A1411" s="12">
        <v>1410</v>
      </c>
      <c r="B1411" s="12" t="s">
        <v>293</v>
      </c>
      <c r="C1411" s="18">
        <v>13937850</v>
      </c>
      <c r="D1411" s="17">
        <v>43011.511491898149</v>
      </c>
      <c r="E1411" s="23">
        <v>43013.568660104167</v>
      </c>
      <c r="F1411" s="13" t="s">
        <v>302</v>
      </c>
      <c r="G1411" s="25">
        <v>200</v>
      </c>
      <c r="H1411" s="12" t="s">
        <v>114</v>
      </c>
      <c r="I1411" s="12" t="s">
        <v>116</v>
      </c>
      <c r="J1411" s="37">
        <f>INDEX('Bảng Giá'!$C$3:$H$18,MATCH('Raw Data'!P1411,'Bảng Giá'!$B$3:$B$18,0),MATCH('Raw Data'!M1411,'Bảng Giá'!$C$2:$H$2,0))</f>
        <v>13000</v>
      </c>
      <c r="K1411" s="12">
        <v>13100</v>
      </c>
      <c r="L1411" s="36">
        <f t="shared" ref="L1411:L1474" si="132">E1411-D1411</f>
        <v>2.0571682060181047</v>
      </c>
      <c r="M1411" t="str">
        <f>'References data'!H1412</f>
        <v>Nội Tỉnh</v>
      </c>
      <c r="N1411">
        <f t="shared" ref="N1411:N1474" si="133">G1411/1000</f>
        <v>0.2</v>
      </c>
      <c r="O1411">
        <f t="shared" ref="O1411:O1474" si="134">J1411-K1411</f>
        <v>-100</v>
      </c>
      <c r="P1411" t="str">
        <f>IF(AND(N1411&gt;0,N1411&lt;=0.05),'Bảng Giá'!$B$3,IF(AND(N1411&lt;=0.1,N1411&gt;0.05),'Bảng Giá'!$B$4,IF(AND('Raw Data'!N1411&gt;0.1,'Raw Data'!N1411&lt;=0.25),'Bảng Giá'!$B$5,IF(AND('Raw Data'!N1411&gt;0.25,'Raw Data'!N1411&lt;=0.5),'Bảng Giá'!$B$6,IF(AND('Raw Data'!N1411&gt;0.5,'Raw Data'!N1411&lt;=1),'Bảng Giá'!$B$7,IF(AND('Raw Data'!N1411&gt;1,'Raw Data'!N1411&lt;=1.5),'Bảng Giá'!$B$8,IF(AND('Raw Data'!N1411&gt;1.5,'Raw Data'!N1411&lt;=2),'Bảng Giá'!$B$9,IF(AND('Raw Data'!N1411&gt;2,'Raw Data'!N1411&lt;=2.5),'Bảng Giá'!$B$10,IF(AND('Raw Data'!N1411&gt;2.5,'Raw Data'!N1411&lt;=3),'Bảng Giá'!$B$11,IF(AND('Raw Data'!N1411&gt;3,'Raw Data'!N1411&lt;=3.5),'Bảng Giá'!$B$12,IF(AND('Raw Data'!N1411&gt;3.5,'Raw Data'!N1411&lt;=4),'Bảng Giá'!$B$13,IF(AND('Raw Data'!N1411&gt;4,'Raw Data'!N1411&lt;=4.5),'Bảng Giá'!$B$14,IF(AND('Raw Data'!N1411&gt;4.5,'Raw Data'!N1411&lt;=5),'Bảng Giá'!$B$15,IF(AND('Raw Data'!N1411&gt;5,'Raw Data'!N1411&lt;=5.5),'Bảng Giá'!$B$16,IF(AND('Raw Data'!N1411&gt;5.5,'Raw Data'!N1411&lt;=6),'Bảng Giá'!$B$17,'Bảng Giá'!$B$18)))))))))))))))</f>
        <v>0.1&lt;x&lt;=0.25</v>
      </c>
      <c r="Q1411" s="48">
        <f t="shared" ref="Q1411:Q1474" si="135">O1411/K1411</f>
        <v>-7.6335877862595417E-3</v>
      </c>
      <c r="R1411">
        <f t="shared" ref="R1411:R1474" si="136">J1411+(J1411*0.2)</f>
        <v>15600</v>
      </c>
      <c r="S1411">
        <f t="shared" ref="S1411:S1474" si="137">R1411-K1411</f>
        <v>2500</v>
      </c>
    </row>
    <row r="1412" spans="1:19" x14ac:dyDescent="0.25">
      <c r="A1412" s="12">
        <v>1411</v>
      </c>
      <c r="B1412" s="12" t="s">
        <v>293</v>
      </c>
      <c r="C1412" s="18">
        <v>26188492</v>
      </c>
      <c r="D1412" s="17">
        <v>43010.503483946763</v>
      </c>
      <c r="E1412" s="23">
        <v>43011.472260613424</v>
      </c>
      <c r="F1412" s="13" t="s">
        <v>302</v>
      </c>
      <c r="G1412" s="25">
        <v>330</v>
      </c>
      <c r="H1412" s="12" t="s">
        <v>114</v>
      </c>
      <c r="I1412" s="12" t="s">
        <v>116</v>
      </c>
      <c r="J1412" s="37">
        <f>INDEX('Bảng Giá'!$C$3:$H$18,MATCH('Raw Data'!P1412,'Bảng Giá'!$B$3:$B$18,0),MATCH('Raw Data'!M1412,'Bảng Giá'!$C$2:$H$2,0))</f>
        <v>13000</v>
      </c>
      <c r="K1412" s="12">
        <v>13100</v>
      </c>
      <c r="L1412" s="36">
        <f t="shared" si="132"/>
        <v>0.96877666666114237</v>
      </c>
      <c r="M1412" t="str">
        <f>'References data'!H1413</f>
        <v>Nội Tỉnh</v>
      </c>
      <c r="N1412">
        <f t="shared" si="133"/>
        <v>0.33</v>
      </c>
      <c r="O1412">
        <f t="shared" si="134"/>
        <v>-100</v>
      </c>
      <c r="P1412" t="str">
        <f>IF(AND(N1412&gt;0,N1412&lt;=0.05),'Bảng Giá'!$B$3,IF(AND(N1412&lt;=0.1,N1412&gt;0.05),'Bảng Giá'!$B$4,IF(AND('Raw Data'!N1412&gt;0.1,'Raw Data'!N1412&lt;=0.25),'Bảng Giá'!$B$5,IF(AND('Raw Data'!N1412&gt;0.25,'Raw Data'!N1412&lt;=0.5),'Bảng Giá'!$B$6,IF(AND('Raw Data'!N1412&gt;0.5,'Raw Data'!N1412&lt;=1),'Bảng Giá'!$B$7,IF(AND('Raw Data'!N1412&gt;1,'Raw Data'!N1412&lt;=1.5),'Bảng Giá'!$B$8,IF(AND('Raw Data'!N1412&gt;1.5,'Raw Data'!N1412&lt;=2),'Bảng Giá'!$B$9,IF(AND('Raw Data'!N1412&gt;2,'Raw Data'!N1412&lt;=2.5),'Bảng Giá'!$B$10,IF(AND('Raw Data'!N1412&gt;2.5,'Raw Data'!N1412&lt;=3),'Bảng Giá'!$B$11,IF(AND('Raw Data'!N1412&gt;3,'Raw Data'!N1412&lt;=3.5),'Bảng Giá'!$B$12,IF(AND('Raw Data'!N1412&gt;3.5,'Raw Data'!N1412&lt;=4),'Bảng Giá'!$B$13,IF(AND('Raw Data'!N1412&gt;4,'Raw Data'!N1412&lt;=4.5),'Bảng Giá'!$B$14,IF(AND('Raw Data'!N1412&gt;4.5,'Raw Data'!N1412&lt;=5),'Bảng Giá'!$B$15,IF(AND('Raw Data'!N1412&gt;5,'Raw Data'!N1412&lt;=5.5),'Bảng Giá'!$B$16,IF(AND('Raw Data'!N1412&gt;5.5,'Raw Data'!N1412&lt;=6),'Bảng Giá'!$B$17,'Bảng Giá'!$B$18)))))))))))))))</f>
        <v>0.25&lt;x&lt;=0.5</v>
      </c>
      <c r="Q1412" s="48">
        <f t="shared" si="135"/>
        <v>-7.6335877862595417E-3</v>
      </c>
      <c r="R1412">
        <f t="shared" si="136"/>
        <v>15600</v>
      </c>
      <c r="S1412">
        <f t="shared" si="137"/>
        <v>2500</v>
      </c>
    </row>
    <row r="1413" spans="1:19" x14ac:dyDescent="0.25">
      <c r="A1413" s="12">
        <v>1412</v>
      </c>
      <c r="B1413" s="12" t="s">
        <v>293</v>
      </c>
      <c r="C1413" s="18">
        <v>20516642</v>
      </c>
      <c r="D1413" s="17">
        <v>43010.51041570602</v>
      </c>
      <c r="E1413" s="23">
        <v>43011.731298761573</v>
      </c>
      <c r="F1413" s="13" t="s">
        <v>302</v>
      </c>
      <c r="G1413" s="25">
        <v>3900</v>
      </c>
      <c r="H1413" s="12" t="s">
        <v>114</v>
      </c>
      <c r="I1413" s="12" t="s">
        <v>116</v>
      </c>
      <c r="J1413" s="37">
        <f>INDEX('Bảng Giá'!$C$3:$H$18,MATCH('Raw Data'!P1413,'Bảng Giá'!$B$3:$B$18,0),MATCH('Raw Data'!M1413,'Bảng Giá'!$C$2:$H$2,0))</f>
        <v>20500</v>
      </c>
      <c r="K1413" s="12">
        <v>20700</v>
      </c>
      <c r="L1413" s="36">
        <f t="shared" si="132"/>
        <v>1.2208830555537133</v>
      </c>
      <c r="M1413" t="str">
        <f>'References data'!H1414</f>
        <v>Nội Tỉnh</v>
      </c>
      <c r="N1413">
        <f t="shared" si="133"/>
        <v>3.9</v>
      </c>
      <c r="O1413">
        <f t="shared" si="134"/>
        <v>-200</v>
      </c>
      <c r="P1413" t="str">
        <f>IF(AND(N1413&gt;0,N1413&lt;=0.05),'Bảng Giá'!$B$3,IF(AND(N1413&lt;=0.1,N1413&gt;0.05),'Bảng Giá'!$B$4,IF(AND('Raw Data'!N1413&gt;0.1,'Raw Data'!N1413&lt;=0.25),'Bảng Giá'!$B$5,IF(AND('Raw Data'!N1413&gt;0.25,'Raw Data'!N1413&lt;=0.5),'Bảng Giá'!$B$6,IF(AND('Raw Data'!N1413&gt;0.5,'Raw Data'!N1413&lt;=1),'Bảng Giá'!$B$7,IF(AND('Raw Data'!N1413&gt;1,'Raw Data'!N1413&lt;=1.5),'Bảng Giá'!$B$8,IF(AND('Raw Data'!N1413&gt;1.5,'Raw Data'!N1413&lt;=2),'Bảng Giá'!$B$9,IF(AND('Raw Data'!N1413&gt;2,'Raw Data'!N1413&lt;=2.5),'Bảng Giá'!$B$10,IF(AND('Raw Data'!N1413&gt;2.5,'Raw Data'!N1413&lt;=3),'Bảng Giá'!$B$11,IF(AND('Raw Data'!N1413&gt;3,'Raw Data'!N1413&lt;=3.5),'Bảng Giá'!$B$12,IF(AND('Raw Data'!N1413&gt;3.5,'Raw Data'!N1413&lt;=4),'Bảng Giá'!$B$13,IF(AND('Raw Data'!N1413&gt;4,'Raw Data'!N1413&lt;=4.5),'Bảng Giá'!$B$14,IF(AND('Raw Data'!N1413&gt;4.5,'Raw Data'!N1413&lt;=5),'Bảng Giá'!$B$15,IF(AND('Raw Data'!N1413&gt;5,'Raw Data'!N1413&lt;=5.5),'Bảng Giá'!$B$16,IF(AND('Raw Data'!N1413&gt;5.5,'Raw Data'!N1413&lt;=6),'Bảng Giá'!$B$17,'Bảng Giá'!$B$18)))))))))))))))</f>
        <v>3.5&lt;x&lt;=4</v>
      </c>
      <c r="Q1413" s="48">
        <f t="shared" si="135"/>
        <v>-9.6618357487922701E-3</v>
      </c>
      <c r="R1413">
        <f t="shared" si="136"/>
        <v>24600</v>
      </c>
      <c r="S1413">
        <f t="shared" si="137"/>
        <v>3900</v>
      </c>
    </row>
    <row r="1414" spans="1:19" x14ac:dyDescent="0.25">
      <c r="A1414" s="12">
        <v>1413</v>
      </c>
      <c r="B1414" s="12" t="s">
        <v>293</v>
      </c>
      <c r="C1414" s="18">
        <v>13164751</v>
      </c>
      <c r="D1414" s="17">
        <v>43010.503555787036</v>
      </c>
      <c r="E1414" s="23">
        <v>43011.373226539348</v>
      </c>
      <c r="F1414" s="13" t="s">
        <v>302</v>
      </c>
      <c r="G1414" s="25">
        <v>680</v>
      </c>
      <c r="H1414" s="12" t="s">
        <v>114</v>
      </c>
      <c r="I1414" s="12" t="s">
        <v>75</v>
      </c>
      <c r="J1414" s="37">
        <f>INDEX('Bảng Giá'!$C$3:$H$18,MATCH('Raw Data'!P1414,'Bảng Giá'!$B$3:$B$18,0),MATCH('Raw Data'!M1414,'Bảng Giá'!$C$2:$H$2,0))</f>
        <v>14000</v>
      </c>
      <c r="K1414" s="12">
        <v>14100</v>
      </c>
      <c r="L1414" s="36">
        <f t="shared" si="132"/>
        <v>0.86967075231223134</v>
      </c>
      <c r="M1414" t="str">
        <f>'References data'!H1415</f>
        <v>Nội Tỉnh</v>
      </c>
      <c r="N1414">
        <f t="shared" si="133"/>
        <v>0.68</v>
      </c>
      <c r="O1414">
        <f t="shared" si="134"/>
        <v>-100</v>
      </c>
      <c r="P1414" t="str">
        <f>IF(AND(N1414&gt;0,N1414&lt;=0.05),'Bảng Giá'!$B$3,IF(AND(N1414&lt;=0.1,N1414&gt;0.05),'Bảng Giá'!$B$4,IF(AND('Raw Data'!N1414&gt;0.1,'Raw Data'!N1414&lt;=0.25),'Bảng Giá'!$B$5,IF(AND('Raw Data'!N1414&gt;0.25,'Raw Data'!N1414&lt;=0.5),'Bảng Giá'!$B$6,IF(AND('Raw Data'!N1414&gt;0.5,'Raw Data'!N1414&lt;=1),'Bảng Giá'!$B$7,IF(AND('Raw Data'!N1414&gt;1,'Raw Data'!N1414&lt;=1.5),'Bảng Giá'!$B$8,IF(AND('Raw Data'!N1414&gt;1.5,'Raw Data'!N1414&lt;=2),'Bảng Giá'!$B$9,IF(AND('Raw Data'!N1414&gt;2,'Raw Data'!N1414&lt;=2.5),'Bảng Giá'!$B$10,IF(AND('Raw Data'!N1414&gt;2.5,'Raw Data'!N1414&lt;=3),'Bảng Giá'!$B$11,IF(AND('Raw Data'!N1414&gt;3,'Raw Data'!N1414&lt;=3.5),'Bảng Giá'!$B$12,IF(AND('Raw Data'!N1414&gt;3.5,'Raw Data'!N1414&lt;=4),'Bảng Giá'!$B$13,IF(AND('Raw Data'!N1414&gt;4,'Raw Data'!N1414&lt;=4.5),'Bảng Giá'!$B$14,IF(AND('Raw Data'!N1414&gt;4.5,'Raw Data'!N1414&lt;=5),'Bảng Giá'!$B$15,IF(AND('Raw Data'!N1414&gt;5,'Raw Data'!N1414&lt;=5.5),'Bảng Giá'!$B$16,IF(AND('Raw Data'!N1414&gt;5.5,'Raw Data'!N1414&lt;=6),'Bảng Giá'!$B$17,'Bảng Giá'!$B$18)))))))))))))))</f>
        <v>0.5&lt;x&lt;=1</v>
      </c>
      <c r="Q1414" s="48">
        <f t="shared" si="135"/>
        <v>-7.0921985815602835E-3</v>
      </c>
      <c r="R1414">
        <f t="shared" si="136"/>
        <v>16800</v>
      </c>
      <c r="S1414">
        <f t="shared" si="137"/>
        <v>2700</v>
      </c>
    </row>
    <row r="1415" spans="1:19" x14ac:dyDescent="0.25">
      <c r="A1415" s="12">
        <v>1414</v>
      </c>
      <c r="B1415" s="12" t="s">
        <v>293</v>
      </c>
      <c r="C1415" s="18">
        <v>91506498</v>
      </c>
      <c r="D1415" s="17">
        <v>43010.510406712965</v>
      </c>
      <c r="E1415" s="23">
        <v>43012.604399733798</v>
      </c>
      <c r="F1415" s="13" t="s">
        <v>302</v>
      </c>
      <c r="G1415" s="25">
        <v>2262</v>
      </c>
      <c r="H1415" s="12" t="s">
        <v>114</v>
      </c>
      <c r="I1415" s="12" t="s">
        <v>75</v>
      </c>
      <c r="J1415" s="37">
        <f>INDEX('Bảng Giá'!$C$3:$H$18,MATCH('Raw Data'!P1415,'Bảng Giá'!$B$3:$B$18,0),MATCH('Raw Data'!M1415,'Bảng Giá'!$C$2:$H$2,0))</f>
        <v>16000</v>
      </c>
      <c r="K1415" s="12">
        <v>16200</v>
      </c>
      <c r="L1415" s="36">
        <f t="shared" si="132"/>
        <v>2.0939930208332953</v>
      </c>
      <c r="M1415" t="str">
        <f>'References data'!H1416</f>
        <v>Nội Tỉnh</v>
      </c>
      <c r="N1415">
        <f t="shared" si="133"/>
        <v>2.262</v>
      </c>
      <c r="O1415">
        <f t="shared" si="134"/>
        <v>-200</v>
      </c>
      <c r="P1415" t="str">
        <f>IF(AND(N1415&gt;0,N1415&lt;=0.05),'Bảng Giá'!$B$3,IF(AND(N1415&lt;=0.1,N1415&gt;0.05),'Bảng Giá'!$B$4,IF(AND('Raw Data'!N1415&gt;0.1,'Raw Data'!N1415&lt;=0.25),'Bảng Giá'!$B$5,IF(AND('Raw Data'!N1415&gt;0.25,'Raw Data'!N1415&lt;=0.5),'Bảng Giá'!$B$6,IF(AND('Raw Data'!N1415&gt;0.5,'Raw Data'!N1415&lt;=1),'Bảng Giá'!$B$7,IF(AND('Raw Data'!N1415&gt;1,'Raw Data'!N1415&lt;=1.5),'Bảng Giá'!$B$8,IF(AND('Raw Data'!N1415&gt;1.5,'Raw Data'!N1415&lt;=2),'Bảng Giá'!$B$9,IF(AND('Raw Data'!N1415&gt;2,'Raw Data'!N1415&lt;=2.5),'Bảng Giá'!$B$10,IF(AND('Raw Data'!N1415&gt;2.5,'Raw Data'!N1415&lt;=3),'Bảng Giá'!$B$11,IF(AND('Raw Data'!N1415&gt;3,'Raw Data'!N1415&lt;=3.5),'Bảng Giá'!$B$12,IF(AND('Raw Data'!N1415&gt;3.5,'Raw Data'!N1415&lt;=4),'Bảng Giá'!$B$13,IF(AND('Raw Data'!N1415&gt;4,'Raw Data'!N1415&lt;=4.5),'Bảng Giá'!$B$14,IF(AND('Raw Data'!N1415&gt;4.5,'Raw Data'!N1415&lt;=5),'Bảng Giá'!$B$15,IF(AND('Raw Data'!N1415&gt;5,'Raw Data'!N1415&lt;=5.5),'Bảng Giá'!$B$16,IF(AND('Raw Data'!N1415&gt;5.5,'Raw Data'!N1415&lt;=6),'Bảng Giá'!$B$17,'Bảng Giá'!$B$18)))))))))))))))</f>
        <v>2&lt;x&lt;=2.5</v>
      </c>
      <c r="Q1415" s="48">
        <f t="shared" si="135"/>
        <v>-1.2345679012345678E-2</v>
      </c>
      <c r="R1415">
        <f t="shared" si="136"/>
        <v>19200</v>
      </c>
      <c r="S1415">
        <f t="shared" si="137"/>
        <v>3000</v>
      </c>
    </row>
    <row r="1416" spans="1:19" x14ac:dyDescent="0.25">
      <c r="A1416" s="12">
        <v>1415</v>
      </c>
      <c r="B1416" s="12" t="s">
        <v>293</v>
      </c>
      <c r="C1416" s="18">
        <v>31677136910521</v>
      </c>
      <c r="D1416" s="17">
        <v>43010.656728043985</v>
      </c>
      <c r="E1416" s="23">
        <v>43011.563775925926</v>
      </c>
      <c r="F1416" s="13" t="s">
        <v>302</v>
      </c>
      <c r="G1416" s="25">
        <v>1230</v>
      </c>
      <c r="H1416" s="12" t="s">
        <v>114</v>
      </c>
      <c r="I1416" s="12" t="s">
        <v>504</v>
      </c>
      <c r="J1416" s="37">
        <f>INDEX('Bảng Giá'!$C$3:$H$18,MATCH('Raw Data'!P1416,'Bảng Giá'!$B$3:$B$18,0),MATCH('Raw Data'!M1416,'Bảng Giá'!$C$2:$H$2,0))</f>
        <v>14500</v>
      </c>
      <c r="K1416" s="12">
        <v>14700</v>
      </c>
      <c r="L1416" s="36">
        <f t="shared" si="132"/>
        <v>0.90704788194125285</v>
      </c>
      <c r="M1416" t="str">
        <f>'References data'!H1417</f>
        <v>Nội Tỉnh</v>
      </c>
      <c r="N1416">
        <f t="shared" si="133"/>
        <v>1.23</v>
      </c>
      <c r="O1416">
        <f t="shared" si="134"/>
        <v>-200</v>
      </c>
      <c r="P1416" t="str">
        <f>IF(AND(N1416&gt;0,N1416&lt;=0.05),'Bảng Giá'!$B$3,IF(AND(N1416&lt;=0.1,N1416&gt;0.05),'Bảng Giá'!$B$4,IF(AND('Raw Data'!N1416&gt;0.1,'Raw Data'!N1416&lt;=0.25),'Bảng Giá'!$B$5,IF(AND('Raw Data'!N1416&gt;0.25,'Raw Data'!N1416&lt;=0.5),'Bảng Giá'!$B$6,IF(AND('Raw Data'!N1416&gt;0.5,'Raw Data'!N1416&lt;=1),'Bảng Giá'!$B$7,IF(AND('Raw Data'!N1416&gt;1,'Raw Data'!N1416&lt;=1.5),'Bảng Giá'!$B$8,IF(AND('Raw Data'!N1416&gt;1.5,'Raw Data'!N1416&lt;=2),'Bảng Giá'!$B$9,IF(AND('Raw Data'!N1416&gt;2,'Raw Data'!N1416&lt;=2.5),'Bảng Giá'!$B$10,IF(AND('Raw Data'!N1416&gt;2.5,'Raw Data'!N1416&lt;=3),'Bảng Giá'!$B$11,IF(AND('Raw Data'!N1416&gt;3,'Raw Data'!N1416&lt;=3.5),'Bảng Giá'!$B$12,IF(AND('Raw Data'!N1416&gt;3.5,'Raw Data'!N1416&lt;=4),'Bảng Giá'!$B$13,IF(AND('Raw Data'!N1416&gt;4,'Raw Data'!N1416&lt;=4.5),'Bảng Giá'!$B$14,IF(AND('Raw Data'!N1416&gt;4.5,'Raw Data'!N1416&lt;=5),'Bảng Giá'!$B$15,IF(AND('Raw Data'!N1416&gt;5,'Raw Data'!N1416&lt;=5.5),'Bảng Giá'!$B$16,IF(AND('Raw Data'!N1416&gt;5.5,'Raw Data'!N1416&lt;=6),'Bảng Giá'!$B$17,'Bảng Giá'!$B$18)))))))))))))))</f>
        <v>1&lt;x&lt;=1.5</v>
      </c>
      <c r="Q1416" s="48">
        <f t="shared" si="135"/>
        <v>-1.3605442176870748E-2</v>
      </c>
      <c r="R1416">
        <f t="shared" si="136"/>
        <v>17400</v>
      </c>
      <c r="S1416">
        <f t="shared" si="137"/>
        <v>2700</v>
      </c>
    </row>
    <row r="1417" spans="1:19" x14ac:dyDescent="0.25">
      <c r="A1417" s="12">
        <v>1416</v>
      </c>
      <c r="B1417" s="12" t="s">
        <v>293</v>
      </c>
      <c r="C1417" s="18">
        <v>31677136911190</v>
      </c>
      <c r="D1417" s="17">
        <v>43010.713112928242</v>
      </c>
      <c r="E1417" s="23">
        <v>43012.808293831018</v>
      </c>
      <c r="F1417" s="13" t="s">
        <v>302</v>
      </c>
      <c r="G1417" s="25">
        <v>300</v>
      </c>
      <c r="H1417" s="12" t="s">
        <v>114</v>
      </c>
      <c r="I1417" s="12" t="s">
        <v>286</v>
      </c>
      <c r="J1417" s="37">
        <f>INDEX('Bảng Giá'!$C$3:$H$18,MATCH('Raw Data'!P1417,'Bảng Giá'!$B$3:$B$18,0),MATCH('Raw Data'!M1417,'Bảng Giá'!$C$2:$H$2,0))</f>
        <v>13000</v>
      </c>
      <c r="K1417" s="12">
        <v>13100</v>
      </c>
      <c r="L1417" s="36">
        <f t="shared" si="132"/>
        <v>2.0951809027756099</v>
      </c>
      <c r="M1417" t="str">
        <f>'References data'!H1418</f>
        <v>Nội Tỉnh</v>
      </c>
      <c r="N1417">
        <f t="shared" si="133"/>
        <v>0.3</v>
      </c>
      <c r="O1417">
        <f t="shared" si="134"/>
        <v>-100</v>
      </c>
      <c r="P1417" t="str">
        <f>IF(AND(N1417&gt;0,N1417&lt;=0.05),'Bảng Giá'!$B$3,IF(AND(N1417&lt;=0.1,N1417&gt;0.05),'Bảng Giá'!$B$4,IF(AND('Raw Data'!N1417&gt;0.1,'Raw Data'!N1417&lt;=0.25),'Bảng Giá'!$B$5,IF(AND('Raw Data'!N1417&gt;0.25,'Raw Data'!N1417&lt;=0.5),'Bảng Giá'!$B$6,IF(AND('Raw Data'!N1417&gt;0.5,'Raw Data'!N1417&lt;=1),'Bảng Giá'!$B$7,IF(AND('Raw Data'!N1417&gt;1,'Raw Data'!N1417&lt;=1.5),'Bảng Giá'!$B$8,IF(AND('Raw Data'!N1417&gt;1.5,'Raw Data'!N1417&lt;=2),'Bảng Giá'!$B$9,IF(AND('Raw Data'!N1417&gt;2,'Raw Data'!N1417&lt;=2.5),'Bảng Giá'!$B$10,IF(AND('Raw Data'!N1417&gt;2.5,'Raw Data'!N1417&lt;=3),'Bảng Giá'!$B$11,IF(AND('Raw Data'!N1417&gt;3,'Raw Data'!N1417&lt;=3.5),'Bảng Giá'!$B$12,IF(AND('Raw Data'!N1417&gt;3.5,'Raw Data'!N1417&lt;=4),'Bảng Giá'!$B$13,IF(AND('Raw Data'!N1417&gt;4,'Raw Data'!N1417&lt;=4.5),'Bảng Giá'!$B$14,IF(AND('Raw Data'!N1417&gt;4.5,'Raw Data'!N1417&lt;=5),'Bảng Giá'!$B$15,IF(AND('Raw Data'!N1417&gt;5,'Raw Data'!N1417&lt;=5.5),'Bảng Giá'!$B$16,IF(AND('Raw Data'!N1417&gt;5.5,'Raw Data'!N1417&lt;=6),'Bảng Giá'!$B$17,'Bảng Giá'!$B$18)))))))))))))))</f>
        <v>0.25&lt;x&lt;=0.5</v>
      </c>
      <c r="Q1417" s="48">
        <f t="shared" si="135"/>
        <v>-7.6335877862595417E-3</v>
      </c>
      <c r="R1417">
        <f t="shared" si="136"/>
        <v>15600</v>
      </c>
      <c r="S1417">
        <f t="shared" si="137"/>
        <v>2500</v>
      </c>
    </row>
    <row r="1418" spans="1:19" x14ac:dyDescent="0.25">
      <c r="A1418" s="12">
        <v>1417</v>
      </c>
      <c r="B1418" s="12" t="s">
        <v>293</v>
      </c>
      <c r="C1418" s="18">
        <v>31677136910511</v>
      </c>
      <c r="D1418" s="17">
        <v>43010.815717245372</v>
      </c>
      <c r="E1418" s="23">
        <v>43011.401076817128</v>
      </c>
      <c r="F1418" s="13" t="s">
        <v>302</v>
      </c>
      <c r="G1418" s="25">
        <v>15000</v>
      </c>
      <c r="H1418" s="12" t="s">
        <v>114</v>
      </c>
      <c r="I1418" s="12" t="s">
        <v>283</v>
      </c>
      <c r="J1418" s="37">
        <f>INDEX('Bảng Giá'!$C$3:$H$18,MATCH('Raw Data'!P1418,'Bảng Giá'!$B$3:$B$18,0),MATCH('Raw Data'!M1418,'Bảng Giá'!$C$2:$H$2,0))</f>
        <v>2000</v>
      </c>
      <c r="K1418" s="12">
        <v>63000</v>
      </c>
      <c r="L1418" s="36">
        <f t="shared" si="132"/>
        <v>0.58535957175627118</v>
      </c>
      <c r="M1418" t="str">
        <f>'References data'!H1419</f>
        <v>Nội Tỉnh</v>
      </c>
      <c r="N1418" s="46">
        <f t="shared" si="133"/>
        <v>15</v>
      </c>
      <c r="O1418">
        <f t="shared" si="134"/>
        <v>-61000</v>
      </c>
      <c r="P1418" t="str">
        <f>IF(AND(N1418&gt;0,N1418&lt;=0.05),'Bảng Giá'!$B$3,IF(AND(N1418&lt;=0.1,N1418&gt;0.05),'Bảng Giá'!$B$4,IF(AND('Raw Data'!N1418&gt;0.1,'Raw Data'!N1418&lt;=0.25),'Bảng Giá'!$B$5,IF(AND('Raw Data'!N1418&gt;0.25,'Raw Data'!N1418&lt;=0.5),'Bảng Giá'!$B$6,IF(AND('Raw Data'!N1418&gt;0.5,'Raw Data'!N1418&lt;=1),'Bảng Giá'!$B$7,IF(AND('Raw Data'!N1418&gt;1,'Raw Data'!N1418&lt;=1.5),'Bảng Giá'!$B$8,IF(AND('Raw Data'!N1418&gt;1.5,'Raw Data'!N1418&lt;=2),'Bảng Giá'!$B$9,IF(AND('Raw Data'!N1418&gt;2,'Raw Data'!N1418&lt;=2.5),'Bảng Giá'!$B$10,IF(AND('Raw Data'!N1418&gt;2.5,'Raw Data'!N1418&lt;=3),'Bảng Giá'!$B$11,IF(AND('Raw Data'!N1418&gt;3,'Raw Data'!N1418&lt;=3.5),'Bảng Giá'!$B$12,IF(AND('Raw Data'!N1418&gt;3.5,'Raw Data'!N1418&lt;=4),'Bảng Giá'!$B$13,IF(AND('Raw Data'!N1418&gt;4,'Raw Data'!N1418&lt;=4.5),'Bảng Giá'!$B$14,IF(AND('Raw Data'!N1418&gt;4.5,'Raw Data'!N1418&lt;=5),'Bảng Giá'!$B$15,IF(AND('Raw Data'!N1418&gt;5,'Raw Data'!N1418&lt;=5.5),'Bảng Giá'!$B$16,IF(AND('Raw Data'!N1418&gt;5.5,'Raw Data'!N1418&lt;=6),'Bảng Giá'!$B$17,'Bảng Giá'!$B$18)))))))))))))))</f>
        <v>Next 0.5</v>
      </c>
      <c r="Q1418" s="48">
        <f t="shared" si="135"/>
        <v>-0.96825396825396826</v>
      </c>
      <c r="R1418">
        <f t="shared" si="136"/>
        <v>2400</v>
      </c>
      <c r="S1418">
        <f t="shared" si="137"/>
        <v>-60600</v>
      </c>
    </row>
    <row r="1419" spans="1:19" x14ac:dyDescent="0.25">
      <c r="A1419" s="12">
        <v>1418</v>
      </c>
      <c r="B1419" s="12" t="s">
        <v>293</v>
      </c>
      <c r="C1419" s="18">
        <v>31677136908704</v>
      </c>
      <c r="D1419" s="17">
        <v>43014.489180520832</v>
      </c>
      <c r="E1419" s="23">
        <v>43015.74198136574</v>
      </c>
      <c r="F1419" s="13" t="s">
        <v>302</v>
      </c>
      <c r="G1419" s="25">
        <v>210</v>
      </c>
      <c r="H1419" s="12" t="s">
        <v>114</v>
      </c>
      <c r="I1419" s="12" t="s">
        <v>505</v>
      </c>
      <c r="J1419" s="37">
        <f>INDEX('Bảng Giá'!$C$3:$H$18,MATCH('Raw Data'!P1419,'Bảng Giá'!$B$3:$B$18,0),MATCH('Raw Data'!M1419,'Bảng Giá'!$C$2:$H$2,0))</f>
        <v>13000</v>
      </c>
      <c r="K1419" s="12">
        <v>13100</v>
      </c>
      <c r="L1419" s="36">
        <f t="shared" si="132"/>
        <v>1.2528008449080517</v>
      </c>
      <c r="M1419" t="str">
        <f>'References data'!H1420</f>
        <v>Nội Tỉnh</v>
      </c>
      <c r="N1419">
        <f t="shared" si="133"/>
        <v>0.21</v>
      </c>
      <c r="O1419">
        <f t="shared" si="134"/>
        <v>-100</v>
      </c>
      <c r="P1419" t="str">
        <f>IF(AND(N1419&gt;0,N1419&lt;=0.05),'Bảng Giá'!$B$3,IF(AND(N1419&lt;=0.1,N1419&gt;0.05),'Bảng Giá'!$B$4,IF(AND('Raw Data'!N1419&gt;0.1,'Raw Data'!N1419&lt;=0.25),'Bảng Giá'!$B$5,IF(AND('Raw Data'!N1419&gt;0.25,'Raw Data'!N1419&lt;=0.5),'Bảng Giá'!$B$6,IF(AND('Raw Data'!N1419&gt;0.5,'Raw Data'!N1419&lt;=1),'Bảng Giá'!$B$7,IF(AND('Raw Data'!N1419&gt;1,'Raw Data'!N1419&lt;=1.5),'Bảng Giá'!$B$8,IF(AND('Raw Data'!N1419&gt;1.5,'Raw Data'!N1419&lt;=2),'Bảng Giá'!$B$9,IF(AND('Raw Data'!N1419&gt;2,'Raw Data'!N1419&lt;=2.5),'Bảng Giá'!$B$10,IF(AND('Raw Data'!N1419&gt;2.5,'Raw Data'!N1419&lt;=3),'Bảng Giá'!$B$11,IF(AND('Raw Data'!N1419&gt;3,'Raw Data'!N1419&lt;=3.5),'Bảng Giá'!$B$12,IF(AND('Raw Data'!N1419&gt;3.5,'Raw Data'!N1419&lt;=4),'Bảng Giá'!$B$13,IF(AND('Raw Data'!N1419&gt;4,'Raw Data'!N1419&lt;=4.5),'Bảng Giá'!$B$14,IF(AND('Raw Data'!N1419&gt;4.5,'Raw Data'!N1419&lt;=5),'Bảng Giá'!$B$15,IF(AND('Raw Data'!N1419&gt;5,'Raw Data'!N1419&lt;=5.5),'Bảng Giá'!$B$16,IF(AND('Raw Data'!N1419&gt;5.5,'Raw Data'!N1419&lt;=6),'Bảng Giá'!$B$17,'Bảng Giá'!$B$18)))))))))))))))</f>
        <v>0.1&lt;x&lt;=0.25</v>
      </c>
      <c r="Q1419" s="48">
        <f t="shared" si="135"/>
        <v>-7.6335877862595417E-3</v>
      </c>
      <c r="R1419">
        <f t="shared" si="136"/>
        <v>15600</v>
      </c>
      <c r="S1419">
        <f t="shared" si="137"/>
        <v>2500</v>
      </c>
    </row>
    <row r="1420" spans="1:19" x14ac:dyDescent="0.25">
      <c r="A1420" s="12">
        <v>1419</v>
      </c>
      <c r="B1420" s="12" t="s">
        <v>293</v>
      </c>
      <c r="C1420" s="18">
        <v>31677136911421</v>
      </c>
      <c r="D1420" s="17">
        <v>43014.470547881945</v>
      </c>
      <c r="E1420" s="23">
        <v>43015.506597766202</v>
      </c>
      <c r="F1420" s="13" t="s">
        <v>302</v>
      </c>
      <c r="G1420" s="25">
        <v>380</v>
      </c>
      <c r="H1420" s="12" t="s">
        <v>114</v>
      </c>
      <c r="I1420" s="12" t="s">
        <v>510</v>
      </c>
      <c r="J1420" s="37">
        <f>INDEX('Bảng Giá'!$C$3:$H$18,MATCH('Raw Data'!P1420,'Bảng Giá'!$B$3:$B$18,0),MATCH('Raw Data'!M1420,'Bảng Giá'!$C$2:$H$2,0))</f>
        <v>13000</v>
      </c>
      <c r="K1420" s="12">
        <v>13100</v>
      </c>
      <c r="L1420" s="36">
        <f t="shared" si="132"/>
        <v>1.0360498842564994</v>
      </c>
      <c r="M1420" t="str">
        <f>'References data'!H1421</f>
        <v>Nội Tỉnh</v>
      </c>
      <c r="N1420">
        <f t="shared" si="133"/>
        <v>0.38</v>
      </c>
      <c r="O1420">
        <f t="shared" si="134"/>
        <v>-100</v>
      </c>
      <c r="P1420" t="str">
        <f>IF(AND(N1420&gt;0,N1420&lt;=0.05),'Bảng Giá'!$B$3,IF(AND(N1420&lt;=0.1,N1420&gt;0.05),'Bảng Giá'!$B$4,IF(AND('Raw Data'!N1420&gt;0.1,'Raw Data'!N1420&lt;=0.25),'Bảng Giá'!$B$5,IF(AND('Raw Data'!N1420&gt;0.25,'Raw Data'!N1420&lt;=0.5),'Bảng Giá'!$B$6,IF(AND('Raw Data'!N1420&gt;0.5,'Raw Data'!N1420&lt;=1),'Bảng Giá'!$B$7,IF(AND('Raw Data'!N1420&gt;1,'Raw Data'!N1420&lt;=1.5),'Bảng Giá'!$B$8,IF(AND('Raw Data'!N1420&gt;1.5,'Raw Data'!N1420&lt;=2),'Bảng Giá'!$B$9,IF(AND('Raw Data'!N1420&gt;2,'Raw Data'!N1420&lt;=2.5),'Bảng Giá'!$B$10,IF(AND('Raw Data'!N1420&gt;2.5,'Raw Data'!N1420&lt;=3),'Bảng Giá'!$B$11,IF(AND('Raw Data'!N1420&gt;3,'Raw Data'!N1420&lt;=3.5),'Bảng Giá'!$B$12,IF(AND('Raw Data'!N1420&gt;3.5,'Raw Data'!N1420&lt;=4),'Bảng Giá'!$B$13,IF(AND('Raw Data'!N1420&gt;4,'Raw Data'!N1420&lt;=4.5),'Bảng Giá'!$B$14,IF(AND('Raw Data'!N1420&gt;4.5,'Raw Data'!N1420&lt;=5),'Bảng Giá'!$B$15,IF(AND('Raw Data'!N1420&gt;5,'Raw Data'!N1420&lt;=5.5),'Bảng Giá'!$B$16,IF(AND('Raw Data'!N1420&gt;5.5,'Raw Data'!N1420&lt;=6),'Bảng Giá'!$B$17,'Bảng Giá'!$B$18)))))))))))))))</f>
        <v>0.25&lt;x&lt;=0.5</v>
      </c>
      <c r="Q1420" s="48">
        <f t="shared" si="135"/>
        <v>-7.6335877862595417E-3</v>
      </c>
      <c r="R1420">
        <f t="shared" si="136"/>
        <v>15600</v>
      </c>
      <c r="S1420">
        <f t="shared" si="137"/>
        <v>2500</v>
      </c>
    </row>
    <row r="1421" spans="1:19" x14ac:dyDescent="0.25">
      <c r="A1421" s="12">
        <v>1420</v>
      </c>
      <c r="B1421" s="12" t="s">
        <v>293</v>
      </c>
      <c r="C1421" s="18">
        <v>31677136911587</v>
      </c>
      <c r="D1421" s="17">
        <v>43010.726372141202</v>
      </c>
      <c r="E1421" s="23">
        <v>43011.51539429398</v>
      </c>
      <c r="F1421" s="13" t="s">
        <v>302</v>
      </c>
      <c r="G1421" s="25">
        <v>1000</v>
      </c>
      <c r="H1421" s="12" t="s">
        <v>114</v>
      </c>
      <c r="I1421" s="12" t="s">
        <v>160</v>
      </c>
      <c r="J1421" s="37">
        <f>INDEX('Bảng Giá'!$C$3:$H$18,MATCH('Raw Data'!P1421,'Bảng Giá'!$B$3:$B$18,0),MATCH('Raw Data'!M1421,'Bảng Giá'!$C$2:$H$2,0))</f>
        <v>14000</v>
      </c>
      <c r="K1421" s="12">
        <v>14700</v>
      </c>
      <c r="L1421" s="36">
        <f t="shared" si="132"/>
        <v>0.78902215277776122</v>
      </c>
      <c r="M1421" t="str">
        <f>'References data'!H1422</f>
        <v>Nội Tỉnh</v>
      </c>
      <c r="N1421">
        <f t="shared" si="133"/>
        <v>1</v>
      </c>
      <c r="O1421">
        <f t="shared" si="134"/>
        <v>-700</v>
      </c>
      <c r="P1421" t="str">
        <f>IF(AND(N1421&gt;0,N1421&lt;=0.05),'Bảng Giá'!$B$3,IF(AND(N1421&lt;=0.1,N1421&gt;0.05),'Bảng Giá'!$B$4,IF(AND('Raw Data'!N1421&gt;0.1,'Raw Data'!N1421&lt;=0.25),'Bảng Giá'!$B$5,IF(AND('Raw Data'!N1421&gt;0.25,'Raw Data'!N1421&lt;=0.5),'Bảng Giá'!$B$6,IF(AND('Raw Data'!N1421&gt;0.5,'Raw Data'!N1421&lt;=1),'Bảng Giá'!$B$7,IF(AND('Raw Data'!N1421&gt;1,'Raw Data'!N1421&lt;=1.5),'Bảng Giá'!$B$8,IF(AND('Raw Data'!N1421&gt;1.5,'Raw Data'!N1421&lt;=2),'Bảng Giá'!$B$9,IF(AND('Raw Data'!N1421&gt;2,'Raw Data'!N1421&lt;=2.5),'Bảng Giá'!$B$10,IF(AND('Raw Data'!N1421&gt;2.5,'Raw Data'!N1421&lt;=3),'Bảng Giá'!$B$11,IF(AND('Raw Data'!N1421&gt;3,'Raw Data'!N1421&lt;=3.5),'Bảng Giá'!$B$12,IF(AND('Raw Data'!N1421&gt;3.5,'Raw Data'!N1421&lt;=4),'Bảng Giá'!$B$13,IF(AND('Raw Data'!N1421&gt;4,'Raw Data'!N1421&lt;=4.5),'Bảng Giá'!$B$14,IF(AND('Raw Data'!N1421&gt;4.5,'Raw Data'!N1421&lt;=5),'Bảng Giá'!$B$15,IF(AND('Raw Data'!N1421&gt;5,'Raw Data'!N1421&lt;=5.5),'Bảng Giá'!$B$16,IF(AND('Raw Data'!N1421&gt;5.5,'Raw Data'!N1421&lt;=6),'Bảng Giá'!$B$17,'Bảng Giá'!$B$18)))))))))))))))</f>
        <v>0.5&lt;x&lt;=1</v>
      </c>
      <c r="Q1421" s="48">
        <f t="shared" si="135"/>
        <v>-4.7619047619047616E-2</v>
      </c>
      <c r="R1421">
        <f t="shared" si="136"/>
        <v>16800</v>
      </c>
      <c r="S1421">
        <f t="shared" si="137"/>
        <v>2100</v>
      </c>
    </row>
    <row r="1422" spans="1:19" x14ac:dyDescent="0.25">
      <c r="A1422" s="12">
        <v>1421</v>
      </c>
      <c r="B1422" s="12" t="s">
        <v>293</v>
      </c>
      <c r="C1422" s="18">
        <v>21564116</v>
      </c>
      <c r="D1422" s="17">
        <v>43011.665577974534</v>
      </c>
      <c r="E1422" s="23">
        <v>43012.555791238425</v>
      </c>
      <c r="F1422" s="13" t="s">
        <v>302</v>
      </c>
      <c r="G1422" s="25">
        <v>3215</v>
      </c>
      <c r="H1422" s="12" t="s">
        <v>114</v>
      </c>
      <c r="I1422" s="12" t="s">
        <v>116</v>
      </c>
      <c r="J1422" s="37">
        <f>INDEX('Bảng Giá'!$C$3:$H$18,MATCH('Raw Data'!P1422,'Bảng Giá'!$B$3:$B$18,0),MATCH('Raw Data'!M1422,'Bảng Giá'!$C$2:$H$2,0))</f>
        <v>19000</v>
      </c>
      <c r="K1422" s="12">
        <v>19200</v>
      </c>
      <c r="L1422" s="36">
        <f t="shared" si="132"/>
        <v>0.89021326389047317</v>
      </c>
      <c r="M1422" t="str">
        <f>'References data'!H1423</f>
        <v>Nội Tỉnh</v>
      </c>
      <c r="N1422">
        <f t="shared" si="133"/>
        <v>3.2149999999999999</v>
      </c>
      <c r="O1422">
        <f t="shared" si="134"/>
        <v>-200</v>
      </c>
      <c r="P1422" t="str">
        <f>IF(AND(N1422&gt;0,N1422&lt;=0.05),'Bảng Giá'!$B$3,IF(AND(N1422&lt;=0.1,N1422&gt;0.05),'Bảng Giá'!$B$4,IF(AND('Raw Data'!N1422&gt;0.1,'Raw Data'!N1422&lt;=0.25),'Bảng Giá'!$B$5,IF(AND('Raw Data'!N1422&gt;0.25,'Raw Data'!N1422&lt;=0.5),'Bảng Giá'!$B$6,IF(AND('Raw Data'!N1422&gt;0.5,'Raw Data'!N1422&lt;=1),'Bảng Giá'!$B$7,IF(AND('Raw Data'!N1422&gt;1,'Raw Data'!N1422&lt;=1.5),'Bảng Giá'!$B$8,IF(AND('Raw Data'!N1422&gt;1.5,'Raw Data'!N1422&lt;=2),'Bảng Giá'!$B$9,IF(AND('Raw Data'!N1422&gt;2,'Raw Data'!N1422&lt;=2.5),'Bảng Giá'!$B$10,IF(AND('Raw Data'!N1422&gt;2.5,'Raw Data'!N1422&lt;=3),'Bảng Giá'!$B$11,IF(AND('Raw Data'!N1422&gt;3,'Raw Data'!N1422&lt;=3.5),'Bảng Giá'!$B$12,IF(AND('Raw Data'!N1422&gt;3.5,'Raw Data'!N1422&lt;=4),'Bảng Giá'!$B$13,IF(AND('Raw Data'!N1422&gt;4,'Raw Data'!N1422&lt;=4.5),'Bảng Giá'!$B$14,IF(AND('Raw Data'!N1422&gt;4.5,'Raw Data'!N1422&lt;=5),'Bảng Giá'!$B$15,IF(AND('Raw Data'!N1422&gt;5,'Raw Data'!N1422&lt;=5.5),'Bảng Giá'!$B$16,IF(AND('Raw Data'!N1422&gt;5.5,'Raw Data'!N1422&lt;=6),'Bảng Giá'!$B$17,'Bảng Giá'!$B$18)))))))))))))))</f>
        <v>3&lt;x&lt;=3.5</v>
      </c>
      <c r="Q1422" s="48">
        <f t="shared" si="135"/>
        <v>-1.0416666666666666E-2</v>
      </c>
      <c r="R1422">
        <f t="shared" si="136"/>
        <v>22800</v>
      </c>
      <c r="S1422">
        <f t="shared" si="137"/>
        <v>3600</v>
      </c>
    </row>
    <row r="1423" spans="1:19" x14ac:dyDescent="0.25">
      <c r="A1423" s="12">
        <v>1422</v>
      </c>
      <c r="B1423" s="12" t="s">
        <v>293</v>
      </c>
      <c r="C1423" s="18">
        <v>25104202</v>
      </c>
      <c r="D1423" s="17">
        <v>43011.56189128472</v>
      </c>
      <c r="E1423" s="23">
        <v>43012.424786724536</v>
      </c>
      <c r="F1423" s="13" t="s">
        <v>302</v>
      </c>
      <c r="G1423" s="25">
        <v>350</v>
      </c>
      <c r="H1423" s="12" t="s">
        <v>114</v>
      </c>
      <c r="I1423" s="12" t="s">
        <v>116</v>
      </c>
      <c r="J1423" s="37">
        <f>INDEX('Bảng Giá'!$C$3:$H$18,MATCH('Raw Data'!P1423,'Bảng Giá'!$B$3:$B$18,0),MATCH('Raw Data'!M1423,'Bảng Giá'!$C$2:$H$2,0))</f>
        <v>13000</v>
      </c>
      <c r="K1423" s="12">
        <v>13100</v>
      </c>
      <c r="L1423" s="36">
        <f t="shared" si="132"/>
        <v>0.86289543981547467</v>
      </c>
      <c r="M1423" t="str">
        <f>'References data'!H1424</f>
        <v>Nội Tỉnh</v>
      </c>
      <c r="N1423">
        <f t="shared" si="133"/>
        <v>0.35</v>
      </c>
      <c r="O1423">
        <f t="shared" si="134"/>
        <v>-100</v>
      </c>
      <c r="P1423" t="str">
        <f>IF(AND(N1423&gt;0,N1423&lt;=0.05),'Bảng Giá'!$B$3,IF(AND(N1423&lt;=0.1,N1423&gt;0.05),'Bảng Giá'!$B$4,IF(AND('Raw Data'!N1423&gt;0.1,'Raw Data'!N1423&lt;=0.25),'Bảng Giá'!$B$5,IF(AND('Raw Data'!N1423&gt;0.25,'Raw Data'!N1423&lt;=0.5),'Bảng Giá'!$B$6,IF(AND('Raw Data'!N1423&gt;0.5,'Raw Data'!N1423&lt;=1),'Bảng Giá'!$B$7,IF(AND('Raw Data'!N1423&gt;1,'Raw Data'!N1423&lt;=1.5),'Bảng Giá'!$B$8,IF(AND('Raw Data'!N1423&gt;1.5,'Raw Data'!N1423&lt;=2),'Bảng Giá'!$B$9,IF(AND('Raw Data'!N1423&gt;2,'Raw Data'!N1423&lt;=2.5),'Bảng Giá'!$B$10,IF(AND('Raw Data'!N1423&gt;2.5,'Raw Data'!N1423&lt;=3),'Bảng Giá'!$B$11,IF(AND('Raw Data'!N1423&gt;3,'Raw Data'!N1423&lt;=3.5),'Bảng Giá'!$B$12,IF(AND('Raw Data'!N1423&gt;3.5,'Raw Data'!N1423&lt;=4),'Bảng Giá'!$B$13,IF(AND('Raw Data'!N1423&gt;4,'Raw Data'!N1423&lt;=4.5),'Bảng Giá'!$B$14,IF(AND('Raw Data'!N1423&gt;4.5,'Raw Data'!N1423&lt;=5),'Bảng Giá'!$B$15,IF(AND('Raw Data'!N1423&gt;5,'Raw Data'!N1423&lt;=5.5),'Bảng Giá'!$B$16,IF(AND('Raw Data'!N1423&gt;5.5,'Raw Data'!N1423&lt;=6),'Bảng Giá'!$B$17,'Bảng Giá'!$B$18)))))))))))))))</f>
        <v>0.25&lt;x&lt;=0.5</v>
      </c>
      <c r="Q1423" s="48">
        <f t="shared" si="135"/>
        <v>-7.6335877862595417E-3</v>
      </c>
      <c r="R1423">
        <f t="shared" si="136"/>
        <v>15600</v>
      </c>
      <c r="S1423">
        <f t="shared" si="137"/>
        <v>2500</v>
      </c>
    </row>
    <row r="1424" spans="1:19" x14ac:dyDescent="0.25">
      <c r="A1424" s="12">
        <v>1423</v>
      </c>
      <c r="B1424" s="12" t="s">
        <v>293</v>
      </c>
      <c r="C1424" s="18">
        <v>70273434</v>
      </c>
      <c r="D1424" s="17">
        <v>43011.665587268515</v>
      </c>
      <c r="E1424" s="23">
        <v>43013.634535844911</v>
      </c>
      <c r="F1424" s="13" t="s">
        <v>302</v>
      </c>
      <c r="G1424" s="25">
        <v>11300</v>
      </c>
      <c r="H1424" s="12" t="s">
        <v>114</v>
      </c>
      <c r="I1424" s="12" t="s">
        <v>295</v>
      </c>
      <c r="J1424" s="37">
        <f>INDEX('Bảng Giá'!$C$3:$H$18,MATCH('Raw Data'!P1424,'Bảng Giá'!$B$3:$B$18,0),MATCH('Raw Data'!M1424,'Bảng Giá'!$C$2:$H$2,0))</f>
        <v>2000</v>
      </c>
      <c r="K1424" s="12">
        <v>48100</v>
      </c>
      <c r="L1424" s="36">
        <f t="shared" si="132"/>
        <v>1.9689485763956327</v>
      </c>
      <c r="M1424" t="str">
        <f>'References data'!H1425</f>
        <v>Nội Tỉnh</v>
      </c>
      <c r="N1424" s="46">
        <f t="shared" si="133"/>
        <v>11.3</v>
      </c>
      <c r="O1424">
        <f t="shared" si="134"/>
        <v>-46100</v>
      </c>
      <c r="P1424" t="str">
        <f>IF(AND(N1424&gt;0,N1424&lt;=0.05),'Bảng Giá'!$B$3,IF(AND(N1424&lt;=0.1,N1424&gt;0.05),'Bảng Giá'!$B$4,IF(AND('Raw Data'!N1424&gt;0.1,'Raw Data'!N1424&lt;=0.25),'Bảng Giá'!$B$5,IF(AND('Raw Data'!N1424&gt;0.25,'Raw Data'!N1424&lt;=0.5),'Bảng Giá'!$B$6,IF(AND('Raw Data'!N1424&gt;0.5,'Raw Data'!N1424&lt;=1),'Bảng Giá'!$B$7,IF(AND('Raw Data'!N1424&gt;1,'Raw Data'!N1424&lt;=1.5),'Bảng Giá'!$B$8,IF(AND('Raw Data'!N1424&gt;1.5,'Raw Data'!N1424&lt;=2),'Bảng Giá'!$B$9,IF(AND('Raw Data'!N1424&gt;2,'Raw Data'!N1424&lt;=2.5),'Bảng Giá'!$B$10,IF(AND('Raw Data'!N1424&gt;2.5,'Raw Data'!N1424&lt;=3),'Bảng Giá'!$B$11,IF(AND('Raw Data'!N1424&gt;3,'Raw Data'!N1424&lt;=3.5),'Bảng Giá'!$B$12,IF(AND('Raw Data'!N1424&gt;3.5,'Raw Data'!N1424&lt;=4),'Bảng Giá'!$B$13,IF(AND('Raw Data'!N1424&gt;4,'Raw Data'!N1424&lt;=4.5),'Bảng Giá'!$B$14,IF(AND('Raw Data'!N1424&gt;4.5,'Raw Data'!N1424&lt;=5),'Bảng Giá'!$B$15,IF(AND('Raw Data'!N1424&gt;5,'Raw Data'!N1424&lt;=5.5),'Bảng Giá'!$B$16,IF(AND('Raw Data'!N1424&gt;5.5,'Raw Data'!N1424&lt;=6),'Bảng Giá'!$B$17,'Bảng Giá'!$B$18)))))))))))))))</f>
        <v>Next 0.5</v>
      </c>
      <c r="Q1424" s="48">
        <f t="shared" si="135"/>
        <v>-0.95841995841995842</v>
      </c>
      <c r="R1424">
        <f t="shared" si="136"/>
        <v>2400</v>
      </c>
      <c r="S1424">
        <f t="shared" si="137"/>
        <v>-45700</v>
      </c>
    </row>
    <row r="1425" spans="1:19" x14ac:dyDescent="0.25">
      <c r="A1425" s="12">
        <v>1424</v>
      </c>
      <c r="B1425" s="12" t="s">
        <v>293</v>
      </c>
      <c r="C1425" s="18">
        <v>86830683</v>
      </c>
      <c r="D1425" s="17">
        <v>43011.531518090276</v>
      </c>
      <c r="E1425" s="23">
        <v>43015.694258530093</v>
      </c>
      <c r="F1425" s="13" t="s">
        <v>302</v>
      </c>
      <c r="G1425" s="25">
        <v>20000</v>
      </c>
      <c r="H1425" s="12" t="s">
        <v>114</v>
      </c>
      <c r="I1425" s="12" t="s">
        <v>75</v>
      </c>
      <c r="J1425" s="37">
        <f>INDEX('Bảng Giá'!$C$3:$H$18,MATCH('Raw Data'!P1425,'Bảng Giá'!$B$3:$B$18,0),MATCH('Raw Data'!M1425,'Bảng Giá'!$C$2:$H$2,0))</f>
        <v>2000</v>
      </c>
      <c r="K1425" s="12">
        <v>83100</v>
      </c>
      <c r="L1425" s="36">
        <f t="shared" si="132"/>
        <v>4.1627404398168437</v>
      </c>
      <c r="M1425" t="str">
        <f>'References data'!H1426</f>
        <v>Nội Tỉnh</v>
      </c>
      <c r="N1425" s="46">
        <f t="shared" si="133"/>
        <v>20</v>
      </c>
      <c r="O1425">
        <f t="shared" si="134"/>
        <v>-81100</v>
      </c>
      <c r="P1425" t="str">
        <f>IF(AND(N1425&gt;0,N1425&lt;=0.05),'Bảng Giá'!$B$3,IF(AND(N1425&lt;=0.1,N1425&gt;0.05),'Bảng Giá'!$B$4,IF(AND('Raw Data'!N1425&gt;0.1,'Raw Data'!N1425&lt;=0.25),'Bảng Giá'!$B$5,IF(AND('Raw Data'!N1425&gt;0.25,'Raw Data'!N1425&lt;=0.5),'Bảng Giá'!$B$6,IF(AND('Raw Data'!N1425&gt;0.5,'Raw Data'!N1425&lt;=1),'Bảng Giá'!$B$7,IF(AND('Raw Data'!N1425&gt;1,'Raw Data'!N1425&lt;=1.5),'Bảng Giá'!$B$8,IF(AND('Raw Data'!N1425&gt;1.5,'Raw Data'!N1425&lt;=2),'Bảng Giá'!$B$9,IF(AND('Raw Data'!N1425&gt;2,'Raw Data'!N1425&lt;=2.5),'Bảng Giá'!$B$10,IF(AND('Raw Data'!N1425&gt;2.5,'Raw Data'!N1425&lt;=3),'Bảng Giá'!$B$11,IF(AND('Raw Data'!N1425&gt;3,'Raw Data'!N1425&lt;=3.5),'Bảng Giá'!$B$12,IF(AND('Raw Data'!N1425&gt;3.5,'Raw Data'!N1425&lt;=4),'Bảng Giá'!$B$13,IF(AND('Raw Data'!N1425&gt;4,'Raw Data'!N1425&lt;=4.5),'Bảng Giá'!$B$14,IF(AND('Raw Data'!N1425&gt;4.5,'Raw Data'!N1425&lt;=5),'Bảng Giá'!$B$15,IF(AND('Raw Data'!N1425&gt;5,'Raw Data'!N1425&lt;=5.5),'Bảng Giá'!$B$16,IF(AND('Raw Data'!N1425&gt;5.5,'Raw Data'!N1425&lt;=6),'Bảng Giá'!$B$17,'Bảng Giá'!$B$18)))))))))))))))</f>
        <v>Next 0.5</v>
      </c>
      <c r="Q1425" s="48">
        <f t="shared" si="135"/>
        <v>-0.97593261131167264</v>
      </c>
      <c r="R1425">
        <f t="shared" si="136"/>
        <v>2400</v>
      </c>
      <c r="S1425">
        <f t="shared" si="137"/>
        <v>-80700</v>
      </c>
    </row>
    <row r="1426" spans="1:19" x14ac:dyDescent="0.25">
      <c r="A1426" s="12">
        <v>1425</v>
      </c>
      <c r="B1426" s="12" t="s">
        <v>293</v>
      </c>
      <c r="C1426" s="18">
        <v>30722118</v>
      </c>
      <c r="D1426" s="17">
        <v>43011.531618368055</v>
      </c>
      <c r="E1426" s="23">
        <v>43012.810283449071</v>
      </c>
      <c r="F1426" s="13" t="s">
        <v>302</v>
      </c>
      <c r="G1426" s="25">
        <v>3300</v>
      </c>
      <c r="H1426" s="12" t="s">
        <v>114</v>
      </c>
      <c r="I1426" s="12" t="s">
        <v>295</v>
      </c>
      <c r="J1426" s="37">
        <f>INDEX('Bảng Giá'!$C$3:$H$18,MATCH('Raw Data'!P1426,'Bảng Giá'!$B$3:$B$18,0),MATCH('Raw Data'!M1426,'Bảng Giá'!$C$2:$H$2,0))</f>
        <v>19000</v>
      </c>
      <c r="K1426" s="12">
        <v>19200</v>
      </c>
      <c r="L1426" s="36">
        <f t="shared" si="132"/>
        <v>1.278665081015788</v>
      </c>
      <c r="M1426" t="str">
        <f>'References data'!H1427</f>
        <v>Nội Tỉnh</v>
      </c>
      <c r="N1426">
        <f t="shared" si="133"/>
        <v>3.3</v>
      </c>
      <c r="O1426">
        <f t="shared" si="134"/>
        <v>-200</v>
      </c>
      <c r="P1426" t="str">
        <f>IF(AND(N1426&gt;0,N1426&lt;=0.05),'Bảng Giá'!$B$3,IF(AND(N1426&lt;=0.1,N1426&gt;0.05),'Bảng Giá'!$B$4,IF(AND('Raw Data'!N1426&gt;0.1,'Raw Data'!N1426&lt;=0.25),'Bảng Giá'!$B$5,IF(AND('Raw Data'!N1426&gt;0.25,'Raw Data'!N1426&lt;=0.5),'Bảng Giá'!$B$6,IF(AND('Raw Data'!N1426&gt;0.5,'Raw Data'!N1426&lt;=1),'Bảng Giá'!$B$7,IF(AND('Raw Data'!N1426&gt;1,'Raw Data'!N1426&lt;=1.5),'Bảng Giá'!$B$8,IF(AND('Raw Data'!N1426&gt;1.5,'Raw Data'!N1426&lt;=2),'Bảng Giá'!$B$9,IF(AND('Raw Data'!N1426&gt;2,'Raw Data'!N1426&lt;=2.5),'Bảng Giá'!$B$10,IF(AND('Raw Data'!N1426&gt;2.5,'Raw Data'!N1426&lt;=3),'Bảng Giá'!$B$11,IF(AND('Raw Data'!N1426&gt;3,'Raw Data'!N1426&lt;=3.5),'Bảng Giá'!$B$12,IF(AND('Raw Data'!N1426&gt;3.5,'Raw Data'!N1426&lt;=4),'Bảng Giá'!$B$13,IF(AND('Raw Data'!N1426&gt;4,'Raw Data'!N1426&lt;=4.5),'Bảng Giá'!$B$14,IF(AND('Raw Data'!N1426&gt;4.5,'Raw Data'!N1426&lt;=5),'Bảng Giá'!$B$15,IF(AND('Raw Data'!N1426&gt;5,'Raw Data'!N1426&lt;=5.5),'Bảng Giá'!$B$16,IF(AND('Raw Data'!N1426&gt;5.5,'Raw Data'!N1426&lt;=6),'Bảng Giá'!$B$17,'Bảng Giá'!$B$18)))))))))))))))</f>
        <v>3&lt;x&lt;=3.5</v>
      </c>
      <c r="Q1426" s="48">
        <f t="shared" si="135"/>
        <v>-1.0416666666666666E-2</v>
      </c>
      <c r="R1426">
        <f t="shared" si="136"/>
        <v>22800</v>
      </c>
      <c r="S1426">
        <f t="shared" si="137"/>
        <v>3600</v>
      </c>
    </row>
    <row r="1427" spans="1:19" x14ac:dyDescent="0.25">
      <c r="A1427" s="12">
        <v>1426</v>
      </c>
      <c r="B1427" s="12" t="s">
        <v>293</v>
      </c>
      <c r="C1427" s="18">
        <v>55423274</v>
      </c>
      <c r="D1427" s="17">
        <v>43011.517159027775</v>
      </c>
      <c r="E1427" s="23">
        <v>43012.513167395831</v>
      </c>
      <c r="F1427" s="13" t="s">
        <v>302</v>
      </c>
      <c r="G1427" s="25">
        <v>300</v>
      </c>
      <c r="H1427" s="12" t="s">
        <v>114</v>
      </c>
      <c r="I1427" s="12" t="s">
        <v>75</v>
      </c>
      <c r="J1427" s="37">
        <f>INDEX('Bảng Giá'!$C$3:$H$18,MATCH('Raw Data'!P1427,'Bảng Giá'!$B$3:$B$18,0),MATCH('Raw Data'!M1427,'Bảng Giá'!$C$2:$H$2,0))</f>
        <v>13000</v>
      </c>
      <c r="K1427" s="12">
        <v>13100</v>
      </c>
      <c r="L1427" s="36">
        <f t="shared" si="132"/>
        <v>0.99600836805620929</v>
      </c>
      <c r="M1427" t="str">
        <f>'References data'!H1428</f>
        <v>Nội Tỉnh</v>
      </c>
      <c r="N1427">
        <f t="shared" si="133"/>
        <v>0.3</v>
      </c>
      <c r="O1427">
        <f t="shared" si="134"/>
        <v>-100</v>
      </c>
      <c r="P1427" t="str">
        <f>IF(AND(N1427&gt;0,N1427&lt;=0.05),'Bảng Giá'!$B$3,IF(AND(N1427&lt;=0.1,N1427&gt;0.05),'Bảng Giá'!$B$4,IF(AND('Raw Data'!N1427&gt;0.1,'Raw Data'!N1427&lt;=0.25),'Bảng Giá'!$B$5,IF(AND('Raw Data'!N1427&gt;0.25,'Raw Data'!N1427&lt;=0.5),'Bảng Giá'!$B$6,IF(AND('Raw Data'!N1427&gt;0.5,'Raw Data'!N1427&lt;=1),'Bảng Giá'!$B$7,IF(AND('Raw Data'!N1427&gt;1,'Raw Data'!N1427&lt;=1.5),'Bảng Giá'!$B$8,IF(AND('Raw Data'!N1427&gt;1.5,'Raw Data'!N1427&lt;=2),'Bảng Giá'!$B$9,IF(AND('Raw Data'!N1427&gt;2,'Raw Data'!N1427&lt;=2.5),'Bảng Giá'!$B$10,IF(AND('Raw Data'!N1427&gt;2.5,'Raw Data'!N1427&lt;=3),'Bảng Giá'!$B$11,IF(AND('Raw Data'!N1427&gt;3,'Raw Data'!N1427&lt;=3.5),'Bảng Giá'!$B$12,IF(AND('Raw Data'!N1427&gt;3.5,'Raw Data'!N1427&lt;=4),'Bảng Giá'!$B$13,IF(AND('Raw Data'!N1427&gt;4,'Raw Data'!N1427&lt;=4.5),'Bảng Giá'!$B$14,IF(AND('Raw Data'!N1427&gt;4.5,'Raw Data'!N1427&lt;=5),'Bảng Giá'!$B$15,IF(AND('Raw Data'!N1427&gt;5,'Raw Data'!N1427&lt;=5.5),'Bảng Giá'!$B$16,IF(AND('Raw Data'!N1427&gt;5.5,'Raw Data'!N1427&lt;=6),'Bảng Giá'!$B$17,'Bảng Giá'!$B$18)))))))))))))))</f>
        <v>0.25&lt;x&lt;=0.5</v>
      </c>
      <c r="Q1427" s="48">
        <f t="shared" si="135"/>
        <v>-7.6335877862595417E-3</v>
      </c>
      <c r="R1427">
        <f t="shared" si="136"/>
        <v>15600</v>
      </c>
      <c r="S1427">
        <f t="shared" si="137"/>
        <v>2500</v>
      </c>
    </row>
    <row r="1428" spans="1:19" x14ac:dyDescent="0.25">
      <c r="A1428" s="12">
        <v>1427</v>
      </c>
      <c r="B1428" s="12" t="s">
        <v>293</v>
      </c>
      <c r="C1428" s="18">
        <v>56501117</v>
      </c>
      <c r="D1428" s="17">
        <v>43011.511487303243</v>
      </c>
      <c r="E1428" s="23">
        <v>43012.394243055554</v>
      </c>
      <c r="F1428" s="13" t="s">
        <v>302</v>
      </c>
      <c r="G1428" s="25">
        <v>300</v>
      </c>
      <c r="H1428" s="12" t="s">
        <v>114</v>
      </c>
      <c r="I1428" s="12" t="s">
        <v>116</v>
      </c>
      <c r="J1428" s="37">
        <f>INDEX('Bảng Giá'!$C$3:$H$18,MATCH('Raw Data'!P1428,'Bảng Giá'!$B$3:$B$18,0),MATCH('Raw Data'!M1428,'Bảng Giá'!$C$2:$H$2,0))</f>
        <v>13000</v>
      </c>
      <c r="K1428" s="12">
        <v>13100</v>
      </c>
      <c r="L1428" s="36">
        <f t="shared" si="132"/>
        <v>0.88275575231091352</v>
      </c>
      <c r="M1428" t="str">
        <f>'References data'!H1429</f>
        <v>Nội Tỉnh</v>
      </c>
      <c r="N1428">
        <f t="shared" si="133"/>
        <v>0.3</v>
      </c>
      <c r="O1428">
        <f t="shared" si="134"/>
        <v>-100</v>
      </c>
      <c r="P1428" t="str">
        <f>IF(AND(N1428&gt;0,N1428&lt;=0.05),'Bảng Giá'!$B$3,IF(AND(N1428&lt;=0.1,N1428&gt;0.05),'Bảng Giá'!$B$4,IF(AND('Raw Data'!N1428&gt;0.1,'Raw Data'!N1428&lt;=0.25),'Bảng Giá'!$B$5,IF(AND('Raw Data'!N1428&gt;0.25,'Raw Data'!N1428&lt;=0.5),'Bảng Giá'!$B$6,IF(AND('Raw Data'!N1428&gt;0.5,'Raw Data'!N1428&lt;=1),'Bảng Giá'!$B$7,IF(AND('Raw Data'!N1428&gt;1,'Raw Data'!N1428&lt;=1.5),'Bảng Giá'!$B$8,IF(AND('Raw Data'!N1428&gt;1.5,'Raw Data'!N1428&lt;=2),'Bảng Giá'!$B$9,IF(AND('Raw Data'!N1428&gt;2,'Raw Data'!N1428&lt;=2.5),'Bảng Giá'!$B$10,IF(AND('Raw Data'!N1428&gt;2.5,'Raw Data'!N1428&lt;=3),'Bảng Giá'!$B$11,IF(AND('Raw Data'!N1428&gt;3,'Raw Data'!N1428&lt;=3.5),'Bảng Giá'!$B$12,IF(AND('Raw Data'!N1428&gt;3.5,'Raw Data'!N1428&lt;=4),'Bảng Giá'!$B$13,IF(AND('Raw Data'!N1428&gt;4,'Raw Data'!N1428&lt;=4.5),'Bảng Giá'!$B$14,IF(AND('Raw Data'!N1428&gt;4.5,'Raw Data'!N1428&lt;=5),'Bảng Giá'!$B$15,IF(AND('Raw Data'!N1428&gt;5,'Raw Data'!N1428&lt;=5.5),'Bảng Giá'!$B$16,IF(AND('Raw Data'!N1428&gt;5.5,'Raw Data'!N1428&lt;=6),'Bảng Giá'!$B$17,'Bảng Giá'!$B$18)))))))))))))))</f>
        <v>0.25&lt;x&lt;=0.5</v>
      </c>
      <c r="Q1428" s="48">
        <f t="shared" si="135"/>
        <v>-7.6335877862595417E-3</v>
      </c>
      <c r="R1428">
        <f t="shared" si="136"/>
        <v>15600</v>
      </c>
      <c r="S1428">
        <f t="shared" si="137"/>
        <v>2500</v>
      </c>
    </row>
    <row r="1429" spans="1:19" x14ac:dyDescent="0.25">
      <c r="A1429" s="12">
        <v>1428</v>
      </c>
      <c r="B1429" s="12" t="s">
        <v>293</v>
      </c>
      <c r="C1429" s="18">
        <v>77662040</v>
      </c>
      <c r="D1429" s="17">
        <v>43011.506437187498</v>
      </c>
      <c r="E1429" s="23">
        <v>43012.787187499998</v>
      </c>
      <c r="F1429" s="13" t="s">
        <v>302</v>
      </c>
      <c r="G1429" s="25">
        <v>850</v>
      </c>
      <c r="H1429" s="12" t="s">
        <v>114</v>
      </c>
      <c r="I1429" s="12" t="s">
        <v>295</v>
      </c>
      <c r="J1429" s="37">
        <f>INDEX('Bảng Giá'!$C$3:$H$18,MATCH('Raw Data'!P1429,'Bảng Giá'!$B$3:$B$18,0),MATCH('Raw Data'!M1429,'Bảng Giá'!$C$2:$H$2,0))</f>
        <v>14000</v>
      </c>
      <c r="K1429" s="12">
        <v>14100</v>
      </c>
      <c r="L1429" s="36">
        <f t="shared" si="132"/>
        <v>1.2807503125004587</v>
      </c>
      <c r="M1429" t="str">
        <f>'References data'!H1430</f>
        <v>Nội Tỉnh</v>
      </c>
      <c r="N1429">
        <f t="shared" si="133"/>
        <v>0.85</v>
      </c>
      <c r="O1429">
        <f t="shared" si="134"/>
        <v>-100</v>
      </c>
      <c r="P1429" t="str">
        <f>IF(AND(N1429&gt;0,N1429&lt;=0.05),'Bảng Giá'!$B$3,IF(AND(N1429&lt;=0.1,N1429&gt;0.05),'Bảng Giá'!$B$4,IF(AND('Raw Data'!N1429&gt;0.1,'Raw Data'!N1429&lt;=0.25),'Bảng Giá'!$B$5,IF(AND('Raw Data'!N1429&gt;0.25,'Raw Data'!N1429&lt;=0.5),'Bảng Giá'!$B$6,IF(AND('Raw Data'!N1429&gt;0.5,'Raw Data'!N1429&lt;=1),'Bảng Giá'!$B$7,IF(AND('Raw Data'!N1429&gt;1,'Raw Data'!N1429&lt;=1.5),'Bảng Giá'!$B$8,IF(AND('Raw Data'!N1429&gt;1.5,'Raw Data'!N1429&lt;=2),'Bảng Giá'!$B$9,IF(AND('Raw Data'!N1429&gt;2,'Raw Data'!N1429&lt;=2.5),'Bảng Giá'!$B$10,IF(AND('Raw Data'!N1429&gt;2.5,'Raw Data'!N1429&lt;=3),'Bảng Giá'!$B$11,IF(AND('Raw Data'!N1429&gt;3,'Raw Data'!N1429&lt;=3.5),'Bảng Giá'!$B$12,IF(AND('Raw Data'!N1429&gt;3.5,'Raw Data'!N1429&lt;=4),'Bảng Giá'!$B$13,IF(AND('Raw Data'!N1429&gt;4,'Raw Data'!N1429&lt;=4.5),'Bảng Giá'!$B$14,IF(AND('Raw Data'!N1429&gt;4.5,'Raw Data'!N1429&lt;=5),'Bảng Giá'!$B$15,IF(AND('Raw Data'!N1429&gt;5,'Raw Data'!N1429&lt;=5.5),'Bảng Giá'!$B$16,IF(AND('Raw Data'!N1429&gt;5.5,'Raw Data'!N1429&lt;=6),'Bảng Giá'!$B$17,'Bảng Giá'!$B$18)))))))))))))))</f>
        <v>0.5&lt;x&lt;=1</v>
      </c>
      <c r="Q1429" s="48">
        <f t="shared" si="135"/>
        <v>-7.0921985815602835E-3</v>
      </c>
      <c r="R1429">
        <f t="shared" si="136"/>
        <v>16800</v>
      </c>
      <c r="S1429">
        <f t="shared" si="137"/>
        <v>2700</v>
      </c>
    </row>
    <row r="1430" spans="1:19" x14ac:dyDescent="0.25">
      <c r="A1430" s="12">
        <v>1429</v>
      </c>
      <c r="B1430" s="12" t="s">
        <v>293</v>
      </c>
      <c r="C1430" s="18">
        <v>96621035</v>
      </c>
      <c r="D1430" s="17">
        <v>43011.506472951391</v>
      </c>
      <c r="E1430" s="23">
        <v>43012.700532407405</v>
      </c>
      <c r="F1430" s="13" t="s">
        <v>302</v>
      </c>
      <c r="G1430" s="25">
        <v>865</v>
      </c>
      <c r="H1430" s="12" t="s">
        <v>114</v>
      </c>
      <c r="I1430" s="12" t="s">
        <v>297</v>
      </c>
      <c r="J1430" s="37">
        <f>INDEX('Bảng Giá'!$C$3:$H$18,MATCH('Raw Data'!P1430,'Bảng Giá'!$B$3:$B$18,0),MATCH('Raw Data'!M1430,'Bảng Giá'!$C$2:$H$2,0))</f>
        <v>14000</v>
      </c>
      <c r="K1430" s="12">
        <v>14100</v>
      </c>
      <c r="L1430" s="36">
        <f t="shared" si="132"/>
        <v>1.1940594560146565</v>
      </c>
      <c r="M1430" t="str">
        <f>'References data'!H1431</f>
        <v>Nội Tỉnh</v>
      </c>
      <c r="N1430">
        <f t="shared" si="133"/>
        <v>0.86499999999999999</v>
      </c>
      <c r="O1430">
        <f t="shared" si="134"/>
        <v>-100</v>
      </c>
      <c r="P1430" t="str">
        <f>IF(AND(N1430&gt;0,N1430&lt;=0.05),'Bảng Giá'!$B$3,IF(AND(N1430&lt;=0.1,N1430&gt;0.05),'Bảng Giá'!$B$4,IF(AND('Raw Data'!N1430&gt;0.1,'Raw Data'!N1430&lt;=0.25),'Bảng Giá'!$B$5,IF(AND('Raw Data'!N1430&gt;0.25,'Raw Data'!N1430&lt;=0.5),'Bảng Giá'!$B$6,IF(AND('Raw Data'!N1430&gt;0.5,'Raw Data'!N1430&lt;=1),'Bảng Giá'!$B$7,IF(AND('Raw Data'!N1430&gt;1,'Raw Data'!N1430&lt;=1.5),'Bảng Giá'!$B$8,IF(AND('Raw Data'!N1430&gt;1.5,'Raw Data'!N1430&lt;=2),'Bảng Giá'!$B$9,IF(AND('Raw Data'!N1430&gt;2,'Raw Data'!N1430&lt;=2.5),'Bảng Giá'!$B$10,IF(AND('Raw Data'!N1430&gt;2.5,'Raw Data'!N1430&lt;=3),'Bảng Giá'!$B$11,IF(AND('Raw Data'!N1430&gt;3,'Raw Data'!N1430&lt;=3.5),'Bảng Giá'!$B$12,IF(AND('Raw Data'!N1430&gt;3.5,'Raw Data'!N1430&lt;=4),'Bảng Giá'!$B$13,IF(AND('Raw Data'!N1430&gt;4,'Raw Data'!N1430&lt;=4.5),'Bảng Giá'!$B$14,IF(AND('Raw Data'!N1430&gt;4.5,'Raw Data'!N1430&lt;=5),'Bảng Giá'!$B$15,IF(AND('Raw Data'!N1430&gt;5,'Raw Data'!N1430&lt;=5.5),'Bảng Giá'!$B$16,IF(AND('Raw Data'!N1430&gt;5.5,'Raw Data'!N1430&lt;=6),'Bảng Giá'!$B$17,'Bảng Giá'!$B$18)))))))))))))))</f>
        <v>0.5&lt;x&lt;=1</v>
      </c>
      <c r="Q1430" s="48">
        <f t="shared" si="135"/>
        <v>-7.0921985815602835E-3</v>
      </c>
      <c r="R1430">
        <f t="shared" si="136"/>
        <v>16800</v>
      </c>
      <c r="S1430">
        <f t="shared" si="137"/>
        <v>2700</v>
      </c>
    </row>
    <row r="1431" spans="1:19" x14ac:dyDescent="0.25">
      <c r="A1431" s="12">
        <v>1430</v>
      </c>
      <c r="B1431" s="12" t="s">
        <v>293</v>
      </c>
      <c r="C1431" s="18">
        <v>37911416</v>
      </c>
      <c r="D1431" s="17">
        <v>43011.487191979169</v>
      </c>
      <c r="E1431" s="23">
        <v>43013.643684756942</v>
      </c>
      <c r="F1431" s="13" t="s">
        <v>302</v>
      </c>
      <c r="G1431" s="25">
        <v>7000</v>
      </c>
      <c r="H1431" s="12" t="s">
        <v>114</v>
      </c>
      <c r="I1431" s="12" t="s">
        <v>123</v>
      </c>
      <c r="J1431" s="37">
        <f>INDEX('Bảng Giá'!$C$3:$H$18,MATCH('Raw Data'!P1431,'Bảng Giá'!$B$3:$B$18,0),MATCH('Raw Data'!M1431,'Bảng Giá'!$C$2:$H$2,0))</f>
        <v>2000</v>
      </c>
      <c r="K1431" s="12">
        <v>30800</v>
      </c>
      <c r="L1431" s="36">
        <f t="shared" si="132"/>
        <v>2.1564927777726552</v>
      </c>
      <c r="M1431" t="str">
        <f>'References data'!H1432</f>
        <v>Nội Tỉnh</v>
      </c>
      <c r="N1431" s="46">
        <f t="shared" si="133"/>
        <v>7</v>
      </c>
      <c r="O1431">
        <f t="shared" si="134"/>
        <v>-28800</v>
      </c>
      <c r="P1431" t="str">
        <f>IF(AND(N1431&gt;0,N1431&lt;=0.05),'Bảng Giá'!$B$3,IF(AND(N1431&lt;=0.1,N1431&gt;0.05),'Bảng Giá'!$B$4,IF(AND('Raw Data'!N1431&gt;0.1,'Raw Data'!N1431&lt;=0.25),'Bảng Giá'!$B$5,IF(AND('Raw Data'!N1431&gt;0.25,'Raw Data'!N1431&lt;=0.5),'Bảng Giá'!$B$6,IF(AND('Raw Data'!N1431&gt;0.5,'Raw Data'!N1431&lt;=1),'Bảng Giá'!$B$7,IF(AND('Raw Data'!N1431&gt;1,'Raw Data'!N1431&lt;=1.5),'Bảng Giá'!$B$8,IF(AND('Raw Data'!N1431&gt;1.5,'Raw Data'!N1431&lt;=2),'Bảng Giá'!$B$9,IF(AND('Raw Data'!N1431&gt;2,'Raw Data'!N1431&lt;=2.5),'Bảng Giá'!$B$10,IF(AND('Raw Data'!N1431&gt;2.5,'Raw Data'!N1431&lt;=3),'Bảng Giá'!$B$11,IF(AND('Raw Data'!N1431&gt;3,'Raw Data'!N1431&lt;=3.5),'Bảng Giá'!$B$12,IF(AND('Raw Data'!N1431&gt;3.5,'Raw Data'!N1431&lt;=4),'Bảng Giá'!$B$13,IF(AND('Raw Data'!N1431&gt;4,'Raw Data'!N1431&lt;=4.5),'Bảng Giá'!$B$14,IF(AND('Raw Data'!N1431&gt;4.5,'Raw Data'!N1431&lt;=5),'Bảng Giá'!$B$15,IF(AND('Raw Data'!N1431&gt;5,'Raw Data'!N1431&lt;=5.5),'Bảng Giá'!$B$16,IF(AND('Raw Data'!N1431&gt;5.5,'Raw Data'!N1431&lt;=6),'Bảng Giá'!$B$17,'Bảng Giá'!$B$18)))))))))))))))</f>
        <v>Next 0.5</v>
      </c>
      <c r="Q1431" s="48">
        <f t="shared" si="135"/>
        <v>-0.93506493506493504</v>
      </c>
      <c r="R1431">
        <f t="shared" si="136"/>
        <v>2400</v>
      </c>
      <c r="S1431">
        <f t="shared" si="137"/>
        <v>-28400</v>
      </c>
    </row>
    <row r="1432" spans="1:19" x14ac:dyDescent="0.25">
      <c r="A1432" s="12">
        <v>1431</v>
      </c>
      <c r="B1432" s="12" t="s">
        <v>293</v>
      </c>
      <c r="C1432" s="18">
        <v>33337081</v>
      </c>
      <c r="D1432" s="17">
        <v>43011.487217858798</v>
      </c>
      <c r="E1432" s="23">
        <v>43012.45726412037</v>
      </c>
      <c r="F1432" s="13" t="s">
        <v>302</v>
      </c>
      <c r="G1432" s="25">
        <v>480</v>
      </c>
      <c r="H1432" s="12" t="s">
        <v>114</v>
      </c>
      <c r="I1432" s="12" t="s">
        <v>75</v>
      </c>
      <c r="J1432" s="37">
        <f>INDEX('Bảng Giá'!$C$3:$H$18,MATCH('Raw Data'!P1432,'Bảng Giá'!$B$3:$B$18,0),MATCH('Raw Data'!M1432,'Bảng Giá'!$C$2:$H$2,0))</f>
        <v>13000</v>
      </c>
      <c r="K1432" s="12">
        <v>13100</v>
      </c>
      <c r="L1432" s="36">
        <f t="shared" si="132"/>
        <v>0.97004626157286111</v>
      </c>
      <c r="M1432" t="str">
        <f>'References data'!H1433</f>
        <v>Nội Tỉnh</v>
      </c>
      <c r="N1432">
        <f t="shared" si="133"/>
        <v>0.48</v>
      </c>
      <c r="O1432">
        <f t="shared" si="134"/>
        <v>-100</v>
      </c>
      <c r="P1432" t="str">
        <f>IF(AND(N1432&gt;0,N1432&lt;=0.05),'Bảng Giá'!$B$3,IF(AND(N1432&lt;=0.1,N1432&gt;0.05),'Bảng Giá'!$B$4,IF(AND('Raw Data'!N1432&gt;0.1,'Raw Data'!N1432&lt;=0.25),'Bảng Giá'!$B$5,IF(AND('Raw Data'!N1432&gt;0.25,'Raw Data'!N1432&lt;=0.5),'Bảng Giá'!$B$6,IF(AND('Raw Data'!N1432&gt;0.5,'Raw Data'!N1432&lt;=1),'Bảng Giá'!$B$7,IF(AND('Raw Data'!N1432&gt;1,'Raw Data'!N1432&lt;=1.5),'Bảng Giá'!$B$8,IF(AND('Raw Data'!N1432&gt;1.5,'Raw Data'!N1432&lt;=2),'Bảng Giá'!$B$9,IF(AND('Raw Data'!N1432&gt;2,'Raw Data'!N1432&lt;=2.5),'Bảng Giá'!$B$10,IF(AND('Raw Data'!N1432&gt;2.5,'Raw Data'!N1432&lt;=3),'Bảng Giá'!$B$11,IF(AND('Raw Data'!N1432&gt;3,'Raw Data'!N1432&lt;=3.5),'Bảng Giá'!$B$12,IF(AND('Raw Data'!N1432&gt;3.5,'Raw Data'!N1432&lt;=4),'Bảng Giá'!$B$13,IF(AND('Raw Data'!N1432&gt;4,'Raw Data'!N1432&lt;=4.5),'Bảng Giá'!$B$14,IF(AND('Raw Data'!N1432&gt;4.5,'Raw Data'!N1432&lt;=5),'Bảng Giá'!$B$15,IF(AND('Raw Data'!N1432&gt;5,'Raw Data'!N1432&lt;=5.5),'Bảng Giá'!$B$16,IF(AND('Raw Data'!N1432&gt;5.5,'Raw Data'!N1432&lt;=6),'Bảng Giá'!$B$17,'Bảng Giá'!$B$18)))))))))))))))</f>
        <v>0.25&lt;x&lt;=0.5</v>
      </c>
      <c r="Q1432" s="48">
        <f t="shared" si="135"/>
        <v>-7.6335877862595417E-3</v>
      </c>
      <c r="R1432">
        <f t="shared" si="136"/>
        <v>15600</v>
      </c>
      <c r="S1432">
        <f t="shared" si="137"/>
        <v>2500</v>
      </c>
    </row>
    <row r="1433" spans="1:19" x14ac:dyDescent="0.25">
      <c r="A1433" s="12">
        <v>1432</v>
      </c>
      <c r="B1433" s="12" t="s">
        <v>293</v>
      </c>
      <c r="C1433" s="18">
        <v>31677136896577</v>
      </c>
      <c r="D1433" s="17">
        <v>43009.65346296296</v>
      </c>
      <c r="E1433" s="23">
        <v>43010.867860381943</v>
      </c>
      <c r="F1433" s="13" t="s">
        <v>302</v>
      </c>
      <c r="G1433" s="25">
        <v>400</v>
      </c>
      <c r="H1433" s="12" t="s">
        <v>114</v>
      </c>
      <c r="I1433" s="12" t="s">
        <v>509</v>
      </c>
      <c r="J1433" s="37">
        <f>INDEX('Bảng Giá'!$C$3:$H$18,MATCH('Raw Data'!P1433,'Bảng Giá'!$B$3:$B$18,0),MATCH('Raw Data'!M1433,'Bảng Giá'!$C$2:$H$2,0))</f>
        <v>13000</v>
      </c>
      <c r="K1433" s="12">
        <v>13100</v>
      </c>
      <c r="L1433" s="36">
        <f t="shared" si="132"/>
        <v>1.2143974189821165</v>
      </c>
      <c r="M1433" t="str">
        <f>'References data'!H1434</f>
        <v>Nội Tỉnh</v>
      </c>
      <c r="N1433">
        <f t="shared" si="133"/>
        <v>0.4</v>
      </c>
      <c r="O1433">
        <f t="shared" si="134"/>
        <v>-100</v>
      </c>
      <c r="P1433" t="str">
        <f>IF(AND(N1433&gt;0,N1433&lt;=0.05),'Bảng Giá'!$B$3,IF(AND(N1433&lt;=0.1,N1433&gt;0.05),'Bảng Giá'!$B$4,IF(AND('Raw Data'!N1433&gt;0.1,'Raw Data'!N1433&lt;=0.25),'Bảng Giá'!$B$5,IF(AND('Raw Data'!N1433&gt;0.25,'Raw Data'!N1433&lt;=0.5),'Bảng Giá'!$B$6,IF(AND('Raw Data'!N1433&gt;0.5,'Raw Data'!N1433&lt;=1),'Bảng Giá'!$B$7,IF(AND('Raw Data'!N1433&gt;1,'Raw Data'!N1433&lt;=1.5),'Bảng Giá'!$B$8,IF(AND('Raw Data'!N1433&gt;1.5,'Raw Data'!N1433&lt;=2),'Bảng Giá'!$B$9,IF(AND('Raw Data'!N1433&gt;2,'Raw Data'!N1433&lt;=2.5),'Bảng Giá'!$B$10,IF(AND('Raw Data'!N1433&gt;2.5,'Raw Data'!N1433&lt;=3),'Bảng Giá'!$B$11,IF(AND('Raw Data'!N1433&gt;3,'Raw Data'!N1433&lt;=3.5),'Bảng Giá'!$B$12,IF(AND('Raw Data'!N1433&gt;3.5,'Raw Data'!N1433&lt;=4),'Bảng Giá'!$B$13,IF(AND('Raw Data'!N1433&gt;4,'Raw Data'!N1433&lt;=4.5),'Bảng Giá'!$B$14,IF(AND('Raw Data'!N1433&gt;4.5,'Raw Data'!N1433&lt;=5),'Bảng Giá'!$B$15,IF(AND('Raw Data'!N1433&gt;5,'Raw Data'!N1433&lt;=5.5),'Bảng Giá'!$B$16,IF(AND('Raw Data'!N1433&gt;5.5,'Raw Data'!N1433&lt;=6),'Bảng Giá'!$B$17,'Bảng Giá'!$B$18)))))))))))))))</f>
        <v>0.25&lt;x&lt;=0.5</v>
      </c>
      <c r="Q1433" s="48">
        <f t="shared" si="135"/>
        <v>-7.6335877862595417E-3</v>
      </c>
      <c r="R1433">
        <f t="shared" si="136"/>
        <v>15600</v>
      </c>
      <c r="S1433">
        <f t="shared" si="137"/>
        <v>2500</v>
      </c>
    </row>
    <row r="1434" spans="1:19" x14ac:dyDescent="0.25">
      <c r="A1434" s="12">
        <v>1433</v>
      </c>
      <c r="B1434" s="12" t="s">
        <v>293</v>
      </c>
      <c r="C1434" s="18">
        <v>31677136910677</v>
      </c>
      <c r="D1434" s="17">
        <v>43015.464274074075</v>
      </c>
      <c r="E1434" s="23">
        <v>43017.507145023148</v>
      </c>
      <c r="F1434" s="13" t="s">
        <v>302</v>
      </c>
      <c r="G1434" s="25">
        <v>200</v>
      </c>
      <c r="H1434" s="12" t="s">
        <v>114</v>
      </c>
      <c r="I1434" s="12" t="s">
        <v>77</v>
      </c>
      <c r="J1434" s="37">
        <f>INDEX('Bảng Giá'!$C$3:$H$18,MATCH('Raw Data'!P1434,'Bảng Giá'!$B$3:$B$18,0),MATCH('Raw Data'!M1434,'Bảng Giá'!$C$2:$H$2,0))</f>
        <v>13000</v>
      </c>
      <c r="K1434" s="12">
        <v>13100</v>
      </c>
      <c r="L1434" s="36">
        <f t="shared" si="132"/>
        <v>2.0428709490734036</v>
      </c>
      <c r="M1434" t="str">
        <f>'References data'!H1435</f>
        <v>Nội Tỉnh</v>
      </c>
      <c r="N1434">
        <f t="shared" si="133"/>
        <v>0.2</v>
      </c>
      <c r="O1434">
        <f t="shared" si="134"/>
        <v>-100</v>
      </c>
      <c r="P1434" t="str">
        <f>IF(AND(N1434&gt;0,N1434&lt;=0.05),'Bảng Giá'!$B$3,IF(AND(N1434&lt;=0.1,N1434&gt;0.05),'Bảng Giá'!$B$4,IF(AND('Raw Data'!N1434&gt;0.1,'Raw Data'!N1434&lt;=0.25),'Bảng Giá'!$B$5,IF(AND('Raw Data'!N1434&gt;0.25,'Raw Data'!N1434&lt;=0.5),'Bảng Giá'!$B$6,IF(AND('Raw Data'!N1434&gt;0.5,'Raw Data'!N1434&lt;=1),'Bảng Giá'!$B$7,IF(AND('Raw Data'!N1434&gt;1,'Raw Data'!N1434&lt;=1.5),'Bảng Giá'!$B$8,IF(AND('Raw Data'!N1434&gt;1.5,'Raw Data'!N1434&lt;=2),'Bảng Giá'!$B$9,IF(AND('Raw Data'!N1434&gt;2,'Raw Data'!N1434&lt;=2.5),'Bảng Giá'!$B$10,IF(AND('Raw Data'!N1434&gt;2.5,'Raw Data'!N1434&lt;=3),'Bảng Giá'!$B$11,IF(AND('Raw Data'!N1434&gt;3,'Raw Data'!N1434&lt;=3.5),'Bảng Giá'!$B$12,IF(AND('Raw Data'!N1434&gt;3.5,'Raw Data'!N1434&lt;=4),'Bảng Giá'!$B$13,IF(AND('Raw Data'!N1434&gt;4,'Raw Data'!N1434&lt;=4.5),'Bảng Giá'!$B$14,IF(AND('Raw Data'!N1434&gt;4.5,'Raw Data'!N1434&lt;=5),'Bảng Giá'!$B$15,IF(AND('Raw Data'!N1434&gt;5,'Raw Data'!N1434&lt;=5.5),'Bảng Giá'!$B$16,IF(AND('Raw Data'!N1434&gt;5.5,'Raw Data'!N1434&lt;=6),'Bảng Giá'!$B$17,'Bảng Giá'!$B$18)))))))))))))))</f>
        <v>0.1&lt;x&lt;=0.25</v>
      </c>
      <c r="Q1434" s="48">
        <f t="shared" si="135"/>
        <v>-7.6335877862595417E-3</v>
      </c>
      <c r="R1434">
        <f t="shared" si="136"/>
        <v>15600</v>
      </c>
      <c r="S1434">
        <f t="shared" si="137"/>
        <v>2500</v>
      </c>
    </row>
    <row r="1435" spans="1:19" x14ac:dyDescent="0.25">
      <c r="A1435" s="12">
        <v>1434</v>
      </c>
      <c r="B1435" s="12" t="s">
        <v>293</v>
      </c>
      <c r="C1435" s="18">
        <v>35228745</v>
      </c>
      <c r="D1435" s="17">
        <v>43010.709044675925</v>
      </c>
      <c r="E1435" s="23">
        <v>43011.635115277779</v>
      </c>
      <c r="F1435" s="13" t="s">
        <v>302</v>
      </c>
      <c r="G1435" s="25">
        <v>350</v>
      </c>
      <c r="H1435" s="12" t="s">
        <v>114</v>
      </c>
      <c r="I1435" s="12" t="s">
        <v>294</v>
      </c>
      <c r="J1435" s="37">
        <f>INDEX('Bảng Giá'!$C$3:$H$18,MATCH('Raw Data'!P1435,'Bảng Giá'!$B$3:$B$18,0),MATCH('Raw Data'!M1435,'Bảng Giá'!$C$2:$H$2,0))</f>
        <v>13000</v>
      </c>
      <c r="K1435" s="12">
        <v>13100</v>
      </c>
      <c r="L1435" s="36">
        <f t="shared" si="132"/>
        <v>0.92607060185400769</v>
      </c>
      <c r="M1435" t="str">
        <f>'References data'!H1436</f>
        <v>Nội Tỉnh</v>
      </c>
      <c r="N1435">
        <f t="shared" si="133"/>
        <v>0.35</v>
      </c>
      <c r="O1435">
        <f t="shared" si="134"/>
        <v>-100</v>
      </c>
      <c r="P1435" t="str">
        <f>IF(AND(N1435&gt;0,N1435&lt;=0.05),'Bảng Giá'!$B$3,IF(AND(N1435&lt;=0.1,N1435&gt;0.05),'Bảng Giá'!$B$4,IF(AND('Raw Data'!N1435&gt;0.1,'Raw Data'!N1435&lt;=0.25),'Bảng Giá'!$B$5,IF(AND('Raw Data'!N1435&gt;0.25,'Raw Data'!N1435&lt;=0.5),'Bảng Giá'!$B$6,IF(AND('Raw Data'!N1435&gt;0.5,'Raw Data'!N1435&lt;=1),'Bảng Giá'!$B$7,IF(AND('Raw Data'!N1435&gt;1,'Raw Data'!N1435&lt;=1.5),'Bảng Giá'!$B$8,IF(AND('Raw Data'!N1435&gt;1.5,'Raw Data'!N1435&lt;=2),'Bảng Giá'!$B$9,IF(AND('Raw Data'!N1435&gt;2,'Raw Data'!N1435&lt;=2.5),'Bảng Giá'!$B$10,IF(AND('Raw Data'!N1435&gt;2.5,'Raw Data'!N1435&lt;=3),'Bảng Giá'!$B$11,IF(AND('Raw Data'!N1435&gt;3,'Raw Data'!N1435&lt;=3.5),'Bảng Giá'!$B$12,IF(AND('Raw Data'!N1435&gt;3.5,'Raw Data'!N1435&lt;=4),'Bảng Giá'!$B$13,IF(AND('Raw Data'!N1435&gt;4,'Raw Data'!N1435&lt;=4.5),'Bảng Giá'!$B$14,IF(AND('Raw Data'!N1435&gt;4.5,'Raw Data'!N1435&lt;=5),'Bảng Giá'!$B$15,IF(AND('Raw Data'!N1435&gt;5,'Raw Data'!N1435&lt;=5.5),'Bảng Giá'!$B$16,IF(AND('Raw Data'!N1435&gt;5.5,'Raw Data'!N1435&lt;=6),'Bảng Giá'!$B$17,'Bảng Giá'!$B$18)))))))))))))))</f>
        <v>0.25&lt;x&lt;=0.5</v>
      </c>
      <c r="Q1435" s="48">
        <f t="shared" si="135"/>
        <v>-7.6335877862595417E-3</v>
      </c>
      <c r="R1435">
        <f t="shared" si="136"/>
        <v>15600</v>
      </c>
      <c r="S1435">
        <f t="shared" si="137"/>
        <v>2500</v>
      </c>
    </row>
    <row r="1436" spans="1:19" x14ac:dyDescent="0.25">
      <c r="A1436" s="12">
        <v>1435</v>
      </c>
      <c r="B1436" s="12" t="s">
        <v>293</v>
      </c>
      <c r="C1436" s="18">
        <v>47697645</v>
      </c>
      <c r="D1436" s="17">
        <v>43010.72654502315</v>
      </c>
      <c r="E1436" s="23">
        <v>43011.590896412039</v>
      </c>
      <c r="F1436" s="13" t="s">
        <v>302</v>
      </c>
      <c r="G1436" s="25">
        <v>5000</v>
      </c>
      <c r="H1436" s="12" t="s">
        <v>114</v>
      </c>
      <c r="I1436" s="12" t="s">
        <v>295</v>
      </c>
      <c r="J1436" s="37">
        <f>INDEX('Bảng Giá'!$C$3:$H$18,MATCH('Raw Data'!P1436,'Bảng Giá'!$B$3:$B$18,0),MATCH('Raw Data'!M1436,'Bảng Giá'!$C$2:$H$2,0))</f>
        <v>23500</v>
      </c>
      <c r="K1436" s="12">
        <v>25200</v>
      </c>
      <c r="L1436" s="36">
        <f t="shared" si="132"/>
        <v>0.86435138888919028</v>
      </c>
      <c r="M1436" t="str">
        <f>'References data'!H1437</f>
        <v>Nội Tỉnh</v>
      </c>
      <c r="N1436">
        <f t="shared" si="133"/>
        <v>5</v>
      </c>
      <c r="O1436">
        <f t="shared" si="134"/>
        <v>-1700</v>
      </c>
      <c r="P1436" t="str">
        <f>IF(AND(N1436&gt;0,N1436&lt;=0.05),'Bảng Giá'!$B$3,IF(AND(N1436&lt;=0.1,N1436&gt;0.05),'Bảng Giá'!$B$4,IF(AND('Raw Data'!N1436&gt;0.1,'Raw Data'!N1436&lt;=0.25),'Bảng Giá'!$B$5,IF(AND('Raw Data'!N1436&gt;0.25,'Raw Data'!N1436&lt;=0.5),'Bảng Giá'!$B$6,IF(AND('Raw Data'!N1436&gt;0.5,'Raw Data'!N1436&lt;=1),'Bảng Giá'!$B$7,IF(AND('Raw Data'!N1436&gt;1,'Raw Data'!N1436&lt;=1.5),'Bảng Giá'!$B$8,IF(AND('Raw Data'!N1436&gt;1.5,'Raw Data'!N1436&lt;=2),'Bảng Giá'!$B$9,IF(AND('Raw Data'!N1436&gt;2,'Raw Data'!N1436&lt;=2.5),'Bảng Giá'!$B$10,IF(AND('Raw Data'!N1436&gt;2.5,'Raw Data'!N1436&lt;=3),'Bảng Giá'!$B$11,IF(AND('Raw Data'!N1436&gt;3,'Raw Data'!N1436&lt;=3.5),'Bảng Giá'!$B$12,IF(AND('Raw Data'!N1436&gt;3.5,'Raw Data'!N1436&lt;=4),'Bảng Giá'!$B$13,IF(AND('Raw Data'!N1436&gt;4,'Raw Data'!N1436&lt;=4.5),'Bảng Giá'!$B$14,IF(AND('Raw Data'!N1436&gt;4.5,'Raw Data'!N1436&lt;=5),'Bảng Giá'!$B$15,IF(AND('Raw Data'!N1436&gt;5,'Raw Data'!N1436&lt;=5.5),'Bảng Giá'!$B$16,IF(AND('Raw Data'!N1436&gt;5.5,'Raw Data'!N1436&lt;=6),'Bảng Giá'!$B$17,'Bảng Giá'!$B$18)))))))))))))))</f>
        <v>4.5&lt;x&lt;=5</v>
      </c>
      <c r="Q1436" s="48">
        <f t="shared" si="135"/>
        <v>-6.7460317460317457E-2</v>
      </c>
      <c r="R1436">
        <f t="shared" si="136"/>
        <v>28200</v>
      </c>
      <c r="S1436">
        <f t="shared" si="137"/>
        <v>3000</v>
      </c>
    </row>
    <row r="1437" spans="1:19" x14ac:dyDescent="0.25">
      <c r="A1437" s="12">
        <v>1436</v>
      </c>
      <c r="B1437" s="12" t="s">
        <v>293</v>
      </c>
      <c r="C1437" s="18">
        <v>31677136911517</v>
      </c>
      <c r="D1437" s="17">
        <v>43010.747820370372</v>
      </c>
      <c r="E1437" s="23">
        <v>43011.801432442131</v>
      </c>
      <c r="F1437" s="13" t="s">
        <v>302</v>
      </c>
      <c r="G1437" s="25">
        <v>510</v>
      </c>
      <c r="H1437" s="12" t="s">
        <v>114</v>
      </c>
      <c r="I1437" s="12" t="s">
        <v>82</v>
      </c>
      <c r="J1437" s="37">
        <f>INDEX('Bảng Giá'!$C$3:$H$18,MATCH('Raw Data'!P1437,'Bảng Giá'!$B$3:$B$18,0),MATCH('Raw Data'!M1437,'Bảng Giá'!$C$2:$H$2,0))</f>
        <v>14000</v>
      </c>
      <c r="K1437" s="12">
        <v>14100</v>
      </c>
      <c r="L1437" s="36">
        <f t="shared" si="132"/>
        <v>1.0536120717588346</v>
      </c>
      <c r="M1437" t="str">
        <f>'References data'!H1438</f>
        <v>Nội Tỉnh</v>
      </c>
      <c r="N1437">
        <f t="shared" si="133"/>
        <v>0.51</v>
      </c>
      <c r="O1437">
        <f t="shared" si="134"/>
        <v>-100</v>
      </c>
      <c r="P1437" t="str">
        <f>IF(AND(N1437&gt;0,N1437&lt;=0.05),'Bảng Giá'!$B$3,IF(AND(N1437&lt;=0.1,N1437&gt;0.05),'Bảng Giá'!$B$4,IF(AND('Raw Data'!N1437&gt;0.1,'Raw Data'!N1437&lt;=0.25),'Bảng Giá'!$B$5,IF(AND('Raw Data'!N1437&gt;0.25,'Raw Data'!N1437&lt;=0.5),'Bảng Giá'!$B$6,IF(AND('Raw Data'!N1437&gt;0.5,'Raw Data'!N1437&lt;=1),'Bảng Giá'!$B$7,IF(AND('Raw Data'!N1437&gt;1,'Raw Data'!N1437&lt;=1.5),'Bảng Giá'!$B$8,IF(AND('Raw Data'!N1437&gt;1.5,'Raw Data'!N1437&lt;=2),'Bảng Giá'!$B$9,IF(AND('Raw Data'!N1437&gt;2,'Raw Data'!N1437&lt;=2.5),'Bảng Giá'!$B$10,IF(AND('Raw Data'!N1437&gt;2.5,'Raw Data'!N1437&lt;=3),'Bảng Giá'!$B$11,IF(AND('Raw Data'!N1437&gt;3,'Raw Data'!N1437&lt;=3.5),'Bảng Giá'!$B$12,IF(AND('Raw Data'!N1437&gt;3.5,'Raw Data'!N1437&lt;=4),'Bảng Giá'!$B$13,IF(AND('Raw Data'!N1437&gt;4,'Raw Data'!N1437&lt;=4.5),'Bảng Giá'!$B$14,IF(AND('Raw Data'!N1437&gt;4.5,'Raw Data'!N1437&lt;=5),'Bảng Giá'!$B$15,IF(AND('Raw Data'!N1437&gt;5,'Raw Data'!N1437&lt;=5.5),'Bảng Giá'!$B$16,IF(AND('Raw Data'!N1437&gt;5.5,'Raw Data'!N1437&lt;=6),'Bảng Giá'!$B$17,'Bảng Giá'!$B$18)))))))))))))))</f>
        <v>0.5&lt;x&lt;=1</v>
      </c>
      <c r="Q1437" s="48">
        <f t="shared" si="135"/>
        <v>-7.0921985815602835E-3</v>
      </c>
      <c r="R1437">
        <f t="shared" si="136"/>
        <v>16800</v>
      </c>
      <c r="S1437">
        <f t="shared" si="137"/>
        <v>2700</v>
      </c>
    </row>
    <row r="1438" spans="1:19" x14ac:dyDescent="0.25">
      <c r="A1438" s="12">
        <v>1437</v>
      </c>
      <c r="B1438" s="12" t="s">
        <v>293</v>
      </c>
      <c r="C1438" s="18">
        <v>11055723</v>
      </c>
      <c r="D1438" s="17">
        <v>43011.576755127317</v>
      </c>
      <c r="E1438" s="23">
        <v>43012.555423692131</v>
      </c>
      <c r="F1438" s="13" t="s">
        <v>302</v>
      </c>
      <c r="G1438" s="25">
        <v>250</v>
      </c>
      <c r="H1438" s="12" t="s">
        <v>114</v>
      </c>
      <c r="I1438" s="12" t="s">
        <v>116</v>
      </c>
      <c r="J1438" s="37">
        <f>INDEX('Bảng Giá'!$C$3:$H$18,MATCH('Raw Data'!P1438,'Bảng Giá'!$B$3:$B$18,0),MATCH('Raw Data'!M1438,'Bảng Giá'!$C$2:$H$2,0))</f>
        <v>13000</v>
      </c>
      <c r="K1438" s="12">
        <v>13100</v>
      </c>
      <c r="L1438" s="36">
        <f t="shared" si="132"/>
        <v>0.97866856481414288</v>
      </c>
      <c r="M1438" t="str">
        <f>'References data'!H1439</f>
        <v>Nội Tỉnh</v>
      </c>
      <c r="N1438">
        <f t="shared" si="133"/>
        <v>0.25</v>
      </c>
      <c r="O1438">
        <f t="shared" si="134"/>
        <v>-100</v>
      </c>
      <c r="P1438" t="str">
        <f>IF(AND(N1438&gt;0,N1438&lt;=0.05),'Bảng Giá'!$B$3,IF(AND(N1438&lt;=0.1,N1438&gt;0.05),'Bảng Giá'!$B$4,IF(AND('Raw Data'!N1438&gt;0.1,'Raw Data'!N1438&lt;=0.25),'Bảng Giá'!$B$5,IF(AND('Raw Data'!N1438&gt;0.25,'Raw Data'!N1438&lt;=0.5),'Bảng Giá'!$B$6,IF(AND('Raw Data'!N1438&gt;0.5,'Raw Data'!N1438&lt;=1),'Bảng Giá'!$B$7,IF(AND('Raw Data'!N1438&gt;1,'Raw Data'!N1438&lt;=1.5),'Bảng Giá'!$B$8,IF(AND('Raw Data'!N1438&gt;1.5,'Raw Data'!N1438&lt;=2),'Bảng Giá'!$B$9,IF(AND('Raw Data'!N1438&gt;2,'Raw Data'!N1438&lt;=2.5),'Bảng Giá'!$B$10,IF(AND('Raw Data'!N1438&gt;2.5,'Raw Data'!N1438&lt;=3),'Bảng Giá'!$B$11,IF(AND('Raw Data'!N1438&gt;3,'Raw Data'!N1438&lt;=3.5),'Bảng Giá'!$B$12,IF(AND('Raw Data'!N1438&gt;3.5,'Raw Data'!N1438&lt;=4),'Bảng Giá'!$B$13,IF(AND('Raw Data'!N1438&gt;4,'Raw Data'!N1438&lt;=4.5),'Bảng Giá'!$B$14,IF(AND('Raw Data'!N1438&gt;4.5,'Raw Data'!N1438&lt;=5),'Bảng Giá'!$B$15,IF(AND('Raw Data'!N1438&gt;5,'Raw Data'!N1438&lt;=5.5),'Bảng Giá'!$B$16,IF(AND('Raw Data'!N1438&gt;5.5,'Raw Data'!N1438&lt;=6),'Bảng Giá'!$B$17,'Bảng Giá'!$B$18)))))))))))))))</f>
        <v>0.1&lt;x&lt;=0.25</v>
      </c>
      <c r="Q1438" s="48">
        <f t="shared" si="135"/>
        <v>-7.6335877862595417E-3</v>
      </c>
      <c r="R1438">
        <f t="shared" si="136"/>
        <v>15600</v>
      </c>
      <c r="S1438">
        <f t="shared" si="137"/>
        <v>2500</v>
      </c>
    </row>
    <row r="1439" spans="1:19" x14ac:dyDescent="0.25">
      <c r="A1439" s="12">
        <v>1438</v>
      </c>
      <c r="B1439" s="12" t="s">
        <v>293</v>
      </c>
      <c r="C1439" s="18">
        <v>72817063</v>
      </c>
      <c r="D1439" s="17">
        <v>43011.531518090276</v>
      </c>
      <c r="E1439" s="23">
        <v>43014.79833020833</v>
      </c>
      <c r="F1439" s="13" t="s">
        <v>302</v>
      </c>
      <c r="G1439" s="25">
        <v>4800</v>
      </c>
      <c r="H1439" s="12" t="s">
        <v>114</v>
      </c>
      <c r="I1439" s="12" t="s">
        <v>75</v>
      </c>
      <c r="J1439" s="37">
        <f>INDEX('Bảng Giá'!$C$3:$H$18,MATCH('Raw Data'!P1439,'Bảng Giá'!$B$3:$B$18,0),MATCH('Raw Data'!M1439,'Bảng Giá'!$C$2:$H$2,0))</f>
        <v>23500</v>
      </c>
      <c r="K1439" s="12">
        <v>23700</v>
      </c>
      <c r="L1439" s="36">
        <f t="shared" si="132"/>
        <v>3.2668121180540766</v>
      </c>
      <c r="M1439" t="str">
        <f>'References data'!H1440</f>
        <v>Nội Tỉnh</v>
      </c>
      <c r="N1439">
        <f t="shared" si="133"/>
        <v>4.8</v>
      </c>
      <c r="O1439">
        <f t="shared" si="134"/>
        <v>-200</v>
      </c>
      <c r="P1439" t="str">
        <f>IF(AND(N1439&gt;0,N1439&lt;=0.05),'Bảng Giá'!$B$3,IF(AND(N1439&lt;=0.1,N1439&gt;0.05),'Bảng Giá'!$B$4,IF(AND('Raw Data'!N1439&gt;0.1,'Raw Data'!N1439&lt;=0.25),'Bảng Giá'!$B$5,IF(AND('Raw Data'!N1439&gt;0.25,'Raw Data'!N1439&lt;=0.5),'Bảng Giá'!$B$6,IF(AND('Raw Data'!N1439&gt;0.5,'Raw Data'!N1439&lt;=1),'Bảng Giá'!$B$7,IF(AND('Raw Data'!N1439&gt;1,'Raw Data'!N1439&lt;=1.5),'Bảng Giá'!$B$8,IF(AND('Raw Data'!N1439&gt;1.5,'Raw Data'!N1439&lt;=2),'Bảng Giá'!$B$9,IF(AND('Raw Data'!N1439&gt;2,'Raw Data'!N1439&lt;=2.5),'Bảng Giá'!$B$10,IF(AND('Raw Data'!N1439&gt;2.5,'Raw Data'!N1439&lt;=3),'Bảng Giá'!$B$11,IF(AND('Raw Data'!N1439&gt;3,'Raw Data'!N1439&lt;=3.5),'Bảng Giá'!$B$12,IF(AND('Raw Data'!N1439&gt;3.5,'Raw Data'!N1439&lt;=4),'Bảng Giá'!$B$13,IF(AND('Raw Data'!N1439&gt;4,'Raw Data'!N1439&lt;=4.5),'Bảng Giá'!$B$14,IF(AND('Raw Data'!N1439&gt;4.5,'Raw Data'!N1439&lt;=5),'Bảng Giá'!$B$15,IF(AND('Raw Data'!N1439&gt;5,'Raw Data'!N1439&lt;=5.5),'Bảng Giá'!$B$16,IF(AND('Raw Data'!N1439&gt;5.5,'Raw Data'!N1439&lt;=6),'Bảng Giá'!$B$17,'Bảng Giá'!$B$18)))))))))))))))</f>
        <v>4.5&lt;x&lt;=5</v>
      </c>
      <c r="Q1439" s="48">
        <f t="shared" si="135"/>
        <v>-8.4388185654008432E-3</v>
      </c>
      <c r="R1439">
        <f t="shared" si="136"/>
        <v>28200</v>
      </c>
      <c r="S1439">
        <f t="shared" si="137"/>
        <v>4500</v>
      </c>
    </row>
    <row r="1440" spans="1:19" x14ac:dyDescent="0.25">
      <c r="A1440" s="12">
        <v>1439</v>
      </c>
      <c r="B1440" s="12" t="s">
        <v>293</v>
      </c>
      <c r="C1440" s="26">
        <v>31677136896011</v>
      </c>
      <c r="D1440" s="17">
        <v>43010.598430092592</v>
      </c>
      <c r="E1440" s="17">
        <v>43011.745433067132</v>
      </c>
      <c r="F1440" s="13" t="s">
        <v>302</v>
      </c>
      <c r="G1440" s="27">
        <v>200</v>
      </c>
      <c r="H1440" s="12" t="s">
        <v>300</v>
      </c>
      <c r="I1440" s="12" t="s">
        <v>322</v>
      </c>
      <c r="J1440" s="37">
        <f>INDEX('Bảng Giá'!$C$3:$H$18,MATCH('Raw Data'!P1440,'Bảng Giá'!$B$3:$B$18,0),MATCH('Raw Data'!M1440,'Bảng Giá'!$C$2:$H$2,0))</f>
        <v>13000</v>
      </c>
      <c r="K1440" s="12">
        <v>13100</v>
      </c>
      <c r="L1440" s="36">
        <f t="shared" si="132"/>
        <v>1.1470029745396459</v>
      </c>
      <c r="M1440" t="str">
        <f>'References data'!H1441</f>
        <v>Nội Tỉnh</v>
      </c>
      <c r="N1440">
        <f t="shared" si="133"/>
        <v>0.2</v>
      </c>
      <c r="O1440">
        <f t="shared" si="134"/>
        <v>-100</v>
      </c>
      <c r="P1440" t="str">
        <f>IF(AND(N1440&gt;0,N1440&lt;=0.05),'Bảng Giá'!$B$3,IF(AND(N1440&lt;=0.1,N1440&gt;0.05),'Bảng Giá'!$B$4,IF(AND('Raw Data'!N1440&gt;0.1,'Raw Data'!N1440&lt;=0.25),'Bảng Giá'!$B$5,IF(AND('Raw Data'!N1440&gt;0.25,'Raw Data'!N1440&lt;=0.5),'Bảng Giá'!$B$6,IF(AND('Raw Data'!N1440&gt;0.5,'Raw Data'!N1440&lt;=1),'Bảng Giá'!$B$7,IF(AND('Raw Data'!N1440&gt;1,'Raw Data'!N1440&lt;=1.5),'Bảng Giá'!$B$8,IF(AND('Raw Data'!N1440&gt;1.5,'Raw Data'!N1440&lt;=2),'Bảng Giá'!$B$9,IF(AND('Raw Data'!N1440&gt;2,'Raw Data'!N1440&lt;=2.5),'Bảng Giá'!$B$10,IF(AND('Raw Data'!N1440&gt;2.5,'Raw Data'!N1440&lt;=3),'Bảng Giá'!$B$11,IF(AND('Raw Data'!N1440&gt;3,'Raw Data'!N1440&lt;=3.5),'Bảng Giá'!$B$12,IF(AND('Raw Data'!N1440&gt;3.5,'Raw Data'!N1440&lt;=4),'Bảng Giá'!$B$13,IF(AND('Raw Data'!N1440&gt;4,'Raw Data'!N1440&lt;=4.5),'Bảng Giá'!$B$14,IF(AND('Raw Data'!N1440&gt;4.5,'Raw Data'!N1440&lt;=5),'Bảng Giá'!$B$15,IF(AND('Raw Data'!N1440&gt;5,'Raw Data'!N1440&lt;=5.5),'Bảng Giá'!$B$16,IF(AND('Raw Data'!N1440&gt;5.5,'Raw Data'!N1440&lt;=6),'Bảng Giá'!$B$17,'Bảng Giá'!$B$18)))))))))))))))</f>
        <v>0.1&lt;x&lt;=0.25</v>
      </c>
      <c r="Q1440" s="48">
        <f t="shared" si="135"/>
        <v>-7.6335877862595417E-3</v>
      </c>
      <c r="R1440">
        <f t="shared" si="136"/>
        <v>15600</v>
      </c>
      <c r="S1440">
        <f t="shared" si="137"/>
        <v>2500</v>
      </c>
    </row>
    <row r="1441" spans="1:19" x14ac:dyDescent="0.25">
      <c r="A1441" s="12">
        <v>1440</v>
      </c>
      <c r="B1441" s="12" t="s">
        <v>293</v>
      </c>
      <c r="C1441" s="26">
        <v>31677136896771</v>
      </c>
      <c r="D1441" s="17">
        <v>43009.606534178238</v>
      </c>
      <c r="E1441" s="17">
        <v>43010.645397881941</v>
      </c>
      <c r="F1441" s="13" t="s">
        <v>302</v>
      </c>
      <c r="G1441" s="27">
        <v>1000</v>
      </c>
      <c r="H1441" s="12" t="s">
        <v>76</v>
      </c>
      <c r="I1441" s="12" t="s">
        <v>315</v>
      </c>
      <c r="J1441" s="37">
        <f>INDEX('Bảng Giá'!$C$3:$H$18,MATCH('Raw Data'!P1441,'Bảng Giá'!$B$3:$B$18,0),MATCH('Raw Data'!M1441,'Bảng Giá'!$C$2:$H$2,0))</f>
        <v>14000</v>
      </c>
      <c r="K1441" s="12">
        <v>14700</v>
      </c>
      <c r="L1441" s="36">
        <f t="shared" si="132"/>
        <v>1.0388637037031003</v>
      </c>
      <c r="M1441" t="str">
        <f>'References data'!H1442</f>
        <v>Nội Tỉnh</v>
      </c>
      <c r="N1441">
        <f t="shared" si="133"/>
        <v>1</v>
      </c>
      <c r="O1441">
        <f t="shared" si="134"/>
        <v>-700</v>
      </c>
      <c r="P1441" t="str">
        <f>IF(AND(N1441&gt;0,N1441&lt;=0.05),'Bảng Giá'!$B$3,IF(AND(N1441&lt;=0.1,N1441&gt;0.05),'Bảng Giá'!$B$4,IF(AND('Raw Data'!N1441&gt;0.1,'Raw Data'!N1441&lt;=0.25),'Bảng Giá'!$B$5,IF(AND('Raw Data'!N1441&gt;0.25,'Raw Data'!N1441&lt;=0.5),'Bảng Giá'!$B$6,IF(AND('Raw Data'!N1441&gt;0.5,'Raw Data'!N1441&lt;=1),'Bảng Giá'!$B$7,IF(AND('Raw Data'!N1441&gt;1,'Raw Data'!N1441&lt;=1.5),'Bảng Giá'!$B$8,IF(AND('Raw Data'!N1441&gt;1.5,'Raw Data'!N1441&lt;=2),'Bảng Giá'!$B$9,IF(AND('Raw Data'!N1441&gt;2,'Raw Data'!N1441&lt;=2.5),'Bảng Giá'!$B$10,IF(AND('Raw Data'!N1441&gt;2.5,'Raw Data'!N1441&lt;=3),'Bảng Giá'!$B$11,IF(AND('Raw Data'!N1441&gt;3,'Raw Data'!N1441&lt;=3.5),'Bảng Giá'!$B$12,IF(AND('Raw Data'!N1441&gt;3.5,'Raw Data'!N1441&lt;=4),'Bảng Giá'!$B$13,IF(AND('Raw Data'!N1441&gt;4,'Raw Data'!N1441&lt;=4.5),'Bảng Giá'!$B$14,IF(AND('Raw Data'!N1441&gt;4.5,'Raw Data'!N1441&lt;=5),'Bảng Giá'!$B$15,IF(AND('Raw Data'!N1441&gt;5,'Raw Data'!N1441&lt;=5.5),'Bảng Giá'!$B$16,IF(AND('Raw Data'!N1441&gt;5.5,'Raw Data'!N1441&lt;=6),'Bảng Giá'!$B$17,'Bảng Giá'!$B$18)))))))))))))))</f>
        <v>0.5&lt;x&lt;=1</v>
      </c>
      <c r="Q1441" s="48">
        <f t="shared" si="135"/>
        <v>-4.7619047619047616E-2</v>
      </c>
      <c r="R1441">
        <f t="shared" si="136"/>
        <v>16800</v>
      </c>
      <c r="S1441">
        <f t="shared" si="137"/>
        <v>2100</v>
      </c>
    </row>
    <row r="1442" spans="1:19" x14ac:dyDescent="0.25">
      <c r="A1442" s="12">
        <v>1441</v>
      </c>
      <c r="B1442" s="12" t="s">
        <v>293</v>
      </c>
      <c r="C1442" s="26">
        <v>31677136897282</v>
      </c>
      <c r="D1442" s="17">
        <v>43009.635902164351</v>
      </c>
      <c r="E1442" s="17">
        <v>43010.593535995373</v>
      </c>
      <c r="F1442" s="13" t="s">
        <v>302</v>
      </c>
      <c r="G1442" s="27">
        <v>1080</v>
      </c>
      <c r="H1442" s="12" t="s">
        <v>76</v>
      </c>
      <c r="I1442" s="12" t="s">
        <v>193</v>
      </c>
      <c r="J1442" s="37">
        <f>INDEX('Bảng Giá'!$C$3:$H$18,MATCH('Raw Data'!P1442,'Bảng Giá'!$B$3:$B$18,0),MATCH('Raw Data'!M1442,'Bảng Giá'!$C$2:$H$2,0))</f>
        <v>14500</v>
      </c>
      <c r="K1442" s="12">
        <v>14700</v>
      </c>
      <c r="L1442" s="36">
        <f t="shared" si="132"/>
        <v>0.95763383102166699</v>
      </c>
      <c r="M1442" t="str">
        <f>'References data'!H1443</f>
        <v>Nội Tỉnh</v>
      </c>
      <c r="N1442">
        <f t="shared" si="133"/>
        <v>1.08</v>
      </c>
      <c r="O1442">
        <f t="shared" si="134"/>
        <v>-200</v>
      </c>
      <c r="P1442" t="str">
        <f>IF(AND(N1442&gt;0,N1442&lt;=0.05),'Bảng Giá'!$B$3,IF(AND(N1442&lt;=0.1,N1442&gt;0.05),'Bảng Giá'!$B$4,IF(AND('Raw Data'!N1442&gt;0.1,'Raw Data'!N1442&lt;=0.25),'Bảng Giá'!$B$5,IF(AND('Raw Data'!N1442&gt;0.25,'Raw Data'!N1442&lt;=0.5),'Bảng Giá'!$B$6,IF(AND('Raw Data'!N1442&gt;0.5,'Raw Data'!N1442&lt;=1),'Bảng Giá'!$B$7,IF(AND('Raw Data'!N1442&gt;1,'Raw Data'!N1442&lt;=1.5),'Bảng Giá'!$B$8,IF(AND('Raw Data'!N1442&gt;1.5,'Raw Data'!N1442&lt;=2),'Bảng Giá'!$B$9,IF(AND('Raw Data'!N1442&gt;2,'Raw Data'!N1442&lt;=2.5),'Bảng Giá'!$B$10,IF(AND('Raw Data'!N1442&gt;2.5,'Raw Data'!N1442&lt;=3),'Bảng Giá'!$B$11,IF(AND('Raw Data'!N1442&gt;3,'Raw Data'!N1442&lt;=3.5),'Bảng Giá'!$B$12,IF(AND('Raw Data'!N1442&gt;3.5,'Raw Data'!N1442&lt;=4),'Bảng Giá'!$B$13,IF(AND('Raw Data'!N1442&gt;4,'Raw Data'!N1442&lt;=4.5),'Bảng Giá'!$B$14,IF(AND('Raw Data'!N1442&gt;4.5,'Raw Data'!N1442&lt;=5),'Bảng Giá'!$B$15,IF(AND('Raw Data'!N1442&gt;5,'Raw Data'!N1442&lt;=5.5),'Bảng Giá'!$B$16,IF(AND('Raw Data'!N1442&gt;5.5,'Raw Data'!N1442&lt;=6),'Bảng Giá'!$B$17,'Bảng Giá'!$B$18)))))))))))))))</f>
        <v>1&lt;x&lt;=1.5</v>
      </c>
      <c r="Q1442" s="48">
        <f t="shared" si="135"/>
        <v>-1.3605442176870748E-2</v>
      </c>
      <c r="R1442">
        <f t="shared" si="136"/>
        <v>17400</v>
      </c>
      <c r="S1442">
        <f t="shared" si="137"/>
        <v>2700</v>
      </c>
    </row>
    <row r="1443" spans="1:19" x14ac:dyDescent="0.25">
      <c r="A1443" s="12">
        <v>1442</v>
      </c>
      <c r="B1443" s="12" t="s">
        <v>293</v>
      </c>
      <c r="C1443" s="26">
        <v>31677136899796</v>
      </c>
      <c r="D1443" s="17">
        <v>43009.700807719906</v>
      </c>
      <c r="E1443" s="17">
        <v>43010.540266979166</v>
      </c>
      <c r="F1443" s="13" t="s">
        <v>302</v>
      </c>
      <c r="G1443" s="27">
        <v>3100</v>
      </c>
      <c r="H1443" s="12" t="s">
        <v>76</v>
      </c>
      <c r="I1443" s="12" t="s">
        <v>80</v>
      </c>
      <c r="J1443" s="37">
        <f>INDEX('Bảng Giá'!$C$3:$H$18,MATCH('Raw Data'!P1443,'Bảng Giá'!$B$3:$B$18,0),MATCH('Raw Data'!M1443,'Bảng Giá'!$C$2:$H$2,0))</f>
        <v>19000</v>
      </c>
      <c r="K1443" s="12">
        <v>19200</v>
      </c>
      <c r="L1443" s="36">
        <f t="shared" si="132"/>
        <v>0.8394592592594563</v>
      </c>
      <c r="M1443" t="str">
        <f>'References data'!H1444</f>
        <v>Nội Tỉnh</v>
      </c>
      <c r="N1443">
        <f t="shared" si="133"/>
        <v>3.1</v>
      </c>
      <c r="O1443">
        <f t="shared" si="134"/>
        <v>-200</v>
      </c>
      <c r="P1443" t="str">
        <f>IF(AND(N1443&gt;0,N1443&lt;=0.05),'Bảng Giá'!$B$3,IF(AND(N1443&lt;=0.1,N1443&gt;0.05),'Bảng Giá'!$B$4,IF(AND('Raw Data'!N1443&gt;0.1,'Raw Data'!N1443&lt;=0.25),'Bảng Giá'!$B$5,IF(AND('Raw Data'!N1443&gt;0.25,'Raw Data'!N1443&lt;=0.5),'Bảng Giá'!$B$6,IF(AND('Raw Data'!N1443&gt;0.5,'Raw Data'!N1443&lt;=1),'Bảng Giá'!$B$7,IF(AND('Raw Data'!N1443&gt;1,'Raw Data'!N1443&lt;=1.5),'Bảng Giá'!$B$8,IF(AND('Raw Data'!N1443&gt;1.5,'Raw Data'!N1443&lt;=2),'Bảng Giá'!$B$9,IF(AND('Raw Data'!N1443&gt;2,'Raw Data'!N1443&lt;=2.5),'Bảng Giá'!$B$10,IF(AND('Raw Data'!N1443&gt;2.5,'Raw Data'!N1443&lt;=3),'Bảng Giá'!$B$11,IF(AND('Raw Data'!N1443&gt;3,'Raw Data'!N1443&lt;=3.5),'Bảng Giá'!$B$12,IF(AND('Raw Data'!N1443&gt;3.5,'Raw Data'!N1443&lt;=4),'Bảng Giá'!$B$13,IF(AND('Raw Data'!N1443&gt;4,'Raw Data'!N1443&lt;=4.5),'Bảng Giá'!$B$14,IF(AND('Raw Data'!N1443&gt;4.5,'Raw Data'!N1443&lt;=5),'Bảng Giá'!$B$15,IF(AND('Raw Data'!N1443&gt;5,'Raw Data'!N1443&lt;=5.5),'Bảng Giá'!$B$16,IF(AND('Raw Data'!N1443&gt;5.5,'Raw Data'!N1443&lt;=6),'Bảng Giá'!$B$17,'Bảng Giá'!$B$18)))))))))))))))</f>
        <v>3&lt;x&lt;=3.5</v>
      </c>
      <c r="Q1443" s="48">
        <f t="shared" si="135"/>
        <v>-1.0416666666666666E-2</v>
      </c>
      <c r="R1443">
        <f t="shared" si="136"/>
        <v>22800</v>
      </c>
      <c r="S1443">
        <f t="shared" si="137"/>
        <v>3600</v>
      </c>
    </row>
    <row r="1444" spans="1:19" x14ac:dyDescent="0.25">
      <c r="A1444" s="12">
        <v>1443</v>
      </c>
      <c r="B1444" s="12" t="s">
        <v>293</v>
      </c>
      <c r="C1444" s="26">
        <v>31677136899002</v>
      </c>
      <c r="D1444" s="17">
        <v>43009.700834756943</v>
      </c>
      <c r="E1444" s="17">
        <v>43010.506312650461</v>
      </c>
      <c r="F1444" s="13" t="s">
        <v>302</v>
      </c>
      <c r="G1444" s="27">
        <v>600</v>
      </c>
      <c r="H1444" s="12" t="s">
        <v>76</v>
      </c>
      <c r="I1444" s="12" t="s">
        <v>514</v>
      </c>
      <c r="J1444" s="37">
        <f>INDEX('Bảng Giá'!$C$3:$H$18,MATCH('Raw Data'!P1444,'Bảng Giá'!$B$3:$B$18,0),MATCH('Raw Data'!M1444,'Bảng Giá'!$C$2:$H$2,0))</f>
        <v>14000</v>
      </c>
      <c r="K1444" s="12">
        <v>14100</v>
      </c>
      <c r="L1444" s="36">
        <f t="shared" si="132"/>
        <v>0.80547789351840038</v>
      </c>
      <c r="M1444" t="str">
        <f>'References data'!H1445</f>
        <v>Nội Tỉnh</v>
      </c>
      <c r="N1444">
        <f t="shared" si="133"/>
        <v>0.6</v>
      </c>
      <c r="O1444">
        <f t="shared" si="134"/>
        <v>-100</v>
      </c>
      <c r="P1444" t="str">
        <f>IF(AND(N1444&gt;0,N1444&lt;=0.05),'Bảng Giá'!$B$3,IF(AND(N1444&lt;=0.1,N1444&gt;0.05),'Bảng Giá'!$B$4,IF(AND('Raw Data'!N1444&gt;0.1,'Raw Data'!N1444&lt;=0.25),'Bảng Giá'!$B$5,IF(AND('Raw Data'!N1444&gt;0.25,'Raw Data'!N1444&lt;=0.5),'Bảng Giá'!$B$6,IF(AND('Raw Data'!N1444&gt;0.5,'Raw Data'!N1444&lt;=1),'Bảng Giá'!$B$7,IF(AND('Raw Data'!N1444&gt;1,'Raw Data'!N1444&lt;=1.5),'Bảng Giá'!$B$8,IF(AND('Raw Data'!N1444&gt;1.5,'Raw Data'!N1444&lt;=2),'Bảng Giá'!$B$9,IF(AND('Raw Data'!N1444&gt;2,'Raw Data'!N1444&lt;=2.5),'Bảng Giá'!$B$10,IF(AND('Raw Data'!N1444&gt;2.5,'Raw Data'!N1444&lt;=3),'Bảng Giá'!$B$11,IF(AND('Raw Data'!N1444&gt;3,'Raw Data'!N1444&lt;=3.5),'Bảng Giá'!$B$12,IF(AND('Raw Data'!N1444&gt;3.5,'Raw Data'!N1444&lt;=4),'Bảng Giá'!$B$13,IF(AND('Raw Data'!N1444&gt;4,'Raw Data'!N1444&lt;=4.5),'Bảng Giá'!$B$14,IF(AND('Raw Data'!N1444&gt;4.5,'Raw Data'!N1444&lt;=5),'Bảng Giá'!$B$15,IF(AND('Raw Data'!N1444&gt;5,'Raw Data'!N1444&lt;=5.5),'Bảng Giá'!$B$16,IF(AND('Raw Data'!N1444&gt;5.5,'Raw Data'!N1444&lt;=6),'Bảng Giá'!$B$17,'Bảng Giá'!$B$18)))))))))))))))</f>
        <v>0.5&lt;x&lt;=1</v>
      </c>
      <c r="Q1444" s="48">
        <f t="shared" si="135"/>
        <v>-7.0921985815602835E-3</v>
      </c>
      <c r="R1444">
        <f t="shared" si="136"/>
        <v>16800</v>
      </c>
      <c r="S1444">
        <f t="shared" si="137"/>
        <v>2700</v>
      </c>
    </row>
    <row r="1445" spans="1:19" x14ac:dyDescent="0.25">
      <c r="A1445" s="12">
        <v>1444</v>
      </c>
      <c r="B1445" s="12" t="s">
        <v>293</v>
      </c>
      <c r="C1445" s="26">
        <v>31677136898500</v>
      </c>
      <c r="D1445" s="17">
        <v>43009.713353553241</v>
      </c>
      <c r="E1445" s="17">
        <v>43010.722117939818</v>
      </c>
      <c r="F1445" s="13" t="s">
        <v>302</v>
      </c>
      <c r="G1445" s="27">
        <v>300</v>
      </c>
      <c r="H1445" s="12" t="s">
        <v>76</v>
      </c>
      <c r="I1445" s="12" t="s">
        <v>89</v>
      </c>
      <c r="J1445" s="37">
        <f>INDEX('Bảng Giá'!$C$3:$H$18,MATCH('Raw Data'!P1445,'Bảng Giá'!$B$3:$B$18,0),MATCH('Raw Data'!M1445,'Bảng Giá'!$C$2:$H$2,0))</f>
        <v>13000</v>
      </c>
      <c r="K1445" s="12">
        <v>13100</v>
      </c>
      <c r="L1445" s="36">
        <f t="shared" si="132"/>
        <v>1.0087643865772407</v>
      </c>
      <c r="M1445" t="str">
        <f>'References data'!H1446</f>
        <v>Nội Tỉnh</v>
      </c>
      <c r="N1445">
        <f t="shared" si="133"/>
        <v>0.3</v>
      </c>
      <c r="O1445">
        <f t="shared" si="134"/>
        <v>-100</v>
      </c>
      <c r="P1445" t="str">
        <f>IF(AND(N1445&gt;0,N1445&lt;=0.05),'Bảng Giá'!$B$3,IF(AND(N1445&lt;=0.1,N1445&gt;0.05),'Bảng Giá'!$B$4,IF(AND('Raw Data'!N1445&gt;0.1,'Raw Data'!N1445&lt;=0.25),'Bảng Giá'!$B$5,IF(AND('Raw Data'!N1445&gt;0.25,'Raw Data'!N1445&lt;=0.5),'Bảng Giá'!$B$6,IF(AND('Raw Data'!N1445&gt;0.5,'Raw Data'!N1445&lt;=1),'Bảng Giá'!$B$7,IF(AND('Raw Data'!N1445&gt;1,'Raw Data'!N1445&lt;=1.5),'Bảng Giá'!$B$8,IF(AND('Raw Data'!N1445&gt;1.5,'Raw Data'!N1445&lt;=2),'Bảng Giá'!$B$9,IF(AND('Raw Data'!N1445&gt;2,'Raw Data'!N1445&lt;=2.5),'Bảng Giá'!$B$10,IF(AND('Raw Data'!N1445&gt;2.5,'Raw Data'!N1445&lt;=3),'Bảng Giá'!$B$11,IF(AND('Raw Data'!N1445&gt;3,'Raw Data'!N1445&lt;=3.5),'Bảng Giá'!$B$12,IF(AND('Raw Data'!N1445&gt;3.5,'Raw Data'!N1445&lt;=4),'Bảng Giá'!$B$13,IF(AND('Raw Data'!N1445&gt;4,'Raw Data'!N1445&lt;=4.5),'Bảng Giá'!$B$14,IF(AND('Raw Data'!N1445&gt;4.5,'Raw Data'!N1445&lt;=5),'Bảng Giá'!$B$15,IF(AND('Raw Data'!N1445&gt;5,'Raw Data'!N1445&lt;=5.5),'Bảng Giá'!$B$16,IF(AND('Raw Data'!N1445&gt;5.5,'Raw Data'!N1445&lt;=6),'Bảng Giá'!$B$17,'Bảng Giá'!$B$18)))))))))))))))</f>
        <v>0.25&lt;x&lt;=0.5</v>
      </c>
      <c r="Q1445" s="48">
        <f t="shared" si="135"/>
        <v>-7.6335877862595417E-3</v>
      </c>
      <c r="R1445">
        <f t="shared" si="136"/>
        <v>15600</v>
      </c>
      <c r="S1445">
        <f t="shared" si="137"/>
        <v>2500</v>
      </c>
    </row>
    <row r="1446" spans="1:19" x14ac:dyDescent="0.25">
      <c r="A1446" s="12">
        <v>1445</v>
      </c>
      <c r="B1446" s="12" t="s">
        <v>293</v>
      </c>
      <c r="C1446" s="26">
        <v>31677136921542</v>
      </c>
      <c r="D1446" s="17">
        <v>43016.435504432869</v>
      </c>
      <c r="E1446" s="17">
        <v>43017.607607256941</v>
      </c>
      <c r="F1446" s="13" t="s">
        <v>302</v>
      </c>
      <c r="G1446" s="27">
        <v>200</v>
      </c>
      <c r="H1446" s="12" t="s">
        <v>76</v>
      </c>
      <c r="I1446" s="12" t="s">
        <v>99</v>
      </c>
      <c r="J1446" s="37">
        <f>INDEX('Bảng Giá'!$C$3:$H$18,MATCH('Raw Data'!P1446,'Bảng Giá'!$B$3:$B$18,0),MATCH('Raw Data'!M1446,'Bảng Giá'!$C$2:$H$2,0))</f>
        <v>13000</v>
      </c>
      <c r="K1446" s="12">
        <v>13100</v>
      </c>
      <c r="L1446" s="36">
        <f t="shared" si="132"/>
        <v>1.1721028240717715</v>
      </c>
      <c r="M1446" t="str">
        <f>'References data'!H1447</f>
        <v>Nội Tỉnh</v>
      </c>
      <c r="N1446">
        <f t="shared" si="133"/>
        <v>0.2</v>
      </c>
      <c r="O1446">
        <f t="shared" si="134"/>
        <v>-100</v>
      </c>
      <c r="P1446" t="str">
        <f>IF(AND(N1446&gt;0,N1446&lt;=0.05),'Bảng Giá'!$B$3,IF(AND(N1446&lt;=0.1,N1446&gt;0.05),'Bảng Giá'!$B$4,IF(AND('Raw Data'!N1446&gt;0.1,'Raw Data'!N1446&lt;=0.25),'Bảng Giá'!$B$5,IF(AND('Raw Data'!N1446&gt;0.25,'Raw Data'!N1446&lt;=0.5),'Bảng Giá'!$B$6,IF(AND('Raw Data'!N1446&gt;0.5,'Raw Data'!N1446&lt;=1),'Bảng Giá'!$B$7,IF(AND('Raw Data'!N1446&gt;1,'Raw Data'!N1446&lt;=1.5),'Bảng Giá'!$B$8,IF(AND('Raw Data'!N1446&gt;1.5,'Raw Data'!N1446&lt;=2),'Bảng Giá'!$B$9,IF(AND('Raw Data'!N1446&gt;2,'Raw Data'!N1446&lt;=2.5),'Bảng Giá'!$B$10,IF(AND('Raw Data'!N1446&gt;2.5,'Raw Data'!N1446&lt;=3),'Bảng Giá'!$B$11,IF(AND('Raw Data'!N1446&gt;3,'Raw Data'!N1446&lt;=3.5),'Bảng Giá'!$B$12,IF(AND('Raw Data'!N1446&gt;3.5,'Raw Data'!N1446&lt;=4),'Bảng Giá'!$B$13,IF(AND('Raw Data'!N1446&gt;4,'Raw Data'!N1446&lt;=4.5),'Bảng Giá'!$B$14,IF(AND('Raw Data'!N1446&gt;4.5,'Raw Data'!N1446&lt;=5),'Bảng Giá'!$B$15,IF(AND('Raw Data'!N1446&gt;5,'Raw Data'!N1446&lt;=5.5),'Bảng Giá'!$B$16,IF(AND('Raw Data'!N1446&gt;5.5,'Raw Data'!N1446&lt;=6),'Bảng Giá'!$B$17,'Bảng Giá'!$B$18)))))))))))))))</f>
        <v>0.1&lt;x&lt;=0.25</v>
      </c>
      <c r="Q1446" s="48">
        <f t="shared" si="135"/>
        <v>-7.6335877862595417E-3</v>
      </c>
      <c r="R1446">
        <f t="shared" si="136"/>
        <v>15600</v>
      </c>
      <c r="S1446">
        <f t="shared" si="137"/>
        <v>2500</v>
      </c>
    </row>
    <row r="1447" spans="1:19" x14ac:dyDescent="0.25">
      <c r="A1447" s="12">
        <v>1446</v>
      </c>
      <c r="B1447" s="12" t="s">
        <v>293</v>
      </c>
      <c r="C1447" s="26">
        <v>31677136938910</v>
      </c>
      <c r="D1447" s="17">
        <v>43015.571338657406</v>
      </c>
      <c r="E1447" s="17">
        <v>43017.542958599537</v>
      </c>
      <c r="F1447" s="13" t="s">
        <v>302</v>
      </c>
      <c r="G1447" s="27">
        <v>7000</v>
      </c>
      <c r="H1447" s="12" t="s">
        <v>76</v>
      </c>
      <c r="I1447" s="12" t="s">
        <v>85</v>
      </c>
      <c r="J1447" s="37">
        <f>INDEX('Bảng Giá'!$C$3:$H$18,MATCH('Raw Data'!P1447,'Bảng Giá'!$B$3:$B$18,0),MATCH('Raw Data'!M1447,'Bảng Giá'!$C$2:$H$2,0))</f>
        <v>2000</v>
      </c>
      <c r="K1447" s="12">
        <v>30800</v>
      </c>
      <c r="L1447" s="36">
        <f t="shared" si="132"/>
        <v>1.9716199421309284</v>
      </c>
      <c r="M1447" t="str">
        <f>'References data'!H1448</f>
        <v>Nội Tỉnh</v>
      </c>
      <c r="N1447" s="46">
        <f t="shared" si="133"/>
        <v>7</v>
      </c>
      <c r="O1447">
        <f t="shared" si="134"/>
        <v>-28800</v>
      </c>
      <c r="P1447" t="str">
        <f>IF(AND(N1447&gt;0,N1447&lt;=0.05),'Bảng Giá'!$B$3,IF(AND(N1447&lt;=0.1,N1447&gt;0.05),'Bảng Giá'!$B$4,IF(AND('Raw Data'!N1447&gt;0.1,'Raw Data'!N1447&lt;=0.25),'Bảng Giá'!$B$5,IF(AND('Raw Data'!N1447&gt;0.25,'Raw Data'!N1447&lt;=0.5),'Bảng Giá'!$B$6,IF(AND('Raw Data'!N1447&gt;0.5,'Raw Data'!N1447&lt;=1),'Bảng Giá'!$B$7,IF(AND('Raw Data'!N1447&gt;1,'Raw Data'!N1447&lt;=1.5),'Bảng Giá'!$B$8,IF(AND('Raw Data'!N1447&gt;1.5,'Raw Data'!N1447&lt;=2),'Bảng Giá'!$B$9,IF(AND('Raw Data'!N1447&gt;2,'Raw Data'!N1447&lt;=2.5),'Bảng Giá'!$B$10,IF(AND('Raw Data'!N1447&gt;2.5,'Raw Data'!N1447&lt;=3),'Bảng Giá'!$B$11,IF(AND('Raw Data'!N1447&gt;3,'Raw Data'!N1447&lt;=3.5),'Bảng Giá'!$B$12,IF(AND('Raw Data'!N1447&gt;3.5,'Raw Data'!N1447&lt;=4),'Bảng Giá'!$B$13,IF(AND('Raw Data'!N1447&gt;4,'Raw Data'!N1447&lt;=4.5),'Bảng Giá'!$B$14,IF(AND('Raw Data'!N1447&gt;4.5,'Raw Data'!N1447&lt;=5),'Bảng Giá'!$B$15,IF(AND('Raw Data'!N1447&gt;5,'Raw Data'!N1447&lt;=5.5),'Bảng Giá'!$B$16,IF(AND('Raw Data'!N1447&gt;5.5,'Raw Data'!N1447&lt;=6),'Bảng Giá'!$B$17,'Bảng Giá'!$B$18)))))))))))))))</f>
        <v>Next 0.5</v>
      </c>
      <c r="Q1447" s="48">
        <f t="shared" si="135"/>
        <v>-0.93506493506493504</v>
      </c>
      <c r="R1447">
        <f t="shared" si="136"/>
        <v>2400</v>
      </c>
      <c r="S1447">
        <f t="shared" si="137"/>
        <v>-28400</v>
      </c>
    </row>
    <row r="1448" spans="1:19" x14ac:dyDescent="0.25">
      <c r="A1448" s="12">
        <v>1447</v>
      </c>
      <c r="B1448" s="12" t="s">
        <v>293</v>
      </c>
      <c r="C1448" s="26">
        <v>31677136978246</v>
      </c>
      <c r="D1448" s="17">
        <v>43021.503073842592</v>
      </c>
      <c r="E1448" s="17">
        <v>43022.844317361109</v>
      </c>
      <c r="F1448" s="13" t="s">
        <v>302</v>
      </c>
      <c r="G1448" s="27">
        <v>800</v>
      </c>
      <c r="H1448" s="12" t="s">
        <v>298</v>
      </c>
      <c r="I1448" s="12" t="s">
        <v>322</v>
      </c>
      <c r="J1448" s="37">
        <f>INDEX('Bảng Giá'!$C$3:$H$18,MATCH('Raw Data'!P1448,'Bảng Giá'!$B$3:$B$18,0),MATCH('Raw Data'!M1448,'Bảng Giá'!$C$2:$H$2,0))</f>
        <v>14000</v>
      </c>
      <c r="K1448" s="12">
        <v>14100</v>
      </c>
      <c r="L1448" s="36">
        <f t="shared" si="132"/>
        <v>1.3412435185164213</v>
      </c>
      <c r="M1448" t="str">
        <f>'References data'!H1449</f>
        <v>Nội Tỉnh</v>
      </c>
      <c r="N1448">
        <f t="shared" si="133"/>
        <v>0.8</v>
      </c>
      <c r="O1448">
        <f t="shared" si="134"/>
        <v>-100</v>
      </c>
      <c r="P1448" t="str">
        <f>IF(AND(N1448&gt;0,N1448&lt;=0.05),'Bảng Giá'!$B$3,IF(AND(N1448&lt;=0.1,N1448&gt;0.05),'Bảng Giá'!$B$4,IF(AND('Raw Data'!N1448&gt;0.1,'Raw Data'!N1448&lt;=0.25),'Bảng Giá'!$B$5,IF(AND('Raw Data'!N1448&gt;0.25,'Raw Data'!N1448&lt;=0.5),'Bảng Giá'!$B$6,IF(AND('Raw Data'!N1448&gt;0.5,'Raw Data'!N1448&lt;=1),'Bảng Giá'!$B$7,IF(AND('Raw Data'!N1448&gt;1,'Raw Data'!N1448&lt;=1.5),'Bảng Giá'!$B$8,IF(AND('Raw Data'!N1448&gt;1.5,'Raw Data'!N1448&lt;=2),'Bảng Giá'!$B$9,IF(AND('Raw Data'!N1448&gt;2,'Raw Data'!N1448&lt;=2.5),'Bảng Giá'!$B$10,IF(AND('Raw Data'!N1448&gt;2.5,'Raw Data'!N1448&lt;=3),'Bảng Giá'!$B$11,IF(AND('Raw Data'!N1448&gt;3,'Raw Data'!N1448&lt;=3.5),'Bảng Giá'!$B$12,IF(AND('Raw Data'!N1448&gt;3.5,'Raw Data'!N1448&lt;=4),'Bảng Giá'!$B$13,IF(AND('Raw Data'!N1448&gt;4,'Raw Data'!N1448&lt;=4.5),'Bảng Giá'!$B$14,IF(AND('Raw Data'!N1448&gt;4.5,'Raw Data'!N1448&lt;=5),'Bảng Giá'!$B$15,IF(AND('Raw Data'!N1448&gt;5,'Raw Data'!N1448&lt;=5.5),'Bảng Giá'!$B$16,IF(AND('Raw Data'!N1448&gt;5.5,'Raw Data'!N1448&lt;=6),'Bảng Giá'!$B$17,'Bảng Giá'!$B$18)))))))))))))))</f>
        <v>0.5&lt;x&lt;=1</v>
      </c>
      <c r="Q1448" s="48">
        <f t="shared" si="135"/>
        <v>-7.0921985815602835E-3</v>
      </c>
      <c r="R1448">
        <f t="shared" si="136"/>
        <v>16800</v>
      </c>
      <c r="S1448">
        <f t="shared" si="137"/>
        <v>2700</v>
      </c>
    </row>
    <row r="1449" spans="1:19" x14ac:dyDescent="0.25">
      <c r="A1449" s="12">
        <v>1448</v>
      </c>
      <c r="B1449" s="12" t="s">
        <v>293</v>
      </c>
      <c r="C1449" s="26">
        <v>31677136978103</v>
      </c>
      <c r="D1449" s="17">
        <v>43020.726702743057</v>
      </c>
      <c r="E1449" s="17">
        <v>43021.693655671297</v>
      </c>
      <c r="F1449" s="13" t="s">
        <v>302</v>
      </c>
      <c r="G1449" s="27">
        <v>3500</v>
      </c>
      <c r="H1449" s="12" t="s">
        <v>76</v>
      </c>
      <c r="I1449" s="12" t="s">
        <v>87</v>
      </c>
      <c r="J1449" s="37">
        <f>INDEX('Bảng Giá'!$C$3:$H$18,MATCH('Raw Data'!P1449,'Bảng Giá'!$B$3:$B$18,0),MATCH('Raw Data'!M1449,'Bảng Giá'!$C$2:$H$2,0))</f>
        <v>19000</v>
      </c>
      <c r="K1449" s="12">
        <v>20700</v>
      </c>
      <c r="L1449" s="36">
        <f t="shared" si="132"/>
        <v>0.96695292824006174</v>
      </c>
      <c r="M1449" t="str">
        <f>'References data'!H1450</f>
        <v>Nội Tỉnh</v>
      </c>
      <c r="N1449">
        <f t="shared" si="133"/>
        <v>3.5</v>
      </c>
      <c r="O1449">
        <f t="shared" si="134"/>
        <v>-1700</v>
      </c>
      <c r="P1449" t="str">
        <f>IF(AND(N1449&gt;0,N1449&lt;=0.05),'Bảng Giá'!$B$3,IF(AND(N1449&lt;=0.1,N1449&gt;0.05),'Bảng Giá'!$B$4,IF(AND('Raw Data'!N1449&gt;0.1,'Raw Data'!N1449&lt;=0.25),'Bảng Giá'!$B$5,IF(AND('Raw Data'!N1449&gt;0.25,'Raw Data'!N1449&lt;=0.5),'Bảng Giá'!$B$6,IF(AND('Raw Data'!N1449&gt;0.5,'Raw Data'!N1449&lt;=1),'Bảng Giá'!$B$7,IF(AND('Raw Data'!N1449&gt;1,'Raw Data'!N1449&lt;=1.5),'Bảng Giá'!$B$8,IF(AND('Raw Data'!N1449&gt;1.5,'Raw Data'!N1449&lt;=2),'Bảng Giá'!$B$9,IF(AND('Raw Data'!N1449&gt;2,'Raw Data'!N1449&lt;=2.5),'Bảng Giá'!$B$10,IF(AND('Raw Data'!N1449&gt;2.5,'Raw Data'!N1449&lt;=3),'Bảng Giá'!$B$11,IF(AND('Raw Data'!N1449&gt;3,'Raw Data'!N1449&lt;=3.5),'Bảng Giá'!$B$12,IF(AND('Raw Data'!N1449&gt;3.5,'Raw Data'!N1449&lt;=4),'Bảng Giá'!$B$13,IF(AND('Raw Data'!N1449&gt;4,'Raw Data'!N1449&lt;=4.5),'Bảng Giá'!$B$14,IF(AND('Raw Data'!N1449&gt;4.5,'Raw Data'!N1449&lt;=5),'Bảng Giá'!$B$15,IF(AND('Raw Data'!N1449&gt;5,'Raw Data'!N1449&lt;=5.5),'Bảng Giá'!$B$16,IF(AND('Raw Data'!N1449&gt;5.5,'Raw Data'!N1449&lt;=6),'Bảng Giá'!$B$17,'Bảng Giá'!$B$18)))))))))))))))</f>
        <v>3&lt;x&lt;=3.5</v>
      </c>
      <c r="Q1449" s="48">
        <f t="shared" si="135"/>
        <v>-8.2125603864734303E-2</v>
      </c>
      <c r="R1449">
        <f t="shared" si="136"/>
        <v>22800</v>
      </c>
      <c r="S1449">
        <f t="shared" si="137"/>
        <v>2100</v>
      </c>
    </row>
    <row r="1450" spans="1:19" x14ac:dyDescent="0.25">
      <c r="A1450" s="12">
        <v>1449</v>
      </c>
      <c r="B1450" s="12" t="s">
        <v>293</v>
      </c>
      <c r="C1450" s="26">
        <v>31677136920804</v>
      </c>
      <c r="D1450" s="17">
        <v>43013.448016585651</v>
      </c>
      <c r="E1450" s="17">
        <v>43014.613509490744</v>
      </c>
      <c r="F1450" s="13" t="s">
        <v>302</v>
      </c>
      <c r="G1450" s="27">
        <v>1000</v>
      </c>
      <c r="H1450" s="12" t="s">
        <v>76</v>
      </c>
      <c r="I1450" s="12" t="s">
        <v>193</v>
      </c>
      <c r="J1450" s="37">
        <f>INDEX('Bảng Giá'!$C$3:$H$18,MATCH('Raw Data'!P1450,'Bảng Giá'!$B$3:$B$18,0),MATCH('Raw Data'!M1450,'Bảng Giá'!$C$2:$H$2,0))</f>
        <v>14000</v>
      </c>
      <c r="K1450" s="12">
        <v>14700</v>
      </c>
      <c r="L1450" s="36">
        <f t="shared" si="132"/>
        <v>1.1654929050928331</v>
      </c>
      <c r="M1450" t="str">
        <f>'References data'!H1451</f>
        <v>Nội Tỉnh</v>
      </c>
      <c r="N1450">
        <f t="shared" si="133"/>
        <v>1</v>
      </c>
      <c r="O1450">
        <f t="shared" si="134"/>
        <v>-700</v>
      </c>
      <c r="P1450" t="str">
        <f>IF(AND(N1450&gt;0,N1450&lt;=0.05),'Bảng Giá'!$B$3,IF(AND(N1450&lt;=0.1,N1450&gt;0.05),'Bảng Giá'!$B$4,IF(AND('Raw Data'!N1450&gt;0.1,'Raw Data'!N1450&lt;=0.25),'Bảng Giá'!$B$5,IF(AND('Raw Data'!N1450&gt;0.25,'Raw Data'!N1450&lt;=0.5),'Bảng Giá'!$B$6,IF(AND('Raw Data'!N1450&gt;0.5,'Raw Data'!N1450&lt;=1),'Bảng Giá'!$B$7,IF(AND('Raw Data'!N1450&gt;1,'Raw Data'!N1450&lt;=1.5),'Bảng Giá'!$B$8,IF(AND('Raw Data'!N1450&gt;1.5,'Raw Data'!N1450&lt;=2),'Bảng Giá'!$B$9,IF(AND('Raw Data'!N1450&gt;2,'Raw Data'!N1450&lt;=2.5),'Bảng Giá'!$B$10,IF(AND('Raw Data'!N1450&gt;2.5,'Raw Data'!N1450&lt;=3),'Bảng Giá'!$B$11,IF(AND('Raw Data'!N1450&gt;3,'Raw Data'!N1450&lt;=3.5),'Bảng Giá'!$B$12,IF(AND('Raw Data'!N1450&gt;3.5,'Raw Data'!N1450&lt;=4),'Bảng Giá'!$B$13,IF(AND('Raw Data'!N1450&gt;4,'Raw Data'!N1450&lt;=4.5),'Bảng Giá'!$B$14,IF(AND('Raw Data'!N1450&gt;4.5,'Raw Data'!N1450&lt;=5),'Bảng Giá'!$B$15,IF(AND('Raw Data'!N1450&gt;5,'Raw Data'!N1450&lt;=5.5),'Bảng Giá'!$B$16,IF(AND('Raw Data'!N1450&gt;5.5,'Raw Data'!N1450&lt;=6),'Bảng Giá'!$B$17,'Bảng Giá'!$B$18)))))))))))))))</f>
        <v>0.5&lt;x&lt;=1</v>
      </c>
      <c r="Q1450" s="48">
        <f t="shared" si="135"/>
        <v>-4.7619047619047616E-2</v>
      </c>
      <c r="R1450">
        <f t="shared" si="136"/>
        <v>16800</v>
      </c>
      <c r="S1450">
        <f t="shared" si="137"/>
        <v>2100</v>
      </c>
    </row>
    <row r="1451" spans="1:19" x14ac:dyDescent="0.25">
      <c r="A1451" s="12">
        <v>1450</v>
      </c>
      <c r="B1451" s="12" t="s">
        <v>293</v>
      </c>
      <c r="C1451" s="26">
        <v>31677136926948</v>
      </c>
      <c r="D1451" s="17">
        <v>43012.85013796296</v>
      </c>
      <c r="E1451" s="17">
        <v>43013.75484105324</v>
      </c>
      <c r="F1451" s="13" t="s">
        <v>302</v>
      </c>
      <c r="G1451" s="27">
        <v>1050</v>
      </c>
      <c r="H1451" s="12" t="s">
        <v>76</v>
      </c>
      <c r="I1451" s="12" t="s">
        <v>87</v>
      </c>
      <c r="J1451" s="37">
        <f>INDEX('Bảng Giá'!$C$3:$H$18,MATCH('Raw Data'!P1451,'Bảng Giá'!$B$3:$B$18,0),MATCH('Raw Data'!M1451,'Bảng Giá'!$C$2:$H$2,0))</f>
        <v>14500</v>
      </c>
      <c r="K1451" s="12">
        <v>14700</v>
      </c>
      <c r="L1451" s="36">
        <f t="shared" si="132"/>
        <v>0.90470309028023621</v>
      </c>
      <c r="M1451" t="str">
        <f>'References data'!H1452</f>
        <v>Nội Tỉnh</v>
      </c>
      <c r="N1451">
        <f t="shared" si="133"/>
        <v>1.05</v>
      </c>
      <c r="O1451">
        <f t="shared" si="134"/>
        <v>-200</v>
      </c>
      <c r="P1451" t="str">
        <f>IF(AND(N1451&gt;0,N1451&lt;=0.05),'Bảng Giá'!$B$3,IF(AND(N1451&lt;=0.1,N1451&gt;0.05),'Bảng Giá'!$B$4,IF(AND('Raw Data'!N1451&gt;0.1,'Raw Data'!N1451&lt;=0.25),'Bảng Giá'!$B$5,IF(AND('Raw Data'!N1451&gt;0.25,'Raw Data'!N1451&lt;=0.5),'Bảng Giá'!$B$6,IF(AND('Raw Data'!N1451&gt;0.5,'Raw Data'!N1451&lt;=1),'Bảng Giá'!$B$7,IF(AND('Raw Data'!N1451&gt;1,'Raw Data'!N1451&lt;=1.5),'Bảng Giá'!$B$8,IF(AND('Raw Data'!N1451&gt;1.5,'Raw Data'!N1451&lt;=2),'Bảng Giá'!$B$9,IF(AND('Raw Data'!N1451&gt;2,'Raw Data'!N1451&lt;=2.5),'Bảng Giá'!$B$10,IF(AND('Raw Data'!N1451&gt;2.5,'Raw Data'!N1451&lt;=3),'Bảng Giá'!$B$11,IF(AND('Raw Data'!N1451&gt;3,'Raw Data'!N1451&lt;=3.5),'Bảng Giá'!$B$12,IF(AND('Raw Data'!N1451&gt;3.5,'Raw Data'!N1451&lt;=4),'Bảng Giá'!$B$13,IF(AND('Raw Data'!N1451&gt;4,'Raw Data'!N1451&lt;=4.5),'Bảng Giá'!$B$14,IF(AND('Raw Data'!N1451&gt;4.5,'Raw Data'!N1451&lt;=5),'Bảng Giá'!$B$15,IF(AND('Raw Data'!N1451&gt;5,'Raw Data'!N1451&lt;=5.5),'Bảng Giá'!$B$16,IF(AND('Raw Data'!N1451&gt;5.5,'Raw Data'!N1451&lt;=6),'Bảng Giá'!$B$17,'Bảng Giá'!$B$18)))))))))))))))</f>
        <v>1&lt;x&lt;=1.5</v>
      </c>
      <c r="Q1451" s="48">
        <f t="shared" si="135"/>
        <v>-1.3605442176870748E-2</v>
      </c>
      <c r="R1451">
        <f t="shared" si="136"/>
        <v>17400</v>
      </c>
      <c r="S1451">
        <f t="shared" si="137"/>
        <v>2700</v>
      </c>
    </row>
    <row r="1452" spans="1:19" x14ac:dyDescent="0.25">
      <c r="A1452" s="12">
        <v>1451</v>
      </c>
      <c r="B1452" s="12" t="s">
        <v>293</v>
      </c>
      <c r="C1452" s="26">
        <v>31677136941798</v>
      </c>
      <c r="D1452" s="17">
        <v>43014.710469409722</v>
      </c>
      <c r="E1452" s="17">
        <v>43015.752058530095</v>
      </c>
      <c r="F1452" s="13" t="s">
        <v>302</v>
      </c>
      <c r="G1452" s="27">
        <v>1000</v>
      </c>
      <c r="H1452" s="12" t="s">
        <v>76</v>
      </c>
      <c r="I1452" s="12" t="s">
        <v>85</v>
      </c>
      <c r="J1452" s="37">
        <f>INDEX('Bảng Giá'!$C$3:$H$18,MATCH('Raw Data'!P1452,'Bảng Giá'!$B$3:$B$18,0),MATCH('Raw Data'!M1452,'Bảng Giá'!$C$2:$H$2,0))</f>
        <v>14000</v>
      </c>
      <c r="K1452" s="12">
        <v>14700</v>
      </c>
      <c r="L1452" s="36">
        <f t="shared" si="132"/>
        <v>1.0415891203738283</v>
      </c>
      <c r="M1452" t="str">
        <f>'References data'!H1453</f>
        <v>Nội Tỉnh</v>
      </c>
      <c r="N1452">
        <f t="shared" si="133"/>
        <v>1</v>
      </c>
      <c r="O1452">
        <f t="shared" si="134"/>
        <v>-700</v>
      </c>
      <c r="P1452" t="str">
        <f>IF(AND(N1452&gt;0,N1452&lt;=0.05),'Bảng Giá'!$B$3,IF(AND(N1452&lt;=0.1,N1452&gt;0.05),'Bảng Giá'!$B$4,IF(AND('Raw Data'!N1452&gt;0.1,'Raw Data'!N1452&lt;=0.25),'Bảng Giá'!$B$5,IF(AND('Raw Data'!N1452&gt;0.25,'Raw Data'!N1452&lt;=0.5),'Bảng Giá'!$B$6,IF(AND('Raw Data'!N1452&gt;0.5,'Raw Data'!N1452&lt;=1),'Bảng Giá'!$B$7,IF(AND('Raw Data'!N1452&gt;1,'Raw Data'!N1452&lt;=1.5),'Bảng Giá'!$B$8,IF(AND('Raw Data'!N1452&gt;1.5,'Raw Data'!N1452&lt;=2),'Bảng Giá'!$B$9,IF(AND('Raw Data'!N1452&gt;2,'Raw Data'!N1452&lt;=2.5),'Bảng Giá'!$B$10,IF(AND('Raw Data'!N1452&gt;2.5,'Raw Data'!N1452&lt;=3),'Bảng Giá'!$B$11,IF(AND('Raw Data'!N1452&gt;3,'Raw Data'!N1452&lt;=3.5),'Bảng Giá'!$B$12,IF(AND('Raw Data'!N1452&gt;3.5,'Raw Data'!N1452&lt;=4),'Bảng Giá'!$B$13,IF(AND('Raw Data'!N1452&gt;4,'Raw Data'!N1452&lt;=4.5),'Bảng Giá'!$B$14,IF(AND('Raw Data'!N1452&gt;4.5,'Raw Data'!N1452&lt;=5),'Bảng Giá'!$B$15,IF(AND('Raw Data'!N1452&gt;5,'Raw Data'!N1452&lt;=5.5),'Bảng Giá'!$B$16,IF(AND('Raw Data'!N1452&gt;5.5,'Raw Data'!N1452&lt;=6),'Bảng Giá'!$B$17,'Bảng Giá'!$B$18)))))))))))))))</f>
        <v>0.5&lt;x&lt;=1</v>
      </c>
      <c r="Q1452" s="48">
        <f t="shared" si="135"/>
        <v>-4.7619047619047616E-2</v>
      </c>
      <c r="R1452">
        <f t="shared" si="136"/>
        <v>16800</v>
      </c>
      <c r="S1452">
        <f t="shared" si="137"/>
        <v>2100</v>
      </c>
    </row>
    <row r="1453" spans="1:19" x14ac:dyDescent="0.25">
      <c r="A1453" s="12">
        <v>1452</v>
      </c>
      <c r="B1453" s="12" t="s">
        <v>293</v>
      </c>
      <c r="C1453" s="26">
        <v>31677136941092</v>
      </c>
      <c r="D1453" s="17">
        <v>43014.710473645835</v>
      </c>
      <c r="E1453" s="17">
        <v>43017.440148692127</v>
      </c>
      <c r="F1453" s="13" t="s">
        <v>302</v>
      </c>
      <c r="G1453" s="27">
        <v>4000</v>
      </c>
      <c r="H1453" s="12" t="s">
        <v>76</v>
      </c>
      <c r="I1453" s="12" t="s">
        <v>87</v>
      </c>
      <c r="J1453" s="37">
        <f>INDEX('Bảng Giá'!$C$3:$H$18,MATCH('Raw Data'!P1453,'Bảng Giá'!$B$3:$B$18,0),MATCH('Raw Data'!M1453,'Bảng Giá'!$C$2:$H$2,0))</f>
        <v>20500</v>
      </c>
      <c r="K1453" s="12">
        <v>22200</v>
      </c>
      <c r="L1453" s="36">
        <f t="shared" si="132"/>
        <v>2.729675046291959</v>
      </c>
      <c r="M1453" t="str">
        <f>'References data'!H1454</f>
        <v>Nội Tỉnh</v>
      </c>
      <c r="N1453">
        <f t="shared" si="133"/>
        <v>4</v>
      </c>
      <c r="O1453">
        <f t="shared" si="134"/>
        <v>-1700</v>
      </c>
      <c r="P1453" t="str">
        <f>IF(AND(N1453&gt;0,N1453&lt;=0.05),'Bảng Giá'!$B$3,IF(AND(N1453&lt;=0.1,N1453&gt;0.05),'Bảng Giá'!$B$4,IF(AND('Raw Data'!N1453&gt;0.1,'Raw Data'!N1453&lt;=0.25),'Bảng Giá'!$B$5,IF(AND('Raw Data'!N1453&gt;0.25,'Raw Data'!N1453&lt;=0.5),'Bảng Giá'!$B$6,IF(AND('Raw Data'!N1453&gt;0.5,'Raw Data'!N1453&lt;=1),'Bảng Giá'!$B$7,IF(AND('Raw Data'!N1453&gt;1,'Raw Data'!N1453&lt;=1.5),'Bảng Giá'!$B$8,IF(AND('Raw Data'!N1453&gt;1.5,'Raw Data'!N1453&lt;=2),'Bảng Giá'!$B$9,IF(AND('Raw Data'!N1453&gt;2,'Raw Data'!N1453&lt;=2.5),'Bảng Giá'!$B$10,IF(AND('Raw Data'!N1453&gt;2.5,'Raw Data'!N1453&lt;=3),'Bảng Giá'!$B$11,IF(AND('Raw Data'!N1453&gt;3,'Raw Data'!N1453&lt;=3.5),'Bảng Giá'!$B$12,IF(AND('Raw Data'!N1453&gt;3.5,'Raw Data'!N1453&lt;=4),'Bảng Giá'!$B$13,IF(AND('Raw Data'!N1453&gt;4,'Raw Data'!N1453&lt;=4.5),'Bảng Giá'!$B$14,IF(AND('Raw Data'!N1453&gt;4.5,'Raw Data'!N1453&lt;=5),'Bảng Giá'!$B$15,IF(AND('Raw Data'!N1453&gt;5,'Raw Data'!N1453&lt;=5.5),'Bảng Giá'!$B$16,IF(AND('Raw Data'!N1453&gt;5.5,'Raw Data'!N1453&lt;=6),'Bảng Giá'!$B$17,'Bảng Giá'!$B$18)))))))))))))))</f>
        <v>3.5&lt;x&lt;=4</v>
      </c>
      <c r="Q1453" s="48">
        <f t="shared" si="135"/>
        <v>-7.6576576576576572E-2</v>
      </c>
      <c r="R1453">
        <f t="shared" si="136"/>
        <v>24600</v>
      </c>
      <c r="S1453">
        <f t="shared" si="137"/>
        <v>2400</v>
      </c>
    </row>
    <row r="1454" spans="1:19" x14ac:dyDescent="0.25">
      <c r="A1454" s="12">
        <v>1453</v>
      </c>
      <c r="B1454" s="12" t="s">
        <v>293</v>
      </c>
      <c r="C1454" s="26">
        <v>31677136931738</v>
      </c>
      <c r="D1454" s="17">
        <v>43014.688831793981</v>
      </c>
      <c r="E1454" s="17">
        <v>43017.793786574075</v>
      </c>
      <c r="F1454" s="13" t="s">
        <v>302</v>
      </c>
      <c r="G1454" s="27">
        <v>330</v>
      </c>
      <c r="H1454" s="12" t="s">
        <v>76</v>
      </c>
      <c r="I1454" s="12" t="s">
        <v>299</v>
      </c>
      <c r="J1454" s="37">
        <f>INDEX('Bảng Giá'!$C$3:$H$18,MATCH('Raw Data'!P1454,'Bảng Giá'!$B$3:$B$18,0),MATCH('Raw Data'!M1454,'Bảng Giá'!$C$2:$H$2,0))</f>
        <v>13000</v>
      </c>
      <c r="K1454" s="12">
        <v>13100</v>
      </c>
      <c r="L1454" s="36">
        <f t="shared" si="132"/>
        <v>3.1049547800939763</v>
      </c>
      <c r="M1454" t="str">
        <f>'References data'!H1455</f>
        <v>Nội Tỉnh</v>
      </c>
      <c r="N1454">
        <f t="shared" si="133"/>
        <v>0.33</v>
      </c>
      <c r="O1454">
        <f t="shared" si="134"/>
        <v>-100</v>
      </c>
      <c r="P1454" t="str">
        <f>IF(AND(N1454&gt;0,N1454&lt;=0.05),'Bảng Giá'!$B$3,IF(AND(N1454&lt;=0.1,N1454&gt;0.05),'Bảng Giá'!$B$4,IF(AND('Raw Data'!N1454&gt;0.1,'Raw Data'!N1454&lt;=0.25),'Bảng Giá'!$B$5,IF(AND('Raw Data'!N1454&gt;0.25,'Raw Data'!N1454&lt;=0.5),'Bảng Giá'!$B$6,IF(AND('Raw Data'!N1454&gt;0.5,'Raw Data'!N1454&lt;=1),'Bảng Giá'!$B$7,IF(AND('Raw Data'!N1454&gt;1,'Raw Data'!N1454&lt;=1.5),'Bảng Giá'!$B$8,IF(AND('Raw Data'!N1454&gt;1.5,'Raw Data'!N1454&lt;=2),'Bảng Giá'!$B$9,IF(AND('Raw Data'!N1454&gt;2,'Raw Data'!N1454&lt;=2.5),'Bảng Giá'!$B$10,IF(AND('Raw Data'!N1454&gt;2.5,'Raw Data'!N1454&lt;=3),'Bảng Giá'!$B$11,IF(AND('Raw Data'!N1454&gt;3,'Raw Data'!N1454&lt;=3.5),'Bảng Giá'!$B$12,IF(AND('Raw Data'!N1454&gt;3.5,'Raw Data'!N1454&lt;=4),'Bảng Giá'!$B$13,IF(AND('Raw Data'!N1454&gt;4,'Raw Data'!N1454&lt;=4.5),'Bảng Giá'!$B$14,IF(AND('Raw Data'!N1454&gt;4.5,'Raw Data'!N1454&lt;=5),'Bảng Giá'!$B$15,IF(AND('Raw Data'!N1454&gt;5,'Raw Data'!N1454&lt;=5.5),'Bảng Giá'!$B$16,IF(AND('Raw Data'!N1454&gt;5.5,'Raw Data'!N1454&lt;=6),'Bảng Giá'!$B$17,'Bảng Giá'!$B$18)))))))))))))))</f>
        <v>0.25&lt;x&lt;=0.5</v>
      </c>
      <c r="Q1454" s="48">
        <f t="shared" si="135"/>
        <v>-7.6335877862595417E-3</v>
      </c>
      <c r="R1454">
        <f t="shared" si="136"/>
        <v>15600</v>
      </c>
      <c r="S1454">
        <f t="shared" si="137"/>
        <v>2500</v>
      </c>
    </row>
    <row r="1455" spans="1:19" x14ac:dyDescent="0.25">
      <c r="A1455" s="12">
        <v>1454</v>
      </c>
      <c r="B1455" s="12" t="s">
        <v>293</v>
      </c>
      <c r="C1455" s="26">
        <v>31676000443184</v>
      </c>
      <c r="D1455" s="17">
        <v>43009.45043287037</v>
      </c>
      <c r="E1455" s="17">
        <v>43011.641248877313</v>
      </c>
      <c r="F1455" s="13" t="s">
        <v>302</v>
      </c>
      <c r="G1455" s="27">
        <v>300</v>
      </c>
      <c r="H1455" s="12" t="s">
        <v>76</v>
      </c>
      <c r="I1455" s="12" t="s">
        <v>89</v>
      </c>
      <c r="J1455" s="37">
        <f>INDEX('Bảng Giá'!$C$3:$H$18,MATCH('Raw Data'!P1455,'Bảng Giá'!$B$3:$B$18,0),MATCH('Raw Data'!M1455,'Bảng Giá'!$C$2:$H$2,0))</f>
        <v>13000</v>
      </c>
      <c r="K1455" s="12">
        <v>13100</v>
      </c>
      <c r="L1455" s="36">
        <f t="shared" si="132"/>
        <v>2.1908160069433507</v>
      </c>
      <c r="M1455" t="str">
        <f>'References data'!H1456</f>
        <v>Nội Tỉnh</v>
      </c>
      <c r="N1455">
        <f t="shared" si="133"/>
        <v>0.3</v>
      </c>
      <c r="O1455">
        <f t="shared" si="134"/>
        <v>-100</v>
      </c>
      <c r="P1455" t="str">
        <f>IF(AND(N1455&gt;0,N1455&lt;=0.05),'Bảng Giá'!$B$3,IF(AND(N1455&lt;=0.1,N1455&gt;0.05),'Bảng Giá'!$B$4,IF(AND('Raw Data'!N1455&gt;0.1,'Raw Data'!N1455&lt;=0.25),'Bảng Giá'!$B$5,IF(AND('Raw Data'!N1455&gt;0.25,'Raw Data'!N1455&lt;=0.5),'Bảng Giá'!$B$6,IF(AND('Raw Data'!N1455&gt;0.5,'Raw Data'!N1455&lt;=1),'Bảng Giá'!$B$7,IF(AND('Raw Data'!N1455&gt;1,'Raw Data'!N1455&lt;=1.5),'Bảng Giá'!$B$8,IF(AND('Raw Data'!N1455&gt;1.5,'Raw Data'!N1455&lt;=2),'Bảng Giá'!$B$9,IF(AND('Raw Data'!N1455&gt;2,'Raw Data'!N1455&lt;=2.5),'Bảng Giá'!$B$10,IF(AND('Raw Data'!N1455&gt;2.5,'Raw Data'!N1455&lt;=3),'Bảng Giá'!$B$11,IF(AND('Raw Data'!N1455&gt;3,'Raw Data'!N1455&lt;=3.5),'Bảng Giá'!$B$12,IF(AND('Raw Data'!N1455&gt;3.5,'Raw Data'!N1455&lt;=4),'Bảng Giá'!$B$13,IF(AND('Raw Data'!N1455&gt;4,'Raw Data'!N1455&lt;=4.5),'Bảng Giá'!$B$14,IF(AND('Raw Data'!N1455&gt;4.5,'Raw Data'!N1455&lt;=5),'Bảng Giá'!$B$15,IF(AND('Raw Data'!N1455&gt;5,'Raw Data'!N1455&lt;=5.5),'Bảng Giá'!$B$16,IF(AND('Raw Data'!N1455&gt;5.5,'Raw Data'!N1455&lt;=6),'Bảng Giá'!$B$17,'Bảng Giá'!$B$18)))))))))))))))</f>
        <v>0.25&lt;x&lt;=0.5</v>
      </c>
      <c r="Q1455" s="48">
        <f t="shared" si="135"/>
        <v>-7.6335877862595417E-3</v>
      </c>
      <c r="R1455">
        <f t="shared" si="136"/>
        <v>15600</v>
      </c>
      <c r="S1455">
        <f t="shared" si="137"/>
        <v>2500</v>
      </c>
    </row>
    <row r="1456" spans="1:19" x14ac:dyDescent="0.25">
      <c r="A1456" s="12">
        <v>1455</v>
      </c>
      <c r="B1456" s="12" t="s">
        <v>293</v>
      </c>
      <c r="C1456" s="26">
        <v>31676000442566</v>
      </c>
      <c r="D1456" s="17">
        <v>43009.450472141201</v>
      </c>
      <c r="E1456" s="17">
        <v>43010.667509027779</v>
      </c>
      <c r="F1456" s="13" t="s">
        <v>302</v>
      </c>
      <c r="G1456" s="27">
        <v>2500</v>
      </c>
      <c r="H1456" s="12" t="s">
        <v>76</v>
      </c>
      <c r="I1456" s="12" t="s">
        <v>193</v>
      </c>
      <c r="J1456" s="37">
        <f>INDEX('Bảng Giá'!$C$3:$H$18,MATCH('Raw Data'!P1456,'Bảng Giá'!$B$3:$B$18,0),MATCH('Raw Data'!M1456,'Bảng Giá'!$C$2:$H$2,0))</f>
        <v>16000</v>
      </c>
      <c r="K1456" s="12">
        <v>17700</v>
      </c>
      <c r="L1456" s="36">
        <f t="shared" si="132"/>
        <v>1.2170368865772616</v>
      </c>
      <c r="M1456" t="str">
        <f>'References data'!H1457</f>
        <v>Nội Tỉnh</v>
      </c>
      <c r="N1456">
        <f t="shared" si="133"/>
        <v>2.5</v>
      </c>
      <c r="O1456">
        <f t="shared" si="134"/>
        <v>-1700</v>
      </c>
      <c r="P1456" t="str">
        <f>IF(AND(N1456&gt;0,N1456&lt;=0.05),'Bảng Giá'!$B$3,IF(AND(N1456&lt;=0.1,N1456&gt;0.05),'Bảng Giá'!$B$4,IF(AND('Raw Data'!N1456&gt;0.1,'Raw Data'!N1456&lt;=0.25),'Bảng Giá'!$B$5,IF(AND('Raw Data'!N1456&gt;0.25,'Raw Data'!N1456&lt;=0.5),'Bảng Giá'!$B$6,IF(AND('Raw Data'!N1456&gt;0.5,'Raw Data'!N1456&lt;=1),'Bảng Giá'!$B$7,IF(AND('Raw Data'!N1456&gt;1,'Raw Data'!N1456&lt;=1.5),'Bảng Giá'!$B$8,IF(AND('Raw Data'!N1456&gt;1.5,'Raw Data'!N1456&lt;=2),'Bảng Giá'!$B$9,IF(AND('Raw Data'!N1456&gt;2,'Raw Data'!N1456&lt;=2.5),'Bảng Giá'!$B$10,IF(AND('Raw Data'!N1456&gt;2.5,'Raw Data'!N1456&lt;=3),'Bảng Giá'!$B$11,IF(AND('Raw Data'!N1456&gt;3,'Raw Data'!N1456&lt;=3.5),'Bảng Giá'!$B$12,IF(AND('Raw Data'!N1456&gt;3.5,'Raw Data'!N1456&lt;=4),'Bảng Giá'!$B$13,IF(AND('Raw Data'!N1456&gt;4,'Raw Data'!N1456&lt;=4.5),'Bảng Giá'!$B$14,IF(AND('Raw Data'!N1456&gt;4.5,'Raw Data'!N1456&lt;=5),'Bảng Giá'!$B$15,IF(AND('Raw Data'!N1456&gt;5,'Raw Data'!N1456&lt;=5.5),'Bảng Giá'!$B$16,IF(AND('Raw Data'!N1456&gt;5.5,'Raw Data'!N1456&lt;=6),'Bảng Giá'!$B$17,'Bảng Giá'!$B$18)))))))))))))))</f>
        <v>2&lt;x&lt;=2.5</v>
      </c>
      <c r="Q1456" s="48">
        <f t="shared" si="135"/>
        <v>-9.6045197740112997E-2</v>
      </c>
      <c r="R1456">
        <f t="shared" si="136"/>
        <v>19200</v>
      </c>
      <c r="S1456">
        <f t="shared" si="137"/>
        <v>1500</v>
      </c>
    </row>
    <row r="1457" spans="1:19" x14ac:dyDescent="0.25">
      <c r="A1457" s="12">
        <v>1456</v>
      </c>
      <c r="B1457" s="12" t="s">
        <v>293</v>
      </c>
      <c r="C1457" s="26">
        <v>31676000441975</v>
      </c>
      <c r="D1457" s="17">
        <v>43009.450502743057</v>
      </c>
      <c r="E1457" s="17">
        <v>43010.678905243054</v>
      </c>
      <c r="F1457" s="13" t="s">
        <v>302</v>
      </c>
      <c r="G1457" s="27">
        <v>4000</v>
      </c>
      <c r="H1457" s="12" t="s">
        <v>76</v>
      </c>
      <c r="I1457" s="12" t="s">
        <v>193</v>
      </c>
      <c r="J1457" s="37">
        <f>INDEX('Bảng Giá'!$C$3:$H$18,MATCH('Raw Data'!P1457,'Bảng Giá'!$B$3:$B$18,0),MATCH('Raw Data'!M1457,'Bảng Giá'!$C$2:$H$2,0))</f>
        <v>20500</v>
      </c>
      <c r="K1457" s="12">
        <v>22200</v>
      </c>
      <c r="L1457" s="36">
        <f t="shared" si="132"/>
        <v>1.2284024999971734</v>
      </c>
      <c r="M1457" t="str">
        <f>'References data'!H1458</f>
        <v>Nội Tỉnh</v>
      </c>
      <c r="N1457">
        <f t="shared" si="133"/>
        <v>4</v>
      </c>
      <c r="O1457">
        <f t="shared" si="134"/>
        <v>-1700</v>
      </c>
      <c r="P1457" t="str">
        <f>IF(AND(N1457&gt;0,N1457&lt;=0.05),'Bảng Giá'!$B$3,IF(AND(N1457&lt;=0.1,N1457&gt;0.05),'Bảng Giá'!$B$4,IF(AND('Raw Data'!N1457&gt;0.1,'Raw Data'!N1457&lt;=0.25),'Bảng Giá'!$B$5,IF(AND('Raw Data'!N1457&gt;0.25,'Raw Data'!N1457&lt;=0.5),'Bảng Giá'!$B$6,IF(AND('Raw Data'!N1457&gt;0.5,'Raw Data'!N1457&lt;=1),'Bảng Giá'!$B$7,IF(AND('Raw Data'!N1457&gt;1,'Raw Data'!N1457&lt;=1.5),'Bảng Giá'!$B$8,IF(AND('Raw Data'!N1457&gt;1.5,'Raw Data'!N1457&lt;=2),'Bảng Giá'!$B$9,IF(AND('Raw Data'!N1457&gt;2,'Raw Data'!N1457&lt;=2.5),'Bảng Giá'!$B$10,IF(AND('Raw Data'!N1457&gt;2.5,'Raw Data'!N1457&lt;=3),'Bảng Giá'!$B$11,IF(AND('Raw Data'!N1457&gt;3,'Raw Data'!N1457&lt;=3.5),'Bảng Giá'!$B$12,IF(AND('Raw Data'!N1457&gt;3.5,'Raw Data'!N1457&lt;=4),'Bảng Giá'!$B$13,IF(AND('Raw Data'!N1457&gt;4,'Raw Data'!N1457&lt;=4.5),'Bảng Giá'!$B$14,IF(AND('Raw Data'!N1457&gt;4.5,'Raw Data'!N1457&lt;=5),'Bảng Giá'!$B$15,IF(AND('Raw Data'!N1457&gt;5,'Raw Data'!N1457&lt;=5.5),'Bảng Giá'!$B$16,IF(AND('Raw Data'!N1457&gt;5.5,'Raw Data'!N1457&lt;=6),'Bảng Giá'!$B$17,'Bảng Giá'!$B$18)))))))))))))))</f>
        <v>3.5&lt;x&lt;=4</v>
      </c>
      <c r="Q1457" s="48">
        <f t="shared" si="135"/>
        <v>-7.6576576576576572E-2</v>
      </c>
      <c r="R1457">
        <f t="shared" si="136"/>
        <v>24600</v>
      </c>
      <c r="S1457">
        <f t="shared" si="137"/>
        <v>2400</v>
      </c>
    </row>
    <row r="1458" spans="1:19" x14ac:dyDescent="0.25">
      <c r="A1458" s="12">
        <v>1457</v>
      </c>
      <c r="B1458" s="12" t="s">
        <v>293</v>
      </c>
      <c r="C1458" s="26">
        <v>31677136920823</v>
      </c>
      <c r="D1458" s="17">
        <v>43016.435495682868</v>
      </c>
      <c r="E1458" s="17">
        <v>43017.847772604167</v>
      </c>
      <c r="F1458" s="13" t="s">
        <v>302</v>
      </c>
      <c r="G1458" s="27">
        <v>300</v>
      </c>
      <c r="H1458" s="12" t="s">
        <v>76</v>
      </c>
      <c r="I1458" s="12" t="s">
        <v>86</v>
      </c>
      <c r="J1458" s="37">
        <f>INDEX('Bảng Giá'!$C$3:$H$18,MATCH('Raw Data'!P1458,'Bảng Giá'!$B$3:$B$18,0),MATCH('Raw Data'!M1458,'Bảng Giá'!$C$2:$H$2,0))</f>
        <v>13000</v>
      </c>
      <c r="K1458" s="12">
        <v>13100</v>
      </c>
      <c r="L1458" s="36">
        <f t="shared" si="132"/>
        <v>1.4122769212990534</v>
      </c>
      <c r="M1458" t="str">
        <f>'References data'!H1459</f>
        <v>Nội Tỉnh</v>
      </c>
      <c r="N1458">
        <f t="shared" si="133"/>
        <v>0.3</v>
      </c>
      <c r="O1458">
        <f t="shared" si="134"/>
        <v>-100</v>
      </c>
      <c r="P1458" t="str">
        <f>IF(AND(N1458&gt;0,N1458&lt;=0.05),'Bảng Giá'!$B$3,IF(AND(N1458&lt;=0.1,N1458&gt;0.05),'Bảng Giá'!$B$4,IF(AND('Raw Data'!N1458&gt;0.1,'Raw Data'!N1458&lt;=0.25),'Bảng Giá'!$B$5,IF(AND('Raw Data'!N1458&gt;0.25,'Raw Data'!N1458&lt;=0.5),'Bảng Giá'!$B$6,IF(AND('Raw Data'!N1458&gt;0.5,'Raw Data'!N1458&lt;=1),'Bảng Giá'!$B$7,IF(AND('Raw Data'!N1458&gt;1,'Raw Data'!N1458&lt;=1.5),'Bảng Giá'!$B$8,IF(AND('Raw Data'!N1458&gt;1.5,'Raw Data'!N1458&lt;=2),'Bảng Giá'!$B$9,IF(AND('Raw Data'!N1458&gt;2,'Raw Data'!N1458&lt;=2.5),'Bảng Giá'!$B$10,IF(AND('Raw Data'!N1458&gt;2.5,'Raw Data'!N1458&lt;=3),'Bảng Giá'!$B$11,IF(AND('Raw Data'!N1458&gt;3,'Raw Data'!N1458&lt;=3.5),'Bảng Giá'!$B$12,IF(AND('Raw Data'!N1458&gt;3.5,'Raw Data'!N1458&lt;=4),'Bảng Giá'!$B$13,IF(AND('Raw Data'!N1458&gt;4,'Raw Data'!N1458&lt;=4.5),'Bảng Giá'!$B$14,IF(AND('Raw Data'!N1458&gt;4.5,'Raw Data'!N1458&lt;=5),'Bảng Giá'!$B$15,IF(AND('Raw Data'!N1458&gt;5,'Raw Data'!N1458&lt;=5.5),'Bảng Giá'!$B$16,IF(AND('Raw Data'!N1458&gt;5.5,'Raw Data'!N1458&lt;=6),'Bảng Giá'!$B$17,'Bảng Giá'!$B$18)))))))))))))))</f>
        <v>0.25&lt;x&lt;=0.5</v>
      </c>
      <c r="Q1458" s="48">
        <f t="shared" si="135"/>
        <v>-7.6335877862595417E-3</v>
      </c>
      <c r="R1458">
        <f t="shared" si="136"/>
        <v>15600</v>
      </c>
      <c r="S1458">
        <f t="shared" si="137"/>
        <v>2500</v>
      </c>
    </row>
    <row r="1459" spans="1:19" x14ac:dyDescent="0.25">
      <c r="A1459" s="12">
        <v>1458</v>
      </c>
      <c r="B1459" s="12" t="s">
        <v>293</v>
      </c>
      <c r="C1459" s="26">
        <v>31677136927865</v>
      </c>
      <c r="D1459" s="17">
        <v>43013.448009409723</v>
      </c>
      <c r="E1459" s="17">
        <v>43013.782677465279</v>
      </c>
      <c r="F1459" s="13" t="s">
        <v>302</v>
      </c>
      <c r="G1459" s="27">
        <v>1000</v>
      </c>
      <c r="H1459" s="12" t="s">
        <v>76</v>
      </c>
      <c r="I1459" s="12" t="s">
        <v>85</v>
      </c>
      <c r="J1459" s="37">
        <f>INDEX('Bảng Giá'!$C$3:$H$18,MATCH('Raw Data'!P1459,'Bảng Giá'!$B$3:$B$18,0),MATCH('Raw Data'!M1459,'Bảng Giá'!$C$2:$H$2,0))</f>
        <v>14000</v>
      </c>
      <c r="K1459" s="12">
        <v>14700</v>
      </c>
      <c r="L1459" s="36">
        <f t="shared" si="132"/>
        <v>0.33466805555508472</v>
      </c>
      <c r="M1459" t="str">
        <f>'References data'!H1460</f>
        <v>Nội Tỉnh</v>
      </c>
      <c r="N1459">
        <f t="shared" si="133"/>
        <v>1</v>
      </c>
      <c r="O1459">
        <f t="shared" si="134"/>
        <v>-700</v>
      </c>
      <c r="P1459" t="str">
        <f>IF(AND(N1459&gt;0,N1459&lt;=0.05),'Bảng Giá'!$B$3,IF(AND(N1459&lt;=0.1,N1459&gt;0.05),'Bảng Giá'!$B$4,IF(AND('Raw Data'!N1459&gt;0.1,'Raw Data'!N1459&lt;=0.25),'Bảng Giá'!$B$5,IF(AND('Raw Data'!N1459&gt;0.25,'Raw Data'!N1459&lt;=0.5),'Bảng Giá'!$B$6,IF(AND('Raw Data'!N1459&gt;0.5,'Raw Data'!N1459&lt;=1),'Bảng Giá'!$B$7,IF(AND('Raw Data'!N1459&gt;1,'Raw Data'!N1459&lt;=1.5),'Bảng Giá'!$B$8,IF(AND('Raw Data'!N1459&gt;1.5,'Raw Data'!N1459&lt;=2),'Bảng Giá'!$B$9,IF(AND('Raw Data'!N1459&gt;2,'Raw Data'!N1459&lt;=2.5),'Bảng Giá'!$B$10,IF(AND('Raw Data'!N1459&gt;2.5,'Raw Data'!N1459&lt;=3),'Bảng Giá'!$B$11,IF(AND('Raw Data'!N1459&gt;3,'Raw Data'!N1459&lt;=3.5),'Bảng Giá'!$B$12,IF(AND('Raw Data'!N1459&gt;3.5,'Raw Data'!N1459&lt;=4),'Bảng Giá'!$B$13,IF(AND('Raw Data'!N1459&gt;4,'Raw Data'!N1459&lt;=4.5),'Bảng Giá'!$B$14,IF(AND('Raw Data'!N1459&gt;4.5,'Raw Data'!N1459&lt;=5),'Bảng Giá'!$B$15,IF(AND('Raw Data'!N1459&gt;5,'Raw Data'!N1459&lt;=5.5),'Bảng Giá'!$B$16,IF(AND('Raw Data'!N1459&gt;5.5,'Raw Data'!N1459&lt;=6),'Bảng Giá'!$B$17,'Bảng Giá'!$B$18)))))))))))))))</f>
        <v>0.5&lt;x&lt;=1</v>
      </c>
      <c r="Q1459" s="48">
        <f t="shared" si="135"/>
        <v>-4.7619047619047616E-2</v>
      </c>
      <c r="R1459">
        <f t="shared" si="136"/>
        <v>16800</v>
      </c>
      <c r="S1459">
        <f t="shared" si="137"/>
        <v>2100</v>
      </c>
    </row>
    <row r="1460" spans="1:19" x14ac:dyDescent="0.25">
      <c r="A1460" s="12">
        <v>1459</v>
      </c>
      <c r="B1460" s="12" t="s">
        <v>293</v>
      </c>
      <c r="C1460" s="26">
        <v>31677136932186</v>
      </c>
      <c r="D1460" s="17">
        <v>43014.710517013889</v>
      </c>
      <c r="E1460" s="17">
        <v>43015.777228935185</v>
      </c>
      <c r="F1460" s="13" t="s">
        <v>302</v>
      </c>
      <c r="G1460" s="27">
        <v>700</v>
      </c>
      <c r="H1460" s="12" t="s">
        <v>76</v>
      </c>
      <c r="I1460" s="12" t="s">
        <v>299</v>
      </c>
      <c r="J1460" s="37">
        <f>INDEX('Bảng Giá'!$C$3:$H$18,MATCH('Raw Data'!P1460,'Bảng Giá'!$B$3:$B$18,0),MATCH('Raw Data'!M1460,'Bảng Giá'!$C$2:$H$2,0))</f>
        <v>14000</v>
      </c>
      <c r="K1460" s="12">
        <v>14100</v>
      </c>
      <c r="L1460" s="36">
        <f t="shared" si="132"/>
        <v>1.0667119212957914</v>
      </c>
      <c r="M1460" t="str">
        <f>'References data'!H1461</f>
        <v>Nội Tỉnh</v>
      </c>
      <c r="N1460">
        <f t="shared" si="133"/>
        <v>0.7</v>
      </c>
      <c r="O1460">
        <f t="shared" si="134"/>
        <v>-100</v>
      </c>
      <c r="P1460" t="str">
        <f>IF(AND(N1460&gt;0,N1460&lt;=0.05),'Bảng Giá'!$B$3,IF(AND(N1460&lt;=0.1,N1460&gt;0.05),'Bảng Giá'!$B$4,IF(AND('Raw Data'!N1460&gt;0.1,'Raw Data'!N1460&lt;=0.25),'Bảng Giá'!$B$5,IF(AND('Raw Data'!N1460&gt;0.25,'Raw Data'!N1460&lt;=0.5),'Bảng Giá'!$B$6,IF(AND('Raw Data'!N1460&gt;0.5,'Raw Data'!N1460&lt;=1),'Bảng Giá'!$B$7,IF(AND('Raw Data'!N1460&gt;1,'Raw Data'!N1460&lt;=1.5),'Bảng Giá'!$B$8,IF(AND('Raw Data'!N1460&gt;1.5,'Raw Data'!N1460&lt;=2),'Bảng Giá'!$B$9,IF(AND('Raw Data'!N1460&gt;2,'Raw Data'!N1460&lt;=2.5),'Bảng Giá'!$B$10,IF(AND('Raw Data'!N1460&gt;2.5,'Raw Data'!N1460&lt;=3),'Bảng Giá'!$B$11,IF(AND('Raw Data'!N1460&gt;3,'Raw Data'!N1460&lt;=3.5),'Bảng Giá'!$B$12,IF(AND('Raw Data'!N1460&gt;3.5,'Raw Data'!N1460&lt;=4),'Bảng Giá'!$B$13,IF(AND('Raw Data'!N1460&gt;4,'Raw Data'!N1460&lt;=4.5),'Bảng Giá'!$B$14,IF(AND('Raw Data'!N1460&gt;4.5,'Raw Data'!N1460&lt;=5),'Bảng Giá'!$B$15,IF(AND('Raw Data'!N1460&gt;5,'Raw Data'!N1460&lt;=5.5),'Bảng Giá'!$B$16,IF(AND('Raw Data'!N1460&gt;5.5,'Raw Data'!N1460&lt;=6),'Bảng Giá'!$B$17,'Bảng Giá'!$B$18)))))))))))))))</f>
        <v>0.5&lt;x&lt;=1</v>
      </c>
      <c r="Q1460" s="48">
        <f t="shared" si="135"/>
        <v>-7.0921985815602835E-3</v>
      </c>
      <c r="R1460">
        <f t="shared" si="136"/>
        <v>16800</v>
      </c>
      <c r="S1460">
        <f t="shared" si="137"/>
        <v>2700</v>
      </c>
    </row>
    <row r="1461" spans="1:19" x14ac:dyDescent="0.25">
      <c r="A1461" s="12">
        <v>1460</v>
      </c>
      <c r="B1461" s="12" t="s">
        <v>293</v>
      </c>
      <c r="C1461" s="26">
        <v>31677136896472</v>
      </c>
      <c r="D1461" s="17">
        <v>43009.45078078704</v>
      </c>
      <c r="E1461" s="17">
        <v>43016.939620173609</v>
      </c>
      <c r="F1461" s="12" t="s">
        <v>321</v>
      </c>
      <c r="G1461" s="27">
        <v>200</v>
      </c>
      <c r="H1461" s="12" t="s">
        <v>76</v>
      </c>
      <c r="I1461" s="12" t="s">
        <v>299</v>
      </c>
      <c r="J1461" s="37">
        <f>INDEX('Bảng Giá'!$C$3:$H$18,MATCH('Raw Data'!P1461,'Bảng Giá'!$B$3:$B$18,0),MATCH('Raw Data'!M1461,'Bảng Giá'!$C$2:$H$2,0))</f>
        <v>13000</v>
      </c>
      <c r="K1461" s="12">
        <v>13100</v>
      </c>
      <c r="L1461" s="36">
        <f t="shared" si="132"/>
        <v>7.4888393865694525</v>
      </c>
      <c r="M1461" t="str">
        <f>'References data'!H1462</f>
        <v>Nội Tỉnh</v>
      </c>
      <c r="N1461">
        <f t="shared" si="133"/>
        <v>0.2</v>
      </c>
      <c r="O1461">
        <f t="shared" si="134"/>
        <v>-100</v>
      </c>
      <c r="P1461" t="str">
        <f>IF(AND(N1461&gt;0,N1461&lt;=0.05),'Bảng Giá'!$B$3,IF(AND(N1461&lt;=0.1,N1461&gt;0.05),'Bảng Giá'!$B$4,IF(AND('Raw Data'!N1461&gt;0.1,'Raw Data'!N1461&lt;=0.25),'Bảng Giá'!$B$5,IF(AND('Raw Data'!N1461&gt;0.25,'Raw Data'!N1461&lt;=0.5),'Bảng Giá'!$B$6,IF(AND('Raw Data'!N1461&gt;0.5,'Raw Data'!N1461&lt;=1),'Bảng Giá'!$B$7,IF(AND('Raw Data'!N1461&gt;1,'Raw Data'!N1461&lt;=1.5),'Bảng Giá'!$B$8,IF(AND('Raw Data'!N1461&gt;1.5,'Raw Data'!N1461&lt;=2),'Bảng Giá'!$B$9,IF(AND('Raw Data'!N1461&gt;2,'Raw Data'!N1461&lt;=2.5),'Bảng Giá'!$B$10,IF(AND('Raw Data'!N1461&gt;2.5,'Raw Data'!N1461&lt;=3),'Bảng Giá'!$B$11,IF(AND('Raw Data'!N1461&gt;3,'Raw Data'!N1461&lt;=3.5),'Bảng Giá'!$B$12,IF(AND('Raw Data'!N1461&gt;3.5,'Raw Data'!N1461&lt;=4),'Bảng Giá'!$B$13,IF(AND('Raw Data'!N1461&gt;4,'Raw Data'!N1461&lt;=4.5),'Bảng Giá'!$B$14,IF(AND('Raw Data'!N1461&gt;4.5,'Raw Data'!N1461&lt;=5),'Bảng Giá'!$B$15,IF(AND('Raw Data'!N1461&gt;5,'Raw Data'!N1461&lt;=5.5),'Bảng Giá'!$B$16,IF(AND('Raw Data'!N1461&gt;5.5,'Raw Data'!N1461&lt;=6),'Bảng Giá'!$B$17,'Bảng Giá'!$B$18)))))))))))))))</f>
        <v>0.1&lt;x&lt;=0.25</v>
      </c>
      <c r="Q1461" s="48">
        <f t="shared" si="135"/>
        <v>-7.6335877862595417E-3</v>
      </c>
      <c r="R1461">
        <f t="shared" si="136"/>
        <v>15600</v>
      </c>
      <c r="S1461">
        <f t="shared" si="137"/>
        <v>2500</v>
      </c>
    </row>
    <row r="1462" spans="1:19" x14ac:dyDescent="0.25">
      <c r="A1462" s="12">
        <v>1461</v>
      </c>
      <c r="B1462" s="12" t="s">
        <v>293</v>
      </c>
      <c r="C1462" s="26">
        <v>31677136896218</v>
      </c>
      <c r="D1462" s="17">
        <v>43009.454294594907</v>
      </c>
      <c r="E1462" s="17">
        <v>43011.53300023148</v>
      </c>
      <c r="F1462" s="13" t="s">
        <v>302</v>
      </c>
      <c r="G1462" s="27">
        <v>2500</v>
      </c>
      <c r="H1462" s="12" t="s">
        <v>76</v>
      </c>
      <c r="I1462" s="12" t="s">
        <v>193</v>
      </c>
      <c r="J1462" s="37">
        <f>INDEX('Bảng Giá'!$C$3:$H$18,MATCH('Raw Data'!P1462,'Bảng Giá'!$B$3:$B$18,0),MATCH('Raw Data'!M1462,'Bảng Giá'!$C$2:$H$2,0))</f>
        <v>16000</v>
      </c>
      <c r="K1462" s="12">
        <v>17700</v>
      </c>
      <c r="L1462" s="36">
        <f t="shared" si="132"/>
        <v>2.0787056365734315</v>
      </c>
      <c r="M1462" t="str">
        <f>'References data'!H1463</f>
        <v>Nội Tỉnh</v>
      </c>
      <c r="N1462">
        <f t="shared" si="133"/>
        <v>2.5</v>
      </c>
      <c r="O1462">
        <f t="shared" si="134"/>
        <v>-1700</v>
      </c>
      <c r="P1462" t="str">
        <f>IF(AND(N1462&gt;0,N1462&lt;=0.05),'Bảng Giá'!$B$3,IF(AND(N1462&lt;=0.1,N1462&gt;0.05),'Bảng Giá'!$B$4,IF(AND('Raw Data'!N1462&gt;0.1,'Raw Data'!N1462&lt;=0.25),'Bảng Giá'!$B$5,IF(AND('Raw Data'!N1462&gt;0.25,'Raw Data'!N1462&lt;=0.5),'Bảng Giá'!$B$6,IF(AND('Raw Data'!N1462&gt;0.5,'Raw Data'!N1462&lt;=1),'Bảng Giá'!$B$7,IF(AND('Raw Data'!N1462&gt;1,'Raw Data'!N1462&lt;=1.5),'Bảng Giá'!$B$8,IF(AND('Raw Data'!N1462&gt;1.5,'Raw Data'!N1462&lt;=2),'Bảng Giá'!$B$9,IF(AND('Raw Data'!N1462&gt;2,'Raw Data'!N1462&lt;=2.5),'Bảng Giá'!$B$10,IF(AND('Raw Data'!N1462&gt;2.5,'Raw Data'!N1462&lt;=3),'Bảng Giá'!$B$11,IF(AND('Raw Data'!N1462&gt;3,'Raw Data'!N1462&lt;=3.5),'Bảng Giá'!$B$12,IF(AND('Raw Data'!N1462&gt;3.5,'Raw Data'!N1462&lt;=4),'Bảng Giá'!$B$13,IF(AND('Raw Data'!N1462&gt;4,'Raw Data'!N1462&lt;=4.5),'Bảng Giá'!$B$14,IF(AND('Raw Data'!N1462&gt;4.5,'Raw Data'!N1462&lt;=5),'Bảng Giá'!$B$15,IF(AND('Raw Data'!N1462&gt;5,'Raw Data'!N1462&lt;=5.5),'Bảng Giá'!$B$16,IF(AND('Raw Data'!N1462&gt;5.5,'Raw Data'!N1462&lt;=6),'Bảng Giá'!$B$17,'Bảng Giá'!$B$18)))))))))))))))</f>
        <v>2&lt;x&lt;=2.5</v>
      </c>
      <c r="Q1462" s="48">
        <f t="shared" si="135"/>
        <v>-9.6045197740112997E-2</v>
      </c>
      <c r="R1462">
        <f t="shared" si="136"/>
        <v>19200</v>
      </c>
      <c r="S1462">
        <f t="shared" si="137"/>
        <v>1500</v>
      </c>
    </row>
    <row r="1463" spans="1:19" x14ac:dyDescent="0.25">
      <c r="A1463" s="12">
        <v>1462</v>
      </c>
      <c r="B1463" s="12" t="s">
        <v>293</v>
      </c>
      <c r="C1463" s="26">
        <v>31677136896962</v>
      </c>
      <c r="D1463" s="17">
        <v>43009.450867361113</v>
      </c>
      <c r="E1463" s="17">
        <v>43010.541381331015</v>
      </c>
      <c r="F1463" s="13" t="s">
        <v>302</v>
      </c>
      <c r="G1463" s="27">
        <v>300</v>
      </c>
      <c r="H1463" s="12" t="s">
        <v>76</v>
      </c>
      <c r="I1463" s="12" t="s">
        <v>514</v>
      </c>
      <c r="J1463" s="37">
        <f>INDEX('Bảng Giá'!$C$3:$H$18,MATCH('Raw Data'!P1463,'Bảng Giá'!$B$3:$B$18,0),MATCH('Raw Data'!M1463,'Bảng Giá'!$C$2:$H$2,0))</f>
        <v>13000</v>
      </c>
      <c r="K1463" s="12">
        <v>13100</v>
      </c>
      <c r="L1463" s="36">
        <f t="shared" si="132"/>
        <v>1.0905139699025312</v>
      </c>
      <c r="M1463" t="str">
        <f>'References data'!H1464</f>
        <v>Nội Tỉnh</v>
      </c>
      <c r="N1463">
        <f t="shared" si="133"/>
        <v>0.3</v>
      </c>
      <c r="O1463">
        <f t="shared" si="134"/>
        <v>-100</v>
      </c>
      <c r="P1463" t="str">
        <f>IF(AND(N1463&gt;0,N1463&lt;=0.05),'Bảng Giá'!$B$3,IF(AND(N1463&lt;=0.1,N1463&gt;0.05),'Bảng Giá'!$B$4,IF(AND('Raw Data'!N1463&gt;0.1,'Raw Data'!N1463&lt;=0.25),'Bảng Giá'!$B$5,IF(AND('Raw Data'!N1463&gt;0.25,'Raw Data'!N1463&lt;=0.5),'Bảng Giá'!$B$6,IF(AND('Raw Data'!N1463&gt;0.5,'Raw Data'!N1463&lt;=1),'Bảng Giá'!$B$7,IF(AND('Raw Data'!N1463&gt;1,'Raw Data'!N1463&lt;=1.5),'Bảng Giá'!$B$8,IF(AND('Raw Data'!N1463&gt;1.5,'Raw Data'!N1463&lt;=2),'Bảng Giá'!$B$9,IF(AND('Raw Data'!N1463&gt;2,'Raw Data'!N1463&lt;=2.5),'Bảng Giá'!$B$10,IF(AND('Raw Data'!N1463&gt;2.5,'Raw Data'!N1463&lt;=3),'Bảng Giá'!$B$11,IF(AND('Raw Data'!N1463&gt;3,'Raw Data'!N1463&lt;=3.5),'Bảng Giá'!$B$12,IF(AND('Raw Data'!N1463&gt;3.5,'Raw Data'!N1463&lt;=4),'Bảng Giá'!$B$13,IF(AND('Raw Data'!N1463&gt;4,'Raw Data'!N1463&lt;=4.5),'Bảng Giá'!$B$14,IF(AND('Raw Data'!N1463&gt;4.5,'Raw Data'!N1463&lt;=5),'Bảng Giá'!$B$15,IF(AND('Raw Data'!N1463&gt;5,'Raw Data'!N1463&lt;=5.5),'Bảng Giá'!$B$16,IF(AND('Raw Data'!N1463&gt;5.5,'Raw Data'!N1463&lt;=6),'Bảng Giá'!$B$17,'Bảng Giá'!$B$18)))))))))))))))</f>
        <v>0.25&lt;x&lt;=0.5</v>
      </c>
      <c r="Q1463" s="48">
        <f t="shared" si="135"/>
        <v>-7.6335877862595417E-3</v>
      </c>
      <c r="R1463">
        <f t="shared" si="136"/>
        <v>15600</v>
      </c>
      <c r="S1463">
        <f t="shared" si="137"/>
        <v>2500</v>
      </c>
    </row>
    <row r="1464" spans="1:19" x14ac:dyDescent="0.25">
      <c r="A1464" s="12">
        <v>1463</v>
      </c>
      <c r="B1464" s="12" t="s">
        <v>293</v>
      </c>
      <c r="C1464" s="26">
        <v>31677136897674</v>
      </c>
      <c r="D1464" s="17">
        <v>43011.388307754627</v>
      </c>
      <c r="E1464" s="17">
        <v>43013.396419988429</v>
      </c>
      <c r="F1464" s="13" t="s">
        <v>302</v>
      </c>
      <c r="G1464" s="27">
        <v>1700</v>
      </c>
      <c r="H1464" s="12" t="s">
        <v>91</v>
      </c>
      <c r="I1464" s="12" t="s">
        <v>322</v>
      </c>
      <c r="J1464" s="37">
        <f>INDEX('Bảng Giá'!$C$3:$H$18,MATCH('Raw Data'!P1464,'Bảng Giá'!$B$3:$B$18,0),MATCH('Raw Data'!M1464,'Bảng Giá'!$C$2:$H$2,0))</f>
        <v>16000</v>
      </c>
      <c r="K1464" s="12">
        <v>16200</v>
      </c>
      <c r="L1464" s="36">
        <f t="shared" si="132"/>
        <v>2.008112233801512</v>
      </c>
      <c r="M1464" t="str">
        <f>'References data'!H1465</f>
        <v>Nội Tỉnh</v>
      </c>
      <c r="N1464">
        <f t="shared" si="133"/>
        <v>1.7</v>
      </c>
      <c r="O1464">
        <f t="shared" si="134"/>
        <v>-200</v>
      </c>
      <c r="P1464" t="str">
        <f>IF(AND(N1464&gt;0,N1464&lt;=0.05),'Bảng Giá'!$B$3,IF(AND(N1464&lt;=0.1,N1464&gt;0.05),'Bảng Giá'!$B$4,IF(AND('Raw Data'!N1464&gt;0.1,'Raw Data'!N1464&lt;=0.25),'Bảng Giá'!$B$5,IF(AND('Raw Data'!N1464&gt;0.25,'Raw Data'!N1464&lt;=0.5),'Bảng Giá'!$B$6,IF(AND('Raw Data'!N1464&gt;0.5,'Raw Data'!N1464&lt;=1),'Bảng Giá'!$B$7,IF(AND('Raw Data'!N1464&gt;1,'Raw Data'!N1464&lt;=1.5),'Bảng Giá'!$B$8,IF(AND('Raw Data'!N1464&gt;1.5,'Raw Data'!N1464&lt;=2),'Bảng Giá'!$B$9,IF(AND('Raw Data'!N1464&gt;2,'Raw Data'!N1464&lt;=2.5),'Bảng Giá'!$B$10,IF(AND('Raw Data'!N1464&gt;2.5,'Raw Data'!N1464&lt;=3),'Bảng Giá'!$B$11,IF(AND('Raw Data'!N1464&gt;3,'Raw Data'!N1464&lt;=3.5),'Bảng Giá'!$B$12,IF(AND('Raw Data'!N1464&gt;3.5,'Raw Data'!N1464&lt;=4),'Bảng Giá'!$B$13,IF(AND('Raw Data'!N1464&gt;4,'Raw Data'!N1464&lt;=4.5),'Bảng Giá'!$B$14,IF(AND('Raw Data'!N1464&gt;4.5,'Raw Data'!N1464&lt;=5),'Bảng Giá'!$B$15,IF(AND('Raw Data'!N1464&gt;5,'Raw Data'!N1464&lt;=5.5),'Bảng Giá'!$B$16,IF(AND('Raw Data'!N1464&gt;5.5,'Raw Data'!N1464&lt;=6),'Bảng Giá'!$B$17,'Bảng Giá'!$B$18)))))))))))))))</f>
        <v>1.5&lt;x&lt;=2</v>
      </c>
      <c r="Q1464" s="48">
        <f t="shared" si="135"/>
        <v>-1.2345679012345678E-2</v>
      </c>
      <c r="R1464">
        <f t="shared" si="136"/>
        <v>19200</v>
      </c>
      <c r="S1464">
        <f t="shared" si="137"/>
        <v>3000</v>
      </c>
    </row>
    <row r="1465" spans="1:19" x14ac:dyDescent="0.25">
      <c r="A1465" s="12">
        <v>1464</v>
      </c>
      <c r="B1465" s="12" t="s">
        <v>293</v>
      </c>
      <c r="C1465" s="26">
        <v>31677136984867</v>
      </c>
      <c r="D1465" s="17">
        <v>43020.804893287037</v>
      </c>
      <c r="E1465" s="17">
        <v>43021.873726238424</v>
      </c>
      <c r="F1465" s="13" t="s">
        <v>302</v>
      </c>
      <c r="G1465" s="27">
        <v>3500</v>
      </c>
      <c r="H1465" s="12" t="s">
        <v>76</v>
      </c>
      <c r="I1465" s="12" t="s">
        <v>85</v>
      </c>
      <c r="J1465" s="37">
        <f>INDEX('Bảng Giá'!$C$3:$H$18,MATCH('Raw Data'!P1465,'Bảng Giá'!$B$3:$B$18,0),MATCH('Raw Data'!M1465,'Bảng Giá'!$C$2:$H$2,0))</f>
        <v>19000</v>
      </c>
      <c r="K1465" s="12">
        <v>20700</v>
      </c>
      <c r="L1465" s="36">
        <f t="shared" si="132"/>
        <v>1.0688329513868666</v>
      </c>
      <c r="M1465" t="str">
        <f>'References data'!H1466</f>
        <v>Nội Tỉnh</v>
      </c>
      <c r="N1465">
        <f t="shared" si="133"/>
        <v>3.5</v>
      </c>
      <c r="O1465">
        <f t="shared" si="134"/>
        <v>-1700</v>
      </c>
      <c r="P1465" t="str">
        <f>IF(AND(N1465&gt;0,N1465&lt;=0.05),'Bảng Giá'!$B$3,IF(AND(N1465&lt;=0.1,N1465&gt;0.05),'Bảng Giá'!$B$4,IF(AND('Raw Data'!N1465&gt;0.1,'Raw Data'!N1465&lt;=0.25),'Bảng Giá'!$B$5,IF(AND('Raw Data'!N1465&gt;0.25,'Raw Data'!N1465&lt;=0.5),'Bảng Giá'!$B$6,IF(AND('Raw Data'!N1465&gt;0.5,'Raw Data'!N1465&lt;=1),'Bảng Giá'!$B$7,IF(AND('Raw Data'!N1465&gt;1,'Raw Data'!N1465&lt;=1.5),'Bảng Giá'!$B$8,IF(AND('Raw Data'!N1465&gt;1.5,'Raw Data'!N1465&lt;=2),'Bảng Giá'!$B$9,IF(AND('Raw Data'!N1465&gt;2,'Raw Data'!N1465&lt;=2.5),'Bảng Giá'!$B$10,IF(AND('Raw Data'!N1465&gt;2.5,'Raw Data'!N1465&lt;=3),'Bảng Giá'!$B$11,IF(AND('Raw Data'!N1465&gt;3,'Raw Data'!N1465&lt;=3.5),'Bảng Giá'!$B$12,IF(AND('Raw Data'!N1465&gt;3.5,'Raw Data'!N1465&lt;=4),'Bảng Giá'!$B$13,IF(AND('Raw Data'!N1465&gt;4,'Raw Data'!N1465&lt;=4.5),'Bảng Giá'!$B$14,IF(AND('Raw Data'!N1465&gt;4.5,'Raw Data'!N1465&lt;=5),'Bảng Giá'!$B$15,IF(AND('Raw Data'!N1465&gt;5,'Raw Data'!N1465&lt;=5.5),'Bảng Giá'!$B$16,IF(AND('Raw Data'!N1465&gt;5.5,'Raw Data'!N1465&lt;=6),'Bảng Giá'!$B$17,'Bảng Giá'!$B$18)))))))))))))))</f>
        <v>3&lt;x&lt;=3.5</v>
      </c>
      <c r="Q1465" s="48">
        <f t="shared" si="135"/>
        <v>-8.2125603864734303E-2</v>
      </c>
      <c r="R1465">
        <f t="shared" si="136"/>
        <v>22800</v>
      </c>
      <c r="S1465">
        <f t="shared" si="137"/>
        <v>2100</v>
      </c>
    </row>
    <row r="1466" spans="1:19" x14ac:dyDescent="0.25">
      <c r="A1466" s="12">
        <v>1465</v>
      </c>
      <c r="B1466" s="12" t="s">
        <v>293</v>
      </c>
      <c r="C1466" s="26">
        <v>31677136979559</v>
      </c>
      <c r="D1466" s="17">
        <v>43020.907578854167</v>
      </c>
      <c r="E1466" s="17">
        <v>43022.597846331017</v>
      </c>
      <c r="F1466" s="12" t="s">
        <v>321</v>
      </c>
      <c r="G1466" s="27">
        <v>5040</v>
      </c>
      <c r="H1466" s="12" t="s">
        <v>76</v>
      </c>
      <c r="I1466" s="12" t="s">
        <v>85</v>
      </c>
      <c r="J1466" s="37">
        <f>INDEX('Bảng Giá'!$C$3:$H$18,MATCH('Raw Data'!P1466,'Bảng Giá'!$B$3:$B$18,0),MATCH('Raw Data'!M1466,'Bảng Giá'!$C$2:$H$2,0))</f>
        <v>25000</v>
      </c>
      <c r="K1466" s="12">
        <v>25200</v>
      </c>
      <c r="L1466" s="36">
        <f t="shared" si="132"/>
        <v>1.69026747684984</v>
      </c>
      <c r="M1466" t="str">
        <f>'References data'!H1467</f>
        <v>Nội Tỉnh</v>
      </c>
      <c r="N1466">
        <f t="shared" si="133"/>
        <v>5.04</v>
      </c>
      <c r="O1466">
        <f t="shared" si="134"/>
        <v>-200</v>
      </c>
      <c r="P1466" t="str">
        <f>IF(AND(N1466&gt;0,N1466&lt;=0.05),'Bảng Giá'!$B$3,IF(AND(N1466&lt;=0.1,N1466&gt;0.05),'Bảng Giá'!$B$4,IF(AND('Raw Data'!N1466&gt;0.1,'Raw Data'!N1466&lt;=0.25),'Bảng Giá'!$B$5,IF(AND('Raw Data'!N1466&gt;0.25,'Raw Data'!N1466&lt;=0.5),'Bảng Giá'!$B$6,IF(AND('Raw Data'!N1466&gt;0.5,'Raw Data'!N1466&lt;=1),'Bảng Giá'!$B$7,IF(AND('Raw Data'!N1466&gt;1,'Raw Data'!N1466&lt;=1.5),'Bảng Giá'!$B$8,IF(AND('Raw Data'!N1466&gt;1.5,'Raw Data'!N1466&lt;=2),'Bảng Giá'!$B$9,IF(AND('Raw Data'!N1466&gt;2,'Raw Data'!N1466&lt;=2.5),'Bảng Giá'!$B$10,IF(AND('Raw Data'!N1466&gt;2.5,'Raw Data'!N1466&lt;=3),'Bảng Giá'!$B$11,IF(AND('Raw Data'!N1466&gt;3,'Raw Data'!N1466&lt;=3.5),'Bảng Giá'!$B$12,IF(AND('Raw Data'!N1466&gt;3.5,'Raw Data'!N1466&lt;=4),'Bảng Giá'!$B$13,IF(AND('Raw Data'!N1466&gt;4,'Raw Data'!N1466&lt;=4.5),'Bảng Giá'!$B$14,IF(AND('Raw Data'!N1466&gt;4.5,'Raw Data'!N1466&lt;=5),'Bảng Giá'!$B$15,IF(AND('Raw Data'!N1466&gt;5,'Raw Data'!N1466&lt;=5.5),'Bảng Giá'!$B$16,IF(AND('Raw Data'!N1466&gt;5.5,'Raw Data'!N1466&lt;=6),'Bảng Giá'!$B$17,'Bảng Giá'!$B$18)))))))))))))))</f>
        <v>5&lt;x&lt;=5.5</v>
      </c>
      <c r="Q1466" s="48">
        <f t="shared" si="135"/>
        <v>-7.9365079365079361E-3</v>
      </c>
      <c r="R1466">
        <f t="shared" si="136"/>
        <v>30000</v>
      </c>
      <c r="S1466">
        <f t="shared" si="137"/>
        <v>4800</v>
      </c>
    </row>
    <row r="1467" spans="1:19" x14ac:dyDescent="0.25">
      <c r="A1467" s="12">
        <v>1466</v>
      </c>
      <c r="B1467" s="12" t="s">
        <v>293</v>
      </c>
      <c r="C1467" s="26">
        <v>31677136981418</v>
      </c>
      <c r="D1467" s="17">
        <v>43020.711637696761</v>
      </c>
      <c r="E1467" s="17">
        <v>43021.752784259261</v>
      </c>
      <c r="F1467" s="13" t="s">
        <v>302</v>
      </c>
      <c r="G1467" s="27">
        <v>1500</v>
      </c>
      <c r="H1467" s="12" t="s">
        <v>76</v>
      </c>
      <c r="I1467" s="12" t="s">
        <v>299</v>
      </c>
      <c r="J1467" s="37">
        <f>INDEX('Bảng Giá'!$C$3:$H$18,MATCH('Raw Data'!P1467,'Bảng Giá'!$B$3:$B$18,0),MATCH('Raw Data'!M1467,'Bảng Giá'!$C$2:$H$2,0))</f>
        <v>14500</v>
      </c>
      <c r="K1467" s="12">
        <v>16200</v>
      </c>
      <c r="L1467" s="36">
        <f t="shared" si="132"/>
        <v>1.0411465625002165</v>
      </c>
      <c r="M1467" t="str">
        <f>'References data'!H1468</f>
        <v>Nội Tỉnh</v>
      </c>
      <c r="N1467">
        <f t="shared" si="133"/>
        <v>1.5</v>
      </c>
      <c r="O1467">
        <f t="shared" si="134"/>
        <v>-1700</v>
      </c>
      <c r="P1467" t="str">
        <f>IF(AND(N1467&gt;0,N1467&lt;=0.05),'Bảng Giá'!$B$3,IF(AND(N1467&lt;=0.1,N1467&gt;0.05),'Bảng Giá'!$B$4,IF(AND('Raw Data'!N1467&gt;0.1,'Raw Data'!N1467&lt;=0.25),'Bảng Giá'!$B$5,IF(AND('Raw Data'!N1467&gt;0.25,'Raw Data'!N1467&lt;=0.5),'Bảng Giá'!$B$6,IF(AND('Raw Data'!N1467&gt;0.5,'Raw Data'!N1467&lt;=1),'Bảng Giá'!$B$7,IF(AND('Raw Data'!N1467&gt;1,'Raw Data'!N1467&lt;=1.5),'Bảng Giá'!$B$8,IF(AND('Raw Data'!N1467&gt;1.5,'Raw Data'!N1467&lt;=2),'Bảng Giá'!$B$9,IF(AND('Raw Data'!N1467&gt;2,'Raw Data'!N1467&lt;=2.5),'Bảng Giá'!$B$10,IF(AND('Raw Data'!N1467&gt;2.5,'Raw Data'!N1467&lt;=3),'Bảng Giá'!$B$11,IF(AND('Raw Data'!N1467&gt;3,'Raw Data'!N1467&lt;=3.5),'Bảng Giá'!$B$12,IF(AND('Raw Data'!N1467&gt;3.5,'Raw Data'!N1467&lt;=4),'Bảng Giá'!$B$13,IF(AND('Raw Data'!N1467&gt;4,'Raw Data'!N1467&lt;=4.5),'Bảng Giá'!$B$14,IF(AND('Raw Data'!N1467&gt;4.5,'Raw Data'!N1467&lt;=5),'Bảng Giá'!$B$15,IF(AND('Raw Data'!N1467&gt;5,'Raw Data'!N1467&lt;=5.5),'Bảng Giá'!$B$16,IF(AND('Raw Data'!N1467&gt;5.5,'Raw Data'!N1467&lt;=6),'Bảng Giá'!$B$17,'Bảng Giá'!$B$18)))))))))))))))</f>
        <v>1&lt;x&lt;=1.5</v>
      </c>
      <c r="Q1467" s="48">
        <f t="shared" si="135"/>
        <v>-0.10493827160493827</v>
      </c>
      <c r="R1467">
        <f t="shared" si="136"/>
        <v>17400</v>
      </c>
      <c r="S1467">
        <f t="shared" si="137"/>
        <v>1200</v>
      </c>
    </row>
    <row r="1468" spans="1:19" x14ac:dyDescent="0.25">
      <c r="A1468" s="12">
        <v>1467</v>
      </c>
      <c r="B1468" s="12" t="s">
        <v>293</v>
      </c>
      <c r="C1468" s="26">
        <v>31677136979784</v>
      </c>
      <c r="D1468" s="17">
        <v>43020.85949560185</v>
      </c>
      <c r="E1468" s="17">
        <v>43022.619891319446</v>
      </c>
      <c r="F1468" s="13" t="s">
        <v>302</v>
      </c>
      <c r="G1468" s="27">
        <v>930</v>
      </c>
      <c r="H1468" s="12" t="s">
        <v>76</v>
      </c>
      <c r="I1468" s="12" t="s">
        <v>85</v>
      </c>
      <c r="J1468" s="37">
        <f>INDEX('Bảng Giá'!$C$3:$H$18,MATCH('Raw Data'!P1468,'Bảng Giá'!$B$3:$B$18,0),MATCH('Raw Data'!M1468,'Bảng Giá'!$C$2:$H$2,0))</f>
        <v>14000</v>
      </c>
      <c r="K1468" s="12">
        <v>14100</v>
      </c>
      <c r="L1468" s="36">
        <f t="shared" si="132"/>
        <v>1.7603957175961114</v>
      </c>
      <c r="M1468" t="str">
        <f>'References data'!H1469</f>
        <v>Nội Tỉnh</v>
      </c>
      <c r="N1468">
        <f t="shared" si="133"/>
        <v>0.93</v>
      </c>
      <c r="O1468">
        <f t="shared" si="134"/>
        <v>-100</v>
      </c>
      <c r="P1468" t="str">
        <f>IF(AND(N1468&gt;0,N1468&lt;=0.05),'Bảng Giá'!$B$3,IF(AND(N1468&lt;=0.1,N1468&gt;0.05),'Bảng Giá'!$B$4,IF(AND('Raw Data'!N1468&gt;0.1,'Raw Data'!N1468&lt;=0.25),'Bảng Giá'!$B$5,IF(AND('Raw Data'!N1468&gt;0.25,'Raw Data'!N1468&lt;=0.5),'Bảng Giá'!$B$6,IF(AND('Raw Data'!N1468&gt;0.5,'Raw Data'!N1468&lt;=1),'Bảng Giá'!$B$7,IF(AND('Raw Data'!N1468&gt;1,'Raw Data'!N1468&lt;=1.5),'Bảng Giá'!$B$8,IF(AND('Raw Data'!N1468&gt;1.5,'Raw Data'!N1468&lt;=2),'Bảng Giá'!$B$9,IF(AND('Raw Data'!N1468&gt;2,'Raw Data'!N1468&lt;=2.5),'Bảng Giá'!$B$10,IF(AND('Raw Data'!N1468&gt;2.5,'Raw Data'!N1468&lt;=3),'Bảng Giá'!$B$11,IF(AND('Raw Data'!N1468&gt;3,'Raw Data'!N1468&lt;=3.5),'Bảng Giá'!$B$12,IF(AND('Raw Data'!N1468&gt;3.5,'Raw Data'!N1468&lt;=4),'Bảng Giá'!$B$13,IF(AND('Raw Data'!N1468&gt;4,'Raw Data'!N1468&lt;=4.5),'Bảng Giá'!$B$14,IF(AND('Raw Data'!N1468&gt;4.5,'Raw Data'!N1468&lt;=5),'Bảng Giá'!$B$15,IF(AND('Raw Data'!N1468&gt;5,'Raw Data'!N1468&lt;=5.5),'Bảng Giá'!$B$16,IF(AND('Raw Data'!N1468&gt;5.5,'Raw Data'!N1468&lt;=6),'Bảng Giá'!$B$17,'Bảng Giá'!$B$18)))))))))))))))</f>
        <v>0.5&lt;x&lt;=1</v>
      </c>
      <c r="Q1468" s="48">
        <f t="shared" si="135"/>
        <v>-7.0921985815602835E-3</v>
      </c>
      <c r="R1468">
        <f t="shared" si="136"/>
        <v>16800</v>
      </c>
      <c r="S1468">
        <f t="shared" si="137"/>
        <v>2700</v>
      </c>
    </row>
    <row r="1469" spans="1:19" x14ac:dyDescent="0.25">
      <c r="A1469" s="12">
        <v>1468</v>
      </c>
      <c r="B1469" s="12" t="s">
        <v>293</v>
      </c>
      <c r="C1469" s="26">
        <v>31677136928568</v>
      </c>
      <c r="D1469" s="17">
        <v>43013.396363425927</v>
      </c>
      <c r="E1469" s="17">
        <v>43014.561632604164</v>
      </c>
      <c r="F1469" s="13" t="s">
        <v>302</v>
      </c>
      <c r="G1469" s="27">
        <v>4000</v>
      </c>
      <c r="H1469" s="12" t="s">
        <v>76</v>
      </c>
      <c r="I1469" s="12" t="s">
        <v>80</v>
      </c>
      <c r="J1469" s="37">
        <f>INDEX('Bảng Giá'!$C$3:$H$18,MATCH('Raw Data'!P1469,'Bảng Giá'!$B$3:$B$18,0),MATCH('Raw Data'!M1469,'Bảng Giá'!$C$2:$H$2,0))</f>
        <v>20500</v>
      </c>
      <c r="K1469" s="12">
        <v>22200</v>
      </c>
      <c r="L1469" s="36">
        <f t="shared" si="132"/>
        <v>1.1652691782364855</v>
      </c>
      <c r="M1469" t="str">
        <f>'References data'!H1470</f>
        <v>Nội Tỉnh</v>
      </c>
      <c r="N1469">
        <f t="shared" si="133"/>
        <v>4</v>
      </c>
      <c r="O1469">
        <f t="shared" si="134"/>
        <v>-1700</v>
      </c>
      <c r="P1469" t="str">
        <f>IF(AND(N1469&gt;0,N1469&lt;=0.05),'Bảng Giá'!$B$3,IF(AND(N1469&lt;=0.1,N1469&gt;0.05),'Bảng Giá'!$B$4,IF(AND('Raw Data'!N1469&gt;0.1,'Raw Data'!N1469&lt;=0.25),'Bảng Giá'!$B$5,IF(AND('Raw Data'!N1469&gt;0.25,'Raw Data'!N1469&lt;=0.5),'Bảng Giá'!$B$6,IF(AND('Raw Data'!N1469&gt;0.5,'Raw Data'!N1469&lt;=1),'Bảng Giá'!$B$7,IF(AND('Raw Data'!N1469&gt;1,'Raw Data'!N1469&lt;=1.5),'Bảng Giá'!$B$8,IF(AND('Raw Data'!N1469&gt;1.5,'Raw Data'!N1469&lt;=2),'Bảng Giá'!$B$9,IF(AND('Raw Data'!N1469&gt;2,'Raw Data'!N1469&lt;=2.5),'Bảng Giá'!$B$10,IF(AND('Raw Data'!N1469&gt;2.5,'Raw Data'!N1469&lt;=3),'Bảng Giá'!$B$11,IF(AND('Raw Data'!N1469&gt;3,'Raw Data'!N1469&lt;=3.5),'Bảng Giá'!$B$12,IF(AND('Raw Data'!N1469&gt;3.5,'Raw Data'!N1469&lt;=4),'Bảng Giá'!$B$13,IF(AND('Raw Data'!N1469&gt;4,'Raw Data'!N1469&lt;=4.5),'Bảng Giá'!$B$14,IF(AND('Raw Data'!N1469&gt;4.5,'Raw Data'!N1469&lt;=5),'Bảng Giá'!$B$15,IF(AND('Raw Data'!N1469&gt;5,'Raw Data'!N1469&lt;=5.5),'Bảng Giá'!$B$16,IF(AND('Raw Data'!N1469&gt;5.5,'Raw Data'!N1469&lt;=6),'Bảng Giá'!$B$17,'Bảng Giá'!$B$18)))))))))))))))</f>
        <v>3.5&lt;x&lt;=4</v>
      </c>
      <c r="Q1469" s="48">
        <f t="shared" si="135"/>
        <v>-7.6576576576576572E-2</v>
      </c>
      <c r="R1469">
        <f t="shared" si="136"/>
        <v>24600</v>
      </c>
      <c r="S1469">
        <f t="shared" si="137"/>
        <v>2400</v>
      </c>
    </row>
    <row r="1470" spans="1:19" x14ac:dyDescent="0.25">
      <c r="A1470" s="12">
        <v>1469</v>
      </c>
      <c r="B1470" s="12" t="s">
        <v>293</v>
      </c>
      <c r="C1470" s="26">
        <v>31677136932349</v>
      </c>
      <c r="D1470" s="17">
        <v>43014.689065775463</v>
      </c>
      <c r="E1470" s="17">
        <v>43015.537105706018</v>
      </c>
      <c r="F1470" s="13" t="s">
        <v>302</v>
      </c>
      <c r="G1470" s="27">
        <v>810</v>
      </c>
      <c r="H1470" s="12" t="s">
        <v>76</v>
      </c>
      <c r="I1470" s="12" t="s">
        <v>80</v>
      </c>
      <c r="J1470" s="37">
        <f>INDEX('Bảng Giá'!$C$3:$H$18,MATCH('Raw Data'!P1470,'Bảng Giá'!$B$3:$B$18,0),MATCH('Raw Data'!M1470,'Bảng Giá'!$C$2:$H$2,0))</f>
        <v>14000</v>
      </c>
      <c r="K1470" s="12">
        <v>14100</v>
      </c>
      <c r="L1470" s="36">
        <f t="shared" si="132"/>
        <v>0.8480399305553874</v>
      </c>
      <c r="M1470" t="str">
        <f>'References data'!H1471</f>
        <v>Nội Tỉnh</v>
      </c>
      <c r="N1470">
        <f t="shared" si="133"/>
        <v>0.81</v>
      </c>
      <c r="O1470">
        <f t="shared" si="134"/>
        <v>-100</v>
      </c>
      <c r="P1470" t="str">
        <f>IF(AND(N1470&gt;0,N1470&lt;=0.05),'Bảng Giá'!$B$3,IF(AND(N1470&lt;=0.1,N1470&gt;0.05),'Bảng Giá'!$B$4,IF(AND('Raw Data'!N1470&gt;0.1,'Raw Data'!N1470&lt;=0.25),'Bảng Giá'!$B$5,IF(AND('Raw Data'!N1470&gt;0.25,'Raw Data'!N1470&lt;=0.5),'Bảng Giá'!$B$6,IF(AND('Raw Data'!N1470&gt;0.5,'Raw Data'!N1470&lt;=1),'Bảng Giá'!$B$7,IF(AND('Raw Data'!N1470&gt;1,'Raw Data'!N1470&lt;=1.5),'Bảng Giá'!$B$8,IF(AND('Raw Data'!N1470&gt;1.5,'Raw Data'!N1470&lt;=2),'Bảng Giá'!$B$9,IF(AND('Raw Data'!N1470&gt;2,'Raw Data'!N1470&lt;=2.5),'Bảng Giá'!$B$10,IF(AND('Raw Data'!N1470&gt;2.5,'Raw Data'!N1470&lt;=3),'Bảng Giá'!$B$11,IF(AND('Raw Data'!N1470&gt;3,'Raw Data'!N1470&lt;=3.5),'Bảng Giá'!$B$12,IF(AND('Raw Data'!N1470&gt;3.5,'Raw Data'!N1470&lt;=4),'Bảng Giá'!$B$13,IF(AND('Raw Data'!N1470&gt;4,'Raw Data'!N1470&lt;=4.5),'Bảng Giá'!$B$14,IF(AND('Raw Data'!N1470&gt;4.5,'Raw Data'!N1470&lt;=5),'Bảng Giá'!$B$15,IF(AND('Raw Data'!N1470&gt;5,'Raw Data'!N1470&lt;=5.5),'Bảng Giá'!$B$16,IF(AND('Raw Data'!N1470&gt;5.5,'Raw Data'!N1470&lt;=6),'Bảng Giá'!$B$17,'Bảng Giá'!$B$18)))))))))))))))</f>
        <v>0.5&lt;x&lt;=1</v>
      </c>
      <c r="Q1470" s="48">
        <f t="shared" si="135"/>
        <v>-7.0921985815602835E-3</v>
      </c>
      <c r="R1470">
        <f t="shared" si="136"/>
        <v>16800</v>
      </c>
      <c r="S1470">
        <f t="shared" si="137"/>
        <v>2700</v>
      </c>
    </row>
    <row r="1471" spans="1:19" x14ac:dyDescent="0.25">
      <c r="A1471" s="12">
        <v>1470</v>
      </c>
      <c r="B1471" s="12" t="s">
        <v>293</v>
      </c>
      <c r="C1471" s="26">
        <v>31677136919946</v>
      </c>
      <c r="D1471" s="17">
        <v>43015.445331828705</v>
      </c>
      <c r="E1471" s="17">
        <v>43017.467833645831</v>
      </c>
      <c r="F1471" s="13" t="s">
        <v>302</v>
      </c>
      <c r="G1471" s="27">
        <v>3000</v>
      </c>
      <c r="H1471" s="12" t="s">
        <v>76</v>
      </c>
      <c r="I1471" s="12" t="s">
        <v>299</v>
      </c>
      <c r="J1471" s="37">
        <f>INDEX('Bảng Giá'!$C$3:$H$18,MATCH('Raw Data'!P1471,'Bảng Giá'!$B$3:$B$18,0),MATCH('Raw Data'!M1471,'Bảng Giá'!$C$2:$H$2,0))</f>
        <v>17500</v>
      </c>
      <c r="K1471" s="12">
        <v>19200</v>
      </c>
      <c r="L1471" s="36">
        <f t="shared" si="132"/>
        <v>2.0225018171258853</v>
      </c>
      <c r="M1471" t="str">
        <f>'References data'!H1472</f>
        <v>Nội Tỉnh</v>
      </c>
      <c r="N1471">
        <f t="shared" si="133"/>
        <v>3</v>
      </c>
      <c r="O1471">
        <f t="shared" si="134"/>
        <v>-1700</v>
      </c>
      <c r="P1471" t="str">
        <f>IF(AND(N1471&gt;0,N1471&lt;=0.05),'Bảng Giá'!$B$3,IF(AND(N1471&lt;=0.1,N1471&gt;0.05),'Bảng Giá'!$B$4,IF(AND('Raw Data'!N1471&gt;0.1,'Raw Data'!N1471&lt;=0.25),'Bảng Giá'!$B$5,IF(AND('Raw Data'!N1471&gt;0.25,'Raw Data'!N1471&lt;=0.5),'Bảng Giá'!$B$6,IF(AND('Raw Data'!N1471&gt;0.5,'Raw Data'!N1471&lt;=1),'Bảng Giá'!$B$7,IF(AND('Raw Data'!N1471&gt;1,'Raw Data'!N1471&lt;=1.5),'Bảng Giá'!$B$8,IF(AND('Raw Data'!N1471&gt;1.5,'Raw Data'!N1471&lt;=2),'Bảng Giá'!$B$9,IF(AND('Raw Data'!N1471&gt;2,'Raw Data'!N1471&lt;=2.5),'Bảng Giá'!$B$10,IF(AND('Raw Data'!N1471&gt;2.5,'Raw Data'!N1471&lt;=3),'Bảng Giá'!$B$11,IF(AND('Raw Data'!N1471&gt;3,'Raw Data'!N1471&lt;=3.5),'Bảng Giá'!$B$12,IF(AND('Raw Data'!N1471&gt;3.5,'Raw Data'!N1471&lt;=4),'Bảng Giá'!$B$13,IF(AND('Raw Data'!N1471&gt;4,'Raw Data'!N1471&lt;=4.5),'Bảng Giá'!$B$14,IF(AND('Raw Data'!N1471&gt;4.5,'Raw Data'!N1471&lt;=5),'Bảng Giá'!$B$15,IF(AND('Raw Data'!N1471&gt;5,'Raw Data'!N1471&lt;=5.5),'Bảng Giá'!$B$16,IF(AND('Raw Data'!N1471&gt;5.5,'Raw Data'!N1471&lt;=6),'Bảng Giá'!$B$17,'Bảng Giá'!$B$18)))))))))))))))</f>
        <v>2.5&lt;x&lt;=3</v>
      </c>
      <c r="Q1471" s="48">
        <f t="shared" si="135"/>
        <v>-8.8541666666666671E-2</v>
      </c>
      <c r="R1471">
        <f t="shared" si="136"/>
        <v>21000</v>
      </c>
      <c r="S1471">
        <f t="shared" si="137"/>
        <v>1800</v>
      </c>
    </row>
    <row r="1472" spans="1:19" x14ac:dyDescent="0.25">
      <c r="A1472" s="12">
        <v>1471</v>
      </c>
      <c r="B1472" s="12" t="s">
        <v>293</v>
      </c>
      <c r="C1472" s="26">
        <v>31677136896930</v>
      </c>
      <c r="D1472" s="17">
        <v>43009.454269479167</v>
      </c>
      <c r="E1472" s="17">
        <v>43010.632382372685</v>
      </c>
      <c r="F1472" s="13" t="s">
        <v>302</v>
      </c>
      <c r="G1472" s="27">
        <v>300</v>
      </c>
      <c r="H1472" s="12" t="s">
        <v>76</v>
      </c>
      <c r="I1472" s="12" t="s">
        <v>514</v>
      </c>
      <c r="J1472" s="37">
        <f>INDEX('Bảng Giá'!$C$3:$H$18,MATCH('Raw Data'!P1472,'Bảng Giá'!$B$3:$B$18,0),MATCH('Raw Data'!M1472,'Bảng Giá'!$C$2:$H$2,0))</f>
        <v>13000</v>
      </c>
      <c r="K1472" s="12">
        <v>13100</v>
      </c>
      <c r="L1472" s="36">
        <f t="shared" si="132"/>
        <v>1.1781128935181187</v>
      </c>
      <c r="M1472" t="str">
        <f>'References data'!H1473</f>
        <v>Nội Tỉnh</v>
      </c>
      <c r="N1472">
        <f t="shared" si="133"/>
        <v>0.3</v>
      </c>
      <c r="O1472">
        <f t="shared" si="134"/>
        <v>-100</v>
      </c>
      <c r="P1472" t="str">
        <f>IF(AND(N1472&gt;0,N1472&lt;=0.05),'Bảng Giá'!$B$3,IF(AND(N1472&lt;=0.1,N1472&gt;0.05),'Bảng Giá'!$B$4,IF(AND('Raw Data'!N1472&gt;0.1,'Raw Data'!N1472&lt;=0.25),'Bảng Giá'!$B$5,IF(AND('Raw Data'!N1472&gt;0.25,'Raw Data'!N1472&lt;=0.5),'Bảng Giá'!$B$6,IF(AND('Raw Data'!N1472&gt;0.5,'Raw Data'!N1472&lt;=1),'Bảng Giá'!$B$7,IF(AND('Raw Data'!N1472&gt;1,'Raw Data'!N1472&lt;=1.5),'Bảng Giá'!$B$8,IF(AND('Raw Data'!N1472&gt;1.5,'Raw Data'!N1472&lt;=2),'Bảng Giá'!$B$9,IF(AND('Raw Data'!N1472&gt;2,'Raw Data'!N1472&lt;=2.5),'Bảng Giá'!$B$10,IF(AND('Raw Data'!N1472&gt;2.5,'Raw Data'!N1472&lt;=3),'Bảng Giá'!$B$11,IF(AND('Raw Data'!N1472&gt;3,'Raw Data'!N1472&lt;=3.5),'Bảng Giá'!$B$12,IF(AND('Raw Data'!N1472&gt;3.5,'Raw Data'!N1472&lt;=4),'Bảng Giá'!$B$13,IF(AND('Raw Data'!N1472&gt;4,'Raw Data'!N1472&lt;=4.5),'Bảng Giá'!$B$14,IF(AND('Raw Data'!N1472&gt;4.5,'Raw Data'!N1472&lt;=5),'Bảng Giá'!$B$15,IF(AND('Raw Data'!N1472&gt;5,'Raw Data'!N1472&lt;=5.5),'Bảng Giá'!$B$16,IF(AND('Raw Data'!N1472&gt;5.5,'Raw Data'!N1472&lt;=6),'Bảng Giá'!$B$17,'Bảng Giá'!$B$18)))))))))))))))</f>
        <v>0.25&lt;x&lt;=0.5</v>
      </c>
      <c r="Q1472" s="48">
        <f t="shared" si="135"/>
        <v>-7.6335877862595417E-3</v>
      </c>
      <c r="R1472">
        <f t="shared" si="136"/>
        <v>15600</v>
      </c>
      <c r="S1472">
        <f t="shared" si="137"/>
        <v>2500</v>
      </c>
    </row>
    <row r="1473" spans="1:19" x14ac:dyDescent="0.25">
      <c r="A1473" s="12">
        <v>1472</v>
      </c>
      <c r="B1473" s="12" t="s">
        <v>293</v>
      </c>
      <c r="C1473" s="26">
        <v>31677136896062</v>
      </c>
      <c r="D1473" s="17">
        <v>43009.47486574074</v>
      </c>
      <c r="E1473" s="17">
        <v>43012.697557870371</v>
      </c>
      <c r="F1473" s="13" t="s">
        <v>302</v>
      </c>
      <c r="G1473" s="27">
        <v>12960</v>
      </c>
      <c r="H1473" s="12" t="s">
        <v>76</v>
      </c>
      <c r="I1473" s="12" t="s">
        <v>99</v>
      </c>
      <c r="J1473" s="37">
        <f>INDEX('Bảng Giá'!$C$3:$H$18,MATCH('Raw Data'!P1473,'Bảng Giá'!$B$3:$B$18,0),MATCH('Raw Data'!M1473,'Bảng Giá'!$C$2:$H$2,0))</f>
        <v>2000</v>
      </c>
      <c r="K1473" s="12">
        <v>54800</v>
      </c>
      <c r="L1473" s="36">
        <f t="shared" si="132"/>
        <v>3.2226921296314686</v>
      </c>
      <c r="M1473" t="str">
        <f>'References data'!H1474</f>
        <v>Nội Tỉnh</v>
      </c>
      <c r="N1473" s="46">
        <f t="shared" si="133"/>
        <v>12.96</v>
      </c>
      <c r="O1473">
        <f t="shared" si="134"/>
        <v>-52800</v>
      </c>
      <c r="P1473" t="str">
        <f>IF(AND(N1473&gt;0,N1473&lt;=0.05),'Bảng Giá'!$B$3,IF(AND(N1473&lt;=0.1,N1473&gt;0.05),'Bảng Giá'!$B$4,IF(AND('Raw Data'!N1473&gt;0.1,'Raw Data'!N1473&lt;=0.25),'Bảng Giá'!$B$5,IF(AND('Raw Data'!N1473&gt;0.25,'Raw Data'!N1473&lt;=0.5),'Bảng Giá'!$B$6,IF(AND('Raw Data'!N1473&gt;0.5,'Raw Data'!N1473&lt;=1),'Bảng Giá'!$B$7,IF(AND('Raw Data'!N1473&gt;1,'Raw Data'!N1473&lt;=1.5),'Bảng Giá'!$B$8,IF(AND('Raw Data'!N1473&gt;1.5,'Raw Data'!N1473&lt;=2),'Bảng Giá'!$B$9,IF(AND('Raw Data'!N1473&gt;2,'Raw Data'!N1473&lt;=2.5),'Bảng Giá'!$B$10,IF(AND('Raw Data'!N1473&gt;2.5,'Raw Data'!N1473&lt;=3),'Bảng Giá'!$B$11,IF(AND('Raw Data'!N1473&gt;3,'Raw Data'!N1473&lt;=3.5),'Bảng Giá'!$B$12,IF(AND('Raw Data'!N1473&gt;3.5,'Raw Data'!N1473&lt;=4),'Bảng Giá'!$B$13,IF(AND('Raw Data'!N1473&gt;4,'Raw Data'!N1473&lt;=4.5),'Bảng Giá'!$B$14,IF(AND('Raw Data'!N1473&gt;4.5,'Raw Data'!N1473&lt;=5),'Bảng Giá'!$B$15,IF(AND('Raw Data'!N1473&gt;5,'Raw Data'!N1473&lt;=5.5),'Bảng Giá'!$B$16,IF(AND('Raw Data'!N1473&gt;5.5,'Raw Data'!N1473&lt;=6),'Bảng Giá'!$B$17,'Bảng Giá'!$B$18)))))))))))))))</f>
        <v>Next 0.5</v>
      </c>
      <c r="Q1473" s="48">
        <f t="shared" si="135"/>
        <v>-0.96350364963503654</v>
      </c>
      <c r="R1473">
        <f t="shared" si="136"/>
        <v>2400</v>
      </c>
      <c r="S1473">
        <f t="shared" si="137"/>
        <v>-52400</v>
      </c>
    </row>
    <row r="1474" spans="1:19" x14ac:dyDescent="0.25">
      <c r="A1474" s="12">
        <v>1473</v>
      </c>
      <c r="B1474" s="12" t="s">
        <v>293</v>
      </c>
      <c r="C1474" s="26">
        <v>31677136896677</v>
      </c>
      <c r="D1474" s="17">
        <v>43009.450992245373</v>
      </c>
      <c r="E1474" s="17">
        <v>43010.669369212963</v>
      </c>
      <c r="F1474" s="13" t="s">
        <v>302</v>
      </c>
      <c r="G1474" s="27">
        <v>3400</v>
      </c>
      <c r="H1474" s="12" t="s">
        <v>76</v>
      </c>
      <c r="I1474" s="12" t="s">
        <v>193</v>
      </c>
      <c r="J1474" s="37">
        <f>INDEX('Bảng Giá'!$C$3:$H$18,MATCH('Raw Data'!P1474,'Bảng Giá'!$B$3:$B$18,0),MATCH('Raw Data'!M1474,'Bảng Giá'!$C$2:$H$2,0))</f>
        <v>19000</v>
      </c>
      <c r="K1474" s="12">
        <v>19200</v>
      </c>
      <c r="L1474" s="36">
        <f t="shared" si="132"/>
        <v>1.2183769675903022</v>
      </c>
      <c r="M1474" t="str">
        <f>'References data'!H1475</f>
        <v>Nội Tỉnh</v>
      </c>
      <c r="N1474">
        <f t="shared" si="133"/>
        <v>3.4</v>
      </c>
      <c r="O1474">
        <f t="shared" si="134"/>
        <v>-200</v>
      </c>
      <c r="P1474" t="str">
        <f>IF(AND(N1474&gt;0,N1474&lt;=0.05),'Bảng Giá'!$B$3,IF(AND(N1474&lt;=0.1,N1474&gt;0.05),'Bảng Giá'!$B$4,IF(AND('Raw Data'!N1474&gt;0.1,'Raw Data'!N1474&lt;=0.25),'Bảng Giá'!$B$5,IF(AND('Raw Data'!N1474&gt;0.25,'Raw Data'!N1474&lt;=0.5),'Bảng Giá'!$B$6,IF(AND('Raw Data'!N1474&gt;0.5,'Raw Data'!N1474&lt;=1),'Bảng Giá'!$B$7,IF(AND('Raw Data'!N1474&gt;1,'Raw Data'!N1474&lt;=1.5),'Bảng Giá'!$B$8,IF(AND('Raw Data'!N1474&gt;1.5,'Raw Data'!N1474&lt;=2),'Bảng Giá'!$B$9,IF(AND('Raw Data'!N1474&gt;2,'Raw Data'!N1474&lt;=2.5),'Bảng Giá'!$B$10,IF(AND('Raw Data'!N1474&gt;2.5,'Raw Data'!N1474&lt;=3),'Bảng Giá'!$B$11,IF(AND('Raw Data'!N1474&gt;3,'Raw Data'!N1474&lt;=3.5),'Bảng Giá'!$B$12,IF(AND('Raw Data'!N1474&gt;3.5,'Raw Data'!N1474&lt;=4),'Bảng Giá'!$B$13,IF(AND('Raw Data'!N1474&gt;4,'Raw Data'!N1474&lt;=4.5),'Bảng Giá'!$B$14,IF(AND('Raw Data'!N1474&gt;4.5,'Raw Data'!N1474&lt;=5),'Bảng Giá'!$B$15,IF(AND('Raw Data'!N1474&gt;5,'Raw Data'!N1474&lt;=5.5),'Bảng Giá'!$B$16,IF(AND('Raw Data'!N1474&gt;5.5,'Raw Data'!N1474&lt;=6),'Bảng Giá'!$B$17,'Bảng Giá'!$B$18)))))))))))))))</f>
        <v>3&lt;x&lt;=3.5</v>
      </c>
      <c r="Q1474" s="48">
        <f t="shared" si="135"/>
        <v>-1.0416666666666666E-2</v>
      </c>
      <c r="R1474">
        <f t="shared" si="136"/>
        <v>22800</v>
      </c>
      <c r="S1474">
        <f t="shared" si="137"/>
        <v>3600</v>
      </c>
    </row>
    <row r="1475" spans="1:19" x14ac:dyDescent="0.25">
      <c r="A1475" s="12">
        <v>1474</v>
      </c>
      <c r="B1475" s="12" t="s">
        <v>293</v>
      </c>
      <c r="C1475" s="26">
        <v>31677136897875</v>
      </c>
      <c r="D1475" s="17">
        <v>43009.45435266204</v>
      </c>
      <c r="E1475" s="17">
        <v>43010.721554050928</v>
      </c>
      <c r="F1475" s="13" t="s">
        <v>302</v>
      </c>
      <c r="G1475" s="27">
        <v>600</v>
      </c>
      <c r="H1475" s="12" t="s">
        <v>76</v>
      </c>
      <c r="I1475" s="12" t="s">
        <v>299</v>
      </c>
      <c r="J1475" s="37">
        <f>INDEX('Bảng Giá'!$C$3:$H$18,MATCH('Raw Data'!P1475,'Bảng Giá'!$B$3:$B$18,0),MATCH('Raw Data'!M1475,'Bảng Giá'!$C$2:$H$2,0))</f>
        <v>14000</v>
      </c>
      <c r="K1475" s="12">
        <v>14100</v>
      </c>
      <c r="L1475" s="36">
        <f t="shared" ref="L1475:L1538" si="138">E1475-D1475</f>
        <v>1.26720138888777</v>
      </c>
      <c r="M1475" t="str">
        <f>'References data'!H1476</f>
        <v>Nội Tỉnh</v>
      </c>
      <c r="N1475">
        <f t="shared" ref="N1475:N1538" si="139">G1475/1000</f>
        <v>0.6</v>
      </c>
      <c r="O1475">
        <f t="shared" ref="O1475:O1538" si="140">J1475-K1475</f>
        <v>-100</v>
      </c>
      <c r="P1475" t="str">
        <f>IF(AND(N1475&gt;0,N1475&lt;=0.05),'Bảng Giá'!$B$3,IF(AND(N1475&lt;=0.1,N1475&gt;0.05),'Bảng Giá'!$B$4,IF(AND('Raw Data'!N1475&gt;0.1,'Raw Data'!N1475&lt;=0.25),'Bảng Giá'!$B$5,IF(AND('Raw Data'!N1475&gt;0.25,'Raw Data'!N1475&lt;=0.5),'Bảng Giá'!$B$6,IF(AND('Raw Data'!N1475&gt;0.5,'Raw Data'!N1475&lt;=1),'Bảng Giá'!$B$7,IF(AND('Raw Data'!N1475&gt;1,'Raw Data'!N1475&lt;=1.5),'Bảng Giá'!$B$8,IF(AND('Raw Data'!N1475&gt;1.5,'Raw Data'!N1475&lt;=2),'Bảng Giá'!$B$9,IF(AND('Raw Data'!N1475&gt;2,'Raw Data'!N1475&lt;=2.5),'Bảng Giá'!$B$10,IF(AND('Raw Data'!N1475&gt;2.5,'Raw Data'!N1475&lt;=3),'Bảng Giá'!$B$11,IF(AND('Raw Data'!N1475&gt;3,'Raw Data'!N1475&lt;=3.5),'Bảng Giá'!$B$12,IF(AND('Raw Data'!N1475&gt;3.5,'Raw Data'!N1475&lt;=4),'Bảng Giá'!$B$13,IF(AND('Raw Data'!N1475&gt;4,'Raw Data'!N1475&lt;=4.5),'Bảng Giá'!$B$14,IF(AND('Raw Data'!N1475&gt;4.5,'Raw Data'!N1475&lt;=5),'Bảng Giá'!$B$15,IF(AND('Raw Data'!N1475&gt;5,'Raw Data'!N1475&lt;=5.5),'Bảng Giá'!$B$16,IF(AND('Raw Data'!N1475&gt;5.5,'Raw Data'!N1475&lt;=6),'Bảng Giá'!$B$17,'Bảng Giá'!$B$18)))))))))))))))</f>
        <v>0.5&lt;x&lt;=1</v>
      </c>
      <c r="Q1475" s="48">
        <f t="shared" ref="Q1475:Q1538" si="141">O1475/K1475</f>
        <v>-7.0921985815602835E-3</v>
      </c>
      <c r="R1475">
        <f t="shared" ref="R1475:R1538" si="142">J1475+(J1475*0.2)</f>
        <v>16800</v>
      </c>
      <c r="S1475">
        <f t="shared" ref="S1475:S1538" si="143">R1475-K1475</f>
        <v>2700</v>
      </c>
    </row>
    <row r="1476" spans="1:19" x14ac:dyDescent="0.25">
      <c r="A1476" s="12">
        <v>1475</v>
      </c>
      <c r="B1476" s="12" t="s">
        <v>293</v>
      </c>
      <c r="C1476" s="26">
        <v>31677136896353</v>
      </c>
      <c r="D1476" s="17">
        <v>43009.454414733795</v>
      </c>
      <c r="E1476" s="17">
        <v>43011.508595104169</v>
      </c>
      <c r="F1476" s="13" t="s">
        <v>302</v>
      </c>
      <c r="G1476" s="27">
        <v>1600</v>
      </c>
      <c r="H1476" s="12" t="s">
        <v>76</v>
      </c>
      <c r="I1476" s="12" t="s">
        <v>193</v>
      </c>
      <c r="J1476" s="37">
        <f>INDEX('Bảng Giá'!$C$3:$H$18,MATCH('Raw Data'!P1476,'Bảng Giá'!$B$3:$B$18,0),MATCH('Raw Data'!M1476,'Bảng Giá'!$C$2:$H$2,0))</f>
        <v>16000</v>
      </c>
      <c r="K1476" s="12">
        <v>16200</v>
      </c>
      <c r="L1476" s="36">
        <f t="shared" si="138"/>
        <v>2.0541803703745245</v>
      </c>
      <c r="M1476" t="str">
        <f>'References data'!H1477</f>
        <v>Nội Tỉnh</v>
      </c>
      <c r="N1476">
        <f t="shared" si="139"/>
        <v>1.6</v>
      </c>
      <c r="O1476">
        <f t="shared" si="140"/>
        <v>-200</v>
      </c>
      <c r="P1476" t="str">
        <f>IF(AND(N1476&gt;0,N1476&lt;=0.05),'Bảng Giá'!$B$3,IF(AND(N1476&lt;=0.1,N1476&gt;0.05),'Bảng Giá'!$B$4,IF(AND('Raw Data'!N1476&gt;0.1,'Raw Data'!N1476&lt;=0.25),'Bảng Giá'!$B$5,IF(AND('Raw Data'!N1476&gt;0.25,'Raw Data'!N1476&lt;=0.5),'Bảng Giá'!$B$6,IF(AND('Raw Data'!N1476&gt;0.5,'Raw Data'!N1476&lt;=1),'Bảng Giá'!$B$7,IF(AND('Raw Data'!N1476&gt;1,'Raw Data'!N1476&lt;=1.5),'Bảng Giá'!$B$8,IF(AND('Raw Data'!N1476&gt;1.5,'Raw Data'!N1476&lt;=2),'Bảng Giá'!$B$9,IF(AND('Raw Data'!N1476&gt;2,'Raw Data'!N1476&lt;=2.5),'Bảng Giá'!$B$10,IF(AND('Raw Data'!N1476&gt;2.5,'Raw Data'!N1476&lt;=3),'Bảng Giá'!$B$11,IF(AND('Raw Data'!N1476&gt;3,'Raw Data'!N1476&lt;=3.5),'Bảng Giá'!$B$12,IF(AND('Raw Data'!N1476&gt;3.5,'Raw Data'!N1476&lt;=4),'Bảng Giá'!$B$13,IF(AND('Raw Data'!N1476&gt;4,'Raw Data'!N1476&lt;=4.5),'Bảng Giá'!$B$14,IF(AND('Raw Data'!N1476&gt;4.5,'Raw Data'!N1476&lt;=5),'Bảng Giá'!$B$15,IF(AND('Raw Data'!N1476&gt;5,'Raw Data'!N1476&lt;=5.5),'Bảng Giá'!$B$16,IF(AND('Raw Data'!N1476&gt;5.5,'Raw Data'!N1476&lt;=6),'Bảng Giá'!$B$17,'Bảng Giá'!$B$18)))))))))))))))</f>
        <v>1.5&lt;x&lt;=2</v>
      </c>
      <c r="Q1476" s="48">
        <f t="shared" si="141"/>
        <v>-1.2345679012345678E-2</v>
      </c>
      <c r="R1476">
        <f t="shared" si="142"/>
        <v>19200</v>
      </c>
      <c r="S1476">
        <f t="shared" si="143"/>
        <v>3000</v>
      </c>
    </row>
    <row r="1477" spans="1:19" x14ac:dyDescent="0.25">
      <c r="A1477" s="12">
        <v>1476</v>
      </c>
      <c r="B1477" s="12" t="s">
        <v>293</v>
      </c>
      <c r="C1477" s="26">
        <v>31677136896151</v>
      </c>
      <c r="D1477" s="17">
        <v>43011.526151932871</v>
      </c>
      <c r="E1477" s="17">
        <v>43013.396423923608</v>
      </c>
      <c r="F1477" s="13" t="s">
        <v>302</v>
      </c>
      <c r="G1477" s="27">
        <v>26000</v>
      </c>
      <c r="H1477" s="12" t="s">
        <v>100</v>
      </c>
      <c r="I1477" s="12" t="s">
        <v>322</v>
      </c>
      <c r="J1477" s="37">
        <f>INDEX('Bảng Giá'!$C$3:$H$18,MATCH('Raw Data'!P1477,'Bảng Giá'!$B$3:$B$18,0),MATCH('Raw Data'!M1477,'Bảng Giá'!$C$2:$H$2,0))</f>
        <v>2000</v>
      </c>
      <c r="K1477" s="12">
        <v>107300</v>
      </c>
      <c r="L1477" s="36">
        <f t="shared" si="138"/>
        <v>1.8702719907378196</v>
      </c>
      <c r="M1477" t="str">
        <f>'References data'!H1478</f>
        <v>Nội Tỉnh</v>
      </c>
      <c r="N1477" s="46">
        <f t="shared" si="139"/>
        <v>26</v>
      </c>
      <c r="O1477">
        <f t="shared" si="140"/>
        <v>-105300</v>
      </c>
      <c r="P1477" t="str">
        <f>IF(AND(N1477&gt;0,N1477&lt;=0.05),'Bảng Giá'!$B$3,IF(AND(N1477&lt;=0.1,N1477&gt;0.05),'Bảng Giá'!$B$4,IF(AND('Raw Data'!N1477&gt;0.1,'Raw Data'!N1477&lt;=0.25),'Bảng Giá'!$B$5,IF(AND('Raw Data'!N1477&gt;0.25,'Raw Data'!N1477&lt;=0.5),'Bảng Giá'!$B$6,IF(AND('Raw Data'!N1477&gt;0.5,'Raw Data'!N1477&lt;=1),'Bảng Giá'!$B$7,IF(AND('Raw Data'!N1477&gt;1,'Raw Data'!N1477&lt;=1.5),'Bảng Giá'!$B$8,IF(AND('Raw Data'!N1477&gt;1.5,'Raw Data'!N1477&lt;=2),'Bảng Giá'!$B$9,IF(AND('Raw Data'!N1477&gt;2,'Raw Data'!N1477&lt;=2.5),'Bảng Giá'!$B$10,IF(AND('Raw Data'!N1477&gt;2.5,'Raw Data'!N1477&lt;=3),'Bảng Giá'!$B$11,IF(AND('Raw Data'!N1477&gt;3,'Raw Data'!N1477&lt;=3.5),'Bảng Giá'!$B$12,IF(AND('Raw Data'!N1477&gt;3.5,'Raw Data'!N1477&lt;=4),'Bảng Giá'!$B$13,IF(AND('Raw Data'!N1477&gt;4,'Raw Data'!N1477&lt;=4.5),'Bảng Giá'!$B$14,IF(AND('Raw Data'!N1477&gt;4.5,'Raw Data'!N1477&lt;=5),'Bảng Giá'!$B$15,IF(AND('Raw Data'!N1477&gt;5,'Raw Data'!N1477&lt;=5.5),'Bảng Giá'!$B$16,IF(AND('Raw Data'!N1477&gt;5.5,'Raw Data'!N1477&lt;=6),'Bảng Giá'!$B$17,'Bảng Giá'!$B$18)))))))))))))))</f>
        <v>Next 0.5</v>
      </c>
      <c r="Q1477" s="48">
        <f t="shared" si="141"/>
        <v>-0.98136067101584346</v>
      </c>
      <c r="R1477">
        <f t="shared" si="142"/>
        <v>2400</v>
      </c>
      <c r="S1477">
        <f t="shared" si="143"/>
        <v>-104900</v>
      </c>
    </row>
    <row r="1478" spans="1:19" x14ac:dyDescent="0.25">
      <c r="A1478" s="12">
        <v>1477</v>
      </c>
      <c r="B1478" s="12" t="s">
        <v>293</v>
      </c>
      <c r="C1478" s="26">
        <v>31676000442346</v>
      </c>
      <c r="D1478" s="17">
        <v>43009.497334722226</v>
      </c>
      <c r="E1478" s="17">
        <v>43011.635550115738</v>
      </c>
      <c r="F1478" s="13" t="s">
        <v>302</v>
      </c>
      <c r="G1478" s="27">
        <v>490</v>
      </c>
      <c r="H1478" s="12" t="s">
        <v>76</v>
      </c>
      <c r="I1478" s="12" t="s">
        <v>315</v>
      </c>
      <c r="J1478" s="37">
        <f>INDEX('Bảng Giá'!$C$3:$H$18,MATCH('Raw Data'!P1478,'Bảng Giá'!$B$3:$B$18,0),MATCH('Raw Data'!M1478,'Bảng Giá'!$C$2:$H$2,0))</f>
        <v>13000</v>
      </c>
      <c r="K1478" s="12">
        <v>13100</v>
      </c>
      <c r="L1478" s="36">
        <f t="shared" si="138"/>
        <v>2.1382153935119277</v>
      </c>
      <c r="M1478" t="str">
        <f>'References data'!H1479</f>
        <v>Nội Tỉnh</v>
      </c>
      <c r="N1478">
        <f t="shared" si="139"/>
        <v>0.49</v>
      </c>
      <c r="O1478">
        <f t="shared" si="140"/>
        <v>-100</v>
      </c>
      <c r="P1478" t="str">
        <f>IF(AND(N1478&gt;0,N1478&lt;=0.05),'Bảng Giá'!$B$3,IF(AND(N1478&lt;=0.1,N1478&gt;0.05),'Bảng Giá'!$B$4,IF(AND('Raw Data'!N1478&gt;0.1,'Raw Data'!N1478&lt;=0.25),'Bảng Giá'!$B$5,IF(AND('Raw Data'!N1478&gt;0.25,'Raw Data'!N1478&lt;=0.5),'Bảng Giá'!$B$6,IF(AND('Raw Data'!N1478&gt;0.5,'Raw Data'!N1478&lt;=1),'Bảng Giá'!$B$7,IF(AND('Raw Data'!N1478&gt;1,'Raw Data'!N1478&lt;=1.5),'Bảng Giá'!$B$8,IF(AND('Raw Data'!N1478&gt;1.5,'Raw Data'!N1478&lt;=2),'Bảng Giá'!$B$9,IF(AND('Raw Data'!N1478&gt;2,'Raw Data'!N1478&lt;=2.5),'Bảng Giá'!$B$10,IF(AND('Raw Data'!N1478&gt;2.5,'Raw Data'!N1478&lt;=3),'Bảng Giá'!$B$11,IF(AND('Raw Data'!N1478&gt;3,'Raw Data'!N1478&lt;=3.5),'Bảng Giá'!$B$12,IF(AND('Raw Data'!N1478&gt;3.5,'Raw Data'!N1478&lt;=4),'Bảng Giá'!$B$13,IF(AND('Raw Data'!N1478&gt;4,'Raw Data'!N1478&lt;=4.5),'Bảng Giá'!$B$14,IF(AND('Raw Data'!N1478&gt;4.5,'Raw Data'!N1478&lt;=5),'Bảng Giá'!$B$15,IF(AND('Raw Data'!N1478&gt;5,'Raw Data'!N1478&lt;=5.5),'Bảng Giá'!$B$16,IF(AND('Raw Data'!N1478&gt;5.5,'Raw Data'!N1478&lt;=6),'Bảng Giá'!$B$17,'Bảng Giá'!$B$18)))))))))))))))</f>
        <v>0.25&lt;x&lt;=0.5</v>
      </c>
      <c r="Q1478" s="48">
        <f t="shared" si="141"/>
        <v>-7.6335877862595417E-3</v>
      </c>
      <c r="R1478">
        <f t="shared" si="142"/>
        <v>15600</v>
      </c>
      <c r="S1478">
        <f t="shared" si="143"/>
        <v>2500</v>
      </c>
    </row>
    <row r="1479" spans="1:19" x14ac:dyDescent="0.25">
      <c r="A1479" s="12">
        <v>1478</v>
      </c>
      <c r="B1479" s="12" t="s">
        <v>293</v>
      </c>
      <c r="C1479" s="26">
        <v>31677136897767</v>
      </c>
      <c r="D1479" s="17">
        <v>43009.497355520834</v>
      </c>
      <c r="E1479" s="17">
        <v>43011.451954016207</v>
      </c>
      <c r="F1479" s="13" t="s">
        <v>302</v>
      </c>
      <c r="G1479" s="27">
        <v>680</v>
      </c>
      <c r="H1479" s="12" t="s">
        <v>76</v>
      </c>
      <c r="I1479" s="12" t="s">
        <v>299</v>
      </c>
      <c r="J1479" s="37">
        <f>INDEX('Bảng Giá'!$C$3:$H$18,MATCH('Raw Data'!P1479,'Bảng Giá'!$B$3:$B$18,0),MATCH('Raw Data'!M1479,'Bảng Giá'!$C$2:$H$2,0))</f>
        <v>14000</v>
      </c>
      <c r="K1479" s="12">
        <v>14100</v>
      </c>
      <c r="L1479" s="36">
        <f t="shared" si="138"/>
        <v>1.9545984953729203</v>
      </c>
      <c r="M1479" t="str">
        <f>'References data'!H1480</f>
        <v>Nội Tỉnh</v>
      </c>
      <c r="N1479">
        <f t="shared" si="139"/>
        <v>0.68</v>
      </c>
      <c r="O1479">
        <f t="shared" si="140"/>
        <v>-100</v>
      </c>
      <c r="P1479" t="str">
        <f>IF(AND(N1479&gt;0,N1479&lt;=0.05),'Bảng Giá'!$B$3,IF(AND(N1479&lt;=0.1,N1479&gt;0.05),'Bảng Giá'!$B$4,IF(AND('Raw Data'!N1479&gt;0.1,'Raw Data'!N1479&lt;=0.25),'Bảng Giá'!$B$5,IF(AND('Raw Data'!N1479&gt;0.25,'Raw Data'!N1479&lt;=0.5),'Bảng Giá'!$B$6,IF(AND('Raw Data'!N1479&gt;0.5,'Raw Data'!N1479&lt;=1),'Bảng Giá'!$B$7,IF(AND('Raw Data'!N1479&gt;1,'Raw Data'!N1479&lt;=1.5),'Bảng Giá'!$B$8,IF(AND('Raw Data'!N1479&gt;1.5,'Raw Data'!N1479&lt;=2),'Bảng Giá'!$B$9,IF(AND('Raw Data'!N1479&gt;2,'Raw Data'!N1479&lt;=2.5),'Bảng Giá'!$B$10,IF(AND('Raw Data'!N1479&gt;2.5,'Raw Data'!N1479&lt;=3),'Bảng Giá'!$B$11,IF(AND('Raw Data'!N1479&gt;3,'Raw Data'!N1479&lt;=3.5),'Bảng Giá'!$B$12,IF(AND('Raw Data'!N1479&gt;3.5,'Raw Data'!N1479&lt;=4),'Bảng Giá'!$B$13,IF(AND('Raw Data'!N1479&gt;4,'Raw Data'!N1479&lt;=4.5),'Bảng Giá'!$B$14,IF(AND('Raw Data'!N1479&gt;4.5,'Raw Data'!N1479&lt;=5),'Bảng Giá'!$B$15,IF(AND('Raw Data'!N1479&gt;5,'Raw Data'!N1479&lt;=5.5),'Bảng Giá'!$B$16,IF(AND('Raw Data'!N1479&gt;5.5,'Raw Data'!N1479&lt;=6),'Bảng Giá'!$B$17,'Bảng Giá'!$B$18)))))))))))))))</f>
        <v>0.5&lt;x&lt;=1</v>
      </c>
      <c r="Q1479" s="48">
        <f t="shared" si="141"/>
        <v>-7.0921985815602835E-3</v>
      </c>
      <c r="R1479">
        <f t="shared" si="142"/>
        <v>16800</v>
      </c>
      <c r="S1479">
        <f t="shared" si="143"/>
        <v>2700</v>
      </c>
    </row>
    <row r="1480" spans="1:19" x14ac:dyDescent="0.25">
      <c r="A1480" s="12">
        <v>1479</v>
      </c>
      <c r="B1480" s="12" t="s">
        <v>293</v>
      </c>
      <c r="C1480" s="26">
        <v>31676000442118</v>
      </c>
      <c r="D1480" s="17">
        <v>43009.450506168978</v>
      </c>
      <c r="E1480" s="17">
        <v>43010.808758483799</v>
      </c>
      <c r="F1480" s="13" t="s">
        <v>302</v>
      </c>
      <c r="G1480" s="27">
        <v>1080</v>
      </c>
      <c r="H1480" s="12" t="s">
        <v>76</v>
      </c>
      <c r="I1480" s="12" t="s">
        <v>86</v>
      </c>
      <c r="J1480" s="37">
        <f>INDEX('Bảng Giá'!$C$3:$H$18,MATCH('Raw Data'!P1480,'Bảng Giá'!$B$3:$B$18,0),MATCH('Raw Data'!M1480,'Bảng Giá'!$C$2:$H$2,0))</f>
        <v>14500</v>
      </c>
      <c r="K1480" s="12">
        <v>14700</v>
      </c>
      <c r="L1480" s="36">
        <f t="shared" si="138"/>
        <v>1.3582523148215842</v>
      </c>
      <c r="M1480" t="str">
        <f>'References data'!H1481</f>
        <v>Nội Tỉnh</v>
      </c>
      <c r="N1480">
        <f t="shared" si="139"/>
        <v>1.08</v>
      </c>
      <c r="O1480">
        <f t="shared" si="140"/>
        <v>-200</v>
      </c>
      <c r="P1480" t="str">
        <f>IF(AND(N1480&gt;0,N1480&lt;=0.05),'Bảng Giá'!$B$3,IF(AND(N1480&lt;=0.1,N1480&gt;0.05),'Bảng Giá'!$B$4,IF(AND('Raw Data'!N1480&gt;0.1,'Raw Data'!N1480&lt;=0.25),'Bảng Giá'!$B$5,IF(AND('Raw Data'!N1480&gt;0.25,'Raw Data'!N1480&lt;=0.5),'Bảng Giá'!$B$6,IF(AND('Raw Data'!N1480&gt;0.5,'Raw Data'!N1480&lt;=1),'Bảng Giá'!$B$7,IF(AND('Raw Data'!N1480&gt;1,'Raw Data'!N1480&lt;=1.5),'Bảng Giá'!$B$8,IF(AND('Raw Data'!N1480&gt;1.5,'Raw Data'!N1480&lt;=2),'Bảng Giá'!$B$9,IF(AND('Raw Data'!N1480&gt;2,'Raw Data'!N1480&lt;=2.5),'Bảng Giá'!$B$10,IF(AND('Raw Data'!N1480&gt;2.5,'Raw Data'!N1480&lt;=3),'Bảng Giá'!$B$11,IF(AND('Raw Data'!N1480&gt;3,'Raw Data'!N1480&lt;=3.5),'Bảng Giá'!$B$12,IF(AND('Raw Data'!N1480&gt;3.5,'Raw Data'!N1480&lt;=4),'Bảng Giá'!$B$13,IF(AND('Raw Data'!N1480&gt;4,'Raw Data'!N1480&lt;=4.5),'Bảng Giá'!$B$14,IF(AND('Raw Data'!N1480&gt;4.5,'Raw Data'!N1480&lt;=5),'Bảng Giá'!$B$15,IF(AND('Raw Data'!N1480&gt;5,'Raw Data'!N1480&lt;=5.5),'Bảng Giá'!$B$16,IF(AND('Raw Data'!N1480&gt;5.5,'Raw Data'!N1480&lt;=6),'Bảng Giá'!$B$17,'Bảng Giá'!$B$18)))))))))))))))</f>
        <v>1&lt;x&lt;=1.5</v>
      </c>
      <c r="Q1480" s="48">
        <f t="shared" si="141"/>
        <v>-1.3605442176870748E-2</v>
      </c>
      <c r="R1480">
        <f t="shared" si="142"/>
        <v>17400</v>
      </c>
      <c r="S1480">
        <f t="shared" si="143"/>
        <v>2700</v>
      </c>
    </row>
    <row r="1481" spans="1:19" x14ac:dyDescent="0.25">
      <c r="A1481" s="12">
        <v>1480</v>
      </c>
      <c r="B1481" s="12" t="s">
        <v>293</v>
      </c>
      <c r="C1481" s="26">
        <v>31677136897593</v>
      </c>
      <c r="D1481" s="17">
        <v>43009.454269479167</v>
      </c>
      <c r="E1481" s="17">
        <v>43010.640961192126</v>
      </c>
      <c r="F1481" s="13" t="s">
        <v>302</v>
      </c>
      <c r="G1481" s="27">
        <v>272</v>
      </c>
      <c r="H1481" s="12" t="s">
        <v>76</v>
      </c>
      <c r="I1481" s="12" t="s">
        <v>299</v>
      </c>
      <c r="J1481" s="37">
        <f>INDEX('Bảng Giá'!$C$3:$H$18,MATCH('Raw Data'!P1481,'Bảng Giá'!$B$3:$B$18,0),MATCH('Raw Data'!M1481,'Bảng Giá'!$C$2:$H$2,0))</f>
        <v>13000</v>
      </c>
      <c r="K1481" s="12">
        <v>13100</v>
      </c>
      <c r="L1481" s="36">
        <f t="shared" si="138"/>
        <v>1.1866917129591457</v>
      </c>
      <c r="M1481" t="str">
        <f>'References data'!H1482</f>
        <v>Nội Tỉnh</v>
      </c>
      <c r="N1481">
        <f t="shared" si="139"/>
        <v>0.27200000000000002</v>
      </c>
      <c r="O1481">
        <f t="shared" si="140"/>
        <v>-100</v>
      </c>
      <c r="P1481" t="str">
        <f>IF(AND(N1481&gt;0,N1481&lt;=0.05),'Bảng Giá'!$B$3,IF(AND(N1481&lt;=0.1,N1481&gt;0.05),'Bảng Giá'!$B$4,IF(AND('Raw Data'!N1481&gt;0.1,'Raw Data'!N1481&lt;=0.25),'Bảng Giá'!$B$5,IF(AND('Raw Data'!N1481&gt;0.25,'Raw Data'!N1481&lt;=0.5),'Bảng Giá'!$B$6,IF(AND('Raw Data'!N1481&gt;0.5,'Raw Data'!N1481&lt;=1),'Bảng Giá'!$B$7,IF(AND('Raw Data'!N1481&gt;1,'Raw Data'!N1481&lt;=1.5),'Bảng Giá'!$B$8,IF(AND('Raw Data'!N1481&gt;1.5,'Raw Data'!N1481&lt;=2),'Bảng Giá'!$B$9,IF(AND('Raw Data'!N1481&gt;2,'Raw Data'!N1481&lt;=2.5),'Bảng Giá'!$B$10,IF(AND('Raw Data'!N1481&gt;2.5,'Raw Data'!N1481&lt;=3),'Bảng Giá'!$B$11,IF(AND('Raw Data'!N1481&gt;3,'Raw Data'!N1481&lt;=3.5),'Bảng Giá'!$B$12,IF(AND('Raw Data'!N1481&gt;3.5,'Raw Data'!N1481&lt;=4),'Bảng Giá'!$B$13,IF(AND('Raw Data'!N1481&gt;4,'Raw Data'!N1481&lt;=4.5),'Bảng Giá'!$B$14,IF(AND('Raw Data'!N1481&gt;4.5,'Raw Data'!N1481&lt;=5),'Bảng Giá'!$B$15,IF(AND('Raw Data'!N1481&gt;5,'Raw Data'!N1481&lt;=5.5),'Bảng Giá'!$B$16,IF(AND('Raw Data'!N1481&gt;5.5,'Raw Data'!N1481&lt;=6),'Bảng Giá'!$B$17,'Bảng Giá'!$B$18)))))))))))))))</f>
        <v>0.25&lt;x&lt;=0.5</v>
      </c>
      <c r="Q1481" s="48">
        <f t="shared" si="141"/>
        <v>-7.6335877862595417E-3</v>
      </c>
      <c r="R1481">
        <f t="shared" si="142"/>
        <v>15600</v>
      </c>
      <c r="S1481">
        <f t="shared" si="143"/>
        <v>2500</v>
      </c>
    </row>
    <row r="1482" spans="1:19" x14ac:dyDescent="0.25">
      <c r="A1482" s="12">
        <v>1481</v>
      </c>
      <c r="B1482" s="12" t="s">
        <v>293</v>
      </c>
      <c r="C1482" s="26">
        <v>31677136896520</v>
      </c>
      <c r="D1482" s="17">
        <v>43009.450998576387</v>
      </c>
      <c r="E1482" s="17">
        <v>43012.577522418978</v>
      </c>
      <c r="F1482" s="13" t="s">
        <v>302</v>
      </c>
      <c r="G1482" s="27">
        <v>740</v>
      </c>
      <c r="H1482" s="12" t="s">
        <v>76</v>
      </c>
      <c r="I1482" s="12" t="s">
        <v>193</v>
      </c>
      <c r="J1482" s="37">
        <f>INDEX('Bảng Giá'!$C$3:$H$18,MATCH('Raw Data'!P1482,'Bảng Giá'!$B$3:$B$18,0),MATCH('Raw Data'!M1482,'Bảng Giá'!$C$2:$H$2,0))</f>
        <v>14000</v>
      </c>
      <c r="K1482" s="12">
        <v>14100</v>
      </c>
      <c r="L1482" s="36">
        <f t="shared" si="138"/>
        <v>3.1265238425912685</v>
      </c>
      <c r="M1482" t="str">
        <f>'References data'!H1483</f>
        <v>Nội Tỉnh</v>
      </c>
      <c r="N1482">
        <f t="shared" si="139"/>
        <v>0.74</v>
      </c>
      <c r="O1482">
        <f t="shared" si="140"/>
        <v>-100</v>
      </c>
      <c r="P1482" t="str">
        <f>IF(AND(N1482&gt;0,N1482&lt;=0.05),'Bảng Giá'!$B$3,IF(AND(N1482&lt;=0.1,N1482&gt;0.05),'Bảng Giá'!$B$4,IF(AND('Raw Data'!N1482&gt;0.1,'Raw Data'!N1482&lt;=0.25),'Bảng Giá'!$B$5,IF(AND('Raw Data'!N1482&gt;0.25,'Raw Data'!N1482&lt;=0.5),'Bảng Giá'!$B$6,IF(AND('Raw Data'!N1482&gt;0.5,'Raw Data'!N1482&lt;=1),'Bảng Giá'!$B$7,IF(AND('Raw Data'!N1482&gt;1,'Raw Data'!N1482&lt;=1.5),'Bảng Giá'!$B$8,IF(AND('Raw Data'!N1482&gt;1.5,'Raw Data'!N1482&lt;=2),'Bảng Giá'!$B$9,IF(AND('Raw Data'!N1482&gt;2,'Raw Data'!N1482&lt;=2.5),'Bảng Giá'!$B$10,IF(AND('Raw Data'!N1482&gt;2.5,'Raw Data'!N1482&lt;=3),'Bảng Giá'!$B$11,IF(AND('Raw Data'!N1482&gt;3,'Raw Data'!N1482&lt;=3.5),'Bảng Giá'!$B$12,IF(AND('Raw Data'!N1482&gt;3.5,'Raw Data'!N1482&lt;=4),'Bảng Giá'!$B$13,IF(AND('Raw Data'!N1482&gt;4,'Raw Data'!N1482&lt;=4.5),'Bảng Giá'!$B$14,IF(AND('Raw Data'!N1482&gt;4.5,'Raw Data'!N1482&lt;=5),'Bảng Giá'!$B$15,IF(AND('Raw Data'!N1482&gt;5,'Raw Data'!N1482&lt;=5.5),'Bảng Giá'!$B$16,IF(AND('Raw Data'!N1482&gt;5.5,'Raw Data'!N1482&lt;=6),'Bảng Giá'!$B$17,'Bảng Giá'!$B$18)))))))))))))))</f>
        <v>0.5&lt;x&lt;=1</v>
      </c>
      <c r="Q1482" s="48">
        <f t="shared" si="141"/>
        <v>-7.0921985815602835E-3</v>
      </c>
      <c r="R1482">
        <f t="shared" si="142"/>
        <v>16800</v>
      </c>
      <c r="S1482">
        <f t="shared" si="143"/>
        <v>2700</v>
      </c>
    </row>
    <row r="1483" spans="1:19" x14ac:dyDescent="0.25">
      <c r="A1483" s="12">
        <v>1482</v>
      </c>
      <c r="B1483" s="12" t="s">
        <v>293</v>
      </c>
      <c r="C1483" s="26">
        <v>31677136897041</v>
      </c>
      <c r="D1483" s="17">
        <v>43009.454376886577</v>
      </c>
      <c r="E1483" s="17">
        <v>43010.709448182868</v>
      </c>
      <c r="F1483" s="13" t="s">
        <v>302</v>
      </c>
      <c r="G1483" s="27">
        <v>300</v>
      </c>
      <c r="H1483" s="12" t="s">
        <v>76</v>
      </c>
      <c r="I1483" s="12" t="s">
        <v>80</v>
      </c>
      <c r="J1483" s="37">
        <f>INDEX('Bảng Giá'!$C$3:$H$18,MATCH('Raw Data'!P1483,'Bảng Giá'!$B$3:$B$18,0),MATCH('Raw Data'!M1483,'Bảng Giá'!$C$2:$H$2,0))</f>
        <v>13000</v>
      </c>
      <c r="K1483" s="12">
        <v>13100</v>
      </c>
      <c r="L1483" s="36">
        <f t="shared" si="138"/>
        <v>1.2550712962911348</v>
      </c>
      <c r="M1483" t="str">
        <f>'References data'!H1484</f>
        <v>Nội Tỉnh</v>
      </c>
      <c r="N1483">
        <f t="shared" si="139"/>
        <v>0.3</v>
      </c>
      <c r="O1483">
        <f t="shared" si="140"/>
        <v>-100</v>
      </c>
      <c r="P1483" t="str">
        <f>IF(AND(N1483&gt;0,N1483&lt;=0.05),'Bảng Giá'!$B$3,IF(AND(N1483&lt;=0.1,N1483&gt;0.05),'Bảng Giá'!$B$4,IF(AND('Raw Data'!N1483&gt;0.1,'Raw Data'!N1483&lt;=0.25),'Bảng Giá'!$B$5,IF(AND('Raw Data'!N1483&gt;0.25,'Raw Data'!N1483&lt;=0.5),'Bảng Giá'!$B$6,IF(AND('Raw Data'!N1483&gt;0.5,'Raw Data'!N1483&lt;=1),'Bảng Giá'!$B$7,IF(AND('Raw Data'!N1483&gt;1,'Raw Data'!N1483&lt;=1.5),'Bảng Giá'!$B$8,IF(AND('Raw Data'!N1483&gt;1.5,'Raw Data'!N1483&lt;=2),'Bảng Giá'!$B$9,IF(AND('Raw Data'!N1483&gt;2,'Raw Data'!N1483&lt;=2.5),'Bảng Giá'!$B$10,IF(AND('Raw Data'!N1483&gt;2.5,'Raw Data'!N1483&lt;=3),'Bảng Giá'!$B$11,IF(AND('Raw Data'!N1483&gt;3,'Raw Data'!N1483&lt;=3.5),'Bảng Giá'!$B$12,IF(AND('Raw Data'!N1483&gt;3.5,'Raw Data'!N1483&lt;=4),'Bảng Giá'!$B$13,IF(AND('Raw Data'!N1483&gt;4,'Raw Data'!N1483&lt;=4.5),'Bảng Giá'!$B$14,IF(AND('Raw Data'!N1483&gt;4.5,'Raw Data'!N1483&lt;=5),'Bảng Giá'!$B$15,IF(AND('Raw Data'!N1483&gt;5,'Raw Data'!N1483&lt;=5.5),'Bảng Giá'!$B$16,IF(AND('Raw Data'!N1483&gt;5.5,'Raw Data'!N1483&lt;=6),'Bảng Giá'!$B$17,'Bảng Giá'!$B$18)))))))))))))))</f>
        <v>0.25&lt;x&lt;=0.5</v>
      </c>
      <c r="Q1483" s="48">
        <f t="shared" si="141"/>
        <v>-7.6335877862595417E-3</v>
      </c>
      <c r="R1483">
        <f t="shared" si="142"/>
        <v>15600</v>
      </c>
      <c r="S1483">
        <f t="shared" si="143"/>
        <v>2500</v>
      </c>
    </row>
    <row r="1484" spans="1:19" x14ac:dyDescent="0.25">
      <c r="A1484" s="12">
        <v>1483</v>
      </c>
      <c r="B1484" s="12" t="s">
        <v>293</v>
      </c>
      <c r="C1484" s="26">
        <v>31677136903430</v>
      </c>
      <c r="D1484" s="17">
        <v>43009.497374189814</v>
      </c>
      <c r="E1484" s="17">
        <v>43010.594038506948</v>
      </c>
      <c r="F1484" s="13" t="s">
        <v>302</v>
      </c>
      <c r="G1484" s="27">
        <v>400</v>
      </c>
      <c r="H1484" s="12" t="s">
        <v>76</v>
      </c>
      <c r="I1484" s="12" t="s">
        <v>299</v>
      </c>
      <c r="J1484" s="37">
        <f>INDEX('Bảng Giá'!$C$3:$H$18,MATCH('Raw Data'!P1484,'Bảng Giá'!$B$3:$B$18,0),MATCH('Raw Data'!M1484,'Bảng Giá'!$C$2:$H$2,0))</f>
        <v>13000</v>
      </c>
      <c r="K1484" s="12">
        <v>13100</v>
      </c>
      <c r="L1484" s="36">
        <f t="shared" si="138"/>
        <v>1.0966643171341275</v>
      </c>
      <c r="M1484" t="str">
        <f>'References data'!H1485</f>
        <v>Nội Tỉnh</v>
      </c>
      <c r="N1484">
        <f t="shared" si="139"/>
        <v>0.4</v>
      </c>
      <c r="O1484">
        <f t="shared" si="140"/>
        <v>-100</v>
      </c>
      <c r="P1484" t="str">
        <f>IF(AND(N1484&gt;0,N1484&lt;=0.05),'Bảng Giá'!$B$3,IF(AND(N1484&lt;=0.1,N1484&gt;0.05),'Bảng Giá'!$B$4,IF(AND('Raw Data'!N1484&gt;0.1,'Raw Data'!N1484&lt;=0.25),'Bảng Giá'!$B$5,IF(AND('Raw Data'!N1484&gt;0.25,'Raw Data'!N1484&lt;=0.5),'Bảng Giá'!$B$6,IF(AND('Raw Data'!N1484&gt;0.5,'Raw Data'!N1484&lt;=1),'Bảng Giá'!$B$7,IF(AND('Raw Data'!N1484&gt;1,'Raw Data'!N1484&lt;=1.5),'Bảng Giá'!$B$8,IF(AND('Raw Data'!N1484&gt;1.5,'Raw Data'!N1484&lt;=2),'Bảng Giá'!$B$9,IF(AND('Raw Data'!N1484&gt;2,'Raw Data'!N1484&lt;=2.5),'Bảng Giá'!$B$10,IF(AND('Raw Data'!N1484&gt;2.5,'Raw Data'!N1484&lt;=3),'Bảng Giá'!$B$11,IF(AND('Raw Data'!N1484&gt;3,'Raw Data'!N1484&lt;=3.5),'Bảng Giá'!$B$12,IF(AND('Raw Data'!N1484&gt;3.5,'Raw Data'!N1484&lt;=4),'Bảng Giá'!$B$13,IF(AND('Raw Data'!N1484&gt;4,'Raw Data'!N1484&lt;=4.5),'Bảng Giá'!$B$14,IF(AND('Raw Data'!N1484&gt;4.5,'Raw Data'!N1484&lt;=5),'Bảng Giá'!$B$15,IF(AND('Raw Data'!N1484&gt;5,'Raw Data'!N1484&lt;=5.5),'Bảng Giá'!$B$16,IF(AND('Raw Data'!N1484&gt;5.5,'Raw Data'!N1484&lt;=6),'Bảng Giá'!$B$17,'Bảng Giá'!$B$18)))))))))))))))</f>
        <v>0.25&lt;x&lt;=0.5</v>
      </c>
      <c r="Q1484" s="48">
        <f t="shared" si="141"/>
        <v>-7.6335877862595417E-3</v>
      </c>
      <c r="R1484">
        <f t="shared" si="142"/>
        <v>15600</v>
      </c>
      <c r="S1484">
        <f t="shared" si="143"/>
        <v>2500</v>
      </c>
    </row>
    <row r="1485" spans="1:19" x14ac:dyDescent="0.25">
      <c r="A1485" s="12">
        <v>1484</v>
      </c>
      <c r="B1485" s="12" t="s">
        <v>293</v>
      </c>
      <c r="C1485" s="26">
        <v>31676000443052</v>
      </c>
      <c r="D1485" s="17">
        <v>43009.497456134261</v>
      </c>
      <c r="E1485" s="17">
        <v>43011.727390081018</v>
      </c>
      <c r="F1485" s="13" t="s">
        <v>302</v>
      </c>
      <c r="G1485" s="27">
        <v>200</v>
      </c>
      <c r="H1485" s="12" t="s">
        <v>76</v>
      </c>
      <c r="I1485" s="12" t="s">
        <v>299</v>
      </c>
      <c r="J1485" s="37">
        <f>INDEX('Bảng Giá'!$C$3:$H$18,MATCH('Raw Data'!P1485,'Bảng Giá'!$B$3:$B$18,0),MATCH('Raw Data'!M1485,'Bảng Giá'!$C$2:$H$2,0))</f>
        <v>13000</v>
      </c>
      <c r="K1485" s="12">
        <v>13100</v>
      </c>
      <c r="L1485" s="36">
        <f t="shared" si="138"/>
        <v>2.2299339467572281</v>
      </c>
      <c r="M1485" t="str">
        <f>'References data'!H1486</f>
        <v>Nội Tỉnh</v>
      </c>
      <c r="N1485">
        <f t="shared" si="139"/>
        <v>0.2</v>
      </c>
      <c r="O1485">
        <f t="shared" si="140"/>
        <v>-100</v>
      </c>
      <c r="P1485" t="str">
        <f>IF(AND(N1485&gt;0,N1485&lt;=0.05),'Bảng Giá'!$B$3,IF(AND(N1485&lt;=0.1,N1485&gt;0.05),'Bảng Giá'!$B$4,IF(AND('Raw Data'!N1485&gt;0.1,'Raw Data'!N1485&lt;=0.25),'Bảng Giá'!$B$5,IF(AND('Raw Data'!N1485&gt;0.25,'Raw Data'!N1485&lt;=0.5),'Bảng Giá'!$B$6,IF(AND('Raw Data'!N1485&gt;0.5,'Raw Data'!N1485&lt;=1),'Bảng Giá'!$B$7,IF(AND('Raw Data'!N1485&gt;1,'Raw Data'!N1485&lt;=1.5),'Bảng Giá'!$B$8,IF(AND('Raw Data'!N1485&gt;1.5,'Raw Data'!N1485&lt;=2),'Bảng Giá'!$B$9,IF(AND('Raw Data'!N1485&gt;2,'Raw Data'!N1485&lt;=2.5),'Bảng Giá'!$B$10,IF(AND('Raw Data'!N1485&gt;2.5,'Raw Data'!N1485&lt;=3),'Bảng Giá'!$B$11,IF(AND('Raw Data'!N1485&gt;3,'Raw Data'!N1485&lt;=3.5),'Bảng Giá'!$B$12,IF(AND('Raw Data'!N1485&gt;3.5,'Raw Data'!N1485&lt;=4),'Bảng Giá'!$B$13,IF(AND('Raw Data'!N1485&gt;4,'Raw Data'!N1485&lt;=4.5),'Bảng Giá'!$B$14,IF(AND('Raw Data'!N1485&gt;4.5,'Raw Data'!N1485&lt;=5),'Bảng Giá'!$B$15,IF(AND('Raw Data'!N1485&gt;5,'Raw Data'!N1485&lt;=5.5),'Bảng Giá'!$B$16,IF(AND('Raw Data'!N1485&gt;5.5,'Raw Data'!N1485&lt;=6),'Bảng Giá'!$B$17,'Bảng Giá'!$B$18)))))))))))))))</f>
        <v>0.1&lt;x&lt;=0.25</v>
      </c>
      <c r="Q1485" s="48">
        <f t="shared" si="141"/>
        <v>-7.6335877862595417E-3</v>
      </c>
      <c r="R1485">
        <f t="shared" si="142"/>
        <v>15600</v>
      </c>
      <c r="S1485">
        <f t="shared" si="143"/>
        <v>2500</v>
      </c>
    </row>
    <row r="1486" spans="1:19" x14ac:dyDescent="0.25">
      <c r="A1486" s="12">
        <v>1485</v>
      </c>
      <c r="B1486" s="12" t="s">
        <v>293</v>
      </c>
      <c r="C1486" s="26">
        <v>31677136897710</v>
      </c>
      <c r="D1486" s="17">
        <v>43009.606559293985</v>
      </c>
      <c r="E1486" s="17">
        <v>43010.542436493059</v>
      </c>
      <c r="F1486" s="13" t="s">
        <v>302</v>
      </c>
      <c r="G1486" s="27">
        <v>3000</v>
      </c>
      <c r="H1486" s="12" t="s">
        <v>76</v>
      </c>
      <c r="I1486" s="12" t="s">
        <v>514</v>
      </c>
      <c r="J1486" s="37">
        <f>INDEX('Bảng Giá'!$C$3:$H$18,MATCH('Raw Data'!P1486,'Bảng Giá'!$B$3:$B$18,0),MATCH('Raw Data'!M1486,'Bảng Giá'!$C$2:$H$2,0))</f>
        <v>17500</v>
      </c>
      <c r="K1486" s="12">
        <v>19200</v>
      </c>
      <c r="L1486" s="36">
        <f t="shared" si="138"/>
        <v>0.93587719907372957</v>
      </c>
      <c r="M1486" t="str">
        <f>'References data'!H1487</f>
        <v>Nội Tỉnh</v>
      </c>
      <c r="N1486">
        <f t="shared" si="139"/>
        <v>3</v>
      </c>
      <c r="O1486">
        <f t="shared" si="140"/>
        <v>-1700</v>
      </c>
      <c r="P1486" t="str">
        <f>IF(AND(N1486&gt;0,N1486&lt;=0.05),'Bảng Giá'!$B$3,IF(AND(N1486&lt;=0.1,N1486&gt;0.05),'Bảng Giá'!$B$4,IF(AND('Raw Data'!N1486&gt;0.1,'Raw Data'!N1486&lt;=0.25),'Bảng Giá'!$B$5,IF(AND('Raw Data'!N1486&gt;0.25,'Raw Data'!N1486&lt;=0.5),'Bảng Giá'!$B$6,IF(AND('Raw Data'!N1486&gt;0.5,'Raw Data'!N1486&lt;=1),'Bảng Giá'!$B$7,IF(AND('Raw Data'!N1486&gt;1,'Raw Data'!N1486&lt;=1.5),'Bảng Giá'!$B$8,IF(AND('Raw Data'!N1486&gt;1.5,'Raw Data'!N1486&lt;=2),'Bảng Giá'!$B$9,IF(AND('Raw Data'!N1486&gt;2,'Raw Data'!N1486&lt;=2.5),'Bảng Giá'!$B$10,IF(AND('Raw Data'!N1486&gt;2.5,'Raw Data'!N1486&lt;=3),'Bảng Giá'!$B$11,IF(AND('Raw Data'!N1486&gt;3,'Raw Data'!N1486&lt;=3.5),'Bảng Giá'!$B$12,IF(AND('Raw Data'!N1486&gt;3.5,'Raw Data'!N1486&lt;=4),'Bảng Giá'!$B$13,IF(AND('Raw Data'!N1486&gt;4,'Raw Data'!N1486&lt;=4.5),'Bảng Giá'!$B$14,IF(AND('Raw Data'!N1486&gt;4.5,'Raw Data'!N1486&lt;=5),'Bảng Giá'!$B$15,IF(AND('Raw Data'!N1486&gt;5,'Raw Data'!N1486&lt;=5.5),'Bảng Giá'!$B$16,IF(AND('Raw Data'!N1486&gt;5.5,'Raw Data'!N1486&lt;=6),'Bảng Giá'!$B$17,'Bảng Giá'!$B$18)))))))))))))))</f>
        <v>2.5&lt;x&lt;=3</v>
      </c>
      <c r="Q1486" s="48">
        <f t="shared" si="141"/>
        <v>-8.8541666666666671E-2</v>
      </c>
      <c r="R1486">
        <f t="shared" si="142"/>
        <v>21000</v>
      </c>
      <c r="S1486">
        <f t="shared" si="143"/>
        <v>1800</v>
      </c>
    </row>
    <row r="1487" spans="1:19" x14ac:dyDescent="0.25">
      <c r="A1487" s="12">
        <v>1486</v>
      </c>
      <c r="B1487" s="12" t="s">
        <v>293</v>
      </c>
      <c r="C1487" s="26">
        <v>72546253</v>
      </c>
      <c r="D1487" s="17">
        <v>43009.679739814812</v>
      </c>
      <c r="E1487" s="17">
        <v>43011.661127118059</v>
      </c>
      <c r="F1487" s="13" t="s">
        <v>302</v>
      </c>
      <c r="G1487" s="27">
        <v>1000</v>
      </c>
      <c r="H1487" s="12" t="s">
        <v>76</v>
      </c>
      <c r="I1487" s="12" t="s">
        <v>85</v>
      </c>
      <c r="J1487" s="37">
        <f>INDEX('Bảng Giá'!$C$3:$H$18,MATCH('Raw Data'!P1487,'Bảng Giá'!$B$3:$B$18,0),MATCH('Raw Data'!M1487,'Bảng Giá'!$C$2:$H$2,0))</f>
        <v>14000</v>
      </c>
      <c r="K1487" s="12">
        <v>14700</v>
      </c>
      <c r="L1487" s="36">
        <f t="shared" si="138"/>
        <v>1.9813873032471747</v>
      </c>
      <c r="M1487" t="str">
        <f>'References data'!H1488</f>
        <v>Nội Tỉnh</v>
      </c>
      <c r="N1487">
        <f t="shared" si="139"/>
        <v>1</v>
      </c>
      <c r="O1487">
        <f t="shared" si="140"/>
        <v>-700</v>
      </c>
      <c r="P1487" t="str">
        <f>IF(AND(N1487&gt;0,N1487&lt;=0.05),'Bảng Giá'!$B$3,IF(AND(N1487&lt;=0.1,N1487&gt;0.05),'Bảng Giá'!$B$4,IF(AND('Raw Data'!N1487&gt;0.1,'Raw Data'!N1487&lt;=0.25),'Bảng Giá'!$B$5,IF(AND('Raw Data'!N1487&gt;0.25,'Raw Data'!N1487&lt;=0.5),'Bảng Giá'!$B$6,IF(AND('Raw Data'!N1487&gt;0.5,'Raw Data'!N1487&lt;=1),'Bảng Giá'!$B$7,IF(AND('Raw Data'!N1487&gt;1,'Raw Data'!N1487&lt;=1.5),'Bảng Giá'!$B$8,IF(AND('Raw Data'!N1487&gt;1.5,'Raw Data'!N1487&lt;=2),'Bảng Giá'!$B$9,IF(AND('Raw Data'!N1487&gt;2,'Raw Data'!N1487&lt;=2.5),'Bảng Giá'!$B$10,IF(AND('Raw Data'!N1487&gt;2.5,'Raw Data'!N1487&lt;=3),'Bảng Giá'!$B$11,IF(AND('Raw Data'!N1487&gt;3,'Raw Data'!N1487&lt;=3.5),'Bảng Giá'!$B$12,IF(AND('Raw Data'!N1487&gt;3.5,'Raw Data'!N1487&lt;=4),'Bảng Giá'!$B$13,IF(AND('Raw Data'!N1487&gt;4,'Raw Data'!N1487&lt;=4.5),'Bảng Giá'!$B$14,IF(AND('Raw Data'!N1487&gt;4.5,'Raw Data'!N1487&lt;=5),'Bảng Giá'!$B$15,IF(AND('Raw Data'!N1487&gt;5,'Raw Data'!N1487&lt;=5.5),'Bảng Giá'!$B$16,IF(AND('Raw Data'!N1487&gt;5.5,'Raw Data'!N1487&lt;=6),'Bảng Giá'!$B$17,'Bảng Giá'!$B$18)))))))))))))))</f>
        <v>0.5&lt;x&lt;=1</v>
      </c>
      <c r="Q1487" s="48">
        <f t="shared" si="141"/>
        <v>-4.7619047619047616E-2</v>
      </c>
      <c r="R1487">
        <f t="shared" si="142"/>
        <v>16800</v>
      </c>
      <c r="S1487">
        <f t="shared" si="143"/>
        <v>2100</v>
      </c>
    </row>
    <row r="1488" spans="1:19" x14ac:dyDescent="0.25">
      <c r="A1488" s="12">
        <v>1487</v>
      </c>
      <c r="B1488" s="12" t="s">
        <v>293</v>
      </c>
      <c r="C1488" s="26">
        <v>84182371</v>
      </c>
      <c r="D1488" s="17">
        <v>43009.720433414353</v>
      </c>
      <c r="E1488" s="17">
        <v>43011.763095254631</v>
      </c>
      <c r="F1488" s="13" t="s">
        <v>302</v>
      </c>
      <c r="G1488" s="27">
        <v>350</v>
      </c>
      <c r="H1488" s="12" t="s">
        <v>76</v>
      </c>
      <c r="I1488" s="12" t="s">
        <v>85</v>
      </c>
      <c r="J1488" s="37">
        <f>INDEX('Bảng Giá'!$C$3:$H$18,MATCH('Raw Data'!P1488,'Bảng Giá'!$B$3:$B$18,0),MATCH('Raw Data'!M1488,'Bảng Giá'!$C$2:$H$2,0))</f>
        <v>13000</v>
      </c>
      <c r="K1488" s="12">
        <v>13100</v>
      </c>
      <c r="L1488" s="36">
        <f t="shared" si="138"/>
        <v>2.042661840278015</v>
      </c>
      <c r="M1488" t="str">
        <f>'References data'!H1489</f>
        <v>Nội Tỉnh</v>
      </c>
      <c r="N1488">
        <f t="shared" si="139"/>
        <v>0.35</v>
      </c>
      <c r="O1488">
        <f t="shared" si="140"/>
        <v>-100</v>
      </c>
      <c r="P1488" t="str">
        <f>IF(AND(N1488&gt;0,N1488&lt;=0.05),'Bảng Giá'!$B$3,IF(AND(N1488&lt;=0.1,N1488&gt;0.05),'Bảng Giá'!$B$4,IF(AND('Raw Data'!N1488&gt;0.1,'Raw Data'!N1488&lt;=0.25),'Bảng Giá'!$B$5,IF(AND('Raw Data'!N1488&gt;0.25,'Raw Data'!N1488&lt;=0.5),'Bảng Giá'!$B$6,IF(AND('Raw Data'!N1488&gt;0.5,'Raw Data'!N1488&lt;=1),'Bảng Giá'!$B$7,IF(AND('Raw Data'!N1488&gt;1,'Raw Data'!N1488&lt;=1.5),'Bảng Giá'!$B$8,IF(AND('Raw Data'!N1488&gt;1.5,'Raw Data'!N1488&lt;=2),'Bảng Giá'!$B$9,IF(AND('Raw Data'!N1488&gt;2,'Raw Data'!N1488&lt;=2.5),'Bảng Giá'!$B$10,IF(AND('Raw Data'!N1488&gt;2.5,'Raw Data'!N1488&lt;=3),'Bảng Giá'!$B$11,IF(AND('Raw Data'!N1488&gt;3,'Raw Data'!N1488&lt;=3.5),'Bảng Giá'!$B$12,IF(AND('Raw Data'!N1488&gt;3.5,'Raw Data'!N1488&lt;=4),'Bảng Giá'!$B$13,IF(AND('Raw Data'!N1488&gt;4,'Raw Data'!N1488&lt;=4.5),'Bảng Giá'!$B$14,IF(AND('Raw Data'!N1488&gt;4.5,'Raw Data'!N1488&lt;=5),'Bảng Giá'!$B$15,IF(AND('Raw Data'!N1488&gt;5,'Raw Data'!N1488&lt;=5.5),'Bảng Giá'!$B$16,IF(AND('Raw Data'!N1488&gt;5.5,'Raw Data'!N1488&lt;=6),'Bảng Giá'!$B$17,'Bảng Giá'!$B$18)))))))))))))))</f>
        <v>0.25&lt;x&lt;=0.5</v>
      </c>
      <c r="Q1488" s="48">
        <f t="shared" si="141"/>
        <v>-7.6335877862595417E-3</v>
      </c>
      <c r="R1488">
        <f t="shared" si="142"/>
        <v>15600</v>
      </c>
      <c r="S1488">
        <f t="shared" si="143"/>
        <v>2500</v>
      </c>
    </row>
    <row r="1489" spans="1:19" x14ac:dyDescent="0.25">
      <c r="A1489" s="12">
        <v>1488</v>
      </c>
      <c r="B1489" s="12" t="s">
        <v>293</v>
      </c>
      <c r="C1489" s="26">
        <v>31677136898823</v>
      </c>
      <c r="D1489" s="17">
        <v>43010.379050925927</v>
      </c>
      <c r="E1489" s="17">
        <v>43011.733863229165</v>
      </c>
      <c r="F1489" s="13" t="s">
        <v>302</v>
      </c>
      <c r="G1489" s="27">
        <v>250</v>
      </c>
      <c r="H1489" s="12" t="s">
        <v>76</v>
      </c>
      <c r="I1489" s="12" t="s">
        <v>298</v>
      </c>
      <c r="J1489" s="37">
        <f>INDEX('Bảng Giá'!$C$3:$H$18,MATCH('Raw Data'!P1489,'Bảng Giá'!$B$3:$B$18,0),MATCH('Raw Data'!M1489,'Bảng Giá'!$C$2:$H$2,0))</f>
        <v>13000</v>
      </c>
      <c r="K1489" s="12">
        <v>13100</v>
      </c>
      <c r="L1489" s="36">
        <f t="shared" si="138"/>
        <v>1.3548123032378498</v>
      </c>
      <c r="M1489" t="str">
        <f>'References data'!H1490</f>
        <v>Nội Tỉnh</v>
      </c>
      <c r="N1489">
        <f t="shared" si="139"/>
        <v>0.25</v>
      </c>
      <c r="O1489">
        <f t="shared" si="140"/>
        <v>-100</v>
      </c>
      <c r="P1489" t="str">
        <f>IF(AND(N1489&gt;0,N1489&lt;=0.05),'Bảng Giá'!$B$3,IF(AND(N1489&lt;=0.1,N1489&gt;0.05),'Bảng Giá'!$B$4,IF(AND('Raw Data'!N1489&gt;0.1,'Raw Data'!N1489&lt;=0.25),'Bảng Giá'!$B$5,IF(AND('Raw Data'!N1489&gt;0.25,'Raw Data'!N1489&lt;=0.5),'Bảng Giá'!$B$6,IF(AND('Raw Data'!N1489&gt;0.5,'Raw Data'!N1489&lt;=1),'Bảng Giá'!$B$7,IF(AND('Raw Data'!N1489&gt;1,'Raw Data'!N1489&lt;=1.5),'Bảng Giá'!$B$8,IF(AND('Raw Data'!N1489&gt;1.5,'Raw Data'!N1489&lt;=2),'Bảng Giá'!$B$9,IF(AND('Raw Data'!N1489&gt;2,'Raw Data'!N1489&lt;=2.5),'Bảng Giá'!$B$10,IF(AND('Raw Data'!N1489&gt;2.5,'Raw Data'!N1489&lt;=3),'Bảng Giá'!$B$11,IF(AND('Raw Data'!N1489&gt;3,'Raw Data'!N1489&lt;=3.5),'Bảng Giá'!$B$12,IF(AND('Raw Data'!N1489&gt;3.5,'Raw Data'!N1489&lt;=4),'Bảng Giá'!$B$13,IF(AND('Raw Data'!N1489&gt;4,'Raw Data'!N1489&lt;=4.5),'Bảng Giá'!$B$14,IF(AND('Raw Data'!N1489&gt;4.5,'Raw Data'!N1489&lt;=5),'Bảng Giá'!$B$15,IF(AND('Raw Data'!N1489&gt;5,'Raw Data'!N1489&lt;=5.5),'Bảng Giá'!$B$16,IF(AND('Raw Data'!N1489&gt;5.5,'Raw Data'!N1489&lt;=6),'Bảng Giá'!$B$17,'Bảng Giá'!$B$18)))))))))))))))</f>
        <v>0.1&lt;x&lt;=0.25</v>
      </c>
      <c r="Q1489" s="48">
        <f t="shared" si="141"/>
        <v>-7.6335877862595417E-3</v>
      </c>
      <c r="R1489">
        <f t="shared" si="142"/>
        <v>15600</v>
      </c>
      <c r="S1489">
        <f t="shared" si="143"/>
        <v>2500</v>
      </c>
    </row>
    <row r="1490" spans="1:19" x14ac:dyDescent="0.25">
      <c r="A1490" s="12">
        <v>1489</v>
      </c>
      <c r="B1490" s="12" t="s">
        <v>293</v>
      </c>
      <c r="C1490" s="26">
        <v>31677136898921</v>
      </c>
      <c r="D1490" s="17">
        <v>43010.379121261576</v>
      </c>
      <c r="E1490" s="17">
        <v>43011.747731446761</v>
      </c>
      <c r="F1490" s="13" t="s">
        <v>302</v>
      </c>
      <c r="G1490" s="27">
        <v>300</v>
      </c>
      <c r="H1490" s="12" t="s">
        <v>76</v>
      </c>
      <c r="I1490" s="12" t="s">
        <v>99</v>
      </c>
      <c r="J1490" s="37">
        <f>INDEX('Bảng Giá'!$C$3:$H$18,MATCH('Raw Data'!P1490,'Bảng Giá'!$B$3:$B$18,0),MATCH('Raw Data'!M1490,'Bảng Giá'!$C$2:$H$2,0))</f>
        <v>13000</v>
      </c>
      <c r="K1490" s="12">
        <v>13100</v>
      </c>
      <c r="L1490" s="36">
        <f t="shared" si="138"/>
        <v>1.3686101851853891</v>
      </c>
      <c r="M1490" t="str">
        <f>'References data'!H1491</f>
        <v>Nội Tỉnh</v>
      </c>
      <c r="N1490">
        <f t="shared" si="139"/>
        <v>0.3</v>
      </c>
      <c r="O1490">
        <f t="shared" si="140"/>
        <v>-100</v>
      </c>
      <c r="P1490" t="str">
        <f>IF(AND(N1490&gt;0,N1490&lt;=0.05),'Bảng Giá'!$B$3,IF(AND(N1490&lt;=0.1,N1490&gt;0.05),'Bảng Giá'!$B$4,IF(AND('Raw Data'!N1490&gt;0.1,'Raw Data'!N1490&lt;=0.25),'Bảng Giá'!$B$5,IF(AND('Raw Data'!N1490&gt;0.25,'Raw Data'!N1490&lt;=0.5),'Bảng Giá'!$B$6,IF(AND('Raw Data'!N1490&gt;0.5,'Raw Data'!N1490&lt;=1),'Bảng Giá'!$B$7,IF(AND('Raw Data'!N1490&gt;1,'Raw Data'!N1490&lt;=1.5),'Bảng Giá'!$B$8,IF(AND('Raw Data'!N1490&gt;1.5,'Raw Data'!N1490&lt;=2),'Bảng Giá'!$B$9,IF(AND('Raw Data'!N1490&gt;2,'Raw Data'!N1490&lt;=2.5),'Bảng Giá'!$B$10,IF(AND('Raw Data'!N1490&gt;2.5,'Raw Data'!N1490&lt;=3),'Bảng Giá'!$B$11,IF(AND('Raw Data'!N1490&gt;3,'Raw Data'!N1490&lt;=3.5),'Bảng Giá'!$B$12,IF(AND('Raw Data'!N1490&gt;3.5,'Raw Data'!N1490&lt;=4),'Bảng Giá'!$B$13,IF(AND('Raw Data'!N1490&gt;4,'Raw Data'!N1490&lt;=4.5),'Bảng Giá'!$B$14,IF(AND('Raw Data'!N1490&gt;4.5,'Raw Data'!N1490&lt;=5),'Bảng Giá'!$B$15,IF(AND('Raw Data'!N1490&gt;5,'Raw Data'!N1490&lt;=5.5),'Bảng Giá'!$B$16,IF(AND('Raw Data'!N1490&gt;5.5,'Raw Data'!N1490&lt;=6),'Bảng Giá'!$B$17,'Bảng Giá'!$B$18)))))))))))))))</f>
        <v>0.25&lt;x&lt;=0.5</v>
      </c>
      <c r="Q1490" s="48">
        <f t="shared" si="141"/>
        <v>-7.6335877862595417E-3</v>
      </c>
      <c r="R1490">
        <f t="shared" si="142"/>
        <v>15600</v>
      </c>
      <c r="S1490">
        <f t="shared" si="143"/>
        <v>2500</v>
      </c>
    </row>
    <row r="1491" spans="1:19" x14ac:dyDescent="0.25">
      <c r="A1491" s="12">
        <v>1490</v>
      </c>
      <c r="B1491" s="12" t="s">
        <v>293</v>
      </c>
      <c r="C1491" s="26">
        <v>31677136933770</v>
      </c>
      <c r="D1491" s="17">
        <v>43013.936478321761</v>
      </c>
      <c r="E1491" s="17">
        <v>43014.56088271991</v>
      </c>
      <c r="F1491" s="13" t="s">
        <v>302</v>
      </c>
      <c r="G1491" s="27">
        <v>4300</v>
      </c>
      <c r="H1491" s="12" t="s">
        <v>76</v>
      </c>
      <c r="I1491" s="12" t="s">
        <v>85</v>
      </c>
      <c r="J1491" s="37">
        <f>INDEX('Bảng Giá'!$C$3:$H$18,MATCH('Raw Data'!P1491,'Bảng Giá'!$B$3:$B$18,0),MATCH('Raw Data'!M1491,'Bảng Giá'!$C$2:$H$2,0))</f>
        <v>22000</v>
      </c>
      <c r="K1491" s="12">
        <v>22200</v>
      </c>
      <c r="L1491" s="36">
        <f t="shared" si="138"/>
        <v>0.62440439814963611</v>
      </c>
      <c r="M1491" t="str">
        <f>'References data'!H1492</f>
        <v>Nội Tỉnh</v>
      </c>
      <c r="N1491">
        <f t="shared" si="139"/>
        <v>4.3</v>
      </c>
      <c r="O1491">
        <f t="shared" si="140"/>
        <v>-200</v>
      </c>
      <c r="P1491" t="str">
        <f>IF(AND(N1491&gt;0,N1491&lt;=0.05),'Bảng Giá'!$B$3,IF(AND(N1491&lt;=0.1,N1491&gt;0.05),'Bảng Giá'!$B$4,IF(AND('Raw Data'!N1491&gt;0.1,'Raw Data'!N1491&lt;=0.25),'Bảng Giá'!$B$5,IF(AND('Raw Data'!N1491&gt;0.25,'Raw Data'!N1491&lt;=0.5),'Bảng Giá'!$B$6,IF(AND('Raw Data'!N1491&gt;0.5,'Raw Data'!N1491&lt;=1),'Bảng Giá'!$B$7,IF(AND('Raw Data'!N1491&gt;1,'Raw Data'!N1491&lt;=1.5),'Bảng Giá'!$B$8,IF(AND('Raw Data'!N1491&gt;1.5,'Raw Data'!N1491&lt;=2),'Bảng Giá'!$B$9,IF(AND('Raw Data'!N1491&gt;2,'Raw Data'!N1491&lt;=2.5),'Bảng Giá'!$B$10,IF(AND('Raw Data'!N1491&gt;2.5,'Raw Data'!N1491&lt;=3),'Bảng Giá'!$B$11,IF(AND('Raw Data'!N1491&gt;3,'Raw Data'!N1491&lt;=3.5),'Bảng Giá'!$B$12,IF(AND('Raw Data'!N1491&gt;3.5,'Raw Data'!N1491&lt;=4),'Bảng Giá'!$B$13,IF(AND('Raw Data'!N1491&gt;4,'Raw Data'!N1491&lt;=4.5),'Bảng Giá'!$B$14,IF(AND('Raw Data'!N1491&gt;4.5,'Raw Data'!N1491&lt;=5),'Bảng Giá'!$B$15,IF(AND('Raw Data'!N1491&gt;5,'Raw Data'!N1491&lt;=5.5),'Bảng Giá'!$B$16,IF(AND('Raw Data'!N1491&gt;5.5,'Raw Data'!N1491&lt;=6),'Bảng Giá'!$B$17,'Bảng Giá'!$B$18)))))))))))))))</f>
        <v>4&lt;x&lt;=4.5</v>
      </c>
      <c r="Q1491" s="48">
        <f t="shared" si="141"/>
        <v>-9.0090090090090089E-3</v>
      </c>
      <c r="R1491">
        <f t="shared" si="142"/>
        <v>26400</v>
      </c>
      <c r="S1491">
        <f t="shared" si="143"/>
        <v>4200</v>
      </c>
    </row>
    <row r="1492" spans="1:19" x14ac:dyDescent="0.25">
      <c r="A1492" s="12">
        <v>1491</v>
      </c>
      <c r="B1492" s="12" t="s">
        <v>293</v>
      </c>
      <c r="C1492" s="26">
        <v>31677136931582</v>
      </c>
      <c r="D1492" s="17">
        <v>43017.419771759261</v>
      </c>
      <c r="E1492" s="17">
        <v>43018.512492824077</v>
      </c>
      <c r="F1492" s="13" t="s">
        <v>302</v>
      </c>
      <c r="G1492" s="27">
        <v>1500</v>
      </c>
      <c r="H1492" s="12" t="s">
        <v>76</v>
      </c>
      <c r="I1492" s="12" t="s">
        <v>85</v>
      </c>
      <c r="J1492" s="37">
        <f>INDEX('Bảng Giá'!$C$3:$H$18,MATCH('Raw Data'!P1492,'Bảng Giá'!$B$3:$B$18,0),MATCH('Raw Data'!M1492,'Bảng Giá'!$C$2:$H$2,0))</f>
        <v>14500</v>
      </c>
      <c r="K1492" s="12">
        <v>16200</v>
      </c>
      <c r="L1492" s="36">
        <f t="shared" si="138"/>
        <v>1.0927210648151231</v>
      </c>
      <c r="M1492" t="str">
        <f>'References data'!H1493</f>
        <v>Nội Tỉnh</v>
      </c>
      <c r="N1492">
        <f t="shared" si="139"/>
        <v>1.5</v>
      </c>
      <c r="O1492">
        <f t="shared" si="140"/>
        <v>-1700</v>
      </c>
      <c r="P1492" t="str">
        <f>IF(AND(N1492&gt;0,N1492&lt;=0.05),'Bảng Giá'!$B$3,IF(AND(N1492&lt;=0.1,N1492&gt;0.05),'Bảng Giá'!$B$4,IF(AND('Raw Data'!N1492&gt;0.1,'Raw Data'!N1492&lt;=0.25),'Bảng Giá'!$B$5,IF(AND('Raw Data'!N1492&gt;0.25,'Raw Data'!N1492&lt;=0.5),'Bảng Giá'!$B$6,IF(AND('Raw Data'!N1492&gt;0.5,'Raw Data'!N1492&lt;=1),'Bảng Giá'!$B$7,IF(AND('Raw Data'!N1492&gt;1,'Raw Data'!N1492&lt;=1.5),'Bảng Giá'!$B$8,IF(AND('Raw Data'!N1492&gt;1.5,'Raw Data'!N1492&lt;=2),'Bảng Giá'!$B$9,IF(AND('Raw Data'!N1492&gt;2,'Raw Data'!N1492&lt;=2.5),'Bảng Giá'!$B$10,IF(AND('Raw Data'!N1492&gt;2.5,'Raw Data'!N1492&lt;=3),'Bảng Giá'!$B$11,IF(AND('Raw Data'!N1492&gt;3,'Raw Data'!N1492&lt;=3.5),'Bảng Giá'!$B$12,IF(AND('Raw Data'!N1492&gt;3.5,'Raw Data'!N1492&lt;=4),'Bảng Giá'!$B$13,IF(AND('Raw Data'!N1492&gt;4,'Raw Data'!N1492&lt;=4.5),'Bảng Giá'!$B$14,IF(AND('Raw Data'!N1492&gt;4.5,'Raw Data'!N1492&lt;=5),'Bảng Giá'!$B$15,IF(AND('Raw Data'!N1492&gt;5,'Raw Data'!N1492&lt;=5.5),'Bảng Giá'!$B$16,IF(AND('Raw Data'!N1492&gt;5.5,'Raw Data'!N1492&lt;=6),'Bảng Giá'!$B$17,'Bảng Giá'!$B$18)))))))))))))))</f>
        <v>1&lt;x&lt;=1.5</v>
      </c>
      <c r="Q1492" s="48">
        <f t="shared" si="141"/>
        <v>-0.10493827160493827</v>
      </c>
      <c r="R1492">
        <f t="shared" si="142"/>
        <v>17400</v>
      </c>
      <c r="S1492">
        <f t="shared" si="143"/>
        <v>1200</v>
      </c>
    </row>
    <row r="1493" spans="1:19" x14ac:dyDescent="0.25">
      <c r="A1493" s="12">
        <v>1492</v>
      </c>
      <c r="B1493" s="12" t="s">
        <v>293</v>
      </c>
      <c r="C1493" s="26">
        <v>31677136898601</v>
      </c>
      <c r="D1493" s="17">
        <v>43009.713441284723</v>
      </c>
      <c r="E1493" s="17">
        <v>43010.777909108794</v>
      </c>
      <c r="F1493" s="13" t="s">
        <v>302</v>
      </c>
      <c r="G1493" s="27">
        <v>450</v>
      </c>
      <c r="H1493" s="12" t="s">
        <v>76</v>
      </c>
      <c r="I1493" s="12" t="s">
        <v>299</v>
      </c>
      <c r="J1493" s="37">
        <f>INDEX('Bảng Giá'!$C$3:$H$18,MATCH('Raw Data'!P1493,'Bảng Giá'!$B$3:$B$18,0),MATCH('Raw Data'!M1493,'Bảng Giá'!$C$2:$H$2,0))</f>
        <v>13000</v>
      </c>
      <c r="K1493" s="12">
        <v>13100</v>
      </c>
      <c r="L1493" s="36">
        <f t="shared" si="138"/>
        <v>1.0644678240714711</v>
      </c>
      <c r="M1493" t="str">
        <f>'References data'!H1494</f>
        <v>Nội Tỉnh</v>
      </c>
      <c r="N1493">
        <f t="shared" si="139"/>
        <v>0.45</v>
      </c>
      <c r="O1493">
        <f t="shared" si="140"/>
        <v>-100</v>
      </c>
      <c r="P1493" t="str">
        <f>IF(AND(N1493&gt;0,N1493&lt;=0.05),'Bảng Giá'!$B$3,IF(AND(N1493&lt;=0.1,N1493&gt;0.05),'Bảng Giá'!$B$4,IF(AND('Raw Data'!N1493&gt;0.1,'Raw Data'!N1493&lt;=0.25),'Bảng Giá'!$B$5,IF(AND('Raw Data'!N1493&gt;0.25,'Raw Data'!N1493&lt;=0.5),'Bảng Giá'!$B$6,IF(AND('Raw Data'!N1493&gt;0.5,'Raw Data'!N1493&lt;=1),'Bảng Giá'!$B$7,IF(AND('Raw Data'!N1493&gt;1,'Raw Data'!N1493&lt;=1.5),'Bảng Giá'!$B$8,IF(AND('Raw Data'!N1493&gt;1.5,'Raw Data'!N1493&lt;=2),'Bảng Giá'!$B$9,IF(AND('Raw Data'!N1493&gt;2,'Raw Data'!N1493&lt;=2.5),'Bảng Giá'!$B$10,IF(AND('Raw Data'!N1493&gt;2.5,'Raw Data'!N1493&lt;=3),'Bảng Giá'!$B$11,IF(AND('Raw Data'!N1493&gt;3,'Raw Data'!N1493&lt;=3.5),'Bảng Giá'!$B$12,IF(AND('Raw Data'!N1493&gt;3.5,'Raw Data'!N1493&lt;=4),'Bảng Giá'!$B$13,IF(AND('Raw Data'!N1493&gt;4,'Raw Data'!N1493&lt;=4.5),'Bảng Giá'!$B$14,IF(AND('Raw Data'!N1493&gt;4.5,'Raw Data'!N1493&lt;=5),'Bảng Giá'!$B$15,IF(AND('Raw Data'!N1493&gt;5,'Raw Data'!N1493&lt;=5.5),'Bảng Giá'!$B$16,IF(AND('Raw Data'!N1493&gt;5.5,'Raw Data'!N1493&lt;=6),'Bảng Giá'!$B$17,'Bảng Giá'!$B$18)))))))))))))))</f>
        <v>0.25&lt;x&lt;=0.5</v>
      </c>
      <c r="Q1493" s="48">
        <f t="shared" si="141"/>
        <v>-7.6335877862595417E-3</v>
      </c>
      <c r="R1493">
        <f t="shared" si="142"/>
        <v>15600</v>
      </c>
      <c r="S1493">
        <f t="shared" si="143"/>
        <v>2500</v>
      </c>
    </row>
    <row r="1494" spans="1:19" x14ac:dyDescent="0.25">
      <c r="A1494" s="12">
        <v>1493</v>
      </c>
      <c r="B1494" s="12" t="s">
        <v>293</v>
      </c>
      <c r="C1494" s="26">
        <v>31677136898574</v>
      </c>
      <c r="D1494" s="17">
        <v>43010.588405636576</v>
      </c>
      <c r="E1494" s="17">
        <v>43011.516970949073</v>
      </c>
      <c r="F1494" s="13" t="s">
        <v>302</v>
      </c>
      <c r="G1494" s="27">
        <v>500</v>
      </c>
      <c r="H1494" s="12" t="s">
        <v>76</v>
      </c>
      <c r="I1494" s="12" t="s">
        <v>89</v>
      </c>
      <c r="J1494" s="37">
        <f>INDEX('Bảng Giá'!$C$3:$H$18,MATCH('Raw Data'!P1494,'Bảng Giá'!$B$3:$B$18,0),MATCH('Raw Data'!M1494,'Bảng Giá'!$C$2:$H$2,0))</f>
        <v>13000</v>
      </c>
      <c r="K1494" s="12">
        <v>14100</v>
      </c>
      <c r="L1494" s="36">
        <f t="shared" si="138"/>
        <v>0.92856531249708496</v>
      </c>
      <c r="M1494" t="str">
        <f>'References data'!H1495</f>
        <v>Nội Tỉnh</v>
      </c>
      <c r="N1494">
        <f t="shared" si="139"/>
        <v>0.5</v>
      </c>
      <c r="O1494">
        <f t="shared" si="140"/>
        <v>-1100</v>
      </c>
      <c r="P1494" t="str">
        <f>IF(AND(N1494&gt;0,N1494&lt;=0.05),'Bảng Giá'!$B$3,IF(AND(N1494&lt;=0.1,N1494&gt;0.05),'Bảng Giá'!$B$4,IF(AND('Raw Data'!N1494&gt;0.1,'Raw Data'!N1494&lt;=0.25),'Bảng Giá'!$B$5,IF(AND('Raw Data'!N1494&gt;0.25,'Raw Data'!N1494&lt;=0.5),'Bảng Giá'!$B$6,IF(AND('Raw Data'!N1494&gt;0.5,'Raw Data'!N1494&lt;=1),'Bảng Giá'!$B$7,IF(AND('Raw Data'!N1494&gt;1,'Raw Data'!N1494&lt;=1.5),'Bảng Giá'!$B$8,IF(AND('Raw Data'!N1494&gt;1.5,'Raw Data'!N1494&lt;=2),'Bảng Giá'!$B$9,IF(AND('Raw Data'!N1494&gt;2,'Raw Data'!N1494&lt;=2.5),'Bảng Giá'!$B$10,IF(AND('Raw Data'!N1494&gt;2.5,'Raw Data'!N1494&lt;=3),'Bảng Giá'!$B$11,IF(AND('Raw Data'!N1494&gt;3,'Raw Data'!N1494&lt;=3.5),'Bảng Giá'!$B$12,IF(AND('Raw Data'!N1494&gt;3.5,'Raw Data'!N1494&lt;=4),'Bảng Giá'!$B$13,IF(AND('Raw Data'!N1494&gt;4,'Raw Data'!N1494&lt;=4.5),'Bảng Giá'!$B$14,IF(AND('Raw Data'!N1494&gt;4.5,'Raw Data'!N1494&lt;=5),'Bảng Giá'!$B$15,IF(AND('Raw Data'!N1494&gt;5,'Raw Data'!N1494&lt;=5.5),'Bảng Giá'!$B$16,IF(AND('Raw Data'!N1494&gt;5.5,'Raw Data'!N1494&lt;=6),'Bảng Giá'!$B$17,'Bảng Giá'!$B$18)))))))))))))))</f>
        <v>0.25&lt;x&lt;=0.5</v>
      </c>
      <c r="Q1494" s="48">
        <f t="shared" si="141"/>
        <v>-7.8014184397163122E-2</v>
      </c>
      <c r="R1494">
        <f t="shared" si="142"/>
        <v>15600</v>
      </c>
      <c r="S1494">
        <f t="shared" si="143"/>
        <v>1500</v>
      </c>
    </row>
    <row r="1495" spans="1:19" x14ac:dyDescent="0.25">
      <c r="A1495" s="12">
        <v>1494</v>
      </c>
      <c r="B1495" s="12" t="s">
        <v>293</v>
      </c>
      <c r="C1495" s="26">
        <v>31677136898592</v>
      </c>
      <c r="D1495" s="17">
        <v>43010.455515127316</v>
      </c>
      <c r="E1495" s="17">
        <v>43012.73369212963</v>
      </c>
      <c r="F1495" s="13" t="s">
        <v>302</v>
      </c>
      <c r="G1495" s="27">
        <v>400</v>
      </c>
      <c r="H1495" s="12" t="s">
        <v>76</v>
      </c>
      <c r="I1495" s="12" t="s">
        <v>85</v>
      </c>
      <c r="J1495" s="37">
        <f>INDEX('Bảng Giá'!$C$3:$H$18,MATCH('Raw Data'!P1495,'Bảng Giá'!$B$3:$B$18,0),MATCH('Raw Data'!M1495,'Bảng Giá'!$C$2:$H$2,0))</f>
        <v>13000</v>
      </c>
      <c r="K1495" s="12">
        <v>13100</v>
      </c>
      <c r="L1495" s="36">
        <f t="shared" si="138"/>
        <v>2.2781770023138961</v>
      </c>
      <c r="M1495" t="str">
        <f>'References data'!H1496</f>
        <v>Nội Tỉnh</v>
      </c>
      <c r="N1495">
        <f t="shared" si="139"/>
        <v>0.4</v>
      </c>
      <c r="O1495">
        <f t="shared" si="140"/>
        <v>-100</v>
      </c>
      <c r="P1495" t="str">
        <f>IF(AND(N1495&gt;0,N1495&lt;=0.05),'Bảng Giá'!$B$3,IF(AND(N1495&lt;=0.1,N1495&gt;0.05),'Bảng Giá'!$B$4,IF(AND('Raw Data'!N1495&gt;0.1,'Raw Data'!N1495&lt;=0.25),'Bảng Giá'!$B$5,IF(AND('Raw Data'!N1495&gt;0.25,'Raw Data'!N1495&lt;=0.5),'Bảng Giá'!$B$6,IF(AND('Raw Data'!N1495&gt;0.5,'Raw Data'!N1495&lt;=1),'Bảng Giá'!$B$7,IF(AND('Raw Data'!N1495&gt;1,'Raw Data'!N1495&lt;=1.5),'Bảng Giá'!$B$8,IF(AND('Raw Data'!N1495&gt;1.5,'Raw Data'!N1495&lt;=2),'Bảng Giá'!$B$9,IF(AND('Raw Data'!N1495&gt;2,'Raw Data'!N1495&lt;=2.5),'Bảng Giá'!$B$10,IF(AND('Raw Data'!N1495&gt;2.5,'Raw Data'!N1495&lt;=3),'Bảng Giá'!$B$11,IF(AND('Raw Data'!N1495&gt;3,'Raw Data'!N1495&lt;=3.5),'Bảng Giá'!$B$12,IF(AND('Raw Data'!N1495&gt;3.5,'Raw Data'!N1495&lt;=4),'Bảng Giá'!$B$13,IF(AND('Raw Data'!N1495&gt;4,'Raw Data'!N1495&lt;=4.5),'Bảng Giá'!$B$14,IF(AND('Raw Data'!N1495&gt;4.5,'Raw Data'!N1495&lt;=5),'Bảng Giá'!$B$15,IF(AND('Raw Data'!N1495&gt;5,'Raw Data'!N1495&lt;=5.5),'Bảng Giá'!$B$16,IF(AND('Raw Data'!N1495&gt;5.5,'Raw Data'!N1495&lt;=6),'Bảng Giá'!$B$17,'Bảng Giá'!$B$18)))))))))))))))</f>
        <v>0.25&lt;x&lt;=0.5</v>
      </c>
      <c r="Q1495" s="48">
        <f t="shared" si="141"/>
        <v>-7.6335877862595417E-3</v>
      </c>
      <c r="R1495">
        <f t="shared" si="142"/>
        <v>15600</v>
      </c>
      <c r="S1495">
        <f t="shared" si="143"/>
        <v>2500</v>
      </c>
    </row>
    <row r="1496" spans="1:19" x14ac:dyDescent="0.25">
      <c r="A1496" s="12">
        <v>1495</v>
      </c>
      <c r="B1496" s="12" t="s">
        <v>293</v>
      </c>
      <c r="C1496" s="26">
        <v>31677136980086</v>
      </c>
      <c r="D1496" s="17">
        <v>43020.766231712965</v>
      </c>
      <c r="E1496" s="17">
        <v>43022.687614432871</v>
      </c>
      <c r="F1496" s="13" t="s">
        <v>302</v>
      </c>
      <c r="G1496" s="27">
        <v>250</v>
      </c>
      <c r="H1496" s="12" t="s">
        <v>76</v>
      </c>
      <c r="I1496" s="12" t="s">
        <v>85</v>
      </c>
      <c r="J1496" s="37">
        <f>INDEX('Bảng Giá'!$C$3:$H$18,MATCH('Raw Data'!P1496,'Bảng Giá'!$B$3:$B$18,0),MATCH('Raw Data'!M1496,'Bảng Giá'!$C$2:$H$2,0))</f>
        <v>13000</v>
      </c>
      <c r="K1496" s="12">
        <v>13100</v>
      </c>
      <c r="L1496" s="36">
        <f t="shared" si="138"/>
        <v>1.9213827199055231</v>
      </c>
      <c r="M1496" t="str">
        <f>'References data'!H1497</f>
        <v>Nội Tỉnh</v>
      </c>
      <c r="N1496">
        <f t="shared" si="139"/>
        <v>0.25</v>
      </c>
      <c r="O1496">
        <f t="shared" si="140"/>
        <v>-100</v>
      </c>
      <c r="P1496" t="str">
        <f>IF(AND(N1496&gt;0,N1496&lt;=0.05),'Bảng Giá'!$B$3,IF(AND(N1496&lt;=0.1,N1496&gt;0.05),'Bảng Giá'!$B$4,IF(AND('Raw Data'!N1496&gt;0.1,'Raw Data'!N1496&lt;=0.25),'Bảng Giá'!$B$5,IF(AND('Raw Data'!N1496&gt;0.25,'Raw Data'!N1496&lt;=0.5),'Bảng Giá'!$B$6,IF(AND('Raw Data'!N1496&gt;0.5,'Raw Data'!N1496&lt;=1),'Bảng Giá'!$B$7,IF(AND('Raw Data'!N1496&gt;1,'Raw Data'!N1496&lt;=1.5),'Bảng Giá'!$B$8,IF(AND('Raw Data'!N1496&gt;1.5,'Raw Data'!N1496&lt;=2),'Bảng Giá'!$B$9,IF(AND('Raw Data'!N1496&gt;2,'Raw Data'!N1496&lt;=2.5),'Bảng Giá'!$B$10,IF(AND('Raw Data'!N1496&gt;2.5,'Raw Data'!N1496&lt;=3),'Bảng Giá'!$B$11,IF(AND('Raw Data'!N1496&gt;3,'Raw Data'!N1496&lt;=3.5),'Bảng Giá'!$B$12,IF(AND('Raw Data'!N1496&gt;3.5,'Raw Data'!N1496&lt;=4),'Bảng Giá'!$B$13,IF(AND('Raw Data'!N1496&gt;4,'Raw Data'!N1496&lt;=4.5),'Bảng Giá'!$B$14,IF(AND('Raw Data'!N1496&gt;4.5,'Raw Data'!N1496&lt;=5),'Bảng Giá'!$B$15,IF(AND('Raw Data'!N1496&gt;5,'Raw Data'!N1496&lt;=5.5),'Bảng Giá'!$B$16,IF(AND('Raw Data'!N1496&gt;5.5,'Raw Data'!N1496&lt;=6),'Bảng Giá'!$B$17,'Bảng Giá'!$B$18)))))))))))))))</f>
        <v>0.1&lt;x&lt;=0.25</v>
      </c>
      <c r="Q1496" s="48">
        <f t="shared" si="141"/>
        <v>-7.6335877862595417E-3</v>
      </c>
      <c r="R1496">
        <f t="shared" si="142"/>
        <v>15600</v>
      </c>
      <c r="S1496">
        <f t="shared" si="143"/>
        <v>2500</v>
      </c>
    </row>
    <row r="1497" spans="1:19" x14ac:dyDescent="0.25">
      <c r="A1497" s="12">
        <v>1496</v>
      </c>
      <c r="B1497" s="12" t="s">
        <v>293</v>
      </c>
      <c r="C1497" s="26">
        <v>31677136979836</v>
      </c>
      <c r="D1497" s="17">
        <v>43020.804922453703</v>
      </c>
      <c r="E1497" s="17">
        <v>43021.683888078704</v>
      </c>
      <c r="F1497" s="13" t="s">
        <v>302</v>
      </c>
      <c r="G1497" s="27">
        <v>200</v>
      </c>
      <c r="H1497" s="12" t="s">
        <v>76</v>
      </c>
      <c r="I1497" s="12" t="s">
        <v>87</v>
      </c>
      <c r="J1497" s="37">
        <f>INDEX('Bảng Giá'!$C$3:$H$18,MATCH('Raw Data'!P1497,'Bảng Giá'!$B$3:$B$18,0),MATCH('Raw Data'!M1497,'Bảng Giá'!$C$2:$H$2,0))</f>
        <v>13000</v>
      </c>
      <c r="K1497" s="12">
        <v>13100</v>
      </c>
      <c r="L1497" s="36">
        <f t="shared" si="138"/>
        <v>0.87896562500100117</v>
      </c>
      <c r="M1497" t="str">
        <f>'References data'!H1498</f>
        <v>Nội Tỉnh</v>
      </c>
      <c r="N1497">
        <f t="shared" si="139"/>
        <v>0.2</v>
      </c>
      <c r="O1497">
        <f t="shared" si="140"/>
        <v>-100</v>
      </c>
      <c r="P1497" t="str">
        <f>IF(AND(N1497&gt;0,N1497&lt;=0.05),'Bảng Giá'!$B$3,IF(AND(N1497&lt;=0.1,N1497&gt;0.05),'Bảng Giá'!$B$4,IF(AND('Raw Data'!N1497&gt;0.1,'Raw Data'!N1497&lt;=0.25),'Bảng Giá'!$B$5,IF(AND('Raw Data'!N1497&gt;0.25,'Raw Data'!N1497&lt;=0.5),'Bảng Giá'!$B$6,IF(AND('Raw Data'!N1497&gt;0.5,'Raw Data'!N1497&lt;=1),'Bảng Giá'!$B$7,IF(AND('Raw Data'!N1497&gt;1,'Raw Data'!N1497&lt;=1.5),'Bảng Giá'!$B$8,IF(AND('Raw Data'!N1497&gt;1.5,'Raw Data'!N1497&lt;=2),'Bảng Giá'!$B$9,IF(AND('Raw Data'!N1497&gt;2,'Raw Data'!N1497&lt;=2.5),'Bảng Giá'!$B$10,IF(AND('Raw Data'!N1497&gt;2.5,'Raw Data'!N1497&lt;=3),'Bảng Giá'!$B$11,IF(AND('Raw Data'!N1497&gt;3,'Raw Data'!N1497&lt;=3.5),'Bảng Giá'!$B$12,IF(AND('Raw Data'!N1497&gt;3.5,'Raw Data'!N1497&lt;=4),'Bảng Giá'!$B$13,IF(AND('Raw Data'!N1497&gt;4,'Raw Data'!N1497&lt;=4.5),'Bảng Giá'!$B$14,IF(AND('Raw Data'!N1497&gt;4.5,'Raw Data'!N1497&lt;=5),'Bảng Giá'!$B$15,IF(AND('Raw Data'!N1497&gt;5,'Raw Data'!N1497&lt;=5.5),'Bảng Giá'!$B$16,IF(AND('Raw Data'!N1497&gt;5.5,'Raw Data'!N1497&lt;=6),'Bảng Giá'!$B$17,'Bảng Giá'!$B$18)))))))))))))))</f>
        <v>0.1&lt;x&lt;=0.25</v>
      </c>
      <c r="Q1497" s="48">
        <f t="shared" si="141"/>
        <v>-7.6335877862595417E-3</v>
      </c>
      <c r="R1497">
        <f t="shared" si="142"/>
        <v>15600</v>
      </c>
      <c r="S1497">
        <f t="shared" si="143"/>
        <v>2500</v>
      </c>
    </row>
    <row r="1498" spans="1:19" x14ac:dyDescent="0.25">
      <c r="A1498" s="12">
        <v>1497</v>
      </c>
      <c r="B1498" s="12" t="s">
        <v>293</v>
      </c>
      <c r="C1498" s="26">
        <v>31677136897164</v>
      </c>
      <c r="D1498" s="17">
        <v>43011.932880787041</v>
      </c>
      <c r="E1498" s="17">
        <v>43012.784641203703</v>
      </c>
      <c r="F1498" s="13" t="s">
        <v>302</v>
      </c>
      <c r="G1498" s="27">
        <v>1050</v>
      </c>
      <c r="H1498" s="12" t="s">
        <v>76</v>
      </c>
      <c r="I1498" s="12" t="s">
        <v>193</v>
      </c>
      <c r="J1498" s="37">
        <f>INDEX('Bảng Giá'!$C$3:$H$18,MATCH('Raw Data'!P1498,'Bảng Giá'!$B$3:$B$18,0),MATCH('Raw Data'!M1498,'Bảng Giá'!$C$2:$H$2,0))</f>
        <v>14500</v>
      </c>
      <c r="K1498" s="12">
        <v>14700</v>
      </c>
      <c r="L1498" s="36">
        <f t="shared" si="138"/>
        <v>0.85176041666272795</v>
      </c>
      <c r="M1498" t="str">
        <f>'References data'!H1499</f>
        <v>Nội Tỉnh</v>
      </c>
      <c r="N1498">
        <f t="shared" si="139"/>
        <v>1.05</v>
      </c>
      <c r="O1498">
        <f t="shared" si="140"/>
        <v>-200</v>
      </c>
      <c r="P1498" t="str">
        <f>IF(AND(N1498&gt;0,N1498&lt;=0.05),'Bảng Giá'!$B$3,IF(AND(N1498&lt;=0.1,N1498&gt;0.05),'Bảng Giá'!$B$4,IF(AND('Raw Data'!N1498&gt;0.1,'Raw Data'!N1498&lt;=0.25),'Bảng Giá'!$B$5,IF(AND('Raw Data'!N1498&gt;0.25,'Raw Data'!N1498&lt;=0.5),'Bảng Giá'!$B$6,IF(AND('Raw Data'!N1498&gt;0.5,'Raw Data'!N1498&lt;=1),'Bảng Giá'!$B$7,IF(AND('Raw Data'!N1498&gt;1,'Raw Data'!N1498&lt;=1.5),'Bảng Giá'!$B$8,IF(AND('Raw Data'!N1498&gt;1.5,'Raw Data'!N1498&lt;=2),'Bảng Giá'!$B$9,IF(AND('Raw Data'!N1498&gt;2,'Raw Data'!N1498&lt;=2.5),'Bảng Giá'!$B$10,IF(AND('Raw Data'!N1498&gt;2.5,'Raw Data'!N1498&lt;=3),'Bảng Giá'!$B$11,IF(AND('Raw Data'!N1498&gt;3,'Raw Data'!N1498&lt;=3.5),'Bảng Giá'!$B$12,IF(AND('Raw Data'!N1498&gt;3.5,'Raw Data'!N1498&lt;=4),'Bảng Giá'!$B$13,IF(AND('Raw Data'!N1498&gt;4,'Raw Data'!N1498&lt;=4.5),'Bảng Giá'!$B$14,IF(AND('Raw Data'!N1498&gt;4.5,'Raw Data'!N1498&lt;=5),'Bảng Giá'!$B$15,IF(AND('Raw Data'!N1498&gt;5,'Raw Data'!N1498&lt;=5.5),'Bảng Giá'!$B$16,IF(AND('Raw Data'!N1498&gt;5.5,'Raw Data'!N1498&lt;=6),'Bảng Giá'!$B$17,'Bảng Giá'!$B$18)))))))))))))))</f>
        <v>1&lt;x&lt;=1.5</v>
      </c>
      <c r="Q1498" s="48">
        <f t="shared" si="141"/>
        <v>-1.3605442176870748E-2</v>
      </c>
      <c r="R1498">
        <f t="shared" si="142"/>
        <v>17400</v>
      </c>
      <c r="S1498">
        <f t="shared" si="143"/>
        <v>2700</v>
      </c>
    </row>
    <row r="1499" spans="1:19" x14ac:dyDescent="0.25">
      <c r="A1499" s="12">
        <v>1498</v>
      </c>
      <c r="B1499" s="12" t="s">
        <v>293</v>
      </c>
      <c r="C1499" s="26">
        <v>57890821</v>
      </c>
      <c r="D1499" s="17">
        <v>43009.679689965276</v>
      </c>
      <c r="E1499" s="17">
        <v>43010.553232141203</v>
      </c>
      <c r="F1499" s="13" t="s">
        <v>302</v>
      </c>
      <c r="G1499" s="27">
        <v>200</v>
      </c>
      <c r="H1499" s="12" t="s">
        <v>76</v>
      </c>
      <c r="I1499" s="12" t="s">
        <v>85</v>
      </c>
      <c r="J1499" s="37">
        <f>INDEX('Bảng Giá'!$C$3:$H$18,MATCH('Raw Data'!P1499,'Bảng Giá'!$B$3:$B$18,0),MATCH('Raw Data'!M1499,'Bảng Giá'!$C$2:$H$2,0))</f>
        <v>13000</v>
      </c>
      <c r="K1499" s="12">
        <v>13100</v>
      </c>
      <c r="L1499" s="36">
        <f t="shared" si="138"/>
        <v>0.87354217592655914</v>
      </c>
      <c r="M1499" t="str">
        <f>'References data'!H1500</f>
        <v>Nội Tỉnh</v>
      </c>
      <c r="N1499">
        <f t="shared" si="139"/>
        <v>0.2</v>
      </c>
      <c r="O1499">
        <f t="shared" si="140"/>
        <v>-100</v>
      </c>
      <c r="P1499" t="str">
        <f>IF(AND(N1499&gt;0,N1499&lt;=0.05),'Bảng Giá'!$B$3,IF(AND(N1499&lt;=0.1,N1499&gt;0.05),'Bảng Giá'!$B$4,IF(AND('Raw Data'!N1499&gt;0.1,'Raw Data'!N1499&lt;=0.25),'Bảng Giá'!$B$5,IF(AND('Raw Data'!N1499&gt;0.25,'Raw Data'!N1499&lt;=0.5),'Bảng Giá'!$B$6,IF(AND('Raw Data'!N1499&gt;0.5,'Raw Data'!N1499&lt;=1),'Bảng Giá'!$B$7,IF(AND('Raw Data'!N1499&gt;1,'Raw Data'!N1499&lt;=1.5),'Bảng Giá'!$B$8,IF(AND('Raw Data'!N1499&gt;1.5,'Raw Data'!N1499&lt;=2),'Bảng Giá'!$B$9,IF(AND('Raw Data'!N1499&gt;2,'Raw Data'!N1499&lt;=2.5),'Bảng Giá'!$B$10,IF(AND('Raw Data'!N1499&gt;2.5,'Raw Data'!N1499&lt;=3),'Bảng Giá'!$B$11,IF(AND('Raw Data'!N1499&gt;3,'Raw Data'!N1499&lt;=3.5),'Bảng Giá'!$B$12,IF(AND('Raw Data'!N1499&gt;3.5,'Raw Data'!N1499&lt;=4),'Bảng Giá'!$B$13,IF(AND('Raw Data'!N1499&gt;4,'Raw Data'!N1499&lt;=4.5),'Bảng Giá'!$B$14,IF(AND('Raw Data'!N1499&gt;4.5,'Raw Data'!N1499&lt;=5),'Bảng Giá'!$B$15,IF(AND('Raw Data'!N1499&gt;5,'Raw Data'!N1499&lt;=5.5),'Bảng Giá'!$B$16,IF(AND('Raw Data'!N1499&gt;5.5,'Raw Data'!N1499&lt;=6),'Bảng Giá'!$B$17,'Bảng Giá'!$B$18)))))))))))))))</f>
        <v>0.1&lt;x&lt;=0.25</v>
      </c>
      <c r="Q1499" s="48">
        <f t="shared" si="141"/>
        <v>-7.6335877862595417E-3</v>
      </c>
      <c r="R1499">
        <f t="shared" si="142"/>
        <v>15600</v>
      </c>
      <c r="S1499">
        <f t="shared" si="143"/>
        <v>2500</v>
      </c>
    </row>
    <row r="1500" spans="1:19" x14ac:dyDescent="0.25">
      <c r="A1500" s="12">
        <v>1499</v>
      </c>
      <c r="B1500" s="12" t="s">
        <v>293</v>
      </c>
      <c r="C1500" s="26">
        <v>31677136898908</v>
      </c>
      <c r="D1500" s="17">
        <v>43009.71337662037</v>
      </c>
      <c r="E1500" s="17">
        <v>43010.731592939817</v>
      </c>
      <c r="F1500" s="13" t="s">
        <v>302</v>
      </c>
      <c r="G1500" s="27">
        <v>500</v>
      </c>
      <c r="H1500" s="12" t="s">
        <v>76</v>
      </c>
      <c r="I1500" s="12" t="s">
        <v>298</v>
      </c>
      <c r="J1500" s="37">
        <f>INDEX('Bảng Giá'!$C$3:$H$18,MATCH('Raw Data'!P1500,'Bảng Giá'!$B$3:$B$18,0),MATCH('Raw Data'!M1500,'Bảng Giá'!$C$2:$H$2,0))</f>
        <v>13000</v>
      </c>
      <c r="K1500" s="12">
        <v>14100</v>
      </c>
      <c r="L1500" s="36">
        <f t="shared" si="138"/>
        <v>1.0182163194476743</v>
      </c>
      <c r="M1500" t="str">
        <f>'References data'!H1501</f>
        <v>Nội Tỉnh</v>
      </c>
      <c r="N1500">
        <f t="shared" si="139"/>
        <v>0.5</v>
      </c>
      <c r="O1500">
        <f t="shared" si="140"/>
        <v>-1100</v>
      </c>
      <c r="P1500" t="str">
        <f>IF(AND(N1500&gt;0,N1500&lt;=0.05),'Bảng Giá'!$B$3,IF(AND(N1500&lt;=0.1,N1500&gt;0.05),'Bảng Giá'!$B$4,IF(AND('Raw Data'!N1500&gt;0.1,'Raw Data'!N1500&lt;=0.25),'Bảng Giá'!$B$5,IF(AND('Raw Data'!N1500&gt;0.25,'Raw Data'!N1500&lt;=0.5),'Bảng Giá'!$B$6,IF(AND('Raw Data'!N1500&gt;0.5,'Raw Data'!N1500&lt;=1),'Bảng Giá'!$B$7,IF(AND('Raw Data'!N1500&gt;1,'Raw Data'!N1500&lt;=1.5),'Bảng Giá'!$B$8,IF(AND('Raw Data'!N1500&gt;1.5,'Raw Data'!N1500&lt;=2),'Bảng Giá'!$B$9,IF(AND('Raw Data'!N1500&gt;2,'Raw Data'!N1500&lt;=2.5),'Bảng Giá'!$B$10,IF(AND('Raw Data'!N1500&gt;2.5,'Raw Data'!N1500&lt;=3),'Bảng Giá'!$B$11,IF(AND('Raw Data'!N1500&gt;3,'Raw Data'!N1500&lt;=3.5),'Bảng Giá'!$B$12,IF(AND('Raw Data'!N1500&gt;3.5,'Raw Data'!N1500&lt;=4),'Bảng Giá'!$B$13,IF(AND('Raw Data'!N1500&gt;4,'Raw Data'!N1500&lt;=4.5),'Bảng Giá'!$B$14,IF(AND('Raw Data'!N1500&gt;4.5,'Raw Data'!N1500&lt;=5),'Bảng Giá'!$B$15,IF(AND('Raw Data'!N1500&gt;5,'Raw Data'!N1500&lt;=5.5),'Bảng Giá'!$B$16,IF(AND('Raw Data'!N1500&gt;5.5,'Raw Data'!N1500&lt;=6),'Bảng Giá'!$B$17,'Bảng Giá'!$B$18)))))))))))))))</f>
        <v>0.25&lt;x&lt;=0.5</v>
      </c>
      <c r="Q1500" s="48">
        <f t="shared" si="141"/>
        <v>-7.8014184397163122E-2</v>
      </c>
      <c r="R1500">
        <f t="shared" si="142"/>
        <v>15600</v>
      </c>
      <c r="S1500">
        <f t="shared" si="143"/>
        <v>1500</v>
      </c>
    </row>
    <row r="1501" spans="1:19" x14ac:dyDescent="0.25">
      <c r="A1501" s="12">
        <v>1500</v>
      </c>
      <c r="B1501" s="12" t="s">
        <v>293</v>
      </c>
      <c r="C1501" s="26">
        <v>31676000441559</v>
      </c>
      <c r="D1501" s="17">
        <v>43009.450541979168</v>
      </c>
      <c r="E1501" s="17">
        <v>43011.737670717594</v>
      </c>
      <c r="F1501" s="13" t="s">
        <v>302</v>
      </c>
      <c r="G1501" s="27">
        <v>1800</v>
      </c>
      <c r="H1501" s="12" t="s">
        <v>76</v>
      </c>
      <c r="I1501" s="12" t="s">
        <v>299</v>
      </c>
      <c r="J1501" s="37">
        <f>INDEX('Bảng Giá'!$C$3:$H$18,MATCH('Raw Data'!P1501,'Bảng Giá'!$B$3:$B$18,0),MATCH('Raw Data'!M1501,'Bảng Giá'!$C$2:$H$2,0))</f>
        <v>16000</v>
      </c>
      <c r="K1501" s="12">
        <v>16200</v>
      </c>
      <c r="L1501" s="36">
        <f t="shared" si="138"/>
        <v>2.2871287384259631</v>
      </c>
      <c r="M1501" t="str">
        <f>'References data'!H1502</f>
        <v>Nội Tỉnh</v>
      </c>
      <c r="N1501">
        <f t="shared" si="139"/>
        <v>1.8</v>
      </c>
      <c r="O1501">
        <f t="shared" si="140"/>
        <v>-200</v>
      </c>
      <c r="P1501" t="str">
        <f>IF(AND(N1501&gt;0,N1501&lt;=0.05),'Bảng Giá'!$B$3,IF(AND(N1501&lt;=0.1,N1501&gt;0.05),'Bảng Giá'!$B$4,IF(AND('Raw Data'!N1501&gt;0.1,'Raw Data'!N1501&lt;=0.25),'Bảng Giá'!$B$5,IF(AND('Raw Data'!N1501&gt;0.25,'Raw Data'!N1501&lt;=0.5),'Bảng Giá'!$B$6,IF(AND('Raw Data'!N1501&gt;0.5,'Raw Data'!N1501&lt;=1),'Bảng Giá'!$B$7,IF(AND('Raw Data'!N1501&gt;1,'Raw Data'!N1501&lt;=1.5),'Bảng Giá'!$B$8,IF(AND('Raw Data'!N1501&gt;1.5,'Raw Data'!N1501&lt;=2),'Bảng Giá'!$B$9,IF(AND('Raw Data'!N1501&gt;2,'Raw Data'!N1501&lt;=2.5),'Bảng Giá'!$B$10,IF(AND('Raw Data'!N1501&gt;2.5,'Raw Data'!N1501&lt;=3),'Bảng Giá'!$B$11,IF(AND('Raw Data'!N1501&gt;3,'Raw Data'!N1501&lt;=3.5),'Bảng Giá'!$B$12,IF(AND('Raw Data'!N1501&gt;3.5,'Raw Data'!N1501&lt;=4),'Bảng Giá'!$B$13,IF(AND('Raw Data'!N1501&gt;4,'Raw Data'!N1501&lt;=4.5),'Bảng Giá'!$B$14,IF(AND('Raw Data'!N1501&gt;4.5,'Raw Data'!N1501&lt;=5),'Bảng Giá'!$B$15,IF(AND('Raw Data'!N1501&gt;5,'Raw Data'!N1501&lt;=5.5),'Bảng Giá'!$B$16,IF(AND('Raw Data'!N1501&gt;5.5,'Raw Data'!N1501&lt;=6),'Bảng Giá'!$B$17,'Bảng Giá'!$B$18)))))))))))))))</f>
        <v>1.5&lt;x&lt;=2</v>
      </c>
      <c r="Q1501" s="48">
        <f t="shared" si="141"/>
        <v>-1.2345679012345678E-2</v>
      </c>
      <c r="R1501">
        <f t="shared" si="142"/>
        <v>19200</v>
      </c>
      <c r="S1501">
        <f t="shared" si="143"/>
        <v>3000</v>
      </c>
    </row>
    <row r="1502" spans="1:19" x14ac:dyDescent="0.25">
      <c r="A1502" s="12">
        <v>1501</v>
      </c>
      <c r="B1502" s="12" t="s">
        <v>293</v>
      </c>
      <c r="C1502" s="26">
        <v>31677136981122</v>
      </c>
      <c r="D1502" s="17">
        <v>43020.711624918978</v>
      </c>
      <c r="E1502" s="17">
        <v>43021.549390474538</v>
      </c>
      <c r="F1502" s="13" t="s">
        <v>302</v>
      </c>
      <c r="G1502" s="27">
        <v>300</v>
      </c>
      <c r="H1502" s="12" t="s">
        <v>76</v>
      </c>
      <c r="I1502" s="12" t="s">
        <v>99</v>
      </c>
      <c r="J1502" s="37">
        <f>INDEX('Bảng Giá'!$C$3:$H$18,MATCH('Raw Data'!P1502,'Bảng Giá'!$B$3:$B$18,0),MATCH('Raw Data'!M1502,'Bảng Giá'!$C$2:$H$2,0))</f>
        <v>13000</v>
      </c>
      <c r="K1502" s="12">
        <v>13100</v>
      </c>
      <c r="L1502" s="36">
        <f t="shared" si="138"/>
        <v>0.83776555555959931</v>
      </c>
      <c r="M1502" t="str">
        <f>'References data'!H1503</f>
        <v>Nội Tỉnh</v>
      </c>
      <c r="N1502">
        <f t="shared" si="139"/>
        <v>0.3</v>
      </c>
      <c r="O1502">
        <f t="shared" si="140"/>
        <v>-100</v>
      </c>
      <c r="P1502" t="str">
        <f>IF(AND(N1502&gt;0,N1502&lt;=0.05),'Bảng Giá'!$B$3,IF(AND(N1502&lt;=0.1,N1502&gt;0.05),'Bảng Giá'!$B$4,IF(AND('Raw Data'!N1502&gt;0.1,'Raw Data'!N1502&lt;=0.25),'Bảng Giá'!$B$5,IF(AND('Raw Data'!N1502&gt;0.25,'Raw Data'!N1502&lt;=0.5),'Bảng Giá'!$B$6,IF(AND('Raw Data'!N1502&gt;0.5,'Raw Data'!N1502&lt;=1),'Bảng Giá'!$B$7,IF(AND('Raw Data'!N1502&gt;1,'Raw Data'!N1502&lt;=1.5),'Bảng Giá'!$B$8,IF(AND('Raw Data'!N1502&gt;1.5,'Raw Data'!N1502&lt;=2),'Bảng Giá'!$B$9,IF(AND('Raw Data'!N1502&gt;2,'Raw Data'!N1502&lt;=2.5),'Bảng Giá'!$B$10,IF(AND('Raw Data'!N1502&gt;2.5,'Raw Data'!N1502&lt;=3),'Bảng Giá'!$B$11,IF(AND('Raw Data'!N1502&gt;3,'Raw Data'!N1502&lt;=3.5),'Bảng Giá'!$B$12,IF(AND('Raw Data'!N1502&gt;3.5,'Raw Data'!N1502&lt;=4),'Bảng Giá'!$B$13,IF(AND('Raw Data'!N1502&gt;4,'Raw Data'!N1502&lt;=4.5),'Bảng Giá'!$B$14,IF(AND('Raw Data'!N1502&gt;4.5,'Raw Data'!N1502&lt;=5),'Bảng Giá'!$B$15,IF(AND('Raw Data'!N1502&gt;5,'Raw Data'!N1502&lt;=5.5),'Bảng Giá'!$B$16,IF(AND('Raw Data'!N1502&gt;5.5,'Raw Data'!N1502&lt;=6),'Bảng Giá'!$B$17,'Bảng Giá'!$B$18)))))))))))))))</f>
        <v>0.25&lt;x&lt;=0.5</v>
      </c>
      <c r="Q1502" s="48">
        <f t="shared" si="141"/>
        <v>-7.6335877862595417E-3</v>
      </c>
      <c r="R1502">
        <f t="shared" si="142"/>
        <v>15600</v>
      </c>
      <c r="S1502">
        <f t="shared" si="143"/>
        <v>2500</v>
      </c>
    </row>
    <row r="1503" spans="1:19" x14ac:dyDescent="0.25">
      <c r="A1503" s="12">
        <v>1502</v>
      </c>
      <c r="B1503" s="12" t="s">
        <v>293</v>
      </c>
      <c r="C1503" s="26">
        <v>31677136927893</v>
      </c>
      <c r="D1503" s="17">
        <v>43013.436555127315</v>
      </c>
      <c r="E1503" s="17">
        <v>43014.542363159722</v>
      </c>
      <c r="F1503" s="13" t="s">
        <v>302</v>
      </c>
      <c r="G1503" s="27">
        <v>310</v>
      </c>
      <c r="H1503" s="12" t="s">
        <v>76</v>
      </c>
      <c r="I1503" s="12" t="s">
        <v>193</v>
      </c>
      <c r="J1503" s="37">
        <f>INDEX('Bảng Giá'!$C$3:$H$18,MATCH('Raw Data'!P1503,'Bảng Giá'!$B$3:$B$18,0),MATCH('Raw Data'!M1503,'Bảng Giá'!$C$2:$H$2,0))</f>
        <v>13000</v>
      </c>
      <c r="K1503" s="12">
        <v>13100</v>
      </c>
      <c r="L1503" s="36">
        <f t="shared" si="138"/>
        <v>1.1058080324073671</v>
      </c>
      <c r="M1503" t="str">
        <f>'References data'!H1504</f>
        <v>Nội Tỉnh</v>
      </c>
      <c r="N1503">
        <f t="shared" si="139"/>
        <v>0.31</v>
      </c>
      <c r="O1503">
        <f t="shared" si="140"/>
        <v>-100</v>
      </c>
      <c r="P1503" t="str">
        <f>IF(AND(N1503&gt;0,N1503&lt;=0.05),'Bảng Giá'!$B$3,IF(AND(N1503&lt;=0.1,N1503&gt;0.05),'Bảng Giá'!$B$4,IF(AND('Raw Data'!N1503&gt;0.1,'Raw Data'!N1503&lt;=0.25),'Bảng Giá'!$B$5,IF(AND('Raw Data'!N1503&gt;0.25,'Raw Data'!N1503&lt;=0.5),'Bảng Giá'!$B$6,IF(AND('Raw Data'!N1503&gt;0.5,'Raw Data'!N1503&lt;=1),'Bảng Giá'!$B$7,IF(AND('Raw Data'!N1503&gt;1,'Raw Data'!N1503&lt;=1.5),'Bảng Giá'!$B$8,IF(AND('Raw Data'!N1503&gt;1.5,'Raw Data'!N1503&lt;=2),'Bảng Giá'!$B$9,IF(AND('Raw Data'!N1503&gt;2,'Raw Data'!N1503&lt;=2.5),'Bảng Giá'!$B$10,IF(AND('Raw Data'!N1503&gt;2.5,'Raw Data'!N1503&lt;=3),'Bảng Giá'!$B$11,IF(AND('Raw Data'!N1503&gt;3,'Raw Data'!N1503&lt;=3.5),'Bảng Giá'!$B$12,IF(AND('Raw Data'!N1503&gt;3.5,'Raw Data'!N1503&lt;=4),'Bảng Giá'!$B$13,IF(AND('Raw Data'!N1503&gt;4,'Raw Data'!N1503&lt;=4.5),'Bảng Giá'!$B$14,IF(AND('Raw Data'!N1503&gt;4.5,'Raw Data'!N1503&lt;=5),'Bảng Giá'!$B$15,IF(AND('Raw Data'!N1503&gt;5,'Raw Data'!N1503&lt;=5.5),'Bảng Giá'!$B$16,IF(AND('Raw Data'!N1503&gt;5.5,'Raw Data'!N1503&lt;=6),'Bảng Giá'!$B$17,'Bảng Giá'!$B$18)))))))))))))))</f>
        <v>0.25&lt;x&lt;=0.5</v>
      </c>
      <c r="Q1503" s="48">
        <f t="shared" si="141"/>
        <v>-7.6335877862595417E-3</v>
      </c>
      <c r="R1503">
        <f t="shared" si="142"/>
        <v>15600</v>
      </c>
      <c r="S1503">
        <f t="shared" si="143"/>
        <v>2500</v>
      </c>
    </row>
    <row r="1504" spans="1:19" x14ac:dyDescent="0.25">
      <c r="A1504" s="12">
        <v>1503</v>
      </c>
      <c r="B1504" s="12" t="s">
        <v>293</v>
      </c>
      <c r="C1504" s="26">
        <v>31677136916264</v>
      </c>
      <c r="D1504" s="17">
        <v>43015.40431435185</v>
      </c>
      <c r="E1504" s="17">
        <v>43017.579028738422</v>
      </c>
      <c r="F1504" s="13" t="s">
        <v>302</v>
      </c>
      <c r="G1504" s="27">
        <v>500</v>
      </c>
      <c r="H1504" s="12" t="s">
        <v>76</v>
      </c>
      <c r="I1504" s="12" t="s">
        <v>193</v>
      </c>
      <c r="J1504" s="37">
        <f>INDEX('Bảng Giá'!$C$3:$H$18,MATCH('Raw Data'!P1504,'Bảng Giá'!$B$3:$B$18,0),MATCH('Raw Data'!M1504,'Bảng Giá'!$C$2:$H$2,0))</f>
        <v>13000</v>
      </c>
      <c r="K1504" s="12">
        <v>14100</v>
      </c>
      <c r="L1504" s="36">
        <f t="shared" si="138"/>
        <v>2.1747143865723046</v>
      </c>
      <c r="M1504" t="str">
        <f>'References data'!H1505</f>
        <v>Nội Tỉnh</v>
      </c>
      <c r="N1504">
        <f t="shared" si="139"/>
        <v>0.5</v>
      </c>
      <c r="O1504">
        <f t="shared" si="140"/>
        <v>-1100</v>
      </c>
      <c r="P1504" t="str">
        <f>IF(AND(N1504&gt;0,N1504&lt;=0.05),'Bảng Giá'!$B$3,IF(AND(N1504&lt;=0.1,N1504&gt;0.05),'Bảng Giá'!$B$4,IF(AND('Raw Data'!N1504&gt;0.1,'Raw Data'!N1504&lt;=0.25),'Bảng Giá'!$B$5,IF(AND('Raw Data'!N1504&gt;0.25,'Raw Data'!N1504&lt;=0.5),'Bảng Giá'!$B$6,IF(AND('Raw Data'!N1504&gt;0.5,'Raw Data'!N1504&lt;=1),'Bảng Giá'!$B$7,IF(AND('Raw Data'!N1504&gt;1,'Raw Data'!N1504&lt;=1.5),'Bảng Giá'!$B$8,IF(AND('Raw Data'!N1504&gt;1.5,'Raw Data'!N1504&lt;=2),'Bảng Giá'!$B$9,IF(AND('Raw Data'!N1504&gt;2,'Raw Data'!N1504&lt;=2.5),'Bảng Giá'!$B$10,IF(AND('Raw Data'!N1504&gt;2.5,'Raw Data'!N1504&lt;=3),'Bảng Giá'!$B$11,IF(AND('Raw Data'!N1504&gt;3,'Raw Data'!N1504&lt;=3.5),'Bảng Giá'!$B$12,IF(AND('Raw Data'!N1504&gt;3.5,'Raw Data'!N1504&lt;=4),'Bảng Giá'!$B$13,IF(AND('Raw Data'!N1504&gt;4,'Raw Data'!N1504&lt;=4.5),'Bảng Giá'!$B$14,IF(AND('Raw Data'!N1504&gt;4.5,'Raw Data'!N1504&lt;=5),'Bảng Giá'!$B$15,IF(AND('Raw Data'!N1504&gt;5,'Raw Data'!N1504&lt;=5.5),'Bảng Giá'!$B$16,IF(AND('Raw Data'!N1504&gt;5.5,'Raw Data'!N1504&lt;=6),'Bảng Giá'!$B$17,'Bảng Giá'!$B$18)))))))))))))))</f>
        <v>0.25&lt;x&lt;=0.5</v>
      </c>
      <c r="Q1504" s="48">
        <f t="shared" si="141"/>
        <v>-7.8014184397163122E-2</v>
      </c>
      <c r="R1504">
        <f t="shared" si="142"/>
        <v>15600</v>
      </c>
      <c r="S1504">
        <f t="shared" si="143"/>
        <v>1500</v>
      </c>
    </row>
    <row r="1505" spans="1:19" x14ac:dyDescent="0.25">
      <c r="A1505" s="12">
        <v>1504</v>
      </c>
      <c r="B1505" s="12" t="s">
        <v>293</v>
      </c>
      <c r="C1505" s="26">
        <v>31677136930773</v>
      </c>
      <c r="D1505" s="17">
        <v>43017.419814814813</v>
      </c>
      <c r="E1505" s="17">
        <v>43019.757080706018</v>
      </c>
      <c r="F1505" s="13" t="s">
        <v>302</v>
      </c>
      <c r="G1505" s="27">
        <v>340</v>
      </c>
      <c r="H1505" s="12" t="s">
        <v>76</v>
      </c>
      <c r="I1505" s="12" t="s">
        <v>87</v>
      </c>
      <c r="J1505" s="37">
        <f>INDEX('Bảng Giá'!$C$3:$H$18,MATCH('Raw Data'!P1505,'Bảng Giá'!$B$3:$B$18,0),MATCH('Raw Data'!M1505,'Bảng Giá'!$C$2:$H$2,0))</f>
        <v>13000</v>
      </c>
      <c r="K1505" s="12">
        <v>13100</v>
      </c>
      <c r="L1505" s="36">
        <f t="shared" si="138"/>
        <v>2.3372658912048792</v>
      </c>
      <c r="M1505" t="str">
        <f>'References data'!H1506</f>
        <v>Nội Tỉnh</v>
      </c>
      <c r="N1505">
        <f t="shared" si="139"/>
        <v>0.34</v>
      </c>
      <c r="O1505">
        <f t="shared" si="140"/>
        <v>-100</v>
      </c>
      <c r="P1505" t="str">
        <f>IF(AND(N1505&gt;0,N1505&lt;=0.05),'Bảng Giá'!$B$3,IF(AND(N1505&lt;=0.1,N1505&gt;0.05),'Bảng Giá'!$B$4,IF(AND('Raw Data'!N1505&gt;0.1,'Raw Data'!N1505&lt;=0.25),'Bảng Giá'!$B$5,IF(AND('Raw Data'!N1505&gt;0.25,'Raw Data'!N1505&lt;=0.5),'Bảng Giá'!$B$6,IF(AND('Raw Data'!N1505&gt;0.5,'Raw Data'!N1505&lt;=1),'Bảng Giá'!$B$7,IF(AND('Raw Data'!N1505&gt;1,'Raw Data'!N1505&lt;=1.5),'Bảng Giá'!$B$8,IF(AND('Raw Data'!N1505&gt;1.5,'Raw Data'!N1505&lt;=2),'Bảng Giá'!$B$9,IF(AND('Raw Data'!N1505&gt;2,'Raw Data'!N1505&lt;=2.5),'Bảng Giá'!$B$10,IF(AND('Raw Data'!N1505&gt;2.5,'Raw Data'!N1505&lt;=3),'Bảng Giá'!$B$11,IF(AND('Raw Data'!N1505&gt;3,'Raw Data'!N1505&lt;=3.5),'Bảng Giá'!$B$12,IF(AND('Raw Data'!N1505&gt;3.5,'Raw Data'!N1505&lt;=4),'Bảng Giá'!$B$13,IF(AND('Raw Data'!N1505&gt;4,'Raw Data'!N1505&lt;=4.5),'Bảng Giá'!$B$14,IF(AND('Raw Data'!N1505&gt;4.5,'Raw Data'!N1505&lt;=5),'Bảng Giá'!$B$15,IF(AND('Raw Data'!N1505&gt;5,'Raw Data'!N1505&lt;=5.5),'Bảng Giá'!$B$16,IF(AND('Raw Data'!N1505&gt;5.5,'Raw Data'!N1505&lt;=6),'Bảng Giá'!$B$17,'Bảng Giá'!$B$18)))))))))))))))</f>
        <v>0.25&lt;x&lt;=0.5</v>
      </c>
      <c r="Q1505" s="48">
        <f t="shared" si="141"/>
        <v>-7.6335877862595417E-3</v>
      </c>
      <c r="R1505">
        <f t="shared" si="142"/>
        <v>15600</v>
      </c>
      <c r="S1505">
        <f t="shared" si="143"/>
        <v>2500</v>
      </c>
    </row>
    <row r="1506" spans="1:19" x14ac:dyDescent="0.25">
      <c r="A1506" s="12">
        <v>1505</v>
      </c>
      <c r="B1506" s="12" t="s">
        <v>293</v>
      </c>
      <c r="C1506" s="26">
        <v>31676000442033</v>
      </c>
      <c r="D1506" s="17">
        <v>43009.45043287037</v>
      </c>
      <c r="E1506" s="17">
        <v>43011.656168090274</v>
      </c>
      <c r="F1506" s="13" t="s">
        <v>302</v>
      </c>
      <c r="G1506" s="27">
        <v>1600</v>
      </c>
      <c r="H1506" s="12" t="s">
        <v>76</v>
      </c>
      <c r="I1506" s="12" t="s">
        <v>86</v>
      </c>
      <c r="J1506" s="37">
        <f>INDEX('Bảng Giá'!$C$3:$H$18,MATCH('Raw Data'!P1506,'Bảng Giá'!$B$3:$B$18,0),MATCH('Raw Data'!M1506,'Bảng Giá'!$C$2:$H$2,0))</f>
        <v>16000</v>
      </c>
      <c r="K1506" s="12">
        <v>16200</v>
      </c>
      <c r="L1506" s="36">
        <f t="shared" si="138"/>
        <v>2.2057352199044544</v>
      </c>
      <c r="M1506" t="str">
        <f>'References data'!H1507</f>
        <v>Nội Tỉnh</v>
      </c>
      <c r="N1506">
        <f t="shared" si="139"/>
        <v>1.6</v>
      </c>
      <c r="O1506">
        <f t="shared" si="140"/>
        <v>-200</v>
      </c>
      <c r="P1506" t="str">
        <f>IF(AND(N1506&gt;0,N1506&lt;=0.05),'Bảng Giá'!$B$3,IF(AND(N1506&lt;=0.1,N1506&gt;0.05),'Bảng Giá'!$B$4,IF(AND('Raw Data'!N1506&gt;0.1,'Raw Data'!N1506&lt;=0.25),'Bảng Giá'!$B$5,IF(AND('Raw Data'!N1506&gt;0.25,'Raw Data'!N1506&lt;=0.5),'Bảng Giá'!$B$6,IF(AND('Raw Data'!N1506&gt;0.5,'Raw Data'!N1506&lt;=1),'Bảng Giá'!$B$7,IF(AND('Raw Data'!N1506&gt;1,'Raw Data'!N1506&lt;=1.5),'Bảng Giá'!$B$8,IF(AND('Raw Data'!N1506&gt;1.5,'Raw Data'!N1506&lt;=2),'Bảng Giá'!$B$9,IF(AND('Raw Data'!N1506&gt;2,'Raw Data'!N1506&lt;=2.5),'Bảng Giá'!$B$10,IF(AND('Raw Data'!N1506&gt;2.5,'Raw Data'!N1506&lt;=3),'Bảng Giá'!$B$11,IF(AND('Raw Data'!N1506&gt;3,'Raw Data'!N1506&lt;=3.5),'Bảng Giá'!$B$12,IF(AND('Raw Data'!N1506&gt;3.5,'Raw Data'!N1506&lt;=4),'Bảng Giá'!$B$13,IF(AND('Raw Data'!N1506&gt;4,'Raw Data'!N1506&lt;=4.5),'Bảng Giá'!$B$14,IF(AND('Raw Data'!N1506&gt;4.5,'Raw Data'!N1506&lt;=5),'Bảng Giá'!$B$15,IF(AND('Raw Data'!N1506&gt;5,'Raw Data'!N1506&lt;=5.5),'Bảng Giá'!$B$16,IF(AND('Raw Data'!N1506&gt;5.5,'Raw Data'!N1506&lt;=6),'Bảng Giá'!$B$17,'Bảng Giá'!$B$18)))))))))))))))</f>
        <v>1.5&lt;x&lt;=2</v>
      </c>
      <c r="Q1506" s="48">
        <f t="shared" si="141"/>
        <v>-1.2345679012345678E-2</v>
      </c>
      <c r="R1506">
        <f t="shared" si="142"/>
        <v>19200</v>
      </c>
      <c r="S1506">
        <f t="shared" si="143"/>
        <v>3000</v>
      </c>
    </row>
    <row r="1507" spans="1:19" x14ac:dyDescent="0.25">
      <c r="A1507" s="12">
        <v>1506</v>
      </c>
      <c r="B1507" s="12" t="s">
        <v>293</v>
      </c>
      <c r="C1507" s="26">
        <v>31677136933526</v>
      </c>
      <c r="D1507" s="17">
        <v>43013.758436574077</v>
      </c>
      <c r="E1507" s="17">
        <v>43015.840372766201</v>
      </c>
      <c r="F1507" s="13" t="s">
        <v>302</v>
      </c>
      <c r="G1507" s="27">
        <v>100800</v>
      </c>
      <c r="H1507" s="12" t="s">
        <v>76</v>
      </c>
      <c r="I1507" s="12" t="s">
        <v>299</v>
      </c>
      <c r="J1507" s="37">
        <f>INDEX('Bảng Giá'!$C$3:$H$18,MATCH('Raw Data'!P1507,'Bảng Giá'!$B$3:$B$18,0),MATCH('Raw Data'!M1507,'Bảng Giá'!$C$2:$H$2,0))</f>
        <v>2000</v>
      </c>
      <c r="K1507" s="12">
        <v>408600</v>
      </c>
      <c r="L1507" s="36">
        <f t="shared" si="138"/>
        <v>2.0819361921239761</v>
      </c>
      <c r="M1507" t="str">
        <f>'References data'!H1508</f>
        <v>Nội Tỉnh</v>
      </c>
      <c r="N1507" s="46">
        <f t="shared" si="139"/>
        <v>100.8</v>
      </c>
      <c r="O1507">
        <f t="shared" si="140"/>
        <v>-406600</v>
      </c>
      <c r="P1507" t="str">
        <f>IF(AND(N1507&gt;0,N1507&lt;=0.05),'Bảng Giá'!$B$3,IF(AND(N1507&lt;=0.1,N1507&gt;0.05),'Bảng Giá'!$B$4,IF(AND('Raw Data'!N1507&gt;0.1,'Raw Data'!N1507&lt;=0.25),'Bảng Giá'!$B$5,IF(AND('Raw Data'!N1507&gt;0.25,'Raw Data'!N1507&lt;=0.5),'Bảng Giá'!$B$6,IF(AND('Raw Data'!N1507&gt;0.5,'Raw Data'!N1507&lt;=1),'Bảng Giá'!$B$7,IF(AND('Raw Data'!N1507&gt;1,'Raw Data'!N1507&lt;=1.5),'Bảng Giá'!$B$8,IF(AND('Raw Data'!N1507&gt;1.5,'Raw Data'!N1507&lt;=2),'Bảng Giá'!$B$9,IF(AND('Raw Data'!N1507&gt;2,'Raw Data'!N1507&lt;=2.5),'Bảng Giá'!$B$10,IF(AND('Raw Data'!N1507&gt;2.5,'Raw Data'!N1507&lt;=3),'Bảng Giá'!$B$11,IF(AND('Raw Data'!N1507&gt;3,'Raw Data'!N1507&lt;=3.5),'Bảng Giá'!$B$12,IF(AND('Raw Data'!N1507&gt;3.5,'Raw Data'!N1507&lt;=4),'Bảng Giá'!$B$13,IF(AND('Raw Data'!N1507&gt;4,'Raw Data'!N1507&lt;=4.5),'Bảng Giá'!$B$14,IF(AND('Raw Data'!N1507&gt;4.5,'Raw Data'!N1507&lt;=5),'Bảng Giá'!$B$15,IF(AND('Raw Data'!N1507&gt;5,'Raw Data'!N1507&lt;=5.5),'Bảng Giá'!$B$16,IF(AND('Raw Data'!N1507&gt;5.5,'Raw Data'!N1507&lt;=6),'Bảng Giá'!$B$17,'Bảng Giá'!$B$18)))))))))))))))</f>
        <v>Next 0.5</v>
      </c>
      <c r="Q1507" s="48">
        <f t="shared" si="141"/>
        <v>-0.99510523739598633</v>
      </c>
      <c r="R1507">
        <f t="shared" si="142"/>
        <v>2400</v>
      </c>
      <c r="S1507">
        <f t="shared" si="143"/>
        <v>-406200</v>
      </c>
    </row>
    <row r="1508" spans="1:19" x14ac:dyDescent="0.25">
      <c r="A1508" s="12">
        <v>1507</v>
      </c>
      <c r="B1508" s="12" t="s">
        <v>293</v>
      </c>
      <c r="C1508" s="26">
        <v>31677136897416</v>
      </c>
      <c r="D1508" s="17">
        <v>43009.450653009262</v>
      </c>
      <c r="E1508" s="17">
        <v>43011.641274965281</v>
      </c>
      <c r="F1508" s="13" t="s">
        <v>302</v>
      </c>
      <c r="G1508" s="27">
        <v>700</v>
      </c>
      <c r="H1508" s="12" t="s">
        <v>76</v>
      </c>
      <c r="I1508" s="12" t="s">
        <v>89</v>
      </c>
      <c r="J1508" s="37">
        <f>INDEX('Bảng Giá'!$C$3:$H$18,MATCH('Raw Data'!P1508,'Bảng Giá'!$B$3:$B$18,0),MATCH('Raw Data'!M1508,'Bảng Giá'!$C$2:$H$2,0))</f>
        <v>14000</v>
      </c>
      <c r="K1508" s="12">
        <v>14100</v>
      </c>
      <c r="L1508" s="36">
        <f t="shared" si="138"/>
        <v>2.190621956018731</v>
      </c>
      <c r="M1508" t="str">
        <f>'References data'!H1509</f>
        <v>Nội Tỉnh</v>
      </c>
      <c r="N1508">
        <f t="shared" si="139"/>
        <v>0.7</v>
      </c>
      <c r="O1508">
        <f t="shared" si="140"/>
        <v>-100</v>
      </c>
      <c r="P1508" t="str">
        <f>IF(AND(N1508&gt;0,N1508&lt;=0.05),'Bảng Giá'!$B$3,IF(AND(N1508&lt;=0.1,N1508&gt;0.05),'Bảng Giá'!$B$4,IF(AND('Raw Data'!N1508&gt;0.1,'Raw Data'!N1508&lt;=0.25),'Bảng Giá'!$B$5,IF(AND('Raw Data'!N1508&gt;0.25,'Raw Data'!N1508&lt;=0.5),'Bảng Giá'!$B$6,IF(AND('Raw Data'!N1508&gt;0.5,'Raw Data'!N1508&lt;=1),'Bảng Giá'!$B$7,IF(AND('Raw Data'!N1508&gt;1,'Raw Data'!N1508&lt;=1.5),'Bảng Giá'!$B$8,IF(AND('Raw Data'!N1508&gt;1.5,'Raw Data'!N1508&lt;=2),'Bảng Giá'!$B$9,IF(AND('Raw Data'!N1508&gt;2,'Raw Data'!N1508&lt;=2.5),'Bảng Giá'!$B$10,IF(AND('Raw Data'!N1508&gt;2.5,'Raw Data'!N1508&lt;=3),'Bảng Giá'!$B$11,IF(AND('Raw Data'!N1508&gt;3,'Raw Data'!N1508&lt;=3.5),'Bảng Giá'!$B$12,IF(AND('Raw Data'!N1508&gt;3.5,'Raw Data'!N1508&lt;=4),'Bảng Giá'!$B$13,IF(AND('Raw Data'!N1508&gt;4,'Raw Data'!N1508&lt;=4.5),'Bảng Giá'!$B$14,IF(AND('Raw Data'!N1508&gt;4.5,'Raw Data'!N1508&lt;=5),'Bảng Giá'!$B$15,IF(AND('Raw Data'!N1508&gt;5,'Raw Data'!N1508&lt;=5.5),'Bảng Giá'!$B$16,IF(AND('Raw Data'!N1508&gt;5.5,'Raw Data'!N1508&lt;=6),'Bảng Giá'!$B$17,'Bảng Giá'!$B$18)))))))))))))))</f>
        <v>0.5&lt;x&lt;=1</v>
      </c>
      <c r="Q1508" s="48">
        <f t="shared" si="141"/>
        <v>-7.0921985815602835E-3</v>
      </c>
      <c r="R1508">
        <f t="shared" si="142"/>
        <v>16800</v>
      </c>
      <c r="S1508">
        <f t="shared" si="143"/>
        <v>2700</v>
      </c>
    </row>
    <row r="1509" spans="1:19" x14ac:dyDescent="0.25">
      <c r="A1509" s="12">
        <v>1508</v>
      </c>
      <c r="B1509" s="12" t="s">
        <v>293</v>
      </c>
      <c r="C1509" s="26">
        <v>31677136926185</v>
      </c>
      <c r="D1509" s="17">
        <v>43012.982024074074</v>
      </c>
      <c r="E1509" s="17">
        <v>43013.689725115742</v>
      </c>
      <c r="F1509" s="13" t="s">
        <v>302</v>
      </c>
      <c r="G1509" s="27">
        <v>7000</v>
      </c>
      <c r="H1509" s="12" t="s">
        <v>76</v>
      </c>
      <c r="I1509" s="12" t="s">
        <v>99</v>
      </c>
      <c r="J1509" s="37">
        <f>INDEX('Bảng Giá'!$C$3:$H$18,MATCH('Raw Data'!P1509,'Bảng Giá'!$B$3:$B$18,0),MATCH('Raw Data'!M1509,'Bảng Giá'!$C$2:$H$2,0))</f>
        <v>2000</v>
      </c>
      <c r="K1509" s="12">
        <v>30800</v>
      </c>
      <c r="L1509" s="36">
        <f t="shared" si="138"/>
        <v>0.7077010416687699</v>
      </c>
      <c r="M1509" t="str">
        <f>'References data'!H1510</f>
        <v>Nội Tỉnh</v>
      </c>
      <c r="N1509" s="46">
        <f t="shared" si="139"/>
        <v>7</v>
      </c>
      <c r="O1509">
        <f t="shared" si="140"/>
        <v>-28800</v>
      </c>
      <c r="P1509" t="str">
        <f>IF(AND(N1509&gt;0,N1509&lt;=0.05),'Bảng Giá'!$B$3,IF(AND(N1509&lt;=0.1,N1509&gt;0.05),'Bảng Giá'!$B$4,IF(AND('Raw Data'!N1509&gt;0.1,'Raw Data'!N1509&lt;=0.25),'Bảng Giá'!$B$5,IF(AND('Raw Data'!N1509&gt;0.25,'Raw Data'!N1509&lt;=0.5),'Bảng Giá'!$B$6,IF(AND('Raw Data'!N1509&gt;0.5,'Raw Data'!N1509&lt;=1),'Bảng Giá'!$B$7,IF(AND('Raw Data'!N1509&gt;1,'Raw Data'!N1509&lt;=1.5),'Bảng Giá'!$B$8,IF(AND('Raw Data'!N1509&gt;1.5,'Raw Data'!N1509&lt;=2),'Bảng Giá'!$B$9,IF(AND('Raw Data'!N1509&gt;2,'Raw Data'!N1509&lt;=2.5),'Bảng Giá'!$B$10,IF(AND('Raw Data'!N1509&gt;2.5,'Raw Data'!N1509&lt;=3),'Bảng Giá'!$B$11,IF(AND('Raw Data'!N1509&gt;3,'Raw Data'!N1509&lt;=3.5),'Bảng Giá'!$B$12,IF(AND('Raw Data'!N1509&gt;3.5,'Raw Data'!N1509&lt;=4),'Bảng Giá'!$B$13,IF(AND('Raw Data'!N1509&gt;4,'Raw Data'!N1509&lt;=4.5),'Bảng Giá'!$B$14,IF(AND('Raw Data'!N1509&gt;4.5,'Raw Data'!N1509&lt;=5),'Bảng Giá'!$B$15,IF(AND('Raw Data'!N1509&gt;5,'Raw Data'!N1509&lt;=5.5),'Bảng Giá'!$B$16,IF(AND('Raw Data'!N1509&gt;5.5,'Raw Data'!N1509&lt;=6),'Bảng Giá'!$B$17,'Bảng Giá'!$B$18)))))))))))))))</f>
        <v>Next 0.5</v>
      </c>
      <c r="Q1509" s="48">
        <f t="shared" si="141"/>
        <v>-0.93506493506493504</v>
      </c>
      <c r="R1509">
        <f t="shared" si="142"/>
        <v>2400</v>
      </c>
      <c r="S1509">
        <f t="shared" si="143"/>
        <v>-28400</v>
      </c>
    </row>
    <row r="1510" spans="1:19" x14ac:dyDescent="0.25">
      <c r="A1510" s="12">
        <v>1509</v>
      </c>
      <c r="B1510" s="12" t="s">
        <v>293</v>
      </c>
      <c r="C1510" s="26">
        <v>31677136925686</v>
      </c>
      <c r="D1510" s="17">
        <v>43012.852515162034</v>
      </c>
      <c r="E1510" s="17">
        <v>43015.544848414349</v>
      </c>
      <c r="F1510" s="13" t="s">
        <v>302</v>
      </c>
      <c r="G1510" s="27">
        <v>12800</v>
      </c>
      <c r="H1510" s="12" t="s">
        <v>76</v>
      </c>
      <c r="I1510" s="12" t="s">
        <v>80</v>
      </c>
      <c r="J1510" s="37">
        <f>INDEX('Bảng Giá'!$C$3:$H$18,MATCH('Raw Data'!P1510,'Bảng Giá'!$B$3:$B$18,0),MATCH('Raw Data'!M1510,'Bảng Giá'!$C$2:$H$2,0))</f>
        <v>2000</v>
      </c>
      <c r="K1510" s="12">
        <v>54100</v>
      </c>
      <c r="L1510" s="36">
        <f t="shared" si="138"/>
        <v>2.692333252314711</v>
      </c>
      <c r="M1510" t="str">
        <f>'References data'!H1511</f>
        <v>Nội Tỉnh</v>
      </c>
      <c r="N1510" s="46">
        <f t="shared" si="139"/>
        <v>12.8</v>
      </c>
      <c r="O1510">
        <f t="shared" si="140"/>
        <v>-52100</v>
      </c>
      <c r="P1510" t="str">
        <f>IF(AND(N1510&gt;0,N1510&lt;=0.05),'Bảng Giá'!$B$3,IF(AND(N1510&lt;=0.1,N1510&gt;0.05),'Bảng Giá'!$B$4,IF(AND('Raw Data'!N1510&gt;0.1,'Raw Data'!N1510&lt;=0.25),'Bảng Giá'!$B$5,IF(AND('Raw Data'!N1510&gt;0.25,'Raw Data'!N1510&lt;=0.5),'Bảng Giá'!$B$6,IF(AND('Raw Data'!N1510&gt;0.5,'Raw Data'!N1510&lt;=1),'Bảng Giá'!$B$7,IF(AND('Raw Data'!N1510&gt;1,'Raw Data'!N1510&lt;=1.5),'Bảng Giá'!$B$8,IF(AND('Raw Data'!N1510&gt;1.5,'Raw Data'!N1510&lt;=2),'Bảng Giá'!$B$9,IF(AND('Raw Data'!N1510&gt;2,'Raw Data'!N1510&lt;=2.5),'Bảng Giá'!$B$10,IF(AND('Raw Data'!N1510&gt;2.5,'Raw Data'!N1510&lt;=3),'Bảng Giá'!$B$11,IF(AND('Raw Data'!N1510&gt;3,'Raw Data'!N1510&lt;=3.5),'Bảng Giá'!$B$12,IF(AND('Raw Data'!N1510&gt;3.5,'Raw Data'!N1510&lt;=4),'Bảng Giá'!$B$13,IF(AND('Raw Data'!N1510&gt;4,'Raw Data'!N1510&lt;=4.5),'Bảng Giá'!$B$14,IF(AND('Raw Data'!N1510&gt;4.5,'Raw Data'!N1510&lt;=5),'Bảng Giá'!$B$15,IF(AND('Raw Data'!N1510&gt;5,'Raw Data'!N1510&lt;=5.5),'Bảng Giá'!$B$16,IF(AND('Raw Data'!N1510&gt;5.5,'Raw Data'!N1510&lt;=6),'Bảng Giá'!$B$17,'Bảng Giá'!$B$18)))))))))))))))</f>
        <v>Next 0.5</v>
      </c>
      <c r="Q1510" s="48">
        <f t="shared" si="141"/>
        <v>-0.9630314232902033</v>
      </c>
      <c r="R1510">
        <f t="shared" si="142"/>
        <v>2400</v>
      </c>
      <c r="S1510">
        <f t="shared" si="143"/>
        <v>-51700</v>
      </c>
    </row>
    <row r="1511" spans="1:19" x14ac:dyDescent="0.25">
      <c r="A1511" s="12">
        <v>1510</v>
      </c>
      <c r="B1511" s="12" t="s">
        <v>293</v>
      </c>
      <c r="C1511" s="26">
        <v>31677136933215</v>
      </c>
      <c r="D1511" s="17">
        <v>43013.818624155094</v>
      </c>
      <c r="E1511" s="17">
        <v>43014.540459374999</v>
      </c>
      <c r="F1511" s="13" t="s">
        <v>302</v>
      </c>
      <c r="G1511" s="27">
        <v>1000</v>
      </c>
      <c r="H1511" s="12" t="s">
        <v>76</v>
      </c>
      <c r="I1511" s="12" t="s">
        <v>85</v>
      </c>
      <c r="J1511" s="37">
        <f>INDEX('Bảng Giá'!$C$3:$H$18,MATCH('Raw Data'!P1511,'Bảng Giá'!$B$3:$B$18,0),MATCH('Raw Data'!M1511,'Bảng Giá'!$C$2:$H$2,0))</f>
        <v>14000</v>
      </c>
      <c r="K1511" s="12">
        <v>14700</v>
      </c>
      <c r="L1511" s="36">
        <f t="shared" si="138"/>
        <v>0.72183521990518784</v>
      </c>
      <c r="M1511" t="str">
        <f>'References data'!H1512</f>
        <v>Nội Tỉnh</v>
      </c>
      <c r="N1511">
        <f t="shared" si="139"/>
        <v>1</v>
      </c>
      <c r="O1511">
        <f t="shared" si="140"/>
        <v>-700</v>
      </c>
      <c r="P1511" t="str">
        <f>IF(AND(N1511&gt;0,N1511&lt;=0.05),'Bảng Giá'!$B$3,IF(AND(N1511&lt;=0.1,N1511&gt;0.05),'Bảng Giá'!$B$4,IF(AND('Raw Data'!N1511&gt;0.1,'Raw Data'!N1511&lt;=0.25),'Bảng Giá'!$B$5,IF(AND('Raw Data'!N1511&gt;0.25,'Raw Data'!N1511&lt;=0.5),'Bảng Giá'!$B$6,IF(AND('Raw Data'!N1511&gt;0.5,'Raw Data'!N1511&lt;=1),'Bảng Giá'!$B$7,IF(AND('Raw Data'!N1511&gt;1,'Raw Data'!N1511&lt;=1.5),'Bảng Giá'!$B$8,IF(AND('Raw Data'!N1511&gt;1.5,'Raw Data'!N1511&lt;=2),'Bảng Giá'!$B$9,IF(AND('Raw Data'!N1511&gt;2,'Raw Data'!N1511&lt;=2.5),'Bảng Giá'!$B$10,IF(AND('Raw Data'!N1511&gt;2.5,'Raw Data'!N1511&lt;=3),'Bảng Giá'!$B$11,IF(AND('Raw Data'!N1511&gt;3,'Raw Data'!N1511&lt;=3.5),'Bảng Giá'!$B$12,IF(AND('Raw Data'!N1511&gt;3.5,'Raw Data'!N1511&lt;=4),'Bảng Giá'!$B$13,IF(AND('Raw Data'!N1511&gt;4,'Raw Data'!N1511&lt;=4.5),'Bảng Giá'!$B$14,IF(AND('Raw Data'!N1511&gt;4.5,'Raw Data'!N1511&lt;=5),'Bảng Giá'!$B$15,IF(AND('Raw Data'!N1511&gt;5,'Raw Data'!N1511&lt;=5.5),'Bảng Giá'!$B$16,IF(AND('Raw Data'!N1511&gt;5.5,'Raw Data'!N1511&lt;=6),'Bảng Giá'!$B$17,'Bảng Giá'!$B$18)))))))))))))))</f>
        <v>0.5&lt;x&lt;=1</v>
      </c>
      <c r="Q1511" s="48">
        <f t="shared" si="141"/>
        <v>-4.7619047619047616E-2</v>
      </c>
      <c r="R1511">
        <f t="shared" si="142"/>
        <v>16800</v>
      </c>
      <c r="S1511">
        <f t="shared" si="143"/>
        <v>2100</v>
      </c>
    </row>
    <row r="1512" spans="1:19" x14ac:dyDescent="0.25">
      <c r="A1512" s="12">
        <v>1511</v>
      </c>
      <c r="B1512" s="12" t="s">
        <v>293</v>
      </c>
      <c r="C1512" s="26">
        <v>31677136936113</v>
      </c>
      <c r="D1512" s="17">
        <v>43014.570264467591</v>
      </c>
      <c r="E1512" s="17">
        <v>43016.710311493058</v>
      </c>
      <c r="F1512" s="13" t="s">
        <v>302</v>
      </c>
      <c r="G1512" s="27">
        <v>2100</v>
      </c>
      <c r="H1512" s="12" t="s">
        <v>76</v>
      </c>
      <c r="I1512" s="12" t="s">
        <v>193</v>
      </c>
      <c r="J1512" s="37">
        <f>INDEX('Bảng Giá'!$C$3:$H$18,MATCH('Raw Data'!P1512,'Bảng Giá'!$B$3:$B$18,0),MATCH('Raw Data'!M1512,'Bảng Giá'!$C$2:$H$2,0))</f>
        <v>16000</v>
      </c>
      <c r="K1512" s="12">
        <v>16200</v>
      </c>
      <c r="L1512" s="36">
        <f t="shared" si="138"/>
        <v>2.1400470254666288</v>
      </c>
      <c r="M1512" t="str">
        <f>'References data'!H1513</f>
        <v>Nội Tỉnh</v>
      </c>
      <c r="N1512">
        <f t="shared" si="139"/>
        <v>2.1</v>
      </c>
      <c r="O1512">
        <f t="shared" si="140"/>
        <v>-200</v>
      </c>
      <c r="P1512" t="str">
        <f>IF(AND(N1512&gt;0,N1512&lt;=0.05),'Bảng Giá'!$B$3,IF(AND(N1512&lt;=0.1,N1512&gt;0.05),'Bảng Giá'!$B$4,IF(AND('Raw Data'!N1512&gt;0.1,'Raw Data'!N1512&lt;=0.25),'Bảng Giá'!$B$5,IF(AND('Raw Data'!N1512&gt;0.25,'Raw Data'!N1512&lt;=0.5),'Bảng Giá'!$B$6,IF(AND('Raw Data'!N1512&gt;0.5,'Raw Data'!N1512&lt;=1),'Bảng Giá'!$B$7,IF(AND('Raw Data'!N1512&gt;1,'Raw Data'!N1512&lt;=1.5),'Bảng Giá'!$B$8,IF(AND('Raw Data'!N1512&gt;1.5,'Raw Data'!N1512&lt;=2),'Bảng Giá'!$B$9,IF(AND('Raw Data'!N1512&gt;2,'Raw Data'!N1512&lt;=2.5),'Bảng Giá'!$B$10,IF(AND('Raw Data'!N1512&gt;2.5,'Raw Data'!N1512&lt;=3),'Bảng Giá'!$B$11,IF(AND('Raw Data'!N1512&gt;3,'Raw Data'!N1512&lt;=3.5),'Bảng Giá'!$B$12,IF(AND('Raw Data'!N1512&gt;3.5,'Raw Data'!N1512&lt;=4),'Bảng Giá'!$B$13,IF(AND('Raw Data'!N1512&gt;4,'Raw Data'!N1512&lt;=4.5),'Bảng Giá'!$B$14,IF(AND('Raw Data'!N1512&gt;4.5,'Raw Data'!N1512&lt;=5),'Bảng Giá'!$B$15,IF(AND('Raw Data'!N1512&gt;5,'Raw Data'!N1512&lt;=5.5),'Bảng Giá'!$B$16,IF(AND('Raw Data'!N1512&gt;5.5,'Raw Data'!N1512&lt;=6),'Bảng Giá'!$B$17,'Bảng Giá'!$B$18)))))))))))))))</f>
        <v>2&lt;x&lt;=2.5</v>
      </c>
      <c r="Q1512" s="48">
        <f t="shared" si="141"/>
        <v>-1.2345679012345678E-2</v>
      </c>
      <c r="R1512">
        <f t="shared" si="142"/>
        <v>19200</v>
      </c>
      <c r="S1512">
        <f t="shared" si="143"/>
        <v>3000</v>
      </c>
    </row>
    <row r="1513" spans="1:19" x14ac:dyDescent="0.25">
      <c r="A1513" s="12">
        <v>1512</v>
      </c>
      <c r="B1513" s="12" t="s">
        <v>293</v>
      </c>
      <c r="C1513" s="26">
        <v>31676000441721</v>
      </c>
      <c r="D1513" s="17">
        <v>43009.45043287037</v>
      </c>
      <c r="E1513" s="17">
        <v>43011.656216932868</v>
      </c>
      <c r="F1513" s="13" t="s">
        <v>302</v>
      </c>
      <c r="G1513" s="27">
        <v>900</v>
      </c>
      <c r="H1513" s="12" t="s">
        <v>76</v>
      </c>
      <c r="I1513" s="12" t="s">
        <v>86</v>
      </c>
      <c r="J1513" s="37">
        <f>INDEX('Bảng Giá'!$C$3:$H$18,MATCH('Raw Data'!P1513,'Bảng Giá'!$B$3:$B$18,0),MATCH('Raw Data'!M1513,'Bảng Giá'!$C$2:$H$2,0))</f>
        <v>14000</v>
      </c>
      <c r="K1513" s="12">
        <v>14100</v>
      </c>
      <c r="L1513" s="36">
        <f t="shared" si="138"/>
        <v>2.2057840624984237</v>
      </c>
      <c r="M1513" t="str">
        <f>'References data'!H1514</f>
        <v>Nội Tỉnh</v>
      </c>
      <c r="N1513">
        <f t="shared" si="139"/>
        <v>0.9</v>
      </c>
      <c r="O1513">
        <f t="shared" si="140"/>
        <v>-100</v>
      </c>
      <c r="P1513" t="str">
        <f>IF(AND(N1513&gt;0,N1513&lt;=0.05),'Bảng Giá'!$B$3,IF(AND(N1513&lt;=0.1,N1513&gt;0.05),'Bảng Giá'!$B$4,IF(AND('Raw Data'!N1513&gt;0.1,'Raw Data'!N1513&lt;=0.25),'Bảng Giá'!$B$5,IF(AND('Raw Data'!N1513&gt;0.25,'Raw Data'!N1513&lt;=0.5),'Bảng Giá'!$B$6,IF(AND('Raw Data'!N1513&gt;0.5,'Raw Data'!N1513&lt;=1),'Bảng Giá'!$B$7,IF(AND('Raw Data'!N1513&gt;1,'Raw Data'!N1513&lt;=1.5),'Bảng Giá'!$B$8,IF(AND('Raw Data'!N1513&gt;1.5,'Raw Data'!N1513&lt;=2),'Bảng Giá'!$B$9,IF(AND('Raw Data'!N1513&gt;2,'Raw Data'!N1513&lt;=2.5),'Bảng Giá'!$B$10,IF(AND('Raw Data'!N1513&gt;2.5,'Raw Data'!N1513&lt;=3),'Bảng Giá'!$B$11,IF(AND('Raw Data'!N1513&gt;3,'Raw Data'!N1513&lt;=3.5),'Bảng Giá'!$B$12,IF(AND('Raw Data'!N1513&gt;3.5,'Raw Data'!N1513&lt;=4),'Bảng Giá'!$B$13,IF(AND('Raw Data'!N1513&gt;4,'Raw Data'!N1513&lt;=4.5),'Bảng Giá'!$B$14,IF(AND('Raw Data'!N1513&gt;4.5,'Raw Data'!N1513&lt;=5),'Bảng Giá'!$B$15,IF(AND('Raw Data'!N1513&gt;5,'Raw Data'!N1513&lt;=5.5),'Bảng Giá'!$B$16,IF(AND('Raw Data'!N1513&gt;5.5,'Raw Data'!N1513&lt;=6),'Bảng Giá'!$B$17,'Bảng Giá'!$B$18)))))))))))))))</f>
        <v>0.5&lt;x&lt;=1</v>
      </c>
      <c r="Q1513" s="48">
        <f t="shared" si="141"/>
        <v>-7.0921985815602835E-3</v>
      </c>
      <c r="R1513">
        <f t="shared" si="142"/>
        <v>16800</v>
      </c>
      <c r="S1513">
        <f t="shared" si="143"/>
        <v>2700</v>
      </c>
    </row>
    <row r="1514" spans="1:19" x14ac:dyDescent="0.25">
      <c r="A1514" s="12">
        <v>1513</v>
      </c>
      <c r="B1514" s="12" t="s">
        <v>293</v>
      </c>
      <c r="C1514" s="26">
        <v>31677136896410</v>
      </c>
      <c r="D1514" s="17">
        <v>43009.450575347226</v>
      </c>
      <c r="E1514" s="17">
        <v>43010.710291006944</v>
      </c>
      <c r="F1514" s="13" t="s">
        <v>302</v>
      </c>
      <c r="G1514" s="27">
        <v>400</v>
      </c>
      <c r="H1514" s="12" t="s">
        <v>76</v>
      </c>
      <c r="I1514" s="12" t="s">
        <v>299</v>
      </c>
      <c r="J1514" s="37">
        <f>INDEX('Bảng Giá'!$C$3:$H$18,MATCH('Raw Data'!P1514,'Bảng Giá'!$B$3:$B$18,0),MATCH('Raw Data'!M1514,'Bảng Giá'!$C$2:$H$2,0))</f>
        <v>13000</v>
      </c>
      <c r="K1514" s="12">
        <v>13100</v>
      </c>
      <c r="L1514" s="36">
        <f t="shared" si="138"/>
        <v>1.2597156597184949</v>
      </c>
      <c r="M1514" t="str">
        <f>'References data'!H1515</f>
        <v>Nội Tỉnh</v>
      </c>
      <c r="N1514">
        <f t="shared" si="139"/>
        <v>0.4</v>
      </c>
      <c r="O1514">
        <f t="shared" si="140"/>
        <v>-100</v>
      </c>
      <c r="P1514" t="str">
        <f>IF(AND(N1514&gt;0,N1514&lt;=0.05),'Bảng Giá'!$B$3,IF(AND(N1514&lt;=0.1,N1514&gt;0.05),'Bảng Giá'!$B$4,IF(AND('Raw Data'!N1514&gt;0.1,'Raw Data'!N1514&lt;=0.25),'Bảng Giá'!$B$5,IF(AND('Raw Data'!N1514&gt;0.25,'Raw Data'!N1514&lt;=0.5),'Bảng Giá'!$B$6,IF(AND('Raw Data'!N1514&gt;0.5,'Raw Data'!N1514&lt;=1),'Bảng Giá'!$B$7,IF(AND('Raw Data'!N1514&gt;1,'Raw Data'!N1514&lt;=1.5),'Bảng Giá'!$B$8,IF(AND('Raw Data'!N1514&gt;1.5,'Raw Data'!N1514&lt;=2),'Bảng Giá'!$B$9,IF(AND('Raw Data'!N1514&gt;2,'Raw Data'!N1514&lt;=2.5),'Bảng Giá'!$B$10,IF(AND('Raw Data'!N1514&gt;2.5,'Raw Data'!N1514&lt;=3),'Bảng Giá'!$B$11,IF(AND('Raw Data'!N1514&gt;3,'Raw Data'!N1514&lt;=3.5),'Bảng Giá'!$B$12,IF(AND('Raw Data'!N1514&gt;3.5,'Raw Data'!N1514&lt;=4),'Bảng Giá'!$B$13,IF(AND('Raw Data'!N1514&gt;4,'Raw Data'!N1514&lt;=4.5),'Bảng Giá'!$B$14,IF(AND('Raw Data'!N1514&gt;4.5,'Raw Data'!N1514&lt;=5),'Bảng Giá'!$B$15,IF(AND('Raw Data'!N1514&gt;5,'Raw Data'!N1514&lt;=5.5),'Bảng Giá'!$B$16,IF(AND('Raw Data'!N1514&gt;5.5,'Raw Data'!N1514&lt;=6),'Bảng Giá'!$B$17,'Bảng Giá'!$B$18)))))))))))))))</f>
        <v>0.25&lt;x&lt;=0.5</v>
      </c>
      <c r="Q1514" s="48">
        <f t="shared" si="141"/>
        <v>-7.6335877862595417E-3</v>
      </c>
      <c r="R1514">
        <f t="shared" si="142"/>
        <v>15600</v>
      </c>
      <c r="S1514">
        <f t="shared" si="143"/>
        <v>2500</v>
      </c>
    </row>
    <row r="1515" spans="1:19" x14ac:dyDescent="0.25">
      <c r="A1515" s="12">
        <v>1514</v>
      </c>
      <c r="B1515" s="12" t="s">
        <v>293</v>
      </c>
      <c r="C1515" s="26">
        <v>31677136896190</v>
      </c>
      <c r="D1515" s="17">
        <v>43009.450653009262</v>
      </c>
      <c r="E1515" s="17">
        <v>43011.764582094911</v>
      </c>
      <c r="F1515" s="12" t="s">
        <v>321</v>
      </c>
      <c r="G1515" s="27">
        <v>450</v>
      </c>
      <c r="H1515" s="12" t="s">
        <v>76</v>
      </c>
      <c r="I1515" s="12" t="s">
        <v>299</v>
      </c>
      <c r="J1515" s="37">
        <f>INDEX('Bảng Giá'!$C$3:$H$18,MATCH('Raw Data'!P1515,'Bảng Giá'!$B$3:$B$18,0),MATCH('Raw Data'!M1515,'Bảng Giá'!$C$2:$H$2,0))</f>
        <v>13000</v>
      </c>
      <c r="K1515" s="12">
        <v>13100</v>
      </c>
      <c r="L1515" s="36">
        <f t="shared" si="138"/>
        <v>2.3139290856488515</v>
      </c>
      <c r="M1515" t="str">
        <f>'References data'!H1516</f>
        <v>Nội Tỉnh</v>
      </c>
      <c r="N1515">
        <f t="shared" si="139"/>
        <v>0.45</v>
      </c>
      <c r="O1515">
        <f t="shared" si="140"/>
        <v>-100</v>
      </c>
      <c r="P1515" t="str">
        <f>IF(AND(N1515&gt;0,N1515&lt;=0.05),'Bảng Giá'!$B$3,IF(AND(N1515&lt;=0.1,N1515&gt;0.05),'Bảng Giá'!$B$4,IF(AND('Raw Data'!N1515&gt;0.1,'Raw Data'!N1515&lt;=0.25),'Bảng Giá'!$B$5,IF(AND('Raw Data'!N1515&gt;0.25,'Raw Data'!N1515&lt;=0.5),'Bảng Giá'!$B$6,IF(AND('Raw Data'!N1515&gt;0.5,'Raw Data'!N1515&lt;=1),'Bảng Giá'!$B$7,IF(AND('Raw Data'!N1515&gt;1,'Raw Data'!N1515&lt;=1.5),'Bảng Giá'!$B$8,IF(AND('Raw Data'!N1515&gt;1.5,'Raw Data'!N1515&lt;=2),'Bảng Giá'!$B$9,IF(AND('Raw Data'!N1515&gt;2,'Raw Data'!N1515&lt;=2.5),'Bảng Giá'!$B$10,IF(AND('Raw Data'!N1515&gt;2.5,'Raw Data'!N1515&lt;=3),'Bảng Giá'!$B$11,IF(AND('Raw Data'!N1515&gt;3,'Raw Data'!N1515&lt;=3.5),'Bảng Giá'!$B$12,IF(AND('Raw Data'!N1515&gt;3.5,'Raw Data'!N1515&lt;=4),'Bảng Giá'!$B$13,IF(AND('Raw Data'!N1515&gt;4,'Raw Data'!N1515&lt;=4.5),'Bảng Giá'!$B$14,IF(AND('Raw Data'!N1515&gt;4.5,'Raw Data'!N1515&lt;=5),'Bảng Giá'!$B$15,IF(AND('Raw Data'!N1515&gt;5,'Raw Data'!N1515&lt;=5.5),'Bảng Giá'!$B$16,IF(AND('Raw Data'!N1515&gt;5.5,'Raw Data'!N1515&lt;=6),'Bảng Giá'!$B$17,'Bảng Giá'!$B$18)))))))))))))))</f>
        <v>0.25&lt;x&lt;=0.5</v>
      </c>
      <c r="Q1515" s="48">
        <f t="shared" si="141"/>
        <v>-7.6335877862595417E-3</v>
      </c>
      <c r="R1515">
        <f t="shared" si="142"/>
        <v>15600</v>
      </c>
      <c r="S1515">
        <f t="shared" si="143"/>
        <v>2500</v>
      </c>
    </row>
    <row r="1516" spans="1:19" x14ac:dyDescent="0.25">
      <c r="A1516" s="12">
        <v>1515</v>
      </c>
      <c r="B1516" s="12" t="s">
        <v>293</v>
      </c>
      <c r="C1516" s="26">
        <v>31677136909447</v>
      </c>
      <c r="D1516" s="17">
        <v>43010.606925034721</v>
      </c>
      <c r="E1516" s="17">
        <v>43011.619693981484</v>
      </c>
      <c r="F1516" s="13" t="s">
        <v>302</v>
      </c>
      <c r="G1516" s="27">
        <v>1200</v>
      </c>
      <c r="H1516" s="12" t="s">
        <v>76</v>
      </c>
      <c r="I1516" s="12" t="s">
        <v>99</v>
      </c>
      <c r="J1516" s="37">
        <f>INDEX('Bảng Giá'!$C$3:$H$18,MATCH('Raw Data'!P1516,'Bảng Giá'!$B$3:$B$18,0),MATCH('Raw Data'!M1516,'Bảng Giá'!$C$2:$H$2,0))</f>
        <v>14500</v>
      </c>
      <c r="K1516" s="12">
        <v>14700</v>
      </c>
      <c r="L1516" s="36">
        <f t="shared" si="138"/>
        <v>1.0127689467626624</v>
      </c>
      <c r="M1516" t="str">
        <f>'References data'!H1517</f>
        <v>Nội Tỉnh</v>
      </c>
      <c r="N1516">
        <f t="shared" si="139"/>
        <v>1.2</v>
      </c>
      <c r="O1516">
        <f t="shared" si="140"/>
        <v>-200</v>
      </c>
      <c r="P1516" t="str">
        <f>IF(AND(N1516&gt;0,N1516&lt;=0.05),'Bảng Giá'!$B$3,IF(AND(N1516&lt;=0.1,N1516&gt;0.05),'Bảng Giá'!$B$4,IF(AND('Raw Data'!N1516&gt;0.1,'Raw Data'!N1516&lt;=0.25),'Bảng Giá'!$B$5,IF(AND('Raw Data'!N1516&gt;0.25,'Raw Data'!N1516&lt;=0.5),'Bảng Giá'!$B$6,IF(AND('Raw Data'!N1516&gt;0.5,'Raw Data'!N1516&lt;=1),'Bảng Giá'!$B$7,IF(AND('Raw Data'!N1516&gt;1,'Raw Data'!N1516&lt;=1.5),'Bảng Giá'!$B$8,IF(AND('Raw Data'!N1516&gt;1.5,'Raw Data'!N1516&lt;=2),'Bảng Giá'!$B$9,IF(AND('Raw Data'!N1516&gt;2,'Raw Data'!N1516&lt;=2.5),'Bảng Giá'!$B$10,IF(AND('Raw Data'!N1516&gt;2.5,'Raw Data'!N1516&lt;=3),'Bảng Giá'!$B$11,IF(AND('Raw Data'!N1516&gt;3,'Raw Data'!N1516&lt;=3.5),'Bảng Giá'!$B$12,IF(AND('Raw Data'!N1516&gt;3.5,'Raw Data'!N1516&lt;=4),'Bảng Giá'!$B$13,IF(AND('Raw Data'!N1516&gt;4,'Raw Data'!N1516&lt;=4.5),'Bảng Giá'!$B$14,IF(AND('Raw Data'!N1516&gt;4.5,'Raw Data'!N1516&lt;=5),'Bảng Giá'!$B$15,IF(AND('Raw Data'!N1516&gt;5,'Raw Data'!N1516&lt;=5.5),'Bảng Giá'!$B$16,IF(AND('Raw Data'!N1516&gt;5.5,'Raw Data'!N1516&lt;=6),'Bảng Giá'!$B$17,'Bảng Giá'!$B$18)))))))))))))))</f>
        <v>1&lt;x&lt;=1.5</v>
      </c>
      <c r="Q1516" s="48">
        <f t="shared" si="141"/>
        <v>-1.3605442176870748E-2</v>
      </c>
      <c r="R1516">
        <f t="shared" si="142"/>
        <v>17400</v>
      </c>
      <c r="S1516">
        <f t="shared" si="143"/>
        <v>2700</v>
      </c>
    </row>
    <row r="1517" spans="1:19" x14ac:dyDescent="0.25">
      <c r="A1517" s="12">
        <v>1516</v>
      </c>
      <c r="B1517" s="12" t="s">
        <v>293</v>
      </c>
      <c r="C1517" s="26">
        <v>24317917</v>
      </c>
      <c r="D1517" s="17">
        <v>43010.482239583333</v>
      </c>
      <c r="E1517" s="17">
        <v>43011.66432369213</v>
      </c>
      <c r="F1517" s="13" t="s">
        <v>302</v>
      </c>
      <c r="G1517" s="27">
        <v>4000</v>
      </c>
      <c r="H1517" s="12" t="s">
        <v>76</v>
      </c>
      <c r="I1517" s="12" t="s">
        <v>315</v>
      </c>
      <c r="J1517" s="37">
        <f>INDEX('Bảng Giá'!$C$3:$H$18,MATCH('Raw Data'!P1517,'Bảng Giá'!$B$3:$B$18,0),MATCH('Raw Data'!M1517,'Bảng Giá'!$C$2:$H$2,0))</f>
        <v>20500</v>
      </c>
      <c r="K1517" s="12">
        <v>22200</v>
      </c>
      <c r="L1517" s="36">
        <f t="shared" si="138"/>
        <v>1.1820841087974259</v>
      </c>
      <c r="M1517" t="str">
        <f>'References data'!H1518</f>
        <v>Nội Tỉnh</v>
      </c>
      <c r="N1517">
        <f t="shared" si="139"/>
        <v>4</v>
      </c>
      <c r="O1517">
        <f t="shared" si="140"/>
        <v>-1700</v>
      </c>
      <c r="P1517" t="str">
        <f>IF(AND(N1517&gt;0,N1517&lt;=0.05),'Bảng Giá'!$B$3,IF(AND(N1517&lt;=0.1,N1517&gt;0.05),'Bảng Giá'!$B$4,IF(AND('Raw Data'!N1517&gt;0.1,'Raw Data'!N1517&lt;=0.25),'Bảng Giá'!$B$5,IF(AND('Raw Data'!N1517&gt;0.25,'Raw Data'!N1517&lt;=0.5),'Bảng Giá'!$B$6,IF(AND('Raw Data'!N1517&gt;0.5,'Raw Data'!N1517&lt;=1),'Bảng Giá'!$B$7,IF(AND('Raw Data'!N1517&gt;1,'Raw Data'!N1517&lt;=1.5),'Bảng Giá'!$B$8,IF(AND('Raw Data'!N1517&gt;1.5,'Raw Data'!N1517&lt;=2),'Bảng Giá'!$B$9,IF(AND('Raw Data'!N1517&gt;2,'Raw Data'!N1517&lt;=2.5),'Bảng Giá'!$B$10,IF(AND('Raw Data'!N1517&gt;2.5,'Raw Data'!N1517&lt;=3),'Bảng Giá'!$B$11,IF(AND('Raw Data'!N1517&gt;3,'Raw Data'!N1517&lt;=3.5),'Bảng Giá'!$B$12,IF(AND('Raw Data'!N1517&gt;3.5,'Raw Data'!N1517&lt;=4),'Bảng Giá'!$B$13,IF(AND('Raw Data'!N1517&gt;4,'Raw Data'!N1517&lt;=4.5),'Bảng Giá'!$B$14,IF(AND('Raw Data'!N1517&gt;4.5,'Raw Data'!N1517&lt;=5),'Bảng Giá'!$B$15,IF(AND('Raw Data'!N1517&gt;5,'Raw Data'!N1517&lt;=5.5),'Bảng Giá'!$B$16,IF(AND('Raw Data'!N1517&gt;5.5,'Raw Data'!N1517&lt;=6),'Bảng Giá'!$B$17,'Bảng Giá'!$B$18)))))))))))))))</f>
        <v>3.5&lt;x&lt;=4</v>
      </c>
      <c r="Q1517" s="48">
        <f t="shared" si="141"/>
        <v>-7.6576576576576572E-2</v>
      </c>
      <c r="R1517">
        <f t="shared" si="142"/>
        <v>24600</v>
      </c>
      <c r="S1517">
        <f t="shared" si="143"/>
        <v>2400</v>
      </c>
    </row>
    <row r="1518" spans="1:19" x14ac:dyDescent="0.25">
      <c r="A1518" s="12">
        <v>1517</v>
      </c>
      <c r="B1518" s="12" t="s">
        <v>293</v>
      </c>
      <c r="C1518" s="26">
        <v>66876847</v>
      </c>
      <c r="D1518" s="17">
        <v>43010.482284178244</v>
      </c>
      <c r="E1518" s="17">
        <v>43012.55974016204</v>
      </c>
      <c r="F1518" s="13" t="s">
        <v>302</v>
      </c>
      <c r="G1518" s="27">
        <v>3000</v>
      </c>
      <c r="H1518" s="12" t="s">
        <v>76</v>
      </c>
      <c r="I1518" s="12" t="s">
        <v>99</v>
      </c>
      <c r="J1518" s="37">
        <f>INDEX('Bảng Giá'!$C$3:$H$18,MATCH('Raw Data'!P1518,'Bảng Giá'!$B$3:$B$18,0),MATCH('Raw Data'!M1518,'Bảng Giá'!$C$2:$H$2,0))</f>
        <v>17500</v>
      </c>
      <c r="K1518" s="12">
        <v>19200</v>
      </c>
      <c r="L1518" s="36">
        <f t="shared" si="138"/>
        <v>2.0774559837955167</v>
      </c>
      <c r="M1518" t="str">
        <f>'References data'!H1519</f>
        <v>Nội Tỉnh</v>
      </c>
      <c r="N1518">
        <f t="shared" si="139"/>
        <v>3</v>
      </c>
      <c r="O1518">
        <f t="shared" si="140"/>
        <v>-1700</v>
      </c>
      <c r="P1518" t="str">
        <f>IF(AND(N1518&gt;0,N1518&lt;=0.05),'Bảng Giá'!$B$3,IF(AND(N1518&lt;=0.1,N1518&gt;0.05),'Bảng Giá'!$B$4,IF(AND('Raw Data'!N1518&gt;0.1,'Raw Data'!N1518&lt;=0.25),'Bảng Giá'!$B$5,IF(AND('Raw Data'!N1518&gt;0.25,'Raw Data'!N1518&lt;=0.5),'Bảng Giá'!$B$6,IF(AND('Raw Data'!N1518&gt;0.5,'Raw Data'!N1518&lt;=1),'Bảng Giá'!$B$7,IF(AND('Raw Data'!N1518&gt;1,'Raw Data'!N1518&lt;=1.5),'Bảng Giá'!$B$8,IF(AND('Raw Data'!N1518&gt;1.5,'Raw Data'!N1518&lt;=2),'Bảng Giá'!$B$9,IF(AND('Raw Data'!N1518&gt;2,'Raw Data'!N1518&lt;=2.5),'Bảng Giá'!$B$10,IF(AND('Raw Data'!N1518&gt;2.5,'Raw Data'!N1518&lt;=3),'Bảng Giá'!$B$11,IF(AND('Raw Data'!N1518&gt;3,'Raw Data'!N1518&lt;=3.5),'Bảng Giá'!$B$12,IF(AND('Raw Data'!N1518&gt;3.5,'Raw Data'!N1518&lt;=4),'Bảng Giá'!$B$13,IF(AND('Raw Data'!N1518&gt;4,'Raw Data'!N1518&lt;=4.5),'Bảng Giá'!$B$14,IF(AND('Raw Data'!N1518&gt;4.5,'Raw Data'!N1518&lt;=5),'Bảng Giá'!$B$15,IF(AND('Raw Data'!N1518&gt;5,'Raw Data'!N1518&lt;=5.5),'Bảng Giá'!$B$16,IF(AND('Raw Data'!N1518&gt;5.5,'Raw Data'!N1518&lt;=6),'Bảng Giá'!$B$17,'Bảng Giá'!$B$18)))))))))))))))</f>
        <v>2.5&lt;x&lt;=3</v>
      </c>
      <c r="Q1518" s="48">
        <f t="shared" si="141"/>
        <v>-8.8541666666666671E-2</v>
      </c>
      <c r="R1518">
        <f t="shared" si="142"/>
        <v>21000</v>
      </c>
      <c r="S1518">
        <f t="shared" si="143"/>
        <v>1800</v>
      </c>
    </row>
    <row r="1519" spans="1:19" x14ac:dyDescent="0.25">
      <c r="A1519" s="12">
        <v>1518</v>
      </c>
      <c r="B1519" s="12" t="s">
        <v>293</v>
      </c>
      <c r="C1519" s="26">
        <v>11247548</v>
      </c>
      <c r="D1519" s="17">
        <v>43010.482367673612</v>
      </c>
      <c r="E1519" s="17">
        <v>43011.640171377316</v>
      </c>
      <c r="F1519" s="13" t="s">
        <v>302</v>
      </c>
      <c r="G1519" s="27">
        <v>1000</v>
      </c>
      <c r="H1519" s="12" t="s">
        <v>76</v>
      </c>
      <c r="I1519" s="12" t="s">
        <v>99</v>
      </c>
      <c r="J1519" s="37">
        <f>INDEX('Bảng Giá'!$C$3:$H$18,MATCH('Raw Data'!P1519,'Bảng Giá'!$B$3:$B$18,0),MATCH('Raw Data'!M1519,'Bảng Giá'!$C$2:$H$2,0))</f>
        <v>14000</v>
      </c>
      <c r="K1519" s="12">
        <v>14700</v>
      </c>
      <c r="L1519" s="36">
        <f t="shared" si="138"/>
        <v>1.1578037037033937</v>
      </c>
      <c r="M1519" t="str">
        <f>'References data'!H1520</f>
        <v>Nội Tỉnh</v>
      </c>
      <c r="N1519">
        <f t="shared" si="139"/>
        <v>1</v>
      </c>
      <c r="O1519">
        <f t="shared" si="140"/>
        <v>-700</v>
      </c>
      <c r="P1519" t="str">
        <f>IF(AND(N1519&gt;0,N1519&lt;=0.05),'Bảng Giá'!$B$3,IF(AND(N1519&lt;=0.1,N1519&gt;0.05),'Bảng Giá'!$B$4,IF(AND('Raw Data'!N1519&gt;0.1,'Raw Data'!N1519&lt;=0.25),'Bảng Giá'!$B$5,IF(AND('Raw Data'!N1519&gt;0.25,'Raw Data'!N1519&lt;=0.5),'Bảng Giá'!$B$6,IF(AND('Raw Data'!N1519&gt;0.5,'Raw Data'!N1519&lt;=1),'Bảng Giá'!$B$7,IF(AND('Raw Data'!N1519&gt;1,'Raw Data'!N1519&lt;=1.5),'Bảng Giá'!$B$8,IF(AND('Raw Data'!N1519&gt;1.5,'Raw Data'!N1519&lt;=2),'Bảng Giá'!$B$9,IF(AND('Raw Data'!N1519&gt;2,'Raw Data'!N1519&lt;=2.5),'Bảng Giá'!$B$10,IF(AND('Raw Data'!N1519&gt;2.5,'Raw Data'!N1519&lt;=3),'Bảng Giá'!$B$11,IF(AND('Raw Data'!N1519&gt;3,'Raw Data'!N1519&lt;=3.5),'Bảng Giá'!$B$12,IF(AND('Raw Data'!N1519&gt;3.5,'Raw Data'!N1519&lt;=4),'Bảng Giá'!$B$13,IF(AND('Raw Data'!N1519&gt;4,'Raw Data'!N1519&lt;=4.5),'Bảng Giá'!$B$14,IF(AND('Raw Data'!N1519&gt;4.5,'Raw Data'!N1519&lt;=5),'Bảng Giá'!$B$15,IF(AND('Raw Data'!N1519&gt;5,'Raw Data'!N1519&lt;=5.5),'Bảng Giá'!$B$16,IF(AND('Raw Data'!N1519&gt;5.5,'Raw Data'!N1519&lt;=6),'Bảng Giá'!$B$17,'Bảng Giá'!$B$18)))))))))))))))</f>
        <v>0.5&lt;x&lt;=1</v>
      </c>
      <c r="Q1519" s="48">
        <f t="shared" si="141"/>
        <v>-4.7619047619047616E-2</v>
      </c>
      <c r="R1519">
        <f t="shared" si="142"/>
        <v>16800</v>
      </c>
      <c r="S1519">
        <f t="shared" si="143"/>
        <v>2100</v>
      </c>
    </row>
    <row r="1520" spans="1:19" x14ac:dyDescent="0.25">
      <c r="A1520" s="12">
        <v>1519</v>
      </c>
      <c r="B1520" s="12" t="s">
        <v>293</v>
      </c>
      <c r="C1520" s="26">
        <v>31677136916290</v>
      </c>
      <c r="D1520" s="17">
        <v>43015.44531732639</v>
      </c>
      <c r="E1520" s="17">
        <v>43015.882523263892</v>
      </c>
      <c r="F1520" s="13" t="s">
        <v>302</v>
      </c>
      <c r="G1520" s="27">
        <v>200</v>
      </c>
      <c r="H1520" s="12" t="s">
        <v>76</v>
      </c>
      <c r="I1520" s="12" t="s">
        <v>85</v>
      </c>
      <c r="J1520" s="37">
        <f>INDEX('Bảng Giá'!$C$3:$H$18,MATCH('Raw Data'!P1520,'Bảng Giá'!$B$3:$B$18,0),MATCH('Raw Data'!M1520,'Bảng Giá'!$C$2:$H$2,0))</f>
        <v>13000</v>
      </c>
      <c r="K1520" s="12">
        <v>13100</v>
      </c>
      <c r="L1520" s="36">
        <f t="shared" si="138"/>
        <v>0.43720593750185799</v>
      </c>
      <c r="M1520" t="str">
        <f>'References data'!H1521</f>
        <v>Nội Tỉnh</v>
      </c>
      <c r="N1520">
        <f t="shared" si="139"/>
        <v>0.2</v>
      </c>
      <c r="O1520">
        <f t="shared" si="140"/>
        <v>-100</v>
      </c>
      <c r="P1520" t="str">
        <f>IF(AND(N1520&gt;0,N1520&lt;=0.05),'Bảng Giá'!$B$3,IF(AND(N1520&lt;=0.1,N1520&gt;0.05),'Bảng Giá'!$B$4,IF(AND('Raw Data'!N1520&gt;0.1,'Raw Data'!N1520&lt;=0.25),'Bảng Giá'!$B$5,IF(AND('Raw Data'!N1520&gt;0.25,'Raw Data'!N1520&lt;=0.5),'Bảng Giá'!$B$6,IF(AND('Raw Data'!N1520&gt;0.5,'Raw Data'!N1520&lt;=1),'Bảng Giá'!$B$7,IF(AND('Raw Data'!N1520&gt;1,'Raw Data'!N1520&lt;=1.5),'Bảng Giá'!$B$8,IF(AND('Raw Data'!N1520&gt;1.5,'Raw Data'!N1520&lt;=2),'Bảng Giá'!$B$9,IF(AND('Raw Data'!N1520&gt;2,'Raw Data'!N1520&lt;=2.5),'Bảng Giá'!$B$10,IF(AND('Raw Data'!N1520&gt;2.5,'Raw Data'!N1520&lt;=3),'Bảng Giá'!$B$11,IF(AND('Raw Data'!N1520&gt;3,'Raw Data'!N1520&lt;=3.5),'Bảng Giá'!$B$12,IF(AND('Raw Data'!N1520&gt;3.5,'Raw Data'!N1520&lt;=4),'Bảng Giá'!$B$13,IF(AND('Raw Data'!N1520&gt;4,'Raw Data'!N1520&lt;=4.5),'Bảng Giá'!$B$14,IF(AND('Raw Data'!N1520&gt;4.5,'Raw Data'!N1520&lt;=5),'Bảng Giá'!$B$15,IF(AND('Raw Data'!N1520&gt;5,'Raw Data'!N1520&lt;=5.5),'Bảng Giá'!$B$16,IF(AND('Raw Data'!N1520&gt;5.5,'Raw Data'!N1520&lt;=6),'Bảng Giá'!$B$17,'Bảng Giá'!$B$18)))))))))))))))</f>
        <v>0.1&lt;x&lt;=0.25</v>
      </c>
      <c r="Q1520" s="48">
        <f t="shared" si="141"/>
        <v>-7.6335877862595417E-3</v>
      </c>
      <c r="R1520">
        <f t="shared" si="142"/>
        <v>15600</v>
      </c>
      <c r="S1520">
        <f t="shared" si="143"/>
        <v>2500</v>
      </c>
    </row>
    <row r="1521" spans="1:19" x14ac:dyDescent="0.25">
      <c r="A1521" s="12">
        <v>1520</v>
      </c>
      <c r="B1521" s="12" t="s">
        <v>293</v>
      </c>
      <c r="C1521" s="26">
        <v>31677136896077</v>
      </c>
      <c r="D1521" s="17">
        <v>43009.450823726853</v>
      </c>
      <c r="E1521" s="17">
        <v>43010.861154826387</v>
      </c>
      <c r="F1521" s="13" t="s">
        <v>302</v>
      </c>
      <c r="G1521" s="27">
        <v>380</v>
      </c>
      <c r="H1521" s="12" t="s">
        <v>76</v>
      </c>
      <c r="I1521" s="12" t="s">
        <v>80</v>
      </c>
      <c r="J1521" s="37">
        <f>INDEX('Bảng Giá'!$C$3:$H$18,MATCH('Raw Data'!P1521,'Bảng Giá'!$B$3:$B$18,0),MATCH('Raw Data'!M1521,'Bảng Giá'!$C$2:$H$2,0))</f>
        <v>13000</v>
      </c>
      <c r="K1521" s="12">
        <v>13100</v>
      </c>
      <c r="L1521" s="36">
        <f t="shared" si="138"/>
        <v>1.4103310995342326</v>
      </c>
      <c r="M1521" t="str">
        <f>'References data'!H1522</f>
        <v>Nội Tỉnh</v>
      </c>
      <c r="N1521">
        <f t="shared" si="139"/>
        <v>0.38</v>
      </c>
      <c r="O1521">
        <f t="shared" si="140"/>
        <v>-100</v>
      </c>
      <c r="P1521" t="str">
        <f>IF(AND(N1521&gt;0,N1521&lt;=0.05),'Bảng Giá'!$B$3,IF(AND(N1521&lt;=0.1,N1521&gt;0.05),'Bảng Giá'!$B$4,IF(AND('Raw Data'!N1521&gt;0.1,'Raw Data'!N1521&lt;=0.25),'Bảng Giá'!$B$5,IF(AND('Raw Data'!N1521&gt;0.25,'Raw Data'!N1521&lt;=0.5),'Bảng Giá'!$B$6,IF(AND('Raw Data'!N1521&gt;0.5,'Raw Data'!N1521&lt;=1),'Bảng Giá'!$B$7,IF(AND('Raw Data'!N1521&gt;1,'Raw Data'!N1521&lt;=1.5),'Bảng Giá'!$B$8,IF(AND('Raw Data'!N1521&gt;1.5,'Raw Data'!N1521&lt;=2),'Bảng Giá'!$B$9,IF(AND('Raw Data'!N1521&gt;2,'Raw Data'!N1521&lt;=2.5),'Bảng Giá'!$B$10,IF(AND('Raw Data'!N1521&gt;2.5,'Raw Data'!N1521&lt;=3),'Bảng Giá'!$B$11,IF(AND('Raw Data'!N1521&gt;3,'Raw Data'!N1521&lt;=3.5),'Bảng Giá'!$B$12,IF(AND('Raw Data'!N1521&gt;3.5,'Raw Data'!N1521&lt;=4),'Bảng Giá'!$B$13,IF(AND('Raw Data'!N1521&gt;4,'Raw Data'!N1521&lt;=4.5),'Bảng Giá'!$B$14,IF(AND('Raw Data'!N1521&gt;4.5,'Raw Data'!N1521&lt;=5),'Bảng Giá'!$B$15,IF(AND('Raw Data'!N1521&gt;5,'Raw Data'!N1521&lt;=5.5),'Bảng Giá'!$B$16,IF(AND('Raw Data'!N1521&gt;5.5,'Raw Data'!N1521&lt;=6),'Bảng Giá'!$B$17,'Bảng Giá'!$B$18)))))))))))))))</f>
        <v>0.25&lt;x&lt;=0.5</v>
      </c>
      <c r="Q1521" s="48">
        <f t="shared" si="141"/>
        <v>-7.6335877862595417E-3</v>
      </c>
      <c r="R1521">
        <f t="shared" si="142"/>
        <v>15600</v>
      </c>
      <c r="S1521">
        <f t="shared" si="143"/>
        <v>2500</v>
      </c>
    </row>
    <row r="1522" spans="1:19" x14ac:dyDescent="0.25">
      <c r="A1522" s="12">
        <v>1521</v>
      </c>
      <c r="B1522" s="12" t="s">
        <v>293</v>
      </c>
      <c r="C1522" s="26">
        <v>31677136897749</v>
      </c>
      <c r="D1522" s="17">
        <v>43009.608366122688</v>
      </c>
      <c r="E1522" s="17">
        <v>43010.719855057869</v>
      </c>
      <c r="F1522" s="13" t="s">
        <v>302</v>
      </c>
      <c r="G1522" s="27">
        <v>3000</v>
      </c>
      <c r="H1522" s="12" t="s">
        <v>76</v>
      </c>
      <c r="I1522" s="12" t="s">
        <v>87</v>
      </c>
      <c r="J1522" s="37">
        <f>INDEX('Bảng Giá'!$C$3:$H$18,MATCH('Raw Data'!P1522,'Bảng Giá'!$B$3:$B$18,0),MATCH('Raw Data'!M1522,'Bảng Giá'!$C$2:$H$2,0))</f>
        <v>17500</v>
      </c>
      <c r="K1522" s="12">
        <v>19200</v>
      </c>
      <c r="L1522" s="36">
        <f t="shared" si="138"/>
        <v>1.1114889351811144</v>
      </c>
      <c r="M1522" t="str">
        <f>'References data'!H1523</f>
        <v>Nội Tỉnh</v>
      </c>
      <c r="N1522">
        <f t="shared" si="139"/>
        <v>3</v>
      </c>
      <c r="O1522">
        <f t="shared" si="140"/>
        <v>-1700</v>
      </c>
      <c r="P1522" t="str">
        <f>IF(AND(N1522&gt;0,N1522&lt;=0.05),'Bảng Giá'!$B$3,IF(AND(N1522&lt;=0.1,N1522&gt;0.05),'Bảng Giá'!$B$4,IF(AND('Raw Data'!N1522&gt;0.1,'Raw Data'!N1522&lt;=0.25),'Bảng Giá'!$B$5,IF(AND('Raw Data'!N1522&gt;0.25,'Raw Data'!N1522&lt;=0.5),'Bảng Giá'!$B$6,IF(AND('Raw Data'!N1522&gt;0.5,'Raw Data'!N1522&lt;=1),'Bảng Giá'!$B$7,IF(AND('Raw Data'!N1522&gt;1,'Raw Data'!N1522&lt;=1.5),'Bảng Giá'!$B$8,IF(AND('Raw Data'!N1522&gt;1.5,'Raw Data'!N1522&lt;=2),'Bảng Giá'!$B$9,IF(AND('Raw Data'!N1522&gt;2,'Raw Data'!N1522&lt;=2.5),'Bảng Giá'!$B$10,IF(AND('Raw Data'!N1522&gt;2.5,'Raw Data'!N1522&lt;=3),'Bảng Giá'!$B$11,IF(AND('Raw Data'!N1522&gt;3,'Raw Data'!N1522&lt;=3.5),'Bảng Giá'!$B$12,IF(AND('Raw Data'!N1522&gt;3.5,'Raw Data'!N1522&lt;=4),'Bảng Giá'!$B$13,IF(AND('Raw Data'!N1522&gt;4,'Raw Data'!N1522&lt;=4.5),'Bảng Giá'!$B$14,IF(AND('Raw Data'!N1522&gt;4.5,'Raw Data'!N1522&lt;=5),'Bảng Giá'!$B$15,IF(AND('Raw Data'!N1522&gt;5,'Raw Data'!N1522&lt;=5.5),'Bảng Giá'!$B$16,IF(AND('Raw Data'!N1522&gt;5.5,'Raw Data'!N1522&lt;=6),'Bảng Giá'!$B$17,'Bảng Giá'!$B$18)))))))))))))))</f>
        <v>2.5&lt;x&lt;=3</v>
      </c>
      <c r="Q1522" s="48">
        <f t="shared" si="141"/>
        <v>-8.8541666666666671E-2</v>
      </c>
      <c r="R1522">
        <f t="shared" si="142"/>
        <v>21000</v>
      </c>
      <c r="S1522">
        <f t="shared" si="143"/>
        <v>1800</v>
      </c>
    </row>
    <row r="1523" spans="1:19" x14ac:dyDescent="0.25">
      <c r="A1523" s="12">
        <v>1522</v>
      </c>
      <c r="B1523" s="12" t="s">
        <v>293</v>
      </c>
      <c r="C1523" s="26">
        <v>31677136933040</v>
      </c>
      <c r="D1523" s="17">
        <v>43013.936526655096</v>
      </c>
      <c r="E1523" s="17">
        <v>43017.48620821759</v>
      </c>
      <c r="F1523" s="13" t="s">
        <v>302</v>
      </c>
      <c r="G1523" s="27">
        <v>2900</v>
      </c>
      <c r="H1523" s="12" t="s">
        <v>76</v>
      </c>
      <c r="I1523" s="12" t="s">
        <v>99</v>
      </c>
      <c r="J1523" s="37">
        <f>INDEX('Bảng Giá'!$C$3:$H$18,MATCH('Raw Data'!P1523,'Bảng Giá'!$B$3:$B$18,0),MATCH('Raw Data'!M1523,'Bảng Giá'!$C$2:$H$2,0))</f>
        <v>17500</v>
      </c>
      <c r="K1523" s="12">
        <v>17700</v>
      </c>
      <c r="L1523" s="36">
        <f t="shared" si="138"/>
        <v>3.5496815624937881</v>
      </c>
      <c r="M1523" t="str">
        <f>'References data'!H1524</f>
        <v>Nội Tỉnh</v>
      </c>
      <c r="N1523">
        <f t="shared" si="139"/>
        <v>2.9</v>
      </c>
      <c r="O1523">
        <f t="shared" si="140"/>
        <v>-200</v>
      </c>
      <c r="P1523" t="str">
        <f>IF(AND(N1523&gt;0,N1523&lt;=0.05),'Bảng Giá'!$B$3,IF(AND(N1523&lt;=0.1,N1523&gt;0.05),'Bảng Giá'!$B$4,IF(AND('Raw Data'!N1523&gt;0.1,'Raw Data'!N1523&lt;=0.25),'Bảng Giá'!$B$5,IF(AND('Raw Data'!N1523&gt;0.25,'Raw Data'!N1523&lt;=0.5),'Bảng Giá'!$B$6,IF(AND('Raw Data'!N1523&gt;0.5,'Raw Data'!N1523&lt;=1),'Bảng Giá'!$B$7,IF(AND('Raw Data'!N1523&gt;1,'Raw Data'!N1523&lt;=1.5),'Bảng Giá'!$B$8,IF(AND('Raw Data'!N1523&gt;1.5,'Raw Data'!N1523&lt;=2),'Bảng Giá'!$B$9,IF(AND('Raw Data'!N1523&gt;2,'Raw Data'!N1523&lt;=2.5),'Bảng Giá'!$B$10,IF(AND('Raw Data'!N1523&gt;2.5,'Raw Data'!N1523&lt;=3),'Bảng Giá'!$B$11,IF(AND('Raw Data'!N1523&gt;3,'Raw Data'!N1523&lt;=3.5),'Bảng Giá'!$B$12,IF(AND('Raw Data'!N1523&gt;3.5,'Raw Data'!N1523&lt;=4),'Bảng Giá'!$B$13,IF(AND('Raw Data'!N1523&gt;4,'Raw Data'!N1523&lt;=4.5),'Bảng Giá'!$B$14,IF(AND('Raw Data'!N1523&gt;4.5,'Raw Data'!N1523&lt;=5),'Bảng Giá'!$B$15,IF(AND('Raw Data'!N1523&gt;5,'Raw Data'!N1523&lt;=5.5),'Bảng Giá'!$B$16,IF(AND('Raw Data'!N1523&gt;5.5,'Raw Data'!N1523&lt;=6),'Bảng Giá'!$B$17,'Bảng Giá'!$B$18)))))))))))))))</f>
        <v>2.5&lt;x&lt;=3</v>
      </c>
      <c r="Q1523" s="48">
        <f t="shared" si="141"/>
        <v>-1.1299435028248588E-2</v>
      </c>
      <c r="R1523">
        <f t="shared" si="142"/>
        <v>21000</v>
      </c>
      <c r="S1523">
        <f t="shared" si="143"/>
        <v>3300</v>
      </c>
    </row>
    <row r="1524" spans="1:19" x14ac:dyDescent="0.25">
      <c r="A1524" s="12">
        <v>1523</v>
      </c>
      <c r="B1524" s="12" t="s">
        <v>293</v>
      </c>
      <c r="C1524" s="26">
        <v>31677136896649</v>
      </c>
      <c r="D1524" s="17">
        <v>43009.45059753472</v>
      </c>
      <c r="E1524" s="17">
        <v>43011.557703356484</v>
      </c>
      <c r="F1524" s="13" t="s">
        <v>302</v>
      </c>
      <c r="G1524" s="27">
        <v>210</v>
      </c>
      <c r="H1524" s="12" t="s">
        <v>76</v>
      </c>
      <c r="I1524" s="12" t="s">
        <v>299</v>
      </c>
      <c r="J1524" s="37">
        <f>INDEX('Bảng Giá'!$C$3:$H$18,MATCH('Raw Data'!P1524,'Bảng Giá'!$B$3:$B$18,0),MATCH('Raw Data'!M1524,'Bảng Giá'!$C$2:$H$2,0))</f>
        <v>13000</v>
      </c>
      <c r="K1524" s="12">
        <v>13100</v>
      </c>
      <c r="L1524" s="36">
        <f t="shared" si="138"/>
        <v>2.1071058217639802</v>
      </c>
      <c r="M1524" t="str">
        <f>'References data'!H1525</f>
        <v>Nội Tỉnh</v>
      </c>
      <c r="N1524">
        <f t="shared" si="139"/>
        <v>0.21</v>
      </c>
      <c r="O1524">
        <f t="shared" si="140"/>
        <v>-100</v>
      </c>
      <c r="P1524" t="str">
        <f>IF(AND(N1524&gt;0,N1524&lt;=0.05),'Bảng Giá'!$B$3,IF(AND(N1524&lt;=0.1,N1524&gt;0.05),'Bảng Giá'!$B$4,IF(AND('Raw Data'!N1524&gt;0.1,'Raw Data'!N1524&lt;=0.25),'Bảng Giá'!$B$5,IF(AND('Raw Data'!N1524&gt;0.25,'Raw Data'!N1524&lt;=0.5),'Bảng Giá'!$B$6,IF(AND('Raw Data'!N1524&gt;0.5,'Raw Data'!N1524&lt;=1),'Bảng Giá'!$B$7,IF(AND('Raw Data'!N1524&gt;1,'Raw Data'!N1524&lt;=1.5),'Bảng Giá'!$B$8,IF(AND('Raw Data'!N1524&gt;1.5,'Raw Data'!N1524&lt;=2),'Bảng Giá'!$B$9,IF(AND('Raw Data'!N1524&gt;2,'Raw Data'!N1524&lt;=2.5),'Bảng Giá'!$B$10,IF(AND('Raw Data'!N1524&gt;2.5,'Raw Data'!N1524&lt;=3),'Bảng Giá'!$B$11,IF(AND('Raw Data'!N1524&gt;3,'Raw Data'!N1524&lt;=3.5),'Bảng Giá'!$B$12,IF(AND('Raw Data'!N1524&gt;3.5,'Raw Data'!N1524&lt;=4),'Bảng Giá'!$B$13,IF(AND('Raw Data'!N1524&gt;4,'Raw Data'!N1524&lt;=4.5),'Bảng Giá'!$B$14,IF(AND('Raw Data'!N1524&gt;4.5,'Raw Data'!N1524&lt;=5),'Bảng Giá'!$B$15,IF(AND('Raw Data'!N1524&gt;5,'Raw Data'!N1524&lt;=5.5),'Bảng Giá'!$B$16,IF(AND('Raw Data'!N1524&gt;5.5,'Raw Data'!N1524&lt;=6),'Bảng Giá'!$B$17,'Bảng Giá'!$B$18)))))))))))))))</f>
        <v>0.1&lt;x&lt;=0.25</v>
      </c>
      <c r="Q1524" s="48">
        <f t="shared" si="141"/>
        <v>-7.6335877862595417E-3</v>
      </c>
      <c r="R1524">
        <f t="shared" si="142"/>
        <v>15600</v>
      </c>
      <c r="S1524">
        <f t="shared" si="143"/>
        <v>2500</v>
      </c>
    </row>
    <row r="1525" spans="1:19" x14ac:dyDescent="0.25">
      <c r="A1525" s="12">
        <v>1524</v>
      </c>
      <c r="B1525" s="12" t="s">
        <v>293</v>
      </c>
      <c r="C1525" s="26">
        <v>31677136897953</v>
      </c>
      <c r="D1525" s="17">
        <v>43009.454330208333</v>
      </c>
      <c r="E1525" s="17">
        <v>43011.55990659722</v>
      </c>
      <c r="F1525" s="13" t="s">
        <v>302</v>
      </c>
      <c r="G1525" s="27">
        <v>685</v>
      </c>
      <c r="H1525" s="12" t="s">
        <v>76</v>
      </c>
      <c r="I1525" s="12" t="s">
        <v>78</v>
      </c>
      <c r="J1525" s="37">
        <f>INDEX('Bảng Giá'!$C$3:$H$18,MATCH('Raw Data'!P1525,'Bảng Giá'!$B$3:$B$18,0),MATCH('Raw Data'!M1525,'Bảng Giá'!$C$2:$H$2,0))</f>
        <v>14000</v>
      </c>
      <c r="K1525" s="12">
        <v>14100</v>
      </c>
      <c r="L1525" s="36">
        <f t="shared" si="138"/>
        <v>2.1055763888871297</v>
      </c>
      <c r="M1525" t="str">
        <f>'References data'!H1526</f>
        <v>Nội Tỉnh</v>
      </c>
      <c r="N1525">
        <f t="shared" si="139"/>
        <v>0.68500000000000005</v>
      </c>
      <c r="O1525">
        <f t="shared" si="140"/>
        <v>-100</v>
      </c>
      <c r="P1525" t="str">
        <f>IF(AND(N1525&gt;0,N1525&lt;=0.05),'Bảng Giá'!$B$3,IF(AND(N1525&lt;=0.1,N1525&gt;0.05),'Bảng Giá'!$B$4,IF(AND('Raw Data'!N1525&gt;0.1,'Raw Data'!N1525&lt;=0.25),'Bảng Giá'!$B$5,IF(AND('Raw Data'!N1525&gt;0.25,'Raw Data'!N1525&lt;=0.5),'Bảng Giá'!$B$6,IF(AND('Raw Data'!N1525&gt;0.5,'Raw Data'!N1525&lt;=1),'Bảng Giá'!$B$7,IF(AND('Raw Data'!N1525&gt;1,'Raw Data'!N1525&lt;=1.5),'Bảng Giá'!$B$8,IF(AND('Raw Data'!N1525&gt;1.5,'Raw Data'!N1525&lt;=2),'Bảng Giá'!$B$9,IF(AND('Raw Data'!N1525&gt;2,'Raw Data'!N1525&lt;=2.5),'Bảng Giá'!$B$10,IF(AND('Raw Data'!N1525&gt;2.5,'Raw Data'!N1525&lt;=3),'Bảng Giá'!$B$11,IF(AND('Raw Data'!N1525&gt;3,'Raw Data'!N1525&lt;=3.5),'Bảng Giá'!$B$12,IF(AND('Raw Data'!N1525&gt;3.5,'Raw Data'!N1525&lt;=4),'Bảng Giá'!$B$13,IF(AND('Raw Data'!N1525&gt;4,'Raw Data'!N1525&lt;=4.5),'Bảng Giá'!$B$14,IF(AND('Raw Data'!N1525&gt;4.5,'Raw Data'!N1525&lt;=5),'Bảng Giá'!$B$15,IF(AND('Raw Data'!N1525&gt;5,'Raw Data'!N1525&lt;=5.5),'Bảng Giá'!$B$16,IF(AND('Raw Data'!N1525&gt;5.5,'Raw Data'!N1525&lt;=6),'Bảng Giá'!$B$17,'Bảng Giá'!$B$18)))))))))))))))</f>
        <v>0.5&lt;x&lt;=1</v>
      </c>
      <c r="Q1525" s="48">
        <f t="shared" si="141"/>
        <v>-7.0921985815602835E-3</v>
      </c>
      <c r="R1525">
        <f t="shared" si="142"/>
        <v>16800</v>
      </c>
      <c r="S1525">
        <f t="shared" si="143"/>
        <v>2700</v>
      </c>
    </row>
    <row r="1526" spans="1:19" x14ac:dyDescent="0.25">
      <c r="A1526" s="12">
        <v>1525</v>
      </c>
      <c r="B1526" s="12" t="s">
        <v>293</v>
      </c>
      <c r="C1526" s="26">
        <v>31677136897009</v>
      </c>
      <c r="D1526" s="17">
        <v>43009.454434178238</v>
      </c>
      <c r="E1526" s="17">
        <v>43011.641262534722</v>
      </c>
      <c r="F1526" s="13" t="s">
        <v>302</v>
      </c>
      <c r="G1526" s="27">
        <v>1000</v>
      </c>
      <c r="H1526" s="12" t="s">
        <v>76</v>
      </c>
      <c r="I1526" s="12" t="s">
        <v>89</v>
      </c>
      <c r="J1526" s="37">
        <f>INDEX('Bảng Giá'!$C$3:$H$18,MATCH('Raw Data'!P1526,'Bảng Giá'!$B$3:$B$18,0),MATCH('Raw Data'!M1526,'Bảng Giá'!$C$2:$H$2,0))</f>
        <v>14000</v>
      </c>
      <c r="K1526" s="12">
        <v>14700</v>
      </c>
      <c r="L1526" s="36">
        <f t="shared" si="138"/>
        <v>2.186828356483602</v>
      </c>
      <c r="M1526" t="str">
        <f>'References data'!H1527</f>
        <v>Nội Tỉnh</v>
      </c>
      <c r="N1526">
        <f t="shared" si="139"/>
        <v>1</v>
      </c>
      <c r="O1526">
        <f t="shared" si="140"/>
        <v>-700</v>
      </c>
      <c r="P1526" t="str">
        <f>IF(AND(N1526&gt;0,N1526&lt;=0.05),'Bảng Giá'!$B$3,IF(AND(N1526&lt;=0.1,N1526&gt;0.05),'Bảng Giá'!$B$4,IF(AND('Raw Data'!N1526&gt;0.1,'Raw Data'!N1526&lt;=0.25),'Bảng Giá'!$B$5,IF(AND('Raw Data'!N1526&gt;0.25,'Raw Data'!N1526&lt;=0.5),'Bảng Giá'!$B$6,IF(AND('Raw Data'!N1526&gt;0.5,'Raw Data'!N1526&lt;=1),'Bảng Giá'!$B$7,IF(AND('Raw Data'!N1526&gt;1,'Raw Data'!N1526&lt;=1.5),'Bảng Giá'!$B$8,IF(AND('Raw Data'!N1526&gt;1.5,'Raw Data'!N1526&lt;=2),'Bảng Giá'!$B$9,IF(AND('Raw Data'!N1526&gt;2,'Raw Data'!N1526&lt;=2.5),'Bảng Giá'!$B$10,IF(AND('Raw Data'!N1526&gt;2.5,'Raw Data'!N1526&lt;=3),'Bảng Giá'!$B$11,IF(AND('Raw Data'!N1526&gt;3,'Raw Data'!N1526&lt;=3.5),'Bảng Giá'!$B$12,IF(AND('Raw Data'!N1526&gt;3.5,'Raw Data'!N1526&lt;=4),'Bảng Giá'!$B$13,IF(AND('Raw Data'!N1526&gt;4,'Raw Data'!N1526&lt;=4.5),'Bảng Giá'!$B$14,IF(AND('Raw Data'!N1526&gt;4.5,'Raw Data'!N1526&lt;=5),'Bảng Giá'!$B$15,IF(AND('Raw Data'!N1526&gt;5,'Raw Data'!N1526&lt;=5.5),'Bảng Giá'!$B$16,IF(AND('Raw Data'!N1526&gt;5.5,'Raw Data'!N1526&lt;=6),'Bảng Giá'!$B$17,'Bảng Giá'!$B$18)))))))))))))))</f>
        <v>0.5&lt;x&lt;=1</v>
      </c>
      <c r="Q1526" s="48">
        <f t="shared" si="141"/>
        <v>-4.7619047619047616E-2</v>
      </c>
      <c r="R1526">
        <f t="shared" si="142"/>
        <v>16800</v>
      </c>
      <c r="S1526">
        <f t="shared" si="143"/>
        <v>2100</v>
      </c>
    </row>
    <row r="1527" spans="1:19" x14ac:dyDescent="0.25">
      <c r="A1527" s="12">
        <v>1526</v>
      </c>
      <c r="B1527" s="12" t="s">
        <v>293</v>
      </c>
      <c r="C1527" s="26">
        <v>31677136896281</v>
      </c>
      <c r="D1527" s="17">
        <v>43009.450866666666</v>
      </c>
      <c r="E1527" s="17">
        <v>43011.8007462963</v>
      </c>
      <c r="F1527" s="13" t="s">
        <v>302</v>
      </c>
      <c r="G1527" s="27">
        <v>1000</v>
      </c>
      <c r="H1527" s="12" t="s">
        <v>76</v>
      </c>
      <c r="I1527" s="12" t="s">
        <v>86</v>
      </c>
      <c r="J1527" s="37">
        <f>INDEX('Bảng Giá'!$C$3:$H$18,MATCH('Raw Data'!P1527,'Bảng Giá'!$B$3:$B$18,0),MATCH('Raw Data'!M1527,'Bảng Giá'!$C$2:$H$2,0))</f>
        <v>14000</v>
      </c>
      <c r="K1527" s="12">
        <v>14700</v>
      </c>
      <c r="L1527" s="36">
        <f t="shared" si="138"/>
        <v>2.3498796296335058</v>
      </c>
      <c r="M1527" t="str">
        <f>'References data'!H1528</f>
        <v>Nội Tỉnh</v>
      </c>
      <c r="N1527">
        <f t="shared" si="139"/>
        <v>1</v>
      </c>
      <c r="O1527">
        <f t="shared" si="140"/>
        <v>-700</v>
      </c>
      <c r="P1527" t="str">
        <f>IF(AND(N1527&gt;0,N1527&lt;=0.05),'Bảng Giá'!$B$3,IF(AND(N1527&lt;=0.1,N1527&gt;0.05),'Bảng Giá'!$B$4,IF(AND('Raw Data'!N1527&gt;0.1,'Raw Data'!N1527&lt;=0.25),'Bảng Giá'!$B$5,IF(AND('Raw Data'!N1527&gt;0.25,'Raw Data'!N1527&lt;=0.5),'Bảng Giá'!$B$6,IF(AND('Raw Data'!N1527&gt;0.5,'Raw Data'!N1527&lt;=1),'Bảng Giá'!$B$7,IF(AND('Raw Data'!N1527&gt;1,'Raw Data'!N1527&lt;=1.5),'Bảng Giá'!$B$8,IF(AND('Raw Data'!N1527&gt;1.5,'Raw Data'!N1527&lt;=2),'Bảng Giá'!$B$9,IF(AND('Raw Data'!N1527&gt;2,'Raw Data'!N1527&lt;=2.5),'Bảng Giá'!$B$10,IF(AND('Raw Data'!N1527&gt;2.5,'Raw Data'!N1527&lt;=3),'Bảng Giá'!$B$11,IF(AND('Raw Data'!N1527&gt;3,'Raw Data'!N1527&lt;=3.5),'Bảng Giá'!$B$12,IF(AND('Raw Data'!N1527&gt;3.5,'Raw Data'!N1527&lt;=4),'Bảng Giá'!$B$13,IF(AND('Raw Data'!N1527&gt;4,'Raw Data'!N1527&lt;=4.5),'Bảng Giá'!$B$14,IF(AND('Raw Data'!N1527&gt;4.5,'Raw Data'!N1527&lt;=5),'Bảng Giá'!$B$15,IF(AND('Raw Data'!N1527&gt;5,'Raw Data'!N1527&lt;=5.5),'Bảng Giá'!$B$16,IF(AND('Raw Data'!N1527&gt;5.5,'Raw Data'!N1527&lt;=6),'Bảng Giá'!$B$17,'Bảng Giá'!$B$18)))))))))))))))</f>
        <v>0.5&lt;x&lt;=1</v>
      </c>
      <c r="Q1527" s="48">
        <f t="shared" si="141"/>
        <v>-4.7619047619047616E-2</v>
      </c>
      <c r="R1527">
        <f t="shared" si="142"/>
        <v>16800</v>
      </c>
      <c r="S1527">
        <f t="shared" si="143"/>
        <v>2100</v>
      </c>
    </row>
    <row r="1528" spans="1:19" x14ac:dyDescent="0.25">
      <c r="A1528" s="12">
        <v>1527</v>
      </c>
      <c r="B1528" s="12" t="s">
        <v>293</v>
      </c>
      <c r="C1528" s="26">
        <v>31676000442176</v>
      </c>
      <c r="D1528" s="17">
        <v>43009.45043287037</v>
      </c>
      <c r="E1528" s="17">
        <v>43010.64281582176</v>
      </c>
      <c r="F1528" s="13" t="s">
        <v>302</v>
      </c>
      <c r="G1528" s="27">
        <v>400</v>
      </c>
      <c r="H1528" s="12" t="s">
        <v>76</v>
      </c>
      <c r="I1528" s="12" t="s">
        <v>99</v>
      </c>
      <c r="J1528" s="37">
        <f>INDEX('Bảng Giá'!$C$3:$H$18,MATCH('Raw Data'!P1528,'Bảng Giá'!$B$3:$B$18,0),MATCH('Raw Data'!M1528,'Bảng Giá'!$C$2:$H$2,0))</f>
        <v>13000</v>
      </c>
      <c r="K1528" s="12">
        <v>13100</v>
      </c>
      <c r="L1528" s="36">
        <f t="shared" si="138"/>
        <v>1.1923829513907549</v>
      </c>
      <c r="M1528" t="str">
        <f>'References data'!H1529</f>
        <v>Nội Tỉnh</v>
      </c>
      <c r="N1528">
        <f t="shared" si="139"/>
        <v>0.4</v>
      </c>
      <c r="O1528">
        <f t="shared" si="140"/>
        <v>-100</v>
      </c>
      <c r="P1528" t="str">
        <f>IF(AND(N1528&gt;0,N1528&lt;=0.05),'Bảng Giá'!$B$3,IF(AND(N1528&lt;=0.1,N1528&gt;0.05),'Bảng Giá'!$B$4,IF(AND('Raw Data'!N1528&gt;0.1,'Raw Data'!N1528&lt;=0.25),'Bảng Giá'!$B$5,IF(AND('Raw Data'!N1528&gt;0.25,'Raw Data'!N1528&lt;=0.5),'Bảng Giá'!$B$6,IF(AND('Raw Data'!N1528&gt;0.5,'Raw Data'!N1528&lt;=1),'Bảng Giá'!$B$7,IF(AND('Raw Data'!N1528&gt;1,'Raw Data'!N1528&lt;=1.5),'Bảng Giá'!$B$8,IF(AND('Raw Data'!N1528&gt;1.5,'Raw Data'!N1528&lt;=2),'Bảng Giá'!$B$9,IF(AND('Raw Data'!N1528&gt;2,'Raw Data'!N1528&lt;=2.5),'Bảng Giá'!$B$10,IF(AND('Raw Data'!N1528&gt;2.5,'Raw Data'!N1528&lt;=3),'Bảng Giá'!$B$11,IF(AND('Raw Data'!N1528&gt;3,'Raw Data'!N1528&lt;=3.5),'Bảng Giá'!$B$12,IF(AND('Raw Data'!N1528&gt;3.5,'Raw Data'!N1528&lt;=4),'Bảng Giá'!$B$13,IF(AND('Raw Data'!N1528&gt;4,'Raw Data'!N1528&lt;=4.5),'Bảng Giá'!$B$14,IF(AND('Raw Data'!N1528&gt;4.5,'Raw Data'!N1528&lt;=5),'Bảng Giá'!$B$15,IF(AND('Raw Data'!N1528&gt;5,'Raw Data'!N1528&lt;=5.5),'Bảng Giá'!$B$16,IF(AND('Raw Data'!N1528&gt;5.5,'Raw Data'!N1528&lt;=6),'Bảng Giá'!$B$17,'Bảng Giá'!$B$18)))))))))))))))</f>
        <v>0.25&lt;x&lt;=0.5</v>
      </c>
      <c r="Q1528" s="48">
        <f t="shared" si="141"/>
        <v>-7.6335877862595417E-3</v>
      </c>
      <c r="R1528">
        <f t="shared" si="142"/>
        <v>15600</v>
      </c>
      <c r="S1528">
        <f t="shared" si="143"/>
        <v>2500</v>
      </c>
    </row>
    <row r="1529" spans="1:19" x14ac:dyDescent="0.25">
      <c r="A1529" s="12">
        <v>1528</v>
      </c>
      <c r="B1529" s="12" t="s">
        <v>293</v>
      </c>
      <c r="C1529" s="26">
        <v>31677136897599</v>
      </c>
      <c r="D1529" s="17">
        <v>43009.450925844911</v>
      </c>
      <c r="E1529" s="17">
        <v>43011.707895023152</v>
      </c>
      <c r="F1529" s="13" t="s">
        <v>302</v>
      </c>
      <c r="G1529" s="27">
        <v>350</v>
      </c>
      <c r="H1529" s="12" t="s">
        <v>76</v>
      </c>
      <c r="I1529" s="12" t="s">
        <v>80</v>
      </c>
      <c r="J1529" s="37">
        <f>INDEX('Bảng Giá'!$C$3:$H$18,MATCH('Raw Data'!P1529,'Bảng Giá'!$B$3:$B$18,0),MATCH('Raw Data'!M1529,'Bảng Giá'!$C$2:$H$2,0))</f>
        <v>13000</v>
      </c>
      <c r="K1529" s="12">
        <v>13100</v>
      </c>
      <c r="L1529" s="36">
        <f t="shared" si="138"/>
        <v>2.2569691782409791</v>
      </c>
      <c r="M1529" t="str">
        <f>'References data'!H1530</f>
        <v>Nội Tỉnh</v>
      </c>
      <c r="N1529">
        <f t="shared" si="139"/>
        <v>0.35</v>
      </c>
      <c r="O1529">
        <f t="shared" si="140"/>
        <v>-100</v>
      </c>
      <c r="P1529" t="str">
        <f>IF(AND(N1529&gt;0,N1529&lt;=0.05),'Bảng Giá'!$B$3,IF(AND(N1529&lt;=0.1,N1529&gt;0.05),'Bảng Giá'!$B$4,IF(AND('Raw Data'!N1529&gt;0.1,'Raw Data'!N1529&lt;=0.25),'Bảng Giá'!$B$5,IF(AND('Raw Data'!N1529&gt;0.25,'Raw Data'!N1529&lt;=0.5),'Bảng Giá'!$B$6,IF(AND('Raw Data'!N1529&gt;0.5,'Raw Data'!N1529&lt;=1),'Bảng Giá'!$B$7,IF(AND('Raw Data'!N1529&gt;1,'Raw Data'!N1529&lt;=1.5),'Bảng Giá'!$B$8,IF(AND('Raw Data'!N1529&gt;1.5,'Raw Data'!N1529&lt;=2),'Bảng Giá'!$B$9,IF(AND('Raw Data'!N1529&gt;2,'Raw Data'!N1529&lt;=2.5),'Bảng Giá'!$B$10,IF(AND('Raw Data'!N1529&gt;2.5,'Raw Data'!N1529&lt;=3),'Bảng Giá'!$B$11,IF(AND('Raw Data'!N1529&gt;3,'Raw Data'!N1529&lt;=3.5),'Bảng Giá'!$B$12,IF(AND('Raw Data'!N1529&gt;3.5,'Raw Data'!N1529&lt;=4),'Bảng Giá'!$B$13,IF(AND('Raw Data'!N1529&gt;4,'Raw Data'!N1529&lt;=4.5),'Bảng Giá'!$B$14,IF(AND('Raw Data'!N1529&gt;4.5,'Raw Data'!N1529&lt;=5),'Bảng Giá'!$B$15,IF(AND('Raw Data'!N1529&gt;5,'Raw Data'!N1529&lt;=5.5),'Bảng Giá'!$B$16,IF(AND('Raw Data'!N1529&gt;5.5,'Raw Data'!N1529&lt;=6),'Bảng Giá'!$B$17,'Bảng Giá'!$B$18)))))))))))))))</f>
        <v>0.25&lt;x&lt;=0.5</v>
      </c>
      <c r="Q1529" s="48">
        <f t="shared" si="141"/>
        <v>-7.6335877862595417E-3</v>
      </c>
      <c r="R1529">
        <f t="shared" si="142"/>
        <v>15600</v>
      </c>
      <c r="S1529">
        <f t="shared" si="143"/>
        <v>2500</v>
      </c>
    </row>
    <row r="1530" spans="1:19" x14ac:dyDescent="0.25">
      <c r="A1530" s="12">
        <v>1529</v>
      </c>
      <c r="B1530" s="12" t="s">
        <v>293</v>
      </c>
      <c r="C1530" s="26">
        <v>31677136896808</v>
      </c>
      <c r="D1530" s="17">
        <v>43009.497487997687</v>
      </c>
      <c r="E1530" s="17">
        <v>43011.613465972223</v>
      </c>
      <c r="F1530" s="13" t="s">
        <v>302</v>
      </c>
      <c r="G1530" s="27">
        <v>3300</v>
      </c>
      <c r="H1530" s="12" t="s">
        <v>76</v>
      </c>
      <c r="I1530" s="12" t="s">
        <v>80</v>
      </c>
      <c r="J1530" s="37">
        <f>INDEX('Bảng Giá'!$C$3:$H$18,MATCH('Raw Data'!P1530,'Bảng Giá'!$B$3:$B$18,0),MATCH('Raw Data'!M1530,'Bảng Giá'!$C$2:$H$2,0))</f>
        <v>19000</v>
      </c>
      <c r="K1530" s="12">
        <v>19200</v>
      </c>
      <c r="L1530" s="36">
        <f t="shared" si="138"/>
        <v>2.115977974535781</v>
      </c>
      <c r="M1530" t="str">
        <f>'References data'!H1531</f>
        <v>Nội Tỉnh</v>
      </c>
      <c r="N1530">
        <f t="shared" si="139"/>
        <v>3.3</v>
      </c>
      <c r="O1530">
        <f t="shared" si="140"/>
        <v>-200</v>
      </c>
      <c r="P1530" t="str">
        <f>IF(AND(N1530&gt;0,N1530&lt;=0.05),'Bảng Giá'!$B$3,IF(AND(N1530&lt;=0.1,N1530&gt;0.05),'Bảng Giá'!$B$4,IF(AND('Raw Data'!N1530&gt;0.1,'Raw Data'!N1530&lt;=0.25),'Bảng Giá'!$B$5,IF(AND('Raw Data'!N1530&gt;0.25,'Raw Data'!N1530&lt;=0.5),'Bảng Giá'!$B$6,IF(AND('Raw Data'!N1530&gt;0.5,'Raw Data'!N1530&lt;=1),'Bảng Giá'!$B$7,IF(AND('Raw Data'!N1530&gt;1,'Raw Data'!N1530&lt;=1.5),'Bảng Giá'!$B$8,IF(AND('Raw Data'!N1530&gt;1.5,'Raw Data'!N1530&lt;=2),'Bảng Giá'!$B$9,IF(AND('Raw Data'!N1530&gt;2,'Raw Data'!N1530&lt;=2.5),'Bảng Giá'!$B$10,IF(AND('Raw Data'!N1530&gt;2.5,'Raw Data'!N1530&lt;=3),'Bảng Giá'!$B$11,IF(AND('Raw Data'!N1530&gt;3,'Raw Data'!N1530&lt;=3.5),'Bảng Giá'!$B$12,IF(AND('Raw Data'!N1530&gt;3.5,'Raw Data'!N1530&lt;=4),'Bảng Giá'!$B$13,IF(AND('Raw Data'!N1530&gt;4,'Raw Data'!N1530&lt;=4.5),'Bảng Giá'!$B$14,IF(AND('Raw Data'!N1530&gt;4.5,'Raw Data'!N1530&lt;=5),'Bảng Giá'!$B$15,IF(AND('Raw Data'!N1530&gt;5,'Raw Data'!N1530&lt;=5.5),'Bảng Giá'!$B$16,IF(AND('Raw Data'!N1530&gt;5.5,'Raw Data'!N1530&lt;=6),'Bảng Giá'!$B$17,'Bảng Giá'!$B$18)))))))))))))))</f>
        <v>3&lt;x&lt;=3.5</v>
      </c>
      <c r="Q1530" s="48">
        <f t="shared" si="141"/>
        <v>-1.0416666666666666E-2</v>
      </c>
      <c r="R1530">
        <f t="shared" si="142"/>
        <v>22800</v>
      </c>
      <c r="S1530">
        <f t="shared" si="143"/>
        <v>3600</v>
      </c>
    </row>
    <row r="1531" spans="1:19" x14ac:dyDescent="0.25">
      <c r="A1531" s="12">
        <v>1530</v>
      </c>
      <c r="B1531" s="12" t="s">
        <v>293</v>
      </c>
      <c r="C1531" s="26">
        <v>31677136896270</v>
      </c>
      <c r="D1531" s="17">
        <v>43009.60842326389</v>
      </c>
      <c r="E1531" s="17">
        <v>43010.772007488427</v>
      </c>
      <c r="F1531" s="13" t="s">
        <v>302</v>
      </c>
      <c r="G1531" s="27">
        <v>200</v>
      </c>
      <c r="H1531" s="12" t="s">
        <v>76</v>
      </c>
      <c r="I1531" s="12" t="s">
        <v>299</v>
      </c>
      <c r="J1531" s="37">
        <f>INDEX('Bảng Giá'!$C$3:$H$18,MATCH('Raw Data'!P1531,'Bảng Giá'!$B$3:$B$18,0),MATCH('Raw Data'!M1531,'Bảng Giá'!$C$2:$H$2,0))</f>
        <v>13000</v>
      </c>
      <c r="K1531" s="12">
        <v>13100</v>
      </c>
      <c r="L1531" s="36">
        <f t="shared" si="138"/>
        <v>1.1635842245377717</v>
      </c>
      <c r="M1531" t="str">
        <f>'References data'!H1532</f>
        <v>Nội Tỉnh</v>
      </c>
      <c r="N1531">
        <f t="shared" si="139"/>
        <v>0.2</v>
      </c>
      <c r="O1531">
        <f t="shared" si="140"/>
        <v>-100</v>
      </c>
      <c r="P1531" t="str">
        <f>IF(AND(N1531&gt;0,N1531&lt;=0.05),'Bảng Giá'!$B$3,IF(AND(N1531&lt;=0.1,N1531&gt;0.05),'Bảng Giá'!$B$4,IF(AND('Raw Data'!N1531&gt;0.1,'Raw Data'!N1531&lt;=0.25),'Bảng Giá'!$B$5,IF(AND('Raw Data'!N1531&gt;0.25,'Raw Data'!N1531&lt;=0.5),'Bảng Giá'!$B$6,IF(AND('Raw Data'!N1531&gt;0.5,'Raw Data'!N1531&lt;=1),'Bảng Giá'!$B$7,IF(AND('Raw Data'!N1531&gt;1,'Raw Data'!N1531&lt;=1.5),'Bảng Giá'!$B$8,IF(AND('Raw Data'!N1531&gt;1.5,'Raw Data'!N1531&lt;=2),'Bảng Giá'!$B$9,IF(AND('Raw Data'!N1531&gt;2,'Raw Data'!N1531&lt;=2.5),'Bảng Giá'!$B$10,IF(AND('Raw Data'!N1531&gt;2.5,'Raw Data'!N1531&lt;=3),'Bảng Giá'!$B$11,IF(AND('Raw Data'!N1531&gt;3,'Raw Data'!N1531&lt;=3.5),'Bảng Giá'!$B$12,IF(AND('Raw Data'!N1531&gt;3.5,'Raw Data'!N1531&lt;=4),'Bảng Giá'!$B$13,IF(AND('Raw Data'!N1531&gt;4,'Raw Data'!N1531&lt;=4.5),'Bảng Giá'!$B$14,IF(AND('Raw Data'!N1531&gt;4.5,'Raw Data'!N1531&lt;=5),'Bảng Giá'!$B$15,IF(AND('Raw Data'!N1531&gt;5,'Raw Data'!N1531&lt;=5.5),'Bảng Giá'!$B$16,IF(AND('Raw Data'!N1531&gt;5.5,'Raw Data'!N1531&lt;=6),'Bảng Giá'!$B$17,'Bảng Giá'!$B$18)))))))))))))))</f>
        <v>0.1&lt;x&lt;=0.25</v>
      </c>
      <c r="Q1531" s="48">
        <f t="shared" si="141"/>
        <v>-7.6335877862595417E-3</v>
      </c>
      <c r="R1531">
        <f t="shared" si="142"/>
        <v>15600</v>
      </c>
      <c r="S1531">
        <f t="shared" si="143"/>
        <v>2500</v>
      </c>
    </row>
    <row r="1532" spans="1:19" x14ac:dyDescent="0.25">
      <c r="A1532" s="12">
        <v>1531</v>
      </c>
      <c r="B1532" s="12" t="s">
        <v>293</v>
      </c>
      <c r="C1532" s="26">
        <v>31677136924113</v>
      </c>
      <c r="D1532" s="17">
        <v>43013.81862121528</v>
      </c>
      <c r="E1532" s="17">
        <v>43014.445370289352</v>
      </c>
      <c r="F1532" s="13" t="s">
        <v>302</v>
      </c>
      <c r="G1532" s="27">
        <v>1000</v>
      </c>
      <c r="H1532" s="12" t="s">
        <v>76</v>
      </c>
      <c r="I1532" s="12" t="s">
        <v>87</v>
      </c>
      <c r="J1532" s="37">
        <f>INDEX('Bảng Giá'!$C$3:$H$18,MATCH('Raw Data'!P1532,'Bảng Giá'!$B$3:$B$18,0),MATCH('Raw Data'!M1532,'Bảng Giá'!$C$2:$H$2,0))</f>
        <v>14000</v>
      </c>
      <c r="K1532" s="12">
        <v>14700</v>
      </c>
      <c r="L1532" s="36">
        <f t="shared" si="138"/>
        <v>0.62674907407199498</v>
      </c>
      <c r="M1532" t="str">
        <f>'References data'!H1533</f>
        <v>Nội Tỉnh</v>
      </c>
      <c r="N1532">
        <f t="shared" si="139"/>
        <v>1</v>
      </c>
      <c r="O1532">
        <f t="shared" si="140"/>
        <v>-700</v>
      </c>
      <c r="P1532" t="str">
        <f>IF(AND(N1532&gt;0,N1532&lt;=0.05),'Bảng Giá'!$B$3,IF(AND(N1532&lt;=0.1,N1532&gt;0.05),'Bảng Giá'!$B$4,IF(AND('Raw Data'!N1532&gt;0.1,'Raw Data'!N1532&lt;=0.25),'Bảng Giá'!$B$5,IF(AND('Raw Data'!N1532&gt;0.25,'Raw Data'!N1532&lt;=0.5),'Bảng Giá'!$B$6,IF(AND('Raw Data'!N1532&gt;0.5,'Raw Data'!N1532&lt;=1),'Bảng Giá'!$B$7,IF(AND('Raw Data'!N1532&gt;1,'Raw Data'!N1532&lt;=1.5),'Bảng Giá'!$B$8,IF(AND('Raw Data'!N1532&gt;1.5,'Raw Data'!N1532&lt;=2),'Bảng Giá'!$B$9,IF(AND('Raw Data'!N1532&gt;2,'Raw Data'!N1532&lt;=2.5),'Bảng Giá'!$B$10,IF(AND('Raw Data'!N1532&gt;2.5,'Raw Data'!N1532&lt;=3),'Bảng Giá'!$B$11,IF(AND('Raw Data'!N1532&gt;3,'Raw Data'!N1532&lt;=3.5),'Bảng Giá'!$B$12,IF(AND('Raw Data'!N1532&gt;3.5,'Raw Data'!N1532&lt;=4),'Bảng Giá'!$B$13,IF(AND('Raw Data'!N1532&gt;4,'Raw Data'!N1532&lt;=4.5),'Bảng Giá'!$B$14,IF(AND('Raw Data'!N1532&gt;4.5,'Raw Data'!N1532&lt;=5),'Bảng Giá'!$B$15,IF(AND('Raw Data'!N1532&gt;5,'Raw Data'!N1532&lt;=5.5),'Bảng Giá'!$B$16,IF(AND('Raw Data'!N1532&gt;5.5,'Raw Data'!N1532&lt;=6),'Bảng Giá'!$B$17,'Bảng Giá'!$B$18)))))))))))))))</f>
        <v>0.5&lt;x&lt;=1</v>
      </c>
      <c r="Q1532" s="48">
        <f t="shared" si="141"/>
        <v>-4.7619047619047616E-2</v>
      </c>
      <c r="R1532">
        <f t="shared" si="142"/>
        <v>16800</v>
      </c>
      <c r="S1532">
        <f t="shared" si="143"/>
        <v>2100</v>
      </c>
    </row>
    <row r="1533" spans="1:19" x14ac:dyDescent="0.25">
      <c r="A1533" s="12">
        <v>1532</v>
      </c>
      <c r="B1533" s="12" t="s">
        <v>293</v>
      </c>
      <c r="C1533" s="26">
        <v>31677136897236</v>
      </c>
      <c r="D1533" s="17">
        <v>43009.454294594907</v>
      </c>
      <c r="E1533" s="17">
        <v>43011.547308993053</v>
      </c>
      <c r="F1533" s="13" t="s">
        <v>302</v>
      </c>
      <c r="G1533" s="27">
        <v>2500</v>
      </c>
      <c r="H1533" s="12" t="s">
        <v>76</v>
      </c>
      <c r="I1533" s="12" t="s">
        <v>80</v>
      </c>
      <c r="J1533" s="37">
        <f>INDEX('Bảng Giá'!$C$3:$H$18,MATCH('Raw Data'!P1533,'Bảng Giá'!$B$3:$B$18,0),MATCH('Raw Data'!M1533,'Bảng Giá'!$C$2:$H$2,0))</f>
        <v>16000</v>
      </c>
      <c r="K1533" s="12">
        <v>17700</v>
      </c>
      <c r="L1533" s="36">
        <f t="shared" si="138"/>
        <v>2.0930143981458968</v>
      </c>
      <c r="M1533" t="str">
        <f>'References data'!H1534</f>
        <v>Nội Tỉnh</v>
      </c>
      <c r="N1533">
        <f t="shared" si="139"/>
        <v>2.5</v>
      </c>
      <c r="O1533">
        <f t="shared" si="140"/>
        <v>-1700</v>
      </c>
      <c r="P1533" t="str">
        <f>IF(AND(N1533&gt;0,N1533&lt;=0.05),'Bảng Giá'!$B$3,IF(AND(N1533&lt;=0.1,N1533&gt;0.05),'Bảng Giá'!$B$4,IF(AND('Raw Data'!N1533&gt;0.1,'Raw Data'!N1533&lt;=0.25),'Bảng Giá'!$B$5,IF(AND('Raw Data'!N1533&gt;0.25,'Raw Data'!N1533&lt;=0.5),'Bảng Giá'!$B$6,IF(AND('Raw Data'!N1533&gt;0.5,'Raw Data'!N1533&lt;=1),'Bảng Giá'!$B$7,IF(AND('Raw Data'!N1533&gt;1,'Raw Data'!N1533&lt;=1.5),'Bảng Giá'!$B$8,IF(AND('Raw Data'!N1533&gt;1.5,'Raw Data'!N1533&lt;=2),'Bảng Giá'!$B$9,IF(AND('Raw Data'!N1533&gt;2,'Raw Data'!N1533&lt;=2.5),'Bảng Giá'!$B$10,IF(AND('Raw Data'!N1533&gt;2.5,'Raw Data'!N1533&lt;=3),'Bảng Giá'!$B$11,IF(AND('Raw Data'!N1533&gt;3,'Raw Data'!N1533&lt;=3.5),'Bảng Giá'!$B$12,IF(AND('Raw Data'!N1533&gt;3.5,'Raw Data'!N1533&lt;=4),'Bảng Giá'!$B$13,IF(AND('Raw Data'!N1533&gt;4,'Raw Data'!N1533&lt;=4.5),'Bảng Giá'!$B$14,IF(AND('Raw Data'!N1533&gt;4.5,'Raw Data'!N1533&lt;=5),'Bảng Giá'!$B$15,IF(AND('Raw Data'!N1533&gt;5,'Raw Data'!N1533&lt;=5.5),'Bảng Giá'!$B$16,IF(AND('Raw Data'!N1533&gt;5.5,'Raw Data'!N1533&lt;=6),'Bảng Giá'!$B$17,'Bảng Giá'!$B$18)))))))))))))))</f>
        <v>2&lt;x&lt;=2.5</v>
      </c>
      <c r="Q1533" s="48">
        <f t="shared" si="141"/>
        <v>-9.6045197740112997E-2</v>
      </c>
      <c r="R1533">
        <f t="shared" si="142"/>
        <v>19200</v>
      </c>
      <c r="S1533">
        <f t="shared" si="143"/>
        <v>1500</v>
      </c>
    </row>
    <row r="1534" spans="1:19" x14ac:dyDescent="0.25">
      <c r="A1534" s="12">
        <v>1533</v>
      </c>
      <c r="B1534" s="12" t="s">
        <v>293</v>
      </c>
      <c r="C1534" s="26">
        <v>31677136896736</v>
      </c>
      <c r="D1534" s="17">
        <v>43009.625699571756</v>
      </c>
      <c r="E1534" s="17">
        <v>43011.390796990738</v>
      </c>
      <c r="F1534" s="13" t="s">
        <v>302</v>
      </c>
      <c r="G1534" s="27">
        <v>200</v>
      </c>
      <c r="H1534" s="12" t="s">
        <v>95</v>
      </c>
      <c r="I1534" s="12" t="s">
        <v>322</v>
      </c>
      <c r="J1534" s="37">
        <f>INDEX('Bảng Giá'!$C$3:$H$18,MATCH('Raw Data'!P1534,'Bảng Giá'!$B$3:$B$18,0),MATCH('Raw Data'!M1534,'Bảng Giá'!$C$2:$H$2,0))</f>
        <v>13000</v>
      </c>
      <c r="K1534" s="12">
        <v>13100</v>
      </c>
      <c r="L1534" s="36">
        <f t="shared" si="138"/>
        <v>1.7650974189818953</v>
      </c>
      <c r="M1534" t="str">
        <f>'References data'!H1535</f>
        <v>Nội Tỉnh</v>
      </c>
      <c r="N1534">
        <f t="shared" si="139"/>
        <v>0.2</v>
      </c>
      <c r="O1534">
        <f t="shared" si="140"/>
        <v>-100</v>
      </c>
      <c r="P1534" t="str">
        <f>IF(AND(N1534&gt;0,N1534&lt;=0.05),'Bảng Giá'!$B$3,IF(AND(N1534&lt;=0.1,N1534&gt;0.05),'Bảng Giá'!$B$4,IF(AND('Raw Data'!N1534&gt;0.1,'Raw Data'!N1534&lt;=0.25),'Bảng Giá'!$B$5,IF(AND('Raw Data'!N1534&gt;0.25,'Raw Data'!N1534&lt;=0.5),'Bảng Giá'!$B$6,IF(AND('Raw Data'!N1534&gt;0.5,'Raw Data'!N1534&lt;=1),'Bảng Giá'!$B$7,IF(AND('Raw Data'!N1534&gt;1,'Raw Data'!N1534&lt;=1.5),'Bảng Giá'!$B$8,IF(AND('Raw Data'!N1534&gt;1.5,'Raw Data'!N1534&lt;=2),'Bảng Giá'!$B$9,IF(AND('Raw Data'!N1534&gt;2,'Raw Data'!N1534&lt;=2.5),'Bảng Giá'!$B$10,IF(AND('Raw Data'!N1534&gt;2.5,'Raw Data'!N1534&lt;=3),'Bảng Giá'!$B$11,IF(AND('Raw Data'!N1534&gt;3,'Raw Data'!N1534&lt;=3.5),'Bảng Giá'!$B$12,IF(AND('Raw Data'!N1534&gt;3.5,'Raw Data'!N1534&lt;=4),'Bảng Giá'!$B$13,IF(AND('Raw Data'!N1534&gt;4,'Raw Data'!N1534&lt;=4.5),'Bảng Giá'!$B$14,IF(AND('Raw Data'!N1534&gt;4.5,'Raw Data'!N1534&lt;=5),'Bảng Giá'!$B$15,IF(AND('Raw Data'!N1534&gt;5,'Raw Data'!N1534&lt;=5.5),'Bảng Giá'!$B$16,IF(AND('Raw Data'!N1534&gt;5.5,'Raw Data'!N1534&lt;=6),'Bảng Giá'!$B$17,'Bảng Giá'!$B$18)))))))))))))))</f>
        <v>0.1&lt;x&lt;=0.25</v>
      </c>
      <c r="Q1534" s="48">
        <f t="shared" si="141"/>
        <v>-7.6335877862595417E-3</v>
      </c>
      <c r="R1534">
        <f t="shared" si="142"/>
        <v>15600</v>
      </c>
      <c r="S1534">
        <f t="shared" si="143"/>
        <v>2500</v>
      </c>
    </row>
    <row r="1535" spans="1:19" x14ac:dyDescent="0.25">
      <c r="A1535" s="12">
        <v>1534</v>
      </c>
      <c r="B1535" s="12" t="s">
        <v>293</v>
      </c>
      <c r="C1535" s="26">
        <v>31677136897747</v>
      </c>
      <c r="D1535" s="17">
        <v>43011.841432835645</v>
      </c>
      <c r="E1535" s="17">
        <v>43012.733252511571</v>
      </c>
      <c r="F1535" s="12" t="s">
        <v>321</v>
      </c>
      <c r="G1535" s="27">
        <v>1500</v>
      </c>
      <c r="H1535" s="12" t="s">
        <v>76</v>
      </c>
      <c r="I1535" s="12" t="s">
        <v>514</v>
      </c>
      <c r="J1535" s="37">
        <f>INDEX('Bảng Giá'!$C$3:$H$18,MATCH('Raw Data'!P1535,'Bảng Giá'!$B$3:$B$18,0),MATCH('Raw Data'!M1535,'Bảng Giá'!$C$2:$H$2,0))</f>
        <v>14500</v>
      </c>
      <c r="K1535" s="12">
        <v>16200</v>
      </c>
      <c r="L1535" s="36">
        <f t="shared" si="138"/>
        <v>0.89181967592594447</v>
      </c>
      <c r="M1535" t="str">
        <f>'References data'!H1536</f>
        <v>Nội Tỉnh</v>
      </c>
      <c r="N1535">
        <f t="shared" si="139"/>
        <v>1.5</v>
      </c>
      <c r="O1535">
        <f t="shared" si="140"/>
        <v>-1700</v>
      </c>
      <c r="P1535" t="str">
        <f>IF(AND(N1535&gt;0,N1535&lt;=0.05),'Bảng Giá'!$B$3,IF(AND(N1535&lt;=0.1,N1535&gt;0.05),'Bảng Giá'!$B$4,IF(AND('Raw Data'!N1535&gt;0.1,'Raw Data'!N1535&lt;=0.25),'Bảng Giá'!$B$5,IF(AND('Raw Data'!N1535&gt;0.25,'Raw Data'!N1535&lt;=0.5),'Bảng Giá'!$B$6,IF(AND('Raw Data'!N1535&gt;0.5,'Raw Data'!N1535&lt;=1),'Bảng Giá'!$B$7,IF(AND('Raw Data'!N1535&gt;1,'Raw Data'!N1535&lt;=1.5),'Bảng Giá'!$B$8,IF(AND('Raw Data'!N1535&gt;1.5,'Raw Data'!N1535&lt;=2),'Bảng Giá'!$B$9,IF(AND('Raw Data'!N1535&gt;2,'Raw Data'!N1535&lt;=2.5),'Bảng Giá'!$B$10,IF(AND('Raw Data'!N1535&gt;2.5,'Raw Data'!N1535&lt;=3),'Bảng Giá'!$B$11,IF(AND('Raw Data'!N1535&gt;3,'Raw Data'!N1535&lt;=3.5),'Bảng Giá'!$B$12,IF(AND('Raw Data'!N1535&gt;3.5,'Raw Data'!N1535&lt;=4),'Bảng Giá'!$B$13,IF(AND('Raw Data'!N1535&gt;4,'Raw Data'!N1535&lt;=4.5),'Bảng Giá'!$B$14,IF(AND('Raw Data'!N1535&gt;4.5,'Raw Data'!N1535&lt;=5),'Bảng Giá'!$B$15,IF(AND('Raw Data'!N1535&gt;5,'Raw Data'!N1535&lt;=5.5),'Bảng Giá'!$B$16,IF(AND('Raw Data'!N1535&gt;5.5,'Raw Data'!N1535&lt;=6),'Bảng Giá'!$B$17,'Bảng Giá'!$B$18)))))))))))))))</f>
        <v>1&lt;x&lt;=1.5</v>
      </c>
      <c r="Q1535" s="48">
        <f t="shared" si="141"/>
        <v>-0.10493827160493827</v>
      </c>
      <c r="R1535">
        <f t="shared" si="142"/>
        <v>17400</v>
      </c>
      <c r="S1535">
        <f t="shared" si="143"/>
        <v>1200</v>
      </c>
    </row>
    <row r="1536" spans="1:19" x14ac:dyDescent="0.25">
      <c r="A1536" s="12">
        <v>1535</v>
      </c>
      <c r="B1536" s="12" t="s">
        <v>293</v>
      </c>
      <c r="C1536" s="26">
        <v>31677136897096</v>
      </c>
      <c r="D1536" s="17">
        <v>43009.608295868056</v>
      </c>
      <c r="E1536" s="17">
        <v>43010.632068865743</v>
      </c>
      <c r="F1536" s="13" t="s">
        <v>302</v>
      </c>
      <c r="G1536" s="27">
        <v>200</v>
      </c>
      <c r="H1536" s="12" t="s">
        <v>76</v>
      </c>
      <c r="I1536" s="12" t="s">
        <v>315</v>
      </c>
      <c r="J1536" s="37">
        <f>INDEX('Bảng Giá'!$C$3:$H$18,MATCH('Raw Data'!P1536,'Bảng Giá'!$B$3:$B$18,0),MATCH('Raw Data'!M1536,'Bảng Giá'!$C$2:$H$2,0))</f>
        <v>13000</v>
      </c>
      <c r="K1536" s="12">
        <v>13100</v>
      </c>
      <c r="L1536" s="36">
        <f t="shared" si="138"/>
        <v>1.0237729976870469</v>
      </c>
      <c r="M1536" t="str">
        <f>'References data'!H1537</f>
        <v>Nội Tỉnh</v>
      </c>
      <c r="N1536">
        <f t="shared" si="139"/>
        <v>0.2</v>
      </c>
      <c r="O1536">
        <f t="shared" si="140"/>
        <v>-100</v>
      </c>
      <c r="P1536" t="str">
        <f>IF(AND(N1536&gt;0,N1536&lt;=0.05),'Bảng Giá'!$B$3,IF(AND(N1536&lt;=0.1,N1536&gt;0.05),'Bảng Giá'!$B$4,IF(AND('Raw Data'!N1536&gt;0.1,'Raw Data'!N1536&lt;=0.25),'Bảng Giá'!$B$5,IF(AND('Raw Data'!N1536&gt;0.25,'Raw Data'!N1536&lt;=0.5),'Bảng Giá'!$B$6,IF(AND('Raw Data'!N1536&gt;0.5,'Raw Data'!N1536&lt;=1),'Bảng Giá'!$B$7,IF(AND('Raw Data'!N1536&gt;1,'Raw Data'!N1536&lt;=1.5),'Bảng Giá'!$B$8,IF(AND('Raw Data'!N1536&gt;1.5,'Raw Data'!N1536&lt;=2),'Bảng Giá'!$B$9,IF(AND('Raw Data'!N1536&gt;2,'Raw Data'!N1536&lt;=2.5),'Bảng Giá'!$B$10,IF(AND('Raw Data'!N1536&gt;2.5,'Raw Data'!N1536&lt;=3),'Bảng Giá'!$B$11,IF(AND('Raw Data'!N1536&gt;3,'Raw Data'!N1536&lt;=3.5),'Bảng Giá'!$B$12,IF(AND('Raw Data'!N1536&gt;3.5,'Raw Data'!N1536&lt;=4),'Bảng Giá'!$B$13,IF(AND('Raw Data'!N1536&gt;4,'Raw Data'!N1536&lt;=4.5),'Bảng Giá'!$B$14,IF(AND('Raw Data'!N1536&gt;4.5,'Raw Data'!N1536&lt;=5),'Bảng Giá'!$B$15,IF(AND('Raw Data'!N1536&gt;5,'Raw Data'!N1536&lt;=5.5),'Bảng Giá'!$B$16,IF(AND('Raw Data'!N1536&gt;5.5,'Raw Data'!N1536&lt;=6),'Bảng Giá'!$B$17,'Bảng Giá'!$B$18)))))))))))))))</f>
        <v>0.1&lt;x&lt;=0.25</v>
      </c>
      <c r="Q1536" s="48">
        <f t="shared" si="141"/>
        <v>-7.6335877862595417E-3</v>
      </c>
      <c r="R1536">
        <f t="shared" si="142"/>
        <v>15600</v>
      </c>
      <c r="S1536">
        <f t="shared" si="143"/>
        <v>2500</v>
      </c>
    </row>
    <row r="1537" spans="1:19" x14ac:dyDescent="0.25">
      <c r="A1537" s="12">
        <v>1536</v>
      </c>
      <c r="B1537" s="12" t="s">
        <v>293</v>
      </c>
      <c r="C1537" s="26">
        <v>31677136898205</v>
      </c>
      <c r="D1537" s="17">
        <v>43010.606879016203</v>
      </c>
      <c r="E1537" s="17">
        <v>43011.664474965277</v>
      </c>
      <c r="F1537" s="13" t="s">
        <v>302</v>
      </c>
      <c r="G1537" s="27">
        <v>300</v>
      </c>
      <c r="H1537" s="12" t="s">
        <v>76</v>
      </c>
      <c r="I1537" s="12" t="s">
        <v>299</v>
      </c>
      <c r="J1537" s="37">
        <f>INDEX('Bảng Giá'!$C$3:$H$18,MATCH('Raw Data'!P1537,'Bảng Giá'!$B$3:$B$18,0),MATCH('Raw Data'!M1537,'Bảng Giá'!$C$2:$H$2,0))</f>
        <v>13000</v>
      </c>
      <c r="K1537" s="12">
        <v>13100</v>
      </c>
      <c r="L1537" s="36">
        <f t="shared" si="138"/>
        <v>1.0575959490743116</v>
      </c>
      <c r="M1537" t="str">
        <f>'References data'!H1538</f>
        <v>Nội Tỉnh</v>
      </c>
      <c r="N1537">
        <f t="shared" si="139"/>
        <v>0.3</v>
      </c>
      <c r="O1537">
        <f t="shared" si="140"/>
        <v>-100</v>
      </c>
      <c r="P1537" t="str">
        <f>IF(AND(N1537&gt;0,N1537&lt;=0.05),'Bảng Giá'!$B$3,IF(AND(N1537&lt;=0.1,N1537&gt;0.05),'Bảng Giá'!$B$4,IF(AND('Raw Data'!N1537&gt;0.1,'Raw Data'!N1537&lt;=0.25),'Bảng Giá'!$B$5,IF(AND('Raw Data'!N1537&gt;0.25,'Raw Data'!N1537&lt;=0.5),'Bảng Giá'!$B$6,IF(AND('Raw Data'!N1537&gt;0.5,'Raw Data'!N1537&lt;=1),'Bảng Giá'!$B$7,IF(AND('Raw Data'!N1537&gt;1,'Raw Data'!N1537&lt;=1.5),'Bảng Giá'!$B$8,IF(AND('Raw Data'!N1537&gt;1.5,'Raw Data'!N1537&lt;=2),'Bảng Giá'!$B$9,IF(AND('Raw Data'!N1537&gt;2,'Raw Data'!N1537&lt;=2.5),'Bảng Giá'!$B$10,IF(AND('Raw Data'!N1537&gt;2.5,'Raw Data'!N1537&lt;=3),'Bảng Giá'!$B$11,IF(AND('Raw Data'!N1537&gt;3,'Raw Data'!N1537&lt;=3.5),'Bảng Giá'!$B$12,IF(AND('Raw Data'!N1537&gt;3.5,'Raw Data'!N1537&lt;=4),'Bảng Giá'!$B$13,IF(AND('Raw Data'!N1537&gt;4,'Raw Data'!N1537&lt;=4.5),'Bảng Giá'!$B$14,IF(AND('Raw Data'!N1537&gt;4.5,'Raw Data'!N1537&lt;=5),'Bảng Giá'!$B$15,IF(AND('Raw Data'!N1537&gt;5,'Raw Data'!N1537&lt;=5.5),'Bảng Giá'!$B$16,IF(AND('Raw Data'!N1537&gt;5.5,'Raw Data'!N1537&lt;=6),'Bảng Giá'!$B$17,'Bảng Giá'!$B$18)))))))))))))))</f>
        <v>0.25&lt;x&lt;=0.5</v>
      </c>
      <c r="Q1537" s="48">
        <f t="shared" si="141"/>
        <v>-7.6335877862595417E-3</v>
      </c>
      <c r="R1537">
        <f t="shared" si="142"/>
        <v>15600</v>
      </c>
      <c r="S1537">
        <f t="shared" si="143"/>
        <v>2500</v>
      </c>
    </row>
    <row r="1538" spans="1:19" x14ac:dyDescent="0.25">
      <c r="A1538" s="12">
        <v>1537</v>
      </c>
      <c r="B1538" s="12" t="s">
        <v>293</v>
      </c>
      <c r="C1538" s="26">
        <v>31677136898631</v>
      </c>
      <c r="D1538" s="17">
        <v>43010.379307604169</v>
      </c>
      <c r="E1538" s="17">
        <v>43012.581751307873</v>
      </c>
      <c r="F1538" s="13" t="s">
        <v>302</v>
      </c>
      <c r="G1538" s="27">
        <v>200</v>
      </c>
      <c r="H1538" s="12" t="s">
        <v>76</v>
      </c>
      <c r="I1538" s="12" t="s">
        <v>80</v>
      </c>
      <c r="J1538" s="37">
        <f>INDEX('Bảng Giá'!$C$3:$H$18,MATCH('Raw Data'!P1538,'Bảng Giá'!$B$3:$B$18,0),MATCH('Raw Data'!M1538,'Bảng Giá'!$C$2:$H$2,0))</f>
        <v>13000</v>
      </c>
      <c r="K1538" s="12">
        <v>13100</v>
      </c>
      <c r="L1538" s="36">
        <f t="shared" si="138"/>
        <v>2.2024437037034659</v>
      </c>
      <c r="M1538" t="str">
        <f>'References data'!H1539</f>
        <v>Nội Tỉnh</v>
      </c>
      <c r="N1538">
        <f t="shared" si="139"/>
        <v>0.2</v>
      </c>
      <c r="O1538">
        <f t="shared" si="140"/>
        <v>-100</v>
      </c>
      <c r="P1538" t="str">
        <f>IF(AND(N1538&gt;0,N1538&lt;=0.05),'Bảng Giá'!$B$3,IF(AND(N1538&lt;=0.1,N1538&gt;0.05),'Bảng Giá'!$B$4,IF(AND('Raw Data'!N1538&gt;0.1,'Raw Data'!N1538&lt;=0.25),'Bảng Giá'!$B$5,IF(AND('Raw Data'!N1538&gt;0.25,'Raw Data'!N1538&lt;=0.5),'Bảng Giá'!$B$6,IF(AND('Raw Data'!N1538&gt;0.5,'Raw Data'!N1538&lt;=1),'Bảng Giá'!$B$7,IF(AND('Raw Data'!N1538&gt;1,'Raw Data'!N1538&lt;=1.5),'Bảng Giá'!$B$8,IF(AND('Raw Data'!N1538&gt;1.5,'Raw Data'!N1538&lt;=2),'Bảng Giá'!$B$9,IF(AND('Raw Data'!N1538&gt;2,'Raw Data'!N1538&lt;=2.5),'Bảng Giá'!$B$10,IF(AND('Raw Data'!N1538&gt;2.5,'Raw Data'!N1538&lt;=3),'Bảng Giá'!$B$11,IF(AND('Raw Data'!N1538&gt;3,'Raw Data'!N1538&lt;=3.5),'Bảng Giá'!$B$12,IF(AND('Raw Data'!N1538&gt;3.5,'Raw Data'!N1538&lt;=4),'Bảng Giá'!$B$13,IF(AND('Raw Data'!N1538&gt;4,'Raw Data'!N1538&lt;=4.5),'Bảng Giá'!$B$14,IF(AND('Raw Data'!N1538&gt;4.5,'Raw Data'!N1538&lt;=5),'Bảng Giá'!$B$15,IF(AND('Raw Data'!N1538&gt;5,'Raw Data'!N1538&lt;=5.5),'Bảng Giá'!$B$16,IF(AND('Raw Data'!N1538&gt;5.5,'Raw Data'!N1538&lt;=6),'Bảng Giá'!$B$17,'Bảng Giá'!$B$18)))))))))))))))</f>
        <v>0.1&lt;x&lt;=0.25</v>
      </c>
      <c r="Q1538" s="48">
        <f t="shared" si="141"/>
        <v>-7.6335877862595417E-3</v>
      </c>
      <c r="R1538">
        <f t="shared" si="142"/>
        <v>15600</v>
      </c>
      <c r="S1538">
        <f t="shared" si="143"/>
        <v>2500</v>
      </c>
    </row>
    <row r="1539" spans="1:19" x14ac:dyDescent="0.25">
      <c r="A1539" s="12">
        <v>1538</v>
      </c>
      <c r="B1539" s="12" t="s">
        <v>293</v>
      </c>
      <c r="C1539" s="26">
        <v>31677136899604</v>
      </c>
      <c r="D1539" s="17">
        <v>43010.379391238428</v>
      </c>
      <c r="E1539" s="17">
        <v>43013.936986956018</v>
      </c>
      <c r="F1539" s="12" t="s">
        <v>321</v>
      </c>
      <c r="G1539" s="27">
        <v>1200</v>
      </c>
      <c r="H1539" s="12" t="s">
        <v>76</v>
      </c>
      <c r="I1539" s="12" t="s">
        <v>315</v>
      </c>
      <c r="J1539" s="37">
        <f>INDEX('Bảng Giá'!$C$3:$H$18,MATCH('Raw Data'!P1539,'Bảng Giá'!$B$3:$B$18,0),MATCH('Raw Data'!M1539,'Bảng Giá'!$C$2:$H$2,0))</f>
        <v>14500</v>
      </c>
      <c r="K1539" s="12">
        <v>14700</v>
      </c>
      <c r="L1539" s="36">
        <f t="shared" ref="L1539:L1602" si="144">E1539-D1539</f>
        <v>3.5575957175897202</v>
      </c>
      <c r="M1539" t="str">
        <f>'References data'!H1540</f>
        <v>Nội Tỉnh</v>
      </c>
      <c r="N1539">
        <f t="shared" ref="N1539:N1602" si="145">G1539/1000</f>
        <v>1.2</v>
      </c>
      <c r="O1539">
        <f t="shared" ref="O1539:O1602" si="146">J1539-K1539</f>
        <v>-200</v>
      </c>
      <c r="P1539" t="str">
        <f>IF(AND(N1539&gt;0,N1539&lt;=0.05),'Bảng Giá'!$B$3,IF(AND(N1539&lt;=0.1,N1539&gt;0.05),'Bảng Giá'!$B$4,IF(AND('Raw Data'!N1539&gt;0.1,'Raw Data'!N1539&lt;=0.25),'Bảng Giá'!$B$5,IF(AND('Raw Data'!N1539&gt;0.25,'Raw Data'!N1539&lt;=0.5),'Bảng Giá'!$B$6,IF(AND('Raw Data'!N1539&gt;0.5,'Raw Data'!N1539&lt;=1),'Bảng Giá'!$B$7,IF(AND('Raw Data'!N1539&gt;1,'Raw Data'!N1539&lt;=1.5),'Bảng Giá'!$B$8,IF(AND('Raw Data'!N1539&gt;1.5,'Raw Data'!N1539&lt;=2),'Bảng Giá'!$B$9,IF(AND('Raw Data'!N1539&gt;2,'Raw Data'!N1539&lt;=2.5),'Bảng Giá'!$B$10,IF(AND('Raw Data'!N1539&gt;2.5,'Raw Data'!N1539&lt;=3),'Bảng Giá'!$B$11,IF(AND('Raw Data'!N1539&gt;3,'Raw Data'!N1539&lt;=3.5),'Bảng Giá'!$B$12,IF(AND('Raw Data'!N1539&gt;3.5,'Raw Data'!N1539&lt;=4),'Bảng Giá'!$B$13,IF(AND('Raw Data'!N1539&gt;4,'Raw Data'!N1539&lt;=4.5),'Bảng Giá'!$B$14,IF(AND('Raw Data'!N1539&gt;4.5,'Raw Data'!N1539&lt;=5),'Bảng Giá'!$B$15,IF(AND('Raw Data'!N1539&gt;5,'Raw Data'!N1539&lt;=5.5),'Bảng Giá'!$B$16,IF(AND('Raw Data'!N1539&gt;5.5,'Raw Data'!N1539&lt;=6),'Bảng Giá'!$B$17,'Bảng Giá'!$B$18)))))))))))))))</f>
        <v>1&lt;x&lt;=1.5</v>
      </c>
      <c r="Q1539" s="48">
        <f t="shared" ref="Q1539:Q1602" si="147">O1539/K1539</f>
        <v>-1.3605442176870748E-2</v>
      </c>
      <c r="R1539">
        <f t="shared" ref="R1539:R1602" si="148">J1539+(J1539*0.2)</f>
        <v>17400</v>
      </c>
      <c r="S1539">
        <f t="shared" ref="S1539:S1602" si="149">R1539-K1539</f>
        <v>2700</v>
      </c>
    </row>
    <row r="1540" spans="1:19" x14ac:dyDescent="0.25">
      <c r="A1540" s="12">
        <v>1539</v>
      </c>
      <c r="B1540" s="12" t="s">
        <v>293</v>
      </c>
      <c r="C1540" s="26">
        <v>31677136908783</v>
      </c>
      <c r="D1540" s="17">
        <v>43010.60698128472</v>
      </c>
      <c r="E1540" s="17">
        <v>43011.532367395834</v>
      </c>
      <c r="F1540" s="13" t="s">
        <v>302</v>
      </c>
      <c r="G1540" s="27">
        <v>750</v>
      </c>
      <c r="H1540" s="12" t="s">
        <v>76</v>
      </c>
      <c r="I1540" s="12" t="s">
        <v>299</v>
      </c>
      <c r="J1540" s="37">
        <f>INDEX('Bảng Giá'!$C$3:$H$18,MATCH('Raw Data'!P1540,'Bảng Giá'!$B$3:$B$18,0),MATCH('Raw Data'!M1540,'Bảng Giá'!$C$2:$H$2,0))</f>
        <v>14000</v>
      </c>
      <c r="K1540" s="12">
        <v>14100</v>
      </c>
      <c r="L1540" s="36">
        <f t="shared" si="144"/>
        <v>0.92538611111376667</v>
      </c>
      <c r="M1540" t="str">
        <f>'References data'!H1541</f>
        <v>Nội Tỉnh</v>
      </c>
      <c r="N1540">
        <f t="shared" si="145"/>
        <v>0.75</v>
      </c>
      <c r="O1540">
        <f t="shared" si="146"/>
        <v>-100</v>
      </c>
      <c r="P1540" t="str">
        <f>IF(AND(N1540&gt;0,N1540&lt;=0.05),'Bảng Giá'!$B$3,IF(AND(N1540&lt;=0.1,N1540&gt;0.05),'Bảng Giá'!$B$4,IF(AND('Raw Data'!N1540&gt;0.1,'Raw Data'!N1540&lt;=0.25),'Bảng Giá'!$B$5,IF(AND('Raw Data'!N1540&gt;0.25,'Raw Data'!N1540&lt;=0.5),'Bảng Giá'!$B$6,IF(AND('Raw Data'!N1540&gt;0.5,'Raw Data'!N1540&lt;=1),'Bảng Giá'!$B$7,IF(AND('Raw Data'!N1540&gt;1,'Raw Data'!N1540&lt;=1.5),'Bảng Giá'!$B$8,IF(AND('Raw Data'!N1540&gt;1.5,'Raw Data'!N1540&lt;=2),'Bảng Giá'!$B$9,IF(AND('Raw Data'!N1540&gt;2,'Raw Data'!N1540&lt;=2.5),'Bảng Giá'!$B$10,IF(AND('Raw Data'!N1540&gt;2.5,'Raw Data'!N1540&lt;=3),'Bảng Giá'!$B$11,IF(AND('Raw Data'!N1540&gt;3,'Raw Data'!N1540&lt;=3.5),'Bảng Giá'!$B$12,IF(AND('Raw Data'!N1540&gt;3.5,'Raw Data'!N1540&lt;=4),'Bảng Giá'!$B$13,IF(AND('Raw Data'!N1540&gt;4,'Raw Data'!N1540&lt;=4.5),'Bảng Giá'!$B$14,IF(AND('Raw Data'!N1540&gt;4.5,'Raw Data'!N1540&lt;=5),'Bảng Giá'!$B$15,IF(AND('Raw Data'!N1540&gt;5,'Raw Data'!N1540&lt;=5.5),'Bảng Giá'!$B$16,IF(AND('Raw Data'!N1540&gt;5.5,'Raw Data'!N1540&lt;=6),'Bảng Giá'!$B$17,'Bảng Giá'!$B$18)))))))))))))))</f>
        <v>0.5&lt;x&lt;=1</v>
      </c>
      <c r="Q1540" s="48">
        <f t="shared" si="147"/>
        <v>-7.0921985815602835E-3</v>
      </c>
      <c r="R1540">
        <f t="shared" si="148"/>
        <v>16800</v>
      </c>
      <c r="S1540">
        <f t="shared" si="149"/>
        <v>2700</v>
      </c>
    </row>
    <row r="1541" spans="1:19" x14ac:dyDescent="0.25">
      <c r="A1541" s="12">
        <v>1540</v>
      </c>
      <c r="B1541" s="12" t="s">
        <v>293</v>
      </c>
      <c r="C1541" s="26">
        <v>101430230</v>
      </c>
      <c r="D1541" s="17">
        <v>43010.474066168979</v>
      </c>
      <c r="E1541" s="17">
        <v>43011.607762500003</v>
      </c>
      <c r="F1541" s="13" t="s">
        <v>302</v>
      </c>
      <c r="G1541" s="27">
        <v>4000</v>
      </c>
      <c r="H1541" s="12" t="s">
        <v>76</v>
      </c>
      <c r="I1541" s="12" t="s">
        <v>85</v>
      </c>
      <c r="J1541" s="37">
        <f>INDEX('Bảng Giá'!$C$3:$H$18,MATCH('Raw Data'!P1541,'Bảng Giá'!$B$3:$B$18,0),MATCH('Raw Data'!M1541,'Bảng Giá'!$C$2:$H$2,0))</f>
        <v>20500</v>
      </c>
      <c r="K1541" s="12">
        <v>22200</v>
      </c>
      <c r="L1541" s="36">
        <f t="shared" si="144"/>
        <v>1.1336963310241117</v>
      </c>
      <c r="M1541" t="str">
        <f>'References data'!H1542</f>
        <v>Nội Tỉnh</v>
      </c>
      <c r="N1541">
        <f t="shared" si="145"/>
        <v>4</v>
      </c>
      <c r="O1541">
        <f t="shared" si="146"/>
        <v>-1700</v>
      </c>
      <c r="P1541" t="str">
        <f>IF(AND(N1541&gt;0,N1541&lt;=0.05),'Bảng Giá'!$B$3,IF(AND(N1541&lt;=0.1,N1541&gt;0.05),'Bảng Giá'!$B$4,IF(AND('Raw Data'!N1541&gt;0.1,'Raw Data'!N1541&lt;=0.25),'Bảng Giá'!$B$5,IF(AND('Raw Data'!N1541&gt;0.25,'Raw Data'!N1541&lt;=0.5),'Bảng Giá'!$B$6,IF(AND('Raw Data'!N1541&gt;0.5,'Raw Data'!N1541&lt;=1),'Bảng Giá'!$B$7,IF(AND('Raw Data'!N1541&gt;1,'Raw Data'!N1541&lt;=1.5),'Bảng Giá'!$B$8,IF(AND('Raw Data'!N1541&gt;1.5,'Raw Data'!N1541&lt;=2),'Bảng Giá'!$B$9,IF(AND('Raw Data'!N1541&gt;2,'Raw Data'!N1541&lt;=2.5),'Bảng Giá'!$B$10,IF(AND('Raw Data'!N1541&gt;2.5,'Raw Data'!N1541&lt;=3),'Bảng Giá'!$B$11,IF(AND('Raw Data'!N1541&gt;3,'Raw Data'!N1541&lt;=3.5),'Bảng Giá'!$B$12,IF(AND('Raw Data'!N1541&gt;3.5,'Raw Data'!N1541&lt;=4),'Bảng Giá'!$B$13,IF(AND('Raw Data'!N1541&gt;4,'Raw Data'!N1541&lt;=4.5),'Bảng Giá'!$B$14,IF(AND('Raw Data'!N1541&gt;4.5,'Raw Data'!N1541&lt;=5),'Bảng Giá'!$B$15,IF(AND('Raw Data'!N1541&gt;5,'Raw Data'!N1541&lt;=5.5),'Bảng Giá'!$B$16,IF(AND('Raw Data'!N1541&gt;5.5,'Raw Data'!N1541&lt;=6),'Bảng Giá'!$B$17,'Bảng Giá'!$B$18)))))))))))))))</f>
        <v>3.5&lt;x&lt;=4</v>
      </c>
      <c r="Q1541" s="48">
        <f t="shared" si="147"/>
        <v>-7.6576576576576572E-2</v>
      </c>
      <c r="R1541">
        <f t="shared" si="148"/>
        <v>24600</v>
      </c>
      <c r="S1541">
        <f t="shared" si="149"/>
        <v>2400</v>
      </c>
    </row>
    <row r="1542" spans="1:19" x14ac:dyDescent="0.25">
      <c r="A1542" s="12">
        <v>1541</v>
      </c>
      <c r="B1542" s="12" t="s">
        <v>293</v>
      </c>
      <c r="C1542" s="26">
        <v>44073886</v>
      </c>
      <c r="D1542" s="17">
        <v>43010.47411072917</v>
      </c>
      <c r="E1542" s="17">
        <v>43011.495157754631</v>
      </c>
      <c r="F1542" s="13" t="s">
        <v>302</v>
      </c>
      <c r="G1542" s="27">
        <v>700</v>
      </c>
      <c r="H1542" s="12" t="s">
        <v>76</v>
      </c>
      <c r="I1542" s="12" t="s">
        <v>85</v>
      </c>
      <c r="J1542" s="37">
        <f>INDEX('Bảng Giá'!$C$3:$H$18,MATCH('Raw Data'!P1542,'Bảng Giá'!$B$3:$B$18,0),MATCH('Raw Data'!M1542,'Bảng Giá'!$C$2:$H$2,0))</f>
        <v>14000</v>
      </c>
      <c r="K1542" s="12">
        <v>14100</v>
      </c>
      <c r="L1542" s="36">
        <f t="shared" si="144"/>
        <v>1.0210470254605752</v>
      </c>
      <c r="M1542" t="str">
        <f>'References data'!H1543</f>
        <v>Nội Tỉnh</v>
      </c>
      <c r="N1542">
        <f t="shared" si="145"/>
        <v>0.7</v>
      </c>
      <c r="O1542">
        <f t="shared" si="146"/>
        <v>-100</v>
      </c>
      <c r="P1542" t="str">
        <f>IF(AND(N1542&gt;0,N1542&lt;=0.05),'Bảng Giá'!$B$3,IF(AND(N1542&lt;=0.1,N1542&gt;0.05),'Bảng Giá'!$B$4,IF(AND('Raw Data'!N1542&gt;0.1,'Raw Data'!N1542&lt;=0.25),'Bảng Giá'!$B$5,IF(AND('Raw Data'!N1542&gt;0.25,'Raw Data'!N1542&lt;=0.5),'Bảng Giá'!$B$6,IF(AND('Raw Data'!N1542&gt;0.5,'Raw Data'!N1542&lt;=1),'Bảng Giá'!$B$7,IF(AND('Raw Data'!N1542&gt;1,'Raw Data'!N1542&lt;=1.5),'Bảng Giá'!$B$8,IF(AND('Raw Data'!N1542&gt;1.5,'Raw Data'!N1542&lt;=2),'Bảng Giá'!$B$9,IF(AND('Raw Data'!N1542&gt;2,'Raw Data'!N1542&lt;=2.5),'Bảng Giá'!$B$10,IF(AND('Raw Data'!N1542&gt;2.5,'Raw Data'!N1542&lt;=3),'Bảng Giá'!$B$11,IF(AND('Raw Data'!N1542&gt;3,'Raw Data'!N1542&lt;=3.5),'Bảng Giá'!$B$12,IF(AND('Raw Data'!N1542&gt;3.5,'Raw Data'!N1542&lt;=4),'Bảng Giá'!$B$13,IF(AND('Raw Data'!N1542&gt;4,'Raw Data'!N1542&lt;=4.5),'Bảng Giá'!$B$14,IF(AND('Raw Data'!N1542&gt;4.5,'Raw Data'!N1542&lt;=5),'Bảng Giá'!$B$15,IF(AND('Raw Data'!N1542&gt;5,'Raw Data'!N1542&lt;=5.5),'Bảng Giá'!$B$16,IF(AND('Raw Data'!N1542&gt;5.5,'Raw Data'!N1542&lt;=6),'Bảng Giá'!$B$17,'Bảng Giá'!$B$18)))))))))))))))</f>
        <v>0.5&lt;x&lt;=1</v>
      </c>
      <c r="Q1542" s="48">
        <f t="shared" si="147"/>
        <v>-7.0921985815602835E-3</v>
      </c>
      <c r="R1542">
        <f t="shared" si="148"/>
        <v>16800</v>
      </c>
      <c r="S1542">
        <f t="shared" si="149"/>
        <v>2700</v>
      </c>
    </row>
    <row r="1543" spans="1:19" x14ac:dyDescent="0.25">
      <c r="A1543" s="12">
        <v>1542</v>
      </c>
      <c r="B1543" s="12" t="s">
        <v>293</v>
      </c>
      <c r="C1543" s="26">
        <v>33136707</v>
      </c>
      <c r="D1543" s="17">
        <v>43010.482213506948</v>
      </c>
      <c r="E1543" s="17">
        <v>43011.675667048614</v>
      </c>
      <c r="F1543" s="13" t="s">
        <v>302</v>
      </c>
      <c r="G1543" s="27">
        <v>5000</v>
      </c>
      <c r="H1543" s="12" t="s">
        <v>76</v>
      </c>
      <c r="I1543" s="12" t="s">
        <v>315</v>
      </c>
      <c r="J1543" s="37">
        <f>INDEX('Bảng Giá'!$C$3:$H$18,MATCH('Raw Data'!P1543,'Bảng Giá'!$B$3:$B$18,0),MATCH('Raw Data'!M1543,'Bảng Giá'!$C$2:$H$2,0))</f>
        <v>23500</v>
      </c>
      <c r="K1543" s="12">
        <v>25200</v>
      </c>
      <c r="L1543" s="36">
        <f t="shared" si="144"/>
        <v>1.1934535416658036</v>
      </c>
      <c r="M1543" t="str">
        <f>'References data'!H1544</f>
        <v>Nội Tỉnh</v>
      </c>
      <c r="N1543">
        <f t="shared" si="145"/>
        <v>5</v>
      </c>
      <c r="O1543">
        <f t="shared" si="146"/>
        <v>-1700</v>
      </c>
      <c r="P1543" t="str">
        <f>IF(AND(N1543&gt;0,N1543&lt;=0.05),'Bảng Giá'!$B$3,IF(AND(N1543&lt;=0.1,N1543&gt;0.05),'Bảng Giá'!$B$4,IF(AND('Raw Data'!N1543&gt;0.1,'Raw Data'!N1543&lt;=0.25),'Bảng Giá'!$B$5,IF(AND('Raw Data'!N1543&gt;0.25,'Raw Data'!N1543&lt;=0.5),'Bảng Giá'!$B$6,IF(AND('Raw Data'!N1543&gt;0.5,'Raw Data'!N1543&lt;=1),'Bảng Giá'!$B$7,IF(AND('Raw Data'!N1543&gt;1,'Raw Data'!N1543&lt;=1.5),'Bảng Giá'!$B$8,IF(AND('Raw Data'!N1543&gt;1.5,'Raw Data'!N1543&lt;=2),'Bảng Giá'!$B$9,IF(AND('Raw Data'!N1543&gt;2,'Raw Data'!N1543&lt;=2.5),'Bảng Giá'!$B$10,IF(AND('Raw Data'!N1543&gt;2.5,'Raw Data'!N1543&lt;=3),'Bảng Giá'!$B$11,IF(AND('Raw Data'!N1543&gt;3,'Raw Data'!N1543&lt;=3.5),'Bảng Giá'!$B$12,IF(AND('Raw Data'!N1543&gt;3.5,'Raw Data'!N1543&lt;=4),'Bảng Giá'!$B$13,IF(AND('Raw Data'!N1543&gt;4,'Raw Data'!N1543&lt;=4.5),'Bảng Giá'!$B$14,IF(AND('Raw Data'!N1543&gt;4.5,'Raw Data'!N1543&lt;=5),'Bảng Giá'!$B$15,IF(AND('Raw Data'!N1543&gt;5,'Raw Data'!N1543&lt;=5.5),'Bảng Giá'!$B$16,IF(AND('Raw Data'!N1543&gt;5.5,'Raw Data'!N1543&lt;=6),'Bảng Giá'!$B$17,'Bảng Giá'!$B$18)))))))))))))))</f>
        <v>4.5&lt;x&lt;=5</v>
      </c>
      <c r="Q1543" s="48">
        <f t="shared" si="147"/>
        <v>-6.7460317460317457E-2</v>
      </c>
      <c r="R1543">
        <f t="shared" si="148"/>
        <v>28200</v>
      </c>
      <c r="S1543">
        <f t="shared" si="149"/>
        <v>3000</v>
      </c>
    </row>
    <row r="1544" spans="1:19" x14ac:dyDescent="0.25">
      <c r="A1544" s="12">
        <v>1543</v>
      </c>
      <c r="B1544" s="12" t="s">
        <v>293</v>
      </c>
      <c r="C1544" s="26">
        <v>13775131</v>
      </c>
      <c r="D1544" s="17">
        <v>43010.482343668984</v>
      </c>
      <c r="E1544" s="17">
        <v>43011.444512696762</v>
      </c>
      <c r="F1544" s="13" t="s">
        <v>302</v>
      </c>
      <c r="G1544" s="27">
        <v>200</v>
      </c>
      <c r="H1544" s="12" t="s">
        <v>76</v>
      </c>
      <c r="I1544" s="12" t="s">
        <v>99</v>
      </c>
      <c r="J1544" s="37">
        <f>INDEX('Bảng Giá'!$C$3:$H$18,MATCH('Raw Data'!P1544,'Bảng Giá'!$B$3:$B$18,0),MATCH('Raw Data'!M1544,'Bảng Giá'!$C$2:$H$2,0))</f>
        <v>13000</v>
      </c>
      <c r="K1544" s="12">
        <v>13100</v>
      </c>
      <c r="L1544" s="36">
        <f t="shared" si="144"/>
        <v>0.96216902777814539</v>
      </c>
      <c r="M1544" t="str">
        <f>'References data'!H1545</f>
        <v>Nội Tỉnh</v>
      </c>
      <c r="N1544">
        <f t="shared" si="145"/>
        <v>0.2</v>
      </c>
      <c r="O1544">
        <f t="shared" si="146"/>
        <v>-100</v>
      </c>
      <c r="P1544" t="str">
        <f>IF(AND(N1544&gt;0,N1544&lt;=0.05),'Bảng Giá'!$B$3,IF(AND(N1544&lt;=0.1,N1544&gt;0.05),'Bảng Giá'!$B$4,IF(AND('Raw Data'!N1544&gt;0.1,'Raw Data'!N1544&lt;=0.25),'Bảng Giá'!$B$5,IF(AND('Raw Data'!N1544&gt;0.25,'Raw Data'!N1544&lt;=0.5),'Bảng Giá'!$B$6,IF(AND('Raw Data'!N1544&gt;0.5,'Raw Data'!N1544&lt;=1),'Bảng Giá'!$B$7,IF(AND('Raw Data'!N1544&gt;1,'Raw Data'!N1544&lt;=1.5),'Bảng Giá'!$B$8,IF(AND('Raw Data'!N1544&gt;1.5,'Raw Data'!N1544&lt;=2),'Bảng Giá'!$B$9,IF(AND('Raw Data'!N1544&gt;2,'Raw Data'!N1544&lt;=2.5),'Bảng Giá'!$B$10,IF(AND('Raw Data'!N1544&gt;2.5,'Raw Data'!N1544&lt;=3),'Bảng Giá'!$B$11,IF(AND('Raw Data'!N1544&gt;3,'Raw Data'!N1544&lt;=3.5),'Bảng Giá'!$B$12,IF(AND('Raw Data'!N1544&gt;3.5,'Raw Data'!N1544&lt;=4),'Bảng Giá'!$B$13,IF(AND('Raw Data'!N1544&gt;4,'Raw Data'!N1544&lt;=4.5),'Bảng Giá'!$B$14,IF(AND('Raw Data'!N1544&gt;4.5,'Raw Data'!N1544&lt;=5),'Bảng Giá'!$B$15,IF(AND('Raw Data'!N1544&gt;5,'Raw Data'!N1544&lt;=5.5),'Bảng Giá'!$B$16,IF(AND('Raw Data'!N1544&gt;5.5,'Raw Data'!N1544&lt;=6),'Bảng Giá'!$B$17,'Bảng Giá'!$B$18)))))))))))))))</f>
        <v>0.1&lt;x&lt;=0.25</v>
      </c>
      <c r="Q1544" s="48">
        <f t="shared" si="147"/>
        <v>-7.6335877862595417E-3</v>
      </c>
      <c r="R1544">
        <f t="shared" si="148"/>
        <v>15600</v>
      </c>
      <c r="S1544">
        <f t="shared" si="149"/>
        <v>2500</v>
      </c>
    </row>
    <row r="1545" spans="1:19" x14ac:dyDescent="0.25">
      <c r="A1545" s="12">
        <v>1544</v>
      </c>
      <c r="B1545" s="12" t="s">
        <v>293</v>
      </c>
      <c r="C1545" s="26">
        <v>86773850</v>
      </c>
      <c r="D1545" s="17">
        <v>43010.482389004632</v>
      </c>
      <c r="E1545" s="17">
        <v>43011.666869710651</v>
      </c>
      <c r="F1545" s="13" t="s">
        <v>302</v>
      </c>
      <c r="G1545" s="27">
        <v>1000</v>
      </c>
      <c r="H1545" s="12" t="s">
        <v>76</v>
      </c>
      <c r="I1545" s="12" t="s">
        <v>99</v>
      </c>
      <c r="J1545" s="37">
        <f>INDEX('Bảng Giá'!$C$3:$H$18,MATCH('Raw Data'!P1545,'Bảng Giá'!$B$3:$B$18,0),MATCH('Raw Data'!M1545,'Bảng Giá'!$C$2:$H$2,0))</f>
        <v>14000</v>
      </c>
      <c r="K1545" s="12">
        <v>14700</v>
      </c>
      <c r="L1545" s="36">
        <f t="shared" si="144"/>
        <v>1.1844807060188032</v>
      </c>
      <c r="M1545" t="str">
        <f>'References data'!H1546</f>
        <v>Nội Tỉnh</v>
      </c>
      <c r="N1545">
        <f t="shared" si="145"/>
        <v>1</v>
      </c>
      <c r="O1545">
        <f t="shared" si="146"/>
        <v>-700</v>
      </c>
      <c r="P1545" t="str">
        <f>IF(AND(N1545&gt;0,N1545&lt;=0.05),'Bảng Giá'!$B$3,IF(AND(N1545&lt;=0.1,N1545&gt;0.05),'Bảng Giá'!$B$4,IF(AND('Raw Data'!N1545&gt;0.1,'Raw Data'!N1545&lt;=0.25),'Bảng Giá'!$B$5,IF(AND('Raw Data'!N1545&gt;0.25,'Raw Data'!N1545&lt;=0.5),'Bảng Giá'!$B$6,IF(AND('Raw Data'!N1545&gt;0.5,'Raw Data'!N1545&lt;=1),'Bảng Giá'!$B$7,IF(AND('Raw Data'!N1545&gt;1,'Raw Data'!N1545&lt;=1.5),'Bảng Giá'!$B$8,IF(AND('Raw Data'!N1545&gt;1.5,'Raw Data'!N1545&lt;=2),'Bảng Giá'!$B$9,IF(AND('Raw Data'!N1545&gt;2,'Raw Data'!N1545&lt;=2.5),'Bảng Giá'!$B$10,IF(AND('Raw Data'!N1545&gt;2.5,'Raw Data'!N1545&lt;=3),'Bảng Giá'!$B$11,IF(AND('Raw Data'!N1545&gt;3,'Raw Data'!N1545&lt;=3.5),'Bảng Giá'!$B$12,IF(AND('Raw Data'!N1545&gt;3.5,'Raw Data'!N1545&lt;=4),'Bảng Giá'!$B$13,IF(AND('Raw Data'!N1545&gt;4,'Raw Data'!N1545&lt;=4.5),'Bảng Giá'!$B$14,IF(AND('Raw Data'!N1545&gt;4.5,'Raw Data'!N1545&lt;=5),'Bảng Giá'!$B$15,IF(AND('Raw Data'!N1545&gt;5,'Raw Data'!N1545&lt;=5.5),'Bảng Giá'!$B$16,IF(AND('Raw Data'!N1545&gt;5.5,'Raw Data'!N1545&lt;=6),'Bảng Giá'!$B$17,'Bảng Giá'!$B$18)))))))))))))))</f>
        <v>0.5&lt;x&lt;=1</v>
      </c>
      <c r="Q1545" s="48">
        <f t="shared" si="147"/>
        <v>-4.7619047619047616E-2</v>
      </c>
      <c r="R1545">
        <f t="shared" si="148"/>
        <v>16800</v>
      </c>
      <c r="S1545">
        <f t="shared" si="149"/>
        <v>2100</v>
      </c>
    </row>
    <row r="1546" spans="1:19" x14ac:dyDescent="0.25">
      <c r="A1546" s="12">
        <v>1545</v>
      </c>
      <c r="B1546" s="12" t="s">
        <v>293</v>
      </c>
      <c r="C1546" s="26">
        <v>31676000440805</v>
      </c>
      <c r="D1546" s="17">
        <v>43009.450504131943</v>
      </c>
      <c r="E1546" s="17">
        <v>43011.606641053244</v>
      </c>
      <c r="F1546" s="13" t="s">
        <v>302</v>
      </c>
      <c r="G1546" s="27">
        <v>650</v>
      </c>
      <c r="H1546" s="12" t="s">
        <v>76</v>
      </c>
      <c r="I1546" s="12" t="s">
        <v>78</v>
      </c>
      <c r="J1546" s="37">
        <f>INDEX('Bảng Giá'!$C$3:$H$18,MATCH('Raw Data'!P1546,'Bảng Giá'!$B$3:$B$18,0),MATCH('Raw Data'!M1546,'Bảng Giá'!$C$2:$H$2,0))</f>
        <v>14000</v>
      </c>
      <c r="K1546" s="12">
        <v>14100</v>
      </c>
      <c r="L1546" s="36">
        <f t="shared" si="144"/>
        <v>2.1561369213013677</v>
      </c>
      <c r="M1546" t="str">
        <f>'References data'!H1547</f>
        <v>Nội Tỉnh</v>
      </c>
      <c r="N1546">
        <f t="shared" si="145"/>
        <v>0.65</v>
      </c>
      <c r="O1546">
        <f t="shared" si="146"/>
        <v>-100</v>
      </c>
      <c r="P1546" t="str">
        <f>IF(AND(N1546&gt;0,N1546&lt;=0.05),'Bảng Giá'!$B$3,IF(AND(N1546&lt;=0.1,N1546&gt;0.05),'Bảng Giá'!$B$4,IF(AND('Raw Data'!N1546&gt;0.1,'Raw Data'!N1546&lt;=0.25),'Bảng Giá'!$B$5,IF(AND('Raw Data'!N1546&gt;0.25,'Raw Data'!N1546&lt;=0.5),'Bảng Giá'!$B$6,IF(AND('Raw Data'!N1546&gt;0.5,'Raw Data'!N1546&lt;=1),'Bảng Giá'!$B$7,IF(AND('Raw Data'!N1546&gt;1,'Raw Data'!N1546&lt;=1.5),'Bảng Giá'!$B$8,IF(AND('Raw Data'!N1546&gt;1.5,'Raw Data'!N1546&lt;=2),'Bảng Giá'!$B$9,IF(AND('Raw Data'!N1546&gt;2,'Raw Data'!N1546&lt;=2.5),'Bảng Giá'!$B$10,IF(AND('Raw Data'!N1546&gt;2.5,'Raw Data'!N1546&lt;=3),'Bảng Giá'!$B$11,IF(AND('Raw Data'!N1546&gt;3,'Raw Data'!N1546&lt;=3.5),'Bảng Giá'!$B$12,IF(AND('Raw Data'!N1546&gt;3.5,'Raw Data'!N1546&lt;=4),'Bảng Giá'!$B$13,IF(AND('Raw Data'!N1546&gt;4,'Raw Data'!N1546&lt;=4.5),'Bảng Giá'!$B$14,IF(AND('Raw Data'!N1546&gt;4.5,'Raw Data'!N1546&lt;=5),'Bảng Giá'!$B$15,IF(AND('Raw Data'!N1546&gt;5,'Raw Data'!N1546&lt;=5.5),'Bảng Giá'!$B$16,IF(AND('Raw Data'!N1546&gt;5.5,'Raw Data'!N1546&lt;=6),'Bảng Giá'!$B$17,'Bảng Giá'!$B$18)))))))))))))))</f>
        <v>0.5&lt;x&lt;=1</v>
      </c>
      <c r="Q1546" s="48">
        <f t="shared" si="147"/>
        <v>-7.0921985815602835E-3</v>
      </c>
      <c r="R1546">
        <f t="shared" si="148"/>
        <v>16800</v>
      </c>
      <c r="S1546">
        <f t="shared" si="149"/>
        <v>2700</v>
      </c>
    </row>
    <row r="1547" spans="1:19" x14ac:dyDescent="0.25">
      <c r="A1547" s="12">
        <v>1546</v>
      </c>
      <c r="B1547" s="12" t="s">
        <v>293</v>
      </c>
      <c r="C1547" s="26">
        <v>31677136897603</v>
      </c>
      <c r="D1547" s="17">
        <v>43009.454269479167</v>
      </c>
      <c r="E1547" s="17">
        <v>43010.820892280091</v>
      </c>
      <c r="F1547" s="13" t="s">
        <v>302</v>
      </c>
      <c r="G1547" s="27">
        <v>200</v>
      </c>
      <c r="H1547" s="12" t="s">
        <v>76</v>
      </c>
      <c r="I1547" s="12" t="s">
        <v>298</v>
      </c>
      <c r="J1547" s="37">
        <f>INDEX('Bảng Giá'!$C$3:$H$18,MATCH('Raw Data'!P1547,'Bảng Giá'!$B$3:$B$18,0),MATCH('Raw Data'!M1547,'Bảng Giá'!$C$2:$H$2,0))</f>
        <v>13000</v>
      </c>
      <c r="K1547" s="12">
        <v>13100</v>
      </c>
      <c r="L1547" s="36">
        <f t="shared" si="144"/>
        <v>1.3666228009242332</v>
      </c>
      <c r="M1547" t="str">
        <f>'References data'!H1548</f>
        <v>Nội Tỉnh</v>
      </c>
      <c r="N1547">
        <f t="shared" si="145"/>
        <v>0.2</v>
      </c>
      <c r="O1547">
        <f t="shared" si="146"/>
        <v>-100</v>
      </c>
      <c r="P1547" t="str">
        <f>IF(AND(N1547&gt;0,N1547&lt;=0.05),'Bảng Giá'!$B$3,IF(AND(N1547&lt;=0.1,N1547&gt;0.05),'Bảng Giá'!$B$4,IF(AND('Raw Data'!N1547&gt;0.1,'Raw Data'!N1547&lt;=0.25),'Bảng Giá'!$B$5,IF(AND('Raw Data'!N1547&gt;0.25,'Raw Data'!N1547&lt;=0.5),'Bảng Giá'!$B$6,IF(AND('Raw Data'!N1547&gt;0.5,'Raw Data'!N1547&lt;=1),'Bảng Giá'!$B$7,IF(AND('Raw Data'!N1547&gt;1,'Raw Data'!N1547&lt;=1.5),'Bảng Giá'!$B$8,IF(AND('Raw Data'!N1547&gt;1.5,'Raw Data'!N1547&lt;=2),'Bảng Giá'!$B$9,IF(AND('Raw Data'!N1547&gt;2,'Raw Data'!N1547&lt;=2.5),'Bảng Giá'!$B$10,IF(AND('Raw Data'!N1547&gt;2.5,'Raw Data'!N1547&lt;=3),'Bảng Giá'!$B$11,IF(AND('Raw Data'!N1547&gt;3,'Raw Data'!N1547&lt;=3.5),'Bảng Giá'!$B$12,IF(AND('Raw Data'!N1547&gt;3.5,'Raw Data'!N1547&lt;=4),'Bảng Giá'!$B$13,IF(AND('Raw Data'!N1547&gt;4,'Raw Data'!N1547&lt;=4.5),'Bảng Giá'!$B$14,IF(AND('Raw Data'!N1547&gt;4.5,'Raw Data'!N1547&lt;=5),'Bảng Giá'!$B$15,IF(AND('Raw Data'!N1547&gt;5,'Raw Data'!N1547&lt;=5.5),'Bảng Giá'!$B$16,IF(AND('Raw Data'!N1547&gt;5.5,'Raw Data'!N1547&lt;=6),'Bảng Giá'!$B$17,'Bảng Giá'!$B$18)))))))))))))))</f>
        <v>0.1&lt;x&lt;=0.25</v>
      </c>
      <c r="Q1547" s="48">
        <f t="shared" si="147"/>
        <v>-7.6335877862595417E-3</v>
      </c>
      <c r="R1547">
        <f t="shared" si="148"/>
        <v>15600</v>
      </c>
      <c r="S1547">
        <f t="shared" si="149"/>
        <v>2500</v>
      </c>
    </row>
    <row r="1548" spans="1:19" x14ac:dyDescent="0.25">
      <c r="A1548" s="12">
        <v>1547</v>
      </c>
      <c r="B1548" s="12" t="s">
        <v>293</v>
      </c>
      <c r="C1548" s="26">
        <v>31677136896985</v>
      </c>
      <c r="D1548" s="17">
        <v>43009.450747997682</v>
      </c>
      <c r="E1548" s="17">
        <v>43011.550226041669</v>
      </c>
      <c r="F1548" s="13" t="s">
        <v>302</v>
      </c>
      <c r="G1548" s="27">
        <v>650</v>
      </c>
      <c r="H1548" s="12" t="s">
        <v>76</v>
      </c>
      <c r="I1548" s="12" t="s">
        <v>80</v>
      </c>
      <c r="J1548" s="37">
        <f>INDEX('Bảng Giá'!$C$3:$H$18,MATCH('Raw Data'!P1548,'Bảng Giá'!$B$3:$B$18,0),MATCH('Raw Data'!M1548,'Bảng Giá'!$C$2:$H$2,0))</f>
        <v>14000</v>
      </c>
      <c r="K1548" s="12">
        <v>14100</v>
      </c>
      <c r="L1548" s="36">
        <f t="shared" si="144"/>
        <v>2.0994780439868919</v>
      </c>
      <c r="M1548" t="str">
        <f>'References data'!H1549</f>
        <v>Nội Tỉnh</v>
      </c>
      <c r="N1548">
        <f t="shared" si="145"/>
        <v>0.65</v>
      </c>
      <c r="O1548">
        <f t="shared" si="146"/>
        <v>-100</v>
      </c>
      <c r="P1548" t="str">
        <f>IF(AND(N1548&gt;0,N1548&lt;=0.05),'Bảng Giá'!$B$3,IF(AND(N1548&lt;=0.1,N1548&gt;0.05),'Bảng Giá'!$B$4,IF(AND('Raw Data'!N1548&gt;0.1,'Raw Data'!N1548&lt;=0.25),'Bảng Giá'!$B$5,IF(AND('Raw Data'!N1548&gt;0.25,'Raw Data'!N1548&lt;=0.5),'Bảng Giá'!$B$6,IF(AND('Raw Data'!N1548&gt;0.5,'Raw Data'!N1548&lt;=1),'Bảng Giá'!$B$7,IF(AND('Raw Data'!N1548&gt;1,'Raw Data'!N1548&lt;=1.5),'Bảng Giá'!$B$8,IF(AND('Raw Data'!N1548&gt;1.5,'Raw Data'!N1548&lt;=2),'Bảng Giá'!$B$9,IF(AND('Raw Data'!N1548&gt;2,'Raw Data'!N1548&lt;=2.5),'Bảng Giá'!$B$10,IF(AND('Raw Data'!N1548&gt;2.5,'Raw Data'!N1548&lt;=3),'Bảng Giá'!$B$11,IF(AND('Raw Data'!N1548&gt;3,'Raw Data'!N1548&lt;=3.5),'Bảng Giá'!$B$12,IF(AND('Raw Data'!N1548&gt;3.5,'Raw Data'!N1548&lt;=4),'Bảng Giá'!$B$13,IF(AND('Raw Data'!N1548&gt;4,'Raw Data'!N1548&lt;=4.5),'Bảng Giá'!$B$14,IF(AND('Raw Data'!N1548&gt;4.5,'Raw Data'!N1548&lt;=5),'Bảng Giá'!$B$15,IF(AND('Raw Data'!N1548&gt;5,'Raw Data'!N1548&lt;=5.5),'Bảng Giá'!$B$16,IF(AND('Raw Data'!N1548&gt;5.5,'Raw Data'!N1548&lt;=6),'Bảng Giá'!$B$17,'Bảng Giá'!$B$18)))))))))))))))</f>
        <v>0.5&lt;x&lt;=1</v>
      </c>
      <c r="Q1548" s="48">
        <f t="shared" si="147"/>
        <v>-7.0921985815602835E-3</v>
      </c>
      <c r="R1548">
        <f t="shared" si="148"/>
        <v>16800</v>
      </c>
      <c r="S1548">
        <f t="shared" si="149"/>
        <v>2700</v>
      </c>
    </row>
    <row r="1549" spans="1:19" x14ac:dyDescent="0.25">
      <c r="A1549" s="12">
        <v>1548</v>
      </c>
      <c r="B1549" s="12" t="s">
        <v>293</v>
      </c>
      <c r="C1549" s="26">
        <v>31677136896497</v>
      </c>
      <c r="D1549" s="17">
        <v>43009.497422141205</v>
      </c>
      <c r="E1549" s="17">
        <v>43010.611575150462</v>
      </c>
      <c r="F1549" s="13" t="s">
        <v>302</v>
      </c>
      <c r="G1549" s="27">
        <v>285</v>
      </c>
      <c r="H1549" s="12" t="s">
        <v>76</v>
      </c>
      <c r="I1549" s="12" t="s">
        <v>80</v>
      </c>
      <c r="J1549" s="37">
        <f>INDEX('Bảng Giá'!$C$3:$H$18,MATCH('Raw Data'!P1549,'Bảng Giá'!$B$3:$B$18,0),MATCH('Raw Data'!M1549,'Bảng Giá'!$C$2:$H$2,0))</f>
        <v>13000</v>
      </c>
      <c r="K1549" s="12">
        <v>13100</v>
      </c>
      <c r="L1549" s="36">
        <f t="shared" si="144"/>
        <v>1.1141530092572793</v>
      </c>
      <c r="M1549" t="str">
        <f>'References data'!H1550</f>
        <v>Nội Tỉnh</v>
      </c>
      <c r="N1549">
        <f t="shared" si="145"/>
        <v>0.28499999999999998</v>
      </c>
      <c r="O1549">
        <f t="shared" si="146"/>
        <v>-100</v>
      </c>
      <c r="P1549" t="str">
        <f>IF(AND(N1549&gt;0,N1549&lt;=0.05),'Bảng Giá'!$B$3,IF(AND(N1549&lt;=0.1,N1549&gt;0.05),'Bảng Giá'!$B$4,IF(AND('Raw Data'!N1549&gt;0.1,'Raw Data'!N1549&lt;=0.25),'Bảng Giá'!$B$5,IF(AND('Raw Data'!N1549&gt;0.25,'Raw Data'!N1549&lt;=0.5),'Bảng Giá'!$B$6,IF(AND('Raw Data'!N1549&gt;0.5,'Raw Data'!N1549&lt;=1),'Bảng Giá'!$B$7,IF(AND('Raw Data'!N1549&gt;1,'Raw Data'!N1549&lt;=1.5),'Bảng Giá'!$B$8,IF(AND('Raw Data'!N1549&gt;1.5,'Raw Data'!N1549&lt;=2),'Bảng Giá'!$B$9,IF(AND('Raw Data'!N1549&gt;2,'Raw Data'!N1549&lt;=2.5),'Bảng Giá'!$B$10,IF(AND('Raw Data'!N1549&gt;2.5,'Raw Data'!N1549&lt;=3),'Bảng Giá'!$B$11,IF(AND('Raw Data'!N1549&gt;3,'Raw Data'!N1549&lt;=3.5),'Bảng Giá'!$B$12,IF(AND('Raw Data'!N1549&gt;3.5,'Raw Data'!N1549&lt;=4),'Bảng Giá'!$B$13,IF(AND('Raw Data'!N1549&gt;4,'Raw Data'!N1549&lt;=4.5),'Bảng Giá'!$B$14,IF(AND('Raw Data'!N1549&gt;4.5,'Raw Data'!N1549&lt;=5),'Bảng Giá'!$B$15,IF(AND('Raw Data'!N1549&gt;5,'Raw Data'!N1549&lt;=5.5),'Bảng Giá'!$B$16,IF(AND('Raw Data'!N1549&gt;5.5,'Raw Data'!N1549&lt;=6),'Bảng Giá'!$B$17,'Bảng Giá'!$B$18)))))))))))))))</f>
        <v>0.25&lt;x&lt;=0.5</v>
      </c>
      <c r="Q1549" s="48">
        <f t="shared" si="147"/>
        <v>-7.6335877862595417E-3</v>
      </c>
      <c r="R1549">
        <f t="shared" si="148"/>
        <v>15600</v>
      </c>
      <c r="S1549">
        <f t="shared" si="149"/>
        <v>2500</v>
      </c>
    </row>
    <row r="1550" spans="1:19" x14ac:dyDescent="0.25">
      <c r="A1550" s="12">
        <v>1549</v>
      </c>
      <c r="B1550" s="12" t="s">
        <v>293</v>
      </c>
      <c r="C1550" s="26">
        <v>31677136898741</v>
      </c>
      <c r="D1550" s="17">
        <v>43009.627363078704</v>
      </c>
      <c r="E1550" s="17">
        <v>43012.783599537041</v>
      </c>
      <c r="F1550" s="13" t="s">
        <v>302</v>
      </c>
      <c r="G1550" s="27">
        <v>15200</v>
      </c>
      <c r="H1550" s="12" t="s">
        <v>76</v>
      </c>
      <c r="I1550" s="12" t="s">
        <v>80</v>
      </c>
      <c r="J1550" s="37">
        <f>INDEX('Bảng Giá'!$C$3:$H$18,MATCH('Raw Data'!P1550,'Bảng Giá'!$B$3:$B$18,0),MATCH('Raw Data'!M1550,'Bảng Giá'!$C$2:$H$2,0))</f>
        <v>2000</v>
      </c>
      <c r="K1550" s="12">
        <v>63800</v>
      </c>
      <c r="L1550" s="36">
        <f t="shared" si="144"/>
        <v>3.1562364583369344</v>
      </c>
      <c r="M1550" t="str">
        <f>'References data'!H1551</f>
        <v>Nội Tỉnh</v>
      </c>
      <c r="N1550" s="46">
        <f t="shared" si="145"/>
        <v>15.2</v>
      </c>
      <c r="O1550">
        <f t="shared" si="146"/>
        <v>-61800</v>
      </c>
      <c r="P1550" t="str">
        <f>IF(AND(N1550&gt;0,N1550&lt;=0.05),'Bảng Giá'!$B$3,IF(AND(N1550&lt;=0.1,N1550&gt;0.05),'Bảng Giá'!$B$4,IF(AND('Raw Data'!N1550&gt;0.1,'Raw Data'!N1550&lt;=0.25),'Bảng Giá'!$B$5,IF(AND('Raw Data'!N1550&gt;0.25,'Raw Data'!N1550&lt;=0.5),'Bảng Giá'!$B$6,IF(AND('Raw Data'!N1550&gt;0.5,'Raw Data'!N1550&lt;=1),'Bảng Giá'!$B$7,IF(AND('Raw Data'!N1550&gt;1,'Raw Data'!N1550&lt;=1.5),'Bảng Giá'!$B$8,IF(AND('Raw Data'!N1550&gt;1.5,'Raw Data'!N1550&lt;=2),'Bảng Giá'!$B$9,IF(AND('Raw Data'!N1550&gt;2,'Raw Data'!N1550&lt;=2.5),'Bảng Giá'!$B$10,IF(AND('Raw Data'!N1550&gt;2.5,'Raw Data'!N1550&lt;=3),'Bảng Giá'!$B$11,IF(AND('Raw Data'!N1550&gt;3,'Raw Data'!N1550&lt;=3.5),'Bảng Giá'!$B$12,IF(AND('Raw Data'!N1550&gt;3.5,'Raw Data'!N1550&lt;=4),'Bảng Giá'!$B$13,IF(AND('Raw Data'!N1550&gt;4,'Raw Data'!N1550&lt;=4.5),'Bảng Giá'!$B$14,IF(AND('Raw Data'!N1550&gt;4.5,'Raw Data'!N1550&lt;=5),'Bảng Giá'!$B$15,IF(AND('Raw Data'!N1550&gt;5,'Raw Data'!N1550&lt;=5.5),'Bảng Giá'!$B$16,IF(AND('Raw Data'!N1550&gt;5.5,'Raw Data'!N1550&lt;=6),'Bảng Giá'!$B$17,'Bảng Giá'!$B$18)))))))))))))))</f>
        <v>Next 0.5</v>
      </c>
      <c r="Q1550" s="48">
        <f t="shared" si="147"/>
        <v>-0.96865203761755481</v>
      </c>
      <c r="R1550">
        <f t="shared" si="148"/>
        <v>2400</v>
      </c>
      <c r="S1550">
        <f t="shared" si="149"/>
        <v>-61400</v>
      </c>
    </row>
    <row r="1551" spans="1:19" x14ac:dyDescent="0.25">
      <c r="A1551" s="12">
        <v>1550</v>
      </c>
      <c r="B1551" s="12" t="s">
        <v>293</v>
      </c>
      <c r="C1551" s="26">
        <v>31677136939851</v>
      </c>
      <c r="D1551" s="17">
        <v>43015.595542511575</v>
      </c>
      <c r="E1551" s="17">
        <v>43017.447198692127</v>
      </c>
      <c r="F1551" s="13" t="s">
        <v>302</v>
      </c>
      <c r="G1551" s="27">
        <v>920</v>
      </c>
      <c r="H1551" s="12" t="s">
        <v>76</v>
      </c>
      <c r="I1551" s="12" t="s">
        <v>89</v>
      </c>
      <c r="J1551" s="37">
        <f>INDEX('Bảng Giá'!$C$3:$H$18,MATCH('Raw Data'!P1551,'Bảng Giá'!$B$3:$B$18,0),MATCH('Raw Data'!M1551,'Bảng Giá'!$C$2:$H$2,0))</f>
        <v>14000</v>
      </c>
      <c r="K1551" s="12">
        <v>14100</v>
      </c>
      <c r="L1551" s="36">
        <f t="shared" si="144"/>
        <v>1.8516561805517995</v>
      </c>
      <c r="M1551" t="str">
        <f>'References data'!H1552</f>
        <v>Nội Tỉnh</v>
      </c>
      <c r="N1551">
        <f t="shared" si="145"/>
        <v>0.92</v>
      </c>
      <c r="O1551">
        <f t="shared" si="146"/>
        <v>-100</v>
      </c>
      <c r="P1551" t="str">
        <f>IF(AND(N1551&gt;0,N1551&lt;=0.05),'Bảng Giá'!$B$3,IF(AND(N1551&lt;=0.1,N1551&gt;0.05),'Bảng Giá'!$B$4,IF(AND('Raw Data'!N1551&gt;0.1,'Raw Data'!N1551&lt;=0.25),'Bảng Giá'!$B$5,IF(AND('Raw Data'!N1551&gt;0.25,'Raw Data'!N1551&lt;=0.5),'Bảng Giá'!$B$6,IF(AND('Raw Data'!N1551&gt;0.5,'Raw Data'!N1551&lt;=1),'Bảng Giá'!$B$7,IF(AND('Raw Data'!N1551&gt;1,'Raw Data'!N1551&lt;=1.5),'Bảng Giá'!$B$8,IF(AND('Raw Data'!N1551&gt;1.5,'Raw Data'!N1551&lt;=2),'Bảng Giá'!$B$9,IF(AND('Raw Data'!N1551&gt;2,'Raw Data'!N1551&lt;=2.5),'Bảng Giá'!$B$10,IF(AND('Raw Data'!N1551&gt;2.5,'Raw Data'!N1551&lt;=3),'Bảng Giá'!$B$11,IF(AND('Raw Data'!N1551&gt;3,'Raw Data'!N1551&lt;=3.5),'Bảng Giá'!$B$12,IF(AND('Raw Data'!N1551&gt;3.5,'Raw Data'!N1551&lt;=4),'Bảng Giá'!$B$13,IF(AND('Raw Data'!N1551&gt;4,'Raw Data'!N1551&lt;=4.5),'Bảng Giá'!$B$14,IF(AND('Raw Data'!N1551&gt;4.5,'Raw Data'!N1551&lt;=5),'Bảng Giá'!$B$15,IF(AND('Raw Data'!N1551&gt;5,'Raw Data'!N1551&lt;=5.5),'Bảng Giá'!$B$16,IF(AND('Raw Data'!N1551&gt;5.5,'Raw Data'!N1551&lt;=6),'Bảng Giá'!$B$17,'Bảng Giá'!$B$18)))))))))))))))</f>
        <v>0.5&lt;x&lt;=1</v>
      </c>
      <c r="Q1551" s="48">
        <f t="shared" si="147"/>
        <v>-7.0921985815602835E-3</v>
      </c>
      <c r="R1551">
        <f t="shared" si="148"/>
        <v>16800</v>
      </c>
      <c r="S1551">
        <f t="shared" si="149"/>
        <v>2700</v>
      </c>
    </row>
    <row r="1552" spans="1:19" x14ac:dyDescent="0.25">
      <c r="A1552" s="12">
        <v>1551</v>
      </c>
      <c r="B1552" s="12" t="s">
        <v>293</v>
      </c>
      <c r="C1552" s="26">
        <v>31677136924689</v>
      </c>
      <c r="D1552" s="17">
        <v>43012.980721493055</v>
      </c>
      <c r="E1552" s="17">
        <v>43013.434713506947</v>
      </c>
      <c r="F1552" s="13" t="s">
        <v>302</v>
      </c>
      <c r="G1552" s="27">
        <v>685</v>
      </c>
      <c r="H1552" s="12" t="s">
        <v>76</v>
      </c>
      <c r="I1552" s="12" t="s">
        <v>85</v>
      </c>
      <c r="J1552" s="37">
        <f>INDEX('Bảng Giá'!$C$3:$H$18,MATCH('Raw Data'!P1552,'Bảng Giá'!$B$3:$B$18,0),MATCH('Raw Data'!M1552,'Bảng Giá'!$C$2:$H$2,0))</f>
        <v>14000</v>
      </c>
      <c r="K1552" s="12">
        <v>14100</v>
      </c>
      <c r="L1552" s="36">
        <f t="shared" si="144"/>
        <v>0.45399201389227528</v>
      </c>
      <c r="M1552" t="str">
        <f>'References data'!H1553</f>
        <v>Nội Tỉnh</v>
      </c>
      <c r="N1552">
        <f t="shared" si="145"/>
        <v>0.68500000000000005</v>
      </c>
      <c r="O1552">
        <f t="shared" si="146"/>
        <v>-100</v>
      </c>
      <c r="P1552" t="str">
        <f>IF(AND(N1552&gt;0,N1552&lt;=0.05),'Bảng Giá'!$B$3,IF(AND(N1552&lt;=0.1,N1552&gt;0.05),'Bảng Giá'!$B$4,IF(AND('Raw Data'!N1552&gt;0.1,'Raw Data'!N1552&lt;=0.25),'Bảng Giá'!$B$5,IF(AND('Raw Data'!N1552&gt;0.25,'Raw Data'!N1552&lt;=0.5),'Bảng Giá'!$B$6,IF(AND('Raw Data'!N1552&gt;0.5,'Raw Data'!N1552&lt;=1),'Bảng Giá'!$B$7,IF(AND('Raw Data'!N1552&gt;1,'Raw Data'!N1552&lt;=1.5),'Bảng Giá'!$B$8,IF(AND('Raw Data'!N1552&gt;1.5,'Raw Data'!N1552&lt;=2),'Bảng Giá'!$B$9,IF(AND('Raw Data'!N1552&gt;2,'Raw Data'!N1552&lt;=2.5),'Bảng Giá'!$B$10,IF(AND('Raw Data'!N1552&gt;2.5,'Raw Data'!N1552&lt;=3),'Bảng Giá'!$B$11,IF(AND('Raw Data'!N1552&gt;3,'Raw Data'!N1552&lt;=3.5),'Bảng Giá'!$B$12,IF(AND('Raw Data'!N1552&gt;3.5,'Raw Data'!N1552&lt;=4),'Bảng Giá'!$B$13,IF(AND('Raw Data'!N1552&gt;4,'Raw Data'!N1552&lt;=4.5),'Bảng Giá'!$B$14,IF(AND('Raw Data'!N1552&gt;4.5,'Raw Data'!N1552&lt;=5),'Bảng Giá'!$B$15,IF(AND('Raw Data'!N1552&gt;5,'Raw Data'!N1552&lt;=5.5),'Bảng Giá'!$B$16,IF(AND('Raw Data'!N1552&gt;5.5,'Raw Data'!N1552&lt;=6),'Bảng Giá'!$B$17,'Bảng Giá'!$B$18)))))))))))))))</f>
        <v>0.5&lt;x&lt;=1</v>
      </c>
      <c r="Q1552" s="48">
        <f t="shared" si="147"/>
        <v>-7.0921985815602835E-3</v>
      </c>
      <c r="R1552">
        <f t="shared" si="148"/>
        <v>16800</v>
      </c>
      <c r="S1552">
        <f t="shared" si="149"/>
        <v>2700</v>
      </c>
    </row>
    <row r="1553" spans="1:19" x14ac:dyDescent="0.25">
      <c r="A1553" s="12">
        <v>1552</v>
      </c>
      <c r="B1553" s="12" t="s">
        <v>293</v>
      </c>
      <c r="C1553" s="26">
        <v>31676000441804</v>
      </c>
      <c r="D1553" s="17">
        <v>43009.45053908565</v>
      </c>
      <c r="E1553" s="17">
        <v>43010.798231712964</v>
      </c>
      <c r="F1553" s="13" t="s">
        <v>302</v>
      </c>
      <c r="G1553" s="27">
        <v>460</v>
      </c>
      <c r="H1553" s="12" t="s">
        <v>76</v>
      </c>
      <c r="I1553" s="12" t="s">
        <v>299</v>
      </c>
      <c r="J1553" s="37">
        <f>INDEX('Bảng Giá'!$C$3:$H$18,MATCH('Raw Data'!P1553,'Bảng Giá'!$B$3:$B$18,0),MATCH('Raw Data'!M1553,'Bảng Giá'!$C$2:$H$2,0))</f>
        <v>13000</v>
      </c>
      <c r="K1553" s="12">
        <v>13100</v>
      </c>
      <c r="L1553" s="36">
        <f t="shared" si="144"/>
        <v>1.3476926273142453</v>
      </c>
      <c r="M1553" t="str">
        <f>'References data'!H1554</f>
        <v>Nội Tỉnh</v>
      </c>
      <c r="N1553">
        <f t="shared" si="145"/>
        <v>0.46</v>
      </c>
      <c r="O1553">
        <f t="shared" si="146"/>
        <v>-100</v>
      </c>
      <c r="P1553" t="str">
        <f>IF(AND(N1553&gt;0,N1553&lt;=0.05),'Bảng Giá'!$B$3,IF(AND(N1553&lt;=0.1,N1553&gt;0.05),'Bảng Giá'!$B$4,IF(AND('Raw Data'!N1553&gt;0.1,'Raw Data'!N1553&lt;=0.25),'Bảng Giá'!$B$5,IF(AND('Raw Data'!N1553&gt;0.25,'Raw Data'!N1553&lt;=0.5),'Bảng Giá'!$B$6,IF(AND('Raw Data'!N1553&gt;0.5,'Raw Data'!N1553&lt;=1),'Bảng Giá'!$B$7,IF(AND('Raw Data'!N1553&gt;1,'Raw Data'!N1553&lt;=1.5),'Bảng Giá'!$B$8,IF(AND('Raw Data'!N1553&gt;1.5,'Raw Data'!N1553&lt;=2),'Bảng Giá'!$B$9,IF(AND('Raw Data'!N1553&gt;2,'Raw Data'!N1553&lt;=2.5),'Bảng Giá'!$B$10,IF(AND('Raw Data'!N1553&gt;2.5,'Raw Data'!N1553&lt;=3),'Bảng Giá'!$B$11,IF(AND('Raw Data'!N1553&gt;3,'Raw Data'!N1553&lt;=3.5),'Bảng Giá'!$B$12,IF(AND('Raw Data'!N1553&gt;3.5,'Raw Data'!N1553&lt;=4),'Bảng Giá'!$B$13,IF(AND('Raw Data'!N1553&gt;4,'Raw Data'!N1553&lt;=4.5),'Bảng Giá'!$B$14,IF(AND('Raw Data'!N1553&gt;4.5,'Raw Data'!N1553&lt;=5),'Bảng Giá'!$B$15,IF(AND('Raw Data'!N1553&gt;5,'Raw Data'!N1553&lt;=5.5),'Bảng Giá'!$B$16,IF(AND('Raw Data'!N1553&gt;5.5,'Raw Data'!N1553&lt;=6),'Bảng Giá'!$B$17,'Bảng Giá'!$B$18)))))))))))))))</f>
        <v>0.25&lt;x&lt;=0.5</v>
      </c>
      <c r="Q1553" s="48">
        <f t="shared" si="147"/>
        <v>-7.6335877862595417E-3</v>
      </c>
      <c r="R1553">
        <f t="shared" si="148"/>
        <v>15600</v>
      </c>
      <c r="S1553">
        <f t="shared" si="149"/>
        <v>2500</v>
      </c>
    </row>
    <row r="1554" spans="1:19" x14ac:dyDescent="0.25">
      <c r="A1554" s="12">
        <v>1553</v>
      </c>
      <c r="B1554" s="12" t="s">
        <v>293</v>
      </c>
      <c r="C1554" s="26">
        <v>31676000442606</v>
      </c>
      <c r="D1554" s="17">
        <v>43009.450715659725</v>
      </c>
      <c r="E1554" s="17">
        <v>43011.491744942126</v>
      </c>
      <c r="F1554" s="13" t="s">
        <v>302</v>
      </c>
      <c r="G1554" s="27">
        <v>200</v>
      </c>
      <c r="H1554" s="12" t="s">
        <v>76</v>
      </c>
      <c r="I1554" s="12" t="s">
        <v>299</v>
      </c>
      <c r="J1554" s="37">
        <f>INDEX('Bảng Giá'!$C$3:$H$18,MATCH('Raw Data'!P1554,'Bảng Giá'!$B$3:$B$18,0),MATCH('Raw Data'!M1554,'Bảng Giá'!$C$2:$H$2,0))</f>
        <v>13000</v>
      </c>
      <c r="K1554" s="12">
        <v>13100</v>
      </c>
      <c r="L1554" s="36">
        <f t="shared" si="144"/>
        <v>2.0410292824017233</v>
      </c>
      <c r="M1554" t="str">
        <f>'References data'!H1555</f>
        <v>Nội Tỉnh</v>
      </c>
      <c r="N1554">
        <f t="shared" si="145"/>
        <v>0.2</v>
      </c>
      <c r="O1554">
        <f t="shared" si="146"/>
        <v>-100</v>
      </c>
      <c r="P1554" t="str">
        <f>IF(AND(N1554&gt;0,N1554&lt;=0.05),'Bảng Giá'!$B$3,IF(AND(N1554&lt;=0.1,N1554&gt;0.05),'Bảng Giá'!$B$4,IF(AND('Raw Data'!N1554&gt;0.1,'Raw Data'!N1554&lt;=0.25),'Bảng Giá'!$B$5,IF(AND('Raw Data'!N1554&gt;0.25,'Raw Data'!N1554&lt;=0.5),'Bảng Giá'!$B$6,IF(AND('Raw Data'!N1554&gt;0.5,'Raw Data'!N1554&lt;=1),'Bảng Giá'!$B$7,IF(AND('Raw Data'!N1554&gt;1,'Raw Data'!N1554&lt;=1.5),'Bảng Giá'!$B$8,IF(AND('Raw Data'!N1554&gt;1.5,'Raw Data'!N1554&lt;=2),'Bảng Giá'!$B$9,IF(AND('Raw Data'!N1554&gt;2,'Raw Data'!N1554&lt;=2.5),'Bảng Giá'!$B$10,IF(AND('Raw Data'!N1554&gt;2.5,'Raw Data'!N1554&lt;=3),'Bảng Giá'!$B$11,IF(AND('Raw Data'!N1554&gt;3,'Raw Data'!N1554&lt;=3.5),'Bảng Giá'!$B$12,IF(AND('Raw Data'!N1554&gt;3.5,'Raw Data'!N1554&lt;=4),'Bảng Giá'!$B$13,IF(AND('Raw Data'!N1554&gt;4,'Raw Data'!N1554&lt;=4.5),'Bảng Giá'!$B$14,IF(AND('Raw Data'!N1554&gt;4.5,'Raw Data'!N1554&lt;=5),'Bảng Giá'!$B$15,IF(AND('Raw Data'!N1554&gt;5,'Raw Data'!N1554&lt;=5.5),'Bảng Giá'!$B$16,IF(AND('Raw Data'!N1554&gt;5.5,'Raw Data'!N1554&lt;=6),'Bảng Giá'!$B$17,'Bảng Giá'!$B$18)))))))))))))))</f>
        <v>0.1&lt;x&lt;=0.25</v>
      </c>
      <c r="Q1554" s="48">
        <f t="shared" si="147"/>
        <v>-7.6335877862595417E-3</v>
      </c>
      <c r="R1554">
        <f t="shared" si="148"/>
        <v>15600</v>
      </c>
      <c r="S1554">
        <f t="shared" si="149"/>
        <v>2500</v>
      </c>
    </row>
    <row r="1555" spans="1:19" x14ac:dyDescent="0.25">
      <c r="A1555" s="12">
        <v>1554</v>
      </c>
      <c r="B1555" s="12" t="s">
        <v>293</v>
      </c>
      <c r="C1555" s="26">
        <v>31677136897502</v>
      </c>
      <c r="D1555" s="17">
        <v>43009.450774189812</v>
      </c>
      <c r="E1555" s="17">
        <v>43010.579103854165</v>
      </c>
      <c r="F1555" s="13" t="s">
        <v>302</v>
      </c>
      <c r="G1555" s="27">
        <v>1900</v>
      </c>
      <c r="H1555" s="12" t="s">
        <v>76</v>
      </c>
      <c r="I1555" s="12" t="s">
        <v>193</v>
      </c>
      <c r="J1555" s="37">
        <f>INDEX('Bảng Giá'!$C$3:$H$18,MATCH('Raw Data'!P1555,'Bảng Giá'!$B$3:$B$18,0),MATCH('Raw Data'!M1555,'Bảng Giá'!$C$2:$H$2,0))</f>
        <v>16000</v>
      </c>
      <c r="K1555" s="12">
        <v>16200</v>
      </c>
      <c r="L1555" s="36">
        <f t="shared" si="144"/>
        <v>1.1283296643523499</v>
      </c>
      <c r="M1555" t="str">
        <f>'References data'!H1556</f>
        <v>Nội Tỉnh</v>
      </c>
      <c r="N1555">
        <f t="shared" si="145"/>
        <v>1.9</v>
      </c>
      <c r="O1555">
        <f t="shared" si="146"/>
        <v>-200</v>
      </c>
      <c r="P1555" t="str">
        <f>IF(AND(N1555&gt;0,N1555&lt;=0.05),'Bảng Giá'!$B$3,IF(AND(N1555&lt;=0.1,N1555&gt;0.05),'Bảng Giá'!$B$4,IF(AND('Raw Data'!N1555&gt;0.1,'Raw Data'!N1555&lt;=0.25),'Bảng Giá'!$B$5,IF(AND('Raw Data'!N1555&gt;0.25,'Raw Data'!N1555&lt;=0.5),'Bảng Giá'!$B$6,IF(AND('Raw Data'!N1555&gt;0.5,'Raw Data'!N1555&lt;=1),'Bảng Giá'!$B$7,IF(AND('Raw Data'!N1555&gt;1,'Raw Data'!N1555&lt;=1.5),'Bảng Giá'!$B$8,IF(AND('Raw Data'!N1555&gt;1.5,'Raw Data'!N1555&lt;=2),'Bảng Giá'!$B$9,IF(AND('Raw Data'!N1555&gt;2,'Raw Data'!N1555&lt;=2.5),'Bảng Giá'!$B$10,IF(AND('Raw Data'!N1555&gt;2.5,'Raw Data'!N1555&lt;=3),'Bảng Giá'!$B$11,IF(AND('Raw Data'!N1555&gt;3,'Raw Data'!N1555&lt;=3.5),'Bảng Giá'!$B$12,IF(AND('Raw Data'!N1555&gt;3.5,'Raw Data'!N1555&lt;=4),'Bảng Giá'!$B$13,IF(AND('Raw Data'!N1555&gt;4,'Raw Data'!N1555&lt;=4.5),'Bảng Giá'!$B$14,IF(AND('Raw Data'!N1555&gt;4.5,'Raw Data'!N1555&lt;=5),'Bảng Giá'!$B$15,IF(AND('Raw Data'!N1555&gt;5,'Raw Data'!N1555&lt;=5.5),'Bảng Giá'!$B$16,IF(AND('Raw Data'!N1555&gt;5.5,'Raw Data'!N1555&lt;=6),'Bảng Giá'!$B$17,'Bảng Giá'!$B$18)))))))))))))))</f>
        <v>1.5&lt;x&lt;=2</v>
      </c>
      <c r="Q1555" s="48">
        <f t="shared" si="147"/>
        <v>-1.2345679012345678E-2</v>
      </c>
      <c r="R1555">
        <f t="shared" si="148"/>
        <v>19200</v>
      </c>
      <c r="S1555">
        <f t="shared" si="149"/>
        <v>3000</v>
      </c>
    </row>
    <row r="1556" spans="1:19" x14ac:dyDescent="0.25">
      <c r="A1556" s="12">
        <v>1555</v>
      </c>
      <c r="B1556" s="12" t="s">
        <v>293</v>
      </c>
      <c r="C1556" s="26">
        <v>31677136903428</v>
      </c>
      <c r="D1556" s="17">
        <v>43009.450853819442</v>
      </c>
      <c r="E1556" s="17">
        <v>43010.629241469906</v>
      </c>
      <c r="F1556" s="13" t="s">
        <v>302</v>
      </c>
      <c r="G1556" s="27">
        <v>660</v>
      </c>
      <c r="H1556" s="12" t="s">
        <v>76</v>
      </c>
      <c r="I1556" s="12" t="s">
        <v>315</v>
      </c>
      <c r="J1556" s="37">
        <f>INDEX('Bảng Giá'!$C$3:$H$18,MATCH('Raw Data'!P1556,'Bảng Giá'!$B$3:$B$18,0),MATCH('Raw Data'!M1556,'Bảng Giá'!$C$2:$H$2,0))</f>
        <v>14000</v>
      </c>
      <c r="K1556" s="12">
        <v>14100</v>
      </c>
      <c r="L1556" s="36">
        <f t="shared" si="144"/>
        <v>1.1783876504632644</v>
      </c>
      <c r="M1556" t="str">
        <f>'References data'!H1557</f>
        <v>Nội Tỉnh</v>
      </c>
      <c r="N1556">
        <f t="shared" si="145"/>
        <v>0.66</v>
      </c>
      <c r="O1556">
        <f t="shared" si="146"/>
        <v>-100</v>
      </c>
      <c r="P1556" t="str">
        <f>IF(AND(N1556&gt;0,N1556&lt;=0.05),'Bảng Giá'!$B$3,IF(AND(N1556&lt;=0.1,N1556&gt;0.05),'Bảng Giá'!$B$4,IF(AND('Raw Data'!N1556&gt;0.1,'Raw Data'!N1556&lt;=0.25),'Bảng Giá'!$B$5,IF(AND('Raw Data'!N1556&gt;0.25,'Raw Data'!N1556&lt;=0.5),'Bảng Giá'!$B$6,IF(AND('Raw Data'!N1556&gt;0.5,'Raw Data'!N1556&lt;=1),'Bảng Giá'!$B$7,IF(AND('Raw Data'!N1556&gt;1,'Raw Data'!N1556&lt;=1.5),'Bảng Giá'!$B$8,IF(AND('Raw Data'!N1556&gt;1.5,'Raw Data'!N1556&lt;=2),'Bảng Giá'!$B$9,IF(AND('Raw Data'!N1556&gt;2,'Raw Data'!N1556&lt;=2.5),'Bảng Giá'!$B$10,IF(AND('Raw Data'!N1556&gt;2.5,'Raw Data'!N1556&lt;=3),'Bảng Giá'!$B$11,IF(AND('Raw Data'!N1556&gt;3,'Raw Data'!N1556&lt;=3.5),'Bảng Giá'!$B$12,IF(AND('Raw Data'!N1556&gt;3.5,'Raw Data'!N1556&lt;=4),'Bảng Giá'!$B$13,IF(AND('Raw Data'!N1556&gt;4,'Raw Data'!N1556&lt;=4.5),'Bảng Giá'!$B$14,IF(AND('Raw Data'!N1556&gt;4.5,'Raw Data'!N1556&lt;=5),'Bảng Giá'!$B$15,IF(AND('Raw Data'!N1556&gt;5,'Raw Data'!N1556&lt;=5.5),'Bảng Giá'!$B$16,IF(AND('Raw Data'!N1556&gt;5.5,'Raw Data'!N1556&lt;=6),'Bảng Giá'!$B$17,'Bảng Giá'!$B$18)))))))))))))))</f>
        <v>0.5&lt;x&lt;=1</v>
      </c>
      <c r="Q1556" s="48">
        <f t="shared" si="147"/>
        <v>-7.0921985815602835E-3</v>
      </c>
      <c r="R1556">
        <f t="shared" si="148"/>
        <v>16800</v>
      </c>
      <c r="S1556">
        <f t="shared" si="149"/>
        <v>2700</v>
      </c>
    </row>
    <row r="1557" spans="1:19" x14ac:dyDescent="0.25">
      <c r="A1557" s="12">
        <v>1556</v>
      </c>
      <c r="B1557" s="12" t="s">
        <v>293</v>
      </c>
      <c r="C1557" s="26">
        <v>31677136898138</v>
      </c>
      <c r="D1557" s="17">
        <v>43009.713402430556</v>
      </c>
      <c r="E1557" s="17">
        <v>43011.872989120369</v>
      </c>
      <c r="F1557" s="13" t="s">
        <v>302</v>
      </c>
      <c r="G1557" s="27">
        <v>1000</v>
      </c>
      <c r="H1557" s="12" t="s">
        <v>76</v>
      </c>
      <c r="I1557" s="12" t="s">
        <v>86</v>
      </c>
      <c r="J1557" s="37">
        <f>INDEX('Bảng Giá'!$C$3:$H$18,MATCH('Raw Data'!P1557,'Bảng Giá'!$B$3:$B$18,0),MATCH('Raw Data'!M1557,'Bảng Giá'!$C$2:$H$2,0))</f>
        <v>14000</v>
      </c>
      <c r="K1557" s="12">
        <v>14700</v>
      </c>
      <c r="L1557" s="36">
        <f t="shared" si="144"/>
        <v>2.1595866898132954</v>
      </c>
      <c r="M1557" t="str">
        <f>'References data'!H1558</f>
        <v>Nội Tỉnh</v>
      </c>
      <c r="N1557">
        <f t="shared" si="145"/>
        <v>1</v>
      </c>
      <c r="O1557">
        <f t="shared" si="146"/>
        <v>-700</v>
      </c>
      <c r="P1557" t="str">
        <f>IF(AND(N1557&gt;0,N1557&lt;=0.05),'Bảng Giá'!$B$3,IF(AND(N1557&lt;=0.1,N1557&gt;0.05),'Bảng Giá'!$B$4,IF(AND('Raw Data'!N1557&gt;0.1,'Raw Data'!N1557&lt;=0.25),'Bảng Giá'!$B$5,IF(AND('Raw Data'!N1557&gt;0.25,'Raw Data'!N1557&lt;=0.5),'Bảng Giá'!$B$6,IF(AND('Raw Data'!N1557&gt;0.5,'Raw Data'!N1557&lt;=1),'Bảng Giá'!$B$7,IF(AND('Raw Data'!N1557&gt;1,'Raw Data'!N1557&lt;=1.5),'Bảng Giá'!$B$8,IF(AND('Raw Data'!N1557&gt;1.5,'Raw Data'!N1557&lt;=2),'Bảng Giá'!$B$9,IF(AND('Raw Data'!N1557&gt;2,'Raw Data'!N1557&lt;=2.5),'Bảng Giá'!$B$10,IF(AND('Raw Data'!N1557&gt;2.5,'Raw Data'!N1557&lt;=3),'Bảng Giá'!$B$11,IF(AND('Raw Data'!N1557&gt;3,'Raw Data'!N1557&lt;=3.5),'Bảng Giá'!$B$12,IF(AND('Raw Data'!N1557&gt;3.5,'Raw Data'!N1557&lt;=4),'Bảng Giá'!$B$13,IF(AND('Raw Data'!N1557&gt;4,'Raw Data'!N1557&lt;=4.5),'Bảng Giá'!$B$14,IF(AND('Raw Data'!N1557&gt;4.5,'Raw Data'!N1557&lt;=5),'Bảng Giá'!$B$15,IF(AND('Raw Data'!N1557&gt;5,'Raw Data'!N1557&lt;=5.5),'Bảng Giá'!$B$16,IF(AND('Raw Data'!N1557&gt;5.5,'Raw Data'!N1557&lt;=6),'Bảng Giá'!$B$17,'Bảng Giá'!$B$18)))))))))))))))</f>
        <v>0.5&lt;x&lt;=1</v>
      </c>
      <c r="Q1557" s="48">
        <f t="shared" si="147"/>
        <v>-4.7619047619047616E-2</v>
      </c>
      <c r="R1557">
        <f t="shared" si="148"/>
        <v>16800</v>
      </c>
      <c r="S1557">
        <f t="shared" si="149"/>
        <v>2100</v>
      </c>
    </row>
    <row r="1558" spans="1:19" x14ac:dyDescent="0.25">
      <c r="A1558" s="12">
        <v>1557</v>
      </c>
      <c r="B1558" s="12" t="s">
        <v>293</v>
      </c>
      <c r="C1558" s="26">
        <v>31677136900060</v>
      </c>
      <c r="D1558" s="17">
        <v>43010.40532233796</v>
      </c>
      <c r="E1558" s="17">
        <v>43011.441031365743</v>
      </c>
      <c r="F1558" s="13" t="s">
        <v>302</v>
      </c>
      <c r="G1558" s="27">
        <v>1200</v>
      </c>
      <c r="H1558" s="12" t="s">
        <v>76</v>
      </c>
      <c r="I1558" s="12" t="s">
        <v>80</v>
      </c>
      <c r="J1558" s="37">
        <f>INDEX('Bảng Giá'!$C$3:$H$18,MATCH('Raw Data'!P1558,'Bảng Giá'!$B$3:$B$18,0),MATCH('Raw Data'!M1558,'Bảng Giá'!$C$2:$H$2,0))</f>
        <v>14500</v>
      </c>
      <c r="K1558" s="12">
        <v>14700</v>
      </c>
      <c r="L1558" s="36">
        <f t="shared" si="144"/>
        <v>1.0357090277830139</v>
      </c>
      <c r="M1558" t="str">
        <f>'References data'!H1559</f>
        <v>Nội Tỉnh</v>
      </c>
      <c r="N1558">
        <f t="shared" si="145"/>
        <v>1.2</v>
      </c>
      <c r="O1558">
        <f t="shared" si="146"/>
        <v>-200</v>
      </c>
      <c r="P1558" t="str">
        <f>IF(AND(N1558&gt;0,N1558&lt;=0.05),'Bảng Giá'!$B$3,IF(AND(N1558&lt;=0.1,N1558&gt;0.05),'Bảng Giá'!$B$4,IF(AND('Raw Data'!N1558&gt;0.1,'Raw Data'!N1558&lt;=0.25),'Bảng Giá'!$B$5,IF(AND('Raw Data'!N1558&gt;0.25,'Raw Data'!N1558&lt;=0.5),'Bảng Giá'!$B$6,IF(AND('Raw Data'!N1558&gt;0.5,'Raw Data'!N1558&lt;=1),'Bảng Giá'!$B$7,IF(AND('Raw Data'!N1558&gt;1,'Raw Data'!N1558&lt;=1.5),'Bảng Giá'!$B$8,IF(AND('Raw Data'!N1558&gt;1.5,'Raw Data'!N1558&lt;=2),'Bảng Giá'!$B$9,IF(AND('Raw Data'!N1558&gt;2,'Raw Data'!N1558&lt;=2.5),'Bảng Giá'!$B$10,IF(AND('Raw Data'!N1558&gt;2.5,'Raw Data'!N1558&lt;=3),'Bảng Giá'!$B$11,IF(AND('Raw Data'!N1558&gt;3,'Raw Data'!N1558&lt;=3.5),'Bảng Giá'!$B$12,IF(AND('Raw Data'!N1558&gt;3.5,'Raw Data'!N1558&lt;=4),'Bảng Giá'!$B$13,IF(AND('Raw Data'!N1558&gt;4,'Raw Data'!N1558&lt;=4.5),'Bảng Giá'!$B$14,IF(AND('Raw Data'!N1558&gt;4.5,'Raw Data'!N1558&lt;=5),'Bảng Giá'!$B$15,IF(AND('Raw Data'!N1558&gt;5,'Raw Data'!N1558&lt;=5.5),'Bảng Giá'!$B$16,IF(AND('Raw Data'!N1558&gt;5.5,'Raw Data'!N1558&lt;=6),'Bảng Giá'!$B$17,'Bảng Giá'!$B$18)))))))))))))))</f>
        <v>1&lt;x&lt;=1.5</v>
      </c>
      <c r="Q1558" s="48">
        <f t="shared" si="147"/>
        <v>-1.3605442176870748E-2</v>
      </c>
      <c r="R1558">
        <f t="shared" si="148"/>
        <v>17400</v>
      </c>
      <c r="S1558">
        <f t="shared" si="149"/>
        <v>2700</v>
      </c>
    </row>
    <row r="1559" spans="1:19" x14ac:dyDescent="0.25">
      <c r="A1559" s="12">
        <v>1558</v>
      </c>
      <c r="B1559" s="12" t="s">
        <v>293</v>
      </c>
      <c r="C1559" s="26">
        <v>31677136899957</v>
      </c>
      <c r="D1559" s="17">
        <v>43010.379415821757</v>
      </c>
      <c r="E1559" s="17">
        <v>43011.750238622684</v>
      </c>
      <c r="F1559" s="13" t="s">
        <v>302</v>
      </c>
      <c r="G1559" s="27">
        <v>200</v>
      </c>
      <c r="H1559" s="12" t="s">
        <v>76</v>
      </c>
      <c r="I1559" s="12" t="s">
        <v>299</v>
      </c>
      <c r="J1559" s="37">
        <f>INDEX('Bảng Giá'!$C$3:$H$18,MATCH('Raw Data'!P1559,'Bảng Giá'!$B$3:$B$18,0),MATCH('Raw Data'!M1559,'Bảng Giá'!$C$2:$H$2,0))</f>
        <v>13000</v>
      </c>
      <c r="K1559" s="12">
        <v>13100</v>
      </c>
      <c r="L1559" s="36">
        <f t="shared" si="144"/>
        <v>1.3708228009272716</v>
      </c>
      <c r="M1559" t="str">
        <f>'References data'!H1560</f>
        <v>Nội Tỉnh</v>
      </c>
      <c r="N1559">
        <f t="shared" si="145"/>
        <v>0.2</v>
      </c>
      <c r="O1559">
        <f t="shared" si="146"/>
        <v>-100</v>
      </c>
      <c r="P1559" t="str">
        <f>IF(AND(N1559&gt;0,N1559&lt;=0.05),'Bảng Giá'!$B$3,IF(AND(N1559&lt;=0.1,N1559&gt;0.05),'Bảng Giá'!$B$4,IF(AND('Raw Data'!N1559&gt;0.1,'Raw Data'!N1559&lt;=0.25),'Bảng Giá'!$B$5,IF(AND('Raw Data'!N1559&gt;0.25,'Raw Data'!N1559&lt;=0.5),'Bảng Giá'!$B$6,IF(AND('Raw Data'!N1559&gt;0.5,'Raw Data'!N1559&lt;=1),'Bảng Giá'!$B$7,IF(AND('Raw Data'!N1559&gt;1,'Raw Data'!N1559&lt;=1.5),'Bảng Giá'!$B$8,IF(AND('Raw Data'!N1559&gt;1.5,'Raw Data'!N1559&lt;=2),'Bảng Giá'!$B$9,IF(AND('Raw Data'!N1559&gt;2,'Raw Data'!N1559&lt;=2.5),'Bảng Giá'!$B$10,IF(AND('Raw Data'!N1559&gt;2.5,'Raw Data'!N1559&lt;=3),'Bảng Giá'!$B$11,IF(AND('Raw Data'!N1559&gt;3,'Raw Data'!N1559&lt;=3.5),'Bảng Giá'!$B$12,IF(AND('Raw Data'!N1559&gt;3.5,'Raw Data'!N1559&lt;=4),'Bảng Giá'!$B$13,IF(AND('Raw Data'!N1559&gt;4,'Raw Data'!N1559&lt;=4.5),'Bảng Giá'!$B$14,IF(AND('Raw Data'!N1559&gt;4.5,'Raw Data'!N1559&lt;=5),'Bảng Giá'!$B$15,IF(AND('Raw Data'!N1559&gt;5,'Raw Data'!N1559&lt;=5.5),'Bảng Giá'!$B$16,IF(AND('Raw Data'!N1559&gt;5.5,'Raw Data'!N1559&lt;=6),'Bảng Giá'!$B$17,'Bảng Giá'!$B$18)))))))))))))))</f>
        <v>0.1&lt;x&lt;=0.25</v>
      </c>
      <c r="Q1559" s="48">
        <f t="shared" si="147"/>
        <v>-7.6335877862595417E-3</v>
      </c>
      <c r="R1559">
        <f t="shared" si="148"/>
        <v>15600</v>
      </c>
      <c r="S1559">
        <f t="shared" si="149"/>
        <v>2500</v>
      </c>
    </row>
    <row r="1560" spans="1:19" x14ac:dyDescent="0.25">
      <c r="A1560" s="12">
        <v>1559</v>
      </c>
      <c r="B1560" s="12" t="s">
        <v>293</v>
      </c>
      <c r="C1560" s="26">
        <v>31677136899088</v>
      </c>
      <c r="D1560" s="17">
        <v>43010.405476539352</v>
      </c>
      <c r="E1560" s="17">
        <v>43012.91569991898</v>
      </c>
      <c r="F1560" s="13" t="s">
        <v>302</v>
      </c>
      <c r="G1560" s="27">
        <v>1200</v>
      </c>
      <c r="H1560" s="12" t="s">
        <v>76</v>
      </c>
      <c r="I1560" s="12" t="s">
        <v>315</v>
      </c>
      <c r="J1560" s="37">
        <f>INDEX('Bảng Giá'!$C$3:$H$18,MATCH('Raw Data'!P1560,'Bảng Giá'!$B$3:$B$18,0),MATCH('Raw Data'!M1560,'Bảng Giá'!$C$2:$H$2,0))</f>
        <v>14500</v>
      </c>
      <c r="K1560" s="12">
        <v>14700</v>
      </c>
      <c r="L1560" s="36">
        <f t="shared" si="144"/>
        <v>2.5102233796278597</v>
      </c>
      <c r="M1560" t="str">
        <f>'References data'!H1561</f>
        <v>Nội Tỉnh</v>
      </c>
      <c r="N1560">
        <f t="shared" si="145"/>
        <v>1.2</v>
      </c>
      <c r="O1560">
        <f t="shared" si="146"/>
        <v>-200</v>
      </c>
      <c r="P1560" t="str">
        <f>IF(AND(N1560&gt;0,N1560&lt;=0.05),'Bảng Giá'!$B$3,IF(AND(N1560&lt;=0.1,N1560&gt;0.05),'Bảng Giá'!$B$4,IF(AND('Raw Data'!N1560&gt;0.1,'Raw Data'!N1560&lt;=0.25),'Bảng Giá'!$B$5,IF(AND('Raw Data'!N1560&gt;0.25,'Raw Data'!N1560&lt;=0.5),'Bảng Giá'!$B$6,IF(AND('Raw Data'!N1560&gt;0.5,'Raw Data'!N1560&lt;=1),'Bảng Giá'!$B$7,IF(AND('Raw Data'!N1560&gt;1,'Raw Data'!N1560&lt;=1.5),'Bảng Giá'!$B$8,IF(AND('Raw Data'!N1560&gt;1.5,'Raw Data'!N1560&lt;=2),'Bảng Giá'!$B$9,IF(AND('Raw Data'!N1560&gt;2,'Raw Data'!N1560&lt;=2.5),'Bảng Giá'!$B$10,IF(AND('Raw Data'!N1560&gt;2.5,'Raw Data'!N1560&lt;=3),'Bảng Giá'!$B$11,IF(AND('Raw Data'!N1560&gt;3,'Raw Data'!N1560&lt;=3.5),'Bảng Giá'!$B$12,IF(AND('Raw Data'!N1560&gt;3.5,'Raw Data'!N1560&lt;=4),'Bảng Giá'!$B$13,IF(AND('Raw Data'!N1560&gt;4,'Raw Data'!N1560&lt;=4.5),'Bảng Giá'!$B$14,IF(AND('Raw Data'!N1560&gt;4.5,'Raw Data'!N1560&lt;=5),'Bảng Giá'!$B$15,IF(AND('Raw Data'!N1560&gt;5,'Raw Data'!N1560&lt;=5.5),'Bảng Giá'!$B$16,IF(AND('Raw Data'!N1560&gt;5.5,'Raw Data'!N1560&lt;=6),'Bảng Giá'!$B$17,'Bảng Giá'!$B$18)))))))))))))))</f>
        <v>1&lt;x&lt;=1.5</v>
      </c>
      <c r="Q1560" s="48">
        <f t="shared" si="147"/>
        <v>-1.3605442176870748E-2</v>
      </c>
      <c r="R1560">
        <f t="shared" si="148"/>
        <v>17400</v>
      </c>
      <c r="S1560">
        <f t="shared" si="149"/>
        <v>2700</v>
      </c>
    </row>
    <row r="1561" spans="1:19" x14ac:dyDescent="0.25">
      <c r="A1561" s="12">
        <v>1560</v>
      </c>
      <c r="B1561" s="12" t="s">
        <v>293</v>
      </c>
      <c r="C1561" s="26">
        <v>34284070</v>
      </c>
      <c r="D1561" s="17">
        <v>43009.720428090281</v>
      </c>
      <c r="E1561" s="17">
        <v>43012.777083333334</v>
      </c>
      <c r="F1561" s="13" t="s">
        <v>302</v>
      </c>
      <c r="G1561" s="27">
        <v>3000</v>
      </c>
      <c r="H1561" s="12" t="s">
        <v>76</v>
      </c>
      <c r="I1561" s="12" t="s">
        <v>85</v>
      </c>
      <c r="J1561" s="37">
        <f>INDEX('Bảng Giá'!$C$3:$H$18,MATCH('Raw Data'!P1561,'Bảng Giá'!$B$3:$B$18,0),MATCH('Raw Data'!M1561,'Bảng Giá'!$C$2:$H$2,0))</f>
        <v>17500</v>
      </c>
      <c r="K1561" s="12">
        <v>19200</v>
      </c>
      <c r="L1561" s="36">
        <f t="shared" si="144"/>
        <v>3.0566552430536831</v>
      </c>
      <c r="M1561" t="str">
        <f>'References data'!H1562</f>
        <v>Nội Tỉnh</v>
      </c>
      <c r="N1561">
        <f t="shared" si="145"/>
        <v>3</v>
      </c>
      <c r="O1561">
        <f t="shared" si="146"/>
        <v>-1700</v>
      </c>
      <c r="P1561" t="str">
        <f>IF(AND(N1561&gt;0,N1561&lt;=0.05),'Bảng Giá'!$B$3,IF(AND(N1561&lt;=0.1,N1561&gt;0.05),'Bảng Giá'!$B$4,IF(AND('Raw Data'!N1561&gt;0.1,'Raw Data'!N1561&lt;=0.25),'Bảng Giá'!$B$5,IF(AND('Raw Data'!N1561&gt;0.25,'Raw Data'!N1561&lt;=0.5),'Bảng Giá'!$B$6,IF(AND('Raw Data'!N1561&gt;0.5,'Raw Data'!N1561&lt;=1),'Bảng Giá'!$B$7,IF(AND('Raw Data'!N1561&gt;1,'Raw Data'!N1561&lt;=1.5),'Bảng Giá'!$B$8,IF(AND('Raw Data'!N1561&gt;1.5,'Raw Data'!N1561&lt;=2),'Bảng Giá'!$B$9,IF(AND('Raw Data'!N1561&gt;2,'Raw Data'!N1561&lt;=2.5),'Bảng Giá'!$B$10,IF(AND('Raw Data'!N1561&gt;2.5,'Raw Data'!N1561&lt;=3),'Bảng Giá'!$B$11,IF(AND('Raw Data'!N1561&gt;3,'Raw Data'!N1561&lt;=3.5),'Bảng Giá'!$B$12,IF(AND('Raw Data'!N1561&gt;3.5,'Raw Data'!N1561&lt;=4),'Bảng Giá'!$B$13,IF(AND('Raw Data'!N1561&gt;4,'Raw Data'!N1561&lt;=4.5),'Bảng Giá'!$B$14,IF(AND('Raw Data'!N1561&gt;4.5,'Raw Data'!N1561&lt;=5),'Bảng Giá'!$B$15,IF(AND('Raw Data'!N1561&gt;5,'Raw Data'!N1561&lt;=5.5),'Bảng Giá'!$B$16,IF(AND('Raw Data'!N1561&gt;5.5,'Raw Data'!N1561&lt;=6),'Bảng Giá'!$B$17,'Bảng Giá'!$B$18)))))))))))))))</f>
        <v>2.5&lt;x&lt;=3</v>
      </c>
      <c r="Q1561" s="48">
        <f t="shared" si="147"/>
        <v>-8.8541666666666671E-2</v>
      </c>
      <c r="R1561">
        <f t="shared" si="148"/>
        <v>21000</v>
      </c>
      <c r="S1561">
        <f t="shared" si="149"/>
        <v>1800</v>
      </c>
    </row>
    <row r="1562" spans="1:19" x14ac:dyDescent="0.25">
      <c r="A1562" s="12">
        <v>1561</v>
      </c>
      <c r="B1562" s="12" t="s">
        <v>293</v>
      </c>
      <c r="C1562" s="26">
        <v>31677136914945</v>
      </c>
      <c r="D1562" s="17">
        <v>43012.577761342596</v>
      </c>
      <c r="E1562" s="17">
        <v>43013.553099571756</v>
      </c>
      <c r="F1562" s="13" t="s">
        <v>302</v>
      </c>
      <c r="G1562" s="27">
        <v>4000</v>
      </c>
      <c r="H1562" s="12" t="s">
        <v>76</v>
      </c>
      <c r="I1562" s="12" t="s">
        <v>85</v>
      </c>
      <c r="J1562" s="37">
        <f>INDEX('Bảng Giá'!$C$3:$H$18,MATCH('Raw Data'!P1562,'Bảng Giá'!$B$3:$B$18,0),MATCH('Raw Data'!M1562,'Bảng Giá'!$C$2:$H$2,0))</f>
        <v>20500</v>
      </c>
      <c r="K1562" s="12">
        <v>22200</v>
      </c>
      <c r="L1562" s="36">
        <f t="shared" si="144"/>
        <v>0.97533822916011559</v>
      </c>
      <c r="M1562" t="str">
        <f>'References data'!H1563</f>
        <v>Nội Tỉnh</v>
      </c>
      <c r="N1562">
        <f t="shared" si="145"/>
        <v>4</v>
      </c>
      <c r="O1562">
        <f t="shared" si="146"/>
        <v>-1700</v>
      </c>
      <c r="P1562" t="str">
        <f>IF(AND(N1562&gt;0,N1562&lt;=0.05),'Bảng Giá'!$B$3,IF(AND(N1562&lt;=0.1,N1562&gt;0.05),'Bảng Giá'!$B$4,IF(AND('Raw Data'!N1562&gt;0.1,'Raw Data'!N1562&lt;=0.25),'Bảng Giá'!$B$5,IF(AND('Raw Data'!N1562&gt;0.25,'Raw Data'!N1562&lt;=0.5),'Bảng Giá'!$B$6,IF(AND('Raw Data'!N1562&gt;0.5,'Raw Data'!N1562&lt;=1),'Bảng Giá'!$B$7,IF(AND('Raw Data'!N1562&gt;1,'Raw Data'!N1562&lt;=1.5),'Bảng Giá'!$B$8,IF(AND('Raw Data'!N1562&gt;1.5,'Raw Data'!N1562&lt;=2),'Bảng Giá'!$B$9,IF(AND('Raw Data'!N1562&gt;2,'Raw Data'!N1562&lt;=2.5),'Bảng Giá'!$B$10,IF(AND('Raw Data'!N1562&gt;2.5,'Raw Data'!N1562&lt;=3),'Bảng Giá'!$B$11,IF(AND('Raw Data'!N1562&gt;3,'Raw Data'!N1562&lt;=3.5),'Bảng Giá'!$B$12,IF(AND('Raw Data'!N1562&gt;3.5,'Raw Data'!N1562&lt;=4),'Bảng Giá'!$B$13,IF(AND('Raw Data'!N1562&gt;4,'Raw Data'!N1562&lt;=4.5),'Bảng Giá'!$B$14,IF(AND('Raw Data'!N1562&gt;4.5,'Raw Data'!N1562&lt;=5),'Bảng Giá'!$B$15,IF(AND('Raw Data'!N1562&gt;5,'Raw Data'!N1562&lt;=5.5),'Bảng Giá'!$B$16,IF(AND('Raw Data'!N1562&gt;5.5,'Raw Data'!N1562&lt;=6),'Bảng Giá'!$B$17,'Bảng Giá'!$B$18)))))))))))))))</f>
        <v>3.5&lt;x&lt;=4</v>
      </c>
      <c r="Q1562" s="48">
        <f t="shared" si="147"/>
        <v>-7.6576576576576572E-2</v>
      </c>
      <c r="R1562">
        <f t="shared" si="148"/>
        <v>24600</v>
      </c>
      <c r="S1562">
        <f t="shared" si="149"/>
        <v>2400</v>
      </c>
    </row>
    <row r="1563" spans="1:19" x14ac:dyDescent="0.25">
      <c r="A1563" s="12">
        <v>1562</v>
      </c>
      <c r="B1563" s="12" t="s">
        <v>293</v>
      </c>
      <c r="C1563" s="26">
        <v>31677136923086</v>
      </c>
      <c r="D1563" s="17">
        <v>43013.818608449074</v>
      </c>
      <c r="E1563" s="17">
        <v>43014.487467789353</v>
      </c>
      <c r="F1563" s="13" t="s">
        <v>302</v>
      </c>
      <c r="G1563" s="27">
        <v>850</v>
      </c>
      <c r="H1563" s="12" t="s">
        <v>76</v>
      </c>
      <c r="I1563" s="12" t="s">
        <v>99</v>
      </c>
      <c r="J1563" s="37">
        <f>INDEX('Bảng Giá'!$C$3:$H$18,MATCH('Raw Data'!P1563,'Bảng Giá'!$B$3:$B$18,0),MATCH('Raw Data'!M1563,'Bảng Giá'!$C$2:$H$2,0))</f>
        <v>14000</v>
      </c>
      <c r="K1563" s="12">
        <v>14100</v>
      </c>
      <c r="L1563" s="36">
        <f t="shared" si="144"/>
        <v>0.66885934027959593</v>
      </c>
      <c r="M1563" t="str">
        <f>'References data'!H1564</f>
        <v>Nội Tỉnh</v>
      </c>
      <c r="N1563">
        <f t="shared" si="145"/>
        <v>0.85</v>
      </c>
      <c r="O1563">
        <f t="shared" si="146"/>
        <v>-100</v>
      </c>
      <c r="P1563" t="str">
        <f>IF(AND(N1563&gt;0,N1563&lt;=0.05),'Bảng Giá'!$B$3,IF(AND(N1563&lt;=0.1,N1563&gt;0.05),'Bảng Giá'!$B$4,IF(AND('Raw Data'!N1563&gt;0.1,'Raw Data'!N1563&lt;=0.25),'Bảng Giá'!$B$5,IF(AND('Raw Data'!N1563&gt;0.25,'Raw Data'!N1563&lt;=0.5),'Bảng Giá'!$B$6,IF(AND('Raw Data'!N1563&gt;0.5,'Raw Data'!N1563&lt;=1),'Bảng Giá'!$B$7,IF(AND('Raw Data'!N1563&gt;1,'Raw Data'!N1563&lt;=1.5),'Bảng Giá'!$B$8,IF(AND('Raw Data'!N1563&gt;1.5,'Raw Data'!N1563&lt;=2),'Bảng Giá'!$B$9,IF(AND('Raw Data'!N1563&gt;2,'Raw Data'!N1563&lt;=2.5),'Bảng Giá'!$B$10,IF(AND('Raw Data'!N1563&gt;2.5,'Raw Data'!N1563&lt;=3),'Bảng Giá'!$B$11,IF(AND('Raw Data'!N1563&gt;3,'Raw Data'!N1563&lt;=3.5),'Bảng Giá'!$B$12,IF(AND('Raw Data'!N1563&gt;3.5,'Raw Data'!N1563&lt;=4),'Bảng Giá'!$B$13,IF(AND('Raw Data'!N1563&gt;4,'Raw Data'!N1563&lt;=4.5),'Bảng Giá'!$B$14,IF(AND('Raw Data'!N1563&gt;4.5,'Raw Data'!N1563&lt;=5),'Bảng Giá'!$B$15,IF(AND('Raw Data'!N1563&gt;5,'Raw Data'!N1563&lt;=5.5),'Bảng Giá'!$B$16,IF(AND('Raw Data'!N1563&gt;5.5,'Raw Data'!N1563&lt;=6),'Bảng Giá'!$B$17,'Bảng Giá'!$B$18)))))))))))))))</f>
        <v>0.5&lt;x&lt;=1</v>
      </c>
      <c r="Q1563" s="48">
        <f t="shared" si="147"/>
        <v>-7.0921985815602835E-3</v>
      </c>
      <c r="R1563">
        <f t="shared" si="148"/>
        <v>16800</v>
      </c>
      <c r="S1563">
        <f t="shared" si="149"/>
        <v>2700</v>
      </c>
    </row>
    <row r="1564" spans="1:19" x14ac:dyDescent="0.25">
      <c r="A1564" s="12">
        <v>1563</v>
      </c>
      <c r="B1564" s="12" t="s">
        <v>293</v>
      </c>
      <c r="C1564" s="26">
        <v>31676000442333</v>
      </c>
      <c r="D1564" s="17">
        <v>43009.45043287037</v>
      </c>
      <c r="E1564" s="17">
        <v>43011.817264155092</v>
      </c>
      <c r="F1564" s="12" t="s">
        <v>321</v>
      </c>
      <c r="G1564" s="27">
        <v>200</v>
      </c>
      <c r="H1564" s="12" t="s">
        <v>76</v>
      </c>
      <c r="I1564" s="12" t="s">
        <v>99</v>
      </c>
      <c r="J1564" s="37">
        <f>INDEX('Bảng Giá'!$C$3:$H$18,MATCH('Raw Data'!P1564,'Bảng Giá'!$B$3:$B$18,0),MATCH('Raw Data'!M1564,'Bảng Giá'!$C$2:$H$2,0))</f>
        <v>13000</v>
      </c>
      <c r="K1564" s="12">
        <v>13100</v>
      </c>
      <c r="L1564" s="36">
        <f t="shared" si="144"/>
        <v>2.3668312847221387</v>
      </c>
      <c r="M1564" t="str">
        <f>'References data'!H1565</f>
        <v>Nội Tỉnh</v>
      </c>
      <c r="N1564">
        <f t="shared" si="145"/>
        <v>0.2</v>
      </c>
      <c r="O1564">
        <f t="shared" si="146"/>
        <v>-100</v>
      </c>
      <c r="P1564" t="str">
        <f>IF(AND(N1564&gt;0,N1564&lt;=0.05),'Bảng Giá'!$B$3,IF(AND(N1564&lt;=0.1,N1564&gt;0.05),'Bảng Giá'!$B$4,IF(AND('Raw Data'!N1564&gt;0.1,'Raw Data'!N1564&lt;=0.25),'Bảng Giá'!$B$5,IF(AND('Raw Data'!N1564&gt;0.25,'Raw Data'!N1564&lt;=0.5),'Bảng Giá'!$B$6,IF(AND('Raw Data'!N1564&gt;0.5,'Raw Data'!N1564&lt;=1),'Bảng Giá'!$B$7,IF(AND('Raw Data'!N1564&gt;1,'Raw Data'!N1564&lt;=1.5),'Bảng Giá'!$B$8,IF(AND('Raw Data'!N1564&gt;1.5,'Raw Data'!N1564&lt;=2),'Bảng Giá'!$B$9,IF(AND('Raw Data'!N1564&gt;2,'Raw Data'!N1564&lt;=2.5),'Bảng Giá'!$B$10,IF(AND('Raw Data'!N1564&gt;2.5,'Raw Data'!N1564&lt;=3),'Bảng Giá'!$B$11,IF(AND('Raw Data'!N1564&gt;3,'Raw Data'!N1564&lt;=3.5),'Bảng Giá'!$B$12,IF(AND('Raw Data'!N1564&gt;3.5,'Raw Data'!N1564&lt;=4),'Bảng Giá'!$B$13,IF(AND('Raw Data'!N1564&gt;4,'Raw Data'!N1564&lt;=4.5),'Bảng Giá'!$B$14,IF(AND('Raw Data'!N1564&gt;4.5,'Raw Data'!N1564&lt;=5),'Bảng Giá'!$B$15,IF(AND('Raw Data'!N1564&gt;5,'Raw Data'!N1564&lt;=5.5),'Bảng Giá'!$B$16,IF(AND('Raw Data'!N1564&gt;5.5,'Raw Data'!N1564&lt;=6),'Bảng Giá'!$B$17,'Bảng Giá'!$B$18)))))))))))))))</f>
        <v>0.1&lt;x&lt;=0.25</v>
      </c>
      <c r="Q1564" s="48">
        <f t="shared" si="147"/>
        <v>-7.6335877862595417E-3</v>
      </c>
      <c r="R1564">
        <f t="shared" si="148"/>
        <v>15600</v>
      </c>
      <c r="S1564">
        <f t="shared" si="149"/>
        <v>2500</v>
      </c>
    </row>
    <row r="1565" spans="1:19" x14ac:dyDescent="0.25">
      <c r="A1565" s="12">
        <v>1564</v>
      </c>
      <c r="B1565" s="12" t="s">
        <v>293</v>
      </c>
      <c r="C1565" s="26">
        <v>31677136897869</v>
      </c>
      <c r="D1565" s="17">
        <v>43009.450956018518</v>
      </c>
      <c r="E1565" s="17">
        <v>43011.656520486111</v>
      </c>
      <c r="F1565" s="13" t="s">
        <v>302</v>
      </c>
      <c r="G1565" s="27">
        <v>200</v>
      </c>
      <c r="H1565" s="12" t="s">
        <v>76</v>
      </c>
      <c r="I1565" s="12" t="s">
        <v>315</v>
      </c>
      <c r="J1565" s="37">
        <f>INDEX('Bảng Giá'!$C$3:$H$18,MATCH('Raw Data'!P1565,'Bảng Giá'!$B$3:$B$18,0),MATCH('Raw Data'!M1565,'Bảng Giá'!$C$2:$H$2,0))</f>
        <v>13000</v>
      </c>
      <c r="K1565" s="12">
        <v>13100</v>
      </c>
      <c r="L1565" s="36">
        <f t="shared" si="144"/>
        <v>2.2055644675929216</v>
      </c>
      <c r="M1565" t="str">
        <f>'References data'!H1566</f>
        <v>Nội Tỉnh</v>
      </c>
      <c r="N1565">
        <f t="shared" si="145"/>
        <v>0.2</v>
      </c>
      <c r="O1565">
        <f t="shared" si="146"/>
        <v>-100</v>
      </c>
      <c r="P1565" t="str">
        <f>IF(AND(N1565&gt;0,N1565&lt;=0.05),'Bảng Giá'!$B$3,IF(AND(N1565&lt;=0.1,N1565&gt;0.05),'Bảng Giá'!$B$4,IF(AND('Raw Data'!N1565&gt;0.1,'Raw Data'!N1565&lt;=0.25),'Bảng Giá'!$B$5,IF(AND('Raw Data'!N1565&gt;0.25,'Raw Data'!N1565&lt;=0.5),'Bảng Giá'!$B$6,IF(AND('Raw Data'!N1565&gt;0.5,'Raw Data'!N1565&lt;=1),'Bảng Giá'!$B$7,IF(AND('Raw Data'!N1565&gt;1,'Raw Data'!N1565&lt;=1.5),'Bảng Giá'!$B$8,IF(AND('Raw Data'!N1565&gt;1.5,'Raw Data'!N1565&lt;=2),'Bảng Giá'!$B$9,IF(AND('Raw Data'!N1565&gt;2,'Raw Data'!N1565&lt;=2.5),'Bảng Giá'!$B$10,IF(AND('Raw Data'!N1565&gt;2.5,'Raw Data'!N1565&lt;=3),'Bảng Giá'!$B$11,IF(AND('Raw Data'!N1565&gt;3,'Raw Data'!N1565&lt;=3.5),'Bảng Giá'!$B$12,IF(AND('Raw Data'!N1565&gt;3.5,'Raw Data'!N1565&lt;=4),'Bảng Giá'!$B$13,IF(AND('Raw Data'!N1565&gt;4,'Raw Data'!N1565&lt;=4.5),'Bảng Giá'!$B$14,IF(AND('Raw Data'!N1565&gt;4.5,'Raw Data'!N1565&lt;=5),'Bảng Giá'!$B$15,IF(AND('Raw Data'!N1565&gt;5,'Raw Data'!N1565&lt;=5.5),'Bảng Giá'!$B$16,IF(AND('Raw Data'!N1565&gt;5.5,'Raw Data'!N1565&lt;=6),'Bảng Giá'!$B$17,'Bảng Giá'!$B$18)))))))))))))))</f>
        <v>0.1&lt;x&lt;=0.25</v>
      </c>
      <c r="Q1565" s="48">
        <f t="shared" si="147"/>
        <v>-7.6335877862595417E-3</v>
      </c>
      <c r="R1565">
        <f t="shared" si="148"/>
        <v>15600</v>
      </c>
      <c r="S1565">
        <f t="shared" si="149"/>
        <v>2500</v>
      </c>
    </row>
    <row r="1566" spans="1:19" x14ac:dyDescent="0.25">
      <c r="A1566" s="12">
        <v>1565</v>
      </c>
      <c r="B1566" s="12" t="s">
        <v>293</v>
      </c>
      <c r="C1566" s="26">
        <v>31677136897765</v>
      </c>
      <c r="D1566" s="17">
        <v>43011.841445601851</v>
      </c>
      <c r="E1566" s="17">
        <v>43012.852937847223</v>
      </c>
      <c r="F1566" s="13" t="s">
        <v>302</v>
      </c>
      <c r="G1566" s="27">
        <v>250</v>
      </c>
      <c r="H1566" s="12" t="s">
        <v>76</v>
      </c>
      <c r="I1566" s="12" t="s">
        <v>78</v>
      </c>
      <c r="J1566" s="37">
        <f>INDEX('Bảng Giá'!$C$3:$H$18,MATCH('Raw Data'!P1566,'Bảng Giá'!$B$3:$B$18,0),MATCH('Raw Data'!M1566,'Bảng Giá'!$C$2:$H$2,0))</f>
        <v>13000</v>
      </c>
      <c r="K1566" s="12">
        <v>13100</v>
      </c>
      <c r="L1566" s="36">
        <f t="shared" si="144"/>
        <v>1.0114922453722102</v>
      </c>
      <c r="M1566" t="str">
        <f>'References data'!H1567</f>
        <v>Nội Tỉnh</v>
      </c>
      <c r="N1566">
        <f t="shared" si="145"/>
        <v>0.25</v>
      </c>
      <c r="O1566">
        <f t="shared" si="146"/>
        <v>-100</v>
      </c>
      <c r="P1566" t="str">
        <f>IF(AND(N1566&gt;0,N1566&lt;=0.05),'Bảng Giá'!$B$3,IF(AND(N1566&lt;=0.1,N1566&gt;0.05),'Bảng Giá'!$B$4,IF(AND('Raw Data'!N1566&gt;0.1,'Raw Data'!N1566&lt;=0.25),'Bảng Giá'!$B$5,IF(AND('Raw Data'!N1566&gt;0.25,'Raw Data'!N1566&lt;=0.5),'Bảng Giá'!$B$6,IF(AND('Raw Data'!N1566&gt;0.5,'Raw Data'!N1566&lt;=1),'Bảng Giá'!$B$7,IF(AND('Raw Data'!N1566&gt;1,'Raw Data'!N1566&lt;=1.5),'Bảng Giá'!$B$8,IF(AND('Raw Data'!N1566&gt;1.5,'Raw Data'!N1566&lt;=2),'Bảng Giá'!$B$9,IF(AND('Raw Data'!N1566&gt;2,'Raw Data'!N1566&lt;=2.5),'Bảng Giá'!$B$10,IF(AND('Raw Data'!N1566&gt;2.5,'Raw Data'!N1566&lt;=3),'Bảng Giá'!$B$11,IF(AND('Raw Data'!N1566&gt;3,'Raw Data'!N1566&lt;=3.5),'Bảng Giá'!$B$12,IF(AND('Raw Data'!N1566&gt;3.5,'Raw Data'!N1566&lt;=4),'Bảng Giá'!$B$13,IF(AND('Raw Data'!N1566&gt;4,'Raw Data'!N1566&lt;=4.5),'Bảng Giá'!$B$14,IF(AND('Raw Data'!N1566&gt;4.5,'Raw Data'!N1566&lt;=5),'Bảng Giá'!$B$15,IF(AND('Raw Data'!N1566&gt;5,'Raw Data'!N1566&lt;=5.5),'Bảng Giá'!$B$16,IF(AND('Raw Data'!N1566&gt;5.5,'Raw Data'!N1566&lt;=6),'Bảng Giá'!$B$17,'Bảng Giá'!$B$18)))))))))))))))</f>
        <v>0.1&lt;x&lt;=0.25</v>
      </c>
      <c r="Q1566" s="48">
        <f t="shared" si="147"/>
        <v>-7.6335877862595417E-3</v>
      </c>
      <c r="R1566">
        <f t="shared" si="148"/>
        <v>15600</v>
      </c>
      <c r="S1566">
        <f t="shared" si="149"/>
        <v>2500</v>
      </c>
    </row>
    <row r="1567" spans="1:19" x14ac:dyDescent="0.25">
      <c r="A1567" s="12">
        <v>1566</v>
      </c>
      <c r="B1567" s="12" t="s">
        <v>293</v>
      </c>
      <c r="C1567" s="26">
        <v>31677136896195</v>
      </c>
      <c r="D1567" s="17">
        <v>43009.497498576391</v>
      </c>
      <c r="E1567" s="17">
        <v>43010.787112233797</v>
      </c>
      <c r="F1567" s="13" t="s">
        <v>302</v>
      </c>
      <c r="G1567" s="27">
        <v>400</v>
      </c>
      <c r="H1567" s="12" t="s">
        <v>76</v>
      </c>
      <c r="I1567" s="12" t="s">
        <v>193</v>
      </c>
      <c r="J1567" s="37">
        <f>INDEX('Bảng Giá'!$C$3:$H$18,MATCH('Raw Data'!P1567,'Bảng Giá'!$B$3:$B$18,0),MATCH('Raw Data'!M1567,'Bảng Giá'!$C$2:$H$2,0))</f>
        <v>13000</v>
      </c>
      <c r="K1567" s="12">
        <v>13100</v>
      </c>
      <c r="L1567" s="36">
        <f t="shared" si="144"/>
        <v>1.2896136574054253</v>
      </c>
      <c r="M1567" t="str">
        <f>'References data'!H1568</f>
        <v>Nội Tỉnh</v>
      </c>
      <c r="N1567">
        <f t="shared" si="145"/>
        <v>0.4</v>
      </c>
      <c r="O1567">
        <f t="shared" si="146"/>
        <v>-100</v>
      </c>
      <c r="P1567" t="str">
        <f>IF(AND(N1567&gt;0,N1567&lt;=0.05),'Bảng Giá'!$B$3,IF(AND(N1567&lt;=0.1,N1567&gt;0.05),'Bảng Giá'!$B$4,IF(AND('Raw Data'!N1567&gt;0.1,'Raw Data'!N1567&lt;=0.25),'Bảng Giá'!$B$5,IF(AND('Raw Data'!N1567&gt;0.25,'Raw Data'!N1567&lt;=0.5),'Bảng Giá'!$B$6,IF(AND('Raw Data'!N1567&gt;0.5,'Raw Data'!N1567&lt;=1),'Bảng Giá'!$B$7,IF(AND('Raw Data'!N1567&gt;1,'Raw Data'!N1567&lt;=1.5),'Bảng Giá'!$B$8,IF(AND('Raw Data'!N1567&gt;1.5,'Raw Data'!N1567&lt;=2),'Bảng Giá'!$B$9,IF(AND('Raw Data'!N1567&gt;2,'Raw Data'!N1567&lt;=2.5),'Bảng Giá'!$B$10,IF(AND('Raw Data'!N1567&gt;2.5,'Raw Data'!N1567&lt;=3),'Bảng Giá'!$B$11,IF(AND('Raw Data'!N1567&gt;3,'Raw Data'!N1567&lt;=3.5),'Bảng Giá'!$B$12,IF(AND('Raw Data'!N1567&gt;3.5,'Raw Data'!N1567&lt;=4),'Bảng Giá'!$B$13,IF(AND('Raw Data'!N1567&gt;4,'Raw Data'!N1567&lt;=4.5),'Bảng Giá'!$B$14,IF(AND('Raw Data'!N1567&gt;4.5,'Raw Data'!N1567&lt;=5),'Bảng Giá'!$B$15,IF(AND('Raw Data'!N1567&gt;5,'Raw Data'!N1567&lt;=5.5),'Bảng Giá'!$B$16,IF(AND('Raw Data'!N1567&gt;5.5,'Raw Data'!N1567&lt;=6),'Bảng Giá'!$B$17,'Bảng Giá'!$B$18)))))))))))))))</f>
        <v>0.25&lt;x&lt;=0.5</v>
      </c>
      <c r="Q1567" s="48">
        <f t="shared" si="147"/>
        <v>-7.6335877862595417E-3</v>
      </c>
      <c r="R1567">
        <f t="shared" si="148"/>
        <v>15600</v>
      </c>
      <c r="S1567">
        <f t="shared" si="149"/>
        <v>2500</v>
      </c>
    </row>
    <row r="1568" spans="1:19" x14ac:dyDescent="0.25">
      <c r="A1568" s="12">
        <v>1567</v>
      </c>
      <c r="B1568" s="12" t="s">
        <v>293</v>
      </c>
      <c r="C1568" s="26">
        <v>31677136896022</v>
      </c>
      <c r="D1568" s="17">
        <v>43009.608295868056</v>
      </c>
      <c r="E1568" s="17">
        <v>43011.802178391205</v>
      </c>
      <c r="F1568" s="12" t="s">
        <v>321</v>
      </c>
      <c r="G1568" s="27">
        <v>520</v>
      </c>
      <c r="H1568" s="12" t="s">
        <v>76</v>
      </c>
      <c r="I1568" s="12" t="s">
        <v>86</v>
      </c>
      <c r="J1568" s="37">
        <f>INDEX('Bảng Giá'!$C$3:$H$18,MATCH('Raw Data'!P1568,'Bảng Giá'!$B$3:$B$18,0),MATCH('Raw Data'!M1568,'Bảng Giá'!$C$2:$H$2,0))</f>
        <v>14000</v>
      </c>
      <c r="K1568" s="12">
        <v>14100</v>
      </c>
      <c r="L1568" s="36">
        <f t="shared" si="144"/>
        <v>2.1938825231482042</v>
      </c>
      <c r="M1568" t="str">
        <f>'References data'!H1569</f>
        <v>Nội Tỉnh</v>
      </c>
      <c r="N1568">
        <f t="shared" si="145"/>
        <v>0.52</v>
      </c>
      <c r="O1568">
        <f t="shared" si="146"/>
        <v>-100</v>
      </c>
      <c r="P1568" t="str">
        <f>IF(AND(N1568&gt;0,N1568&lt;=0.05),'Bảng Giá'!$B$3,IF(AND(N1568&lt;=0.1,N1568&gt;0.05),'Bảng Giá'!$B$4,IF(AND('Raw Data'!N1568&gt;0.1,'Raw Data'!N1568&lt;=0.25),'Bảng Giá'!$B$5,IF(AND('Raw Data'!N1568&gt;0.25,'Raw Data'!N1568&lt;=0.5),'Bảng Giá'!$B$6,IF(AND('Raw Data'!N1568&gt;0.5,'Raw Data'!N1568&lt;=1),'Bảng Giá'!$B$7,IF(AND('Raw Data'!N1568&gt;1,'Raw Data'!N1568&lt;=1.5),'Bảng Giá'!$B$8,IF(AND('Raw Data'!N1568&gt;1.5,'Raw Data'!N1568&lt;=2),'Bảng Giá'!$B$9,IF(AND('Raw Data'!N1568&gt;2,'Raw Data'!N1568&lt;=2.5),'Bảng Giá'!$B$10,IF(AND('Raw Data'!N1568&gt;2.5,'Raw Data'!N1568&lt;=3),'Bảng Giá'!$B$11,IF(AND('Raw Data'!N1568&gt;3,'Raw Data'!N1568&lt;=3.5),'Bảng Giá'!$B$12,IF(AND('Raw Data'!N1568&gt;3.5,'Raw Data'!N1568&lt;=4),'Bảng Giá'!$B$13,IF(AND('Raw Data'!N1568&gt;4,'Raw Data'!N1568&lt;=4.5),'Bảng Giá'!$B$14,IF(AND('Raw Data'!N1568&gt;4.5,'Raw Data'!N1568&lt;=5),'Bảng Giá'!$B$15,IF(AND('Raw Data'!N1568&gt;5,'Raw Data'!N1568&lt;=5.5),'Bảng Giá'!$B$16,IF(AND('Raw Data'!N1568&gt;5.5,'Raw Data'!N1568&lt;=6),'Bảng Giá'!$B$17,'Bảng Giá'!$B$18)))))))))))))))</f>
        <v>0.5&lt;x&lt;=1</v>
      </c>
      <c r="Q1568" s="48">
        <f t="shared" si="147"/>
        <v>-7.0921985815602835E-3</v>
      </c>
      <c r="R1568">
        <f t="shared" si="148"/>
        <v>16800</v>
      </c>
      <c r="S1568">
        <f t="shared" si="149"/>
        <v>2700</v>
      </c>
    </row>
    <row r="1569" spans="1:19" x14ac:dyDescent="0.25">
      <c r="A1569" s="12">
        <v>1568</v>
      </c>
      <c r="B1569" s="12" t="s">
        <v>293</v>
      </c>
      <c r="C1569" s="26">
        <v>31677136897405</v>
      </c>
      <c r="D1569" s="17">
        <v>43009.608327314818</v>
      </c>
      <c r="E1569" s="17">
        <v>43011.718857175925</v>
      </c>
      <c r="F1569" s="13" t="s">
        <v>302</v>
      </c>
      <c r="G1569" s="27">
        <v>200</v>
      </c>
      <c r="H1569" s="12" t="s">
        <v>76</v>
      </c>
      <c r="I1569" s="12" t="s">
        <v>80</v>
      </c>
      <c r="J1569" s="37">
        <f>INDEX('Bảng Giá'!$C$3:$H$18,MATCH('Raw Data'!P1569,'Bảng Giá'!$B$3:$B$18,0),MATCH('Raw Data'!M1569,'Bảng Giá'!$C$2:$H$2,0))</f>
        <v>13000</v>
      </c>
      <c r="K1569" s="12">
        <v>13100</v>
      </c>
      <c r="L1569" s="36">
        <f t="shared" si="144"/>
        <v>2.1105298611073522</v>
      </c>
      <c r="M1569" t="str">
        <f>'References data'!H1570</f>
        <v>Nội Tỉnh</v>
      </c>
      <c r="N1569">
        <f t="shared" si="145"/>
        <v>0.2</v>
      </c>
      <c r="O1569">
        <f t="shared" si="146"/>
        <v>-100</v>
      </c>
      <c r="P1569" t="str">
        <f>IF(AND(N1569&gt;0,N1569&lt;=0.05),'Bảng Giá'!$B$3,IF(AND(N1569&lt;=0.1,N1569&gt;0.05),'Bảng Giá'!$B$4,IF(AND('Raw Data'!N1569&gt;0.1,'Raw Data'!N1569&lt;=0.25),'Bảng Giá'!$B$5,IF(AND('Raw Data'!N1569&gt;0.25,'Raw Data'!N1569&lt;=0.5),'Bảng Giá'!$B$6,IF(AND('Raw Data'!N1569&gt;0.5,'Raw Data'!N1569&lt;=1),'Bảng Giá'!$B$7,IF(AND('Raw Data'!N1569&gt;1,'Raw Data'!N1569&lt;=1.5),'Bảng Giá'!$B$8,IF(AND('Raw Data'!N1569&gt;1.5,'Raw Data'!N1569&lt;=2),'Bảng Giá'!$B$9,IF(AND('Raw Data'!N1569&gt;2,'Raw Data'!N1569&lt;=2.5),'Bảng Giá'!$B$10,IF(AND('Raw Data'!N1569&gt;2.5,'Raw Data'!N1569&lt;=3),'Bảng Giá'!$B$11,IF(AND('Raw Data'!N1569&gt;3,'Raw Data'!N1569&lt;=3.5),'Bảng Giá'!$B$12,IF(AND('Raw Data'!N1569&gt;3.5,'Raw Data'!N1569&lt;=4),'Bảng Giá'!$B$13,IF(AND('Raw Data'!N1569&gt;4,'Raw Data'!N1569&lt;=4.5),'Bảng Giá'!$B$14,IF(AND('Raw Data'!N1569&gt;4.5,'Raw Data'!N1569&lt;=5),'Bảng Giá'!$B$15,IF(AND('Raw Data'!N1569&gt;5,'Raw Data'!N1569&lt;=5.5),'Bảng Giá'!$B$16,IF(AND('Raw Data'!N1569&gt;5.5,'Raw Data'!N1569&lt;=6),'Bảng Giá'!$B$17,'Bảng Giá'!$B$18)))))))))))))))</f>
        <v>0.1&lt;x&lt;=0.25</v>
      </c>
      <c r="Q1569" s="48">
        <f t="shared" si="147"/>
        <v>-7.6335877862595417E-3</v>
      </c>
      <c r="R1569">
        <f t="shared" si="148"/>
        <v>15600</v>
      </c>
      <c r="S1569">
        <f t="shared" si="149"/>
        <v>2500</v>
      </c>
    </row>
    <row r="1570" spans="1:19" x14ac:dyDescent="0.25">
      <c r="A1570" s="12">
        <v>1569</v>
      </c>
      <c r="B1570" s="12" t="s">
        <v>293</v>
      </c>
      <c r="C1570" s="26">
        <v>31677136896228</v>
      </c>
      <c r="D1570" s="17">
        <v>43009.60654695602</v>
      </c>
      <c r="E1570" s="17">
        <v>43010.72535439815</v>
      </c>
      <c r="F1570" s="13" t="s">
        <v>302</v>
      </c>
      <c r="G1570" s="27">
        <v>3000</v>
      </c>
      <c r="H1570" s="12" t="s">
        <v>76</v>
      </c>
      <c r="I1570" s="12" t="s">
        <v>299</v>
      </c>
      <c r="J1570" s="37">
        <f>INDEX('Bảng Giá'!$C$3:$H$18,MATCH('Raw Data'!P1570,'Bảng Giá'!$B$3:$B$18,0),MATCH('Raw Data'!M1570,'Bảng Giá'!$C$2:$H$2,0))</f>
        <v>17500</v>
      </c>
      <c r="K1570" s="12">
        <v>19200</v>
      </c>
      <c r="L1570" s="36">
        <f t="shared" si="144"/>
        <v>1.1188074421297642</v>
      </c>
      <c r="M1570" t="str">
        <f>'References data'!H1571</f>
        <v>Nội Tỉnh</v>
      </c>
      <c r="N1570">
        <f t="shared" si="145"/>
        <v>3</v>
      </c>
      <c r="O1570">
        <f t="shared" si="146"/>
        <v>-1700</v>
      </c>
      <c r="P1570" t="str">
        <f>IF(AND(N1570&gt;0,N1570&lt;=0.05),'Bảng Giá'!$B$3,IF(AND(N1570&lt;=0.1,N1570&gt;0.05),'Bảng Giá'!$B$4,IF(AND('Raw Data'!N1570&gt;0.1,'Raw Data'!N1570&lt;=0.25),'Bảng Giá'!$B$5,IF(AND('Raw Data'!N1570&gt;0.25,'Raw Data'!N1570&lt;=0.5),'Bảng Giá'!$B$6,IF(AND('Raw Data'!N1570&gt;0.5,'Raw Data'!N1570&lt;=1),'Bảng Giá'!$B$7,IF(AND('Raw Data'!N1570&gt;1,'Raw Data'!N1570&lt;=1.5),'Bảng Giá'!$B$8,IF(AND('Raw Data'!N1570&gt;1.5,'Raw Data'!N1570&lt;=2),'Bảng Giá'!$B$9,IF(AND('Raw Data'!N1570&gt;2,'Raw Data'!N1570&lt;=2.5),'Bảng Giá'!$B$10,IF(AND('Raw Data'!N1570&gt;2.5,'Raw Data'!N1570&lt;=3),'Bảng Giá'!$B$11,IF(AND('Raw Data'!N1570&gt;3,'Raw Data'!N1570&lt;=3.5),'Bảng Giá'!$B$12,IF(AND('Raw Data'!N1570&gt;3.5,'Raw Data'!N1570&lt;=4),'Bảng Giá'!$B$13,IF(AND('Raw Data'!N1570&gt;4,'Raw Data'!N1570&lt;=4.5),'Bảng Giá'!$B$14,IF(AND('Raw Data'!N1570&gt;4.5,'Raw Data'!N1570&lt;=5),'Bảng Giá'!$B$15,IF(AND('Raw Data'!N1570&gt;5,'Raw Data'!N1570&lt;=5.5),'Bảng Giá'!$B$16,IF(AND('Raw Data'!N1570&gt;5.5,'Raw Data'!N1570&lt;=6),'Bảng Giá'!$B$17,'Bảng Giá'!$B$18)))))))))))))))</f>
        <v>2.5&lt;x&lt;=3</v>
      </c>
      <c r="Q1570" s="48">
        <f t="shared" si="147"/>
        <v>-8.8541666666666671E-2</v>
      </c>
      <c r="R1570">
        <f t="shared" si="148"/>
        <v>21000</v>
      </c>
      <c r="S1570">
        <f t="shared" si="149"/>
        <v>1800</v>
      </c>
    </row>
    <row r="1571" spans="1:19" x14ac:dyDescent="0.25">
      <c r="A1571" s="12">
        <v>1570</v>
      </c>
      <c r="B1571" s="12" t="s">
        <v>293</v>
      </c>
      <c r="C1571" s="26">
        <v>31677136897827</v>
      </c>
      <c r="D1571" s="17">
        <v>43009.635790277775</v>
      </c>
      <c r="E1571" s="17">
        <v>43010.731042673608</v>
      </c>
      <c r="F1571" s="13" t="s">
        <v>302</v>
      </c>
      <c r="G1571" s="27">
        <v>300</v>
      </c>
      <c r="H1571" s="12" t="s">
        <v>76</v>
      </c>
      <c r="I1571" s="12" t="s">
        <v>299</v>
      </c>
      <c r="J1571" s="37">
        <f>INDEX('Bảng Giá'!$C$3:$H$18,MATCH('Raw Data'!P1571,'Bảng Giá'!$B$3:$B$18,0),MATCH('Raw Data'!M1571,'Bảng Giá'!$C$2:$H$2,0))</f>
        <v>13000</v>
      </c>
      <c r="K1571" s="12">
        <v>13100</v>
      </c>
      <c r="L1571" s="36">
        <f t="shared" si="144"/>
        <v>1.0952523958330858</v>
      </c>
      <c r="M1571" t="str">
        <f>'References data'!H1572</f>
        <v>Nội Tỉnh</v>
      </c>
      <c r="N1571">
        <f t="shared" si="145"/>
        <v>0.3</v>
      </c>
      <c r="O1571">
        <f t="shared" si="146"/>
        <v>-100</v>
      </c>
      <c r="P1571" t="str">
        <f>IF(AND(N1571&gt;0,N1571&lt;=0.05),'Bảng Giá'!$B$3,IF(AND(N1571&lt;=0.1,N1571&gt;0.05),'Bảng Giá'!$B$4,IF(AND('Raw Data'!N1571&gt;0.1,'Raw Data'!N1571&lt;=0.25),'Bảng Giá'!$B$5,IF(AND('Raw Data'!N1571&gt;0.25,'Raw Data'!N1571&lt;=0.5),'Bảng Giá'!$B$6,IF(AND('Raw Data'!N1571&gt;0.5,'Raw Data'!N1571&lt;=1),'Bảng Giá'!$B$7,IF(AND('Raw Data'!N1571&gt;1,'Raw Data'!N1571&lt;=1.5),'Bảng Giá'!$B$8,IF(AND('Raw Data'!N1571&gt;1.5,'Raw Data'!N1571&lt;=2),'Bảng Giá'!$B$9,IF(AND('Raw Data'!N1571&gt;2,'Raw Data'!N1571&lt;=2.5),'Bảng Giá'!$B$10,IF(AND('Raw Data'!N1571&gt;2.5,'Raw Data'!N1571&lt;=3),'Bảng Giá'!$B$11,IF(AND('Raw Data'!N1571&gt;3,'Raw Data'!N1571&lt;=3.5),'Bảng Giá'!$B$12,IF(AND('Raw Data'!N1571&gt;3.5,'Raw Data'!N1571&lt;=4),'Bảng Giá'!$B$13,IF(AND('Raw Data'!N1571&gt;4,'Raw Data'!N1571&lt;=4.5),'Bảng Giá'!$B$14,IF(AND('Raw Data'!N1571&gt;4.5,'Raw Data'!N1571&lt;=5),'Bảng Giá'!$B$15,IF(AND('Raw Data'!N1571&gt;5,'Raw Data'!N1571&lt;=5.5),'Bảng Giá'!$B$16,IF(AND('Raw Data'!N1571&gt;5.5,'Raw Data'!N1571&lt;=6),'Bảng Giá'!$B$17,'Bảng Giá'!$B$18)))))))))))))))</f>
        <v>0.25&lt;x&lt;=0.5</v>
      </c>
      <c r="Q1571" s="48">
        <f t="shared" si="147"/>
        <v>-7.6335877862595417E-3</v>
      </c>
      <c r="R1571">
        <f t="shared" si="148"/>
        <v>15600</v>
      </c>
      <c r="S1571">
        <f t="shared" si="149"/>
        <v>2500</v>
      </c>
    </row>
    <row r="1572" spans="1:19" x14ac:dyDescent="0.25">
      <c r="A1572" s="12">
        <v>1571</v>
      </c>
      <c r="B1572" s="12" t="s">
        <v>293</v>
      </c>
      <c r="C1572" s="26">
        <v>31677136899319</v>
      </c>
      <c r="D1572" s="17">
        <v>43009.713286458333</v>
      </c>
      <c r="E1572" s="17">
        <v>43010.769517673609</v>
      </c>
      <c r="F1572" s="13" t="s">
        <v>302</v>
      </c>
      <c r="G1572" s="27">
        <v>3000</v>
      </c>
      <c r="H1572" s="12" t="s">
        <v>76</v>
      </c>
      <c r="I1572" s="12" t="s">
        <v>193</v>
      </c>
      <c r="J1572" s="37">
        <f>INDEX('Bảng Giá'!$C$3:$H$18,MATCH('Raw Data'!P1572,'Bảng Giá'!$B$3:$B$18,0),MATCH('Raw Data'!M1572,'Bảng Giá'!$C$2:$H$2,0))</f>
        <v>17500</v>
      </c>
      <c r="K1572" s="12">
        <v>19200</v>
      </c>
      <c r="L1572" s="36">
        <f t="shared" si="144"/>
        <v>1.0562312152760569</v>
      </c>
      <c r="M1572" t="str">
        <f>'References data'!H1573</f>
        <v>Nội Tỉnh</v>
      </c>
      <c r="N1572">
        <f t="shared" si="145"/>
        <v>3</v>
      </c>
      <c r="O1572">
        <f t="shared" si="146"/>
        <v>-1700</v>
      </c>
      <c r="P1572" t="str">
        <f>IF(AND(N1572&gt;0,N1572&lt;=0.05),'Bảng Giá'!$B$3,IF(AND(N1572&lt;=0.1,N1572&gt;0.05),'Bảng Giá'!$B$4,IF(AND('Raw Data'!N1572&gt;0.1,'Raw Data'!N1572&lt;=0.25),'Bảng Giá'!$B$5,IF(AND('Raw Data'!N1572&gt;0.25,'Raw Data'!N1572&lt;=0.5),'Bảng Giá'!$B$6,IF(AND('Raw Data'!N1572&gt;0.5,'Raw Data'!N1572&lt;=1),'Bảng Giá'!$B$7,IF(AND('Raw Data'!N1572&gt;1,'Raw Data'!N1572&lt;=1.5),'Bảng Giá'!$B$8,IF(AND('Raw Data'!N1572&gt;1.5,'Raw Data'!N1572&lt;=2),'Bảng Giá'!$B$9,IF(AND('Raw Data'!N1572&gt;2,'Raw Data'!N1572&lt;=2.5),'Bảng Giá'!$B$10,IF(AND('Raw Data'!N1572&gt;2.5,'Raw Data'!N1572&lt;=3),'Bảng Giá'!$B$11,IF(AND('Raw Data'!N1572&gt;3,'Raw Data'!N1572&lt;=3.5),'Bảng Giá'!$B$12,IF(AND('Raw Data'!N1572&gt;3.5,'Raw Data'!N1572&lt;=4),'Bảng Giá'!$B$13,IF(AND('Raw Data'!N1572&gt;4,'Raw Data'!N1572&lt;=4.5),'Bảng Giá'!$B$14,IF(AND('Raw Data'!N1572&gt;4.5,'Raw Data'!N1572&lt;=5),'Bảng Giá'!$B$15,IF(AND('Raw Data'!N1572&gt;5,'Raw Data'!N1572&lt;=5.5),'Bảng Giá'!$B$16,IF(AND('Raw Data'!N1572&gt;5.5,'Raw Data'!N1572&lt;=6),'Bảng Giá'!$B$17,'Bảng Giá'!$B$18)))))))))))))))</f>
        <v>2.5&lt;x&lt;=3</v>
      </c>
      <c r="Q1572" s="48">
        <f t="shared" si="147"/>
        <v>-8.8541666666666671E-2</v>
      </c>
      <c r="R1572">
        <f t="shared" si="148"/>
        <v>21000</v>
      </c>
      <c r="S1572">
        <f t="shared" si="149"/>
        <v>1800</v>
      </c>
    </row>
    <row r="1573" spans="1:19" x14ac:dyDescent="0.25">
      <c r="A1573" s="12">
        <v>1572</v>
      </c>
      <c r="B1573" s="12" t="s">
        <v>293</v>
      </c>
      <c r="C1573" s="26">
        <v>31677136899890</v>
      </c>
      <c r="D1573" s="17">
        <v>43009.635933182872</v>
      </c>
      <c r="E1573" s="17">
        <v>43010.559187465275</v>
      </c>
      <c r="F1573" s="13" t="s">
        <v>302</v>
      </c>
      <c r="G1573" s="27">
        <v>300</v>
      </c>
      <c r="H1573" s="12" t="s">
        <v>76</v>
      </c>
      <c r="I1573" s="12" t="s">
        <v>299</v>
      </c>
      <c r="J1573" s="37">
        <f>INDEX('Bảng Giá'!$C$3:$H$18,MATCH('Raw Data'!P1573,'Bảng Giá'!$B$3:$B$18,0),MATCH('Raw Data'!M1573,'Bảng Giá'!$C$2:$H$2,0))</f>
        <v>13000</v>
      </c>
      <c r="K1573" s="12">
        <v>13100</v>
      </c>
      <c r="L1573" s="36">
        <f t="shared" si="144"/>
        <v>0.9232542824029224</v>
      </c>
      <c r="M1573" t="str">
        <f>'References data'!H1574</f>
        <v>Nội Tỉnh</v>
      </c>
      <c r="N1573">
        <f t="shared" si="145"/>
        <v>0.3</v>
      </c>
      <c r="O1573">
        <f t="shared" si="146"/>
        <v>-100</v>
      </c>
      <c r="P1573" t="str">
        <f>IF(AND(N1573&gt;0,N1573&lt;=0.05),'Bảng Giá'!$B$3,IF(AND(N1573&lt;=0.1,N1573&gt;0.05),'Bảng Giá'!$B$4,IF(AND('Raw Data'!N1573&gt;0.1,'Raw Data'!N1573&lt;=0.25),'Bảng Giá'!$B$5,IF(AND('Raw Data'!N1573&gt;0.25,'Raw Data'!N1573&lt;=0.5),'Bảng Giá'!$B$6,IF(AND('Raw Data'!N1573&gt;0.5,'Raw Data'!N1573&lt;=1),'Bảng Giá'!$B$7,IF(AND('Raw Data'!N1573&gt;1,'Raw Data'!N1573&lt;=1.5),'Bảng Giá'!$B$8,IF(AND('Raw Data'!N1573&gt;1.5,'Raw Data'!N1573&lt;=2),'Bảng Giá'!$B$9,IF(AND('Raw Data'!N1573&gt;2,'Raw Data'!N1573&lt;=2.5),'Bảng Giá'!$B$10,IF(AND('Raw Data'!N1573&gt;2.5,'Raw Data'!N1573&lt;=3),'Bảng Giá'!$B$11,IF(AND('Raw Data'!N1573&gt;3,'Raw Data'!N1573&lt;=3.5),'Bảng Giá'!$B$12,IF(AND('Raw Data'!N1573&gt;3.5,'Raw Data'!N1573&lt;=4),'Bảng Giá'!$B$13,IF(AND('Raw Data'!N1573&gt;4,'Raw Data'!N1573&lt;=4.5),'Bảng Giá'!$B$14,IF(AND('Raw Data'!N1573&gt;4.5,'Raw Data'!N1573&lt;=5),'Bảng Giá'!$B$15,IF(AND('Raw Data'!N1573&gt;5,'Raw Data'!N1573&lt;=5.5),'Bảng Giá'!$B$16,IF(AND('Raw Data'!N1573&gt;5.5,'Raw Data'!N1573&lt;=6),'Bảng Giá'!$B$17,'Bảng Giá'!$B$18)))))))))))))))</f>
        <v>0.25&lt;x&lt;=0.5</v>
      </c>
      <c r="Q1573" s="48">
        <f t="shared" si="147"/>
        <v>-7.6335877862595417E-3</v>
      </c>
      <c r="R1573">
        <f t="shared" si="148"/>
        <v>15600</v>
      </c>
      <c r="S1573">
        <f t="shared" si="149"/>
        <v>2500</v>
      </c>
    </row>
    <row r="1574" spans="1:19" x14ac:dyDescent="0.25">
      <c r="A1574" s="12">
        <v>1573</v>
      </c>
      <c r="B1574" s="12" t="s">
        <v>293</v>
      </c>
      <c r="C1574" s="26">
        <v>31677136898775</v>
      </c>
      <c r="D1574" s="17">
        <v>43009.700830983798</v>
      </c>
      <c r="E1574" s="17">
        <v>43012.80064814815</v>
      </c>
      <c r="F1574" s="13" t="s">
        <v>302</v>
      </c>
      <c r="G1574" s="27">
        <v>1050</v>
      </c>
      <c r="H1574" s="12" t="s">
        <v>76</v>
      </c>
      <c r="I1574" s="12" t="s">
        <v>86</v>
      </c>
      <c r="J1574" s="37">
        <f>INDEX('Bảng Giá'!$C$3:$H$18,MATCH('Raw Data'!P1574,'Bảng Giá'!$B$3:$B$18,0),MATCH('Raw Data'!M1574,'Bảng Giá'!$C$2:$H$2,0))</f>
        <v>14500</v>
      </c>
      <c r="K1574" s="12">
        <v>14700</v>
      </c>
      <c r="L1574" s="36">
        <f t="shared" si="144"/>
        <v>3.099817164351407</v>
      </c>
      <c r="M1574" t="str">
        <f>'References data'!H1575</f>
        <v>Nội Tỉnh</v>
      </c>
      <c r="N1574">
        <f t="shared" si="145"/>
        <v>1.05</v>
      </c>
      <c r="O1574">
        <f t="shared" si="146"/>
        <v>-200</v>
      </c>
      <c r="P1574" t="str">
        <f>IF(AND(N1574&gt;0,N1574&lt;=0.05),'Bảng Giá'!$B$3,IF(AND(N1574&lt;=0.1,N1574&gt;0.05),'Bảng Giá'!$B$4,IF(AND('Raw Data'!N1574&gt;0.1,'Raw Data'!N1574&lt;=0.25),'Bảng Giá'!$B$5,IF(AND('Raw Data'!N1574&gt;0.25,'Raw Data'!N1574&lt;=0.5),'Bảng Giá'!$B$6,IF(AND('Raw Data'!N1574&gt;0.5,'Raw Data'!N1574&lt;=1),'Bảng Giá'!$B$7,IF(AND('Raw Data'!N1574&gt;1,'Raw Data'!N1574&lt;=1.5),'Bảng Giá'!$B$8,IF(AND('Raw Data'!N1574&gt;1.5,'Raw Data'!N1574&lt;=2),'Bảng Giá'!$B$9,IF(AND('Raw Data'!N1574&gt;2,'Raw Data'!N1574&lt;=2.5),'Bảng Giá'!$B$10,IF(AND('Raw Data'!N1574&gt;2.5,'Raw Data'!N1574&lt;=3),'Bảng Giá'!$B$11,IF(AND('Raw Data'!N1574&gt;3,'Raw Data'!N1574&lt;=3.5),'Bảng Giá'!$B$12,IF(AND('Raw Data'!N1574&gt;3.5,'Raw Data'!N1574&lt;=4),'Bảng Giá'!$B$13,IF(AND('Raw Data'!N1574&gt;4,'Raw Data'!N1574&lt;=4.5),'Bảng Giá'!$B$14,IF(AND('Raw Data'!N1574&gt;4.5,'Raw Data'!N1574&lt;=5),'Bảng Giá'!$B$15,IF(AND('Raw Data'!N1574&gt;5,'Raw Data'!N1574&lt;=5.5),'Bảng Giá'!$B$16,IF(AND('Raw Data'!N1574&gt;5.5,'Raw Data'!N1574&lt;=6),'Bảng Giá'!$B$17,'Bảng Giá'!$B$18)))))))))))))))</f>
        <v>1&lt;x&lt;=1.5</v>
      </c>
      <c r="Q1574" s="48">
        <f t="shared" si="147"/>
        <v>-1.3605442176870748E-2</v>
      </c>
      <c r="R1574">
        <f t="shared" si="148"/>
        <v>17400</v>
      </c>
      <c r="S1574">
        <f t="shared" si="149"/>
        <v>2700</v>
      </c>
    </row>
    <row r="1575" spans="1:19" x14ac:dyDescent="0.25">
      <c r="A1575" s="12">
        <v>1574</v>
      </c>
      <c r="B1575" s="12" t="s">
        <v>293</v>
      </c>
      <c r="C1575" s="26">
        <v>38832642</v>
      </c>
      <c r="D1575" s="17">
        <v>43009.679689965276</v>
      </c>
      <c r="E1575" s="17">
        <v>43010.809269363424</v>
      </c>
      <c r="F1575" s="13" t="s">
        <v>302</v>
      </c>
      <c r="G1575" s="27">
        <v>1400</v>
      </c>
      <c r="H1575" s="12" t="s">
        <v>76</v>
      </c>
      <c r="I1575" s="12" t="s">
        <v>85</v>
      </c>
      <c r="J1575" s="37">
        <f>INDEX('Bảng Giá'!$C$3:$H$18,MATCH('Raw Data'!P1575,'Bảng Giá'!$B$3:$B$18,0),MATCH('Raw Data'!M1575,'Bảng Giá'!$C$2:$H$2,0))</f>
        <v>14500</v>
      </c>
      <c r="K1575" s="12">
        <v>14700</v>
      </c>
      <c r="L1575" s="36">
        <f t="shared" si="144"/>
        <v>1.1295793981480529</v>
      </c>
      <c r="M1575" t="str">
        <f>'References data'!H1576</f>
        <v>Nội Tỉnh</v>
      </c>
      <c r="N1575">
        <f t="shared" si="145"/>
        <v>1.4</v>
      </c>
      <c r="O1575">
        <f t="shared" si="146"/>
        <v>-200</v>
      </c>
      <c r="P1575" t="str">
        <f>IF(AND(N1575&gt;0,N1575&lt;=0.05),'Bảng Giá'!$B$3,IF(AND(N1575&lt;=0.1,N1575&gt;0.05),'Bảng Giá'!$B$4,IF(AND('Raw Data'!N1575&gt;0.1,'Raw Data'!N1575&lt;=0.25),'Bảng Giá'!$B$5,IF(AND('Raw Data'!N1575&gt;0.25,'Raw Data'!N1575&lt;=0.5),'Bảng Giá'!$B$6,IF(AND('Raw Data'!N1575&gt;0.5,'Raw Data'!N1575&lt;=1),'Bảng Giá'!$B$7,IF(AND('Raw Data'!N1575&gt;1,'Raw Data'!N1575&lt;=1.5),'Bảng Giá'!$B$8,IF(AND('Raw Data'!N1575&gt;1.5,'Raw Data'!N1575&lt;=2),'Bảng Giá'!$B$9,IF(AND('Raw Data'!N1575&gt;2,'Raw Data'!N1575&lt;=2.5),'Bảng Giá'!$B$10,IF(AND('Raw Data'!N1575&gt;2.5,'Raw Data'!N1575&lt;=3),'Bảng Giá'!$B$11,IF(AND('Raw Data'!N1575&gt;3,'Raw Data'!N1575&lt;=3.5),'Bảng Giá'!$B$12,IF(AND('Raw Data'!N1575&gt;3.5,'Raw Data'!N1575&lt;=4),'Bảng Giá'!$B$13,IF(AND('Raw Data'!N1575&gt;4,'Raw Data'!N1575&lt;=4.5),'Bảng Giá'!$B$14,IF(AND('Raw Data'!N1575&gt;4.5,'Raw Data'!N1575&lt;=5),'Bảng Giá'!$B$15,IF(AND('Raw Data'!N1575&gt;5,'Raw Data'!N1575&lt;=5.5),'Bảng Giá'!$B$16,IF(AND('Raw Data'!N1575&gt;5.5,'Raw Data'!N1575&lt;=6),'Bảng Giá'!$B$17,'Bảng Giá'!$B$18)))))))))))))))</f>
        <v>1&lt;x&lt;=1.5</v>
      </c>
      <c r="Q1575" s="48">
        <f t="shared" si="147"/>
        <v>-1.3605442176870748E-2</v>
      </c>
      <c r="R1575">
        <f t="shared" si="148"/>
        <v>17400</v>
      </c>
      <c r="S1575">
        <f t="shared" si="149"/>
        <v>2700</v>
      </c>
    </row>
    <row r="1576" spans="1:19" x14ac:dyDescent="0.25">
      <c r="A1576" s="12">
        <v>1575</v>
      </c>
      <c r="B1576" s="12" t="s">
        <v>293</v>
      </c>
      <c r="C1576" s="26">
        <v>31677136896953</v>
      </c>
      <c r="D1576" s="17">
        <v>43009.60655196759</v>
      </c>
      <c r="E1576" s="17">
        <v>43010.612501388889</v>
      </c>
      <c r="F1576" s="13" t="s">
        <v>302</v>
      </c>
      <c r="G1576" s="27">
        <v>200</v>
      </c>
      <c r="H1576" s="12" t="s">
        <v>76</v>
      </c>
      <c r="I1576" s="12" t="s">
        <v>299</v>
      </c>
      <c r="J1576" s="37">
        <f>INDEX('Bảng Giá'!$C$3:$H$18,MATCH('Raw Data'!P1576,'Bảng Giá'!$B$3:$B$18,0),MATCH('Raw Data'!M1576,'Bảng Giá'!$C$2:$H$2,0))</f>
        <v>13000</v>
      </c>
      <c r="K1576" s="12">
        <v>13100</v>
      </c>
      <c r="L1576" s="36">
        <f t="shared" si="144"/>
        <v>1.0059494212982827</v>
      </c>
      <c r="M1576" t="str">
        <f>'References data'!H1577</f>
        <v>Nội Tỉnh</v>
      </c>
      <c r="N1576">
        <f t="shared" si="145"/>
        <v>0.2</v>
      </c>
      <c r="O1576">
        <f t="shared" si="146"/>
        <v>-100</v>
      </c>
      <c r="P1576" t="str">
        <f>IF(AND(N1576&gt;0,N1576&lt;=0.05),'Bảng Giá'!$B$3,IF(AND(N1576&lt;=0.1,N1576&gt;0.05),'Bảng Giá'!$B$4,IF(AND('Raw Data'!N1576&gt;0.1,'Raw Data'!N1576&lt;=0.25),'Bảng Giá'!$B$5,IF(AND('Raw Data'!N1576&gt;0.25,'Raw Data'!N1576&lt;=0.5),'Bảng Giá'!$B$6,IF(AND('Raw Data'!N1576&gt;0.5,'Raw Data'!N1576&lt;=1),'Bảng Giá'!$B$7,IF(AND('Raw Data'!N1576&gt;1,'Raw Data'!N1576&lt;=1.5),'Bảng Giá'!$B$8,IF(AND('Raw Data'!N1576&gt;1.5,'Raw Data'!N1576&lt;=2),'Bảng Giá'!$B$9,IF(AND('Raw Data'!N1576&gt;2,'Raw Data'!N1576&lt;=2.5),'Bảng Giá'!$B$10,IF(AND('Raw Data'!N1576&gt;2.5,'Raw Data'!N1576&lt;=3),'Bảng Giá'!$B$11,IF(AND('Raw Data'!N1576&gt;3,'Raw Data'!N1576&lt;=3.5),'Bảng Giá'!$B$12,IF(AND('Raw Data'!N1576&gt;3.5,'Raw Data'!N1576&lt;=4),'Bảng Giá'!$B$13,IF(AND('Raw Data'!N1576&gt;4,'Raw Data'!N1576&lt;=4.5),'Bảng Giá'!$B$14,IF(AND('Raw Data'!N1576&gt;4.5,'Raw Data'!N1576&lt;=5),'Bảng Giá'!$B$15,IF(AND('Raw Data'!N1576&gt;5,'Raw Data'!N1576&lt;=5.5),'Bảng Giá'!$B$16,IF(AND('Raw Data'!N1576&gt;5.5,'Raw Data'!N1576&lt;=6),'Bảng Giá'!$B$17,'Bảng Giá'!$B$18)))))))))))))))</f>
        <v>0.1&lt;x&lt;=0.25</v>
      </c>
      <c r="Q1576" s="48">
        <f t="shared" si="147"/>
        <v>-7.6335877862595417E-3</v>
      </c>
      <c r="R1576">
        <f t="shared" si="148"/>
        <v>15600</v>
      </c>
      <c r="S1576">
        <f t="shared" si="149"/>
        <v>2500</v>
      </c>
    </row>
    <row r="1577" spans="1:19" x14ac:dyDescent="0.25">
      <c r="A1577" s="12">
        <v>1576</v>
      </c>
      <c r="B1577" s="12" t="s">
        <v>293</v>
      </c>
      <c r="C1577" s="26">
        <v>31677136898495</v>
      </c>
      <c r="D1577" s="17">
        <v>43009.700736608793</v>
      </c>
      <c r="E1577" s="17">
        <v>43010.685788275463</v>
      </c>
      <c r="F1577" s="13" t="s">
        <v>302</v>
      </c>
      <c r="G1577" s="27">
        <v>3000</v>
      </c>
      <c r="H1577" s="12" t="s">
        <v>76</v>
      </c>
      <c r="I1577" s="12" t="s">
        <v>299</v>
      </c>
      <c r="J1577" s="37">
        <f>INDEX('Bảng Giá'!$C$3:$H$18,MATCH('Raw Data'!P1577,'Bảng Giá'!$B$3:$B$18,0),MATCH('Raw Data'!M1577,'Bảng Giá'!$C$2:$H$2,0))</f>
        <v>17500</v>
      </c>
      <c r="K1577" s="12">
        <v>19200</v>
      </c>
      <c r="L1577" s="36">
        <f t="shared" si="144"/>
        <v>0.98505166667018784</v>
      </c>
      <c r="M1577" t="str">
        <f>'References data'!H1578</f>
        <v>Nội Tỉnh</v>
      </c>
      <c r="N1577">
        <f t="shared" si="145"/>
        <v>3</v>
      </c>
      <c r="O1577">
        <f t="shared" si="146"/>
        <v>-1700</v>
      </c>
      <c r="P1577" t="str">
        <f>IF(AND(N1577&gt;0,N1577&lt;=0.05),'Bảng Giá'!$B$3,IF(AND(N1577&lt;=0.1,N1577&gt;0.05),'Bảng Giá'!$B$4,IF(AND('Raw Data'!N1577&gt;0.1,'Raw Data'!N1577&lt;=0.25),'Bảng Giá'!$B$5,IF(AND('Raw Data'!N1577&gt;0.25,'Raw Data'!N1577&lt;=0.5),'Bảng Giá'!$B$6,IF(AND('Raw Data'!N1577&gt;0.5,'Raw Data'!N1577&lt;=1),'Bảng Giá'!$B$7,IF(AND('Raw Data'!N1577&gt;1,'Raw Data'!N1577&lt;=1.5),'Bảng Giá'!$B$8,IF(AND('Raw Data'!N1577&gt;1.5,'Raw Data'!N1577&lt;=2),'Bảng Giá'!$B$9,IF(AND('Raw Data'!N1577&gt;2,'Raw Data'!N1577&lt;=2.5),'Bảng Giá'!$B$10,IF(AND('Raw Data'!N1577&gt;2.5,'Raw Data'!N1577&lt;=3),'Bảng Giá'!$B$11,IF(AND('Raw Data'!N1577&gt;3,'Raw Data'!N1577&lt;=3.5),'Bảng Giá'!$B$12,IF(AND('Raw Data'!N1577&gt;3.5,'Raw Data'!N1577&lt;=4),'Bảng Giá'!$B$13,IF(AND('Raw Data'!N1577&gt;4,'Raw Data'!N1577&lt;=4.5),'Bảng Giá'!$B$14,IF(AND('Raw Data'!N1577&gt;4.5,'Raw Data'!N1577&lt;=5),'Bảng Giá'!$B$15,IF(AND('Raw Data'!N1577&gt;5,'Raw Data'!N1577&lt;=5.5),'Bảng Giá'!$B$16,IF(AND('Raw Data'!N1577&gt;5.5,'Raw Data'!N1577&lt;=6),'Bảng Giá'!$B$17,'Bảng Giá'!$B$18)))))))))))))))</f>
        <v>2.5&lt;x&lt;=3</v>
      </c>
      <c r="Q1577" s="48">
        <f t="shared" si="147"/>
        <v>-8.8541666666666671E-2</v>
      </c>
      <c r="R1577">
        <f t="shared" si="148"/>
        <v>21000</v>
      </c>
      <c r="S1577">
        <f t="shared" si="149"/>
        <v>1800</v>
      </c>
    </row>
    <row r="1578" spans="1:19" x14ac:dyDescent="0.25">
      <c r="A1578" s="12">
        <v>1577</v>
      </c>
      <c r="B1578" s="12" t="s">
        <v>293</v>
      </c>
      <c r="C1578" s="26">
        <v>31677136900067</v>
      </c>
      <c r="D1578" s="17">
        <v>43009.700829201392</v>
      </c>
      <c r="E1578" s="17">
        <v>43010.722117708334</v>
      </c>
      <c r="F1578" s="13" t="s">
        <v>302</v>
      </c>
      <c r="G1578" s="27">
        <v>4300</v>
      </c>
      <c r="H1578" s="12" t="s">
        <v>76</v>
      </c>
      <c r="I1578" s="12" t="s">
        <v>89</v>
      </c>
      <c r="J1578" s="37">
        <f>INDEX('Bảng Giá'!$C$3:$H$18,MATCH('Raw Data'!P1578,'Bảng Giá'!$B$3:$B$18,0),MATCH('Raw Data'!M1578,'Bảng Giá'!$C$2:$H$2,0))</f>
        <v>22000</v>
      </c>
      <c r="K1578" s="12">
        <v>22200</v>
      </c>
      <c r="L1578" s="36">
        <f t="shared" si="144"/>
        <v>1.021288506941346</v>
      </c>
      <c r="M1578" t="str">
        <f>'References data'!H1579</f>
        <v>Nội Tỉnh</v>
      </c>
      <c r="N1578">
        <f t="shared" si="145"/>
        <v>4.3</v>
      </c>
      <c r="O1578">
        <f t="shared" si="146"/>
        <v>-200</v>
      </c>
      <c r="P1578" t="str">
        <f>IF(AND(N1578&gt;0,N1578&lt;=0.05),'Bảng Giá'!$B$3,IF(AND(N1578&lt;=0.1,N1578&gt;0.05),'Bảng Giá'!$B$4,IF(AND('Raw Data'!N1578&gt;0.1,'Raw Data'!N1578&lt;=0.25),'Bảng Giá'!$B$5,IF(AND('Raw Data'!N1578&gt;0.25,'Raw Data'!N1578&lt;=0.5),'Bảng Giá'!$B$6,IF(AND('Raw Data'!N1578&gt;0.5,'Raw Data'!N1578&lt;=1),'Bảng Giá'!$B$7,IF(AND('Raw Data'!N1578&gt;1,'Raw Data'!N1578&lt;=1.5),'Bảng Giá'!$B$8,IF(AND('Raw Data'!N1578&gt;1.5,'Raw Data'!N1578&lt;=2),'Bảng Giá'!$B$9,IF(AND('Raw Data'!N1578&gt;2,'Raw Data'!N1578&lt;=2.5),'Bảng Giá'!$B$10,IF(AND('Raw Data'!N1578&gt;2.5,'Raw Data'!N1578&lt;=3),'Bảng Giá'!$B$11,IF(AND('Raw Data'!N1578&gt;3,'Raw Data'!N1578&lt;=3.5),'Bảng Giá'!$B$12,IF(AND('Raw Data'!N1578&gt;3.5,'Raw Data'!N1578&lt;=4),'Bảng Giá'!$B$13,IF(AND('Raw Data'!N1578&gt;4,'Raw Data'!N1578&lt;=4.5),'Bảng Giá'!$B$14,IF(AND('Raw Data'!N1578&gt;4.5,'Raw Data'!N1578&lt;=5),'Bảng Giá'!$B$15,IF(AND('Raw Data'!N1578&gt;5,'Raw Data'!N1578&lt;=5.5),'Bảng Giá'!$B$16,IF(AND('Raw Data'!N1578&gt;5.5,'Raw Data'!N1578&lt;=6),'Bảng Giá'!$B$17,'Bảng Giá'!$B$18)))))))))))))))</f>
        <v>4&lt;x&lt;=4.5</v>
      </c>
      <c r="Q1578" s="48">
        <f t="shared" si="147"/>
        <v>-9.0090090090090089E-3</v>
      </c>
      <c r="R1578">
        <f t="shared" si="148"/>
        <v>26400</v>
      </c>
      <c r="S1578">
        <f t="shared" si="149"/>
        <v>4200</v>
      </c>
    </row>
    <row r="1579" spans="1:19" x14ac:dyDescent="0.25">
      <c r="A1579" s="12">
        <v>1578</v>
      </c>
      <c r="B1579" s="12" t="s">
        <v>293</v>
      </c>
      <c r="C1579" s="26">
        <v>31677136898270</v>
      </c>
      <c r="D1579" s="17">
        <v>43009.700857835647</v>
      </c>
      <c r="E1579" s="17">
        <v>43010.727666782404</v>
      </c>
      <c r="F1579" s="13" t="s">
        <v>302</v>
      </c>
      <c r="G1579" s="27">
        <v>285</v>
      </c>
      <c r="H1579" s="12" t="s">
        <v>76</v>
      </c>
      <c r="I1579" s="12" t="s">
        <v>299</v>
      </c>
      <c r="J1579" s="37">
        <f>INDEX('Bảng Giá'!$C$3:$H$18,MATCH('Raw Data'!P1579,'Bảng Giá'!$B$3:$B$18,0),MATCH('Raw Data'!M1579,'Bảng Giá'!$C$2:$H$2,0))</f>
        <v>13000</v>
      </c>
      <c r="K1579" s="12">
        <v>13100</v>
      </c>
      <c r="L1579" s="36">
        <f t="shared" si="144"/>
        <v>1.0268089467572281</v>
      </c>
      <c r="M1579" t="str">
        <f>'References data'!H1580</f>
        <v>Nội Tỉnh</v>
      </c>
      <c r="N1579">
        <f t="shared" si="145"/>
        <v>0.28499999999999998</v>
      </c>
      <c r="O1579">
        <f t="shared" si="146"/>
        <v>-100</v>
      </c>
      <c r="P1579" t="str">
        <f>IF(AND(N1579&gt;0,N1579&lt;=0.05),'Bảng Giá'!$B$3,IF(AND(N1579&lt;=0.1,N1579&gt;0.05),'Bảng Giá'!$B$4,IF(AND('Raw Data'!N1579&gt;0.1,'Raw Data'!N1579&lt;=0.25),'Bảng Giá'!$B$5,IF(AND('Raw Data'!N1579&gt;0.25,'Raw Data'!N1579&lt;=0.5),'Bảng Giá'!$B$6,IF(AND('Raw Data'!N1579&gt;0.5,'Raw Data'!N1579&lt;=1),'Bảng Giá'!$B$7,IF(AND('Raw Data'!N1579&gt;1,'Raw Data'!N1579&lt;=1.5),'Bảng Giá'!$B$8,IF(AND('Raw Data'!N1579&gt;1.5,'Raw Data'!N1579&lt;=2),'Bảng Giá'!$B$9,IF(AND('Raw Data'!N1579&gt;2,'Raw Data'!N1579&lt;=2.5),'Bảng Giá'!$B$10,IF(AND('Raw Data'!N1579&gt;2.5,'Raw Data'!N1579&lt;=3),'Bảng Giá'!$B$11,IF(AND('Raw Data'!N1579&gt;3,'Raw Data'!N1579&lt;=3.5),'Bảng Giá'!$B$12,IF(AND('Raw Data'!N1579&gt;3.5,'Raw Data'!N1579&lt;=4),'Bảng Giá'!$B$13,IF(AND('Raw Data'!N1579&gt;4,'Raw Data'!N1579&lt;=4.5),'Bảng Giá'!$B$14,IF(AND('Raw Data'!N1579&gt;4.5,'Raw Data'!N1579&lt;=5),'Bảng Giá'!$B$15,IF(AND('Raw Data'!N1579&gt;5,'Raw Data'!N1579&lt;=5.5),'Bảng Giá'!$B$16,IF(AND('Raw Data'!N1579&gt;5.5,'Raw Data'!N1579&lt;=6),'Bảng Giá'!$B$17,'Bảng Giá'!$B$18)))))))))))))))</f>
        <v>0.25&lt;x&lt;=0.5</v>
      </c>
      <c r="Q1579" s="48">
        <f t="shared" si="147"/>
        <v>-7.6335877862595417E-3</v>
      </c>
      <c r="R1579">
        <f t="shared" si="148"/>
        <v>15600</v>
      </c>
      <c r="S1579">
        <f t="shared" si="149"/>
        <v>2500</v>
      </c>
    </row>
    <row r="1580" spans="1:19" x14ac:dyDescent="0.25">
      <c r="A1580" s="12">
        <v>1579</v>
      </c>
      <c r="B1580" s="12" t="s">
        <v>293</v>
      </c>
      <c r="C1580" s="26">
        <v>31677136898077</v>
      </c>
      <c r="D1580" s="17">
        <v>43009.705485185186</v>
      </c>
      <c r="E1580" s="17">
        <v>43010.684913275465</v>
      </c>
      <c r="F1580" s="13" t="s">
        <v>302</v>
      </c>
      <c r="G1580" s="27">
        <v>4300.8</v>
      </c>
      <c r="H1580" s="12" t="s">
        <v>76</v>
      </c>
      <c r="I1580" s="12" t="s">
        <v>299</v>
      </c>
      <c r="J1580" s="37">
        <f>INDEX('Bảng Giá'!$C$3:$H$18,MATCH('Raw Data'!P1580,'Bảng Giá'!$B$3:$B$18,0),MATCH('Raw Data'!M1580,'Bảng Giá'!$C$2:$H$2,0))</f>
        <v>22000</v>
      </c>
      <c r="K1580" s="12">
        <v>22200</v>
      </c>
      <c r="L1580" s="36">
        <f t="shared" si="144"/>
        <v>0.97942809027881594</v>
      </c>
      <c r="M1580" t="str">
        <f>'References data'!H1581</f>
        <v>Nội Tỉnh</v>
      </c>
      <c r="N1580">
        <f t="shared" si="145"/>
        <v>4.3008000000000006</v>
      </c>
      <c r="O1580">
        <f t="shared" si="146"/>
        <v>-200</v>
      </c>
      <c r="P1580" t="str">
        <f>IF(AND(N1580&gt;0,N1580&lt;=0.05),'Bảng Giá'!$B$3,IF(AND(N1580&lt;=0.1,N1580&gt;0.05),'Bảng Giá'!$B$4,IF(AND('Raw Data'!N1580&gt;0.1,'Raw Data'!N1580&lt;=0.25),'Bảng Giá'!$B$5,IF(AND('Raw Data'!N1580&gt;0.25,'Raw Data'!N1580&lt;=0.5),'Bảng Giá'!$B$6,IF(AND('Raw Data'!N1580&gt;0.5,'Raw Data'!N1580&lt;=1),'Bảng Giá'!$B$7,IF(AND('Raw Data'!N1580&gt;1,'Raw Data'!N1580&lt;=1.5),'Bảng Giá'!$B$8,IF(AND('Raw Data'!N1580&gt;1.5,'Raw Data'!N1580&lt;=2),'Bảng Giá'!$B$9,IF(AND('Raw Data'!N1580&gt;2,'Raw Data'!N1580&lt;=2.5),'Bảng Giá'!$B$10,IF(AND('Raw Data'!N1580&gt;2.5,'Raw Data'!N1580&lt;=3),'Bảng Giá'!$B$11,IF(AND('Raw Data'!N1580&gt;3,'Raw Data'!N1580&lt;=3.5),'Bảng Giá'!$B$12,IF(AND('Raw Data'!N1580&gt;3.5,'Raw Data'!N1580&lt;=4),'Bảng Giá'!$B$13,IF(AND('Raw Data'!N1580&gt;4,'Raw Data'!N1580&lt;=4.5),'Bảng Giá'!$B$14,IF(AND('Raw Data'!N1580&gt;4.5,'Raw Data'!N1580&lt;=5),'Bảng Giá'!$B$15,IF(AND('Raw Data'!N1580&gt;5,'Raw Data'!N1580&lt;=5.5),'Bảng Giá'!$B$16,IF(AND('Raw Data'!N1580&gt;5.5,'Raw Data'!N1580&lt;=6),'Bảng Giá'!$B$17,'Bảng Giá'!$B$18)))))))))))))))</f>
        <v>4&lt;x&lt;=4.5</v>
      </c>
      <c r="Q1580" s="48">
        <f t="shared" si="147"/>
        <v>-9.0090090090090089E-3</v>
      </c>
      <c r="R1580">
        <f t="shared" si="148"/>
        <v>26400</v>
      </c>
      <c r="S1580">
        <f t="shared" si="149"/>
        <v>4200</v>
      </c>
    </row>
    <row r="1581" spans="1:19" x14ac:dyDescent="0.25">
      <c r="A1581" s="12">
        <v>1580</v>
      </c>
      <c r="B1581" s="12" t="s">
        <v>293</v>
      </c>
      <c r="C1581" s="26">
        <v>31677136897415</v>
      </c>
      <c r="D1581" s="17">
        <v>43009.606572800927</v>
      </c>
      <c r="E1581" s="17">
        <v>43010.736859606484</v>
      </c>
      <c r="F1581" s="13" t="s">
        <v>302</v>
      </c>
      <c r="G1581" s="27">
        <v>200</v>
      </c>
      <c r="H1581" s="12" t="s">
        <v>76</v>
      </c>
      <c r="I1581" s="12" t="s">
        <v>99</v>
      </c>
      <c r="J1581" s="37">
        <f>INDEX('Bảng Giá'!$C$3:$H$18,MATCH('Raw Data'!P1581,'Bảng Giá'!$B$3:$B$18,0),MATCH('Raw Data'!M1581,'Bảng Giá'!$C$2:$H$2,0))</f>
        <v>13000</v>
      </c>
      <c r="K1581" s="12">
        <v>13100</v>
      </c>
      <c r="L1581" s="36">
        <f t="shared" si="144"/>
        <v>1.1302868055572617</v>
      </c>
      <c r="M1581" t="str">
        <f>'References data'!H1582</f>
        <v>Nội Tỉnh</v>
      </c>
      <c r="N1581">
        <f t="shared" si="145"/>
        <v>0.2</v>
      </c>
      <c r="O1581">
        <f t="shared" si="146"/>
        <v>-100</v>
      </c>
      <c r="P1581" t="str">
        <f>IF(AND(N1581&gt;0,N1581&lt;=0.05),'Bảng Giá'!$B$3,IF(AND(N1581&lt;=0.1,N1581&gt;0.05),'Bảng Giá'!$B$4,IF(AND('Raw Data'!N1581&gt;0.1,'Raw Data'!N1581&lt;=0.25),'Bảng Giá'!$B$5,IF(AND('Raw Data'!N1581&gt;0.25,'Raw Data'!N1581&lt;=0.5),'Bảng Giá'!$B$6,IF(AND('Raw Data'!N1581&gt;0.5,'Raw Data'!N1581&lt;=1),'Bảng Giá'!$B$7,IF(AND('Raw Data'!N1581&gt;1,'Raw Data'!N1581&lt;=1.5),'Bảng Giá'!$B$8,IF(AND('Raw Data'!N1581&gt;1.5,'Raw Data'!N1581&lt;=2),'Bảng Giá'!$B$9,IF(AND('Raw Data'!N1581&gt;2,'Raw Data'!N1581&lt;=2.5),'Bảng Giá'!$B$10,IF(AND('Raw Data'!N1581&gt;2.5,'Raw Data'!N1581&lt;=3),'Bảng Giá'!$B$11,IF(AND('Raw Data'!N1581&gt;3,'Raw Data'!N1581&lt;=3.5),'Bảng Giá'!$B$12,IF(AND('Raw Data'!N1581&gt;3.5,'Raw Data'!N1581&lt;=4),'Bảng Giá'!$B$13,IF(AND('Raw Data'!N1581&gt;4,'Raw Data'!N1581&lt;=4.5),'Bảng Giá'!$B$14,IF(AND('Raw Data'!N1581&gt;4.5,'Raw Data'!N1581&lt;=5),'Bảng Giá'!$B$15,IF(AND('Raw Data'!N1581&gt;5,'Raw Data'!N1581&lt;=5.5),'Bảng Giá'!$B$16,IF(AND('Raw Data'!N1581&gt;5.5,'Raw Data'!N1581&lt;=6),'Bảng Giá'!$B$17,'Bảng Giá'!$B$18)))))))))))))))</f>
        <v>0.1&lt;x&lt;=0.25</v>
      </c>
      <c r="Q1581" s="48">
        <f t="shared" si="147"/>
        <v>-7.6335877862595417E-3</v>
      </c>
      <c r="R1581">
        <f t="shared" si="148"/>
        <v>15600</v>
      </c>
      <c r="S1581">
        <f t="shared" si="149"/>
        <v>2500</v>
      </c>
    </row>
    <row r="1582" spans="1:19" x14ac:dyDescent="0.25">
      <c r="A1582" s="12">
        <v>1581</v>
      </c>
      <c r="B1582" s="12" t="s">
        <v>293</v>
      </c>
      <c r="C1582" s="26">
        <v>31677136896304</v>
      </c>
      <c r="D1582" s="17">
        <v>43011.841504247684</v>
      </c>
      <c r="E1582" s="17">
        <v>43012.582042592592</v>
      </c>
      <c r="F1582" s="13" t="s">
        <v>302</v>
      </c>
      <c r="G1582" s="27">
        <v>1700</v>
      </c>
      <c r="H1582" s="12" t="s">
        <v>76</v>
      </c>
      <c r="I1582" s="12" t="s">
        <v>80</v>
      </c>
      <c r="J1582" s="37">
        <f>INDEX('Bảng Giá'!$C$3:$H$18,MATCH('Raw Data'!P1582,'Bảng Giá'!$B$3:$B$18,0),MATCH('Raw Data'!M1582,'Bảng Giá'!$C$2:$H$2,0))</f>
        <v>16000</v>
      </c>
      <c r="K1582" s="12">
        <v>16200</v>
      </c>
      <c r="L1582" s="36">
        <f t="shared" si="144"/>
        <v>0.74053834490769077</v>
      </c>
      <c r="M1582" t="str">
        <f>'References data'!H1583</f>
        <v>Nội Tỉnh</v>
      </c>
      <c r="N1582">
        <f t="shared" si="145"/>
        <v>1.7</v>
      </c>
      <c r="O1582">
        <f t="shared" si="146"/>
        <v>-200</v>
      </c>
      <c r="P1582" t="str">
        <f>IF(AND(N1582&gt;0,N1582&lt;=0.05),'Bảng Giá'!$B$3,IF(AND(N1582&lt;=0.1,N1582&gt;0.05),'Bảng Giá'!$B$4,IF(AND('Raw Data'!N1582&gt;0.1,'Raw Data'!N1582&lt;=0.25),'Bảng Giá'!$B$5,IF(AND('Raw Data'!N1582&gt;0.25,'Raw Data'!N1582&lt;=0.5),'Bảng Giá'!$B$6,IF(AND('Raw Data'!N1582&gt;0.5,'Raw Data'!N1582&lt;=1),'Bảng Giá'!$B$7,IF(AND('Raw Data'!N1582&gt;1,'Raw Data'!N1582&lt;=1.5),'Bảng Giá'!$B$8,IF(AND('Raw Data'!N1582&gt;1.5,'Raw Data'!N1582&lt;=2),'Bảng Giá'!$B$9,IF(AND('Raw Data'!N1582&gt;2,'Raw Data'!N1582&lt;=2.5),'Bảng Giá'!$B$10,IF(AND('Raw Data'!N1582&gt;2.5,'Raw Data'!N1582&lt;=3),'Bảng Giá'!$B$11,IF(AND('Raw Data'!N1582&gt;3,'Raw Data'!N1582&lt;=3.5),'Bảng Giá'!$B$12,IF(AND('Raw Data'!N1582&gt;3.5,'Raw Data'!N1582&lt;=4),'Bảng Giá'!$B$13,IF(AND('Raw Data'!N1582&gt;4,'Raw Data'!N1582&lt;=4.5),'Bảng Giá'!$B$14,IF(AND('Raw Data'!N1582&gt;4.5,'Raw Data'!N1582&lt;=5),'Bảng Giá'!$B$15,IF(AND('Raw Data'!N1582&gt;5,'Raw Data'!N1582&lt;=5.5),'Bảng Giá'!$B$16,IF(AND('Raw Data'!N1582&gt;5.5,'Raw Data'!N1582&lt;=6),'Bảng Giá'!$B$17,'Bảng Giá'!$B$18)))))))))))))))</f>
        <v>1.5&lt;x&lt;=2</v>
      </c>
      <c r="Q1582" s="48">
        <f t="shared" si="147"/>
        <v>-1.2345679012345678E-2</v>
      </c>
      <c r="R1582">
        <f t="shared" si="148"/>
        <v>19200</v>
      </c>
      <c r="S1582">
        <f t="shared" si="149"/>
        <v>3000</v>
      </c>
    </row>
    <row r="1583" spans="1:19" x14ac:dyDescent="0.25">
      <c r="A1583" s="12">
        <v>1582</v>
      </c>
      <c r="B1583" s="12" t="s">
        <v>293</v>
      </c>
      <c r="C1583" s="26">
        <v>31677136899822</v>
      </c>
      <c r="D1583" s="17">
        <v>43009.635979942126</v>
      </c>
      <c r="E1583" s="17">
        <v>43010.615526273148</v>
      </c>
      <c r="F1583" s="13" t="s">
        <v>302</v>
      </c>
      <c r="G1583" s="27">
        <v>300</v>
      </c>
      <c r="H1583" s="12" t="s">
        <v>76</v>
      </c>
      <c r="I1583" s="12" t="s">
        <v>514</v>
      </c>
      <c r="J1583" s="37">
        <f>INDEX('Bảng Giá'!$C$3:$H$18,MATCH('Raw Data'!P1583,'Bảng Giá'!$B$3:$B$18,0),MATCH('Raw Data'!M1583,'Bảng Giá'!$C$2:$H$2,0))</f>
        <v>13000</v>
      </c>
      <c r="K1583" s="12">
        <v>13100</v>
      </c>
      <c r="L1583" s="36">
        <f t="shared" si="144"/>
        <v>0.97954633102199296</v>
      </c>
      <c r="M1583" t="str">
        <f>'References data'!H1584</f>
        <v>Nội Tỉnh</v>
      </c>
      <c r="N1583">
        <f t="shared" si="145"/>
        <v>0.3</v>
      </c>
      <c r="O1583">
        <f t="shared" si="146"/>
        <v>-100</v>
      </c>
      <c r="P1583" t="str">
        <f>IF(AND(N1583&gt;0,N1583&lt;=0.05),'Bảng Giá'!$B$3,IF(AND(N1583&lt;=0.1,N1583&gt;0.05),'Bảng Giá'!$B$4,IF(AND('Raw Data'!N1583&gt;0.1,'Raw Data'!N1583&lt;=0.25),'Bảng Giá'!$B$5,IF(AND('Raw Data'!N1583&gt;0.25,'Raw Data'!N1583&lt;=0.5),'Bảng Giá'!$B$6,IF(AND('Raw Data'!N1583&gt;0.5,'Raw Data'!N1583&lt;=1),'Bảng Giá'!$B$7,IF(AND('Raw Data'!N1583&gt;1,'Raw Data'!N1583&lt;=1.5),'Bảng Giá'!$B$8,IF(AND('Raw Data'!N1583&gt;1.5,'Raw Data'!N1583&lt;=2),'Bảng Giá'!$B$9,IF(AND('Raw Data'!N1583&gt;2,'Raw Data'!N1583&lt;=2.5),'Bảng Giá'!$B$10,IF(AND('Raw Data'!N1583&gt;2.5,'Raw Data'!N1583&lt;=3),'Bảng Giá'!$B$11,IF(AND('Raw Data'!N1583&gt;3,'Raw Data'!N1583&lt;=3.5),'Bảng Giá'!$B$12,IF(AND('Raw Data'!N1583&gt;3.5,'Raw Data'!N1583&lt;=4),'Bảng Giá'!$B$13,IF(AND('Raw Data'!N1583&gt;4,'Raw Data'!N1583&lt;=4.5),'Bảng Giá'!$B$14,IF(AND('Raw Data'!N1583&gt;4.5,'Raw Data'!N1583&lt;=5),'Bảng Giá'!$B$15,IF(AND('Raw Data'!N1583&gt;5,'Raw Data'!N1583&lt;=5.5),'Bảng Giá'!$B$16,IF(AND('Raw Data'!N1583&gt;5.5,'Raw Data'!N1583&lt;=6),'Bảng Giá'!$B$17,'Bảng Giá'!$B$18)))))))))))))))</f>
        <v>0.25&lt;x&lt;=0.5</v>
      </c>
      <c r="Q1583" s="48">
        <f t="shared" si="147"/>
        <v>-7.6335877862595417E-3</v>
      </c>
      <c r="R1583">
        <f t="shared" si="148"/>
        <v>15600</v>
      </c>
      <c r="S1583">
        <f t="shared" si="149"/>
        <v>2500</v>
      </c>
    </row>
    <row r="1584" spans="1:19" x14ac:dyDescent="0.25">
      <c r="A1584" s="12">
        <v>1583</v>
      </c>
      <c r="B1584" s="12" t="s">
        <v>293</v>
      </c>
      <c r="C1584" s="26">
        <v>31677136899543</v>
      </c>
      <c r="D1584" s="17">
        <v>43009.700736608793</v>
      </c>
      <c r="E1584" s="17">
        <v>43010.652084641202</v>
      </c>
      <c r="F1584" s="13" t="s">
        <v>302</v>
      </c>
      <c r="G1584" s="27">
        <v>3000</v>
      </c>
      <c r="H1584" s="12" t="s">
        <v>76</v>
      </c>
      <c r="I1584" s="12" t="s">
        <v>315</v>
      </c>
      <c r="J1584" s="37">
        <f>INDEX('Bảng Giá'!$C$3:$H$18,MATCH('Raw Data'!P1584,'Bảng Giá'!$B$3:$B$18,0),MATCH('Raw Data'!M1584,'Bảng Giá'!$C$2:$H$2,0))</f>
        <v>17500</v>
      </c>
      <c r="K1584" s="12">
        <v>19200</v>
      </c>
      <c r="L1584" s="36">
        <f t="shared" si="144"/>
        <v>0.95134803240944166</v>
      </c>
      <c r="M1584" t="str">
        <f>'References data'!H1585</f>
        <v>Nội Tỉnh</v>
      </c>
      <c r="N1584">
        <f t="shared" si="145"/>
        <v>3</v>
      </c>
      <c r="O1584">
        <f t="shared" si="146"/>
        <v>-1700</v>
      </c>
      <c r="P1584" t="str">
        <f>IF(AND(N1584&gt;0,N1584&lt;=0.05),'Bảng Giá'!$B$3,IF(AND(N1584&lt;=0.1,N1584&gt;0.05),'Bảng Giá'!$B$4,IF(AND('Raw Data'!N1584&gt;0.1,'Raw Data'!N1584&lt;=0.25),'Bảng Giá'!$B$5,IF(AND('Raw Data'!N1584&gt;0.25,'Raw Data'!N1584&lt;=0.5),'Bảng Giá'!$B$6,IF(AND('Raw Data'!N1584&gt;0.5,'Raw Data'!N1584&lt;=1),'Bảng Giá'!$B$7,IF(AND('Raw Data'!N1584&gt;1,'Raw Data'!N1584&lt;=1.5),'Bảng Giá'!$B$8,IF(AND('Raw Data'!N1584&gt;1.5,'Raw Data'!N1584&lt;=2),'Bảng Giá'!$B$9,IF(AND('Raw Data'!N1584&gt;2,'Raw Data'!N1584&lt;=2.5),'Bảng Giá'!$B$10,IF(AND('Raw Data'!N1584&gt;2.5,'Raw Data'!N1584&lt;=3),'Bảng Giá'!$B$11,IF(AND('Raw Data'!N1584&gt;3,'Raw Data'!N1584&lt;=3.5),'Bảng Giá'!$B$12,IF(AND('Raw Data'!N1584&gt;3.5,'Raw Data'!N1584&lt;=4),'Bảng Giá'!$B$13,IF(AND('Raw Data'!N1584&gt;4,'Raw Data'!N1584&lt;=4.5),'Bảng Giá'!$B$14,IF(AND('Raw Data'!N1584&gt;4.5,'Raw Data'!N1584&lt;=5),'Bảng Giá'!$B$15,IF(AND('Raw Data'!N1584&gt;5,'Raw Data'!N1584&lt;=5.5),'Bảng Giá'!$B$16,IF(AND('Raw Data'!N1584&gt;5.5,'Raw Data'!N1584&lt;=6),'Bảng Giá'!$B$17,'Bảng Giá'!$B$18)))))))))))))))</f>
        <v>2.5&lt;x&lt;=3</v>
      </c>
      <c r="Q1584" s="48">
        <f t="shared" si="147"/>
        <v>-8.8541666666666671E-2</v>
      </c>
      <c r="R1584">
        <f t="shared" si="148"/>
        <v>21000</v>
      </c>
      <c r="S1584">
        <f t="shared" si="149"/>
        <v>1800</v>
      </c>
    </row>
    <row r="1585" spans="1:19" x14ac:dyDescent="0.25">
      <c r="A1585" s="12">
        <v>1584</v>
      </c>
      <c r="B1585" s="12" t="s">
        <v>293</v>
      </c>
      <c r="C1585" s="26">
        <v>31677136899985</v>
      </c>
      <c r="D1585" s="17">
        <v>43010.379307604169</v>
      </c>
      <c r="E1585" s="17">
        <v>43012.575924618053</v>
      </c>
      <c r="F1585" s="13" t="s">
        <v>302</v>
      </c>
      <c r="G1585" s="27">
        <v>320</v>
      </c>
      <c r="H1585" s="12" t="s">
        <v>76</v>
      </c>
      <c r="I1585" s="12" t="s">
        <v>193</v>
      </c>
      <c r="J1585" s="37">
        <f>INDEX('Bảng Giá'!$C$3:$H$18,MATCH('Raw Data'!P1585,'Bảng Giá'!$B$3:$B$18,0),MATCH('Raw Data'!M1585,'Bảng Giá'!$C$2:$H$2,0))</f>
        <v>13000</v>
      </c>
      <c r="K1585" s="12">
        <v>13100</v>
      </c>
      <c r="L1585" s="36">
        <f t="shared" si="144"/>
        <v>2.1966170138839516</v>
      </c>
      <c r="M1585" t="str">
        <f>'References data'!H1586</f>
        <v>Nội Tỉnh</v>
      </c>
      <c r="N1585">
        <f t="shared" si="145"/>
        <v>0.32</v>
      </c>
      <c r="O1585">
        <f t="shared" si="146"/>
        <v>-100</v>
      </c>
      <c r="P1585" t="str">
        <f>IF(AND(N1585&gt;0,N1585&lt;=0.05),'Bảng Giá'!$B$3,IF(AND(N1585&lt;=0.1,N1585&gt;0.05),'Bảng Giá'!$B$4,IF(AND('Raw Data'!N1585&gt;0.1,'Raw Data'!N1585&lt;=0.25),'Bảng Giá'!$B$5,IF(AND('Raw Data'!N1585&gt;0.25,'Raw Data'!N1585&lt;=0.5),'Bảng Giá'!$B$6,IF(AND('Raw Data'!N1585&gt;0.5,'Raw Data'!N1585&lt;=1),'Bảng Giá'!$B$7,IF(AND('Raw Data'!N1585&gt;1,'Raw Data'!N1585&lt;=1.5),'Bảng Giá'!$B$8,IF(AND('Raw Data'!N1585&gt;1.5,'Raw Data'!N1585&lt;=2),'Bảng Giá'!$B$9,IF(AND('Raw Data'!N1585&gt;2,'Raw Data'!N1585&lt;=2.5),'Bảng Giá'!$B$10,IF(AND('Raw Data'!N1585&gt;2.5,'Raw Data'!N1585&lt;=3),'Bảng Giá'!$B$11,IF(AND('Raw Data'!N1585&gt;3,'Raw Data'!N1585&lt;=3.5),'Bảng Giá'!$B$12,IF(AND('Raw Data'!N1585&gt;3.5,'Raw Data'!N1585&lt;=4),'Bảng Giá'!$B$13,IF(AND('Raw Data'!N1585&gt;4,'Raw Data'!N1585&lt;=4.5),'Bảng Giá'!$B$14,IF(AND('Raw Data'!N1585&gt;4.5,'Raw Data'!N1585&lt;=5),'Bảng Giá'!$B$15,IF(AND('Raw Data'!N1585&gt;5,'Raw Data'!N1585&lt;=5.5),'Bảng Giá'!$B$16,IF(AND('Raw Data'!N1585&gt;5.5,'Raw Data'!N1585&lt;=6),'Bảng Giá'!$B$17,'Bảng Giá'!$B$18)))))))))))))))</f>
        <v>0.25&lt;x&lt;=0.5</v>
      </c>
      <c r="Q1585" s="48">
        <f t="shared" si="147"/>
        <v>-7.6335877862595417E-3</v>
      </c>
      <c r="R1585">
        <f t="shared" si="148"/>
        <v>15600</v>
      </c>
      <c r="S1585">
        <f t="shared" si="149"/>
        <v>2500</v>
      </c>
    </row>
    <row r="1586" spans="1:19" x14ac:dyDescent="0.25">
      <c r="A1586" s="12">
        <v>1585</v>
      </c>
      <c r="B1586" s="12" t="s">
        <v>293</v>
      </c>
      <c r="C1586" s="26">
        <v>31677136899276</v>
      </c>
      <c r="D1586" s="17">
        <v>43010.405329201392</v>
      </c>
      <c r="E1586" s="17">
        <v>43011.516439618055</v>
      </c>
      <c r="F1586" s="13" t="s">
        <v>302</v>
      </c>
      <c r="G1586" s="27">
        <v>2500</v>
      </c>
      <c r="H1586" s="12" t="s">
        <v>76</v>
      </c>
      <c r="I1586" s="12" t="s">
        <v>299</v>
      </c>
      <c r="J1586" s="37">
        <f>INDEX('Bảng Giá'!$C$3:$H$18,MATCH('Raw Data'!P1586,'Bảng Giá'!$B$3:$B$18,0),MATCH('Raw Data'!M1586,'Bảng Giá'!$C$2:$H$2,0))</f>
        <v>16000</v>
      </c>
      <c r="K1586" s="12">
        <v>17700</v>
      </c>
      <c r="L1586" s="36">
        <f t="shared" si="144"/>
        <v>1.1111104166629957</v>
      </c>
      <c r="M1586" t="str">
        <f>'References data'!H1587</f>
        <v>Nội Tỉnh</v>
      </c>
      <c r="N1586">
        <f t="shared" si="145"/>
        <v>2.5</v>
      </c>
      <c r="O1586">
        <f t="shared" si="146"/>
        <v>-1700</v>
      </c>
      <c r="P1586" t="str">
        <f>IF(AND(N1586&gt;0,N1586&lt;=0.05),'Bảng Giá'!$B$3,IF(AND(N1586&lt;=0.1,N1586&gt;0.05),'Bảng Giá'!$B$4,IF(AND('Raw Data'!N1586&gt;0.1,'Raw Data'!N1586&lt;=0.25),'Bảng Giá'!$B$5,IF(AND('Raw Data'!N1586&gt;0.25,'Raw Data'!N1586&lt;=0.5),'Bảng Giá'!$B$6,IF(AND('Raw Data'!N1586&gt;0.5,'Raw Data'!N1586&lt;=1),'Bảng Giá'!$B$7,IF(AND('Raw Data'!N1586&gt;1,'Raw Data'!N1586&lt;=1.5),'Bảng Giá'!$B$8,IF(AND('Raw Data'!N1586&gt;1.5,'Raw Data'!N1586&lt;=2),'Bảng Giá'!$B$9,IF(AND('Raw Data'!N1586&gt;2,'Raw Data'!N1586&lt;=2.5),'Bảng Giá'!$B$10,IF(AND('Raw Data'!N1586&gt;2.5,'Raw Data'!N1586&lt;=3),'Bảng Giá'!$B$11,IF(AND('Raw Data'!N1586&gt;3,'Raw Data'!N1586&lt;=3.5),'Bảng Giá'!$B$12,IF(AND('Raw Data'!N1586&gt;3.5,'Raw Data'!N1586&lt;=4),'Bảng Giá'!$B$13,IF(AND('Raw Data'!N1586&gt;4,'Raw Data'!N1586&lt;=4.5),'Bảng Giá'!$B$14,IF(AND('Raw Data'!N1586&gt;4.5,'Raw Data'!N1586&lt;=5),'Bảng Giá'!$B$15,IF(AND('Raw Data'!N1586&gt;5,'Raw Data'!N1586&lt;=5.5),'Bảng Giá'!$B$16,IF(AND('Raw Data'!N1586&gt;5.5,'Raw Data'!N1586&lt;=6),'Bảng Giá'!$B$17,'Bảng Giá'!$B$18)))))))))))))))</f>
        <v>2&lt;x&lt;=2.5</v>
      </c>
      <c r="Q1586" s="48">
        <f t="shared" si="147"/>
        <v>-9.6045197740112997E-2</v>
      </c>
      <c r="R1586">
        <f t="shared" si="148"/>
        <v>19200</v>
      </c>
      <c r="S1586">
        <f t="shared" si="149"/>
        <v>1500</v>
      </c>
    </row>
    <row r="1587" spans="1:19" x14ac:dyDescent="0.25">
      <c r="A1587" s="12">
        <v>1586</v>
      </c>
      <c r="B1587" s="12" t="s">
        <v>293</v>
      </c>
      <c r="C1587" s="26">
        <v>31677136897862</v>
      </c>
      <c r="D1587" s="17">
        <v>43010.405329201392</v>
      </c>
      <c r="E1587" s="17">
        <v>43010.813077164348</v>
      </c>
      <c r="F1587" s="13" t="s">
        <v>302</v>
      </c>
      <c r="G1587" s="27">
        <v>2500</v>
      </c>
      <c r="H1587" s="12" t="s">
        <v>76</v>
      </c>
      <c r="I1587" s="12" t="s">
        <v>315</v>
      </c>
      <c r="J1587" s="37">
        <f>INDEX('Bảng Giá'!$C$3:$H$18,MATCH('Raw Data'!P1587,'Bảng Giá'!$B$3:$B$18,0),MATCH('Raw Data'!M1587,'Bảng Giá'!$C$2:$H$2,0))</f>
        <v>16000</v>
      </c>
      <c r="K1587" s="12">
        <v>17700</v>
      </c>
      <c r="L1587" s="36">
        <f t="shared" si="144"/>
        <v>0.40774796295590932</v>
      </c>
      <c r="M1587" t="str">
        <f>'References data'!H1588</f>
        <v>Nội Tỉnh</v>
      </c>
      <c r="N1587">
        <f t="shared" si="145"/>
        <v>2.5</v>
      </c>
      <c r="O1587">
        <f t="shared" si="146"/>
        <v>-1700</v>
      </c>
      <c r="P1587" t="str">
        <f>IF(AND(N1587&gt;0,N1587&lt;=0.05),'Bảng Giá'!$B$3,IF(AND(N1587&lt;=0.1,N1587&gt;0.05),'Bảng Giá'!$B$4,IF(AND('Raw Data'!N1587&gt;0.1,'Raw Data'!N1587&lt;=0.25),'Bảng Giá'!$B$5,IF(AND('Raw Data'!N1587&gt;0.25,'Raw Data'!N1587&lt;=0.5),'Bảng Giá'!$B$6,IF(AND('Raw Data'!N1587&gt;0.5,'Raw Data'!N1587&lt;=1),'Bảng Giá'!$B$7,IF(AND('Raw Data'!N1587&gt;1,'Raw Data'!N1587&lt;=1.5),'Bảng Giá'!$B$8,IF(AND('Raw Data'!N1587&gt;1.5,'Raw Data'!N1587&lt;=2),'Bảng Giá'!$B$9,IF(AND('Raw Data'!N1587&gt;2,'Raw Data'!N1587&lt;=2.5),'Bảng Giá'!$B$10,IF(AND('Raw Data'!N1587&gt;2.5,'Raw Data'!N1587&lt;=3),'Bảng Giá'!$B$11,IF(AND('Raw Data'!N1587&gt;3,'Raw Data'!N1587&lt;=3.5),'Bảng Giá'!$B$12,IF(AND('Raw Data'!N1587&gt;3.5,'Raw Data'!N1587&lt;=4),'Bảng Giá'!$B$13,IF(AND('Raw Data'!N1587&gt;4,'Raw Data'!N1587&lt;=4.5),'Bảng Giá'!$B$14,IF(AND('Raw Data'!N1587&gt;4.5,'Raw Data'!N1587&lt;=5),'Bảng Giá'!$B$15,IF(AND('Raw Data'!N1587&gt;5,'Raw Data'!N1587&lt;=5.5),'Bảng Giá'!$B$16,IF(AND('Raw Data'!N1587&gt;5.5,'Raw Data'!N1587&lt;=6),'Bảng Giá'!$B$17,'Bảng Giá'!$B$18)))))))))))))))</f>
        <v>2&lt;x&lt;=2.5</v>
      </c>
      <c r="Q1587" s="48">
        <f t="shared" si="147"/>
        <v>-9.6045197740112997E-2</v>
      </c>
      <c r="R1587">
        <f t="shared" si="148"/>
        <v>19200</v>
      </c>
      <c r="S1587">
        <f t="shared" si="149"/>
        <v>1500</v>
      </c>
    </row>
    <row r="1588" spans="1:19" x14ac:dyDescent="0.25">
      <c r="A1588" s="12">
        <v>1587</v>
      </c>
      <c r="B1588" s="12" t="s">
        <v>293</v>
      </c>
      <c r="C1588" s="26">
        <v>31676000440601</v>
      </c>
      <c r="D1588" s="17">
        <v>43009.450496874997</v>
      </c>
      <c r="E1588" s="17">
        <v>43011.606644409723</v>
      </c>
      <c r="F1588" s="13" t="s">
        <v>302</v>
      </c>
      <c r="G1588" s="27">
        <v>400</v>
      </c>
      <c r="H1588" s="12" t="s">
        <v>76</v>
      </c>
      <c r="I1588" s="12" t="s">
        <v>78</v>
      </c>
      <c r="J1588" s="37">
        <f>INDEX('Bảng Giá'!$C$3:$H$18,MATCH('Raw Data'!P1588,'Bảng Giá'!$B$3:$B$18,0),MATCH('Raw Data'!M1588,'Bảng Giá'!$C$2:$H$2,0))</f>
        <v>13000</v>
      </c>
      <c r="K1588" s="12">
        <v>13100</v>
      </c>
      <c r="L1588" s="36">
        <f t="shared" si="144"/>
        <v>2.1561475347261876</v>
      </c>
      <c r="M1588" t="str">
        <f>'References data'!H1589</f>
        <v>Nội Tỉnh</v>
      </c>
      <c r="N1588">
        <f t="shared" si="145"/>
        <v>0.4</v>
      </c>
      <c r="O1588">
        <f t="shared" si="146"/>
        <v>-100</v>
      </c>
      <c r="P1588" t="str">
        <f>IF(AND(N1588&gt;0,N1588&lt;=0.05),'Bảng Giá'!$B$3,IF(AND(N1588&lt;=0.1,N1588&gt;0.05),'Bảng Giá'!$B$4,IF(AND('Raw Data'!N1588&gt;0.1,'Raw Data'!N1588&lt;=0.25),'Bảng Giá'!$B$5,IF(AND('Raw Data'!N1588&gt;0.25,'Raw Data'!N1588&lt;=0.5),'Bảng Giá'!$B$6,IF(AND('Raw Data'!N1588&gt;0.5,'Raw Data'!N1588&lt;=1),'Bảng Giá'!$B$7,IF(AND('Raw Data'!N1588&gt;1,'Raw Data'!N1588&lt;=1.5),'Bảng Giá'!$B$8,IF(AND('Raw Data'!N1588&gt;1.5,'Raw Data'!N1588&lt;=2),'Bảng Giá'!$B$9,IF(AND('Raw Data'!N1588&gt;2,'Raw Data'!N1588&lt;=2.5),'Bảng Giá'!$B$10,IF(AND('Raw Data'!N1588&gt;2.5,'Raw Data'!N1588&lt;=3),'Bảng Giá'!$B$11,IF(AND('Raw Data'!N1588&gt;3,'Raw Data'!N1588&lt;=3.5),'Bảng Giá'!$B$12,IF(AND('Raw Data'!N1588&gt;3.5,'Raw Data'!N1588&lt;=4),'Bảng Giá'!$B$13,IF(AND('Raw Data'!N1588&gt;4,'Raw Data'!N1588&lt;=4.5),'Bảng Giá'!$B$14,IF(AND('Raw Data'!N1588&gt;4.5,'Raw Data'!N1588&lt;=5),'Bảng Giá'!$B$15,IF(AND('Raw Data'!N1588&gt;5,'Raw Data'!N1588&lt;=5.5),'Bảng Giá'!$B$16,IF(AND('Raw Data'!N1588&gt;5.5,'Raw Data'!N1588&lt;=6),'Bảng Giá'!$B$17,'Bảng Giá'!$B$18)))))))))))))))</f>
        <v>0.25&lt;x&lt;=0.5</v>
      </c>
      <c r="Q1588" s="48">
        <f t="shared" si="147"/>
        <v>-7.6335877862595417E-3</v>
      </c>
      <c r="R1588">
        <f t="shared" si="148"/>
        <v>15600</v>
      </c>
      <c r="S1588">
        <f t="shared" si="149"/>
        <v>2500</v>
      </c>
    </row>
    <row r="1589" spans="1:19" x14ac:dyDescent="0.25">
      <c r="A1589" s="12">
        <v>1588</v>
      </c>
      <c r="B1589" s="12" t="s">
        <v>293</v>
      </c>
      <c r="C1589" s="26">
        <v>31676000441354</v>
      </c>
      <c r="D1589" s="17">
        <v>43009.450528703703</v>
      </c>
      <c r="E1589" s="17">
        <v>43010.506656018515</v>
      </c>
      <c r="F1589" s="13" t="s">
        <v>302</v>
      </c>
      <c r="G1589" s="27">
        <v>950</v>
      </c>
      <c r="H1589" s="12" t="s">
        <v>76</v>
      </c>
      <c r="I1589" s="12" t="s">
        <v>299</v>
      </c>
      <c r="J1589" s="37">
        <f>INDEX('Bảng Giá'!$C$3:$H$18,MATCH('Raw Data'!P1589,'Bảng Giá'!$B$3:$B$18,0),MATCH('Raw Data'!M1589,'Bảng Giá'!$C$2:$H$2,0))</f>
        <v>14000</v>
      </c>
      <c r="K1589" s="12">
        <v>14100</v>
      </c>
      <c r="L1589" s="36">
        <f t="shared" si="144"/>
        <v>1.0561273148123291</v>
      </c>
      <c r="M1589" t="str">
        <f>'References data'!H1590</f>
        <v>Nội Tỉnh</v>
      </c>
      <c r="N1589">
        <f t="shared" si="145"/>
        <v>0.95</v>
      </c>
      <c r="O1589">
        <f t="shared" si="146"/>
        <v>-100</v>
      </c>
      <c r="P1589" t="str">
        <f>IF(AND(N1589&gt;0,N1589&lt;=0.05),'Bảng Giá'!$B$3,IF(AND(N1589&lt;=0.1,N1589&gt;0.05),'Bảng Giá'!$B$4,IF(AND('Raw Data'!N1589&gt;0.1,'Raw Data'!N1589&lt;=0.25),'Bảng Giá'!$B$5,IF(AND('Raw Data'!N1589&gt;0.25,'Raw Data'!N1589&lt;=0.5),'Bảng Giá'!$B$6,IF(AND('Raw Data'!N1589&gt;0.5,'Raw Data'!N1589&lt;=1),'Bảng Giá'!$B$7,IF(AND('Raw Data'!N1589&gt;1,'Raw Data'!N1589&lt;=1.5),'Bảng Giá'!$B$8,IF(AND('Raw Data'!N1589&gt;1.5,'Raw Data'!N1589&lt;=2),'Bảng Giá'!$B$9,IF(AND('Raw Data'!N1589&gt;2,'Raw Data'!N1589&lt;=2.5),'Bảng Giá'!$B$10,IF(AND('Raw Data'!N1589&gt;2.5,'Raw Data'!N1589&lt;=3),'Bảng Giá'!$B$11,IF(AND('Raw Data'!N1589&gt;3,'Raw Data'!N1589&lt;=3.5),'Bảng Giá'!$B$12,IF(AND('Raw Data'!N1589&gt;3.5,'Raw Data'!N1589&lt;=4),'Bảng Giá'!$B$13,IF(AND('Raw Data'!N1589&gt;4,'Raw Data'!N1589&lt;=4.5),'Bảng Giá'!$B$14,IF(AND('Raw Data'!N1589&gt;4.5,'Raw Data'!N1589&lt;=5),'Bảng Giá'!$B$15,IF(AND('Raw Data'!N1589&gt;5,'Raw Data'!N1589&lt;=5.5),'Bảng Giá'!$B$16,IF(AND('Raw Data'!N1589&gt;5.5,'Raw Data'!N1589&lt;=6),'Bảng Giá'!$B$17,'Bảng Giá'!$B$18)))))))))))))))</f>
        <v>0.5&lt;x&lt;=1</v>
      </c>
      <c r="Q1589" s="48">
        <f t="shared" si="147"/>
        <v>-7.0921985815602835E-3</v>
      </c>
      <c r="R1589">
        <f t="shared" si="148"/>
        <v>16800</v>
      </c>
      <c r="S1589">
        <f t="shared" si="149"/>
        <v>2700</v>
      </c>
    </row>
    <row r="1590" spans="1:19" x14ac:dyDescent="0.25">
      <c r="A1590" s="12">
        <v>1589</v>
      </c>
      <c r="B1590" s="12" t="s">
        <v>293</v>
      </c>
      <c r="C1590" s="26">
        <v>31677136897704</v>
      </c>
      <c r="D1590" s="17">
        <v>43009.474888773148</v>
      </c>
      <c r="E1590" s="17">
        <v>43010.72965173611</v>
      </c>
      <c r="F1590" s="13" t="s">
        <v>302</v>
      </c>
      <c r="G1590" s="27">
        <v>6000</v>
      </c>
      <c r="H1590" s="12" t="s">
        <v>76</v>
      </c>
      <c r="I1590" s="12" t="s">
        <v>89</v>
      </c>
      <c r="J1590" s="37">
        <f>INDEX('Bảng Giá'!$C$3:$H$18,MATCH('Raw Data'!P1590,'Bảng Giá'!$B$3:$B$18,0),MATCH('Raw Data'!M1590,'Bảng Giá'!$C$2:$H$2,0))</f>
        <v>26500</v>
      </c>
      <c r="K1590" s="12">
        <v>26700</v>
      </c>
      <c r="L1590" s="36">
        <f t="shared" si="144"/>
        <v>1.254762962962559</v>
      </c>
      <c r="M1590" t="str">
        <f>'References data'!H1591</f>
        <v>Nội Tỉnh</v>
      </c>
      <c r="N1590">
        <f t="shared" si="145"/>
        <v>6</v>
      </c>
      <c r="O1590">
        <f t="shared" si="146"/>
        <v>-200</v>
      </c>
      <c r="P1590" t="str">
        <f>IF(AND(N1590&gt;0,N1590&lt;=0.05),'Bảng Giá'!$B$3,IF(AND(N1590&lt;=0.1,N1590&gt;0.05),'Bảng Giá'!$B$4,IF(AND('Raw Data'!N1590&gt;0.1,'Raw Data'!N1590&lt;=0.25),'Bảng Giá'!$B$5,IF(AND('Raw Data'!N1590&gt;0.25,'Raw Data'!N1590&lt;=0.5),'Bảng Giá'!$B$6,IF(AND('Raw Data'!N1590&gt;0.5,'Raw Data'!N1590&lt;=1),'Bảng Giá'!$B$7,IF(AND('Raw Data'!N1590&gt;1,'Raw Data'!N1590&lt;=1.5),'Bảng Giá'!$B$8,IF(AND('Raw Data'!N1590&gt;1.5,'Raw Data'!N1590&lt;=2),'Bảng Giá'!$B$9,IF(AND('Raw Data'!N1590&gt;2,'Raw Data'!N1590&lt;=2.5),'Bảng Giá'!$B$10,IF(AND('Raw Data'!N1590&gt;2.5,'Raw Data'!N1590&lt;=3),'Bảng Giá'!$B$11,IF(AND('Raw Data'!N1590&gt;3,'Raw Data'!N1590&lt;=3.5),'Bảng Giá'!$B$12,IF(AND('Raw Data'!N1590&gt;3.5,'Raw Data'!N1590&lt;=4),'Bảng Giá'!$B$13,IF(AND('Raw Data'!N1590&gt;4,'Raw Data'!N1590&lt;=4.5),'Bảng Giá'!$B$14,IF(AND('Raw Data'!N1590&gt;4.5,'Raw Data'!N1590&lt;=5),'Bảng Giá'!$B$15,IF(AND('Raw Data'!N1590&gt;5,'Raw Data'!N1590&lt;=5.5),'Bảng Giá'!$B$16,IF(AND('Raw Data'!N1590&gt;5.5,'Raw Data'!N1590&lt;=6),'Bảng Giá'!$B$17,'Bảng Giá'!$B$18)))))))))))))))</f>
        <v>5.5&lt;x&lt;=6</v>
      </c>
      <c r="Q1590" s="48">
        <f t="shared" si="147"/>
        <v>-7.4906367041198503E-3</v>
      </c>
      <c r="R1590">
        <f t="shared" si="148"/>
        <v>31800</v>
      </c>
      <c r="S1590">
        <f t="shared" si="149"/>
        <v>5100</v>
      </c>
    </row>
    <row r="1591" spans="1:19" x14ac:dyDescent="0.25">
      <c r="A1591" s="12">
        <v>1590</v>
      </c>
      <c r="B1591" s="12" t="s">
        <v>293</v>
      </c>
      <c r="C1591" s="26">
        <v>31676000440350</v>
      </c>
      <c r="D1591" s="17">
        <v>43009.497448414353</v>
      </c>
      <c r="E1591" s="17">
        <v>43011.698284375001</v>
      </c>
      <c r="F1591" s="13" t="s">
        <v>302</v>
      </c>
      <c r="G1591" s="27">
        <v>1000</v>
      </c>
      <c r="H1591" s="12" t="s">
        <v>76</v>
      </c>
      <c r="I1591" s="12" t="s">
        <v>85</v>
      </c>
      <c r="J1591" s="37">
        <f>INDEX('Bảng Giá'!$C$3:$H$18,MATCH('Raw Data'!P1591,'Bảng Giá'!$B$3:$B$18,0),MATCH('Raw Data'!M1591,'Bảng Giá'!$C$2:$H$2,0))</f>
        <v>14000</v>
      </c>
      <c r="K1591" s="12">
        <v>14700</v>
      </c>
      <c r="L1591" s="36">
        <f t="shared" si="144"/>
        <v>2.2008359606479644</v>
      </c>
      <c r="M1591" t="str">
        <f>'References data'!H1592</f>
        <v>Nội Tỉnh</v>
      </c>
      <c r="N1591">
        <f t="shared" si="145"/>
        <v>1</v>
      </c>
      <c r="O1591">
        <f t="shared" si="146"/>
        <v>-700</v>
      </c>
      <c r="P1591" t="str">
        <f>IF(AND(N1591&gt;0,N1591&lt;=0.05),'Bảng Giá'!$B$3,IF(AND(N1591&lt;=0.1,N1591&gt;0.05),'Bảng Giá'!$B$4,IF(AND('Raw Data'!N1591&gt;0.1,'Raw Data'!N1591&lt;=0.25),'Bảng Giá'!$B$5,IF(AND('Raw Data'!N1591&gt;0.25,'Raw Data'!N1591&lt;=0.5),'Bảng Giá'!$B$6,IF(AND('Raw Data'!N1591&gt;0.5,'Raw Data'!N1591&lt;=1),'Bảng Giá'!$B$7,IF(AND('Raw Data'!N1591&gt;1,'Raw Data'!N1591&lt;=1.5),'Bảng Giá'!$B$8,IF(AND('Raw Data'!N1591&gt;1.5,'Raw Data'!N1591&lt;=2),'Bảng Giá'!$B$9,IF(AND('Raw Data'!N1591&gt;2,'Raw Data'!N1591&lt;=2.5),'Bảng Giá'!$B$10,IF(AND('Raw Data'!N1591&gt;2.5,'Raw Data'!N1591&lt;=3),'Bảng Giá'!$B$11,IF(AND('Raw Data'!N1591&gt;3,'Raw Data'!N1591&lt;=3.5),'Bảng Giá'!$B$12,IF(AND('Raw Data'!N1591&gt;3.5,'Raw Data'!N1591&lt;=4),'Bảng Giá'!$B$13,IF(AND('Raw Data'!N1591&gt;4,'Raw Data'!N1591&lt;=4.5),'Bảng Giá'!$B$14,IF(AND('Raw Data'!N1591&gt;4.5,'Raw Data'!N1591&lt;=5),'Bảng Giá'!$B$15,IF(AND('Raw Data'!N1591&gt;5,'Raw Data'!N1591&lt;=5.5),'Bảng Giá'!$B$16,IF(AND('Raw Data'!N1591&gt;5.5,'Raw Data'!N1591&lt;=6),'Bảng Giá'!$B$17,'Bảng Giá'!$B$18)))))))))))))))</f>
        <v>0.5&lt;x&lt;=1</v>
      </c>
      <c r="Q1591" s="48">
        <f t="shared" si="147"/>
        <v>-4.7619047619047616E-2</v>
      </c>
      <c r="R1591">
        <f t="shared" si="148"/>
        <v>16800</v>
      </c>
      <c r="S1591">
        <f t="shared" si="149"/>
        <v>2100</v>
      </c>
    </row>
    <row r="1592" spans="1:19" x14ac:dyDescent="0.25">
      <c r="A1592" s="12">
        <v>1591</v>
      </c>
      <c r="B1592" s="12" t="s">
        <v>293</v>
      </c>
      <c r="C1592" s="26">
        <v>31677136896646</v>
      </c>
      <c r="D1592" s="17">
        <v>43009.60664633102</v>
      </c>
      <c r="E1592" s="17">
        <v>43010.645478969906</v>
      </c>
      <c r="F1592" s="13" t="s">
        <v>302</v>
      </c>
      <c r="G1592" s="27">
        <v>3000</v>
      </c>
      <c r="H1592" s="12" t="s">
        <v>76</v>
      </c>
      <c r="I1592" s="12" t="s">
        <v>80</v>
      </c>
      <c r="J1592" s="37">
        <f>INDEX('Bảng Giá'!$C$3:$H$18,MATCH('Raw Data'!P1592,'Bảng Giá'!$B$3:$B$18,0),MATCH('Raw Data'!M1592,'Bảng Giá'!$C$2:$H$2,0))</f>
        <v>17500</v>
      </c>
      <c r="K1592" s="12">
        <v>19200</v>
      </c>
      <c r="L1592" s="36">
        <f t="shared" si="144"/>
        <v>1.0388326388856512</v>
      </c>
      <c r="M1592" t="str">
        <f>'References data'!H1593</f>
        <v>Nội Tỉnh</v>
      </c>
      <c r="N1592">
        <f t="shared" si="145"/>
        <v>3</v>
      </c>
      <c r="O1592">
        <f t="shared" si="146"/>
        <v>-1700</v>
      </c>
      <c r="P1592" t="str">
        <f>IF(AND(N1592&gt;0,N1592&lt;=0.05),'Bảng Giá'!$B$3,IF(AND(N1592&lt;=0.1,N1592&gt;0.05),'Bảng Giá'!$B$4,IF(AND('Raw Data'!N1592&gt;0.1,'Raw Data'!N1592&lt;=0.25),'Bảng Giá'!$B$5,IF(AND('Raw Data'!N1592&gt;0.25,'Raw Data'!N1592&lt;=0.5),'Bảng Giá'!$B$6,IF(AND('Raw Data'!N1592&gt;0.5,'Raw Data'!N1592&lt;=1),'Bảng Giá'!$B$7,IF(AND('Raw Data'!N1592&gt;1,'Raw Data'!N1592&lt;=1.5),'Bảng Giá'!$B$8,IF(AND('Raw Data'!N1592&gt;1.5,'Raw Data'!N1592&lt;=2),'Bảng Giá'!$B$9,IF(AND('Raw Data'!N1592&gt;2,'Raw Data'!N1592&lt;=2.5),'Bảng Giá'!$B$10,IF(AND('Raw Data'!N1592&gt;2.5,'Raw Data'!N1592&lt;=3),'Bảng Giá'!$B$11,IF(AND('Raw Data'!N1592&gt;3,'Raw Data'!N1592&lt;=3.5),'Bảng Giá'!$B$12,IF(AND('Raw Data'!N1592&gt;3.5,'Raw Data'!N1592&lt;=4),'Bảng Giá'!$B$13,IF(AND('Raw Data'!N1592&gt;4,'Raw Data'!N1592&lt;=4.5),'Bảng Giá'!$B$14,IF(AND('Raw Data'!N1592&gt;4.5,'Raw Data'!N1592&lt;=5),'Bảng Giá'!$B$15,IF(AND('Raw Data'!N1592&gt;5,'Raw Data'!N1592&lt;=5.5),'Bảng Giá'!$B$16,IF(AND('Raw Data'!N1592&gt;5.5,'Raw Data'!N1592&lt;=6),'Bảng Giá'!$B$17,'Bảng Giá'!$B$18)))))))))))))))</f>
        <v>2.5&lt;x&lt;=3</v>
      </c>
      <c r="Q1592" s="48">
        <f t="shared" si="147"/>
        <v>-8.8541666666666671E-2</v>
      </c>
      <c r="R1592">
        <f t="shared" si="148"/>
        <v>21000</v>
      </c>
      <c r="S1592">
        <f t="shared" si="149"/>
        <v>1800</v>
      </c>
    </row>
    <row r="1593" spans="1:19" x14ac:dyDescent="0.25">
      <c r="A1593" s="12">
        <v>1592</v>
      </c>
      <c r="B1593" s="12" t="s">
        <v>293</v>
      </c>
      <c r="C1593" s="26">
        <v>31677136897971</v>
      </c>
      <c r="D1593" s="17">
        <v>43009.705446678243</v>
      </c>
      <c r="E1593" s="17">
        <v>43012.864074305558</v>
      </c>
      <c r="F1593" s="13" t="s">
        <v>302</v>
      </c>
      <c r="G1593" s="27">
        <v>44772</v>
      </c>
      <c r="H1593" s="12" t="s">
        <v>76</v>
      </c>
      <c r="I1593" s="12" t="s">
        <v>85</v>
      </c>
      <c r="J1593" s="37">
        <f>INDEX('Bảng Giá'!$C$3:$H$18,MATCH('Raw Data'!P1593,'Bảng Giá'!$B$3:$B$18,0),MATCH('Raw Data'!M1593,'Bảng Giá'!$C$2:$H$2,0))</f>
        <v>2000</v>
      </c>
      <c r="K1593" s="12">
        <v>182900</v>
      </c>
      <c r="L1593" s="36">
        <f t="shared" si="144"/>
        <v>3.1586276273155818</v>
      </c>
      <c r="M1593" t="str">
        <f>'References data'!H1594</f>
        <v>Nội Tỉnh</v>
      </c>
      <c r="N1593" s="46">
        <f t="shared" si="145"/>
        <v>44.771999999999998</v>
      </c>
      <c r="O1593">
        <f t="shared" si="146"/>
        <v>-180900</v>
      </c>
      <c r="P1593" t="str">
        <f>IF(AND(N1593&gt;0,N1593&lt;=0.05),'Bảng Giá'!$B$3,IF(AND(N1593&lt;=0.1,N1593&gt;0.05),'Bảng Giá'!$B$4,IF(AND('Raw Data'!N1593&gt;0.1,'Raw Data'!N1593&lt;=0.25),'Bảng Giá'!$B$5,IF(AND('Raw Data'!N1593&gt;0.25,'Raw Data'!N1593&lt;=0.5),'Bảng Giá'!$B$6,IF(AND('Raw Data'!N1593&gt;0.5,'Raw Data'!N1593&lt;=1),'Bảng Giá'!$B$7,IF(AND('Raw Data'!N1593&gt;1,'Raw Data'!N1593&lt;=1.5),'Bảng Giá'!$B$8,IF(AND('Raw Data'!N1593&gt;1.5,'Raw Data'!N1593&lt;=2),'Bảng Giá'!$B$9,IF(AND('Raw Data'!N1593&gt;2,'Raw Data'!N1593&lt;=2.5),'Bảng Giá'!$B$10,IF(AND('Raw Data'!N1593&gt;2.5,'Raw Data'!N1593&lt;=3),'Bảng Giá'!$B$11,IF(AND('Raw Data'!N1593&gt;3,'Raw Data'!N1593&lt;=3.5),'Bảng Giá'!$B$12,IF(AND('Raw Data'!N1593&gt;3.5,'Raw Data'!N1593&lt;=4),'Bảng Giá'!$B$13,IF(AND('Raw Data'!N1593&gt;4,'Raw Data'!N1593&lt;=4.5),'Bảng Giá'!$B$14,IF(AND('Raw Data'!N1593&gt;4.5,'Raw Data'!N1593&lt;=5),'Bảng Giá'!$B$15,IF(AND('Raw Data'!N1593&gt;5,'Raw Data'!N1593&lt;=5.5),'Bảng Giá'!$B$16,IF(AND('Raw Data'!N1593&gt;5.5,'Raw Data'!N1593&lt;=6),'Bảng Giá'!$B$17,'Bảng Giá'!$B$18)))))))))))))))</f>
        <v>Next 0.5</v>
      </c>
      <c r="Q1593" s="48">
        <f t="shared" si="147"/>
        <v>-0.98906506287588847</v>
      </c>
      <c r="R1593">
        <f t="shared" si="148"/>
        <v>2400</v>
      </c>
      <c r="S1593">
        <f t="shared" si="149"/>
        <v>-180500</v>
      </c>
    </row>
    <row r="1594" spans="1:19" x14ac:dyDescent="0.25">
      <c r="A1594" s="12">
        <v>1593</v>
      </c>
      <c r="B1594" s="12" t="s">
        <v>293</v>
      </c>
      <c r="C1594" s="26">
        <v>31677136899665</v>
      </c>
      <c r="D1594" s="17">
        <v>43009.705446678243</v>
      </c>
      <c r="E1594" s="17">
        <v>43011.825618946757</v>
      </c>
      <c r="F1594" s="13" t="s">
        <v>302</v>
      </c>
      <c r="G1594" s="27">
        <v>6840</v>
      </c>
      <c r="H1594" s="12" t="s">
        <v>76</v>
      </c>
      <c r="I1594" s="12" t="s">
        <v>299</v>
      </c>
      <c r="J1594" s="37">
        <f>INDEX('Bảng Giá'!$C$3:$H$18,MATCH('Raw Data'!P1594,'Bảng Giá'!$B$3:$B$18,0),MATCH('Raw Data'!M1594,'Bảng Giá'!$C$2:$H$2,0))</f>
        <v>2000</v>
      </c>
      <c r="K1594" s="12">
        <v>30100</v>
      </c>
      <c r="L1594" s="36">
        <f t="shared" si="144"/>
        <v>2.1201722685145796</v>
      </c>
      <c r="M1594" t="str">
        <f>'References data'!H1595</f>
        <v>Nội Tỉnh</v>
      </c>
      <c r="N1594" s="46">
        <f t="shared" si="145"/>
        <v>6.84</v>
      </c>
      <c r="O1594">
        <f t="shared" si="146"/>
        <v>-28100</v>
      </c>
      <c r="P1594" t="str">
        <f>IF(AND(N1594&gt;0,N1594&lt;=0.05),'Bảng Giá'!$B$3,IF(AND(N1594&lt;=0.1,N1594&gt;0.05),'Bảng Giá'!$B$4,IF(AND('Raw Data'!N1594&gt;0.1,'Raw Data'!N1594&lt;=0.25),'Bảng Giá'!$B$5,IF(AND('Raw Data'!N1594&gt;0.25,'Raw Data'!N1594&lt;=0.5),'Bảng Giá'!$B$6,IF(AND('Raw Data'!N1594&gt;0.5,'Raw Data'!N1594&lt;=1),'Bảng Giá'!$B$7,IF(AND('Raw Data'!N1594&gt;1,'Raw Data'!N1594&lt;=1.5),'Bảng Giá'!$B$8,IF(AND('Raw Data'!N1594&gt;1.5,'Raw Data'!N1594&lt;=2),'Bảng Giá'!$B$9,IF(AND('Raw Data'!N1594&gt;2,'Raw Data'!N1594&lt;=2.5),'Bảng Giá'!$B$10,IF(AND('Raw Data'!N1594&gt;2.5,'Raw Data'!N1594&lt;=3),'Bảng Giá'!$B$11,IF(AND('Raw Data'!N1594&gt;3,'Raw Data'!N1594&lt;=3.5),'Bảng Giá'!$B$12,IF(AND('Raw Data'!N1594&gt;3.5,'Raw Data'!N1594&lt;=4),'Bảng Giá'!$B$13,IF(AND('Raw Data'!N1594&gt;4,'Raw Data'!N1594&lt;=4.5),'Bảng Giá'!$B$14,IF(AND('Raw Data'!N1594&gt;4.5,'Raw Data'!N1594&lt;=5),'Bảng Giá'!$B$15,IF(AND('Raw Data'!N1594&gt;5,'Raw Data'!N1594&lt;=5.5),'Bảng Giá'!$B$16,IF(AND('Raw Data'!N1594&gt;5.5,'Raw Data'!N1594&lt;=6),'Bảng Giá'!$B$17,'Bảng Giá'!$B$18)))))))))))))))</f>
        <v>Next 0.5</v>
      </c>
      <c r="Q1594" s="48">
        <f t="shared" si="147"/>
        <v>-0.93355481727574752</v>
      </c>
      <c r="R1594">
        <f t="shared" si="148"/>
        <v>2400</v>
      </c>
      <c r="S1594">
        <f t="shared" si="149"/>
        <v>-27700</v>
      </c>
    </row>
    <row r="1595" spans="1:19" x14ac:dyDescent="0.25">
      <c r="A1595" s="12">
        <v>1594</v>
      </c>
      <c r="B1595" s="12" t="s">
        <v>293</v>
      </c>
      <c r="C1595" s="26">
        <v>31677136908580</v>
      </c>
      <c r="D1595" s="17">
        <v>43010.568141354168</v>
      </c>
      <c r="E1595" s="17">
        <v>43011.449539155095</v>
      </c>
      <c r="F1595" s="13" t="s">
        <v>302</v>
      </c>
      <c r="G1595" s="27">
        <v>2000</v>
      </c>
      <c r="H1595" s="12" t="s">
        <v>76</v>
      </c>
      <c r="I1595" s="12" t="s">
        <v>99</v>
      </c>
      <c r="J1595" s="37">
        <f>INDEX('Bảng Giá'!$C$3:$H$18,MATCH('Raw Data'!P1595,'Bảng Giá'!$B$3:$B$18,0),MATCH('Raw Data'!M1595,'Bảng Giá'!$C$2:$H$2,0))</f>
        <v>16000</v>
      </c>
      <c r="K1595" s="12">
        <v>16200</v>
      </c>
      <c r="L1595" s="36">
        <f t="shared" si="144"/>
        <v>0.88139780092751607</v>
      </c>
      <c r="M1595" t="str">
        <f>'References data'!H1596</f>
        <v>Nội Tỉnh</v>
      </c>
      <c r="N1595">
        <f t="shared" si="145"/>
        <v>2</v>
      </c>
      <c r="O1595">
        <f t="shared" si="146"/>
        <v>-200</v>
      </c>
      <c r="P1595" t="str">
        <f>IF(AND(N1595&gt;0,N1595&lt;=0.05),'Bảng Giá'!$B$3,IF(AND(N1595&lt;=0.1,N1595&gt;0.05),'Bảng Giá'!$B$4,IF(AND('Raw Data'!N1595&gt;0.1,'Raw Data'!N1595&lt;=0.25),'Bảng Giá'!$B$5,IF(AND('Raw Data'!N1595&gt;0.25,'Raw Data'!N1595&lt;=0.5),'Bảng Giá'!$B$6,IF(AND('Raw Data'!N1595&gt;0.5,'Raw Data'!N1595&lt;=1),'Bảng Giá'!$B$7,IF(AND('Raw Data'!N1595&gt;1,'Raw Data'!N1595&lt;=1.5),'Bảng Giá'!$B$8,IF(AND('Raw Data'!N1595&gt;1.5,'Raw Data'!N1595&lt;=2),'Bảng Giá'!$B$9,IF(AND('Raw Data'!N1595&gt;2,'Raw Data'!N1595&lt;=2.5),'Bảng Giá'!$B$10,IF(AND('Raw Data'!N1595&gt;2.5,'Raw Data'!N1595&lt;=3),'Bảng Giá'!$B$11,IF(AND('Raw Data'!N1595&gt;3,'Raw Data'!N1595&lt;=3.5),'Bảng Giá'!$B$12,IF(AND('Raw Data'!N1595&gt;3.5,'Raw Data'!N1595&lt;=4),'Bảng Giá'!$B$13,IF(AND('Raw Data'!N1595&gt;4,'Raw Data'!N1595&lt;=4.5),'Bảng Giá'!$B$14,IF(AND('Raw Data'!N1595&gt;4.5,'Raw Data'!N1595&lt;=5),'Bảng Giá'!$B$15,IF(AND('Raw Data'!N1595&gt;5,'Raw Data'!N1595&lt;=5.5),'Bảng Giá'!$B$16,IF(AND('Raw Data'!N1595&gt;5.5,'Raw Data'!N1595&lt;=6),'Bảng Giá'!$B$17,'Bảng Giá'!$B$18)))))))))))))))</f>
        <v>1.5&lt;x&lt;=2</v>
      </c>
      <c r="Q1595" s="48">
        <f t="shared" si="147"/>
        <v>-1.2345679012345678E-2</v>
      </c>
      <c r="R1595">
        <f t="shared" si="148"/>
        <v>19200</v>
      </c>
      <c r="S1595">
        <f t="shared" si="149"/>
        <v>3000</v>
      </c>
    </row>
    <row r="1596" spans="1:19" x14ac:dyDescent="0.25">
      <c r="A1596" s="12">
        <v>1595</v>
      </c>
      <c r="B1596" s="12" t="s">
        <v>293</v>
      </c>
      <c r="C1596" s="26">
        <v>27239971</v>
      </c>
      <c r="D1596" s="17">
        <v>43010.474088576389</v>
      </c>
      <c r="E1596" s="17">
        <v>43011.772843900464</v>
      </c>
      <c r="F1596" s="13" t="s">
        <v>302</v>
      </c>
      <c r="G1596" s="27">
        <v>320</v>
      </c>
      <c r="H1596" s="12" t="s">
        <v>76</v>
      </c>
      <c r="I1596" s="12" t="s">
        <v>85</v>
      </c>
      <c r="J1596" s="37">
        <f>INDEX('Bảng Giá'!$C$3:$H$18,MATCH('Raw Data'!P1596,'Bảng Giá'!$B$3:$B$18,0),MATCH('Raw Data'!M1596,'Bảng Giá'!$C$2:$H$2,0))</f>
        <v>13000</v>
      </c>
      <c r="K1596" s="12">
        <v>13100</v>
      </c>
      <c r="L1596" s="36">
        <f t="shared" si="144"/>
        <v>1.298755324074591</v>
      </c>
      <c r="M1596" t="str">
        <f>'References data'!H1597</f>
        <v>Nội Tỉnh</v>
      </c>
      <c r="N1596">
        <f t="shared" si="145"/>
        <v>0.32</v>
      </c>
      <c r="O1596">
        <f t="shared" si="146"/>
        <v>-100</v>
      </c>
      <c r="P1596" t="str">
        <f>IF(AND(N1596&gt;0,N1596&lt;=0.05),'Bảng Giá'!$B$3,IF(AND(N1596&lt;=0.1,N1596&gt;0.05),'Bảng Giá'!$B$4,IF(AND('Raw Data'!N1596&gt;0.1,'Raw Data'!N1596&lt;=0.25),'Bảng Giá'!$B$5,IF(AND('Raw Data'!N1596&gt;0.25,'Raw Data'!N1596&lt;=0.5),'Bảng Giá'!$B$6,IF(AND('Raw Data'!N1596&gt;0.5,'Raw Data'!N1596&lt;=1),'Bảng Giá'!$B$7,IF(AND('Raw Data'!N1596&gt;1,'Raw Data'!N1596&lt;=1.5),'Bảng Giá'!$B$8,IF(AND('Raw Data'!N1596&gt;1.5,'Raw Data'!N1596&lt;=2),'Bảng Giá'!$B$9,IF(AND('Raw Data'!N1596&gt;2,'Raw Data'!N1596&lt;=2.5),'Bảng Giá'!$B$10,IF(AND('Raw Data'!N1596&gt;2.5,'Raw Data'!N1596&lt;=3),'Bảng Giá'!$B$11,IF(AND('Raw Data'!N1596&gt;3,'Raw Data'!N1596&lt;=3.5),'Bảng Giá'!$B$12,IF(AND('Raw Data'!N1596&gt;3.5,'Raw Data'!N1596&lt;=4),'Bảng Giá'!$B$13,IF(AND('Raw Data'!N1596&gt;4,'Raw Data'!N1596&lt;=4.5),'Bảng Giá'!$B$14,IF(AND('Raw Data'!N1596&gt;4.5,'Raw Data'!N1596&lt;=5),'Bảng Giá'!$B$15,IF(AND('Raw Data'!N1596&gt;5,'Raw Data'!N1596&lt;=5.5),'Bảng Giá'!$B$16,IF(AND('Raw Data'!N1596&gt;5.5,'Raw Data'!N1596&lt;=6),'Bảng Giá'!$B$17,'Bảng Giá'!$B$18)))))))))))))))</f>
        <v>0.25&lt;x&lt;=0.5</v>
      </c>
      <c r="Q1596" s="48">
        <f t="shared" si="147"/>
        <v>-7.6335877862595417E-3</v>
      </c>
      <c r="R1596">
        <f t="shared" si="148"/>
        <v>15600</v>
      </c>
      <c r="S1596">
        <f t="shared" si="149"/>
        <v>2500</v>
      </c>
    </row>
    <row r="1597" spans="1:19" x14ac:dyDescent="0.25">
      <c r="A1597" s="12">
        <v>1596</v>
      </c>
      <c r="B1597" s="12" t="s">
        <v>293</v>
      </c>
      <c r="C1597" s="26">
        <v>65780831</v>
      </c>
      <c r="D1597" s="17">
        <v>43010.4823258912</v>
      </c>
      <c r="E1597" s="17">
        <v>43013.911112928239</v>
      </c>
      <c r="F1597" s="12" t="s">
        <v>321</v>
      </c>
      <c r="G1597" s="27">
        <v>1000</v>
      </c>
      <c r="H1597" s="12" t="s">
        <v>76</v>
      </c>
      <c r="I1597" s="12" t="s">
        <v>99</v>
      </c>
      <c r="J1597" s="37">
        <f>INDEX('Bảng Giá'!$C$3:$H$18,MATCH('Raw Data'!P1597,'Bảng Giá'!$B$3:$B$18,0),MATCH('Raw Data'!M1597,'Bảng Giá'!$C$2:$H$2,0))</f>
        <v>14000</v>
      </c>
      <c r="K1597" s="12">
        <v>14700</v>
      </c>
      <c r="L1597" s="36">
        <f t="shared" si="144"/>
        <v>3.428787037039001</v>
      </c>
      <c r="M1597" t="str">
        <f>'References data'!H1598</f>
        <v>Nội Tỉnh</v>
      </c>
      <c r="N1597">
        <f t="shared" si="145"/>
        <v>1</v>
      </c>
      <c r="O1597">
        <f t="shared" si="146"/>
        <v>-700</v>
      </c>
      <c r="P1597" t="str">
        <f>IF(AND(N1597&gt;0,N1597&lt;=0.05),'Bảng Giá'!$B$3,IF(AND(N1597&lt;=0.1,N1597&gt;0.05),'Bảng Giá'!$B$4,IF(AND('Raw Data'!N1597&gt;0.1,'Raw Data'!N1597&lt;=0.25),'Bảng Giá'!$B$5,IF(AND('Raw Data'!N1597&gt;0.25,'Raw Data'!N1597&lt;=0.5),'Bảng Giá'!$B$6,IF(AND('Raw Data'!N1597&gt;0.5,'Raw Data'!N1597&lt;=1),'Bảng Giá'!$B$7,IF(AND('Raw Data'!N1597&gt;1,'Raw Data'!N1597&lt;=1.5),'Bảng Giá'!$B$8,IF(AND('Raw Data'!N1597&gt;1.5,'Raw Data'!N1597&lt;=2),'Bảng Giá'!$B$9,IF(AND('Raw Data'!N1597&gt;2,'Raw Data'!N1597&lt;=2.5),'Bảng Giá'!$B$10,IF(AND('Raw Data'!N1597&gt;2.5,'Raw Data'!N1597&lt;=3),'Bảng Giá'!$B$11,IF(AND('Raw Data'!N1597&gt;3,'Raw Data'!N1597&lt;=3.5),'Bảng Giá'!$B$12,IF(AND('Raw Data'!N1597&gt;3.5,'Raw Data'!N1597&lt;=4),'Bảng Giá'!$B$13,IF(AND('Raw Data'!N1597&gt;4,'Raw Data'!N1597&lt;=4.5),'Bảng Giá'!$B$14,IF(AND('Raw Data'!N1597&gt;4.5,'Raw Data'!N1597&lt;=5),'Bảng Giá'!$B$15,IF(AND('Raw Data'!N1597&gt;5,'Raw Data'!N1597&lt;=5.5),'Bảng Giá'!$B$16,IF(AND('Raw Data'!N1597&gt;5.5,'Raw Data'!N1597&lt;=6),'Bảng Giá'!$B$17,'Bảng Giá'!$B$18)))))))))))))))</f>
        <v>0.5&lt;x&lt;=1</v>
      </c>
      <c r="Q1597" s="48">
        <f t="shared" si="147"/>
        <v>-4.7619047619047616E-2</v>
      </c>
      <c r="R1597">
        <f t="shared" si="148"/>
        <v>16800</v>
      </c>
      <c r="S1597">
        <f t="shared" si="149"/>
        <v>2100</v>
      </c>
    </row>
    <row r="1598" spans="1:19" x14ac:dyDescent="0.25">
      <c r="A1598" s="12">
        <v>1597</v>
      </c>
      <c r="B1598" s="12" t="s">
        <v>293</v>
      </c>
      <c r="C1598" s="26">
        <v>31677136898730</v>
      </c>
      <c r="D1598" s="17">
        <v>43012.588996446757</v>
      </c>
      <c r="E1598" s="17">
        <v>43013.819803969905</v>
      </c>
      <c r="F1598" s="13" t="s">
        <v>302</v>
      </c>
      <c r="G1598" s="27">
        <v>7000</v>
      </c>
      <c r="H1598" s="12" t="s">
        <v>85</v>
      </c>
      <c r="I1598" s="12" t="s">
        <v>322</v>
      </c>
      <c r="J1598" s="37">
        <f>INDEX('Bảng Giá'!$C$3:$H$18,MATCH('Raw Data'!P1598,'Bảng Giá'!$B$3:$B$18,0),MATCH('Raw Data'!M1598,'Bảng Giá'!$C$2:$H$2,0))</f>
        <v>2000</v>
      </c>
      <c r="K1598" s="12">
        <v>30800</v>
      </c>
      <c r="L1598" s="36">
        <f t="shared" si="144"/>
        <v>1.2308075231485418</v>
      </c>
      <c r="M1598" t="str">
        <f>'References data'!H1599</f>
        <v>Nội Tỉnh</v>
      </c>
      <c r="N1598" s="46">
        <f t="shared" si="145"/>
        <v>7</v>
      </c>
      <c r="O1598">
        <f t="shared" si="146"/>
        <v>-28800</v>
      </c>
      <c r="P1598" t="str">
        <f>IF(AND(N1598&gt;0,N1598&lt;=0.05),'Bảng Giá'!$B$3,IF(AND(N1598&lt;=0.1,N1598&gt;0.05),'Bảng Giá'!$B$4,IF(AND('Raw Data'!N1598&gt;0.1,'Raw Data'!N1598&lt;=0.25),'Bảng Giá'!$B$5,IF(AND('Raw Data'!N1598&gt;0.25,'Raw Data'!N1598&lt;=0.5),'Bảng Giá'!$B$6,IF(AND('Raw Data'!N1598&gt;0.5,'Raw Data'!N1598&lt;=1),'Bảng Giá'!$B$7,IF(AND('Raw Data'!N1598&gt;1,'Raw Data'!N1598&lt;=1.5),'Bảng Giá'!$B$8,IF(AND('Raw Data'!N1598&gt;1.5,'Raw Data'!N1598&lt;=2),'Bảng Giá'!$B$9,IF(AND('Raw Data'!N1598&gt;2,'Raw Data'!N1598&lt;=2.5),'Bảng Giá'!$B$10,IF(AND('Raw Data'!N1598&gt;2.5,'Raw Data'!N1598&lt;=3),'Bảng Giá'!$B$11,IF(AND('Raw Data'!N1598&gt;3,'Raw Data'!N1598&lt;=3.5),'Bảng Giá'!$B$12,IF(AND('Raw Data'!N1598&gt;3.5,'Raw Data'!N1598&lt;=4),'Bảng Giá'!$B$13,IF(AND('Raw Data'!N1598&gt;4,'Raw Data'!N1598&lt;=4.5),'Bảng Giá'!$B$14,IF(AND('Raw Data'!N1598&gt;4.5,'Raw Data'!N1598&lt;=5),'Bảng Giá'!$B$15,IF(AND('Raw Data'!N1598&gt;5,'Raw Data'!N1598&lt;=5.5),'Bảng Giá'!$B$16,IF(AND('Raw Data'!N1598&gt;5.5,'Raw Data'!N1598&lt;=6),'Bảng Giá'!$B$17,'Bảng Giá'!$B$18)))))))))))))))</f>
        <v>Next 0.5</v>
      </c>
      <c r="Q1598" s="48">
        <f t="shared" si="147"/>
        <v>-0.93506493506493504</v>
      </c>
      <c r="R1598">
        <f t="shared" si="148"/>
        <v>2400</v>
      </c>
      <c r="S1598">
        <f t="shared" si="149"/>
        <v>-28400</v>
      </c>
    </row>
    <row r="1599" spans="1:19" x14ac:dyDescent="0.25">
      <c r="A1599" s="12">
        <v>1598</v>
      </c>
      <c r="B1599" s="12" t="s">
        <v>293</v>
      </c>
      <c r="C1599" s="26">
        <v>31677136899727</v>
      </c>
      <c r="D1599" s="17">
        <v>43010.379502233794</v>
      </c>
      <c r="E1599" s="17">
        <v>43011.92053984954</v>
      </c>
      <c r="F1599" s="13" t="s">
        <v>302</v>
      </c>
      <c r="G1599" s="27">
        <v>850</v>
      </c>
      <c r="H1599" s="12" t="s">
        <v>76</v>
      </c>
      <c r="I1599" s="12" t="s">
        <v>315</v>
      </c>
      <c r="J1599" s="37">
        <f>INDEX('Bảng Giá'!$C$3:$H$18,MATCH('Raw Data'!P1599,'Bảng Giá'!$B$3:$B$18,0),MATCH('Raw Data'!M1599,'Bảng Giá'!$C$2:$H$2,0))</f>
        <v>14000</v>
      </c>
      <c r="K1599" s="12">
        <v>14100</v>
      </c>
      <c r="L1599" s="36">
        <f t="shared" si="144"/>
        <v>1.5410376157451537</v>
      </c>
      <c r="M1599" t="str">
        <f>'References data'!H1600</f>
        <v>Nội Tỉnh</v>
      </c>
      <c r="N1599">
        <f t="shared" si="145"/>
        <v>0.85</v>
      </c>
      <c r="O1599">
        <f t="shared" si="146"/>
        <v>-100</v>
      </c>
      <c r="P1599" t="str">
        <f>IF(AND(N1599&gt;0,N1599&lt;=0.05),'Bảng Giá'!$B$3,IF(AND(N1599&lt;=0.1,N1599&gt;0.05),'Bảng Giá'!$B$4,IF(AND('Raw Data'!N1599&gt;0.1,'Raw Data'!N1599&lt;=0.25),'Bảng Giá'!$B$5,IF(AND('Raw Data'!N1599&gt;0.25,'Raw Data'!N1599&lt;=0.5),'Bảng Giá'!$B$6,IF(AND('Raw Data'!N1599&gt;0.5,'Raw Data'!N1599&lt;=1),'Bảng Giá'!$B$7,IF(AND('Raw Data'!N1599&gt;1,'Raw Data'!N1599&lt;=1.5),'Bảng Giá'!$B$8,IF(AND('Raw Data'!N1599&gt;1.5,'Raw Data'!N1599&lt;=2),'Bảng Giá'!$B$9,IF(AND('Raw Data'!N1599&gt;2,'Raw Data'!N1599&lt;=2.5),'Bảng Giá'!$B$10,IF(AND('Raw Data'!N1599&gt;2.5,'Raw Data'!N1599&lt;=3),'Bảng Giá'!$B$11,IF(AND('Raw Data'!N1599&gt;3,'Raw Data'!N1599&lt;=3.5),'Bảng Giá'!$B$12,IF(AND('Raw Data'!N1599&gt;3.5,'Raw Data'!N1599&lt;=4),'Bảng Giá'!$B$13,IF(AND('Raw Data'!N1599&gt;4,'Raw Data'!N1599&lt;=4.5),'Bảng Giá'!$B$14,IF(AND('Raw Data'!N1599&gt;4.5,'Raw Data'!N1599&lt;=5),'Bảng Giá'!$B$15,IF(AND('Raw Data'!N1599&gt;5,'Raw Data'!N1599&lt;=5.5),'Bảng Giá'!$B$16,IF(AND('Raw Data'!N1599&gt;5.5,'Raw Data'!N1599&lt;=6),'Bảng Giá'!$B$17,'Bảng Giá'!$B$18)))))))))))))))</f>
        <v>0.5&lt;x&lt;=1</v>
      </c>
      <c r="Q1599" s="48">
        <f t="shared" si="147"/>
        <v>-7.0921985815602835E-3</v>
      </c>
      <c r="R1599">
        <f t="shared" si="148"/>
        <v>16800</v>
      </c>
      <c r="S1599">
        <f t="shared" si="149"/>
        <v>2700</v>
      </c>
    </row>
    <row r="1600" spans="1:19" x14ac:dyDescent="0.25">
      <c r="A1600" s="12">
        <v>1599</v>
      </c>
      <c r="B1600" s="12" t="s">
        <v>293</v>
      </c>
      <c r="C1600" s="26">
        <v>31677136898575</v>
      </c>
      <c r="D1600" s="17">
        <v>43010.405583333333</v>
      </c>
      <c r="E1600" s="17">
        <v>43011.584437534722</v>
      </c>
      <c r="F1600" s="13" t="s">
        <v>302</v>
      </c>
      <c r="G1600" s="27">
        <v>350</v>
      </c>
      <c r="H1600" s="12" t="s">
        <v>76</v>
      </c>
      <c r="I1600" s="12" t="s">
        <v>80</v>
      </c>
      <c r="J1600" s="37">
        <f>INDEX('Bảng Giá'!$C$3:$H$18,MATCH('Raw Data'!P1600,'Bảng Giá'!$B$3:$B$18,0),MATCH('Raw Data'!M1600,'Bảng Giá'!$C$2:$H$2,0))</f>
        <v>13000</v>
      </c>
      <c r="K1600" s="12">
        <v>13100</v>
      </c>
      <c r="L1600" s="36">
        <f t="shared" si="144"/>
        <v>1.1788542013891856</v>
      </c>
      <c r="M1600" t="str">
        <f>'References data'!H1601</f>
        <v>Nội Tỉnh</v>
      </c>
      <c r="N1600">
        <f t="shared" si="145"/>
        <v>0.35</v>
      </c>
      <c r="O1600">
        <f t="shared" si="146"/>
        <v>-100</v>
      </c>
      <c r="P1600" t="str">
        <f>IF(AND(N1600&gt;0,N1600&lt;=0.05),'Bảng Giá'!$B$3,IF(AND(N1600&lt;=0.1,N1600&gt;0.05),'Bảng Giá'!$B$4,IF(AND('Raw Data'!N1600&gt;0.1,'Raw Data'!N1600&lt;=0.25),'Bảng Giá'!$B$5,IF(AND('Raw Data'!N1600&gt;0.25,'Raw Data'!N1600&lt;=0.5),'Bảng Giá'!$B$6,IF(AND('Raw Data'!N1600&gt;0.5,'Raw Data'!N1600&lt;=1),'Bảng Giá'!$B$7,IF(AND('Raw Data'!N1600&gt;1,'Raw Data'!N1600&lt;=1.5),'Bảng Giá'!$B$8,IF(AND('Raw Data'!N1600&gt;1.5,'Raw Data'!N1600&lt;=2),'Bảng Giá'!$B$9,IF(AND('Raw Data'!N1600&gt;2,'Raw Data'!N1600&lt;=2.5),'Bảng Giá'!$B$10,IF(AND('Raw Data'!N1600&gt;2.5,'Raw Data'!N1600&lt;=3),'Bảng Giá'!$B$11,IF(AND('Raw Data'!N1600&gt;3,'Raw Data'!N1600&lt;=3.5),'Bảng Giá'!$B$12,IF(AND('Raw Data'!N1600&gt;3.5,'Raw Data'!N1600&lt;=4),'Bảng Giá'!$B$13,IF(AND('Raw Data'!N1600&gt;4,'Raw Data'!N1600&lt;=4.5),'Bảng Giá'!$B$14,IF(AND('Raw Data'!N1600&gt;4.5,'Raw Data'!N1600&lt;=5),'Bảng Giá'!$B$15,IF(AND('Raw Data'!N1600&gt;5,'Raw Data'!N1600&lt;=5.5),'Bảng Giá'!$B$16,IF(AND('Raw Data'!N1600&gt;5.5,'Raw Data'!N1600&lt;=6),'Bảng Giá'!$B$17,'Bảng Giá'!$B$18)))))))))))))))</f>
        <v>0.25&lt;x&lt;=0.5</v>
      </c>
      <c r="Q1600" s="48">
        <f t="shared" si="147"/>
        <v>-7.6335877862595417E-3</v>
      </c>
      <c r="R1600">
        <f t="shared" si="148"/>
        <v>15600</v>
      </c>
      <c r="S1600">
        <f t="shared" si="149"/>
        <v>2500</v>
      </c>
    </row>
    <row r="1601" spans="1:19" x14ac:dyDescent="0.25">
      <c r="A1601" s="12">
        <v>1600</v>
      </c>
      <c r="B1601" s="12" t="s">
        <v>293</v>
      </c>
      <c r="C1601" s="26">
        <v>31677136898372</v>
      </c>
      <c r="D1601" s="17">
        <v>43009.713430208336</v>
      </c>
      <c r="E1601" s="17">
        <v>43010.589578854167</v>
      </c>
      <c r="F1601" s="13" t="s">
        <v>302</v>
      </c>
      <c r="G1601" s="27">
        <v>450</v>
      </c>
      <c r="H1601" s="12" t="s">
        <v>76</v>
      </c>
      <c r="I1601" s="12" t="s">
        <v>514</v>
      </c>
      <c r="J1601" s="37">
        <f>INDEX('Bảng Giá'!$C$3:$H$18,MATCH('Raw Data'!P1601,'Bảng Giá'!$B$3:$B$18,0),MATCH('Raw Data'!M1601,'Bảng Giá'!$C$2:$H$2,0))</f>
        <v>13000</v>
      </c>
      <c r="K1601" s="12">
        <v>13100</v>
      </c>
      <c r="L1601" s="36">
        <f t="shared" si="144"/>
        <v>0.87614864583156304</v>
      </c>
      <c r="M1601" t="str">
        <f>'References data'!H1602</f>
        <v>Nội Tỉnh</v>
      </c>
      <c r="N1601">
        <f t="shared" si="145"/>
        <v>0.45</v>
      </c>
      <c r="O1601">
        <f t="shared" si="146"/>
        <v>-100</v>
      </c>
      <c r="P1601" t="str">
        <f>IF(AND(N1601&gt;0,N1601&lt;=0.05),'Bảng Giá'!$B$3,IF(AND(N1601&lt;=0.1,N1601&gt;0.05),'Bảng Giá'!$B$4,IF(AND('Raw Data'!N1601&gt;0.1,'Raw Data'!N1601&lt;=0.25),'Bảng Giá'!$B$5,IF(AND('Raw Data'!N1601&gt;0.25,'Raw Data'!N1601&lt;=0.5),'Bảng Giá'!$B$6,IF(AND('Raw Data'!N1601&gt;0.5,'Raw Data'!N1601&lt;=1),'Bảng Giá'!$B$7,IF(AND('Raw Data'!N1601&gt;1,'Raw Data'!N1601&lt;=1.5),'Bảng Giá'!$B$8,IF(AND('Raw Data'!N1601&gt;1.5,'Raw Data'!N1601&lt;=2),'Bảng Giá'!$B$9,IF(AND('Raw Data'!N1601&gt;2,'Raw Data'!N1601&lt;=2.5),'Bảng Giá'!$B$10,IF(AND('Raw Data'!N1601&gt;2.5,'Raw Data'!N1601&lt;=3),'Bảng Giá'!$B$11,IF(AND('Raw Data'!N1601&gt;3,'Raw Data'!N1601&lt;=3.5),'Bảng Giá'!$B$12,IF(AND('Raw Data'!N1601&gt;3.5,'Raw Data'!N1601&lt;=4),'Bảng Giá'!$B$13,IF(AND('Raw Data'!N1601&gt;4,'Raw Data'!N1601&lt;=4.5),'Bảng Giá'!$B$14,IF(AND('Raw Data'!N1601&gt;4.5,'Raw Data'!N1601&lt;=5),'Bảng Giá'!$B$15,IF(AND('Raw Data'!N1601&gt;5,'Raw Data'!N1601&lt;=5.5),'Bảng Giá'!$B$16,IF(AND('Raw Data'!N1601&gt;5.5,'Raw Data'!N1601&lt;=6),'Bảng Giá'!$B$17,'Bảng Giá'!$B$18)))))))))))))))</f>
        <v>0.25&lt;x&lt;=0.5</v>
      </c>
      <c r="Q1601" s="48">
        <f t="shared" si="147"/>
        <v>-7.6335877862595417E-3</v>
      </c>
      <c r="R1601">
        <f t="shared" si="148"/>
        <v>15600</v>
      </c>
      <c r="S1601">
        <f t="shared" si="149"/>
        <v>2500</v>
      </c>
    </row>
    <row r="1602" spans="1:19" x14ac:dyDescent="0.25">
      <c r="A1602" s="12">
        <v>1601</v>
      </c>
      <c r="B1602" s="12" t="s">
        <v>293</v>
      </c>
      <c r="C1602" s="26">
        <v>31677136899153</v>
      </c>
      <c r="D1602" s="17">
        <v>43011.631519409719</v>
      </c>
      <c r="E1602" s="17">
        <v>43013.396424074075</v>
      </c>
      <c r="F1602" s="13" t="s">
        <v>302</v>
      </c>
      <c r="G1602" s="27">
        <v>3800</v>
      </c>
      <c r="H1602" s="12" t="s">
        <v>100</v>
      </c>
      <c r="I1602" s="12" t="s">
        <v>322</v>
      </c>
      <c r="J1602" s="37">
        <f>INDEX('Bảng Giá'!$C$3:$H$18,MATCH('Raw Data'!P1602,'Bảng Giá'!$B$3:$B$18,0),MATCH('Raw Data'!M1602,'Bảng Giá'!$C$2:$H$2,0))</f>
        <v>20500</v>
      </c>
      <c r="K1602" s="12">
        <v>20700</v>
      </c>
      <c r="L1602" s="36">
        <f t="shared" si="144"/>
        <v>1.7649046643564361</v>
      </c>
      <c r="M1602" t="str">
        <f>'References data'!H1603</f>
        <v>Nội Tỉnh</v>
      </c>
      <c r="N1602">
        <f t="shared" si="145"/>
        <v>3.8</v>
      </c>
      <c r="O1602">
        <f t="shared" si="146"/>
        <v>-200</v>
      </c>
      <c r="P1602" t="str">
        <f>IF(AND(N1602&gt;0,N1602&lt;=0.05),'Bảng Giá'!$B$3,IF(AND(N1602&lt;=0.1,N1602&gt;0.05),'Bảng Giá'!$B$4,IF(AND('Raw Data'!N1602&gt;0.1,'Raw Data'!N1602&lt;=0.25),'Bảng Giá'!$B$5,IF(AND('Raw Data'!N1602&gt;0.25,'Raw Data'!N1602&lt;=0.5),'Bảng Giá'!$B$6,IF(AND('Raw Data'!N1602&gt;0.5,'Raw Data'!N1602&lt;=1),'Bảng Giá'!$B$7,IF(AND('Raw Data'!N1602&gt;1,'Raw Data'!N1602&lt;=1.5),'Bảng Giá'!$B$8,IF(AND('Raw Data'!N1602&gt;1.5,'Raw Data'!N1602&lt;=2),'Bảng Giá'!$B$9,IF(AND('Raw Data'!N1602&gt;2,'Raw Data'!N1602&lt;=2.5),'Bảng Giá'!$B$10,IF(AND('Raw Data'!N1602&gt;2.5,'Raw Data'!N1602&lt;=3),'Bảng Giá'!$B$11,IF(AND('Raw Data'!N1602&gt;3,'Raw Data'!N1602&lt;=3.5),'Bảng Giá'!$B$12,IF(AND('Raw Data'!N1602&gt;3.5,'Raw Data'!N1602&lt;=4),'Bảng Giá'!$B$13,IF(AND('Raw Data'!N1602&gt;4,'Raw Data'!N1602&lt;=4.5),'Bảng Giá'!$B$14,IF(AND('Raw Data'!N1602&gt;4.5,'Raw Data'!N1602&lt;=5),'Bảng Giá'!$B$15,IF(AND('Raw Data'!N1602&gt;5,'Raw Data'!N1602&lt;=5.5),'Bảng Giá'!$B$16,IF(AND('Raw Data'!N1602&gt;5.5,'Raw Data'!N1602&lt;=6),'Bảng Giá'!$B$17,'Bảng Giá'!$B$18)))))))))))))))</f>
        <v>3.5&lt;x&lt;=4</v>
      </c>
      <c r="Q1602" s="48">
        <f t="shared" si="147"/>
        <v>-9.6618357487922701E-3</v>
      </c>
      <c r="R1602">
        <f t="shared" si="148"/>
        <v>24600</v>
      </c>
      <c r="S1602">
        <f t="shared" si="149"/>
        <v>3900</v>
      </c>
    </row>
    <row r="1603" spans="1:19" x14ac:dyDescent="0.25">
      <c r="A1603" s="12">
        <v>1602</v>
      </c>
      <c r="B1603" s="12" t="s">
        <v>293</v>
      </c>
      <c r="C1603" s="26">
        <v>31677136899578</v>
      </c>
      <c r="D1603" s="17">
        <v>43010.37918758102</v>
      </c>
      <c r="E1603" s="17">
        <v>43011.448805208332</v>
      </c>
      <c r="F1603" s="13" t="s">
        <v>302</v>
      </c>
      <c r="G1603" s="27">
        <v>500</v>
      </c>
      <c r="H1603" s="12" t="s">
        <v>76</v>
      </c>
      <c r="I1603" s="12" t="s">
        <v>514</v>
      </c>
      <c r="J1603" s="37">
        <f>INDEX('Bảng Giá'!$C$3:$H$18,MATCH('Raw Data'!P1603,'Bảng Giá'!$B$3:$B$18,0),MATCH('Raw Data'!M1603,'Bảng Giá'!$C$2:$H$2,0))</f>
        <v>13000</v>
      </c>
      <c r="K1603" s="12">
        <v>14100</v>
      </c>
      <c r="L1603" s="36">
        <f t="shared" ref="L1603:L1666" si="150">E1603-D1603</f>
        <v>1.0696176273122546</v>
      </c>
      <c r="M1603" t="str">
        <f>'References data'!H1604</f>
        <v>Nội Tỉnh</v>
      </c>
      <c r="N1603">
        <f t="shared" ref="N1603:N1666" si="151">G1603/1000</f>
        <v>0.5</v>
      </c>
      <c r="O1603">
        <f t="shared" ref="O1603:O1666" si="152">J1603-K1603</f>
        <v>-1100</v>
      </c>
      <c r="P1603" t="str">
        <f>IF(AND(N1603&gt;0,N1603&lt;=0.05),'Bảng Giá'!$B$3,IF(AND(N1603&lt;=0.1,N1603&gt;0.05),'Bảng Giá'!$B$4,IF(AND('Raw Data'!N1603&gt;0.1,'Raw Data'!N1603&lt;=0.25),'Bảng Giá'!$B$5,IF(AND('Raw Data'!N1603&gt;0.25,'Raw Data'!N1603&lt;=0.5),'Bảng Giá'!$B$6,IF(AND('Raw Data'!N1603&gt;0.5,'Raw Data'!N1603&lt;=1),'Bảng Giá'!$B$7,IF(AND('Raw Data'!N1603&gt;1,'Raw Data'!N1603&lt;=1.5),'Bảng Giá'!$B$8,IF(AND('Raw Data'!N1603&gt;1.5,'Raw Data'!N1603&lt;=2),'Bảng Giá'!$B$9,IF(AND('Raw Data'!N1603&gt;2,'Raw Data'!N1603&lt;=2.5),'Bảng Giá'!$B$10,IF(AND('Raw Data'!N1603&gt;2.5,'Raw Data'!N1603&lt;=3),'Bảng Giá'!$B$11,IF(AND('Raw Data'!N1603&gt;3,'Raw Data'!N1603&lt;=3.5),'Bảng Giá'!$B$12,IF(AND('Raw Data'!N1603&gt;3.5,'Raw Data'!N1603&lt;=4),'Bảng Giá'!$B$13,IF(AND('Raw Data'!N1603&gt;4,'Raw Data'!N1603&lt;=4.5),'Bảng Giá'!$B$14,IF(AND('Raw Data'!N1603&gt;4.5,'Raw Data'!N1603&lt;=5),'Bảng Giá'!$B$15,IF(AND('Raw Data'!N1603&gt;5,'Raw Data'!N1603&lt;=5.5),'Bảng Giá'!$B$16,IF(AND('Raw Data'!N1603&gt;5.5,'Raw Data'!N1603&lt;=6),'Bảng Giá'!$B$17,'Bảng Giá'!$B$18)))))))))))))))</f>
        <v>0.25&lt;x&lt;=0.5</v>
      </c>
      <c r="Q1603" s="48">
        <f t="shared" ref="Q1603:Q1666" si="153">O1603/K1603</f>
        <v>-7.8014184397163122E-2</v>
      </c>
      <c r="R1603">
        <f t="shared" ref="R1603:R1666" si="154">J1603+(J1603*0.2)</f>
        <v>15600</v>
      </c>
      <c r="S1603">
        <f t="shared" ref="S1603:S1666" si="155">R1603-K1603</f>
        <v>1500</v>
      </c>
    </row>
    <row r="1604" spans="1:19" x14ac:dyDescent="0.25">
      <c r="A1604" s="12">
        <v>1603</v>
      </c>
      <c r="B1604" s="12" t="s">
        <v>293</v>
      </c>
      <c r="C1604" s="26">
        <v>31677136898753</v>
      </c>
      <c r="D1604" s="17">
        <v>43010.379121261576</v>
      </c>
      <c r="E1604" s="17">
        <v>43011.706051041663</v>
      </c>
      <c r="F1604" s="13" t="s">
        <v>302</v>
      </c>
      <c r="G1604" s="27">
        <v>200</v>
      </c>
      <c r="H1604" s="12" t="s">
        <v>76</v>
      </c>
      <c r="I1604" s="12" t="s">
        <v>299</v>
      </c>
      <c r="J1604" s="37">
        <f>INDEX('Bảng Giá'!$C$3:$H$18,MATCH('Raw Data'!P1604,'Bảng Giá'!$B$3:$B$18,0),MATCH('Raw Data'!M1604,'Bảng Giá'!$C$2:$H$2,0))</f>
        <v>13000</v>
      </c>
      <c r="K1604" s="12">
        <v>13100</v>
      </c>
      <c r="L1604" s="36">
        <f t="shared" si="150"/>
        <v>1.3269297800870845</v>
      </c>
      <c r="M1604" t="str">
        <f>'References data'!H1605</f>
        <v>Nội Tỉnh</v>
      </c>
      <c r="N1604">
        <f t="shared" si="151"/>
        <v>0.2</v>
      </c>
      <c r="O1604">
        <f t="shared" si="152"/>
        <v>-100</v>
      </c>
      <c r="P1604" t="str">
        <f>IF(AND(N1604&gt;0,N1604&lt;=0.05),'Bảng Giá'!$B$3,IF(AND(N1604&lt;=0.1,N1604&gt;0.05),'Bảng Giá'!$B$4,IF(AND('Raw Data'!N1604&gt;0.1,'Raw Data'!N1604&lt;=0.25),'Bảng Giá'!$B$5,IF(AND('Raw Data'!N1604&gt;0.25,'Raw Data'!N1604&lt;=0.5),'Bảng Giá'!$B$6,IF(AND('Raw Data'!N1604&gt;0.5,'Raw Data'!N1604&lt;=1),'Bảng Giá'!$B$7,IF(AND('Raw Data'!N1604&gt;1,'Raw Data'!N1604&lt;=1.5),'Bảng Giá'!$B$8,IF(AND('Raw Data'!N1604&gt;1.5,'Raw Data'!N1604&lt;=2),'Bảng Giá'!$B$9,IF(AND('Raw Data'!N1604&gt;2,'Raw Data'!N1604&lt;=2.5),'Bảng Giá'!$B$10,IF(AND('Raw Data'!N1604&gt;2.5,'Raw Data'!N1604&lt;=3),'Bảng Giá'!$B$11,IF(AND('Raw Data'!N1604&gt;3,'Raw Data'!N1604&lt;=3.5),'Bảng Giá'!$B$12,IF(AND('Raw Data'!N1604&gt;3.5,'Raw Data'!N1604&lt;=4),'Bảng Giá'!$B$13,IF(AND('Raw Data'!N1604&gt;4,'Raw Data'!N1604&lt;=4.5),'Bảng Giá'!$B$14,IF(AND('Raw Data'!N1604&gt;4.5,'Raw Data'!N1604&lt;=5),'Bảng Giá'!$B$15,IF(AND('Raw Data'!N1604&gt;5,'Raw Data'!N1604&lt;=5.5),'Bảng Giá'!$B$16,IF(AND('Raw Data'!N1604&gt;5.5,'Raw Data'!N1604&lt;=6),'Bảng Giá'!$B$17,'Bảng Giá'!$B$18)))))))))))))))</f>
        <v>0.1&lt;x&lt;=0.25</v>
      </c>
      <c r="Q1604" s="48">
        <f t="shared" si="153"/>
        <v>-7.6335877862595417E-3</v>
      </c>
      <c r="R1604">
        <f t="shared" si="154"/>
        <v>15600</v>
      </c>
      <c r="S1604">
        <f t="shared" si="155"/>
        <v>2500</v>
      </c>
    </row>
    <row r="1605" spans="1:19" x14ac:dyDescent="0.25">
      <c r="A1605" s="12">
        <v>1604</v>
      </c>
      <c r="B1605" s="12" t="s">
        <v>293</v>
      </c>
      <c r="C1605" s="26">
        <v>31677136898653</v>
      </c>
      <c r="D1605" s="17">
        <v>43010.422124074074</v>
      </c>
      <c r="E1605" s="17">
        <v>43012.543822025465</v>
      </c>
      <c r="F1605" s="13" t="s">
        <v>302</v>
      </c>
      <c r="G1605" s="27">
        <v>250</v>
      </c>
      <c r="H1605" s="12" t="s">
        <v>76</v>
      </c>
      <c r="I1605" s="12" t="s">
        <v>193</v>
      </c>
      <c r="J1605" s="37">
        <f>INDEX('Bảng Giá'!$C$3:$H$18,MATCH('Raw Data'!P1605,'Bảng Giá'!$B$3:$B$18,0),MATCH('Raw Data'!M1605,'Bảng Giá'!$C$2:$H$2,0))</f>
        <v>13000</v>
      </c>
      <c r="K1605" s="12">
        <v>13100</v>
      </c>
      <c r="L1605" s="36">
        <f t="shared" si="150"/>
        <v>2.1216979513919796</v>
      </c>
      <c r="M1605" t="str">
        <f>'References data'!H1606</f>
        <v>Nội Tỉnh</v>
      </c>
      <c r="N1605">
        <f t="shared" si="151"/>
        <v>0.25</v>
      </c>
      <c r="O1605">
        <f t="shared" si="152"/>
        <v>-100</v>
      </c>
      <c r="P1605" t="str">
        <f>IF(AND(N1605&gt;0,N1605&lt;=0.05),'Bảng Giá'!$B$3,IF(AND(N1605&lt;=0.1,N1605&gt;0.05),'Bảng Giá'!$B$4,IF(AND('Raw Data'!N1605&gt;0.1,'Raw Data'!N1605&lt;=0.25),'Bảng Giá'!$B$5,IF(AND('Raw Data'!N1605&gt;0.25,'Raw Data'!N1605&lt;=0.5),'Bảng Giá'!$B$6,IF(AND('Raw Data'!N1605&gt;0.5,'Raw Data'!N1605&lt;=1),'Bảng Giá'!$B$7,IF(AND('Raw Data'!N1605&gt;1,'Raw Data'!N1605&lt;=1.5),'Bảng Giá'!$B$8,IF(AND('Raw Data'!N1605&gt;1.5,'Raw Data'!N1605&lt;=2),'Bảng Giá'!$B$9,IF(AND('Raw Data'!N1605&gt;2,'Raw Data'!N1605&lt;=2.5),'Bảng Giá'!$B$10,IF(AND('Raw Data'!N1605&gt;2.5,'Raw Data'!N1605&lt;=3),'Bảng Giá'!$B$11,IF(AND('Raw Data'!N1605&gt;3,'Raw Data'!N1605&lt;=3.5),'Bảng Giá'!$B$12,IF(AND('Raw Data'!N1605&gt;3.5,'Raw Data'!N1605&lt;=4),'Bảng Giá'!$B$13,IF(AND('Raw Data'!N1605&gt;4,'Raw Data'!N1605&lt;=4.5),'Bảng Giá'!$B$14,IF(AND('Raw Data'!N1605&gt;4.5,'Raw Data'!N1605&lt;=5),'Bảng Giá'!$B$15,IF(AND('Raw Data'!N1605&gt;5,'Raw Data'!N1605&lt;=5.5),'Bảng Giá'!$B$16,IF(AND('Raw Data'!N1605&gt;5.5,'Raw Data'!N1605&lt;=6),'Bảng Giá'!$B$17,'Bảng Giá'!$B$18)))))))))))))))</f>
        <v>0.1&lt;x&lt;=0.25</v>
      </c>
      <c r="Q1605" s="48">
        <f t="shared" si="153"/>
        <v>-7.6335877862595417E-3</v>
      </c>
      <c r="R1605">
        <f t="shared" si="154"/>
        <v>15600</v>
      </c>
      <c r="S1605">
        <f t="shared" si="155"/>
        <v>2500</v>
      </c>
    </row>
    <row r="1606" spans="1:19" x14ac:dyDescent="0.25">
      <c r="A1606" s="12">
        <v>1605</v>
      </c>
      <c r="B1606" s="12" t="s">
        <v>293</v>
      </c>
      <c r="C1606" s="26">
        <v>31677136911877</v>
      </c>
      <c r="D1606" s="17">
        <v>43010.682666666668</v>
      </c>
      <c r="E1606" s="17">
        <v>43012.410463460648</v>
      </c>
      <c r="F1606" s="13" t="s">
        <v>302</v>
      </c>
      <c r="G1606" s="27">
        <v>580</v>
      </c>
      <c r="H1606" s="12" t="s">
        <v>76</v>
      </c>
      <c r="I1606" s="12" t="s">
        <v>89</v>
      </c>
      <c r="J1606" s="37">
        <f>INDEX('Bảng Giá'!$C$3:$H$18,MATCH('Raw Data'!P1606,'Bảng Giá'!$B$3:$B$18,0),MATCH('Raw Data'!M1606,'Bảng Giá'!$C$2:$H$2,0))</f>
        <v>14000</v>
      </c>
      <c r="K1606" s="12">
        <v>14100</v>
      </c>
      <c r="L1606" s="36">
        <f t="shared" si="150"/>
        <v>1.727796793980815</v>
      </c>
      <c r="M1606" t="str">
        <f>'References data'!H1607</f>
        <v>Nội Tỉnh</v>
      </c>
      <c r="N1606">
        <f t="shared" si="151"/>
        <v>0.57999999999999996</v>
      </c>
      <c r="O1606">
        <f t="shared" si="152"/>
        <v>-100</v>
      </c>
      <c r="P1606" t="str">
        <f>IF(AND(N1606&gt;0,N1606&lt;=0.05),'Bảng Giá'!$B$3,IF(AND(N1606&lt;=0.1,N1606&gt;0.05),'Bảng Giá'!$B$4,IF(AND('Raw Data'!N1606&gt;0.1,'Raw Data'!N1606&lt;=0.25),'Bảng Giá'!$B$5,IF(AND('Raw Data'!N1606&gt;0.25,'Raw Data'!N1606&lt;=0.5),'Bảng Giá'!$B$6,IF(AND('Raw Data'!N1606&gt;0.5,'Raw Data'!N1606&lt;=1),'Bảng Giá'!$B$7,IF(AND('Raw Data'!N1606&gt;1,'Raw Data'!N1606&lt;=1.5),'Bảng Giá'!$B$8,IF(AND('Raw Data'!N1606&gt;1.5,'Raw Data'!N1606&lt;=2),'Bảng Giá'!$B$9,IF(AND('Raw Data'!N1606&gt;2,'Raw Data'!N1606&lt;=2.5),'Bảng Giá'!$B$10,IF(AND('Raw Data'!N1606&gt;2.5,'Raw Data'!N1606&lt;=3),'Bảng Giá'!$B$11,IF(AND('Raw Data'!N1606&gt;3,'Raw Data'!N1606&lt;=3.5),'Bảng Giá'!$B$12,IF(AND('Raw Data'!N1606&gt;3.5,'Raw Data'!N1606&lt;=4),'Bảng Giá'!$B$13,IF(AND('Raw Data'!N1606&gt;4,'Raw Data'!N1606&lt;=4.5),'Bảng Giá'!$B$14,IF(AND('Raw Data'!N1606&gt;4.5,'Raw Data'!N1606&lt;=5),'Bảng Giá'!$B$15,IF(AND('Raw Data'!N1606&gt;5,'Raw Data'!N1606&lt;=5.5),'Bảng Giá'!$B$16,IF(AND('Raw Data'!N1606&gt;5.5,'Raw Data'!N1606&lt;=6),'Bảng Giá'!$B$17,'Bảng Giá'!$B$18)))))))))))))))</f>
        <v>0.5&lt;x&lt;=1</v>
      </c>
      <c r="Q1606" s="48">
        <f t="shared" si="153"/>
        <v>-7.0921985815602835E-3</v>
      </c>
      <c r="R1606">
        <f t="shared" si="154"/>
        <v>16800</v>
      </c>
      <c r="S1606">
        <f t="shared" si="155"/>
        <v>2700</v>
      </c>
    </row>
    <row r="1607" spans="1:19" x14ac:dyDescent="0.25">
      <c r="A1607" s="12">
        <v>1606</v>
      </c>
      <c r="B1607" s="12" t="s">
        <v>293</v>
      </c>
      <c r="C1607" s="26">
        <v>31677136911415</v>
      </c>
      <c r="D1607" s="17">
        <v>43010.633349884258</v>
      </c>
      <c r="E1607" s="17">
        <v>43011.550605011573</v>
      </c>
      <c r="F1607" s="13" t="s">
        <v>302</v>
      </c>
      <c r="G1607" s="27">
        <v>4000</v>
      </c>
      <c r="H1607" s="12" t="s">
        <v>76</v>
      </c>
      <c r="I1607" s="12" t="s">
        <v>89</v>
      </c>
      <c r="J1607" s="37">
        <f>INDEX('Bảng Giá'!$C$3:$H$18,MATCH('Raw Data'!P1607,'Bảng Giá'!$B$3:$B$18,0),MATCH('Raw Data'!M1607,'Bảng Giá'!$C$2:$H$2,0))</f>
        <v>20500</v>
      </c>
      <c r="K1607" s="12">
        <v>22200</v>
      </c>
      <c r="L1607" s="36">
        <f t="shared" si="150"/>
        <v>0.91725512731500203</v>
      </c>
      <c r="M1607" t="str">
        <f>'References data'!H1608</f>
        <v>Nội Tỉnh</v>
      </c>
      <c r="N1607">
        <f t="shared" si="151"/>
        <v>4</v>
      </c>
      <c r="O1607">
        <f t="shared" si="152"/>
        <v>-1700</v>
      </c>
      <c r="P1607" t="str">
        <f>IF(AND(N1607&gt;0,N1607&lt;=0.05),'Bảng Giá'!$B$3,IF(AND(N1607&lt;=0.1,N1607&gt;0.05),'Bảng Giá'!$B$4,IF(AND('Raw Data'!N1607&gt;0.1,'Raw Data'!N1607&lt;=0.25),'Bảng Giá'!$B$5,IF(AND('Raw Data'!N1607&gt;0.25,'Raw Data'!N1607&lt;=0.5),'Bảng Giá'!$B$6,IF(AND('Raw Data'!N1607&gt;0.5,'Raw Data'!N1607&lt;=1),'Bảng Giá'!$B$7,IF(AND('Raw Data'!N1607&gt;1,'Raw Data'!N1607&lt;=1.5),'Bảng Giá'!$B$8,IF(AND('Raw Data'!N1607&gt;1.5,'Raw Data'!N1607&lt;=2),'Bảng Giá'!$B$9,IF(AND('Raw Data'!N1607&gt;2,'Raw Data'!N1607&lt;=2.5),'Bảng Giá'!$B$10,IF(AND('Raw Data'!N1607&gt;2.5,'Raw Data'!N1607&lt;=3),'Bảng Giá'!$B$11,IF(AND('Raw Data'!N1607&gt;3,'Raw Data'!N1607&lt;=3.5),'Bảng Giá'!$B$12,IF(AND('Raw Data'!N1607&gt;3.5,'Raw Data'!N1607&lt;=4),'Bảng Giá'!$B$13,IF(AND('Raw Data'!N1607&gt;4,'Raw Data'!N1607&lt;=4.5),'Bảng Giá'!$B$14,IF(AND('Raw Data'!N1607&gt;4.5,'Raw Data'!N1607&lt;=5),'Bảng Giá'!$B$15,IF(AND('Raw Data'!N1607&gt;5,'Raw Data'!N1607&lt;=5.5),'Bảng Giá'!$B$16,IF(AND('Raw Data'!N1607&gt;5.5,'Raw Data'!N1607&lt;=6),'Bảng Giá'!$B$17,'Bảng Giá'!$B$18)))))))))))))))</f>
        <v>3.5&lt;x&lt;=4</v>
      </c>
      <c r="Q1607" s="48">
        <f t="shared" si="153"/>
        <v>-7.6576576576576572E-2</v>
      </c>
      <c r="R1607">
        <f t="shared" si="154"/>
        <v>24600</v>
      </c>
      <c r="S1607">
        <f t="shared" si="155"/>
        <v>2400</v>
      </c>
    </row>
    <row r="1608" spans="1:19" x14ac:dyDescent="0.25">
      <c r="A1608" s="12">
        <v>1607</v>
      </c>
      <c r="B1608" s="12" t="s">
        <v>293</v>
      </c>
      <c r="C1608" s="26">
        <v>59623984</v>
      </c>
      <c r="D1608" s="17">
        <v>43010.482323530094</v>
      </c>
      <c r="E1608" s="17">
        <v>43011.494791203702</v>
      </c>
      <c r="F1608" s="13" t="s">
        <v>302</v>
      </c>
      <c r="G1608" s="27">
        <v>7000</v>
      </c>
      <c r="H1608" s="12" t="s">
        <v>76</v>
      </c>
      <c r="I1608" s="12" t="s">
        <v>99</v>
      </c>
      <c r="J1608" s="37">
        <f>INDEX('Bảng Giá'!$C$3:$H$18,MATCH('Raw Data'!P1608,'Bảng Giá'!$B$3:$B$18,0),MATCH('Raw Data'!M1608,'Bảng Giá'!$C$2:$H$2,0))</f>
        <v>2000</v>
      </c>
      <c r="K1608" s="12">
        <v>30800</v>
      </c>
      <c r="L1608" s="36">
        <f t="shared" si="150"/>
        <v>1.0124676736086258</v>
      </c>
      <c r="M1608" t="str">
        <f>'References data'!H1609</f>
        <v>Nội Tỉnh</v>
      </c>
      <c r="N1608" s="46">
        <f t="shared" si="151"/>
        <v>7</v>
      </c>
      <c r="O1608">
        <f t="shared" si="152"/>
        <v>-28800</v>
      </c>
      <c r="P1608" t="str">
        <f>IF(AND(N1608&gt;0,N1608&lt;=0.05),'Bảng Giá'!$B$3,IF(AND(N1608&lt;=0.1,N1608&gt;0.05),'Bảng Giá'!$B$4,IF(AND('Raw Data'!N1608&gt;0.1,'Raw Data'!N1608&lt;=0.25),'Bảng Giá'!$B$5,IF(AND('Raw Data'!N1608&gt;0.25,'Raw Data'!N1608&lt;=0.5),'Bảng Giá'!$B$6,IF(AND('Raw Data'!N1608&gt;0.5,'Raw Data'!N1608&lt;=1),'Bảng Giá'!$B$7,IF(AND('Raw Data'!N1608&gt;1,'Raw Data'!N1608&lt;=1.5),'Bảng Giá'!$B$8,IF(AND('Raw Data'!N1608&gt;1.5,'Raw Data'!N1608&lt;=2),'Bảng Giá'!$B$9,IF(AND('Raw Data'!N1608&gt;2,'Raw Data'!N1608&lt;=2.5),'Bảng Giá'!$B$10,IF(AND('Raw Data'!N1608&gt;2.5,'Raw Data'!N1608&lt;=3),'Bảng Giá'!$B$11,IF(AND('Raw Data'!N1608&gt;3,'Raw Data'!N1608&lt;=3.5),'Bảng Giá'!$B$12,IF(AND('Raw Data'!N1608&gt;3.5,'Raw Data'!N1608&lt;=4),'Bảng Giá'!$B$13,IF(AND('Raw Data'!N1608&gt;4,'Raw Data'!N1608&lt;=4.5),'Bảng Giá'!$B$14,IF(AND('Raw Data'!N1608&gt;4.5,'Raw Data'!N1608&lt;=5),'Bảng Giá'!$B$15,IF(AND('Raw Data'!N1608&gt;5,'Raw Data'!N1608&lt;=5.5),'Bảng Giá'!$B$16,IF(AND('Raw Data'!N1608&gt;5.5,'Raw Data'!N1608&lt;=6),'Bảng Giá'!$B$17,'Bảng Giá'!$B$18)))))))))))))))</f>
        <v>Next 0.5</v>
      </c>
      <c r="Q1608" s="48">
        <f t="shared" si="153"/>
        <v>-0.93506493506493504</v>
      </c>
      <c r="R1608">
        <f t="shared" si="154"/>
        <v>2400</v>
      </c>
      <c r="S1608">
        <f t="shared" si="155"/>
        <v>-28400</v>
      </c>
    </row>
    <row r="1609" spans="1:19" x14ac:dyDescent="0.25">
      <c r="A1609" s="12">
        <v>1608</v>
      </c>
      <c r="B1609" s="12" t="s">
        <v>293</v>
      </c>
      <c r="C1609" s="26">
        <v>31677136910039</v>
      </c>
      <c r="D1609" s="17">
        <v>43010.568224918985</v>
      </c>
      <c r="E1609" s="17">
        <v>43011.749119641201</v>
      </c>
      <c r="F1609" s="13" t="s">
        <v>302</v>
      </c>
      <c r="G1609" s="27">
        <v>2500</v>
      </c>
      <c r="H1609" s="12" t="s">
        <v>76</v>
      </c>
      <c r="I1609" s="12" t="s">
        <v>299</v>
      </c>
      <c r="J1609" s="37">
        <f>INDEX('Bảng Giá'!$C$3:$H$18,MATCH('Raw Data'!P1609,'Bảng Giá'!$B$3:$B$18,0),MATCH('Raw Data'!M1609,'Bảng Giá'!$C$2:$H$2,0))</f>
        <v>16000</v>
      </c>
      <c r="K1609" s="12">
        <v>17700</v>
      </c>
      <c r="L1609" s="36">
        <f t="shared" si="150"/>
        <v>1.1808947222161805</v>
      </c>
      <c r="M1609" t="str">
        <f>'References data'!H1610</f>
        <v>Nội Tỉnh</v>
      </c>
      <c r="N1609">
        <f t="shared" si="151"/>
        <v>2.5</v>
      </c>
      <c r="O1609">
        <f t="shared" si="152"/>
        <v>-1700</v>
      </c>
      <c r="P1609" t="str">
        <f>IF(AND(N1609&gt;0,N1609&lt;=0.05),'Bảng Giá'!$B$3,IF(AND(N1609&lt;=0.1,N1609&gt;0.05),'Bảng Giá'!$B$4,IF(AND('Raw Data'!N1609&gt;0.1,'Raw Data'!N1609&lt;=0.25),'Bảng Giá'!$B$5,IF(AND('Raw Data'!N1609&gt;0.25,'Raw Data'!N1609&lt;=0.5),'Bảng Giá'!$B$6,IF(AND('Raw Data'!N1609&gt;0.5,'Raw Data'!N1609&lt;=1),'Bảng Giá'!$B$7,IF(AND('Raw Data'!N1609&gt;1,'Raw Data'!N1609&lt;=1.5),'Bảng Giá'!$B$8,IF(AND('Raw Data'!N1609&gt;1.5,'Raw Data'!N1609&lt;=2),'Bảng Giá'!$B$9,IF(AND('Raw Data'!N1609&gt;2,'Raw Data'!N1609&lt;=2.5),'Bảng Giá'!$B$10,IF(AND('Raw Data'!N1609&gt;2.5,'Raw Data'!N1609&lt;=3),'Bảng Giá'!$B$11,IF(AND('Raw Data'!N1609&gt;3,'Raw Data'!N1609&lt;=3.5),'Bảng Giá'!$B$12,IF(AND('Raw Data'!N1609&gt;3.5,'Raw Data'!N1609&lt;=4),'Bảng Giá'!$B$13,IF(AND('Raw Data'!N1609&gt;4,'Raw Data'!N1609&lt;=4.5),'Bảng Giá'!$B$14,IF(AND('Raw Data'!N1609&gt;4.5,'Raw Data'!N1609&lt;=5),'Bảng Giá'!$B$15,IF(AND('Raw Data'!N1609&gt;5,'Raw Data'!N1609&lt;=5.5),'Bảng Giá'!$B$16,IF(AND('Raw Data'!N1609&gt;5.5,'Raw Data'!N1609&lt;=6),'Bảng Giá'!$B$17,'Bảng Giá'!$B$18)))))))))))))))</f>
        <v>2&lt;x&lt;=2.5</v>
      </c>
      <c r="Q1609" s="48">
        <f t="shared" si="153"/>
        <v>-9.6045197740112997E-2</v>
      </c>
      <c r="R1609">
        <f t="shared" si="154"/>
        <v>19200</v>
      </c>
      <c r="S1609">
        <f t="shared" si="155"/>
        <v>1500</v>
      </c>
    </row>
    <row r="1610" spans="1:19" x14ac:dyDescent="0.25">
      <c r="A1610" s="12">
        <v>1609</v>
      </c>
      <c r="B1610" s="12" t="s">
        <v>293</v>
      </c>
      <c r="C1610" s="26">
        <v>31677136909245</v>
      </c>
      <c r="D1610" s="17">
        <v>43010.56827653935</v>
      </c>
      <c r="E1610" s="17">
        <v>43012.630115740743</v>
      </c>
      <c r="F1610" s="13" t="s">
        <v>302</v>
      </c>
      <c r="G1610" s="27">
        <v>4000</v>
      </c>
      <c r="H1610" s="12" t="s">
        <v>76</v>
      </c>
      <c r="I1610" s="12" t="s">
        <v>315</v>
      </c>
      <c r="J1610" s="37">
        <f>INDEX('Bảng Giá'!$C$3:$H$18,MATCH('Raw Data'!P1610,'Bảng Giá'!$B$3:$B$18,0),MATCH('Raw Data'!M1610,'Bảng Giá'!$C$2:$H$2,0))</f>
        <v>20500</v>
      </c>
      <c r="K1610" s="12">
        <v>22200</v>
      </c>
      <c r="L1610" s="36">
        <f t="shared" si="150"/>
        <v>2.0618392013930134</v>
      </c>
      <c r="M1610" t="str">
        <f>'References data'!H1611</f>
        <v>Nội Tỉnh</v>
      </c>
      <c r="N1610">
        <f t="shared" si="151"/>
        <v>4</v>
      </c>
      <c r="O1610">
        <f t="shared" si="152"/>
        <v>-1700</v>
      </c>
      <c r="P1610" t="str">
        <f>IF(AND(N1610&gt;0,N1610&lt;=0.05),'Bảng Giá'!$B$3,IF(AND(N1610&lt;=0.1,N1610&gt;0.05),'Bảng Giá'!$B$4,IF(AND('Raw Data'!N1610&gt;0.1,'Raw Data'!N1610&lt;=0.25),'Bảng Giá'!$B$5,IF(AND('Raw Data'!N1610&gt;0.25,'Raw Data'!N1610&lt;=0.5),'Bảng Giá'!$B$6,IF(AND('Raw Data'!N1610&gt;0.5,'Raw Data'!N1610&lt;=1),'Bảng Giá'!$B$7,IF(AND('Raw Data'!N1610&gt;1,'Raw Data'!N1610&lt;=1.5),'Bảng Giá'!$B$8,IF(AND('Raw Data'!N1610&gt;1.5,'Raw Data'!N1610&lt;=2),'Bảng Giá'!$B$9,IF(AND('Raw Data'!N1610&gt;2,'Raw Data'!N1610&lt;=2.5),'Bảng Giá'!$B$10,IF(AND('Raw Data'!N1610&gt;2.5,'Raw Data'!N1610&lt;=3),'Bảng Giá'!$B$11,IF(AND('Raw Data'!N1610&gt;3,'Raw Data'!N1610&lt;=3.5),'Bảng Giá'!$B$12,IF(AND('Raw Data'!N1610&gt;3.5,'Raw Data'!N1610&lt;=4),'Bảng Giá'!$B$13,IF(AND('Raw Data'!N1610&gt;4,'Raw Data'!N1610&lt;=4.5),'Bảng Giá'!$B$14,IF(AND('Raw Data'!N1610&gt;4.5,'Raw Data'!N1610&lt;=5),'Bảng Giá'!$B$15,IF(AND('Raw Data'!N1610&gt;5,'Raw Data'!N1610&lt;=5.5),'Bảng Giá'!$B$16,IF(AND('Raw Data'!N1610&gt;5.5,'Raw Data'!N1610&lt;=6),'Bảng Giá'!$B$17,'Bảng Giá'!$B$18)))))))))))))))</f>
        <v>3.5&lt;x&lt;=4</v>
      </c>
      <c r="Q1610" s="48">
        <f t="shared" si="153"/>
        <v>-7.6576576576576572E-2</v>
      </c>
      <c r="R1610">
        <f t="shared" si="154"/>
        <v>24600</v>
      </c>
      <c r="S1610">
        <f t="shared" si="155"/>
        <v>2400</v>
      </c>
    </row>
    <row r="1611" spans="1:19" x14ac:dyDescent="0.25">
      <c r="A1611" s="12">
        <v>1610</v>
      </c>
      <c r="B1611" s="12" t="s">
        <v>293</v>
      </c>
      <c r="C1611" s="26">
        <v>31677136909481</v>
      </c>
      <c r="D1611" s="17">
        <v>43010.623401122684</v>
      </c>
      <c r="E1611" s="17">
        <v>43011.547142511576</v>
      </c>
      <c r="F1611" s="13" t="s">
        <v>302</v>
      </c>
      <c r="G1611" s="27">
        <v>2500</v>
      </c>
      <c r="H1611" s="12" t="s">
        <v>76</v>
      </c>
      <c r="I1611" s="12" t="s">
        <v>299</v>
      </c>
      <c r="J1611" s="37">
        <f>INDEX('Bảng Giá'!$C$3:$H$18,MATCH('Raw Data'!P1611,'Bảng Giá'!$B$3:$B$18,0),MATCH('Raw Data'!M1611,'Bảng Giá'!$C$2:$H$2,0))</f>
        <v>16000</v>
      </c>
      <c r="K1611" s="12">
        <v>17700</v>
      </c>
      <c r="L1611" s="36">
        <f t="shared" si="150"/>
        <v>0.92374138889135793</v>
      </c>
      <c r="M1611" t="str">
        <f>'References data'!H1612</f>
        <v>Nội Tỉnh</v>
      </c>
      <c r="N1611">
        <f t="shared" si="151"/>
        <v>2.5</v>
      </c>
      <c r="O1611">
        <f t="shared" si="152"/>
        <v>-1700</v>
      </c>
      <c r="P1611" t="str">
        <f>IF(AND(N1611&gt;0,N1611&lt;=0.05),'Bảng Giá'!$B$3,IF(AND(N1611&lt;=0.1,N1611&gt;0.05),'Bảng Giá'!$B$4,IF(AND('Raw Data'!N1611&gt;0.1,'Raw Data'!N1611&lt;=0.25),'Bảng Giá'!$B$5,IF(AND('Raw Data'!N1611&gt;0.25,'Raw Data'!N1611&lt;=0.5),'Bảng Giá'!$B$6,IF(AND('Raw Data'!N1611&gt;0.5,'Raw Data'!N1611&lt;=1),'Bảng Giá'!$B$7,IF(AND('Raw Data'!N1611&gt;1,'Raw Data'!N1611&lt;=1.5),'Bảng Giá'!$B$8,IF(AND('Raw Data'!N1611&gt;1.5,'Raw Data'!N1611&lt;=2),'Bảng Giá'!$B$9,IF(AND('Raw Data'!N1611&gt;2,'Raw Data'!N1611&lt;=2.5),'Bảng Giá'!$B$10,IF(AND('Raw Data'!N1611&gt;2.5,'Raw Data'!N1611&lt;=3),'Bảng Giá'!$B$11,IF(AND('Raw Data'!N1611&gt;3,'Raw Data'!N1611&lt;=3.5),'Bảng Giá'!$B$12,IF(AND('Raw Data'!N1611&gt;3.5,'Raw Data'!N1611&lt;=4),'Bảng Giá'!$B$13,IF(AND('Raw Data'!N1611&gt;4,'Raw Data'!N1611&lt;=4.5),'Bảng Giá'!$B$14,IF(AND('Raw Data'!N1611&gt;4.5,'Raw Data'!N1611&lt;=5),'Bảng Giá'!$B$15,IF(AND('Raw Data'!N1611&gt;5,'Raw Data'!N1611&lt;=5.5),'Bảng Giá'!$B$16,IF(AND('Raw Data'!N1611&gt;5.5,'Raw Data'!N1611&lt;=6),'Bảng Giá'!$B$17,'Bảng Giá'!$B$18)))))))))))))))</f>
        <v>2&lt;x&lt;=2.5</v>
      </c>
      <c r="Q1611" s="48">
        <f t="shared" si="153"/>
        <v>-9.6045197740112997E-2</v>
      </c>
      <c r="R1611">
        <f t="shared" si="154"/>
        <v>19200</v>
      </c>
      <c r="S1611">
        <f t="shared" si="155"/>
        <v>1500</v>
      </c>
    </row>
    <row r="1612" spans="1:19" x14ac:dyDescent="0.25">
      <c r="A1612" s="12">
        <v>1611</v>
      </c>
      <c r="B1612" s="12" t="s">
        <v>293</v>
      </c>
      <c r="C1612" s="26">
        <v>31677136909876</v>
      </c>
      <c r="D1612" s="17">
        <v>43010.623418055555</v>
      </c>
      <c r="E1612" s="17">
        <v>43014.92930077546</v>
      </c>
      <c r="F1612" s="13" t="s">
        <v>302</v>
      </c>
      <c r="G1612" s="27">
        <v>400</v>
      </c>
      <c r="H1612" s="12" t="s">
        <v>76</v>
      </c>
      <c r="I1612" s="12" t="s">
        <v>315</v>
      </c>
      <c r="J1612" s="37">
        <f>INDEX('Bảng Giá'!$C$3:$H$18,MATCH('Raw Data'!P1612,'Bảng Giá'!$B$3:$B$18,0),MATCH('Raw Data'!M1612,'Bảng Giá'!$C$2:$H$2,0))</f>
        <v>13000</v>
      </c>
      <c r="K1612" s="12">
        <v>13100</v>
      </c>
      <c r="L1612" s="36">
        <f t="shared" si="150"/>
        <v>4.3058827199056395</v>
      </c>
      <c r="M1612" t="str">
        <f>'References data'!H1613</f>
        <v>Nội Tỉnh</v>
      </c>
      <c r="N1612">
        <f t="shared" si="151"/>
        <v>0.4</v>
      </c>
      <c r="O1612">
        <f t="shared" si="152"/>
        <v>-100</v>
      </c>
      <c r="P1612" t="str">
        <f>IF(AND(N1612&gt;0,N1612&lt;=0.05),'Bảng Giá'!$B$3,IF(AND(N1612&lt;=0.1,N1612&gt;0.05),'Bảng Giá'!$B$4,IF(AND('Raw Data'!N1612&gt;0.1,'Raw Data'!N1612&lt;=0.25),'Bảng Giá'!$B$5,IF(AND('Raw Data'!N1612&gt;0.25,'Raw Data'!N1612&lt;=0.5),'Bảng Giá'!$B$6,IF(AND('Raw Data'!N1612&gt;0.5,'Raw Data'!N1612&lt;=1),'Bảng Giá'!$B$7,IF(AND('Raw Data'!N1612&gt;1,'Raw Data'!N1612&lt;=1.5),'Bảng Giá'!$B$8,IF(AND('Raw Data'!N1612&gt;1.5,'Raw Data'!N1612&lt;=2),'Bảng Giá'!$B$9,IF(AND('Raw Data'!N1612&gt;2,'Raw Data'!N1612&lt;=2.5),'Bảng Giá'!$B$10,IF(AND('Raw Data'!N1612&gt;2.5,'Raw Data'!N1612&lt;=3),'Bảng Giá'!$B$11,IF(AND('Raw Data'!N1612&gt;3,'Raw Data'!N1612&lt;=3.5),'Bảng Giá'!$B$12,IF(AND('Raw Data'!N1612&gt;3.5,'Raw Data'!N1612&lt;=4),'Bảng Giá'!$B$13,IF(AND('Raw Data'!N1612&gt;4,'Raw Data'!N1612&lt;=4.5),'Bảng Giá'!$B$14,IF(AND('Raw Data'!N1612&gt;4.5,'Raw Data'!N1612&lt;=5),'Bảng Giá'!$B$15,IF(AND('Raw Data'!N1612&gt;5,'Raw Data'!N1612&lt;=5.5),'Bảng Giá'!$B$16,IF(AND('Raw Data'!N1612&gt;5.5,'Raw Data'!N1612&lt;=6),'Bảng Giá'!$B$17,'Bảng Giá'!$B$18)))))))))))))))</f>
        <v>0.25&lt;x&lt;=0.5</v>
      </c>
      <c r="Q1612" s="48">
        <f t="shared" si="153"/>
        <v>-7.6335877862595417E-3</v>
      </c>
      <c r="R1612">
        <f t="shared" si="154"/>
        <v>15600</v>
      </c>
      <c r="S1612">
        <f t="shared" si="155"/>
        <v>2500</v>
      </c>
    </row>
    <row r="1613" spans="1:19" x14ac:dyDescent="0.25">
      <c r="A1613" s="12">
        <v>1612</v>
      </c>
      <c r="B1613" s="12" t="s">
        <v>293</v>
      </c>
      <c r="C1613" s="26">
        <v>31677136896936</v>
      </c>
      <c r="D1613" s="17">
        <v>43011.932904317131</v>
      </c>
      <c r="E1613" s="17">
        <v>43012.734166666669</v>
      </c>
      <c r="F1613" s="13" t="s">
        <v>302</v>
      </c>
      <c r="G1613" s="27">
        <v>4200</v>
      </c>
      <c r="H1613" s="12" t="s">
        <v>76</v>
      </c>
      <c r="I1613" s="12" t="s">
        <v>514</v>
      </c>
      <c r="J1613" s="37">
        <f>INDEX('Bảng Giá'!$C$3:$H$18,MATCH('Raw Data'!P1613,'Bảng Giá'!$B$3:$B$18,0),MATCH('Raw Data'!M1613,'Bảng Giá'!$C$2:$H$2,0))</f>
        <v>22000</v>
      </c>
      <c r="K1613" s="12">
        <v>22200</v>
      </c>
      <c r="L1613" s="36">
        <f t="shared" si="150"/>
        <v>0.80126234953786479</v>
      </c>
      <c r="M1613" t="str">
        <f>'References data'!H1614</f>
        <v>Nội Tỉnh</v>
      </c>
      <c r="N1613">
        <f t="shared" si="151"/>
        <v>4.2</v>
      </c>
      <c r="O1613">
        <f t="shared" si="152"/>
        <v>-200</v>
      </c>
      <c r="P1613" t="str">
        <f>IF(AND(N1613&gt;0,N1613&lt;=0.05),'Bảng Giá'!$B$3,IF(AND(N1613&lt;=0.1,N1613&gt;0.05),'Bảng Giá'!$B$4,IF(AND('Raw Data'!N1613&gt;0.1,'Raw Data'!N1613&lt;=0.25),'Bảng Giá'!$B$5,IF(AND('Raw Data'!N1613&gt;0.25,'Raw Data'!N1613&lt;=0.5),'Bảng Giá'!$B$6,IF(AND('Raw Data'!N1613&gt;0.5,'Raw Data'!N1613&lt;=1),'Bảng Giá'!$B$7,IF(AND('Raw Data'!N1613&gt;1,'Raw Data'!N1613&lt;=1.5),'Bảng Giá'!$B$8,IF(AND('Raw Data'!N1613&gt;1.5,'Raw Data'!N1613&lt;=2),'Bảng Giá'!$B$9,IF(AND('Raw Data'!N1613&gt;2,'Raw Data'!N1613&lt;=2.5),'Bảng Giá'!$B$10,IF(AND('Raw Data'!N1613&gt;2.5,'Raw Data'!N1613&lt;=3),'Bảng Giá'!$B$11,IF(AND('Raw Data'!N1613&gt;3,'Raw Data'!N1613&lt;=3.5),'Bảng Giá'!$B$12,IF(AND('Raw Data'!N1613&gt;3.5,'Raw Data'!N1613&lt;=4),'Bảng Giá'!$B$13,IF(AND('Raw Data'!N1613&gt;4,'Raw Data'!N1613&lt;=4.5),'Bảng Giá'!$B$14,IF(AND('Raw Data'!N1613&gt;4.5,'Raw Data'!N1613&lt;=5),'Bảng Giá'!$B$15,IF(AND('Raw Data'!N1613&gt;5,'Raw Data'!N1613&lt;=5.5),'Bảng Giá'!$B$16,IF(AND('Raw Data'!N1613&gt;5.5,'Raw Data'!N1613&lt;=6),'Bảng Giá'!$B$17,'Bảng Giá'!$B$18)))))))))))))))</f>
        <v>4&lt;x&lt;=4.5</v>
      </c>
      <c r="Q1613" s="48">
        <f t="shared" si="153"/>
        <v>-9.0090090090090089E-3</v>
      </c>
      <c r="R1613">
        <f t="shared" si="154"/>
        <v>26400</v>
      </c>
      <c r="S1613">
        <f t="shared" si="155"/>
        <v>4200</v>
      </c>
    </row>
    <row r="1614" spans="1:19" x14ac:dyDescent="0.25">
      <c r="A1614" s="12">
        <v>1613</v>
      </c>
      <c r="B1614" s="12" t="s">
        <v>293</v>
      </c>
      <c r="C1614" s="26">
        <v>31677136899833</v>
      </c>
      <c r="D1614" s="17">
        <v>43011.932904629626</v>
      </c>
      <c r="E1614" s="17">
        <v>43012.721145833333</v>
      </c>
      <c r="F1614" s="13" t="s">
        <v>302</v>
      </c>
      <c r="G1614" s="27">
        <v>200</v>
      </c>
      <c r="H1614" s="12" t="s">
        <v>76</v>
      </c>
      <c r="I1614" s="12" t="s">
        <v>299</v>
      </c>
      <c r="J1614" s="37">
        <f>INDEX('Bảng Giá'!$C$3:$H$18,MATCH('Raw Data'!P1614,'Bảng Giá'!$B$3:$B$18,0),MATCH('Raw Data'!M1614,'Bảng Giá'!$C$2:$H$2,0))</f>
        <v>13000</v>
      </c>
      <c r="K1614" s="12">
        <v>13100</v>
      </c>
      <c r="L1614" s="36">
        <f t="shared" si="150"/>
        <v>0.78824120370700257</v>
      </c>
      <c r="M1614" t="str">
        <f>'References data'!H1615</f>
        <v>Nội Tỉnh</v>
      </c>
      <c r="N1614">
        <f t="shared" si="151"/>
        <v>0.2</v>
      </c>
      <c r="O1614">
        <f t="shared" si="152"/>
        <v>-100</v>
      </c>
      <c r="P1614" t="str">
        <f>IF(AND(N1614&gt;0,N1614&lt;=0.05),'Bảng Giá'!$B$3,IF(AND(N1614&lt;=0.1,N1614&gt;0.05),'Bảng Giá'!$B$4,IF(AND('Raw Data'!N1614&gt;0.1,'Raw Data'!N1614&lt;=0.25),'Bảng Giá'!$B$5,IF(AND('Raw Data'!N1614&gt;0.25,'Raw Data'!N1614&lt;=0.5),'Bảng Giá'!$B$6,IF(AND('Raw Data'!N1614&gt;0.5,'Raw Data'!N1614&lt;=1),'Bảng Giá'!$B$7,IF(AND('Raw Data'!N1614&gt;1,'Raw Data'!N1614&lt;=1.5),'Bảng Giá'!$B$8,IF(AND('Raw Data'!N1614&gt;1.5,'Raw Data'!N1614&lt;=2),'Bảng Giá'!$B$9,IF(AND('Raw Data'!N1614&gt;2,'Raw Data'!N1614&lt;=2.5),'Bảng Giá'!$B$10,IF(AND('Raw Data'!N1614&gt;2.5,'Raw Data'!N1614&lt;=3),'Bảng Giá'!$B$11,IF(AND('Raw Data'!N1614&gt;3,'Raw Data'!N1614&lt;=3.5),'Bảng Giá'!$B$12,IF(AND('Raw Data'!N1614&gt;3.5,'Raw Data'!N1614&lt;=4),'Bảng Giá'!$B$13,IF(AND('Raw Data'!N1614&gt;4,'Raw Data'!N1614&lt;=4.5),'Bảng Giá'!$B$14,IF(AND('Raw Data'!N1614&gt;4.5,'Raw Data'!N1614&lt;=5),'Bảng Giá'!$B$15,IF(AND('Raw Data'!N1614&gt;5,'Raw Data'!N1614&lt;=5.5),'Bảng Giá'!$B$16,IF(AND('Raw Data'!N1614&gt;5.5,'Raw Data'!N1614&lt;=6),'Bảng Giá'!$B$17,'Bảng Giá'!$B$18)))))))))))))))</f>
        <v>0.1&lt;x&lt;=0.25</v>
      </c>
      <c r="Q1614" s="48">
        <f t="shared" si="153"/>
        <v>-7.6335877862595417E-3</v>
      </c>
      <c r="R1614">
        <f t="shared" si="154"/>
        <v>15600</v>
      </c>
      <c r="S1614">
        <f t="shared" si="155"/>
        <v>2500</v>
      </c>
    </row>
    <row r="1615" spans="1:19" x14ac:dyDescent="0.25">
      <c r="A1615" s="12">
        <v>1614</v>
      </c>
      <c r="B1615" s="12" t="s">
        <v>293</v>
      </c>
      <c r="C1615" s="26">
        <v>56551082</v>
      </c>
      <c r="D1615" s="17">
        <v>43009.679735185186</v>
      </c>
      <c r="E1615" s="17">
        <v>43011.813775497685</v>
      </c>
      <c r="F1615" s="13" t="s">
        <v>302</v>
      </c>
      <c r="G1615" s="27">
        <v>8820</v>
      </c>
      <c r="H1615" s="12" t="s">
        <v>76</v>
      </c>
      <c r="I1615" s="12" t="s">
        <v>85</v>
      </c>
      <c r="J1615" s="37">
        <f>INDEX('Bảng Giá'!$C$3:$H$18,MATCH('Raw Data'!P1615,'Bảng Giá'!$B$3:$B$18,0),MATCH('Raw Data'!M1615,'Bảng Giá'!$C$2:$H$2,0))</f>
        <v>2000</v>
      </c>
      <c r="K1615" s="12">
        <v>38100</v>
      </c>
      <c r="L1615" s="36">
        <f t="shared" si="150"/>
        <v>2.1340403124995646</v>
      </c>
      <c r="M1615" t="str">
        <f>'References data'!H1616</f>
        <v>Nội Tỉnh</v>
      </c>
      <c r="N1615" s="46">
        <f t="shared" si="151"/>
        <v>8.82</v>
      </c>
      <c r="O1615">
        <f t="shared" si="152"/>
        <v>-36100</v>
      </c>
      <c r="P1615" t="str">
        <f>IF(AND(N1615&gt;0,N1615&lt;=0.05),'Bảng Giá'!$B$3,IF(AND(N1615&lt;=0.1,N1615&gt;0.05),'Bảng Giá'!$B$4,IF(AND('Raw Data'!N1615&gt;0.1,'Raw Data'!N1615&lt;=0.25),'Bảng Giá'!$B$5,IF(AND('Raw Data'!N1615&gt;0.25,'Raw Data'!N1615&lt;=0.5),'Bảng Giá'!$B$6,IF(AND('Raw Data'!N1615&gt;0.5,'Raw Data'!N1615&lt;=1),'Bảng Giá'!$B$7,IF(AND('Raw Data'!N1615&gt;1,'Raw Data'!N1615&lt;=1.5),'Bảng Giá'!$B$8,IF(AND('Raw Data'!N1615&gt;1.5,'Raw Data'!N1615&lt;=2),'Bảng Giá'!$B$9,IF(AND('Raw Data'!N1615&gt;2,'Raw Data'!N1615&lt;=2.5),'Bảng Giá'!$B$10,IF(AND('Raw Data'!N1615&gt;2.5,'Raw Data'!N1615&lt;=3),'Bảng Giá'!$B$11,IF(AND('Raw Data'!N1615&gt;3,'Raw Data'!N1615&lt;=3.5),'Bảng Giá'!$B$12,IF(AND('Raw Data'!N1615&gt;3.5,'Raw Data'!N1615&lt;=4),'Bảng Giá'!$B$13,IF(AND('Raw Data'!N1615&gt;4,'Raw Data'!N1615&lt;=4.5),'Bảng Giá'!$B$14,IF(AND('Raw Data'!N1615&gt;4.5,'Raw Data'!N1615&lt;=5),'Bảng Giá'!$B$15,IF(AND('Raw Data'!N1615&gt;5,'Raw Data'!N1615&lt;=5.5),'Bảng Giá'!$B$16,IF(AND('Raw Data'!N1615&gt;5.5,'Raw Data'!N1615&lt;=6),'Bảng Giá'!$B$17,'Bảng Giá'!$B$18)))))))))))))))</f>
        <v>Next 0.5</v>
      </c>
      <c r="Q1615" s="48">
        <f t="shared" si="153"/>
        <v>-0.94750656167978997</v>
      </c>
      <c r="R1615">
        <f t="shared" si="154"/>
        <v>2400</v>
      </c>
      <c r="S1615">
        <f t="shared" si="155"/>
        <v>-35700</v>
      </c>
    </row>
    <row r="1616" spans="1:19" x14ac:dyDescent="0.25">
      <c r="A1616" s="12">
        <v>1615</v>
      </c>
      <c r="B1616" s="12" t="s">
        <v>293</v>
      </c>
      <c r="C1616" s="26">
        <v>31677136908382</v>
      </c>
      <c r="D1616" s="17">
        <v>43010.706885914355</v>
      </c>
      <c r="E1616" s="17">
        <v>43011.517037002312</v>
      </c>
      <c r="F1616" s="13" t="s">
        <v>302</v>
      </c>
      <c r="G1616" s="27">
        <v>9000</v>
      </c>
      <c r="H1616" s="12" t="s">
        <v>76</v>
      </c>
      <c r="I1616" s="12" t="s">
        <v>193</v>
      </c>
      <c r="J1616" s="37">
        <f>INDEX('Bảng Giá'!$C$3:$H$18,MATCH('Raw Data'!P1616,'Bảng Giá'!$B$3:$B$18,0),MATCH('Raw Data'!M1616,'Bảng Giá'!$C$2:$H$2,0))</f>
        <v>2000</v>
      </c>
      <c r="K1616" s="12">
        <v>38800</v>
      </c>
      <c r="L1616" s="36">
        <f t="shared" si="150"/>
        <v>0.81015108795691049</v>
      </c>
      <c r="M1616" t="str">
        <f>'References data'!H1617</f>
        <v>Nội Tỉnh</v>
      </c>
      <c r="N1616" s="46">
        <f t="shared" si="151"/>
        <v>9</v>
      </c>
      <c r="O1616">
        <f t="shared" si="152"/>
        <v>-36800</v>
      </c>
      <c r="P1616" t="str">
        <f>IF(AND(N1616&gt;0,N1616&lt;=0.05),'Bảng Giá'!$B$3,IF(AND(N1616&lt;=0.1,N1616&gt;0.05),'Bảng Giá'!$B$4,IF(AND('Raw Data'!N1616&gt;0.1,'Raw Data'!N1616&lt;=0.25),'Bảng Giá'!$B$5,IF(AND('Raw Data'!N1616&gt;0.25,'Raw Data'!N1616&lt;=0.5),'Bảng Giá'!$B$6,IF(AND('Raw Data'!N1616&gt;0.5,'Raw Data'!N1616&lt;=1),'Bảng Giá'!$B$7,IF(AND('Raw Data'!N1616&gt;1,'Raw Data'!N1616&lt;=1.5),'Bảng Giá'!$B$8,IF(AND('Raw Data'!N1616&gt;1.5,'Raw Data'!N1616&lt;=2),'Bảng Giá'!$B$9,IF(AND('Raw Data'!N1616&gt;2,'Raw Data'!N1616&lt;=2.5),'Bảng Giá'!$B$10,IF(AND('Raw Data'!N1616&gt;2.5,'Raw Data'!N1616&lt;=3),'Bảng Giá'!$B$11,IF(AND('Raw Data'!N1616&gt;3,'Raw Data'!N1616&lt;=3.5),'Bảng Giá'!$B$12,IF(AND('Raw Data'!N1616&gt;3.5,'Raw Data'!N1616&lt;=4),'Bảng Giá'!$B$13,IF(AND('Raw Data'!N1616&gt;4,'Raw Data'!N1616&lt;=4.5),'Bảng Giá'!$B$14,IF(AND('Raw Data'!N1616&gt;4.5,'Raw Data'!N1616&lt;=5),'Bảng Giá'!$B$15,IF(AND('Raw Data'!N1616&gt;5,'Raw Data'!N1616&lt;=5.5),'Bảng Giá'!$B$16,IF(AND('Raw Data'!N1616&gt;5.5,'Raw Data'!N1616&lt;=6),'Bảng Giá'!$B$17,'Bảng Giá'!$B$18)))))))))))))))</f>
        <v>Next 0.5</v>
      </c>
      <c r="Q1616" s="48">
        <f t="shared" si="153"/>
        <v>-0.94845360824742264</v>
      </c>
      <c r="R1616">
        <f t="shared" si="154"/>
        <v>2400</v>
      </c>
      <c r="S1616">
        <f t="shared" si="155"/>
        <v>-36400</v>
      </c>
    </row>
    <row r="1617" spans="1:19" x14ac:dyDescent="0.25">
      <c r="A1617" s="12">
        <v>1616</v>
      </c>
      <c r="B1617" s="12" t="s">
        <v>293</v>
      </c>
      <c r="C1617" s="26">
        <v>31677136909553</v>
      </c>
      <c r="D1617" s="17">
        <v>43010.568033020834</v>
      </c>
      <c r="E1617" s="17">
        <v>43011.382588310182</v>
      </c>
      <c r="F1617" s="13" t="s">
        <v>302</v>
      </c>
      <c r="G1617" s="27">
        <v>2000</v>
      </c>
      <c r="H1617" s="12" t="s">
        <v>76</v>
      </c>
      <c r="I1617" s="12" t="s">
        <v>99</v>
      </c>
      <c r="J1617" s="37">
        <f>INDEX('Bảng Giá'!$C$3:$H$18,MATCH('Raw Data'!P1617,'Bảng Giá'!$B$3:$B$18,0),MATCH('Raw Data'!M1617,'Bảng Giá'!$C$2:$H$2,0))</f>
        <v>16000</v>
      </c>
      <c r="K1617" s="12">
        <v>16200</v>
      </c>
      <c r="L1617" s="36">
        <f t="shared" si="150"/>
        <v>0.81455528934748145</v>
      </c>
      <c r="M1617" t="str">
        <f>'References data'!H1618</f>
        <v>Nội Tỉnh</v>
      </c>
      <c r="N1617">
        <f t="shared" si="151"/>
        <v>2</v>
      </c>
      <c r="O1617">
        <f t="shared" si="152"/>
        <v>-200</v>
      </c>
      <c r="P1617" t="str">
        <f>IF(AND(N1617&gt;0,N1617&lt;=0.05),'Bảng Giá'!$B$3,IF(AND(N1617&lt;=0.1,N1617&gt;0.05),'Bảng Giá'!$B$4,IF(AND('Raw Data'!N1617&gt;0.1,'Raw Data'!N1617&lt;=0.25),'Bảng Giá'!$B$5,IF(AND('Raw Data'!N1617&gt;0.25,'Raw Data'!N1617&lt;=0.5),'Bảng Giá'!$B$6,IF(AND('Raw Data'!N1617&gt;0.5,'Raw Data'!N1617&lt;=1),'Bảng Giá'!$B$7,IF(AND('Raw Data'!N1617&gt;1,'Raw Data'!N1617&lt;=1.5),'Bảng Giá'!$B$8,IF(AND('Raw Data'!N1617&gt;1.5,'Raw Data'!N1617&lt;=2),'Bảng Giá'!$B$9,IF(AND('Raw Data'!N1617&gt;2,'Raw Data'!N1617&lt;=2.5),'Bảng Giá'!$B$10,IF(AND('Raw Data'!N1617&gt;2.5,'Raw Data'!N1617&lt;=3),'Bảng Giá'!$B$11,IF(AND('Raw Data'!N1617&gt;3,'Raw Data'!N1617&lt;=3.5),'Bảng Giá'!$B$12,IF(AND('Raw Data'!N1617&gt;3.5,'Raw Data'!N1617&lt;=4),'Bảng Giá'!$B$13,IF(AND('Raw Data'!N1617&gt;4,'Raw Data'!N1617&lt;=4.5),'Bảng Giá'!$B$14,IF(AND('Raw Data'!N1617&gt;4.5,'Raw Data'!N1617&lt;=5),'Bảng Giá'!$B$15,IF(AND('Raw Data'!N1617&gt;5,'Raw Data'!N1617&lt;=5.5),'Bảng Giá'!$B$16,IF(AND('Raw Data'!N1617&gt;5.5,'Raw Data'!N1617&lt;=6),'Bảng Giá'!$B$17,'Bảng Giá'!$B$18)))))))))))))))</f>
        <v>1.5&lt;x&lt;=2</v>
      </c>
      <c r="Q1617" s="48">
        <f t="shared" si="153"/>
        <v>-1.2345679012345678E-2</v>
      </c>
      <c r="R1617">
        <f t="shared" si="154"/>
        <v>19200</v>
      </c>
      <c r="S1617">
        <f t="shared" si="155"/>
        <v>3000</v>
      </c>
    </row>
    <row r="1618" spans="1:19" x14ac:dyDescent="0.25">
      <c r="A1618" s="12">
        <v>1617</v>
      </c>
      <c r="B1618" s="12" t="s">
        <v>293</v>
      </c>
      <c r="C1618" s="26">
        <v>82337674</v>
      </c>
      <c r="D1618" s="17">
        <v>43010.474096180558</v>
      </c>
      <c r="E1618" s="17">
        <v>43012.868800925928</v>
      </c>
      <c r="F1618" s="13" t="s">
        <v>302</v>
      </c>
      <c r="G1618" s="27">
        <v>350</v>
      </c>
      <c r="H1618" s="12" t="s">
        <v>76</v>
      </c>
      <c r="I1618" s="12" t="s">
        <v>85</v>
      </c>
      <c r="J1618" s="37">
        <f>INDEX('Bảng Giá'!$C$3:$H$18,MATCH('Raw Data'!P1618,'Bảng Giá'!$B$3:$B$18,0),MATCH('Raw Data'!M1618,'Bảng Giá'!$C$2:$H$2,0))</f>
        <v>13000</v>
      </c>
      <c r="K1618" s="12">
        <v>13100</v>
      </c>
      <c r="L1618" s="36">
        <f t="shared" si="150"/>
        <v>2.3947047453693813</v>
      </c>
      <c r="M1618" t="str">
        <f>'References data'!H1619</f>
        <v>Nội Tỉnh</v>
      </c>
      <c r="N1618">
        <f t="shared" si="151"/>
        <v>0.35</v>
      </c>
      <c r="O1618">
        <f t="shared" si="152"/>
        <v>-100</v>
      </c>
      <c r="P1618" t="str">
        <f>IF(AND(N1618&gt;0,N1618&lt;=0.05),'Bảng Giá'!$B$3,IF(AND(N1618&lt;=0.1,N1618&gt;0.05),'Bảng Giá'!$B$4,IF(AND('Raw Data'!N1618&gt;0.1,'Raw Data'!N1618&lt;=0.25),'Bảng Giá'!$B$5,IF(AND('Raw Data'!N1618&gt;0.25,'Raw Data'!N1618&lt;=0.5),'Bảng Giá'!$B$6,IF(AND('Raw Data'!N1618&gt;0.5,'Raw Data'!N1618&lt;=1),'Bảng Giá'!$B$7,IF(AND('Raw Data'!N1618&gt;1,'Raw Data'!N1618&lt;=1.5),'Bảng Giá'!$B$8,IF(AND('Raw Data'!N1618&gt;1.5,'Raw Data'!N1618&lt;=2),'Bảng Giá'!$B$9,IF(AND('Raw Data'!N1618&gt;2,'Raw Data'!N1618&lt;=2.5),'Bảng Giá'!$B$10,IF(AND('Raw Data'!N1618&gt;2.5,'Raw Data'!N1618&lt;=3),'Bảng Giá'!$B$11,IF(AND('Raw Data'!N1618&gt;3,'Raw Data'!N1618&lt;=3.5),'Bảng Giá'!$B$12,IF(AND('Raw Data'!N1618&gt;3.5,'Raw Data'!N1618&lt;=4),'Bảng Giá'!$B$13,IF(AND('Raw Data'!N1618&gt;4,'Raw Data'!N1618&lt;=4.5),'Bảng Giá'!$B$14,IF(AND('Raw Data'!N1618&gt;4.5,'Raw Data'!N1618&lt;=5),'Bảng Giá'!$B$15,IF(AND('Raw Data'!N1618&gt;5,'Raw Data'!N1618&lt;=5.5),'Bảng Giá'!$B$16,IF(AND('Raw Data'!N1618&gt;5.5,'Raw Data'!N1618&lt;=6),'Bảng Giá'!$B$17,'Bảng Giá'!$B$18)))))))))))))))</f>
        <v>0.25&lt;x&lt;=0.5</v>
      </c>
      <c r="Q1618" s="48">
        <f t="shared" si="153"/>
        <v>-7.6335877862595417E-3</v>
      </c>
      <c r="R1618">
        <f t="shared" si="154"/>
        <v>15600</v>
      </c>
      <c r="S1618">
        <f t="shared" si="155"/>
        <v>2500</v>
      </c>
    </row>
    <row r="1619" spans="1:19" x14ac:dyDescent="0.25">
      <c r="A1619" s="12">
        <v>1618</v>
      </c>
      <c r="B1619" s="12" t="s">
        <v>293</v>
      </c>
      <c r="C1619" s="26">
        <v>61490833</v>
      </c>
      <c r="D1619" s="17">
        <v>43010.474122569445</v>
      </c>
      <c r="E1619" s="17">
        <v>43011.428355706019</v>
      </c>
      <c r="F1619" s="13" t="s">
        <v>302</v>
      </c>
      <c r="G1619" s="27">
        <v>4000</v>
      </c>
      <c r="H1619" s="12" t="s">
        <v>76</v>
      </c>
      <c r="I1619" s="12" t="s">
        <v>85</v>
      </c>
      <c r="J1619" s="37">
        <f>INDEX('Bảng Giá'!$C$3:$H$18,MATCH('Raw Data'!P1619,'Bảng Giá'!$B$3:$B$18,0),MATCH('Raw Data'!M1619,'Bảng Giá'!$C$2:$H$2,0))</f>
        <v>20500</v>
      </c>
      <c r="K1619" s="12">
        <v>22200</v>
      </c>
      <c r="L1619" s="36">
        <f t="shared" si="150"/>
        <v>0.9542331365737482</v>
      </c>
      <c r="M1619" t="str">
        <f>'References data'!H1620</f>
        <v>Nội Tỉnh</v>
      </c>
      <c r="N1619">
        <f t="shared" si="151"/>
        <v>4</v>
      </c>
      <c r="O1619">
        <f t="shared" si="152"/>
        <v>-1700</v>
      </c>
      <c r="P1619" t="str">
        <f>IF(AND(N1619&gt;0,N1619&lt;=0.05),'Bảng Giá'!$B$3,IF(AND(N1619&lt;=0.1,N1619&gt;0.05),'Bảng Giá'!$B$4,IF(AND('Raw Data'!N1619&gt;0.1,'Raw Data'!N1619&lt;=0.25),'Bảng Giá'!$B$5,IF(AND('Raw Data'!N1619&gt;0.25,'Raw Data'!N1619&lt;=0.5),'Bảng Giá'!$B$6,IF(AND('Raw Data'!N1619&gt;0.5,'Raw Data'!N1619&lt;=1),'Bảng Giá'!$B$7,IF(AND('Raw Data'!N1619&gt;1,'Raw Data'!N1619&lt;=1.5),'Bảng Giá'!$B$8,IF(AND('Raw Data'!N1619&gt;1.5,'Raw Data'!N1619&lt;=2),'Bảng Giá'!$B$9,IF(AND('Raw Data'!N1619&gt;2,'Raw Data'!N1619&lt;=2.5),'Bảng Giá'!$B$10,IF(AND('Raw Data'!N1619&gt;2.5,'Raw Data'!N1619&lt;=3),'Bảng Giá'!$B$11,IF(AND('Raw Data'!N1619&gt;3,'Raw Data'!N1619&lt;=3.5),'Bảng Giá'!$B$12,IF(AND('Raw Data'!N1619&gt;3.5,'Raw Data'!N1619&lt;=4),'Bảng Giá'!$B$13,IF(AND('Raw Data'!N1619&gt;4,'Raw Data'!N1619&lt;=4.5),'Bảng Giá'!$B$14,IF(AND('Raw Data'!N1619&gt;4.5,'Raw Data'!N1619&lt;=5),'Bảng Giá'!$B$15,IF(AND('Raw Data'!N1619&gt;5,'Raw Data'!N1619&lt;=5.5),'Bảng Giá'!$B$16,IF(AND('Raw Data'!N1619&gt;5.5,'Raw Data'!N1619&lt;=6),'Bảng Giá'!$B$17,'Bảng Giá'!$B$18)))))))))))))))</f>
        <v>3.5&lt;x&lt;=4</v>
      </c>
      <c r="Q1619" s="48">
        <f t="shared" si="153"/>
        <v>-7.6576576576576572E-2</v>
      </c>
      <c r="R1619">
        <f t="shared" si="154"/>
        <v>24600</v>
      </c>
      <c r="S1619">
        <f t="shared" si="155"/>
        <v>2400</v>
      </c>
    </row>
    <row r="1620" spans="1:19" x14ac:dyDescent="0.25">
      <c r="A1620" s="12">
        <v>1619</v>
      </c>
      <c r="B1620" s="12" t="s">
        <v>293</v>
      </c>
      <c r="C1620" s="26">
        <v>50942305</v>
      </c>
      <c r="D1620" s="17">
        <v>43010.474118437502</v>
      </c>
      <c r="E1620" s="17">
        <v>43011.534173229164</v>
      </c>
      <c r="F1620" s="13" t="s">
        <v>302</v>
      </c>
      <c r="G1620" s="27">
        <v>4000</v>
      </c>
      <c r="H1620" s="12" t="s">
        <v>76</v>
      </c>
      <c r="I1620" s="12" t="s">
        <v>85</v>
      </c>
      <c r="J1620" s="37">
        <f>INDEX('Bảng Giá'!$C$3:$H$18,MATCH('Raw Data'!P1620,'Bảng Giá'!$B$3:$B$18,0),MATCH('Raw Data'!M1620,'Bảng Giá'!$C$2:$H$2,0))</f>
        <v>20500</v>
      </c>
      <c r="K1620" s="12">
        <v>22200</v>
      </c>
      <c r="L1620" s="36">
        <f t="shared" si="150"/>
        <v>1.0600547916619689</v>
      </c>
      <c r="M1620" t="str">
        <f>'References data'!H1621</f>
        <v>Nội Tỉnh</v>
      </c>
      <c r="N1620">
        <f t="shared" si="151"/>
        <v>4</v>
      </c>
      <c r="O1620">
        <f t="shared" si="152"/>
        <v>-1700</v>
      </c>
      <c r="P1620" t="str">
        <f>IF(AND(N1620&gt;0,N1620&lt;=0.05),'Bảng Giá'!$B$3,IF(AND(N1620&lt;=0.1,N1620&gt;0.05),'Bảng Giá'!$B$4,IF(AND('Raw Data'!N1620&gt;0.1,'Raw Data'!N1620&lt;=0.25),'Bảng Giá'!$B$5,IF(AND('Raw Data'!N1620&gt;0.25,'Raw Data'!N1620&lt;=0.5),'Bảng Giá'!$B$6,IF(AND('Raw Data'!N1620&gt;0.5,'Raw Data'!N1620&lt;=1),'Bảng Giá'!$B$7,IF(AND('Raw Data'!N1620&gt;1,'Raw Data'!N1620&lt;=1.5),'Bảng Giá'!$B$8,IF(AND('Raw Data'!N1620&gt;1.5,'Raw Data'!N1620&lt;=2),'Bảng Giá'!$B$9,IF(AND('Raw Data'!N1620&gt;2,'Raw Data'!N1620&lt;=2.5),'Bảng Giá'!$B$10,IF(AND('Raw Data'!N1620&gt;2.5,'Raw Data'!N1620&lt;=3),'Bảng Giá'!$B$11,IF(AND('Raw Data'!N1620&gt;3,'Raw Data'!N1620&lt;=3.5),'Bảng Giá'!$B$12,IF(AND('Raw Data'!N1620&gt;3.5,'Raw Data'!N1620&lt;=4),'Bảng Giá'!$B$13,IF(AND('Raw Data'!N1620&gt;4,'Raw Data'!N1620&lt;=4.5),'Bảng Giá'!$B$14,IF(AND('Raw Data'!N1620&gt;4.5,'Raw Data'!N1620&lt;=5),'Bảng Giá'!$B$15,IF(AND('Raw Data'!N1620&gt;5,'Raw Data'!N1620&lt;=5.5),'Bảng Giá'!$B$16,IF(AND('Raw Data'!N1620&gt;5.5,'Raw Data'!N1620&lt;=6),'Bảng Giá'!$B$17,'Bảng Giá'!$B$18)))))))))))))))</f>
        <v>3.5&lt;x&lt;=4</v>
      </c>
      <c r="Q1620" s="48">
        <f t="shared" si="153"/>
        <v>-7.6576576576576572E-2</v>
      </c>
      <c r="R1620">
        <f t="shared" si="154"/>
        <v>24600</v>
      </c>
      <c r="S1620">
        <f t="shared" si="155"/>
        <v>2400</v>
      </c>
    </row>
    <row r="1621" spans="1:19" x14ac:dyDescent="0.25">
      <c r="A1621" s="12">
        <v>1620</v>
      </c>
      <c r="B1621" s="12" t="s">
        <v>293</v>
      </c>
      <c r="C1621" s="26">
        <v>20289942</v>
      </c>
      <c r="D1621" s="17">
        <v>43010.474294247688</v>
      </c>
      <c r="E1621" s="17">
        <v>43011.741719479163</v>
      </c>
      <c r="F1621" s="13" t="s">
        <v>302</v>
      </c>
      <c r="G1621" s="27">
        <v>2300</v>
      </c>
      <c r="H1621" s="12" t="s">
        <v>76</v>
      </c>
      <c r="I1621" s="12" t="s">
        <v>315</v>
      </c>
      <c r="J1621" s="37">
        <f>INDEX('Bảng Giá'!$C$3:$H$18,MATCH('Raw Data'!P1621,'Bảng Giá'!$B$3:$B$18,0),MATCH('Raw Data'!M1621,'Bảng Giá'!$C$2:$H$2,0))</f>
        <v>16000</v>
      </c>
      <c r="K1621" s="12">
        <v>16200</v>
      </c>
      <c r="L1621" s="36">
        <f t="shared" si="150"/>
        <v>1.2674252314754995</v>
      </c>
      <c r="M1621" t="str">
        <f>'References data'!H1622</f>
        <v>Nội Tỉnh</v>
      </c>
      <c r="N1621">
        <f t="shared" si="151"/>
        <v>2.2999999999999998</v>
      </c>
      <c r="O1621">
        <f t="shared" si="152"/>
        <v>-200</v>
      </c>
      <c r="P1621" t="str">
        <f>IF(AND(N1621&gt;0,N1621&lt;=0.05),'Bảng Giá'!$B$3,IF(AND(N1621&lt;=0.1,N1621&gt;0.05),'Bảng Giá'!$B$4,IF(AND('Raw Data'!N1621&gt;0.1,'Raw Data'!N1621&lt;=0.25),'Bảng Giá'!$B$5,IF(AND('Raw Data'!N1621&gt;0.25,'Raw Data'!N1621&lt;=0.5),'Bảng Giá'!$B$6,IF(AND('Raw Data'!N1621&gt;0.5,'Raw Data'!N1621&lt;=1),'Bảng Giá'!$B$7,IF(AND('Raw Data'!N1621&gt;1,'Raw Data'!N1621&lt;=1.5),'Bảng Giá'!$B$8,IF(AND('Raw Data'!N1621&gt;1.5,'Raw Data'!N1621&lt;=2),'Bảng Giá'!$B$9,IF(AND('Raw Data'!N1621&gt;2,'Raw Data'!N1621&lt;=2.5),'Bảng Giá'!$B$10,IF(AND('Raw Data'!N1621&gt;2.5,'Raw Data'!N1621&lt;=3),'Bảng Giá'!$B$11,IF(AND('Raw Data'!N1621&gt;3,'Raw Data'!N1621&lt;=3.5),'Bảng Giá'!$B$12,IF(AND('Raw Data'!N1621&gt;3.5,'Raw Data'!N1621&lt;=4),'Bảng Giá'!$B$13,IF(AND('Raw Data'!N1621&gt;4,'Raw Data'!N1621&lt;=4.5),'Bảng Giá'!$B$14,IF(AND('Raw Data'!N1621&gt;4.5,'Raw Data'!N1621&lt;=5),'Bảng Giá'!$B$15,IF(AND('Raw Data'!N1621&gt;5,'Raw Data'!N1621&lt;=5.5),'Bảng Giá'!$B$16,IF(AND('Raw Data'!N1621&gt;5.5,'Raw Data'!N1621&lt;=6),'Bảng Giá'!$B$17,'Bảng Giá'!$B$18)))))))))))))))</f>
        <v>2&lt;x&lt;=2.5</v>
      </c>
      <c r="Q1621" s="48">
        <f t="shared" si="153"/>
        <v>-1.2345679012345678E-2</v>
      </c>
      <c r="R1621">
        <f t="shared" si="154"/>
        <v>19200</v>
      </c>
      <c r="S1621">
        <f t="shared" si="155"/>
        <v>3000</v>
      </c>
    </row>
    <row r="1622" spans="1:19" x14ac:dyDescent="0.25">
      <c r="A1622" s="12">
        <v>1621</v>
      </c>
      <c r="B1622" s="12" t="s">
        <v>293</v>
      </c>
      <c r="C1622" s="26">
        <v>84790514</v>
      </c>
      <c r="D1622" s="17">
        <v>43010.482237152777</v>
      </c>
      <c r="E1622" s="17">
        <v>43011.664324571757</v>
      </c>
      <c r="F1622" s="13" t="s">
        <v>302</v>
      </c>
      <c r="G1622" s="27">
        <v>1300</v>
      </c>
      <c r="H1622" s="12" t="s">
        <v>76</v>
      </c>
      <c r="I1622" s="12" t="s">
        <v>315</v>
      </c>
      <c r="J1622" s="37">
        <f>INDEX('Bảng Giá'!$C$3:$H$18,MATCH('Raw Data'!P1622,'Bảng Giá'!$B$3:$B$18,0),MATCH('Raw Data'!M1622,'Bảng Giá'!$C$2:$H$2,0))</f>
        <v>14500</v>
      </c>
      <c r="K1622" s="12">
        <v>14700</v>
      </c>
      <c r="L1622" s="36">
        <f t="shared" si="150"/>
        <v>1.1820874189797905</v>
      </c>
      <c r="M1622" t="str">
        <f>'References data'!H1623</f>
        <v>Nội Tỉnh</v>
      </c>
      <c r="N1622">
        <f t="shared" si="151"/>
        <v>1.3</v>
      </c>
      <c r="O1622">
        <f t="shared" si="152"/>
        <v>-200</v>
      </c>
      <c r="P1622" t="str">
        <f>IF(AND(N1622&gt;0,N1622&lt;=0.05),'Bảng Giá'!$B$3,IF(AND(N1622&lt;=0.1,N1622&gt;0.05),'Bảng Giá'!$B$4,IF(AND('Raw Data'!N1622&gt;0.1,'Raw Data'!N1622&lt;=0.25),'Bảng Giá'!$B$5,IF(AND('Raw Data'!N1622&gt;0.25,'Raw Data'!N1622&lt;=0.5),'Bảng Giá'!$B$6,IF(AND('Raw Data'!N1622&gt;0.5,'Raw Data'!N1622&lt;=1),'Bảng Giá'!$B$7,IF(AND('Raw Data'!N1622&gt;1,'Raw Data'!N1622&lt;=1.5),'Bảng Giá'!$B$8,IF(AND('Raw Data'!N1622&gt;1.5,'Raw Data'!N1622&lt;=2),'Bảng Giá'!$B$9,IF(AND('Raw Data'!N1622&gt;2,'Raw Data'!N1622&lt;=2.5),'Bảng Giá'!$B$10,IF(AND('Raw Data'!N1622&gt;2.5,'Raw Data'!N1622&lt;=3),'Bảng Giá'!$B$11,IF(AND('Raw Data'!N1622&gt;3,'Raw Data'!N1622&lt;=3.5),'Bảng Giá'!$B$12,IF(AND('Raw Data'!N1622&gt;3.5,'Raw Data'!N1622&lt;=4),'Bảng Giá'!$B$13,IF(AND('Raw Data'!N1622&gt;4,'Raw Data'!N1622&lt;=4.5),'Bảng Giá'!$B$14,IF(AND('Raw Data'!N1622&gt;4.5,'Raw Data'!N1622&lt;=5),'Bảng Giá'!$B$15,IF(AND('Raw Data'!N1622&gt;5,'Raw Data'!N1622&lt;=5.5),'Bảng Giá'!$B$16,IF(AND('Raw Data'!N1622&gt;5.5,'Raw Data'!N1622&lt;=6),'Bảng Giá'!$B$17,'Bảng Giá'!$B$18)))))))))))))))</f>
        <v>1&lt;x&lt;=1.5</v>
      </c>
      <c r="Q1622" s="48">
        <f t="shared" si="153"/>
        <v>-1.3605442176870748E-2</v>
      </c>
      <c r="R1622">
        <f t="shared" si="154"/>
        <v>17400</v>
      </c>
      <c r="S1622">
        <f t="shared" si="155"/>
        <v>2700</v>
      </c>
    </row>
    <row r="1623" spans="1:19" x14ac:dyDescent="0.25">
      <c r="A1623" s="12">
        <v>1622</v>
      </c>
      <c r="B1623" s="12" t="s">
        <v>293</v>
      </c>
      <c r="C1623" s="26">
        <v>78979444</v>
      </c>
      <c r="D1623" s="17">
        <v>43010.482323530094</v>
      </c>
      <c r="E1623" s="17">
        <v>43011.465809953705</v>
      </c>
      <c r="F1623" s="13" t="s">
        <v>302</v>
      </c>
      <c r="G1623" s="27">
        <v>300</v>
      </c>
      <c r="H1623" s="12" t="s">
        <v>76</v>
      </c>
      <c r="I1623" s="12" t="s">
        <v>99</v>
      </c>
      <c r="J1623" s="37">
        <f>INDEX('Bảng Giá'!$C$3:$H$18,MATCH('Raw Data'!P1623,'Bảng Giá'!$B$3:$B$18,0),MATCH('Raw Data'!M1623,'Bảng Giá'!$C$2:$H$2,0))</f>
        <v>13000</v>
      </c>
      <c r="K1623" s="12">
        <v>13100</v>
      </c>
      <c r="L1623" s="36">
        <f t="shared" si="150"/>
        <v>0.98348642361088423</v>
      </c>
      <c r="M1623" t="str">
        <f>'References data'!H1624</f>
        <v>Nội Tỉnh</v>
      </c>
      <c r="N1623">
        <f t="shared" si="151"/>
        <v>0.3</v>
      </c>
      <c r="O1623">
        <f t="shared" si="152"/>
        <v>-100</v>
      </c>
      <c r="P1623" t="str">
        <f>IF(AND(N1623&gt;0,N1623&lt;=0.05),'Bảng Giá'!$B$3,IF(AND(N1623&lt;=0.1,N1623&gt;0.05),'Bảng Giá'!$B$4,IF(AND('Raw Data'!N1623&gt;0.1,'Raw Data'!N1623&lt;=0.25),'Bảng Giá'!$B$5,IF(AND('Raw Data'!N1623&gt;0.25,'Raw Data'!N1623&lt;=0.5),'Bảng Giá'!$B$6,IF(AND('Raw Data'!N1623&gt;0.5,'Raw Data'!N1623&lt;=1),'Bảng Giá'!$B$7,IF(AND('Raw Data'!N1623&gt;1,'Raw Data'!N1623&lt;=1.5),'Bảng Giá'!$B$8,IF(AND('Raw Data'!N1623&gt;1.5,'Raw Data'!N1623&lt;=2),'Bảng Giá'!$B$9,IF(AND('Raw Data'!N1623&gt;2,'Raw Data'!N1623&lt;=2.5),'Bảng Giá'!$B$10,IF(AND('Raw Data'!N1623&gt;2.5,'Raw Data'!N1623&lt;=3),'Bảng Giá'!$B$11,IF(AND('Raw Data'!N1623&gt;3,'Raw Data'!N1623&lt;=3.5),'Bảng Giá'!$B$12,IF(AND('Raw Data'!N1623&gt;3.5,'Raw Data'!N1623&lt;=4),'Bảng Giá'!$B$13,IF(AND('Raw Data'!N1623&gt;4,'Raw Data'!N1623&lt;=4.5),'Bảng Giá'!$B$14,IF(AND('Raw Data'!N1623&gt;4.5,'Raw Data'!N1623&lt;=5),'Bảng Giá'!$B$15,IF(AND('Raw Data'!N1623&gt;5,'Raw Data'!N1623&lt;=5.5),'Bảng Giá'!$B$16,IF(AND('Raw Data'!N1623&gt;5.5,'Raw Data'!N1623&lt;=6),'Bảng Giá'!$B$17,'Bảng Giá'!$B$18)))))))))))))))</f>
        <v>0.25&lt;x&lt;=0.5</v>
      </c>
      <c r="Q1623" s="48">
        <f t="shared" si="153"/>
        <v>-7.6335877862595417E-3</v>
      </c>
      <c r="R1623">
        <f t="shared" si="154"/>
        <v>15600</v>
      </c>
      <c r="S1623">
        <f t="shared" si="155"/>
        <v>2500</v>
      </c>
    </row>
    <row r="1624" spans="1:19" x14ac:dyDescent="0.25">
      <c r="A1624" s="12">
        <v>1623</v>
      </c>
      <c r="B1624" s="12" t="s">
        <v>293</v>
      </c>
      <c r="C1624" s="26">
        <v>17543262</v>
      </c>
      <c r="D1624" s="17">
        <v>43010.482389004632</v>
      </c>
      <c r="E1624" s="17">
        <v>43011.699553472223</v>
      </c>
      <c r="F1624" s="13" t="s">
        <v>302</v>
      </c>
      <c r="G1624" s="27">
        <v>1000</v>
      </c>
      <c r="H1624" s="12" t="s">
        <v>76</v>
      </c>
      <c r="I1624" s="12" t="s">
        <v>99</v>
      </c>
      <c r="J1624" s="37">
        <f>INDEX('Bảng Giá'!$C$3:$H$18,MATCH('Raw Data'!P1624,'Bảng Giá'!$B$3:$B$18,0),MATCH('Raw Data'!M1624,'Bảng Giá'!$C$2:$H$2,0))</f>
        <v>14000</v>
      </c>
      <c r="K1624" s="12">
        <v>14700</v>
      </c>
      <c r="L1624" s="36">
        <f t="shared" si="150"/>
        <v>1.2171644675909192</v>
      </c>
      <c r="M1624" t="str">
        <f>'References data'!H1625</f>
        <v>Nội Tỉnh</v>
      </c>
      <c r="N1624">
        <f t="shared" si="151"/>
        <v>1</v>
      </c>
      <c r="O1624">
        <f t="shared" si="152"/>
        <v>-700</v>
      </c>
      <c r="P1624" t="str">
        <f>IF(AND(N1624&gt;0,N1624&lt;=0.05),'Bảng Giá'!$B$3,IF(AND(N1624&lt;=0.1,N1624&gt;0.05),'Bảng Giá'!$B$4,IF(AND('Raw Data'!N1624&gt;0.1,'Raw Data'!N1624&lt;=0.25),'Bảng Giá'!$B$5,IF(AND('Raw Data'!N1624&gt;0.25,'Raw Data'!N1624&lt;=0.5),'Bảng Giá'!$B$6,IF(AND('Raw Data'!N1624&gt;0.5,'Raw Data'!N1624&lt;=1),'Bảng Giá'!$B$7,IF(AND('Raw Data'!N1624&gt;1,'Raw Data'!N1624&lt;=1.5),'Bảng Giá'!$B$8,IF(AND('Raw Data'!N1624&gt;1.5,'Raw Data'!N1624&lt;=2),'Bảng Giá'!$B$9,IF(AND('Raw Data'!N1624&gt;2,'Raw Data'!N1624&lt;=2.5),'Bảng Giá'!$B$10,IF(AND('Raw Data'!N1624&gt;2.5,'Raw Data'!N1624&lt;=3),'Bảng Giá'!$B$11,IF(AND('Raw Data'!N1624&gt;3,'Raw Data'!N1624&lt;=3.5),'Bảng Giá'!$B$12,IF(AND('Raw Data'!N1624&gt;3.5,'Raw Data'!N1624&lt;=4),'Bảng Giá'!$B$13,IF(AND('Raw Data'!N1624&gt;4,'Raw Data'!N1624&lt;=4.5),'Bảng Giá'!$B$14,IF(AND('Raw Data'!N1624&gt;4.5,'Raw Data'!N1624&lt;=5),'Bảng Giá'!$B$15,IF(AND('Raw Data'!N1624&gt;5,'Raw Data'!N1624&lt;=5.5),'Bảng Giá'!$B$16,IF(AND('Raw Data'!N1624&gt;5.5,'Raw Data'!N1624&lt;=6),'Bảng Giá'!$B$17,'Bảng Giá'!$B$18)))))))))))))))</f>
        <v>0.5&lt;x&lt;=1</v>
      </c>
      <c r="Q1624" s="48">
        <f t="shared" si="153"/>
        <v>-4.7619047619047616E-2</v>
      </c>
      <c r="R1624">
        <f t="shared" si="154"/>
        <v>16800</v>
      </c>
      <c r="S1624">
        <f t="shared" si="155"/>
        <v>2100</v>
      </c>
    </row>
    <row r="1625" spans="1:19" x14ac:dyDescent="0.25">
      <c r="A1625" s="12">
        <v>1624</v>
      </c>
      <c r="B1625" s="12" t="s">
        <v>293</v>
      </c>
      <c r="C1625" s="26">
        <v>56842593</v>
      </c>
      <c r="D1625" s="17">
        <v>43010.482409953707</v>
      </c>
      <c r="E1625" s="17">
        <v>43011.699173645837</v>
      </c>
      <c r="F1625" s="13" t="s">
        <v>302</v>
      </c>
      <c r="G1625" s="27">
        <v>200</v>
      </c>
      <c r="H1625" s="12" t="s">
        <v>76</v>
      </c>
      <c r="I1625" s="12" t="s">
        <v>99</v>
      </c>
      <c r="J1625" s="37">
        <f>INDEX('Bảng Giá'!$C$3:$H$18,MATCH('Raw Data'!P1625,'Bảng Giá'!$B$3:$B$18,0),MATCH('Raw Data'!M1625,'Bảng Giá'!$C$2:$H$2,0))</f>
        <v>13000</v>
      </c>
      <c r="K1625" s="12">
        <v>13100</v>
      </c>
      <c r="L1625" s="36">
        <f t="shared" si="150"/>
        <v>1.2167636921294616</v>
      </c>
      <c r="M1625" t="str">
        <f>'References data'!H1626</f>
        <v>Nội Tỉnh</v>
      </c>
      <c r="N1625">
        <f t="shared" si="151"/>
        <v>0.2</v>
      </c>
      <c r="O1625">
        <f t="shared" si="152"/>
        <v>-100</v>
      </c>
      <c r="P1625" t="str">
        <f>IF(AND(N1625&gt;0,N1625&lt;=0.05),'Bảng Giá'!$B$3,IF(AND(N1625&lt;=0.1,N1625&gt;0.05),'Bảng Giá'!$B$4,IF(AND('Raw Data'!N1625&gt;0.1,'Raw Data'!N1625&lt;=0.25),'Bảng Giá'!$B$5,IF(AND('Raw Data'!N1625&gt;0.25,'Raw Data'!N1625&lt;=0.5),'Bảng Giá'!$B$6,IF(AND('Raw Data'!N1625&gt;0.5,'Raw Data'!N1625&lt;=1),'Bảng Giá'!$B$7,IF(AND('Raw Data'!N1625&gt;1,'Raw Data'!N1625&lt;=1.5),'Bảng Giá'!$B$8,IF(AND('Raw Data'!N1625&gt;1.5,'Raw Data'!N1625&lt;=2),'Bảng Giá'!$B$9,IF(AND('Raw Data'!N1625&gt;2,'Raw Data'!N1625&lt;=2.5),'Bảng Giá'!$B$10,IF(AND('Raw Data'!N1625&gt;2.5,'Raw Data'!N1625&lt;=3),'Bảng Giá'!$B$11,IF(AND('Raw Data'!N1625&gt;3,'Raw Data'!N1625&lt;=3.5),'Bảng Giá'!$B$12,IF(AND('Raw Data'!N1625&gt;3.5,'Raw Data'!N1625&lt;=4),'Bảng Giá'!$B$13,IF(AND('Raw Data'!N1625&gt;4,'Raw Data'!N1625&lt;=4.5),'Bảng Giá'!$B$14,IF(AND('Raw Data'!N1625&gt;4.5,'Raw Data'!N1625&lt;=5),'Bảng Giá'!$B$15,IF(AND('Raw Data'!N1625&gt;5,'Raw Data'!N1625&lt;=5.5),'Bảng Giá'!$B$16,IF(AND('Raw Data'!N1625&gt;5.5,'Raw Data'!N1625&lt;=6),'Bảng Giá'!$B$17,'Bảng Giá'!$B$18)))))))))))))))</f>
        <v>0.1&lt;x&lt;=0.25</v>
      </c>
      <c r="Q1625" s="48">
        <f t="shared" si="153"/>
        <v>-7.6335877862595417E-3</v>
      </c>
      <c r="R1625">
        <f t="shared" si="154"/>
        <v>15600</v>
      </c>
      <c r="S1625">
        <f t="shared" si="155"/>
        <v>2500</v>
      </c>
    </row>
    <row r="1626" spans="1:19" x14ac:dyDescent="0.25">
      <c r="A1626" s="12">
        <v>1625</v>
      </c>
      <c r="B1626" s="12" t="s">
        <v>293</v>
      </c>
      <c r="C1626" s="26">
        <v>31677136897222</v>
      </c>
      <c r="D1626" s="17">
        <v>43009.450925844911</v>
      </c>
      <c r="E1626" s="17">
        <v>43011.753102743052</v>
      </c>
      <c r="F1626" s="13" t="s">
        <v>302</v>
      </c>
      <c r="G1626" s="27">
        <v>2300</v>
      </c>
      <c r="H1626" s="12" t="s">
        <v>76</v>
      </c>
      <c r="I1626" s="12" t="s">
        <v>80</v>
      </c>
      <c r="J1626" s="37">
        <f>INDEX('Bảng Giá'!$C$3:$H$18,MATCH('Raw Data'!P1626,'Bảng Giá'!$B$3:$B$18,0),MATCH('Raw Data'!M1626,'Bảng Giá'!$C$2:$H$2,0))</f>
        <v>16000</v>
      </c>
      <c r="K1626" s="12">
        <v>16200</v>
      </c>
      <c r="L1626" s="36">
        <f t="shared" si="150"/>
        <v>2.3021768981416244</v>
      </c>
      <c r="M1626" t="str">
        <f>'References data'!H1627</f>
        <v>Nội Tỉnh</v>
      </c>
      <c r="N1626">
        <f t="shared" si="151"/>
        <v>2.2999999999999998</v>
      </c>
      <c r="O1626">
        <f t="shared" si="152"/>
        <v>-200</v>
      </c>
      <c r="P1626" t="str">
        <f>IF(AND(N1626&gt;0,N1626&lt;=0.05),'Bảng Giá'!$B$3,IF(AND(N1626&lt;=0.1,N1626&gt;0.05),'Bảng Giá'!$B$4,IF(AND('Raw Data'!N1626&gt;0.1,'Raw Data'!N1626&lt;=0.25),'Bảng Giá'!$B$5,IF(AND('Raw Data'!N1626&gt;0.25,'Raw Data'!N1626&lt;=0.5),'Bảng Giá'!$B$6,IF(AND('Raw Data'!N1626&gt;0.5,'Raw Data'!N1626&lt;=1),'Bảng Giá'!$B$7,IF(AND('Raw Data'!N1626&gt;1,'Raw Data'!N1626&lt;=1.5),'Bảng Giá'!$B$8,IF(AND('Raw Data'!N1626&gt;1.5,'Raw Data'!N1626&lt;=2),'Bảng Giá'!$B$9,IF(AND('Raw Data'!N1626&gt;2,'Raw Data'!N1626&lt;=2.5),'Bảng Giá'!$B$10,IF(AND('Raw Data'!N1626&gt;2.5,'Raw Data'!N1626&lt;=3),'Bảng Giá'!$B$11,IF(AND('Raw Data'!N1626&gt;3,'Raw Data'!N1626&lt;=3.5),'Bảng Giá'!$B$12,IF(AND('Raw Data'!N1626&gt;3.5,'Raw Data'!N1626&lt;=4),'Bảng Giá'!$B$13,IF(AND('Raw Data'!N1626&gt;4,'Raw Data'!N1626&lt;=4.5),'Bảng Giá'!$B$14,IF(AND('Raw Data'!N1626&gt;4.5,'Raw Data'!N1626&lt;=5),'Bảng Giá'!$B$15,IF(AND('Raw Data'!N1626&gt;5,'Raw Data'!N1626&lt;=5.5),'Bảng Giá'!$B$16,IF(AND('Raw Data'!N1626&gt;5.5,'Raw Data'!N1626&lt;=6),'Bảng Giá'!$B$17,'Bảng Giá'!$B$18)))))))))))))))</f>
        <v>2&lt;x&lt;=2.5</v>
      </c>
      <c r="Q1626" s="48">
        <f t="shared" si="153"/>
        <v>-1.2345679012345678E-2</v>
      </c>
      <c r="R1626">
        <f t="shared" si="154"/>
        <v>19200</v>
      </c>
      <c r="S1626">
        <f t="shared" si="155"/>
        <v>3000</v>
      </c>
    </row>
    <row r="1627" spans="1:19" x14ac:dyDescent="0.25">
      <c r="A1627" s="12">
        <v>1626</v>
      </c>
      <c r="B1627" s="12" t="s">
        <v>293</v>
      </c>
      <c r="C1627" s="26">
        <v>31677136897812</v>
      </c>
      <c r="D1627" s="17">
        <v>43009.450953819447</v>
      </c>
      <c r="E1627" s="17">
        <v>43012.667037037034</v>
      </c>
      <c r="F1627" s="13" t="s">
        <v>302</v>
      </c>
      <c r="G1627" s="27">
        <v>3400</v>
      </c>
      <c r="H1627" s="12" t="s">
        <v>76</v>
      </c>
      <c r="I1627" s="12" t="s">
        <v>76</v>
      </c>
      <c r="J1627" s="37">
        <f>INDEX('Bảng Giá'!$C$3:$H$18,MATCH('Raw Data'!P1627,'Bảng Giá'!$B$3:$B$18,0),MATCH('Raw Data'!M1627,'Bảng Giá'!$C$2:$H$2,0))</f>
        <v>19000</v>
      </c>
      <c r="K1627" s="12">
        <v>19200</v>
      </c>
      <c r="L1627" s="36">
        <f t="shared" si="150"/>
        <v>3.2160832175868563</v>
      </c>
      <c r="M1627" t="str">
        <f>'References data'!H1628</f>
        <v>Nội Tỉnh</v>
      </c>
      <c r="N1627">
        <f t="shared" si="151"/>
        <v>3.4</v>
      </c>
      <c r="O1627">
        <f t="shared" si="152"/>
        <v>-200</v>
      </c>
      <c r="P1627" t="str">
        <f>IF(AND(N1627&gt;0,N1627&lt;=0.05),'Bảng Giá'!$B$3,IF(AND(N1627&lt;=0.1,N1627&gt;0.05),'Bảng Giá'!$B$4,IF(AND('Raw Data'!N1627&gt;0.1,'Raw Data'!N1627&lt;=0.25),'Bảng Giá'!$B$5,IF(AND('Raw Data'!N1627&gt;0.25,'Raw Data'!N1627&lt;=0.5),'Bảng Giá'!$B$6,IF(AND('Raw Data'!N1627&gt;0.5,'Raw Data'!N1627&lt;=1),'Bảng Giá'!$B$7,IF(AND('Raw Data'!N1627&gt;1,'Raw Data'!N1627&lt;=1.5),'Bảng Giá'!$B$8,IF(AND('Raw Data'!N1627&gt;1.5,'Raw Data'!N1627&lt;=2),'Bảng Giá'!$B$9,IF(AND('Raw Data'!N1627&gt;2,'Raw Data'!N1627&lt;=2.5),'Bảng Giá'!$B$10,IF(AND('Raw Data'!N1627&gt;2.5,'Raw Data'!N1627&lt;=3),'Bảng Giá'!$B$11,IF(AND('Raw Data'!N1627&gt;3,'Raw Data'!N1627&lt;=3.5),'Bảng Giá'!$B$12,IF(AND('Raw Data'!N1627&gt;3.5,'Raw Data'!N1627&lt;=4),'Bảng Giá'!$B$13,IF(AND('Raw Data'!N1627&gt;4,'Raw Data'!N1627&lt;=4.5),'Bảng Giá'!$B$14,IF(AND('Raw Data'!N1627&gt;4.5,'Raw Data'!N1627&lt;=5),'Bảng Giá'!$B$15,IF(AND('Raw Data'!N1627&gt;5,'Raw Data'!N1627&lt;=5.5),'Bảng Giá'!$B$16,IF(AND('Raw Data'!N1627&gt;5.5,'Raw Data'!N1627&lt;=6),'Bảng Giá'!$B$17,'Bảng Giá'!$B$18)))))))))))))))</f>
        <v>3&lt;x&lt;=3.5</v>
      </c>
      <c r="Q1627" s="48">
        <f t="shared" si="153"/>
        <v>-1.0416666666666666E-2</v>
      </c>
      <c r="R1627">
        <f t="shared" si="154"/>
        <v>22800</v>
      </c>
      <c r="S1627">
        <f t="shared" si="155"/>
        <v>3600</v>
      </c>
    </row>
    <row r="1628" spans="1:19" x14ac:dyDescent="0.25">
      <c r="A1628" s="12">
        <v>1627</v>
      </c>
      <c r="B1628" s="12" t="s">
        <v>293</v>
      </c>
      <c r="C1628" s="26">
        <v>31677136897249</v>
      </c>
      <c r="D1628" s="17">
        <v>43009.454376886577</v>
      </c>
      <c r="E1628" s="17">
        <v>43010.585405243059</v>
      </c>
      <c r="F1628" s="13" t="s">
        <v>302</v>
      </c>
      <c r="G1628" s="27">
        <v>850</v>
      </c>
      <c r="H1628" s="12" t="s">
        <v>76</v>
      </c>
      <c r="I1628" s="12" t="s">
        <v>193</v>
      </c>
      <c r="J1628" s="37">
        <f>INDEX('Bảng Giá'!$C$3:$H$18,MATCH('Raw Data'!P1628,'Bảng Giá'!$B$3:$B$18,0),MATCH('Raw Data'!M1628,'Bảng Giá'!$C$2:$H$2,0))</f>
        <v>14000</v>
      </c>
      <c r="K1628" s="12">
        <v>14100</v>
      </c>
      <c r="L1628" s="36">
        <f t="shared" si="150"/>
        <v>1.1310283564816928</v>
      </c>
      <c r="M1628" t="str">
        <f>'References data'!H1629</f>
        <v>Nội Tỉnh</v>
      </c>
      <c r="N1628">
        <f t="shared" si="151"/>
        <v>0.85</v>
      </c>
      <c r="O1628">
        <f t="shared" si="152"/>
        <v>-100</v>
      </c>
      <c r="P1628" t="str">
        <f>IF(AND(N1628&gt;0,N1628&lt;=0.05),'Bảng Giá'!$B$3,IF(AND(N1628&lt;=0.1,N1628&gt;0.05),'Bảng Giá'!$B$4,IF(AND('Raw Data'!N1628&gt;0.1,'Raw Data'!N1628&lt;=0.25),'Bảng Giá'!$B$5,IF(AND('Raw Data'!N1628&gt;0.25,'Raw Data'!N1628&lt;=0.5),'Bảng Giá'!$B$6,IF(AND('Raw Data'!N1628&gt;0.5,'Raw Data'!N1628&lt;=1),'Bảng Giá'!$B$7,IF(AND('Raw Data'!N1628&gt;1,'Raw Data'!N1628&lt;=1.5),'Bảng Giá'!$B$8,IF(AND('Raw Data'!N1628&gt;1.5,'Raw Data'!N1628&lt;=2),'Bảng Giá'!$B$9,IF(AND('Raw Data'!N1628&gt;2,'Raw Data'!N1628&lt;=2.5),'Bảng Giá'!$B$10,IF(AND('Raw Data'!N1628&gt;2.5,'Raw Data'!N1628&lt;=3),'Bảng Giá'!$B$11,IF(AND('Raw Data'!N1628&gt;3,'Raw Data'!N1628&lt;=3.5),'Bảng Giá'!$B$12,IF(AND('Raw Data'!N1628&gt;3.5,'Raw Data'!N1628&lt;=4),'Bảng Giá'!$B$13,IF(AND('Raw Data'!N1628&gt;4,'Raw Data'!N1628&lt;=4.5),'Bảng Giá'!$B$14,IF(AND('Raw Data'!N1628&gt;4.5,'Raw Data'!N1628&lt;=5),'Bảng Giá'!$B$15,IF(AND('Raw Data'!N1628&gt;5,'Raw Data'!N1628&lt;=5.5),'Bảng Giá'!$B$16,IF(AND('Raw Data'!N1628&gt;5.5,'Raw Data'!N1628&lt;=6),'Bảng Giá'!$B$17,'Bảng Giá'!$B$18)))))))))))))))</f>
        <v>0.5&lt;x&lt;=1</v>
      </c>
      <c r="Q1628" s="48">
        <f t="shared" si="153"/>
        <v>-7.0921985815602835E-3</v>
      </c>
      <c r="R1628">
        <f t="shared" si="154"/>
        <v>16800</v>
      </c>
      <c r="S1628">
        <f t="shared" si="155"/>
        <v>2700</v>
      </c>
    </row>
    <row r="1629" spans="1:19" x14ac:dyDescent="0.25">
      <c r="A1629" s="12">
        <v>1628</v>
      </c>
      <c r="B1629" s="12" t="s">
        <v>293</v>
      </c>
      <c r="C1629" s="26">
        <v>31677136896669</v>
      </c>
      <c r="D1629" s="17">
        <v>43010.450241550927</v>
      </c>
      <c r="E1629" s="17">
        <v>43011.74541516204</v>
      </c>
      <c r="F1629" s="13" t="s">
        <v>302</v>
      </c>
      <c r="G1629" s="27">
        <v>1150</v>
      </c>
      <c r="H1629" s="12" t="s">
        <v>100</v>
      </c>
      <c r="I1629" s="12" t="s">
        <v>322</v>
      </c>
      <c r="J1629" s="37">
        <f>INDEX('Bảng Giá'!$C$3:$H$18,MATCH('Raw Data'!P1629,'Bảng Giá'!$B$3:$B$18,0),MATCH('Raw Data'!M1629,'Bảng Giá'!$C$2:$H$2,0))</f>
        <v>14500</v>
      </c>
      <c r="K1629" s="12">
        <v>14700</v>
      </c>
      <c r="L1629" s="36">
        <f t="shared" si="150"/>
        <v>1.2951736111135688</v>
      </c>
      <c r="M1629" t="str">
        <f>'References data'!H1630</f>
        <v>Nội Tỉnh</v>
      </c>
      <c r="N1629">
        <f t="shared" si="151"/>
        <v>1.1499999999999999</v>
      </c>
      <c r="O1629">
        <f t="shared" si="152"/>
        <v>-200</v>
      </c>
      <c r="P1629" t="str">
        <f>IF(AND(N1629&gt;0,N1629&lt;=0.05),'Bảng Giá'!$B$3,IF(AND(N1629&lt;=0.1,N1629&gt;0.05),'Bảng Giá'!$B$4,IF(AND('Raw Data'!N1629&gt;0.1,'Raw Data'!N1629&lt;=0.25),'Bảng Giá'!$B$5,IF(AND('Raw Data'!N1629&gt;0.25,'Raw Data'!N1629&lt;=0.5),'Bảng Giá'!$B$6,IF(AND('Raw Data'!N1629&gt;0.5,'Raw Data'!N1629&lt;=1),'Bảng Giá'!$B$7,IF(AND('Raw Data'!N1629&gt;1,'Raw Data'!N1629&lt;=1.5),'Bảng Giá'!$B$8,IF(AND('Raw Data'!N1629&gt;1.5,'Raw Data'!N1629&lt;=2),'Bảng Giá'!$B$9,IF(AND('Raw Data'!N1629&gt;2,'Raw Data'!N1629&lt;=2.5),'Bảng Giá'!$B$10,IF(AND('Raw Data'!N1629&gt;2.5,'Raw Data'!N1629&lt;=3),'Bảng Giá'!$B$11,IF(AND('Raw Data'!N1629&gt;3,'Raw Data'!N1629&lt;=3.5),'Bảng Giá'!$B$12,IF(AND('Raw Data'!N1629&gt;3.5,'Raw Data'!N1629&lt;=4),'Bảng Giá'!$B$13,IF(AND('Raw Data'!N1629&gt;4,'Raw Data'!N1629&lt;=4.5),'Bảng Giá'!$B$14,IF(AND('Raw Data'!N1629&gt;4.5,'Raw Data'!N1629&lt;=5),'Bảng Giá'!$B$15,IF(AND('Raw Data'!N1629&gt;5,'Raw Data'!N1629&lt;=5.5),'Bảng Giá'!$B$16,IF(AND('Raw Data'!N1629&gt;5.5,'Raw Data'!N1629&lt;=6),'Bảng Giá'!$B$17,'Bảng Giá'!$B$18)))))))))))))))</f>
        <v>1&lt;x&lt;=1.5</v>
      </c>
      <c r="Q1629" s="48">
        <f t="shared" si="153"/>
        <v>-1.3605442176870748E-2</v>
      </c>
      <c r="R1629">
        <f t="shared" si="154"/>
        <v>17400</v>
      </c>
      <c r="S1629">
        <f t="shared" si="155"/>
        <v>2700</v>
      </c>
    </row>
    <row r="1630" spans="1:19" x14ac:dyDescent="0.25">
      <c r="A1630" s="12">
        <v>1629</v>
      </c>
      <c r="B1630" s="12" t="s">
        <v>293</v>
      </c>
      <c r="C1630" s="26">
        <v>31677136897917</v>
      </c>
      <c r="D1630" s="17">
        <v>43009.454490625001</v>
      </c>
      <c r="E1630" s="17">
        <v>43010.905179942129</v>
      </c>
      <c r="F1630" s="13" t="s">
        <v>302</v>
      </c>
      <c r="G1630" s="27">
        <v>3300</v>
      </c>
      <c r="H1630" s="12" t="s">
        <v>76</v>
      </c>
      <c r="I1630" s="12" t="s">
        <v>80</v>
      </c>
      <c r="J1630" s="37">
        <f>INDEX('Bảng Giá'!$C$3:$H$18,MATCH('Raw Data'!P1630,'Bảng Giá'!$B$3:$B$18,0),MATCH('Raw Data'!M1630,'Bảng Giá'!$C$2:$H$2,0))</f>
        <v>19000</v>
      </c>
      <c r="K1630" s="12">
        <v>19200</v>
      </c>
      <c r="L1630" s="36">
        <f t="shared" si="150"/>
        <v>1.4506893171273987</v>
      </c>
      <c r="M1630" t="str">
        <f>'References data'!H1631</f>
        <v>Nội Tỉnh</v>
      </c>
      <c r="N1630">
        <f t="shared" si="151"/>
        <v>3.3</v>
      </c>
      <c r="O1630">
        <f t="shared" si="152"/>
        <v>-200</v>
      </c>
      <c r="P1630" t="str">
        <f>IF(AND(N1630&gt;0,N1630&lt;=0.05),'Bảng Giá'!$B$3,IF(AND(N1630&lt;=0.1,N1630&gt;0.05),'Bảng Giá'!$B$4,IF(AND('Raw Data'!N1630&gt;0.1,'Raw Data'!N1630&lt;=0.25),'Bảng Giá'!$B$5,IF(AND('Raw Data'!N1630&gt;0.25,'Raw Data'!N1630&lt;=0.5),'Bảng Giá'!$B$6,IF(AND('Raw Data'!N1630&gt;0.5,'Raw Data'!N1630&lt;=1),'Bảng Giá'!$B$7,IF(AND('Raw Data'!N1630&gt;1,'Raw Data'!N1630&lt;=1.5),'Bảng Giá'!$B$8,IF(AND('Raw Data'!N1630&gt;1.5,'Raw Data'!N1630&lt;=2),'Bảng Giá'!$B$9,IF(AND('Raw Data'!N1630&gt;2,'Raw Data'!N1630&lt;=2.5),'Bảng Giá'!$B$10,IF(AND('Raw Data'!N1630&gt;2.5,'Raw Data'!N1630&lt;=3),'Bảng Giá'!$B$11,IF(AND('Raw Data'!N1630&gt;3,'Raw Data'!N1630&lt;=3.5),'Bảng Giá'!$B$12,IF(AND('Raw Data'!N1630&gt;3.5,'Raw Data'!N1630&lt;=4),'Bảng Giá'!$B$13,IF(AND('Raw Data'!N1630&gt;4,'Raw Data'!N1630&lt;=4.5),'Bảng Giá'!$B$14,IF(AND('Raw Data'!N1630&gt;4.5,'Raw Data'!N1630&lt;=5),'Bảng Giá'!$B$15,IF(AND('Raw Data'!N1630&gt;5,'Raw Data'!N1630&lt;=5.5),'Bảng Giá'!$B$16,IF(AND('Raw Data'!N1630&gt;5.5,'Raw Data'!N1630&lt;=6),'Bảng Giá'!$B$17,'Bảng Giá'!$B$18)))))))))))))))</f>
        <v>3&lt;x&lt;=3.5</v>
      </c>
      <c r="Q1630" s="48">
        <f t="shared" si="153"/>
        <v>-1.0416666666666666E-2</v>
      </c>
      <c r="R1630">
        <f t="shared" si="154"/>
        <v>22800</v>
      </c>
      <c r="S1630">
        <f t="shared" si="155"/>
        <v>3600</v>
      </c>
    </row>
    <row r="1631" spans="1:19" x14ac:dyDescent="0.25">
      <c r="A1631" s="12">
        <v>1630</v>
      </c>
      <c r="B1631" s="12" t="s">
        <v>293</v>
      </c>
      <c r="C1631" s="26">
        <v>31677136896085</v>
      </c>
      <c r="D1631" s="17">
        <v>43011.841498576388</v>
      </c>
      <c r="E1631" s="17">
        <v>43012.711921296293</v>
      </c>
      <c r="F1631" s="13" t="s">
        <v>302</v>
      </c>
      <c r="G1631" s="27">
        <v>350</v>
      </c>
      <c r="H1631" s="12" t="s">
        <v>76</v>
      </c>
      <c r="I1631" s="12" t="s">
        <v>86</v>
      </c>
      <c r="J1631" s="37">
        <f>INDEX('Bảng Giá'!$C$3:$H$18,MATCH('Raw Data'!P1631,'Bảng Giá'!$B$3:$B$18,0),MATCH('Raw Data'!M1631,'Bảng Giá'!$C$2:$H$2,0))</f>
        <v>13000</v>
      </c>
      <c r="K1631" s="12">
        <v>13100</v>
      </c>
      <c r="L1631" s="36">
        <f t="shared" si="150"/>
        <v>0.8704227199050365</v>
      </c>
      <c r="M1631" t="str">
        <f>'References data'!H1632</f>
        <v>Nội Tỉnh</v>
      </c>
      <c r="N1631">
        <f t="shared" si="151"/>
        <v>0.35</v>
      </c>
      <c r="O1631">
        <f t="shared" si="152"/>
        <v>-100</v>
      </c>
      <c r="P1631" t="str">
        <f>IF(AND(N1631&gt;0,N1631&lt;=0.05),'Bảng Giá'!$B$3,IF(AND(N1631&lt;=0.1,N1631&gt;0.05),'Bảng Giá'!$B$4,IF(AND('Raw Data'!N1631&gt;0.1,'Raw Data'!N1631&lt;=0.25),'Bảng Giá'!$B$5,IF(AND('Raw Data'!N1631&gt;0.25,'Raw Data'!N1631&lt;=0.5),'Bảng Giá'!$B$6,IF(AND('Raw Data'!N1631&gt;0.5,'Raw Data'!N1631&lt;=1),'Bảng Giá'!$B$7,IF(AND('Raw Data'!N1631&gt;1,'Raw Data'!N1631&lt;=1.5),'Bảng Giá'!$B$8,IF(AND('Raw Data'!N1631&gt;1.5,'Raw Data'!N1631&lt;=2),'Bảng Giá'!$B$9,IF(AND('Raw Data'!N1631&gt;2,'Raw Data'!N1631&lt;=2.5),'Bảng Giá'!$B$10,IF(AND('Raw Data'!N1631&gt;2.5,'Raw Data'!N1631&lt;=3),'Bảng Giá'!$B$11,IF(AND('Raw Data'!N1631&gt;3,'Raw Data'!N1631&lt;=3.5),'Bảng Giá'!$B$12,IF(AND('Raw Data'!N1631&gt;3.5,'Raw Data'!N1631&lt;=4),'Bảng Giá'!$B$13,IF(AND('Raw Data'!N1631&gt;4,'Raw Data'!N1631&lt;=4.5),'Bảng Giá'!$B$14,IF(AND('Raw Data'!N1631&gt;4.5,'Raw Data'!N1631&lt;=5),'Bảng Giá'!$B$15,IF(AND('Raw Data'!N1631&gt;5,'Raw Data'!N1631&lt;=5.5),'Bảng Giá'!$B$16,IF(AND('Raw Data'!N1631&gt;5.5,'Raw Data'!N1631&lt;=6),'Bảng Giá'!$B$17,'Bảng Giá'!$B$18)))))))))))))))</f>
        <v>0.25&lt;x&lt;=0.5</v>
      </c>
      <c r="Q1631" s="48">
        <f t="shared" si="153"/>
        <v>-7.6335877862595417E-3</v>
      </c>
      <c r="R1631">
        <f t="shared" si="154"/>
        <v>15600</v>
      </c>
      <c r="S1631">
        <f t="shared" si="155"/>
        <v>2500</v>
      </c>
    </row>
    <row r="1632" spans="1:19" x14ac:dyDescent="0.25">
      <c r="A1632" s="12">
        <v>1631</v>
      </c>
      <c r="B1632" s="12" t="s">
        <v>293</v>
      </c>
      <c r="C1632" s="26">
        <v>31677136897300</v>
      </c>
      <c r="D1632" s="17">
        <v>43010.405546331021</v>
      </c>
      <c r="E1632" s="17">
        <v>43011.777153206021</v>
      </c>
      <c r="F1632" s="13" t="s">
        <v>302</v>
      </c>
      <c r="G1632" s="27">
        <v>200</v>
      </c>
      <c r="H1632" s="12" t="s">
        <v>76</v>
      </c>
      <c r="I1632" s="12" t="s">
        <v>299</v>
      </c>
      <c r="J1632" s="37">
        <f>INDEX('Bảng Giá'!$C$3:$H$18,MATCH('Raw Data'!P1632,'Bảng Giá'!$B$3:$B$18,0),MATCH('Raw Data'!M1632,'Bảng Giá'!$C$2:$H$2,0))</f>
        <v>13000</v>
      </c>
      <c r="K1632" s="12">
        <v>13100</v>
      </c>
      <c r="L1632" s="36">
        <f t="shared" si="150"/>
        <v>1.3716068749999977</v>
      </c>
      <c r="M1632" t="str">
        <f>'References data'!H1633</f>
        <v>Nội Tỉnh</v>
      </c>
      <c r="N1632">
        <f t="shared" si="151"/>
        <v>0.2</v>
      </c>
      <c r="O1632">
        <f t="shared" si="152"/>
        <v>-100</v>
      </c>
      <c r="P1632" t="str">
        <f>IF(AND(N1632&gt;0,N1632&lt;=0.05),'Bảng Giá'!$B$3,IF(AND(N1632&lt;=0.1,N1632&gt;0.05),'Bảng Giá'!$B$4,IF(AND('Raw Data'!N1632&gt;0.1,'Raw Data'!N1632&lt;=0.25),'Bảng Giá'!$B$5,IF(AND('Raw Data'!N1632&gt;0.25,'Raw Data'!N1632&lt;=0.5),'Bảng Giá'!$B$6,IF(AND('Raw Data'!N1632&gt;0.5,'Raw Data'!N1632&lt;=1),'Bảng Giá'!$B$7,IF(AND('Raw Data'!N1632&gt;1,'Raw Data'!N1632&lt;=1.5),'Bảng Giá'!$B$8,IF(AND('Raw Data'!N1632&gt;1.5,'Raw Data'!N1632&lt;=2),'Bảng Giá'!$B$9,IF(AND('Raw Data'!N1632&gt;2,'Raw Data'!N1632&lt;=2.5),'Bảng Giá'!$B$10,IF(AND('Raw Data'!N1632&gt;2.5,'Raw Data'!N1632&lt;=3),'Bảng Giá'!$B$11,IF(AND('Raw Data'!N1632&gt;3,'Raw Data'!N1632&lt;=3.5),'Bảng Giá'!$B$12,IF(AND('Raw Data'!N1632&gt;3.5,'Raw Data'!N1632&lt;=4),'Bảng Giá'!$B$13,IF(AND('Raw Data'!N1632&gt;4,'Raw Data'!N1632&lt;=4.5),'Bảng Giá'!$B$14,IF(AND('Raw Data'!N1632&gt;4.5,'Raw Data'!N1632&lt;=5),'Bảng Giá'!$B$15,IF(AND('Raw Data'!N1632&gt;5,'Raw Data'!N1632&lt;=5.5),'Bảng Giá'!$B$16,IF(AND('Raw Data'!N1632&gt;5.5,'Raw Data'!N1632&lt;=6),'Bảng Giá'!$B$17,'Bảng Giá'!$B$18)))))))))))))))</f>
        <v>0.1&lt;x&lt;=0.25</v>
      </c>
      <c r="Q1632" s="48">
        <f t="shared" si="153"/>
        <v>-7.6335877862595417E-3</v>
      </c>
      <c r="R1632">
        <f t="shared" si="154"/>
        <v>15600</v>
      </c>
      <c r="S1632">
        <f t="shared" si="155"/>
        <v>2500</v>
      </c>
    </row>
    <row r="1633" spans="1:19" x14ac:dyDescent="0.25">
      <c r="A1633" s="12">
        <v>1632</v>
      </c>
      <c r="B1633" s="12" t="s">
        <v>293</v>
      </c>
      <c r="C1633" s="26">
        <v>31677136898408</v>
      </c>
      <c r="D1633" s="17">
        <v>43010.405602627317</v>
      </c>
      <c r="E1633" s="17">
        <v>43011.603140358799</v>
      </c>
      <c r="F1633" s="13" t="s">
        <v>302</v>
      </c>
      <c r="G1633" s="27">
        <v>300</v>
      </c>
      <c r="H1633" s="12" t="s">
        <v>76</v>
      </c>
      <c r="I1633" s="12" t="s">
        <v>299</v>
      </c>
      <c r="J1633" s="37">
        <f>INDEX('Bảng Giá'!$C$3:$H$18,MATCH('Raw Data'!P1633,'Bảng Giá'!$B$3:$B$18,0),MATCH('Raw Data'!M1633,'Bảng Giá'!$C$2:$H$2,0))</f>
        <v>13000</v>
      </c>
      <c r="K1633" s="12">
        <v>13100</v>
      </c>
      <c r="L1633" s="36">
        <f t="shared" si="150"/>
        <v>1.197537731481134</v>
      </c>
      <c r="M1633" t="str">
        <f>'References data'!H1634</f>
        <v>Nội Tỉnh</v>
      </c>
      <c r="N1633">
        <f t="shared" si="151"/>
        <v>0.3</v>
      </c>
      <c r="O1633">
        <f t="shared" si="152"/>
        <v>-100</v>
      </c>
      <c r="P1633" t="str">
        <f>IF(AND(N1633&gt;0,N1633&lt;=0.05),'Bảng Giá'!$B$3,IF(AND(N1633&lt;=0.1,N1633&gt;0.05),'Bảng Giá'!$B$4,IF(AND('Raw Data'!N1633&gt;0.1,'Raw Data'!N1633&lt;=0.25),'Bảng Giá'!$B$5,IF(AND('Raw Data'!N1633&gt;0.25,'Raw Data'!N1633&lt;=0.5),'Bảng Giá'!$B$6,IF(AND('Raw Data'!N1633&gt;0.5,'Raw Data'!N1633&lt;=1),'Bảng Giá'!$B$7,IF(AND('Raw Data'!N1633&gt;1,'Raw Data'!N1633&lt;=1.5),'Bảng Giá'!$B$8,IF(AND('Raw Data'!N1633&gt;1.5,'Raw Data'!N1633&lt;=2),'Bảng Giá'!$B$9,IF(AND('Raw Data'!N1633&gt;2,'Raw Data'!N1633&lt;=2.5),'Bảng Giá'!$B$10,IF(AND('Raw Data'!N1633&gt;2.5,'Raw Data'!N1633&lt;=3),'Bảng Giá'!$B$11,IF(AND('Raw Data'!N1633&gt;3,'Raw Data'!N1633&lt;=3.5),'Bảng Giá'!$B$12,IF(AND('Raw Data'!N1633&gt;3.5,'Raw Data'!N1633&lt;=4),'Bảng Giá'!$B$13,IF(AND('Raw Data'!N1633&gt;4,'Raw Data'!N1633&lt;=4.5),'Bảng Giá'!$B$14,IF(AND('Raw Data'!N1633&gt;4.5,'Raw Data'!N1633&lt;=5),'Bảng Giá'!$B$15,IF(AND('Raw Data'!N1633&gt;5,'Raw Data'!N1633&lt;=5.5),'Bảng Giá'!$B$16,IF(AND('Raw Data'!N1633&gt;5.5,'Raw Data'!N1633&lt;=6),'Bảng Giá'!$B$17,'Bảng Giá'!$B$18)))))))))))))))</f>
        <v>0.25&lt;x&lt;=0.5</v>
      </c>
      <c r="Q1633" s="48">
        <f t="shared" si="153"/>
        <v>-7.6335877862595417E-3</v>
      </c>
      <c r="R1633">
        <f t="shared" si="154"/>
        <v>15600</v>
      </c>
      <c r="S1633">
        <f t="shared" si="155"/>
        <v>2500</v>
      </c>
    </row>
    <row r="1634" spans="1:19" x14ac:dyDescent="0.25">
      <c r="A1634" s="12">
        <v>1633</v>
      </c>
      <c r="B1634" s="12" t="s">
        <v>293</v>
      </c>
      <c r="C1634" s="26">
        <v>31677136911499</v>
      </c>
      <c r="D1634" s="17">
        <v>43010.623523344904</v>
      </c>
      <c r="E1634" s="17">
        <v>43011.625029710645</v>
      </c>
      <c r="F1634" s="13" t="s">
        <v>302</v>
      </c>
      <c r="G1634" s="27">
        <v>300</v>
      </c>
      <c r="H1634" s="12" t="s">
        <v>76</v>
      </c>
      <c r="I1634" s="12" t="s">
        <v>315</v>
      </c>
      <c r="J1634" s="37">
        <f>INDEX('Bảng Giá'!$C$3:$H$18,MATCH('Raw Data'!P1634,'Bảng Giá'!$B$3:$B$18,0),MATCH('Raw Data'!M1634,'Bảng Giá'!$C$2:$H$2,0))</f>
        <v>13000</v>
      </c>
      <c r="K1634" s="12">
        <v>13100</v>
      </c>
      <c r="L1634" s="36">
        <f t="shared" si="150"/>
        <v>1.0015063657410792</v>
      </c>
      <c r="M1634" t="str">
        <f>'References data'!H1635</f>
        <v>Nội Tỉnh</v>
      </c>
      <c r="N1634">
        <f t="shared" si="151"/>
        <v>0.3</v>
      </c>
      <c r="O1634">
        <f t="shared" si="152"/>
        <v>-100</v>
      </c>
      <c r="P1634" t="str">
        <f>IF(AND(N1634&gt;0,N1634&lt;=0.05),'Bảng Giá'!$B$3,IF(AND(N1634&lt;=0.1,N1634&gt;0.05),'Bảng Giá'!$B$4,IF(AND('Raw Data'!N1634&gt;0.1,'Raw Data'!N1634&lt;=0.25),'Bảng Giá'!$B$5,IF(AND('Raw Data'!N1634&gt;0.25,'Raw Data'!N1634&lt;=0.5),'Bảng Giá'!$B$6,IF(AND('Raw Data'!N1634&gt;0.5,'Raw Data'!N1634&lt;=1),'Bảng Giá'!$B$7,IF(AND('Raw Data'!N1634&gt;1,'Raw Data'!N1634&lt;=1.5),'Bảng Giá'!$B$8,IF(AND('Raw Data'!N1634&gt;1.5,'Raw Data'!N1634&lt;=2),'Bảng Giá'!$B$9,IF(AND('Raw Data'!N1634&gt;2,'Raw Data'!N1634&lt;=2.5),'Bảng Giá'!$B$10,IF(AND('Raw Data'!N1634&gt;2.5,'Raw Data'!N1634&lt;=3),'Bảng Giá'!$B$11,IF(AND('Raw Data'!N1634&gt;3,'Raw Data'!N1634&lt;=3.5),'Bảng Giá'!$B$12,IF(AND('Raw Data'!N1634&gt;3.5,'Raw Data'!N1634&lt;=4),'Bảng Giá'!$B$13,IF(AND('Raw Data'!N1634&gt;4,'Raw Data'!N1634&lt;=4.5),'Bảng Giá'!$B$14,IF(AND('Raw Data'!N1634&gt;4.5,'Raw Data'!N1634&lt;=5),'Bảng Giá'!$B$15,IF(AND('Raw Data'!N1634&gt;5,'Raw Data'!N1634&lt;=5.5),'Bảng Giá'!$B$16,IF(AND('Raw Data'!N1634&gt;5.5,'Raw Data'!N1634&lt;=6),'Bảng Giá'!$B$17,'Bảng Giá'!$B$18)))))))))))))))</f>
        <v>0.25&lt;x&lt;=0.5</v>
      </c>
      <c r="Q1634" s="48">
        <f t="shared" si="153"/>
        <v>-7.6335877862595417E-3</v>
      </c>
      <c r="R1634">
        <f t="shared" si="154"/>
        <v>15600</v>
      </c>
      <c r="S1634">
        <f t="shared" si="155"/>
        <v>2500</v>
      </c>
    </row>
    <row r="1635" spans="1:19" x14ac:dyDescent="0.25">
      <c r="A1635" s="12">
        <v>1634</v>
      </c>
      <c r="B1635" s="12" t="s">
        <v>293</v>
      </c>
      <c r="C1635" s="26">
        <v>31677136910750</v>
      </c>
      <c r="D1635" s="17">
        <v>43010.682649305556</v>
      </c>
      <c r="E1635" s="17">
        <v>43011.708504942129</v>
      </c>
      <c r="F1635" s="13" t="s">
        <v>302</v>
      </c>
      <c r="G1635" s="27">
        <v>1000</v>
      </c>
      <c r="H1635" s="12" t="s">
        <v>76</v>
      </c>
      <c r="I1635" s="12" t="s">
        <v>299</v>
      </c>
      <c r="J1635" s="37">
        <f>INDEX('Bảng Giá'!$C$3:$H$18,MATCH('Raw Data'!P1635,'Bảng Giá'!$B$3:$B$18,0),MATCH('Raw Data'!M1635,'Bảng Giá'!$C$2:$H$2,0))</f>
        <v>14000</v>
      </c>
      <c r="K1635" s="12">
        <v>14700</v>
      </c>
      <c r="L1635" s="36">
        <f t="shared" si="150"/>
        <v>1.0258556365733966</v>
      </c>
      <c r="M1635" t="str">
        <f>'References data'!H1636</f>
        <v>Nội Tỉnh</v>
      </c>
      <c r="N1635">
        <f t="shared" si="151"/>
        <v>1</v>
      </c>
      <c r="O1635">
        <f t="shared" si="152"/>
        <v>-700</v>
      </c>
      <c r="P1635" t="str">
        <f>IF(AND(N1635&gt;0,N1635&lt;=0.05),'Bảng Giá'!$B$3,IF(AND(N1635&lt;=0.1,N1635&gt;0.05),'Bảng Giá'!$B$4,IF(AND('Raw Data'!N1635&gt;0.1,'Raw Data'!N1635&lt;=0.25),'Bảng Giá'!$B$5,IF(AND('Raw Data'!N1635&gt;0.25,'Raw Data'!N1635&lt;=0.5),'Bảng Giá'!$B$6,IF(AND('Raw Data'!N1635&gt;0.5,'Raw Data'!N1635&lt;=1),'Bảng Giá'!$B$7,IF(AND('Raw Data'!N1635&gt;1,'Raw Data'!N1635&lt;=1.5),'Bảng Giá'!$B$8,IF(AND('Raw Data'!N1635&gt;1.5,'Raw Data'!N1635&lt;=2),'Bảng Giá'!$B$9,IF(AND('Raw Data'!N1635&gt;2,'Raw Data'!N1635&lt;=2.5),'Bảng Giá'!$B$10,IF(AND('Raw Data'!N1635&gt;2.5,'Raw Data'!N1635&lt;=3),'Bảng Giá'!$B$11,IF(AND('Raw Data'!N1635&gt;3,'Raw Data'!N1635&lt;=3.5),'Bảng Giá'!$B$12,IF(AND('Raw Data'!N1635&gt;3.5,'Raw Data'!N1635&lt;=4),'Bảng Giá'!$B$13,IF(AND('Raw Data'!N1635&gt;4,'Raw Data'!N1635&lt;=4.5),'Bảng Giá'!$B$14,IF(AND('Raw Data'!N1635&gt;4.5,'Raw Data'!N1635&lt;=5),'Bảng Giá'!$B$15,IF(AND('Raw Data'!N1635&gt;5,'Raw Data'!N1635&lt;=5.5),'Bảng Giá'!$B$16,IF(AND('Raw Data'!N1635&gt;5.5,'Raw Data'!N1635&lt;=6),'Bảng Giá'!$B$17,'Bảng Giá'!$B$18)))))))))))))))</f>
        <v>0.5&lt;x&lt;=1</v>
      </c>
      <c r="Q1635" s="48">
        <f t="shared" si="153"/>
        <v>-4.7619047619047616E-2</v>
      </c>
      <c r="R1635">
        <f t="shared" si="154"/>
        <v>16800</v>
      </c>
      <c r="S1635">
        <f t="shared" si="155"/>
        <v>2100</v>
      </c>
    </row>
    <row r="1636" spans="1:19" x14ac:dyDescent="0.25">
      <c r="A1636" s="12">
        <v>1635</v>
      </c>
      <c r="B1636" s="12" t="s">
        <v>293</v>
      </c>
      <c r="C1636" s="26">
        <v>31677136909643</v>
      </c>
      <c r="D1636" s="17">
        <v>43010.983706018516</v>
      </c>
      <c r="E1636" s="17">
        <v>43012.615086956015</v>
      </c>
      <c r="F1636" s="13" t="s">
        <v>302</v>
      </c>
      <c r="G1636" s="27">
        <v>2200</v>
      </c>
      <c r="H1636" s="12" t="s">
        <v>76</v>
      </c>
      <c r="I1636" s="12" t="s">
        <v>86</v>
      </c>
      <c r="J1636" s="37">
        <f>INDEX('Bảng Giá'!$C$3:$H$18,MATCH('Raw Data'!P1636,'Bảng Giá'!$B$3:$B$18,0),MATCH('Raw Data'!M1636,'Bảng Giá'!$C$2:$H$2,0))</f>
        <v>16000</v>
      </c>
      <c r="K1636" s="12">
        <v>16200</v>
      </c>
      <c r="L1636" s="36">
        <f t="shared" si="150"/>
        <v>1.6313809374987613</v>
      </c>
      <c r="M1636" t="str">
        <f>'References data'!H1637</f>
        <v>Nội Tỉnh</v>
      </c>
      <c r="N1636">
        <f t="shared" si="151"/>
        <v>2.2000000000000002</v>
      </c>
      <c r="O1636">
        <f t="shared" si="152"/>
        <v>-200</v>
      </c>
      <c r="P1636" t="str">
        <f>IF(AND(N1636&gt;0,N1636&lt;=0.05),'Bảng Giá'!$B$3,IF(AND(N1636&lt;=0.1,N1636&gt;0.05),'Bảng Giá'!$B$4,IF(AND('Raw Data'!N1636&gt;0.1,'Raw Data'!N1636&lt;=0.25),'Bảng Giá'!$B$5,IF(AND('Raw Data'!N1636&gt;0.25,'Raw Data'!N1636&lt;=0.5),'Bảng Giá'!$B$6,IF(AND('Raw Data'!N1636&gt;0.5,'Raw Data'!N1636&lt;=1),'Bảng Giá'!$B$7,IF(AND('Raw Data'!N1636&gt;1,'Raw Data'!N1636&lt;=1.5),'Bảng Giá'!$B$8,IF(AND('Raw Data'!N1636&gt;1.5,'Raw Data'!N1636&lt;=2),'Bảng Giá'!$B$9,IF(AND('Raw Data'!N1636&gt;2,'Raw Data'!N1636&lt;=2.5),'Bảng Giá'!$B$10,IF(AND('Raw Data'!N1636&gt;2.5,'Raw Data'!N1636&lt;=3),'Bảng Giá'!$B$11,IF(AND('Raw Data'!N1636&gt;3,'Raw Data'!N1636&lt;=3.5),'Bảng Giá'!$B$12,IF(AND('Raw Data'!N1636&gt;3.5,'Raw Data'!N1636&lt;=4),'Bảng Giá'!$B$13,IF(AND('Raw Data'!N1636&gt;4,'Raw Data'!N1636&lt;=4.5),'Bảng Giá'!$B$14,IF(AND('Raw Data'!N1636&gt;4.5,'Raw Data'!N1636&lt;=5),'Bảng Giá'!$B$15,IF(AND('Raw Data'!N1636&gt;5,'Raw Data'!N1636&lt;=5.5),'Bảng Giá'!$B$16,IF(AND('Raw Data'!N1636&gt;5.5,'Raw Data'!N1636&lt;=6),'Bảng Giá'!$B$17,'Bảng Giá'!$B$18)))))))))))))))</f>
        <v>2&lt;x&lt;=2.5</v>
      </c>
      <c r="Q1636" s="48">
        <f t="shared" si="153"/>
        <v>-1.2345679012345678E-2</v>
      </c>
      <c r="R1636">
        <f t="shared" si="154"/>
        <v>19200</v>
      </c>
      <c r="S1636">
        <f t="shared" si="155"/>
        <v>3000</v>
      </c>
    </row>
    <row r="1637" spans="1:19" x14ac:dyDescent="0.25">
      <c r="A1637" s="12">
        <v>1636</v>
      </c>
      <c r="B1637" s="12" t="s">
        <v>293</v>
      </c>
      <c r="C1637" s="26">
        <v>31677136909635</v>
      </c>
      <c r="D1637" s="17">
        <v>43010.682688391207</v>
      </c>
      <c r="E1637" s="17">
        <v>43012.626647256948</v>
      </c>
      <c r="F1637" s="13" t="s">
        <v>302</v>
      </c>
      <c r="G1637" s="27">
        <v>3600</v>
      </c>
      <c r="H1637" s="12" t="s">
        <v>76</v>
      </c>
      <c r="I1637" s="12" t="s">
        <v>89</v>
      </c>
      <c r="J1637" s="37">
        <f>INDEX('Bảng Giá'!$C$3:$H$18,MATCH('Raw Data'!P1637,'Bảng Giá'!$B$3:$B$18,0),MATCH('Raw Data'!M1637,'Bảng Giá'!$C$2:$H$2,0))</f>
        <v>20500</v>
      </c>
      <c r="K1637" s="12">
        <v>20700</v>
      </c>
      <c r="L1637" s="36">
        <f t="shared" si="150"/>
        <v>1.9439588657405693</v>
      </c>
      <c r="M1637" t="str">
        <f>'References data'!H1638</f>
        <v>Nội Tỉnh</v>
      </c>
      <c r="N1637">
        <f t="shared" si="151"/>
        <v>3.6</v>
      </c>
      <c r="O1637">
        <f t="shared" si="152"/>
        <v>-200</v>
      </c>
      <c r="P1637" t="str">
        <f>IF(AND(N1637&gt;0,N1637&lt;=0.05),'Bảng Giá'!$B$3,IF(AND(N1637&lt;=0.1,N1637&gt;0.05),'Bảng Giá'!$B$4,IF(AND('Raw Data'!N1637&gt;0.1,'Raw Data'!N1637&lt;=0.25),'Bảng Giá'!$B$5,IF(AND('Raw Data'!N1637&gt;0.25,'Raw Data'!N1637&lt;=0.5),'Bảng Giá'!$B$6,IF(AND('Raw Data'!N1637&gt;0.5,'Raw Data'!N1637&lt;=1),'Bảng Giá'!$B$7,IF(AND('Raw Data'!N1637&gt;1,'Raw Data'!N1637&lt;=1.5),'Bảng Giá'!$B$8,IF(AND('Raw Data'!N1637&gt;1.5,'Raw Data'!N1637&lt;=2),'Bảng Giá'!$B$9,IF(AND('Raw Data'!N1637&gt;2,'Raw Data'!N1637&lt;=2.5),'Bảng Giá'!$B$10,IF(AND('Raw Data'!N1637&gt;2.5,'Raw Data'!N1637&lt;=3),'Bảng Giá'!$B$11,IF(AND('Raw Data'!N1637&gt;3,'Raw Data'!N1637&lt;=3.5),'Bảng Giá'!$B$12,IF(AND('Raw Data'!N1637&gt;3.5,'Raw Data'!N1637&lt;=4),'Bảng Giá'!$B$13,IF(AND('Raw Data'!N1637&gt;4,'Raw Data'!N1637&lt;=4.5),'Bảng Giá'!$B$14,IF(AND('Raw Data'!N1637&gt;4.5,'Raw Data'!N1637&lt;=5),'Bảng Giá'!$B$15,IF(AND('Raw Data'!N1637&gt;5,'Raw Data'!N1637&lt;=5.5),'Bảng Giá'!$B$16,IF(AND('Raw Data'!N1637&gt;5.5,'Raw Data'!N1637&lt;=6),'Bảng Giá'!$B$17,'Bảng Giá'!$B$18)))))))))))))))</f>
        <v>3.5&lt;x&lt;=4</v>
      </c>
      <c r="Q1637" s="48">
        <f t="shared" si="153"/>
        <v>-9.6618357487922701E-3</v>
      </c>
      <c r="R1637">
        <f t="shared" si="154"/>
        <v>24600</v>
      </c>
      <c r="S1637">
        <f t="shared" si="155"/>
        <v>3900</v>
      </c>
    </row>
    <row r="1638" spans="1:19" x14ac:dyDescent="0.25">
      <c r="A1638" s="12">
        <v>1637</v>
      </c>
      <c r="B1638" s="12" t="s">
        <v>293</v>
      </c>
      <c r="C1638" s="26">
        <v>31677136910958</v>
      </c>
      <c r="D1638" s="17">
        <v>43012.852961655095</v>
      </c>
      <c r="E1638" s="17">
        <v>43013.585987696759</v>
      </c>
      <c r="F1638" s="13" t="s">
        <v>302</v>
      </c>
      <c r="G1638" s="27">
        <v>3300</v>
      </c>
      <c r="H1638" s="12" t="s">
        <v>76</v>
      </c>
      <c r="I1638" s="12" t="s">
        <v>193</v>
      </c>
      <c r="J1638" s="37">
        <f>INDEX('Bảng Giá'!$C$3:$H$18,MATCH('Raw Data'!P1638,'Bảng Giá'!$B$3:$B$18,0),MATCH('Raw Data'!M1638,'Bảng Giá'!$C$2:$H$2,0))</f>
        <v>19000</v>
      </c>
      <c r="K1638" s="12">
        <v>19200</v>
      </c>
      <c r="L1638" s="36">
        <f t="shared" si="150"/>
        <v>0.73302604166383389</v>
      </c>
      <c r="M1638" t="str">
        <f>'References data'!H1639</f>
        <v>Nội Tỉnh</v>
      </c>
      <c r="N1638">
        <f t="shared" si="151"/>
        <v>3.3</v>
      </c>
      <c r="O1638">
        <f t="shared" si="152"/>
        <v>-200</v>
      </c>
      <c r="P1638" t="str">
        <f>IF(AND(N1638&gt;0,N1638&lt;=0.05),'Bảng Giá'!$B$3,IF(AND(N1638&lt;=0.1,N1638&gt;0.05),'Bảng Giá'!$B$4,IF(AND('Raw Data'!N1638&gt;0.1,'Raw Data'!N1638&lt;=0.25),'Bảng Giá'!$B$5,IF(AND('Raw Data'!N1638&gt;0.25,'Raw Data'!N1638&lt;=0.5),'Bảng Giá'!$B$6,IF(AND('Raw Data'!N1638&gt;0.5,'Raw Data'!N1638&lt;=1),'Bảng Giá'!$B$7,IF(AND('Raw Data'!N1638&gt;1,'Raw Data'!N1638&lt;=1.5),'Bảng Giá'!$B$8,IF(AND('Raw Data'!N1638&gt;1.5,'Raw Data'!N1638&lt;=2),'Bảng Giá'!$B$9,IF(AND('Raw Data'!N1638&gt;2,'Raw Data'!N1638&lt;=2.5),'Bảng Giá'!$B$10,IF(AND('Raw Data'!N1638&gt;2.5,'Raw Data'!N1638&lt;=3),'Bảng Giá'!$B$11,IF(AND('Raw Data'!N1638&gt;3,'Raw Data'!N1638&lt;=3.5),'Bảng Giá'!$B$12,IF(AND('Raw Data'!N1638&gt;3.5,'Raw Data'!N1638&lt;=4),'Bảng Giá'!$B$13,IF(AND('Raw Data'!N1638&gt;4,'Raw Data'!N1638&lt;=4.5),'Bảng Giá'!$B$14,IF(AND('Raw Data'!N1638&gt;4.5,'Raw Data'!N1638&lt;=5),'Bảng Giá'!$B$15,IF(AND('Raw Data'!N1638&gt;5,'Raw Data'!N1638&lt;=5.5),'Bảng Giá'!$B$16,IF(AND('Raw Data'!N1638&gt;5.5,'Raw Data'!N1638&lt;=6),'Bảng Giá'!$B$17,'Bảng Giá'!$B$18)))))))))))))))</f>
        <v>3&lt;x&lt;=3.5</v>
      </c>
      <c r="Q1638" s="48">
        <f t="shared" si="153"/>
        <v>-1.0416666666666666E-2</v>
      </c>
      <c r="R1638">
        <f t="shared" si="154"/>
        <v>22800</v>
      </c>
      <c r="S1638">
        <f t="shared" si="155"/>
        <v>3600</v>
      </c>
    </row>
    <row r="1639" spans="1:19" x14ac:dyDescent="0.25">
      <c r="A1639" s="12">
        <v>1638</v>
      </c>
      <c r="B1639" s="12" t="s">
        <v>293</v>
      </c>
      <c r="C1639" s="26">
        <v>31677136912355</v>
      </c>
      <c r="D1639" s="17">
        <v>43010.682978668985</v>
      </c>
      <c r="E1639" s="17">
        <v>43012.753958333335</v>
      </c>
      <c r="F1639" s="13" t="s">
        <v>302</v>
      </c>
      <c r="G1639" s="27">
        <v>2300</v>
      </c>
      <c r="H1639" s="12" t="s">
        <v>76</v>
      </c>
      <c r="I1639" s="12" t="s">
        <v>193</v>
      </c>
      <c r="J1639" s="37">
        <f>INDEX('Bảng Giá'!$C$3:$H$18,MATCH('Raw Data'!P1639,'Bảng Giá'!$B$3:$B$18,0),MATCH('Raw Data'!M1639,'Bảng Giá'!$C$2:$H$2,0))</f>
        <v>16000</v>
      </c>
      <c r="K1639" s="12">
        <v>16200</v>
      </c>
      <c r="L1639" s="36">
        <f t="shared" si="150"/>
        <v>2.0709796643495793</v>
      </c>
      <c r="M1639" t="str">
        <f>'References data'!H1640</f>
        <v>Nội Tỉnh</v>
      </c>
      <c r="N1639">
        <f t="shared" si="151"/>
        <v>2.2999999999999998</v>
      </c>
      <c r="O1639">
        <f t="shared" si="152"/>
        <v>-200</v>
      </c>
      <c r="P1639" t="str">
        <f>IF(AND(N1639&gt;0,N1639&lt;=0.05),'Bảng Giá'!$B$3,IF(AND(N1639&lt;=0.1,N1639&gt;0.05),'Bảng Giá'!$B$4,IF(AND('Raw Data'!N1639&gt;0.1,'Raw Data'!N1639&lt;=0.25),'Bảng Giá'!$B$5,IF(AND('Raw Data'!N1639&gt;0.25,'Raw Data'!N1639&lt;=0.5),'Bảng Giá'!$B$6,IF(AND('Raw Data'!N1639&gt;0.5,'Raw Data'!N1639&lt;=1),'Bảng Giá'!$B$7,IF(AND('Raw Data'!N1639&gt;1,'Raw Data'!N1639&lt;=1.5),'Bảng Giá'!$B$8,IF(AND('Raw Data'!N1639&gt;1.5,'Raw Data'!N1639&lt;=2),'Bảng Giá'!$B$9,IF(AND('Raw Data'!N1639&gt;2,'Raw Data'!N1639&lt;=2.5),'Bảng Giá'!$B$10,IF(AND('Raw Data'!N1639&gt;2.5,'Raw Data'!N1639&lt;=3),'Bảng Giá'!$B$11,IF(AND('Raw Data'!N1639&gt;3,'Raw Data'!N1639&lt;=3.5),'Bảng Giá'!$B$12,IF(AND('Raw Data'!N1639&gt;3.5,'Raw Data'!N1639&lt;=4),'Bảng Giá'!$B$13,IF(AND('Raw Data'!N1639&gt;4,'Raw Data'!N1639&lt;=4.5),'Bảng Giá'!$B$14,IF(AND('Raw Data'!N1639&gt;4.5,'Raw Data'!N1639&lt;=5),'Bảng Giá'!$B$15,IF(AND('Raw Data'!N1639&gt;5,'Raw Data'!N1639&lt;=5.5),'Bảng Giá'!$B$16,IF(AND('Raw Data'!N1639&gt;5.5,'Raw Data'!N1639&lt;=6),'Bảng Giá'!$B$17,'Bảng Giá'!$B$18)))))))))))))))</f>
        <v>2&lt;x&lt;=2.5</v>
      </c>
      <c r="Q1639" s="48">
        <f t="shared" si="153"/>
        <v>-1.2345679012345678E-2</v>
      </c>
      <c r="R1639">
        <f t="shared" si="154"/>
        <v>19200</v>
      </c>
      <c r="S1639">
        <f t="shared" si="155"/>
        <v>3000</v>
      </c>
    </row>
    <row r="1640" spans="1:19" x14ac:dyDescent="0.25">
      <c r="A1640" s="12">
        <v>1639</v>
      </c>
      <c r="B1640" s="12" t="s">
        <v>293</v>
      </c>
      <c r="C1640" s="26">
        <v>31677136910780</v>
      </c>
      <c r="D1640" s="17">
        <v>43010.756592939812</v>
      </c>
      <c r="E1640" s="17">
        <v>43012.562580752317</v>
      </c>
      <c r="F1640" s="13" t="s">
        <v>302</v>
      </c>
      <c r="G1640" s="27">
        <v>500</v>
      </c>
      <c r="H1640" s="12" t="s">
        <v>76</v>
      </c>
      <c r="I1640" s="12" t="s">
        <v>85</v>
      </c>
      <c r="J1640" s="37">
        <f>INDEX('Bảng Giá'!$C$3:$H$18,MATCH('Raw Data'!P1640,'Bảng Giá'!$B$3:$B$18,0),MATCH('Raw Data'!M1640,'Bảng Giá'!$C$2:$H$2,0))</f>
        <v>13000</v>
      </c>
      <c r="K1640" s="12">
        <v>14100</v>
      </c>
      <c r="L1640" s="36">
        <f t="shared" si="150"/>
        <v>1.8059878125059186</v>
      </c>
      <c r="M1640" t="str">
        <f>'References data'!H1641</f>
        <v>Nội Tỉnh</v>
      </c>
      <c r="N1640">
        <f t="shared" si="151"/>
        <v>0.5</v>
      </c>
      <c r="O1640">
        <f t="shared" si="152"/>
        <v>-1100</v>
      </c>
      <c r="P1640" t="str">
        <f>IF(AND(N1640&gt;0,N1640&lt;=0.05),'Bảng Giá'!$B$3,IF(AND(N1640&lt;=0.1,N1640&gt;0.05),'Bảng Giá'!$B$4,IF(AND('Raw Data'!N1640&gt;0.1,'Raw Data'!N1640&lt;=0.25),'Bảng Giá'!$B$5,IF(AND('Raw Data'!N1640&gt;0.25,'Raw Data'!N1640&lt;=0.5),'Bảng Giá'!$B$6,IF(AND('Raw Data'!N1640&gt;0.5,'Raw Data'!N1640&lt;=1),'Bảng Giá'!$B$7,IF(AND('Raw Data'!N1640&gt;1,'Raw Data'!N1640&lt;=1.5),'Bảng Giá'!$B$8,IF(AND('Raw Data'!N1640&gt;1.5,'Raw Data'!N1640&lt;=2),'Bảng Giá'!$B$9,IF(AND('Raw Data'!N1640&gt;2,'Raw Data'!N1640&lt;=2.5),'Bảng Giá'!$B$10,IF(AND('Raw Data'!N1640&gt;2.5,'Raw Data'!N1640&lt;=3),'Bảng Giá'!$B$11,IF(AND('Raw Data'!N1640&gt;3,'Raw Data'!N1640&lt;=3.5),'Bảng Giá'!$B$12,IF(AND('Raw Data'!N1640&gt;3.5,'Raw Data'!N1640&lt;=4),'Bảng Giá'!$B$13,IF(AND('Raw Data'!N1640&gt;4,'Raw Data'!N1640&lt;=4.5),'Bảng Giá'!$B$14,IF(AND('Raw Data'!N1640&gt;4.5,'Raw Data'!N1640&lt;=5),'Bảng Giá'!$B$15,IF(AND('Raw Data'!N1640&gt;5,'Raw Data'!N1640&lt;=5.5),'Bảng Giá'!$B$16,IF(AND('Raw Data'!N1640&gt;5.5,'Raw Data'!N1640&lt;=6),'Bảng Giá'!$B$17,'Bảng Giá'!$B$18)))))))))))))))</f>
        <v>0.25&lt;x&lt;=0.5</v>
      </c>
      <c r="Q1640" s="48">
        <f t="shared" si="153"/>
        <v>-7.8014184397163122E-2</v>
      </c>
      <c r="R1640">
        <f t="shared" si="154"/>
        <v>15600</v>
      </c>
      <c r="S1640">
        <f t="shared" si="155"/>
        <v>1500</v>
      </c>
    </row>
    <row r="1641" spans="1:19" x14ac:dyDescent="0.25">
      <c r="A1641" s="12">
        <v>1640</v>
      </c>
      <c r="B1641" s="12" t="s">
        <v>293</v>
      </c>
      <c r="C1641" s="26">
        <v>31677136910882</v>
      </c>
      <c r="D1641" s="17">
        <v>43011.516393784725</v>
      </c>
      <c r="E1641" s="17">
        <v>43013.396432372683</v>
      </c>
      <c r="F1641" s="13" t="s">
        <v>302</v>
      </c>
      <c r="G1641" s="27">
        <v>900</v>
      </c>
      <c r="H1641" s="12" t="s">
        <v>83</v>
      </c>
      <c r="I1641" s="12" t="s">
        <v>322</v>
      </c>
      <c r="J1641" s="37">
        <f>INDEX('Bảng Giá'!$C$3:$H$18,MATCH('Raw Data'!P1641,'Bảng Giá'!$B$3:$B$18,0),MATCH('Raw Data'!M1641,'Bảng Giá'!$C$2:$H$2,0))</f>
        <v>14000</v>
      </c>
      <c r="K1641" s="12">
        <v>14100</v>
      </c>
      <c r="L1641" s="36">
        <f t="shared" si="150"/>
        <v>1.8800385879585519</v>
      </c>
      <c r="M1641" t="str">
        <f>'References data'!H1642</f>
        <v>Nội Tỉnh</v>
      </c>
      <c r="N1641">
        <f t="shared" si="151"/>
        <v>0.9</v>
      </c>
      <c r="O1641">
        <f t="shared" si="152"/>
        <v>-100</v>
      </c>
      <c r="P1641" t="str">
        <f>IF(AND(N1641&gt;0,N1641&lt;=0.05),'Bảng Giá'!$B$3,IF(AND(N1641&lt;=0.1,N1641&gt;0.05),'Bảng Giá'!$B$4,IF(AND('Raw Data'!N1641&gt;0.1,'Raw Data'!N1641&lt;=0.25),'Bảng Giá'!$B$5,IF(AND('Raw Data'!N1641&gt;0.25,'Raw Data'!N1641&lt;=0.5),'Bảng Giá'!$B$6,IF(AND('Raw Data'!N1641&gt;0.5,'Raw Data'!N1641&lt;=1),'Bảng Giá'!$B$7,IF(AND('Raw Data'!N1641&gt;1,'Raw Data'!N1641&lt;=1.5),'Bảng Giá'!$B$8,IF(AND('Raw Data'!N1641&gt;1.5,'Raw Data'!N1641&lt;=2),'Bảng Giá'!$B$9,IF(AND('Raw Data'!N1641&gt;2,'Raw Data'!N1641&lt;=2.5),'Bảng Giá'!$B$10,IF(AND('Raw Data'!N1641&gt;2.5,'Raw Data'!N1641&lt;=3),'Bảng Giá'!$B$11,IF(AND('Raw Data'!N1641&gt;3,'Raw Data'!N1641&lt;=3.5),'Bảng Giá'!$B$12,IF(AND('Raw Data'!N1641&gt;3.5,'Raw Data'!N1641&lt;=4),'Bảng Giá'!$B$13,IF(AND('Raw Data'!N1641&gt;4,'Raw Data'!N1641&lt;=4.5),'Bảng Giá'!$B$14,IF(AND('Raw Data'!N1641&gt;4.5,'Raw Data'!N1641&lt;=5),'Bảng Giá'!$B$15,IF(AND('Raw Data'!N1641&gt;5,'Raw Data'!N1641&lt;=5.5),'Bảng Giá'!$B$16,IF(AND('Raw Data'!N1641&gt;5.5,'Raw Data'!N1641&lt;=6),'Bảng Giá'!$B$17,'Bảng Giá'!$B$18)))))))))))))))</f>
        <v>0.5&lt;x&lt;=1</v>
      </c>
      <c r="Q1641" s="48">
        <f t="shared" si="153"/>
        <v>-7.0921985815602835E-3</v>
      </c>
      <c r="R1641">
        <f t="shared" si="154"/>
        <v>16800</v>
      </c>
      <c r="S1641">
        <f t="shared" si="155"/>
        <v>2700</v>
      </c>
    </row>
    <row r="1642" spans="1:19" x14ac:dyDescent="0.25">
      <c r="A1642" s="12">
        <v>1641</v>
      </c>
      <c r="B1642" s="12" t="s">
        <v>293</v>
      </c>
      <c r="C1642" s="26">
        <v>31677136911500</v>
      </c>
      <c r="D1642" s="17">
        <v>43010.772969710648</v>
      </c>
      <c r="E1642" s="17">
        <v>43011.6094715625</v>
      </c>
      <c r="F1642" s="13" t="s">
        <v>302</v>
      </c>
      <c r="G1642" s="27">
        <v>210</v>
      </c>
      <c r="H1642" s="12" t="s">
        <v>76</v>
      </c>
      <c r="I1642" s="12" t="s">
        <v>299</v>
      </c>
      <c r="J1642" s="37">
        <f>INDEX('Bảng Giá'!$C$3:$H$18,MATCH('Raw Data'!P1642,'Bảng Giá'!$B$3:$B$18,0),MATCH('Raw Data'!M1642,'Bảng Giá'!$C$2:$H$2,0))</f>
        <v>13000</v>
      </c>
      <c r="K1642" s="12">
        <v>13100</v>
      </c>
      <c r="L1642" s="36">
        <f t="shared" si="150"/>
        <v>0.83650185185251758</v>
      </c>
      <c r="M1642" t="str">
        <f>'References data'!H1643</f>
        <v>Nội Tỉnh</v>
      </c>
      <c r="N1642">
        <f t="shared" si="151"/>
        <v>0.21</v>
      </c>
      <c r="O1642">
        <f t="shared" si="152"/>
        <v>-100</v>
      </c>
      <c r="P1642" t="str">
        <f>IF(AND(N1642&gt;0,N1642&lt;=0.05),'Bảng Giá'!$B$3,IF(AND(N1642&lt;=0.1,N1642&gt;0.05),'Bảng Giá'!$B$4,IF(AND('Raw Data'!N1642&gt;0.1,'Raw Data'!N1642&lt;=0.25),'Bảng Giá'!$B$5,IF(AND('Raw Data'!N1642&gt;0.25,'Raw Data'!N1642&lt;=0.5),'Bảng Giá'!$B$6,IF(AND('Raw Data'!N1642&gt;0.5,'Raw Data'!N1642&lt;=1),'Bảng Giá'!$B$7,IF(AND('Raw Data'!N1642&gt;1,'Raw Data'!N1642&lt;=1.5),'Bảng Giá'!$B$8,IF(AND('Raw Data'!N1642&gt;1.5,'Raw Data'!N1642&lt;=2),'Bảng Giá'!$B$9,IF(AND('Raw Data'!N1642&gt;2,'Raw Data'!N1642&lt;=2.5),'Bảng Giá'!$B$10,IF(AND('Raw Data'!N1642&gt;2.5,'Raw Data'!N1642&lt;=3),'Bảng Giá'!$B$11,IF(AND('Raw Data'!N1642&gt;3,'Raw Data'!N1642&lt;=3.5),'Bảng Giá'!$B$12,IF(AND('Raw Data'!N1642&gt;3.5,'Raw Data'!N1642&lt;=4),'Bảng Giá'!$B$13,IF(AND('Raw Data'!N1642&gt;4,'Raw Data'!N1642&lt;=4.5),'Bảng Giá'!$B$14,IF(AND('Raw Data'!N1642&gt;4.5,'Raw Data'!N1642&lt;=5),'Bảng Giá'!$B$15,IF(AND('Raw Data'!N1642&gt;5,'Raw Data'!N1642&lt;=5.5),'Bảng Giá'!$B$16,IF(AND('Raw Data'!N1642&gt;5.5,'Raw Data'!N1642&lt;=6),'Bảng Giá'!$B$17,'Bảng Giá'!$B$18)))))))))))))))</f>
        <v>0.1&lt;x&lt;=0.25</v>
      </c>
      <c r="Q1642" s="48">
        <f t="shared" si="153"/>
        <v>-7.6335877862595417E-3</v>
      </c>
      <c r="R1642">
        <f t="shared" si="154"/>
        <v>15600</v>
      </c>
      <c r="S1642">
        <f t="shared" si="155"/>
        <v>2500</v>
      </c>
    </row>
    <row r="1643" spans="1:19" x14ac:dyDescent="0.25">
      <c r="A1643" s="12">
        <v>1642</v>
      </c>
      <c r="B1643" s="12" t="s">
        <v>293</v>
      </c>
      <c r="C1643" s="26">
        <v>63628296</v>
      </c>
      <c r="D1643" s="17">
        <v>43010.738644444442</v>
      </c>
      <c r="E1643" s="17">
        <v>43011.454570798611</v>
      </c>
      <c r="F1643" s="13" t="s">
        <v>302</v>
      </c>
      <c r="G1643" s="27">
        <v>200</v>
      </c>
      <c r="H1643" s="12" t="s">
        <v>76</v>
      </c>
      <c r="I1643" s="12" t="s">
        <v>87</v>
      </c>
      <c r="J1643" s="37">
        <f>INDEX('Bảng Giá'!$C$3:$H$18,MATCH('Raw Data'!P1643,'Bảng Giá'!$B$3:$B$18,0),MATCH('Raw Data'!M1643,'Bảng Giá'!$C$2:$H$2,0))</f>
        <v>13000</v>
      </c>
      <c r="K1643" s="12">
        <v>13100</v>
      </c>
      <c r="L1643" s="36">
        <f t="shared" si="150"/>
        <v>0.71592635416891426</v>
      </c>
      <c r="M1643" t="str">
        <f>'References data'!H1644</f>
        <v>Nội Tỉnh</v>
      </c>
      <c r="N1643">
        <f t="shared" si="151"/>
        <v>0.2</v>
      </c>
      <c r="O1643">
        <f t="shared" si="152"/>
        <v>-100</v>
      </c>
      <c r="P1643" t="str">
        <f>IF(AND(N1643&gt;0,N1643&lt;=0.05),'Bảng Giá'!$B$3,IF(AND(N1643&lt;=0.1,N1643&gt;0.05),'Bảng Giá'!$B$4,IF(AND('Raw Data'!N1643&gt;0.1,'Raw Data'!N1643&lt;=0.25),'Bảng Giá'!$B$5,IF(AND('Raw Data'!N1643&gt;0.25,'Raw Data'!N1643&lt;=0.5),'Bảng Giá'!$B$6,IF(AND('Raw Data'!N1643&gt;0.5,'Raw Data'!N1643&lt;=1),'Bảng Giá'!$B$7,IF(AND('Raw Data'!N1643&gt;1,'Raw Data'!N1643&lt;=1.5),'Bảng Giá'!$B$8,IF(AND('Raw Data'!N1643&gt;1.5,'Raw Data'!N1643&lt;=2),'Bảng Giá'!$B$9,IF(AND('Raw Data'!N1643&gt;2,'Raw Data'!N1643&lt;=2.5),'Bảng Giá'!$B$10,IF(AND('Raw Data'!N1643&gt;2.5,'Raw Data'!N1643&lt;=3),'Bảng Giá'!$B$11,IF(AND('Raw Data'!N1643&gt;3,'Raw Data'!N1643&lt;=3.5),'Bảng Giá'!$B$12,IF(AND('Raw Data'!N1643&gt;3.5,'Raw Data'!N1643&lt;=4),'Bảng Giá'!$B$13,IF(AND('Raw Data'!N1643&gt;4,'Raw Data'!N1643&lt;=4.5),'Bảng Giá'!$B$14,IF(AND('Raw Data'!N1643&gt;4.5,'Raw Data'!N1643&lt;=5),'Bảng Giá'!$B$15,IF(AND('Raw Data'!N1643&gt;5,'Raw Data'!N1643&lt;=5.5),'Bảng Giá'!$B$16,IF(AND('Raw Data'!N1643&gt;5.5,'Raw Data'!N1643&lt;=6),'Bảng Giá'!$B$17,'Bảng Giá'!$B$18)))))))))))))))</f>
        <v>0.1&lt;x&lt;=0.25</v>
      </c>
      <c r="Q1643" s="48">
        <f t="shared" si="153"/>
        <v>-7.6335877862595417E-3</v>
      </c>
      <c r="R1643">
        <f t="shared" si="154"/>
        <v>15600</v>
      </c>
      <c r="S1643">
        <f t="shared" si="155"/>
        <v>2500</v>
      </c>
    </row>
    <row r="1644" spans="1:19" x14ac:dyDescent="0.25">
      <c r="A1644" s="12">
        <v>1643</v>
      </c>
      <c r="B1644" s="12" t="s">
        <v>293</v>
      </c>
      <c r="C1644" s="26">
        <v>22789907</v>
      </c>
      <c r="D1644" s="17">
        <v>43010.738630127315</v>
      </c>
      <c r="E1644" s="17">
        <v>43017.464816435182</v>
      </c>
      <c r="F1644" s="12" t="s">
        <v>321</v>
      </c>
      <c r="G1644" s="27">
        <v>900</v>
      </c>
      <c r="H1644" s="12" t="s">
        <v>76</v>
      </c>
      <c r="I1644" s="12" t="s">
        <v>87</v>
      </c>
      <c r="J1644" s="37">
        <f>INDEX('Bảng Giá'!$C$3:$H$18,MATCH('Raw Data'!P1644,'Bảng Giá'!$B$3:$B$18,0),MATCH('Raw Data'!M1644,'Bảng Giá'!$C$2:$H$2,0))</f>
        <v>14000</v>
      </c>
      <c r="K1644" s="12">
        <v>14100</v>
      </c>
      <c r="L1644" s="36">
        <f t="shared" si="150"/>
        <v>6.7261863078674651</v>
      </c>
      <c r="M1644" t="str">
        <f>'References data'!H1645</f>
        <v>Nội Tỉnh</v>
      </c>
      <c r="N1644">
        <f t="shared" si="151"/>
        <v>0.9</v>
      </c>
      <c r="O1644">
        <f t="shared" si="152"/>
        <v>-100</v>
      </c>
      <c r="P1644" t="str">
        <f>IF(AND(N1644&gt;0,N1644&lt;=0.05),'Bảng Giá'!$B$3,IF(AND(N1644&lt;=0.1,N1644&gt;0.05),'Bảng Giá'!$B$4,IF(AND('Raw Data'!N1644&gt;0.1,'Raw Data'!N1644&lt;=0.25),'Bảng Giá'!$B$5,IF(AND('Raw Data'!N1644&gt;0.25,'Raw Data'!N1644&lt;=0.5),'Bảng Giá'!$B$6,IF(AND('Raw Data'!N1644&gt;0.5,'Raw Data'!N1644&lt;=1),'Bảng Giá'!$B$7,IF(AND('Raw Data'!N1644&gt;1,'Raw Data'!N1644&lt;=1.5),'Bảng Giá'!$B$8,IF(AND('Raw Data'!N1644&gt;1.5,'Raw Data'!N1644&lt;=2),'Bảng Giá'!$B$9,IF(AND('Raw Data'!N1644&gt;2,'Raw Data'!N1644&lt;=2.5),'Bảng Giá'!$B$10,IF(AND('Raw Data'!N1644&gt;2.5,'Raw Data'!N1644&lt;=3),'Bảng Giá'!$B$11,IF(AND('Raw Data'!N1644&gt;3,'Raw Data'!N1644&lt;=3.5),'Bảng Giá'!$B$12,IF(AND('Raw Data'!N1644&gt;3.5,'Raw Data'!N1644&lt;=4),'Bảng Giá'!$B$13,IF(AND('Raw Data'!N1644&gt;4,'Raw Data'!N1644&lt;=4.5),'Bảng Giá'!$B$14,IF(AND('Raw Data'!N1644&gt;4.5,'Raw Data'!N1644&lt;=5),'Bảng Giá'!$B$15,IF(AND('Raw Data'!N1644&gt;5,'Raw Data'!N1644&lt;=5.5),'Bảng Giá'!$B$16,IF(AND('Raw Data'!N1644&gt;5.5,'Raw Data'!N1644&lt;=6),'Bảng Giá'!$B$17,'Bảng Giá'!$B$18)))))))))))))))</f>
        <v>0.5&lt;x&lt;=1</v>
      </c>
      <c r="Q1644" s="48">
        <f t="shared" si="153"/>
        <v>-7.0921985815602835E-3</v>
      </c>
      <c r="R1644">
        <f t="shared" si="154"/>
        <v>16800</v>
      </c>
      <c r="S1644">
        <f t="shared" si="155"/>
        <v>2700</v>
      </c>
    </row>
    <row r="1645" spans="1:19" x14ac:dyDescent="0.25">
      <c r="A1645" s="12">
        <v>1644</v>
      </c>
      <c r="B1645" s="12" t="s">
        <v>293</v>
      </c>
      <c r="C1645" s="26">
        <v>88717678</v>
      </c>
      <c r="D1645" s="17">
        <v>43010.738647372687</v>
      </c>
      <c r="E1645" s="17">
        <v>43011.502829861114</v>
      </c>
      <c r="F1645" s="13" t="s">
        <v>302</v>
      </c>
      <c r="G1645" s="27">
        <v>900</v>
      </c>
      <c r="H1645" s="12" t="s">
        <v>76</v>
      </c>
      <c r="I1645" s="12" t="s">
        <v>87</v>
      </c>
      <c r="J1645" s="37">
        <f>INDEX('Bảng Giá'!$C$3:$H$18,MATCH('Raw Data'!P1645,'Bảng Giá'!$B$3:$B$18,0),MATCH('Raw Data'!M1645,'Bảng Giá'!$C$2:$H$2,0))</f>
        <v>14000</v>
      </c>
      <c r="K1645" s="12">
        <v>14100</v>
      </c>
      <c r="L1645" s="36">
        <f t="shared" si="150"/>
        <v>0.76418248842674075</v>
      </c>
      <c r="M1645" t="str">
        <f>'References data'!H1646</f>
        <v>Nội Tỉnh</v>
      </c>
      <c r="N1645">
        <f t="shared" si="151"/>
        <v>0.9</v>
      </c>
      <c r="O1645">
        <f t="shared" si="152"/>
        <v>-100</v>
      </c>
      <c r="P1645" t="str">
        <f>IF(AND(N1645&gt;0,N1645&lt;=0.05),'Bảng Giá'!$B$3,IF(AND(N1645&lt;=0.1,N1645&gt;0.05),'Bảng Giá'!$B$4,IF(AND('Raw Data'!N1645&gt;0.1,'Raw Data'!N1645&lt;=0.25),'Bảng Giá'!$B$5,IF(AND('Raw Data'!N1645&gt;0.25,'Raw Data'!N1645&lt;=0.5),'Bảng Giá'!$B$6,IF(AND('Raw Data'!N1645&gt;0.5,'Raw Data'!N1645&lt;=1),'Bảng Giá'!$B$7,IF(AND('Raw Data'!N1645&gt;1,'Raw Data'!N1645&lt;=1.5),'Bảng Giá'!$B$8,IF(AND('Raw Data'!N1645&gt;1.5,'Raw Data'!N1645&lt;=2),'Bảng Giá'!$B$9,IF(AND('Raw Data'!N1645&gt;2,'Raw Data'!N1645&lt;=2.5),'Bảng Giá'!$B$10,IF(AND('Raw Data'!N1645&gt;2.5,'Raw Data'!N1645&lt;=3),'Bảng Giá'!$B$11,IF(AND('Raw Data'!N1645&gt;3,'Raw Data'!N1645&lt;=3.5),'Bảng Giá'!$B$12,IF(AND('Raw Data'!N1645&gt;3.5,'Raw Data'!N1645&lt;=4),'Bảng Giá'!$B$13,IF(AND('Raw Data'!N1645&gt;4,'Raw Data'!N1645&lt;=4.5),'Bảng Giá'!$B$14,IF(AND('Raw Data'!N1645&gt;4.5,'Raw Data'!N1645&lt;=5),'Bảng Giá'!$B$15,IF(AND('Raw Data'!N1645&gt;5,'Raw Data'!N1645&lt;=5.5),'Bảng Giá'!$B$16,IF(AND('Raw Data'!N1645&gt;5.5,'Raw Data'!N1645&lt;=6),'Bảng Giá'!$B$17,'Bảng Giá'!$B$18)))))))))))))))</f>
        <v>0.5&lt;x&lt;=1</v>
      </c>
      <c r="Q1645" s="48">
        <f t="shared" si="153"/>
        <v>-7.0921985815602835E-3</v>
      </c>
      <c r="R1645">
        <f t="shared" si="154"/>
        <v>16800</v>
      </c>
      <c r="S1645">
        <f t="shared" si="155"/>
        <v>2700</v>
      </c>
    </row>
    <row r="1646" spans="1:19" x14ac:dyDescent="0.25">
      <c r="A1646" s="12">
        <v>1645</v>
      </c>
      <c r="B1646" s="12" t="s">
        <v>293</v>
      </c>
      <c r="C1646" s="26">
        <v>31677136905857</v>
      </c>
      <c r="D1646" s="17">
        <v>43010.77315335648</v>
      </c>
      <c r="E1646" s="17">
        <v>43011.656541469907</v>
      </c>
      <c r="F1646" s="13" t="s">
        <v>302</v>
      </c>
      <c r="G1646" s="27">
        <v>605</v>
      </c>
      <c r="H1646" s="12" t="s">
        <v>76</v>
      </c>
      <c r="I1646" s="12" t="s">
        <v>315</v>
      </c>
      <c r="J1646" s="37">
        <f>INDEX('Bảng Giá'!$C$3:$H$18,MATCH('Raw Data'!P1646,'Bảng Giá'!$B$3:$B$18,0),MATCH('Raw Data'!M1646,'Bảng Giá'!$C$2:$H$2,0))</f>
        <v>14000</v>
      </c>
      <c r="K1646" s="12">
        <v>14100</v>
      </c>
      <c r="L1646" s="36">
        <f t="shared" si="150"/>
        <v>0.8833881134269177</v>
      </c>
      <c r="M1646" t="str">
        <f>'References data'!H1647</f>
        <v>Nội Tỉnh</v>
      </c>
      <c r="N1646">
        <f t="shared" si="151"/>
        <v>0.60499999999999998</v>
      </c>
      <c r="O1646">
        <f t="shared" si="152"/>
        <v>-100</v>
      </c>
      <c r="P1646" t="str">
        <f>IF(AND(N1646&gt;0,N1646&lt;=0.05),'Bảng Giá'!$B$3,IF(AND(N1646&lt;=0.1,N1646&gt;0.05),'Bảng Giá'!$B$4,IF(AND('Raw Data'!N1646&gt;0.1,'Raw Data'!N1646&lt;=0.25),'Bảng Giá'!$B$5,IF(AND('Raw Data'!N1646&gt;0.25,'Raw Data'!N1646&lt;=0.5),'Bảng Giá'!$B$6,IF(AND('Raw Data'!N1646&gt;0.5,'Raw Data'!N1646&lt;=1),'Bảng Giá'!$B$7,IF(AND('Raw Data'!N1646&gt;1,'Raw Data'!N1646&lt;=1.5),'Bảng Giá'!$B$8,IF(AND('Raw Data'!N1646&gt;1.5,'Raw Data'!N1646&lt;=2),'Bảng Giá'!$B$9,IF(AND('Raw Data'!N1646&gt;2,'Raw Data'!N1646&lt;=2.5),'Bảng Giá'!$B$10,IF(AND('Raw Data'!N1646&gt;2.5,'Raw Data'!N1646&lt;=3),'Bảng Giá'!$B$11,IF(AND('Raw Data'!N1646&gt;3,'Raw Data'!N1646&lt;=3.5),'Bảng Giá'!$B$12,IF(AND('Raw Data'!N1646&gt;3.5,'Raw Data'!N1646&lt;=4),'Bảng Giá'!$B$13,IF(AND('Raw Data'!N1646&gt;4,'Raw Data'!N1646&lt;=4.5),'Bảng Giá'!$B$14,IF(AND('Raw Data'!N1646&gt;4.5,'Raw Data'!N1646&lt;=5),'Bảng Giá'!$B$15,IF(AND('Raw Data'!N1646&gt;5,'Raw Data'!N1646&lt;=5.5),'Bảng Giá'!$B$16,IF(AND('Raw Data'!N1646&gt;5.5,'Raw Data'!N1646&lt;=6),'Bảng Giá'!$B$17,'Bảng Giá'!$B$18)))))))))))))))</f>
        <v>0.5&lt;x&lt;=1</v>
      </c>
      <c r="Q1646" s="48">
        <f t="shared" si="153"/>
        <v>-7.0921985815602835E-3</v>
      </c>
      <c r="R1646">
        <f t="shared" si="154"/>
        <v>16800</v>
      </c>
      <c r="S1646">
        <f t="shared" si="155"/>
        <v>2700</v>
      </c>
    </row>
    <row r="1647" spans="1:19" x14ac:dyDescent="0.25">
      <c r="A1647" s="12">
        <v>1646</v>
      </c>
      <c r="B1647" s="12" t="s">
        <v>293</v>
      </c>
      <c r="C1647" s="26">
        <v>31677136898416</v>
      </c>
      <c r="D1647" s="17">
        <v>43009.635953437501</v>
      </c>
      <c r="E1647" s="17">
        <v>43010.628948761572</v>
      </c>
      <c r="F1647" s="13" t="s">
        <v>302</v>
      </c>
      <c r="G1647" s="27">
        <v>300</v>
      </c>
      <c r="H1647" s="12" t="s">
        <v>76</v>
      </c>
      <c r="I1647" s="12" t="s">
        <v>80</v>
      </c>
      <c r="J1647" s="37">
        <f>INDEX('Bảng Giá'!$C$3:$H$18,MATCH('Raw Data'!P1647,'Bảng Giá'!$B$3:$B$18,0),MATCH('Raw Data'!M1647,'Bảng Giá'!$C$2:$H$2,0))</f>
        <v>13000</v>
      </c>
      <c r="K1647" s="12">
        <v>13100</v>
      </c>
      <c r="L1647" s="36">
        <f t="shared" si="150"/>
        <v>0.99299532407167135</v>
      </c>
      <c r="M1647" t="str">
        <f>'References data'!H1648</f>
        <v>Nội Tỉnh</v>
      </c>
      <c r="N1647">
        <f t="shared" si="151"/>
        <v>0.3</v>
      </c>
      <c r="O1647">
        <f t="shared" si="152"/>
        <v>-100</v>
      </c>
      <c r="P1647" t="str">
        <f>IF(AND(N1647&gt;0,N1647&lt;=0.05),'Bảng Giá'!$B$3,IF(AND(N1647&lt;=0.1,N1647&gt;0.05),'Bảng Giá'!$B$4,IF(AND('Raw Data'!N1647&gt;0.1,'Raw Data'!N1647&lt;=0.25),'Bảng Giá'!$B$5,IF(AND('Raw Data'!N1647&gt;0.25,'Raw Data'!N1647&lt;=0.5),'Bảng Giá'!$B$6,IF(AND('Raw Data'!N1647&gt;0.5,'Raw Data'!N1647&lt;=1),'Bảng Giá'!$B$7,IF(AND('Raw Data'!N1647&gt;1,'Raw Data'!N1647&lt;=1.5),'Bảng Giá'!$B$8,IF(AND('Raw Data'!N1647&gt;1.5,'Raw Data'!N1647&lt;=2),'Bảng Giá'!$B$9,IF(AND('Raw Data'!N1647&gt;2,'Raw Data'!N1647&lt;=2.5),'Bảng Giá'!$B$10,IF(AND('Raw Data'!N1647&gt;2.5,'Raw Data'!N1647&lt;=3),'Bảng Giá'!$B$11,IF(AND('Raw Data'!N1647&gt;3,'Raw Data'!N1647&lt;=3.5),'Bảng Giá'!$B$12,IF(AND('Raw Data'!N1647&gt;3.5,'Raw Data'!N1647&lt;=4),'Bảng Giá'!$B$13,IF(AND('Raw Data'!N1647&gt;4,'Raw Data'!N1647&lt;=4.5),'Bảng Giá'!$B$14,IF(AND('Raw Data'!N1647&gt;4.5,'Raw Data'!N1647&lt;=5),'Bảng Giá'!$B$15,IF(AND('Raw Data'!N1647&gt;5,'Raw Data'!N1647&lt;=5.5),'Bảng Giá'!$B$16,IF(AND('Raw Data'!N1647&gt;5.5,'Raw Data'!N1647&lt;=6),'Bảng Giá'!$B$17,'Bảng Giá'!$B$18)))))))))))))))</f>
        <v>0.25&lt;x&lt;=0.5</v>
      </c>
      <c r="Q1647" s="48">
        <f t="shared" si="153"/>
        <v>-7.6335877862595417E-3</v>
      </c>
      <c r="R1647">
        <f t="shared" si="154"/>
        <v>15600</v>
      </c>
      <c r="S1647">
        <f t="shared" si="155"/>
        <v>2500</v>
      </c>
    </row>
    <row r="1648" spans="1:19" x14ac:dyDescent="0.25">
      <c r="A1648" s="12">
        <v>1647</v>
      </c>
      <c r="B1648" s="12" t="s">
        <v>293</v>
      </c>
      <c r="C1648" s="26">
        <v>31677136899527</v>
      </c>
      <c r="D1648" s="17">
        <v>43009.700807719906</v>
      </c>
      <c r="E1648" s="17">
        <v>43010.595514930559</v>
      </c>
      <c r="F1648" s="13" t="s">
        <v>302</v>
      </c>
      <c r="G1648" s="27">
        <v>200</v>
      </c>
      <c r="H1648" s="12" t="s">
        <v>76</v>
      </c>
      <c r="I1648" s="12" t="s">
        <v>514</v>
      </c>
      <c r="J1648" s="37">
        <f>INDEX('Bảng Giá'!$C$3:$H$18,MATCH('Raw Data'!P1648,'Bảng Giá'!$B$3:$B$18,0),MATCH('Raw Data'!M1648,'Bảng Giá'!$C$2:$H$2,0))</f>
        <v>13000</v>
      </c>
      <c r="K1648" s="12">
        <v>13100</v>
      </c>
      <c r="L1648" s="36">
        <f t="shared" si="150"/>
        <v>0.89470721065299585</v>
      </c>
      <c r="M1648" t="str">
        <f>'References data'!H1649</f>
        <v>Nội Tỉnh</v>
      </c>
      <c r="N1648">
        <f t="shared" si="151"/>
        <v>0.2</v>
      </c>
      <c r="O1648">
        <f t="shared" si="152"/>
        <v>-100</v>
      </c>
      <c r="P1648" t="str">
        <f>IF(AND(N1648&gt;0,N1648&lt;=0.05),'Bảng Giá'!$B$3,IF(AND(N1648&lt;=0.1,N1648&gt;0.05),'Bảng Giá'!$B$4,IF(AND('Raw Data'!N1648&gt;0.1,'Raw Data'!N1648&lt;=0.25),'Bảng Giá'!$B$5,IF(AND('Raw Data'!N1648&gt;0.25,'Raw Data'!N1648&lt;=0.5),'Bảng Giá'!$B$6,IF(AND('Raw Data'!N1648&gt;0.5,'Raw Data'!N1648&lt;=1),'Bảng Giá'!$B$7,IF(AND('Raw Data'!N1648&gt;1,'Raw Data'!N1648&lt;=1.5),'Bảng Giá'!$B$8,IF(AND('Raw Data'!N1648&gt;1.5,'Raw Data'!N1648&lt;=2),'Bảng Giá'!$B$9,IF(AND('Raw Data'!N1648&gt;2,'Raw Data'!N1648&lt;=2.5),'Bảng Giá'!$B$10,IF(AND('Raw Data'!N1648&gt;2.5,'Raw Data'!N1648&lt;=3),'Bảng Giá'!$B$11,IF(AND('Raw Data'!N1648&gt;3,'Raw Data'!N1648&lt;=3.5),'Bảng Giá'!$B$12,IF(AND('Raw Data'!N1648&gt;3.5,'Raw Data'!N1648&lt;=4),'Bảng Giá'!$B$13,IF(AND('Raw Data'!N1648&gt;4,'Raw Data'!N1648&lt;=4.5),'Bảng Giá'!$B$14,IF(AND('Raw Data'!N1648&gt;4.5,'Raw Data'!N1648&lt;=5),'Bảng Giá'!$B$15,IF(AND('Raw Data'!N1648&gt;5,'Raw Data'!N1648&lt;=5.5),'Bảng Giá'!$B$16,IF(AND('Raw Data'!N1648&gt;5.5,'Raw Data'!N1648&lt;=6),'Bảng Giá'!$B$17,'Bảng Giá'!$B$18)))))))))))))))</f>
        <v>0.1&lt;x&lt;=0.25</v>
      </c>
      <c r="Q1648" s="48">
        <f t="shared" si="153"/>
        <v>-7.6335877862595417E-3</v>
      </c>
      <c r="R1648">
        <f t="shared" si="154"/>
        <v>15600</v>
      </c>
      <c r="S1648">
        <f t="shared" si="155"/>
        <v>2500</v>
      </c>
    </row>
    <row r="1649" spans="1:19" x14ac:dyDescent="0.25">
      <c r="A1649" s="12">
        <v>1648</v>
      </c>
      <c r="B1649" s="12" t="s">
        <v>293</v>
      </c>
      <c r="C1649" s="26">
        <v>31677136898934</v>
      </c>
      <c r="D1649" s="17">
        <v>43009.635999224534</v>
      </c>
      <c r="E1649" s="17">
        <v>43010.772645868055</v>
      </c>
      <c r="F1649" s="13" t="s">
        <v>302</v>
      </c>
      <c r="G1649" s="27">
        <v>300</v>
      </c>
      <c r="H1649" s="12" t="s">
        <v>76</v>
      </c>
      <c r="I1649" s="12" t="s">
        <v>299</v>
      </c>
      <c r="J1649" s="37">
        <f>INDEX('Bảng Giá'!$C$3:$H$18,MATCH('Raw Data'!P1649,'Bảng Giá'!$B$3:$B$18,0),MATCH('Raw Data'!M1649,'Bảng Giá'!$C$2:$H$2,0))</f>
        <v>13000</v>
      </c>
      <c r="K1649" s="12">
        <v>13100</v>
      </c>
      <c r="L1649" s="36">
        <f t="shared" si="150"/>
        <v>1.1366466435210896</v>
      </c>
      <c r="M1649" t="str">
        <f>'References data'!H1650</f>
        <v>Nội Tỉnh</v>
      </c>
      <c r="N1649">
        <f t="shared" si="151"/>
        <v>0.3</v>
      </c>
      <c r="O1649">
        <f t="shared" si="152"/>
        <v>-100</v>
      </c>
      <c r="P1649" t="str">
        <f>IF(AND(N1649&gt;0,N1649&lt;=0.05),'Bảng Giá'!$B$3,IF(AND(N1649&lt;=0.1,N1649&gt;0.05),'Bảng Giá'!$B$4,IF(AND('Raw Data'!N1649&gt;0.1,'Raw Data'!N1649&lt;=0.25),'Bảng Giá'!$B$5,IF(AND('Raw Data'!N1649&gt;0.25,'Raw Data'!N1649&lt;=0.5),'Bảng Giá'!$B$6,IF(AND('Raw Data'!N1649&gt;0.5,'Raw Data'!N1649&lt;=1),'Bảng Giá'!$B$7,IF(AND('Raw Data'!N1649&gt;1,'Raw Data'!N1649&lt;=1.5),'Bảng Giá'!$B$8,IF(AND('Raw Data'!N1649&gt;1.5,'Raw Data'!N1649&lt;=2),'Bảng Giá'!$B$9,IF(AND('Raw Data'!N1649&gt;2,'Raw Data'!N1649&lt;=2.5),'Bảng Giá'!$B$10,IF(AND('Raw Data'!N1649&gt;2.5,'Raw Data'!N1649&lt;=3),'Bảng Giá'!$B$11,IF(AND('Raw Data'!N1649&gt;3,'Raw Data'!N1649&lt;=3.5),'Bảng Giá'!$B$12,IF(AND('Raw Data'!N1649&gt;3.5,'Raw Data'!N1649&lt;=4),'Bảng Giá'!$B$13,IF(AND('Raw Data'!N1649&gt;4,'Raw Data'!N1649&lt;=4.5),'Bảng Giá'!$B$14,IF(AND('Raw Data'!N1649&gt;4.5,'Raw Data'!N1649&lt;=5),'Bảng Giá'!$B$15,IF(AND('Raw Data'!N1649&gt;5,'Raw Data'!N1649&lt;=5.5),'Bảng Giá'!$B$16,IF(AND('Raw Data'!N1649&gt;5.5,'Raw Data'!N1649&lt;=6),'Bảng Giá'!$B$17,'Bảng Giá'!$B$18)))))))))))))))</f>
        <v>0.25&lt;x&lt;=0.5</v>
      </c>
      <c r="Q1649" s="48">
        <f t="shared" si="153"/>
        <v>-7.6335877862595417E-3</v>
      </c>
      <c r="R1649">
        <f t="shared" si="154"/>
        <v>15600</v>
      </c>
      <c r="S1649">
        <f t="shared" si="155"/>
        <v>2500</v>
      </c>
    </row>
    <row r="1650" spans="1:19" x14ac:dyDescent="0.25">
      <c r="A1650" s="12">
        <v>1649</v>
      </c>
      <c r="B1650" s="12" t="s">
        <v>293</v>
      </c>
      <c r="C1650" s="26">
        <v>31677136899003</v>
      </c>
      <c r="D1650" s="17">
        <v>43009.713402430556</v>
      </c>
      <c r="E1650" s="17">
        <v>43011.479980474534</v>
      </c>
      <c r="F1650" s="13" t="s">
        <v>302</v>
      </c>
      <c r="G1650" s="27">
        <v>3000</v>
      </c>
      <c r="H1650" s="12" t="s">
        <v>76</v>
      </c>
      <c r="I1650" s="12" t="s">
        <v>298</v>
      </c>
      <c r="J1650" s="37">
        <f>INDEX('Bảng Giá'!$C$3:$H$18,MATCH('Raw Data'!P1650,'Bảng Giá'!$B$3:$B$18,0),MATCH('Raw Data'!M1650,'Bảng Giá'!$C$2:$H$2,0))</f>
        <v>17500</v>
      </c>
      <c r="K1650" s="12">
        <v>19200</v>
      </c>
      <c r="L1650" s="36">
        <f t="shared" si="150"/>
        <v>1.7665780439783703</v>
      </c>
      <c r="M1650" t="str">
        <f>'References data'!H1651</f>
        <v>Nội Tỉnh</v>
      </c>
      <c r="N1650">
        <f t="shared" si="151"/>
        <v>3</v>
      </c>
      <c r="O1650">
        <f t="shared" si="152"/>
        <v>-1700</v>
      </c>
      <c r="P1650" t="str">
        <f>IF(AND(N1650&gt;0,N1650&lt;=0.05),'Bảng Giá'!$B$3,IF(AND(N1650&lt;=0.1,N1650&gt;0.05),'Bảng Giá'!$B$4,IF(AND('Raw Data'!N1650&gt;0.1,'Raw Data'!N1650&lt;=0.25),'Bảng Giá'!$B$5,IF(AND('Raw Data'!N1650&gt;0.25,'Raw Data'!N1650&lt;=0.5),'Bảng Giá'!$B$6,IF(AND('Raw Data'!N1650&gt;0.5,'Raw Data'!N1650&lt;=1),'Bảng Giá'!$B$7,IF(AND('Raw Data'!N1650&gt;1,'Raw Data'!N1650&lt;=1.5),'Bảng Giá'!$B$8,IF(AND('Raw Data'!N1650&gt;1.5,'Raw Data'!N1650&lt;=2),'Bảng Giá'!$B$9,IF(AND('Raw Data'!N1650&gt;2,'Raw Data'!N1650&lt;=2.5),'Bảng Giá'!$B$10,IF(AND('Raw Data'!N1650&gt;2.5,'Raw Data'!N1650&lt;=3),'Bảng Giá'!$B$11,IF(AND('Raw Data'!N1650&gt;3,'Raw Data'!N1650&lt;=3.5),'Bảng Giá'!$B$12,IF(AND('Raw Data'!N1650&gt;3.5,'Raw Data'!N1650&lt;=4),'Bảng Giá'!$B$13,IF(AND('Raw Data'!N1650&gt;4,'Raw Data'!N1650&lt;=4.5),'Bảng Giá'!$B$14,IF(AND('Raw Data'!N1650&gt;4.5,'Raw Data'!N1650&lt;=5),'Bảng Giá'!$B$15,IF(AND('Raw Data'!N1650&gt;5,'Raw Data'!N1650&lt;=5.5),'Bảng Giá'!$B$16,IF(AND('Raw Data'!N1650&gt;5.5,'Raw Data'!N1650&lt;=6),'Bảng Giá'!$B$17,'Bảng Giá'!$B$18)))))))))))))))</f>
        <v>2.5&lt;x&lt;=3</v>
      </c>
      <c r="Q1650" s="48">
        <f t="shared" si="153"/>
        <v>-8.8541666666666671E-2</v>
      </c>
      <c r="R1650">
        <f t="shared" si="154"/>
        <v>21000</v>
      </c>
      <c r="S1650">
        <f t="shared" si="155"/>
        <v>1800</v>
      </c>
    </row>
    <row r="1651" spans="1:19" x14ac:dyDescent="0.25">
      <c r="A1651" s="12">
        <v>1650</v>
      </c>
      <c r="B1651" s="12" t="s">
        <v>293</v>
      </c>
      <c r="C1651" s="26">
        <v>31677136909073</v>
      </c>
      <c r="D1651" s="17">
        <v>43010.599896180553</v>
      </c>
      <c r="E1651" s="17">
        <v>43012.762997685182</v>
      </c>
      <c r="F1651" s="13" t="s">
        <v>302</v>
      </c>
      <c r="G1651" s="27">
        <v>1300</v>
      </c>
      <c r="H1651" s="12" t="s">
        <v>76</v>
      </c>
      <c r="I1651" s="12" t="s">
        <v>78</v>
      </c>
      <c r="J1651" s="37">
        <f>INDEX('Bảng Giá'!$C$3:$H$18,MATCH('Raw Data'!P1651,'Bảng Giá'!$B$3:$B$18,0),MATCH('Raw Data'!M1651,'Bảng Giá'!$C$2:$H$2,0))</f>
        <v>14500</v>
      </c>
      <c r="K1651" s="12">
        <v>14700</v>
      </c>
      <c r="L1651" s="36">
        <f t="shared" si="150"/>
        <v>2.1631015046295943</v>
      </c>
      <c r="M1651" t="str">
        <f>'References data'!H1652</f>
        <v>Nội Tỉnh</v>
      </c>
      <c r="N1651">
        <f t="shared" si="151"/>
        <v>1.3</v>
      </c>
      <c r="O1651">
        <f t="shared" si="152"/>
        <v>-200</v>
      </c>
      <c r="P1651" t="str">
        <f>IF(AND(N1651&gt;0,N1651&lt;=0.05),'Bảng Giá'!$B$3,IF(AND(N1651&lt;=0.1,N1651&gt;0.05),'Bảng Giá'!$B$4,IF(AND('Raw Data'!N1651&gt;0.1,'Raw Data'!N1651&lt;=0.25),'Bảng Giá'!$B$5,IF(AND('Raw Data'!N1651&gt;0.25,'Raw Data'!N1651&lt;=0.5),'Bảng Giá'!$B$6,IF(AND('Raw Data'!N1651&gt;0.5,'Raw Data'!N1651&lt;=1),'Bảng Giá'!$B$7,IF(AND('Raw Data'!N1651&gt;1,'Raw Data'!N1651&lt;=1.5),'Bảng Giá'!$B$8,IF(AND('Raw Data'!N1651&gt;1.5,'Raw Data'!N1651&lt;=2),'Bảng Giá'!$B$9,IF(AND('Raw Data'!N1651&gt;2,'Raw Data'!N1651&lt;=2.5),'Bảng Giá'!$B$10,IF(AND('Raw Data'!N1651&gt;2.5,'Raw Data'!N1651&lt;=3),'Bảng Giá'!$B$11,IF(AND('Raw Data'!N1651&gt;3,'Raw Data'!N1651&lt;=3.5),'Bảng Giá'!$B$12,IF(AND('Raw Data'!N1651&gt;3.5,'Raw Data'!N1651&lt;=4),'Bảng Giá'!$B$13,IF(AND('Raw Data'!N1651&gt;4,'Raw Data'!N1651&lt;=4.5),'Bảng Giá'!$B$14,IF(AND('Raw Data'!N1651&gt;4.5,'Raw Data'!N1651&lt;=5),'Bảng Giá'!$B$15,IF(AND('Raw Data'!N1651&gt;5,'Raw Data'!N1651&lt;=5.5),'Bảng Giá'!$B$16,IF(AND('Raw Data'!N1651&gt;5.5,'Raw Data'!N1651&lt;=6),'Bảng Giá'!$B$17,'Bảng Giá'!$B$18)))))))))))))))</f>
        <v>1&lt;x&lt;=1.5</v>
      </c>
      <c r="Q1651" s="48">
        <f t="shared" si="153"/>
        <v>-1.3605442176870748E-2</v>
      </c>
      <c r="R1651">
        <f t="shared" si="154"/>
        <v>17400</v>
      </c>
      <c r="S1651">
        <f t="shared" si="155"/>
        <v>2700</v>
      </c>
    </row>
    <row r="1652" spans="1:19" x14ac:dyDescent="0.25">
      <c r="A1652" s="12">
        <v>1651</v>
      </c>
      <c r="B1652" s="12" t="s">
        <v>293</v>
      </c>
      <c r="C1652" s="26">
        <v>31677136908849</v>
      </c>
      <c r="D1652" s="17">
        <v>43010.623395486109</v>
      </c>
      <c r="E1652" s="17">
        <v>43011.678459918985</v>
      </c>
      <c r="F1652" s="13" t="s">
        <v>302</v>
      </c>
      <c r="G1652" s="27">
        <v>660</v>
      </c>
      <c r="H1652" s="12" t="s">
        <v>76</v>
      </c>
      <c r="I1652" s="12" t="s">
        <v>299</v>
      </c>
      <c r="J1652" s="37">
        <f>INDEX('Bảng Giá'!$C$3:$H$18,MATCH('Raw Data'!P1652,'Bảng Giá'!$B$3:$B$18,0),MATCH('Raw Data'!M1652,'Bảng Giá'!$C$2:$H$2,0))</f>
        <v>14000</v>
      </c>
      <c r="K1652" s="12">
        <v>14100</v>
      </c>
      <c r="L1652" s="36">
        <f t="shared" si="150"/>
        <v>1.0550644328759518</v>
      </c>
      <c r="M1652" t="str">
        <f>'References data'!H1653</f>
        <v>Nội Tỉnh</v>
      </c>
      <c r="N1652">
        <f t="shared" si="151"/>
        <v>0.66</v>
      </c>
      <c r="O1652">
        <f t="shared" si="152"/>
        <v>-100</v>
      </c>
      <c r="P1652" t="str">
        <f>IF(AND(N1652&gt;0,N1652&lt;=0.05),'Bảng Giá'!$B$3,IF(AND(N1652&lt;=0.1,N1652&gt;0.05),'Bảng Giá'!$B$4,IF(AND('Raw Data'!N1652&gt;0.1,'Raw Data'!N1652&lt;=0.25),'Bảng Giá'!$B$5,IF(AND('Raw Data'!N1652&gt;0.25,'Raw Data'!N1652&lt;=0.5),'Bảng Giá'!$B$6,IF(AND('Raw Data'!N1652&gt;0.5,'Raw Data'!N1652&lt;=1),'Bảng Giá'!$B$7,IF(AND('Raw Data'!N1652&gt;1,'Raw Data'!N1652&lt;=1.5),'Bảng Giá'!$B$8,IF(AND('Raw Data'!N1652&gt;1.5,'Raw Data'!N1652&lt;=2),'Bảng Giá'!$B$9,IF(AND('Raw Data'!N1652&gt;2,'Raw Data'!N1652&lt;=2.5),'Bảng Giá'!$B$10,IF(AND('Raw Data'!N1652&gt;2.5,'Raw Data'!N1652&lt;=3),'Bảng Giá'!$B$11,IF(AND('Raw Data'!N1652&gt;3,'Raw Data'!N1652&lt;=3.5),'Bảng Giá'!$B$12,IF(AND('Raw Data'!N1652&gt;3.5,'Raw Data'!N1652&lt;=4),'Bảng Giá'!$B$13,IF(AND('Raw Data'!N1652&gt;4,'Raw Data'!N1652&lt;=4.5),'Bảng Giá'!$B$14,IF(AND('Raw Data'!N1652&gt;4.5,'Raw Data'!N1652&lt;=5),'Bảng Giá'!$B$15,IF(AND('Raw Data'!N1652&gt;5,'Raw Data'!N1652&lt;=5.5),'Bảng Giá'!$B$16,IF(AND('Raw Data'!N1652&gt;5.5,'Raw Data'!N1652&lt;=6),'Bảng Giá'!$B$17,'Bảng Giá'!$B$18)))))))))))))))</f>
        <v>0.5&lt;x&lt;=1</v>
      </c>
      <c r="Q1652" s="48">
        <f t="shared" si="153"/>
        <v>-7.0921985815602835E-3</v>
      </c>
      <c r="R1652">
        <f t="shared" si="154"/>
        <v>16800</v>
      </c>
      <c r="S1652">
        <f t="shared" si="155"/>
        <v>2700</v>
      </c>
    </row>
    <row r="1653" spans="1:19" x14ac:dyDescent="0.25">
      <c r="A1653" s="12">
        <v>1652</v>
      </c>
      <c r="B1653" s="12" t="s">
        <v>293</v>
      </c>
      <c r="C1653" s="26">
        <v>31677136909580</v>
      </c>
      <c r="D1653" s="17">
        <v>43010.63328105324</v>
      </c>
      <c r="E1653" s="17">
        <v>43011.555069363429</v>
      </c>
      <c r="F1653" s="13" t="s">
        <v>302</v>
      </c>
      <c r="G1653" s="27">
        <v>1630</v>
      </c>
      <c r="H1653" s="12" t="s">
        <v>76</v>
      </c>
      <c r="I1653" s="12" t="s">
        <v>89</v>
      </c>
      <c r="J1653" s="37">
        <f>INDEX('Bảng Giá'!$C$3:$H$18,MATCH('Raw Data'!P1653,'Bảng Giá'!$B$3:$B$18,0),MATCH('Raw Data'!M1653,'Bảng Giá'!$C$2:$H$2,0))</f>
        <v>16000</v>
      </c>
      <c r="K1653" s="12">
        <v>16200</v>
      </c>
      <c r="L1653" s="36">
        <f t="shared" si="150"/>
        <v>0.92178831018827623</v>
      </c>
      <c r="M1653" t="str">
        <f>'References data'!H1654</f>
        <v>Nội Tỉnh</v>
      </c>
      <c r="N1653">
        <f t="shared" si="151"/>
        <v>1.63</v>
      </c>
      <c r="O1653">
        <f t="shared" si="152"/>
        <v>-200</v>
      </c>
      <c r="P1653" t="str">
        <f>IF(AND(N1653&gt;0,N1653&lt;=0.05),'Bảng Giá'!$B$3,IF(AND(N1653&lt;=0.1,N1653&gt;0.05),'Bảng Giá'!$B$4,IF(AND('Raw Data'!N1653&gt;0.1,'Raw Data'!N1653&lt;=0.25),'Bảng Giá'!$B$5,IF(AND('Raw Data'!N1653&gt;0.25,'Raw Data'!N1653&lt;=0.5),'Bảng Giá'!$B$6,IF(AND('Raw Data'!N1653&gt;0.5,'Raw Data'!N1653&lt;=1),'Bảng Giá'!$B$7,IF(AND('Raw Data'!N1653&gt;1,'Raw Data'!N1653&lt;=1.5),'Bảng Giá'!$B$8,IF(AND('Raw Data'!N1653&gt;1.5,'Raw Data'!N1653&lt;=2),'Bảng Giá'!$B$9,IF(AND('Raw Data'!N1653&gt;2,'Raw Data'!N1653&lt;=2.5),'Bảng Giá'!$B$10,IF(AND('Raw Data'!N1653&gt;2.5,'Raw Data'!N1653&lt;=3),'Bảng Giá'!$B$11,IF(AND('Raw Data'!N1653&gt;3,'Raw Data'!N1653&lt;=3.5),'Bảng Giá'!$B$12,IF(AND('Raw Data'!N1653&gt;3.5,'Raw Data'!N1653&lt;=4),'Bảng Giá'!$B$13,IF(AND('Raw Data'!N1653&gt;4,'Raw Data'!N1653&lt;=4.5),'Bảng Giá'!$B$14,IF(AND('Raw Data'!N1653&gt;4.5,'Raw Data'!N1653&lt;=5),'Bảng Giá'!$B$15,IF(AND('Raw Data'!N1653&gt;5,'Raw Data'!N1653&lt;=5.5),'Bảng Giá'!$B$16,IF(AND('Raw Data'!N1653&gt;5.5,'Raw Data'!N1653&lt;=6),'Bảng Giá'!$B$17,'Bảng Giá'!$B$18)))))))))))))))</f>
        <v>1.5&lt;x&lt;=2</v>
      </c>
      <c r="Q1653" s="48">
        <f t="shared" si="153"/>
        <v>-1.2345679012345678E-2</v>
      </c>
      <c r="R1653">
        <f t="shared" si="154"/>
        <v>19200</v>
      </c>
      <c r="S1653">
        <f t="shared" si="155"/>
        <v>3000</v>
      </c>
    </row>
    <row r="1654" spans="1:19" x14ac:dyDescent="0.25">
      <c r="A1654" s="12">
        <v>1653</v>
      </c>
      <c r="B1654" s="12" t="s">
        <v>293</v>
      </c>
      <c r="C1654" s="26">
        <v>31677136910868</v>
      </c>
      <c r="D1654" s="17">
        <v>43012.85296640046</v>
      </c>
      <c r="E1654" s="17">
        <v>43013.584370983794</v>
      </c>
      <c r="F1654" s="13" t="s">
        <v>302</v>
      </c>
      <c r="G1654" s="27">
        <v>1000</v>
      </c>
      <c r="H1654" s="12" t="s">
        <v>76</v>
      </c>
      <c r="I1654" s="12" t="s">
        <v>299</v>
      </c>
      <c r="J1654" s="37">
        <f>INDEX('Bảng Giá'!$C$3:$H$18,MATCH('Raw Data'!P1654,'Bảng Giá'!$B$3:$B$18,0),MATCH('Raw Data'!M1654,'Bảng Giá'!$C$2:$H$2,0))</f>
        <v>14000</v>
      </c>
      <c r="K1654" s="12">
        <v>14700</v>
      </c>
      <c r="L1654" s="36">
        <f t="shared" si="150"/>
        <v>0.73140458333364222</v>
      </c>
      <c r="M1654" t="str">
        <f>'References data'!H1655</f>
        <v>Nội Tỉnh</v>
      </c>
      <c r="N1654">
        <f t="shared" si="151"/>
        <v>1</v>
      </c>
      <c r="O1654">
        <f t="shared" si="152"/>
        <v>-700</v>
      </c>
      <c r="P1654" t="str">
        <f>IF(AND(N1654&gt;0,N1654&lt;=0.05),'Bảng Giá'!$B$3,IF(AND(N1654&lt;=0.1,N1654&gt;0.05),'Bảng Giá'!$B$4,IF(AND('Raw Data'!N1654&gt;0.1,'Raw Data'!N1654&lt;=0.25),'Bảng Giá'!$B$5,IF(AND('Raw Data'!N1654&gt;0.25,'Raw Data'!N1654&lt;=0.5),'Bảng Giá'!$B$6,IF(AND('Raw Data'!N1654&gt;0.5,'Raw Data'!N1654&lt;=1),'Bảng Giá'!$B$7,IF(AND('Raw Data'!N1654&gt;1,'Raw Data'!N1654&lt;=1.5),'Bảng Giá'!$B$8,IF(AND('Raw Data'!N1654&gt;1.5,'Raw Data'!N1654&lt;=2),'Bảng Giá'!$B$9,IF(AND('Raw Data'!N1654&gt;2,'Raw Data'!N1654&lt;=2.5),'Bảng Giá'!$B$10,IF(AND('Raw Data'!N1654&gt;2.5,'Raw Data'!N1654&lt;=3),'Bảng Giá'!$B$11,IF(AND('Raw Data'!N1654&gt;3,'Raw Data'!N1654&lt;=3.5),'Bảng Giá'!$B$12,IF(AND('Raw Data'!N1654&gt;3.5,'Raw Data'!N1654&lt;=4),'Bảng Giá'!$B$13,IF(AND('Raw Data'!N1654&gt;4,'Raw Data'!N1654&lt;=4.5),'Bảng Giá'!$B$14,IF(AND('Raw Data'!N1654&gt;4.5,'Raw Data'!N1654&lt;=5),'Bảng Giá'!$B$15,IF(AND('Raw Data'!N1654&gt;5,'Raw Data'!N1654&lt;=5.5),'Bảng Giá'!$B$16,IF(AND('Raw Data'!N1654&gt;5.5,'Raw Data'!N1654&lt;=6),'Bảng Giá'!$B$17,'Bảng Giá'!$B$18)))))))))))))))</f>
        <v>0.5&lt;x&lt;=1</v>
      </c>
      <c r="Q1654" s="48">
        <f t="shared" si="153"/>
        <v>-4.7619047619047616E-2</v>
      </c>
      <c r="R1654">
        <f t="shared" si="154"/>
        <v>16800</v>
      </c>
      <c r="S1654">
        <f t="shared" si="155"/>
        <v>2100</v>
      </c>
    </row>
    <row r="1655" spans="1:19" x14ac:dyDescent="0.25">
      <c r="A1655" s="12">
        <v>1654</v>
      </c>
      <c r="B1655" s="12" t="s">
        <v>293</v>
      </c>
      <c r="C1655" s="26">
        <v>31677136909518</v>
      </c>
      <c r="D1655" s="17">
        <v>43010.60698128472</v>
      </c>
      <c r="E1655" s="17">
        <v>43011.455941319444</v>
      </c>
      <c r="F1655" s="13" t="s">
        <v>302</v>
      </c>
      <c r="G1655" s="27">
        <v>3500</v>
      </c>
      <c r="H1655" s="12" t="s">
        <v>76</v>
      </c>
      <c r="I1655" s="12" t="s">
        <v>99</v>
      </c>
      <c r="J1655" s="37">
        <f>INDEX('Bảng Giá'!$C$3:$H$18,MATCH('Raw Data'!P1655,'Bảng Giá'!$B$3:$B$18,0),MATCH('Raw Data'!M1655,'Bảng Giá'!$C$2:$H$2,0))</f>
        <v>19000</v>
      </c>
      <c r="K1655" s="12">
        <v>20700</v>
      </c>
      <c r="L1655" s="36">
        <f t="shared" si="150"/>
        <v>0.84896003472385928</v>
      </c>
      <c r="M1655" t="str">
        <f>'References data'!H1656</f>
        <v>Nội Tỉnh</v>
      </c>
      <c r="N1655">
        <f t="shared" si="151"/>
        <v>3.5</v>
      </c>
      <c r="O1655">
        <f t="shared" si="152"/>
        <v>-1700</v>
      </c>
      <c r="P1655" t="str">
        <f>IF(AND(N1655&gt;0,N1655&lt;=0.05),'Bảng Giá'!$B$3,IF(AND(N1655&lt;=0.1,N1655&gt;0.05),'Bảng Giá'!$B$4,IF(AND('Raw Data'!N1655&gt;0.1,'Raw Data'!N1655&lt;=0.25),'Bảng Giá'!$B$5,IF(AND('Raw Data'!N1655&gt;0.25,'Raw Data'!N1655&lt;=0.5),'Bảng Giá'!$B$6,IF(AND('Raw Data'!N1655&gt;0.5,'Raw Data'!N1655&lt;=1),'Bảng Giá'!$B$7,IF(AND('Raw Data'!N1655&gt;1,'Raw Data'!N1655&lt;=1.5),'Bảng Giá'!$B$8,IF(AND('Raw Data'!N1655&gt;1.5,'Raw Data'!N1655&lt;=2),'Bảng Giá'!$B$9,IF(AND('Raw Data'!N1655&gt;2,'Raw Data'!N1655&lt;=2.5),'Bảng Giá'!$B$10,IF(AND('Raw Data'!N1655&gt;2.5,'Raw Data'!N1655&lt;=3),'Bảng Giá'!$B$11,IF(AND('Raw Data'!N1655&gt;3,'Raw Data'!N1655&lt;=3.5),'Bảng Giá'!$B$12,IF(AND('Raw Data'!N1655&gt;3.5,'Raw Data'!N1655&lt;=4),'Bảng Giá'!$B$13,IF(AND('Raw Data'!N1655&gt;4,'Raw Data'!N1655&lt;=4.5),'Bảng Giá'!$B$14,IF(AND('Raw Data'!N1655&gt;4.5,'Raw Data'!N1655&lt;=5),'Bảng Giá'!$B$15,IF(AND('Raw Data'!N1655&gt;5,'Raw Data'!N1655&lt;=5.5),'Bảng Giá'!$B$16,IF(AND('Raw Data'!N1655&gt;5.5,'Raw Data'!N1655&lt;=6),'Bảng Giá'!$B$17,'Bảng Giá'!$B$18)))))))))))))))</f>
        <v>3&lt;x&lt;=3.5</v>
      </c>
      <c r="Q1655" s="48">
        <f t="shared" si="153"/>
        <v>-8.2125603864734303E-2</v>
      </c>
      <c r="R1655">
        <f t="shared" si="154"/>
        <v>22800</v>
      </c>
      <c r="S1655">
        <f t="shared" si="155"/>
        <v>2100</v>
      </c>
    </row>
    <row r="1656" spans="1:19" x14ac:dyDescent="0.25">
      <c r="A1656" s="12">
        <v>1655</v>
      </c>
      <c r="B1656" s="12" t="s">
        <v>293</v>
      </c>
      <c r="C1656" s="26">
        <v>31677136908845</v>
      </c>
      <c r="D1656" s="17">
        <v>43010.60698128472</v>
      </c>
      <c r="E1656" s="17">
        <v>43011.796211493056</v>
      </c>
      <c r="F1656" s="13" t="s">
        <v>302</v>
      </c>
      <c r="G1656" s="27">
        <v>1200</v>
      </c>
      <c r="H1656" s="12" t="s">
        <v>76</v>
      </c>
      <c r="I1656" s="12" t="s">
        <v>80</v>
      </c>
      <c r="J1656" s="37">
        <f>INDEX('Bảng Giá'!$C$3:$H$18,MATCH('Raw Data'!P1656,'Bảng Giá'!$B$3:$B$18,0),MATCH('Raw Data'!M1656,'Bảng Giá'!$C$2:$H$2,0))</f>
        <v>14500</v>
      </c>
      <c r="K1656" s="12">
        <v>14700</v>
      </c>
      <c r="L1656" s="36">
        <f t="shared" si="150"/>
        <v>1.1892302083360846</v>
      </c>
      <c r="M1656" t="str">
        <f>'References data'!H1657</f>
        <v>Nội Tỉnh</v>
      </c>
      <c r="N1656">
        <f t="shared" si="151"/>
        <v>1.2</v>
      </c>
      <c r="O1656">
        <f t="shared" si="152"/>
        <v>-200</v>
      </c>
      <c r="P1656" t="str">
        <f>IF(AND(N1656&gt;0,N1656&lt;=0.05),'Bảng Giá'!$B$3,IF(AND(N1656&lt;=0.1,N1656&gt;0.05),'Bảng Giá'!$B$4,IF(AND('Raw Data'!N1656&gt;0.1,'Raw Data'!N1656&lt;=0.25),'Bảng Giá'!$B$5,IF(AND('Raw Data'!N1656&gt;0.25,'Raw Data'!N1656&lt;=0.5),'Bảng Giá'!$B$6,IF(AND('Raw Data'!N1656&gt;0.5,'Raw Data'!N1656&lt;=1),'Bảng Giá'!$B$7,IF(AND('Raw Data'!N1656&gt;1,'Raw Data'!N1656&lt;=1.5),'Bảng Giá'!$B$8,IF(AND('Raw Data'!N1656&gt;1.5,'Raw Data'!N1656&lt;=2),'Bảng Giá'!$B$9,IF(AND('Raw Data'!N1656&gt;2,'Raw Data'!N1656&lt;=2.5),'Bảng Giá'!$B$10,IF(AND('Raw Data'!N1656&gt;2.5,'Raw Data'!N1656&lt;=3),'Bảng Giá'!$B$11,IF(AND('Raw Data'!N1656&gt;3,'Raw Data'!N1656&lt;=3.5),'Bảng Giá'!$B$12,IF(AND('Raw Data'!N1656&gt;3.5,'Raw Data'!N1656&lt;=4),'Bảng Giá'!$B$13,IF(AND('Raw Data'!N1656&gt;4,'Raw Data'!N1656&lt;=4.5),'Bảng Giá'!$B$14,IF(AND('Raw Data'!N1656&gt;4.5,'Raw Data'!N1656&lt;=5),'Bảng Giá'!$B$15,IF(AND('Raw Data'!N1656&gt;5,'Raw Data'!N1656&lt;=5.5),'Bảng Giá'!$B$16,IF(AND('Raw Data'!N1656&gt;5.5,'Raw Data'!N1656&lt;=6),'Bảng Giá'!$B$17,'Bảng Giá'!$B$18)))))))))))))))</f>
        <v>1&lt;x&lt;=1.5</v>
      </c>
      <c r="Q1656" s="48">
        <f t="shared" si="153"/>
        <v>-1.3605442176870748E-2</v>
      </c>
      <c r="R1656">
        <f t="shared" si="154"/>
        <v>17400</v>
      </c>
      <c r="S1656">
        <f t="shared" si="155"/>
        <v>2700</v>
      </c>
    </row>
    <row r="1657" spans="1:19" x14ac:dyDescent="0.25">
      <c r="A1657" s="12">
        <v>1656</v>
      </c>
      <c r="B1657" s="12" t="s">
        <v>293</v>
      </c>
      <c r="C1657" s="26">
        <v>31677136910121</v>
      </c>
      <c r="D1657" s="17">
        <v>43010.568033020834</v>
      </c>
      <c r="E1657" s="17">
        <v>43011.660448032409</v>
      </c>
      <c r="F1657" s="13" t="s">
        <v>302</v>
      </c>
      <c r="G1657" s="27">
        <v>200</v>
      </c>
      <c r="H1657" s="12" t="s">
        <v>76</v>
      </c>
      <c r="I1657" s="12" t="s">
        <v>298</v>
      </c>
      <c r="J1657" s="37">
        <f>INDEX('Bảng Giá'!$C$3:$H$18,MATCH('Raw Data'!P1657,'Bảng Giá'!$B$3:$B$18,0),MATCH('Raw Data'!M1657,'Bảng Giá'!$C$2:$H$2,0))</f>
        <v>13000</v>
      </c>
      <c r="K1657" s="12">
        <v>13100</v>
      </c>
      <c r="L1657" s="36">
        <f t="shared" si="150"/>
        <v>1.0924150115752127</v>
      </c>
      <c r="M1657" t="str">
        <f>'References data'!H1658</f>
        <v>Nội Tỉnh</v>
      </c>
      <c r="N1657">
        <f t="shared" si="151"/>
        <v>0.2</v>
      </c>
      <c r="O1657">
        <f t="shared" si="152"/>
        <v>-100</v>
      </c>
      <c r="P1657" t="str">
        <f>IF(AND(N1657&gt;0,N1657&lt;=0.05),'Bảng Giá'!$B$3,IF(AND(N1657&lt;=0.1,N1657&gt;0.05),'Bảng Giá'!$B$4,IF(AND('Raw Data'!N1657&gt;0.1,'Raw Data'!N1657&lt;=0.25),'Bảng Giá'!$B$5,IF(AND('Raw Data'!N1657&gt;0.25,'Raw Data'!N1657&lt;=0.5),'Bảng Giá'!$B$6,IF(AND('Raw Data'!N1657&gt;0.5,'Raw Data'!N1657&lt;=1),'Bảng Giá'!$B$7,IF(AND('Raw Data'!N1657&gt;1,'Raw Data'!N1657&lt;=1.5),'Bảng Giá'!$B$8,IF(AND('Raw Data'!N1657&gt;1.5,'Raw Data'!N1657&lt;=2),'Bảng Giá'!$B$9,IF(AND('Raw Data'!N1657&gt;2,'Raw Data'!N1657&lt;=2.5),'Bảng Giá'!$B$10,IF(AND('Raw Data'!N1657&gt;2.5,'Raw Data'!N1657&lt;=3),'Bảng Giá'!$B$11,IF(AND('Raw Data'!N1657&gt;3,'Raw Data'!N1657&lt;=3.5),'Bảng Giá'!$B$12,IF(AND('Raw Data'!N1657&gt;3.5,'Raw Data'!N1657&lt;=4),'Bảng Giá'!$B$13,IF(AND('Raw Data'!N1657&gt;4,'Raw Data'!N1657&lt;=4.5),'Bảng Giá'!$B$14,IF(AND('Raw Data'!N1657&gt;4.5,'Raw Data'!N1657&lt;=5),'Bảng Giá'!$B$15,IF(AND('Raw Data'!N1657&gt;5,'Raw Data'!N1657&lt;=5.5),'Bảng Giá'!$B$16,IF(AND('Raw Data'!N1657&gt;5.5,'Raw Data'!N1657&lt;=6),'Bảng Giá'!$B$17,'Bảng Giá'!$B$18)))))))))))))))</f>
        <v>0.1&lt;x&lt;=0.25</v>
      </c>
      <c r="Q1657" s="48">
        <f t="shared" si="153"/>
        <v>-7.6335877862595417E-3</v>
      </c>
      <c r="R1657">
        <f t="shared" si="154"/>
        <v>15600</v>
      </c>
      <c r="S1657">
        <f t="shared" si="155"/>
        <v>2500</v>
      </c>
    </row>
    <row r="1658" spans="1:19" x14ac:dyDescent="0.25">
      <c r="A1658" s="12">
        <v>1657</v>
      </c>
      <c r="B1658" s="12" t="s">
        <v>293</v>
      </c>
      <c r="C1658" s="26">
        <v>72613757</v>
      </c>
      <c r="D1658" s="17">
        <v>43010.474066168979</v>
      </c>
      <c r="E1658" s="17">
        <v>43011.526201307868</v>
      </c>
      <c r="F1658" s="13" t="s">
        <v>302</v>
      </c>
      <c r="G1658" s="27">
        <v>1200</v>
      </c>
      <c r="H1658" s="12" t="s">
        <v>76</v>
      </c>
      <c r="I1658" s="12" t="s">
        <v>85</v>
      </c>
      <c r="J1658" s="37">
        <f>INDEX('Bảng Giá'!$C$3:$H$18,MATCH('Raw Data'!P1658,'Bảng Giá'!$B$3:$B$18,0),MATCH('Raw Data'!M1658,'Bảng Giá'!$C$2:$H$2,0))</f>
        <v>14500</v>
      </c>
      <c r="K1658" s="12">
        <v>14700</v>
      </c>
      <c r="L1658" s="36">
        <f t="shared" si="150"/>
        <v>1.0521351388888434</v>
      </c>
      <c r="M1658" t="str">
        <f>'References data'!H1659</f>
        <v>Nội Tỉnh</v>
      </c>
      <c r="N1658">
        <f t="shared" si="151"/>
        <v>1.2</v>
      </c>
      <c r="O1658">
        <f t="shared" si="152"/>
        <v>-200</v>
      </c>
      <c r="P1658" t="str">
        <f>IF(AND(N1658&gt;0,N1658&lt;=0.05),'Bảng Giá'!$B$3,IF(AND(N1658&lt;=0.1,N1658&gt;0.05),'Bảng Giá'!$B$4,IF(AND('Raw Data'!N1658&gt;0.1,'Raw Data'!N1658&lt;=0.25),'Bảng Giá'!$B$5,IF(AND('Raw Data'!N1658&gt;0.25,'Raw Data'!N1658&lt;=0.5),'Bảng Giá'!$B$6,IF(AND('Raw Data'!N1658&gt;0.5,'Raw Data'!N1658&lt;=1),'Bảng Giá'!$B$7,IF(AND('Raw Data'!N1658&gt;1,'Raw Data'!N1658&lt;=1.5),'Bảng Giá'!$B$8,IF(AND('Raw Data'!N1658&gt;1.5,'Raw Data'!N1658&lt;=2),'Bảng Giá'!$B$9,IF(AND('Raw Data'!N1658&gt;2,'Raw Data'!N1658&lt;=2.5),'Bảng Giá'!$B$10,IF(AND('Raw Data'!N1658&gt;2.5,'Raw Data'!N1658&lt;=3),'Bảng Giá'!$B$11,IF(AND('Raw Data'!N1658&gt;3,'Raw Data'!N1658&lt;=3.5),'Bảng Giá'!$B$12,IF(AND('Raw Data'!N1658&gt;3.5,'Raw Data'!N1658&lt;=4),'Bảng Giá'!$B$13,IF(AND('Raw Data'!N1658&gt;4,'Raw Data'!N1658&lt;=4.5),'Bảng Giá'!$B$14,IF(AND('Raw Data'!N1658&gt;4.5,'Raw Data'!N1658&lt;=5),'Bảng Giá'!$B$15,IF(AND('Raw Data'!N1658&gt;5,'Raw Data'!N1658&lt;=5.5),'Bảng Giá'!$B$16,IF(AND('Raw Data'!N1658&gt;5.5,'Raw Data'!N1658&lt;=6),'Bảng Giá'!$B$17,'Bảng Giá'!$B$18)))))))))))))))</f>
        <v>1&lt;x&lt;=1.5</v>
      </c>
      <c r="Q1658" s="48">
        <f t="shared" si="153"/>
        <v>-1.3605442176870748E-2</v>
      </c>
      <c r="R1658">
        <f t="shared" si="154"/>
        <v>17400</v>
      </c>
      <c r="S1658">
        <f t="shared" si="155"/>
        <v>2700</v>
      </c>
    </row>
    <row r="1659" spans="1:19" x14ac:dyDescent="0.25">
      <c r="A1659" s="12">
        <v>1658</v>
      </c>
      <c r="B1659" s="12" t="s">
        <v>293</v>
      </c>
      <c r="C1659" s="26">
        <v>38582745</v>
      </c>
      <c r="D1659" s="17">
        <v>43010.474138738427</v>
      </c>
      <c r="E1659" s="17">
        <v>43011.754756215276</v>
      </c>
      <c r="F1659" s="13" t="s">
        <v>302</v>
      </c>
      <c r="G1659" s="27">
        <v>5989.2</v>
      </c>
      <c r="H1659" s="12" t="s">
        <v>76</v>
      </c>
      <c r="I1659" s="12" t="s">
        <v>85</v>
      </c>
      <c r="J1659" s="37">
        <f>INDEX('Bảng Giá'!$C$3:$H$18,MATCH('Raw Data'!P1659,'Bảng Giá'!$B$3:$B$18,0),MATCH('Raw Data'!M1659,'Bảng Giá'!$C$2:$H$2,0))</f>
        <v>26500</v>
      </c>
      <c r="K1659" s="12">
        <v>26700</v>
      </c>
      <c r="L1659" s="36">
        <f t="shared" si="150"/>
        <v>1.2806174768484198</v>
      </c>
      <c r="M1659" t="str">
        <f>'References data'!H1660</f>
        <v>Nội Tỉnh</v>
      </c>
      <c r="N1659">
        <f t="shared" si="151"/>
        <v>5.9891999999999994</v>
      </c>
      <c r="O1659">
        <f t="shared" si="152"/>
        <v>-200</v>
      </c>
      <c r="P1659" t="str">
        <f>IF(AND(N1659&gt;0,N1659&lt;=0.05),'Bảng Giá'!$B$3,IF(AND(N1659&lt;=0.1,N1659&gt;0.05),'Bảng Giá'!$B$4,IF(AND('Raw Data'!N1659&gt;0.1,'Raw Data'!N1659&lt;=0.25),'Bảng Giá'!$B$5,IF(AND('Raw Data'!N1659&gt;0.25,'Raw Data'!N1659&lt;=0.5),'Bảng Giá'!$B$6,IF(AND('Raw Data'!N1659&gt;0.5,'Raw Data'!N1659&lt;=1),'Bảng Giá'!$B$7,IF(AND('Raw Data'!N1659&gt;1,'Raw Data'!N1659&lt;=1.5),'Bảng Giá'!$B$8,IF(AND('Raw Data'!N1659&gt;1.5,'Raw Data'!N1659&lt;=2),'Bảng Giá'!$B$9,IF(AND('Raw Data'!N1659&gt;2,'Raw Data'!N1659&lt;=2.5),'Bảng Giá'!$B$10,IF(AND('Raw Data'!N1659&gt;2.5,'Raw Data'!N1659&lt;=3),'Bảng Giá'!$B$11,IF(AND('Raw Data'!N1659&gt;3,'Raw Data'!N1659&lt;=3.5),'Bảng Giá'!$B$12,IF(AND('Raw Data'!N1659&gt;3.5,'Raw Data'!N1659&lt;=4),'Bảng Giá'!$B$13,IF(AND('Raw Data'!N1659&gt;4,'Raw Data'!N1659&lt;=4.5),'Bảng Giá'!$B$14,IF(AND('Raw Data'!N1659&gt;4.5,'Raw Data'!N1659&lt;=5),'Bảng Giá'!$B$15,IF(AND('Raw Data'!N1659&gt;5,'Raw Data'!N1659&lt;=5.5),'Bảng Giá'!$B$16,IF(AND('Raw Data'!N1659&gt;5.5,'Raw Data'!N1659&lt;=6),'Bảng Giá'!$B$17,'Bảng Giá'!$B$18)))))))))))))))</f>
        <v>5.5&lt;x&lt;=6</v>
      </c>
      <c r="Q1659" s="48">
        <f t="shared" si="153"/>
        <v>-7.4906367041198503E-3</v>
      </c>
      <c r="R1659">
        <f t="shared" si="154"/>
        <v>31800</v>
      </c>
      <c r="S1659">
        <f t="shared" si="155"/>
        <v>5100</v>
      </c>
    </row>
    <row r="1660" spans="1:19" x14ac:dyDescent="0.25">
      <c r="A1660" s="12">
        <v>1659</v>
      </c>
      <c r="B1660" s="12" t="s">
        <v>293</v>
      </c>
      <c r="C1660" s="26">
        <v>56896534</v>
      </c>
      <c r="D1660" s="17">
        <v>43010.4742630787</v>
      </c>
      <c r="E1660" s="17">
        <v>43011.543802928238</v>
      </c>
      <c r="F1660" s="12" t="s">
        <v>321</v>
      </c>
      <c r="G1660" s="27">
        <v>1200</v>
      </c>
      <c r="H1660" s="12" t="s">
        <v>76</v>
      </c>
      <c r="I1660" s="12" t="s">
        <v>315</v>
      </c>
      <c r="J1660" s="37">
        <f>INDEX('Bảng Giá'!$C$3:$H$18,MATCH('Raw Data'!P1660,'Bảng Giá'!$B$3:$B$18,0),MATCH('Raw Data'!M1660,'Bảng Giá'!$C$2:$H$2,0))</f>
        <v>14500</v>
      </c>
      <c r="K1660" s="12">
        <v>14700</v>
      </c>
      <c r="L1660" s="36">
        <f t="shared" si="150"/>
        <v>1.0695398495372501</v>
      </c>
      <c r="M1660" t="str">
        <f>'References data'!H1661</f>
        <v>Nội Tỉnh</v>
      </c>
      <c r="N1660">
        <f t="shared" si="151"/>
        <v>1.2</v>
      </c>
      <c r="O1660">
        <f t="shared" si="152"/>
        <v>-200</v>
      </c>
      <c r="P1660" t="str">
        <f>IF(AND(N1660&gt;0,N1660&lt;=0.05),'Bảng Giá'!$B$3,IF(AND(N1660&lt;=0.1,N1660&gt;0.05),'Bảng Giá'!$B$4,IF(AND('Raw Data'!N1660&gt;0.1,'Raw Data'!N1660&lt;=0.25),'Bảng Giá'!$B$5,IF(AND('Raw Data'!N1660&gt;0.25,'Raw Data'!N1660&lt;=0.5),'Bảng Giá'!$B$6,IF(AND('Raw Data'!N1660&gt;0.5,'Raw Data'!N1660&lt;=1),'Bảng Giá'!$B$7,IF(AND('Raw Data'!N1660&gt;1,'Raw Data'!N1660&lt;=1.5),'Bảng Giá'!$B$8,IF(AND('Raw Data'!N1660&gt;1.5,'Raw Data'!N1660&lt;=2),'Bảng Giá'!$B$9,IF(AND('Raw Data'!N1660&gt;2,'Raw Data'!N1660&lt;=2.5),'Bảng Giá'!$B$10,IF(AND('Raw Data'!N1660&gt;2.5,'Raw Data'!N1660&lt;=3),'Bảng Giá'!$B$11,IF(AND('Raw Data'!N1660&gt;3,'Raw Data'!N1660&lt;=3.5),'Bảng Giá'!$B$12,IF(AND('Raw Data'!N1660&gt;3.5,'Raw Data'!N1660&lt;=4),'Bảng Giá'!$B$13,IF(AND('Raw Data'!N1660&gt;4,'Raw Data'!N1660&lt;=4.5),'Bảng Giá'!$B$14,IF(AND('Raw Data'!N1660&gt;4.5,'Raw Data'!N1660&lt;=5),'Bảng Giá'!$B$15,IF(AND('Raw Data'!N1660&gt;5,'Raw Data'!N1660&lt;=5.5),'Bảng Giá'!$B$16,IF(AND('Raw Data'!N1660&gt;5.5,'Raw Data'!N1660&lt;=6),'Bảng Giá'!$B$17,'Bảng Giá'!$B$18)))))))))))))))</f>
        <v>1&lt;x&lt;=1.5</v>
      </c>
      <c r="Q1660" s="48">
        <f t="shared" si="153"/>
        <v>-1.3605442176870748E-2</v>
      </c>
      <c r="R1660">
        <f t="shared" si="154"/>
        <v>17400</v>
      </c>
      <c r="S1660">
        <f t="shared" si="155"/>
        <v>2700</v>
      </c>
    </row>
    <row r="1661" spans="1:19" x14ac:dyDescent="0.25">
      <c r="A1661" s="12">
        <v>1660</v>
      </c>
      <c r="B1661" s="12" t="s">
        <v>293</v>
      </c>
      <c r="C1661" s="26">
        <v>31677136898363</v>
      </c>
      <c r="D1661" s="17">
        <v>43012.852921180558</v>
      </c>
      <c r="E1661" s="17">
        <v>43013.53831408565</v>
      </c>
      <c r="F1661" s="13" t="s">
        <v>302</v>
      </c>
      <c r="G1661" s="27">
        <v>3300</v>
      </c>
      <c r="H1661" s="12" t="s">
        <v>76</v>
      </c>
      <c r="I1661" s="12" t="s">
        <v>315</v>
      </c>
      <c r="J1661" s="37">
        <f>INDEX('Bảng Giá'!$C$3:$H$18,MATCH('Raw Data'!P1661,'Bảng Giá'!$B$3:$B$18,0),MATCH('Raw Data'!M1661,'Bảng Giá'!$C$2:$H$2,0))</f>
        <v>19000</v>
      </c>
      <c r="K1661" s="12">
        <v>19200</v>
      </c>
      <c r="L1661" s="36">
        <f t="shared" si="150"/>
        <v>0.68539290509215789</v>
      </c>
      <c r="M1661" t="str">
        <f>'References data'!H1662</f>
        <v>Nội Tỉnh</v>
      </c>
      <c r="N1661">
        <f t="shared" si="151"/>
        <v>3.3</v>
      </c>
      <c r="O1661">
        <f t="shared" si="152"/>
        <v>-200</v>
      </c>
      <c r="P1661" t="str">
        <f>IF(AND(N1661&gt;0,N1661&lt;=0.05),'Bảng Giá'!$B$3,IF(AND(N1661&lt;=0.1,N1661&gt;0.05),'Bảng Giá'!$B$4,IF(AND('Raw Data'!N1661&gt;0.1,'Raw Data'!N1661&lt;=0.25),'Bảng Giá'!$B$5,IF(AND('Raw Data'!N1661&gt;0.25,'Raw Data'!N1661&lt;=0.5),'Bảng Giá'!$B$6,IF(AND('Raw Data'!N1661&gt;0.5,'Raw Data'!N1661&lt;=1),'Bảng Giá'!$B$7,IF(AND('Raw Data'!N1661&gt;1,'Raw Data'!N1661&lt;=1.5),'Bảng Giá'!$B$8,IF(AND('Raw Data'!N1661&gt;1.5,'Raw Data'!N1661&lt;=2),'Bảng Giá'!$B$9,IF(AND('Raw Data'!N1661&gt;2,'Raw Data'!N1661&lt;=2.5),'Bảng Giá'!$B$10,IF(AND('Raw Data'!N1661&gt;2.5,'Raw Data'!N1661&lt;=3),'Bảng Giá'!$B$11,IF(AND('Raw Data'!N1661&gt;3,'Raw Data'!N1661&lt;=3.5),'Bảng Giá'!$B$12,IF(AND('Raw Data'!N1661&gt;3.5,'Raw Data'!N1661&lt;=4),'Bảng Giá'!$B$13,IF(AND('Raw Data'!N1661&gt;4,'Raw Data'!N1661&lt;=4.5),'Bảng Giá'!$B$14,IF(AND('Raw Data'!N1661&gt;4.5,'Raw Data'!N1661&lt;=5),'Bảng Giá'!$B$15,IF(AND('Raw Data'!N1661&gt;5,'Raw Data'!N1661&lt;=5.5),'Bảng Giá'!$B$16,IF(AND('Raw Data'!N1661&gt;5.5,'Raw Data'!N1661&lt;=6),'Bảng Giá'!$B$17,'Bảng Giá'!$B$18)))))))))))))))</f>
        <v>3&lt;x&lt;=3.5</v>
      </c>
      <c r="Q1661" s="48">
        <f t="shared" si="153"/>
        <v>-1.0416666666666666E-2</v>
      </c>
      <c r="R1661">
        <f t="shared" si="154"/>
        <v>22800</v>
      </c>
      <c r="S1661">
        <f t="shared" si="155"/>
        <v>3600</v>
      </c>
    </row>
    <row r="1662" spans="1:19" x14ac:dyDescent="0.25">
      <c r="A1662" s="12">
        <v>1661</v>
      </c>
      <c r="B1662" s="12" t="s">
        <v>293</v>
      </c>
      <c r="C1662" s="26">
        <v>31677136908415</v>
      </c>
      <c r="D1662" s="17">
        <v>43010.60698128472</v>
      </c>
      <c r="E1662" s="17">
        <v>43011.729832060184</v>
      </c>
      <c r="F1662" s="13" t="s">
        <v>302</v>
      </c>
      <c r="G1662" s="27">
        <v>200</v>
      </c>
      <c r="H1662" s="12" t="s">
        <v>76</v>
      </c>
      <c r="I1662" s="12" t="s">
        <v>89</v>
      </c>
      <c r="J1662" s="37">
        <f>INDEX('Bảng Giá'!$C$3:$H$18,MATCH('Raw Data'!P1662,'Bảng Giá'!$B$3:$B$18,0),MATCH('Raw Data'!M1662,'Bảng Giá'!$C$2:$H$2,0))</f>
        <v>13000</v>
      </c>
      <c r="K1662" s="12">
        <v>13100</v>
      </c>
      <c r="L1662" s="36">
        <f t="shared" si="150"/>
        <v>1.1228507754640304</v>
      </c>
      <c r="M1662" t="str">
        <f>'References data'!H1663</f>
        <v>Nội Tỉnh</v>
      </c>
      <c r="N1662">
        <f t="shared" si="151"/>
        <v>0.2</v>
      </c>
      <c r="O1662">
        <f t="shared" si="152"/>
        <v>-100</v>
      </c>
      <c r="P1662" t="str">
        <f>IF(AND(N1662&gt;0,N1662&lt;=0.05),'Bảng Giá'!$B$3,IF(AND(N1662&lt;=0.1,N1662&gt;0.05),'Bảng Giá'!$B$4,IF(AND('Raw Data'!N1662&gt;0.1,'Raw Data'!N1662&lt;=0.25),'Bảng Giá'!$B$5,IF(AND('Raw Data'!N1662&gt;0.25,'Raw Data'!N1662&lt;=0.5),'Bảng Giá'!$B$6,IF(AND('Raw Data'!N1662&gt;0.5,'Raw Data'!N1662&lt;=1),'Bảng Giá'!$B$7,IF(AND('Raw Data'!N1662&gt;1,'Raw Data'!N1662&lt;=1.5),'Bảng Giá'!$B$8,IF(AND('Raw Data'!N1662&gt;1.5,'Raw Data'!N1662&lt;=2),'Bảng Giá'!$B$9,IF(AND('Raw Data'!N1662&gt;2,'Raw Data'!N1662&lt;=2.5),'Bảng Giá'!$B$10,IF(AND('Raw Data'!N1662&gt;2.5,'Raw Data'!N1662&lt;=3),'Bảng Giá'!$B$11,IF(AND('Raw Data'!N1662&gt;3,'Raw Data'!N1662&lt;=3.5),'Bảng Giá'!$B$12,IF(AND('Raw Data'!N1662&gt;3.5,'Raw Data'!N1662&lt;=4),'Bảng Giá'!$B$13,IF(AND('Raw Data'!N1662&gt;4,'Raw Data'!N1662&lt;=4.5),'Bảng Giá'!$B$14,IF(AND('Raw Data'!N1662&gt;4.5,'Raw Data'!N1662&lt;=5),'Bảng Giá'!$B$15,IF(AND('Raw Data'!N1662&gt;5,'Raw Data'!N1662&lt;=5.5),'Bảng Giá'!$B$16,IF(AND('Raw Data'!N1662&gt;5.5,'Raw Data'!N1662&lt;=6),'Bảng Giá'!$B$17,'Bảng Giá'!$B$18)))))))))))))))</f>
        <v>0.1&lt;x&lt;=0.25</v>
      </c>
      <c r="Q1662" s="48">
        <f t="shared" si="153"/>
        <v>-7.6335877862595417E-3</v>
      </c>
      <c r="R1662">
        <f t="shared" si="154"/>
        <v>15600</v>
      </c>
      <c r="S1662">
        <f t="shared" si="155"/>
        <v>2500</v>
      </c>
    </row>
    <row r="1663" spans="1:19" x14ac:dyDescent="0.25">
      <c r="A1663" s="12">
        <v>1662</v>
      </c>
      <c r="B1663" s="12" t="s">
        <v>293</v>
      </c>
      <c r="C1663" s="26">
        <v>31677136908506</v>
      </c>
      <c r="D1663" s="17">
        <v>43010.607018252318</v>
      </c>
      <c r="E1663" s="17">
        <v>43011.561511539352</v>
      </c>
      <c r="F1663" s="13" t="s">
        <v>302</v>
      </c>
      <c r="G1663" s="27">
        <v>400</v>
      </c>
      <c r="H1663" s="12" t="s">
        <v>76</v>
      </c>
      <c r="I1663" s="12" t="s">
        <v>193</v>
      </c>
      <c r="J1663" s="37">
        <f>INDEX('Bảng Giá'!$C$3:$H$18,MATCH('Raw Data'!P1663,'Bảng Giá'!$B$3:$B$18,0),MATCH('Raw Data'!M1663,'Bảng Giá'!$C$2:$H$2,0))</f>
        <v>13000</v>
      </c>
      <c r="K1663" s="12">
        <v>13100</v>
      </c>
      <c r="L1663" s="36">
        <f t="shared" si="150"/>
        <v>0.95449328703398351</v>
      </c>
      <c r="M1663" t="str">
        <f>'References data'!H1664</f>
        <v>Nội Tỉnh</v>
      </c>
      <c r="N1663">
        <f t="shared" si="151"/>
        <v>0.4</v>
      </c>
      <c r="O1663">
        <f t="shared" si="152"/>
        <v>-100</v>
      </c>
      <c r="P1663" t="str">
        <f>IF(AND(N1663&gt;0,N1663&lt;=0.05),'Bảng Giá'!$B$3,IF(AND(N1663&lt;=0.1,N1663&gt;0.05),'Bảng Giá'!$B$4,IF(AND('Raw Data'!N1663&gt;0.1,'Raw Data'!N1663&lt;=0.25),'Bảng Giá'!$B$5,IF(AND('Raw Data'!N1663&gt;0.25,'Raw Data'!N1663&lt;=0.5),'Bảng Giá'!$B$6,IF(AND('Raw Data'!N1663&gt;0.5,'Raw Data'!N1663&lt;=1),'Bảng Giá'!$B$7,IF(AND('Raw Data'!N1663&gt;1,'Raw Data'!N1663&lt;=1.5),'Bảng Giá'!$B$8,IF(AND('Raw Data'!N1663&gt;1.5,'Raw Data'!N1663&lt;=2),'Bảng Giá'!$B$9,IF(AND('Raw Data'!N1663&gt;2,'Raw Data'!N1663&lt;=2.5),'Bảng Giá'!$B$10,IF(AND('Raw Data'!N1663&gt;2.5,'Raw Data'!N1663&lt;=3),'Bảng Giá'!$B$11,IF(AND('Raw Data'!N1663&gt;3,'Raw Data'!N1663&lt;=3.5),'Bảng Giá'!$B$12,IF(AND('Raw Data'!N1663&gt;3.5,'Raw Data'!N1663&lt;=4),'Bảng Giá'!$B$13,IF(AND('Raw Data'!N1663&gt;4,'Raw Data'!N1663&lt;=4.5),'Bảng Giá'!$B$14,IF(AND('Raw Data'!N1663&gt;4.5,'Raw Data'!N1663&lt;=5),'Bảng Giá'!$B$15,IF(AND('Raw Data'!N1663&gt;5,'Raw Data'!N1663&lt;=5.5),'Bảng Giá'!$B$16,IF(AND('Raw Data'!N1663&gt;5.5,'Raw Data'!N1663&lt;=6),'Bảng Giá'!$B$17,'Bảng Giá'!$B$18)))))))))))))))</f>
        <v>0.25&lt;x&lt;=0.5</v>
      </c>
      <c r="Q1663" s="48">
        <f t="shared" si="153"/>
        <v>-7.6335877862595417E-3</v>
      </c>
      <c r="R1663">
        <f t="shared" si="154"/>
        <v>15600</v>
      </c>
      <c r="S1663">
        <f t="shared" si="155"/>
        <v>2500</v>
      </c>
    </row>
    <row r="1664" spans="1:19" x14ac:dyDescent="0.25">
      <c r="A1664" s="12">
        <v>1663</v>
      </c>
      <c r="B1664" s="12" t="s">
        <v>293</v>
      </c>
      <c r="C1664" s="26">
        <v>79622301</v>
      </c>
      <c r="D1664" s="17">
        <v>43010.474128472226</v>
      </c>
      <c r="E1664" s="17">
        <v>43013.251364699077</v>
      </c>
      <c r="F1664" s="12" t="s">
        <v>321</v>
      </c>
      <c r="G1664" s="27">
        <v>6844.8</v>
      </c>
      <c r="H1664" s="12" t="s">
        <v>76</v>
      </c>
      <c r="I1664" s="12" t="s">
        <v>85</v>
      </c>
      <c r="J1664" s="37">
        <f>INDEX('Bảng Giá'!$C$3:$H$18,MATCH('Raw Data'!P1664,'Bảng Giá'!$B$3:$B$18,0),MATCH('Raw Data'!M1664,'Bảng Giá'!$C$2:$H$2,0))</f>
        <v>2000</v>
      </c>
      <c r="K1664" s="12">
        <v>30100</v>
      </c>
      <c r="L1664" s="36">
        <f t="shared" si="150"/>
        <v>2.777236226851528</v>
      </c>
      <c r="M1664" t="str">
        <f>'References data'!H1665</f>
        <v>Nội Tỉnh</v>
      </c>
      <c r="N1664" s="46">
        <f t="shared" si="151"/>
        <v>6.8448000000000002</v>
      </c>
      <c r="O1664">
        <f t="shared" si="152"/>
        <v>-28100</v>
      </c>
      <c r="P1664" t="str">
        <f>IF(AND(N1664&gt;0,N1664&lt;=0.05),'Bảng Giá'!$B$3,IF(AND(N1664&lt;=0.1,N1664&gt;0.05),'Bảng Giá'!$B$4,IF(AND('Raw Data'!N1664&gt;0.1,'Raw Data'!N1664&lt;=0.25),'Bảng Giá'!$B$5,IF(AND('Raw Data'!N1664&gt;0.25,'Raw Data'!N1664&lt;=0.5),'Bảng Giá'!$B$6,IF(AND('Raw Data'!N1664&gt;0.5,'Raw Data'!N1664&lt;=1),'Bảng Giá'!$B$7,IF(AND('Raw Data'!N1664&gt;1,'Raw Data'!N1664&lt;=1.5),'Bảng Giá'!$B$8,IF(AND('Raw Data'!N1664&gt;1.5,'Raw Data'!N1664&lt;=2),'Bảng Giá'!$B$9,IF(AND('Raw Data'!N1664&gt;2,'Raw Data'!N1664&lt;=2.5),'Bảng Giá'!$B$10,IF(AND('Raw Data'!N1664&gt;2.5,'Raw Data'!N1664&lt;=3),'Bảng Giá'!$B$11,IF(AND('Raw Data'!N1664&gt;3,'Raw Data'!N1664&lt;=3.5),'Bảng Giá'!$B$12,IF(AND('Raw Data'!N1664&gt;3.5,'Raw Data'!N1664&lt;=4),'Bảng Giá'!$B$13,IF(AND('Raw Data'!N1664&gt;4,'Raw Data'!N1664&lt;=4.5),'Bảng Giá'!$B$14,IF(AND('Raw Data'!N1664&gt;4.5,'Raw Data'!N1664&lt;=5),'Bảng Giá'!$B$15,IF(AND('Raw Data'!N1664&gt;5,'Raw Data'!N1664&lt;=5.5),'Bảng Giá'!$B$16,IF(AND('Raw Data'!N1664&gt;5.5,'Raw Data'!N1664&lt;=6),'Bảng Giá'!$B$17,'Bảng Giá'!$B$18)))))))))))))))</f>
        <v>Next 0.5</v>
      </c>
      <c r="Q1664" s="48">
        <f t="shared" si="153"/>
        <v>-0.93355481727574752</v>
      </c>
      <c r="R1664">
        <f t="shared" si="154"/>
        <v>2400</v>
      </c>
      <c r="S1664">
        <f t="shared" si="155"/>
        <v>-27700</v>
      </c>
    </row>
    <row r="1665" spans="1:19" x14ac:dyDescent="0.25">
      <c r="A1665" s="12">
        <v>1664</v>
      </c>
      <c r="B1665" s="12" t="s">
        <v>293</v>
      </c>
      <c r="C1665" s="26">
        <v>57170725</v>
      </c>
      <c r="D1665" s="17">
        <v>43010.474196643518</v>
      </c>
      <c r="E1665" s="17">
        <v>43010.751126539355</v>
      </c>
      <c r="F1665" s="13" t="s">
        <v>302</v>
      </c>
      <c r="G1665" s="27">
        <v>810</v>
      </c>
      <c r="H1665" s="12" t="s">
        <v>76</v>
      </c>
      <c r="I1665" s="12" t="s">
        <v>85</v>
      </c>
      <c r="J1665" s="37">
        <f>INDEX('Bảng Giá'!$C$3:$H$18,MATCH('Raw Data'!P1665,'Bảng Giá'!$B$3:$B$18,0),MATCH('Raw Data'!M1665,'Bảng Giá'!$C$2:$H$2,0))</f>
        <v>14000</v>
      </c>
      <c r="K1665" s="12">
        <v>14100</v>
      </c>
      <c r="L1665" s="36">
        <f t="shared" si="150"/>
        <v>0.27692989583738381</v>
      </c>
      <c r="M1665" t="str">
        <f>'References data'!H1666</f>
        <v>Nội Tỉnh</v>
      </c>
      <c r="N1665">
        <f t="shared" si="151"/>
        <v>0.81</v>
      </c>
      <c r="O1665">
        <f t="shared" si="152"/>
        <v>-100</v>
      </c>
      <c r="P1665" t="str">
        <f>IF(AND(N1665&gt;0,N1665&lt;=0.05),'Bảng Giá'!$B$3,IF(AND(N1665&lt;=0.1,N1665&gt;0.05),'Bảng Giá'!$B$4,IF(AND('Raw Data'!N1665&gt;0.1,'Raw Data'!N1665&lt;=0.25),'Bảng Giá'!$B$5,IF(AND('Raw Data'!N1665&gt;0.25,'Raw Data'!N1665&lt;=0.5),'Bảng Giá'!$B$6,IF(AND('Raw Data'!N1665&gt;0.5,'Raw Data'!N1665&lt;=1),'Bảng Giá'!$B$7,IF(AND('Raw Data'!N1665&gt;1,'Raw Data'!N1665&lt;=1.5),'Bảng Giá'!$B$8,IF(AND('Raw Data'!N1665&gt;1.5,'Raw Data'!N1665&lt;=2),'Bảng Giá'!$B$9,IF(AND('Raw Data'!N1665&gt;2,'Raw Data'!N1665&lt;=2.5),'Bảng Giá'!$B$10,IF(AND('Raw Data'!N1665&gt;2.5,'Raw Data'!N1665&lt;=3),'Bảng Giá'!$B$11,IF(AND('Raw Data'!N1665&gt;3,'Raw Data'!N1665&lt;=3.5),'Bảng Giá'!$B$12,IF(AND('Raw Data'!N1665&gt;3.5,'Raw Data'!N1665&lt;=4),'Bảng Giá'!$B$13,IF(AND('Raw Data'!N1665&gt;4,'Raw Data'!N1665&lt;=4.5),'Bảng Giá'!$B$14,IF(AND('Raw Data'!N1665&gt;4.5,'Raw Data'!N1665&lt;=5),'Bảng Giá'!$B$15,IF(AND('Raw Data'!N1665&gt;5,'Raw Data'!N1665&lt;=5.5),'Bảng Giá'!$B$16,IF(AND('Raw Data'!N1665&gt;5.5,'Raw Data'!N1665&lt;=6),'Bảng Giá'!$B$17,'Bảng Giá'!$B$18)))))))))))))))</f>
        <v>0.5&lt;x&lt;=1</v>
      </c>
      <c r="Q1665" s="48">
        <f t="shared" si="153"/>
        <v>-7.0921985815602835E-3</v>
      </c>
      <c r="R1665">
        <f t="shared" si="154"/>
        <v>16800</v>
      </c>
      <c r="S1665">
        <f t="shared" si="155"/>
        <v>2700</v>
      </c>
    </row>
    <row r="1666" spans="1:19" x14ac:dyDescent="0.25">
      <c r="A1666" s="12">
        <v>1665</v>
      </c>
      <c r="B1666" s="12" t="s">
        <v>293</v>
      </c>
      <c r="C1666" s="26">
        <v>81268672</v>
      </c>
      <c r="D1666" s="17">
        <v>43010.474223067133</v>
      </c>
      <c r="E1666" s="17">
        <v>43012.575849803237</v>
      </c>
      <c r="F1666" s="13" t="s">
        <v>302</v>
      </c>
      <c r="G1666" s="27">
        <v>650</v>
      </c>
      <c r="H1666" s="12" t="s">
        <v>76</v>
      </c>
      <c r="I1666" s="12" t="s">
        <v>315</v>
      </c>
      <c r="J1666" s="37">
        <f>INDEX('Bảng Giá'!$C$3:$H$18,MATCH('Raw Data'!P1666,'Bảng Giá'!$B$3:$B$18,0),MATCH('Raw Data'!M1666,'Bảng Giá'!$C$2:$H$2,0))</f>
        <v>14000</v>
      </c>
      <c r="K1666" s="12">
        <v>14100</v>
      </c>
      <c r="L1666" s="36">
        <f t="shared" si="150"/>
        <v>2.101626736104663</v>
      </c>
      <c r="M1666" t="str">
        <f>'References data'!H1667</f>
        <v>Nội Tỉnh</v>
      </c>
      <c r="N1666">
        <f t="shared" si="151"/>
        <v>0.65</v>
      </c>
      <c r="O1666">
        <f t="shared" si="152"/>
        <v>-100</v>
      </c>
      <c r="P1666" t="str">
        <f>IF(AND(N1666&gt;0,N1666&lt;=0.05),'Bảng Giá'!$B$3,IF(AND(N1666&lt;=0.1,N1666&gt;0.05),'Bảng Giá'!$B$4,IF(AND('Raw Data'!N1666&gt;0.1,'Raw Data'!N1666&lt;=0.25),'Bảng Giá'!$B$5,IF(AND('Raw Data'!N1666&gt;0.25,'Raw Data'!N1666&lt;=0.5),'Bảng Giá'!$B$6,IF(AND('Raw Data'!N1666&gt;0.5,'Raw Data'!N1666&lt;=1),'Bảng Giá'!$B$7,IF(AND('Raw Data'!N1666&gt;1,'Raw Data'!N1666&lt;=1.5),'Bảng Giá'!$B$8,IF(AND('Raw Data'!N1666&gt;1.5,'Raw Data'!N1666&lt;=2),'Bảng Giá'!$B$9,IF(AND('Raw Data'!N1666&gt;2,'Raw Data'!N1666&lt;=2.5),'Bảng Giá'!$B$10,IF(AND('Raw Data'!N1666&gt;2.5,'Raw Data'!N1666&lt;=3),'Bảng Giá'!$B$11,IF(AND('Raw Data'!N1666&gt;3,'Raw Data'!N1666&lt;=3.5),'Bảng Giá'!$B$12,IF(AND('Raw Data'!N1666&gt;3.5,'Raw Data'!N1666&lt;=4),'Bảng Giá'!$B$13,IF(AND('Raw Data'!N1666&gt;4,'Raw Data'!N1666&lt;=4.5),'Bảng Giá'!$B$14,IF(AND('Raw Data'!N1666&gt;4.5,'Raw Data'!N1666&lt;=5),'Bảng Giá'!$B$15,IF(AND('Raw Data'!N1666&gt;5,'Raw Data'!N1666&lt;=5.5),'Bảng Giá'!$B$16,IF(AND('Raw Data'!N1666&gt;5.5,'Raw Data'!N1666&lt;=6),'Bảng Giá'!$B$17,'Bảng Giá'!$B$18)))))))))))))))</f>
        <v>0.5&lt;x&lt;=1</v>
      </c>
      <c r="Q1666" s="48">
        <f t="shared" si="153"/>
        <v>-7.0921985815602835E-3</v>
      </c>
      <c r="R1666">
        <f t="shared" si="154"/>
        <v>16800</v>
      </c>
      <c r="S1666">
        <f t="shared" si="155"/>
        <v>2700</v>
      </c>
    </row>
    <row r="1667" spans="1:19" x14ac:dyDescent="0.25">
      <c r="A1667" s="12">
        <v>1666</v>
      </c>
      <c r="B1667" s="12" t="s">
        <v>293</v>
      </c>
      <c r="C1667" s="26">
        <v>69965760</v>
      </c>
      <c r="D1667" s="17">
        <v>43010.482284178244</v>
      </c>
      <c r="E1667" s="17">
        <v>43011.656904861113</v>
      </c>
      <c r="F1667" s="13" t="s">
        <v>302</v>
      </c>
      <c r="G1667" s="27">
        <v>200</v>
      </c>
      <c r="H1667" s="12" t="s">
        <v>76</v>
      </c>
      <c r="I1667" s="12" t="s">
        <v>99</v>
      </c>
      <c r="J1667" s="37">
        <f>INDEX('Bảng Giá'!$C$3:$H$18,MATCH('Raw Data'!P1667,'Bảng Giá'!$B$3:$B$18,0),MATCH('Raw Data'!M1667,'Bảng Giá'!$C$2:$H$2,0))</f>
        <v>13000</v>
      </c>
      <c r="K1667" s="12">
        <v>13100</v>
      </c>
      <c r="L1667" s="36">
        <f t="shared" ref="L1667:L1730" si="156">E1667-D1667</f>
        <v>1.174620682868408</v>
      </c>
      <c r="M1667" t="str">
        <f>'References data'!H1668</f>
        <v>Nội Tỉnh</v>
      </c>
      <c r="N1667">
        <f t="shared" ref="N1667:N1730" si="157">G1667/1000</f>
        <v>0.2</v>
      </c>
      <c r="O1667">
        <f t="shared" ref="O1667:O1730" si="158">J1667-K1667</f>
        <v>-100</v>
      </c>
      <c r="P1667" t="str">
        <f>IF(AND(N1667&gt;0,N1667&lt;=0.05),'Bảng Giá'!$B$3,IF(AND(N1667&lt;=0.1,N1667&gt;0.05),'Bảng Giá'!$B$4,IF(AND('Raw Data'!N1667&gt;0.1,'Raw Data'!N1667&lt;=0.25),'Bảng Giá'!$B$5,IF(AND('Raw Data'!N1667&gt;0.25,'Raw Data'!N1667&lt;=0.5),'Bảng Giá'!$B$6,IF(AND('Raw Data'!N1667&gt;0.5,'Raw Data'!N1667&lt;=1),'Bảng Giá'!$B$7,IF(AND('Raw Data'!N1667&gt;1,'Raw Data'!N1667&lt;=1.5),'Bảng Giá'!$B$8,IF(AND('Raw Data'!N1667&gt;1.5,'Raw Data'!N1667&lt;=2),'Bảng Giá'!$B$9,IF(AND('Raw Data'!N1667&gt;2,'Raw Data'!N1667&lt;=2.5),'Bảng Giá'!$B$10,IF(AND('Raw Data'!N1667&gt;2.5,'Raw Data'!N1667&lt;=3),'Bảng Giá'!$B$11,IF(AND('Raw Data'!N1667&gt;3,'Raw Data'!N1667&lt;=3.5),'Bảng Giá'!$B$12,IF(AND('Raw Data'!N1667&gt;3.5,'Raw Data'!N1667&lt;=4),'Bảng Giá'!$B$13,IF(AND('Raw Data'!N1667&gt;4,'Raw Data'!N1667&lt;=4.5),'Bảng Giá'!$B$14,IF(AND('Raw Data'!N1667&gt;4.5,'Raw Data'!N1667&lt;=5),'Bảng Giá'!$B$15,IF(AND('Raw Data'!N1667&gt;5,'Raw Data'!N1667&lt;=5.5),'Bảng Giá'!$B$16,IF(AND('Raw Data'!N1667&gt;5.5,'Raw Data'!N1667&lt;=6),'Bảng Giá'!$B$17,'Bảng Giá'!$B$18)))))))))))))))</f>
        <v>0.1&lt;x&lt;=0.25</v>
      </c>
      <c r="Q1667" s="48">
        <f t="shared" ref="Q1667:Q1730" si="159">O1667/K1667</f>
        <v>-7.6335877862595417E-3</v>
      </c>
      <c r="R1667">
        <f t="shared" ref="R1667:R1730" si="160">J1667+(J1667*0.2)</f>
        <v>15600</v>
      </c>
      <c r="S1667">
        <f t="shared" ref="S1667:S1730" si="161">R1667-K1667</f>
        <v>2500</v>
      </c>
    </row>
    <row r="1668" spans="1:19" x14ac:dyDescent="0.25">
      <c r="A1668" s="12">
        <v>1667</v>
      </c>
      <c r="B1668" s="12" t="s">
        <v>293</v>
      </c>
      <c r="C1668" s="26">
        <v>26946092</v>
      </c>
      <c r="D1668" s="17">
        <v>43010.482323530094</v>
      </c>
      <c r="E1668" s="17">
        <v>43011.389727395836</v>
      </c>
      <c r="F1668" s="13" t="s">
        <v>302</v>
      </c>
      <c r="G1668" s="27">
        <v>305</v>
      </c>
      <c r="H1668" s="12" t="s">
        <v>76</v>
      </c>
      <c r="I1668" s="12" t="s">
        <v>99</v>
      </c>
      <c r="J1668" s="37">
        <f>INDEX('Bảng Giá'!$C$3:$H$18,MATCH('Raw Data'!P1668,'Bảng Giá'!$B$3:$B$18,0),MATCH('Raw Data'!M1668,'Bảng Giá'!$C$2:$H$2,0))</f>
        <v>13000</v>
      </c>
      <c r="K1668" s="12">
        <v>13100</v>
      </c>
      <c r="L1668" s="36">
        <f t="shared" si="156"/>
        <v>0.90740386574179865</v>
      </c>
      <c r="M1668" t="str">
        <f>'References data'!H1669</f>
        <v>Nội Tỉnh</v>
      </c>
      <c r="N1668">
        <f t="shared" si="157"/>
        <v>0.30499999999999999</v>
      </c>
      <c r="O1668">
        <f t="shared" si="158"/>
        <v>-100</v>
      </c>
      <c r="P1668" t="str">
        <f>IF(AND(N1668&gt;0,N1668&lt;=0.05),'Bảng Giá'!$B$3,IF(AND(N1668&lt;=0.1,N1668&gt;0.05),'Bảng Giá'!$B$4,IF(AND('Raw Data'!N1668&gt;0.1,'Raw Data'!N1668&lt;=0.25),'Bảng Giá'!$B$5,IF(AND('Raw Data'!N1668&gt;0.25,'Raw Data'!N1668&lt;=0.5),'Bảng Giá'!$B$6,IF(AND('Raw Data'!N1668&gt;0.5,'Raw Data'!N1668&lt;=1),'Bảng Giá'!$B$7,IF(AND('Raw Data'!N1668&gt;1,'Raw Data'!N1668&lt;=1.5),'Bảng Giá'!$B$8,IF(AND('Raw Data'!N1668&gt;1.5,'Raw Data'!N1668&lt;=2),'Bảng Giá'!$B$9,IF(AND('Raw Data'!N1668&gt;2,'Raw Data'!N1668&lt;=2.5),'Bảng Giá'!$B$10,IF(AND('Raw Data'!N1668&gt;2.5,'Raw Data'!N1668&lt;=3),'Bảng Giá'!$B$11,IF(AND('Raw Data'!N1668&gt;3,'Raw Data'!N1668&lt;=3.5),'Bảng Giá'!$B$12,IF(AND('Raw Data'!N1668&gt;3.5,'Raw Data'!N1668&lt;=4),'Bảng Giá'!$B$13,IF(AND('Raw Data'!N1668&gt;4,'Raw Data'!N1668&lt;=4.5),'Bảng Giá'!$B$14,IF(AND('Raw Data'!N1668&gt;4.5,'Raw Data'!N1668&lt;=5),'Bảng Giá'!$B$15,IF(AND('Raw Data'!N1668&gt;5,'Raw Data'!N1668&lt;=5.5),'Bảng Giá'!$B$16,IF(AND('Raw Data'!N1668&gt;5.5,'Raw Data'!N1668&lt;=6),'Bảng Giá'!$B$17,'Bảng Giá'!$B$18)))))))))))))))</f>
        <v>0.25&lt;x&lt;=0.5</v>
      </c>
      <c r="Q1668" s="48">
        <f t="shared" si="159"/>
        <v>-7.6335877862595417E-3</v>
      </c>
      <c r="R1668">
        <f t="shared" si="160"/>
        <v>15600</v>
      </c>
      <c r="S1668">
        <f t="shared" si="161"/>
        <v>2500</v>
      </c>
    </row>
    <row r="1669" spans="1:19" x14ac:dyDescent="0.25">
      <c r="A1669" s="12">
        <v>1668</v>
      </c>
      <c r="B1669" s="12" t="s">
        <v>293</v>
      </c>
      <c r="C1669" s="26">
        <v>31677136899521</v>
      </c>
      <c r="D1669" s="17">
        <v>43009.71337662037</v>
      </c>
      <c r="E1669" s="17">
        <v>43011.536149537038</v>
      </c>
      <c r="F1669" s="13" t="s">
        <v>302</v>
      </c>
      <c r="G1669" s="27">
        <v>500</v>
      </c>
      <c r="H1669" s="12" t="s">
        <v>76</v>
      </c>
      <c r="I1669" s="12" t="s">
        <v>99</v>
      </c>
      <c r="J1669" s="37">
        <f>INDEX('Bảng Giá'!$C$3:$H$18,MATCH('Raw Data'!P1669,'Bảng Giá'!$B$3:$B$18,0),MATCH('Raw Data'!M1669,'Bảng Giá'!$C$2:$H$2,0))</f>
        <v>13000</v>
      </c>
      <c r="K1669" s="12">
        <v>14100</v>
      </c>
      <c r="L1669" s="36">
        <f t="shared" si="156"/>
        <v>1.8227729166683275</v>
      </c>
      <c r="M1669" t="str">
        <f>'References data'!H1670</f>
        <v>Nội Tỉnh</v>
      </c>
      <c r="N1669">
        <f t="shared" si="157"/>
        <v>0.5</v>
      </c>
      <c r="O1669">
        <f t="shared" si="158"/>
        <v>-1100</v>
      </c>
      <c r="P1669" t="str">
        <f>IF(AND(N1669&gt;0,N1669&lt;=0.05),'Bảng Giá'!$B$3,IF(AND(N1669&lt;=0.1,N1669&gt;0.05),'Bảng Giá'!$B$4,IF(AND('Raw Data'!N1669&gt;0.1,'Raw Data'!N1669&lt;=0.25),'Bảng Giá'!$B$5,IF(AND('Raw Data'!N1669&gt;0.25,'Raw Data'!N1669&lt;=0.5),'Bảng Giá'!$B$6,IF(AND('Raw Data'!N1669&gt;0.5,'Raw Data'!N1669&lt;=1),'Bảng Giá'!$B$7,IF(AND('Raw Data'!N1669&gt;1,'Raw Data'!N1669&lt;=1.5),'Bảng Giá'!$B$8,IF(AND('Raw Data'!N1669&gt;1.5,'Raw Data'!N1669&lt;=2),'Bảng Giá'!$B$9,IF(AND('Raw Data'!N1669&gt;2,'Raw Data'!N1669&lt;=2.5),'Bảng Giá'!$B$10,IF(AND('Raw Data'!N1669&gt;2.5,'Raw Data'!N1669&lt;=3),'Bảng Giá'!$B$11,IF(AND('Raw Data'!N1669&gt;3,'Raw Data'!N1669&lt;=3.5),'Bảng Giá'!$B$12,IF(AND('Raw Data'!N1669&gt;3.5,'Raw Data'!N1669&lt;=4),'Bảng Giá'!$B$13,IF(AND('Raw Data'!N1669&gt;4,'Raw Data'!N1669&lt;=4.5),'Bảng Giá'!$B$14,IF(AND('Raw Data'!N1669&gt;4.5,'Raw Data'!N1669&lt;=5),'Bảng Giá'!$B$15,IF(AND('Raw Data'!N1669&gt;5,'Raw Data'!N1669&lt;=5.5),'Bảng Giá'!$B$16,IF(AND('Raw Data'!N1669&gt;5.5,'Raw Data'!N1669&lt;=6),'Bảng Giá'!$B$17,'Bảng Giá'!$B$18)))))))))))))))</f>
        <v>0.25&lt;x&lt;=0.5</v>
      </c>
      <c r="Q1669" s="48">
        <f t="shared" si="159"/>
        <v>-7.8014184397163122E-2</v>
      </c>
      <c r="R1669">
        <f t="shared" si="160"/>
        <v>15600</v>
      </c>
      <c r="S1669">
        <f t="shared" si="161"/>
        <v>1500</v>
      </c>
    </row>
    <row r="1670" spans="1:19" x14ac:dyDescent="0.25">
      <c r="A1670" s="12">
        <v>1669</v>
      </c>
      <c r="B1670" s="12" t="s">
        <v>293</v>
      </c>
      <c r="C1670" s="26">
        <v>31677136899260</v>
      </c>
      <c r="D1670" s="17">
        <v>43010.405299155093</v>
      </c>
      <c r="E1670" s="17">
        <v>43011.574843206021</v>
      </c>
      <c r="F1670" s="13" t="s">
        <v>302</v>
      </c>
      <c r="G1670" s="27">
        <v>462</v>
      </c>
      <c r="H1670" s="12" t="s">
        <v>76</v>
      </c>
      <c r="I1670" s="12" t="s">
        <v>193</v>
      </c>
      <c r="J1670" s="37">
        <f>INDEX('Bảng Giá'!$C$3:$H$18,MATCH('Raw Data'!P1670,'Bảng Giá'!$B$3:$B$18,0),MATCH('Raw Data'!M1670,'Bảng Giá'!$C$2:$H$2,0))</f>
        <v>13000</v>
      </c>
      <c r="K1670" s="12">
        <v>13100</v>
      </c>
      <c r="L1670" s="36">
        <f t="shared" si="156"/>
        <v>1.1695440509283799</v>
      </c>
      <c r="M1670" t="str">
        <f>'References data'!H1671</f>
        <v>Nội Tỉnh</v>
      </c>
      <c r="N1670">
        <f t="shared" si="157"/>
        <v>0.46200000000000002</v>
      </c>
      <c r="O1670">
        <f t="shared" si="158"/>
        <v>-100</v>
      </c>
      <c r="P1670" t="str">
        <f>IF(AND(N1670&gt;0,N1670&lt;=0.05),'Bảng Giá'!$B$3,IF(AND(N1670&lt;=0.1,N1670&gt;0.05),'Bảng Giá'!$B$4,IF(AND('Raw Data'!N1670&gt;0.1,'Raw Data'!N1670&lt;=0.25),'Bảng Giá'!$B$5,IF(AND('Raw Data'!N1670&gt;0.25,'Raw Data'!N1670&lt;=0.5),'Bảng Giá'!$B$6,IF(AND('Raw Data'!N1670&gt;0.5,'Raw Data'!N1670&lt;=1),'Bảng Giá'!$B$7,IF(AND('Raw Data'!N1670&gt;1,'Raw Data'!N1670&lt;=1.5),'Bảng Giá'!$B$8,IF(AND('Raw Data'!N1670&gt;1.5,'Raw Data'!N1670&lt;=2),'Bảng Giá'!$B$9,IF(AND('Raw Data'!N1670&gt;2,'Raw Data'!N1670&lt;=2.5),'Bảng Giá'!$B$10,IF(AND('Raw Data'!N1670&gt;2.5,'Raw Data'!N1670&lt;=3),'Bảng Giá'!$B$11,IF(AND('Raw Data'!N1670&gt;3,'Raw Data'!N1670&lt;=3.5),'Bảng Giá'!$B$12,IF(AND('Raw Data'!N1670&gt;3.5,'Raw Data'!N1670&lt;=4),'Bảng Giá'!$B$13,IF(AND('Raw Data'!N1670&gt;4,'Raw Data'!N1670&lt;=4.5),'Bảng Giá'!$B$14,IF(AND('Raw Data'!N1670&gt;4.5,'Raw Data'!N1670&lt;=5),'Bảng Giá'!$B$15,IF(AND('Raw Data'!N1670&gt;5,'Raw Data'!N1670&lt;=5.5),'Bảng Giá'!$B$16,IF(AND('Raw Data'!N1670&gt;5.5,'Raw Data'!N1670&lt;=6),'Bảng Giá'!$B$17,'Bảng Giá'!$B$18)))))))))))))))</f>
        <v>0.25&lt;x&lt;=0.5</v>
      </c>
      <c r="Q1670" s="48">
        <f t="shared" si="159"/>
        <v>-7.6335877862595417E-3</v>
      </c>
      <c r="R1670">
        <f t="shared" si="160"/>
        <v>15600</v>
      </c>
      <c r="S1670">
        <f t="shared" si="161"/>
        <v>2500</v>
      </c>
    </row>
    <row r="1671" spans="1:19" x14ac:dyDescent="0.25">
      <c r="A1671" s="12">
        <v>1670</v>
      </c>
      <c r="B1671" s="12" t="s">
        <v>293</v>
      </c>
      <c r="C1671" s="26">
        <v>31677136898559</v>
      </c>
      <c r="D1671" s="17">
        <v>43010.379482372686</v>
      </c>
      <c r="E1671" s="17">
        <v>43011.840389432873</v>
      </c>
      <c r="F1671" s="13" t="s">
        <v>302</v>
      </c>
      <c r="G1671" s="27">
        <v>300</v>
      </c>
      <c r="H1671" s="12" t="s">
        <v>76</v>
      </c>
      <c r="I1671" s="12" t="s">
        <v>514</v>
      </c>
      <c r="J1671" s="37">
        <f>INDEX('Bảng Giá'!$C$3:$H$18,MATCH('Raw Data'!P1671,'Bảng Giá'!$B$3:$B$18,0),MATCH('Raw Data'!M1671,'Bảng Giá'!$C$2:$H$2,0))</f>
        <v>13000</v>
      </c>
      <c r="K1671" s="12">
        <v>13100</v>
      </c>
      <c r="L1671" s="36">
        <f t="shared" si="156"/>
        <v>1.46090706018731</v>
      </c>
      <c r="M1671" t="str">
        <f>'References data'!H1672</f>
        <v>Nội Tỉnh</v>
      </c>
      <c r="N1671">
        <f t="shared" si="157"/>
        <v>0.3</v>
      </c>
      <c r="O1671">
        <f t="shared" si="158"/>
        <v>-100</v>
      </c>
      <c r="P1671" t="str">
        <f>IF(AND(N1671&gt;0,N1671&lt;=0.05),'Bảng Giá'!$B$3,IF(AND(N1671&lt;=0.1,N1671&gt;0.05),'Bảng Giá'!$B$4,IF(AND('Raw Data'!N1671&gt;0.1,'Raw Data'!N1671&lt;=0.25),'Bảng Giá'!$B$5,IF(AND('Raw Data'!N1671&gt;0.25,'Raw Data'!N1671&lt;=0.5),'Bảng Giá'!$B$6,IF(AND('Raw Data'!N1671&gt;0.5,'Raw Data'!N1671&lt;=1),'Bảng Giá'!$B$7,IF(AND('Raw Data'!N1671&gt;1,'Raw Data'!N1671&lt;=1.5),'Bảng Giá'!$B$8,IF(AND('Raw Data'!N1671&gt;1.5,'Raw Data'!N1671&lt;=2),'Bảng Giá'!$B$9,IF(AND('Raw Data'!N1671&gt;2,'Raw Data'!N1671&lt;=2.5),'Bảng Giá'!$B$10,IF(AND('Raw Data'!N1671&gt;2.5,'Raw Data'!N1671&lt;=3),'Bảng Giá'!$B$11,IF(AND('Raw Data'!N1671&gt;3,'Raw Data'!N1671&lt;=3.5),'Bảng Giá'!$B$12,IF(AND('Raw Data'!N1671&gt;3.5,'Raw Data'!N1671&lt;=4),'Bảng Giá'!$B$13,IF(AND('Raw Data'!N1671&gt;4,'Raw Data'!N1671&lt;=4.5),'Bảng Giá'!$B$14,IF(AND('Raw Data'!N1671&gt;4.5,'Raw Data'!N1671&lt;=5),'Bảng Giá'!$B$15,IF(AND('Raw Data'!N1671&gt;5,'Raw Data'!N1671&lt;=5.5),'Bảng Giá'!$B$16,IF(AND('Raw Data'!N1671&gt;5.5,'Raw Data'!N1671&lt;=6),'Bảng Giá'!$B$17,'Bảng Giá'!$B$18)))))))))))))))</f>
        <v>0.25&lt;x&lt;=0.5</v>
      </c>
      <c r="Q1671" s="48">
        <f t="shared" si="159"/>
        <v>-7.6335877862595417E-3</v>
      </c>
      <c r="R1671">
        <f t="shared" si="160"/>
        <v>15600</v>
      </c>
      <c r="S1671">
        <f t="shared" si="161"/>
        <v>2500</v>
      </c>
    </row>
    <row r="1672" spans="1:19" x14ac:dyDescent="0.25">
      <c r="A1672" s="12">
        <v>1671</v>
      </c>
      <c r="B1672" s="12" t="s">
        <v>293</v>
      </c>
      <c r="C1672" s="26">
        <v>31677136899657</v>
      </c>
      <c r="D1672" s="17">
        <v>43012.85288082176</v>
      </c>
      <c r="E1672" s="17">
        <v>43013.462603009262</v>
      </c>
      <c r="F1672" s="13" t="s">
        <v>302</v>
      </c>
      <c r="G1672" s="27">
        <v>300</v>
      </c>
      <c r="H1672" s="12" t="s">
        <v>76</v>
      </c>
      <c r="I1672" s="12" t="s">
        <v>315</v>
      </c>
      <c r="J1672" s="37">
        <f>INDEX('Bảng Giá'!$C$3:$H$18,MATCH('Raw Data'!P1672,'Bảng Giá'!$B$3:$B$18,0),MATCH('Raw Data'!M1672,'Bảng Giá'!$C$2:$H$2,0))</f>
        <v>13000</v>
      </c>
      <c r="K1672" s="12">
        <v>13100</v>
      </c>
      <c r="L1672" s="36">
        <f t="shared" si="156"/>
        <v>0.6097221875024843</v>
      </c>
      <c r="M1672" t="str">
        <f>'References data'!H1673</f>
        <v>Nội Tỉnh</v>
      </c>
      <c r="N1672">
        <f t="shared" si="157"/>
        <v>0.3</v>
      </c>
      <c r="O1672">
        <f t="shared" si="158"/>
        <v>-100</v>
      </c>
      <c r="P1672" t="str">
        <f>IF(AND(N1672&gt;0,N1672&lt;=0.05),'Bảng Giá'!$B$3,IF(AND(N1672&lt;=0.1,N1672&gt;0.05),'Bảng Giá'!$B$4,IF(AND('Raw Data'!N1672&gt;0.1,'Raw Data'!N1672&lt;=0.25),'Bảng Giá'!$B$5,IF(AND('Raw Data'!N1672&gt;0.25,'Raw Data'!N1672&lt;=0.5),'Bảng Giá'!$B$6,IF(AND('Raw Data'!N1672&gt;0.5,'Raw Data'!N1672&lt;=1),'Bảng Giá'!$B$7,IF(AND('Raw Data'!N1672&gt;1,'Raw Data'!N1672&lt;=1.5),'Bảng Giá'!$B$8,IF(AND('Raw Data'!N1672&gt;1.5,'Raw Data'!N1672&lt;=2),'Bảng Giá'!$B$9,IF(AND('Raw Data'!N1672&gt;2,'Raw Data'!N1672&lt;=2.5),'Bảng Giá'!$B$10,IF(AND('Raw Data'!N1672&gt;2.5,'Raw Data'!N1672&lt;=3),'Bảng Giá'!$B$11,IF(AND('Raw Data'!N1672&gt;3,'Raw Data'!N1672&lt;=3.5),'Bảng Giá'!$B$12,IF(AND('Raw Data'!N1672&gt;3.5,'Raw Data'!N1672&lt;=4),'Bảng Giá'!$B$13,IF(AND('Raw Data'!N1672&gt;4,'Raw Data'!N1672&lt;=4.5),'Bảng Giá'!$B$14,IF(AND('Raw Data'!N1672&gt;4.5,'Raw Data'!N1672&lt;=5),'Bảng Giá'!$B$15,IF(AND('Raw Data'!N1672&gt;5,'Raw Data'!N1672&lt;=5.5),'Bảng Giá'!$B$16,IF(AND('Raw Data'!N1672&gt;5.5,'Raw Data'!N1672&lt;=6),'Bảng Giá'!$B$17,'Bảng Giá'!$B$18)))))))))))))))</f>
        <v>0.25&lt;x&lt;=0.5</v>
      </c>
      <c r="Q1672" s="48">
        <f t="shared" si="159"/>
        <v>-7.6335877862595417E-3</v>
      </c>
      <c r="R1672">
        <f t="shared" si="160"/>
        <v>15600</v>
      </c>
      <c r="S1672">
        <f t="shared" si="161"/>
        <v>2500</v>
      </c>
    </row>
    <row r="1673" spans="1:19" x14ac:dyDescent="0.25">
      <c r="A1673" s="12">
        <v>1672</v>
      </c>
      <c r="B1673" s="12" t="s">
        <v>293</v>
      </c>
      <c r="C1673" s="26">
        <v>31677136896713</v>
      </c>
      <c r="D1673" s="17">
        <v>43009.451016817133</v>
      </c>
      <c r="E1673" s="17">
        <v>43010.580333715276</v>
      </c>
      <c r="F1673" s="13" t="s">
        <v>302</v>
      </c>
      <c r="G1673" s="27">
        <v>200</v>
      </c>
      <c r="H1673" s="12" t="s">
        <v>76</v>
      </c>
      <c r="I1673" s="12" t="s">
        <v>80</v>
      </c>
      <c r="J1673" s="37">
        <f>INDEX('Bảng Giá'!$C$3:$H$18,MATCH('Raw Data'!P1673,'Bảng Giá'!$B$3:$B$18,0),MATCH('Raw Data'!M1673,'Bảng Giá'!$C$2:$H$2,0))</f>
        <v>13000</v>
      </c>
      <c r="K1673" s="12">
        <v>13100</v>
      </c>
      <c r="L1673" s="36">
        <f t="shared" si="156"/>
        <v>1.1293168981428607</v>
      </c>
      <c r="M1673" t="str">
        <f>'References data'!H1674</f>
        <v>Nội Tỉnh</v>
      </c>
      <c r="N1673">
        <f t="shared" si="157"/>
        <v>0.2</v>
      </c>
      <c r="O1673">
        <f t="shared" si="158"/>
        <v>-100</v>
      </c>
      <c r="P1673" t="str">
        <f>IF(AND(N1673&gt;0,N1673&lt;=0.05),'Bảng Giá'!$B$3,IF(AND(N1673&lt;=0.1,N1673&gt;0.05),'Bảng Giá'!$B$4,IF(AND('Raw Data'!N1673&gt;0.1,'Raw Data'!N1673&lt;=0.25),'Bảng Giá'!$B$5,IF(AND('Raw Data'!N1673&gt;0.25,'Raw Data'!N1673&lt;=0.5),'Bảng Giá'!$B$6,IF(AND('Raw Data'!N1673&gt;0.5,'Raw Data'!N1673&lt;=1),'Bảng Giá'!$B$7,IF(AND('Raw Data'!N1673&gt;1,'Raw Data'!N1673&lt;=1.5),'Bảng Giá'!$B$8,IF(AND('Raw Data'!N1673&gt;1.5,'Raw Data'!N1673&lt;=2),'Bảng Giá'!$B$9,IF(AND('Raw Data'!N1673&gt;2,'Raw Data'!N1673&lt;=2.5),'Bảng Giá'!$B$10,IF(AND('Raw Data'!N1673&gt;2.5,'Raw Data'!N1673&lt;=3),'Bảng Giá'!$B$11,IF(AND('Raw Data'!N1673&gt;3,'Raw Data'!N1673&lt;=3.5),'Bảng Giá'!$B$12,IF(AND('Raw Data'!N1673&gt;3.5,'Raw Data'!N1673&lt;=4),'Bảng Giá'!$B$13,IF(AND('Raw Data'!N1673&gt;4,'Raw Data'!N1673&lt;=4.5),'Bảng Giá'!$B$14,IF(AND('Raw Data'!N1673&gt;4.5,'Raw Data'!N1673&lt;=5),'Bảng Giá'!$B$15,IF(AND('Raw Data'!N1673&gt;5,'Raw Data'!N1673&lt;=5.5),'Bảng Giá'!$B$16,IF(AND('Raw Data'!N1673&gt;5.5,'Raw Data'!N1673&lt;=6),'Bảng Giá'!$B$17,'Bảng Giá'!$B$18)))))))))))))))</f>
        <v>0.1&lt;x&lt;=0.25</v>
      </c>
      <c r="Q1673" s="48">
        <f t="shared" si="159"/>
        <v>-7.6335877862595417E-3</v>
      </c>
      <c r="R1673">
        <f t="shared" si="160"/>
        <v>15600</v>
      </c>
      <c r="S1673">
        <f t="shared" si="161"/>
        <v>2500</v>
      </c>
    </row>
    <row r="1674" spans="1:19" x14ac:dyDescent="0.25">
      <c r="A1674" s="12">
        <v>1673</v>
      </c>
      <c r="B1674" s="12" t="s">
        <v>293</v>
      </c>
      <c r="C1674" s="26">
        <v>31677136897442</v>
      </c>
      <c r="D1674" s="17">
        <v>43009.454414733795</v>
      </c>
      <c r="E1674" s="17">
        <v>43012.626475960649</v>
      </c>
      <c r="F1674" s="12" t="s">
        <v>321</v>
      </c>
      <c r="G1674" s="27">
        <v>300</v>
      </c>
      <c r="H1674" s="12" t="s">
        <v>76</v>
      </c>
      <c r="I1674" s="12" t="s">
        <v>89</v>
      </c>
      <c r="J1674" s="37">
        <f>INDEX('Bảng Giá'!$C$3:$H$18,MATCH('Raw Data'!P1674,'Bảng Giá'!$B$3:$B$18,0),MATCH('Raw Data'!M1674,'Bảng Giá'!$C$2:$H$2,0))</f>
        <v>13000</v>
      </c>
      <c r="K1674" s="12">
        <v>13100</v>
      </c>
      <c r="L1674" s="36">
        <f t="shared" si="156"/>
        <v>3.1720612268545665</v>
      </c>
      <c r="M1674" t="str">
        <f>'References data'!H1675</f>
        <v>Nội Tỉnh</v>
      </c>
      <c r="N1674">
        <f t="shared" si="157"/>
        <v>0.3</v>
      </c>
      <c r="O1674">
        <f t="shared" si="158"/>
        <v>-100</v>
      </c>
      <c r="P1674" t="str">
        <f>IF(AND(N1674&gt;0,N1674&lt;=0.05),'Bảng Giá'!$B$3,IF(AND(N1674&lt;=0.1,N1674&gt;0.05),'Bảng Giá'!$B$4,IF(AND('Raw Data'!N1674&gt;0.1,'Raw Data'!N1674&lt;=0.25),'Bảng Giá'!$B$5,IF(AND('Raw Data'!N1674&gt;0.25,'Raw Data'!N1674&lt;=0.5),'Bảng Giá'!$B$6,IF(AND('Raw Data'!N1674&gt;0.5,'Raw Data'!N1674&lt;=1),'Bảng Giá'!$B$7,IF(AND('Raw Data'!N1674&gt;1,'Raw Data'!N1674&lt;=1.5),'Bảng Giá'!$B$8,IF(AND('Raw Data'!N1674&gt;1.5,'Raw Data'!N1674&lt;=2),'Bảng Giá'!$B$9,IF(AND('Raw Data'!N1674&gt;2,'Raw Data'!N1674&lt;=2.5),'Bảng Giá'!$B$10,IF(AND('Raw Data'!N1674&gt;2.5,'Raw Data'!N1674&lt;=3),'Bảng Giá'!$B$11,IF(AND('Raw Data'!N1674&gt;3,'Raw Data'!N1674&lt;=3.5),'Bảng Giá'!$B$12,IF(AND('Raw Data'!N1674&gt;3.5,'Raw Data'!N1674&lt;=4),'Bảng Giá'!$B$13,IF(AND('Raw Data'!N1674&gt;4,'Raw Data'!N1674&lt;=4.5),'Bảng Giá'!$B$14,IF(AND('Raw Data'!N1674&gt;4.5,'Raw Data'!N1674&lt;=5),'Bảng Giá'!$B$15,IF(AND('Raw Data'!N1674&gt;5,'Raw Data'!N1674&lt;=5.5),'Bảng Giá'!$B$16,IF(AND('Raw Data'!N1674&gt;5.5,'Raw Data'!N1674&lt;=6),'Bảng Giá'!$B$17,'Bảng Giá'!$B$18)))))))))))))))</f>
        <v>0.25&lt;x&lt;=0.5</v>
      </c>
      <c r="Q1674" s="48">
        <f t="shared" si="159"/>
        <v>-7.6335877862595417E-3</v>
      </c>
      <c r="R1674">
        <f t="shared" si="160"/>
        <v>15600</v>
      </c>
      <c r="S1674">
        <f t="shared" si="161"/>
        <v>2500</v>
      </c>
    </row>
    <row r="1675" spans="1:19" x14ac:dyDescent="0.25">
      <c r="A1675" s="12">
        <v>1674</v>
      </c>
      <c r="B1675" s="12" t="s">
        <v>293</v>
      </c>
      <c r="C1675" s="26">
        <v>31677136897425</v>
      </c>
      <c r="D1675" s="17">
        <v>43009.622126851849</v>
      </c>
      <c r="E1675" s="17">
        <v>43011.390796180553</v>
      </c>
      <c r="F1675" s="13" t="s">
        <v>302</v>
      </c>
      <c r="G1675" s="27">
        <v>500</v>
      </c>
      <c r="H1675" s="12" t="s">
        <v>300</v>
      </c>
      <c r="I1675" s="12" t="s">
        <v>322</v>
      </c>
      <c r="J1675" s="37">
        <f>INDEX('Bảng Giá'!$C$3:$H$18,MATCH('Raw Data'!P1675,'Bảng Giá'!$B$3:$B$18,0),MATCH('Raw Data'!M1675,'Bảng Giá'!$C$2:$H$2,0))</f>
        <v>13000</v>
      </c>
      <c r="K1675" s="12">
        <v>14100</v>
      </c>
      <c r="L1675" s="36">
        <f t="shared" si="156"/>
        <v>1.768669328703254</v>
      </c>
      <c r="M1675" t="str">
        <f>'References data'!H1676</f>
        <v>Nội Tỉnh</v>
      </c>
      <c r="N1675">
        <f t="shared" si="157"/>
        <v>0.5</v>
      </c>
      <c r="O1675">
        <f t="shared" si="158"/>
        <v>-1100</v>
      </c>
      <c r="P1675" t="str">
        <f>IF(AND(N1675&gt;0,N1675&lt;=0.05),'Bảng Giá'!$B$3,IF(AND(N1675&lt;=0.1,N1675&gt;0.05),'Bảng Giá'!$B$4,IF(AND('Raw Data'!N1675&gt;0.1,'Raw Data'!N1675&lt;=0.25),'Bảng Giá'!$B$5,IF(AND('Raw Data'!N1675&gt;0.25,'Raw Data'!N1675&lt;=0.5),'Bảng Giá'!$B$6,IF(AND('Raw Data'!N1675&gt;0.5,'Raw Data'!N1675&lt;=1),'Bảng Giá'!$B$7,IF(AND('Raw Data'!N1675&gt;1,'Raw Data'!N1675&lt;=1.5),'Bảng Giá'!$B$8,IF(AND('Raw Data'!N1675&gt;1.5,'Raw Data'!N1675&lt;=2),'Bảng Giá'!$B$9,IF(AND('Raw Data'!N1675&gt;2,'Raw Data'!N1675&lt;=2.5),'Bảng Giá'!$B$10,IF(AND('Raw Data'!N1675&gt;2.5,'Raw Data'!N1675&lt;=3),'Bảng Giá'!$B$11,IF(AND('Raw Data'!N1675&gt;3,'Raw Data'!N1675&lt;=3.5),'Bảng Giá'!$B$12,IF(AND('Raw Data'!N1675&gt;3.5,'Raw Data'!N1675&lt;=4),'Bảng Giá'!$B$13,IF(AND('Raw Data'!N1675&gt;4,'Raw Data'!N1675&lt;=4.5),'Bảng Giá'!$B$14,IF(AND('Raw Data'!N1675&gt;4.5,'Raw Data'!N1675&lt;=5),'Bảng Giá'!$B$15,IF(AND('Raw Data'!N1675&gt;5,'Raw Data'!N1675&lt;=5.5),'Bảng Giá'!$B$16,IF(AND('Raw Data'!N1675&gt;5.5,'Raw Data'!N1675&lt;=6),'Bảng Giá'!$B$17,'Bảng Giá'!$B$18)))))))))))))))</f>
        <v>0.25&lt;x&lt;=0.5</v>
      </c>
      <c r="Q1675" s="48">
        <f t="shared" si="159"/>
        <v>-7.8014184397163122E-2</v>
      </c>
      <c r="R1675">
        <f t="shared" si="160"/>
        <v>15600</v>
      </c>
      <c r="S1675">
        <f t="shared" si="161"/>
        <v>1500</v>
      </c>
    </row>
    <row r="1676" spans="1:19" x14ac:dyDescent="0.25">
      <c r="A1676" s="12">
        <v>1675</v>
      </c>
      <c r="B1676" s="12" t="s">
        <v>293</v>
      </c>
      <c r="C1676" s="26">
        <v>31677136897833</v>
      </c>
      <c r="D1676" s="17">
        <v>43010.663602199071</v>
      </c>
      <c r="E1676" s="17">
        <v>43011.745700543979</v>
      </c>
      <c r="F1676" s="13" t="s">
        <v>302</v>
      </c>
      <c r="G1676" s="27">
        <v>600</v>
      </c>
      <c r="H1676" s="12" t="s">
        <v>300</v>
      </c>
      <c r="I1676" s="12" t="s">
        <v>322</v>
      </c>
      <c r="J1676" s="37">
        <f>INDEX('Bảng Giá'!$C$3:$H$18,MATCH('Raw Data'!P1676,'Bảng Giá'!$B$3:$B$18,0),MATCH('Raw Data'!M1676,'Bảng Giá'!$C$2:$H$2,0))</f>
        <v>14000</v>
      </c>
      <c r="K1676" s="12">
        <v>14100</v>
      </c>
      <c r="L1676" s="36">
        <f t="shared" si="156"/>
        <v>1.0820983449084451</v>
      </c>
      <c r="M1676" t="str">
        <f>'References data'!H1677</f>
        <v>Nội Tỉnh</v>
      </c>
      <c r="N1676">
        <f t="shared" si="157"/>
        <v>0.6</v>
      </c>
      <c r="O1676">
        <f t="shared" si="158"/>
        <v>-100</v>
      </c>
      <c r="P1676" t="str">
        <f>IF(AND(N1676&gt;0,N1676&lt;=0.05),'Bảng Giá'!$B$3,IF(AND(N1676&lt;=0.1,N1676&gt;0.05),'Bảng Giá'!$B$4,IF(AND('Raw Data'!N1676&gt;0.1,'Raw Data'!N1676&lt;=0.25),'Bảng Giá'!$B$5,IF(AND('Raw Data'!N1676&gt;0.25,'Raw Data'!N1676&lt;=0.5),'Bảng Giá'!$B$6,IF(AND('Raw Data'!N1676&gt;0.5,'Raw Data'!N1676&lt;=1),'Bảng Giá'!$B$7,IF(AND('Raw Data'!N1676&gt;1,'Raw Data'!N1676&lt;=1.5),'Bảng Giá'!$B$8,IF(AND('Raw Data'!N1676&gt;1.5,'Raw Data'!N1676&lt;=2),'Bảng Giá'!$B$9,IF(AND('Raw Data'!N1676&gt;2,'Raw Data'!N1676&lt;=2.5),'Bảng Giá'!$B$10,IF(AND('Raw Data'!N1676&gt;2.5,'Raw Data'!N1676&lt;=3),'Bảng Giá'!$B$11,IF(AND('Raw Data'!N1676&gt;3,'Raw Data'!N1676&lt;=3.5),'Bảng Giá'!$B$12,IF(AND('Raw Data'!N1676&gt;3.5,'Raw Data'!N1676&lt;=4),'Bảng Giá'!$B$13,IF(AND('Raw Data'!N1676&gt;4,'Raw Data'!N1676&lt;=4.5),'Bảng Giá'!$B$14,IF(AND('Raw Data'!N1676&gt;4.5,'Raw Data'!N1676&lt;=5),'Bảng Giá'!$B$15,IF(AND('Raw Data'!N1676&gt;5,'Raw Data'!N1676&lt;=5.5),'Bảng Giá'!$B$16,IF(AND('Raw Data'!N1676&gt;5.5,'Raw Data'!N1676&lt;=6),'Bảng Giá'!$B$17,'Bảng Giá'!$B$18)))))))))))))))</f>
        <v>0.5&lt;x&lt;=1</v>
      </c>
      <c r="Q1676" s="48">
        <f t="shared" si="159"/>
        <v>-7.0921985815602835E-3</v>
      </c>
      <c r="R1676">
        <f t="shared" si="160"/>
        <v>16800</v>
      </c>
      <c r="S1676">
        <f t="shared" si="161"/>
        <v>2700</v>
      </c>
    </row>
    <row r="1677" spans="1:19" x14ac:dyDescent="0.25">
      <c r="A1677" s="12">
        <v>1676</v>
      </c>
      <c r="B1677" s="12" t="s">
        <v>293</v>
      </c>
      <c r="C1677" s="26">
        <v>31677136897452</v>
      </c>
      <c r="D1677" s="17">
        <v>43010.483282256944</v>
      </c>
      <c r="E1677" s="17">
        <v>43011.745716585647</v>
      </c>
      <c r="F1677" s="13" t="s">
        <v>302</v>
      </c>
      <c r="G1677" s="27">
        <v>400</v>
      </c>
      <c r="H1677" s="12" t="s">
        <v>100</v>
      </c>
      <c r="I1677" s="12" t="s">
        <v>322</v>
      </c>
      <c r="J1677" s="37">
        <f>INDEX('Bảng Giá'!$C$3:$H$18,MATCH('Raw Data'!P1677,'Bảng Giá'!$B$3:$B$18,0),MATCH('Raw Data'!M1677,'Bảng Giá'!$C$2:$H$2,0))</f>
        <v>13000</v>
      </c>
      <c r="K1677" s="12">
        <v>13100</v>
      </c>
      <c r="L1677" s="36">
        <f t="shared" si="156"/>
        <v>1.2624343287025113</v>
      </c>
      <c r="M1677" t="str">
        <f>'References data'!H1678</f>
        <v>Nội Tỉnh</v>
      </c>
      <c r="N1677">
        <f t="shared" si="157"/>
        <v>0.4</v>
      </c>
      <c r="O1677">
        <f t="shared" si="158"/>
        <v>-100</v>
      </c>
      <c r="P1677" t="str">
        <f>IF(AND(N1677&gt;0,N1677&lt;=0.05),'Bảng Giá'!$B$3,IF(AND(N1677&lt;=0.1,N1677&gt;0.05),'Bảng Giá'!$B$4,IF(AND('Raw Data'!N1677&gt;0.1,'Raw Data'!N1677&lt;=0.25),'Bảng Giá'!$B$5,IF(AND('Raw Data'!N1677&gt;0.25,'Raw Data'!N1677&lt;=0.5),'Bảng Giá'!$B$6,IF(AND('Raw Data'!N1677&gt;0.5,'Raw Data'!N1677&lt;=1),'Bảng Giá'!$B$7,IF(AND('Raw Data'!N1677&gt;1,'Raw Data'!N1677&lt;=1.5),'Bảng Giá'!$B$8,IF(AND('Raw Data'!N1677&gt;1.5,'Raw Data'!N1677&lt;=2),'Bảng Giá'!$B$9,IF(AND('Raw Data'!N1677&gt;2,'Raw Data'!N1677&lt;=2.5),'Bảng Giá'!$B$10,IF(AND('Raw Data'!N1677&gt;2.5,'Raw Data'!N1677&lt;=3),'Bảng Giá'!$B$11,IF(AND('Raw Data'!N1677&gt;3,'Raw Data'!N1677&lt;=3.5),'Bảng Giá'!$B$12,IF(AND('Raw Data'!N1677&gt;3.5,'Raw Data'!N1677&lt;=4),'Bảng Giá'!$B$13,IF(AND('Raw Data'!N1677&gt;4,'Raw Data'!N1677&lt;=4.5),'Bảng Giá'!$B$14,IF(AND('Raw Data'!N1677&gt;4.5,'Raw Data'!N1677&lt;=5),'Bảng Giá'!$B$15,IF(AND('Raw Data'!N1677&gt;5,'Raw Data'!N1677&lt;=5.5),'Bảng Giá'!$B$16,IF(AND('Raw Data'!N1677&gt;5.5,'Raw Data'!N1677&lt;=6),'Bảng Giá'!$B$17,'Bảng Giá'!$B$18)))))))))))))))</f>
        <v>0.25&lt;x&lt;=0.5</v>
      </c>
      <c r="Q1677" s="48">
        <f t="shared" si="159"/>
        <v>-7.6335877862595417E-3</v>
      </c>
      <c r="R1677">
        <f t="shared" si="160"/>
        <v>15600</v>
      </c>
      <c r="S1677">
        <f t="shared" si="161"/>
        <v>2500</v>
      </c>
    </row>
    <row r="1678" spans="1:19" x14ac:dyDescent="0.25">
      <c r="A1678" s="12">
        <v>1677</v>
      </c>
      <c r="B1678" s="12" t="s">
        <v>293</v>
      </c>
      <c r="C1678" s="26">
        <v>31677136896664</v>
      </c>
      <c r="D1678" s="17">
        <v>43009.497374189814</v>
      </c>
      <c r="E1678" s="17">
        <v>43011.50967728009</v>
      </c>
      <c r="F1678" s="13" t="s">
        <v>302</v>
      </c>
      <c r="G1678" s="27">
        <v>320</v>
      </c>
      <c r="H1678" s="12" t="s">
        <v>76</v>
      </c>
      <c r="I1678" s="12" t="s">
        <v>80</v>
      </c>
      <c r="J1678" s="37">
        <f>INDEX('Bảng Giá'!$C$3:$H$18,MATCH('Raw Data'!P1678,'Bảng Giá'!$B$3:$B$18,0),MATCH('Raw Data'!M1678,'Bảng Giá'!$C$2:$H$2,0))</f>
        <v>13000</v>
      </c>
      <c r="K1678" s="12">
        <v>13100</v>
      </c>
      <c r="L1678" s="36">
        <f t="shared" si="156"/>
        <v>2.0123030902759638</v>
      </c>
      <c r="M1678" t="str">
        <f>'References data'!H1679</f>
        <v>Nội Tỉnh</v>
      </c>
      <c r="N1678">
        <f t="shared" si="157"/>
        <v>0.32</v>
      </c>
      <c r="O1678">
        <f t="shared" si="158"/>
        <v>-100</v>
      </c>
      <c r="P1678" t="str">
        <f>IF(AND(N1678&gt;0,N1678&lt;=0.05),'Bảng Giá'!$B$3,IF(AND(N1678&lt;=0.1,N1678&gt;0.05),'Bảng Giá'!$B$4,IF(AND('Raw Data'!N1678&gt;0.1,'Raw Data'!N1678&lt;=0.25),'Bảng Giá'!$B$5,IF(AND('Raw Data'!N1678&gt;0.25,'Raw Data'!N1678&lt;=0.5),'Bảng Giá'!$B$6,IF(AND('Raw Data'!N1678&gt;0.5,'Raw Data'!N1678&lt;=1),'Bảng Giá'!$B$7,IF(AND('Raw Data'!N1678&gt;1,'Raw Data'!N1678&lt;=1.5),'Bảng Giá'!$B$8,IF(AND('Raw Data'!N1678&gt;1.5,'Raw Data'!N1678&lt;=2),'Bảng Giá'!$B$9,IF(AND('Raw Data'!N1678&gt;2,'Raw Data'!N1678&lt;=2.5),'Bảng Giá'!$B$10,IF(AND('Raw Data'!N1678&gt;2.5,'Raw Data'!N1678&lt;=3),'Bảng Giá'!$B$11,IF(AND('Raw Data'!N1678&gt;3,'Raw Data'!N1678&lt;=3.5),'Bảng Giá'!$B$12,IF(AND('Raw Data'!N1678&gt;3.5,'Raw Data'!N1678&lt;=4),'Bảng Giá'!$B$13,IF(AND('Raw Data'!N1678&gt;4,'Raw Data'!N1678&lt;=4.5),'Bảng Giá'!$B$14,IF(AND('Raw Data'!N1678&gt;4.5,'Raw Data'!N1678&lt;=5),'Bảng Giá'!$B$15,IF(AND('Raw Data'!N1678&gt;5,'Raw Data'!N1678&lt;=5.5),'Bảng Giá'!$B$16,IF(AND('Raw Data'!N1678&gt;5.5,'Raw Data'!N1678&lt;=6),'Bảng Giá'!$B$17,'Bảng Giá'!$B$18)))))))))))))))</f>
        <v>0.25&lt;x&lt;=0.5</v>
      </c>
      <c r="Q1678" s="48">
        <f t="shared" si="159"/>
        <v>-7.6335877862595417E-3</v>
      </c>
      <c r="R1678">
        <f t="shared" si="160"/>
        <v>15600</v>
      </c>
      <c r="S1678">
        <f t="shared" si="161"/>
        <v>2500</v>
      </c>
    </row>
    <row r="1679" spans="1:19" x14ac:dyDescent="0.25">
      <c r="A1679" s="12">
        <v>1678</v>
      </c>
      <c r="B1679" s="12" t="s">
        <v>293</v>
      </c>
      <c r="C1679" s="26">
        <v>31677136896839</v>
      </c>
      <c r="D1679" s="17">
        <v>43009.497447256945</v>
      </c>
      <c r="E1679" s="17">
        <v>43010.772604398146</v>
      </c>
      <c r="F1679" s="13" t="s">
        <v>302</v>
      </c>
      <c r="G1679" s="27">
        <v>3300</v>
      </c>
      <c r="H1679" s="12" t="s">
        <v>76</v>
      </c>
      <c r="I1679" s="12" t="s">
        <v>299</v>
      </c>
      <c r="J1679" s="37">
        <f>INDEX('Bảng Giá'!$C$3:$H$18,MATCH('Raw Data'!P1679,'Bảng Giá'!$B$3:$B$18,0),MATCH('Raw Data'!M1679,'Bảng Giá'!$C$2:$H$2,0))</f>
        <v>19000</v>
      </c>
      <c r="K1679" s="12">
        <v>19200</v>
      </c>
      <c r="L1679" s="36">
        <f t="shared" si="156"/>
        <v>1.2751571412009071</v>
      </c>
      <c r="M1679" t="str">
        <f>'References data'!H1680</f>
        <v>Nội Tỉnh</v>
      </c>
      <c r="N1679">
        <f t="shared" si="157"/>
        <v>3.3</v>
      </c>
      <c r="O1679">
        <f t="shared" si="158"/>
        <v>-200</v>
      </c>
      <c r="P1679" t="str">
        <f>IF(AND(N1679&gt;0,N1679&lt;=0.05),'Bảng Giá'!$B$3,IF(AND(N1679&lt;=0.1,N1679&gt;0.05),'Bảng Giá'!$B$4,IF(AND('Raw Data'!N1679&gt;0.1,'Raw Data'!N1679&lt;=0.25),'Bảng Giá'!$B$5,IF(AND('Raw Data'!N1679&gt;0.25,'Raw Data'!N1679&lt;=0.5),'Bảng Giá'!$B$6,IF(AND('Raw Data'!N1679&gt;0.5,'Raw Data'!N1679&lt;=1),'Bảng Giá'!$B$7,IF(AND('Raw Data'!N1679&gt;1,'Raw Data'!N1679&lt;=1.5),'Bảng Giá'!$B$8,IF(AND('Raw Data'!N1679&gt;1.5,'Raw Data'!N1679&lt;=2),'Bảng Giá'!$B$9,IF(AND('Raw Data'!N1679&gt;2,'Raw Data'!N1679&lt;=2.5),'Bảng Giá'!$B$10,IF(AND('Raw Data'!N1679&gt;2.5,'Raw Data'!N1679&lt;=3),'Bảng Giá'!$B$11,IF(AND('Raw Data'!N1679&gt;3,'Raw Data'!N1679&lt;=3.5),'Bảng Giá'!$B$12,IF(AND('Raw Data'!N1679&gt;3.5,'Raw Data'!N1679&lt;=4),'Bảng Giá'!$B$13,IF(AND('Raw Data'!N1679&gt;4,'Raw Data'!N1679&lt;=4.5),'Bảng Giá'!$B$14,IF(AND('Raw Data'!N1679&gt;4.5,'Raw Data'!N1679&lt;=5),'Bảng Giá'!$B$15,IF(AND('Raw Data'!N1679&gt;5,'Raw Data'!N1679&lt;=5.5),'Bảng Giá'!$B$16,IF(AND('Raw Data'!N1679&gt;5.5,'Raw Data'!N1679&lt;=6),'Bảng Giá'!$B$17,'Bảng Giá'!$B$18)))))))))))))))</f>
        <v>3&lt;x&lt;=3.5</v>
      </c>
      <c r="Q1679" s="48">
        <f t="shared" si="159"/>
        <v>-1.0416666666666666E-2</v>
      </c>
      <c r="R1679">
        <f t="shared" si="160"/>
        <v>22800</v>
      </c>
      <c r="S1679">
        <f t="shared" si="161"/>
        <v>3600</v>
      </c>
    </row>
    <row r="1680" spans="1:19" x14ac:dyDescent="0.25">
      <c r="A1680" s="12">
        <v>1679</v>
      </c>
      <c r="B1680" s="12" t="s">
        <v>293</v>
      </c>
      <c r="C1680" s="26">
        <v>31677136898524</v>
      </c>
      <c r="D1680" s="17">
        <v>43010.422099456016</v>
      </c>
      <c r="E1680" s="17">
        <v>43011.474334756946</v>
      </c>
      <c r="F1680" s="13" t="s">
        <v>302</v>
      </c>
      <c r="G1680" s="27">
        <v>300</v>
      </c>
      <c r="H1680" s="12" t="s">
        <v>76</v>
      </c>
      <c r="I1680" s="12" t="s">
        <v>193</v>
      </c>
      <c r="J1680" s="37">
        <f>INDEX('Bảng Giá'!$C$3:$H$18,MATCH('Raw Data'!P1680,'Bảng Giá'!$B$3:$B$18,0),MATCH('Raw Data'!M1680,'Bảng Giá'!$C$2:$H$2,0))</f>
        <v>13000</v>
      </c>
      <c r="K1680" s="12">
        <v>13100</v>
      </c>
      <c r="L1680" s="36">
        <f t="shared" si="156"/>
        <v>1.0522353009291692</v>
      </c>
      <c r="M1680" t="str">
        <f>'References data'!H1681</f>
        <v>Nội Tỉnh</v>
      </c>
      <c r="N1680">
        <f t="shared" si="157"/>
        <v>0.3</v>
      </c>
      <c r="O1680">
        <f t="shared" si="158"/>
        <v>-100</v>
      </c>
      <c r="P1680" t="str">
        <f>IF(AND(N1680&gt;0,N1680&lt;=0.05),'Bảng Giá'!$B$3,IF(AND(N1680&lt;=0.1,N1680&gt;0.05),'Bảng Giá'!$B$4,IF(AND('Raw Data'!N1680&gt;0.1,'Raw Data'!N1680&lt;=0.25),'Bảng Giá'!$B$5,IF(AND('Raw Data'!N1680&gt;0.25,'Raw Data'!N1680&lt;=0.5),'Bảng Giá'!$B$6,IF(AND('Raw Data'!N1680&gt;0.5,'Raw Data'!N1680&lt;=1),'Bảng Giá'!$B$7,IF(AND('Raw Data'!N1680&gt;1,'Raw Data'!N1680&lt;=1.5),'Bảng Giá'!$B$8,IF(AND('Raw Data'!N1680&gt;1.5,'Raw Data'!N1680&lt;=2),'Bảng Giá'!$B$9,IF(AND('Raw Data'!N1680&gt;2,'Raw Data'!N1680&lt;=2.5),'Bảng Giá'!$B$10,IF(AND('Raw Data'!N1680&gt;2.5,'Raw Data'!N1680&lt;=3),'Bảng Giá'!$B$11,IF(AND('Raw Data'!N1680&gt;3,'Raw Data'!N1680&lt;=3.5),'Bảng Giá'!$B$12,IF(AND('Raw Data'!N1680&gt;3.5,'Raw Data'!N1680&lt;=4),'Bảng Giá'!$B$13,IF(AND('Raw Data'!N1680&gt;4,'Raw Data'!N1680&lt;=4.5),'Bảng Giá'!$B$14,IF(AND('Raw Data'!N1680&gt;4.5,'Raw Data'!N1680&lt;=5),'Bảng Giá'!$B$15,IF(AND('Raw Data'!N1680&gt;5,'Raw Data'!N1680&lt;=5.5),'Bảng Giá'!$B$16,IF(AND('Raw Data'!N1680&gt;5.5,'Raw Data'!N1680&lt;=6),'Bảng Giá'!$B$17,'Bảng Giá'!$B$18)))))))))))))))</f>
        <v>0.25&lt;x&lt;=0.5</v>
      </c>
      <c r="Q1680" s="48">
        <f t="shared" si="159"/>
        <v>-7.6335877862595417E-3</v>
      </c>
      <c r="R1680">
        <f t="shared" si="160"/>
        <v>15600</v>
      </c>
      <c r="S1680">
        <f t="shared" si="161"/>
        <v>2500</v>
      </c>
    </row>
    <row r="1681" spans="1:19" x14ac:dyDescent="0.25">
      <c r="A1681" s="12">
        <v>1680</v>
      </c>
      <c r="B1681" s="12" t="s">
        <v>293</v>
      </c>
      <c r="C1681" s="26">
        <v>31677136909474</v>
      </c>
      <c r="D1681" s="17">
        <v>43010.422039351855</v>
      </c>
      <c r="E1681" s="17">
        <v>43011.644891585645</v>
      </c>
      <c r="F1681" s="13" t="s">
        <v>302</v>
      </c>
      <c r="G1681" s="27">
        <v>360</v>
      </c>
      <c r="H1681" s="12" t="s">
        <v>76</v>
      </c>
      <c r="I1681" s="12" t="s">
        <v>193</v>
      </c>
      <c r="J1681" s="37">
        <f>INDEX('Bảng Giá'!$C$3:$H$18,MATCH('Raw Data'!P1681,'Bảng Giá'!$B$3:$B$18,0),MATCH('Raw Data'!M1681,'Bảng Giá'!$C$2:$H$2,0))</f>
        <v>13000</v>
      </c>
      <c r="K1681" s="12">
        <v>13100</v>
      </c>
      <c r="L1681" s="36">
        <f t="shared" si="156"/>
        <v>1.2228522337900358</v>
      </c>
      <c r="M1681" t="str">
        <f>'References data'!H1682</f>
        <v>Nội Tỉnh</v>
      </c>
      <c r="N1681">
        <f t="shared" si="157"/>
        <v>0.36</v>
      </c>
      <c r="O1681">
        <f t="shared" si="158"/>
        <v>-100</v>
      </c>
      <c r="P1681" t="str">
        <f>IF(AND(N1681&gt;0,N1681&lt;=0.05),'Bảng Giá'!$B$3,IF(AND(N1681&lt;=0.1,N1681&gt;0.05),'Bảng Giá'!$B$4,IF(AND('Raw Data'!N1681&gt;0.1,'Raw Data'!N1681&lt;=0.25),'Bảng Giá'!$B$5,IF(AND('Raw Data'!N1681&gt;0.25,'Raw Data'!N1681&lt;=0.5),'Bảng Giá'!$B$6,IF(AND('Raw Data'!N1681&gt;0.5,'Raw Data'!N1681&lt;=1),'Bảng Giá'!$B$7,IF(AND('Raw Data'!N1681&gt;1,'Raw Data'!N1681&lt;=1.5),'Bảng Giá'!$B$8,IF(AND('Raw Data'!N1681&gt;1.5,'Raw Data'!N1681&lt;=2),'Bảng Giá'!$B$9,IF(AND('Raw Data'!N1681&gt;2,'Raw Data'!N1681&lt;=2.5),'Bảng Giá'!$B$10,IF(AND('Raw Data'!N1681&gt;2.5,'Raw Data'!N1681&lt;=3),'Bảng Giá'!$B$11,IF(AND('Raw Data'!N1681&gt;3,'Raw Data'!N1681&lt;=3.5),'Bảng Giá'!$B$12,IF(AND('Raw Data'!N1681&gt;3.5,'Raw Data'!N1681&lt;=4),'Bảng Giá'!$B$13,IF(AND('Raw Data'!N1681&gt;4,'Raw Data'!N1681&lt;=4.5),'Bảng Giá'!$B$14,IF(AND('Raw Data'!N1681&gt;4.5,'Raw Data'!N1681&lt;=5),'Bảng Giá'!$B$15,IF(AND('Raw Data'!N1681&gt;5,'Raw Data'!N1681&lt;=5.5),'Bảng Giá'!$B$16,IF(AND('Raw Data'!N1681&gt;5.5,'Raw Data'!N1681&lt;=6),'Bảng Giá'!$B$17,'Bảng Giá'!$B$18)))))))))))))))</f>
        <v>0.25&lt;x&lt;=0.5</v>
      </c>
      <c r="Q1681" s="48">
        <f t="shared" si="159"/>
        <v>-7.6335877862595417E-3</v>
      </c>
      <c r="R1681">
        <f t="shared" si="160"/>
        <v>15600</v>
      </c>
      <c r="S1681">
        <f t="shared" si="161"/>
        <v>2500</v>
      </c>
    </row>
    <row r="1682" spans="1:19" x14ac:dyDescent="0.25">
      <c r="A1682" s="12">
        <v>1681</v>
      </c>
      <c r="B1682" s="12" t="s">
        <v>293</v>
      </c>
      <c r="C1682" s="26">
        <v>31677136909210</v>
      </c>
      <c r="D1682" s="17">
        <v>43010.606925034721</v>
      </c>
      <c r="E1682" s="17">
        <v>43012.712511574071</v>
      </c>
      <c r="F1682" s="13" t="s">
        <v>302</v>
      </c>
      <c r="G1682" s="27">
        <v>650</v>
      </c>
      <c r="H1682" s="12" t="s">
        <v>76</v>
      </c>
      <c r="I1682" s="12" t="s">
        <v>315</v>
      </c>
      <c r="J1682" s="37">
        <f>INDEX('Bảng Giá'!$C$3:$H$18,MATCH('Raw Data'!P1682,'Bảng Giá'!$B$3:$B$18,0),MATCH('Raw Data'!M1682,'Bảng Giá'!$C$2:$H$2,0))</f>
        <v>14000</v>
      </c>
      <c r="K1682" s="12">
        <v>14100</v>
      </c>
      <c r="L1682" s="36">
        <f t="shared" si="156"/>
        <v>2.1055865393500426</v>
      </c>
      <c r="M1682" t="str">
        <f>'References data'!H1683</f>
        <v>Nội Tỉnh</v>
      </c>
      <c r="N1682">
        <f t="shared" si="157"/>
        <v>0.65</v>
      </c>
      <c r="O1682">
        <f t="shared" si="158"/>
        <v>-100</v>
      </c>
      <c r="P1682" t="str">
        <f>IF(AND(N1682&gt;0,N1682&lt;=0.05),'Bảng Giá'!$B$3,IF(AND(N1682&lt;=0.1,N1682&gt;0.05),'Bảng Giá'!$B$4,IF(AND('Raw Data'!N1682&gt;0.1,'Raw Data'!N1682&lt;=0.25),'Bảng Giá'!$B$5,IF(AND('Raw Data'!N1682&gt;0.25,'Raw Data'!N1682&lt;=0.5),'Bảng Giá'!$B$6,IF(AND('Raw Data'!N1682&gt;0.5,'Raw Data'!N1682&lt;=1),'Bảng Giá'!$B$7,IF(AND('Raw Data'!N1682&gt;1,'Raw Data'!N1682&lt;=1.5),'Bảng Giá'!$B$8,IF(AND('Raw Data'!N1682&gt;1.5,'Raw Data'!N1682&lt;=2),'Bảng Giá'!$B$9,IF(AND('Raw Data'!N1682&gt;2,'Raw Data'!N1682&lt;=2.5),'Bảng Giá'!$B$10,IF(AND('Raw Data'!N1682&gt;2.5,'Raw Data'!N1682&lt;=3),'Bảng Giá'!$B$11,IF(AND('Raw Data'!N1682&gt;3,'Raw Data'!N1682&lt;=3.5),'Bảng Giá'!$B$12,IF(AND('Raw Data'!N1682&gt;3.5,'Raw Data'!N1682&lt;=4),'Bảng Giá'!$B$13,IF(AND('Raw Data'!N1682&gt;4,'Raw Data'!N1682&lt;=4.5),'Bảng Giá'!$B$14,IF(AND('Raw Data'!N1682&gt;4.5,'Raw Data'!N1682&lt;=5),'Bảng Giá'!$B$15,IF(AND('Raw Data'!N1682&gt;5,'Raw Data'!N1682&lt;=5.5),'Bảng Giá'!$B$16,IF(AND('Raw Data'!N1682&gt;5.5,'Raw Data'!N1682&lt;=6),'Bảng Giá'!$B$17,'Bảng Giá'!$B$18)))))))))))))))</f>
        <v>0.5&lt;x&lt;=1</v>
      </c>
      <c r="Q1682" s="48">
        <f t="shared" si="159"/>
        <v>-7.0921985815602835E-3</v>
      </c>
      <c r="R1682">
        <f t="shared" si="160"/>
        <v>16800</v>
      </c>
      <c r="S1682">
        <f t="shared" si="161"/>
        <v>2700</v>
      </c>
    </row>
    <row r="1683" spans="1:19" x14ac:dyDescent="0.25">
      <c r="A1683" s="12">
        <v>1682</v>
      </c>
      <c r="B1683" s="12" t="s">
        <v>293</v>
      </c>
      <c r="C1683" s="26">
        <v>31677136910295</v>
      </c>
      <c r="D1683" s="17">
        <v>43010.568122685188</v>
      </c>
      <c r="E1683" s="17">
        <v>43012.759189814817</v>
      </c>
      <c r="F1683" s="13" t="s">
        <v>302</v>
      </c>
      <c r="G1683" s="27">
        <v>1575</v>
      </c>
      <c r="H1683" s="12" t="s">
        <v>76</v>
      </c>
      <c r="I1683" s="12" t="s">
        <v>89</v>
      </c>
      <c r="J1683" s="37">
        <f>INDEX('Bảng Giá'!$C$3:$H$18,MATCH('Raw Data'!P1683,'Bảng Giá'!$B$3:$B$18,0),MATCH('Raw Data'!M1683,'Bảng Giá'!$C$2:$H$2,0))</f>
        <v>16000</v>
      </c>
      <c r="K1683" s="12">
        <v>16200</v>
      </c>
      <c r="L1683" s="36">
        <f t="shared" si="156"/>
        <v>2.1910671296282089</v>
      </c>
      <c r="M1683" t="str">
        <f>'References data'!H1684</f>
        <v>Nội Tỉnh</v>
      </c>
      <c r="N1683">
        <f t="shared" si="157"/>
        <v>1.575</v>
      </c>
      <c r="O1683">
        <f t="shared" si="158"/>
        <v>-200</v>
      </c>
      <c r="P1683" t="str">
        <f>IF(AND(N1683&gt;0,N1683&lt;=0.05),'Bảng Giá'!$B$3,IF(AND(N1683&lt;=0.1,N1683&gt;0.05),'Bảng Giá'!$B$4,IF(AND('Raw Data'!N1683&gt;0.1,'Raw Data'!N1683&lt;=0.25),'Bảng Giá'!$B$5,IF(AND('Raw Data'!N1683&gt;0.25,'Raw Data'!N1683&lt;=0.5),'Bảng Giá'!$B$6,IF(AND('Raw Data'!N1683&gt;0.5,'Raw Data'!N1683&lt;=1),'Bảng Giá'!$B$7,IF(AND('Raw Data'!N1683&gt;1,'Raw Data'!N1683&lt;=1.5),'Bảng Giá'!$B$8,IF(AND('Raw Data'!N1683&gt;1.5,'Raw Data'!N1683&lt;=2),'Bảng Giá'!$B$9,IF(AND('Raw Data'!N1683&gt;2,'Raw Data'!N1683&lt;=2.5),'Bảng Giá'!$B$10,IF(AND('Raw Data'!N1683&gt;2.5,'Raw Data'!N1683&lt;=3),'Bảng Giá'!$B$11,IF(AND('Raw Data'!N1683&gt;3,'Raw Data'!N1683&lt;=3.5),'Bảng Giá'!$B$12,IF(AND('Raw Data'!N1683&gt;3.5,'Raw Data'!N1683&lt;=4),'Bảng Giá'!$B$13,IF(AND('Raw Data'!N1683&gt;4,'Raw Data'!N1683&lt;=4.5),'Bảng Giá'!$B$14,IF(AND('Raw Data'!N1683&gt;4.5,'Raw Data'!N1683&lt;=5),'Bảng Giá'!$B$15,IF(AND('Raw Data'!N1683&gt;5,'Raw Data'!N1683&lt;=5.5),'Bảng Giá'!$B$16,IF(AND('Raw Data'!N1683&gt;5.5,'Raw Data'!N1683&lt;=6),'Bảng Giá'!$B$17,'Bảng Giá'!$B$18)))))))))))))))</f>
        <v>1.5&lt;x&lt;=2</v>
      </c>
      <c r="Q1683" s="48">
        <f t="shared" si="159"/>
        <v>-1.2345679012345678E-2</v>
      </c>
      <c r="R1683">
        <f t="shared" si="160"/>
        <v>19200</v>
      </c>
      <c r="S1683">
        <f t="shared" si="161"/>
        <v>3000</v>
      </c>
    </row>
    <row r="1684" spans="1:19" x14ac:dyDescent="0.25">
      <c r="A1684" s="12">
        <v>1683</v>
      </c>
      <c r="B1684" s="12" t="s">
        <v>293</v>
      </c>
      <c r="C1684" s="26">
        <v>33040165</v>
      </c>
      <c r="D1684" s="17">
        <v>43010.474089583331</v>
      </c>
      <c r="E1684" s="17">
        <v>43011.770736342594</v>
      </c>
      <c r="F1684" s="13" t="s">
        <v>302</v>
      </c>
      <c r="G1684" s="27">
        <v>500</v>
      </c>
      <c r="H1684" s="12" t="s">
        <v>76</v>
      </c>
      <c r="I1684" s="12" t="s">
        <v>85</v>
      </c>
      <c r="J1684" s="37">
        <f>INDEX('Bảng Giá'!$C$3:$H$18,MATCH('Raw Data'!P1684,'Bảng Giá'!$B$3:$B$18,0),MATCH('Raw Data'!M1684,'Bảng Giá'!$C$2:$H$2,0))</f>
        <v>13000</v>
      </c>
      <c r="K1684" s="12">
        <v>14100</v>
      </c>
      <c r="L1684" s="36">
        <f t="shared" si="156"/>
        <v>1.2966467592632398</v>
      </c>
      <c r="M1684" t="str">
        <f>'References data'!H1685</f>
        <v>Nội Tỉnh</v>
      </c>
      <c r="N1684">
        <f t="shared" si="157"/>
        <v>0.5</v>
      </c>
      <c r="O1684">
        <f t="shared" si="158"/>
        <v>-1100</v>
      </c>
      <c r="P1684" t="str">
        <f>IF(AND(N1684&gt;0,N1684&lt;=0.05),'Bảng Giá'!$B$3,IF(AND(N1684&lt;=0.1,N1684&gt;0.05),'Bảng Giá'!$B$4,IF(AND('Raw Data'!N1684&gt;0.1,'Raw Data'!N1684&lt;=0.25),'Bảng Giá'!$B$5,IF(AND('Raw Data'!N1684&gt;0.25,'Raw Data'!N1684&lt;=0.5),'Bảng Giá'!$B$6,IF(AND('Raw Data'!N1684&gt;0.5,'Raw Data'!N1684&lt;=1),'Bảng Giá'!$B$7,IF(AND('Raw Data'!N1684&gt;1,'Raw Data'!N1684&lt;=1.5),'Bảng Giá'!$B$8,IF(AND('Raw Data'!N1684&gt;1.5,'Raw Data'!N1684&lt;=2),'Bảng Giá'!$B$9,IF(AND('Raw Data'!N1684&gt;2,'Raw Data'!N1684&lt;=2.5),'Bảng Giá'!$B$10,IF(AND('Raw Data'!N1684&gt;2.5,'Raw Data'!N1684&lt;=3),'Bảng Giá'!$B$11,IF(AND('Raw Data'!N1684&gt;3,'Raw Data'!N1684&lt;=3.5),'Bảng Giá'!$B$12,IF(AND('Raw Data'!N1684&gt;3.5,'Raw Data'!N1684&lt;=4),'Bảng Giá'!$B$13,IF(AND('Raw Data'!N1684&gt;4,'Raw Data'!N1684&lt;=4.5),'Bảng Giá'!$B$14,IF(AND('Raw Data'!N1684&gt;4.5,'Raw Data'!N1684&lt;=5),'Bảng Giá'!$B$15,IF(AND('Raw Data'!N1684&gt;5,'Raw Data'!N1684&lt;=5.5),'Bảng Giá'!$B$16,IF(AND('Raw Data'!N1684&gt;5.5,'Raw Data'!N1684&lt;=6),'Bảng Giá'!$B$17,'Bảng Giá'!$B$18)))))))))))))))</f>
        <v>0.25&lt;x&lt;=0.5</v>
      </c>
      <c r="Q1684" s="48">
        <f t="shared" si="159"/>
        <v>-7.8014184397163122E-2</v>
      </c>
      <c r="R1684">
        <f t="shared" si="160"/>
        <v>15600</v>
      </c>
      <c r="S1684">
        <f t="shared" si="161"/>
        <v>1500</v>
      </c>
    </row>
    <row r="1685" spans="1:19" x14ac:dyDescent="0.25">
      <c r="A1685" s="12">
        <v>1684</v>
      </c>
      <c r="B1685" s="12" t="s">
        <v>293</v>
      </c>
      <c r="C1685" s="26">
        <v>33292250</v>
      </c>
      <c r="D1685" s="17">
        <v>43010.474121956016</v>
      </c>
      <c r="E1685" s="17">
        <v>43011.564851585645</v>
      </c>
      <c r="F1685" s="13" t="s">
        <v>302</v>
      </c>
      <c r="G1685" s="27">
        <v>2450</v>
      </c>
      <c r="H1685" s="12" t="s">
        <v>76</v>
      </c>
      <c r="I1685" s="12" t="s">
        <v>85</v>
      </c>
      <c r="J1685" s="37">
        <f>INDEX('Bảng Giá'!$C$3:$H$18,MATCH('Raw Data'!P1685,'Bảng Giá'!$B$3:$B$18,0),MATCH('Raw Data'!M1685,'Bảng Giá'!$C$2:$H$2,0))</f>
        <v>16000</v>
      </c>
      <c r="K1685" s="12">
        <v>16200</v>
      </c>
      <c r="L1685" s="36">
        <f t="shared" si="156"/>
        <v>1.0907296296281856</v>
      </c>
      <c r="M1685" t="str">
        <f>'References data'!H1686</f>
        <v>Nội Tỉnh</v>
      </c>
      <c r="N1685">
        <f t="shared" si="157"/>
        <v>2.4500000000000002</v>
      </c>
      <c r="O1685">
        <f t="shared" si="158"/>
        <v>-200</v>
      </c>
      <c r="P1685" t="str">
        <f>IF(AND(N1685&gt;0,N1685&lt;=0.05),'Bảng Giá'!$B$3,IF(AND(N1685&lt;=0.1,N1685&gt;0.05),'Bảng Giá'!$B$4,IF(AND('Raw Data'!N1685&gt;0.1,'Raw Data'!N1685&lt;=0.25),'Bảng Giá'!$B$5,IF(AND('Raw Data'!N1685&gt;0.25,'Raw Data'!N1685&lt;=0.5),'Bảng Giá'!$B$6,IF(AND('Raw Data'!N1685&gt;0.5,'Raw Data'!N1685&lt;=1),'Bảng Giá'!$B$7,IF(AND('Raw Data'!N1685&gt;1,'Raw Data'!N1685&lt;=1.5),'Bảng Giá'!$B$8,IF(AND('Raw Data'!N1685&gt;1.5,'Raw Data'!N1685&lt;=2),'Bảng Giá'!$B$9,IF(AND('Raw Data'!N1685&gt;2,'Raw Data'!N1685&lt;=2.5),'Bảng Giá'!$B$10,IF(AND('Raw Data'!N1685&gt;2.5,'Raw Data'!N1685&lt;=3),'Bảng Giá'!$B$11,IF(AND('Raw Data'!N1685&gt;3,'Raw Data'!N1685&lt;=3.5),'Bảng Giá'!$B$12,IF(AND('Raw Data'!N1685&gt;3.5,'Raw Data'!N1685&lt;=4),'Bảng Giá'!$B$13,IF(AND('Raw Data'!N1685&gt;4,'Raw Data'!N1685&lt;=4.5),'Bảng Giá'!$B$14,IF(AND('Raw Data'!N1685&gt;4.5,'Raw Data'!N1685&lt;=5),'Bảng Giá'!$B$15,IF(AND('Raw Data'!N1685&gt;5,'Raw Data'!N1685&lt;=5.5),'Bảng Giá'!$B$16,IF(AND('Raw Data'!N1685&gt;5.5,'Raw Data'!N1685&lt;=6),'Bảng Giá'!$B$17,'Bảng Giá'!$B$18)))))))))))))))</f>
        <v>2&lt;x&lt;=2.5</v>
      </c>
      <c r="Q1685" s="48">
        <f t="shared" si="159"/>
        <v>-1.2345679012345678E-2</v>
      </c>
      <c r="R1685">
        <f t="shared" si="160"/>
        <v>19200</v>
      </c>
      <c r="S1685">
        <f t="shared" si="161"/>
        <v>3000</v>
      </c>
    </row>
    <row r="1686" spans="1:19" x14ac:dyDescent="0.25">
      <c r="A1686" s="12">
        <v>1685</v>
      </c>
      <c r="B1686" s="12" t="s">
        <v>293</v>
      </c>
      <c r="C1686" s="26">
        <v>29232529</v>
      </c>
      <c r="D1686" s="17">
        <v>43010.474133449075</v>
      </c>
      <c r="E1686" s="17">
        <v>43011.76877746528</v>
      </c>
      <c r="F1686" s="13" t="s">
        <v>302</v>
      </c>
      <c r="G1686" s="27">
        <v>220</v>
      </c>
      <c r="H1686" s="12" t="s">
        <v>76</v>
      </c>
      <c r="I1686" s="12" t="s">
        <v>85</v>
      </c>
      <c r="J1686" s="37">
        <f>INDEX('Bảng Giá'!$C$3:$H$18,MATCH('Raw Data'!P1686,'Bảng Giá'!$B$3:$B$18,0),MATCH('Raw Data'!M1686,'Bảng Giá'!$C$2:$H$2,0))</f>
        <v>13000</v>
      </c>
      <c r="K1686" s="12">
        <v>13100</v>
      </c>
      <c r="L1686" s="36">
        <f t="shared" si="156"/>
        <v>1.2946440162049839</v>
      </c>
      <c r="M1686" t="str">
        <f>'References data'!H1687</f>
        <v>Nội Tỉnh</v>
      </c>
      <c r="N1686">
        <f t="shared" si="157"/>
        <v>0.22</v>
      </c>
      <c r="O1686">
        <f t="shared" si="158"/>
        <v>-100</v>
      </c>
      <c r="P1686" t="str">
        <f>IF(AND(N1686&gt;0,N1686&lt;=0.05),'Bảng Giá'!$B$3,IF(AND(N1686&lt;=0.1,N1686&gt;0.05),'Bảng Giá'!$B$4,IF(AND('Raw Data'!N1686&gt;0.1,'Raw Data'!N1686&lt;=0.25),'Bảng Giá'!$B$5,IF(AND('Raw Data'!N1686&gt;0.25,'Raw Data'!N1686&lt;=0.5),'Bảng Giá'!$B$6,IF(AND('Raw Data'!N1686&gt;0.5,'Raw Data'!N1686&lt;=1),'Bảng Giá'!$B$7,IF(AND('Raw Data'!N1686&gt;1,'Raw Data'!N1686&lt;=1.5),'Bảng Giá'!$B$8,IF(AND('Raw Data'!N1686&gt;1.5,'Raw Data'!N1686&lt;=2),'Bảng Giá'!$B$9,IF(AND('Raw Data'!N1686&gt;2,'Raw Data'!N1686&lt;=2.5),'Bảng Giá'!$B$10,IF(AND('Raw Data'!N1686&gt;2.5,'Raw Data'!N1686&lt;=3),'Bảng Giá'!$B$11,IF(AND('Raw Data'!N1686&gt;3,'Raw Data'!N1686&lt;=3.5),'Bảng Giá'!$B$12,IF(AND('Raw Data'!N1686&gt;3.5,'Raw Data'!N1686&lt;=4),'Bảng Giá'!$B$13,IF(AND('Raw Data'!N1686&gt;4,'Raw Data'!N1686&lt;=4.5),'Bảng Giá'!$B$14,IF(AND('Raw Data'!N1686&gt;4.5,'Raw Data'!N1686&lt;=5),'Bảng Giá'!$B$15,IF(AND('Raw Data'!N1686&gt;5,'Raw Data'!N1686&lt;=5.5),'Bảng Giá'!$B$16,IF(AND('Raw Data'!N1686&gt;5.5,'Raw Data'!N1686&lt;=6),'Bảng Giá'!$B$17,'Bảng Giá'!$B$18)))))))))))))))</f>
        <v>0.1&lt;x&lt;=0.25</v>
      </c>
      <c r="Q1686" s="48">
        <f t="shared" si="159"/>
        <v>-7.6335877862595417E-3</v>
      </c>
      <c r="R1686">
        <f t="shared" si="160"/>
        <v>15600</v>
      </c>
      <c r="S1686">
        <f t="shared" si="161"/>
        <v>2500</v>
      </c>
    </row>
    <row r="1687" spans="1:19" x14ac:dyDescent="0.25">
      <c r="A1687" s="12">
        <v>1686</v>
      </c>
      <c r="B1687" s="12" t="s">
        <v>293</v>
      </c>
      <c r="C1687" s="26">
        <v>28556084</v>
      </c>
      <c r="D1687" s="17">
        <v>43010.474118437502</v>
      </c>
      <c r="E1687" s="17">
        <v>43011.526934953705</v>
      </c>
      <c r="F1687" s="13" t="s">
        <v>302</v>
      </c>
      <c r="G1687" s="27">
        <v>200</v>
      </c>
      <c r="H1687" s="12" t="s">
        <v>76</v>
      </c>
      <c r="I1687" s="12" t="s">
        <v>85</v>
      </c>
      <c r="J1687" s="37">
        <f>INDEX('Bảng Giá'!$C$3:$H$18,MATCH('Raw Data'!P1687,'Bảng Giá'!$B$3:$B$18,0),MATCH('Raw Data'!M1687,'Bảng Giá'!$C$2:$H$2,0))</f>
        <v>13000</v>
      </c>
      <c r="K1687" s="12">
        <v>13100</v>
      </c>
      <c r="L1687" s="36">
        <f t="shared" si="156"/>
        <v>1.0528165162031655</v>
      </c>
      <c r="M1687" t="str">
        <f>'References data'!H1688</f>
        <v>Nội Tỉnh</v>
      </c>
      <c r="N1687">
        <f t="shared" si="157"/>
        <v>0.2</v>
      </c>
      <c r="O1687">
        <f t="shared" si="158"/>
        <v>-100</v>
      </c>
      <c r="P1687" t="str">
        <f>IF(AND(N1687&gt;0,N1687&lt;=0.05),'Bảng Giá'!$B$3,IF(AND(N1687&lt;=0.1,N1687&gt;0.05),'Bảng Giá'!$B$4,IF(AND('Raw Data'!N1687&gt;0.1,'Raw Data'!N1687&lt;=0.25),'Bảng Giá'!$B$5,IF(AND('Raw Data'!N1687&gt;0.25,'Raw Data'!N1687&lt;=0.5),'Bảng Giá'!$B$6,IF(AND('Raw Data'!N1687&gt;0.5,'Raw Data'!N1687&lt;=1),'Bảng Giá'!$B$7,IF(AND('Raw Data'!N1687&gt;1,'Raw Data'!N1687&lt;=1.5),'Bảng Giá'!$B$8,IF(AND('Raw Data'!N1687&gt;1.5,'Raw Data'!N1687&lt;=2),'Bảng Giá'!$B$9,IF(AND('Raw Data'!N1687&gt;2,'Raw Data'!N1687&lt;=2.5),'Bảng Giá'!$B$10,IF(AND('Raw Data'!N1687&gt;2.5,'Raw Data'!N1687&lt;=3),'Bảng Giá'!$B$11,IF(AND('Raw Data'!N1687&gt;3,'Raw Data'!N1687&lt;=3.5),'Bảng Giá'!$B$12,IF(AND('Raw Data'!N1687&gt;3.5,'Raw Data'!N1687&lt;=4),'Bảng Giá'!$B$13,IF(AND('Raw Data'!N1687&gt;4,'Raw Data'!N1687&lt;=4.5),'Bảng Giá'!$B$14,IF(AND('Raw Data'!N1687&gt;4.5,'Raw Data'!N1687&lt;=5),'Bảng Giá'!$B$15,IF(AND('Raw Data'!N1687&gt;5,'Raw Data'!N1687&lt;=5.5),'Bảng Giá'!$B$16,IF(AND('Raw Data'!N1687&gt;5.5,'Raw Data'!N1687&lt;=6),'Bảng Giá'!$B$17,'Bảng Giá'!$B$18)))))))))))))))</f>
        <v>0.1&lt;x&lt;=0.25</v>
      </c>
      <c r="Q1687" s="48">
        <f t="shared" si="159"/>
        <v>-7.6335877862595417E-3</v>
      </c>
      <c r="R1687">
        <f t="shared" si="160"/>
        <v>15600</v>
      </c>
      <c r="S1687">
        <f t="shared" si="161"/>
        <v>2500</v>
      </c>
    </row>
    <row r="1688" spans="1:19" x14ac:dyDescent="0.25">
      <c r="A1688" s="12">
        <v>1687</v>
      </c>
      <c r="B1688" s="12" t="s">
        <v>293</v>
      </c>
      <c r="C1688" s="26">
        <v>41719718</v>
      </c>
      <c r="D1688" s="17">
        <v>43010.47429849537</v>
      </c>
      <c r="E1688" s="17">
        <v>43011.741734224539</v>
      </c>
      <c r="F1688" s="13" t="s">
        <v>302</v>
      </c>
      <c r="G1688" s="27">
        <v>700</v>
      </c>
      <c r="H1688" s="12" t="s">
        <v>76</v>
      </c>
      <c r="I1688" s="12" t="s">
        <v>315</v>
      </c>
      <c r="J1688" s="37">
        <f>INDEX('Bảng Giá'!$C$3:$H$18,MATCH('Raw Data'!P1688,'Bảng Giá'!$B$3:$B$18,0),MATCH('Raw Data'!M1688,'Bảng Giá'!$C$2:$H$2,0))</f>
        <v>14000</v>
      </c>
      <c r="K1688" s="12">
        <v>14100</v>
      </c>
      <c r="L1688" s="36">
        <f t="shared" si="156"/>
        <v>1.2674357291689375</v>
      </c>
      <c r="M1688" t="str">
        <f>'References data'!H1689</f>
        <v>Nội Tỉnh</v>
      </c>
      <c r="N1688">
        <f t="shared" si="157"/>
        <v>0.7</v>
      </c>
      <c r="O1688">
        <f t="shared" si="158"/>
        <v>-100</v>
      </c>
      <c r="P1688" t="str">
        <f>IF(AND(N1688&gt;0,N1688&lt;=0.05),'Bảng Giá'!$B$3,IF(AND(N1688&lt;=0.1,N1688&gt;0.05),'Bảng Giá'!$B$4,IF(AND('Raw Data'!N1688&gt;0.1,'Raw Data'!N1688&lt;=0.25),'Bảng Giá'!$B$5,IF(AND('Raw Data'!N1688&gt;0.25,'Raw Data'!N1688&lt;=0.5),'Bảng Giá'!$B$6,IF(AND('Raw Data'!N1688&gt;0.5,'Raw Data'!N1688&lt;=1),'Bảng Giá'!$B$7,IF(AND('Raw Data'!N1688&gt;1,'Raw Data'!N1688&lt;=1.5),'Bảng Giá'!$B$8,IF(AND('Raw Data'!N1688&gt;1.5,'Raw Data'!N1688&lt;=2),'Bảng Giá'!$B$9,IF(AND('Raw Data'!N1688&gt;2,'Raw Data'!N1688&lt;=2.5),'Bảng Giá'!$B$10,IF(AND('Raw Data'!N1688&gt;2.5,'Raw Data'!N1688&lt;=3),'Bảng Giá'!$B$11,IF(AND('Raw Data'!N1688&gt;3,'Raw Data'!N1688&lt;=3.5),'Bảng Giá'!$B$12,IF(AND('Raw Data'!N1688&gt;3.5,'Raw Data'!N1688&lt;=4),'Bảng Giá'!$B$13,IF(AND('Raw Data'!N1688&gt;4,'Raw Data'!N1688&lt;=4.5),'Bảng Giá'!$B$14,IF(AND('Raw Data'!N1688&gt;4.5,'Raw Data'!N1688&lt;=5),'Bảng Giá'!$B$15,IF(AND('Raw Data'!N1688&gt;5,'Raw Data'!N1688&lt;=5.5),'Bảng Giá'!$B$16,IF(AND('Raw Data'!N1688&gt;5.5,'Raw Data'!N1688&lt;=6),'Bảng Giá'!$B$17,'Bảng Giá'!$B$18)))))))))))))))</f>
        <v>0.5&lt;x&lt;=1</v>
      </c>
      <c r="Q1688" s="48">
        <f t="shared" si="159"/>
        <v>-7.0921985815602835E-3</v>
      </c>
      <c r="R1688">
        <f t="shared" si="160"/>
        <v>16800</v>
      </c>
      <c r="S1688">
        <f t="shared" si="161"/>
        <v>2700</v>
      </c>
    </row>
    <row r="1689" spans="1:19" x14ac:dyDescent="0.25">
      <c r="A1689" s="12">
        <v>1688</v>
      </c>
      <c r="B1689" s="12" t="s">
        <v>293</v>
      </c>
      <c r="C1689" s="26">
        <v>80155898</v>
      </c>
      <c r="D1689" s="17">
        <v>43010.482213506948</v>
      </c>
      <c r="E1689" s="17">
        <v>43010.813078784726</v>
      </c>
      <c r="F1689" s="13" t="s">
        <v>302</v>
      </c>
      <c r="G1689" s="27">
        <v>750</v>
      </c>
      <c r="H1689" s="12" t="s">
        <v>76</v>
      </c>
      <c r="I1689" s="12" t="s">
        <v>315</v>
      </c>
      <c r="J1689" s="37">
        <f>INDEX('Bảng Giá'!$C$3:$H$18,MATCH('Raw Data'!P1689,'Bảng Giá'!$B$3:$B$18,0),MATCH('Raw Data'!M1689,'Bảng Giá'!$C$2:$H$2,0))</f>
        <v>14000</v>
      </c>
      <c r="K1689" s="12">
        <v>14100</v>
      </c>
      <c r="L1689" s="36">
        <f t="shared" si="156"/>
        <v>0.33086527777777519</v>
      </c>
      <c r="M1689" t="str">
        <f>'References data'!H1690</f>
        <v>Nội Tỉnh</v>
      </c>
      <c r="N1689">
        <f t="shared" si="157"/>
        <v>0.75</v>
      </c>
      <c r="O1689">
        <f t="shared" si="158"/>
        <v>-100</v>
      </c>
      <c r="P1689" t="str">
        <f>IF(AND(N1689&gt;0,N1689&lt;=0.05),'Bảng Giá'!$B$3,IF(AND(N1689&lt;=0.1,N1689&gt;0.05),'Bảng Giá'!$B$4,IF(AND('Raw Data'!N1689&gt;0.1,'Raw Data'!N1689&lt;=0.25),'Bảng Giá'!$B$5,IF(AND('Raw Data'!N1689&gt;0.25,'Raw Data'!N1689&lt;=0.5),'Bảng Giá'!$B$6,IF(AND('Raw Data'!N1689&gt;0.5,'Raw Data'!N1689&lt;=1),'Bảng Giá'!$B$7,IF(AND('Raw Data'!N1689&gt;1,'Raw Data'!N1689&lt;=1.5),'Bảng Giá'!$B$8,IF(AND('Raw Data'!N1689&gt;1.5,'Raw Data'!N1689&lt;=2),'Bảng Giá'!$B$9,IF(AND('Raw Data'!N1689&gt;2,'Raw Data'!N1689&lt;=2.5),'Bảng Giá'!$B$10,IF(AND('Raw Data'!N1689&gt;2.5,'Raw Data'!N1689&lt;=3),'Bảng Giá'!$B$11,IF(AND('Raw Data'!N1689&gt;3,'Raw Data'!N1689&lt;=3.5),'Bảng Giá'!$B$12,IF(AND('Raw Data'!N1689&gt;3.5,'Raw Data'!N1689&lt;=4),'Bảng Giá'!$B$13,IF(AND('Raw Data'!N1689&gt;4,'Raw Data'!N1689&lt;=4.5),'Bảng Giá'!$B$14,IF(AND('Raw Data'!N1689&gt;4.5,'Raw Data'!N1689&lt;=5),'Bảng Giá'!$B$15,IF(AND('Raw Data'!N1689&gt;5,'Raw Data'!N1689&lt;=5.5),'Bảng Giá'!$B$16,IF(AND('Raw Data'!N1689&gt;5.5,'Raw Data'!N1689&lt;=6),'Bảng Giá'!$B$17,'Bảng Giá'!$B$18)))))))))))))))</f>
        <v>0.5&lt;x&lt;=1</v>
      </c>
      <c r="Q1689" s="48">
        <f t="shared" si="159"/>
        <v>-7.0921985815602835E-3</v>
      </c>
      <c r="R1689">
        <f t="shared" si="160"/>
        <v>16800</v>
      </c>
      <c r="S1689">
        <f t="shared" si="161"/>
        <v>2700</v>
      </c>
    </row>
    <row r="1690" spans="1:19" x14ac:dyDescent="0.25">
      <c r="A1690" s="12">
        <v>1689</v>
      </c>
      <c r="B1690" s="12" t="s">
        <v>293</v>
      </c>
      <c r="C1690" s="26">
        <v>70131321</v>
      </c>
      <c r="D1690" s="17">
        <v>43010.482236956021</v>
      </c>
      <c r="E1690" s="17">
        <v>43010.813083333334</v>
      </c>
      <c r="F1690" s="13" t="s">
        <v>302</v>
      </c>
      <c r="G1690" s="27">
        <v>480</v>
      </c>
      <c r="H1690" s="12" t="s">
        <v>76</v>
      </c>
      <c r="I1690" s="12" t="s">
        <v>315</v>
      </c>
      <c r="J1690" s="37">
        <f>INDEX('Bảng Giá'!$C$3:$H$18,MATCH('Raw Data'!P1690,'Bảng Giá'!$B$3:$B$18,0),MATCH('Raw Data'!M1690,'Bảng Giá'!$C$2:$H$2,0))</f>
        <v>13000</v>
      </c>
      <c r="K1690" s="12">
        <v>13100</v>
      </c>
      <c r="L1690" s="36">
        <f t="shared" si="156"/>
        <v>0.33084637731371913</v>
      </c>
      <c r="M1690" t="str">
        <f>'References data'!H1691</f>
        <v>Nội Tỉnh</v>
      </c>
      <c r="N1690">
        <f t="shared" si="157"/>
        <v>0.48</v>
      </c>
      <c r="O1690">
        <f t="shared" si="158"/>
        <v>-100</v>
      </c>
      <c r="P1690" t="str">
        <f>IF(AND(N1690&gt;0,N1690&lt;=0.05),'Bảng Giá'!$B$3,IF(AND(N1690&lt;=0.1,N1690&gt;0.05),'Bảng Giá'!$B$4,IF(AND('Raw Data'!N1690&gt;0.1,'Raw Data'!N1690&lt;=0.25),'Bảng Giá'!$B$5,IF(AND('Raw Data'!N1690&gt;0.25,'Raw Data'!N1690&lt;=0.5),'Bảng Giá'!$B$6,IF(AND('Raw Data'!N1690&gt;0.5,'Raw Data'!N1690&lt;=1),'Bảng Giá'!$B$7,IF(AND('Raw Data'!N1690&gt;1,'Raw Data'!N1690&lt;=1.5),'Bảng Giá'!$B$8,IF(AND('Raw Data'!N1690&gt;1.5,'Raw Data'!N1690&lt;=2),'Bảng Giá'!$B$9,IF(AND('Raw Data'!N1690&gt;2,'Raw Data'!N1690&lt;=2.5),'Bảng Giá'!$B$10,IF(AND('Raw Data'!N1690&gt;2.5,'Raw Data'!N1690&lt;=3),'Bảng Giá'!$B$11,IF(AND('Raw Data'!N1690&gt;3,'Raw Data'!N1690&lt;=3.5),'Bảng Giá'!$B$12,IF(AND('Raw Data'!N1690&gt;3.5,'Raw Data'!N1690&lt;=4),'Bảng Giá'!$B$13,IF(AND('Raw Data'!N1690&gt;4,'Raw Data'!N1690&lt;=4.5),'Bảng Giá'!$B$14,IF(AND('Raw Data'!N1690&gt;4.5,'Raw Data'!N1690&lt;=5),'Bảng Giá'!$B$15,IF(AND('Raw Data'!N1690&gt;5,'Raw Data'!N1690&lt;=5.5),'Bảng Giá'!$B$16,IF(AND('Raw Data'!N1690&gt;5.5,'Raw Data'!N1690&lt;=6),'Bảng Giá'!$B$17,'Bảng Giá'!$B$18)))))))))))))))</f>
        <v>0.25&lt;x&lt;=0.5</v>
      </c>
      <c r="Q1690" s="48">
        <f t="shared" si="159"/>
        <v>-7.6335877862595417E-3</v>
      </c>
      <c r="R1690">
        <f t="shared" si="160"/>
        <v>15600</v>
      </c>
      <c r="S1690">
        <f t="shared" si="161"/>
        <v>2500</v>
      </c>
    </row>
    <row r="1691" spans="1:19" x14ac:dyDescent="0.25">
      <c r="A1691" s="12">
        <v>1690</v>
      </c>
      <c r="B1691" s="12" t="s">
        <v>293</v>
      </c>
      <c r="C1691" s="26">
        <v>98529711</v>
      </c>
      <c r="D1691" s="17">
        <v>43010.482235682874</v>
      </c>
      <c r="E1691" s="17">
        <v>43010.787055787034</v>
      </c>
      <c r="F1691" s="13" t="s">
        <v>302</v>
      </c>
      <c r="G1691" s="27">
        <v>7350</v>
      </c>
      <c r="H1691" s="12" t="s">
        <v>76</v>
      </c>
      <c r="I1691" s="12" t="s">
        <v>315</v>
      </c>
      <c r="J1691" s="37">
        <f>INDEX('Bảng Giá'!$C$3:$H$18,MATCH('Raw Data'!P1691,'Bảng Giá'!$B$3:$B$18,0),MATCH('Raw Data'!M1691,'Bảng Giá'!$C$2:$H$2,0))</f>
        <v>2000</v>
      </c>
      <c r="K1691" s="12">
        <v>32200</v>
      </c>
      <c r="L1691" s="36">
        <f t="shared" si="156"/>
        <v>0.30482010416017147</v>
      </c>
      <c r="M1691" t="str">
        <f>'References data'!H1692</f>
        <v>Nội Tỉnh</v>
      </c>
      <c r="N1691" s="46">
        <f t="shared" si="157"/>
        <v>7.35</v>
      </c>
      <c r="O1691">
        <f t="shared" si="158"/>
        <v>-30200</v>
      </c>
      <c r="P1691" t="str">
        <f>IF(AND(N1691&gt;0,N1691&lt;=0.05),'Bảng Giá'!$B$3,IF(AND(N1691&lt;=0.1,N1691&gt;0.05),'Bảng Giá'!$B$4,IF(AND('Raw Data'!N1691&gt;0.1,'Raw Data'!N1691&lt;=0.25),'Bảng Giá'!$B$5,IF(AND('Raw Data'!N1691&gt;0.25,'Raw Data'!N1691&lt;=0.5),'Bảng Giá'!$B$6,IF(AND('Raw Data'!N1691&gt;0.5,'Raw Data'!N1691&lt;=1),'Bảng Giá'!$B$7,IF(AND('Raw Data'!N1691&gt;1,'Raw Data'!N1691&lt;=1.5),'Bảng Giá'!$B$8,IF(AND('Raw Data'!N1691&gt;1.5,'Raw Data'!N1691&lt;=2),'Bảng Giá'!$B$9,IF(AND('Raw Data'!N1691&gt;2,'Raw Data'!N1691&lt;=2.5),'Bảng Giá'!$B$10,IF(AND('Raw Data'!N1691&gt;2.5,'Raw Data'!N1691&lt;=3),'Bảng Giá'!$B$11,IF(AND('Raw Data'!N1691&gt;3,'Raw Data'!N1691&lt;=3.5),'Bảng Giá'!$B$12,IF(AND('Raw Data'!N1691&gt;3.5,'Raw Data'!N1691&lt;=4),'Bảng Giá'!$B$13,IF(AND('Raw Data'!N1691&gt;4,'Raw Data'!N1691&lt;=4.5),'Bảng Giá'!$B$14,IF(AND('Raw Data'!N1691&gt;4.5,'Raw Data'!N1691&lt;=5),'Bảng Giá'!$B$15,IF(AND('Raw Data'!N1691&gt;5,'Raw Data'!N1691&lt;=5.5),'Bảng Giá'!$B$16,IF(AND('Raw Data'!N1691&gt;5.5,'Raw Data'!N1691&lt;=6),'Bảng Giá'!$B$17,'Bảng Giá'!$B$18)))))))))))))))</f>
        <v>Next 0.5</v>
      </c>
      <c r="Q1691" s="48">
        <f t="shared" si="159"/>
        <v>-0.93788819875776397</v>
      </c>
      <c r="R1691">
        <f t="shared" si="160"/>
        <v>2400</v>
      </c>
      <c r="S1691">
        <f t="shared" si="161"/>
        <v>-29800</v>
      </c>
    </row>
    <row r="1692" spans="1:19" x14ac:dyDescent="0.25">
      <c r="A1692" s="12">
        <v>1691</v>
      </c>
      <c r="B1692" s="12" t="s">
        <v>293</v>
      </c>
      <c r="C1692" s="26">
        <v>23883390</v>
      </c>
      <c r="D1692" s="17">
        <v>43010.482261226854</v>
      </c>
      <c r="E1692" s="17">
        <v>43012.601665393522</v>
      </c>
      <c r="F1692" s="13" t="s">
        <v>302</v>
      </c>
      <c r="G1692" s="27">
        <v>3000</v>
      </c>
      <c r="H1692" s="12" t="s">
        <v>76</v>
      </c>
      <c r="I1692" s="12" t="s">
        <v>315</v>
      </c>
      <c r="J1692" s="37">
        <f>INDEX('Bảng Giá'!$C$3:$H$18,MATCH('Raw Data'!P1692,'Bảng Giá'!$B$3:$B$18,0),MATCH('Raw Data'!M1692,'Bảng Giá'!$C$2:$H$2,0))</f>
        <v>17500</v>
      </c>
      <c r="K1692" s="12">
        <v>19200</v>
      </c>
      <c r="L1692" s="36">
        <f t="shared" si="156"/>
        <v>2.119404166667664</v>
      </c>
      <c r="M1692" t="str">
        <f>'References data'!H1693</f>
        <v>Nội Tỉnh</v>
      </c>
      <c r="N1692">
        <f t="shared" si="157"/>
        <v>3</v>
      </c>
      <c r="O1692">
        <f t="shared" si="158"/>
        <v>-1700</v>
      </c>
      <c r="P1692" t="str">
        <f>IF(AND(N1692&gt;0,N1692&lt;=0.05),'Bảng Giá'!$B$3,IF(AND(N1692&lt;=0.1,N1692&gt;0.05),'Bảng Giá'!$B$4,IF(AND('Raw Data'!N1692&gt;0.1,'Raw Data'!N1692&lt;=0.25),'Bảng Giá'!$B$5,IF(AND('Raw Data'!N1692&gt;0.25,'Raw Data'!N1692&lt;=0.5),'Bảng Giá'!$B$6,IF(AND('Raw Data'!N1692&gt;0.5,'Raw Data'!N1692&lt;=1),'Bảng Giá'!$B$7,IF(AND('Raw Data'!N1692&gt;1,'Raw Data'!N1692&lt;=1.5),'Bảng Giá'!$B$8,IF(AND('Raw Data'!N1692&gt;1.5,'Raw Data'!N1692&lt;=2),'Bảng Giá'!$B$9,IF(AND('Raw Data'!N1692&gt;2,'Raw Data'!N1692&lt;=2.5),'Bảng Giá'!$B$10,IF(AND('Raw Data'!N1692&gt;2.5,'Raw Data'!N1692&lt;=3),'Bảng Giá'!$B$11,IF(AND('Raw Data'!N1692&gt;3,'Raw Data'!N1692&lt;=3.5),'Bảng Giá'!$B$12,IF(AND('Raw Data'!N1692&gt;3.5,'Raw Data'!N1692&lt;=4),'Bảng Giá'!$B$13,IF(AND('Raw Data'!N1692&gt;4,'Raw Data'!N1692&lt;=4.5),'Bảng Giá'!$B$14,IF(AND('Raw Data'!N1692&gt;4.5,'Raw Data'!N1692&lt;=5),'Bảng Giá'!$B$15,IF(AND('Raw Data'!N1692&gt;5,'Raw Data'!N1692&lt;=5.5),'Bảng Giá'!$B$16,IF(AND('Raw Data'!N1692&gt;5.5,'Raw Data'!N1692&lt;=6),'Bảng Giá'!$B$17,'Bảng Giá'!$B$18)))))))))))))))</f>
        <v>2.5&lt;x&lt;=3</v>
      </c>
      <c r="Q1692" s="48">
        <f t="shared" si="159"/>
        <v>-8.8541666666666671E-2</v>
      </c>
      <c r="R1692">
        <f t="shared" si="160"/>
        <v>21000</v>
      </c>
      <c r="S1692">
        <f t="shared" si="161"/>
        <v>1800</v>
      </c>
    </row>
    <row r="1693" spans="1:19" x14ac:dyDescent="0.25">
      <c r="A1693" s="12">
        <v>1692</v>
      </c>
      <c r="B1693" s="12" t="s">
        <v>293</v>
      </c>
      <c r="C1693" s="26">
        <v>66804475</v>
      </c>
      <c r="D1693" s="17">
        <v>43010.482259027776</v>
      </c>
      <c r="E1693" s="17">
        <v>43010.813084837966</v>
      </c>
      <c r="F1693" s="13" t="s">
        <v>302</v>
      </c>
      <c r="G1693" s="27">
        <v>1200</v>
      </c>
      <c r="H1693" s="12" t="s">
        <v>76</v>
      </c>
      <c r="I1693" s="12" t="s">
        <v>315</v>
      </c>
      <c r="J1693" s="37">
        <f>INDEX('Bảng Giá'!$C$3:$H$18,MATCH('Raw Data'!P1693,'Bảng Giá'!$B$3:$B$18,0),MATCH('Raw Data'!M1693,'Bảng Giá'!$C$2:$H$2,0))</f>
        <v>14500</v>
      </c>
      <c r="K1693" s="12">
        <v>14700</v>
      </c>
      <c r="L1693" s="36">
        <f t="shared" si="156"/>
        <v>0.33082581018970814</v>
      </c>
      <c r="M1693" t="str">
        <f>'References data'!H1694</f>
        <v>Nội Tỉnh</v>
      </c>
      <c r="N1693">
        <f t="shared" si="157"/>
        <v>1.2</v>
      </c>
      <c r="O1693">
        <f t="shared" si="158"/>
        <v>-200</v>
      </c>
      <c r="P1693" t="str">
        <f>IF(AND(N1693&gt;0,N1693&lt;=0.05),'Bảng Giá'!$B$3,IF(AND(N1693&lt;=0.1,N1693&gt;0.05),'Bảng Giá'!$B$4,IF(AND('Raw Data'!N1693&gt;0.1,'Raw Data'!N1693&lt;=0.25),'Bảng Giá'!$B$5,IF(AND('Raw Data'!N1693&gt;0.25,'Raw Data'!N1693&lt;=0.5),'Bảng Giá'!$B$6,IF(AND('Raw Data'!N1693&gt;0.5,'Raw Data'!N1693&lt;=1),'Bảng Giá'!$B$7,IF(AND('Raw Data'!N1693&gt;1,'Raw Data'!N1693&lt;=1.5),'Bảng Giá'!$B$8,IF(AND('Raw Data'!N1693&gt;1.5,'Raw Data'!N1693&lt;=2),'Bảng Giá'!$B$9,IF(AND('Raw Data'!N1693&gt;2,'Raw Data'!N1693&lt;=2.5),'Bảng Giá'!$B$10,IF(AND('Raw Data'!N1693&gt;2.5,'Raw Data'!N1693&lt;=3),'Bảng Giá'!$B$11,IF(AND('Raw Data'!N1693&gt;3,'Raw Data'!N1693&lt;=3.5),'Bảng Giá'!$B$12,IF(AND('Raw Data'!N1693&gt;3.5,'Raw Data'!N1693&lt;=4),'Bảng Giá'!$B$13,IF(AND('Raw Data'!N1693&gt;4,'Raw Data'!N1693&lt;=4.5),'Bảng Giá'!$B$14,IF(AND('Raw Data'!N1693&gt;4.5,'Raw Data'!N1693&lt;=5),'Bảng Giá'!$B$15,IF(AND('Raw Data'!N1693&gt;5,'Raw Data'!N1693&lt;=5.5),'Bảng Giá'!$B$16,IF(AND('Raw Data'!N1693&gt;5.5,'Raw Data'!N1693&lt;=6),'Bảng Giá'!$B$17,'Bảng Giá'!$B$18)))))))))))))))</f>
        <v>1&lt;x&lt;=1.5</v>
      </c>
      <c r="Q1693" s="48">
        <f t="shared" si="159"/>
        <v>-1.3605442176870748E-2</v>
      </c>
      <c r="R1693">
        <f t="shared" si="160"/>
        <v>17400</v>
      </c>
      <c r="S1693">
        <f t="shared" si="161"/>
        <v>2700</v>
      </c>
    </row>
    <row r="1694" spans="1:19" x14ac:dyDescent="0.25">
      <c r="A1694" s="12">
        <v>1693</v>
      </c>
      <c r="B1694" s="12" t="s">
        <v>293</v>
      </c>
      <c r="C1694" s="26">
        <v>31677136908727</v>
      </c>
      <c r="D1694" s="17">
        <v>43010.599992708332</v>
      </c>
      <c r="E1694" s="17">
        <v>43011.785082141207</v>
      </c>
      <c r="F1694" s="13" t="s">
        <v>302</v>
      </c>
      <c r="G1694" s="27">
        <v>600</v>
      </c>
      <c r="H1694" s="12" t="s">
        <v>76</v>
      </c>
      <c r="I1694" s="12" t="s">
        <v>299</v>
      </c>
      <c r="J1694" s="37">
        <f>INDEX('Bảng Giá'!$C$3:$H$18,MATCH('Raw Data'!P1694,'Bảng Giá'!$B$3:$B$18,0),MATCH('Raw Data'!M1694,'Bảng Giá'!$C$2:$H$2,0))</f>
        <v>14000</v>
      </c>
      <c r="K1694" s="12">
        <v>14100</v>
      </c>
      <c r="L1694" s="36">
        <f t="shared" si="156"/>
        <v>1.1850894328745198</v>
      </c>
      <c r="M1694" t="str">
        <f>'References data'!H1695</f>
        <v>Nội Tỉnh</v>
      </c>
      <c r="N1694">
        <f t="shared" si="157"/>
        <v>0.6</v>
      </c>
      <c r="O1694">
        <f t="shared" si="158"/>
        <v>-100</v>
      </c>
      <c r="P1694" t="str">
        <f>IF(AND(N1694&gt;0,N1694&lt;=0.05),'Bảng Giá'!$B$3,IF(AND(N1694&lt;=0.1,N1694&gt;0.05),'Bảng Giá'!$B$4,IF(AND('Raw Data'!N1694&gt;0.1,'Raw Data'!N1694&lt;=0.25),'Bảng Giá'!$B$5,IF(AND('Raw Data'!N1694&gt;0.25,'Raw Data'!N1694&lt;=0.5),'Bảng Giá'!$B$6,IF(AND('Raw Data'!N1694&gt;0.5,'Raw Data'!N1694&lt;=1),'Bảng Giá'!$B$7,IF(AND('Raw Data'!N1694&gt;1,'Raw Data'!N1694&lt;=1.5),'Bảng Giá'!$B$8,IF(AND('Raw Data'!N1694&gt;1.5,'Raw Data'!N1694&lt;=2),'Bảng Giá'!$B$9,IF(AND('Raw Data'!N1694&gt;2,'Raw Data'!N1694&lt;=2.5),'Bảng Giá'!$B$10,IF(AND('Raw Data'!N1694&gt;2.5,'Raw Data'!N1694&lt;=3),'Bảng Giá'!$B$11,IF(AND('Raw Data'!N1694&gt;3,'Raw Data'!N1694&lt;=3.5),'Bảng Giá'!$B$12,IF(AND('Raw Data'!N1694&gt;3.5,'Raw Data'!N1694&lt;=4),'Bảng Giá'!$B$13,IF(AND('Raw Data'!N1694&gt;4,'Raw Data'!N1694&lt;=4.5),'Bảng Giá'!$B$14,IF(AND('Raw Data'!N1694&gt;4.5,'Raw Data'!N1694&lt;=5),'Bảng Giá'!$B$15,IF(AND('Raw Data'!N1694&gt;5,'Raw Data'!N1694&lt;=5.5),'Bảng Giá'!$B$16,IF(AND('Raw Data'!N1694&gt;5.5,'Raw Data'!N1694&lt;=6),'Bảng Giá'!$B$17,'Bảng Giá'!$B$18)))))))))))))))</f>
        <v>0.5&lt;x&lt;=1</v>
      </c>
      <c r="Q1694" s="48">
        <f t="shared" si="159"/>
        <v>-7.0921985815602835E-3</v>
      </c>
      <c r="R1694">
        <f t="shared" si="160"/>
        <v>16800</v>
      </c>
      <c r="S1694">
        <f t="shared" si="161"/>
        <v>2700</v>
      </c>
    </row>
    <row r="1695" spans="1:19" x14ac:dyDescent="0.25">
      <c r="A1695" s="12">
        <v>1694</v>
      </c>
      <c r="B1695" s="12" t="s">
        <v>293</v>
      </c>
      <c r="C1695" s="26">
        <v>31677136899453</v>
      </c>
      <c r="D1695" s="17">
        <v>43010.623410497683</v>
      </c>
      <c r="E1695" s="17">
        <v>43012.783599537041</v>
      </c>
      <c r="F1695" s="13" t="s">
        <v>302</v>
      </c>
      <c r="G1695" s="27">
        <v>700</v>
      </c>
      <c r="H1695" s="12" t="s">
        <v>76</v>
      </c>
      <c r="I1695" s="12" t="s">
        <v>80</v>
      </c>
      <c r="J1695" s="37">
        <f>INDEX('Bảng Giá'!$C$3:$H$18,MATCH('Raw Data'!P1695,'Bảng Giá'!$B$3:$B$18,0),MATCH('Raw Data'!M1695,'Bảng Giá'!$C$2:$H$2,0))</f>
        <v>14000</v>
      </c>
      <c r="K1695" s="12">
        <v>14100</v>
      </c>
      <c r="L1695" s="36">
        <f t="shared" si="156"/>
        <v>2.1601890393576468</v>
      </c>
      <c r="M1695" t="str">
        <f>'References data'!H1696</f>
        <v>Nội Tỉnh</v>
      </c>
      <c r="N1695">
        <f t="shared" si="157"/>
        <v>0.7</v>
      </c>
      <c r="O1695">
        <f t="shared" si="158"/>
        <v>-100</v>
      </c>
      <c r="P1695" t="str">
        <f>IF(AND(N1695&gt;0,N1695&lt;=0.05),'Bảng Giá'!$B$3,IF(AND(N1695&lt;=0.1,N1695&gt;0.05),'Bảng Giá'!$B$4,IF(AND('Raw Data'!N1695&gt;0.1,'Raw Data'!N1695&lt;=0.25),'Bảng Giá'!$B$5,IF(AND('Raw Data'!N1695&gt;0.25,'Raw Data'!N1695&lt;=0.5),'Bảng Giá'!$B$6,IF(AND('Raw Data'!N1695&gt;0.5,'Raw Data'!N1695&lt;=1),'Bảng Giá'!$B$7,IF(AND('Raw Data'!N1695&gt;1,'Raw Data'!N1695&lt;=1.5),'Bảng Giá'!$B$8,IF(AND('Raw Data'!N1695&gt;1.5,'Raw Data'!N1695&lt;=2),'Bảng Giá'!$B$9,IF(AND('Raw Data'!N1695&gt;2,'Raw Data'!N1695&lt;=2.5),'Bảng Giá'!$B$10,IF(AND('Raw Data'!N1695&gt;2.5,'Raw Data'!N1695&lt;=3),'Bảng Giá'!$B$11,IF(AND('Raw Data'!N1695&gt;3,'Raw Data'!N1695&lt;=3.5),'Bảng Giá'!$B$12,IF(AND('Raw Data'!N1695&gt;3.5,'Raw Data'!N1695&lt;=4),'Bảng Giá'!$B$13,IF(AND('Raw Data'!N1695&gt;4,'Raw Data'!N1695&lt;=4.5),'Bảng Giá'!$B$14,IF(AND('Raw Data'!N1695&gt;4.5,'Raw Data'!N1695&lt;=5),'Bảng Giá'!$B$15,IF(AND('Raw Data'!N1695&gt;5,'Raw Data'!N1695&lt;=5.5),'Bảng Giá'!$B$16,IF(AND('Raw Data'!N1695&gt;5.5,'Raw Data'!N1695&lt;=6),'Bảng Giá'!$B$17,'Bảng Giá'!$B$18)))))))))))))))</f>
        <v>0.5&lt;x&lt;=1</v>
      </c>
      <c r="Q1695" s="48">
        <f t="shared" si="159"/>
        <v>-7.0921985815602835E-3</v>
      </c>
      <c r="R1695">
        <f t="shared" si="160"/>
        <v>16800</v>
      </c>
      <c r="S1695">
        <f t="shared" si="161"/>
        <v>2700</v>
      </c>
    </row>
    <row r="1696" spans="1:19" x14ac:dyDescent="0.25">
      <c r="A1696" s="12">
        <v>1695</v>
      </c>
      <c r="B1696" s="12" t="s">
        <v>293</v>
      </c>
      <c r="C1696" s="26">
        <v>31677136912066</v>
      </c>
      <c r="D1696" s="17">
        <v>43010.623460613424</v>
      </c>
      <c r="E1696" s="17">
        <v>43011.661004317131</v>
      </c>
      <c r="F1696" s="13" t="s">
        <v>302</v>
      </c>
      <c r="G1696" s="27">
        <v>1300</v>
      </c>
      <c r="H1696" s="12" t="s">
        <v>76</v>
      </c>
      <c r="I1696" s="12" t="s">
        <v>298</v>
      </c>
      <c r="J1696" s="37">
        <f>INDEX('Bảng Giá'!$C$3:$H$18,MATCH('Raw Data'!P1696,'Bảng Giá'!$B$3:$B$18,0),MATCH('Raw Data'!M1696,'Bảng Giá'!$C$2:$H$2,0))</f>
        <v>14500</v>
      </c>
      <c r="K1696" s="12">
        <v>14700</v>
      </c>
      <c r="L1696" s="36">
        <f t="shared" si="156"/>
        <v>1.0375437037073425</v>
      </c>
      <c r="M1696" t="str">
        <f>'References data'!H1697</f>
        <v>Nội Tỉnh</v>
      </c>
      <c r="N1696">
        <f t="shared" si="157"/>
        <v>1.3</v>
      </c>
      <c r="O1696">
        <f t="shared" si="158"/>
        <v>-200</v>
      </c>
      <c r="P1696" t="str">
        <f>IF(AND(N1696&gt;0,N1696&lt;=0.05),'Bảng Giá'!$B$3,IF(AND(N1696&lt;=0.1,N1696&gt;0.05),'Bảng Giá'!$B$4,IF(AND('Raw Data'!N1696&gt;0.1,'Raw Data'!N1696&lt;=0.25),'Bảng Giá'!$B$5,IF(AND('Raw Data'!N1696&gt;0.25,'Raw Data'!N1696&lt;=0.5),'Bảng Giá'!$B$6,IF(AND('Raw Data'!N1696&gt;0.5,'Raw Data'!N1696&lt;=1),'Bảng Giá'!$B$7,IF(AND('Raw Data'!N1696&gt;1,'Raw Data'!N1696&lt;=1.5),'Bảng Giá'!$B$8,IF(AND('Raw Data'!N1696&gt;1.5,'Raw Data'!N1696&lt;=2),'Bảng Giá'!$B$9,IF(AND('Raw Data'!N1696&gt;2,'Raw Data'!N1696&lt;=2.5),'Bảng Giá'!$B$10,IF(AND('Raw Data'!N1696&gt;2.5,'Raw Data'!N1696&lt;=3),'Bảng Giá'!$B$11,IF(AND('Raw Data'!N1696&gt;3,'Raw Data'!N1696&lt;=3.5),'Bảng Giá'!$B$12,IF(AND('Raw Data'!N1696&gt;3.5,'Raw Data'!N1696&lt;=4),'Bảng Giá'!$B$13,IF(AND('Raw Data'!N1696&gt;4,'Raw Data'!N1696&lt;=4.5),'Bảng Giá'!$B$14,IF(AND('Raw Data'!N1696&gt;4.5,'Raw Data'!N1696&lt;=5),'Bảng Giá'!$B$15,IF(AND('Raw Data'!N1696&gt;5,'Raw Data'!N1696&lt;=5.5),'Bảng Giá'!$B$16,IF(AND('Raw Data'!N1696&gt;5.5,'Raw Data'!N1696&lt;=6),'Bảng Giá'!$B$17,'Bảng Giá'!$B$18)))))))))))))))</f>
        <v>1&lt;x&lt;=1.5</v>
      </c>
      <c r="Q1696" s="48">
        <f t="shared" si="159"/>
        <v>-1.3605442176870748E-2</v>
      </c>
      <c r="R1696">
        <f t="shared" si="160"/>
        <v>17400</v>
      </c>
      <c r="S1696">
        <f t="shared" si="161"/>
        <v>2700</v>
      </c>
    </row>
    <row r="1697" spans="1:19" x14ac:dyDescent="0.25">
      <c r="A1697" s="12">
        <v>1696</v>
      </c>
      <c r="B1697" s="12" t="s">
        <v>293</v>
      </c>
      <c r="C1697" s="26">
        <v>31677136911547</v>
      </c>
      <c r="D1697" s="17">
        <v>43010.682666666668</v>
      </c>
      <c r="E1697" s="17">
        <v>43011.876466550922</v>
      </c>
      <c r="F1697" s="13" t="s">
        <v>302</v>
      </c>
      <c r="G1697" s="27">
        <v>400</v>
      </c>
      <c r="H1697" s="12" t="s">
        <v>76</v>
      </c>
      <c r="I1697" s="12" t="s">
        <v>315</v>
      </c>
      <c r="J1697" s="37">
        <f>INDEX('Bảng Giá'!$C$3:$H$18,MATCH('Raw Data'!P1697,'Bảng Giá'!$B$3:$B$18,0),MATCH('Raw Data'!M1697,'Bảng Giá'!$C$2:$H$2,0))</f>
        <v>13000</v>
      </c>
      <c r="K1697" s="12">
        <v>13100</v>
      </c>
      <c r="L1697" s="36">
        <f t="shared" si="156"/>
        <v>1.193799884254986</v>
      </c>
      <c r="M1697" t="str">
        <f>'References data'!H1698</f>
        <v>Nội Tỉnh</v>
      </c>
      <c r="N1697">
        <f t="shared" si="157"/>
        <v>0.4</v>
      </c>
      <c r="O1697">
        <f t="shared" si="158"/>
        <v>-100</v>
      </c>
      <c r="P1697" t="str">
        <f>IF(AND(N1697&gt;0,N1697&lt;=0.05),'Bảng Giá'!$B$3,IF(AND(N1697&lt;=0.1,N1697&gt;0.05),'Bảng Giá'!$B$4,IF(AND('Raw Data'!N1697&gt;0.1,'Raw Data'!N1697&lt;=0.25),'Bảng Giá'!$B$5,IF(AND('Raw Data'!N1697&gt;0.25,'Raw Data'!N1697&lt;=0.5),'Bảng Giá'!$B$6,IF(AND('Raw Data'!N1697&gt;0.5,'Raw Data'!N1697&lt;=1),'Bảng Giá'!$B$7,IF(AND('Raw Data'!N1697&gt;1,'Raw Data'!N1697&lt;=1.5),'Bảng Giá'!$B$8,IF(AND('Raw Data'!N1697&gt;1.5,'Raw Data'!N1697&lt;=2),'Bảng Giá'!$B$9,IF(AND('Raw Data'!N1697&gt;2,'Raw Data'!N1697&lt;=2.5),'Bảng Giá'!$B$10,IF(AND('Raw Data'!N1697&gt;2.5,'Raw Data'!N1697&lt;=3),'Bảng Giá'!$B$11,IF(AND('Raw Data'!N1697&gt;3,'Raw Data'!N1697&lt;=3.5),'Bảng Giá'!$B$12,IF(AND('Raw Data'!N1697&gt;3.5,'Raw Data'!N1697&lt;=4),'Bảng Giá'!$B$13,IF(AND('Raw Data'!N1697&gt;4,'Raw Data'!N1697&lt;=4.5),'Bảng Giá'!$B$14,IF(AND('Raw Data'!N1697&gt;4.5,'Raw Data'!N1697&lt;=5),'Bảng Giá'!$B$15,IF(AND('Raw Data'!N1697&gt;5,'Raw Data'!N1697&lt;=5.5),'Bảng Giá'!$B$16,IF(AND('Raw Data'!N1697&gt;5.5,'Raw Data'!N1697&lt;=6),'Bảng Giá'!$B$17,'Bảng Giá'!$B$18)))))))))))))))</f>
        <v>0.25&lt;x&lt;=0.5</v>
      </c>
      <c r="Q1697" s="48">
        <f t="shared" si="159"/>
        <v>-7.6335877862595417E-3</v>
      </c>
      <c r="R1697">
        <f t="shared" si="160"/>
        <v>15600</v>
      </c>
      <c r="S1697">
        <f t="shared" si="161"/>
        <v>2500</v>
      </c>
    </row>
    <row r="1698" spans="1:19" x14ac:dyDescent="0.25">
      <c r="A1698" s="12">
        <v>1697</v>
      </c>
      <c r="B1698" s="12" t="s">
        <v>293</v>
      </c>
      <c r="C1698" s="26">
        <v>24205245</v>
      </c>
      <c r="D1698" s="17">
        <v>43010.482302280092</v>
      </c>
      <c r="E1698" s="17">
        <v>43011.518782141204</v>
      </c>
      <c r="F1698" s="13" t="s">
        <v>302</v>
      </c>
      <c r="G1698" s="27">
        <v>300</v>
      </c>
      <c r="H1698" s="12" t="s">
        <v>76</v>
      </c>
      <c r="I1698" s="12" t="s">
        <v>99</v>
      </c>
      <c r="J1698" s="37">
        <f>INDEX('Bảng Giá'!$C$3:$H$18,MATCH('Raw Data'!P1698,'Bảng Giá'!$B$3:$B$18,0),MATCH('Raw Data'!M1698,'Bảng Giá'!$C$2:$H$2,0))</f>
        <v>13000</v>
      </c>
      <c r="K1698" s="12">
        <v>13100</v>
      </c>
      <c r="L1698" s="36">
        <f t="shared" si="156"/>
        <v>1.0364798611117294</v>
      </c>
      <c r="M1698" t="str">
        <f>'References data'!H1699</f>
        <v>Nội Tỉnh</v>
      </c>
      <c r="N1698">
        <f t="shared" si="157"/>
        <v>0.3</v>
      </c>
      <c r="O1698">
        <f t="shared" si="158"/>
        <v>-100</v>
      </c>
      <c r="P1698" t="str">
        <f>IF(AND(N1698&gt;0,N1698&lt;=0.05),'Bảng Giá'!$B$3,IF(AND(N1698&lt;=0.1,N1698&gt;0.05),'Bảng Giá'!$B$4,IF(AND('Raw Data'!N1698&gt;0.1,'Raw Data'!N1698&lt;=0.25),'Bảng Giá'!$B$5,IF(AND('Raw Data'!N1698&gt;0.25,'Raw Data'!N1698&lt;=0.5),'Bảng Giá'!$B$6,IF(AND('Raw Data'!N1698&gt;0.5,'Raw Data'!N1698&lt;=1),'Bảng Giá'!$B$7,IF(AND('Raw Data'!N1698&gt;1,'Raw Data'!N1698&lt;=1.5),'Bảng Giá'!$B$8,IF(AND('Raw Data'!N1698&gt;1.5,'Raw Data'!N1698&lt;=2),'Bảng Giá'!$B$9,IF(AND('Raw Data'!N1698&gt;2,'Raw Data'!N1698&lt;=2.5),'Bảng Giá'!$B$10,IF(AND('Raw Data'!N1698&gt;2.5,'Raw Data'!N1698&lt;=3),'Bảng Giá'!$B$11,IF(AND('Raw Data'!N1698&gt;3,'Raw Data'!N1698&lt;=3.5),'Bảng Giá'!$B$12,IF(AND('Raw Data'!N1698&gt;3.5,'Raw Data'!N1698&lt;=4),'Bảng Giá'!$B$13,IF(AND('Raw Data'!N1698&gt;4,'Raw Data'!N1698&lt;=4.5),'Bảng Giá'!$B$14,IF(AND('Raw Data'!N1698&gt;4.5,'Raw Data'!N1698&lt;=5),'Bảng Giá'!$B$15,IF(AND('Raw Data'!N1698&gt;5,'Raw Data'!N1698&lt;=5.5),'Bảng Giá'!$B$16,IF(AND('Raw Data'!N1698&gt;5.5,'Raw Data'!N1698&lt;=6),'Bảng Giá'!$B$17,'Bảng Giá'!$B$18)))))))))))))))</f>
        <v>0.25&lt;x&lt;=0.5</v>
      </c>
      <c r="Q1698" s="48">
        <f t="shared" si="159"/>
        <v>-7.6335877862595417E-3</v>
      </c>
      <c r="R1698">
        <f t="shared" si="160"/>
        <v>15600</v>
      </c>
      <c r="S1698">
        <f t="shared" si="161"/>
        <v>2500</v>
      </c>
    </row>
    <row r="1699" spans="1:19" x14ac:dyDescent="0.25">
      <c r="A1699" s="12">
        <v>1698</v>
      </c>
      <c r="B1699" s="12" t="s">
        <v>293</v>
      </c>
      <c r="C1699" s="26">
        <v>41034606</v>
      </c>
      <c r="D1699" s="17">
        <v>43010.482323530094</v>
      </c>
      <c r="E1699" s="17">
        <v>43011.738820057872</v>
      </c>
      <c r="F1699" s="13" t="s">
        <v>302</v>
      </c>
      <c r="G1699" s="27">
        <v>4000</v>
      </c>
      <c r="H1699" s="12" t="s">
        <v>76</v>
      </c>
      <c r="I1699" s="12" t="s">
        <v>99</v>
      </c>
      <c r="J1699" s="37">
        <f>INDEX('Bảng Giá'!$C$3:$H$18,MATCH('Raw Data'!P1699,'Bảng Giá'!$B$3:$B$18,0),MATCH('Raw Data'!M1699,'Bảng Giá'!$C$2:$H$2,0))</f>
        <v>20500</v>
      </c>
      <c r="K1699" s="12">
        <v>22200</v>
      </c>
      <c r="L1699" s="36">
        <f t="shared" si="156"/>
        <v>1.2564965277779265</v>
      </c>
      <c r="M1699" t="str">
        <f>'References data'!H1700</f>
        <v>Nội Tỉnh</v>
      </c>
      <c r="N1699">
        <f t="shared" si="157"/>
        <v>4</v>
      </c>
      <c r="O1699">
        <f t="shared" si="158"/>
        <v>-1700</v>
      </c>
      <c r="P1699" t="str">
        <f>IF(AND(N1699&gt;0,N1699&lt;=0.05),'Bảng Giá'!$B$3,IF(AND(N1699&lt;=0.1,N1699&gt;0.05),'Bảng Giá'!$B$4,IF(AND('Raw Data'!N1699&gt;0.1,'Raw Data'!N1699&lt;=0.25),'Bảng Giá'!$B$5,IF(AND('Raw Data'!N1699&gt;0.25,'Raw Data'!N1699&lt;=0.5),'Bảng Giá'!$B$6,IF(AND('Raw Data'!N1699&gt;0.5,'Raw Data'!N1699&lt;=1),'Bảng Giá'!$B$7,IF(AND('Raw Data'!N1699&gt;1,'Raw Data'!N1699&lt;=1.5),'Bảng Giá'!$B$8,IF(AND('Raw Data'!N1699&gt;1.5,'Raw Data'!N1699&lt;=2),'Bảng Giá'!$B$9,IF(AND('Raw Data'!N1699&gt;2,'Raw Data'!N1699&lt;=2.5),'Bảng Giá'!$B$10,IF(AND('Raw Data'!N1699&gt;2.5,'Raw Data'!N1699&lt;=3),'Bảng Giá'!$B$11,IF(AND('Raw Data'!N1699&gt;3,'Raw Data'!N1699&lt;=3.5),'Bảng Giá'!$B$12,IF(AND('Raw Data'!N1699&gt;3.5,'Raw Data'!N1699&lt;=4),'Bảng Giá'!$B$13,IF(AND('Raw Data'!N1699&gt;4,'Raw Data'!N1699&lt;=4.5),'Bảng Giá'!$B$14,IF(AND('Raw Data'!N1699&gt;4.5,'Raw Data'!N1699&lt;=5),'Bảng Giá'!$B$15,IF(AND('Raw Data'!N1699&gt;5,'Raw Data'!N1699&lt;=5.5),'Bảng Giá'!$B$16,IF(AND('Raw Data'!N1699&gt;5.5,'Raw Data'!N1699&lt;=6),'Bảng Giá'!$B$17,'Bảng Giá'!$B$18)))))))))))))))</f>
        <v>3.5&lt;x&lt;=4</v>
      </c>
      <c r="Q1699" s="48">
        <f t="shared" si="159"/>
        <v>-7.6576576576576572E-2</v>
      </c>
      <c r="R1699">
        <f t="shared" si="160"/>
        <v>24600</v>
      </c>
      <c r="S1699">
        <f t="shared" si="161"/>
        <v>2400</v>
      </c>
    </row>
    <row r="1700" spans="1:19" x14ac:dyDescent="0.25">
      <c r="A1700" s="12">
        <v>1699</v>
      </c>
      <c r="B1700" s="12" t="s">
        <v>293</v>
      </c>
      <c r="C1700" s="26">
        <v>31677136908617</v>
      </c>
      <c r="D1700" s="17">
        <v>43010.706894479168</v>
      </c>
      <c r="E1700" s="17">
        <v>43011.675977280094</v>
      </c>
      <c r="F1700" s="13" t="s">
        <v>302</v>
      </c>
      <c r="G1700" s="27">
        <v>9000</v>
      </c>
      <c r="H1700" s="12" t="s">
        <v>76</v>
      </c>
      <c r="I1700" s="12" t="s">
        <v>299</v>
      </c>
      <c r="J1700" s="37">
        <f>INDEX('Bảng Giá'!$C$3:$H$18,MATCH('Raw Data'!P1700,'Bảng Giá'!$B$3:$B$18,0),MATCH('Raw Data'!M1700,'Bảng Giá'!$C$2:$H$2,0))</f>
        <v>2000</v>
      </c>
      <c r="K1700" s="12">
        <v>38800</v>
      </c>
      <c r="L1700" s="36">
        <f t="shared" si="156"/>
        <v>0.96908280092611676</v>
      </c>
      <c r="M1700" t="str">
        <f>'References data'!H1701</f>
        <v>Nội Tỉnh</v>
      </c>
      <c r="N1700" s="46">
        <f t="shared" si="157"/>
        <v>9</v>
      </c>
      <c r="O1700">
        <f t="shared" si="158"/>
        <v>-36800</v>
      </c>
      <c r="P1700" t="str">
        <f>IF(AND(N1700&gt;0,N1700&lt;=0.05),'Bảng Giá'!$B$3,IF(AND(N1700&lt;=0.1,N1700&gt;0.05),'Bảng Giá'!$B$4,IF(AND('Raw Data'!N1700&gt;0.1,'Raw Data'!N1700&lt;=0.25),'Bảng Giá'!$B$5,IF(AND('Raw Data'!N1700&gt;0.25,'Raw Data'!N1700&lt;=0.5),'Bảng Giá'!$B$6,IF(AND('Raw Data'!N1700&gt;0.5,'Raw Data'!N1700&lt;=1),'Bảng Giá'!$B$7,IF(AND('Raw Data'!N1700&gt;1,'Raw Data'!N1700&lt;=1.5),'Bảng Giá'!$B$8,IF(AND('Raw Data'!N1700&gt;1.5,'Raw Data'!N1700&lt;=2),'Bảng Giá'!$B$9,IF(AND('Raw Data'!N1700&gt;2,'Raw Data'!N1700&lt;=2.5),'Bảng Giá'!$B$10,IF(AND('Raw Data'!N1700&gt;2.5,'Raw Data'!N1700&lt;=3),'Bảng Giá'!$B$11,IF(AND('Raw Data'!N1700&gt;3,'Raw Data'!N1700&lt;=3.5),'Bảng Giá'!$B$12,IF(AND('Raw Data'!N1700&gt;3.5,'Raw Data'!N1700&lt;=4),'Bảng Giá'!$B$13,IF(AND('Raw Data'!N1700&gt;4,'Raw Data'!N1700&lt;=4.5),'Bảng Giá'!$B$14,IF(AND('Raw Data'!N1700&gt;4.5,'Raw Data'!N1700&lt;=5),'Bảng Giá'!$B$15,IF(AND('Raw Data'!N1700&gt;5,'Raw Data'!N1700&lt;=5.5),'Bảng Giá'!$B$16,IF(AND('Raw Data'!N1700&gt;5.5,'Raw Data'!N1700&lt;=6),'Bảng Giá'!$B$17,'Bảng Giá'!$B$18)))))))))))))))</f>
        <v>Next 0.5</v>
      </c>
      <c r="Q1700" s="48">
        <f t="shared" si="159"/>
        <v>-0.94845360824742264</v>
      </c>
      <c r="R1700">
        <f t="shared" si="160"/>
        <v>2400</v>
      </c>
      <c r="S1700">
        <f t="shared" si="161"/>
        <v>-36400</v>
      </c>
    </row>
    <row r="1701" spans="1:19" x14ac:dyDescent="0.25">
      <c r="A1701" s="12">
        <v>1700</v>
      </c>
      <c r="B1701" s="12" t="s">
        <v>293</v>
      </c>
      <c r="C1701" s="26">
        <v>31677136904978</v>
      </c>
      <c r="D1701" s="17">
        <v>43010.926436921298</v>
      </c>
      <c r="E1701" s="17">
        <v>43013.438532291664</v>
      </c>
      <c r="F1701" s="13" t="s">
        <v>302</v>
      </c>
      <c r="G1701" s="27">
        <v>3200</v>
      </c>
      <c r="H1701" s="12" t="s">
        <v>76</v>
      </c>
      <c r="I1701" s="12" t="s">
        <v>99</v>
      </c>
      <c r="J1701" s="37">
        <f>INDEX('Bảng Giá'!$C$3:$H$18,MATCH('Raw Data'!P1701,'Bảng Giá'!$B$3:$B$18,0),MATCH('Raw Data'!M1701,'Bảng Giá'!$C$2:$H$2,0))</f>
        <v>19000</v>
      </c>
      <c r="K1701" s="12">
        <v>19200</v>
      </c>
      <c r="L1701" s="36">
        <f t="shared" si="156"/>
        <v>2.5120953703662963</v>
      </c>
      <c r="M1701" t="str">
        <f>'References data'!H1702</f>
        <v>Nội Tỉnh</v>
      </c>
      <c r="N1701">
        <f t="shared" si="157"/>
        <v>3.2</v>
      </c>
      <c r="O1701">
        <f t="shared" si="158"/>
        <v>-200</v>
      </c>
      <c r="P1701" t="str">
        <f>IF(AND(N1701&gt;0,N1701&lt;=0.05),'Bảng Giá'!$B$3,IF(AND(N1701&lt;=0.1,N1701&gt;0.05),'Bảng Giá'!$B$4,IF(AND('Raw Data'!N1701&gt;0.1,'Raw Data'!N1701&lt;=0.25),'Bảng Giá'!$B$5,IF(AND('Raw Data'!N1701&gt;0.25,'Raw Data'!N1701&lt;=0.5),'Bảng Giá'!$B$6,IF(AND('Raw Data'!N1701&gt;0.5,'Raw Data'!N1701&lt;=1),'Bảng Giá'!$B$7,IF(AND('Raw Data'!N1701&gt;1,'Raw Data'!N1701&lt;=1.5),'Bảng Giá'!$B$8,IF(AND('Raw Data'!N1701&gt;1.5,'Raw Data'!N1701&lt;=2),'Bảng Giá'!$B$9,IF(AND('Raw Data'!N1701&gt;2,'Raw Data'!N1701&lt;=2.5),'Bảng Giá'!$B$10,IF(AND('Raw Data'!N1701&gt;2.5,'Raw Data'!N1701&lt;=3),'Bảng Giá'!$B$11,IF(AND('Raw Data'!N1701&gt;3,'Raw Data'!N1701&lt;=3.5),'Bảng Giá'!$B$12,IF(AND('Raw Data'!N1701&gt;3.5,'Raw Data'!N1701&lt;=4),'Bảng Giá'!$B$13,IF(AND('Raw Data'!N1701&gt;4,'Raw Data'!N1701&lt;=4.5),'Bảng Giá'!$B$14,IF(AND('Raw Data'!N1701&gt;4.5,'Raw Data'!N1701&lt;=5),'Bảng Giá'!$B$15,IF(AND('Raw Data'!N1701&gt;5,'Raw Data'!N1701&lt;=5.5),'Bảng Giá'!$B$16,IF(AND('Raw Data'!N1701&gt;5.5,'Raw Data'!N1701&lt;=6),'Bảng Giá'!$B$17,'Bảng Giá'!$B$18)))))))))))))))</f>
        <v>3&lt;x&lt;=3.5</v>
      </c>
      <c r="Q1701" s="48">
        <f t="shared" si="159"/>
        <v>-1.0416666666666666E-2</v>
      </c>
      <c r="R1701">
        <f t="shared" si="160"/>
        <v>22800</v>
      </c>
      <c r="S1701">
        <f t="shared" si="161"/>
        <v>3600</v>
      </c>
    </row>
    <row r="1702" spans="1:19" x14ac:dyDescent="0.25">
      <c r="A1702" s="12">
        <v>1701</v>
      </c>
      <c r="B1702" s="12" t="s">
        <v>293</v>
      </c>
      <c r="C1702" s="26">
        <v>46410887</v>
      </c>
      <c r="D1702" s="17">
        <v>43010.795276655095</v>
      </c>
      <c r="E1702" s="17">
        <v>43013.60875162037</v>
      </c>
      <c r="F1702" s="13" t="s">
        <v>302</v>
      </c>
      <c r="G1702" s="27">
        <v>2000</v>
      </c>
      <c r="H1702" s="12" t="s">
        <v>76</v>
      </c>
      <c r="I1702" s="12" t="s">
        <v>87</v>
      </c>
      <c r="J1702" s="37">
        <f>INDEX('Bảng Giá'!$C$3:$H$18,MATCH('Raw Data'!P1702,'Bảng Giá'!$B$3:$B$18,0),MATCH('Raw Data'!M1702,'Bảng Giá'!$C$2:$H$2,0))</f>
        <v>16000</v>
      </c>
      <c r="K1702" s="12">
        <v>16200</v>
      </c>
      <c r="L1702" s="36">
        <f t="shared" si="156"/>
        <v>2.8134749652745086</v>
      </c>
      <c r="M1702" t="str">
        <f>'References data'!H1703</f>
        <v>Nội Tỉnh</v>
      </c>
      <c r="N1702">
        <f t="shared" si="157"/>
        <v>2</v>
      </c>
      <c r="O1702">
        <f t="shared" si="158"/>
        <v>-200</v>
      </c>
      <c r="P1702" t="str">
        <f>IF(AND(N1702&gt;0,N1702&lt;=0.05),'Bảng Giá'!$B$3,IF(AND(N1702&lt;=0.1,N1702&gt;0.05),'Bảng Giá'!$B$4,IF(AND('Raw Data'!N1702&gt;0.1,'Raw Data'!N1702&lt;=0.25),'Bảng Giá'!$B$5,IF(AND('Raw Data'!N1702&gt;0.25,'Raw Data'!N1702&lt;=0.5),'Bảng Giá'!$B$6,IF(AND('Raw Data'!N1702&gt;0.5,'Raw Data'!N1702&lt;=1),'Bảng Giá'!$B$7,IF(AND('Raw Data'!N1702&gt;1,'Raw Data'!N1702&lt;=1.5),'Bảng Giá'!$B$8,IF(AND('Raw Data'!N1702&gt;1.5,'Raw Data'!N1702&lt;=2),'Bảng Giá'!$B$9,IF(AND('Raw Data'!N1702&gt;2,'Raw Data'!N1702&lt;=2.5),'Bảng Giá'!$B$10,IF(AND('Raw Data'!N1702&gt;2.5,'Raw Data'!N1702&lt;=3),'Bảng Giá'!$B$11,IF(AND('Raw Data'!N1702&gt;3,'Raw Data'!N1702&lt;=3.5),'Bảng Giá'!$B$12,IF(AND('Raw Data'!N1702&gt;3.5,'Raw Data'!N1702&lt;=4),'Bảng Giá'!$B$13,IF(AND('Raw Data'!N1702&gt;4,'Raw Data'!N1702&lt;=4.5),'Bảng Giá'!$B$14,IF(AND('Raw Data'!N1702&gt;4.5,'Raw Data'!N1702&lt;=5),'Bảng Giá'!$B$15,IF(AND('Raw Data'!N1702&gt;5,'Raw Data'!N1702&lt;=5.5),'Bảng Giá'!$B$16,IF(AND('Raw Data'!N1702&gt;5.5,'Raw Data'!N1702&lt;=6),'Bảng Giá'!$B$17,'Bảng Giá'!$B$18)))))))))))))))</f>
        <v>1.5&lt;x&lt;=2</v>
      </c>
      <c r="Q1702" s="48">
        <f t="shared" si="159"/>
        <v>-1.2345679012345678E-2</v>
      </c>
      <c r="R1702">
        <f t="shared" si="160"/>
        <v>19200</v>
      </c>
      <c r="S1702">
        <f t="shared" si="161"/>
        <v>3000</v>
      </c>
    </row>
    <row r="1703" spans="1:19" x14ac:dyDescent="0.25">
      <c r="A1703" s="12">
        <v>1702</v>
      </c>
      <c r="B1703" s="12" t="s">
        <v>293</v>
      </c>
      <c r="C1703" s="26">
        <v>85892743</v>
      </c>
      <c r="D1703" s="17">
        <v>43010.795276655095</v>
      </c>
      <c r="E1703" s="17">
        <v>43015.414790972223</v>
      </c>
      <c r="F1703" s="13" t="s">
        <v>302</v>
      </c>
      <c r="G1703" s="27">
        <v>12672</v>
      </c>
      <c r="H1703" s="12" t="s">
        <v>76</v>
      </c>
      <c r="I1703" s="12" t="s">
        <v>87</v>
      </c>
      <c r="J1703" s="37">
        <f>INDEX('Bảng Giá'!$C$3:$H$18,MATCH('Raw Data'!P1703,'Bảng Giá'!$B$3:$B$18,0),MATCH('Raw Data'!M1703,'Bảng Giá'!$C$2:$H$2,0))</f>
        <v>2000</v>
      </c>
      <c r="K1703" s="12">
        <v>53600</v>
      </c>
      <c r="L1703" s="36">
        <f t="shared" si="156"/>
        <v>4.6195143171280506</v>
      </c>
      <c r="M1703" t="str">
        <f>'References data'!H1704</f>
        <v>Nội Tỉnh</v>
      </c>
      <c r="N1703" s="46">
        <f t="shared" si="157"/>
        <v>12.672000000000001</v>
      </c>
      <c r="O1703">
        <f t="shared" si="158"/>
        <v>-51600</v>
      </c>
      <c r="P1703" t="str">
        <f>IF(AND(N1703&gt;0,N1703&lt;=0.05),'Bảng Giá'!$B$3,IF(AND(N1703&lt;=0.1,N1703&gt;0.05),'Bảng Giá'!$B$4,IF(AND('Raw Data'!N1703&gt;0.1,'Raw Data'!N1703&lt;=0.25),'Bảng Giá'!$B$5,IF(AND('Raw Data'!N1703&gt;0.25,'Raw Data'!N1703&lt;=0.5),'Bảng Giá'!$B$6,IF(AND('Raw Data'!N1703&gt;0.5,'Raw Data'!N1703&lt;=1),'Bảng Giá'!$B$7,IF(AND('Raw Data'!N1703&gt;1,'Raw Data'!N1703&lt;=1.5),'Bảng Giá'!$B$8,IF(AND('Raw Data'!N1703&gt;1.5,'Raw Data'!N1703&lt;=2),'Bảng Giá'!$B$9,IF(AND('Raw Data'!N1703&gt;2,'Raw Data'!N1703&lt;=2.5),'Bảng Giá'!$B$10,IF(AND('Raw Data'!N1703&gt;2.5,'Raw Data'!N1703&lt;=3),'Bảng Giá'!$B$11,IF(AND('Raw Data'!N1703&gt;3,'Raw Data'!N1703&lt;=3.5),'Bảng Giá'!$B$12,IF(AND('Raw Data'!N1703&gt;3.5,'Raw Data'!N1703&lt;=4),'Bảng Giá'!$B$13,IF(AND('Raw Data'!N1703&gt;4,'Raw Data'!N1703&lt;=4.5),'Bảng Giá'!$B$14,IF(AND('Raw Data'!N1703&gt;4.5,'Raw Data'!N1703&lt;=5),'Bảng Giá'!$B$15,IF(AND('Raw Data'!N1703&gt;5,'Raw Data'!N1703&lt;=5.5),'Bảng Giá'!$B$16,IF(AND('Raw Data'!N1703&gt;5.5,'Raw Data'!N1703&lt;=6),'Bảng Giá'!$B$17,'Bảng Giá'!$B$18)))))))))))))))</f>
        <v>Next 0.5</v>
      </c>
      <c r="Q1703" s="48">
        <f t="shared" si="159"/>
        <v>-0.96268656716417911</v>
      </c>
      <c r="R1703">
        <f t="shared" si="160"/>
        <v>2400</v>
      </c>
      <c r="S1703">
        <f t="shared" si="161"/>
        <v>-51200</v>
      </c>
    </row>
    <row r="1704" spans="1:19" x14ac:dyDescent="0.25">
      <c r="A1704" s="12">
        <v>1703</v>
      </c>
      <c r="B1704" s="12" t="s">
        <v>293</v>
      </c>
      <c r="C1704" s="26">
        <v>31677136904356</v>
      </c>
      <c r="D1704" s="17">
        <v>43010.879415127318</v>
      </c>
      <c r="E1704" s="17">
        <v>43011.558528240741</v>
      </c>
      <c r="F1704" s="13" t="s">
        <v>302</v>
      </c>
      <c r="G1704" s="27">
        <v>250</v>
      </c>
      <c r="H1704" s="12" t="s">
        <v>76</v>
      </c>
      <c r="I1704" s="12" t="s">
        <v>514</v>
      </c>
      <c r="J1704" s="37">
        <f>INDEX('Bảng Giá'!$C$3:$H$18,MATCH('Raw Data'!P1704,'Bảng Giá'!$B$3:$B$18,0),MATCH('Raw Data'!M1704,'Bảng Giá'!$C$2:$H$2,0))</f>
        <v>13000</v>
      </c>
      <c r="K1704" s="12">
        <v>13100</v>
      </c>
      <c r="L1704" s="36">
        <f t="shared" si="156"/>
        <v>0.67911311342322733</v>
      </c>
      <c r="M1704" t="str">
        <f>'References data'!H1705</f>
        <v>Nội Tỉnh</v>
      </c>
      <c r="N1704">
        <f t="shared" si="157"/>
        <v>0.25</v>
      </c>
      <c r="O1704">
        <f t="shared" si="158"/>
        <v>-100</v>
      </c>
      <c r="P1704" t="str">
        <f>IF(AND(N1704&gt;0,N1704&lt;=0.05),'Bảng Giá'!$B$3,IF(AND(N1704&lt;=0.1,N1704&gt;0.05),'Bảng Giá'!$B$4,IF(AND('Raw Data'!N1704&gt;0.1,'Raw Data'!N1704&lt;=0.25),'Bảng Giá'!$B$5,IF(AND('Raw Data'!N1704&gt;0.25,'Raw Data'!N1704&lt;=0.5),'Bảng Giá'!$B$6,IF(AND('Raw Data'!N1704&gt;0.5,'Raw Data'!N1704&lt;=1),'Bảng Giá'!$B$7,IF(AND('Raw Data'!N1704&gt;1,'Raw Data'!N1704&lt;=1.5),'Bảng Giá'!$B$8,IF(AND('Raw Data'!N1704&gt;1.5,'Raw Data'!N1704&lt;=2),'Bảng Giá'!$B$9,IF(AND('Raw Data'!N1704&gt;2,'Raw Data'!N1704&lt;=2.5),'Bảng Giá'!$B$10,IF(AND('Raw Data'!N1704&gt;2.5,'Raw Data'!N1704&lt;=3),'Bảng Giá'!$B$11,IF(AND('Raw Data'!N1704&gt;3,'Raw Data'!N1704&lt;=3.5),'Bảng Giá'!$B$12,IF(AND('Raw Data'!N1704&gt;3.5,'Raw Data'!N1704&lt;=4),'Bảng Giá'!$B$13,IF(AND('Raw Data'!N1704&gt;4,'Raw Data'!N1704&lt;=4.5),'Bảng Giá'!$B$14,IF(AND('Raw Data'!N1704&gt;4.5,'Raw Data'!N1704&lt;=5),'Bảng Giá'!$B$15,IF(AND('Raw Data'!N1704&gt;5,'Raw Data'!N1704&lt;=5.5),'Bảng Giá'!$B$16,IF(AND('Raw Data'!N1704&gt;5.5,'Raw Data'!N1704&lt;=6),'Bảng Giá'!$B$17,'Bảng Giá'!$B$18)))))))))))))))</f>
        <v>0.1&lt;x&lt;=0.25</v>
      </c>
      <c r="Q1704" s="48">
        <f t="shared" si="159"/>
        <v>-7.6335877862595417E-3</v>
      </c>
      <c r="R1704">
        <f t="shared" si="160"/>
        <v>15600</v>
      </c>
      <c r="S1704">
        <f t="shared" si="161"/>
        <v>2500</v>
      </c>
    </row>
    <row r="1705" spans="1:19" x14ac:dyDescent="0.25">
      <c r="A1705" s="12">
        <v>1704</v>
      </c>
      <c r="B1705" s="12" t="s">
        <v>293</v>
      </c>
      <c r="C1705" s="26">
        <v>31677136905798</v>
      </c>
      <c r="D1705" s="17">
        <v>43010.98165991898</v>
      </c>
      <c r="E1705" s="17">
        <v>43012.578086921298</v>
      </c>
      <c r="F1705" s="13" t="s">
        <v>302</v>
      </c>
      <c r="G1705" s="27">
        <v>400</v>
      </c>
      <c r="H1705" s="12" t="s">
        <v>76</v>
      </c>
      <c r="I1705" s="12" t="s">
        <v>80</v>
      </c>
      <c r="J1705" s="37">
        <f>INDEX('Bảng Giá'!$C$3:$H$18,MATCH('Raw Data'!P1705,'Bảng Giá'!$B$3:$B$18,0),MATCH('Raw Data'!M1705,'Bảng Giá'!$C$2:$H$2,0))</f>
        <v>13000</v>
      </c>
      <c r="K1705" s="12">
        <v>13100</v>
      </c>
      <c r="L1705" s="36">
        <f t="shared" si="156"/>
        <v>1.596427002317796</v>
      </c>
      <c r="M1705" t="str">
        <f>'References data'!H1706</f>
        <v>Nội Tỉnh</v>
      </c>
      <c r="N1705">
        <f t="shared" si="157"/>
        <v>0.4</v>
      </c>
      <c r="O1705">
        <f t="shared" si="158"/>
        <v>-100</v>
      </c>
      <c r="P1705" t="str">
        <f>IF(AND(N1705&gt;0,N1705&lt;=0.05),'Bảng Giá'!$B$3,IF(AND(N1705&lt;=0.1,N1705&gt;0.05),'Bảng Giá'!$B$4,IF(AND('Raw Data'!N1705&gt;0.1,'Raw Data'!N1705&lt;=0.25),'Bảng Giá'!$B$5,IF(AND('Raw Data'!N1705&gt;0.25,'Raw Data'!N1705&lt;=0.5),'Bảng Giá'!$B$6,IF(AND('Raw Data'!N1705&gt;0.5,'Raw Data'!N1705&lt;=1),'Bảng Giá'!$B$7,IF(AND('Raw Data'!N1705&gt;1,'Raw Data'!N1705&lt;=1.5),'Bảng Giá'!$B$8,IF(AND('Raw Data'!N1705&gt;1.5,'Raw Data'!N1705&lt;=2),'Bảng Giá'!$B$9,IF(AND('Raw Data'!N1705&gt;2,'Raw Data'!N1705&lt;=2.5),'Bảng Giá'!$B$10,IF(AND('Raw Data'!N1705&gt;2.5,'Raw Data'!N1705&lt;=3),'Bảng Giá'!$B$11,IF(AND('Raw Data'!N1705&gt;3,'Raw Data'!N1705&lt;=3.5),'Bảng Giá'!$B$12,IF(AND('Raw Data'!N1705&gt;3.5,'Raw Data'!N1705&lt;=4),'Bảng Giá'!$B$13,IF(AND('Raw Data'!N1705&gt;4,'Raw Data'!N1705&lt;=4.5),'Bảng Giá'!$B$14,IF(AND('Raw Data'!N1705&gt;4.5,'Raw Data'!N1705&lt;=5),'Bảng Giá'!$B$15,IF(AND('Raw Data'!N1705&gt;5,'Raw Data'!N1705&lt;=5.5),'Bảng Giá'!$B$16,IF(AND('Raw Data'!N1705&gt;5.5,'Raw Data'!N1705&lt;=6),'Bảng Giá'!$B$17,'Bảng Giá'!$B$18)))))))))))))))</f>
        <v>0.25&lt;x&lt;=0.5</v>
      </c>
      <c r="Q1705" s="48">
        <f t="shared" si="159"/>
        <v>-7.6335877862595417E-3</v>
      </c>
      <c r="R1705">
        <f t="shared" si="160"/>
        <v>15600</v>
      </c>
      <c r="S1705">
        <f t="shared" si="161"/>
        <v>2500</v>
      </c>
    </row>
    <row r="1706" spans="1:19" x14ac:dyDescent="0.25">
      <c r="A1706" s="12">
        <v>1705</v>
      </c>
      <c r="B1706" s="12" t="s">
        <v>293</v>
      </c>
      <c r="C1706" s="26">
        <v>86467827</v>
      </c>
      <c r="D1706" s="17">
        <v>43010.842612766202</v>
      </c>
      <c r="E1706" s="17">
        <v>43011.830650543983</v>
      </c>
      <c r="F1706" s="13" t="s">
        <v>302</v>
      </c>
      <c r="G1706" s="27">
        <v>885</v>
      </c>
      <c r="H1706" s="12" t="s">
        <v>76</v>
      </c>
      <c r="I1706" s="12" t="s">
        <v>99</v>
      </c>
      <c r="J1706" s="37">
        <f>INDEX('Bảng Giá'!$C$3:$H$18,MATCH('Raw Data'!P1706,'Bảng Giá'!$B$3:$B$18,0),MATCH('Raw Data'!M1706,'Bảng Giá'!$C$2:$H$2,0))</f>
        <v>14000</v>
      </c>
      <c r="K1706" s="12">
        <v>14100</v>
      </c>
      <c r="L1706" s="36">
        <f t="shared" si="156"/>
        <v>0.98803777778084623</v>
      </c>
      <c r="M1706" t="str">
        <f>'References data'!H1707</f>
        <v>Nội Tỉnh</v>
      </c>
      <c r="N1706">
        <f t="shared" si="157"/>
        <v>0.88500000000000001</v>
      </c>
      <c r="O1706">
        <f t="shared" si="158"/>
        <v>-100</v>
      </c>
      <c r="P1706" t="str">
        <f>IF(AND(N1706&gt;0,N1706&lt;=0.05),'Bảng Giá'!$B$3,IF(AND(N1706&lt;=0.1,N1706&gt;0.05),'Bảng Giá'!$B$4,IF(AND('Raw Data'!N1706&gt;0.1,'Raw Data'!N1706&lt;=0.25),'Bảng Giá'!$B$5,IF(AND('Raw Data'!N1706&gt;0.25,'Raw Data'!N1706&lt;=0.5),'Bảng Giá'!$B$6,IF(AND('Raw Data'!N1706&gt;0.5,'Raw Data'!N1706&lt;=1),'Bảng Giá'!$B$7,IF(AND('Raw Data'!N1706&gt;1,'Raw Data'!N1706&lt;=1.5),'Bảng Giá'!$B$8,IF(AND('Raw Data'!N1706&gt;1.5,'Raw Data'!N1706&lt;=2),'Bảng Giá'!$B$9,IF(AND('Raw Data'!N1706&gt;2,'Raw Data'!N1706&lt;=2.5),'Bảng Giá'!$B$10,IF(AND('Raw Data'!N1706&gt;2.5,'Raw Data'!N1706&lt;=3),'Bảng Giá'!$B$11,IF(AND('Raw Data'!N1706&gt;3,'Raw Data'!N1706&lt;=3.5),'Bảng Giá'!$B$12,IF(AND('Raw Data'!N1706&gt;3.5,'Raw Data'!N1706&lt;=4),'Bảng Giá'!$B$13,IF(AND('Raw Data'!N1706&gt;4,'Raw Data'!N1706&lt;=4.5),'Bảng Giá'!$B$14,IF(AND('Raw Data'!N1706&gt;4.5,'Raw Data'!N1706&lt;=5),'Bảng Giá'!$B$15,IF(AND('Raw Data'!N1706&gt;5,'Raw Data'!N1706&lt;=5.5),'Bảng Giá'!$B$16,IF(AND('Raw Data'!N1706&gt;5.5,'Raw Data'!N1706&lt;=6),'Bảng Giá'!$B$17,'Bảng Giá'!$B$18)))))))))))))))</f>
        <v>0.5&lt;x&lt;=1</v>
      </c>
      <c r="Q1706" s="48">
        <f t="shared" si="159"/>
        <v>-7.0921985815602835E-3</v>
      </c>
      <c r="R1706">
        <f t="shared" si="160"/>
        <v>16800</v>
      </c>
      <c r="S1706">
        <f t="shared" si="161"/>
        <v>2700</v>
      </c>
    </row>
    <row r="1707" spans="1:19" x14ac:dyDescent="0.25">
      <c r="A1707" s="12">
        <v>1706</v>
      </c>
      <c r="B1707" s="12" t="s">
        <v>293</v>
      </c>
      <c r="C1707" s="26">
        <v>50615056</v>
      </c>
      <c r="D1707" s="17">
        <v>43010.842682870367</v>
      </c>
      <c r="E1707" s="17">
        <v>43013.534702349534</v>
      </c>
      <c r="F1707" s="13" t="s">
        <v>302</v>
      </c>
      <c r="G1707" s="27">
        <v>2500</v>
      </c>
      <c r="H1707" s="12" t="s">
        <v>76</v>
      </c>
      <c r="I1707" s="12" t="s">
        <v>298</v>
      </c>
      <c r="J1707" s="37">
        <f>INDEX('Bảng Giá'!$C$3:$H$18,MATCH('Raw Data'!P1707,'Bảng Giá'!$B$3:$B$18,0),MATCH('Raw Data'!M1707,'Bảng Giá'!$C$2:$H$2,0))</f>
        <v>16000</v>
      </c>
      <c r="K1707" s="12">
        <v>17700</v>
      </c>
      <c r="L1707" s="36">
        <f t="shared" si="156"/>
        <v>2.6920194791673566</v>
      </c>
      <c r="M1707" t="str">
        <f>'References data'!H1708</f>
        <v>Nội Tỉnh</v>
      </c>
      <c r="N1707">
        <f t="shared" si="157"/>
        <v>2.5</v>
      </c>
      <c r="O1707">
        <f t="shared" si="158"/>
        <v>-1700</v>
      </c>
      <c r="P1707" t="str">
        <f>IF(AND(N1707&gt;0,N1707&lt;=0.05),'Bảng Giá'!$B$3,IF(AND(N1707&lt;=0.1,N1707&gt;0.05),'Bảng Giá'!$B$4,IF(AND('Raw Data'!N1707&gt;0.1,'Raw Data'!N1707&lt;=0.25),'Bảng Giá'!$B$5,IF(AND('Raw Data'!N1707&gt;0.25,'Raw Data'!N1707&lt;=0.5),'Bảng Giá'!$B$6,IF(AND('Raw Data'!N1707&gt;0.5,'Raw Data'!N1707&lt;=1),'Bảng Giá'!$B$7,IF(AND('Raw Data'!N1707&gt;1,'Raw Data'!N1707&lt;=1.5),'Bảng Giá'!$B$8,IF(AND('Raw Data'!N1707&gt;1.5,'Raw Data'!N1707&lt;=2),'Bảng Giá'!$B$9,IF(AND('Raw Data'!N1707&gt;2,'Raw Data'!N1707&lt;=2.5),'Bảng Giá'!$B$10,IF(AND('Raw Data'!N1707&gt;2.5,'Raw Data'!N1707&lt;=3),'Bảng Giá'!$B$11,IF(AND('Raw Data'!N1707&gt;3,'Raw Data'!N1707&lt;=3.5),'Bảng Giá'!$B$12,IF(AND('Raw Data'!N1707&gt;3.5,'Raw Data'!N1707&lt;=4),'Bảng Giá'!$B$13,IF(AND('Raw Data'!N1707&gt;4,'Raw Data'!N1707&lt;=4.5),'Bảng Giá'!$B$14,IF(AND('Raw Data'!N1707&gt;4.5,'Raw Data'!N1707&lt;=5),'Bảng Giá'!$B$15,IF(AND('Raw Data'!N1707&gt;5,'Raw Data'!N1707&lt;=5.5),'Bảng Giá'!$B$16,IF(AND('Raw Data'!N1707&gt;5.5,'Raw Data'!N1707&lt;=6),'Bảng Giá'!$B$17,'Bảng Giá'!$B$18)))))))))))))))</f>
        <v>2&lt;x&lt;=2.5</v>
      </c>
      <c r="Q1707" s="48">
        <f t="shared" si="159"/>
        <v>-9.6045197740112997E-2</v>
      </c>
      <c r="R1707">
        <f t="shared" si="160"/>
        <v>19200</v>
      </c>
      <c r="S1707">
        <f t="shared" si="161"/>
        <v>1500</v>
      </c>
    </row>
    <row r="1708" spans="1:19" x14ac:dyDescent="0.25">
      <c r="A1708" s="12">
        <v>1707</v>
      </c>
      <c r="B1708" s="12" t="s">
        <v>293</v>
      </c>
      <c r="C1708" s="26">
        <v>35791614</v>
      </c>
      <c r="D1708" s="17">
        <v>43010.842740243053</v>
      </c>
      <c r="E1708" s="17">
        <v>43011.787118287037</v>
      </c>
      <c r="F1708" s="13" t="s">
        <v>302</v>
      </c>
      <c r="G1708" s="27">
        <v>200</v>
      </c>
      <c r="H1708" s="12" t="s">
        <v>76</v>
      </c>
      <c r="I1708" s="12" t="s">
        <v>87</v>
      </c>
      <c r="J1708" s="37">
        <f>INDEX('Bảng Giá'!$C$3:$H$18,MATCH('Raw Data'!P1708,'Bảng Giá'!$B$3:$B$18,0),MATCH('Raw Data'!M1708,'Bảng Giá'!$C$2:$H$2,0))</f>
        <v>13000</v>
      </c>
      <c r="K1708" s="12">
        <v>13100</v>
      </c>
      <c r="L1708" s="36">
        <f t="shared" si="156"/>
        <v>0.94437804398330627</v>
      </c>
      <c r="M1708" t="str">
        <f>'References data'!H1709</f>
        <v>Nội Tỉnh</v>
      </c>
      <c r="N1708">
        <f t="shared" si="157"/>
        <v>0.2</v>
      </c>
      <c r="O1708">
        <f t="shared" si="158"/>
        <v>-100</v>
      </c>
      <c r="P1708" t="str">
        <f>IF(AND(N1708&gt;0,N1708&lt;=0.05),'Bảng Giá'!$B$3,IF(AND(N1708&lt;=0.1,N1708&gt;0.05),'Bảng Giá'!$B$4,IF(AND('Raw Data'!N1708&gt;0.1,'Raw Data'!N1708&lt;=0.25),'Bảng Giá'!$B$5,IF(AND('Raw Data'!N1708&gt;0.25,'Raw Data'!N1708&lt;=0.5),'Bảng Giá'!$B$6,IF(AND('Raw Data'!N1708&gt;0.5,'Raw Data'!N1708&lt;=1),'Bảng Giá'!$B$7,IF(AND('Raw Data'!N1708&gt;1,'Raw Data'!N1708&lt;=1.5),'Bảng Giá'!$B$8,IF(AND('Raw Data'!N1708&gt;1.5,'Raw Data'!N1708&lt;=2),'Bảng Giá'!$B$9,IF(AND('Raw Data'!N1708&gt;2,'Raw Data'!N1708&lt;=2.5),'Bảng Giá'!$B$10,IF(AND('Raw Data'!N1708&gt;2.5,'Raw Data'!N1708&lt;=3),'Bảng Giá'!$B$11,IF(AND('Raw Data'!N1708&gt;3,'Raw Data'!N1708&lt;=3.5),'Bảng Giá'!$B$12,IF(AND('Raw Data'!N1708&gt;3.5,'Raw Data'!N1708&lt;=4),'Bảng Giá'!$B$13,IF(AND('Raw Data'!N1708&gt;4,'Raw Data'!N1708&lt;=4.5),'Bảng Giá'!$B$14,IF(AND('Raw Data'!N1708&gt;4.5,'Raw Data'!N1708&lt;=5),'Bảng Giá'!$B$15,IF(AND('Raw Data'!N1708&gt;5,'Raw Data'!N1708&lt;=5.5),'Bảng Giá'!$B$16,IF(AND('Raw Data'!N1708&gt;5.5,'Raw Data'!N1708&lt;=6),'Bảng Giá'!$B$17,'Bảng Giá'!$B$18)))))))))))))))</f>
        <v>0.1&lt;x&lt;=0.25</v>
      </c>
      <c r="Q1708" s="48">
        <f t="shared" si="159"/>
        <v>-7.6335877862595417E-3</v>
      </c>
      <c r="R1708">
        <f t="shared" si="160"/>
        <v>15600</v>
      </c>
      <c r="S1708">
        <f t="shared" si="161"/>
        <v>2500</v>
      </c>
    </row>
    <row r="1709" spans="1:19" x14ac:dyDescent="0.25">
      <c r="A1709" s="12">
        <v>1708</v>
      </c>
      <c r="B1709" s="12" t="s">
        <v>293</v>
      </c>
      <c r="C1709" s="26">
        <v>79580151</v>
      </c>
      <c r="D1709" s="17">
        <v>43010.842898761577</v>
      </c>
      <c r="E1709" s="17">
        <v>43011.659217210647</v>
      </c>
      <c r="F1709" s="13" t="s">
        <v>302</v>
      </c>
      <c r="G1709" s="27">
        <v>2000</v>
      </c>
      <c r="H1709" s="12" t="s">
        <v>76</v>
      </c>
      <c r="I1709" s="12" t="s">
        <v>85</v>
      </c>
      <c r="J1709" s="37">
        <f>INDEX('Bảng Giá'!$C$3:$H$18,MATCH('Raw Data'!P1709,'Bảng Giá'!$B$3:$B$18,0),MATCH('Raw Data'!M1709,'Bảng Giá'!$C$2:$H$2,0))</f>
        <v>16000</v>
      </c>
      <c r="K1709" s="12">
        <v>16200</v>
      </c>
      <c r="L1709" s="36">
        <f t="shared" si="156"/>
        <v>0.81631844906951301</v>
      </c>
      <c r="M1709" t="str">
        <f>'References data'!H1710</f>
        <v>Nội Tỉnh</v>
      </c>
      <c r="N1709">
        <f t="shared" si="157"/>
        <v>2</v>
      </c>
      <c r="O1709">
        <f t="shared" si="158"/>
        <v>-200</v>
      </c>
      <c r="P1709" t="str">
        <f>IF(AND(N1709&gt;0,N1709&lt;=0.05),'Bảng Giá'!$B$3,IF(AND(N1709&lt;=0.1,N1709&gt;0.05),'Bảng Giá'!$B$4,IF(AND('Raw Data'!N1709&gt;0.1,'Raw Data'!N1709&lt;=0.25),'Bảng Giá'!$B$5,IF(AND('Raw Data'!N1709&gt;0.25,'Raw Data'!N1709&lt;=0.5),'Bảng Giá'!$B$6,IF(AND('Raw Data'!N1709&gt;0.5,'Raw Data'!N1709&lt;=1),'Bảng Giá'!$B$7,IF(AND('Raw Data'!N1709&gt;1,'Raw Data'!N1709&lt;=1.5),'Bảng Giá'!$B$8,IF(AND('Raw Data'!N1709&gt;1.5,'Raw Data'!N1709&lt;=2),'Bảng Giá'!$B$9,IF(AND('Raw Data'!N1709&gt;2,'Raw Data'!N1709&lt;=2.5),'Bảng Giá'!$B$10,IF(AND('Raw Data'!N1709&gt;2.5,'Raw Data'!N1709&lt;=3),'Bảng Giá'!$B$11,IF(AND('Raw Data'!N1709&gt;3,'Raw Data'!N1709&lt;=3.5),'Bảng Giá'!$B$12,IF(AND('Raw Data'!N1709&gt;3.5,'Raw Data'!N1709&lt;=4),'Bảng Giá'!$B$13,IF(AND('Raw Data'!N1709&gt;4,'Raw Data'!N1709&lt;=4.5),'Bảng Giá'!$B$14,IF(AND('Raw Data'!N1709&gt;4.5,'Raw Data'!N1709&lt;=5),'Bảng Giá'!$B$15,IF(AND('Raw Data'!N1709&gt;5,'Raw Data'!N1709&lt;=5.5),'Bảng Giá'!$B$16,IF(AND('Raw Data'!N1709&gt;5.5,'Raw Data'!N1709&lt;=6),'Bảng Giá'!$B$17,'Bảng Giá'!$B$18)))))))))))))))</f>
        <v>1.5&lt;x&lt;=2</v>
      </c>
      <c r="Q1709" s="48">
        <f t="shared" si="159"/>
        <v>-1.2345679012345678E-2</v>
      </c>
      <c r="R1709">
        <f t="shared" si="160"/>
        <v>19200</v>
      </c>
      <c r="S1709">
        <f t="shared" si="161"/>
        <v>3000</v>
      </c>
    </row>
    <row r="1710" spans="1:19" x14ac:dyDescent="0.25">
      <c r="A1710" s="12">
        <v>1709</v>
      </c>
      <c r="B1710" s="12" t="s">
        <v>293</v>
      </c>
      <c r="C1710" s="26">
        <v>31677136905747</v>
      </c>
      <c r="D1710" s="17">
        <v>43010.975179513887</v>
      </c>
      <c r="E1710" s="17">
        <v>43011.760951122684</v>
      </c>
      <c r="F1710" s="13" t="s">
        <v>302</v>
      </c>
      <c r="G1710" s="27">
        <v>1000</v>
      </c>
      <c r="H1710" s="12" t="s">
        <v>76</v>
      </c>
      <c r="I1710" s="12" t="s">
        <v>80</v>
      </c>
      <c r="J1710" s="37">
        <f>INDEX('Bảng Giá'!$C$3:$H$18,MATCH('Raw Data'!P1710,'Bảng Giá'!$B$3:$B$18,0),MATCH('Raw Data'!M1710,'Bảng Giá'!$C$2:$H$2,0))</f>
        <v>14000</v>
      </c>
      <c r="K1710" s="12">
        <v>14700</v>
      </c>
      <c r="L1710" s="36">
        <f t="shared" si="156"/>
        <v>0.78577160879649455</v>
      </c>
      <c r="M1710" t="str">
        <f>'References data'!H1711</f>
        <v>Nội Tỉnh</v>
      </c>
      <c r="N1710">
        <f t="shared" si="157"/>
        <v>1</v>
      </c>
      <c r="O1710">
        <f t="shared" si="158"/>
        <v>-700</v>
      </c>
      <c r="P1710" t="str">
        <f>IF(AND(N1710&gt;0,N1710&lt;=0.05),'Bảng Giá'!$B$3,IF(AND(N1710&lt;=0.1,N1710&gt;0.05),'Bảng Giá'!$B$4,IF(AND('Raw Data'!N1710&gt;0.1,'Raw Data'!N1710&lt;=0.25),'Bảng Giá'!$B$5,IF(AND('Raw Data'!N1710&gt;0.25,'Raw Data'!N1710&lt;=0.5),'Bảng Giá'!$B$6,IF(AND('Raw Data'!N1710&gt;0.5,'Raw Data'!N1710&lt;=1),'Bảng Giá'!$B$7,IF(AND('Raw Data'!N1710&gt;1,'Raw Data'!N1710&lt;=1.5),'Bảng Giá'!$B$8,IF(AND('Raw Data'!N1710&gt;1.5,'Raw Data'!N1710&lt;=2),'Bảng Giá'!$B$9,IF(AND('Raw Data'!N1710&gt;2,'Raw Data'!N1710&lt;=2.5),'Bảng Giá'!$B$10,IF(AND('Raw Data'!N1710&gt;2.5,'Raw Data'!N1710&lt;=3),'Bảng Giá'!$B$11,IF(AND('Raw Data'!N1710&gt;3,'Raw Data'!N1710&lt;=3.5),'Bảng Giá'!$B$12,IF(AND('Raw Data'!N1710&gt;3.5,'Raw Data'!N1710&lt;=4),'Bảng Giá'!$B$13,IF(AND('Raw Data'!N1710&gt;4,'Raw Data'!N1710&lt;=4.5),'Bảng Giá'!$B$14,IF(AND('Raw Data'!N1710&gt;4.5,'Raw Data'!N1710&lt;=5),'Bảng Giá'!$B$15,IF(AND('Raw Data'!N1710&gt;5,'Raw Data'!N1710&lt;=5.5),'Bảng Giá'!$B$16,IF(AND('Raw Data'!N1710&gt;5.5,'Raw Data'!N1710&lt;=6),'Bảng Giá'!$B$17,'Bảng Giá'!$B$18)))))))))))))))</f>
        <v>0.5&lt;x&lt;=1</v>
      </c>
      <c r="Q1710" s="48">
        <f t="shared" si="159"/>
        <v>-4.7619047619047616E-2</v>
      </c>
      <c r="R1710">
        <f t="shared" si="160"/>
        <v>16800</v>
      </c>
      <c r="S1710">
        <f t="shared" si="161"/>
        <v>2100</v>
      </c>
    </row>
    <row r="1711" spans="1:19" x14ac:dyDescent="0.25">
      <c r="A1711" s="12">
        <v>1710</v>
      </c>
      <c r="B1711" s="12" t="s">
        <v>293</v>
      </c>
      <c r="C1711" s="26">
        <v>81300174</v>
      </c>
      <c r="D1711" s="17">
        <v>43010.873834027778</v>
      </c>
      <c r="E1711" s="17">
        <v>43011.61983880787</v>
      </c>
      <c r="F1711" s="13" t="s">
        <v>302</v>
      </c>
      <c r="G1711" s="27">
        <v>5989.2</v>
      </c>
      <c r="H1711" s="12" t="s">
        <v>76</v>
      </c>
      <c r="I1711" s="12" t="s">
        <v>103</v>
      </c>
      <c r="J1711" s="37">
        <f>INDEX('Bảng Giá'!$C$3:$H$18,MATCH('Raw Data'!P1711,'Bảng Giá'!$B$3:$B$18,0),MATCH('Raw Data'!M1711,'Bảng Giá'!$C$2:$H$2,0))</f>
        <v>26500</v>
      </c>
      <c r="K1711" s="12">
        <v>26700</v>
      </c>
      <c r="L1711" s="36">
        <f t="shared" si="156"/>
        <v>0.74600478009233484</v>
      </c>
      <c r="M1711" t="str">
        <f>'References data'!H1712</f>
        <v>Nội Tỉnh</v>
      </c>
      <c r="N1711">
        <f t="shared" si="157"/>
        <v>5.9891999999999994</v>
      </c>
      <c r="O1711">
        <f t="shared" si="158"/>
        <v>-200</v>
      </c>
      <c r="P1711" t="str">
        <f>IF(AND(N1711&gt;0,N1711&lt;=0.05),'Bảng Giá'!$B$3,IF(AND(N1711&lt;=0.1,N1711&gt;0.05),'Bảng Giá'!$B$4,IF(AND('Raw Data'!N1711&gt;0.1,'Raw Data'!N1711&lt;=0.25),'Bảng Giá'!$B$5,IF(AND('Raw Data'!N1711&gt;0.25,'Raw Data'!N1711&lt;=0.5),'Bảng Giá'!$B$6,IF(AND('Raw Data'!N1711&gt;0.5,'Raw Data'!N1711&lt;=1),'Bảng Giá'!$B$7,IF(AND('Raw Data'!N1711&gt;1,'Raw Data'!N1711&lt;=1.5),'Bảng Giá'!$B$8,IF(AND('Raw Data'!N1711&gt;1.5,'Raw Data'!N1711&lt;=2),'Bảng Giá'!$B$9,IF(AND('Raw Data'!N1711&gt;2,'Raw Data'!N1711&lt;=2.5),'Bảng Giá'!$B$10,IF(AND('Raw Data'!N1711&gt;2.5,'Raw Data'!N1711&lt;=3),'Bảng Giá'!$B$11,IF(AND('Raw Data'!N1711&gt;3,'Raw Data'!N1711&lt;=3.5),'Bảng Giá'!$B$12,IF(AND('Raw Data'!N1711&gt;3.5,'Raw Data'!N1711&lt;=4),'Bảng Giá'!$B$13,IF(AND('Raw Data'!N1711&gt;4,'Raw Data'!N1711&lt;=4.5),'Bảng Giá'!$B$14,IF(AND('Raw Data'!N1711&gt;4.5,'Raw Data'!N1711&lt;=5),'Bảng Giá'!$B$15,IF(AND('Raw Data'!N1711&gt;5,'Raw Data'!N1711&lt;=5.5),'Bảng Giá'!$B$16,IF(AND('Raw Data'!N1711&gt;5.5,'Raw Data'!N1711&lt;=6),'Bảng Giá'!$B$17,'Bảng Giá'!$B$18)))))))))))))))</f>
        <v>5.5&lt;x&lt;=6</v>
      </c>
      <c r="Q1711" s="48">
        <f t="shared" si="159"/>
        <v>-7.4906367041198503E-3</v>
      </c>
      <c r="R1711">
        <f t="shared" si="160"/>
        <v>31800</v>
      </c>
      <c r="S1711">
        <f t="shared" si="161"/>
        <v>5100</v>
      </c>
    </row>
    <row r="1712" spans="1:19" x14ac:dyDescent="0.25">
      <c r="A1712" s="12">
        <v>1711</v>
      </c>
      <c r="B1712" s="12" t="s">
        <v>293</v>
      </c>
      <c r="C1712" s="26">
        <v>31677136896175</v>
      </c>
      <c r="D1712" s="17">
        <v>43009.606657060183</v>
      </c>
      <c r="E1712" s="17">
        <v>43010.772364583332</v>
      </c>
      <c r="F1712" s="13" t="s">
        <v>302</v>
      </c>
      <c r="G1712" s="27">
        <v>1430</v>
      </c>
      <c r="H1712" s="12" t="s">
        <v>76</v>
      </c>
      <c r="I1712" s="12" t="s">
        <v>299</v>
      </c>
      <c r="J1712" s="37">
        <f>INDEX('Bảng Giá'!$C$3:$H$18,MATCH('Raw Data'!P1712,'Bảng Giá'!$B$3:$B$18,0),MATCH('Raw Data'!M1712,'Bảng Giá'!$C$2:$H$2,0))</f>
        <v>14500</v>
      </c>
      <c r="K1712" s="12">
        <v>14700</v>
      </c>
      <c r="L1712" s="36">
        <f t="shared" si="156"/>
        <v>1.1657075231487397</v>
      </c>
      <c r="M1712" t="str">
        <f>'References data'!H1713</f>
        <v>Nội Tỉnh</v>
      </c>
      <c r="N1712">
        <f t="shared" si="157"/>
        <v>1.43</v>
      </c>
      <c r="O1712">
        <f t="shared" si="158"/>
        <v>-200</v>
      </c>
      <c r="P1712" t="str">
        <f>IF(AND(N1712&gt;0,N1712&lt;=0.05),'Bảng Giá'!$B$3,IF(AND(N1712&lt;=0.1,N1712&gt;0.05),'Bảng Giá'!$B$4,IF(AND('Raw Data'!N1712&gt;0.1,'Raw Data'!N1712&lt;=0.25),'Bảng Giá'!$B$5,IF(AND('Raw Data'!N1712&gt;0.25,'Raw Data'!N1712&lt;=0.5),'Bảng Giá'!$B$6,IF(AND('Raw Data'!N1712&gt;0.5,'Raw Data'!N1712&lt;=1),'Bảng Giá'!$B$7,IF(AND('Raw Data'!N1712&gt;1,'Raw Data'!N1712&lt;=1.5),'Bảng Giá'!$B$8,IF(AND('Raw Data'!N1712&gt;1.5,'Raw Data'!N1712&lt;=2),'Bảng Giá'!$B$9,IF(AND('Raw Data'!N1712&gt;2,'Raw Data'!N1712&lt;=2.5),'Bảng Giá'!$B$10,IF(AND('Raw Data'!N1712&gt;2.5,'Raw Data'!N1712&lt;=3),'Bảng Giá'!$B$11,IF(AND('Raw Data'!N1712&gt;3,'Raw Data'!N1712&lt;=3.5),'Bảng Giá'!$B$12,IF(AND('Raw Data'!N1712&gt;3.5,'Raw Data'!N1712&lt;=4),'Bảng Giá'!$B$13,IF(AND('Raw Data'!N1712&gt;4,'Raw Data'!N1712&lt;=4.5),'Bảng Giá'!$B$14,IF(AND('Raw Data'!N1712&gt;4.5,'Raw Data'!N1712&lt;=5),'Bảng Giá'!$B$15,IF(AND('Raw Data'!N1712&gt;5,'Raw Data'!N1712&lt;=5.5),'Bảng Giá'!$B$16,IF(AND('Raw Data'!N1712&gt;5.5,'Raw Data'!N1712&lt;=6),'Bảng Giá'!$B$17,'Bảng Giá'!$B$18)))))))))))))))</f>
        <v>1&lt;x&lt;=1.5</v>
      </c>
      <c r="Q1712" s="48">
        <f t="shared" si="159"/>
        <v>-1.3605442176870748E-2</v>
      </c>
      <c r="R1712">
        <f t="shared" si="160"/>
        <v>17400</v>
      </c>
      <c r="S1712">
        <f t="shared" si="161"/>
        <v>2700</v>
      </c>
    </row>
    <row r="1713" spans="1:19" x14ac:dyDescent="0.25">
      <c r="A1713" s="12">
        <v>1712</v>
      </c>
      <c r="B1713" s="12" t="s">
        <v>293</v>
      </c>
      <c r="C1713" s="26">
        <v>31677136896394</v>
      </c>
      <c r="D1713" s="17">
        <v>43009.606677974538</v>
      </c>
      <c r="E1713" s="17">
        <v>43010.778004398147</v>
      </c>
      <c r="F1713" s="13" t="s">
        <v>302</v>
      </c>
      <c r="G1713" s="27">
        <v>3300</v>
      </c>
      <c r="H1713" s="12" t="s">
        <v>76</v>
      </c>
      <c r="I1713" s="12" t="s">
        <v>514</v>
      </c>
      <c r="J1713" s="37">
        <f>INDEX('Bảng Giá'!$C$3:$H$18,MATCH('Raw Data'!P1713,'Bảng Giá'!$B$3:$B$18,0),MATCH('Raw Data'!M1713,'Bảng Giá'!$C$2:$H$2,0))</f>
        <v>19000</v>
      </c>
      <c r="K1713" s="12">
        <v>19200</v>
      </c>
      <c r="L1713" s="36">
        <f t="shared" si="156"/>
        <v>1.1713264236095711</v>
      </c>
      <c r="M1713" t="str">
        <f>'References data'!H1714</f>
        <v>Nội Tỉnh</v>
      </c>
      <c r="N1713">
        <f t="shared" si="157"/>
        <v>3.3</v>
      </c>
      <c r="O1713">
        <f t="shared" si="158"/>
        <v>-200</v>
      </c>
      <c r="P1713" t="str">
        <f>IF(AND(N1713&gt;0,N1713&lt;=0.05),'Bảng Giá'!$B$3,IF(AND(N1713&lt;=0.1,N1713&gt;0.05),'Bảng Giá'!$B$4,IF(AND('Raw Data'!N1713&gt;0.1,'Raw Data'!N1713&lt;=0.25),'Bảng Giá'!$B$5,IF(AND('Raw Data'!N1713&gt;0.25,'Raw Data'!N1713&lt;=0.5),'Bảng Giá'!$B$6,IF(AND('Raw Data'!N1713&gt;0.5,'Raw Data'!N1713&lt;=1),'Bảng Giá'!$B$7,IF(AND('Raw Data'!N1713&gt;1,'Raw Data'!N1713&lt;=1.5),'Bảng Giá'!$B$8,IF(AND('Raw Data'!N1713&gt;1.5,'Raw Data'!N1713&lt;=2),'Bảng Giá'!$B$9,IF(AND('Raw Data'!N1713&gt;2,'Raw Data'!N1713&lt;=2.5),'Bảng Giá'!$B$10,IF(AND('Raw Data'!N1713&gt;2.5,'Raw Data'!N1713&lt;=3),'Bảng Giá'!$B$11,IF(AND('Raw Data'!N1713&gt;3,'Raw Data'!N1713&lt;=3.5),'Bảng Giá'!$B$12,IF(AND('Raw Data'!N1713&gt;3.5,'Raw Data'!N1713&lt;=4),'Bảng Giá'!$B$13,IF(AND('Raw Data'!N1713&gt;4,'Raw Data'!N1713&lt;=4.5),'Bảng Giá'!$B$14,IF(AND('Raw Data'!N1713&gt;4.5,'Raw Data'!N1713&lt;=5),'Bảng Giá'!$B$15,IF(AND('Raw Data'!N1713&gt;5,'Raw Data'!N1713&lt;=5.5),'Bảng Giá'!$B$16,IF(AND('Raw Data'!N1713&gt;5.5,'Raw Data'!N1713&lt;=6),'Bảng Giá'!$B$17,'Bảng Giá'!$B$18)))))))))))))))</f>
        <v>3&lt;x&lt;=3.5</v>
      </c>
      <c r="Q1713" s="48">
        <f t="shared" si="159"/>
        <v>-1.0416666666666666E-2</v>
      </c>
      <c r="R1713">
        <f t="shared" si="160"/>
        <v>22800</v>
      </c>
      <c r="S1713">
        <f t="shared" si="161"/>
        <v>3600</v>
      </c>
    </row>
    <row r="1714" spans="1:19" x14ac:dyDescent="0.25">
      <c r="A1714" s="12">
        <v>1713</v>
      </c>
      <c r="B1714" s="12" t="s">
        <v>293</v>
      </c>
      <c r="C1714" s="26">
        <v>31677136898786</v>
      </c>
      <c r="D1714" s="17">
        <v>43009.700848761575</v>
      </c>
      <c r="E1714" s="17">
        <v>43010.739623611109</v>
      </c>
      <c r="F1714" s="13" t="s">
        <v>302</v>
      </c>
      <c r="G1714" s="27">
        <v>200</v>
      </c>
      <c r="H1714" s="12" t="s">
        <v>76</v>
      </c>
      <c r="I1714" s="12" t="s">
        <v>299</v>
      </c>
      <c r="J1714" s="37">
        <f>INDEX('Bảng Giá'!$C$3:$H$18,MATCH('Raw Data'!P1714,'Bảng Giá'!$B$3:$B$18,0),MATCH('Raw Data'!M1714,'Bảng Giá'!$C$2:$H$2,0))</f>
        <v>13000</v>
      </c>
      <c r="K1714" s="12">
        <v>13100</v>
      </c>
      <c r="L1714" s="36">
        <f t="shared" si="156"/>
        <v>1.0387748495340929</v>
      </c>
      <c r="M1714" t="str">
        <f>'References data'!H1715</f>
        <v>Nội Tỉnh</v>
      </c>
      <c r="N1714">
        <f t="shared" si="157"/>
        <v>0.2</v>
      </c>
      <c r="O1714">
        <f t="shared" si="158"/>
        <v>-100</v>
      </c>
      <c r="P1714" t="str">
        <f>IF(AND(N1714&gt;0,N1714&lt;=0.05),'Bảng Giá'!$B$3,IF(AND(N1714&lt;=0.1,N1714&gt;0.05),'Bảng Giá'!$B$4,IF(AND('Raw Data'!N1714&gt;0.1,'Raw Data'!N1714&lt;=0.25),'Bảng Giá'!$B$5,IF(AND('Raw Data'!N1714&gt;0.25,'Raw Data'!N1714&lt;=0.5),'Bảng Giá'!$B$6,IF(AND('Raw Data'!N1714&gt;0.5,'Raw Data'!N1714&lt;=1),'Bảng Giá'!$B$7,IF(AND('Raw Data'!N1714&gt;1,'Raw Data'!N1714&lt;=1.5),'Bảng Giá'!$B$8,IF(AND('Raw Data'!N1714&gt;1.5,'Raw Data'!N1714&lt;=2),'Bảng Giá'!$B$9,IF(AND('Raw Data'!N1714&gt;2,'Raw Data'!N1714&lt;=2.5),'Bảng Giá'!$B$10,IF(AND('Raw Data'!N1714&gt;2.5,'Raw Data'!N1714&lt;=3),'Bảng Giá'!$B$11,IF(AND('Raw Data'!N1714&gt;3,'Raw Data'!N1714&lt;=3.5),'Bảng Giá'!$B$12,IF(AND('Raw Data'!N1714&gt;3.5,'Raw Data'!N1714&lt;=4),'Bảng Giá'!$B$13,IF(AND('Raw Data'!N1714&gt;4,'Raw Data'!N1714&lt;=4.5),'Bảng Giá'!$B$14,IF(AND('Raw Data'!N1714&gt;4.5,'Raw Data'!N1714&lt;=5),'Bảng Giá'!$B$15,IF(AND('Raw Data'!N1714&gt;5,'Raw Data'!N1714&lt;=5.5),'Bảng Giá'!$B$16,IF(AND('Raw Data'!N1714&gt;5.5,'Raw Data'!N1714&lt;=6),'Bảng Giá'!$B$17,'Bảng Giá'!$B$18)))))))))))))))</f>
        <v>0.1&lt;x&lt;=0.25</v>
      </c>
      <c r="Q1714" s="48">
        <f t="shared" si="159"/>
        <v>-7.6335877862595417E-3</v>
      </c>
      <c r="R1714">
        <f t="shared" si="160"/>
        <v>15600</v>
      </c>
      <c r="S1714">
        <f t="shared" si="161"/>
        <v>2500</v>
      </c>
    </row>
    <row r="1715" spans="1:19" x14ac:dyDescent="0.25">
      <c r="A1715" s="12">
        <v>1714</v>
      </c>
      <c r="B1715" s="12" t="s">
        <v>293</v>
      </c>
      <c r="C1715" s="26">
        <v>93949989</v>
      </c>
      <c r="D1715" s="17">
        <v>43009.679722604167</v>
      </c>
      <c r="E1715" s="17">
        <v>43010.612752465277</v>
      </c>
      <c r="F1715" s="13" t="s">
        <v>302</v>
      </c>
      <c r="G1715" s="27">
        <v>2620</v>
      </c>
      <c r="H1715" s="12" t="s">
        <v>76</v>
      </c>
      <c r="I1715" s="12" t="s">
        <v>85</v>
      </c>
      <c r="J1715" s="37">
        <f>INDEX('Bảng Giá'!$C$3:$H$18,MATCH('Raw Data'!P1715,'Bảng Giá'!$B$3:$B$18,0),MATCH('Raw Data'!M1715,'Bảng Giá'!$C$2:$H$2,0))</f>
        <v>17500</v>
      </c>
      <c r="K1715" s="12">
        <v>17700</v>
      </c>
      <c r="L1715" s="36">
        <f t="shared" si="156"/>
        <v>0.93302986110938946</v>
      </c>
      <c r="M1715" t="str">
        <f>'References data'!H1716</f>
        <v>Nội Tỉnh</v>
      </c>
      <c r="N1715">
        <f t="shared" si="157"/>
        <v>2.62</v>
      </c>
      <c r="O1715">
        <f t="shared" si="158"/>
        <v>-200</v>
      </c>
      <c r="P1715" t="str">
        <f>IF(AND(N1715&gt;0,N1715&lt;=0.05),'Bảng Giá'!$B$3,IF(AND(N1715&lt;=0.1,N1715&gt;0.05),'Bảng Giá'!$B$4,IF(AND('Raw Data'!N1715&gt;0.1,'Raw Data'!N1715&lt;=0.25),'Bảng Giá'!$B$5,IF(AND('Raw Data'!N1715&gt;0.25,'Raw Data'!N1715&lt;=0.5),'Bảng Giá'!$B$6,IF(AND('Raw Data'!N1715&gt;0.5,'Raw Data'!N1715&lt;=1),'Bảng Giá'!$B$7,IF(AND('Raw Data'!N1715&gt;1,'Raw Data'!N1715&lt;=1.5),'Bảng Giá'!$B$8,IF(AND('Raw Data'!N1715&gt;1.5,'Raw Data'!N1715&lt;=2),'Bảng Giá'!$B$9,IF(AND('Raw Data'!N1715&gt;2,'Raw Data'!N1715&lt;=2.5),'Bảng Giá'!$B$10,IF(AND('Raw Data'!N1715&gt;2.5,'Raw Data'!N1715&lt;=3),'Bảng Giá'!$B$11,IF(AND('Raw Data'!N1715&gt;3,'Raw Data'!N1715&lt;=3.5),'Bảng Giá'!$B$12,IF(AND('Raw Data'!N1715&gt;3.5,'Raw Data'!N1715&lt;=4),'Bảng Giá'!$B$13,IF(AND('Raw Data'!N1715&gt;4,'Raw Data'!N1715&lt;=4.5),'Bảng Giá'!$B$14,IF(AND('Raw Data'!N1715&gt;4.5,'Raw Data'!N1715&lt;=5),'Bảng Giá'!$B$15,IF(AND('Raw Data'!N1715&gt;5,'Raw Data'!N1715&lt;=5.5),'Bảng Giá'!$B$16,IF(AND('Raw Data'!N1715&gt;5.5,'Raw Data'!N1715&lt;=6),'Bảng Giá'!$B$17,'Bảng Giá'!$B$18)))))))))))))))</f>
        <v>2.5&lt;x&lt;=3</v>
      </c>
      <c r="Q1715" s="48">
        <f t="shared" si="159"/>
        <v>-1.1299435028248588E-2</v>
      </c>
      <c r="R1715">
        <f t="shared" si="160"/>
        <v>21000</v>
      </c>
      <c r="S1715">
        <f t="shared" si="161"/>
        <v>3300</v>
      </c>
    </row>
    <row r="1716" spans="1:19" x14ac:dyDescent="0.25">
      <c r="A1716" s="12">
        <v>1715</v>
      </c>
      <c r="B1716" s="12" t="s">
        <v>293</v>
      </c>
      <c r="C1716" s="26">
        <v>31677136909085</v>
      </c>
      <c r="D1716" s="17">
        <v>43010.422039351855</v>
      </c>
      <c r="E1716" s="17">
        <v>43011.847840509261</v>
      </c>
      <c r="F1716" s="13" t="s">
        <v>302</v>
      </c>
      <c r="G1716" s="27">
        <v>420</v>
      </c>
      <c r="H1716" s="12" t="s">
        <v>76</v>
      </c>
      <c r="I1716" s="12" t="s">
        <v>298</v>
      </c>
      <c r="J1716" s="37">
        <f>INDEX('Bảng Giá'!$C$3:$H$18,MATCH('Raw Data'!P1716,'Bảng Giá'!$B$3:$B$18,0),MATCH('Raw Data'!M1716,'Bảng Giá'!$C$2:$H$2,0))</f>
        <v>13000</v>
      </c>
      <c r="K1716" s="12">
        <v>13100</v>
      </c>
      <c r="L1716" s="36">
        <f t="shared" si="156"/>
        <v>1.4258011574056582</v>
      </c>
      <c r="M1716" t="str">
        <f>'References data'!H1717</f>
        <v>Nội Tỉnh</v>
      </c>
      <c r="N1716">
        <f t="shared" si="157"/>
        <v>0.42</v>
      </c>
      <c r="O1716">
        <f t="shared" si="158"/>
        <v>-100</v>
      </c>
      <c r="P1716" t="str">
        <f>IF(AND(N1716&gt;0,N1716&lt;=0.05),'Bảng Giá'!$B$3,IF(AND(N1716&lt;=0.1,N1716&gt;0.05),'Bảng Giá'!$B$4,IF(AND('Raw Data'!N1716&gt;0.1,'Raw Data'!N1716&lt;=0.25),'Bảng Giá'!$B$5,IF(AND('Raw Data'!N1716&gt;0.25,'Raw Data'!N1716&lt;=0.5),'Bảng Giá'!$B$6,IF(AND('Raw Data'!N1716&gt;0.5,'Raw Data'!N1716&lt;=1),'Bảng Giá'!$B$7,IF(AND('Raw Data'!N1716&gt;1,'Raw Data'!N1716&lt;=1.5),'Bảng Giá'!$B$8,IF(AND('Raw Data'!N1716&gt;1.5,'Raw Data'!N1716&lt;=2),'Bảng Giá'!$B$9,IF(AND('Raw Data'!N1716&gt;2,'Raw Data'!N1716&lt;=2.5),'Bảng Giá'!$B$10,IF(AND('Raw Data'!N1716&gt;2.5,'Raw Data'!N1716&lt;=3),'Bảng Giá'!$B$11,IF(AND('Raw Data'!N1716&gt;3,'Raw Data'!N1716&lt;=3.5),'Bảng Giá'!$B$12,IF(AND('Raw Data'!N1716&gt;3.5,'Raw Data'!N1716&lt;=4),'Bảng Giá'!$B$13,IF(AND('Raw Data'!N1716&gt;4,'Raw Data'!N1716&lt;=4.5),'Bảng Giá'!$B$14,IF(AND('Raw Data'!N1716&gt;4.5,'Raw Data'!N1716&lt;=5),'Bảng Giá'!$B$15,IF(AND('Raw Data'!N1716&gt;5,'Raw Data'!N1716&lt;=5.5),'Bảng Giá'!$B$16,IF(AND('Raw Data'!N1716&gt;5.5,'Raw Data'!N1716&lt;=6),'Bảng Giá'!$B$17,'Bảng Giá'!$B$18)))))))))))))))</f>
        <v>0.25&lt;x&lt;=0.5</v>
      </c>
      <c r="Q1716" s="48">
        <f t="shared" si="159"/>
        <v>-7.6335877862595417E-3</v>
      </c>
      <c r="R1716">
        <f t="shared" si="160"/>
        <v>15600</v>
      </c>
      <c r="S1716">
        <f t="shared" si="161"/>
        <v>2500</v>
      </c>
    </row>
    <row r="1717" spans="1:19" x14ac:dyDescent="0.25">
      <c r="A1717" s="12">
        <v>1716</v>
      </c>
      <c r="B1717" s="12" t="s">
        <v>293</v>
      </c>
      <c r="C1717" s="26">
        <v>49849257</v>
      </c>
      <c r="D1717" s="17">
        <v>43010.474100266205</v>
      </c>
      <c r="E1717" s="17">
        <v>43011.450454826387</v>
      </c>
      <c r="F1717" s="13" t="s">
        <v>302</v>
      </c>
      <c r="G1717" s="27">
        <v>1200</v>
      </c>
      <c r="H1717" s="12" t="s">
        <v>76</v>
      </c>
      <c r="I1717" s="12" t="s">
        <v>85</v>
      </c>
      <c r="J1717" s="37">
        <f>INDEX('Bảng Giá'!$C$3:$H$18,MATCH('Raw Data'!P1717,'Bảng Giá'!$B$3:$B$18,0),MATCH('Raw Data'!M1717,'Bảng Giá'!$C$2:$H$2,0))</f>
        <v>14500</v>
      </c>
      <c r="K1717" s="12">
        <v>14700</v>
      </c>
      <c r="L1717" s="36">
        <f t="shared" si="156"/>
        <v>0.97635456018178957</v>
      </c>
      <c r="M1717" t="str">
        <f>'References data'!H1718</f>
        <v>Nội Tỉnh</v>
      </c>
      <c r="N1717">
        <f t="shared" si="157"/>
        <v>1.2</v>
      </c>
      <c r="O1717">
        <f t="shared" si="158"/>
        <v>-200</v>
      </c>
      <c r="P1717" t="str">
        <f>IF(AND(N1717&gt;0,N1717&lt;=0.05),'Bảng Giá'!$B$3,IF(AND(N1717&lt;=0.1,N1717&gt;0.05),'Bảng Giá'!$B$4,IF(AND('Raw Data'!N1717&gt;0.1,'Raw Data'!N1717&lt;=0.25),'Bảng Giá'!$B$5,IF(AND('Raw Data'!N1717&gt;0.25,'Raw Data'!N1717&lt;=0.5),'Bảng Giá'!$B$6,IF(AND('Raw Data'!N1717&gt;0.5,'Raw Data'!N1717&lt;=1),'Bảng Giá'!$B$7,IF(AND('Raw Data'!N1717&gt;1,'Raw Data'!N1717&lt;=1.5),'Bảng Giá'!$B$8,IF(AND('Raw Data'!N1717&gt;1.5,'Raw Data'!N1717&lt;=2),'Bảng Giá'!$B$9,IF(AND('Raw Data'!N1717&gt;2,'Raw Data'!N1717&lt;=2.5),'Bảng Giá'!$B$10,IF(AND('Raw Data'!N1717&gt;2.5,'Raw Data'!N1717&lt;=3),'Bảng Giá'!$B$11,IF(AND('Raw Data'!N1717&gt;3,'Raw Data'!N1717&lt;=3.5),'Bảng Giá'!$B$12,IF(AND('Raw Data'!N1717&gt;3.5,'Raw Data'!N1717&lt;=4),'Bảng Giá'!$B$13,IF(AND('Raw Data'!N1717&gt;4,'Raw Data'!N1717&lt;=4.5),'Bảng Giá'!$B$14,IF(AND('Raw Data'!N1717&gt;4.5,'Raw Data'!N1717&lt;=5),'Bảng Giá'!$B$15,IF(AND('Raw Data'!N1717&gt;5,'Raw Data'!N1717&lt;=5.5),'Bảng Giá'!$B$16,IF(AND('Raw Data'!N1717&gt;5.5,'Raw Data'!N1717&lt;=6),'Bảng Giá'!$B$17,'Bảng Giá'!$B$18)))))))))))))))</f>
        <v>1&lt;x&lt;=1.5</v>
      </c>
      <c r="Q1717" s="48">
        <f t="shared" si="159"/>
        <v>-1.3605442176870748E-2</v>
      </c>
      <c r="R1717">
        <f t="shared" si="160"/>
        <v>17400</v>
      </c>
      <c r="S1717">
        <f t="shared" si="161"/>
        <v>2700</v>
      </c>
    </row>
    <row r="1718" spans="1:19" x14ac:dyDescent="0.25">
      <c r="A1718" s="12">
        <v>1717</v>
      </c>
      <c r="B1718" s="12" t="s">
        <v>293</v>
      </c>
      <c r="C1718" s="26">
        <v>93539159</v>
      </c>
      <c r="D1718" s="17">
        <v>43010.474197997682</v>
      </c>
      <c r="E1718" s="17">
        <v>43010.770323645833</v>
      </c>
      <c r="F1718" s="13" t="s">
        <v>302</v>
      </c>
      <c r="G1718" s="27">
        <v>2500</v>
      </c>
      <c r="H1718" s="12" t="s">
        <v>76</v>
      </c>
      <c r="I1718" s="12" t="s">
        <v>85</v>
      </c>
      <c r="J1718" s="37">
        <f>INDEX('Bảng Giá'!$C$3:$H$18,MATCH('Raw Data'!P1718,'Bảng Giá'!$B$3:$B$18,0),MATCH('Raw Data'!M1718,'Bảng Giá'!$C$2:$H$2,0))</f>
        <v>16000</v>
      </c>
      <c r="K1718" s="12">
        <v>17700</v>
      </c>
      <c r="L1718" s="36">
        <f t="shared" si="156"/>
        <v>0.29612564815033693</v>
      </c>
      <c r="M1718" t="str">
        <f>'References data'!H1719</f>
        <v>Nội Tỉnh</v>
      </c>
      <c r="N1718">
        <f t="shared" si="157"/>
        <v>2.5</v>
      </c>
      <c r="O1718">
        <f t="shared" si="158"/>
        <v>-1700</v>
      </c>
      <c r="P1718" t="str">
        <f>IF(AND(N1718&gt;0,N1718&lt;=0.05),'Bảng Giá'!$B$3,IF(AND(N1718&lt;=0.1,N1718&gt;0.05),'Bảng Giá'!$B$4,IF(AND('Raw Data'!N1718&gt;0.1,'Raw Data'!N1718&lt;=0.25),'Bảng Giá'!$B$5,IF(AND('Raw Data'!N1718&gt;0.25,'Raw Data'!N1718&lt;=0.5),'Bảng Giá'!$B$6,IF(AND('Raw Data'!N1718&gt;0.5,'Raw Data'!N1718&lt;=1),'Bảng Giá'!$B$7,IF(AND('Raw Data'!N1718&gt;1,'Raw Data'!N1718&lt;=1.5),'Bảng Giá'!$B$8,IF(AND('Raw Data'!N1718&gt;1.5,'Raw Data'!N1718&lt;=2),'Bảng Giá'!$B$9,IF(AND('Raw Data'!N1718&gt;2,'Raw Data'!N1718&lt;=2.5),'Bảng Giá'!$B$10,IF(AND('Raw Data'!N1718&gt;2.5,'Raw Data'!N1718&lt;=3),'Bảng Giá'!$B$11,IF(AND('Raw Data'!N1718&gt;3,'Raw Data'!N1718&lt;=3.5),'Bảng Giá'!$B$12,IF(AND('Raw Data'!N1718&gt;3.5,'Raw Data'!N1718&lt;=4),'Bảng Giá'!$B$13,IF(AND('Raw Data'!N1718&gt;4,'Raw Data'!N1718&lt;=4.5),'Bảng Giá'!$B$14,IF(AND('Raw Data'!N1718&gt;4.5,'Raw Data'!N1718&lt;=5),'Bảng Giá'!$B$15,IF(AND('Raw Data'!N1718&gt;5,'Raw Data'!N1718&lt;=5.5),'Bảng Giá'!$B$16,IF(AND('Raw Data'!N1718&gt;5.5,'Raw Data'!N1718&lt;=6),'Bảng Giá'!$B$17,'Bảng Giá'!$B$18)))))))))))))))</f>
        <v>2&lt;x&lt;=2.5</v>
      </c>
      <c r="Q1718" s="48">
        <f t="shared" si="159"/>
        <v>-9.6045197740112997E-2</v>
      </c>
      <c r="R1718">
        <f t="shared" si="160"/>
        <v>19200</v>
      </c>
      <c r="S1718">
        <f t="shared" si="161"/>
        <v>1500</v>
      </c>
    </row>
    <row r="1719" spans="1:19" x14ac:dyDescent="0.25">
      <c r="A1719" s="12">
        <v>1718</v>
      </c>
      <c r="B1719" s="12" t="s">
        <v>293</v>
      </c>
      <c r="C1719" s="26">
        <v>42859833</v>
      </c>
      <c r="D1719" s="17">
        <v>43010.47424447917</v>
      </c>
      <c r="E1719" s="17">
        <v>43011.741681018517</v>
      </c>
      <c r="F1719" s="13" t="s">
        <v>302</v>
      </c>
      <c r="G1719" s="27">
        <v>2300</v>
      </c>
      <c r="H1719" s="12" t="s">
        <v>76</v>
      </c>
      <c r="I1719" s="12" t="s">
        <v>315</v>
      </c>
      <c r="J1719" s="37">
        <f>INDEX('Bảng Giá'!$C$3:$H$18,MATCH('Raw Data'!P1719,'Bảng Giá'!$B$3:$B$18,0),MATCH('Raw Data'!M1719,'Bảng Giá'!$C$2:$H$2,0))</f>
        <v>16000</v>
      </c>
      <c r="K1719" s="12">
        <v>16200</v>
      </c>
      <c r="L1719" s="36">
        <f t="shared" si="156"/>
        <v>1.2674365393468179</v>
      </c>
      <c r="M1719" t="str">
        <f>'References data'!H1720</f>
        <v>Nội Tỉnh</v>
      </c>
      <c r="N1719">
        <f t="shared" si="157"/>
        <v>2.2999999999999998</v>
      </c>
      <c r="O1719">
        <f t="shared" si="158"/>
        <v>-200</v>
      </c>
      <c r="P1719" t="str">
        <f>IF(AND(N1719&gt;0,N1719&lt;=0.05),'Bảng Giá'!$B$3,IF(AND(N1719&lt;=0.1,N1719&gt;0.05),'Bảng Giá'!$B$4,IF(AND('Raw Data'!N1719&gt;0.1,'Raw Data'!N1719&lt;=0.25),'Bảng Giá'!$B$5,IF(AND('Raw Data'!N1719&gt;0.25,'Raw Data'!N1719&lt;=0.5),'Bảng Giá'!$B$6,IF(AND('Raw Data'!N1719&gt;0.5,'Raw Data'!N1719&lt;=1),'Bảng Giá'!$B$7,IF(AND('Raw Data'!N1719&gt;1,'Raw Data'!N1719&lt;=1.5),'Bảng Giá'!$B$8,IF(AND('Raw Data'!N1719&gt;1.5,'Raw Data'!N1719&lt;=2),'Bảng Giá'!$B$9,IF(AND('Raw Data'!N1719&gt;2,'Raw Data'!N1719&lt;=2.5),'Bảng Giá'!$B$10,IF(AND('Raw Data'!N1719&gt;2.5,'Raw Data'!N1719&lt;=3),'Bảng Giá'!$B$11,IF(AND('Raw Data'!N1719&gt;3,'Raw Data'!N1719&lt;=3.5),'Bảng Giá'!$B$12,IF(AND('Raw Data'!N1719&gt;3.5,'Raw Data'!N1719&lt;=4),'Bảng Giá'!$B$13,IF(AND('Raw Data'!N1719&gt;4,'Raw Data'!N1719&lt;=4.5),'Bảng Giá'!$B$14,IF(AND('Raw Data'!N1719&gt;4.5,'Raw Data'!N1719&lt;=5),'Bảng Giá'!$B$15,IF(AND('Raw Data'!N1719&gt;5,'Raw Data'!N1719&lt;=5.5),'Bảng Giá'!$B$16,IF(AND('Raw Data'!N1719&gt;5.5,'Raw Data'!N1719&lt;=6),'Bảng Giá'!$B$17,'Bảng Giá'!$B$18)))))))))))))))</f>
        <v>2&lt;x&lt;=2.5</v>
      </c>
      <c r="Q1719" s="48">
        <f t="shared" si="159"/>
        <v>-1.2345679012345678E-2</v>
      </c>
      <c r="R1719">
        <f t="shared" si="160"/>
        <v>19200</v>
      </c>
      <c r="S1719">
        <f t="shared" si="161"/>
        <v>3000</v>
      </c>
    </row>
    <row r="1720" spans="1:19" x14ac:dyDescent="0.25">
      <c r="A1720" s="12">
        <v>1719</v>
      </c>
      <c r="B1720" s="12" t="s">
        <v>293</v>
      </c>
      <c r="C1720" s="26">
        <v>31677136910248</v>
      </c>
      <c r="D1720" s="17">
        <v>43012.85290810185</v>
      </c>
      <c r="E1720" s="17">
        <v>43013.796676886574</v>
      </c>
      <c r="F1720" s="13" t="s">
        <v>302</v>
      </c>
      <c r="G1720" s="27">
        <v>350</v>
      </c>
      <c r="H1720" s="12" t="s">
        <v>76</v>
      </c>
      <c r="I1720" s="12" t="s">
        <v>299</v>
      </c>
      <c r="J1720" s="37">
        <f>INDEX('Bảng Giá'!$C$3:$H$18,MATCH('Raw Data'!P1720,'Bảng Giá'!$B$3:$B$18,0),MATCH('Raw Data'!M1720,'Bảng Giá'!$C$2:$H$2,0))</f>
        <v>13000</v>
      </c>
      <c r="K1720" s="12">
        <v>13100</v>
      </c>
      <c r="L1720" s="36">
        <f t="shared" si="156"/>
        <v>0.9437687847239431</v>
      </c>
      <c r="M1720" t="str">
        <f>'References data'!H1721</f>
        <v>Nội Tỉnh</v>
      </c>
      <c r="N1720">
        <f t="shared" si="157"/>
        <v>0.35</v>
      </c>
      <c r="O1720">
        <f t="shared" si="158"/>
        <v>-100</v>
      </c>
      <c r="P1720" t="str">
        <f>IF(AND(N1720&gt;0,N1720&lt;=0.05),'Bảng Giá'!$B$3,IF(AND(N1720&lt;=0.1,N1720&gt;0.05),'Bảng Giá'!$B$4,IF(AND('Raw Data'!N1720&gt;0.1,'Raw Data'!N1720&lt;=0.25),'Bảng Giá'!$B$5,IF(AND('Raw Data'!N1720&gt;0.25,'Raw Data'!N1720&lt;=0.5),'Bảng Giá'!$B$6,IF(AND('Raw Data'!N1720&gt;0.5,'Raw Data'!N1720&lt;=1),'Bảng Giá'!$B$7,IF(AND('Raw Data'!N1720&gt;1,'Raw Data'!N1720&lt;=1.5),'Bảng Giá'!$B$8,IF(AND('Raw Data'!N1720&gt;1.5,'Raw Data'!N1720&lt;=2),'Bảng Giá'!$B$9,IF(AND('Raw Data'!N1720&gt;2,'Raw Data'!N1720&lt;=2.5),'Bảng Giá'!$B$10,IF(AND('Raw Data'!N1720&gt;2.5,'Raw Data'!N1720&lt;=3),'Bảng Giá'!$B$11,IF(AND('Raw Data'!N1720&gt;3,'Raw Data'!N1720&lt;=3.5),'Bảng Giá'!$B$12,IF(AND('Raw Data'!N1720&gt;3.5,'Raw Data'!N1720&lt;=4),'Bảng Giá'!$B$13,IF(AND('Raw Data'!N1720&gt;4,'Raw Data'!N1720&lt;=4.5),'Bảng Giá'!$B$14,IF(AND('Raw Data'!N1720&gt;4.5,'Raw Data'!N1720&lt;=5),'Bảng Giá'!$B$15,IF(AND('Raw Data'!N1720&gt;5,'Raw Data'!N1720&lt;=5.5),'Bảng Giá'!$B$16,IF(AND('Raw Data'!N1720&gt;5.5,'Raw Data'!N1720&lt;=6),'Bảng Giá'!$B$17,'Bảng Giá'!$B$18)))))))))))))))</f>
        <v>0.25&lt;x&lt;=0.5</v>
      </c>
      <c r="Q1720" s="48">
        <f t="shared" si="159"/>
        <v>-7.6335877862595417E-3</v>
      </c>
      <c r="R1720">
        <f t="shared" si="160"/>
        <v>15600</v>
      </c>
      <c r="S1720">
        <f t="shared" si="161"/>
        <v>2500</v>
      </c>
    </row>
    <row r="1721" spans="1:19" x14ac:dyDescent="0.25">
      <c r="A1721" s="12">
        <v>1720</v>
      </c>
      <c r="B1721" s="12" t="s">
        <v>293</v>
      </c>
      <c r="C1721" s="26">
        <v>32719697</v>
      </c>
      <c r="D1721" s="17">
        <v>43010.482324999997</v>
      </c>
      <c r="E1721" s="17">
        <v>43011.57544429398</v>
      </c>
      <c r="F1721" s="13" t="s">
        <v>302</v>
      </c>
      <c r="G1721" s="27">
        <v>300</v>
      </c>
      <c r="H1721" s="12" t="s">
        <v>76</v>
      </c>
      <c r="I1721" s="12" t="s">
        <v>99</v>
      </c>
      <c r="J1721" s="37">
        <f>INDEX('Bảng Giá'!$C$3:$H$18,MATCH('Raw Data'!P1721,'Bảng Giá'!$B$3:$B$18,0),MATCH('Raw Data'!M1721,'Bảng Giá'!$C$2:$H$2,0))</f>
        <v>13000</v>
      </c>
      <c r="K1721" s="12">
        <v>13100</v>
      </c>
      <c r="L1721" s="36">
        <f t="shared" si="156"/>
        <v>1.0931192939824541</v>
      </c>
      <c r="M1721" t="str">
        <f>'References data'!H1722</f>
        <v>Nội Tỉnh</v>
      </c>
      <c r="N1721">
        <f t="shared" si="157"/>
        <v>0.3</v>
      </c>
      <c r="O1721">
        <f t="shared" si="158"/>
        <v>-100</v>
      </c>
      <c r="P1721" t="str">
        <f>IF(AND(N1721&gt;0,N1721&lt;=0.05),'Bảng Giá'!$B$3,IF(AND(N1721&lt;=0.1,N1721&gt;0.05),'Bảng Giá'!$B$4,IF(AND('Raw Data'!N1721&gt;0.1,'Raw Data'!N1721&lt;=0.25),'Bảng Giá'!$B$5,IF(AND('Raw Data'!N1721&gt;0.25,'Raw Data'!N1721&lt;=0.5),'Bảng Giá'!$B$6,IF(AND('Raw Data'!N1721&gt;0.5,'Raw Data'!N1721&lt;=1),'Bảng Giá'!$B$7,IF(AND('Raw Data'!N1721&gt;1,'Raw Data'!N1721&lt;=1.5),'Bảng Giá'!$B$8,IF(AND('Raw Data'!N1721&gt;1.5,'Raw Data'!N1721&lt;=2),'Bảng Giá'!$B$9,IF(AND('Raw Data'!N1721&gt;2,'Raw Data'!N1721&lt;=2.5),'Bảng Giá'!$B$10,IF(AND('Raw Data'!N1721&gt;2.5,'Raw Data'!N1721&lt;=3),'Bảng Giá'!$B$11,IF(AND('Raw Data'!N1721&gt;3,'Raw Data'!N1721&lt;=3.5),'Bảng Giá'!$B$12,IF(AND('Raw Data'!N1721&gt;3.5,'Raw Data'!N1721&lt;=4),'Bảng Giá'!$B$13,IF(AND('Raw Data'!N1721&gt;4,'Raw Data'!N1721&lt;=4.5),'Bảng Giá'!$B$14,IF(AND('Raw Data'!N1721&gt;4.5,'Raw Data'!N1721&lt;=5),'Bảng Giá'!$B$15,IF(AND('Raw Data'!N1721&gt;5,'Raw Data'!N1721&lt;=5.5),'Bảng Giá'!$B$16,IF(AND('Raw Data'!N1721&gt;5.5,'Raw Data'!N1721&lt;=6),'Bảng Giá'!$B$17,'Bảng Giá'!$B$18)))))))))))))))</f>
        <v>0.25&lt;x&lt;=0.5</v>
      </c>
      <c r="Q1721" s="48">
        <f t="shared" si="159"/>
        <v>-7.6335877862595417E-3</v>
      </c>
      <c r="R1721">
        <f t="shared" si="160"/>
        <v>15600</v>
      </c>
      <c r="S1721">
        <f t="shared" si="161"/>
        <v>2500</v>
      </c>
    </row>
    <row r="1722" spans="1:19" x14ac:dyDescent="0.25">
      <c r="A1722" s="12">
        <v>1721</v>
      </c>
      <c r="B1722" s="12" t="s">
        <v>293</v>
      </c>
      <c r="C1722" s="26">
        <v>31677136899354</v>
      </c>
      <c r="D1722" s="17">
        <v>43010.568279513885</v>
      </c>
      <c r="E1722" s="17">
        <v>43012.79960648148</v>
      </c>
      <c r="F1722" s="13" t="s">
        <v>302</v>
      </c>
      <c r="G1722" s="27">
        <v>8000</v>
      </c>
      <c r="H1722" s="12" t="s">
        <v>76</v>
      </c>
      <c r="I1722" s="12" t="s">
        <v>193</v>
      </c>
      <c r="J1722" s="37">
        <f>INDEX('Bảng Giá'!$C$3:$H$18,MATCH('Raw Data'!P1722,'Bảng Giá'!$B$3:$B$18,0),MATCH('Raw Data'!M1722,'Bảng Giá'!$C$2:$H$2,0))</f>
        <v>2000</v>
      </c>
      <c r="K1722" s="12">
        <v>34800</v>
      </c>
      <c r="L1722" s="36">
        <f t="shared" si="156"/>
        <v>2.2313269675942138</v>
      </c>
      <c r="M1722" t="str">
        <f>'References data'!H1723</f>
        <v>Nội Tỉnh</v>
      </c>
      <c r="N1722" s="46">
        <f t="shared" si="157"/>
        <v>8</v>
      </c>
      <c r="O1722">
        <f t="shared" si="158"/>
        <v>-32800</v>
      </c>
      <c r="P1722" t="str">
        <f>IF(AND(N1722&gt;0,N1722&lt;=0.05),'Bảng Giá'!$B$3,IF(AND(N1722&lt;=0.1,N1722&gt;0.05),'Bảng Giá'!$B$4,IF(AND('Raw Data'!N1722&gt;0.1,'Raw Data'!N1722&lt;=0.25),'Bảng Giá'!$B$5,IF(AND('Raw Data'!N1722&gt;0.25,'Raw Data'!N1722&lt;=0.5),'Bảng Giá'!$B$6,IF(AND('Raw Data'!N1722&gt;0.5,'Raw Data'!N1722&lt;=1),'Bảng Giá'!$B$7,IF(AND('Raw Data'!N1722&gt;1,'Raw Data'!N1722&lt;=1.5),'Bảng Giá'!$B$8,IF(AND('Raw Data'!N1722&gt;1.5,'Raw Data'!N1722&lt;=2),'Bảng Giá'!$B$9,IF(AND('Raw Data'!N1722&gt;2,'Raw Data'!N1722&lt;=2.5),'Bảng Giá'!$B$10,IF(AND('Raw Data'!N1722&gt;2.5,'Raw Data'!N1722&lt;=3),'Bảng Giá'!$B$11,IF(AND('Raw Data'!N1722&gt;3,'Raw Data'!N1722&lt;=3.5),'Bảng Giá'!$B$12,IF(AND('Raw Data'!N1722&gt;3.5,'Raw Data'!N1722&lt;=4),'Bảng Giá'!$B$13,IF(AND('Raw Data'!N1722&gt;4,'Raw Data'!N1722&lt;=4.5),'Bảng Giá'!$B$14,IF(AND('Raw Data'!N1722&gt;4.5,'Raw Data'!N1722&lt;=5),'Bảng Giá'!$B$15,IF(AND('Raw Data'!N1722&gt;5,'Raw Data'!N1722&lt;=5.5),'Bảng Giá'!$B$16,IF(AND('Raw Data'!N1722&gt;5.5,'Raw Data'!N1722&lt;=6),'Bảng Giá'!$B$17,'Bảng Giá'!$B$18)))))))))))))))</f>
        <v>Next 0.5</v>
      </c>
      <c r="Q1722" s="48">
        <f t="shared" si="159"/>
        <v>-0.94252873563218387</v>
      </c>
      <c r="R1722">
        <f t="shared" si="160"/>
        <v>2400</v>
      </c>
      <c r="S1722">
        <f t="shared" si="161"/>
        <v>-32400</v>
      </c>
    </row>
    <row r="1723" spans="1:19" x14ac:dyDescent="0.25">
      <c r="A1723" s="12">
        <v>1722</v>
      </c>
      <c r="B1723" s="12" t="s">
        <v>293</v>
      </c>
      <c r="C1723" s="26">
        <v>31677136899359</v>
      </c>
      <c r="D1723" s="17">
        <v>43010.623375000003</v>
      </c>
      <c r="E1723" s="17">
        <v>43011.678400381941</v>
      </c>
      <c r="F1723" s="13" t="s">
        <v>302</v>
      </c>
      <c r="G1723" s="27">
        <v>4000</v>
      </c>
      <c r="H1723" s="12" t="s">
        <v>76</v>
      </c>
      <c r="I1723" s="12" t="s">
        <v>80</v>
      </c>
      <c r="J1723" s="37">
        <f>INDEX('Bảng Giá'!$C$3:$H$18,MATCH('Raw Data'!P1723,'Bảng Giá'!$B$3:$B$18,0),MATCH('Raw Data'!M1723,'Bảng Giá'!$C$2:$H$2,0))</f>
        <v>20500</v>
      </c>
      <c r="K1723" s="12">
        <v>22200</v>
      </c>
      <c r="L1723" s="36">
        <f t="shared" si="156"/>
        <v>1.0550253819383215</v>
      </c>
      <c r="M1723" t="str">
        <f>'References data'!H1724</f>
        <v>Nội Tỉnh</v>
      </c>
      <c r="N1723">
        <f t="shared" si="157"/>
        <v>4</v>
      </c>
      <c r="O1723">
        <f t="shared" si="158"/>
        <v>-1700</v>
      </c>
      <c r="P1723" t="str">
        <f>IF(AND(N1723&gt;0,N1723&lt;=0.05),'Bảng Giá'!$B$3,IF(AND(N1723&lt;=0.1,N1723&gt;0.05),'Bảng Giá'!$B$4,IF(AND('Raw Data'!N1723&gt;0.1,'Raw Data'!N1723&lt;=0.25),'Bảng Giá'!$B$5,IF(AND('Raw Data'!N1723&gt;0.25,'Raw Data'!N1723&lt;=0.5),'Bảng Giá'!$B$6,IF(AND('Raw Data'!N1723&gt;0.5,'Raw Data'!N1723&lt;=1),'Bảng Giá'!$B$7,IF(AND('Raw Data'!N1723&gt;1,'Raw Data'!N1723&lt;=1.5),'Bảng Giá'!$B$8,IF(AND('Raw Data'!N1723&gt;1.5,'Raw Data'!N1723&lt;=2),'Bảng Giá'!$B$9,IF(AND('Raw Data'!N1723&gt;2,'Raw Data'!N1723&lt;=2.5),'Bảng Giá'!$B$10,IF(AND('Raw Data'!N1723&gt;2.5,'Raw Data'!N1723&lt;=3),'Bảng Giá'!$B$11,IF(AND('Raw Data'!N1723&gt;3,'Raw Data'!N1723&lt;=3.5),'Bảng Giá'!$B$12,IF(AND('Raw Data'!N1723&gt;3.5,'Raw Data'!N1723&lt;=4),'Bảng Giá'!$B$13,IF(AND('Raw Data'!N1723&gt;4,'Raw Data'!N1723&lt;=4.5),'Bảng Giá'!$B$14,IF(AND('Raw Data'!N1723&gt;4.5,'Raw Data'!N1723&lt;=5),'Bảng Giá'!$B$15,IF(AND('Raw Data'!N1723&gt;5,'Raw Data'!N1723&lt;=5.5),'Bảng Giá'!$B$16,IF(AND('Raw Data'!N1723&gt;5.5,'Raw Data'!N1723&lt;=6),'Bảng Giá'!$B$17,'Bảng Giá'!$B$18)))))))))))))))</f>
        <v>3.5&lt;x&lt;=4</v>
      </c>
      <c r="Q1723" s="48">
        <f t="shared" si="159"/>
        <v>-7.6576576576576572E-2</v>
      </c>
      <c r="R1723">
        <f t="shared" si="160"/>
        <v>24600</v>
      </c>
      <c r="S1723">
        <f t="shared" si="161"/>
        <v>2400</v>
      </c>
    </row>
    <row r="1724" spans="1:19" x14ac:dyDescent="0.25">
      <c r="A1724" s="12">
        <v>1723</v>
      </c>
      <c r="B1724" s="12" t="s">
        <v>293</v>
      </c>
      <c r="C1724" s="26">
        <v>31677136909370</v>
      </c>
      <c r="D1724" s="17">
        <v>43014.031492245369</v>
      </c>
      <c r="E1724" s="17">
        <v>43015.478239502314</v>
      </c>
      <c r="F1724" s="13" t="s">
        <v>302</v>
      </c>
      <c r="G1724" s="27">
        <v>2240</v>
      </c>
      <c r="H1724" s="12" t="s">
        <v>76</v>
      </c>
      <c r="I1724" s="12" t="s">
        <v>299</v>
      </c>
      <c r="J1724" s="37">
        <f>INDEX('Bảng Giá'!$C$3:$H$18,MATCH('Raw Data'!P1724,'Bảng Giá'!$B$3:$B$18,0),MATCH('Raw Data'!M1724,'Bảng Giá'!$C$2:$H$2,0))</f>
        <v>16000</v>
      </c>
      <c r="K1724" s="12">
        <v>16200</v>
      </c>
      <c r="L1724" s="36">
        <f t="shared" si="156"/>
        <v>1.4467472569449455</v>
      </c>
      <c r="M1724" t="str">
        <f>'References data'!H1725</f>
        <v>Nội Tỉnh</v>
      </c>
      <c r="N1724">
        <f t="shared" si="157"/>
        <v>2.2400000000000002</v>
      </c>
      <c r="O1724">
        <f t="shared" si="158"/>
        <v>-200</v>
      </c>
      <c r="P1724" t="str">
        <f>IF(AND(N1724&gt;0,N1724&lt;=0.05),'Bảng Giá'!$B$3,IF(AND(N1724&lt;=0.1,N1724&gt;0.05),'Bảng Giá'!$B$4,IF(AND('Raw Data'!N1724&gt;0.1,'Raw Data'!N1724&lt;=0.25),'Bảng Giá'!$B$5,IF(AND('Raw Data'!N1724&gt;0.25,'Raw Data'!N1724&lt;=0.5),'Bảng Giá'!$B$6,IF(AND('Raw Data'!N1724&gt;0.5,'Raw Data'!N1724&lt;=1),'Bảng Giá'!$B$7,IF(AND('Raw Data'!N1724&gt;1,'Raw Data'!N1724&lt;=1.5),'Bảng Giá'!$B$8,IF(AND('Raw Data'!N1724&gt;1.5,'Raw Data'!N1724&lt;=2),'Bảng Giá'!$B$9,IF(AND('Raw Data'!N1724&gt;2,'Raw Data'!N1724&lt;=2.5),'Bảng Giá'!$B$10,IF(AND('Raw Data'!N1724&gt;2.5,'Raw Data'!N1724&lt;=3),'Bảng Giá'!$B$11,IF(AND('Raw Data'!N1724&gt;3,'Raw Data'!N1724&lt;=3.5),'Bảng Giá'!$B$12,IF(AND('Raw Data'!N1724&gt;3.5,'Raw Data'!N1724&lt;=4),'Bảng Giá'!$B$13,IF(AND('Raw Data'!N1724&gt;4,'Raw Data'!N1724&lt;=4.5),'Bảng Giá'!$B$14,IF(AND('Raw Data'!N1724&gt;4.5,'Raw Data'!N1724&lt;=5),'Bảng Giá'!$B$15,IF(AND('Raw Data'!N1724&gt;5,'Raw Data'!N1724&lt;=5.5),'Bảng Giá'!$B$16,IF(AND('Raw Data'!N1724&gt;5.5,'Raw Data'!N1724&lt;=6),'Bảng Giá'!$B$17,'Bảng Giá'!$B$18)))))))))))))))</f>
        <v>2&lt;x&lt;=2.5</v>
      </c>
      <c r="Q1724" s="48">
        <f t="shared" si="159"/>
        <v>-1.2345679012345678E-2</v>
      </c>
      <c r="R1724">
        <f t="shared" si="160"/>
        <v>19200</v>
      </c>
      <c r="S1724">
        <f t="shared" si="161"/>
        <v>3000</v>
      </c>
    </row>
    <row r="1725" spans="1:19" x14ac:dyDescent="0.25">
      <c r="A1725" s="12">
        <v>1724</v>
      </c>
      <c r="B1725" s="12" t="s">
        <v>293</v>
      </c>
      <c r="C1725" s="26">
        <v>31677136898895</v>
      </c>
      <c r="D1725" s="17">
        <v>43011.932928935188</v>
      </c>
      <c r="E1725" s="17">
        <v>43013.692370798613</v>
      </c>
      <c r="F1725" s="13" t="s">
        <v>302</v>
      </c>
      <c r="G1725" s="27">
        <v>2256.8000000000002</v>
      </c>
      <c r="H1725" s="12" t="s">
        <v>76</v>
      </c>
      <c r="I1725" s="12" t="s">
        <v>87</v>
      </c>
      <c r="J1725" s="37">
        <f>INDEX('Bảng Giá'!$C$3:$H$18,MATCH('Raw Data'!P1725,'Bảng Giá'!$B$3:$B$18,0),MATCH('Raw Data'!M1725,'Bảng Giá'!$C$2:$H$2,0))</f>
        <v>16000</v>
      </c>
      <c r="K1725" s="12">
        <v>16200</v>
      </c>
      <c r="L1725" s="36">
        <f t="shared" si="156"/>
        <v>1.7594418634253088</v>
      </c>
      <c r="M1725" t="str">
        <f>'References data'!H1726</f>
        <v>Nội Tỉnh</v>
      </c>
      <c r="N1725">
        <f t="shared" si="157"/>
        <v>2.2568000000000001</v>
      </c>
      <c r="O1725">
        <f t="shared" si="158"/>
        <v>-200</v>
      </c>
      <c r="P1725" t="str">
        <f>IF(AND(N1725&gt;0,N1725&lt;=0.05),'Bảng Giá'!$B$3,IF(AND(N1725&lt;=0.1,N1725&gt;0.05),'Bảng Giá'!$B$4,IF(AND('Raw Data'!N1725&gt;0.1,'Raw Data'!N1725&lt;=0.25),'Bảng Giá'!$B$5,IF(AND('Raw Data'!N1725&gt;0.25,'Raw Data'!N1725&lt;=0.5),'Bảng Giá'!$B$6,IF(AND('Raw Data'!N1725&gt;0.5,'Raw Data'!N1725&lt;=1),'Bảng Giá'!$B$7,IF(AND('Raw Data'!N1725&gt;1,'Raw Data'!N1725&lt;=1.5),'Bảng Giá'!$B$8,IF(AND('Raw Data'!N1725&gt;1.5,'Raw Data'!N1725&lt;=2),'Bảng Giá'!$B$9,IF(AND('Raw Data'!N1725&gt;2,'Raw Data'!N1725&lt;=2.5),'Bảng Giá'!$B$10,IF(AND('Raw Data'!N1725&gt;2.5,'Raw Data'!N1725&lt;=3),'Bảng Giá'!$B$11,IF(AND('Raw Data'!N1725&gt;3,'Raw Data'!N1725&lt;=3.5),'Bảng Giá'!$B$12,IF(AND('Raw Data'!N1725&gt;3.5,'Raw Data'!N1725&lt;=4),'Bảng Giá'!$B$13,IF(AND('Raw Data'!N1725&gt;4,'Raw Data'!N1725&lt;=4.5),'Bảng Giá'!$B$14,IF(AND('Raw Data'!N1725&gt;4.5,'Raw Data'!N1725&lt;=5),'Bảng Giá'!$B$15,IF(AND('Raw Data'!N1725&gt;5,'Raw Data'!N1725&lt;=5.5),'Bảng Giá'!$B$16,IF(AND('Raw Data'!N1725&gt;5.5,'Raw Data'!N1725&lt;=6),'Bảng Giá'!$B$17,'Bảng Giá'!$B$18)))))))))))))))</f>
        <v>2&lt;x&lt;=2.5</v>
      </c>
      <c r="Q1725" s="48">
        <f t="shared" si="159"/>
        <v>-1.2345679012345678E-2</v>
      </c>
      <c r="R1725">
        <f t="shared" si="160"/>
        <v>19200</v>
      </c>
      <c r="S1725">
        <f t="shared" si="161"/>
        <v>3000</v>
      </c>
    </row>
    <row r="1726" spans="1:19" x14ac:dyDescent="0.25">
      <c r="A1726" s="12">
        <v>1725</v>
      </c>
      <c r="B1726" s="12" t="s">
        <v>293</v>
      </c>
      <c r="C1726" s="26">
        <v>31677136909612</v>
      </c>
      <c r="D1726" s="17">
        <v>43014.043726041666</v>
      </c>
      <c r="E1726" s="17">
        <v>43014.699066701389</v>
      </c>
      <c r="F1726" s="13" t="s">
        <v>302</v>
      </c>
      <c r="G1726" s="27">
        <v>700</v>
      </c>
      <c r="H1726" s="12" t="s">
        <v>76</v>
      </c>
      <c r="I1726" s="12" t="s">
        <v>299</v>
      </c>
      <c r="J1726" s="37">
        <f>INDEX('Bảng Giá'!$C$3:$H$18,MATCH('Raw Data'!P1726,'Bảng Giá'!$B$3:$B$18,0),MATCH('Raw Data'!M1726,'Bảng Giá'!$C$2:$H$2,0))</f>
        <v>14000</v>
      </c>
      <c r="K1726" s="12">
        <v>14100</v>
      </c>
      <c r="L1726" s="36">
        <f t="shared" si="156"/>
        <v>0.65534065972315148</v>
      </c>
      <c r="M1726" t="str">
        <f>'References data'!H1727</f>
        <v>Nội Tỉnh</v>
      </c>
      <c r="N1726">
        <f t="shared" si="157"/>
        <v>0.7</v>
      </c>
      <c r="O1726">
        <f t="shared" si="158"/>
        <v>-100</v>
      </c>
      <c r="P1726" t="str">
        <f>IF(AND(N1726&gt;0,N1726&lt;=0.05),'Bảng Giá'!$B$3,IF(AND(N1726&lt;=0.1,N1726&gt;0.05),'Bảng Giá'!$B$4,IF(AND('Raw Data'!N1726&gt;0.1,'Raw Data'!N1726&lt;=0.25),'Bảng Giá'!$B$5,IF(AND('Raw Data'!N1726&gt;0.25,'Raw Data'!N1726&lt;=0.5),'Bảng Giá'!$B$6,IF(AND('Raw Data'!N1726&gt;0.5,'Raw Data'!N1726&lt;=1),'Bảng Giá'!$B$7,IF(AND('Raw Data'!N1726&gt;1,'Raw Data'!N1726&lt;=1.5),'Bảng Giá'!$B$8,IF(AND('Raw Data'!N1726&gt;1.5,'Raw Data'!N1726&lt;=2),'Bảng Giá'!$B$9,IF(AND('Raw Data'!N1726&gt;2,'Raw Data'!N1726&lt;=2.5),'Bảng Giá'!$B$10,IF(AND('Raw Data'!N1726&gt;2.5,'Raw Data'!N1726&lt;=3),'Bảng Giá'!$B$11,IF(AND('Raw Data'!N1726&gt;3,'Raw Data'!N1726&lt;=3.5),'Bảng Giá'!$B$12,IF(AND('Raw Data'!N1726&gt;3.5,'Raw Data'!N1726&lt;=4),'Bảng Giá'!$B$13,IF(AND('Raw Data'!N1726&gt;4,'Raw Data'!N1726&lt;=4.5),'Bảng Giá'!$B$14,IF(AND('Raw Data'!N1726&gt;4.5,'Raw Data'!N1726&lt;=5),'Bảng Giá'!$B$15,IF(AND('Raw Data'!N1726&gt;5,'Raw Data'!N1726&lt;=5.5),'Bảng Giá'!$B$16,IF(AND('Raw Data'!N1726&gt;5.5,'Raw Data'!N1726&lt;=6),'Bảng Giá'!$B$17,'Bảng Giá'!$B$18)))))))))))))))</f>
        <v>0.5&lt;x&lt;=1</v>
      </c>
      <c r="Q1726" s="48">
        <f t="shared" si="159"/>
        <v>-7.0921985815602835E-3</v>
      </c>
      <c r="R1726">
        <f t="shared" si="160"/>
        <v>16800</v>
      </c>
      <c r="S1726">
        <f t="shared" si="161"/>
        <v>2700</v>
      </c>
    </row>
    <row r="1727" spans="1:19" x14ac:dyDescent="0.25">
      <c r="A1727" s="12">
        <v>1726</v>
      </c>
      <c r="B1727" s="12" t="s">
        <v>293</v>
      </c>
      <c r="C1727" s="26">
        <v>31677136910469</v>
      </c>
      <c r="D1727" s="17">
        <v>43010.682914780089</v>
      </c>
      <c r="E1727" s="17">
        <v>43011.619911493057</v>
      </c>
      <c r="F1727" s="13" t="s">
        <v>302</v>
      </c>
      <c r="G1727" s="27">
        <v>3300</v>
      </c>
      <c r="H1727" s="12" t="s">
        <v>76</v>
      </c>
      <c r="I1727" s="12" t="s">
        <v>299</v>
      </c>
      <c r="J1727" s="37">
        <f>INDEX('Bảng Giá'!$C$3:$H$18,MATCH('Raw Data'!P1727,'Bảng Giá'!$B$3:$B$18,0),MATCH('Raw Data'!M1727,'Bảng Giá'!$C$2:$H$2,0))</f>
        <v>19000</v>
      </c>
      <c r="K1727" s="12">
        <v>19200</v>
      </c>
      <c r="L1727" s="36">
        <f t="shared" si="156"/>
        <v>0.93699671296781162</v>
      </c>
      <c r="M1727" t="str">
        <f>'References data'!H1728</f>
        <v>Nội Tỉnh</v>
      </c>
      <c r="N1727">
        <f t="shared" si="157"/>
        <v>3.3</v>
      </c>
      <c r="O1727">
        <f t="shared" si="158"/>
        <v>-200</v>
      </c>
      <c r="P1727" t="str">
        <f>IF(AND(N1727&gt;0,N1727&lt;=0.05),'Bảng Giá'!$B$3,IF(AND(N1727&lt;=0.1,N1727&gt;0.05),'Bảng Giá'!$B$4,IF(AND('Raw Data'!N1727&gt;0.1,'Raw Data'!N1727&lt;=0.25),'Bảng Giá'!$B$5,IF(AND('Raw Data'!N1727&gt;0.25,'Raw Data'!N1727&lt;=0.5),'Bảng Giá'!$B$6,IF(AND('Raw Data'!N1727&gt;0.5,'Raw Data'!N1727&lt;=1),'Bảng Giá'!$B$7,IF(AND('Raw Data'!N1727&gt;1,'Raw Data'!N1727&lt;=1.5),'Bảng Giá'!$B$8,IF(AND('Raw Data'!N1727&gt;1.5,'Raw Data'!N1727&lt;=2),'Bảng Giá'!$B$9,IF(AND('Raw Data'!N1727&gt;2,'Raw Data'!N1727&lt;=2.5),'Bảng Giá'!$B$10,IF(AND('Raw Data'!N1727&gt;2.5,'Raw Data'!N1727&lt;=3),'Bảng Giá'!$B$11,IF(AND('Raw Data'!N1727&gt;3,'Raw Data'!N1727&lt;=3.5),'Bảng Giá'!$B$12,IF(AND('Raw Data'!N1727&gt;3.5,'Raw Data'!N1727&lt;=4),'Bảng Giá'!$B$13,IF(AND('Raw Data'!N1727&gt;4,'Raw Data'!N1727&lt;=4.5),'Bảng Giá'!$B$14,IF(AND('Raw Data'!N1727&gt;4.5,'Raw Data'!N1727&lt;=5),'Bảng Giá'!$B$15,IF(AND('Raw Data'!N1727&gt;5,'Raw Data'!N1727&lt;=5.5),'Bảng Giá'!$B$16,IF(AND('Raw Data'!N1727&gt;5.5,'Raw Data'!N1727&lt;=6),'Bảng Giá'!$B$17,'Bảng Giá'!$B$18)))))))))))))))</f>
        <v>3&lt;x&lt;=3.5</v>
      </c>
      <c r="Q1727" s="48">
        <f t="shared" si="159"/>
        <v>-1.0416666666666666E-2</v>
      </c>
      <c r="R1727">
        <f t="shared" si="160"/>
        <v>22800</v>
      </c>
      <c r="S1727">
        <f t="shared" si="161"/>
        <v>3600</v>
      </c>
    </row>
    <row r="1728" spans="1:19" x14ac:dyDescent="0.25">
      <c r="A1728" s="12">
        <v>1727</v>
      </c>
      <c r="B1728" s="12" t="s">
        <v>293</v>
      </c>
      <c r="C1728" s="26">
        <v>31677136912060</v>
      </c>
      <c r="D1728" s="17">
        <v>43010.772894791669</v>
      </c>
      <c r="E1728" s="17">
        <v>43011.708561689811</v>
      </c>
      <c r="F1728" s="13" t="s">
        <v>302</v>
      </c>
      <c r="G1728" s="27">
        <v>2350</v>
      </c>
      <c r="H1728" s="12" t="s">
        <v>76</v>
      </c>
      <c r="I1728" s="12" t="s">
        <v>299</v>
      </c>
      <c r="J1728" s="37">
        <f>INDEX('Bảng Giá'!$C$3:$H$18,MATCH('Raw Data'!P1728,'Bảng Giá'!$B$3:$B$18,0),MATCH('Raw Data'!M1728,'Bảng Giá'!$C$2:$H$2,0))</f>
        <v>16000</v>
      </c>
      <c r="K1728" s="12">
        <v>16200</v>
      </c>
      <c r="L1728" s="36">
        <f t="shared" si="156"/>
        <v>0.93566689814178972</v>
      </c>
      <c r="M1728" t="str">
        <f>'References data'!H1729</f>
        <v>Nội Tỉnh</v>
      </c>
      <c r="N1728">
        <f t="shared" si="157"/>
        <v>2.35</v>
      </c>
      <c r="O1728">
        <f t="shared" si="158"/>
        <v>-200</v>
      </c>
      <c r="P1728" t="str">
        <f>IF(AND(N1728&gt;0,N1728&lt;=0.05),'Bảng Giá'!$B$3,IF(AND(N1728&lt;=0.1,N1728&gt;0.05),'Bảng Giá'!$B$4,IF(AND('Raw Data'!N1728&gt;0.1,'Raw Data'!N1728&lt;=0.25),'Bảng Giá'!$B$5,IF(AND('Raw Data'!N1728&gt;0.25,'Raw Data'!N1728&lt;=0.5),'Bảng Giá'!$B$6,IF(AND('Raw Data'!N1728&gt;0.5,'Raw Data'!N1728&lt;=1),'Bảng Giá'!$B$7,IF(AND('Raw Data'!N1728&gt;1,'Raw Data'!N1728&lt;=1.5),'Bảng Giá'!$B$8,IF(AND('Raw Data'!N1728&gt;1.5,'Raw Data'!N1728&lt;=2),'Bảng Giá'!$B$9,IF(AND('Raw Data'!N1728&gt;2,'Raw Data'!N1728&lt;=2.5),'Bảng Giá'!$B$10,IF(AND('Raw Data'!N1728&gt;2.5,'Raw Data'!N1728&lt;=3),'Bảng Giá'!$B$11,IF(AND('Raw Data'!N1728&gt;3,'Raw Data'!N1728&lt;=3.5),'Bảng Giá'!$B$12,IF(AND('Raw Data'!N1728&gt;3.5,'Raw Data'!N1728&lt;=4),'Bảng Giá'!$B$13,IF(AND('Raw Data'!N1728&gt;4,'Raw Data'!N1728&lt;=4.5),'Bảng Giá'!$B$14,IF(AND('Raw Data'!N1728&gt;4.5,'Raw Data'!N1728&lt;=5),'Bảng Giá'!$B$15,IF(AND('Raw Data'!N1728&gt;5,'Raw Data'!N1728&lt;=5.5),'Bảng Giá'!$B$16,IF(AND('Raw Data'!N1728&gt;5.5,'Raw Data'!N1728&lt;=6),'Bảng Giá'!$B$17,'Bảng Giá'!$B$18)))))))))))))))</f>
        <v>2&lt;x&lt;=2.5</v>
      </c>
      <c r="Q1728" s="48">
        <f t="shared" si="159"/>
        <v>-1.2345679012345678E-2</v>
      </c>
      <c r="R1728">
        <f t="shared" si="160"/>
        <v>19200</v>
      </c>
      <c r="S1728">
        <f t="shared" si="161"/>
        <v>3000</v>
      </c>
    </row>
    <row r="1729" spans="1:19" x14ac:dyDescent="0.25">
      <c r="A1729" s="12">
        <v>1728</v>
      </c>
      <c r="B1729" s="12" t="s">
        <v>293</v>
      </c>
      <c r="C1729" s="26">
        <v>31677136908317</v>
      </c>
      <c r="D1729" s="17">
        <v>43010.568297025464</v>
      </c>
      <c r="E1729" s="17">
        <v>43011.699790046296</v>
      </c>
      <c r="F1729" s="13" t="s">
        <v>302</v>
      </c>
      <c r="G1729" s="27">
        <v>1230</v>
      </c>
      <c r="H1729" s="12" t="s">
        <v>76</v>
      </c>
      <c r="I1729" s="12" t="s">
        <v>80</v>
      </c>
      <c r="J1729" s="37">
        <f>INDEX('Bảng Giá'!$C$3:$H$18,MATCH('Raw Data'!P1729,'Bảng Giá'!$B$3:$B$18,0),MATCH('Raw Data'!M1729,'Bảng Giá'!$C$2:$H$2,0))</f>
        <v>14500</v>
      </c>
      <c r="K1729" s="12">
        <v>14700</v>
      </c>
      <c r="L1729" s="36">
        <f t="shared" si="156"/>
        <v>1.1314930208318401</v>
      </c>
      <c r="M1729" t="str">
        <f>'References data'!H1730</f>
        <v>Nội Tỉnh</v>
      </c>
      <c r="N1729">
        <f t="shared" si="157"/>
        <v>1.23</v>
      </c>
      <c r="O1729">
        <f t="shared" si="158"/>
        <v>-200</v>
      </c>
      <c r="P1729" t="str">
        <f>IF(AND(N1729&gt;0,N1729&lt;=0.05),'Bảng Giá'!$B$3,IF(AND(N1729&lt;=0.1,N1729&gt;0.05),'Bảng Giá'!$B$4,IF(AND('Raw Data'!N1729&gt;0.1,'Raw Data'!N1729&lt;=0.25),'Bảng Giá'!$B$5,IF(AND('Raw Data'!N1729&gt;0.25,'Raw Data'!N1729&lt;=0.5),'Bảng Giá'!$B$6,IF(AND('Raw Data'!N1729&gt;0.5,'Raw Data'!N1729&lt;=1),'Bảng Giá'!$B$7,IF(AND('Raw Data'!N1729&gt;1,'Raw Data'!N1729&lt;=1.5),'Bảng Giá'!$B$8,IF(AND('Raw Data'!N1729&gt;1.5,'Raw Data'!N1729&lt;=2),'Bảng Giá'!$B$9,IF(AND('Raw Data'!N1729&gt;2,'Raw Data'!N1729&lt;=2.5),'Bảng Giá'!$B$10,IF(AND('Raw Data'!N1729&gt;2.5,'Raw Data'!N1729&lt;=3),'Bảng Giá'!$B$11,IF(AND('Raw Data'!N1729&gt;3,'Raw Data'!N1729&lt;=3.5),'Bảng Giá'!$B$12,IF(AND('Raw Data'!N1729&gt;3.5,'Raw Data'!N1729&lt;=4),'Bảng Giá'!$B$13,IF(AND('Raw Data'!N1729&gt;4,'Raw Data'!N1729&lt;=4.5),'Bảng Giá'!$B$14,IF(AND('Raw Data'!N1729&gt;4.5,'Raw Data'!N1729&lt;=5),'Bảng Giá'!$B$15,IF(AND('Raw Data'!N1729&gt;5,'Raw Data'!N1729&lt;=5.5),'Bảng Giá'!$B$16,IF(AND('Raw Data'!N1729&gt;5.5,'Raw Data'!N1729&lt;=6),'Bảng Giá'!$B$17,'Bảng Giá'!$B$18)))))))))))))))</f>
        <v>1&lt;x&lt;=1.5</v>
      </c>
      <c r="Q1729" s="48">
        <f t="shared" si="159"/>
        <v>-1.3605442176870748E-2</v>
      </c>
      <c r="R1729">
        <f t="shared" si="160"/>
        <v>17400</v>
      </c>
      <c r="S1729">
        <f t="shared" si="161"/>
        <v>2700</v>
      </c>
    </row>
    <row r="1730" spans="1:19" x14ac:dyDescent="0.25">
      <c r="A1730" s="12">
        <v>1729</v>
      </c>
      <c r="B1730" s="12" t="s">
        <v>293</v>
      </c>
      <c r="C1730" s="26">
        <v>31677136912047</v>
      </c>
      <c r="D1730" s="17">
        <v>43010.682881134257</v>
      </c>
      <c r="E1730" s="17">
        <v>43011.576739849537</v>
      </c>
      <c r="F1730" s="13" t="s">
        <v>302</v>
      </c>
      <c r="G1730" s="27">
        <v>300</v>
      </c>
      <c r="H1730" s="12" t="s">
        <v>76</v>
      </c>
      <c r="I1730" s="12" t="s">
        <v>193</v>
      </c>
      <c r="J1730" s="37">
        <f>INDEX('Bảng Giá'!$C$3:$H$18,MATCH('Raw Data'!P1730,'Bảng Giá'!$B$3:$B$18,0),MATCH('Raw Data'!M1730,'Bảng Giá'!$C$2:$H$2,0))</f>
        <v>13000</v>
      </c>
      <c r="K1730" s="12">
        <v>13100</v>
      </c>
      <c r="L1730" s="36">
        <f t="shared" si="156"/>
        <v>0.89385871528065763</v>
      </c>
      <c r="M1730" t="str">
        <f>'References data'!H1731</f>
        <v>Nội Tỉnh</v>
      </c>
      <c r="N1730">
        <f t="shared" si="157"/>
        <v>0.3</v>
      </c>
      <c r="O1730">
        <f t="shared" si="158"/>
        <v>-100</v>
      </c>
      <c r="P1730" t="str">
        <f>IF(AND(N1730&gt;0,N1730&lt;=0.05),'Bảng Giá'!$B$3,IF(AND(N1730&lt;=0.1,N1730&gt;0.05),'Bảng Giá'!$B$4,IF(AND('Raw Data'!N1730&gt;0.1,'Raw Data'!N1730&lt;=0.25),'Bảng Giá'!$B$5,IF(AND('Raw Data'!N1730&gt;0.25,'Raw Data'!N1730&lt;=0.5),'Bảng Giá'!$B$6,IF(AND('Raw Data'!N1730&gt;0.5,'Raw Data'!N1730&lt;=1),'Bảng Giá'!$B$7,IF(AND('Raw Data'!N1730&gt;1,'Raw Data'!N1730&lt;=1.5),'Bảng Giá'!$B$8,IF(AND('Raw Data'!N1730&gt;1.5,'Raw Data'!N1730&lt;=2),'Bảng Giá'!$B$9,IF(AND('Raw Data'!N1730&gt;2,'Raw Data'!N1730&lt;=2.5),'Bảng Giá'!$B$10,IF(AND('Raw Data'!N1730&gt;2.5,'Raw Data'!N1730&lt;=3),'Bảng Giá'!$B$11,IF(AND('Raw Data'!N1730&gt;3,'Raw Data'!N1730&lt;=3.5),'Bảng Giá'!$B$12,IF(AND('Raw Data'!N1730&gt;3.5,'Raw Data'!N1730&lt;=4),'Bảng Giá'!$B$13,IF(AND('Raw Data'!N1730&gt;4,'Raw Data'!N1730&lt;=4.5),'Bảng Giá'!$B$14,IF(AND('Raw Data'!N1730&gt;4.5,'Raw Data'!N1730&lt;=5),'Bảng Giá'!$B$15,IF(AND('Raw Data'!N1730&gt;5,'Raw Data'!N1730&lt;=5.5),'Bảng Giá'!$B$16,IF(AND('Raw Data'!N1730&gt;5.5,'Raw Data'!N1730&lt;=6),'Bảng Giá'!$B$17,'Bảng Giá'!$B$18)))))))))))))))</f>
        <v>0.25&lt;x&lt;=0.5</v>
      </c>
      <c r="Q1730" s="48">
        <f t="shared" si="159"/>
        <v>-7.6335877862595417E-3</v>
      </c>
      <c r="R1730">
        <f t="shared" si="160"/>
        <v>15600</v>
      </c>
      <c r="S1730">
        <f t="shared" si="161"/>
        <v>2500</v>
      </c>
    </row>
    <row r="1731" spans="1:19" x14ac:dyDescent="0.25">
      <c r="A1731" s="12">
        <v>1730</v>
      </c>
      <c r="B1731" s="12" t="s">
        <v>293</v>
      </c>
      <c r="C1731" s="26">
        <v>31677136900069</v>
      </c>
      <c r="D1731" s="17">
        <v>43010.405305821761</v>
      </c>
      <c r="E1731" s="17">
        <v>43011.736929131941</v>
      </c>
      <c r="F1731" s="13" t="s">
        <v>302</v>
      </c>
      <c r="G1731" s="27">
        <v>1300</v>
      </c>
      <c r="H1731" s="12" t="s">
        <v>76</v>
      </c>
      <c r="I1731" s="12" t="s">
        <v>80</v>
      </c>
      <c r="J1731" s="37">
        <f>INDEX('Bảng Giá'!$C$3:$H$18,MATCH('Raw Data'!P1731,'Bảng Giá'!$B$3:$B$18,0),MATCH('Raw Data'!M1731,'Bảng Giá'!$C$2:$H$2,0))</f>
        <v>14500</v>
      </c>
      <c r="K1731" s="12">
        <v>14700</v>
      </c>
      <c r="L1731" s="36">
        <f t="shared" ref="L1731:L1794" si="162">E1731-D1731</f>
        <v>1.331623310179566</v>
      </c>
      <c r="M1731" t="str">
        <f>'References data'!H1732</f>
        <v>Nội Tỉnh</v>
      </c>
      <c r="N1731">
        <f t="shared" ref="N1731:N1794" si="163">G1731/1000</f>
        <v>1.3</v>
      </c>
      <c r="O1731">
        <f t="shared" ref="O1731:O1794" si="164">J1731-K1731</f>
        <v>-200</v>
      </c>
      <c r="P1731" t="str">
        <f>IF(AND(N1731&gt;0,N1731&lt;=0.05),'Bảng Giá'!$B$3,IF(AND(N1731&lt;=0.1,N1731&gt;0.05),'Bảng Giá'!$B$4,IF(AND('Raw Data'!N1731&gt;0.1,'Raw Data'!N1731&lt;=0.25),'Bảng Giá'!$B$5,IF(AND('Raw Data'!N1731&gt;0.25,'Raw Data'!N1731&lt;=0.5),'Bảng Giá'!$B$6,IF(AND('Raw Data'!N1731&gt;0.5,'Raw Data'!N1731&lt;=1),'Bảng Giá'!$B$7,IF(AND('Raw Data'!N1731&gt;1,'Raw Data'!N1731&lt;=1.5),'Bảng Giá'!$B$8,IF(AND('Raw Data'!N1731&gt;1.5,'Raw Data'!N1731&lt;=2),'Bảng Giá'!$B$9,IF(AND('Raw Data'!N1731&gt;2,'Raw Data'!N1731&lt;=2.5),'Bảng Giá'!$B$10,IF(AND('Raw Data'!N1731&gt;2.5,'Raw Data'!N1731&lt;=3),'Bảng Giá'!$B$11,IF(AND('Raw Data'!N1731&gt;3,'Raw Data'!N1731&lt;=3.5),'Bảng Giá'!$B$12,IF(AND('Raw Data'!N1731&gt;3.5,'Raw Data'!N1731&lt;=4),'Bảng Giá'!$B$13,IF(AND('Raw Data'!N1731&gt;4,'Raw Data'!N1731&lt;=4.5),'Bảng Giá'!$B$14,IF(AND('Raw Data'!N1731&gt;4.5,'Raw Data'!N1731&lt;=5),'Bảng Giá'!$B$15,IF(AND('Raw Data'!N1731&gt;5,'Raw Data'!N1731&lt;=5.5),'Bảng Giá'!$B$16,IF(AND('Raw Data'!N1731&gt;5.5,'Raw Data'!N1731&lt;=6),'Bảng Giá'!$B$17,'Bảng Giá'!$B$18)))))))))))))))</f>
        <v>1&lt;x&lt;=1.5</v>
      </c>
      <c r="Q1731" s="48">
        <f t="shared" ref="Q1731:Q1794" si="165">O1731/K1731</f>
        <v>-1.3605442176870748E-2</v>
      </c>
      <c r="R1731">
        <f t="shared" ref="R1731:R1794" si="166">J1731+(J1731*0.2)</f>
        <v>17400</v>
      </c>
      <c r="S1731">
        <f t="shared" ref="S1731:S1794" si="167">R1731-K1731</f>
        <v>2700</v>
      </c>
    </row>
    <row r="1732" spans="1:19" x14ac:dyDescent="0.25">
      <c r="A1732" s="12">
        <v>1731</v>
      </c>
      <c r="B1732" s="12" t="s">
        <v>293</v>
      </c>
      <c r="C1732" s="26">
        <v>31677136899022</v>
      </c>
      <c r="D1732" s="17">
        <v>43010.379520833332</v>
      </c>
      <c r="E1732" s="17">
        <v>43011.650468402775</v>
      </c>
      <c r="F1732" s="13" t="s">
        <v>302</v>
      </c>
      <c r="G1732" s="27">
        <v>320</v>
      </c>
      <c r="H1732" s="12" t="s">
        <v>76</v>
      </c>
      <c r="I1732" s="12" t="s">
        <v>89</v>
      </c>
      <c r="J1732" s="37">
        <f>INDEX('Bảng Giá'!$C$3:$H$18,MATCH('Raw Data'!P1732,'Bảng Giá'!$B$3:$B$18,0),MATCH('Raw Data'!M1732,'Bảng Giá'!$C$2:$H$2,0))</f>
        <v>13000</v>
      </c>
      <c r="K1732" s="12">
        <v>13100</v>
      </c>
      <c r="L1732" s="36">
        <f t="shared" si="162"/>
        <v>1.2709475694427965</v>
      </c>
      <c r="M1732" t="str">
        <f>'References data'!H1733</f>
        <v>Nội Tỉnh</v>
      </c>
      <c r="N1732">
        <f t="shared" si="163"/>
        <v>0.32</v>
      </c>
      <c r="O1732">
        <f t="shared" si="164"/>
        <v>-100</v>
      </c>
      <c r="P1732" t="str">
        <f>IF(AND(N1732&gt;0,N1732&lt;=0.05),'Bảng Giá'!$B$3,IF(AND(N1732&lt;=0.1,N1732&gt;0.05),'Bảng Giá'!$B$4,IF(AND('Raw Data'!N1732&gt;0.1,'Raw Data'!N1732&lt;=0.25),'Bảng Giá'!$B$5,IF(AND('Raw Data'!N1732&gt;0.25,'Raw Data'!N1732&lt;=0.5),'Bảng Giá'!$B$6,IF(AND('Raw Data'!N1732&gt;0.5,'Raw Data'!N1732&lt;=1),'Bảng Giá'!$B$7,IF(AND('Raw Data'!N1732&gt;1,'Raw Data'!N1732&lt;=1.5),'Bảng Giá'!$B$8,IF(AND('Raw Data'!N1732&gt;1.5,'Raw Data'!N1732&lt;=2),'Bảng Giá'!$B$9,IF(AND('Raw Data'!N1732&gt;2,'Raw Data'!N1732&lt;=2.5),'Bảng Giá'!$B$10,IF(AND('Raw Data'!N1732&gt;2.5,'Raw Data'!N1732&lt;=3),'Bảng Giá'!$B$11,IF(AND('Raw Data'!N1732&gt;3,'Raw Data'!N1732&lt;=3.5),'Bảng Giá'!$B$12,IF(AND('Raw Data'!N1732&gt;3.5,'Raw Data'!N1732&lt;=4),'Bảng Giá'!$B$13,IF(AND('Raw Data'!N1732&gt;4,'Raw Data'!N1732&lt;=4.5),'Bảng Giá'!$B$14,IF(AND('Raw Data'!N1732&gt;4.5,'Raw Data'!N1732&lt;=5),'Bảng Giá'!$B$15,IF(AND('Raw Data'!N1732&gt;5,'Raw Data'!N1732&lt;=5.5),'Bảng Giá'!$B$16,IF(AND('Raw Data'!N1732&gt;5.5,'Raw Data'!N1732&lt;=6),'Bảng Giá'!$B$17,'Bảng Giá'!$B$18)))))))))))))))</f>
        <v>0.25&lt;x&lt;=0.5</v>
      </c>
      <c r="Q1732" s="48">
        <f t="shared" si="165"/>
        <v>-7.6335877862595417E-3</v>
      </c>
      <c r="R1732">
        <f t="shared" si="166"/>
        <v>15600</v>
      </c>
      <c r="S1732">
        <f t="shared" si="167"/>
        <v>2500</v>
      </c>
    </row>
    <row r="1733" spans="1:19" x14ac:dyDescent="0.25">
      <c r="A1733" s="12">
        <v>1732</v>
      </c>
      <c r="B1733" s="12" t="s">
        <v>293</v>
      </c>
      <c r="C1733" s="26">
        <v>31677136910280</v>
      </c>
      <c r="D1733" s="17">
        <v>43010.56801516204</v>
      </c>
      <c r="E1733" s="17">
        <v>43012.750428240739</v>
      </c>
      <c r="F1733" s="13" t="s">
        <v>302</v>
      </c>
      <c r="G1733" s="27">
        <v>7400</v>
      </c>
      <c r="H1733" s="12" t="s">
        <v>76</v>
      </c>
      <c r="I1733" s="12" t="s">
        <v>299</v>
      </c>
      <c r="J1733" s="37">
        <f>INDEX('Bảng Giá'!$C$3:$H$18,MATCH('Raw Data'!P1733,'Bảng Giá'!$B$3:$B$18,0),MATCH('Raw Data'!M1733,'Bảng Giá'!$C$2:$H$2,0))</f>
        <v>2000</v>
      </c>
      <c r="K1733" s="12">
        <v>32400</v>
      </c>
      <c r="L1733" s="36">
        <f t="shared" si="162"/>
        <v>2.1824130786990281</v>
      </c>
      <c r="M1733" t="str">
        <f>'References data'!H1734</f>
        <v>Nội Tỉnh</v>
      </c>
      <c r="N1733" s="46">
        <f t="shared" si="163"/>
        <v>7.4</v>
      </c>
      <c r="O1733">
        <f t="shared" si="164"/>
        <v>-30400</v>
      </c>
      <c r="P1733" t="str">
        <f>IF(AND(N1733&gt;0,N1733&lt;=0.05),'Bảng Giá'!$B$3,IF(AND(N1733&lt;=0.1,N1733&gt;0.05),'Bảng Giá'!$B$4,IF(AND('Raw Data'!N1733&gt;0.1,'Raw Data'!N1733&lt;=0.25),'Bảng Giá'!$B$5,IF(AND('Raw Data'!N1733&gt;0.25,'Raw Data'!N1733&lt;=0.5),'Bảng Giá'!$B$6,IF(AND('Raw Data'!N1733&gt;0.5,'Raw Data'!N1733&lt;=1),'Bảng Giá'!$B$7,IF(AND('Raw Data'!N1733&gt;1,'Raw Data'!N1733&lt;=1.5),'Bảng Giá'!$B$8,IF(AND('Raw Data'!N1733&gt;1.5,'Raw Data'!N1733&lt;=2),'Bảng Giá'!$B$9,IF(AND('Raw Data'!N1733&gt;2,'Raw Data'!N1733&lt;=2.5),'Bảng Giá'!$B$10,IF(AND('Raw Data'!N1733&gt;2.5,'Raw Data'!N1733&lt;=3),'Bảng Giá'!$B$11,IF(AND('Raw Data'!N1733&gt;3,'Raw Data'!N1733&lt;=3.5),'Bảng Giá'!$B$12,IF(AND('Raw Data'!N1733&gt;3.5,'Raw Data'!N1733&lt;=4),'Bảng Giá'!$B$13,IF(AND('Raw Data'!N1733&gt;4,'Raw Data'!N1733&lt;=4.5),'Bảng Giá'!$B$14,IF(AND('Raw Data'!N1733&gt;4.5,'Raw Data'!N1733&lt;=5),'Bảng Giá'!$B$15,IF(AND('Raw Data'!N1733&gt;5,'Raw Data'!N1733&lt;=5.5),'Bảng Giá'!$B$16,IF(AND('Raw Data'!N1733&gt;5.5,'Raw Data'!N1733&lt;=6),'Bảng Giá'!$B$17,'Bảng Giá'!$B$18)))))))))))))))</f>
        <v>Next 0.5</v>
      </c>
      <c r="Q1733" s="48">
        <f t="shared" si="165"/>
        <v>-0.93827160493827155</v>
      </c>
      <c r="R1733">
        <f t="shared" si="166"/>
        <v>2400</v>
      </c>
      <c r="S1733">
        <f t="shared" si="167"/>
        <v>-30000</v>
      </c>
    </row>
    <row r="1734" spans="1:19" x14ac:dyDescent="0.25">
      <c r="A1734" s="12">
        <v>1733</v>
      </c>
      <c r="B1734" s="12" t="s">
        <v>293</v>
      </c>
      <c r="C1734" s="26">
        <v>31677136910189</v>
      </c>
      <c r="D1734" s="17">
        <v>43010.623440162039</v>
      </c>
      <c r="E1734" s="17">
        <v>43011.750047488429</v>
      </c>
      <c r="F1734" s="13" t="s">
        <v>302</v>
      </c>
      <c r="G1734" s="27">
        <v>1300</v>
      </c>
      <c r="H1734" s="12" t="s">
        <v>76</v>
      </c>
      <c r="I1734" s="12" t="s">
        <v>299</v>
      </c>
      <c r="J1734" s="37">
        <f>INDEX('Bảng Giá'!$C$3:$H$18,MATCH('Raw Data'!P1734,'Bảng Giá'!$B$3:$B$18,0),MATCH('Raw Data'!M1734,'Bảng Giá'!$C$2:$H$2,0))</f>
        <v>14500</v>
      </c>
      <c r="K1734" s="12">
        <v>14700</v>
      </c>
      <c r="L1734" s="36">
        <f t="shared" si="162"/>
        <v>1.1266073263905128</v>
      </c>
      <c r="M1734" t="str">
        <f>'References data'!H1735</f>
        <v>Nội Tỉnh</v>
      </c>
      <c r="N1734">
        <f t="shared" si="163"/>
        <v>1.3</v>
      </c>
      <c r="O1734">
        <f t="shared" si="164"/>
        <v>-200</v>
      </c>
      <c r="P1734" t="str">
        <f>IF(AND(N1734&gt;0,N1734&lt;=0.05),'Bảng Giá'!$B$3,IF(AND(N1734&lt;=0.1,N1734&gt;0.05),'Bảng Giá'!$B$4,IF(AND('Raw Data'!N1734&gt;0.1,'Raw Data'!N1734&lt;=0.25),'Bảng Giá'!$B$5,IF(AND('Raw Data'!N1734&gt;0.25,'Raw Data'!N1734&lt;=0.5),'Bảng Giá'!$B$6,IF(AND('Raw Data'!N1734&gt;0.5,'Raw Data'!N1734&lt;=1),'Bảng Giá'!$B$7,IF(AND('Raw Data'!N1734&gt;1,'Raw Data'!N1734&lt;=1.5),'Bảng Giá'!$B$8,IF(AND('Raw Data'!N1734&gt;1.5,'Raw Data'!N1734&lt;=2),'Bảng Giá'!$B$9,IF(AND('Raw Data'!N1734&gt;2,'Raw Data'!N1734&lt;=2.5),'Bảng Giá'!$B$10,IF(AND('Raw Data'!N1734&gt;2.5,'Raw Data'!N1734&lt;=3),'Bảng Giá'!$B$11,IF(AND('Raw Data'!N1734&gt;3,'Raw Data'!N1734&lt;=3.5),'Bảng Giá'!$B$12,IF(AND('Raw Data'!N1734&gt;3.5,'Raw Data'!N1734&lt;=4),'Bảng Giá'!$B$13,IF(AND('Raw Data'!N1734&gt;4,'Raw Data'!N1734&lt;=4.5),'Bảng Giá'!$B$14,IF(AND('Raw Data'!N1734&gt;4.5,'Raw Data'!N1734&lt;=5),'Bảng Giá'!$B$15,IF(AND('Raw Data'!N1734&gt;5,'Raw Data'!N1734&lt;=5.5),'Bảng Giá'!$B$16,IF(AND('Raw Data'!N1734&gt;5.5,'Raw Data'!N1734&lt;=6),'Bảng Giá'!$B$17,'Bảng Giá'!$B$18)))))))))))))))</f>
        <v>1&lt;x&lt;=1.5</v>
      </c>
      <c r="Q1734" s="48">
        <f t="shared" si="165"/>
        <v>-1.3605442176870748E-2</v>
      </c>
      <c r="R1734">
        <f t="shared" si="166"/>
        <v>17400</v>
      </c>
      <c r="S1734">
        <f t="shared" si="167"/>
        <v>2700</v>
      </c>
    </row>
    <row r="1735" spans="1:19" x14ac:dyDescent="0.25">
      <c r="A1735" s="12">
        <v>1734</v>
      </c>
      <c r="B1735" s="12" t="s">
        <v>293</v>
      </c>
      <c r="C1735" s="26">
        <v>31677136911891</v>
      </c>
      <c r="D1735" s="17">
        <v>43010.633316898151</v>
      </c>
      <c r="E1735" s="17">
        <v>43011.664419675923</v>
      </c>
      <c r="F1735" s="13" t="s">
        <v>302</v>
      </c>
      <c r="G1735" s="27">
        <v>2500</v>
      </c>
      <c r="H1735" s="12" t="s">
        <v>76</v>
      </c>
      <c r="I1735" s="12" t="s">
        <v>299</v>
      </c>
      <c r="J1735" s="37">
        <f>INDEX('Bảng Giá'!$C$3:$H$18,MATCH('Raw Data'!P1735,'Bảng Giá'!$B$3:$B$18,0),MATCH('Raw Data'!M1735,'Bảng Giá'!$C$2:$H$2,0))</f>
        <v>16000</v>
      </c>
      <c r="K1735" s="12">
        <v>17700</v>
      </c>
      <c r="L1735" s="36">
        <f t="shared" si="162"/>
        <v>1.0311027777715935</v>
      </c>
      <c r="M1735" t="str">
        <f>'References data'!H1736</f>
        <v>Nội Tỉnh</v>
      </c>
      <c r="N1735">
        <f t="shared" si="163"/>
        <v>2.5</v>
      </c>
      <c r="O1735">
        <f t="shared" si="164"/>
        <v>-1700</v>
      </c>
      <c r="P1735" t="str">
        <f>IF(AND(N1735&gt;0,N1735&lt;=0.05),'Bảng Giá'!$B$3,IF(AND(N1735&lt;=0.1,N1735&gt;0.05),'Bảng Giá'!$B$4,IF(AND('Raw Data'!N1735&gt;0.1,'Raw Data'!N1735&lt;=0.25),'Bảng Giá'!$B$5,IF(AND('Raw Data'!N1735&gt;0.25,'Raw Data'!N1735&lt;=0.5),'Bảng Giá'!$B$6,IF(AND('Raw Data'!N1735&gt;0.5,'Raw Data'!N1735&lt;=1),'Bảng Giá'!$B$7,IF(AND('Raw Data'!N1735&gt;1,'Raw Data'!N1735&lt;=1.5),'Bảng Giá'!$B$8,IF(AND('Raw Data'!N1735&gt;1.5,'Raw Data'!N1735&lt;=2),'Bảng Giá'!$B$9,IF(AND('Raw Data'!N1735&gt;2,'Raw Data'!N1735&lt;=2.5),'Bảng Giá'!$B$10,IF(AND('Raw Data'!N1735&gt;2.5,'Raw Data'!N1735&lt;=3),'Bảng Giá'!$B$11,IF(AND('Raw Data'!N1735&gt;3,'Raw Data'!N1735&lt;=3.5),'Bảng Giá'!$B$12,IF(AND('Raw Data'!N1735&gt;3.5,'Raw Data'!N1735&lt;=4),'Bảng Giá'!$B$13,IF(AND('Raw Data'!N1735&gt;4,'Raw Data'!N1735&lt;=4.5),'Bảng Giá'!$B$14,IF(AND('Raw Data'!N1735&gt;4.5,'Raw Data'!N1735&lt;=5),'Bảng Giá'!$B$15,IF(AND('Raw Data'!N1735&gt;5,'Raw Data'!N1735&lt;=5.5),'Bảng Giá'!$B$16,IF(AND('Raw Data'!N1735&gt;5.5,'Raw Data'!N1735&lt;=6),'Bảng Giá'!$B$17,'Bảng Giá'!$B$18)))))))))))))))</f>
        <v>2&lt;x&lt;=2.5</v>
      </c>
      <c r="Q1735" s="48">
        <f t="shared" si="165"/>
        <v>-9.6045197740112997E-2</v>
      </c>
      <c r="R1735">
        <f t="shared" si="166"/>
        <v>19200</v>
      </c>
      <c r="S1735">
        <f t="shared" si="167"/>
        <v>1500</v>
      </c>
    </row>
    <row r="1736" spans="1:19" x14ac:dyDescent="0.25">
      <c r="A1736" s="12">
        <v>1735</v>
      </c>
      <c r="B1736" s="12" t="s">
        <v>293</v>
      </c>
      <c r="C1736" s="26">
        <v>31677136910703</v>
      </c>
      <c r="D1736" s="17">
        <v>43010.682670254631</v>
      </c>
      <c r="E1736" s="17">
        <v>43011.469529629627</v>
      </c>
      <c r="F1736" s="13" t="s">
        <v>302</v>
      </c>
      <c r="G1736" s="27">
        <v>600</v>
      </c>
      <c r="H1736" s="12" t="s">
        <v>76</v>
      </c>
      <c r="I1736" s="12" t="s">
        <v>299</v>
      </c>
      <c r="J1736" s="37">
        <f>INDEX('Bảng Giá'!$C$3:$H$18,MATCH('Raw Data'!P1736,'Bảng Giá'!$B$3:$B$18,0),MATCH('Raw Data'!M1736,'Bảng Giá'!$C$2:$H$2,0))</f>
        <v>14000</v>
      </c>
      <c r="K1736" s="12">
        <v>14100</v>
      </c>
      <c r="L1736" s="36">
        <f t="shared" si="162"/>
        <v>0.78685937499540159</v>
      </c>
      <c r="M1736" t="str">
        <f>'References data'!H1737</f>
        <v>Nội Tỉnh</v>
      </c>
      <c r="N1736">
        <f t="shared" si="163"/>
        <v>0.6</v>
      </c>
      <c r="O1736">
        <f t="shared" si="164"/>
        <v>-100</v>
      </c>
      <c r="P1736" t="str">
        <f>IF(AND(N1736&gt;0,N1736&lt;=0.05),'Bảng Giá'!$B$3,IF(AND(N1736&lt;=0.1,N1736&gt;0.05),'Bảng Giá'!$B$4,IF(AND('Raw Data'!N1736&gt;0.1,'Raw Data'!N1736&lt;=0.25),'Bảng Giá'!$B$5,IF(AND('Raw Data'!N1736&gt;0.25,'Raw Data'!N1736&lt;=0.5),'Bảng Giá'!$B$6,IF(AND('Raw Data'!N1736&gt;0.5,'Raw Data'!N1736&lt;=1),'Bảng Giá'!$B$7,IF(AND('Raw Data'!N1736&gt;1,'Raw Data'!N1736&lt;=1.5),'Bảng Giá'!$B$8,IF(AND('Raw Data'!N1736&gt;1.5,'Raw Data'!N1736&lt;=2),'Bảng Giá'!$B$9,IF(AND('Raw Data'!N1736&gt;2,'Raw Data'!N1736&lt;=2.5),'Bảng Giá'!$B$10,IF(AND('Raw Data'!N1736&gt;2.5,'Raw Data'!N1736&lt;=3),'Bảng Giá'!$B$11,IF(AND('Raw Data'!N1736&gt;3,'Raw Data'!N1736&lt;=3.5),'Bảng Giá'!$B$12,IF(AND('Raw Data'!N1736&gt;3.5,'Raw Data'!N1736&lt;=4),'Bảng Giá'!$B$13,IF(AND('Raw Data'!N1736&gt;4,'Raw Data'!N1736&lt;=4.5),'Bảng Giá'!$B$14,IF(AND('Raw Data'!N1736&gt;4.5,'Raw Data'!N1736&lt;=5),'Bảng Giá'!$B$15,IF(AND('Raw Data'!N1736&gt;5,'Raw Data'!N1736&lt;=5.5),'Bảng Giá'!$B$16,IF(AND('Raw Data'!N1736&gt;5.5,'Raw Data'!N1736&lt;=6),'Bảng Giá'!$B$17,'Bảng Giá'!$B$18)))))))))))))))</f>
        <v>0.5&lt;x&lt;=1</v>
      </c>
      <c r="Q1736" s="48">
        <f t="shared" si="165"/>
        <v>-7.0921985815602835E-3</v>
      </c>
      <c r="R1736">
        <f t="shared" si="166"/>
        <v>16800</v>
      </c>
      <c r="S1736">
        <f t="shared" si="167"/>
        <v>2700</v>
      </c>
    </row>
    <row r="1737" spans="1:19" x14ac:dyDescent="0.25">
      <c r="A1737" s="12">
        <v>1736</v>
      </c>
      <c r="B1737" s="12" t="s">
        <v>293</v>
      </c>
      <c r="C1737" s="26">
        <v>31677136911471</v>
      </c>
      <c r="D1737" s="17">
        <v>43012.85294783565</v>
      </c>
      <c r="E1737" s="17">
        <v>43013.479677465279</v>
      </c>
      <c r="F1737" s="13" t="s">
        <v>302</v>
      </c>
      <c r="G1737" s="27">
        <v>300</v>
      </c>
      <c r="H1737" s="12" t="s">
        <v>76</v>
      </c>
      <c r="I1737" s="12" t="s">
        <v>299</v>
      </c>
      <c r="J1737" s="37">
        <f>INDEX('Bảng Giá'!$C$3:$H$18,MATCH('Raw Data'!P1737,'Bảng Giá'!$B$3:$B$18,0),MATCH('Raw Data'!M1737,'Bảng Giá'!$C$2:$H$2,0))</f>
        <v>13000</v>
      </c>
      <c r="K1737" s="12">
        <v>13100</v>
      </c>
      <c r="L1737" s="36">
        <f t="shared" si="162"/>
        <v>0.62672962962824386</v>
      </c>
      <c r="M1737" t="str">
        <f>'References data'!H1738</f>
        <v>Nội Tỉnh</v>
      </c>
      <c r="N1737">
        <f t="shared" si="163"/>
        <v>0.3</v>
      </c>
      <c r="O1737">
        <f t="shared" si="164"/>
        <v>-100</v>
      </c>
      <c r="P1737" t="str">
        <f>IF(AND(N1737&gt;0,N1737&lt;=0.05),'Bảng Giá'!$B$3,IF(AND(N1737&lt;=0.1,N1737&gt;0.05),'Bảng Giá'!$B$4,IF(AND('Raw Data'!N1737&gt;0.1,'Raw Data'!N1737&lt;=0.25),'Bảng Giá'!$B$5,IF(AND('Raw Data'!N1737&gt;0.25,'Raw Data'!N1737&lt;=0.5),'Bảng Giá'!$B$6,IF(AND('Raw Data'!N1737&gt;0.5,'Raw Data'!N1737&lt;=1),'Bảng Giá'!$B$7,IF(AND('Raw Data'!N1737&gt;1,'Raw Data'!N1737&lt;=1.5),'Bảng Giá'!$B$8,IF(AND('Raw Data'!N1737&gt;1.5,'Raw Data'!N1737&lt;=2),'Bảng Giá'!$B$9,IF(AND('Raw Data'!N1737&gt;2,'Raw Data'!N1737&lt;=2.5),'Bảng Giá'!$B$10,IF(AND('Raw Data'!N1737&gt;2.5,'Raw Data'!N1737&lt;=3),'Bảng Giá'!$B$11,IF(AND('Raw Data'!N1737&gt;3,'Raw Data'!N1737&lt;=3.5),'Bảng Giá'!$B$12,IF(AND('Raw Data'!N1737&gt;3.5,'Raw Data'!N1737&lt;=4),'Bảng Giá'!$B$13,IF(AND('Raw Data'!N1737&gt;4,'Raw Data'!N1737&lt;=4.5),'Bảng Giá'!$B$14,IF(AND('Raw Data'!N1737&gt;4.5,'Raw Data'!N1737&lt;=5),'Bảng Giá'!$B$15,IF(AND('Raw Data'!N1737&gt;5,'Raw Data'!N1737&lt;=5.5),'Bảng Giá'!$B$16,IF(AND('Raw Data'!N1737&gt;5.5,'Raw Data'!N1737&lt;=6),'Bảng Giá'!$B$17,'Bảng Giá'!$B$18)))))))))))))))</f>
        <v>0.25&lt;x&lt;=0.5</v>
      </c>
      <c r="Q1737" s="48">
        <f t="shared" si="165"/>
        <v>-7.6335877862595417E-3</v>
      </c>
      <c r="R1737">
        <f t="shared" si="166"/>
        <v>15600</v>
      </c>
      <c r="S1737">
        <f t="shared" si="167"/>
        <v>2500</v>
      </c>
    </row>
    <row r="1738" spans="1:19" x14ac:dyDescent="0.25">
      <c r="A1738" s="12">
        <v>1737</v>
      </c>
      <c r="B1738" s="12" t="s">
        <v>293</v>
      </c>
      <c r="C1738" s="26">
        <v>31677136912230</v>
      </c>
      <c r="D1738" s="17">
        <v>43010.682688391207</v>
      </c>
      <c r="E1738" s="17">
        <v>43011.578395138888</v>
      </c>
      <c r="F1738" s="13" t="s">
        <v>302</v>
      </c>
      <c r="G1738" s="27">
        <v>200</v>
      </c>
      <c r="H1738" s="12" t="s">
        <v>76</v>
      </c>
      <c r="I1738" s="12" t="s">
        <v>89</v>
      </c>
      <c r="J1738" s="37">
        <f>INDEX('Bảng Giá'!$C$3:$H$18,MATCH('Raw Data'!P1738,'Bảng Giá'!$B$3:$B$18,0),MATCH('Raw Data'!M1738,'Bảng Giá'!$C$2:$H$2,0))</f>
        <v>13000</v>
      </c>
      <c r="K1738" s="12">
        <v>13100</v>
      </c>
      <c r="L1738" s="36">
        <f t="shared" si="162"/>
        <v>0.89570674768037861</v>
      </c>
      <c r="M1738" t="str">
        <f>'References data'!H1739</f>
        <v>Nội Tỉnh</v>
      </c>
      <c r="N1738">
        <f t="shared" si="163"/>
        <v>0.2</v>
      </c>
      <c r="O1738">
        <f t="shared" si="164"/>
        <v>-100</v>
      </c>
      <c r="P1738" t="str">
        <f>IF(AND(N1738&gt;0,N1738&lt;=0.05),'Bảng Giá'!$B$3,IF(AND(N1738&lt;=0.1,N1738&gt;0.05),'Bảng Giá'!$B$4,IF(AND('Raw Data'!N1738&gt;0.1,'Raw Data'!N1738&lt;=0.25),'Bảng Giá'!$B$5,IF(AND('Raw Data'!N1738&gt;0.25,'Raw Data'!N1738&lt;=0.5),'Bảng Giá'!$B$6,IF(AND('Raw Data'!N1738&gt;0.5,'Raw Data'!N1738&lt;=1),'Bảng Giá'!$B$7,IF(AND('Raw Data'!N1738&gt;1,'Raw Data'!N1738&lt;=1.5),'Bảng Giá'!$B$8,IF(AND('Raw Data'!N1738&gt;1.5,'Raw Data'!N1738&lt;=2),'Bảng Giá'!$B$9,IF(AND('Raw Data'!N1738&gt;2,'Raw Data'!N1738&lt;=2.5),'Bảng Giá'!$B$10,IF(AND('Raw Data'!N1738&gt;2.5,'Raw Data'!N1738&lt;=3),'Bảng Giá'!$B$11,IF(AND('Raw Data'!N1738&gt;3,'Raw Data'!N1738&lt;=3.5),'Bảng Giá'!$B$12,IF(AND('Raw Data'!N1738&gt;3.5,'Raw Data'!N1738&lt;=4),'Bảng Giá'!$B$13,IF(AND('Raw Data'!N1738&gt;4,'Raw Data'!N1738&lt;=4.5),'Bảng Giá'!$B$14,IF(AND('Raw Data'!N1738&gt;4.5,'Raw Data'!N1738&lt;=5),'Bảng Giá'!$B$15,IF(AND('Raw Data'!N1738&gt;5,'Raw Data'!N1738&lt;=5.5),'Bảng Giá'!$B$16,IF(AND('Raw Data'!N1738&gt;5.5,'Raw Data'!N1738&lt;=6),'Bảng Giá'!$B$17,'Bảng Giá'!$B$18)))))))))))))))</f>
        <v>0.1&lt;x&lt;=0.25</v>
      </c>
      <c r="Q1738" s="48">
        <f t="shared" si="165"/>
        <v>-7.6335877862595417E-3</v>
      </c>
      <c r="R1738">
        <f t="shared" si="166"/>
        <v>15600</v>
      </c>
      <c r="S1738">
        <f t="shared" si="167"/>
        <v>2500</v>
      </c>
    </row>
    <row r="1739" spans="1:19" x14ac:dyDescent="0.25">
      <c r="A1739" s="12">
        <v>1738</v>
      </c>
      <c r="B1739" s="12" t="s">
        <v>293</v>
      </c>
      <c r="C1739" s="26">
        <v>31677136909575</v>
      </c>
      <c r="D1739" s="17">
        <v>43010.682859872686</v>
      </c>
      <c r="E1739" s="17">
        <v>43011.602075312498</v>
      </c>
      <c r="F1739" s="13" t="s">
        <v>302</v>
      </c>
      <c r="G1739" s="27">
        <v>300</v>
      </c>
      <c r="H1739" s="12" t="s">
        <v>76</v>
      </c>
      <c r="I1739" s="12" t="s">
        <v>299</v>
      </c>
      <c r="J1739" s="37">
        <f>INDEX('Bảng Giá'!$C$3:$H$18,MATCH('Raw Data'!P1739,'Bảng Giá'!$B$3:$B$18,0),MATCH('Raw Data'!M1739,'Bảng Giá'!$C$2:$H$2,0))</f>
        <v>13000</v>
      </c>
      <c r="K1739" s="12">
        <v>13100</v>
      </c>
      <c r="L1739" s="36">
        <f t="shared" si="162"/>
        <v>0.91921543981152354</v>
      </c>
      <c r="M1739" t="str">
        <f>'References data'!H1740</f>
        <v>Nội Tỉnh</v>
      </c>
      <c r="N1739">
        <f t="shared" si="163"/>
        <v>0.3</v>
      </c>
      <c r="O1739">
        <f t="shared" si="164"/>
        <v>-100</v>
      </c>
      <c r="P1739" t="str">
        <f>IF(AND(N1739&gt;0,N1739&lt;=0.05),'Bảng Giá'!$B$3,IF(AND(N1739&lt;=0.1,N1739&gt;0.05),'Bảng Giá'!$B$4,IF(AND('Raw Data'!N1739&gt;0.1,'Raw Data'!N1739&lt;=0.25),'Bảng Giá'!$B$5,IF(AND('Raw Data'!N1739&gt;0.25,'Raw Data'!N1739&lt;=0.5),'Bảng Giá'!$B$6,IF(AND('Raw Data'!N1739&gt;0.5,'Raw Data'!N1739&lt;=1),'Bảng Giá'!$B$7,IF(AND('Raw Data'!N1739&gt;1,'Raw Data'!N1739&lt;=1.5),'Bảng Giá'!$B$8,IF(AND('Raw Data'!N1739&gt;1.5,'Raw Data'!N1739&lt;=2),'Bảng Giá'!$B$9,IF(AND('Raw Data'!N1739&gt;2,'Raw Data'!N1739&lt;=2.5),'Bảng Giá'!$B$10,IF(AND('Raw Data'!N1739&gt;2.5,'Raw Data'!N1739&lt;=3),'Bảng Giá'!$B$11,IF(AND('Raw Data'!N1739&gt;3,'Raw Data'!N1739&lt;=3.5),'Bảng Giá'!$B$12,IF(AND('Raw Data'!N1739&gt;3.5,'Raw Data'!N1739&lt;=4),'Bảng Giá'!$B$13,IF(AND('Raw Data'!N1739&gt;4,'Raw Data'!N1739&lt;=4.5),'Bảng Giá'!$B$14,IF(AND('Raw Data'!N1739&gt;4.5,'Raw Data'!N1739&lt;=5),'Bảng Giá'!$B$15,IF(AND('Raw Data'!N1739&gt;5,'Raw Data'!N1739&lt;=5.5),'Bảng Giá'!$B$16,IF(AND('Raw Data'!N1739&gt;5.5,'Raw Data'!N1739&lt;=6),'Bảng Giá'!$B$17,'Bảng Giá'!$B$18)))))))))))))))</f>
        <v>0.25&lt;x&lt;=0.5</v>
      </c>
      <c r="Q1739" s="48">
        <f t="shared" si="165"/>
        <v>-7.6335877862595417E-3</v>
      </c>
      <c r="R1739">
        <f t="shared" si="166"/>
        <v>15600</v>
      </c>
      <c r="S1739">
        <f t="shared" si="167"/>
        <v>2500</v>
      </c>
    </row>
    <row r="1740" spans="1:19" x14ac:dyDescent="0.25">
      <c r="A1740" s="12">
        <v>1739</v>
      </c>
      <c r="B1740" s="12" t="s">
        <v>293</v>
      </c>
      <c r="C1740" s="26">
        <v>31677136908631</v>
      </c>
      <c r="D1740" s="17">
        <v>43010.623375000003</v>
      </c>
      <c r="E1740" s="17">
        <v>43011.724532291664</v>
      </c>
      <c r="F1740" s="13" t="s">
        <v>302</v>
      </c>
      <c r="G1740" s="27">
        <v>3500</v>
      </c>
      <c r="H1740" s="12" t="s">
        <v>76</v>
      </c>
      <c r="I1740" s="12" t="s">
        <v>299</v>
      </c>
      <c r="J1740" s="37">
        <f>INDEX('Bảng Giá'!$C$3:$H$18,MATCH('Raw Data'!P1740,'Bảng Giá'!$B$3:$B$18,0),MATCH('Raw Data'!M1740,'Bảng Giá'!$C$2:$H$2,0))</f>
        <v>19000</v>
      </c>
      <c r="K1740" s="12">
        <v>20700</v>
      </c>
      <c r="L1740" s="36">
        <f t="shared" si="162"/>
        <v>1.1011572916613659</v>
      </c>
      <c r="M1740" t="str">
        <f>'References data'!H1741</f>
        <v>Nội Tỉnh</v>
      </c>
      <c r="N1740">
        <f t="shared" si="163"/>
        <v>3.5</v>
      </c>
      <c r="O1740">
        <f t="shared" si="164"/>
        <v>-1700</v>
      </c>
      <c r="P1740" t="str">
        <f>IF(AND(N1740&gt;0,N1740&lt;=0.05),'Bảng Giá'!$B$3,IF(AND(N1740&lt;=0.1,N1740&gt;0.05),'Bảng Giá'!$B$4,IF(AND('Raw Data'!N1740&gt;0.1,'Raw Data'!N1740&lt;=0.25),'Bảng Giá'!$B$5,IF(AND('Raw Data'!N1740&gt;0.25,'Raw Data'!N1740&lt;=0.5),'Bảng Giá'!$B$6,IF(AND('Raw Data'!N1740&gt;0.5,'Raw Data'!N1740&lt;=1),'Bảng Giá'!$B$7,IF(AND('Raw Data'!N1740&gt;1,'Raw Data'!N1740&lt;=1.5),'Bảng Giá'!$B$8,IF(AND('Raw Data'!N1740&gt;1.5,'Raw Data'!N1740&lt;=2),'Bảng Giá'!$B$9,IF(AND('Raw Data'!N1740&gt;2,'Raw Data'!N1740&lt;=2.5),'Bảng Giá'!$B$10,IF(AND('Raw Data'!N1740&gt;2.5,'Raw Data'!N1740&lt;=3),'Bảng Giá'!$B$11,IF(AND('Raw Data'!N1740&gt;3,'Raw Data'!N1740&lt;=3.5),'Bảng Giá'!$B$12,IF(AND('Raw Data'!N1740&gt;3.5,'Raw Data'!N1740&lt;=4),'Bảng Giá'!$B$13,IF(AND('Raw Data'!N1740&gt;4,'Raw Data'!N1740&lt;=4.5),'Bảng Giá'!$B$14,IF(AND('Raw Data'!N1740&gt;4.5,'Raw Data'!N1740&lt;=5),'Bảng Giá'!$B$15,IF(AND('Raw Data'!N1740&gt;5,'Raw Data'!N1740&lt;=5.5),'Bảng Giá'!$B$16,IF(AND('Raw Data'!N1740&gt;5.5,'Raw Data'!N1740&lt;=6),'Bảng Giá'!$B$17,'Bảng Giá'!$B$18)))))))))))))))</f>
        <v>3&lt;x&lt;=3.5</v>
      </c>
      <c r="Q1740" s="48">
        <f t="shared" si="165"/>
        <v>-8.2125603864734303E-2</v>
      </c>
      <c r="R1740">
        <f t="shared" si="166"/>
        <v>22800</v>
      </c>
      <c r="S1740">
        <f t="shared" si="167"/>
        <v>2100</v>
      </c>
    </row>
    <row r="1741" spans="1:19" x14ac:dyDescent="0.25">
      <c r="A1741" s="12">
        <v>1740</v>
      </c>
      <c r="B1741" s="12" t="s">
        <v>293</v>
      </c>
      <c r="C1741" s="26">
        <v>31677136911577</v>
      </c>
      <c r="D1741" s="17">
        <v>43010.623497685185</v>
      </c>
      <c r="E1741" s="17">
        <v>43011.433224537039</v>
      </c>
      <c r="F1741" s="13" t="s">
        <v>302</v>
      </c>
      <c r="G1741" s="27">
        <v>780</v>
      </c>
      <c r="H1741" s="12" t="s">
        <v>76</v>
      </c>
      <c r="I1741" s="12" t="s">
        <v>193</v>
      </c>
      <c r="J1741" s="37">
        <f>INDEX('Bảng Giá'!$C$3:$H$18,MATCH('Raw Data'!P1741,'Bảng Giá'!$B$3:$B$18,0),MATCH('Raw Data'!M1741,'Bảng Giá'!$C$2:$H$2,0))</f>
        <v>14000</v>
      </c>
      <c r="K1741" s="12">
        <v>14100</v>
      </c>
      <c r="L1741" s="36">
        <f t="shared" si="162"/>
        <v>0.8097268518540659</v>
      </c>
      <c r="M1741" t="str">
        <f>'References data'!H1742</f>
        <v>Nội Tỉnh</v>
      </c>
      <c r="N1741">
        <f t="shared" si="163"/>
        <v>0.78</v>
      </c>
      <c r="O1741">
        <f t="shared" si="164"/>
        <v>-100</v>
      </c>
      <c r="P1741" t="str">
        <f>IF(AND(N1741&gt;0,N1741&lt;=0.05),'Bảng Giá'!$B$3,IF(AND(N1741&lt;=0.1,N1741&gt;0.05),'Bảng Giá'!$B$4,IF(AND('Raw Data'!N1741&gt;0.1,'Raw Data'!N1741&lt;=0.25),'Bảng Giá'!$B$5,IF(AND('Raw Data'!N1741&gt;0.25,'Raw Data'!N1741&lt;=0.5),'Bảng Giá'!$B$6,IF(AND('Raw Data'!N1741&gt;0.5,'Raw Data'!N1741&lt;=1),'Bảng Giá'!$B$7,IF(AND('Raw Data'!N1741&gt;1,'Raw Data'!N1741&lt;=1.5),'Bảng Giá'!$B$8,IF(AND('Raw Data'!N1741&gt;1.5,'Raw Data'!N1741&lt;=2),'Bảng Giá'!$B$9,IF(AND('Raw Data'!N1741&gt;2,'Raw Data'!N1741&lt;=2.5),'Bảng Giá'!$B$10,IF(AND('Raw Data'!N1741&gt;2.5,'Raw Data'!N1741&lt;=3),'Bảng Giá'!$B$11,IF(AND('Raw Data'!N1741&gt;3,'Raw Data'!N1741&lt;=3.5),'Bảng Giá'!$B$12,IF(AND('Raw Data'!N1741&gt;3.5,'Raw Data'!N1741&lt;=4),'Bảng Giá'!$B$13,IF(AND('Raw Data'!N1741&gt;4,'Raw Data'!N1741&lt;=4.5),'Bảng Giá'!$B$14,IF(AND('Raw Data'!N1741&gt;4.5,'Raw Data'!N1741&lt;=5),'Bảng Giá'!$B$15,IF(AND('Raw Data'!N1741&gt;5,'Raw Data'!N1741&lt;=5.5),'Bảng Giá'!$B$16,IF(AND('Raw Data'!N1741&gt;5.5,'Raw Data'!N1741&lt;=6),'Bảng Giá'!$B$17,'Bảng Giá'!$B$18)))))))))))))))</f>
        <v>0.5&lt;x&lt;=1</v>
      </c>
      <c r="Q1741" s="48">
        <f t="shared" si="165"/>
        <v>-7.0921985815602835E-3</v>
      </c>
      <c r="R1741">
        <f t="shared" si="166"/>
        <v>16800</v>
      </c>
      <c r="S1741">
        <f t="shared" si="167"/>
        <v>2700</v>
      </c>
    </row>
    <row r="1742" spans="1:19" x14ac:dyDescent="0.25">
      <c r="A1742" s="12">
        <v>1741</v>
      </c>
      <c r="B1742" s="12" t="s">
        <v>293</v>
      </c>
      <c r="C1742" s="26">
        <v>31677136912120</v>
      </c>
      <c r="D1742" s="17">
        <v>43010.633333020836</v>
      </c>
      <c r="E1742" s="17">
        <v>43011.876466284724</v>
      </c>
      <c r="F1742" s="13" t="s">
        <v>302</v>
      </c>
      <c r="G1742" s="27">
        <v>4000</v>
      </c>
      <c r="H1742" s="12" t="s">
        <v>76</v>
      </c>
      <c r="I1742" s="12" t="s">
        <v>315</v>
      </c>
      <c r="J1742" s="37">
        <f>INDEX('Bảng Giá'!$C$3:$H$18,MATCH('Raw Data'!P1742,'Bảng Giá'!$B$3:$B$18,0),MATCH('Raw Data'!M1742,'Bảng Giá'!$C$2:$H$2,0))</f>
        <v>20500</v>
      </c>
      <c r="K1742" s="12">
        <v>22200</v>
      </c>
      <c r="L1742" s="36">
        <f t="shared" si="162"/>
        <v>1.2431332638880122</v>
      </c>
      <c r="M1742" t="str">
        <f>'References data'!H1743</f>
        <v>Nội Tỉnh</v>
      </c>
      <c r="N1742">
        <f t="shared" si="163"/>
        <v>4</v>
      </c>
      <c r="O1742">
        <f t="shared" si="164"/>
        <v>-1700</v>
      </c>
      <c r="P1742" t="str">
        <f>IF(AND(N1742&gt;0,N1742&lt;=0.05),'Bảng Giá'!$B$3,IF(AND(N1742&lt;=0.1,N1742&gt;0.05),'Bảng Giá'!$B$4,IF(AND('Raw Data'!N1742&gt;0.1,'Raw Data'!N1742&lt;=0.25),'Bảng Giá'!$B$5,IF(AND('Raw Data'!N1742&gt;0.25,'Raw Data'!N1742&lt;=0.5),'Bảng Giá'!$B$6,IF(AND('Raw Data'!N1742&gt;0.5,'Raw Data'!N1742&lt;=1),'Bảng Giá'!$B$7,IF(AND('Raw Data'!N1742&gt;1,'Raw Data'!N1742&lt;=1.5),'Bảng Giá'!$B$8,IF(AND('Raw Data'!N1742&gt;1.5,'Raw Data'!N1742&lt;=2),'Bảng Giá'!$B$9,IF(AND('Raw Data'!N1742&gt;2,'Raw Data'!N1742&lt;=2.5),'Bảng Giá'!$B$10,IF(AND('Raw Data'!N1742&gt;2.5,'Raw Data'!N1742&lt;=3),'Bảng Giá'!$B$11,IF(AND('Raw Data'!N1742&gt;3,'Raw Data'!N1742&lt;=3.5),'Bảng Giá'!$B$12,IF(AND('Raw Data'!N1742&gt;3.5,'Raw Data'!N1742&lt;=4),'Bảng Giá'!$B$13,IF(AND('Raw Data'!N1742&gt;4,'Raw Data'!N1742&lt;=4.5),'Bảng Giá'!$B$14,IF(AND('Raw Data'!N1742&gt;4.5,'Raw Data'!N1742&lt;=5),'Bảng Giá'!$B$15,IF(AND('Raw Data'!N1742&gt;5,'Raw Data'!N1742&lt;=5.5),'Bảng Giá'!$B$16,IF(AND('Raw Data'!N1742&gt;5.5,'Raw Data'!N1742&lt;=6),'Bảng Giá'!$B$17,'Bảng Giá'!$B$18)))))))))))))))</f>
        <v>3.5&lt;x&lt;=4</v>
      </c>
      <c r="Q1742" s="48">
        <f t="shared" si="165"/>
        <v>-7.6576576576576572E-2</v>
      </c>
      <c r="R1742">
        <f t="shared" si="166"/>
        <v>24600</v>
      </c>
      <c r="S1742">
        <f t="shared" si="167"/>
        <v>2400</v>
      </c>
    </row>
    <row r="1743" spans="1:19" x14ac:dyDescent="0.25">
      <c r="A1743" s="12">
        <v>1742</v>
      </c>
      <c r="B1743" s="12" t="s">
        <v>293</v>
      </c>
      <c r="C1743" s="26">
        <v>31677136910579</v>
      </c>
      <c r="D1743" s="17">
        <v>43010.682993981478</v>
      </c>
      <c r="E1743" s="17">
        <v>43013.676205520831</v>
      </c>
      <c r="F1743" s="13" t="s">
        <v>302</v>
      </c>
      <c r="G1743" s="27">
        <v>1300</v>
      </c>
      <c r="H1743" s="12" t="s">
        <v>76</v>
      </c>
      <c r="I1743" s="12" t="s">
        <v>315</v>
      </c>
      <c r="J1743" s="37">
        <f>INDEX('Bảng Giá'!$C$3:$H$18,MATCH('Raw Data'!P1743,'Bảng Giá'!$B$3:$B$18,0),MATCH('Raw Data'!M1743,'Bảng Giá'!$C$2:$H$2,0))</f>
        <v>14500</v>
      </c>
      <c r="K1743" s="12">
        <v>14700</v>
      </c>
      <c r="L1743" s="36">
        <f t="shared" si="162"/>
        <v>2.9932115393530694</v>
      </c>
      <c r="M1743" t="str">
        <f>'References data'!H1744</f>
        <v>Nội Tỉnh</v>
      </c>
      <c r="N1743">
        <f t="shared" si="163"/>
        <v>1.3</v>
      </c>
      <c r="O1743">
        <f t="shared" si="164"/>
        <v>-200</v>
      </c>
      <c r="P1743" t="str">
        <f>IF(AND(N1743&gt;0,N1743&lt;=0.05),'Bảng Giá'!$B$3,IF(AND(N1743&lt;=0.1,N1743&gt;0.05),'Bảng Giá'!$B$4,IF(AND('Raw Data'!N1743&gt;0.1,'Raw Data'!N1743&lt;=0.25),'Bảng Giá'!$B$5,IF(AND('Raw Data'!N1743&gt;0.25,'Raw Data'!N1743&lt;=0.5),'Bảng Giá'!$B$6,IF(AND('Raw Data'!N1743&gt;0.5,'Raw Data'!N1743&lt;=1),'Bảng Giá'!$B$7,IF(AND('Raw Data'!N1743&gt;1,'Raw Data'!N1743&lt;=1.5),'Bảng Giá'!$B$8,IF(AND('Raw Data'!N1743&gt;1.5,'Raw Data'!N1743&lt;=2),'Bảng Giá'!$B$9,IF(AND('Raw Data'!N1743&gt;2,'Raw Data'!N1743&lt;=2.5),'Bảng Giá'!$B$10,IF(AND('Raw Data'!N1743&gt;2.5,'Raw Data'!N1743&lt;=3),'Bảng Giá'!$B$11,IF(AND('Raw Data'!N1743&gt;3,'Raw Data'!N1743&lt;=3.5),'Bảng Giá'!$B$12,IF(AND('Raw Data'!N1743&gt;3.5,'Raw Data'!N1743&lt;=4),'Bảng Giá'!$B$13,IF(AND('Raw Data'!N1743&gt;4,'Raw Data'!N1743&lt;=4.5),'Bảng Giá'!$B$14,IF(AND('Raw Data'!N1743&gt;4.5,'Raw Data'!N1743&lt;=5),'Bảng Giá'!$B$15,IF(AND('Raw Data'!N1743&gt;5,'Raw Data'!N1743&lt;=5.5),'Bảng Giá'!$B$16,IF(AND('Raw Data'!N1743&gt;5.5,'Raw Data'!N1743&lt;=6),'Bảng Giá'!$B$17,'Bảng Giá'!$B$18)))))))))))))))</f>
        <v>1&lt;x&lt;=1.5</v>
      </c>
      <c r="Q1743" s="48">
        <f t="shared" si="165"/>
        <v>-1.3605442176870748E-2</v>
      </c>
      <c r="R1743">
        <f t="shared" si="166"/>
        <v>17400</v>
      </c>
      <c r="S1743">
        <f t="shared" si="167"/>
        <v>2700</v>
      </c>
    </row>
    <row r="1744" spans="1:19" x14ac:dyDescent="0.25">
      <c r="A1744" s="12">
        <v>1743</v>
      </c>
      <c r="B1744" s="12" t="s">
        <v>293</v>
      </c>
      <c r="C1744" s="26">
        <v>96665015</v>
      </c>
      <c r="D1744" s="17">
        <v>43010.87380065972</v>
      </c>
      <c r="E1744" s="17">
        <v>43014.44633846065</v>
      </c>
      <c r="F1744" s="13" t="s">
        <v>302</v>
      </c>
      <c r="G1744" s="27">
        <v>2000</v>
      </c>
      <c r="H1744" s="12" t="s">
        <v>76</v>
      </c>
      <c r="I1744" s="12" t="s">
        <v>87</v>
      </c>
      <c r="J1744" s="37">
        <f>INDEX('Bảng Giá'!$C$3:$H$18,MATCH('Raw Data'!P1744,'Bảng Giá'!$B$3:$B$18,0),MATCH('Raw Data'!M1744,'Bảng Giá'!$C$2:$H$2,0))</f>
        <v>16000</v>
      </c>
      <c r="K1744" s="12">
        <v>16200</v>
      </c>
      <c r="L1744" s="36">
        <f t="shared" si="162"/>
        <v>3.5725378009301494</v>
      </c>
      <c r="M1744" t="str">
        <f>'References data'!H1745</f>
        <v>Nội Tỉnh</v>
      </c>
      <c r="N1744">
        <f t="shared" si="163"/>
        <v>2</v>
      </c>
      <c r="O1744">
        <f t="shared" si="164"/>
        <v>-200</v>
      </c>
      <c r="P1744" t="str">
        <f>IF(AND(N1744&gt;0,N1744&lt;=0.05),'Bảng Giá'!$B$3,IF(AND(N1744&lt;=0.1,N1744&gt;0.05),'Bảng Giá'!$B$4,IF(AND('Raw Data'!N1744&gt;0.1,'Raw Data'!N1744&lt;=0.25),'Bảng Giá'!$B$5,IF(AND('Raw Data'!N1744&gt;0.25,'Raw Data'!N1744&lt;=0.5),'Bảng Giá'!$B$6,IF(AND('Raw Data'!N1744&gt;0.5,'Raw Data'!N1744&lt;=1),'Bảng Giá'!$B$7,IF(AND('Raw Data'!N1744&gt;1,'Raw Data'!N1744&lt;=1.5),'Bảng Giá'!$B$8,IF(AND('Raw Data'!N1744&gt;1.5,'Raw Data'!N1744&lt;=2),'Bảng Giá'!$B$9,IF(AND('Raw Data'!N1744&gt;2,'Raw Data'!N1744&lt;=2.5),'Bảng Giá'!$B$10,IF(AND('Raw Data'!N1744&gt;2.5,'Raw Data'!N1744&lt;=3),'Bảng Giá'!$B$11,IF(AND('Raw Data'!N1744&gt;3,'Raw Data'!N1744&lt;=3.5),'Bảng Giá'!$B$12,IF(AND('Raw Data'!N1744&gt;3.5,'Raw Data'!N1744&lt;=4),'Bảng Giá'!$B$13,IF(AND('Raw Data'!N1744&gt;4,'Raw Data'!N1744&lt;=4.5),'Bảng Giá'!$B$14,IF(AND('Raw Data'!N1744&gt;4.5,'Raw Data'!N1744&lt;=5),'Bảng Giá'!$B$15,IF(AND('Raw Data'!N1744&gt;5,'Raw Data'!N1744&lt;=5.5),'Bảng Giá'!$B$16,IF(AND('Raw Data'!N1744&gt;5.5,'Raw Data'!N1744&lt;=6),'Bảng Giá'!$B$17,'Bảng Giá'!$B$18)))))))))))))))</f>
        <v>1.5&lt;x&lt;=2</v>
      </c>
      <c r="Q1744" s="48">
        <f t="shared" si="165"/>
        <v>-1.2345679012345678E-2</v>
      </c>
      <c r="R1744">
        <f t="shared" si="166"/>
        <v>19200</v>
      </c>
      <c r="S1744">
        <f t="shared" si="167"/>
        <v>3000</v>
      </c>
    </row>
    <row r="1745" spans="1:19" x14ac:dyDescent="0.25">
      <c r="A1745" s="12">
        <v>1744</v>
      </c>
      <c r="B1745" s="12" t="s">
        <v>293</v>
      </c>
      <c r="C1745" s="26">
        <v>39215819</v>
      </c>
      <c r="D1745" s="17">
        <v>43010.957888738427</v>
      </c>
      <c r="E1745" s="17">
        <v>43012.793406331017</v>
      </c>
      <c r="F1745" s="12" t="s">
        <v>321</v>
      </c>
      <c r="G1745" s="27">
        <v>12500</v>
      </c>
      <c r="H1745" s="12" t="s">
        <v>91</v>
      </c>
      <c r="I1745" s="12" t="s">
        <v>76</v>
      </c>
      <c r="J1745" s="37">
        <f>INDEX('Bảng Giá'!$C$3:$H$18,MATCH('Raw Data'!P1745,'Bảng Giá'!$B$3:$B$18,0),MATCH('Raw Data'!M1745,'Bảng Giá'!$C$2:$H$2,0))</f>
        <v>2000</v>
      </c>
      <c r="K1745" s="12">
        <v>52900</v>
      </c>
      <c r="L1745" s="36">
        <f t="shared" si="162"/>
        <v>1.8355175925898948</v>
      </c>
      <c r="M1745" t="str">
        <f>'References data'!H1746</f>
        <v>Nội Tỉnh</v>
      </c>
      <c r="N1745" s="46">
        <f t="shared" si="163"/>
        <v>12.5</v>
      </c>
      <c r="O1745">
        <f t="shared" si="164"/>
        <v>-50900</v>
      </c>
      <c r="P1745" t="str">
        <f>IF(AND(N1745&gt;0,N1745&lt;=0.05),'Bảng Giá'!$B$3,IF(AND(N1745&lt;=0.1,N1745&gt;0.05),'Bảng Giá'!$B$4,IF(AND('Raw Data'!N1745&gt;0.1,'Raw Data'!N1745&lt;=0.25),'Bảng Giá'!$B$5,IF(AND('Raw Data'!N1745&gt;0.25,'Raw Data'!N1745&lt;=0.5),'Bảng Giá'!$B$6,IF(AND('Raw Data'!N1745&gt;0.5,'Raw Data'!N1745&lt;=1),'Bảng Giá'!$B$7,IF(AND('Raw Data'!N1745&gt;1,'Raw Data'!N1745&lt;=1.5),'Bảng Giá'!$B$8,IF(AND('Raw Data'!N1745&gt;1.5,'Raw Data'!N1745&lt;=2),'Bảng Giá'!$B$9,IF(AND('Raw Data'!N1745&gt;2,'Raw Data'!N1745&lt;=2.5),'Bảng Giá'!$B$10,IF(AND('Raw Data'!N1745&gt;2.5,'Raw Data'!N1745&lt;=3),'Bảng Giá'!$B$11,IF(AND('Raw Data'!N1745&gt;3,'Raw Data'!N1745&lt;=3.5),'Bảng Giá'!$B$12,IF(AND('Raw Data'!N1745&gt;3.5,'Raw Data'!N1745&lt;=4),'Bảng Giá'!$B$13,IF(AND('Raw Data'!N1745&gt;4,'Raw Data'!N1745&lt;=4.5),'Bảng Giá'!$B$14,IF(AND('Raw Data'!N1745&gt;4.5,'Raw Data'!N1745&lt;=5),'Bảng Giá'!$B$15,IF(AND('Raw Data'!N1745&gt;5,'Raw Data'!N1745&lt;=5.5),'Bảng Giá'!$B$16,IF(AND('Raw Data'!N1745&gt;5.5,'Raw Data'!N1745&lt;=6),'Bảng Giá'!$B$17,'Bảng Giá'!$B$18)))))))))))))))</f>
        <v>Next 0.5</v>
      </c>
      <c r="Q1745" s="48">
        <f t="shared" si="165"/>
        <v>-0.96219281663516065</v>
      </c>
      <c r="R1745">
        <f t="shared" si="166"/>
        <v>2400</v>
      </c>
      <c r="S1745">
        <f t="shared" si="167"/>
        <v>-50500</v>
      </c>
    </row>
    <row r="1746" spans="1:19" x14ac:dyDescent="0.25">
      <c r="A1746" s="12">
        <v>1745</v>
      </c>
      <c r="B1746" s="12" t="s">
        <v>293</v>
      </c>
      <c r="C1746" s="26">
        <v>21434938</v>
      </c>
      <c r="D1746" s="17">
        <v>43010.957935729166</v>
      </c>
      <c r="E1746" s="17">
        <v>43011.660511574075</v>
      </c>
      <c r="F1746" s="13" t="s">
        <v>302</v>
      </c>
      <c r="G1746" s="27">
        <v>320</v>
      </c>
      <c r="H1746" s="12" t="s">
        <v>91</v>
      </c>
      <c r="I1746" s="12" t="s">
        <v>85</v>
      </c>
      <c r="J1746" s="37">
        <f>INDEX('Bảng Giá'!$C$3:$H$18,MATCH('Raw Data'!P1746,'Bảng Giá'!$B$3:$B$18,0),MATCH('Raw Data'!M1746,'Bảng Giá'!$C$2:$H$2,0))</f>
        <v>13000</v>
      </c>
      <c r="K1746" s="12">
        <v>13100</v>
      </c>
      <c r="L1746" s="36">
        <f t="shared" si="162"/>
        <v>0.70257584490900626</v>
      </c>
      <c r="M1746" t="str">
        <f>'References data'!H1747</f>
        <v>Nội Tỉnh</v>
      </c>
      <c r="N1746">
        <f t="shared" si="163"/>
        <v>0.32</v>
      </c>
      <c r="O1746">
        <f t="shared" si="164"/>
        <v>-100</v>
      </c>
      <c r="P1746" t="str">
        <f>IF(AND(N1746&gt;0,N1746&lt;=0.05),'Bảng Giá'!$B$3,IF(AND(N1746&lt;=0.1,N1746&gt;0.05),'Bảng Giá'!$B$4,IF(AND('Raw Data'!N1746&gt;0.1,'Raw Data'!N1746&lt;=0.25),'Bảng Giá'!$B$5,IF(AND('Raw Data'!N1746&gt;0.25,'Raw Data'!N1746&lt;=0.5),'Bảng Giá'!$B$6,IF(AND('Raw Data'!N1746&gt;0.5,'Raw Data'!N1746&lt;=1),'Bảng Giá'!$B$7,IF(AND('Raw Data'!N1746&gt;1,'Raw Data'!N1746&lt;=1.5),'Bảng Giá'!$B$8,IF(AND('Raw Data'!N1746&gt;1.5,'Raw Data'!N1746&lt;=2),'Bảng Giá'!$B$9,IF(AND('Raw Data'!N1746&gt;2,'Raw Data'!N1746&lt;=2.5),'Bảng Giá'!$B$10,IF(AND('Raw Data'!N1746&gt;2.5,'Raw Data'!N1746&lt;=3),'Bảng Giá'!$B$11,IF(AND('Raw Data'!N1746&gt;3,'Raw Data'!N1746&lt;=3.5),'Bảng Giá'!$B$12,IF(AND('Raw Data'!N1746&gt;3.5,'Raw Data'!N1746&lt;=4),'Bảng Giá'!$B$13,IF(AND('Raw Data'!N1746&gt;4,'Raw Data'!N1746&lt;=4.5),'Bảng Giá'!$B$14,IF(AND('Raw Data'!N1746&gt;4.5,'Raw Data'!N1746&lt;=5),'Bảng Giá'!$B$15,IF(AND('Raw Data'!N1746&gt;5,'Raw Data'!N1746&lt;=5.5),'Bảng Giá'!$B$16,IF(AND('Raw Data'!N1746&gt;5.5,'Raw Data'!N1746&lt;=6),'Bảng Giá'!$B$17,'Bảng Giá'!$B$18)))))))))))))))</f>
        <v>0.25&lt;x&lt;=0.5</v>
      </c>
      <c r="Q1746" s="48">
        <f t="shared" si="165"/>
        <v>-7.6335877862595417E-3</v>
      </c>
      <c r="R1746">
        <f t="shared" si="166"/>
        <v>15600</v>
      </c>
      <c r="S1746">
        <f t="shared" si="167"/>
        <v>2500</v>
      </c>
    </row>
    <row r="1747" spans="1:19" x14ac:dyDescent="0.25">
      <c r="A1747" s="12">
        <v>1746</v>
      </c>
      <c r="B1747" s="12" t="s">
        <v>293</v>
      </c>
      <c r="C1747" s="26">
        <v>75167776</v>
      </c>
      <c r="D1747" s="17">
        <v>43010.957964780093</v>
      </c>
      <c r="E1747" s="17">
        <v>43011.817023923613</v>
      </c>
      <c r="F1747" s="13" t="s">
        <v>302</v>
      </c>
      <c r="G1747" s="27">
        <v>1500</v>
      </c>
      <c r="H1747" s="12" t="s">
        <v>91</v>
      </c>
      <c r="I1747" s="12" t="s">
        <v>85</v>
      </c>
      <c r="J1747" s="37">
        <f>INDEX('Bảng Giá'!$C$3:$H$18,MATCH('Raw Data'!P1747,'Bảng Giá'!$B$3:$B$18,0),MATCH('Raw Data'!M1747,'Bảng Giá'!$C$2:$H$2,0))</f>
        <v>14500</v>
      </c>
      <c r="K1747" s="12">
        <v>16200</v>
      </c>
      <c r="L1747" s="36">
        <f t="shared" si="162"/>
        <v>0.85905914352042601</v>
      </c>
      <c r="M1747" t="str">
        <f>'References data'!H1748</f>
        <v>Nội Tỉnh</v>
      </c>
      <c r="N1747">
        <f t="shared" si="163"/>
        <v>1.5</v>
      </c>
      <c r="O1747">
        <f t="shared" si="164"/>
        <v>-1700</v>
      </c>
      <c r="P1747" t="str">
        <f>IF(AND(N1747&gt;0,N1747&lt;=0.05),'Bảng Giá'!$B$3,IF(AND(N1747&lt;=0.1,N1747&gt;0.05),'Bảng Giá'!$B$4,IF(AND('Raw Data'!N1747&gt;0.1,'Raw Data'!N1747&lt;=0.25),'Bảng Giá'!$B$5,IF(AND('Raw Data'!N1747&gt;0.25,'Raw Data'!N1747&lt;=0.5),'Bảng Giá'!$B$6,IF(AND('Raw Data'!N1747&gt;0.5,'Raw Data'!N1747&lt;=1),'Bảng Giá'!$B$7,IF(AND('Raw Data'!N1747&gt;1,'Raw Data'!N1747&lt;=1.5),'Bảng Giá'!$B$8,IF(AND('Raw Data'!N1747&gt;1.5,'Raw Data'!N1747&lt;=2),'Bảng Giá'!$B$9,IF(AND('Raw Data'!N1747&gt;2,'Raw Data'!N1747&lt;=2.5),'Bảng Giá'!$B$10,IF(AND('Raw Data'!N1747&gt;2.5,'Raw Data'!N1747&lt;=3),'Bảng Giá'!$B$11,IF(AND('Raw Data'!N1747&gt;3,'Raw Data'!N1747&lt;=3.5),'Bảng Giá'!$B$12,IF(AND('Raw Data'!N1747&gt;3.5,'Raw Data'!N1747&lt;=4),'Bảng Giá'!$B$13,IF(AND('Raw Data'!N1747&gt;4,'Raw Data'!N1747&lt;=4.5),'Bảng Giá'!$B$14,IF(AND('Raw Data'!N1747&gt;4.5,'Raw Data'!N1747&lt;=5),'Bảng Giá'!$B$15,IF(AND('Raw Data'!N1747&gt;5,'Raw Data'!N1747&lt;=5.5),'Bảng Giá'!$B$16,IF(AND('Raw Data'!N1747&gt;5.5,'Raw Data'!N1747&lt;=6),'Bảng Giá'!$B$17,'Bảng Giá'!$B$18)))))))))))))))</f>
        <v>1&lt;x&lt;=1.5</v>
      </c>
      <c r="Q1747" s="48">
        <f t="shared" si="165"/>
        <v>-0.10493827160493827</v>
      </c>
      <c r="R1747">
        <f t="shared" si="166"/>
        <v>17400</v>
      </c>
      <c r="S1747">
        <f t="shared" si="167"/>
        <v>1200</v>
      </c>
    </row>
    <row r="1748" spans="1:19" x14ac:dyDescent="0.25">
      <c r="A1748" s="12">
        <v>1747</v>
      </c>
      <c r="B1748" s="12" t="s">
        <v>293</v>
      </c>
      <c r="C1748" s="26">
        <v>91846945</v>
      </c>
      <c r="D1748" s="17">
        <v>43010.958060034725</v>
      </c>
      <c r="E1748" s="17">
        <v>43011.843982986109</v>
      </c>
      <c r="F1748" s="13" t="s">
        <v>302</v>
      </c>
      <c r="G1748" s="27">
        <v>1540</v>
      </c>
      <c r="H1748" s="12" t="s">
        <v>91</v>
      </c>
      <c r="I1748" s="12" t="s">
        <v>85</v>
      </c>
      <c r="J1748" s="37">
        <f>INDEX('Bảng Giá'!$C$3:$H$18,MATCH('Raw Data'!P1748,'Bảng Giá'!$B$3:$B$18,0),MATCH('Raw Data'!M1748,'Bảng Giá'!$C$2:$H$2,0))</f>
        <v>16000</v>
      </c>
      <c r="K1748" s="12">
        <v>16200</v>
      </c>
      <c r="L1748" s="36">
        <f t="shared" si="162"/>
        <v>0.88592295138369082</v>
      </c>
      <c r="M1748" t="str">
        <f>'References data'!H1749</f>
        <v>Nội Tỉnh</v>
      </c>
      <c r="N1748">
        <f t="shared" si="163"/>
        <v>1.54</v>
      </c>
      <c r="O1748">
        <f t="shared" si="164"/>
        <v>-200</v>
      </c>
      <c r="P1748" t="str">
        <f>IF(AND(N1748&gt;0,N1748&lt;=0.05),'Bảng Giá'!$B$3,IF(AND(N1748&lt;=0.1,N1748&gt;0.05),'Bảng Giá'!$B$4,IF(AND('Raw Data'!N1748&gt;0.1,'Raw Data'!N1748&lt;=0.25),'Bảng Giá'!$B$5,IF(AND('Raw Data'!N1748&gt;0.25,'Raw Data'!N1748&lt;=0.5),'Bảng Giá'!$B$6,IF(AND('Raw Data'!N1748&gt;0.5,'Raw Data'!N1748&lt;=1),'Bảng Giá'!$B$7,IF(AND('Raw Data'!N1748&gt;1,'Raw Data'!N1748&lt;=1.5),'Bảng Giá'!$B$8,IF(AND('Raw Data'!N1748&gt;1.5,'Raw Data'!N1748&lt;=2),'Bảng Giá'!$B$9,IF(AND('Raw Data'!N1748&gt;2,'Raw Data'!N1748&lt;=2.5),'Bảng Giá'!$B$10,IF(AND('Raw Data'!N1748&gt;2.5,'Raw Data'!N1748&lt;=3),'Bảng Giá'!$B$11,IF(AND('Raw Data'!N1748&gt;3,'Raw Data'!N1748&lt;=3.5),'Bảng Giá'!$B$12,IF(AND('Raw Data'!N1748&gt;3.5,'Raw Data'!N1748&lt;=4),'Bảng Giá'!$B$13,IF(AND('Raw Data'!N1748&gt;4,'Raw Data'!N1748&lt;=4.5),'Bảng Giá'!$B$14,IF(AND('Raw Data'!N1748&gt;4.5,'Raw Data'!N1748&lt;=5),'Bảng Giá'!$B$15,IF(AND('Raw Data'!N1748&gt;5,'Raw Data'!N1748&lt;=5.5),'Bảng Giá'!$B$16,IF(AND('Raw Data'!N1748&gt;5.5,'Raw Data'!N1748&lt;=6),'Bảng Giá'!$B$17,'Bảng Giá'!$B$18)))))))))))))))</f>
        <v>1.5&lt;x&lt;=2</v>
      </c>
      <c r="Q1748" s="48">
        <f t="shared" si="165"/>
        <v>-1.2345679012345678E-2</v>
      </c>
      <c r="R1748">
        <f t="shared" si="166"/>
        <v>19200</v>
      </c>
      <c r="S1748">
        <f t="shared" si="167"/>
        <v>3000</v>
      </c>
    </row>
    <row r="1749" spans="1:19" x14ac:dyDescent="0.25">
      <c r="A1749" s="12">
        <v>1748</v>
      </c>
      <c r="B1749" s="12" t="s">
        <v>293</v>
      </c>
      <c r="C1749" s="26">
        <v>13150631</v>
      </c>
      <c r="D1749" s="17">
        <v>43010.958065474537</v>
      </c>
      <c r="E1749" s="17">
        <v>43012.577627314815</v>
      </c>
      <c r="F1749" s="13" t="s">
        <v>302</v>
      </c>
      <c r="G1749" s="27">
        <v>2200</v>
      </c>
      <c r="H1749" s="12" t="s">
        <v>91</v>
      </c>
      <c r="I1749" s="12" t="s">
        <v>85</v>
      </c>
      <c r="J1749" s="37">
        <f>INDEX('Bảng Giá'!$C$3:$H$18,MATCH('Raw Data'!P1749,'Bảng Giá'!$B$3:$B$18,0),MATCH('Raw Data'!M1749,'Bảng Giá'!$C$2:$H$2,0))</f>
        <v>16000</v>
      </c>
      <c r="K1749" s="12">
        <v>16200</v>
      </c>
      <c r="L1749" s="36">
        <f t="shared" si="162"/>
        <v>1.6195618402780383</v>
      </c>
      <c r="M1749" t="str">
        <f>'References data'!H1750</f>
        <v>Nội Tỉnh</v>
      </c>
      <c r="N1749">
        <f t="shared" si="163"/>
        <v>2.2000000000000002</v>
      </c>
      <c r="O1749">
        <f t="shared" si="164"/>
        <v>-200</v>
      </c>
      <c r="P1749" t="str">
        <f>IF(AND(N1749&gt;0,N1749&lt;=0.05),'Bảng Giá'!$B$3,IF(AND(N1749&lt;=0.1,N1749&gt;0.05),'Bảng Giá'!$B$4,IF(AND('Raw Data'!N1749&gt;0.1,'Raw Data'!N1749&lt;=0.25),'Bảng Giá'!$B$5,IF(AND('Raw Data'!N1749&gt;0.25,'Raw Data'!N1749&lt;=0.5),'Bảng Giá'!$B$6,IF(AND('Raw Data'!N1749&gt;0.5,'Raw Data'!N1749&lt;=1),'Bảng Giá'!$B$7,IF(AND('Raw Data'!N1749&gt;1,'Raw Data'!N1749&lt;=1.5),'Bảng Giá'!$B$8,IF(AND('Raw Data'!N1749&gt;1.5,'Raw Data'!N1749&lt;=2),'Bảng Giá'!$B$9,IF(AND('Raw Data'!N1749&gt;2,'Raw Data'!N1749&lt;=2.5),'Bảng Giá'!$B$10,IF(AND('Raw Data'!N1749&gt;2.5,'Raw Data'!N1749&lt;=3),'Bảng Giá'!$B$11,IF(AND('Raw Data'!N1749&gt;3,'Raw Data'!N1749&lt;=3.5),'Bảng Giá'!$B$12,IF(AND('Raw Data'!N1749&gt;3.5,'Raw Data'!N1749&lt;=4),'Bảng Giá'!$B$13,IF(AND('Raw Data'!N1749&gt;4,'Raw Data'!N1749&lt;=4.5),'Bảng Giá'!$B$14,IF(AND('Raw Data'!N1749&gt;4.5,'Raw Data'!N1749&lt;=5),'Bảng Giá'!$B$15,IF(AND('Raw Data'!N1749&gt;5,'Raw Data'!N1749&lt;=5.5),'Bảng Giá'!$B$16,IF(AND('Raw Data'!N1749&gt;5.5,'Raw Data'!N1749&lt;=6),'Bảng Giá'!$B$17,'Bảng Giá'!$B$18)))))))))))))))</f>
        <v>2&lt;x&lt;=2.5</v>
      </c>
      <c r="Q1749" s="48">
        <f t="shared" si="165"/>
        <v>-1.2345679012345678E-2</v>
      </c>
      <c r="R1749">
        <f t="shared" si="166"/>
        <v>19200</v>
      </c>
      <c r="S1749">
        <f t="shared" si="167"/>
        <v>3000</v>
      </c>
    </row>
    <row r="1750" spans="1:19" x14ac:dyDescent="0.25">
      <c r="A1750" s="12">
        <v>1749</v>
      </c>
      <c r="B1750" s="12" t="s">
        <v>293</v>
      </c>
      <c r="C1750" s="26">
        <v>15213242</v>
      </c>
      <c r="D1750" s="17">
        <v>43011.739341863424</v>
      </c>
      <c r="E1750" s="17">
        <v>43013.436141284721</v>
      </c>
      <c r="F1750" s="13" t="s">
        <v>302</v>
      </c>
      <c r="G1750" s="27">
        <v>300</v>
      </c>
      <c r="H1750" s="12" t="s">
        <v>76</v>
      </c>
      <c r="I1750" s="12" t="s">
        <v>91</v>
      </c>
      <c r="J1750" s="37">
        <f>INDEX('Bảng Giá'!$C$3:$H$18,MATCH('Raw Data'!P1750,'Bảng Giá'!$B$3:$B$18,0),MATCH('Raw Data'!M1750,'Bảng Giá'!$C$2:$H$2,0))</f>
        <v>13000</v>
      </c>
      <c r="K1750" s="12">
        <v>13100</v>
      </c>
      <c r="L1750" s="36">
        <f t="shared" si="162"/>
        <v>1.6967994212973281</v>
      </c>
      <c r="M1750" t="str">
        <f>'References data'!H1751</f>
        <v>Nội Tỉnh</v>
      </c>
      <c r="N1750">
        <f t="shared" si="163"/>
        <v>0.3</v>
      </c>
      <c r="O1750">
        <f t="shared" si="164"/>
        <v>-100</v>
      </c>
      <c r="P1750" t="str">
        <f>IF(AND(N1750&gt;0,N1750&lt;=0.05),'Bảng Giá'!$B$3,IF(AND(N1750&lt;=0.1,N1750&gt;0.05),'Bảng Giá'!$B$4,IF(AND('Raw Data'!N1750&gt;0.1,'Raw Data'!N1750&lt;=0.25),'Bảng Giá'!$B$5,IF(AND('Raw Data'!N1750&gt;0.25,'Raw Data'!N1750&lt;=0.5),'Bảng Giá'!$B$6,IF(AND('Raw Data'!N1750&gt;0.5,'Raw Data'!N1750&lt;=1),'Bảng Giá'!$B$7,IF(AND('Raw Data'!N1750&gt;1,'Raw Data'!N1750&lt;=1.5),'Bảng Giá'!$B$8,IF(AND('Raw Data'!N1750&gt;1.5,'Raw Data'!N1750&lt;=2),'Bảng Giá'!$B$9,IF(AND('Raw Data'!N1750&gt;2,'Raw Data'!N1750&lt;=2.5),'Bảng Giá'!$B$10,IF(AND('Raw Data'!N1750&gt;2.5,'Raw Data'!N1750&lt;=3),'Bảng Giá'!$B$11,IF(AND('Raw Data'!N1750&gt;3,'Raw Data'!N1750&lt;=3.5),'Bảng Giá'!$B$12,IF(AND('Raw Data'!N1750&gt;3.5,'Raw Data'!N1750&lt;=4),'Bảng Giá'!$B$13,IF(AND('Raw Data'!N1750&gt;4,'Raw Data'!N1750&lt;=4.5),'Bảng Giá'!$B$14,IF(AND('Raw Data'!N1750&gt;4.5,'Raw Data'!N1750&lt;=5),'Bảng Giá'!$B$15,IF(AND('Raw Data'!N1750&gt;5,'Raw Data'!N1750&lt;=5.5),'Bảng Giá'!$B$16,IF(AND('Raw Data'!N1750&gt;5.5,'Raw Data'!N1750&lt;=6),'Bảng Giá'!$B$17,'Bảng Giá'!$B$18)))))))))))))))</f>
        <v>0.25&lt;x&lt;=0.5</v>
      </c>
      <c r="Q1750" s="48">
        <f t="shared" si="165"/>
        <v>-7.6335877862595417E-3</v>
      </c>
      <c r="R1750">
        <f t="shared" si="166"/>
        <v>15600</v>
      </c>
      <c r="S1750">
        <f t="shared" si="167"/>
        <v>2500</v>
      </c>
    </row>
    <row r="1751" spans="1:19" x14ac:dyDescent="0.25">
      <c r="A1751" s="12">
        <v>1750</v>
      </c>
      <c r="B1751" s="12" t="s">
        <v>293</v>
      </c>
      <c r="C1751" s="26">
        <v>31677136896718</v>
      </c>
      <c r="D1751" s="17">
        <v>43009.450692708335</v>
      </c>
      <c r="E1751" s="17">
        <v>43011.876466006943</v>
      </c>
      <c r="F1751" s="13" t="s">
        <v>302</v>
      </c>
      <c r="G1751" s="27">
        <v>200</v>
      </c>
      <c r="H1751" s="12" t="s">
        <v>76</v>
      </c>
      <c r="I1751" s="12" t="s">
        <v>315</v>
      </c>
      <c r="J1751" s="37">
        <f>INDEX('Bảng Giá'!$C$3:$H$18,MATCH('Raw Data'!P1751,'Bảng Giá'!$B$3:$B$18,0),MATCH('Raw Data'!M1751,'Bảng Giá'!$C$2:$H$2,0))</f>
        <v>13000</v>
      </c>
      <c r="K1751" s="12">
        <v>13100</v>
      </c>
      <c r="L1751" s="36">
        <f t="shared" si="162"/>
        <v>2.4257732986079645</v>
      </c>
      <c r="M1751" t="str">
        <f>'References data'!H1752</f>
        <v>Nội Tỉnh</v>
      </c>
      <c r="N1751">
        <f t="shared" si="163"/>
        <v>0.2</v>
      </c>
      <c r="O1751">
        <f t="shared" si="164"/>
        <v>-100</v>
      </c>
      <c r="P1751" t="str">
        <f>IF(AND(N1751&gt;0,N1751&lt;=0.05),'Bảng Giá'!$B$3,IF(AND(N1751&lt;=0.1,N1751&gt;0.05),'Bảng Giá'!$B$4,IF(AND('Raw Data'!N1751&gt;0.1,'Raw Data'!N1751&lt;=0.25),'Bảng Giá'!$B$5,IF(AND('Raw Data'!N1751&gt;0.25,'Raw Data'!N1751&lt;=0.5),'Bảng Giá'!$B$6,IF(AND('Raw Data'!N1751&gt;0.5,'Raw Data'!N1751&lt;=1),'Bảng Giá'!$B$7,IF(AND('Raw Data'!N1751&gt;1,'Raw Data'!N1751&lt;=1.5),'Bảng Giá'!$B$8,IF(AND('Raw Data'!N1751&gt;1.5,'Raw Data'!N1751&lt;=2),'Bảng Giá'!$B$9,IF(AND('Raw Data'!N1751&gt;2,'Raw Data'!N1751&lt;=2.5),'Bảng Giá'!$B$10,IF(AND('Raw Data'!N1751&gt;2.5,'Raw Data'!N1751&lt;=3),'Bảng Giá'!$B$11,IF(AND('Raw Data'!N1751&gt;3,'Raw Data'!N1751&lt;=3.5),'Bảng Giá'!$B$12,IF(AND('Raw Data'!N1751&gt;3.5,'Raw Data'!N1751&lt;=4),'Bảng Giá'!$B$13,IF(AND('Raw Data'!N1751&gt;4,'Raw Data'!N1751&lt;=4.5),'Bảng Giá'!$B$14,IF(AND('Raw Data'!N1751&gt;4.5,'Raw Data'!N1751&lt;=5),'Bảng Giá'!$B$15,IF(AND('Raw Data'!N1751&gt;5,'Raw Data'!N1751&lt;=5.5),'Bảng Giá'!$B$16,IF(AND('Raw Data'!N1751&gt;5.5,'Raw Data'!N1751&lt;=6),'Bảng Giá'!$B$17,'Bảng Giá'!$B$18)))))))))))))))</f>
        <v>0.1&lt;x&lt;=0.25</v>
      </c>
      <c r="Q1751" s="48">
        <f t="shared" si="165"/>
        <v>-7.6335877862595417E-3</v>
      </c>
      <c r="R1751">
        <f t="shared" si="166"/>
        <v>15600</v>
      </c>
      <c r="S1751">
        <f t="shared" si="167"/>
        <v>2500</v>
      </c>
    </row>
    <row r="1752" spans="1:19" x14ac:dyDescent="0.25">
      <c r="A1752" s="12">
        <v>1751</v>
      </c>
      <c r="B1752" s="12" t="s">
        <v>293</v>
      </c>
      <c r="C1752" s="26">
        <v>31676000443244</v>
      </c>
      <c r="D1752" s="17">
        <v>43009.450823726853</v>
      </c>
      <c r="E1752" s="17">
        <v>43010.668785300928</v>
      </c>
      <c r="F1752" s="13" t="s">
        <v>302</v>
      </c>
      <c r="G1752" s="27">
        <v>2100</v>
      </c>
      <c r="H1752" s="12" t="s">
        <v>76</v>
      </c>
      <c r="I1752" s="12" t="s">
        <v>193</v>
      </c>
      <c r="J1752" s="37">
        <f>INDEX('Bảng Giá'!$C$3:$H$18,MATCH('Raw Data'!P1752,'Bảng Giá'!$B$3:$B$18,0),MATCH('Raw Data'!M1752,'Bảng Giá'!$C$2:$H$2,0))</f>
        <v>16000</v>
      </c>
      <c r="K1752" s="12">
        <v>16200</v>
      </c>
      <c r="L1752" s="36">
        <f t="shared" si="162"/>
        <v>1.2179615740751615</v>
      </c>
      <c r="M1752" t="str">
        <f>'References data'!H1753</f>
        <v>Nội Tỉnh</v>
      </c>
      <c r="N1752">
        <f t="shared" si="163"/>
        <v>2.1</v>
      </c>
      <c r="O1752">
        <f t="shared" si="164"/>
        <v>-200</v>
      </c>
      <c r="P1752" t="str">
        <f>IF(AND(N1752&gt;0,N1752&lt;=0.05),'Bảng Giá'!$B$3,IF(AND(N1752&lt;=0.1,N1752&gt;0.05),'Bảng Giá'!$B$4,IF(AND('Raw Data'!N1752&gt;0.1,'Raw Data'!N1752&lt;=0.25),'Bảng Giá'!$B$5,IF(AND('Raw Data'!N1752&gt;0.25,'Raw Data'!N1752&lt;=0.5),'Bảng Giá'!$B$6,IF(AND('Raw Data'!N1752&gt;0.5,'Raw Data'!N1752&lt;=1),'Bảng Giá'!$B$7,IF(AND('Raw Data'!N1752&gt;1,'Raw Data'!N1752&lt;=1.5),'Bảng Giá'!$B$8,IF(AND('Raw Data'!N1752&gt;1.5,'Raw Data'!N1752&lt;=2),'Bảng Giá'!$B$9,IF(AND('Raw Data'!N1752&gt;2,'Raw Data'!N1752&lt;=2.5),'Bảng Giá'!$B$10,IF(AND('Raw Data'!N1752&gt;2.5,'Raw Data'!N1752&lt;=3),'Bảng Giá'!$B$11,IF(AND('Raw Data'!N1752&gt;3,'Raw Data'!N1752&lt;=3.5),'Bảng Giá'!$B$12,IF(AND('Raw Data'!N1752&gt;3.5,'Raw Data'!N1752&lt;=4),'Bảng Giá'!$B$13,IF(AND('Raw Data'!N1752&gt;4,'Raw Data'!N1752&lt;=4.5),'Bảng Giá'!$B$14,IF(AND('Raw Data'!N1752&gt;4.5,'Raw Data'!N1752&lt;=5),'Bảng Giá'!$B$15,IF(AND('Raw Data'!N1752&gt;5,'Raw Data'!N1752&lt;=5.5),'Bảng Giá'!$B$16,IF(AND('Raw Data'!N1752&gt;5.5,'Raw Data'!N1752&lt;=6),'Bảng Giá'!$B$17,'Bảng Giá'!$B$18)))))))))))))))</f>
        <v>2&lt;x&lt;=2.5</v>
      </c>
      <c r="Q1752" s="48">
        <f t="shared" si="165"/>
        <v>-1.2345679012345678E-2</v>
      </c>
      <c r="R1752">
        <f t="shared" si="166"/>
        <v>19200</v>
      </c>
      <c r="S1752">
        <f t="shared" si="167"/>
        <v>3000</v>
      </c>
    </row>
    <row r="1753" spans="1:19" x14ac:dyDescent="0.25">
      <c r="A1753" s="12">
        <v>1752</v>
      </c>
      <c r="B1753" s="12" t="s">
        <v>293</v>
      </c>
      <c r="C1753" s="26">
        <v>31677136896435</v>
      </c>
      <c r="D1753" s="17">
        <v>43009.454312650465</v>
      </c>
      <c r="E1753" s="17">
        <v>43010.856871990742</v>
      </c>
      <c r="F1753" s="13" t="s">
        <v>302</v>
      </c>
      <c r="G1753" s="27">
        <v>1500</v>
      </c>
      <c r="H1753" s="12" t="s">
        <v>76</v>
      </c>
      <c r="I1753" s="12" t="s">
        <v>299</v>
      </c>
      <c r="J1753" s="37">
        <f>INDEX('Bảng Giá'!$C$3:$H$18,MATCH('Raw Data'!P1753,'Bảng Giá'!$B$3:$B$18,0),MATCH('Raw Data'!M1753,'Bảng Giá'!$C$2:$H$2,0))</f>
        <v>14500</v>
      </c>
      <c r="K1753" s="12">
        <v>16200</v>
      </c>
      <c r="L1753" s="36">
        <f t="shared" si="162"/>
        <v>1.402559340276639</v>
      </c>
      <c r="M1753" t="str">
        <f>'References data'!H1754</f>
        <v>Nội Tỉnh</v>
      </c>
      <c r="N1753">
        <f t="shared" si="163"/>
        <v>1.5</v>
      </c>
      <c r="O1753">
        <f t="shared" si="164"/>
        <v>-1700</v>
      </c>
      <c r="P1753" t="str">
        <f>IF(AND(N1753&gt;0,N1753&lt;=0.05),'Bảng Giá'!$B$3,IF(AND(N1753&lt;=0.1,N1753&gt;0.05),'Bảng Giá'!$B$4,IF(AND('Raw Data'!N1753&gt;0.1,'Raw Data'!N1753&lt;=0.25),'Bảng Giá'!$B$5,IF(AND('Raw Data'!N1753&gt;0.25,'Raw Data'!N1753&lt;=0.5),'Bảng Giá'!$B$6,IF(AND('Raw Data'!N1753&gt;0.5,'Raw Data'!N1753&lt;=1),'Bảng Giá'!$B$7,IF(AND('Raw Data'!N1753&gt;1,'Raw Data'!N1753&lt;=1.5),'Bảng Giá'!$B$8,IF(AND('Raw Data'!N1753&gt;1.5,'Raw Data'!N1753&lt;=2),'Bảng Giá'!$B$9,IF(AND('Raw Data'!N1753&gt;2,'Raw Data'!N1753&lt;=2.5),'Bảng Giá'!$B$10,IF(AND('Raw Data'!N1753&gt;2.5,'Raw Data'!N1753&lt;=3),'Bảng Giá'!$B$11,IF(AND('Raw Data'!N1753&gt;3,'Raw Data'!N1753&lt;=3.5),'Bảng Giá'!$B$12,IF(AND('Raw Data'!N1753&gt;3.5,'Raw Data'!N1753&lt;=4),'Bảng Giá'!$B$13,IF(AND('Raw Data'!N1753&gt;4,'Raw Data'!N1753&lt;=4.5),'Bảng Giá'!$B$14,IF(AND('Raw Data'!N1753&gt;4.5,'Raw Data'!N1753&lt;=5),'Bảng Giá'!$B$15,IF(AND('Raw Data'!N1753&gt;5,'Raw Data'!N1753&lt;=5.5),'Bảng Giá'!$B$16,IF(AND('Raw Data'!N1753&gt;5.5,'Raw Data'!N1753&lt;=6),'Bảng Giá'!$B$17,'Bảng Giá'!$B$18)))))))))))))))</f>
        <v>1&lt;x&lt;=1.5</v>
      </c>
      <c r="Q1753" s="48">
        <f t="shared" si="165"/>
        <v>-0.10493827160493827</v>
      </c>
      <c r="R1753">
        <f t="shared" si="166"/>
        <v>17400</v>
      </c>
      <c r="S1753">
        <f t="shared" si="167"/>
        <v>1200</v>
      </c>
    </row>
    <row r="1754" spans="1:19" x14ac:dyDescent="0.25">
      <c r="A1754" s="12">
        <v>1753</v>
      </c>
      <c r="B1754" s="12" t="s">
        <v>293</v>
      </c>
      <c r="C1754" s="26">
        <v>31677136910116</v>
      </c>
      <c r="D1754" s="17">
        <v>43010.422348067128</v>
      </c>
      <c r="E1754" s="17">
        <v>43011.827175613427</v>
      </c>
      <c r="F1754" s="13" t="s">
        <v>302</v>
      </c>
      <c r="G1754" s="27">
        <v>2300</v>
      </c>
      <c r="H1754" s="12" t="s">
        <v>76</v>
      </c>
      <c r="I1754" s="12" t="s">
        <v>315</v>
      </c>
      <c r="J1754" s="37">
        <f>INDEX('Bảng Giá'!$C$3:$H$18,MATCH('Raw Data'!P1754,'Bảng Giá'!$B$3:$B$18,0),MATCH('Raw Data'!M1754,'Bảng Giá'!$C$2:$H$2,0))</f>
        <v>16000</v>
      </c>
      <c r="K1754" s="12">
        <v>16200</v>
      </c>
      <c r="L1754" s="36">
        <f t="shared" si="162"/>
        <v>1.4048275462992024</v>
      </c>
      <c r="M1754" t="str">
        <f>'References data'!H1755</f>
        <v>Nội Tỉnh</v>
      </c>
      <c r="N1754">
        <f t="shared" si="163"/>
        <v>2.2999999999999998</v>
      </c>
      <c r="O1754">
        <f t="shared" si="164"/>
        <v>-200</v>
      </c>
      <c r="P1754" t="str">
        <f>IF(AND(N1754&gt;0,N1754&lt;=0.05),'Bảng Giá'!$B$3,IF(AND(N1754&lt;=0.1,N1754&gt;0.05),'Bảng Giá'!$B$4,IF(AND('Raw Data'!N1754&gt;0.1,'Raw Data'!N1754&lt;=0.25),'Bảng Giá'!$B$5,IF(AND('Raw Data'!N1754&gt;0.25,'Raw Data'!N1754&lt;=0.5),'Bảng Giá'!$B$6,IF(AND('Raw Data'!N1754&gt;0.5,'Raw Data'!N1754&lt;=1),'Bảng Giá'!$B$7,IF(AND('Raw Data'!N1754&gt;1,'Raw Data'!N1754&lt;=1.5),'Bảng Giá'!$B$8,IF(AND('Raw Data'!N1754&gt;1.5,'Raw Data'!N1754&lt;=2),'Bảng Giá'!$B$9,IF(AND('Raw Data'!N1754&gt;2,'Raw Data'!N1754&lt;=2.5),'Bảng Giá'!$B$10,IF(AND('Raw Data'!N1754&gt;2.5,'Raw Data'!N1754&lt;=3),'Bảng Giá'!$B$11,IF(AND('Raw Data'!N1754&gt;3,'Raw Data'!N1754&lt;=3.5),'Bảng Giá'!$B$12,IF(AND('Raw Data'!N1754&gt;3.5,'Raw Data'!N1754&lt;=4),'Bảng Giá'!$B$13,IF(AND('Raw Data'!N1754&gt;4,'Raw Data'!N1754&lt;=4.5),'Bảng Giá'!$B$14,IF(AND('Raw Data'!N1754&gt;4.5,'Raw Data'!N1754&lt;=5),'Bảng Giá'!$B$15,IF(AND('Raw Data'!N1754&gt;5,'Raw Data'!N1754&lt;=5.5),'Bảng Giá'!$B$16,IF(AND('Raw Data'!N1754&gt;5.5,'Raw Data'!N1754&lt;=6),'Bảng Giá'!$B$17,'Bảng Giá'!$B$18)))))))))))))))</f>
        <v>2&lt;x&lt;=2.5</v>
      </c>
      <c r="Q1754" s="48">
        <f t="shared" si="165"/>
        <v>-1.2345679012345678E-2</v>
      </c>
      <c r="R1754">
        <f t="shared" si="166"/>
        <v>19200</v>
      </c>
      <c r="S1754">
        <f t="shared" si="167"/>
        <v>3000</v>
      </c>
    </row>
    <row r="1755" spans="1:19" x14ac:dyDescent="0.25">
      <c r="A1755" s="12">
        <v>1754</v>
      </c>
      <c r="B1755" s="12" t="s">
        <v>293</v>
      </c>
      <c r="C1755" s="26">
        <v>31677136910330</v>
      </c>
      <c r="D1755" s="17">
        <v>43010.568040775463</v>
      </c>
      <c r="E1755" s="17">
        <v>43011.532699884257</v>
      </c>
      <c r="F1755" s="13" t="s">
        <v>302</v>
      </c>
      <c r="G1755" s="27">
        <v>2000</v>
      </c>
      <c r="H1755" s="12" t="s">
        <v>76</v>
      </c>
      <c r="I1755" s="12" t="s">
        <v>299</v>
      </c>
      <c r="J1755" s="37">
        <f>INDEX('Bảng Giá'!$C$3:$H$18,MATCH('Raw Data'!P1755,'Bảng Giá'!$B$3:$B$18,0),MATCH('Raw Data'!M1755,'Bảng Giá'!$C$2:$H$2,0))</f>
        <v>16000</v>
      </c>
      <c r="K1755" s="12">
        <v>16200</v>
      </c>
      <c r="L1755" s="36">
        <f t="shared" si="162"/>
        <v>0.96465910879487637</v>
      </c>
      <c r="M1755" t="str">
        <f>'References data'!H1756</f>
        <v>Nội Tỉnh</v>
      </c>
      <c r="N1755">
        <f t="shared" si="163"/>
        <v>2</v>
      </c>
      <c r="O1755">
        <f t="shared" si="164"/>
        <v>-200</v>
      </c>
      <c r="P1755" t="str">
        <f>IF(AND(N1755&gt;0,N1755&lt;=0.05),'Bảng Giá'!$B$3,IF(AND(N1755&lt;=0.1,N1755&gt;0.05),'Bảng Giá'!$B$4,IF(AND('Raw Data'!N1755&gt;0.1,'Raw Data'!N1755&lt;=0.25),'Bảng Giá'!$B$5,IF(AND('Raw Data'!N1755&gt;0.25,'Raw Data'!N1755&lt;=0.5),'Bảng Giá'!$B$6,IF(AND('Raw Data'!N1755&gt;0.5,'Raw Data'!N1755&lt;=1),'Bảng Giá'!$B$7,IF(AND('Raw Data'!N1755&gt;1,'Raw Data'!N1755&lt;=1.5),'Bảng Giá'!$B$8,IF(AND('Raw Data'!N1755&gt;1.5,'Raw Data'!N1755&lt;=2),'Bảng Giá'!$B$9,IF(AND('Raw Data'!N1755&gt;2,'Raw Data'!N1755&lt;=2.5),'Bảng Giá'!$B$10,IF(AND('Raw Data'!N1755&gt;2.5,'Raw Data'!N1755&lt;=3),'Bảng Giá'!$B$11,IF(AND('Raw Data'!N1755&gt;3,'Raw Data'!N1755&lt;=3.5),'Bảng Giá'!$B$12,IF(AND('Raw Data'!N1755&gt;3.5,'Raw Data'!N1755&lt;=4),'Bảng Giá'!$B$13,IF(AND('Raw Data'!N1755&gt;4,'Raw Data'!N1755&lt;=4.5),'Bảng Giá'!$B$14,IF(AND('Raw Data'!N1755&gt;4.5,'Raw Data'!N1755&lt;=5),'Bảng Giá'!$B$15,IF(AND('Raw Data'!N1755&gt;5,'Raw Data'!N1755&lt;=5.5),'Bảng Giá'!$B$16,IF(AND('Raw Data'!N1755&gt;5.5,'Raw Data'!N1755&lt;=6),'Bảng Giá'!$B$17,'Bảng Giá'!$B$18)))))))))))))))</f>
        <v>1.5&lt;x&lt;=2</v>
      </c>
      <c r="Q1755" s="48">
        <f t="shared" si="165"/>
        <v>-1.2345679012345678E-2</v>
      </c>
      <c r="R1755">
        <f t="shared" si="166"/>
        <v>19200</v>
      </c>
      <c r="S1755">
        <f t="shared" si="167"/>
        <v>3000</v>
      </c>
    </row>
    <row r="1756" spans="1:19" x14ac:dyDescent="0.25">
      <c r="A1756" s="12">
        <v>1755</v>
      </c>
      <c r="B1756" s="12" t="s">
        <v>293</v>
      </c>
      <c r="C1756" s="26">
        <v>31677136898709</v>
      </c>
      <c r="D1756" s="17">
        <v>43010.455653472221</v>
      </c>
      <c r="E1756" s="17">
        <v>43011.751172719909</v>
      </c>
      <c r="F1756" s="13" t="s">
        <v>302</v>
      </c>
      <c r="G1756" s="27">
        <v>400</v>
      </c>
      <c r="H1756" s="12" t="s">
        <v>76</v>
      </c>
      <c r="I1756" s="12" t="s">
        <v>299</v>
      </c>
      <c r="J1756" s="37">
        <f>INDEX('Bảng Giá'!$C$3:$H$18,MATCH('Raw Data'!P1756,'Bảng Giá'!$B$3:$B$18,0),MATCH('Raw Data'!M1756,'Bảng Giá'!$C$2:$H$2,0))</f>
        <v>13000</v>
      </c>
      <c r="K1756" s="12">
        <v>13100</v>
      </c>
      <c r="L1756" s="36">
        <f t="shared" si="162"/>
        <v>1.2955192476874799</v>
      </c>
      <c r="M1756" t="str">
        <f>'References data'!H1757</f>
        <v>Nội Tỉnh</v>
      </c>
      <c r="N1756">
        <f t="shared" si="163"/>
        <v>0.4</v>
      </c>
      <c r="O1756">
        <f t="shared" si="164"/>
        <v>-100</v>
      </c>
      <c r="P1756" t="str">
        <f>IF(AND(N1756&gt;0,N1756&lt;=0.05),'Bảng Giá'!$B$3,IF(AND(N1756&lt;=0.1,N1756&gt;0.05),'Bảng Giá'!$B$4,IF(AND('Raw Data'!N1756&gt;0.1,'Raw Data'!N1756&lt;=0.25),'Bảng Giá'!$B$5,IF(AND('Raw Data'!N1756&gt;0.25,'Raw Data'!N1756&lt;=0.5),'Bảng Giá'!$B$6,IF(AND('Raw Data'!N1756&gt;0.5,'Raw Data'!N1756&lt;=1),'Bảng Giá'!$B$7,IF(AND('Raw Data'!N1756&gt;1,'Raw Data'!N1756&lt;=1.5),'Bảng Giá'!$B$8,IF(AND('Raw Data'!N1756&gt;1.5,'Raw Data'!N1756&lt;=2),'Bảng Giá'!$B$9,IF(AND('Raw Data'!N1756&gt;2,'Raw Data'!N1756&lt;=2.5),'Bảng Giá'!$B$10,IF(AND('Raw Data'!N1756&gt;2.5,'Raw Data'!N1756&lt;=3),'Bảng Giá'!$B$11,IF(AND('Raw Data'!N1756&gt;3,'Raw Data'!N1756&lt;=3.5),'Bảng Giá'!$B$12,IF(AND('Raw Data'!N1756&gt;3.5,'Raw Data'!N1756&lt;=4),'Bảng Giá'!$B$13,IF(AND('Raw Data'!N1756&gt;4,'Raw Data'!N1756&lt;=4.5),'Bảng Giá'!$B$14,IF(AND('Raw Data'!N1756&gt;4.5,'Raw Data'!N1756&lt;=5),'Bảng Giá'!$B$15,IF(AND('Raw Data'!N1756&gt;5,'Raw Data'!N1756&lt;=5.5),'Bảng Giá'!$B$16,IF(AND('Raw Data'!N1756&gt;5.5,'Raw Data'!N1756&lt;=6),'Bảng Giá'!$B$17,'Bảng Giá'!$B$18)))))))))))))))</f>
        <v>0.25&lt;x&lt;=0.5</v>
      </c>
      <c r="Q1756" s="48">
        <f t="shared" si="165"/>
        <v>-7.6335877862595417E-3</v>
      </c>
      <c r="R1756">
        <f t="shared" si="166"/>
        <v>15600</v>
      </c>
      <c r="S1756">
        <f t="shared" si="167"/>
        <v>2500</v>
      </c>
    </row>
    <row r="1757" spans="1:19" x14ac:dyDescent="0.25">
      <c r="A1757" s="12">
        <v>1756</v>
      </c>
      <c r="B1757" s="12" t="s">
        <v>293</v>
      </c>
      <c r="C1757" s="26">
        <v>31677136913450</v>
      </c>
      <c r="D1757" s="17">
        <v>43012.508801620374</v>
      </c>
      <c r="E1757" s="17">
        <v>43014.532161655094</v>
      </c>
      <c r="F1757" s="13" t="s">
        <v>302</v>
      </c>
      <c r="G1757" s="27">
        <v>280</v>
      </c>
      <c r="H1757" s="12" t="s">
        <v>76</v>
      </c>
      <c r="I1757" s="12" t="s">
        <v>87</v>
      </c>
      <c r="J1757" s="37">
        <f>INDEX('Bảng Giá'!$C$3:$H$18,MATCH('Raw Data'!P1757,'Bảng Giá'!$B$3:$B$18,0),MATCH('Raw Data'!M1757,'Bảng Giá'!$C$2:$H$2,0))</f>
        <v>13000</v>
      </c>
      <c r="K1757" s="12">
        <v>13100</v>
      </c>
      <c r="L1757" s="36">
        <f t="shared" si="162"/>
        <v>2.0233600347200991</v>
      </c>
      <c r="M1757" t="str">
        <f>'References data'!H1758</f>
        <v>Nội Tỉnh</v>
      </c>
      <c r="N1757">
        <f t="shared" si="163"/>
        <v>0.28000000000000003</v>
      </c>
      <c r="O1757">
        <f t="shared" si="164"/>
        <v>-100</v>
      </c>
      <c r="P1757" t="str">
        <f>IF(AND(N1757&gt;0,N1757&lt;=0.05),'Bảng Giá'!$B$3,IF(AND(N1757&lt;=0.1,N1757&gt;0.05),'Bảng Giá'!$B$4,IF(AND('Raw Data'!N1757&gt;0.1,'Raw Data'!N1757&lt;=0.25),'Bảng Giá'!$B$5,IF(AND('Raw Data'!N1757&gt;0.25,'Raw Data'!N1757&lt;=0.5),'Bảng Giá'!$B$6,IF(AND('Raw Data'!N1757&gt;0.5,'Raw Data'!N1757&lt;=1),'Bảng Giá'!$B$7,IF(AND('Raw Data'!N1757&gt;1,'Raw Data'!N1757&lt;=1.5),'Bảng Giá'!$B$8,IF(AND('Raw Data'!N1757&gt;1.5,'Raw Data'!N1757&lt;=2),'Bảng Giá'!$B$9,IF(AND('Raw Data'!N1757&gt;2,'Raw Data'!N1757&lt;=2.5),'Bảng Giá'!$B$10,IF(AND('Raw Data'!N1757&gt;2.5,'Raw Data'!N1757&lt;=3),'Bảng Giá'!$B$11,IF(AND('Raw Data'!N1757&gt;3,'Raw Data'!N1757&lt;=3.5),'Bảng Giá'!$B$12,IF(AND('Raw Data'!N1757&gt;3.5,'Raw Data'!N1757&lt;=4),'Bảng Giá'!$B$13,IF(AND('Raw Data'!N1757&gt;4,'Raw Data'!N1757&lt;=4.5),'Bảng Giá'!$B$14,IF(AND('Raw Data'!N1757&gt;4.5,'Raw Data'!N1757&lt;=5),'Bảng Giá'!$B$15,IF(AND('Raw Data'!N1757&gt;5,'Raw Data'!N1757&lt;=5.5),'Bảng Giá'!$B$16,IF(AND('Raw Data'!N1757&gt;5.5,'Raw Data'!N1757&lt;=6),'Bảng Giá'!$B$17,'Bảng Giá'!$B$18)))))))))))))))</f>
        <v>0.25&lt;x&lt;=0.5</v>
      </c>
      <c r="Q1757" s="48">
        <f t="shared" si="165"/>
        <v>-7.6335877862595417E-3</v>
      </c>
      <c r="R1757">
        <f t="shared" si="166"/>
        <v>15600</v>
      </c>
      <c r="S1757">
        <f t="shared" si="167"/>
        <v>2500</v>
      </c>
    </row>
    <row r="1758" spans="1:19" x14ac:dyDescent="0.25">
      <c r="A1758" s="12">
        <v>1757</v>
      </c>
      <c r="B1758" s="12" t="s">
        <v>293</v>
      </c>
      <c r="C1758" s="26">
        <v>31677136897217</v>
      </c>
      <c r="D1758" s="17">
        <v>43009.450853819442</v>
      </c>
      <c r="E1758" s="17">
        <v>43010.483172453707</v>
      </c>
      <c r="F1758" s="13" t="s">
        <v>302</v>
      </c>
      <c r="G1758" s="27">
        <v>500</v>
      </c>
      <c r="H1758" s="12" t="s">
        <v>76</v>
      </c>
      <c r="I1758" s="12" t="s">
        <v>193</v>
      </c>
      <c r="J1758" s="37">
        <f>INDEX('Bảng Giá'!$C$3:$H$18,MATCH('Raw Data'!P1758,'Bảng Giá'!$B$3:$B$18,0),MATCH('Raw Data'!M1758,'Bảng Giá'!$C$2:$H$2,0))</f>
        <v>13000</v>
      </c>
      <c r="K1758" s="12">
        <v>14100</v>
      </c>
      <c r="L1758" s="36">
        <f t="shared" si="162"/>
        <v>1.0323186342648114</v>
      </c>
      <c r="M1758" t="str">
        <f>'References data'!H1759</f>
        <v>Nội Tỉnh</v>
      </c>
      <c r="N1758">
        <f t="shared" si="163"/>
        <v>0.5</v>
      </c>
      <c r="O1758">
        <f t="shared" si="164"/>
        <v>-1100</v>
      </c>
      <c r="P1758" t="str">
        <f>IF(AND(N1758&gt;0,N1758&lt;=0.05),'Bảng Giá'!$B$3,IF(AND(N1758&lt;=0.1,N1758&gt;0.05),'Bảng Giá'!$B$4,IF(AND('Raw Data'!N1758&gt;0.1,'Raw Data'!N1758&lt;=0.25),'Bảng Giá'!$B$5,IF(AND('Raw Data'!N1758&gt;0.25,'Raw Data'!N1758&lt;=0.5),'Bảng Giá'!$B$6,IF(AND('Raw Data'!N1758&gt;0.5,'Raw Data'!N1758&lt;=1),'Bảng Giá'!$B$7,IF(AND('Raw Data'!N1758&gt;1,'Raw Data'!N1758&lt;=1.5),'Bảng Giá'!$B$8,IF(AND('Raw Data'!N1758&gt;1.5,'Raw Data'!N1758&lt;=2),'Bảng Giá'!$B$9,IF(AND('Raw Data'!N1758&gt;2,'Raw Data'!N1758&lt;=2.5),'Bảng Giá'!$B$10,IF(AND('Raw Data'!N1758&gt;2.5,'Raw Data'!N1758&lt;=3),'Bảng Giá'!$B$11,IF(AND('Raw Data'!N1758&gt;3,'Raw Data'!N1758&lt;=3.5),'Bảng Giá'!$B$12,IF(AND('Raw Data'!N1758&gt;3.5,'Raw Data'!N1758&lt;=4),'Bảng Giá'!$B$13,IF(AND('Raw Data'!N1758&gt;4,'Raw Data'!N1758&lt;=4.5),'Bảng Giá'!$B$14,IF(AND('Raw Data'!N1758&gt;4.5,'Raw Data'!N1758&lt;=5),'Bảng Giá'!$B$15,IF(AND('Raw Data'!N1758&gt;5,'Raw Data'!N1758&lt;=5.5),'Bảng Giá'!$B$16,IF(AND('Raw Data'!N1758&gt;5.5,'Raw Data'!N1758&lt;=6),'Bảng Giá'!$B$17,'Bảng Giá'!$B$18)))))))))))))))</f>
        <v>0.25&lt;x&lt;=0.5</v>
      </c>
      <c r="Q1758" s="48">
        <f t="shared" si="165"/>
        <v>-7.8014184397163122E-2</v>
      </c>
      <c r="R1758">
        <f t="shared" si="166"/>
        <v>15600</v>
      </c>
      <c r="S1758">
        <f t="shared" si="167"/>
        <v>1500</v>
      </c>
    </row>
    <row r="1759" spans="1:19" x14ac:dyDescent="0.25">
      <c r="A1759" s="12">
        <v>1758</v>
      </c>
      <c r="B1759" s="12" t="s">
        <v>293</v>
      </c>
      <c r="C1759" s="26">
        <v>31677136896297</v>
      </c>
      <c r="D1759" s="17">
        <v>43009.606643171297</v>
      </c>
      <c r="E1759" s="17">
        <v>43010.736448993055</v>
      </c>
      <c r="F1759" s="13" t="s">
        <v>302</v>
      </c>
      <c r="G1759" s="27">
        <v>1000</v>
      </c>
      <c r="H1759" s="12" t="s">
        <v>76</v>
      </c>
      <c r="I1759" s="12" t="s">
        <v>298</v>
      </c>
      <c r="J1759" s="37">
        <f>INDEX('Bảng Giá'!$C$3:$H$18,MATCH('Raw Data'!P1759,'Bảng Giá'!$B$3:$B$18,0),MATCH('Raw Data'!M1759,'Bảng Giá'!$C$2:$H$2,0))</f>
        <v>14000</v>
      </c>
      <c r="K1759" s="12">
        <v>14700</v>
      </c>
      <c r="L1759" s="36">
        <f t="shared" si="162"/>
        <v>1.1298058217580547</v>
      </c>
      <c r="M1759" t="str">
        <f>'References data'!H1760</f>
        <v>Nội Tỉnh</v>
      </c>
      <c r="N1759">
        <f t="shared" si="163"/>
        <v>1</v>
      </c>
      <c r="O1759">
        <f t="shared" si="164"/>
        <v>-700</v>
      </c>
      <c r="P1759" t="str">
        <f>IF(AND(N1759&gt;0,N1759&lt;=0.05),'Bảng Giá'!$B$3,IF(AND(N1759&lt;=0.1,N1759&gt;0.05),'Bảng Giá'!$B$4,IF(AND('Raw Data'!N1759&gt;0.1,'Raw Data'!N1759&lt;=0.25),'Bảng Giá'!$B$5,IF(AND('Raw Data'!N1759&gt;0.25,'Raw Data'!N1759&lt;=0.5),'Bảng Giá'!$B$6,IF(AND('Raw Data'!N1759&gt;0.5,'Raw Data'!N1759&lt;=1),'Bảng Giá'!$B$7,IF(AND('Raw Data'!N1759&gt;1,'Raw Data'!N1759&lt;=1.5),'Bảng Giá'!$B$8,IF(AND('Raw Data'!N1759&gt;1.5,'Raw Data'!N1759&lt;=2),'Bảng Giá'!$B$9,IF(AND('Raw Data'!N1759&gt;2,'Raw Data'!N1759&lt;=2.5),'Bảng Giá'!$B$10,IF(AND('Raw Data'!N1759&gt;2.5,'Raw Data'!N1759&lt;=3),'Bảng Giá'!$B$11,IF(AND('Raw Data'!N1759&gt;3,'Raw Data'!N1759&lt;=3.5),'Bảng Giá'!$B$12,IF(AND('Raw Data'!N1759&gt;3.5,'Raw Data'!N1759&lt;=4),'Bảng Giá'!$B$13,IF(AND('Raw Data'!N1759&gt;4,'Raw Data'!N1759&lt;=4.5),'Bảng Giá'!$B$14,IF(AND('Raw Data'!N1759&gt;4.5,'Raw Data'!N1759&lt;=5),'Bảng Giá'!$B$15,IF(AND('Raw Data'!N1759&gt;5,'Raw Data'!N1759&lt;=5.5),'Bảng Giá'!$B$16,IF(AND('Raw Data'!N1759&gt;5.5,'Raw Data'!N1759&lt;=6),'Bảng Giá'!$B$17,'Bảng Giá'!$B$18)))))))))))))))</f>
        <v>0.5&lt;x&lt;=1</v>
      </c>
      <c r="Q1759" s="48">
        <f t="shared" si="165"/>
        <v>-4.7619047619047616E-2</v>
      </c>
      <c r="R1759">
        <f t="shared" si="166"/>
        <v>16800</v>
      </c>
      <c r="S1759">
        <f t="shared" si="167"/>
        <v>2100</v>
      </c>
    </row>
    <row r="1760" spans="1:19" x14ac:dyDescent="0.25">
      <c r="A1760" s="12">
        <v>1759</v>
      </c>
      <c r="B1760" s="12" t="s">
        <v>293</v>
      </c>
      <c r="C1760" s="26">
        <v>31677136896229</v>
      </c>
      <c r="D1760" s="17">
        <v>43009.60665829861</v>
      </c>
      <c r="E1760" s="17">
        <v>43010.629867939817</v>
      </c>
      <c r="F1760" s="13" t="s">
        <v>302</v>
      </c>
      <c r="G1760" s="27">
        <v>400</v>
      </c>
      <c r="H1760" s="12" t="s">
        <v>76</v>
      </c>
      <c r="I1760" s="12" t="s">
        <v>80</v>
      </c>
      <c r="J1760" s="37">
        <f>INDEX('Bảng Giá'!$C$3:$H$18,MATCH('Raw Data'!P1760,'Bảng Giá'!$B$3:$B$18,0),MATCH('Raw Data'!M1760,'Bảng Giá'!$C$2:$H$2,0))</f>
        <v>13000</v>
      </c>
      <c r="K1760" s="12">
        <v>13100</v>
      </c>
      <c r="L1760" s="36">
        <f t="shared" si="162"/>
        <v>1.0232096412073588</v>
      </c>
      <c r="M1760" t="str">
        <f>'References data'!H1761</f>
        <v>Nội Tỉnh</v>
      </c>
      <c r="N1760">
        <f t="shared" si="163"/>
        <v>0.4</v>
      </c>
      <c r="O1760">
        <f t="shared" si="164"/>
        <v>-100</v>
      </c>
      <c r="P1760" t="str">
        <f>IF(AND(N1760&gt;0,N1760&lt;=0.05),'Bảng Giá'!$B$3,IF(AND(N1760&lt;=0.1,N1760&gt;0.05),'Bảng Giá'!$B$4,IF(AND('Raw Data'!N1760&gt;0.1,'Raw Data'!N1760&lt;=0.25),'Bảng Giá'!$B$5,IF(AND('Raw Data'!N1760&gt;0.25,'Raw Data'!N1760&lt;=0.5),'Bảng Giá'!$B$6,IF(AND('Raw Data'!N1760&gt;0.5,'Raw Data'!N1760&lt;=1),'Bảng Giá'!$B$7,IF(AND('Raw Data'!N1760&gt;1,'Raw Data'!N1760&lt;=1.5),'Bảng Giá'!$B$8,IF(AND('Raw Data'!N1760&gt;1.5,'Raw Data'!N1760&lt;=2),'Bảng Giá'!$B$9,IF(AND('Raw Data'!N1760&gt;2,'Raw Data'!N1760&lt;=2.5),'Bảng Giá'!$B$10,IF(AND('Raw Data'!N1760&gt;2.5,'Raw Data'!N1760&lt;=3),'Bảng Giá'!$B$11,IF(AND('Raw Data'!N1760&gt;3,'Raw Data'!N1760&lt;=3.5),'Bảng Giá'!$B$12,IF(AND('Raw Data'!N1760&gt;3.5,'Raw Data'!N1760&lt;=4),'Bảng Giá'!$B$13,IF(AND('Raw Data'!N1760&gt;4,'Raw Data'!N1760&lt;=4.5),'Bảng Giá'!$B$14,IF(AND('Raw Data'!N1760&gt;4.5,'Raw Data'!N1760&lt;=5),'Bảng Giá'!$B$15,IF(AND('Raw Data'!N1760&gt;5,'Raw Data'!N1760&lt;=5.5),'Bảng Giá'!$B$16,IF(AND('Raw Data'!N1760&gt;5.5,'Raw Data'!N1760&lt;=6),'Bảng Giá'!$B$17,'Bảng Giá'!$B$18)))))))))))))))</f>
        <v>0.25&lt;x&lt;=0.5</v>
      </c>
      <c r="Q1760" s="48">
        <f t="shared" si="165"/>
        <v>-7.6335877862595417E-3</v>
      </c>
      <c r="R1760">
        <f t="shared" si="166"/>
        <v>15600</v>
      </c>
      <c r="S1760">
        <f t="shared" si="167"/>
        <v>2500</v>
      </c>
    </row>
    <row r="1761" spans="1:19" x14ac:dyDescent="0.25">
      <c r="A1761" s="12">
        <v>1760</v>
      </c>
      <c r="B1761" s="12" t="s">
        <v>293</v>
      </c>
      <c r="C1761" s="26">
        <v>82551063</v>
      </c>
      <c r="D1761" s="17">
        <v>43010.482415972219</v>
      </c>
      <c r="E1761" s="17">
        <v>43011.391600891206</v>
      </c>
      <c r="F1761" s="13" t="s">
        <v>302</v>
      </c>
      <c r="G1761" s="27">
        <v>600</v>
      </c>
      <c r="H1761" s="12" t="s">
        <v>76</v>
      </c>
      <c r="I1761" s="12" t="s">
        <v>99</v>
      </c>
      <c r="J1761" s="37">
        <f>INDEX('Bảng Giá'!$C$3:$H$18,MATCH('Raw Data'!P1761,'Bảng Giá'!$B$3:$B$18,0),MATCH('Raw Data'!M1761,'Bảng Giá'!$C$2:$H$2,0))</f>
        <v>14000</v>
      </c>
      <c r="K1761" s="12">
        <v>14100</v>
      </c>
      <c r="L1761" s="36">
        <f t="shared" si="162"/>
        <v>0.90918491898628417</v>
      </c>
      <c r="M1761" t="str">
        <f>'References data'!H1762</f>
        <v>Nội Tỉnh</v>
      </c>
      <c r="N1761">
        <f t="shared" si="163"/>
        <v>0.6</v>
      </c>
      <c r="O1761">
        <f t="shared" si="164"/>
        <v>-100</v>
      </c>
      <c r="P1761" t="str">
        <f>IF(AND(N1761&gt;0,N1761&lt;=0.05),'Bảng Giá'!$B$3,IF(AND(N1761&lt;=0.1,N1761&gt;0.05),'Bảng Giá'!$B$4,IF(AND('Raw Data'!N1761&gt;0.1,'Raw Data'!N1761&lt;=0.25),'Bảng Giá'!$B$5,IF(AND('Raw Data'!N1761&gt;0.25,'Raw Data'!N1761&lt;=0.5),'Bảng Giá'!$B$6,IF(AND('Raw Data'!N1761&gt;0.5,'Raw Data'!N1761&lt;=1),'Bảng Giá'!$B$7,IF(AND('Raw Data'!N1761&gt;1,'Raw Data'!N1761&lt;=1.5),'Bảng Giá'!$B$8,IF(AND('Raw Data'!N1761&gt;1.5,'Raw Data'!N1761&lt;=2),'Bảng Giá'!$B$9,IF(AND('Raw Data'!N1761&gt;2,'Raw Data'!N1761&lt;=2.5),'Bảng Giá'!$B$10,IF(AND('Raw Data'!N1761&gt;2.5,'Raw Data'!N1761&lt;=3),'Bảng Giá'!$B$11,IF(AND('Raw Data'!N1761&gt;3,'Raw Data'!N1761&lt;=3.5),'Bảng Giá'!$B$12,IF(AND('Raw Data'!N1761&gt;3.5,'Raw Data'!N1761&lt;=4),'Bảng Giá'!$B$13,IF(AND('Raw Data'!N1761&gt;4,'Raw Data'!N1761&lt;=4.5),'Bảng Giá'!$B$14,IF(AND('Raw Data'!N1761&gt;4.5,'Raw Data'!N1761&lt;=5),'Bảng Giá'!$B$15,IF(AND('Raw Data'!N1761&gt;5,'Raw Data'!N1761&lt;=5.5),'Bảng Giá'!$B$16,IF(AND('Raw Data'!N1761&gt;5.5,'Raw Data'!N1761&lt;=6),'Bảng Giá'!$B$17,'Bảng Giá'!$B$18)))))))))))))))</f>
        <v>0.5&lt;x&lt;=1</v>
      </c>
      <c r="Q1761" s="48">
        <f t="shared" si="165"/>
        <v>-7.0921985815602835E-3</v>
      </c>
      <c r="R1761">
        <f t="shared" si="166"/>
        <v>16800</v>
      </c>
      <c r="S1761">
        <f t="shared" si="167"/>
        <v>2700</v>
      </c>
    </row>
    <row r="1762" spans="1:19" x14ac:dyDescent="0.25">
      <c r="A1762" s="12">
        <v>1761</v>
      </c>
      <c r="B1762" s="12" t="s">
        <v>293</v>
      </c>
      <c r="C1762" s="26">
        <v>31677136909203</v>
      </c>
      <c r="D1762" s="17">
        <v>43010.568227280091</v>
      </c>
      <c r="E1762" s="17">
        <v>43011.5663096875</v>
      </c>
      <c r="F1762" s="13" t="s">
        <v>302</v>
      </c>
      <c r="G1762" s="27">
        <v>4000</v>
      </c>
      <c r="H1762" s="12" t="s">
        <v>76</v>
      </c>
      <c r="I1762" s="12" t="s">
        <v>193</v>
      </c>
      <c r="J1762" s="37">
        <f>INDEX('Bảng Giá'!$C$3:$H$18,MATCH('Raw Data'!P1762,'Bảng Giá'!$B$3:$B$18,0),MATCH('Raw Data'!M1762,'Bảng Giá'!$C$2:$H$2,0))</f>
        <v>20500</v>
      </c>
      <c r="K1762" s="12">
        <v>22200</v>
      </c>
      <c r="L1762" s="36">
        <f t="shared" si="162"/>
        <v>0.9980824074082193</v>
      </c>
      <c r="M1762" t="str">
        <f>'References data'!H1763</f>
        <v>Nội Tỉnh</v>
      </c>
      <c r="N1762">
        <f t="shared" si="163"/>
        <v>4</v>
      </c>
      <c r="O1762">
        <f t="shared" si="164"/>
        <v>-1700</v>
      </c>
      <c r="P1762" t="str">
        <f>IF(AND(N1762&gt;0,N1762&lt;=0.05),'Bảng Giá'!$B$3,IF(AND(N1762&lt;=0.1,N1762&gt;0.05),'Bảng Giá'!$B$4,IF(AND('Raw Data'!N1762&gt;0.1,'Raw Data'!N1762&lt;=0.25),'Bảng Giá'!$B$5,IF(AND('Raw Data'!N1762&gt;0.25,'Raw Data'!N1762&lt;=0.5),'Bảng Giá'!$B$6,IF(AND('Raw Data'!N1762&gt;0.5,'Raw Data'!N1762&lt;=1),'Bảng Giá'!$B$7,IF(AND('Raw Data'!N1762&gt;1,'Raw Data'!N1762&lt;=1.5),'Bảng Giá'!$B$8,IF(AND('Raw Data'!N1762&gt;1.5,'Raw Data'!N1762&lt;=2),'Bảng Giá'!$B$9,IF(AND('Raw Data'!N1762&gt;2,'Raw Data'!N1762&lt;=2.5),'Bảng Giá'!$B$10,IF(AND('Raw Data'!N1762&gt;2.5,'Raw Data'!N1762&lt;=3),'Bảng Giá'!$B$11,IF(AND('Raw Data'!N1762&gt;3,'Raw Data'!N1762&lt;=3.5),'Bảng Giá'!$B$12,IF(AND('Raw Data'!N1762&gt;3.5,'Raw Data'!N1762&lt;=4),'Bảng Giá'!$B$13,IF(AND('Raw Data'!N1762&gt;4,'Raw Data'!N1762&lt;=4.5),'Bảng Giá'!$B$14,IF(AND('Raw Data'!N1762&gt;4.5,'Raw Data'!N1762&lt;=5),'Bảng Giá'!$B$15,IF(AND('Raw Data'!N1762&gt;5,'Raw Data'!N1762&lt;=5.5),'Bảng Giá'!$B$16,IF(AND('Raw Data'!N1762&gt;5.5,'Raw Data'!N1762&lt;=6),'Bảng Giá'!$B$17,'Bảng Giá'!$B$18)))))))))))))))</f>
        <v>3.5&lt;x&lt;=4</v>
      </c>
      <c r="Q1762" s="48">
        <f t="shared" si="165"/>
        <v>-7.6576576576576572E-2</v>
      </c>
      <c r="R1762">
        <f t="shared" si="166"/>
        <v>24600</v>
      </c>
      <c r="S1762">
        <f t="shared" si="167"/>
        <v>2400</v>
      </c>
    </row>
    <row r="1763" spans="1:19" x14ac:dyDescent="0.25">
      <c r="A1763" s="12">
        <v>1762</v>
      </c>
      <c r="B1763" s="12" t="s">
        <v>293</v>
      </c>
      <c r="C1763" s="26">
        <v>31677136909105</v>
      </c>
      <c r="D1763" s="17">
        <v>43010.568280173611</v>
      </c>
      <c r="E1763" s="17">
        <v>43012.739189814813</v>
      </c>
      <c r="F1763" s="13" t="s">
        <v>302</v>
      </c>
      <c r="G1763" s="27">
        <v>7400</v>
      </c>
      <c r="H1763" s="12" t="s">
        <v>76</v>
      </c>
      <c r="I1763" s="12" t="s">
        <v>80</v>
      </c>
      <c r="J1763" s="37">
        <f>INDEX('Bảng Giá'!$C$3:$H$18,MATCH('Raw Data'!P1763,'Bảng Giá'!$B$3:$B$18,0),MATCH('Raw Data'!M1763,'Bảng Giá'!$C$2:$H$2,0))</f>
        <v>2000</v>
      </c>
      <c r="K1763" s="12">
        <v>32400</v>
      </c>
      <c r="L1763" s="36">
        <f t="shared" si="162"/>
        <v>2.1709096412014333</v>
      </c>
      <c r="M1763" t="str">
        <f>'References data'!H1764</f>
        <v>Nội Tỉnh</v>
      </c>
      <c r="N1763" s="46">
        <f t="shared" si="163"/>
        <v>7.4</v>
      </c>
      <c r="O1763">
        <f t="shared" si="164"/>
        <v>-30400</v>
      </c>
      <c r="P1763" t="str">
        <f>IF(AND(N1763&gt;0,N1763&lt;=0.05),'Bảng Giá'!$B$3,IF(AND(N1763&lt;=0.1,N1763&gt;0.05),'Bảng Giá'!$B$4,IF(AND('Raw Data'!N1763&gt;0.1,'Raw Data'!N1763&lt;=0.25),'Bảng Giá'!$B$5,IF(AND('Raw Data'!N1763&gt;0.25,'Raw Data'!N1763&lt;=0.5),'Bảng Giá'!$B$6,IF(AND('Raw Data'!N1763&gt;0.5,'Raw Data'!N1763&lt;=1),'Bảng Giá'!$B$7,IF(AND('Raw Data'!N1763&gt;1,'Raw Data'!N1763&lt;=1.5),'Bảng Giá'!$B$8,IF(AND('Raw Data'!N1763&gt;1.5,'Raw Data'!N1763&lt;=2),'Bảng Giá'!$B$9,IF(AND('Raw Data'!N1763&gt;2,'Raw Data'!N1763&lt;=2.5),'Bảng Giá'!$B$10,IF(AND('Raw Data'!N1763&gt;2.5,'Raw Data'!N1763&lt;=3),'Bảng Giá'!$B$11,IF(AND('Raw Data'!N1763&gt;3,'Raw Data'!N1763&lt;=3.5),'Bảng Giá'!$B$12,IF(AND('Raw Data'!N1763&gt;3.5,'Raw Data'!N1763&lt;=4),'Bảng Giá'!$B$13,IF(AND('Raw Data'!N1763&gt;4,'Raw Data'!N1763&lt;=4.5),'Bảng Giá'!$B$14,IF(AND('Raw Data'!N1763&gt;4.5,'Raw Data'!N1763&lt;=5),'Bảng Giá'!$B$15,IF(AND('Raw Data'!N1763&gt;5,'Raw Data'!N1763&lt;=5.5),'Bảng Giá'!$B$16,IF(AND('Raw Data'!N1763&gt;5.5,'Raw Data'!N1763&lt;=6),'Bảng Giá'!$B$17,'Bảng Giá'!$B$18)))))))))))))))</f>
        <v>Next 0.5</v>
      </c>
      <c r="Q1763" s="48">
        <f t="shared" si="165"/>
        <v>-0.93827160493827155</v>
      </c>
      <c r="R1763">
        <f t="shared" si="166"/>
        <v>2400</v>
      </c>
      <c r="S1763">
        <f t="shared" si="167"/>
        <v>-30000</v>
      </c>
    </row>
    <row r="1764" spans="1:19" x14ac:dyDescent="0.25">
      <c r="A1764" s="12">
        <v>1763</v>
      </c>
      <c r="B1764" s="12" t="s">
        <v>293</v>
      </c>
      <c r="C1764" s="26">
        <v>31677136908518</v>
      </c>
      <c r="D1764" s="17">
        <v>43010.599896180553</v>
      </c>
      <c r="E1764" s="17">
        <v>43011.847846180557</v>
      </c>
      <c r="F1764" s="13" t="s">
        <v>302</v>
      </c>
      <c r="G1764" s="27">
        <v>4000</v>
      </c>
      <c r="H1764" s="12" t="s">
        <v>76</v>
      </c>
      <c r="I1764" s="12" t="s">
        <v>298</v>
      </c>
      <c r="J1764" s="37">
        <f>INDEX('Bảng Giá'!$C$3:$H$18,MATCH('Raw Data'!P1764,'Bảng Giá'!$B$3:$B$18,0),MATCH('Raw Data'!M1764,'Bảng Giá'!$C$2:$H$2,0))</f>
        <v>20500</v>
      </c>
      <c r="K1764" s="12">
        <v>22200</v>
      </c>
      <c r="L1764" s="36">
        <f t="shared" si="162"/>
        <v>1.2479500000044936</v>
      </c>
      <c r="M1764" t="str">
        <f>'References data'!H1765</f>
        <v>Nội Tỉnh</v>
      </c>
      <c r="N1764">
        <f t="shared" si="163"/>
        <v>4</v>
      </c>
      <c r="O1764">
        <f t="shared" si="164"/>
        <v>-1700</v>
      </c>
      <c r="P1764" t="str">
        <f>IF(AND(N1764&gt;0,N1764&lt;=0.05),'Bảng Giá'!$B$3,IF(AND(N1764&lt;=0.1,N1764&gt;0.05),'Bảng Giá'!$B$4,IF(AND('Raw Data'!N1764&gt;0.1,'Raw Data'!N1764&lt;=0.25),'Bảng Giá'!$B$5,IF(AND('Raw Data'!N1764&gt;0.25,'Raw Data'!N1764&lt;=0.5),'Bảng Giá'!$B$6,IF(AND('Raw Data'!N1764&gt;0.5,'Raw Data'!N1764&lt;=1),'Bảng Giá'!$B$7,IF(AND('Raw Data'!N1764&gt;1,'Raw Data'!N1764&lt;=1.5),'Bảng Giá'!$B$8,IF(AND('Raw Data'!N1764&gt;1.5,'Raw Data'!N1764&lt;=2),'Bảng Giá'!$B$9,IF(AND('Raw Data'!N1764&gt;2,'Raw Data'!N1764&lt;=2.5),'Bảng Giá'!$B$10,IF(AND('Raw Data'!N1764&gt;2.5,'Raw Data'!N1764&lt;=3),'Bảng Giá'!$B$11,IF(AND('Raw Data'!N1764&gt;3,'Raw Data'!N1764&lt;=3.5),'Bảng Giá'!$B$12,IF(AND('Raw Data'!N1764&gt;3.5,'Raw Data'!N1764&lt;=4),'Bảng Giá'!$B$13,IF(AND('Raw Data'!N1764&gt;4,'Raw Data'!N1764&lt;=4.5),'Bảng Giá'!$B$14,IF(AND('Raw Data'!N1764&gt;4.5,'Raw Data'!N1764&lt;=5),'Bảng Giá'!$B$15,IF(AND('Raw Data'!N1764&gt;5,'Raw Data'!N1764&lt;=5.5),'Bảng Giá'!$B$16,IF(AND('Raw Data'!N1764&gt;5.5,'Raw Data'!N1764&lt;=6),'Bảng Giá'!$B$17,'Bảng Giá'!$B$18)))))))))))))))</f>
        <v>3.5&lt;x&lt;=4</v>
      </c>
      <c r="Q1764" s="48">
        <f t="shared" si="165"/>
        <v>-7.6576576576576572E-2</v>
      </c>
      <c r="R1764">
        <f t="shared" si="166"/>
        <v>24600</v>
      </c>
      <c r="S1764">
        <f t="shared" si="167"/>
        <v>2400</v>
      </c>
    </row>
    <row r="1765" spans="1:19" x14ac:dyDescent="0.25">
      <c r="A1765" s="12">
        <v>1764</v>
      </c>
      <c r="B1765" s="12" t="s">
        <v>293</v>
      </c>
      <c r="C1765" s="26">
        <v>31677136910968</v>
      </c>
      <c r="D1765" s="17">
        <v>43010.682722106481</v>
      </c>
      <c r="E1765" s="17">
        <v>43011.926008599534</v>
      </c>
      <c r="F1765" s="13" t="s">
        <v>302</v>
      </c>
      <c r="G1765" s="27">
        <v>370</v>
      </c>
      <c r="H1765" s="12" t="s">
        <v>76</v>
      </c>
      <c r="I1765" s="12" t="s">
        <v>315</v>
      </c>
      <c r="J1765" s="37">
        <f>INDEX('Bảng Giá'!$C$3:$H$18,MATCH('Raw Data'!P1765,'Bảng Giá'!$B$3:$B$18,0),MATCH('Raw Data'!M1765,'Bảng Giá'!$C$2:$H$2,0))</f>
        <v>13000</v>
      </c>
      <c r="K1765" s="12">
        <v>13100</v>
      </c>
      <c r="L1765" s="36">
        <f t="shared" si="162"/>
        <v>1.2432864930524374</v>
      </c>
      <c r="M1765" t="str">
        <f>'References data'!H1766</f>
        <v>Nội Tỉnh</v>
      </c>
      <c r="N1765">
        <f t="shared" si="163"/>
        <v>0.37</v>
      </c>
      <c r="O1765">
        <f t="shared" si="164"/>
        <v>-100</v>
      </c>
      <c r="P1765" t="str">
        <f>IF(AND(N1765&gt;0,N1765&lt;=0.05),'Bảng Giá'!$B$3,IF(AND(N1765&lt;=0.1,N1765&gt;0.05),'Bảng Giá'!$B$4,IF(AND('Raw Data'!N1765&gt;0.1,'Raw Data'!N1765&lt;=0.25),'Bảng Giá'!$B$5,IF(AND('Raw Data'!N1765&gt;0.25,'Raw Data'!N1765&lt;=0.5),'Bảng Giá'!$B$6,IF(AND('Raw Data'!N1765&gt;0.5,'Raw Data'!N1765&lt;=1),'Bảng Giá'!$B$7,IF(AND('Raw Data'!N1765&gt;1,'Raw Data'!N1765&lt;=1.5),'Bảng Giá'!$B$8,IF(AND('Raw Data'!N1765&gt;1.5,'Raw Data'!N1765&lt;=2),'Bảng Giá'!$B$9,IF(AND('Raw Data'!N1765&gt;2,'Raw Data'!N1765&lt;=2.5),'Bảng Giá'!$B$10,IF(AND('Raw Data'!N1765&gt;2.5,'Raw Data'!N1765&lt;=3),'Bảng Giá'!$B$11,IF(AND('Raw Data'!N1765&gt;3,'Raw Data'!N1765&lt;=3.5),'Bảng Giá'!$B$12,IF(AND('Raw Data'!N1765&gt;3.5,'Raw Data'!N1765&lt;=4),'Bảng Giá'!$B$13,IF(AND('Raw Data'!N1765&gt;4,'Raw Data'!N1765&lt;=4.5),'Bảng Giá'!$B$14,IF(AND('Raw Data'!N1765&gt;4.5,'Raw Data'!N1765&lt;=5),'Bảng Giá'!$B$15,IF(AND('Raw Data'!N1765&gt;5,'Raw Data'!N1765&lt;=5.5),'Bảng Giá'!$B$16,IF(AND('Raw Data'!N1765&gt;5.5,'Raw Data'!N1765&lt;=6),'Bảng Giá'!$B$17,'Bảng Giá'!$B$18)))))))))))))))</f>
        <v>0.25&lt;x&lt;=0.5</v>
      </c>
      <c r="Q1765" s="48">
        <f t="shared" si="165"/>
        <v>-7.6335877862595417E-3</v>
      </c>
      <c r="R1765">
        <f t="shared" si="166"/>
        <v>15600</v>
      </c>
      <c r="S1765">
        <f t="shared" si="167"/>
        <v>2500</v>
      </c>
    </row>
    <row r="1766" spans="1:19" x14ac:dyDescent="0.25">
      <c r="A1766" s="12">
        <v>1765</v>
      </c>
      <c r="B1766" s="12" t="s">
        <v>293</v>
      </c>
      <c r="C1766" s="26">
        <v>31677136911935</v>
      </c>
      <c r="D1766" s="17">
        <v>43010.682887465278</v>
      </c>
      <c r="E1766" s="17">
        <v>43011.447026122682</v>
      </c>
      <c r="F1766" s="13" t="s">
        <v>302</v>
      </c>
      <c r="G1766" s="27">
        <v>1100</v>
      </c>
      <c r="H1766" s="12" t="s">
        <v>76</v>
      </c>
      <c r="I1766" s="12" t="s">
        <v>99</v>
      </c>
      <c r="J1766" s="37">
        <f>INDEX('Bảng Giá'!$C$3:$H$18,MATCH('Raw Data'!P1766,'Bảng Giá'!$B$3:$B$18,0),MATCH('Raw Data'!M1766,'Bảng Giá'!$C$2:$H$2,0))</f>
        <v>14500</v>
      </c>
      <c r="K1766" s="12">
        <v>14700</v>
      </c>
      <c r="L1766" s="36">
        <f t="shared" si="162"/>
        <v>0.76413865740323672</v>
      </c>
      <c r="M1766" t="str">
        <f>'References data'!H1767</f>
        <v>Nội Tỉnh</v>
      </c>
      <c r="N1766">
        <f t="shared" si="163"/>
        <v>1.1000000000000001</v>
      </c>
      <c r="O1766">
        <f t="shared" si="164"/>
        <v>-200</v>
      </c>
      <c r="P1766" t="str">
        <f>IF(AND(N1766&gt;0,N1766&lt;=0.05),'Bảng Giá'!$B$3,IF(AND(N1766&lt;=0.1,N1766&gt;0.05),'Bảng Giá'!$B$4,IF(AND('Raw Data'!N1766&gt;0.1,'Raw Data'!N1766&lt;=0.25),'Bảng Giá'!$B$5,IF(AND('Raw Data'!N1766&gt;0.25,'Raw Data'!N1766&lt;=0.5),'Bảng Giá'!$B$6,IF(AND('Raw Data'!N1766&gt;0.5,'Raw Data'!N1766&lt;=1),'Bảng Giá'!$B$7,IF(AND('Raw Data'!N1766&gt;1,'Raw Data'!N1766&lt;=1.5),'Bảng Giá'!$B$8,IF(AND('Raw Data'!N1766&gt;1.5,'Raw Data'!N1766&lt;=2),'Bảng Giá'!$B$9,IF(AND('Raw Data'!N1766&gt;2,'Raw Data'!N1766&lt;=2.5),'Bảng Giá'!$B$10,IF(AND('Raw Data'!N1766&gt;2.5,'Raw Data'!N1766&lt;=3),'Bảng Giá'!$B$11,IF(AND('Raw Data'!N1766&gt;3,'Raw Data'!N1766&lt;=3.5),'Bảng Giá'!$B$12,IF(AND('Raw Data'!N1766&gt;3.5,'Raw Data'!N1766&lt;=4),'Bảng Giá'!$B$13,IF(AND('Raw Data'!N1766&gt;4,'Raw Data'!N1766&lt;=4.5),'Bảng Giá'!$B$14,IF(AND('Raw Data'!N1766&gt;4.5,'Raw Data'!N1766&lt;=5),'Bảng Giá'!$B$15,IF(AND('Raw Data'!N1766&gt;5,'Raw Data'!N1766&lt;=5.5),'Bảng Giá'!$B$16,IF(AND('Raw Data'!N1766&gt;5.5,'Raw Data'!N1766&lt;=6),'Bảng Giá'!$B$17,'Bảng Giá'!$B$18)))))))))))))))</f>
        <v>1&lt;x&lt;=1.5</v>
      </c>
      <c r="Q1766" s="48">
        <f t="shared" si="165"/>
        <v>-1.3605442176870748E-2</v>
      </c>
      <c r="R1766">
        <f t="shared" si="166"/>
        <v>17400</v>
      </c>
      <c r="S1766">
        <f t="shared" si="167"/>
        <v>2700</v>
      </c>
    </row>
    <row r="1767" spans="1:19" x14ac:dyDescent="0.25">
      <c r="A1767" s="12">
        <v>1766</v>
      </c>
      <c r="B1767" s="12" t="s">
        <v>293</v>
      </c>
      <c r="C1767" s="26">
        <v>31677136911078</v>
      </c>
      <c r="D1767" s="17">
        <v>43010.682871446763</v>
      </c>
      <c r="E1767" s="17">
        <v>43011.387206250001</v>
      </c>
      <c r="F1767" s="13" t="s">
        <v>302</v>
      </c>
      <c r="G1767" s="27">
        <v>4300</v>
      </c>
      <c r="H1767" s="12" t="s">
        <v>76</v>
      </c>
      <c r="I1767" s="12" t="s">
        <v>99</v>
      </c>
      <c r="J1767" s="37">
        <f>INDEX('Bảng Giá'!$C$3:$H$18,MATCH('Raw Data'!P1767,'Bảng Giá'!$B$3:$B$18,0),MATCH('Raw Data'!M1767,'Bảng Giá'!$C$2:$H$2,0))</f>
        <v>22000</v>
      </c>
      <c r="K1767" s="12">
        <v>22200</v>
      </c>
      <c r="L1767" s="36">
        <f t="shared" si="162"/>
        <v>0.70433480323845288</v>
      </c>
      <c r="M1767" t="str">
        <f>'References data'!H1768</f>
        <v>Nội Tỉnh</v>
      </c>
      <c r="N1767">
        <f t="shared" si="163"/>
        <v>4.3</v>
      </c>
      <c r="O1767">
        <f t="shared" si="164"/>
        <v>-200</v>
      </c>
      <c r="P1767" t="str">
        <f>IF(AND(N1767&gt;0,N1767&lt;=0.05),'Bảng Giá'!$B$3,IF(AND(N1767&lt;=0.1,N1767&gt;0.05),'Bảng Giá'!$B$4,IF(AND('Raw Data'!N1767&gt;0.1,'Raw Data'!N1767&lt;=0.25),'Bảng Giá'!$B$5,IF(AND('Raw Data'!N1767&gt;0.25,'Raw Data'!N1767&lt;=0.5),'Bảng Giá'!$B$6,IF(AND('Raw Data'!N1767&gt;0.5,'Raw Data'!N1767&lt;=1),'Bảng Giá'!$B$7,IF(AND('Raw Data'!N1767&gt;1,'Raw Data'!N1767&lt;=1.5),'Bảng Giá'!$B$8,IF(AND('Raw Data'!N1767&gt;1.5,'Raw Data'!N1767&lt;=2),'Bảng Giá'!$B$9,IF(AND('Raw Data'!N1767&gt;2,'Raw Data'!N1767&lt;=2.5),'Bảng Giá'!$B$10,IF(AND('Raw Data'!N1767&gt;2.5,'Raw Data'!N1767&lt;=3),'Bảng Giá'!$B$11,IF(AND('Raw Data'!N1767&gt;3,'Raw Data'!N1767&lt;=3.5),'Bảng Giá'!$B$12,IF(AND('Raw Data'!N1767&gt;3.5,'Raw Data'!N1767&lt;=4),'Bảng Giá'!$B$13,IF(AND('Raw Data'!N1767&gt;4,'Raw Data'!N1767&lt;=4.5),'Bảng Giá'!$B$14,IF(AND('Raw Data'!N1767&gt;4.5,'Raw Data'!N1767&lt;=5),'Bảng Giá'!$B$15,IF(AND('Raw Data'!N1767&gt;5,'Raw Data'!N1767&lt;=5.5),'Bảng Giá'!$B$16,IF(AND('Raw Data'!N1767&gt;5.5,'Raw Data'!N1767&lt;=6),'Bảng Giá'!$B$17,'Bảng Giá'!$B$18)))))))))))))))</f>
        <v>4&lt;x&lt;=4.5</v>
      </c>
      <c r="Q1767" s="48">
        <f t="shared" si="165"/>
        <v>-9.0090090090090089E-3</v>
      </c>
      <c r="R1767">
        <f t="shared" si="166"/>
        <v>26400</v>
      </c>
      <c r="S1767">
        <f t="shared" si="167"/>
        <v>4200</v>
      </c>
    </row>
    <row r="1768" spans="1:19" x14ac:dyDescent="0.25">
      <c r="A1768" s="12">
        <v>1767</v>
      </c>
      <c r="B1768" s="12" t="s">
        <v>293</v>
      </c>
      <c r="C1768" s="26" t="s">
        <v>513</v>
      </c>
      <c r="D1768" s="17">
        <v>43010.644973726849</v>
      </c>
      <c r="E1768" s="17">
        <v>43012.371793784725</v>
      </c>
      <c r="F1768" s="13" t="s">
        <v>302</v>
      </c>
      <c r="G1768" s="27">
        <v>280</v>
      </c>
      <c r="H1768" s="12" t="s">
        <v>76</v>
      </c>
      <c r="I1768" s="12" t="s">
        <v>315</v>
      </c>
      <c r="J1768" s="37">
        <f>INDEX('Bảng Giá'!$C$3:$H$18,MATCH('Raw Data'!P1768,'Bảng Giá'!$B$3:$B$18,0),MATCH('Raw Data'!M1768,'Bảng Giá'!$C$2:$H$2,0))</f>
        <v>13000</v>
      </c>
      <c r="K1768" s="12">
        <v>13100</v>
      </c>
      <c r="L1768" s="36">
        <f t="shared" si="162"/>
        <v>1.7268200578764663</v>
      </c>
      <c r="M1768" t="str">
        <f>'References data'!H1769</f>
        <v>Nội Tỉnh</v>
      </c>
      <c r="N1768">
        <f t="shared" si="163"/>
        <v>0.28000000000000003</v>
      </c>
      <c r="O1768">
        <f t="shared" si="164"/>
        <v>-100</v>
      </c>
      <c r="P1768" t="str">
        <f>IF(AND(N1768&gt;0,N1768&lt;=0.05),'Bảng Giá'!$B$3,IF(AND(N1768&lt;=0.1,N1768&gt;0.05),'Bảng Giá'!$B$4,IF(AND('Raw Data'!N1768&gt;0.1,'Raw Data'!N1768&lt;=0.25),'Bảng Giá'!$B$5,IF(AND('Raw Data'!N1768&gt;0.25,'Raw Data'!N1768&lt;=0.5),'Bảng Giá'!$B$6,IF(AND('Raw Data'!N1768&gt;0.5,'Raw Data'!N1768&lt;=1),'Bảng Giá'!$B$7,IF(AND('Raw Data'!N1768&gt;1,'Raw Data'!N1768&lt;=1.5),'Bảng Giá'!$B$8,IF(AND('Raw Data'!N1768&gt;1.5,'Raw Data'!N1768&lt;=2),'Bảng Giá'!$B$9,IF(AND('Raw Data'!N1768&gt;2,'Raw Data'!N1768&lt;=2.5),'Bảng Giá'!$B$10,IF(AND('Raw Data'!N1768&gt;2.5,'Raw Data'!N1768&lt;=3),'Bảng Giá'!$B$11,IF(AND('Raw Data'!N1768&gt;3,'Raw Data'!N1768&lt;=3.5),'Bảng Giá'!$B$12,IF(AND('Raw Data'!N1768&gt;3.5,'Raw Data'!N1768&lt;=4),'Bảng Giá'!$B$13,IF(AND('Raw Data'!N1768&gt;4,'Raw Data'!N1768&lt;=4.5),'Bảng Giá'!$B$14,IF(AND('Raw Data'!N1768&gt;4.5,'Raw Data'!N1768&lt;=5),'Bảng Giá'!$B$15,IF(AND('Raw Data'!N1768&gt;5,'Raw Data'!N1768&lt;=5.5),'Bảng Giá'!$B$16,IF(AND('Raw Data'!N1768&gt;5.5,'Raw Data'!N1768&lt;=6),'Bảng Giá'!$B$17,'Bảng Giá'!$B$18)))))))))))))))</f>
        <v>0.25&lt;x&lt;=0.5</v>
      </c>
      <c r="Q1768" s="48">
        <f t="shared" si="165"/>
        <v>-7.6335877862595417E-3</v>
      </c>
      <c r="R1768">
        <f t="shared" si="166"/>
        <v>15600</v>
      </c>
      <c r="S1768">
        <f t="shared" si="167"/>
        <v>2500</v>
      </c>
    </row>
    <row r="1769" spans="1:19" x14ac:dyDescent="0.25">
      <c r="A1769" s="12">
        <v>1768</v>
      </c>
      <c r="B1769" s="12" t="s">
        <v>293</v>
      </c>
      <c r="C1769" s="26">
        <v>31677136912048</v>
      </c>
      <c r="D1769" s="17">
        <v>43010.759011030095</v>
      </c>
      <c r="E1769" s="17">
        <v>43012.582288391204</v>
      </c>
      <c r="F1769" s="13" t="s">
        <v>302</v>
      </c>
      <c r="G1769" s="27">
        <v>1550</v>
      </c>
      <c r="H1769" s="12" t="s">
        <v>76</v>
      </c>
      <c r="I1769" s="12" t="s">
        <v>80</v>
      </c>
      <c r="J1769" s="37">
        <f>INDEX('Bảng Giá'!$C$3:$H$18,MATCH('Raw Data'!P1769,'Bảng Giá'!$B$3:$B$18,0),MATCH('Raw Data'!M1769,'Bảng Giá'!$C$2:$H$2,0))</f>
        <v>16000</v>
      </c>
      <c r="K1769" s="12">
        <v>16200</v>
      </c>
      <c r="L1769" s="36">
        <f t="shared" si="162"/>
        <v>1.8232773611089215</v>
      </c>
      <c r="M1769" t="str">
        <f>'References data'!H1770</f>
        <v>Nội Tỉnh</v>
      </c>
      <c r="N1769">
        <f t="shared" si="163"/>
        <v>1.55</v>
      </c>
      <c r="O1769">
        <f t="shared" si="164"/>
        <v>-200</v>
      </c>
      <c r="P1769" t="str">
        <f>IF(AND(N1769&gt;0,N1769&lt;=0.05),'Bảng Giá'!$B$3,IF(AND(N1769&lt;=0.1,N1769&gt;0.05),'Bảng Giá'!$B$4,IF(AND('Raw Data'!N1769&gt;0.1,'Raw Data'!N1769&lt;=0.25),'Bảng Giá'!$B$5,IF(AND('Raw Data'!N1769&gt;0.25,'Raw Data'!N1769&lt;=0.5),'Bảng Giá'!$B$6,IF(AND('Raw Data'!N1769&gt;0.5,'Raw Data'!N1769&lt;=1),'Bảng Giá'!$B$7,IF(AND('Raw Data'!N1769&gt;1,'Raw Data'!N1769&lt;=1.5),'Bảng Giá'!$B$8,IF(AND('Raw Data'!N1769&gt;1.5,'Raw Data'!N1769&lt;=2),'Bảng Giá'!$B$9,IF(AND('Raw Data'!N1769&gt;2,'Raw Data'!N1769&lt;=2.5),'Bảng Giá'!$B$10,IF(AND('Raw Data'!N1769&gt;2.5,'Raw Data'!N1769&lt;=3),'Bảng Giá'!$B$11,IF(AND('Raw Data'!N1769&gt;3,'Raw Data'!N1769&lt;=3.5),'Bảng Giá'!$B$12,IF(AND('Raw Data'!N1769&gt;3.5,'Raw Data'!N1769&lt;=4),'Bảng Giá'!$B$13,IF(AND('Raw Data'!N1769&gt;4,'Raw Data'!N1769&lt;=4.5),'Bảng Giá'!$B$14,IF(AND('Raw Data'!N1769&gt;4.5,'Raw Data'!N1769&lt;=5),'Bảng Giá'!$B$15,IF(AND('Raw Data'!N1769&gt;5,'Raw Data'!N1769&lt;=5.5),'Bảng Giá'!$B$16,IF(AND('Raw Data'!N1769&gt;5.5,'Raw Data'!N1769&lt;=6),'Bảng Giá'!$B$17,'Bảng Giá'!$B$18)))))))))))))))</f>
        <v>1.5&lt;x&lt;=2</v>
      </c>
      <c r="Q1769" s="48">
        <f t="shared" si="165"/>
        <v>-1.2345679012345678E-2</v>
      </c>
      <c r="R1769">
        <f t="shared" si="166"/>
        <v>19200</v>
      </c>
      <c r="S1769">
        <f t="shared" si="167"/>
        <v>3000</v>
      </c>
    </row>
    <row r="1770" spans="1:19" x14ac:dyDescent="0.25">
      <c r="A1770" s="12">
        <v>1769</v>
      </c>
      <c r="B1770" s="12" t="s">
        <v>293</v>
      </c>
      <c r="C1770" s="26">
        <v>16488854</v>
      </c>
      <c r="D1770" s="17">
        <v>43010.738636608796</v>
      </c>
      <c r="E1770" s="17">
        <v>43013.669496064816</v>
      </c>
      <c r="F1770" s="12" t="s">
        <v>321</v>
      </c>
      <c r="G1770" s="27">
        <v>250</v>
      </c>
      <c r="H1770" s="12" t="s">
        <v>76</v>
      </c>
      <c r="I1770" s="12" t="s">
        <v>87</v>
      </c>
      <c r="J1770" s="37">
        <f>INDEX('Bảng Giá'!$C$3:$H$18,MATCH('Raw Data'!P1770,'Bảng Giá'!$B$3:$B$18,0),MATCH('Raw Data'!M1770,'Bảng Giá'!$C$2:$H$2,0))</f>
        <v>13000</v>
      </c>
      <c r="K1770" s="12">
        <v>13100</v>
      </c>
      <c r="L1770" s="36">
        <f t="shared" si="162"/>
        <v>2.9308594560206984</v>
      </c>
      <c r="M1770" t="str">
        <f>'References data'!H1771</f>
        <v>Nội Tỉnh</v>
      </c>
      <c r="N1770">
        <f t="shared" si="163"/>
        <v>0.25</v>
      </c>
      <c r="O1770">
        <f t="shared" si="164"/>
        <v>-100</v>
      </c>
      <c r="P1770" t="str">
        <f>IF(AND(N1770&gt;0,N1770&lt;=0.05),'Bảng Giá'!$B$3,IF(AND(N1770&lt;=0.1,N1770&gt;0.05),'Bảng Giá'!$B$4,IF(AND('Raw Data'!N1770&gt;0.1,'Raw Data'!N1770&lt;=0.25),'Bảng Giá'!$B$5,IF(AND('Raw Data'!N1770&gt;0.25,'Raw Data'!N1770&lt;=0.5),'Bảng Giá'!$B$6,IF(AND('Raw Data'!N1770&gt;0.5,'Raw Data'!N1770&lt;=1),'Bảng Giá'!$B$7,IF(AND('Raw Data'!N1770&gt;1,'Raw Data'!N1770&lt;=1.5),'Bảng Giá'!$B$8,IF(AND('Raw Data'!N1770&gt;1.5,'Raw Data'!N1770&lt;=2),'Bảng Giá'!$B$9,IF(AND('Raw Data'!N1770&gt;2,'Raw Data'!N1770&lt;=2.5),'Bảng Giá'!$B$10,IF(AND('Raw Data'!N1770&gt;2.5,'Raw Data'!N1770&lt;=3),'Bảng Giá'!$B$11,IF(AND('Raw Data'!N1770&gt;3,'Raw Data'!N1770&lt;=3.5),'Bảng Giá'!$B$12,IF(AND('Raw Data'!N1770&gt;3.5,'Raw Data'!N1770&lt;=4),'Bảng Giá'!$B$13,IF(AND('Raw Data'!N1770&gt;4,'Raw Data'!N1770&lt;=4.5),'Bảng Giá'!$B$14,IF(AND('Raw Data'!N1770&gt;4.5,'Raw Data'!N1770&lt;=5),'Bảng Giá'!$B$15,IF(AND('Raw Data'!N1770&gt;5,'Raw Data'!N1770&lt;=5.5),'Bảng Giá'!$B$16,IF(AND('Raw Data'!N1770&gt;5.5,'Raw Data'!N1770&lt;=6),'Bảng Giá'!$B$17,'Bảng Giá'!$B$18)))))))))))))))</f>
        <v>0.1&lt;x&lt;=0.25</v>
      </c>
      <c r="Q1770" s="48">
        <f t="shared" si="165"/>
        <v>-7.6335877862595417E-3</v>
      </c>
      <c r="R1770">
        <f t="shared" si="166"/>
        <v>15600</v>
      </c>
      <c r="S1770">
        <f t="shared" si="167"/>
        <v>2500</v>
      </c>
    </row>
    <row r="1771" spans="1:19" x14ac:dyDescent="0.25">
      <c r="A1771" s="12">
        <v>1770</v>
      </c>
      <c r="B1771" s="12" t="s">
        <v>293</v>
      </c>
      <c r="C1771" s="26">
        <v>31677136904434</v>
      </c>
      <c r="D1771" s="17">
        <v>43010.773088923612</v>
      </c>
      <c r="E1771" s="17">
        <v>43011.529636342595</v>
      </c>
      <c r="F1771" s="13" t="s">
        <v>302</v>
      </c>
      <c r="G1771" s="27">
        <v>200</v>
      </c>
      <c r="H1771" s="12" t="s">
        <v>76</v>
      </c>
      <c r="I1771" s="12" t="s">
        <v>80</v>
      </c>
      <c r="J1771" s="37">
        <f>INDEX('Bảng Giá'!$C$3:$H$18,MATCH('Raw Data'!P1771,'Bảng Giá'!$B$3:$B$18,0),MATCH('Raw Data'!M1771,'Bảng Giá'!$C$2:$H$2,0))</f>
        <v>13000</v>
      </c>
      <c r="K1771" s="12">
        <v>13100</v>
      </c>
      <c r="L1771" s="36">
        <f t="shared" si="162"/>
        <v>0.75654741898324573</v>
      </c>
      <c r="M1771" t="str">
        <f>'References data'!H1772</f>
        <v>Nội Tỉnh</v>
      </c>
      <c r="N1771">
        <f t="shared" si="163"/>
        <v>0.2</v>
      </c>
      <c r="O1771">
        <f t="shared" si="164"/>
        <v>-100</v>
      </c>
      <c r="P1771" t="str">
        <f>IF(AND(N1771&gt;0,N1771&lt;=0.05),'Bảng Giá'!$B$3,IF(AND(N1771&lt;=0.1,N1771&gt;0.05),'Bảng Giá'!$B$4,IF(AND('Raw Data'!N1771&gt;0.1,'Raw Data'!N1771&lt;=0.25),'Bảng Giá'!$B$5,IF(AND('Raw Data'!N1771&gt;0.25,'Raw Data'!N1771&lt;=0.5),'Bảng Giá'!$B$6,IF(AND('Raw Data'!N1771&gt;0.5,'Raw Data'!N1771&lt;=1),'Bảng Giá'!$B$7,IF(AND('Raw Data'!N1771&gt;1,'Raw Data'!N1771&lt;=1.5),'Bảng Giá'!$B$8,IF(AND('Raw Data'!N1771&gt;1.5,'Raw Data'!N1771&lt;=2),'Bảng Giá'!$B$9,IF(AND('Raw Data'!N1771&gt;2,'Raw Data'!N1771&lt;=2.5),'Bảng Giá'!$B$10,IF(AND('Raw Data'!N1771&gt;2.5,'Raw Data'!N1771&lt;=3),'Bảng Giá'!$B$11,IF(AND('Raw Data'!N1771&gt;3,'Raw Data'!N1771&lt;=3.5),'Bảng Giá'!$B$12,IF(AND('Raw Data'!N1771&gt;3.5,'Raw Data'!N1771&lt;=4),'Bảng Giá'!$B$13,IF(AND('Raw Data'!N1771&gt;4,'Raw Data'!N1771&lt;=4.5),'Bảng Giá'!$B$14,IF(AND('Raw Data'!N1771&gt;4.5,'Raw Data'!N1771&lt;=5),'Bảng Giá'!$B$15,IF(AND('Raw Data'!N1771&gt;5,'Raw Data'!N1771&lt;=5.5),'Bảng Giá'!$B$16,IF(AND('Raw Data'!N1771&gt;5.5,'Raw Data'!N1771&lt;=6),'Bảng Giá'!$B$17,'Bảng Giá'!$B$18)))))))))))))))</f>
        <v>0.1&lt;x&lt;=0.25</v>
      </c>
      <c r="Q1771" s="48">
        <f t="shared" si="165"/>
        <v>-7.6335877862595417E-3</v>
      </c>
      <c r="R1771">
        <f t="shared" si="166"/>
        <v>15600</v>
      </c>
      <c r="S1771">
        <f t="shared" si="167"/>
        <v>2500</v>
      </c>
    </row>
    <row r="1772" spans="1:19" x14ac:dyDescent="0.25">
      <c r="A1772" s="12">
        <v>1771</v>
      </c>
      <c r="B1772" s="12" t="s">
        <v>293</v>
      </c>
      <c r="C1772" s="26">
        <v>31677136905338</v>
      </c>
      <c r="D1772" s="17">
        <v>43010.850224733796</v>
      </c>
      <c r="E1772" s="17">
        <v>43011.698602546297</v>
      </c>
      <c r="F1772" s="13" t="s">
        <v>302</v>
      </c>
      <c r="G1772" s="27">
        <v>600</v>
      </c>
      <c r="H1772" s="12" t="s">
        <v>76</v>
      </c>
      <c r="I1772" s="12" t="s">
        <v>80</v>
      </c>
      <c r="J1772" s="37">
        <f>INDEX('Bảng Giá'!$C$3:$H$18,MATCH('Raw Data'!P1772,'Bảng Giá'!$B$3:$B$18,0),MATCH('Raw Data'!M1772,'Bảng Giá'!$C$2:$H$2,0))</f>
        <v>14000</v>
      </c>
      <c r="K1772" s="12">
        <v>14100</v>
      </c>
      <c r="L1772" s="36">
        <f t="shared" si="162"/>
        <v>0.84837781250098487</v>
      </c>
      <c r="M1772" t="str">
        <f>'References data'!H1773</f>
        <v>Nội Tỉnh</v>
      </c>
      <c r="N1772">
        <f t="shared" si="163"/>
        <v>0.6</v>
      </c>
      <c r="O1772">
        <f t="shared" si="164"/>
        <v>-100</v>
      </c>
      <c r="P1772" t="str">
        <f>IF(AND(N1772&gt;0,N1772&lt;=0.05),'Bảng Giá'!$B$3,IF(AND(N1772&lt;=0.1,N1772&gt;0.05),'Bảng Giá'!$B$4,IF(AND('Raw Data'!N1772&gt;0.1,'Raw Data'!N1772&lt;=0.25),'Bảng Giá'!$B$5,IF(AND('Raw Data'!N1772&gt;0.25,'Raw Data'!N1772&lt;=0.5),'Bảng Giá'!$B$6,IF(AND('Raw Data'!N1772&gt;0.5,'Raw Data'!N1772&lt;=1),'Bảng Giá'!$B$7,IF(AND('Raw Data'!N1772&gt;1,'Raw Data'!N1772&lt;=1.5),'Bảng Giá'!$B$8,IF(AND('Raw Data'!N1772&gt;1.5,'Raw Data'!N1772&lt;=2),'Bảng Giá'!$B$9,IF(AND('Raw Data'!N1772&gt;2,'Raw Data'!N1772&lt;=2.5),'Bảng Giá'!$B$10,IF(AND('Raw Data'!N1772&gt;2.5,'Raw Data'!N1772&lt;=3),'Bảng Giá'!$B$11,IF(AND('Raw Data'!N1772&gt;3,'Raw Data'!N1772&lt;=3.5),'Bảng Giá'!$B$12,IF(AND('Raw Data'!N1772&gt;3.5,'Raw Data'!N1772&lt;=4),'Bảng Giá'!$B$13,IF(AND('Raw Data'!N1772&gt;4,'Raw Data'!N1772&lt;=4.5),'Bảng Giá'!$B$14,IF(AND('Raw Data'!N1772&gt;4.5,'Raw Data'!N1772&lt;=5),'Bảng Giá'!$B$15,IF(AND('Raw Data'!N1772&gt;5,'Raw Data'!N1772&lt;=5.5),'Bảng Giá'!$B$16,IF(AND('Raw Data'!N1772&gt;5.5,'Raw Data'!N1772&lt;=6),'Bảng Giá'!$B$17,'Bảng Giá'!$B$18)))))))))))))))</f>
        <v>0.5&lt;x&lt;=1</v>
      </c>
      <c r="Q1772" s="48">
        <f t="shared" si="165"/>
        <v>-7.0921985815602835E-3</v>
      </c>
      <c r="R1772">
        <f t="shared" si="166"/>
        <v>16800</v>
      </c>
      <c r="S1772">
        <f t="shared" si="167"/>
        <v>2700</v>
      </c>
    </row>
    <row r="1773" spans="1:19" x14ac:dyDescent="0.25">
      <c r="A1773" s="12">
        <v>1772</v>
      </c>
      <c r="B1773" s="12" t="s">
        <v>293</v>
      </c>
      <c r="C1773" s="26">
        <v>35268116</v>
      </c>
      <c r="D1773" s="17">
        <v>43010.795276655095</v>
      </c>
      <c r="E1773" s="17">
        <v>43011.794228009261</v>
      </c>
      <c r="F1773" s="13" t="s">
        <v>302</v>
      </c>
      <c r="G1773" s="27">
        <v>16000</v>
      </c>
      <c r="H1773" s="12" t="s">
        <v>76</v>
      </c>
      <c r="I1773" s="12" t="s">
        <v>89</v>
      </c>
      <c r="J1773" s="37">
        <f>INDEX('Bảng Giá'!$C$3:$H$18,MATCH('Raw Data'!P1773,'Bảng Giá'!$B$3:$B$18,0),MATCH('Raw Data'!M1773,'Bảng Giá'!$C$2:$H$2,0))</f>
        <v>2000</v>
      </c>
      <c r="K1773" s="12">
        <v>67000</v>
      </c>
      <c r="L1773" s="36">
        <f t="shared" si="162"/>
        <v>0.99895135416591074</v>
      </c>
      <c r="M1773" t="str">
        <f>'References data'!H1774</f>
        <v>Nội Tỉnh</v>
      </c>
      <c r="N1773" s="46">
        <f t="shared" si="163"/>
        <v>16</v>
      </c>
      <c r="O1773">
        <f t="shared" si="164"/>
        <v>-65000</v>
      </c>
      <c r="P1773" t="str">
        <f>IF(AND(N1773&gt;0,N1773&lt;=0.05),'Bảng Giá'!$B$3,IF(AND(N1773&lt;=0.1,N1773&gt;0.05),'Bảng Giá'!$B$4,IF(AND('Raw Data'!N1773&gt;0.1,'Raw Data'!N1773&lt;=0.25),'Bảng Giá'!$B$5,IF(AND('Raw Data'!N1773&gt;0.25,'Raw Data'!N1773&lt;=0.5),'Bảng Giá'!$B$6,IF(AND('Raw Data'!N1773&gt;0.5,'Raw Data'!N1773&lt;=1),'Bảng Giá'!$B$7,IF(AND('Raw Data'!N1773&gt;1,'Raw Data'!N1773&lt;=1.5),'Bảng Giá'!$B$8,IF(AND('Raw Data'!N1773&gt;1.5,'Raw Data'!N1773&lt;=2),'Bảng Giá'!$B$9,IF(AND('Raw Data'!N1773&gt;2,'Raw Data'!N1773&lt;=2.5),'Bảng Giá'!$B$10,IF(AND('Raw Data'!N1773&gt;2.5,'Raw Data'!N1773&lt;=3),'Bảng Giá'!$B$11,IF(AND('Raw Data'!N1773&gt;3,'Raw Data'!N1773&lt;=3.5),'Bảng Giá'!$B$12,IF(AND('Raw Data'!N1773&gt;3.5,'Raw Data'!N1773&lt;=4),'Bảng Giá'!$B$13,IF(AND('Raw Data'!N1773&gt;4,'Raw Data'!N1773&lt;=4.5),'Bảng Giá'!$B$14,IF(AND('Raw Data'!N1773&gt;4.5,'Raw Data'!N1773&lt;=5),'Bảng Giá'!$B$15,IF(AND('Raw Data'!N1773&gt;5,'Raw Data'!N1773&lt;=5.5),'Bảng Giá'!$B$16,IF(AND('Raw Data'!N1773&gt;5.5,'Raw Data'!N1773&lt;=6),'Bảng Giá'!$B$17,'Bảng Giá'!$B$18)))))))))))))))</f>
        <v>Next 0.5</v>
      </c>
      <c r="Q1773" s="48">
        <f t="shared" si="165"/>
        <v>-0.97014925373134331</v>
      </c>
      <c r="R1773">
        <f t="shared" si="166"/>
        <v>2400</v>
      </c>
      <c r="S1773">
        <f t="shared" si="167"/>
        <v>-64600</v>
      </c>
    </row>
    <row r="1774" spans="1:19" x14ac:dyDescent="0.25">
      <c r="A1774" s="12">
        <v>1773</v>
      </c>
      <c r="B1774" s="12" t="s">
        <v>293</v>
      </c>
      <c r="C1774" s="26">
        <v>38559235</v>
      </c>
      <c r="D1774" s="17">
        <v>43010.795355358794</v>
      </c>
      <c r="E1774" s="17">
        <v>43011.830685381945</v>
      </c>
      <c r="F1774" s="13" t="s">
        <v>302</v>
      </c>
      <c r="G1774" s="27">
        <v>2016</v>
      </c>
      <c r="H1774" s="12" t="s">
        <v>76</v>
      </c>
      <c r="I1774" s="12" t="s">
        <v>95</v>
      </c>
      <c r="J1774" s="37">
        <f>INDEX('Bảng Giá'!$C$3:$H$18,MATCH('Raw Data'!P1774,'Bảng Giá'!$B$3:$B$18,0),MATCH('Raw Data'!M1774,'Bảng Giá'!$C$2:$H$2,0))</f>
        <v>16000</v>
      </c>
      <c r="K1774" s="12">
        <v>16200</v>
      </c>
      <c r="L1774" s="36">
        <f t="shared" si="162"/>
        <v>1.0353300231508911</v>
      </c>
      <c r="M1774" t="str">
        <f>'References data'!H1775</f>
        <v>Nội Tỉnh</v>
      </c>
      <c r="N1774">
        <f t="shared" si="163"/>
        <v>2.016</v>
      </c>
      <c r="O1774">
        <f t="shared" si="164"/>
        <v>-200</v>
      </c>
      <c r="P1774" t="str">
        <f>IF(AND(N1774&gt;0,N1774&lt;=0.05),'Bảng Giá'!$B$3,IF(AND(N1774&lt;=0.1,N1774&gt;0.05),'Bảng Giá'!$B$4,IF(AND('Raw Data'!N1774&gt;0.1,'Raw Data'!N1774&lt;=0.25),'Bảng Giá'!$B$5,IF(AND('Raw Data'!N1774&gt;0.25,'Raw Data'!N1774&lt;=0.5),'Bảng Giá'!$B$6,IF(AND('Raw Data'!N1774&gt;0.5,'Raw Data'!N1774&lt;=1),'Bảng Giá'!$B$7,IF(AND('Raw Data'!N1774&gt;1,'Raw Data'!N1774&lt;=1.5),'Bảng Giá'!$B$8,IF(AND('Raw Data'!N1774&gt;1.5,'Raw Data'!N1774&lt;=2),'Bảng Giá'!$B$9,IF(AND('Raw Data'!N1774&gt;2,'Raw Data'!N1774&lt;=2.5),'Bảng Giá'!$B$10,IF(AND('Raw Data'!N1774&gt;2.5,'Raw Data'!N1774&lt;=3),'Bảng Giá'!$B$11,IF(AND('Raw Data'!N1774&gt;3,'Raw Data'!N1774&lt;=3.5),'Bảng Giá'!$B$12,IF(AND('Raw Data'!N1774&gt;3.5,'Raw Data'!N1774&lt;=4),'Bảng Giá'!$B$13,IF(AND('Raw Data'!N1774&gt;4,'Raw Data'!N1774&lt;=4.5),'Bảng Giá'!$B$14,IF(AND('Raw Data'!N1774&gt;4.5,'Raw Data'!N1774&lt;=5),'Bảng Giá'!$B$15,IF(AND('Raw Data'!N1774&gt;5,'Raw Data'!N1774&lt;=5.5),'Bảng Giá'!$B$16,IF(AND('Raw Data'!N1774&gt;5.5,'Raw Data'!N1774&lt;=6),'Bảng Giá'!$B$17,'Bảng Giá'!$B$18)))))))))))))))</f>
        <v>2&lt;x&lt;=2.5</v>
      </c>
      <c r="Q1774" s="48">
        <f t="shared" si="165"/>
        <v>-1.2345679012345678E-2</v>
      </c>
      <c r="R1774">
        <f t="shared" si="166"/>
        <v>19200</v>
      </c>
      <c r="S1774">
        <f t="shared" si="167"/>
        <v>3000</v>
      </c>
    </row>
    <row r="1775" spans="1:19" x14ac:dyDescent="0.25">
      <c r="A1775" s="12">
        <v>1774</v>
      </c>
      <c r="B1775" s="12" t="s">
        <v>293</v>
      </c>
      <c r="C1775" s="26">
        <v>82392888</v>
      </c>
      <c r="D1775" s="17">
        <v>43010.795401620373</v>
      </c>
      <c r="E1775" s="17">
        <v>43011.830687002315</v>
      </c>
      <c r="F1775" s="13" t="s">
        <v>302</v>
      </c>
      <c r="G1775" s="27">
        <v>5989.2</v>
      </c>
      <c r="H1775" s="12" t="s">
        <v>76</v>
      </c>
      <c r="I1775" s="12" t="s">
        <v>76</v>
      </c>
      <c r="J1775" s="37">
        <f>INDEX('Bảng Giá'!$C$3:$H$18,MATCH('Raw Data'!P1775,'Bảng Giá'!$B$3:$B$18,0),MATCH('Raw Data'!M1775,'Bảng Giá'!$C$2:$H$2,0))</f>
        <v>26500</v>
      </c>
      <c r="K1775" s="12">
        <v>26700</v>
      </c>
      <c r="L1775" s="36">
        <f t="shared" si="162"/>
        <v>1.0352853819422307</v>
      </c>
      <c r="M1775" t="str">
        <f>'References data'!H1776</f>
        <v>Nội Tỉnh</v>
      </c>
      <c r="N1775">
        <f t="shared" si="163"/>
        <v>5.9891999999999994</v>
      </c>
      <c r="O1775">
        <f t="shared" si="164"/>
        <v>-200</v>
      </c>
      <c r="P1775" t="str">
        <f>IF(AND(N1775&gt;0,N1775&lt;=0.05),'Bảng Giá'!$B$3,IF(AND(N1775&lt;=0.1,N1775&gt;0.05),'Bảng Giá'!$B$4,IF(AND('Raw Data'!N1775&gt;0.1,'Raw Data'!N1775&lt;=0.25),'Bảng Giá'!$B$5,IF(AND('Raw Data'!N1775&gt;0.25,'Raw Data'!N1775&lt;=0.5),'Bảng Giá'!$B$6,IF(AND('Raw Data'!N1775&gt;0.5,'Raw Data'!N1775&lt;=1),'Bảng Giá'!$B$7,IF(AND('Raw Data'!N1775&gt;1,'Raw Data'!N1775&lt;=1.5),'Bảng Giá'!$B$8,IF(AND('Raw Data'!N1775&gt;1.5,'Raw Data'!N1775&lt;=2),'Bảng Giá'!$B$9,IF(AND('Raw Data'!N1775&gt;2,'Raw Data'!N1775&lt;=2.5),'Bảng Giá'!$B$10,IF(AND('Raw Data'!N1775&gt;2.5,'Raw Data'!N1775&lt;=3),'Bảng Giá'!$B$11,IF(AND('Raw Data'!N1775&gt;3,'Raw Data'!N1775&lt;=3.5),'Bảng Giá'!$B$12,IF(AND('Raw Data'!N1775&gt;3.5,'Raw Data'!N1775&lt;=4),'Bảng Giá'!$B$13,IF(AND('Raw Data'!N1775&gt;4,'Raw Data'!N1775&lt;=4.5),'Bảng Giá'!$B$14,IF(AND('Raw Data'!N1775&gt;4.5,'Raw Data'!N1775&lt;=5),'Bảng Giá'!$B$15,IF(AND('Raw Data'!N1775&gt;5,'Raw Data'!N1775&lt;=5.5),'Bảng Giá'!$B$16,IF(AND('Raw Data'!N1775&gt;5.5,'Raw Data'!N1775&lt;=6),'Bảng Giá'!$B$17,'Bảng Giá'!$B$18)))))))))))))))</f>
        <v>5.5&lt;x&lt;=6</v>
      </c>
      <c r="Q1775" s="48">
        <f t="shared" si="165"/>
        <v>-7.4906367041198503E-3</v>
      </c>
      <c r="R1775">
        <f t="shared" si="166"/>
        <v>31800</v>
      </c>
      <c r="S1775">
        <f t="shared" si="167"/>
        <v>5100</v>
      </c>
    </row>
    <row r="1776" spans="1:19" x14ac:dyDescent="0.25">
      <c r="A1776" s="12">
        <v>1775</v>
      </c>
      <c r="B1776" s="12" t="s">
        <v>293</v>
      </c>
      <c r="C1776" s="26">
        <v>31677136910600</v>
      </c>
      <c r="D1776" s="17">
        <v>43010.75653619213</v>
      </c>
      <c r="E1776" s="17">
        <v>43011.800971643519</v>
      </c>
      <c r="F1776" s="13" t="s">
        <v>302</v>
      </c>
      <c r="G1776" s="27">
        <v>1200</v>
      </c>
      <c r="H1776" s="12" t="s">
        <v>76</v>
      </c>
      <c r="I1776" s="12" t="s">
        <v>86</v>
      </c>
      <c r="J1776" s="37">
        <f>INDEX('Bảng Giá'!$C$3:$H$18,MATCH('Raw Data'!P1776,'Bảng Giá'!$B$3:$B$18,0),MATCH('Raw Data'!M1776,'Bảng Giá'!$C$2:$H$2,0))</f>
        <v>14500</v>
      </c>
      <c r="K1776" s="12">
        <v>14700</v>
      </c>
      <c r="L1776" s="36">
        <f t="shared" si="162"/>
        <v>1.0444354513892904</v>
      </c>
      <c r="M1776" t="str">
        <f>'References data'!H1777</f>
        <v>Nội Tỉnh</v>
      </c>
      <c r="N1776">
        <f t="shared" si="163"/>
        <v>1.2</v>
      </c>
      <c r="O1776">
        <f t="shared" si="164"/>
        <v>-200</v>
      </c>
      <c r="P1776" t="str">
        <f>IF(AND(N1776&gt;0,N1776&lt;=0.05),'Bảng Giá'!$B$3,IF(AND(N1776&lt;=0.1,N1776&gt;0.05),'Bảng Giá'!$B$4,IF(AND('Raw Data'!N1776&gt;0.1,'Raw Data'!N1776&lt;=0.25),'Bảng Giá'!$B$5,IF(AND('Raw Data'!N1776&gt;0.25,'Raw Data'!N1776&lt;=0.5),'Bảng Giá'!$B$6,IF(AND('Raw Data'!N1776&gt;0.5,'Raw Data'!N1776&lt;=1),'Bảng Giá'!$B$7,IF(AND('Raw Data'!N1776&gt;1,'Raw Data'!N1776&lt;=1.5),'Bảng Giá'!$B$8,IF(AND('Raw Data'!N1776&gt;1.5,'Raw Data'!N1776&lt;=2),'Bảng Giá'!$B$9,IF(AND('Raw Data'!N1776&gt;2,'Raw Data'!N1776&lt;=2.5),'Bảng Giá'!$B$10,IF(AND('Raw Data'!N1776&gt;2.5,'Raw Data'!N1776&lt;=3),'Bảng Giá'!$B$11,IF(AND('Raw Data'!N1776&gt;3,'Raw Data'!N1776&lt;=3.5),'Bảng Giá'!$B$12,IF(AND('Raw Data'!N1776&gt;3.5,'Raw Data'!N1776&lt;=4),'Bảng Giá'!$B$13,IF(AND('Raw Data'!N1776&gt;4,'Raw Data'!N1776&lt;=4.5),'Bảng Giá'!$B$14,IF(AND('Raw Data'!N1776&gt;4.5,'Raw Data'!N1776&lt;=5),'Bảng Giá'!$B$15,IF(AND('Raw Data'!N1776&gt;5,'Raw Data'!N1776&lt;=5.5),'Bảng Giá'!$B$16,IF(AND('Raw Data'!N1776&gt;5.5,'Raw Data'!N1776&lt;=6),'Bảng Giá'!$B$17,'Bảng Giá'!$B$18)))))))))))))))</f>
        <v>1&lt;x&lt;=1.5</v>
      </c>
      <c r="Q1776" s="48">
        <f t="shared" si="165"/>
        <v>-1.3605442176870748E-2</v>
      </c>
      <c r="R1776">
        <f t="shared" si="166"/>
        <v>17400</v>
      </c>
      <c r="S1776">
        <f t="shared" si="167"/>
        <v>2700</v>
      </c>
    </row>
    <row r="1777" spans="1:19" x14ac:dyDescent="0.25">
      <c r="A1777" s="12">
        <v>1776</v>
      </c>
      <c r="B1777" s="12" t="s">
        <v>293</v>
      </c>
      <c r="C1777" s="26">
        <v>31677136910567</v>
      </c>
      <c r="D1777" s="17">
        <v>43010.756567129632</v>
      </c>
      <c r="E1777" s="17">
        <v>43012.571438622683</v>
      </c>
      <c r="F1777" s="13" t="s">
        <v>302</v>
      </c>
      <c r="G1777" s="27">
        <v>2000</v>
      </c>
      <c r="H1777" s="12" t="s">
        <v>76</v>
      </c>
      <c r="I1777" s="12" t="s">
        <v>86</v>
      </c>
      <c r="J1777" s="37">
        <f>INDEX('Bảng Giá'!$C$3:$H$18,MATCH('Raw Data'!P1777,'Bảng Giá'!$B$3:$B$18,0),MATCH('Raw Data'!M1777,'Bảng Giá'!$C$2:$H$2,0))</f>
        <v>16000</v>
      </c>
      <c r="K1777" s="12">
        <v>16200</v>
      </c>
      <c r="L1777" s="36">
        <f t="shared" si="162"/>
        <v>1.8148714930503047</v>
      </c>
      <c r="M1777" t="str">
        <f>'References data'!H1778</f>
        <v>Nội Tỉnh</v>
      </c>
      <c r="N1777">
        <f t="shared" si="163"/>
        <v>2</v>
      </c>
      <c r="O1777">
        <f t="shared" si="164"/>
        <v>-200</v>
      </c>
      <c r="P1777" t="str">
        <f>IF(AND(N1777&gt;0,N1777&lt;=0.05),'Bảng Giá'!$B$3,IF(AND(N1777&lt;=0.1,N1777&gt;0.05),'Bảng Giá'!$B$4,IF(AND('Raw Data'!N1777&gt;0.1,'Raw Data'!N1777&lt;=0.25),'Bảng Giá'!$B$5,IF(AND('Raw Data'!N1777&gt;0.25,'Raw Data'!N1777&lt;=0.5),'Bảng Giá'!$B$6,IF(AND('Raw Data'!N1777&gt;0.5,'Raw Data'!N1777&lt;=1),'Bảng Giá'!$B$7,IF(AND('Raw Data'!N1777&gt;1,'Raw Data'!N1777&lt;=1.5),'Bảng Giá'!$B$8,IF(AND('Raw Data'!N1777&gt;1.5,'Raw Data'!N1777&lt;=2),'Bảng Giá'!$B$9,IF(AND('Raw Data'!N1777&gt;2,'Raw Data'!N1777&lt;=2.5),'Bảng Giá'!$B$10,IF(AND('Raw Data'!N1777&gt;2.5,'Raw Data'!N1777&lt;=3),'Bảng Giá'!$B$11,IF(AND('Raw Data'!N1777&gt;3,'Raw Data'!N1777&lt;=3.5),'Bảng Giá'!$B$12,IF(AND('Raw Data'!N1777&gt;3.5,'Raw Data'!N1777&lt;=4),'Bảng Giá'!$B$13,IF(AND('Raw Data'!N1777&gt;4,'Raw Data'!N1777&lt;=4.5),'Bảng Giá'!$B$14,IF(AND('Raw Data'!N1777&gt;4.5,'Raw Data'!N1777&lt;=5),'Bảng Giá'!$B$15,IF(AND('Raw Data'!N1777&gt;5,'Raw Data'!N1777&lt;=5.5),'Bảng Giá'!$B$16,IF(AND('Raw Data'!N1777&gt;5.5,'Raw Data'!N1777&lt;=6),'Bảng Giá'!$B$17,'Bảng Giá'!$B$18)))))))))))))))</f>
        <v>1.5&lt;x&lt;=2</v>
      </c>
      <c r="Q1777" s="48">
        <f t="shared" si="165"/>
        <v>-1.2345679012345678E-2</v>
      </c>
      <c r="R1777">
        <f t="shared" si="166"/>
        <v>19200</v>
      </c>
      <c r="S1777">
        <f t="shared" si="167"/>
        <v>3000</v>
      </c>
    </row>
    <row r="1778" spans="1:19" x14ac:dyDescent="0.25">
      <c r="A1778" s="12">
        <v>1777</v>
      </c>
      <c r="B1778" s="12" t="s">
        <v>293</v>
      </c>
      <c r="C1778" s="26">
        <v>31677136910474</v>
      </c>
      <c r="D1778" s="17">
        <v>43010.983706018516</v>
      </c>
      <c r="E1778" s="17">
        <v>43011.724963657405</v>
      </c>
      <c r="F1778" s="13" t="s">
        <v>302</v>
      </c>
      <c r="G1778" s="27">
        <v>4032</v>
      </c>
      <c r="H1778" s="12" t="s">
        <v>76</v>
      </c>
      <c r="I1778" s="12" t="s">
        <v>298</v>
      </c>
      <c r="J1778" s="37">
        <f>INDEX('Bảng Giá'!$C$3:$H$18,MATCH('Raw Data'!P1778,'Bảng Giá'!$B$3:$B$18,0),MATCH('Raw Data'!M1778,'Bảng Giá'!$C$2:$H$2,0))</f>
        <v>22000</v>
      </c>
      <c r="K1778" s="12">
        <v>22200</v>
      </c>
      <c r="L1778" s="36">
        <f t="shared" si="162"/>
        <v>0.74125763888878282</v>
      </c>
      <c r="M1778" t="str">
        <f>'References data'!H1779</f>
        <v>Nội Tỉnh</v>
      </c>
      <c r="N1778">
        <f t="shared" si="163"/>
        <v>4.032</v>
      </c>
      <c r="O1778">
        <f t="shared" si="164"/>
        <v>-200</v>
      </c>
      <c r="P1778" t="str">
        <f>IF(AND(N1778&gt;0,N1778&lt;=0.05),'Bảng Giá'!$B$3,IF(AND(N1778&lt;=0.1,N1778&gt;0.05),'Bảng Giá'!$B$4,IF(AND('Raw Data'!N1778&gt;0.1,'Raw Data'!N1778&lt;=0.25),'Bảng Giá'!$B$5,IF(AND('Raw Data'!N1778&gt;0.25,'Raw Data'!N1778&lt;=0.5),'Bảng Giá'!$B$6,IF(AND('Raw Data'!N1778&gt;0.5,'Raw Data'!N1778&lt;=1),'Bảng Giá'!$B$7,IF(AND('Raw Data'!N1778&gt;1,'Raw Data'!N1778&lt;=1.5),'Bảng Giá'!$B$8,IF(AND('Raw Data'!N1778&gt;1.5,'Raw Data'!N1778&lt;=2),'Bảng Giá'!$B$9,IF(AND('Raw Data'!N1778&gt;2,'Raw Data'!N1778&lt;=2.5),'Bảng Giá'!$B$10,IF(AND('Raw Data'!N1778&gt;2.5,'Raw Data'!N1778&lt;=3),'Bảng Giá'!$B$11,IF(AND('Raw Data'!N1778&gt;3,'Raw Data'!N1778&lt;=3.5),'Bảng Giá'!$B$12,IF(AND('Raw Data'!N1778&gt;3.5,'Raw Data'!N1778&lt;=4),'Bảng Giá'!$B$13,IF(AND('Raw Data'!N1778&gt;4,'Raw Data'!N1778&lt;=4.5),'Bảng Giá'!$B$14,IF(AND('Raw Data'!N1778&gt;4.5,'Raw Data'!N1778&lt;=5),'Bảng Giá'!$B$15,IF(AND('Raw Data'!N1778&gt;5,'Raw Data'!N1778&lt;=5.5),'Bảng Giá'!$B$16,IF(AND('Raw Data'!N1778&gt;5.5,'Raw Data'!N1778&lt;=6),'Bảng Giá'!$B$17,'Bảng Giá'!$B$18)))))))))))))))</f>
        <v>4&lt;x&lt;=4.5</v>
      </c>
      <c r="Q1778" s="48">
        <f t="shared" si="165"/>
        <v>-9.0090090090090089E-3</v>
      </c>
      <c r="R1778">
        <f t="shared" si="166"/>
        <v>26400</v>
      </c>
      <c r="S1778">
        <f t="shared" si="167"/>
        <v>4200</v>
      </c>
    </row>
    <row r="1779" spans="1:19" x14ac:dyDescent="0.25">
      <c r="A1779" s="12">
        <v>1778</v>
      </c>
      <c r="B1779" s="12" t="s">
        <v>293</v>
      </c>
      <c r="C1779" s="26">
        <v>14832277</v>
      </c>
      <c r="D1779" s="17">
        <v>43010.795358645832</v>
      </c>
      <c r="E1779" s="17">
        <v>43011.830687928239</v>
      </c>
      <c r="F1779" s="13" t="s">
        <v>302</v>
      </c>
      <c r="G1779" s="27">
        <v>4608</v>
      </c>
      <c r="H1779" s="12" t="s">
        <v>76</v>
      </c>
      <c r="I1779" s="12" t="s">
        <v>76</v>
      </c>
      <c r="J1779" s="37">
        <f>INDEX('Bảng Giá'!$C$3:$H$18,MATCH('Raw Data'!P1779,'Bảng Giá'!$B$3:$B$18,0),MATCH('Raw Data'!M1779,'Bảng Giá'!$C$2:$H$2,0))</f>
        <v>23500</v>
      </c>
      <c r="K1779" s="12">
        <v>23700</v>
      </c>
      <c r="L1779" s="36">
        <f t="shared" si="162"/>
        <v>1.0353292824074742</v>
      </c>
      <c r="M1779" t="str">
        <f>'References data'!H1780</f>
        <v>Nội Tỉnh</v>
      </c>
      <c r="N1779">
        <f t="shared" si="163"/>
        <v>4.6079999999999997</v>
      </c>
      <c r="O1779">
        <f t="shared" si="164"/>
        <v>-200</v>
      </c>
      <c r="P1779" t="str">
        <f>IF(AND(N1779&gt;0,N1779&lt;=0.05),'Bảng Giá'!$B$3,IF(AND(N1779&lt;=0.1,N1779&gt;0.05),'Bảng Giá'!$B$4,IF(AND('Raw Data'!N1779&gt;0.1,'Raw Data'!N1779&lt;=0.25),'Bảng Giá'!$B$5,IF(AND('Raw Data'!N1779&gt;0.25,'Raw Data'!N1779&lt;=0.5),'Bảng Giá'!$B$6,IF(AND('Raw Data'!N1779&gt;0.5,'Raw Data'!N1779&lt;=1),'Bảng Giá'!$B$7,IF(AND('Raw Data'!N1779&gt;1,'Raw Data'!N1779&lt;=1.5),'Bảng Giá'!$B$8,IF(AND('Raw Data'!N1779&gt;1.5,'Raw Data'!N1779&lt;=2),'Bảng Giá'!$B$9,IF(AND('Raw Data'!N1779&gt;2,'Raw Data'!N1779&lt;=2.5),'Bảng Giá'!$B$10,IF(AND('Raw Data'!N1779&gt;2.5,'Raw Data'!N1779&lt;=3),'Bảng Giá'!$B$11,IF(AND('Raw Data'!N1779&gt;3,'Raw Data'!N1779&lt;=3.5),'Bảng Giá'!$B$12,IF(AND('Raw Data'!N1779&gt;3.5,'Raw Data'!N1779&lt;=4),'Bảng Giá'!$B$13,IF(AND('Raw Data'!N1779&gt;4,'Raw Data'!N1779&lt;=4.5),'Bảng Giá'!$B$14,IF(AND('Raw Data'!N1779&gt;4.5,'Raw Data'!N1779&lt;=5),'Bảng Giá'!$B$15,IF(AND('Raw Data'!N1779&gt;5,'Raw Data'!N1779&lt;=5.5),'Bảng Giá'!$B$16,IF(AND('Raw Data'!N1779&gt;5.5,'Raw Data'!N1779&lt;=6),'Bảng Giá'!$B$17,'Bảng Giá'!$B$18)))))))))))))))</f>
        <v>4.5&lt;x&lt;=5</v>
      </c>
      <c r="Q1779" s="48">
        <f t="shared" si="165"/>
        <v>-8.4388185654008432E-3</v>
      </c>
      <c r="R1779">
        <f t="shared" si="166"/>
        <v>28200</v>
      </c>
      <c r="S1779">
        <f t="shared" si="167"/>
        <v>4500</v>
      </c>
    </row>
    <row r="1780" spans="1:19" x14ac:dyDescent="0.25">
      <c r="A1780" s="12">
        <v>1779</v>
      </c>
      <c r="B1780" s="12" t="s">
        <v>293</v>
      </c>
      <c r="C1780" s="26">
        <v>44031381</v>
      </c>
      <c r="D1780" s="17">
        <v>43010.795411921295</v>
      </c>
      <c r="E1780" s="17">
        <v>43011.589553969905</v>
      </c>
      <c r="F1780" s="13" t="s">
        <v>302</v>
      </c>
      <c r="G1780" s="27">
        <v>10125</v>
      </c>
      <c r="H1780" s="12" t="s">
        <v>76</v>
      </c>
      <c r="I1780" s="12" t="s">
        <v>93</v>
      </c>
      <c r="J1780" s="37">
        <f>INDEX('Bảng Giá'!$C$3:$H$18,MATCH('Raw Data'!P1780,'Bảng Giá'!$B$3:$B$18,0),MATCH('Raw Data'!M1780,'Bảng Giá'!$C$2:$H$2,0))</f>
        <v>2000</v>
      </c>
      <c r="K1780" s="12">
        <v>43400</v>
      </c>
      <c r="L1780" s="36">
        <f t="shared" si="162"/>
        <v>0.79414204860950122</v>
      </c>
      <c r="M1780" t="str">
        <f>'References data'!H1781</f>
        <v>Nội Tỉnh</v>
      </c>
      <c r="N1780" s="46">
        <f t="shared" si="163"/>
        <v>10.125</v>
      </c>
      <c r="O1780">
        <f t="shared" si="164"/>
        <v>-41400</v>
      </c>
      <c r="P1780" t="str">
        <f>IF(AND(N1780&gt;0,N1780&lt;=0.05),'Bảng Giá'!$B$3,IF(AND(N1780&lt;=0.1,N1780&gt;0.05),'Bảng Giá'!$B$4,IF(AND('Raw Data'!N1780&gt;0.1,'Raw Data'!N1780&lt;=0.25),'Bảng Giá'!$B$5,IF(AND('Raw Data'!N1780&gt;0.25,'Raw Data'!N1780&lt;=0.5),'Bảng Giá'!$B$6,IF(AND('Raw Data'!N1780&gt;0.5,'Raw Data'!N1780&lt;=1),'Bảng Giá'!$B$7,IF(AND('Raw Data'!N1780&gt;1,'Raw Data'!N1780&lt;=1.5),'Bảng Giá'!$B$8,IF(AND('Raw Data'!N1780&gt;1.5,'Raw Data'!N1780&lt;=2),'Bảng Giá'!$B$9,IF(AND('Raw Data'!N1780&gt;2,'Raw Data'!N1780&lt;=2.5),'Bảng Giá'!$B$10,IF(AND('Raw Data'!N1780&gt;2.5,'Raw Data'!N1780&lt;=3),'Bảng Giá'!$B$11,IF(AND('Raw Data'!N1780&gt;3,'Raw Data'!N1780&lt;=3.5),'Bảng Giá'!$B$12,IF(AND('Raw Data'!N1780&gt;3.5,'Raw Data'!N1780&lt;=4),'Bảng Giá'!$B$13,IF(AND('Raw Data'!N1780&gt;4,'Raw Data'!N1780&lt;=4.5),'Bảng Giá'!$B$14,IF(AND('Raw Data'!N1780&gt;4.5,'Raw Data'!N1780&lt;=5),'Bảng Giá'!$B$15,IF(AND('Raw Data'!N1780&gt;5,'Raw Data'!N1780&lt;=5.5),'Bảng Giá'!$B$16,IF(AND('Raw Data'!N1780&gt;5.5,'Raw Data'!N1780&lt;=6),'Bảng Giá'!$B$17,'Bảng Giá'!$B$18)))))))))))))))</f>
        <v>Next 0.5</v>
      </c>
      <c r="Q1780" s="48">
        <f t="shared" si="165"/>
        <v>-0.95391705069124422</v>
      </c>
      <c r="R1780">
        <f t="shared" si="166"/>
        <v>2400</v>
      </c>
      <c r="S1780">
        <f t="shared" si="167"/>
        <v>-41000</v>
      </c>
    </row>
    <row r="1781" spans="1:19" x14ac:dyDescent="0.25">
      <c r="A1781" s="12">
        <v>1780</v>
      </c>
      <c r="B1781" s="12" t="s">
        <v>293</v>
      </c>
      <c r="C1781" s="26">
        <v>48165679</v>
      </c>
      <c r="D1781" s="17">
        <v>43010.79546296296</v>
      </c>
      <c r="E1781" s="17">
        <v>43011.764291932872</v>
      </c>
      <c r="F1781" s="13" t="s">
        <v>302</v>
      </c>
      <c r="G1781" s="27">
        <v>3600</v>
      </c>
      <c r="H1781" s="12" t="s">
        <v>76</v>
      </c>
      <c r="I1781" s="12" t="s">
        <v>85</v>
      </c>
      <c r="J1781" s="37">
        <f>INDEX('Bảng Giá'!$C$3:$H$18,MATCH('Raw Data'!P1781,'Bảng Giá'!$B$3:$B$18,0),MATCH('Raw Data'!M1781,'Bảng Giá'!$C$2:$H$2,0))</f>
        <v>20500</v>
      </c>
      <c r="K1781" s="12">
        <v>20700</v>
      </c>
      <c r="L1781" s="36">
        <f t="shared" si="162"/>
        <v>0.96882896991155576</v>
      </c>
      <c r="M1781" t="str">
        <f>'References data'!H1782</f>
        <v>Nội Tỉnh</v>
      </c>
      <c r="N1781">
        <f t="shared" si="163"/>
        <v>3.6</v>
      </c>
      <c r="O1781">
        <f t="shared" si="164"/>
        <v>-200</v>
      </c>
      <c r="P1781" t="str">
        <f>IF(AND(N1781&gt;0,N1781&lt;=0.05),'Bảng Giá'!$B$3,IF(AND(N1781&lt;=0.1,N1781&gt;0.05),'Bảng Giá'!$B$4,IF(AND('Raw Data'!N1781&gt;0.1,'Raw Data'!N1781&lt;=0.25),'Bảng Giá'!$B$5,IF(AND('Raw Data'!N1781&gt;0.25,'Raw Data'!N1781&lt;=0.5),'Bảng Giá'!$B$6,IF(AND('Raw Data'!N1781&gt;0.5,'Raw Data'!N1781&lt;=1),'Bảng Giá'!$B$7,IF(AND('Raw Data'!N1781&gt;1,'Raw Data'!N1781&lt;=1.5),'Bảng Giá'!$B$8,IF(AND('Raw Data'!N1781&gt;1.5,'Raw Data'!N1781&lt;=2),'Bảng Giá'!$B$9,IF(AND('Raw Data'!N1781&gt;2,'Raw Data'!N1781&lt;=2.5),'Bảng Giá'!$B$10,IF(AND('Raw Data'!N1781&gt;2.5,'Raw Data'!N1781&lt;=3),'Bảng Giá'!$B$11,IF(AND('Raw Data'!N1781&gt;3,'Raw Data'!N1781&lt;=3.5),'Bảng Giá'!$B$12,IF(AND('Raw Data'!N1781&gt;3.5,'Raw Data'!N1781&lt;=4),'Bảng Giá'!$B$13,IF(AND('Raw Data'!N1781&gt;4,'Raw Data'!N1781&lt;=4.5),'Bảng Giá'!$B$14,IF(AND('Raw Data'!N1781&gt;4.5,'Raw Data'!N1781&lt;=5),'Bảng Giá'!$B$15,IF(AND('Raw Data'!N1781&gt;5,'Raw Data'!N1781&lt;=5.5),'Bảng Giá'!$B$16,IF(AND('Raw Data'!N1781&gt;5.5,'Raw Data'!N1781&lt;=6),'Bảng Giá'!$B$17,'Bảng Giá'!$B$18)))))))))))))))</f>
        <v>3.5&lt;x&lt;=4</v>
      </c>
      <c r="Q1781" s="48">
        <f t="shared" si="165"/>
        <v>-9.6618357487922701E-3</v>
      </c>
      <c r="R1781">
        <f t="shared" si="166"/>
        <v>24600</v>
      </c>
      <c r="S1781">
        <f t="shared" si="167"/>
        <v>3900</v>
      </c>
    </row>
    <row r="1782" spans="1:19" x14ac:dyDescent="0.25">
      <c r="A1782" s="12">
        <v>1781</v>
      </c>
      <c r="B1782" s="12" t="s">
        <v>293</v>
      </c>
      <c r="C1782" s="26">
        <v>31677136911624</v>
      </c>
      <c r="D1782" s="17">
        <v>43011.577683645832</v>
      </c>
      <c r="E1782" s="17">
        <v>43012.716678240744</v>
      </c>
      <c r="F1782" s="13" t="s">
        <v>302</v>
      </c>
      <c r="G1782" s="27">
        <v>6800</v>
      </c>
      <c r="H1782" s="12" t="s">
        <v>76</v>
      </c>
      <c r="I1782" s="12" t="s">
        <v>89</v>
      </c>
      <c r="J1782" s="37">
        <f>INDEX('Bảng Giá'!$C$3:$H$18,MATCH('Raw Data'!P1782,'Bảng Giá'!$B$3:$B$18,0),MATCH('Raw Data'!M1782,'Bảng Giá'!$C$2:$H$2,0))</f>
        <v>2000</v>
      </c>
      <c r="K1782" s="12">
        <v>30000</v>
      </c>
      <c r="L1782" s="36">
        <f t="shared" si="162"/>
        <v>1.1389945949122193</v>
      </c>
      <c r="M1782" t="str">
        <f>'References data'!H1783</f>
        <v>Nội Tỉnh</v>
      </c>
      <c r="N1782" s="46">
        <f t="shared" si="163"/>
        <v>6.8</v>
      </c>
      <c r="O1782">
        <f t="shared" si="164"/>
        <v>-28000</v>
      </c>
      <c r="P1782" t="str">
        <f>IF(AND(N1782&gt;0,N1782&lt;=0.05),'Bảng Giá'!$B$3,IF(AND(N1782&lt;=0.1,N1782&gt;0.05),'Bảng Giá'!$B$4,IF(AND('Raw Data'!N1782&gt;0.1,'Raw Data'!N1782&lt;=0.25),'Bảng Giá'!$B$5,IF(AND('Raw Data'!N1782&gt;0.25,'Raw Data'!N1782&lt;=0.5),'Bảng Giá'!$B$6,IF(AND('Raw Data'!N1782&gt;0.5,'Raw Data'!N1782&lt;=1),'Bảng Giá'!$B$7,IF(AND('Raw Data'!N1782&gt;1,'Raw Data'!N1782&lt;=1.5),'Bảng Giá'!$B$8,IF(AND('Raw Data'!N1782&gt;1.5,'Raw Data'!N1782&lt;=2),'Bảng Giá'!$B$9,IF(AND('Raw Data'!N1782&gt;2,'Raw Data'!N1782&lt;=2.5),'Bảng Giá'!$B$10,IF(AND('Raw Data'!N1782&gt;2.5,'Raw Data'!N1782&lt;=3),'Bảng Giá'!$B$11,IF(AND('Raw Data'!N1782&gt;3,'Raw Data'!N1782&lt;=3.5),'Bảng Giá'!$B$12,IF(AND('Raw Data'!N1782&gt;3.5,'Raw Data'!N1782&lt;=4),'Bảng Giá'!$B$13,IF(AND('Raw Data'!N1782&gt;4,'Raw Data'!N1782&lt;=4.5),'Bảng Giá'!$B$14,IF(AND('Raw Data'!N1782&gt;4.5,'Raw Data'!N1782&lt;=5),'Bảng Giá'!$B$15,IF(AND('Raw Data'!N1782&gt;5,'Raw Data'!N1782&lt;=5.5),'Bảng Giá'!$B$16,IF(AND('Raw Data'!N1782&gt;5.5,'Raw Data'!N1782&lt;=6),'Bảng Giá'!$B$17,'Bảng Giá'!$B$18)))))))))))))))</f>
        <v>Next 0.5</v>
      </c>
      <c r="Q1782" s="48">
        <f t="shared" si="165"/>
        <v>-0.93333333333333335</v>
      </c>
      <c r="R1782">
        <f t="shared" si="166"/>
        <v>2400</v>
      </c>
      <c r="S1782">
        <f t="shared" si="167"/>
        <v>-27600</v>
      </c>
    </row>
    <row r="1783" spans="1:19" x14ac:dyDescent="0.25">
      <c r="A1783" s="12">
        <v>1782</v>
      </c>
      <c r="B1783" s="12" t="s">
        <v>293</v>
      </c>
      <c r="C1783" s="26">
        <v>92175853</v>
      </c>
      <c r="D1783" s="17">
        <v>43010.842612766202</v>
      </c>
      <c r="E1783" s="17">
        <v>43012.828742557867</v>
      </c>
      <c r="F1783" s="13" t="s">
        <v>302</v>
      </c>
      <c r="G1783" s="27">
        <v>300</v>
      </c>
      <c r="H1783" s="12" t="s">
        <v>76</v>
      </c>
      <c r="I1783" s="12" t="s">
        <v>99</v>
      </c>
      <c r="J1783" s="37">
        <f>INDEX('Bảng Giá'!$C$3:$H$18,MATCH('Raw Data'!P1783,'Bảng Giá'!$B$3:$B$18,0),MATCH('Raw Data'!M1783,'Bảng Giá'!$C$2:$H$2,0))</f>
        <v>13000</v>
      </c>
      <c r="K1783" s="12">
        <v>13100</v>
      </c>
      <c r="L1783" s="36">
        <f t="shared" si="162"/>
        <v>1.9861297916650074</v>
      </c>
      <c r="M1783" t="str">
        <f>'References data'!H1784</f>
        <v>Nội Tỉnh</v>
      </c>
      <c r="N1783">
        <f t="shared" si="163"/>
        <v>0.3</v>
      </c>
      <c r="O1783">
        <f t="shared" si="164"/>
        <v>-100</v>
      </c>
      <c r="P1783" t="str">
        <f>IF(AND(N1783&gt;0,N1783&lt;=0.05),'Bảng Giá'!$B$3,IF(AND(N1783&lt;=0.1,N1783&gt;0.05),'Bảng Giá'!$B$4,IF(AND('Raw Data'!N1783&gt;0.1,'Raw Data'!N1783&lt;=0.25),'Bảng Giá'!$B$5,IF(AND('Raw Data'!N1783&gt;0.25,'Raw Data'!N1783&lt;=0.5),'Bảng Giá'!$B$6,IF(AND('Raw Data'!N1783&gt;0.5,'Raw Data'!N1783&lt;=1),'Bảng Giá'!$B$7,IF(AND('Raw Data'!N1783&gt;1,'Raw Data'!N1783&lt;=1.5),'Bảng Giá'!$B$8,IF(AND('Raw Data'!N1783&gt;1.5,'Raw Data'!N1783&lt;=2),'Bảng Giá'!$B$9,IF(AND('Raw Data'!N1783&gt;2,'Raw Data'!N1783&lt;=2.5),'Bảng Giá'!$B$10,IF(AND('Raw Data'!N1783&gt;2.5,'Raw Data'!N1783&lt;=3),'Bảng Giá'!$B$11,IF(AND('Raw Data'!N1783&gt;3,'Raw Data'!N1783&lt;=3.5),'Bảng Giá'!$B$12,IF(AND('Raw Data'!N1783&gt;3.5,'Raw Data'!N1783&lt;=4),'Bảng Giá'!$B$13,IF(AND('Raw Data'!N1783&gt;4,'Raw Data'!N1783&lt;=4.5),'Bảng Giá'!$B$14,IF(AND('Raw Data'!N1783&gt;4.5,'Raw Data'!N1783&lt;=5),'Bảng Giá'!$B$15,IF(AND('Raw Data'!N1783&gt;5,'Raw Data'!N1783&lt;=5.5),'Bảng Giá'!$B$16,IF(AND('Raw Data'!N1783&gt;5.5,'Raw Data'!N1783&lt;=6),'Bảng Giá'!$B$17,'Bảng Giá'!$B$18)))))))))))))))</f>
        <v>0.25&lt;x&lt;=0.5</v>
      </c>
      <c r="Q1783" s="48">
        <f t="shared" si="165"/>
        <v>-7.6335877862595417E-3</v>
      </c>
      <c r="R1783">
        <f t="shared" si="166"/>
        <v>15600</v>
      </c>
      <c r="S1783">
        <f t="shared" si="167"/>
        <v>2500</v>
      </c>
    </row>
    <row r="1784" spans="1:19" x14ac:dyDescent="0.25">
      <c r="A1784" s="12">
        <v>1783</v>
      </c>
      <c r="B1784" s="12" t="s">
        <v>293</v>
      </c>
      <c r="C1784" s="26">
        <v>67646531</v>
      </c>
      <c r="D1784" s="17">
        <v>43010.842651041668</v>
      </c>
      <c r="E1784" s="17">
        <v>43012.590666863427</v>
      </c>
      <c r="F1784" s="13" t="s">
        <v>302</v>
      </c>
      <c r="G1784" s="27">
        <v>2500</v>
      </c>
      <c r="H1784" s="12" t="s">
        <v>76</v>
      </c>
      <c r="I1784" s="12" t="s">
        <v>103</v>
      </c>
      <c r="J1784" s="37">
        <f>INDEX('Bảng Giá'!$C$3:$H$18,MATCH('Raw Data'!P1784,'Bảng Giá'!$B$3:$B$18,0),MATCH('Raw Data'!M1784,'Bảng Giá'!$C$2:$H$2,0))</f>
        <v>16000</v>
      </c>
      <c r="K1784" s="12">
        <v>17700</v>
      </c>
      <c r="L1784" s="36">
        <f t="shared" si="162"/>
        <v>1.7480158217585995</v>
      </c>
      <c r="M1784" t="str">
        <f>'References data'!H1785</f>
        <v>Nội Tỉnh</v>
      </c>
      <c r="N1784">
        <f t="shared" si="163"/>
        <v>2.5</v>
      </c>
      <c r="O1784">
        <f t="shared" si="164"/>
        <v>-1700</v>
      </c>
      <c r="P1784" t="str">
        <f>IF(AND(N1784&gt;0,N1784&lt;=0.05),'Bảng Giá'!$B$3,IF(AND(N1784&lt;=0.1,N1784&gt;0.05),'Bảng Giá'!$B$4,IF(AND('Raw Data'!N1784&gt;0.1,'Raw Data'!N1784&lt;=0.25),'Bảng Giá'!$B$5,IF(AND('Raw Data'!N1784&gt;0.25,'Raw Data'!N1784&lt;=0.5),'Bảng Giá'!$B$6,IF(AND('Raw Data'!N1784&gt;0.5,'Raw Data'!N1784&lt;=1),'Bảng Giá'!$B$7,IF(AND('Raw Data'!N1784&gt;1,'Raw Data'!N1784&lt;=1.5),'Bảng Giá'!$B$8,IF(AND('Raw Data'!N1784&gt;1.5,'Raw Data'!N1784&lt;=2),'Bảng Giá'!$B$9,IF(AND('Raw Data'!N1784&gt;2,'Raw Data'!N1784&lt;=2.5),'Bảng Giá'!$B$10,IF(AND('Raw Data'!N1784&gt;2.5,'Raw Data'!N1784&lt;=3),'Bảng Giá'!$B$11,IF(AND('Raw Data'!N1784&gt;3,'Raw Data'!N1784&lt;=3.5),'Bảng Giá'!$B$12,IF(AND('Raw Data'!N1784&gt;3.5,'Raw Data'!N1784&lt;=4),'Bảng Giá'!$B$13,IF(AND('Raw Data'!N1784&gt;4,'Raw Data'!N1784&lt;=4.5),'Bảng Giá'!$B$14,IF(AND('Raw Data'!N1784&gt;4.5,'Raw Data'!N1784&lt;=5),'Bảng Giá'!$B$15,IF(AND('Raw Data'!N1784&gt;5,'Raw Data'!N1784&lt;=5.5),'Bảng Giá'!$B$16,IF(AND('Raw Data'!N1784&gt;5.5,'Raw Data'!N1784&lt;=6),'Bảng Giá'!$B$17,'Bảng Giá'!$B$18)))))))))))))))</f>
        <v>2&lt;x&lt;=2.5</v>
      </c>
      <c r="Q1784" s="48">
        <f t="shared" si="165"/>
        <v>-9.6045197740112997E-2</v>
      </c>
      <c r="R1784">
        <f t="shared" si="166"/>
        <v>19200</v>
      </c>
      <c r="S1784">
        <f t="shared" si="167"/>
        <v>1500</v>
      </c>
    </row>
    <row r="1785" spans="1:19" x14ac:dyDescent="0.25">
      <c r="A1785" s="12">
        <v>1784</v>
      </c>
      <c r="B1785" s="12" t="s">
        <v>293</v>
      </c>
      <c r="C1785" s="26">
        <v>81549207</v>
      </c>
      <c r="D1785" s="17">
        <v>43010.842740011576</v>
      </c>
      <c r="E1785" s="17">
        <v>43011.515016238423</v>
      </c>
      <c r="F1785" s="13" t="s">
        <v>302</v>
      </c>
      <c r="G1785" s="27">
        <v>2500</v>
      </c>
      <c r="H1785" s="12" t="s">
        <v>76</v>
      </c>
      <c r="I1785" s="12" t="s">
        <v>298</v>
      </c>
      <c r="J1785" s="37">
        <f>INDEX('Bảng Giá'!$C$3:$H$18,MATCH('Raw Data'!P1785,'Bảng Giá'!$B$3:$B$18,0),MATCH('Raw Data'!M1785,'Bảng Giá'!$C$2:$H$2,0))</f>
        <v>16000</v>
      </c>
      <c r="K1785" s="12">
        <v>17700</v>
      </c>
      <c r="L1785" s="36">
        <f t="shared" si="162"/>
        <v>0.67227622684731614</v>
      </c>
      <c r="M1785" t="str">
        <f>'References data'!H1786</f>
        <v>Nội Tỉnh</v>
      </c>
      <c r="N1785">
        <f t="shared" si="163"/>
        <v>2.5</v>
      </c>
      <c r="O1785">
        <f t="shared" si="164"/>
        <v>-1700</v>
      </c>
      <c r="P1785" t="str">
        <f>IF(AND(N1785&gt;0,N1785&lt;=0.05),'Bảng Giá'!$B$3,IF(AND(N1785&lt;=0.1,N1785&gt;0.05),'Bảng Giá'!$B$4,IF(AND('Raw Data'!N1785&gt;0.1,'Raw Data'!N1785&lt;=0.25),'Bảng Giá'!$B$5,IF(AND('Raw Data'!N1785&gt;0.25,'Raw Data'!N1785&lt;=0.5),'Bảng Giá'!$B$6,IF(AND('Raw Data'!N1785&gt;0.5,'Raw Data'!N1785&lt;=1),'Bảng Giá'!$B$7,IF(AND('Raw Data'!N1785&gt;1,'Raw Data'!N1785&lt;=1.5),'Bảng Giá'!$B$8,IF(AND('Raw Data'!N1785&gt;1.5,'Raw Data'!N1785&lt;=2),'Bảng Giá'!$B$9,IF(AND('Raw Data'!N1785&gt;2,'Raw Data'!N1785&lt;=2.5),'Bảng Giá'!$B$10,IF(AND('Raw Data'!N1785&gt;2.5,'Raw Data'!N1785&lt;=3),'Bảng Giá'!$B$11,IF(AND('Raw Data'!N1785&gt;3,'Raw Data'!N1785&lt;=3.5),'Bảng Giá'!$B$12,IF(AND('Raw Data'!N1785&gt;3.5,'Raw Data'!N1785&lt;=4),'Bảng Giá'!$B$13,IF(AND('Raw Data'!N1785&gt;4,'Raw Data'!N1785&lt;=4.5),'Bảng Giá'!$B$14,IF(AND('Raw Data'!N1785&gt;4.5,'Raw Data'!N1785&lt;=5),'Bảng Giá'!$B$15,IF(AND('Raw Data'!N1785&gt;5,'Raw Data'!N1785&lt;=5.5),'Bảng Giá'!$B$16,IF(AND('Raw Data'!N1785&gt;5.5,'Raw Data'!N1785&lt;=6),'Bảng Giá'!$B$17,'Bảng Giá'!$B$18)))))))))))))))</f>
        <v>2&lt;x&lt;=2.5</v>
      </c>
      <c r="Q1785" s="48">
        <f t="shared" si="165"/>
        <v>-9.6045197740112997E-2</v>
      </c>
      <c r="R1785">
        <f t="shared" si="166"/>
        <v>19200</v>
      </c>
      <c r="S1785">
        <f t="shared" si="167"/>
        <v>1500</v>
      </c>
    </row>
    <row r="1786" spans="1:19" x14ac:dyDescent="0.25">
      <c r="A1786" s="12">
        <v>1785</v>
      </c>
      <c r="B1786" s="12" t="s">
        <v>293</v>
      </c>
      <c r="C1786" s="26">
        <v>68427542</v>
      </c>
      <c r="D1786" s="17">
        <v>43010.738647372687</v>
      </c>
      <c r="E1786" s="17">
        <v>43011.465762071763</v>
      </c>
      <c r="F1786" s="13" t="s">
        <v>302</v>
      </c>
      <c r="G1786" s="27">
        <v>2400</v>
      </c>
      <c r="H1786" s="12" t="s">
        <v>76</v>
      </c>
      <c r="I1786" s="12" t="s">
        <v>87</v>
      </c>
      <c r="J1786" s="37">
        <f>INDEX('Bảng Giá'!$C$3:$H$18,MATCH('Raw Data'!P1786,'Bảng Giá'!$B$3:$B$18,0),MATCH('Raw Data'!M1786,'Bảng Giá'!$C$2:$H$2,0))</f>
        <v>16000</v>
      </c>
      <c r="K1786" s="12">
        <v>16200</v>
      </c>
      <c r="L1786" s="36">
        <f t="shared" si="162"/>
        <v>0.72711469907517312</v>
      </c>
      <c r="M1786" t="str">
        <f>'References data'!H1787</f>
        <v>Nội Tỉnh</v>
      </c>
      <c r="N1786">
        <f t="shared" si="163"/>
        <v>2.4</v>
      </c>
      <c r="O1786">
        <f t="shared" si="164"/>
        <v>-200</v>
      </c>
      <c r="P1786" t="str">
        <f>IF(AND(N1786&gt;0,N1786&lt;=0.05),'Bảng Giá'!$B$3,IF(AND(N1786&lt;=0.1,N1786&gt;0.05),'Bảng Giá'!$B$4,IF(AND('Raw Data'!N1786&gt;0.1,'Raw Data'!N1786&lt;=0.25),'Bảng Giá'!$B$5,IF(AND('Raw Data'!N1786&gt;0.25,'Raw Data'!N1786&lt;=0.5),'Bảng Giá'!$B$6,IF(AND('Raw Data'!N1786&gt;0.5,'Raw Data'!N1786&lt;=1),'Bảng Giá'!$B$7,IF(AND('Raw Data'!N1786&gt;1,'Raw Data'!N1786&lt;=1.5),'Bảng Giá'!$B$8,IF(AND('Raw Data'!N1786&gt;1.5,'Raw Data'!N1786&lt;=2),'Bảng Giá'!$B$9,IF(AND('Raw Data'!N1786&gt;2,'Raw Data'!N1786&lt;=2.5),'Bảng Giá'!$B$10,IF(AND('Raw Data'!N1786&gt;2.5,'Raw Data'!N1786&lt;=3),'Bảng Giá'!$B$11,IF(AND('Raw Data'!N1786&gt;3,'Raw Data'!N1786&lt;=3.5),'Bảng Giá'!$B$12,IF(AND('Raw Data'!N1786&gt;3.5,'Raw Data'!N1786&lt;=4),'Bảng Giá'!$B$13,IF(AND('Raw Data'!N1786&gt;4,'Raw Data'!N1786&lt;=4.5),'Bảng Giá'!$B$14,IF(AND('Raw Data'!N1786&gt;4.5,'Raw Data'!N1786&lt;=5),'Bảng Giá'!$B$15,IF(AND('Raw Data'!N1786&gt;5,'Raw Data'!N1786&lt;=5.5),'Bảng Giá'!$B$16,IF(AND('Raw Data'!N1786&gt;5.5,'Raw Data'!N1786&lt;=6),'Bảng Giá'!$B$17,'Bảng Giá'!$B$18)))))))))))))))</f>
        <v>2&lt;x&lt;=2.5</v>
      </c>
      <c r="Q1786" s="48">
        <f t="shared" si="165"/>
        <v>-1.2345679012345678E-2</v>
      </c>
      <c r="R1786">
        <f t="shared" si="166"/>
        <v>19200</v>
      </c>
      <c r="S1786">
        <f t="shared" si="167"/>
        <v>3000</v>
      </c>
    </row>
    <row r="1787" spans="1:19" x14ac:dyDescent="0.25">
      <c r="A1787" s="12">
        <v>1786</v>
      </c>
      <c r="B1787" s="12" t="s">
        <v>293</v>
      </c>
      <c r="C1787" s="26">
        <v>31677136905862</v>
      </c>
      <c r="D1787" s="17">
        <v>43010.879223067132</v>
      </c>
      <c r="E1787" s="17">
        <v>43011.555072951393</v>
      </c>
      <c r="F1787" s="13" t="s">
        <v>302</v>
      </c>
      <c r="G1787" s="27">
        <v>3000</v>
      </c>
      <c r="H1787" s="12" t="s">
        <v>76</v>
      </c>
      <c r="I1787" s="12" t="s">
        <v>89</v>
      </c>
      <c r="J1787" s="37">
        <f>INDEX('Bảng Giá'!$C$3:$H$18,MATCH('Raw Data'!P1787,'Bảng Giá'!$B$3:$B$18,0),MATCH('Raw Data'!M1787,'Bảng Giá'!$C$2:$H$2,0))</f>
        <v>17500</v>
      </c>
      <c r="K1787" s="12">
        <v>19200</v>
      </c>
      <c r="L1787" s="36">
        <f t="shared" si="162"/>
        <v>0.6758498842609697</v>
      </c>
      <c r="M1787" t="str">
        <f>'References data'!H1788</f>
        <v>Nội Tỉnh</v>
      </c>
      <c r="N1787">
        <f t="shared" si="163"/>
        <v>3</v>
      </c>
      <c r="O1787">
        <f t="shared" si="164"/>
        <v>-1700</v>
      </c>
      <c r="P1787" t="str">
        <f>IF(AND(N1787&gt;0,N1787&lt;=0.05),'Bảng Giá'!$B$3,IF(AND(N1787&lt;=0.1,N1787&gt;0.05),'Bảng Giá'!$B$4,IF(AND('Raw Data'!N1787&gt;0.1,'Raw Data'!N1787&lt;=0.25),'Bảng Giá'!$B$5,IF(AND('Raw Data'!N1787&gt;0.25,'Raw Data'!N1787&lt;=0.5),'Bảng Giá'!$B$6,IF(AND('Raw Data'!N1787&gt;0.5,'Raw Data'!N1787&lt;=1),'Bảng Giá'!$B$7,IF(AND('Raw Data'!N1787&gt;1,'Raw Data'!N1787&lt;=1.5),'Bảng Giá'!$B$8,IF(AND('Raw Data'!N1787&gt;1.5,'Raw Data'!N1787&lt;=2),'Bảng Giá'!$B$9,IF(AND('Raw Data'!N1787&gt;2,'Raw Data'!N1787&lt;=2.5),'Bảng Giá'!$B$10,IF(AND('Raw Data'!N1787&gt;2.5,'Raw Data'!N1787&lt;=3),'Bảng Giá'!$B$11,IF(AND('Raw Data'!N1787&gt;3,'Raw Data'!N1787&lt;=3.5),'Bảng Giá'!$B$12,IF(AND('Raw Data'!N1787&gt;3.5,'Raw Data'!N1787&lt;=4),'Bảng Giá'!$B$13,IF(AND('Raw Data'!N1787&gt;4,'Raw Data'!N1787&lt;=4.5),'Bảng Giá'!$B$14,IF(AND('Raw Data'!N1787&gt;4.5,'Raw Data'!N1787&lt;=5),'Bảng Giá'!$B$15,IF(AND('Raw Data'!N1787&gt;5,'Raw Data'!N1787&lt;=5.5),'Bảng Giá'!$B$16,IF(AND('Raw Data'!N1787&gt;5.5,'Raw Data'!N1787&lt;=6),'Bảng Giá'!$B$17,'Bảng Giá'!$B$18)))))))))))))))</f>
        <v>2.5&lt;x&lt;=3</v>
      </c>
      <c r="Q1787" s="48">
        <f t="shared" si="165"/>
        <v>-8.8541666666666671E-2</v>
      </c>
      <c r="R1787">
        <f t="shared" si="166"/>
        <v>21000</v>
      </c>
      <c r="S1787">
        <f t="shared" si="167"/>
        <v>1800</v>
      </c>
    </row>
    <row r="1788" spans="1:19" x14ac:dyDescent="0.25">
      <c r="A1788" s="12">
        <v>1787</v>
      </c>
      <c r="B1788" s="12" t="s">
        <v>293</v>
      </c>
      <c r="C1788" s="26">
        <v>39167798</v>
      </c>
      <c r="D1788" s="17">
        <v>43010.795358645832</v>
      </c>
      <c r="E1788" s="17">
        <v>43011.798004282406</v>
      </c>
      <c r="F1788" s="13" t="s">
        <v>302</v>
      </c>
      <c r="G1788" s="27">
        <v>7985.6</v>
      </c>
      <c r="H1788" s="12" t="s">
        <v>76</v>
      </c>
      <c r="I1788" s="12" t="s">
        <v>76</v>
      </c>
      <c r="J1788" s="37">
        <f>INDEX('Bảng Giá'!$C$3:$H$18,MATCH('Raw Data'!P1788,'Bảng Giá'!$B$3:$B$18,0),MATCH('Raw Data'!M1788,'Bảng Giá'!$C$2:$H$2,0))</f>
        <v>2000</v>
      </c>
      <c r="K1788" s="12">
        <v>34700</v>
      </c>
      <c r="L1788" s="36">
        <f t="shared" si="162"/>
        <v>1.002645636574016</v>
      </c>
      <c r="M1788" t="str">
        <f>'References data'!H1789</f>
        <v>Nội Tỉnh</v>
      </c>
      <c r="N1788" s="46">
        <f t="shared" si="163"/>
        <v>7.9856000000000007</v>
      </c>
      <c r="O1788">
        <f t="shared" si="164"/>
        <v>-32700</v>
      </c>
      <c r="P1788" t="str">
        <f>IF(AND(N1788&gt;0,N1788&lt;=0.05),'Bảng Giá'!$B$3,IF(AND(N1788&lt;=0.1,N1788&gt;0.05),'Bảng Giá'!$B$4,IF(AND('Raw Data'!N1788&gt;0.1,'Raw Data'!N1788&lt;=0.25),'Bảng Giá'!$B$5,IF(AND('Raw Data'!N1788&gt;0.25,'Raw Data'!N1788&lt;=0.5),'Bảng Giá'!$B$6,IF(AND('Raw Data'!N1788&gt;0.5,'Raw Data'!N1788&lt;=1),'Bảng Giá'!$B$7,IF(AND('Raw Data'!N1788&gt;1,'Raw Data'!N1788&lt;=1.5),'Bảng Giá'!$B$8,IF(AND('Raw Data'!N1788&gt;1.5,'Raw Data'!N1788&lt;=2),'Bảng Giá'!$B$9,IF(AND('Raw Data'!N1788&gt;2,'Raw Data'!N1788&lt;=2.5),'Bảng Giá'!$B$10,IF(AND('Raw Data'!N1788&gt;2.5,'Raw Data'!N1788&lt;=3),'Bảng Giá'!$B$11,IF(AND('Raw Data'!N1788&gt;3,'Raw Data'!N1788&lt;=3.5),'Bảng Giá'!$B$12,IF(AND('Raw Data'!N1788&gt;3.5,'Raw Data'!N1788&lt;=4),'Bảng Giá'!$B$13,IF(AND('Raw Data'!N1788&gt;4,'Raw Data'!N1788&lt;=4.5),'Bảng Giá'!$B$14,IF(AND('Raw Data'!N1788&gt;4.5,'Raw Data'!N1788&lt;=5),'Bảng Giá'!$B$15,IF(AND('Raw Data'!N1788&gt;5,'Raw Data'!N1788&lt;=5.5),'Bảng Giá'!$B$16,IF(AND('Raw Data'!N1788&gt;5.5,'Raw Data'!N1788&lt;=6),'Bảng Giá'!$B$17,'Bảng Giá'!$B$18)))))))))))))))</f>
        <v>Next 0.5</v>
      </c>
      <c r="Q1788" s="48">
        <f t="shared" si="165"/>
        <v>-0.94236311239193082</v>
      </c>
      <c r="R1788">
        <f t="shared" si="166"/>
        <v>2400</v>
      </c>
      <c r="S1788">
        <f t="shared" si="167"/>
        <v>-32300</v>
      </c>
    </row>
    <row r="1789" spans="1:19" x14ac:dyDescent="0.25">
      <c r="A1789" s="12">
        <v>1788</v>
      </c>
      <c r="B1789" s="12" t="s">
        <v>293</v>
      </c>
      <c r="C1789" s="26">
        <v>31677136904931</v>
      </c>
      <c r="D1789" s="17">
        <v>43010.981629282411</v>
      </c>
      <c r="E1789" s="17">
        <v>43011.630968518519</v>
      </c>
      <c r="F1789" s="13" t="s">
        <v>302</v>
      </c>
      <c r="G1789" s="27">
        <v>525</v>
      </c>
      <c r="H1789" s="12" t="s">
        <v>76</v>
      </c>
      <c r="I1789" s="12" t="s">
        <v>299</v>
      </c>
      <c r="J1789" s="37">
        <f>INDEX('Bảng Giá'!$C$3:$H$18,MATCH('Raw Data'!P1789,'Bảng Giá'!$B$3:$B$18,0),MATCH('Raw Data'!M1789,'Bảng Giá'!$C$2:$H$2,0))</f>
        <v>14000</v>
      </c>
      <c r="K1789" s="12">
        <v>14100</v>
      </c>
      <c r="L1789" s="36">
        <f t="shared" si="162"/>
        <v>0.64933923610806232</v>
      </c>
      <c r="M1789" t="str">
        <f>'References data'!H1790</f>
        <v>Nội Tỉnh</v>
      </c>
      <c r="N1789">
        <f t="shared" si="163"/>
        <v>0.52500000000000002</v>
      </c>
      <c r="O1789">
        <f t="shared" si="164"/>
        <v>-100</v>
      </c>
      <c r="P1789" t="str">
        <f>IF(AND(N1789&gt;0,N1789&lt;=0.05),'Bảng Giá'!$B$3,IF(AND(N1789&lt;=0.1,N1789&gt;0.05),'Bảng Giá'!$B$4,IF(AND('Raw Data'!N1789&gt;0.1,'Raw Data'!N1789&lt;=0.25),'Bảng Giá'!$B$5,IF(AND('Raw Data'!N1789&gt;0.25,'Raw Data'!N1789&lt;=0.5),'Bảng Giá'!$B$6,IF(AND('Raw Data'!N1789&gt;0.5,'Raw Data'!N1789&lt;=1),'Bảng Giá'!$B$7,IF(AND('Raw Data'!N1789&gt;1,'Raw Data'!N1789&lt;=1.5),'Bảng Giá'!$B$8,IF(AND('Raw Data'!N1789&gt;1.5,'Raw Data'!N1789&lt;=2),'Bảng Giá'!$B$9,IF(AND('Raw Data'!N1789&gt;2,'Raw Data'!N1789&lt;=2.5),'Bảng Giá'!$B$10,IF(AND('Raw Data'!N1789&gt;2.5,'Raw Data'!N1789&lt;=3),'Bảng Giá'!$B$11,IF(AND('Raw Data'!N1789&gt;3,'Raw Data'!N1789&lt;=3.5),'Bảng Giá'!$B$12,IF(AND('Raw Data'!N1789&gt;3.5,'Raw Data'!N1789&lt;=4),'Bảng Giá'!$B$13,IF(AND('Raw Data'!N1789&gt;4,'Raw Data'!N1789&lt;=4.5),'Bảng Giá'!$B$14,IF(AND('Raw Data'!N1789&gt;4.5,'Raw Data'!N1789&lt;=5),'Bảng Giá'!$B$15,IF(AND('Raw Data'!N1789&gt;5,'Raw Data'!N1789&lt;=5.5),'Bảng Giá'!$B$16,IF(AND('Raw Data'!N1789&gt;5.5,'Raw Data'!N1789&lt;=6),'Bảng Giá'!$B$17,'Bảng Giá'!$B$18)))))))))))))))</f>
        <v>0.5&lt;x&lt;=1</v>
      </c>
      <c r="Q1789" s="48">
        <f t="shared" si="165"/>
        <v>-7.0921985815602835E-3</v>
      </c>
      <c r="R1789">
        <f t="shared" si="166"/>
        <v>16800</v>
      </c>
      <c r="S1789">
        <f t="shared" si="167"/>
        <v>2700</v>
      </c>
    </row>
    <row r="1790" spans="1:19" x14ac:dyDescent="0.25">
      <c r="A1790" s="12">
        <v>1789</v>
      </c>
      <c r="B1790" s="12" t="s">
        <v>293</v>
      </c>
      <c r="C1790" s="26">
        <v>31677136904267</v>
      </c>
      <c r="D1790" s="17">
        <v>43010.98163263889</v>
      </c>
      <c r="E1790" s="17">
        <v>43011.635052858794</v>
      </c>
      <c r="F1790" s="13" t="s">
        <v>302</v>
      </c>
      <c r="G1790" s="27">
        <v>500</v>
      </c>
      <c r="H1790" s="12" t="s">
        <v>76</v>
      </c>
      <c r="I1790" s="12" t="s">
        <v>299</v>
      </c>
      <c r="J1790" s="37">
        <f>INDEX('Bảng Giá'!$C$3:$H$18,MATCH('Raw Data'!P1790,'Bảng Giá'!$B$3:$B$18,0),MATCH('Raw Data'!M1790,'Bảng Giá'!$C$2:$H$2,0))</f>
        <v>13000</v>
      </c>
      <c r="K1790" s="12">
        <v>14100</v>
      </c>
      <c r="L1790" s="36">
        <f t="shared" si="162"/>
        <v>0.65342021990363719</v>
      </c>
      <c r="M1790" t="str">
        <f>'References data'!H1791</f>
        <v>Nội Tỉnh</v>
      </c>
      <c r="N1790">
        <f t="shared" si="163"/>
        <v>0.5</v>
      </c>
      <c r="O1790">
        <f t="shared" si="164"/>
        <v>-1100</v>
      </c>
      <c r="P1790" t="str">
        <f>IF(AND(N1790&gt;0,N1790&lt;=0.05),'Bảng Giá'!$B$3,IF(AND(N1790&lt;=0.1,N1790&gt;0.05),'Bảng Giá'!$B$4,IF(AND('Raw Data'!N1790&gt;0.1,'Raw Data'!N1790&lt;=0.25),'Bảng Giá'!$B$5,IF(AND('Raw Data'!N1790&gt;0.25,'Raw Data'!N1790&lt;=0.5),'Bảng Giá'!$B$6,IF(AND('Raw Data'!N1790&gt;0.5,'Raw Data'!N1790&lt;=1),'Bảng Giá'!$B$7,IF(AND('Raw Data'!N1790&gt;1,'Raw Data'!N1790&lt;=1.5),'Bảng Giá'!$B$8,IF(AND('Raw Data'!N1790&gt;1.5,'Raw Data'!N1790&lt;=2),'Bảng Giá'!$B$9,IF(AND('Raw Data'!N1790&gt;2,'Raw Data'!N1790&lt;=2.5),'Bảng Giá'!$B$10,IF(AND('Raw Data'!N1790&gt;2.5,'Raw Data'!N1790&lt;=3),'Bảng Giá'!$B$11,IF(AND('Raw Data'!N1790&gt;3,'Raw Data'!N1790&lt;=3.5),'Bảng Giá'!$B$12,IF(AND('Raw Data'!N1790&gt;3.5,'Raw Data'!N1790&lt;=4),'Bảng Giá'!$B$13,IF(AND('Raw Data'!N1790&gt;4,'Raw Data'!N1790&lt;=4.5),'Bảng Giá'!$B$14,IF(AND('Raw Data'!N1790&gt;4.5,'Raw Data'!N1790&lt;=5),'Bảng Giá'!$B$15,IF(AND('Raw Data'!N1790&gt;5,'Raw Data'!N1790&lt;=5.5),'Bảng Giá'!$B$16,IF(AND('Raw Data'!N1790&gt;5.5,'Raw Data'!N1790&lt;=6),'Bảng Giá'!$B$17,'Bảng Giá'!$B$18)))))))))))))))</f>
        <v>0.25&lt;x&lt;=0.5</v>
      </c>
      <c r="Q1790" s="48">
        <f t="shared" si="165"/>
        <v>-7.8014184397163122E-2</v>
      </c>
      <c r="R1790">
        <f t="shared" si="166"/>
        <v>15600</v>
      </c>
      <c r="S1790">
        <f t="shared" si="167"/>
        <v>1500</v>
      </c>
    </row>
    <row r="1791" spans="1:19" x14ac:dyDescent="0.25">
      <c r="A1791" s="12">
        <v>1790</v>
      </c>
      <c r="B1791" s="12" t="s">
        <v>293</v>
      </c>
      <c r="C1791" s="26">
        <v>31677136905274</v>
      </c>
      <c r="D1791" s="17">
        <v>43010.981664120372</v>
      </c>
      <c r="E1791" s="17">
        <v>43011.730119247688</v>
      </c>
      <c r="F1791" s="13" t="s">
        <v>302</v>
      </c>
      <c r="G1791" s="27">
        <v>300</v>
      </c>
      <c r="H1791" s="12" t="s">
        <v>76</v>
      </c>
      <c r="I1791" s="12" t="s">
        <v>85</v>
      </c>
      <c r="J1791" s="37">
        <f>INDEX('Bảng Giá'!$C$3:$H$18,MATCH('Raw Data'!P1791,'Bảng Giá'!$B$3:$B$18,0),MATCH('Raw Data'!M1791,'Bảng Giá'!$C$2:$H$2,0))</f>
        <v>13000</v>
      </c>
      <c r="K1791" s="12">
        <v>13100</v>
      </c>
      <c r="L1791" s="36">
        <f t="shared" si="162"/>
        <v>0.74845512731553754</v>
      </c>
      <c r="M1791" t="str">
        <f>'References data'!H1792</f>
        <v>Nội Tỉnh</v>
      </c>
      <c r="N1791">
        <f t="shared" si="163"/>
        <v>0.3</v>
      </c>
      <c r="O1791">
        <f t="shared" si="164"/>
        <v>-100</v>
      </c>
      <c r="P1791" t="str">
        <f>IF(AND(N1791&gt;0,N1791&lt;=0.05),'Bảng Giá'!$B$3,IF(AND(N1791&lt;=0.1,N1791&gt;0.05),'Bảng Giá'!$B$4,IF(AND('Raw Data'!N1791&gt;0.1,'Raw Data'!N1791&lt;=0.25),'Bảng Giá'!$B$5,IF(AND('Raw Data'!N1791&gt;0.25,'Raw Data'!N1791&lt;=0.5),'Bảng Giá'!$B$6,IF(AND('Raw Data'!N1791&gt;0.5,'Raw Data'!N1791&lt;=1),'Bảng Giá'!$B$7,IF(AND('Raw Data'!N1791&gt;1,'Raw Data'!N1791&lt;=1.5),'Bảng Giá'!$B$8,IF(AND('Raw Data'!N1791&gt;1.5,'Raw Data'!N1791&lt;=2),'Bảng Giá'!$B$9,IF(AND('Raw Data'!N1791&gt;2,'Raw Data'!N1791&lt;=2.5),'Bảng Giá'!$B$10,IF(AND('Raw Data'!N1791&gt;2.5,'Raw Data'!N1791&lt;=3),'Bảng Giá'!$B$11,IF(AND('Raw Data'!N1791&gt;3,'Raw Data'!N1791&lt;=3.5),'Bảng Giá'!$B$12,IF(AND('Raw Data'!N1791&gt;3.5,'Raw Data'!N1791&lt;=4),'Bảng Giá'!$B$13,IF(AND('Raw Data'!N1791&gt;4,'Raw Data'!N1791&lt;=4.5),'Bảng Giá'!$B$14,IF(AND('Raw Data'!N1791&gt;4.5,'Raw Data'!N1791&lt;=5),'Bảng Giá'!$B$15,IF(AND('Raw Data'!N1791&gt;5,'Raw Data'!N1791&lt;=5.5),'Bảng Giá'!$B$16,IF(AND('Raw Data'!N1791&gt;5.5,'Raw Data'!N1791&lt;=6),'Bảng Giá'!$B$17,'Bảng Giá'!$B$18)))))))))))))))</f>
        <v>0.25&lt;x&lt;=0.5</v>
      </c>
      <c r="Q1791" s="48">
        <f t="shared" si="165"/>
        <v>-7.6335877862595417E-3</v>
      </c>
      <c r="R1791">
        <f t="shared" si="166"/>
        <v>15600</v>
      </c>
      <c r="S1791">
        <f t="shared" si="167"/>
        <v>2500</v>
      </c>
    </row>
    <row r="1792" spans="1:19" x14ac:dyDescent="0.25">
      <c r="A1792" s="12">
        <v>1791</v>
      </c>
      <c r="B1792" s="12" t="s">
        <v>293</v>
      </c>
      <c r="C1792" s="26">
        <v>31677136904858</v>
      </c>
      <c r="D1792" s="17">
        <v>43010.879513344909</v>
      </c>
      <c r="E1792" s="17">
        <v>43012.7419212963</v>
      </c>
      <c r="F1792" s="13" t="s">
        <v>302</v>
      </c>
      <c r="G1792" s="27">
        <v>620</v>
      </c>
      <c r="H1792" s="12" t="s">
        <v>76</v>
      </c>
      <c r="I1792" s="12" t="s">
        <v>299</v>
      </c>
      <c r="J1792" s="37">
        <f>INDEX('Bảng Giá'!$C$3:$H$18,MATCH('Raw Data'!P1792,'Bảng Giá'!$B$3:$B$18,0),MATCH('Raw Data'!M1792,'Bảng Giá'!$C$2:$H$2,0))</f>
        <v>14000</v>
      </c>
      <c r="K1792" s="12">
        <v>14100</v>
      </c>
      <c r="L1792" s="36">
        <f t="shared" si="162"/>
        <v>1.8624079513901961</v>
      </c>
      <c r="M1792" t="str">
        <f>'References data'!H1793</f>
        <v>Nội Tỉnh</v>
      </c>
      <c r="N1792">
        <f t="shared" si="163"/>
        <v>0.62</v>
      </c>
      <c r="O1792">
        <f t="shared" si="164"/>
        <v>-100</v>
      </c>
      <c r="P1792" t="str">
        <f>IF(AND(N1792&gt;0,N1792&lt;=0.05),'Bảng Giá'!$B$3,IF(AND(N1792&lt;=0.1,N1792&gt;0.05),'Bảng Giá'!$B$4,IF(AND('Raw Data'!N1792&gt;0.1,'Raw Data'!N1792&lt;=0.25),'Bảng Giá'!$B$5,IF(AND('Raw Data'!N1792&gt;0.25,'Raw Data'!N1792&lt;=0.5),'Bảng Giá'!$B$6,IF(AND('Raw Data'!N1792&gt;0.5,'Raw Data'!N1792&lt;=1),'Bảng Giá'!$B$7,IF(AND('Raw Data'!N1792&gt;1,'Raw Data'!N1792&lt;=1.5),'Bảng Giá'!$B$8,IF(AND('Raw Data'!N1792&gt;1.5,'Raw Data'!N1792&lt;=2),'Bảng Giá'!$B$9,IF(AND('Raw Data'!N1792&gt;2,'Raw Data'!N1792&lt;=2.5),'Bảng Giá'!$B$10,IF(AND('Raw Data'!N1792&gt;2.5,'Raw Data'!N1792&lt;=3),'Bảng Giá'!$B$11,IF(AND('Raw Data'!N1792&gt;3,'Raw Data'!N1792&lt;=3.5),'Bảng Giá'!$B$12,IF(AND('Raw Data'!N1792&gt;3.5,'Raw Data'!N1792&lt;=4),'Bảng Giá'!$B$13,IF(AND('Raw Data'!N1792&gt;4,'Raw Data'!N1792&lt;=4.5),'Bảng Giá'!$B$14,IF(AND('Raw Data'!N1792&gt;4.5,'Raw Data'!N1792&lt;=5),'Bảng Giá'!$B$15,IF(AND('Raw Data'!N1792&gt;5,'Raw Data'!N1792&lt;=5.5),'Bảng Giá'!$B$16,IF(AND('Raw Data'!N1792&gt;5.5,'Raw Data'!N1792&lt;=6),'Bảng Giá'!$B$17,'Bảng Giá'!$B$18)))))))))))))))</f>
        <v>0.5&lt;x&lt;=1</v>
      </c>
      <c r="Q1792" s="48">
        <f t="shared" si="165"/>
        <v>-7.0921985815602835E-3</v>
      </c>
      <c r="R1792">
        <f t="shared" si="166"/>
        <v>16800</v>
      </c>
      <c r="S1792">
        <f t="shared" si="167"/>
        <v>2700</v>
      </c>
    </row>
    <row r="1793" spans="1:19" x14ac:dyDescent="0.25">
      <c r="A1793" s="12">
        <v>1792</v>
      </c>
      <c r="B1793" s="12" t="s">
        <v>293</v>
      </c>
      <c r="C1793" s="26">
        <v>29553655</v>
      </c>
      <c r="D1793" s="17">
        <v>43010.842652002313</v>
      </c>
      <c r="E1793" s="17">
        <v>43011.503064085649</v>
      </c>
      <c r="F1793" s="13" t="s">
        <v>302</v>
      </c>
      <c r="G1793" s="27">
        <v>585</v>
      </c>
      <c r="H1793" s="12" t="s">
        <v>76</v>
      </c>
      <c r="I1793" s="12" t="s">
        <v>103</v>
      </c>
      <c r="J1793" s="37">
        <f>INDEX('Bảng Giá'!$C$3:$H$18,MATCH('Raw Data'!P1793,'Bảng Giá'!$B$3:$B$18,0),MATCH('Raw Data'!M1793,'Bảng Giá'!$C$2:$H$2,0))</f>
        <v>14000</v>
      </c>
      <c r="K1793" s="12">
        <v>14100</v>
      </c>
      <c r="L1793" s="36">
        <f t="shared" si="162"/>
        <v>0.66041208333626855</v>
      </c>
      <c r="M1793" t="str">
        <f>'References data'!H1794</f>
        <v>Nội Tỉnh</v>
      </c>
      <c r="N1793">
        <f t="shared" si="163"/>
        <v>0.58499999999999996</v>
      </c>
      <c r="O1793">
        <f t="shared" si="164"/>
        <v>-100</v>
      </c>
      <c r="P1793" t="str">
        <f>IF(AND(N1793&gt;0,N1793&lt;=0.05),'Bảng Giá'!$B$3,IF(AND(N1793&lt;=0.1,N1793&gt;0.05),'Bảng Giá'!$B$4,IF(AND('Raw Data'!N1793&gt;0.1,'Raw Data'!N1793&lt;=0.25),'Bảng Giá'!$B$5,IF(AND('Raw Data'!N1793&gt;0.25,'Raw Data'!N1793&lt;=0.5),'Bảng Giá'!$B$6,IF(AND('Raw Data'!N1793&gt;0.5,'Raw Data'!N1793&lt;=1),'Bảng Giá'!$B$7,IF(AND('Raw Data'!N1793&gt;1,'Raw Data'!N1793&lt;=1.5),'Bảng Giá'!$B$8,IF(AND('Raw Data'!N1793&gt;1.5,'Raw Data'!N1793&lt;=2),'Bảng Giá'!$B$9,IF(AND('Raw Data'!N1793&gt;2,'Raw Data'!N1793&lt;=2.5),'Bảng Giá'!$B$10,IF(AND('Raw Data'!N1793&gt;2.5,'Raw Data'!N1793&lt;=3),'Bảng Giá'!$B$11,IF(AND('Raw Data'!N1793&gt;3,'Raw Data'!N1793&lt;=3.5),'Bảng Giá'!$B$12,IF(AND('Raw Data'!N1793&gt;3.5,'Raw Data'!N1793&lt;=4),'Bảng Giá'!$B$13,IF(AND('Raw Data'!N1793&gt;4,'Raw Data'!N1793&lt;=4.5),'Bảng Giá'!$B$14,IF(AND('Raw Data'!N1793&gt;4.5,'Raw Data'!N1793&lt;=5),'Bảng Giá'!$B$15,IF(AND('Raw Data'!N1793&gt;5,'Raw Data'!N1793&lt;=5.5),'Bảng Giá'!$B$16,IF(AND('Raw Data'!N1793&gt;5.5,'Raw Data'!N1793&lt;=6),'Bảng Giá'!$B$17,'Bảng Giá'!$B$18)))))))))))))))</f>
        <v>0.5&lt;x&lt;=1</v>
      </c>
      <c r="Q1793" s="48">
        <f t="shared" si="165"/>
        <v>-7.0921985815602835E-3</v>
      </c>
      <c r="R1793">
        <f t="shared" si="166"/>
        <v>16800</v>
      </c>
      <c r="S1793">
        <f t="shared" si="167"/>
        <v>2700</v>
      </c>
    </row>
    <row r="1794" spans="1:19" x14ac:dyDescent="0.25">
      <c r="A1794" s="12">
        <v>1793</v>
      </c>
      <c r="B1794" s="12" t="s">
        <v>293</v>
      </c>
      <c r="C1794" s="26">
        <v>31677136899866</v>
      </c>
      <c r="D1794" s="17">
        <v>43010.758958715276</v>
      </c>
      <c r="E1794" s="17">
        <v>43011.545001736115</v>
      </c>
      <c r="F1794" s="13" t="s">
        <v>302</v>
      </c>
      <c r="G1794" s="27">
        <v>660</v>
      </c>
      <c r="H1794" s="12" t="s">
        <v>76</v>
      </c>
      <c r="I1794" s="12" t="s">
        <v>193</v>
      </c>
      <c r="J1794" s="37">
        <f>INDEX('Bảng Giá'!$C$3:$H$18,MATCH('Raw Data'!P1794,'Bảng Giá'!$B$3:$B$18,0),MATCH('Raw Data'!M1794,'Bảng Giá'!$C$2:$H$2,0))</f>
        <v>14000</v>
      </c>
      <c r="K1794" s="12">
        <v>14100</v>
      </c>
      <c r="L1794" s="36">
        <f t="shared" si="162"/>
        <v>0.78604302083840594</v>
      </c>
      <c r="M1794" t="str">
        <f>'References data'!H1795</f>
        <v>Nội Tỉnh</v>
      </c>
      <c r="N1794">
        <f t="shared" si="163"/>
        <v>0.66</v>
      </c>
      <c r="O1794">
        <f t="shared" si="164"/>
        <v>-100</v>
      </c>
      <c r="P1794" t="str">
        <f>IF(AND(N1794&gt;0,N1794&lt;=0.05),'Bảng Giá'!$B$3,IF(AND(N1794&lt;=0.1,N1794&gt;0.05),'Bảng Giá'!$B$4,IF(AND('Raw Data'!N1794&gt;0.1,'Raw Data'!N1794&lt;=0.25),'Bảng Giá'!$B$5,IF(AND('Raw Data'!N1794&gt;0.25,'Raw Data'!N1794&lt;=0.5),'Bảng Giá'!$B$6,IF(AND('Raw Data'!N1794&gt;0.5,'Raw Data'!N1794&lt;=1),'Bảng Giá'!$B$7,IF(AND('Raw Data'!N1794&gt;1,'Raw Data'!N1794&lt;=1.5),'Bảng Giá'!$B$8,IF(AND('Raw Data'!N1794&gt;1.5,'Raw Data'!N1794&lt;=2),'Bảng Giá'!$B$9,IF(AND('Raw Data'!N1794&gt;2,'Raw Data'!N1794&lt;=2.5),'Bảng Giá'!$B$10,IF(AND('Raw Data'!N1794&gt;2.5,'Raw Data'!N1794&lt;=3),'Bảng Giá'!$B$11,IF(AND('Raw Data'!N1794&gt;3,'Raw Data'!N1794&lt;=3.5),'Bảng Giá'!$B$12,IF(AND('Raw Data'!N1794&gt;3.5,'Raw Data'!N1794&lt;=4),'Bảng Giá'!$B$13,IF(AND('Raw Data'!N1794&gt;4,'Raw Data'!N1794&lt;=4.5),'Bảng Giá'!$B$14,IF(AND('Raw Data'!N1794&gt;4.5,'Raw Data'!N1794&lt;=5),'Bảng Giá'!$B$15,IF(AND('Raw Data'!N1794&gt;5,'Raw Data'!N1794&lt;=5.5),'Bảng Giá'!$B$16,IF(AND('Raw Data'!N1794&gt;5.5,'Raw Data'!N1794&lt;=6),'Bảng Giá'!$B$17,'Bảng Giá'!$B$18)))))))))))))))</f>
        <v>0.5&lt;x&lt;=1</v>
      </c>
      <c r="Q1794" s="48">
        <f t="shared" si="165"/>
        <v>-7.0921985815602835E-3</v>
      </c>
      <c r="R1794">
        <f t="shared" si="166"/>
        <v>16800</v>
      </c>
      <c r="S1794">
        <f t="shared" si="167"/>
        <v>2700</v>
      </c>
    </row>
    <row r="1795" spans="1:19" x14ac:dyDescent="0.25">
      <c r="A1795" s="12">
        <v>1794</v>
      </c>
      <c r="B1795" s="12" t="s">
        <v>293</v>
      </c>
      <c r="C1795" s="26">
        <v>31677136911211</v>
      </c>
      <c r="D1795" s="17">
        <v>43010.772946990743</v>
      </c>
      <c r="E1795" s="17">
        <v>43011.926010150462</v>
      </c>
      <c r="F1795" s="13" t="s">
        <v>302</v>
      </c>
      <c r="G1795" s="27">
        <v>350</v>
      </c>
      <c r="H1795" s="12" t="s">
        <v>76</v>
      </c>
      <c r="I1795" s="12" t="s">
        <v>315</v>
      </c>
      <c r="J1795" s="37">
        <f>INDEX('Bảng Giá'!$C$3:$H$18,MATCH('Raw Data'!P1795,'Bảng Giá'!$B$3:$B$18,0),MATCH('Raw Data'!M1795,'Bảng Giá'!$C$2:$H$2,0))</f>
        <v>13000</v>
      </c>
      <c r="K1795" s="12">
        <v>13100</v>
      </c>
      <c r="L1795" s="36">
        <f t="shared" ref="L1795:L1858" si="168">E1795-D1795</f>
        <v>1.1530631597197498</v>
      </c>
      <c r="M1795" t="str">
        <f>'References data'!H1796</f>
        <v>Nội Tỉnh</v>
      </c>
      <c r="N1795">
        <f t="shared" ref="N1795:N1858" si="169">G1795/1000</f>
        <v>0.35</v>
      </c>
      <c r="O1795">
        <f t="shared" ref="O1795:O1858" si="170">J1795-K1795</f>
        <v>-100</v>
      </c>
      <c r="P1795" t="str">
        <f>IF(AND(N1795&gt;0,N1795&lt;=0.05),'Bảng Giá'!$B$3,IF(AND(N1795&lt;=0.1,N1795&gt;0.05),'Bảng Giá'!$B$4,IF(AND('Raw Data'!N1795&gt;0.1,'Raw Data'!N1795&lt;=0.25),'Bảng Giá'!$B$5,IF(AND('Raw Data'!N1795&gt;0.25,'Raw Data'!N1795&lt;=0.5),'Bảng Giá'!$B$6,IF(AND('Raw Data'!N1795&gt;0.5,'Raw Data'!N1795&lt;=1),'Bảng Giá'!$B$7,IF(AND('Raw Data'!N1795&gt;1,'Raw Data'!N1795&lt;=1.5),'Bảng Giá'!$B$8,IF(AND('Raw Data'!N1795&gt;1.5,'Raw Data'!N1795&lt;=2),'Bảng Giá'!$B$9,IF(AND('Raw Data'!N1795&gt;2,'Raw Data'!N1795&lt;=2.5),'Bảng Giá'!$B$10,IF(AND('Raw Data'!N1795&gt;2.5,'Raw Data'!N1795&lt;=3),'Bảng Giá'!$B$11,IF(AND('Raw Data'!N1795&gt;3,'Raw Data'!N1795&lt;=3.5),'Bảng Giá'!$B$12,IF(AND('Raw Data'!N1795&gt;3.5,'Raw Data'!N1795&lt;=4),'Bảng Giá'!$B$13,IF(AND('Raw Data'!N1795&gt;4,'Raw Data'!N1795&lt;=4.5),'Bảng Giá'!$B$14,IF(AND('Raw Data'!N1795&gt;4.5,'Raw Data'!N1795&lt;=5),'Bảng Giá'!$B$15,IF(AND('Raw Data'!N1795&gt;5,'Raw Data'!N1795&lt;=5.5),'Bảng Giá'!$B$16,IF(AND('Raw Data'!N1795&gt;5.5,'Raw Data'!N1795&lt;=6),'Bảng Giá'!$B$17,'Bảng Giá'!$B$18)))))))))))))))</f>
        <v>0.25&lt;x&lt;=0.5</v>
      </c>
      <c r="Q1795" s="48">
        <f t="shared" ref="Q1795:Q1858" si="171">O1795/K1795</f>
        <v>-7.6335877862595417E-3</v>
      </c>
      <c r="R1795">
        <f t="shared" ref="R1795:R1858" si="172">J1795+(J1795*0.2)</f>
        <v>15600</v>
      </c>
      <c r="S1795">
        <f t="shared" ref="S1795:S1858" si="173">R1795-K1795</f>
        <v>2500</v>
      </c>
    </row>
    <row r="1796" spans="1:19" x14ac:dyDescent="0.25">
      <c r="A1796" s="12">
        <v>1795</v>
      </c>
      <c r="B1796" s="12" t="s">
        <v>293</v>
      </c>
      <c r="C1796" s="26">
        <v>81893195</v>
      </c>
      <c r="D1796" s="17">
        <v>43010.738606712963</v>
      </c>
      <c r="E1796" s="17">
        <v>43011.615658101851</v>
      </c>
      <c r="F1796" s="13" t="s">
        <v>302</v>
      </c>
      <c r="G1796" s="27">
        <v>610</v>
      </c>
      <c r="H1796" s="12" t="s">
        <v>76</v>
      </c>
      <c r="I1796" s="12" t="s">
        <v>87</v>
      </c>
      <c r="J1796" s="37">
        <f>INDEX('Bảng Giá'!$C$3:$H$18,MATCH('Raw Data'!P1796,'Bảng Giá'!$B$3:$B$18,0),MATCH('Raw Data'!M1796,'Bảng Giá'!$C$2:$H$2,0))</f>
        <v>14000</v>
      </c>
      <c r="K1796" s="12">
        <v>14100</v>
      </c>
      <c r="L1796" s="36">
        <f t="shared" si="168"/>
        <v>0.87705138888850342</v>
      </c>
      <c r="M1796" t="str">
        <f>'References data'!H1797</f>
        <v>Nội Tỉnh</v>
      </c>
      <c r="N1796">
        <f t="shared" si="169"/>
        <v>0.61</v>
      </c>
      <c r="O1796">
        <f t="shared" si="170"/>
        <v>-100</v>
      </c>
      <c r="P1796" t="str">
        <f>IF(AND(N1796&gt;0,N1796&lt;=0.05),'Bảng Giá'!$B$3,IF(AND(N1796&lt;=0.1,N1796&gt;0.05),'Bảng Giá'!$B$4,IF(AND('Raw Data'!N1796&gt;0.1,'Raw Data'!N1796&lt;=0.25),'Bảng Giá'!$B$5,IF(AND('Raw Data'!N1796&gt;0.25,'Raw Data'!N1796&lt;=0.5),'Bảng Giá'!$B$6,IF(AND('Raw Data'!N1796&gt;0.5,'Raw Data'!N1796&lt;=1),'Bảng Giá'!$B$7,IF(AND('Raw Data'!N1796&gt;1,'Raw Data'!N1796&lt;=1.5),'Bảng Giá'!$B$8,IF(AND('Raw Data'!N1796&gt;1.5,'Raw Data'!N1796&lt;=2),'Bảng Giá'!$B$9,IF(AND('Raw Data'!N1796&gt;2,'Raw Data'!N1796&lt;=2.5),'Bảng Giá'!$B$10,IF(AND('Raw Data'!N1796&gt;2.5,'Raw Data'!N1796&lt;=3),'Bảng Giá'!$B$11,IF(AND('Raw Data'!N1796&gt;3,'Raw Data'!N1796&lt;=3.5),'Bảng Giá'!$B$12,IF(AND('Raw Data'!N1796&gt;3.5,'Raw Data'!N1796&lt;=4),'Bảng Giá'!$B$13,IF(AND('Raw Data'!N1796&gt;4,'Raw Data'!N1796&lt;=4.5),'Bảng Giá'!$B$14,IF(AND('Raw Data'!N1796&gt;4.5,'Raw Data'!N1796&lt;=5),'Bảng Giá'!$B$15,IF(AND('Raw Data'!N1796&gt;5,'Raw Data'!N1796&lt;=5.5),'Bảng Giá'!$B$16,IF(AND('Raw Data'!N1796&gt;5.5,'Raw Data'!N1796&lt;=6),'Bảng Giá'!$B$17,'Bảng Giá'!$B$18)))))))))))))))</f>
        <v>0.5&lt;x&lt;=1</v>
      </c>
      <c r="Q1796" s="48">
        <f t="shared" si="171"/>
        <v>-7.0921985815602835E-3</v>
      </c>
      <c r="R1796">
        <f t="shared" si="172"/>
        <v>16800</v>
      </c>
      <c r="S1796">
        <f t="shared" si="173"/>
        <v>2700</v>
      </c>
    </row>
    <row r="1797" spans="1:19" x14ac:dyDescent="0.25">
      <c r="A1797" s="12">
        <v>1796</v>
      </c>
      <c r="B1797" s="12" t="s">
        <v>293</v>
      </c>
      <c r="C1797" s="26">
        <v>46981899</v>
      </c>
      <c r="D1797" s="17">
        <v>43010.738606712963</v>
      </c>
      <c r="E1797" s="17">
        <v>43013.825337418981</v>
      </c>
      <c r="F1797" s="13" t="s">
        <v>302</v>
      </c>
      <c r="G1797" s="27">
        <v>300</v>
      </c>
      <c r="H1797" s="12" t="s">
        <v>76</v>
      </c>
      <c r="I1797" s="12" t="s">
        <v>87</v>
      </c>
      <c r="J1797" s="37">
        <f>INDEX('Bảng Giá'!$C$3:$H$18,MATCH('Raw Data'!P1797,'Bảng Giá'!$B$3:$B$18,0),MATCH('Raw Data'!M1797,'Bảng Giá'!$C$2:$H$2,0))</f>
        <v>13000</v>
      </c>
      <c r="K1797" s="12">
        <v>13100</v>
      </c>
      <c r="L1797" s="36">
        <f t="shared" si="168"/>
        <v>3.0867307060179883</v>
      </c>
      <c r="M1797" t="str">
        <f>'References data'!H1798</f>
        <v>Nội Tỉnh</v>
      </c>
      <c r="N1797">
        <f t="shared" si="169"/>
        <v>0.3</v>
      </c>
      <c r="O1797">
        <f t="shared" si="170"/>
        <v>-100</v>
      </c>
      <c r="P1797" t="str">
        <f>IF(AND(N1797&gt;0,N1797&lt;=0.05),'Bảng Giá'!$B$3,IF(AND(N1797&lt;=0.1,N1797&gt;0.05),'Bảng Giá'!$B$4,IF(AND('Raw Data'!N1797&gt;0.1,'Raw Data'!N1797&lt;=0.25),'Bảng Giá'!$B$5,IF(AND('Raw Data'!N1797&gt;0.25,'Raw Data'!N1797&lt;=0.5),'Bảng Giá'!$B$6,IF(AND('Raw Data'!N1797&gt;0.5,'Raw Data'!N1797&lt;=1),'Bảng Giá'!$B$7,IF(AND('Raw Data'!N1797&gt;1,'Raw Data'!N1797&lt;=1.5),'Bảng Giá'!$B$8,IF(AND('Raw Data'!N1797&gt;1.5,'Raw Data'!N1797&lt;=2),'Bảng Giá'!$B$9,IF(AND('Raw Data'!N1797&gt;2,'Raw Data'!N1797&lt;=2.5),'Bảng Giá'!$B$10,IF(AND('Raw Data'!N1797&gt;2.5,'Raw Data'!N1797&lt;=3),'Bảng Giá'!$B$11,IF(AND('Raw Data'!N1797&gt;3,'Raw Data'!N1797&lt;=3.5),'Bảng Giá'!$B$12,IF(AND('Raw Data'!N1797&gt;3.5,'Raw Data'!N1797&lt;=4),'Bảng Giá'!$B$13,IF(AND('Raw Data'!N1797&gt;4,'Raw Data'!N1797&lt;=4.5),'Bảng Giá'!$B$14,IF(AND('Raw Data'!N1797&gt;4.5,'Raw Data'!N1797&lt;=5),'Bảng Giá'!$B$15,IF(AND('Raw Data'!N1797&gt;5,'Raw Data'!N1797&lt;=5.5),'Bảng Giá'!$B$16,IF(AND('Raw Data'!N1797&gt;5.5,'Raw Data'!N1797&lt;=6),'Bảng Giá'!$B$17,'Bảng Giá'!$B$18)))))))))))))))</f>
        <v>0.25&lt;x&lt;=0.5</v>
      </c>
      <c r="Q1797" s="48">
        <f t="shared" si="171"/>
        <v>-7.6335877862595417E-3</v>
      </c>
      <c r="R1797">
        <f t="shared" si="172"/>
        <v>15600</v>
      </c>
      <c r="S1797">
        <f t="shared" si="173"/>
        <v>2500</v>
      </c>
    </row>
    <row r="1798" spans="1:19" x14ac:dyDescent="0.25">
      <c r="A1798" s="12">
        <v>1797</v>
      </c>
      <c r="B1798" s="12" t="s">
        <v>293</v>
      </c>
      <c r="C1798" s="26">
        <v>92764880</v>
      </c>
      <c r="D1798" s="17">
        <v>43010.738707372686</v>
      </c>
      <c r="E1798" s="17">
        <v>43011.76745324074</v>
      </c>
      <c r="F1798" s="13" t="s">
        <v>302</v>
      </c>
      <c r="G1798" s="27">
        <v>500</v>
      </c>
      <c r="H1798" s="12" t="s">
        <v>76</v>
      </c>
      <c r="I1798" s="12" t="s">
        <v>87</v>
      </c>
      <c r="J1798" s="37">
        <f>INDEX('Bảng Giá'!$C$3:$H$18,MATCH('Raw Data'!P1798,'Bảng Giá'!$B$3:$B$18,0),MATCH('Raw Data'!M1798,'Bảng Giá'!$C$2:$H$2,0))</f>
        <v>13000</v>
      </c>
      <c r="K1798" s="12">
        <v>14100</v>
      </c>
      <c r="L1798" s="36">
        <f t="shared" si="168"/>
        <v>1.0287458680541022</v>
      </c>
      <c r="M1798" t="str">
        <f>'References data'!H1799</f>
        <v>Nội Tỉnh</v>
      </c>
      <c r="N1798">
        <f t="shared" si="169"/>
        <v>0.5</v>
      </c>
      <c r="O1798">
        <f t="shared" si="170"/>
        <v>-1100</v>
      </c>
      <c r="P1798" t="str">
        <f>IF(AND(N1798&gt;0,N1798&lt;=0.05),'Bảng Giá'!$B$3,IF(AND(N1798&lt;=0.1,N1798&gt;0.05),'Bảng Giá'!$B$4,IF(AND('Raw Data'!N1798&gt;0.1,'Raw Data'!N1798&lt;=0.25),'Bảng Giá'!$B$5,IF(AND('Raw Data'!N1798&gt;0.25,'Raw Data'!N1798&lt;=0.5),'Bảng Giá'!$B$6,IF(AND('Raw Data'!N1798&gt;0.5,'Raw Data'!N1798&lt;=1),'Bảng Giá'!$B$7,IF(AND('Raw Data'!N1798&gt;1,'Raw Data'!N1798&lt;=1.5),'Bảng Giá'!$B$8,IF(AND('Raw Data'!N1798&gt;1.5,'Raw Data'!N1798&lt;=2),'Bảng Giá'!$B$9,IF(AND('Raw Data'!N1798&gt;2,'Raw Data'!N1798&lt;=2.5),'Bảng Giá'!$B$10,IF(AND('Raw Data'!N1798&gt;2.5,'Raw Data'!N1798&lt;=3),'Bảng Giá'!$B$11,IF(AND('Raw Data'!N1798&gt;3,'Raw Data'!N1798&lt;=3.5),'Bảng Giá'!$B$12,IF(AND('Raw Data'!N1798&gt;3.5,'Raw Data'!N1798&lt;=4),'Bảng Giá'!$B$13,IF(AND('Raw Data'!N1798&gt;4,'Raw Data'!N1798&lt;=4.5),'Bảng Giá'!$B$14,IF(AND('Raw Data'!N1798&gt;4.5,'Raw Data'!N1798&lt;=5),'Bảng Giá'!$B$15,IF(AND('Raw Data'!N1798&gt;5,'Raw Data'!N1798&lt;=5.5),'Bảng Giá'!$B$16,IF(AND('Raw Data'!N1798&gt;5.5,'Raw Data'!N1798&lt;=6),'Bảng Giá'!$B$17,'Bảng Giá'!$B$18)))))))))))))))</f>
        <v>0.25&lt;x&lt;=0.5</v>
      </c>
      <c r="Q1798" s="48">
        <f t="shared" si="171"/>
        <v>-7.8014184397163122E-2</v>
      </c>
      <c r="R1798">
        <f t="shared" si="172"/>
        <v>15600</v>
      </c>
      <c r="S1798">
        <f t="shared" si="173"/>
        <v>1500</v>
      </c>
    </row>
    <row r="1799" spans="1:19" x14ac:dyDescent="0.25">
      <c r="A1799" s="12">
        <v>1798</v>
      </c>
      <c r="B1799" s="12" t="s">
        <v>293</v>
      </c>
      <c r="C1799" s="26">
        <v>31677136904772</v>
      </c>
      <c r="D1799" s="17">
        <v>43011.045721493057</v>
      </c>
      <c r="E1799" s="17">
        <v>43012.591979016201</v>
      </c>
      <c r="F1799" s="13" t="s">
        <v>302</v>
      </c>
      <c r="G1799" s="27">
        <v>65340</v>
      </c>
      <c r="H1799" s="12" t="s">
        <v>76</v>
      </c>
      <c r="I1799" s="12" t="s">
        <v>99</v>
      </c>
      <c r="J1799" s="37">
        <f>INDEX('Bảng Giá'!$C$3:$H$18,MATCH('Raw Data'!P1799,'Bảng Giá'!$B$3:$B$18,0),MATCH('Raw Data'!M1799,'Bảng Giá'!$C$2:$H$2,0))</f>
        <v>2000</v>
      </c>
      <c r="K1799" s="12">
        <v>265800</v>
      </c>
      <c r="L1799" s="36">
        <f t="shared" si="168"/>
        <v>1.5462575231431401</v>
      </c>
      <c r="M1799" t="str">
        <f>'References data'!H1800</f>
        <v>Nội Tỉnh</v>
      </c>
      <c r="N1799" s="46">
        <f t="shared" si="169"/>
        <v>65.34</v>
      </c>
      <c r="O1799">
        <f t="shared" si="170"/>
        <v>-263800</v>
      </c>
      <c r="P1799" t="str">
        <f>IF(AND(N1799&gt;0,N1799&lt;=0.05),'Bảng Giá'!$B$3,IF(AND(N1799&lt;=0.1,N1799&gt;0.05),'Bảng Giá'!$B$4,IF(AND('Raw Data'!N1799&gt;0.1,'Raw Data'!N1799&lt;=0.25),'Bảng Giá'!$B$5,IF(AND('Raw Data'!N1799&gt;0.25,'Raw Data'!N1799&lt;=0.5),'Bảng Giá'!$B$6,IF(AND('Raw Data'!N1799&gt;0.5,'Raw Data'!N1799&lt;=1),'Bảng Giá'!$B$7,IF(AND('Raw Data'!N1799&gt;1,'Raw Data'!N1799&lt;=1.5),'Bảng Giá'!$B$8,IF(AND('Raw Data'!N1799&gt;1.5,'Raw Data'!N1799&lt;=2),'Bảng Giá'!$B$9,IF(AND('Raw Data'!N1799&gt;2,'Raw Data'!N1799&lt;=2.5),'Bảng Giá'!$B$10,IF(AND('Raw Data'!N1799&gt;2.5,'Raw Data'!N1799&lt;=3),'Bảng Giá'!$B$11,IF(AND('Raw Data'!N1799&gt;3,'Raw Data'!N1799&lt;=3.5),'Bảng Giá'!$B$12,IF(AND('Raw Data'!N1799&gt;3.5,'Raw Data'!N1799&lt;=4),'Bảng Giá'!$B$13,IF(AND('Raw Data'!N1799&gt;4,'Raw Data'!N1799&lt;=4.5),'Bảng Giá'!$B$14,IF(AND('Raw Data'!N1799&gt;4.5,'Raw Data'!N1799&lt;=5),'Bảng Giá'!$B$15,IF(AND('Raw Data'!N1799&gt;5,'Raw Data'!N1799&lt;=5.5),'Bảng Giá'!$B$16,IF(AND('Raw Data'!N1799&gt;5.5,'Raw Data'!N1799&lt;=6),'Bảng Giá'!$B$17,'Bảng Giá'!$B$18)))))))))))))))</f>
        <v>Next 0.5</v>
      </c>
      <c r="Q1799" s="48">
        <f t="shared" si="171"/>
        <v>-0.99247554552294959</v>
      </c>
      <c r="R1799">
        <f t="shared" si="172"/>
        <v>2400</v>
      </c>
      <c r="S1799">
        <f t="shared" si="173"/>
        <v>-263400</v>
      </c>
    </row>
    <row r="1800" spans="1:19" x14ac:dyDescent="0.25">
      <c r="A1800" s="12">
        <v>1799</v>
      </c>
      <c r="B1800" s="12" t="s">
        <v>293</v>
      </c>
      <c r="C1800" s="26">
        <v>94923476</v>
      </c>
      <c r="D1800" s="17">
        <v>43010.79530150463</v>
      </c>
      <c r="E1800" s="17">
        <v>43011.714642858795</v>
      </c>
      <c r="F1800" s="13" t="s">
        <v>302</v>
      </c>
      <c r="G1800" s="27">
        <v>12000</v>
      </c>
      <c r="H1800" s="12" t="s">
        <v>76</v>
      </c>
      <c r="I1800" s="12" t="s">
        <v>100</v>
      </c>
      <c r="J1800" s="37">
        <f>INDEX('Bảng Giá'!$C$3:$H$18,MATCH('Raw Data'!P1800,'Bảng Giá'!$B$3:$B$18,0),MATCH('Raw Data'!M1800,'Bảng Giá'!$C$2:$H$2,0))</f>
        <v>2000</v>
      </c>
      <c r="K1800" s="12">
        <v>50900</v>
      </c>
      <c r="L1800" s="36">
        <f t="shared" si="168"/>
        <v>0.91934135416522622</v>
      </c>
      <c r="M1800" t="str">
        <f>'References data'!H1801</f>
        <v>Nội Tỉnh</v>
      </c>
      <c r="N1800" s="46">
        <f t="shared" si="169"/>
        <v>12</v>
      </c>
      <c r="O1800">
        <f t="shared" si="170"/>
        <v>-48900</v>
      </c>
      <c r="P1800" t="str">
        <f>IF(AND(N1800&gt;0,N1800&lt;=0.05),'Bảng Giá'!$B$3,IF(AND(N1800&lt;=0.1,N1800&gt;0.05),'Bảng Giá'!$B$4,IF(AND('Raw Data'!N1800&gt;0.1,'Raw Data'!N1800&lt;=0.25),'Bảng Giá'!$B$5,IF(AND('Raw Data'!N1800&gt;0.25,'Raw Data'!N1800&lt;=0.5),'Bảng Giá'!$B$6,IF(AND('Raw Data'!N1800&gt;0.5,'Raw Data'!N1800&lt;=1),'Bảng Giá'!$B$7,IF(AND('Raw Data'!N1800&gt;1,'Raw Data'!N1800&lt;=1.5),'Bảng Giá'!$B$8,IF(AND('Raw Data'!N1800&gt;1.5,'Raw Data'!N1800&lt;=2),'Bảng Giá'!$B$9,IF(AND('Raw Data'!N1800&gt;2,'Raw Data'!N1800&lt;=2.5),'Bảng Giá'!$B$10,IF(AND('Raw Data'!N1800&gt;2.5,'Raw Data'!N1800&lt;=3),'Bảng Giá'!$B$11,IF(AND('Raw Data'!N1800&gt;3,'Raw Data'!N1800&lt;=3.5),'Bảng Giá'!$B$12,IF(AND('Raw Data'!N1800&gt;3.5,'Raw Data'!N1800&lt;=4),'Bảng Giá'!$B$13,IF(AND('Raw Data'!N1800&gt;4,'Raw Data'!N1800&lt;=4.5),'Bảng Giá'!$B$14,IF(AND('Raw Data'!N1800&gt;4.5,'Raw Data'!N1800&lt;=5),'Bảng Giá'!$B$15,IF(AND('Raw Data'!N1800&gt;5,'Raw Data'!N1800&lt;=5.5),'Bảng Giá'!$B$16,IF(AND('Raw Data'!N1800&gt;5.5,'Raw Data'!N1800&lt;=6),'Bảng Giá'!$B$17,'Bảng Giá'!$B$18)))))))))))))))</f>
        <v>Next 0.5</v>
      </c>
      <c r="Q1800" s="48">
        <f t="shared" si="171"/>
        <v>-0.96070726915520632</v>
      </c>
      <c r="R1800">
        <f t="shared" si="172"/>
        <v>2400</v>
      </c>
      <c r="S1800">
        <f t="shared" si="173"/>
        <v>-48500</v>
      </c>
    </row>
    <row r="1801" spans="1:19" x14ac:dyDescent="0.25">
      <c r="A1801" s="12">
        <v>1800</v>
      </c>
      <c r="B1801" s="12" t="s">
        <v>293</v>
      </c>
      <c r="C1801" s="26">
        <v>20364892</v>
      </c>
      <c r="D1801" s="17">
        <v>43010.738630127315</v>
      </c>
      <c r="E1801" s="17">
        <v>43011.680819212961</v>
      </c>
      <c r="F1801" s="13" t="s">
        <v>302</v>
      </c>
      <c r="G1801" s="27">
        <v>450</v>
      </c>
      <c r="H1801" s="12" t="s">
        <v>76</v>
      </c>
      <c r="I1801" s="12" t="s">
        <v>87</v>
      </c>
      <c r="J1801" s="37">
        <f>INDEX('Bảng Giá'!$C$3:$H$18,MATCH('Raw Data'!P1801,'Bảng Giá'!$B$3:$B$18,0),MATCH('Raw Data'!M1801,'Bảng Giá'!$C$2:$H$2,0))</f>
        <v>13000</v>
      </c>
      <c r="K1801" s="12">
        <v>13100</v>
      </c>
      <c r="L1801" s="36">
        <f t="shared" si="168"/>
        <v>0.94218908564653248</v>
      </c>
      <c r="M1801" t="str">
        <f>'References data'!H1802</f>
        <v>Nội Tỉnh</v>
      </c>
      <c r="N1801">
        <f t="shared" si="169"/>
        <v>0.45</v>
      </c>
      <c r="O1801">
        <f t="shared" si="170"/>
        <v>-100</v>
      </c>
      <c r="P1801" t="str">
        <f>IF(AND(N1801&gt;0,N1801&lt;=0.05),'Bảng Giá'!$B$3,IF(AND(N1801&lt;=0.1,N1801&gt;0.05),'Bảng Giá'!$B$4,IF(AND('Raw Data'!N1801&gt;0.1,'Raw Data'!N1801&lt;=0.25),'Bảng Giá'!$B$5,IF(AND('Raw Data'!N1801&gt;0.25,'Raw Data'!N1801&lt;=0.5),'Bảng Giá'!$B$6,IF(AND('Raw Data'!N1801&gt;0.5,'Raw Data'!N1801&lt;=1),'Bảng Giá'!$B$7,IF(AND('Raw Data'!N1801&gt;1,'Raw Data'!N1801&lt;=1.5),'Bảng Giá'!$B$8,IF(AND('Raw Data'!N1801&gt;1.5,'Raw Data'!N1801&lt;=2),'Bảng Giá'!$B$9,IF(AND('Raw Data'!N1801&gt;2,'Raw Data'!N1801&lt;=2.5),'Bảng Giá'!$B$10,IF(AND('Raw Data'!N1801&gt;2.5,'Raw Data'!N1801&lt;=3),'Bảng Giá'!$B$11,IF(AND('Raw Data'!N1801&gt;3,'Raw Data'!N1801&lt;=3.5),'Bảng Giá'!$B$12,IF(AND('Raw Data'!N1801&gt;3.5,'Raw Data'!N1801&lt;=4),'Bảng Giá'!$B$13,IF(AND('Raw Data'!N1801&gt;4,'Raw Data'!N1801&lt;=4.5),'Bảng Giá'!$B$14,IF(AND('Raw Data'!N1801&gt;4.5,'Raw Data'!N1801&lt;=5),'Bảng Giá'!$B$15,IF(AND('Raw Data'!N1801&gt;5,'Raw Data'!N1801&lt;=5.5),'Bảng Giá'!$B$16,IF(AND('Raw Data'!N1801&gt;5.5,'Raw Data'!N1801&lt;=6),'Bảng Giá'!$B$17,'Bảng Giá'!$B$18)))))))))))))))</f>
        <v>0.25&lt;x&lt;=0.5</v>
      </c>
      <c r="Q1801" s="48">
        <f t="shared" si="171"/>
        <v>-7.6335877862595417E-3</v>
      </c>
      <c r="R1801">
        <f t="shared" si="172"/>
        <v>15600</v>
      </c>
      <c r="S1801">
        <f t="shared" si="173"/>
        <v>2500</v>
      </c>
    </row>
    <row r="1802" spans="1:19" x14ac:dyDescent="0.25">
      <c r="A1802" s="12">
        <v>1801</v>
      </c>
      <c r="B1802" s="12" t="s">
        <v>293</v>
      </c>
      <c r="C1802" s="26">
        <v>27603918</v>
      </c>
      <c r="D1802" s="17">
        <v>43010.738630127315</v>
      </c>
      <c r="E1802" s="17">
        <v>43011.680970486108</v>
      </c>
      <c r="F1802" s="13" t="s">
        <v>302</v>
      </c>
      <c r="G1802" s="27">
        <v>300</v>
      </c>
      <c r="H1802" s="12" t="s">
        <v>76</v>
      </c>
      <c r="I1802" s="12" t="s">
        <v>87</v>
      </c>
      <c r="J1802" s="37">
        <f>INDEX('Bảng Giá'!$C$3:$H$18,MATCH('Raw Data'!P1802,'Bảng Giá'!$B$3:$B$18,0),MATCH('Raw Data'!M1802,'Bảng Giá'!$C$2:$H$2,0))</f>
        <v>13000</v>
      </c>
      <c r="K1802" s="12">
        <v>13100</v>
      </c>
      <c r="L1802" s="36">
        <f t="shared" si="168"/>
        <v>0.94234035879344447</v>
      </c>
      <c r="M1802" t="str">
        <f>'References data'!H1803</f>
        <v>Nội Tỉnh</v>
      </c>
      <c r="N1802">
        <f t="shared" si="169"/>
        <v>0.3</v>
      </c>
      <c r="O1802">
        <f t="shared" si="170"/>
        <v>-100</v>
      </c>
      <c r="P1802" t="str">
        <f>IF(AND(N1802&gt;0,N1802&lt;=0.05),'Bảng Giá'!$B$3,IF(AND(N1802&lt;=0.1,N1802&gt;0.05),'Bảng Giá'!$B$4,IF(AND('Raw Data'!N1802&gt;0.1,'Raw Data'!N1802&lt;=0.25),'Bảng Giá'!$B$5,IF(AND('Raw Data'!N1802&gt;0.25,'Raw Data'!N1802&lt;=0.5),'Bảng Giá'!$B$6,IF(AND('Raw Data'!N1802&gt;0.5,'Raw Data'!N1802&lt;=1),'Bảng Giá'!$B$7,IF(AND('Raw Data'!N1802&gt;1,'Raw Data'!N1802&lt;=1.5),'Bảng Giá'!$B$8,IF(AND('Raw Data'!N1802&gt;1.5,'Raw Data'!N1802&lt;=2),'Bảng Giá'!$B$9,IF(AND('Raw Data'!N1802&gt;2,'Raw Data'!N1802&lt;=2.5),'Bảng Giá'!$B$10,IF(AND('Raw Data'!N1802&gt;2.5,'Raw Data'!N1802&lt;=3),'Bảng Giá'!$B$11,IF(AND('Raw Data'!N1802&gt;3,'Raw Data'!N1802&lt;=3.5),'Bảng Giá'!$B$12,IF(AND('Raw Data'!N1802&gt;3.5,'Raw Data'!N1802&lt;=4),'Bảng Giá'!$B$13,IF(AND('Raw Data'!N1802&gt;4,'Raw Data'!N1802&lt;=4.5),'Bảng Giá'!$B$14,IF(AND('Raw Data'!N1802&gt;4.5,'Raw Data'!N1802&lt;=5),'Bảng Giá'!$B$15,IF(AND('Raw Data'!N1802&gt;5,'Raw Data'!N1802&lt;=5.5),'Bảng Giá'!$B$16,IF(AND('Raw Data'!N1802&gt;5.5,'Raw Data'!N1802&lt;=6),'Bảng Giá'!$B$17,'Bảng Giá'!$B$18)))))))))))))))</f>
        <v>0.25&lt;x&lt;=0.5</v>
      </c>
      <c r="Q1802" s="48">
        <f t="shared" si="171"/>
        <v>-7.6335877862595417E-3</v>
      </c>
      <c r="R1802">
        <f t="shared" si="172"/>
        <v>15600</v>
      </c>
      <c r="S1802">
        <f t="shared" si="173"/>
        <v>2500</v>
      </c>
    </row>
    <row r="1803" spans="1:19" x14ac:dyDescent="0.25">
      <c r="A1803" s="12">
        <v>1802</v>
      </c>
      <c r="B1803" s="12" t="s">
        <v>293</v>
      </c>
      <c r="C1803" s="26">
        <v>31677136906106</v>
      </c>
      <c r="D1803" s="17">
        <v>43010.850224733796</v>
      </c>
      <c r="E1803" s="17">
        <v>43012.824061342595</v>
      </c>
      <c r="F1803" s="13" t="s">
        <v>302</v>
      </c>
      <c r="G1803" s="27">
        <v>450</v>
      </c>
      <c r="H1803" s="12" t="s">
        <v>76</v>
      </c>
      <c r="I1803" s="12" t="s">
        <v>99</v>
      </c>
      <c r="J1803" s="37">
        <f>INDEX('Bảng Giá'!$C$3:$H$18,MATCH('Raw Data'!P1803,'Bảng Giá'!$B$3:$B$18,0),MATCH('Raw Data'!M1803,'Bảng Giá'!$C$2:$H$2,0))</f>
        <v>13000</v>
      </c>
      <c r="K1803" s="12">
        <v>13100</v>
      </c>
      <c r="L1803" s="36">
        <f t="shared" si="168"/>
        <v>1.9738366087985924</v>
      </c>
      <c r="M1803" t="str">
        <f>'References data'!H1804</f>
        <v>Nội Tỉnh</v>
      </c>
      <c r="N1803">
        <f t="shared" si="169"/>
        <v>0.45</v>
      </c>
      <c r="O1803">
        <f t="shared" si="170"/>
        <v>-100</v>
      </c>
      <c r="P1803" t="str">
        <f>IF(AND(N1803&gt;0,N1803&lt;=0.05),'Bảng Giá'!$B$3,IF(AND(N1803&lt;=0.1,N1803&gt;0.05),'Bảng Giá'!$B$4,IF(AND('Raw Data'!N1803&gt;0.1,'Raw Data'!N1803&lt;=0.25),'Bảng Giá'!$B$5,IF(AND('Raw Data'!N1803&gt;0.25,'Raw Data'!N1803&lt;=0.5),'Bảng Giá'!$B$6,IF(AND('Raw Data'!N1803&gt;0.5,'Raw Data'!N1803&lt;=1),'Bảng Giá'!$B$7,IF(AND('Raw Data'!N1803&gt;1,'Raw Data'!N1803&lt;=1.5),'Bảng Giá'!$B$8,IF(AND('Raw Data'!N1803&gt;1.5,'Raw Data'!N1803&lt;=2),'Bảng Giá'!$B$9,IF(AND('Raw Data'!N1803&gt;2,'Raw Data'!N1803&lt;=2.5),'Bảng Giá'!$B$10,IF(AND('Raw Data'!N1803&gt;2.5,'Raw Data'!N1803&lt;=3),'Bảng Giá'!$B$11,IF(AND('Raw Data'!N1803&gt;3,'Raw Data'!N1803&lt;=3.5),'Bảng Giá'!$B$12,IF(AND('Raw Data'!N1803&gt;3.5,'Raw Data'!N1803&lt;=4),'Bảng Giá'!$B$13,IF(AND('Raw Data'!N1803&gt;4,'Raw Data'!N1803&lt;=4.5),'Bảng Giá'!$B$14,IF(AND('Raw Data'!N1803&gt;4.5,'Raw Data'!N1803&lt;=5),'Bảng Giá'!$B$15,IF(AND('Raw Data'!N1803&gt;5,'Raw Data'!N1803&lt;=5.5),'Bảng Giá'!$B$16,IF(AND('Raw Data'!N1803&gt;5.5,'Raw Data'!N1803&lt;=6),'Bảng Giá'!$B$17,'Bảng Giá'!$B$18)))))))))))))))</f>
        <v>0.25&lt;x&lt;=0.5</v>
      </c>
      <c r="Q1803" s="48">
        <f t="shared" si="171"/>
        <v>-7.6335877862595417E-3</v>
      </c>
      <c r="R1803">
        <f t="shared" si="172"/>
        <v>15600</v>
      </c>
      <c r="S1803">
        <f t="shared" si="173"/>
        <v>2500</v>
      </c>
    </row>
    <row r="1804" spans="1:19" x14ac:dyDescent="0.25">
      <c r="A1804" s="12">
        <v>1803</v>
      </c>
      <c r="B1804" s="12" t="s">
        <v>293</v>
      </c>
      <c r="C1804" s="26">
        <v>73509837</v>
      </c>
      <c r="D1804" s="17">
        <v>43010.795276655095</v>
      </c>
      <c r="E1804" s="17">
        <v>43014.752475462963</v>
      </c>
      <c r="F1804" s="13" t="s">
        <v>302</v>
      </c>
      <c r="G1804" s="27">
        <v>34509.199999999997</v>
      </c>
      <c r="H1804" s="12" t="s">
        <v>76</v>
      </c>
      <c r="I1804" s="12" t="s">
        <v>87</v>
      </c>
      <c r="J1804" s="37">
        <f>INDEX('Bảng Giá'!$C$3:$H$18,MATCH('Raw Data'!P1804,'Bảng Giá'!$B$3:$B$18,0),MATCH('Raw Data'!M1804,'Bảng Giá'!$C$2:$H$2,0))</f>
        <v>2000</v>
      </c>
      <c r="K1804" s="12">
        <v>141600</v>
      </c>
      <c r="L1804" s="36">
        <f t="shared" si="168"/>
        <v>3.957198807867826</v>
      </c>
      <c r="M1804" t="str">
        <f>'References data'!H1805</f>
        <v>Nội Tỉnh</v>
      </c>
      <c r="N1804" s="46">
        <f t="shared" si="169"/>
        <v>34.5092</v>
      </c>
      <c r="O1804">
        <f t="shared" si="170"/>
        <v>-139600</v>
      </c>
      <c r="P1804" t="str">
        <f>IF(AND(N1804&gt;0,N1804&lt;=0.05),'Bảng Giá'!$B$3,IF(AND(N1804&lt;=0.1,N1804&gt;0.05),'Bảng Giá'!$B$4,IF(AND('Raw Data'!N1804&gt;0.1,'Raw Data'!N1804&lt;=0.25),'Bảng Giá'!$B$5,IF(AND('Raw Data'!N1804&gt;0.25,'Raw Data'!N1804&lt;=0.5),'Bảng Giá'!$B$6,IF(AND('Raw Data'!N1804&gt;0.5,'Raw Data'!N1804&lt;=1),'Bảng Giá'!$B$7,IF(AND('Raw Data'!N1804&gt;1,'Raw Data'!N1804&lt;=1.5),'Bảng Giá'!$B$8,IF(AND('Raw Data'!N1804&gt;1.5,'Raw Data'!N1804&lt;=2),'Bảng Giá'!$B$9,IF(AND('Raw Data'!N1804&gt;2,'Raw Data'!N1804&lt;=2.5),'Bảng Giá'!$B$10,IF(AND('Raw Data'!N1804&gt;2.5,'Raw Data'!N1804&lt;=3),'Bảng Giá'!$B$11,IF(AND('Raw Data'!N1804&gt;3,'Raw Data'!N1804&lt;=3.5),'Bảng Giá'!$B$12,IF(AND('Raw Data'!N1804&gt;3.5,'Raw Data'!N1804&lt;=4),'Bảng Giá'!$B$13,IF(AND('Raw Data'!N1804&gt;4,'Raw Data'!N1804&lt;=4.5),'Bảng Giá'!$B$14,IF(AND('Raw Data'!N1804&gt;4.5,'Raw Data'!N1804&lt;=5),'Bảng Giá'!$B$15,IF(AND('Raw Data'!N1804&gt;5,'Raw Data'!N1804&lt;=5.5),'Bảng Giá'!$B$16,IF(AND('Raw Data'!N1804&gt;5.5,'Raw Data'!N1804&lt;=6),'Bảng Giá'!$B$17,'Bảng Giá'!$B$18)))))))))))))))</f>
        <v>Next 0.5</v>
      </c>
      <c r="Q1804" s="48">
        <f t="shared" si="171"/>
        <v>-0.98587570621468923</v>
      </c>
      <c r="R1804">
        <f t="shared" si="172"/>
        <v>2400</v>
      </c>
      <c r="S1804">
        <f t="shared" si="173"/>
        <v>-139200</v>
      </c>
    </row>
    <row r="1805" spans="1:19" x14ac:dyDescent="0.25">
      <c r="A1805" s="12">
        <v>1804</v>
      </c>
      <c r="B1805" s="12" t="s">
        <v>293</v>
      </c>
      <c r="C1805" s="26">
        <v>42185833</v>
      </c>
      <c r="D1805" s="17">
        <v>43010.842722835645</v>
      </c>
      <c r="E1805" s="17">
        <v>43014.402016284723</v>
      </c>
      <c r="F1805" s="12" t="s">
        <v>321</v>
      </c>
      <c r="G1805" s="27">
        <v>500</v>
      </c>
      <c r="H1805" s="12" t="s">
        <v>76</v>
      </c>
      <c r="I1805" s="12" t="s">
        <v>298</v>
      </c>
      <c r="J1805" s="37">
        <f>INDEX('Bảng Giá'!$C$3:$H$18,MATCH('Raw Data'!P1805,'Bảng Giá'!$B$3:$B$18,0),MATCH('Raw Data'!M1805,'Bảng Giá'!$C$2:$H$2,0))</f>
        <v>13000</v>
      </c>
      <c r="K1805" s="12">
        <v>14100</v>
      </c>
      <c r="L1805" s="36">
        <f t="shared" si="168"/>
        <v>3.5592934490778134</v>
      </c>
      <c r="M1805" t="str">
        <f>'References data'!H1806</f>
        <v>Nội Tỉnh</v>
      </c>
      <c r="N1805">
        <f t="shared" si="169"/>
        <v>0.5</v>
      </c>
      <c r="O1805">
        <f t="shared" si="170"/>
        <v>-1100</v>
      </c>
      <c r="P1805" t="str">
        <f>IF(AND(N1805&gt;0,N1805&lt;=0.05),'Bảng Giá'!$B$3,IF(AND(N1805&lt;=0.1,N1805&gt;0.05),'Bảng Giá'!$B$4,IF(AND('Raw Data'!N1805&gt;0.1,'Raw Data'!N1805&lt;=0.25),'Bảng Giá'!$B$5,IF(AND('Raw Data'!N1805&gt;0.25,'Raw Data'!N1805&lt;=0.5),'Bảng Giá'!$B$6,IF(AND('Raw Data'!N1805&gt;0.5,'Raw Data'!N1805&lt;=1),'Bảng Giá'!$B$7,IF(AND('Raw Data'!N1805&gt;1,'Raw Data'!N1805&lt;=1.5),'Bảng Giá'!$B$8,IF(AND('Raw Data'!N1805&gt;1.5,'Raw Data'!N1805&lt;=2),'Bảng Giá'!$B$9,IF(AND('Raw Data'!N1805&gt;2,'Raw Data'!N1805&lt;=2.5),'Bảng Giá'!$B$10,IF(AND('Raw Data'!N1805&gt;2.5,'Raw Data'!N1805&lt;=3),'Bảng Giá'!$B$11,IF(AND('Raw Data'!N1805&gt;3,'Raw Data'!N1805&lt;=3.5),'Bảng Giá'!$B$12,IF(AND('Raw Data'!N1805&gt;3.5,'Raw Data'!N1805&lt;=4),'Bảng Giá'!$B$13,IF(AND('Raw Data'!N1805&gt;4,'Raw Data'!N1805&lt;=4.5),'Bảng Giá'!$B$14,IF(AND('Raw Data'!N1805&gt;4.5,'Raw Data'!N1805&lt;=5),'Bảng Giá'!$B$15,IF(AND('Raw Data'!N1805&gt;5,'Raw Data'!N1805&lt;=5.5),'Bảng Giá'!$B$16,IF(AND('Raw Data'!N1805&gt;5.5,'Raw Data'!N1805&lt;=6),'Bảng Giá'!$B$17,'Bảng Giá'!$B$18)))))))))))))))</f>
        <v>0.25&lt;x&lt;=0.5</v>
      </c>
      <c r="Q1805" s="48">
        <f t="shared" si="171"/>
        <v>-7.8014184397163122E-2</v>
      </c>
      <c r="R1805">
        <f t="shared" si="172"/>
        <v>15600</v>
      </c>
      <c r="S1805">
        <f t="shared" si="173"/>
        <v>1500</v>
      </c>
    </row>
    <row r="1806" spans="1:19" x14ac:dyDescent="0.25">
      <c r="A1806" s="12">
        <v>1805</v>
      </c>
      <c r="B1806" s="12" t="s">
        <v>293</v>
      </c>
      <c r="C1806" s="26">
        <v>21096617</v>
      </c>
      <c r="D1806" s="17">
        <v>43010.842740243053</v>
      </c>
      <c r="E1806" s="17">
        <v>43011.739191319444</v>
      </c>
      <c r="F1806" s="13" t="s">
        <v>302</v>
      </c>
      <c r="G1806" s="27">
        <v>300</v>
      </c>
      <c r="H1806" s="12" t="s">
        <v>76</v>
      </c>
      <c r="I1806" s="12" t="s">
        <v>87</v>
      </c>
      <c r="J1806" s="37">
        <f>INDEX('Bảng Giá'!$C$3:$H$18,MATCH('Raw Data'!P1806,'Bảng Giá'!$B$3:$B$18,0),MATCH('Raw Data'!M1806,'Bảng Giá'!$C$2:$H$2,0))</f>
        <v>13000</v>
      </c>
      <c r="K1806" s="12">
        <v>13100</v>
      </c>
      <c r="L1806" s="36">
        <f t="shared" si="168"/>
        <v>0.89645107639080379</v>
      </c>
      <c r="M1806" t="str">
        <f>'References data'!H1807</f>
        <v>Nội Tỉnh</v>
      </c>
      <c r="N1806">
        <f t="shared" si="169"/>
        <v>0.3</v>
      </c>
      <c r="O1806">
        <f t="shared" si="170"/>
        <v>-100</v>
      </c>
      <c r="P1806" t="str">
        <f>IF(AND(N1806&gt;0,N1806&lt;=0.05),'Bảng Giá'!$B$3,IF(AND(N1806&lt;=0.1,N1806&gt;0.05),'Bảng Giá'!$B$4,IF(AND('Raw Data'!N1806&gt;0.1,'Raw Data'!N1806&lt;=0.25),'Bảng Giá'!$B$5,IF(AND('Raw Data'!N1806&gt;0.25,'Raw Data'!N1806&lt;=0.5),'Bảng Giá'!$B$6,IF(AND('Raw Data'!N1806&gt;0.5,'Raw Data'!N1806&lt;=1),'Bảng Giá'!$B$7,IF(AND('Raw Data'!N1806&gt;1,'Raw Data'!N1806&lt;=1.5),'Bảng Giá'!$B$8,IF(AND('Raw Data'!N1806&gt;1.5,'Raw Data'!N1806&lt;=2),'Bảng Giá'!$B$9,IF(AND('Raw Data'!N1806&gt;2,'Raw Data'!N1806&lt;=2.5),'Bảng Giá'!$B$10,IF(AND('Raw Data'!N1806&gt;2.5,'Raw Data'!N1806&lt;=3),'Bảng Giá'!$B$11,IF(AND('Raw Data'!N1806&gt;3,'Raw Data'!N1806&lt;=3.5),'Bảng Giá'!$B$12,IF(AND('Raw Data'!N1806&gt;3.5,'Raw Data'!N1806&lt;=4),'Bảng Giá'!$B$13,IF(AND('Raw Data'!N1806&gt;4,'Raw Data'!N1806&lt;=4.5),'Bảng Giá'!$B$14,IF(AND('Raw Data'!N1806&gt;4.5,'Raw Data'!N1806&lt;=5),'Bảng Giá'!$B$15,IF(AND('Raw Data'!N1806&gt;5,'Raw Data'!N1806&lt;=5.5),'Bảng Giá'!$B$16,IF(AND('Raw Data'!N1806&gt;5.5,'Raw Data'!N1806&lt;=6),'Bảng Giá'!$B$17,'Bảng Giá'!$B$18)))))))))))))))</f>
        <v>0.25&lt;x&lt;=0.5</v>
      </c>
      <c r="Q1806" s="48">
        <f t="shared" si="171"/>
        <v>-7.6335877862595417E-3</v>
      </c>
      <c r="R1806">
        <f t="shared" si="172"/>
        <v>15600</v>
      </c>
      <c r="S1806">
        <f t="shared" si="173"/>
        <v>2500</v>
      </c>
    </row>
    <row r="1807" spans="1:19" x14ac:dyDescent="0.25">
      <c r="A1807" s="12">
        <v>1806</v>
      </c>
      <c r="B1807" s="12" t="s">
        <v>293</v>
      </c>
      <c r="C1807" s="26">
        <v>84400833</v>
      </c>
      <c r="D1807" s="17">
        <v>43010.842797106481</v>
      </c>
      <c r="E1807" s="17">
        <v>43011.589400497687</v>
      </c>
      <c r="F1807" s="13" t="s">
        <v>302</v>
      </c>
      <c r="G1807" s="27">
        <v>285</v>
      </c>
      <c r="H1807" s="12" t="s">
        <v>76</v>
      </c>
      <c r="I1807" s="12" t="s">
        <v>87</v>
      </c>
      <c r="J1807" s="37">
        <f>INDEX('Bảng Giá'!$C$3:$H$18,MATCH('Raw Data'!P1807,'Bảng Giá'!$B$3:$B$18,0),MATCH('Raw Data'!M1807,'Bảng Giá'!$C$2:$H$2,0))</f>
        <v>13000</v>
      </c>
      <c r="K1807" s="12">
        <v>13100</v>
      </c>
      <c r="L1807" s="36">
        <f t="shared" si="168"/>
        <v>0.74660339120600838</v>
      </c>
      <c r="M1807" t="str">
        <f>'References data'!H1808</f>
        <v>Nội Tỉnh</v>
      </c>
      <c r="N1807">
        <f t="shared" si="169"/>
        <v>0.28499999999999998</v>
      </c>
      <c r="O1807">
        <f t="shared" si="170"/>
        <v>-100</v>
      </c>
      <c r="P1807" t="str">
        <f>IF(AND(N1807&gt;0,N1807&lt;=0.05),'Bảng Giá'!$B$3,IF(AND(N1807&lt;=0.1,N1807&gt;0.05),'Bảng Giá'!$B$4,IF(AND('Raw Data'!N1807&gt;0.1,'Raw Data'!N1807&lt;=0.25),'Bảng Giá'!$B$5,IF(AND('Raw Data'!N1807&gt;0.25,'Raw Data'!N1807&lt;=0.5),'Bảng Giá'!$B$6,IF(AND('Raw Data'!N1807&gt;0.5,'Raw Data'!N1807&lt;=1),'Bảng Giá'!$B$7,IF(AND('Raw Data'!N1807&gt;1,'Raw Data'!N1807&lt;=1.5),'Bảng Giá'!$B$8,IF(AND('Raw Data'!N1807&gt;1.5,'Raw Data'!N1807&lt;=2),'Bảng Giá'!$B$9,IF(AND('Raw Data'!N1807&gt;2,'Raw Data'!N1807&lt;=2.5),'Bảng Giá'!$B$10,IF(AND('Raw Data'!N1807&gt;2.5,'Raw Data'!N1807&lt;=3),'Bảng Giá'!$B$11,IF(AND('Raw Data'!N1807&gt;3,'Raw Data'!N1807&lt;=3.5),'Bảng Giá'!$B$12,IF(AND('Raw Data'!N1807&gt;3.5,'Raw Data'!N1807&lt;=4),'Bảng Giá'!$B$13,IF(AND('Raw Data'!N1807&gt;4,'Raw Data'!N1807&lt;=4.5),'Bảng Giá'!$B$14,IF(AND('Raw Data'!N1807&gt;4.5,'Raw Data'!N1807&lt;=5),'Bảng Giá'!$B$15,IF(AND('Raw Data'!N1807&gt;5,'Raw Data'!N1807&lt;=5.5),'Bảng Giá'!$B$16,IF(AND('Raw Data'!N1807&gt;5.5,'Raw Data'!N1807&lt;=6),'Bảng Giá'!$B$17,'Bảng Giá'!$B$18)))))))))))))))</f>
        <v>0.25&lt;x&lt;=0.5</v>
      </c>
      <c r="Q1807" s="48">
        <f t="shared" si="171"/>
        <v>-7.6335877862595417E-3</v>
      </c>
      <c r="R1807">
        <f t="shared" si="172"/>
        <v>15600</v>
      </c>
      <c r="S1807">
        <f t="shared" si="173"/>
        <v>2500</v>
      </c>
    </row>
    <row r="1808" spans="1:19" x14ac:dyDescent="0.25">
      <c r="A1808" s="12">
        <v>1807</v>
      </c>
      <c r="B1808" s="12" t="s">
        <v>293</v>
      </c>
      <c r="C1808" s="26">
        <v>31677136904246</v>
      </c>
      <c r="D1808" s="17">
        <v>43010.879575266204</v>
      </c>
      <c r="E1808" s="17">
        <v>43011.508839317132</v>
      </c>
      <c r="F1808" s="13" t="s">
        <v>302</v>
      </c>
      <c r="G1808" s="27">
        <v>400</v>
      </c>
      <c r="H1808" s="12" t="s">
        <v>76</v>
      </c>
      <c r="I1808" s="12" t="s">
        <v>99</v>
      </c>
      <c r="J1808" s="37">
        <f>INDEX('Bảng Giá'!$C$3:$H$18,MATCH('Raw Data'!P1808,'Bảng Giá'!$B$3:$B$18,0),MATCH('Raw Data'!M1808,'Bảng Giá'!$C$2:$H$2,0))</f>
        <v>13000</v>
      </c>
      <c r="K1808" s="12">
        <v>13100</v>
      </c>
      <c r="L1808" s="36">
        <f t="shared" si="168"/>
        <v>0.6292640509273042</v>
      </c>
      <c r="M1808" t="str">
        <f>'References data'!H1809</f>
        <v>Nội Tỉnh</v>
      </c>
      <c r="N1808">
        <f t="shared" si="169"/>
        <v>0.4</v>
      </c>
      <c r="O1808">
        <f t="shared" si="170"/>
        <v>-100</v>
      </c>
      <c r="P1808" t="str">
        <f>IF(AND(N1808&gt;0,N1808&lt;=0.05),'Bảng Giá'!$B$3,IF(AND(N1808&lt;=0.1,N1808&gt;0.05),'Bảng Giá'!$B$4,IF(AND('Raw Data'!N1808&gt;0.1,'Raw Data'!N1808&lt;=0.25),'Bảng Giá'!$B$5,IF(AND('Raw Data'!N1808&gt;0.25,'Raw Data'!N1808&lt;=0.5),'Bảng Giá'!$B$6,IF(AND('Raw Data'!N1808&gt;0.5,'Raw Data'!N1808&lt;=1),'Bảng Giá'!$B$7,IF(AND('Raw Data'!N1808&gt;1,'Raw Data'!N1808&lt;=1.5),'Bảng Giá'!$B$8,IF(AND('Raw Data'!N1808&gt;1.5,'Raw Data'!N1808&lt;=2),'Bảng Giá'!$B$9,IF(AND('Raw Data'!N1808&gt;2,'Raw Data'!N1808&lt;=2.5),'Bảng Giá'!$B$10,IF(AND('Raw Data'!N1808&gt;2.5,'Raw Data'!N1808&lt;=3),'Bảng Giá'!$B$11,IF(AND('Raw Data'!N1808&gt;3,'Raw Data'!N1808&lt;=3.5),'Bảng Giá'!$B$12,IF(AND('Raw Data'!N1808&gt;3.5,'Raw Data'!N1808&lt;=4),'Bảng Giá'!$B$13,IF(AND('Raw Data'!N1808&gt;4,'Raw Data'!N1808&lt;=4.5),'Bảng Giá'!$B$14,IF(AND('Raw Data'!N1808&gt;4.5,'Raw Data'!N1808&lt;=5),'Bảng Giá'!$B$15,IF(AND('Raw Data'!N1808&gt;5,'Raw Data'!N1808&lt;=5.5),'Bảng Giá'!$B$16,IF(AND('Raw Data'!N1808&gt;5.5,'Raw Data'!N1808&lt;=6),'Bảng Giá'!$B$17,'Bảng Giá'!$B$18)))))))))))))))</f>
        <v>0.25&lt;x&lt;=0.5</v>
      </c>
      <c r="Q1808" s="48">
        <f t="shared" si="171"/>
        <v>-7.6335877862595417E-3</v>
      </c>
      <c r="R1808">
        <f t="shared" si="172"/>
        <v>15600</v>
      </c>
      <c r="S1808">
        <f t="shared" si="173"/>
        <v>2500</v>
      </c>
    </row>
    <row r="1809" spans="1:19" x14ac:dyDescent="0.25">
      <c r="A1809" s="12">
        <v>1808</v>
      </c>
      <c r="B1809" s="12" t="s">
        <v>293</v>
      </c>
      <c r="C1809" s="26">
        <v>31677136911743</v>
      </c>
      <c r="D1809" s="17">
        <v>43010.926522303242</v>
      </c>
      <c r="E1809" s="17">
        <v>43011.56403804398</v>
      </c>
      <c r="F1809" s="13" t="s">
        <v>302</v>
      </c>
      <c r="G1809" s="27">
        <v>380</v>
      </c>
      <c r="H1809" s="12" t="s">
        <v>76</v>
      </c>
      <c r="I1809" s="12" t="s">
        <v>87</v>
      </c>
      <c r="J1809" s="37">
        <f>INDEX('Bảng Giá'!$C$3:$H$18,MATCH('Raw Data'!P1809,'Bảng Giá'!$B$3:$B$18,0),MATCH('Raw Data'!M1809,'Bảng Giá'!$C$2:$H$2,0))</f>
        <v>13000</v>
      </c>
      <c r="K1809" s="12">
        <v>13100</v>
      </c>
      <c r="L1809" s="36">
        <f t="shared" si="168"/>
        <v>0.63751574073830852</v>
      </c>
      <c r="M1809" t="str">
        <f>'References data'!H1810</f>
        <v>Nội Tỉnh</v>
      </c>
      <c r="N1809">
        <f t="shared" si="169"/>
        <v>0.38</v>
      </c>
      <c r="O1809">
        <f t="shared" si="170"/>
        <v>-100</v>
      </c>
      <c r="P1809" t="str">
        <f>IF(AND(N1809&gt;0,N1809&lt;=0.05),'Bảng Giá'!$B$3,IF(AND(N1809&lt;=0.1,N1809&gt;0.05),'Bảng Giá'!$B$4,IF(AND('Raw Data'!N1809&gt;0.1,'Raw Data'!N1809&lt;=0.25),'Bảng Giá'!$B$5,IF(AND('Raw Data'!N1809&gt;0.25,'Raw Data'!N1809&lt;=0.5),'Bảng Giá'!$B$6,IF(AND('Raw Data'!N1809&gt;0.5,'Raw Data'!N1809&lt;=1),'Bảng Giá'!$B$7,IF(AND('Raw Data'!N1809&gt;1,'Raw Data'!N1809&lt;=1.5),'Bảng Giá'!$B$8,IF(AND('Raw Data'!N1809&gt;1.5,'Raw Data'!N1809&lt;=2),'Bảng Giá'!$B$9,IF(AND('Raw Data'!N1809&gt;2,'Raw Data'!N1809&lt;=2.5),'Bảng Giá'!$B$10,IF(AND('Raw Data'!N1809&gt;2.5,'Raw Data'!N1809&lt;=3),'Bảng Giá'!$B$11,IF(AND('Raw Data'!N1809&gt;3,'Raw Data'!N1809&lt;=3.5),'Bảng Giá'!$B$12,IF(AND('Raw Data'!N1809&gt;3.5,'Raw Data'!N1809&lt;=4),'Bảng Giá'!$B$13,IF(AND('Raw Data'!N1809&gt;4,'Raw Data'!N1809&lt;=4.5),'Bảng Giá'!$B$14,IF(AND('Raw Data'!N1809&gt;4.5,'Raw Data'!N1809&lt;=5),'Bảng Giá'!$B$15,IF(AND('Raw Data'!N1809&gt;5,'Raw Data'!N1809&lt;=5.5),'Bảng Giá'!$B$16,IF(AND('Raw Data'!N1809&gt;5.5,'Raw Data'!N1809&lt;=6),'Bảng Giá'!$B$17,'Bảng Giá'!$B$18)))))))))))))))</f>
        <v>0.25&lt;x&lt;=0.5</v>
      </c>
      <c r="Q1809" s="48">
        <f t="shared" si="171"/>
        <v>-7.6335877862595417E-3</v>
      </c>
      <c r="R1809">
        <f t="shared" si="172"/>
        <v>15600</v>
      </c>
      <c r="S1809">
        <f t="shared" si="173"/>
        <v>2500</v>
      </c>
    </row>
    <row r="1810" spans="1:19" x14ac:dyDescent="0.25">
      <c r="A1810" s="12">
        <v>1809</v>
      </c>
      <c r="B1810" s="12" t="s">
        <v>293</v>
      </c>
      <c r="C1810" s="26">
        <v>31677136911168</v>
      </c>
      <c r="D1810" s="17">
        <v>43010.633227280094</v>
      </c>
      <c r="E1810" s="17">
        <v>43011.461799155091</v>
      </c>
      <c r="F1810" s="13" t="s">
        <v>302</v>
      </c>
      <c r="G1810" s="27">
        <v>500</v>
      </c>
      <c r="H1810" s="12" t="s">
        <v>76</v>
      </c>
      <c r="I1810" s="12" t="s">
        <v>514</v>
      </c>
      <c r="J1810" s="37">
        <f>INDEX('Bảng Giá'!$C$3:$H$18,MATCH('Raw Data'!P1810,'Bảng Giá'!$B$3:$B$18,0),MATCH('Raw Data'!M1810,'Bảng Giá'!$C$2:$H$2,0))</f>
        <v>13000</v>
      </c>
      <c r="K1810" s="12">
        <v>14100</v>
      </c>
      <c r="L1810" s="36">
        <f t="shared" si="168"/>
        <v>0.82857187499757856</v>
      </c>
      <c r="M1810" t="str">
        <f>'References data'!H1811</f>
        <v>Nội Tỉnh</v>
      </c>
      <c r="N1810">
        <f t="shared" si="169"/>
        <v>0.5</v>
      </c>
      <c r="O1810">
        <f t="shared" si="170"/>
        <v>-1100</v>
      </c>
      <c r="P1810" t="str">
        <f>IF(AND(N1810&gt;0,N1810&lt;=0.05),'Bảng Giá'!$B$3,IF(AND(N1810&lt;=0.1,N1810&gt;0.05),'Bảng Giá'!$B$4,IF(AND('Raw Data'!N1810&gt;0.1,'Raw Data'!N1810&lt;=0.25),'Bảng Giá'!$B$5,IF(AND('Raw Data'!N1810&gt;0.25,'Raw Data'!N1810&lt;=0.5),'Bảng Giá'!$B$6,IF(AND('Raw Data'!N1810&gt;0.5,'Raw Data'!N1810&lt;=1),'Bảng Giá'!$B$7,IF(AND('Raw Data'!N1810&gt;1,'Raw Data'!N1810&lt;=1.5),'Bảng Giá'!$B$8,IF(AND('Raw Data'!N1810&gt;1.5,'Raw Data'!N1810&lt;=2),'Bảng Giá'!$B$9,IF(AND('Raw Data'!N1810&gt;2,'Raw Data'!N1810&lt;=2.5),'Bảng Giá'!$B$10,IF(AND('Raw Data'!N1810&gt;2.5,'Raw Data'!N1810&lt;=3),'Bảng Giá'!$B$11,IF(AND('Raw Data'!N1810&gt;3,'Raw Data'!N1810&lt;=3.5),'Bảng Giá'!$B$12,IF(AND('Raw Data'!N1810&gt;3.5,'Raw Data'!N1810&lt;=4),'Bảng Giá'!$B$13,IF(AND('Raw Data'!N1810&gt;4,'Raw Data'!N1810&lt;=4.5),'Bảng Giá'!$B$14,IF(AND('Raw Data'!N1810&gt;4.5,'Raw Data'!N1810&lt;=5),'Bảng Giá'!$B$15,IF(AND('Raw Data'!N1810&gt;5,'Raw Data'!N1810&lt;=5.5),'Bảng Giá'!$B$16,IF(AND('Raw Data'!N1810&gt;5.5,'Raw Data'!N1810&lt;=6),'Bảng Giá'!$B$17,'Bảng Giá'!$B$18)))))))))))))))</f>
        <v>0.25&lt;x&lt;=0.5</v>
      </c>
      <c r="Q1810" s="48">
        <f t="shared" si="171"/>
        <v>-7.8014184397163122E-2</v>
      </c>
      <c r="R1810">
        <f t="shared" si="172"/>
        <v>15600</v>
      </c>
      <c r="S1810">
        <f t="shared" si="173"/>
        <v>1500</v>
      </c>
    </row>
    <row r="1811" spans="1:19" x14ac:dyDescent="0.25">
      <c r="A1811" s="12">
        <v>1810</v>
      </c>
      <c r="B1811" s="12" t="s">
        <v>293</v>
      </c>
      <c r="C1811" s="26">
        <v>31677136911886</v>
      </c>
      <c r="D1811" s="17">
        <v>43010.682739548611</v>
      </c>
      <c r="E1811" s="17">
        <v>43011.709290891202</v>
      </c>
      <c r="F1811" s="13" t="s">
        <v>302</v>
      </c>
      <c r="G1811" s="27">
        <v>960</v>
      </c>
      <c r="H1811" s="12" t="s">
        <v>76</v>
      </c>
      <c r="I1811" s="12" t="s">
        <v>299</v>
      </c>
      <c r="J1811" s="37">
        <f>INDEX('Bảng Giá'!$C$3:$H$18,MATCH('Raw Data'!P1811,'Bảng Giá'!$B$3:$B$18,0),MATCH('Raw Data'!M1811,'Bảng Giá'!$C$2:$H$2,0))</f>
        <v>14000</v>
      </c>
      <c r="K1811" s="12">
        <v>14100</v>
      </c>
      <c r="L1811" s="36">
        <f t="shared" si="168"/>
        <v>1.0265513425911195</v>
      </c>
      <c r="M1811" t="str">
        <f>'References data'!H1812</f>
        <v>Nội Tỉnh</v>
      </c>
      <c r="N1811">
        <f t="shared" si="169"/>
        <v>0.96</v>
      </c>
      <c r="O1811">
        <f t="shared" si="170"/>
        <v>-100</v>
      </c>
      <c r="P1811" t="str">
        <f>IF(AND(N1811&gt;0,N1811&lt;=0.05),'Bảng Giá'!$B$3,IF(AND(N1811&lt;=0.1,N1811&gt;0.05),'Bảng Giá'!$B$4,IF(AND('Raw Data'!N1811&gt;0.1,'Raw Data'!N1811&lt;=0.25),'Bảng Giá'!$B$5,IF(AND('Raw Data'!N1811&gt;0.25,'Raw Data'!N1811&lt;=0.5),'Bảng Giá'!$B$6,IF(AND('Raw Data'!N1811&gt;0.5,'Raw Data'!N1811&lt;=1),'Bảng Giá'!$B$7,IF(AND('Raw Data'!N1811&gt;1,'Raw Data'!N1811&lt;=1.5),'Bảng Giá'!$B$8,IF(AND('Raw Data'!N1811&gt;1.5,'Raw Data'!N1811&lt;=2),'Bảng Giá'!$B$9,IF(AND('Raw Data'!N1811&gt;2,'Raw Data'!N1811&lt;=2.5),'Bảng Giá'!$B$10,IF(AND('Raw Data'!N1811&gt;2.5,'Raw Data'!N1811&lt;=3),'Bảng Giá'!$B$11,IF(AND('Raw Data'!N1811&gt;3,'Raw Data'!N1811&lt;=3.5),'Bảng Giá'!$B$12,IF(AND('Raw Data'!N1811&gt;3.5,'Raw Data'!N1811&lt;=4),'Bảng Giá'!$B$13,IF(AND('Raw Data'!N1811&gt;4,'Raw Data'!N1811&lt;=4.5),'Bảng Giá'!$B$14,IF(AND('Raw Data'!N1811&gt;4.5,'Raw Data'!N1811&lt;=5),'Bảng Giá'!$B$15,IF(AND('Raw Data'!N1811&gt;5,'Raw Data'!N1811&lt;=5.5),'Bảng Giá'!$B$16,IF(AND('Raw Data'!N1811&gt;5.5,'Raw Data'!N1811&lt;=6),'Bảng Giá'!$B$17,'Bảng Giá'!$B$18)))))))))))))))</f>
        <v>0.5&lt;x&lt;=1</v>
      </c>
      <c r="Q1811" s="48">
        <f t="shared" si="171"/>
        <v>-7.0921985815602835E-3</v>
      </c>
      <c r="R1811">
        <f t="shared" si="172"/>
        <v>16800</v>
      </c>
      <c r="S1811">
        <f t="shared" si="173"/>
        <v>2700</v>
      </c>
    </row>
    <row r="1812" spans="1:19" x14ac:dyDescent="0.25">
      <c r="A1812" s="12">
        <v>1811</v>
      </c>
      <c r="B1812" s="12" t="s">
        <v>293</v>
      </c>
      <c r="C1812" s="26">
        <v>31677136912160</v>
      </c>
      <c r="D1812" s="17">
        <v>43010.682773576387</v>
      </c>
      <c r="E1812" s="17">
        <v>43012.711921296293</v>
      </c>
      <c r="F1812" s="13" t="s">
        <v>302</v>
      </c>
      <c r="G1812" s="27">
        <v>2300</v>
      </c>
      <c r="H1812" s="12" t="s">
        <v>76</v>
      </c>
      <c r="I1812" s="12" t="s">
        <v>86</v>
      </c>
      <c r="J1812" s="37">
        <f>INDEX('Bảng Giá'!$C$3:$H$18,MATCH('Raw Data'!P1812,'Bảng Giá'!$B$3:$B$18,0),MATCH('Raw Data'!M1812,'Bảng Giá'!$C$2:$H$2,0))</f>
        <v>16000</v>
      </c>
      <c r="K1812" s="12">
        <v>16200</v>
      </c>
      <c r="L1812" s="36">
        <f t="shared" si="168"/>
        <v>2.0291477199061774</v>
      </c>
      <c r="M1812" t="str">
        <f>'References data'!H1813</f>
        <v>Nội Tỉnh</v>
      </c>
      <c r="N1812">
        <f t="shared" si="169"/>
        <v>2.2999999999999998</v>
      </c>
      <c r="O1812">
        <f t="shared" si="170"/>
        <v>-200</v>
      </c>
      <c r="P1812" t="str">
        <f>IF(AND(N1812&gt;0,N1812&lt;=0.05),'Bảng Giá'!$B$3,IF(AND(N1812&lt;=0.1,N1812&gt;0.05),'Bảng Giá'!$B$4,IF(AND('Raw Data'!N1812&gt;0.1,'Raw Data'!N1812&lt;=0.25),'Bảng Giá'!$B$5,IF(AND('Raw Data'!N1812&gt;0.25,'Raw Data'!N1812&lt;=0.5),'Bảng Giá'!$B$6,IF(AND('Raw Data'!N1812&gt;0.5,'Raw Data'!N1812&lt;=1),'Bảng Giá'!$B$7,IF(AND('Raw Data'!N1812&gt;1,'Raw Data'!N1812&lt;=1.5),'Bảng Giá'!$B$8,IF(AND('Raw Data'!N1812&gt;1.5,'Raw Data'!N1812&lt;=2),'Bảng Giá'!$B$9,IF(AND('Raw Data'!N1812&gt;2,'Raw Data'!N1812&lt;=2.5),'Bảng Giá'!$B$10,IF(AND('Raw Data'!N1812&gt;2.5,'Raw Data'!N1812&lt;=3),'Bảng Giá'!$B$11,IF(AND('Raw Data'!N1812&gt;3,'Raw Data'!N1812&lt;=3.5),'Bảng Giá'!$B$12,IF(AND('Raw Data'!N1812&gt;3.5,'Raw Data'!N1812&lt;=4),'Bảng Giá'!$B$13,IF(AND('Raw Data'!N1812&gt;4,'Raw Data'!N1812&lt;=4.5),'Bảng Giá'!$B$14,IF(AND('Raw Data'!N1812&gt;4.5,'Raw Data'!N1812&lt;=5),'Bảng Giá'!$B$15,IF(AND('Raw Data'!N1812&gt;5,'Raw Data'!N1812&lt;=5.5),'Bảng Giá'!$B$16,IF(AND('Raw Data'!N1812&gt;5.5,'Raw Data'!N1812&lt;=6),'Bảng Giá'!$B$17,'Bảng Giá'!$B$18)))))))))))))))</f>
        <v>2&lt;x&lt;=2.5</v>
      </c>
      <c r="Q1812" s="48">
        <f t="shared" si="171"/>
        <v>-1.2345679012345678E-2</v>
      </c>
      <c r="R1812">
        <f t="shared" si="172"/>
        <v>19200</v>
      </c>
      <c r="S1812">
        <f t="shared" si="173"/>
        <v>3000</v>
      </c>
    </row>
    <row r="1813" spans="1:19" x14ac:dyDescent="0.25">
      <c r="A1813" s="12">
        <v>1812</v>
      </c>
      <c r="B1813" s="12" t="s">
        <v>293</v>
      </c>
      <c r="C1813" s="26">
        <v>31677136911124</v>
      </c>
      <c r="D1813" s="17">
        <v>43012.852968090279</v>
      </c>
      <c r="E1813" s="17">
        <v>43013.757316701391</v>
      </c>
      <c r="F1813" s="13" t="s">
        <v>302</v>
      </c>
      <c r="G1813" s="27">
        <v>300</v>
      </c>
      <c r="H1813" s="12" t="s">
        <v>76</v>
      </c>
      <c r="I1813" s="12" t="s">
        <v>299</v>
      </c>
      <c r="J1813" s="37">
        <f>INDEX('Bảng Giá'!$C$3:$H$18,MATCH('Raw Data'!P1813,'Bảng Giá'!$B$3:$B$18,0),MATCH('Raw Data'!M1813,'Bảng Giá'!$C$2:$H$2,0))</f>
        <v>13000</v>
      </c>
      <c r="K1813" s="12">
        <v>13100</v>
      </c>
      <c r="L1813" s="36">
        <f t="shared" si="168"/>
        <v>0.90434861111134524</v>
      </c>
      <c r="M1813" t="str">
        <f>'References data'!H1814</f>
        <v>Nội Tỉnh</v>
      </c>
      <c r="N1813">
        <f t="shared" si="169"/>
        <v>0.3</v>
      </c>
      <c r="O1813">
        <f t="shared" si="170"/>
        <v>-100</v>
      </c>
      <c r="P1813" t="str">
        <f>IF(AND(N1813&gt;0,N1813&lt;=0.05),'Bảng Giá'!$B$3,IF(AND(N1813&lt;=0.1,N1813&gt;0.05),'Bảng Giá'!$B$4,IF(AND('Raw Data'!N1813&gt;0.1,'Raw Data'!N1813&lt;=0.25),'Bảng Giá'!$B$5,IF(AND('Raw Data'!N1813&gt;0.25,'Raw Data'!N1813&lt;=0.5),'Bảng Giá'!$B$6,IF(AND('Raw Data'!N1813&gt;0.5,'Raw Data'!N1813&lt;=1),'Bảng Giá'!$B$7,IF(AND('Raw Data'!N1813&gt;1,'Raw Data'!N1813&lt;=1.5),'Bảng Giá'!$B$8,IF(AND('Raw Data'!N1813&gt;1.5,'Raw Data'!N1813&lt;=2),'Bảng Giá'!$B$9,IF(AND('Raw Data'!N1813&gt;2,'Raw Data'!N1813&lt;=2.5),'Bảng Giá'!$B$10,IF(AND('Raw Data'!N1813&gt;2.5,'Raw Data'!N1813&lt;=3),'Bảng Giá'!$B$11,IF(AND('Raw Data'!N1813&gt;3,'Raw Data'!N1813&lt;=3.5),'Bảng Giá'!$B$12,IF(AND('Raw Data'!N1813&gt;3.5,'Raw Data'!N1813&lt;=4),'Bảng Giá'!$B$13,IF(AND('Raw Data'!N1813&gt;4,'Raw Data'!N1813&lt;=4.5),'Bảng Giá'!$B$14,IF(AND('Raw Data'!N1813&gt;4.5,'Raw Data'!N1813&lt;=5),'Bảng Giá'!$B$15,IF(AND('Raw Data'!N1813&gt;5,'Raw Data'!N1813&lt;=5.5),'Bảng Giá'!$B$16,IF(AND('Raw Data'!N1813&gt;5.5,'Raw Data'!N1813&lt;=6),'Bảng Giá'!$B$17,'Bảng Giá'!$B$18)))))))))))))))</f>
        <v>0.25&lt;x&lt;=0.5</v>
      </c>
      <c r="Q1813" s="48">
        <f t="shared" si="171"/>
        <v>-7.6335877862595417E-3</v>
      </c>
      <c r="R1813">
        <f t="shared" si="172"/>
        <v>15600</v>
      </c>
      <c r="S1813">
        <f t="shared" si="173"/>
        <v>2500</v>
      </c>
    </row>
    <row r="1814" spans="1:19" x14ac:dyDescent="0.25">
      <c r="A1814" s="12">
        <v>1813</v>
      </c>
      <c r="B1814" s="12" t="s">
        <v>293</v>
      </c>
      <c r="C1814" s="26">
        <v>31677136910372</v>
      </c>
      <c r="D1814" s="17">
        <v>43010.682907986113</v>
      </c>
      <c r="E1814" s="17">
        <v>43011.676741932868</v>
      </c>
      <c r="F1814" s="13" t="s">
        <v>302</v>
      </c>
      <c r="G1814" s="27">
        <v>500</v>
      </c>
      <c r="H1814" s="12" t="s">
        <v>76</v>
      </c>
      <c r="I1814" s="12" t="s">
        <v>514</v>
      </c>
      <c r="J1814" s="37">
        <f>INDEX('Bảng Giá'!$C$3:$H$18,MATCH('Raw Data'!P1814,'Bảng Giá'!$B$3:$B$18,0),MATCH('Raw Data'!M1814,'Bảng Giá'!$C$2:$H$2,0))</f>
        <v>13000</v>
      </c>
      <c r="K1814" s="12">
        <v>14100</v>
      </c>
      <c r="L1814" s="36">
        <f t="shared" si="168"/>
        <v>0.99383394675533054</v>
      </c>
      <c r="M1814" t="str">
        <f>'References data'!H1815</f>
        <v>Nội Tỉnh</v>
      </c>
      <c r="N1814">
        <f t="shared" si="169"/>
        <v>0.5</v>
      </c>
      <c r="O1814">
        <f t="shared" si="170"/>
        <v>-1100</v>
      </c>
      <c r="P1814" t="str">
        <f>IF(AND(N1814&gt;0,N1814&lt;=0.05),'Bảng Giá'!$B$3,IF(AND(N1814&lt;=0.1,N1814&gt;0.05),'Bảng Giá'!$B$4,IF(AND('Raw Data'!N1814&gt;0.1,'Raw Data'!N1814&lt;=0.25),'Bảng Giá'!$B$5,IF(AND('Raw Data'!N1814&gt;0.25,'Raw Data'!N1814&lt;=0.5),'Bảng Giá'!$B$6,IF(AND('Raw Data'!N1814&gt;0.5,'Raw Data'!N1814&lt;=1),'Bảng Giá'!$B$7,IF(AND('Raw Data'!N1814&gt;1,'Raw Data'!N1814&lt;=1.5),'Bảng Giá'!$B$8,IF(AND('Raw Data'!N1814&gt;1.5,'Raw Data'!N1814&lt;=2),'Bảng Giá'!$B$9,IF(AND('Raw Data'!N1814&gt;2,'Raw Data'!N1814&lt;=2.5),'Bảng Giá'!$B$10,IF(AND('Raw Data'!N1814&gt;2.5,'Raw Data'!N1814&lt;=3),'Bảng Giá'!$B$11,IF(AND('Raw Data'!N1814&gt;3,'Raw Data'!N1814&lt;=3.5),'Bảng Giá'!$B$12,IF(AND('Raw Data'!N1814&gt;3.5,'Raw Data'!N1814&lt;=4),'Bảng Giá'!$B$13,IF(AND('Raw Data'!N1814&gt;4,'Raw Data'!N1814&lt;=4.5),'Bảng Giá'!$B$14,IF(AND('Raw Data'!N1814&gt;4.5,'Raw Data'!N1814&lt;=5),'Bảng Giá'!$B$15,IF(AND('Raw Data'!N1814&gt;5,'Raw Data'!N1814&lt;=5.5),'Bảng Giá'!$B$16,IF(AND('Raw Data'!N1814&gt;5.5,'Raw Data'!N1814&lt;=6),'Bảng Giá'!$B$17,'Bảng Giá'!$B$18)))))))))))))))</f>
        <v>0.25&lt;x&lt;=0.5</v>
      </c>
      <c r="Q1814" s="48">
        <f t="shared" si="171"/>
        <v>-7.8014184397163122E-2</v>
      </c>
      <c r="R1814">
        <f t="shared" si="172"/>
        <v>15600</v>
      </c>
      <c r="S1814">
        <f t="shared" si="173"/>
        <v>1500</v>
      </c>
    </row>
    <row r="1815" spans="1:19" x14ac:dyDescent="0.25">
      <c r="A1815" s="12">
        <v>1814</v>
      </c>
      <c r="B1815" s="12" t="s">
        <v>293</v>
      </c>
      <c r="C1815" s="26">
        <v>31677136897289</v>
      </c>
      <c r="D1815" s="17">
        <v>43010.379391238428</v>
      </c>
      <c r="E1815" s="17">
        <v>43011.777353043981</v>
      </c>
      <c r="F1815" s="13" t="s">
        <v>302</v>
      </c>
      <c r="G1815" s="27">
        <v>850</v>
      </c>
      <c r="H1815" s="12" t="s">
        <v>76</v>
      </c>
      <c r="I1815" s="12" t="s">
        <v>99</v>
      </c>
      <c r="J1815" s="37">
        <f>INDEX('Bảng Giá'!$C$3:$H$18,MATCH('Raw Data'!P1815,'Bảng Giá'!$B$3:$B$18,0),MATCH('Raw Data'!M1815,'Bảng Giá'!$C$2:$H$2,0))</f>
        <v>14000</v>
      </c>
      <c r="K1815" s="12">
        <v>14100</v>
      </c>
      <c r="L1815" s="36">
        <f t="shared" si="168"/>
        <v>1.3979618055527681</v>
      </c>
      <c r="M1815" t="str">
        <f>'References data'!H1816</f>
        <v>Nội Tỉnh</v>
      </c>
      <c r="N1815">
        <f t="shared" si="169"/>
        <v>0.85</v>
      </c>
      <c r="O1815">
        <f t="shared" si="170"/>
        <v>-100</v>
      </c>
      <c r="P1815" t="str">
        <f>IF(AND(N1815&gt;0,N1815&lt;=0.05),'Bảng Giá'!$B$3,IF(AND(N1815&lt;=0.1,N1815&gt;0.05),'Bảng Giá'!$B$4,IF(AND('Raw Data'!N1815&gt;0.1,'Raw Data'!N1815&lt;=0.25),'Bảng Giá'!$B$5,IF(AND('Raw Data'!N1815&gt;0.25,'Raw Data'!N1815&lt;=0.5),'Bảng Giá'!$B$6,IF(AND('Raw Data'!N1815&gt;0.5,'Raw Data'!N1815&lt;=1),'Bảng Giá'!$B$7,IF(AND('Raw Data'!N1815&gt;1,'Raw Data'!N1815&lt;=1.5),'Bảng Giá'!$B$8,IF(AND('Raw Data'!N1815&gt;1.5,'Raw Data'!N1815&lt;=2),'Bảng Giá'!$B$9,IF(AND('Raw Data'!N1815&gt;2,'Raw Data'!N1815&lt;=2.5),'Bảng Giá'!$B$10,IF(AND('Raw Data'!N1815&gt;2.5,'Raw Data'!N1815&lt;=3),'Bảng Giá'!$B$11,IF(AND('Raw Data'!N1815&gt;3,'Raw Data'!N1815&lt;=3.5),'Bảng Giá'!$B$12,IF(AND('Raw Data'!N1815&gt;3.5,'Raw Data'!N1815&lt;=4),'Bảng Giá'!$B$13,IF(AND('Raw Data'!N1815&gt;4,'Raw Data'!N1815&lt;=4.5),'Bảng Giá'!$B$14,IF(AND('Raw Data'!N1815&gt;4.5,'Raw Data'!N1815&lt;=5),'Bảng Giá'!$B$15,IF(AND('Raw Data'!N1815&gt;5,'Raw Data'!N1815&lt;=5.5),'Bảng Giá'!$B$16,IF(AND('Raw Data'!N1815&gt;5.5,'Raw Data'!N1815&lt;=6),'Bảng Giá'!$B$17,'Bảng Giá'!$B$18)))))))))))))))</f>
        <v>0.5&lt;x&lt;=1</v>
      </c>
      <c r="Q1815" s="48">
        <f t="shared" si="171"/>
        <v>-7.0921985815602835E-3</v>
      </c>
      <c r="R1815">
        <f t="shared" si="172"/>
        <v>16800</v>
      </c>
      <c r="S1815">
        <f t="shared" si="173"/>
        <v>2700</v>
      </c>
    </row>
    <row r="1816" spans="1:19" x14ac:dyDescent="0.25">
      <c r="A1816" s="12">
        <v>1815</v>
      </c>
      <c r="B1816" s="12" t="s">
        <v>293</v>
      </c>
      <c r="C1816" s="26">
        <v>31677136909006</v>
      </c>
      <c r="D1816" s="17">
        <v>43010.606979131946</v>
      </c>
      <c r="E1816" s="17">
        <v>43011.636115162037</v>
      </c>
      <c r="F1816" s="13" t="s">
        <v>302</v>
      </c>
      <c r="G1816" s="27">
        <v>3600</v>
      </c>
      <c r="H1816" s="12" t="s">
        <v>76</v>
      </c>
      <c r="I1816" s="12" t="s">
        <v>80</v>
      </c>
      <c r="J1816" s="37">
        <f>INDEX('Bảng Giá'!$C$3:$H$18,MATCH('Raw Data'!P1816,'Bảng Giá'!$B$3:$B$18,0),MATCH('Raw Data'!M1816,'Bảng Giá'!$C$2:$H$2,0))</f>
        <v>20500</v>
      </c>
      <c r="K1816" s="12">
        <v>20700</v>
      </c>
      <c r="L1816" s="36">
        <f t="shared" si="168"/>
        <v>1.02913603009074</v>
      </c>
      <c r="M1816" t="str">
        <f>'References data'!H1817</f>
        <v>Nội Tỉnh</v>
      </c>
      <c r="N1816">
        <f t="shared" si="169"/>
        <v>3.6</v>
      </c>
      <c r="O1816">
        <f t="shared" si="170"/>
        <v>-200</v>
      </c>
      <c r="P1816" t="str">
        <f>IF(AND(N1816&gt;0,N1816&lt;=0.05),'Bảng Giá'!$B$3,IF(AND(N1816&lt;=0.1,N1816&gt;0.05),'Bảng Giá'!$B$4,IF(AND('Raw Data'!N1816&gt;0.1,'Raw Data'!N1816&lt;=0.25),'Bảng Giá'!$B$5,IF(AND('Raw Data'!N1816&gt;0.25,'Raw Data'!N1816&lt;=0.5),'Bảng Giá'!$B$6,IF(AND('Raw Data'!N1816&gt;0.5,'Raw Data'!N1816&lt;=1),'Bảng Giá'!$B$7,IF(AND('Raw Data'!N1816&gt;1,'Raw Data'!N1816&lt;=1.5),'Bảng Giá'!$B$8,IF(AND('Raw Data'!N1816&gt;1.5,'Raw Data'!N1816&lt;=2),'Bảng Giá'!$B$9,IF(AND('Raw Data'!N1816&gt;2,'Raw Data'!N1816&lt;=2.5),'Bảng Giá'!$B$10,IF(AND('Raw Data'!N1816&gt;2.5,'Raw Data'!N1816&lt;=3),'Bảng Giá'!$B$11,IF(AND('Raw Data'!N1816&gt;3,'Raw Data'!N1816&lt;=3.5),'Bảng Giá'!$B$12,IF(AND('Raw Data'!N1816&gt;3.5,'Raw Data'!N1816&lt;=4),'Bảng Giá'!$B$13,IF(AND('Raw Data'!N1816&gt;4,'Raw Data'!N1816&lt;=4.5),'Bảng Giá'!$B$14,IF(AND('Raw Data'!N1816&gt;4.5,'Raw Data'!N1816&lt;=5),'Bảng Giá'!$B$15,IF(AND('Raw Data'!N1816&gt;5,'Raw Data'!N1816&lt;=5.5),'Bảng Giá'!$B$16,IF(AND('Raw Data'!N1816&gt;5.5,'Raw Data'!N1816&lt;=6),'Bảng Giá'!$B$17,'Bảng Giá'!$B$18)))))))))))))))</f>
        <v>3.5&lt;x&lt;=4</v>
      </c>
      <c r="Q1816" s="48">
        <f t="shared" si="171"/>
        <v>-9.6618357487922701E-3</v>
      </c>
      <c r="R1816">
        <f t="shared" si="172"/>
        <v>24600</v>
      </c>
      <c r="S1816">
        <f t="shared" si="173"/>
        <v>3900</v>
      </c>
    </row>
    <row r="1817" spans="1:19" x14ac:dyDescent="0.25">
      <c r="A1817" s="12">
        <v>1816</v>
      </c>
      <c r="B1817" s="12" t="s">
        <v>293</v>
      </c>
      <c r="C1817" s="26">
        <v>31677136909291</v>
      </c>
      <c r="D1817" s="17">
        <v>43010.455717673613</v>
      </c>
      <c r="E1817" s="17">
        <v>43012.778460648151</v>
      </c>
      <c r="F1817" s="13" t="s">
        <v>302</v>
      </c>
      <c r="G1817" s="27">
        <v>2500</v>
      </c>
      <c r="H1817" s="12" t="s">
        <v>76</v>
      </c>
      <c r="I1817" s="12" t="s">
        <v>80</v>
      </c>
      <c r="J1817" s="37">
        <f>INDEX('Bảng Giá'!$C$3:$H$18,MATCH('Raw Data'!P1817,'Bảng Giá'!$B$3:$B$18,0),MATCH('Raw Data'!M1817,'Bảng Giá'!$C$2:$H$2,0))</f>
        <v>16000</v>
      </c>
      <c r="K1817" s="12">
        <v>17700</v>
      </c>
      <c r="L1817" s="36">
        <f t="shared" si="168"/>
        <v>2.3227429745384143</v>
      </c>
      <c r="M1817" t="str">
        <f>'References data'!H1818</f>
        <v>Nội Tỉnh</v>
      </c>
      <c r="N1817">
        <f t="shared" si="169"/>
        <v>2.5</v>
      </c>
      <c r="O1817">
        <f t="shared" si="170"/>
        <v>-1700</v>
      </c>
      <c r="P1817" t="str">
        <f>IF(AND(N1817&gt;0,N1817&lt;=0.05),'Bảng Giá'!$B$3,IF(AND(N1817&lt;=0.1,N1817&gt;0.05),'Bảng Giá'!$B$4,IF(AND('Raw Data'!N1817&gt;0.1,'Raw Data'!N1817&lt;=0.25),'Bảng Giá'!$B$5,IF(AND('Raw Data'!N1817&gt;0.25,'Raw Data'!N1817&lt;=0.5),'Bảng Giá'!$B$6,IF(AND('Raw Data'!N1817&gt;0.5,'Raw Data'!N1817&lt;=1),'Bảng Giá'!$B$7,IF(AND('Raw Data'!N1817&gt;1,'Raw Data'!N1817&lt;=1.5),'Bảng Giá'!$B$8,IF(AND('Raw Data'!N1817&gt;1.5,'Raw Data'!N1817&lt;=2),'Bảng Giá'!$B$9,IF(AND('Raw Data'!N1817&gt;2,'Raw Data'!N1817&lt;=2.5),'Bảng Giá'!$B$10,IF(AND('Raw Data'!N1817&gt;2.5,'Raw Data'!N1817&lt;=3),'Bảng Giá'!$B$11,IF(AND('Raw Data'!N1817&gt;3,'Raw Data'!N1817&lt;=3.5),'Bảng Giá'!$B$12,IF(AND('Raw Data'!N1817&gt;3.5,'Raw Data'!N1817&lt;=4),'Bảng Giá'!$B$13,IF(AND('Raw Data'!N1817&gt;4,'Raw Data'!N1817&lt;=4.5),'Bảng Giá'!$B$14,IF(AND('Raw Data'!N1817&gt;4.5,'Raw Data'!N1817&lt;=5),'Bảng Giá'!$B$15,IF(AND('Raw Data'!N1817&gt;5,'Raw Data'!N1817&lt;=5.5),'Bảng Giá'!$B$16,IF(AND('Raw Data'!N1817&gt;5.5,'Raw Data'!N1817&lt;=6),'Bảng Giá'!$B$17,'Bảng Giá'!$B$18)))))))))))))))</f>
        <v>2&lt;x&lt;=2.5</v>
      </c>
      <c r="Q1817" s="48">
        <f t="shared" si="171"/>
        <v>-9.6045197740112997E-2</v>
      </c>
      <c r="R1817">
        <f t="shared" si="172"/>
        <v>19200</v>
      </c>
      <c r="S1817">
        <f t="shared" si="173"/>
        <v>1500</v>
      </c>
    </row>
    <row r="1818" spans="1:19" x14ac:dyDescent="0.25">
      <c r="A1818" s="12">
        <v>1817</v>
      </c>
      <c r="B1818" s="12" t="s">
        <v>293</v>
      </c>
      <c r="C1818" s="26">
        <v>31677136912076</v>
      </c>
      <c r="D1818" s="17">
        <v>43010.758933368059</v>
      </c>
      <c r="E1818" s="17">
        <v>43011.511691550928</v>
      </c>
      <c r="F1818" s="13" t="s">
        <v>302</v>
      </c>
      <c r="G1818" s="27">
        <v>1050</v>
      </c>
      <c r="H1818" s="12" t="s">
        <v>76</v>
      </c>
      <c r="I1818" s="12" t="s">
        <v>80</v>
      </c>
      <c r="J1818" s="37">
        <f>INDEX('Bảng Giá'!$C$3:$H$18,MATCH('Raw Data'!P1818,'Bảng Giá'!$B$3:$B$18,0),MATCH('Raw Data'!M1818,'Bảng Giá'!$C$2:$H$2,0))</f>
        <v>14500</v>
      </c>
      <c r="K1818" s="12">
        <v>14700</v>
      </c>
      <c r="L1818" s="36">
        <f t="shared" si="168"/>
        <v>0.75275818286900176</v>
      </c>
      <c r="M1818" t="str">
        <f>'References data'!H1819</f>
        <v>Nội Tỉnh</v>
      </c>
      <c r="N1818">
        <f t="shared" si="169"/>
        <v>1.05</v>
      </c>
      <c r="O1818">
        <f t="shared" si="170"/>
        <v>-200</v>
      </c>
      <c r="P1818" t="str">
        <f>IF(AND(N1818&gt;0,N1818&lt;=0.05),'Bảng Giá'!$B$3,IF(AND(N1818&lt;=0.1,N1818&gt;0.05),'Bảng Giá'!$B$4,IF(AND('Raw Data'!N1818&gt;0.1,'Raw Data'!N1818&lt;=0.25),'Bảng Giá'!$B$5,IF(AND('Raw Data'!N1818&gt;0.25,'Raw Data'!N1818&lt;=0.5),'Bảng Giá'!$B$6,IF(AND('Raw Data'!N1818&gt;0.5,'Raw Data'!N1818&lt;=1),'Bảng Giá'!$B$7,IF(AND('Raw Data'!N1818&gt;1,'Raw Data'!N1818&lt;=1.5),'Bảng Giá'!$B$8,IF(AND('Raw Data'!N1818&gt;1.5,'Raw Data'!N1818&lt;=2),'Bảng Giá'!$B$9,IF(AND('Raw Data'!N1818&gt;2,'Raw Data'!N1818&lt;=2.5),'Bảng Giá'!$B$10,IF(AND('Raw Data'!N1818&gt;2.5,'Raw Data'!N1818&lt;=3),'Bảng Giá'!$B$11,IF(AND('Raw Data'!N1818&gt;3,'Raw Data'!N1818&lt;=3.5),'Bảng Giá'!$B$12,IF(AND('Raw Data'!N1818&gt;3.5,'Raw Data'!N1818&lt;=4),'Bảng Giá'!$B$13,IF(AND('Raw Data'!N1818&gt;4,'Raw Data'!N1818&lt;=4.5),'Bảng Giá'!$B$14,IF(AND('Raw Data'!N1818&gt;4.5,'Raw Data'!N1818&lt;=5),'Bảng Giá'!$B$15,IF(AND('Raw Data'!N1818&gt;5,'Raw Data'!N1818&lt;=5.5),'Bảng Giá'!$B$16,IF(AND('Raw Data'!N1818&gt;5.5,'Raw Data'!N1818&lt;=6),'Bảng Giá'!$B$17,'Bảng Giá'!$B$18)))))))))))))))</f>
        <v>1&lt;x&lt;=1.5</v>
      </c>
      <c r="Q1818" s="48">
        <f t="shared" si="171"/>
        <v>-1.3605442176870748E-2</v>
      </c>
      <c r="R1818">
        <f t="shared" si="172"/>
        <v>17400</v>
      </c>
      <c r="S1818">
        <f t="shared" si="173"/>
        <v>2700</v>
      </c>
    </row>
    <row r="1819" spans="1:19" x14ac:dyDescent="0.25">
      <c r="A1819" s="12">
        <v>1818</v>
      </c>
      <c r="B1819" s="12" t="s">
        <v>293</v>
      </c>
      <c r="C1819" s="26">
        <v>31677136911942</v>
      </c>
      <c r="D1819" s="17">
        <v>43010.981502893519</v>
      </c>
      <c r="E1819" s="17">
        <v>43012.754374999997</v>
      </c>
      <c r="F1819" s="13" t="s">
        <v>302</v>
      </c>
      <c r="G1819" s="27">
        <v>600</v>
      </c>
      <c r="H1819" s="12" t="s">
        <v>76</v>
      </c>
      <c r="I1819" s="12" t="s">
        <v>514</v>
      </c>
      <c r="J1819" s="37">
        <f>INDEX('Bảng Giá'!$C$3:$H$18,MATCH('Raw Data'!P1819,'Bảng Giá'!$B$3:$B$18,0),MATCH('Raw Data'!M1819,'Bảng Giá'!$C$2:$H$2,0))</f>
        <v>14000</v>
      </c>
      <c r="K1819" s="12">
        <v>14100</v>
      </c>
      <c r="L1819" s="36">
        <f t="shared" si="168"/>
        <v>1.7728721064777346</v>
      </c>
      <c r="M1819" t="str">
        <f>'References data'!H1820</f>
        <v>Nội Tỉnh</v>
      </c>
      <c r="N1819">
        <f t="shared" si="169"/>
        <v>0.6</v>
      </c>
      <c r="O1819">
        <f t="shared" si="170"/>
        <v>-100</v>
      </c>
      <c r="P1819" t="str">
        <f>IF(AND(N1819&gt;0,N1819&lt;=0.05),'Bảng Giá'!$B$3,IF(AND(N1819&lt;=0.1,N1819&gt;0.05),'Bảng Giá'!$B$4,IF(AND('Raw Data'!N1819&gt;0.1,'Raw Data'!N1819&lt;=0.25),'Bảng Giá'!$B$5,IF(AND('Raw Data'!N1819&gt;0.25,'Raw Data'!N1819&lt;=0.5),'Bảng Giá'!$B$6,IF(AND('Raw Data'!N1819&gt;0.5,'Raw Data'!N1819&lt;=1),'Bảng Giá'!$B$7,IF(AND('Raw Data'!N1819&gt;1,'Raw Data'!N1819&lt;=1.5),'Bảng Giá'!$B$8,IF(AND('Raw Data'!N1819&gt;1.5,'Raw Data'!N1819&lt;=2),'Bảng Giá'!$B$9,IF(AND('Raw Data'!N1819&gt;2,'Raw Data'!N1819&lt;=2.5),'Bảng Giá'!$B$10,IF(AND('Raw Data'!N1819&gt;2.5,'Raw Data'!N1819&lt;=3),'Bảng Giá'!$B$11,IF(AND('Raw Data'!N1819&gt;3,'Raw Data'!N1819&lt;=3.5),'Bảng Giá'!$B$12,IF(AND('Raw Data'!N1819&gt;3.5,'Raw Data'!N1819&lt;=4),'Bảng Giá'!$B$13,IF(AND('Raw Data'!N1819&gt;4,'Raw Data'!N1819&lt;=4.5),'Bảng Giá'!$B$14,IF(AND('Raw Data'!N1819&gt;4.5,'Raw Data'!N1819&lt;=5),'Bảng Giá'!$B$15,IF(AND('Raw Data'!N1819&gt;5,'Raw Data'!N1819&lt;=5.5),'Bảng Giá'!$B$16,IF(AND('Raw Data'!N1819&gt;5.5,'Raw Data'!N1819&lt;=6),'Bảng Giá'!$B$17,'Bảng Giá'!$B$18)))))))))))))))</f>
        <v>0.5&lt;x&lt;=1</v>
      </c>
      <c r="Q1819" s="48">
        <f t="shared" si="171"/>
        <v>-7.0921985815602835E-3</v>
      </c>
      <c r="R1819">
        <f t="shared" si="172"/>
        <v>16800</v>
      </c>
      <c r="S1819">
        <f t="shared" si="173"/>
        <v>2700</v>
      </c>
    </row>
    <row r="1820" spans="1:19" x14ac:dyDescent="0.25">
      <c r="A1820" s="12">
        <v>1819</v>
      </c>
      <c r="B1820" s="12" t="s">
        <v>293</v>
      </c>
      <c r="C1820" s="26">
        <v>31677136911976</v>
      </c>
      <c r="D1820" s="17">
        <v>43010.772921261574</v>
      </c>
      <c r="E1820" s="17">
        <v>43011.669520138887</v>
      </c>
      <c r="F1820" s="13" t="s">
        <v>302</v>
      </c>
      <c r="G1820" s="27">
        <v>1000</v>
      </c>
      <c r="H1820" s="12" t="s">
        <v>76</v>
      </c>
      <c r="I1820" s="12" t="s">
        <v>299</v>
      </c>
      <c r="J1820" s="37">
        <f>INDEX('Bảng Giá'!$C$3:$H$18,MATCH('Raw Data'!P1820,'Bảng Giá'!$B$3:$B$18,0),MATCH('Raw Data'!M1820,'Bảng Giá'!$C$2:$H$2,0))</f>
        <v>14000</v>
      </c>
      <c r="K1820" s="12">
        <v>14700</v>
      </c>
      <c r="L1820" s="36">
        <f t="shared" si="168"/>
        <v>0.8965988773124991</v>
      </c>
      <c r="M1820" t="str">
        <f>'References data'!H1821</f>
        <v>Nội Tỉnh</v>
      </c>
      <c r="N1820">
        <f t="shared" si="169"/>
        <v>1</v>
      </c>
      <c r="O1820">
        <f t="shared" si="170"/>
        <v>-700</v>
      </c>
      <c r="P1820" t="str">
        <f>IF(AND(N1820&gt;0,N1820&lt;=0.05),'Bảng Giá'!$B$3,IF(AND(N1820&lt;=0.1,N1820&gt;0.05),'Bảng Giá'!$B$4,IF(AND('Raw Data'!N1820&gt;0.1,'Raw Data'!N1820&lt;=0.25),'Bảng Giá'!$B$5,IF(AND('Raw Data'!N1820&gt;0.25,'Raw Data'!N1820&lt;=0.5),'Bảng Giá'!$B$6,IF(AND('Raw Data'!N1820&gt;0.5,'Raw Data'!N1820&lt;=1),'Bảng Giá'!$B$7,IF(AND('Raw Data'!N1820&gt;1,'Raw Data'!N1820&lt;=1.5),'Bảng Giá'!$B$8,IF(AND('Raw Data'!N1820&gt;1.5,'Raw Data'!N1820&lt;=2),'Bảng Giá'!$B$9,IF(AND('Raw Data'!N1820&gt;2,'Raw Data'!N1820&lt;=2.5),'Bảng Giá'!$B$10,IF(AND('Raw Data'!N1820&gt;2.5,'Raw Data'!N1820&lt;=3),'Bảng Giá'!$B$11,IF(AND('Raw Data'!N1820&gt;3,'Raw Data'!N1820&lt;=3.5),'Bảng Giá'!$B$12,IF(AND('Raw Data'!N1820&gt;3.5,'Raw Data'!N1820&lt;=4),'Bảng Giá'!$B$13,IF(AND('Raw Data'!N1820&gt;4,'Raw Data'!N1820&lt;=4.5),'Bảng Giá'!$B$14,IF(AND('Raw Data'!N1820&gt;4.5,'Raw Data'!N1820&lt;=5),'Bảng Giá'!$B$15,IF(AND('Raw Data'!N1820&gt;5,'Raw Data'!N1820&lt;=5.5),'Bảng Giá'!$B$16,IF(AND('Raw Data'!N1820&gt;5.5,'Raw Data'!N1820&lt;=6),'Bảng Giá'!$B$17,'Bảng Giá'!$B$18)))))))))))))))</f>
        <v>0.5&lt;x&lt;=1</v>
      </c>
      <c r="Q1820" s="48">
        <f t="shared" si="171"/>
        <v>-4.7619047619047616E-2</v>
      </c>
      <c r="R1820">
        <f t="shared" si="172"/>
        <v>16800</v>
      </c>
      <c r="S1820">
        <f t="shared" si="173"/>
        <v>2100</v>
      </c>
    </row>
    <row r="1821" spans="1:19" x14ac:dyDescent="0.25">
      <c r="A1821" s="12">
        <v>1820</v>
      </c>
      <c r="B1821" s="12" t="s">
        <v>293</v>
      </c>
      <c r="C1821" s="26">
        <v>19383248</v>
      </c>
      <c r="D1821" s="17">
        <v>43010.73864447917</v>
      </c>
      <c r="E1821" s="17">
        <v>43011.531043750001</v>
      </c>
      <c r="F1821" s="13" t="s">
        <v>302</v>
      </c>
      <c r="G1821" s="27">
        <v>250</v>
      </c>
      <c r="H1821" s="12" t="s">
        <v>76</v>
      </c>
      <c r="I1821" s="12" t="s">
        <v>87</v>
      </c>
      <c r="J1821" s="37">
        <f>INDEX('Bảng Giá'!$C$3:$H$18,MATCH('Raw Data'!P1821,'Bảng Giá'!$B$3:$B$18,0),MATCH('Raw Data'!M1821,'Bảng Giá'!$C$2:$H$2,0))</f>
        <v>13000</v>
      </c>
      <c r="K1821" s="12">
        <v>13100</v>
      </c>
      <c r="L1821" s="36">
        <f t="shared" si="168"/>
        <v>0.79239927083108341</v>
      </c>
      <c r="M1821" t="str">
        <f>'References data'!H1822</f>
        <v>Nội Tỉnh</v>
      </c>
      <c r="N1821">
        <f t="shared" si="169"/>
        <v>0.25</v>
      </c>
      <c r="O1821">
        <f t="shared" si="170"/>
        <v>-100</v>
      </c>
      <c r="P1821" t="str">
        <f>IF(AND(N1821&gt;0,N1821&lt;=0.05),'Bảng Giá'!$B$3,IF(AND(N1821&lt;=0.1,N1821&gt;0.05),'Bảng Giá'!$B$4,IF(AND('Raw Data'!N1821&gt;0.1,'Raw Data'!N1821&lt;=0.25),'Bảng Giá'!$B$5,IF(AND('Raw Data'!N1821&gt;0.25,'Raw Data'!N1821&lt;=0.5),'Bảng Giá'!$B$6,IF(AND('Raw Data'!N1821&gt;0.5,'Raw Data'!N1821&lt;=1),'Bảng Giá'!$B$7,IF(AND('Raw Data'!N1821&gt;1,'Raw Data'!N1821&lt;=1.5),'Bảng Giá'!$B$8,IF(AND('Raw Data'!N1821&gt;1.5,'Raw Data'!N1821&lt;=2),'Bảng Giá'!$B$9,IF(AND('Raw Data'!N1821&gt;2,'Raw Data'!N1821&lt;=2.5),'Bảng Giá'!$B$10,IF(AND('Raw Data'!N1821&gt;2.5,'Raw Data'!N1821&lt;=3),'Bảng Giá'!$B$11,IF(AND('Raw Data'!N1821&gt;3,'Raw Data'!N1821&lt;=3.5),'Bảng Giá'!$B$12,IF(AND('Raw Data'!N1821&gt;3.5,'Raw Data'!N1821&lt;=4),'Bảng Giá'!$B$13,IF(AND('Raw Data'!N1821&gt;4,'Raw Data'!N1821&lt;=4.5),'Bảng Giá'!$B$14,IF(AND('Raw Data'!N1821&gt;4.5,'Raw Data'!N1821&lt;=5),'Bảng Giá'!$B$15,IF(AND('Raw Data'!N1821&gt;5,'Raw Data'!N1821&lt;=5.5),'Bảng Giá'!$B$16,IF(AND('Raw Data'!N1821&gt;5.5,'Raw Data'!N1821&lt;=6),'Bảng Giá'!$B$17,'Bảng Giá'!$B$18)))))))))))))))</f>
        <v>0.1&lt;x&lt;=0.25</v>
      </c>
      <c r="Q1821" s="48">
        <f t="shared" si="171"/>
        <v>-7.6335877862595417E-3</v>
      </c>
      <c r="R1821">
        <f t="shared" si="172"/>
        <v>15600</v>
      </c>
      <c r="S1821">
        <f t="shared" si="173"/>
        <v>2500</v>
      </c>
    </row>
    <row r="1822" spans="1:19" x14ac:dyDescent="0.25">
      <c r="A1822" s="12">
        <v>1821</v>
      </c>
      <c r="B1822" s="12" t="s">
        <v>293</v>
      </c>
      <c r="C1822" s="26">
        <v>93392051</v>
      </c>
      <c r="D1822" s="17">
        <v>43010.795319710647</v>
      </c>
      <c r="E1822" s="17">
        <v>43011.674882523148</v>
      </c>
      <c r="F1822" s="13" t="s">
        <v>302</v>
      </c>
      <c r="G1822" s="27">
        <v>11000</v>
      </c>
      <c r="H1822" s="12" t="s">
        <v>76</v>
      </c>
      <c r="I1822" s="12" t="s">
        <v>100</v>
      </c>
      <c r="J1822" s="37">
        <f>INDEX('Bảng Giá'!$C$3:$H$18,MATCH('Raw Data'!P1822,'Bảng Giá'!$B$3:$B$18,0),MATCH('Raw Data'!M1822,'Bảng Giá'!$C$2:$H$2,0))</f>
        <v>2000</v>
      </c>
      <c r="K1822" s="12">
        <v>46900</v>
      </c>
      <c r="L1822" s="36">
        <f t="shared" si="168"/>
        <v>0.87956281250080792</v>
      </c>
      <c r="M1822" t="str">
        <f>'References data'!H1823</f>
        <v>Nội Tỉnh</v>
      </c>
      <c r="N1822" s="46">
        <f t="shared" si="169"/>
        <v>11</v>
      </c>
      <c r="O1822">
        <f t="shared" si="170"/>
        <v>-44900</v>
      </c>
      <c r="P1822" t="str">
        <f>IF(AND(N1822&gt;0,N1822&lt;=0.05),'Bảng Giá'!$B$3,IF(AND(N1822&lt;=0.1,N1822&gt;0.05),'Bảng Giá'!$B$4,IF(AND('Raw Data'!N1822&gt;0.1,'Raw Data'!N1822&lt;=0.25),'Bảng Giá'!$B$5,IF(AND('Raw Data'!N1822&gt;0.25,'Raw Data'!N1822&lt;=0.5),'Bảng Giá'!$B$6,IF(AND('Raw Data'!N1822&gt;0.5,'Raw Data'!N1822&lt;=1),'Bảng Giá'!$B$7,IF(AND('Raw Data'!N1822&gt;1,'Raw Data'!N1822&lt;=1.5),'Bảng Giá'!$B$8,IF(AND('Raw Data'!N1822&gt;1.5,'Raw Data'!N1822&lt;=2),'Bảng Giá'!$B$9,IF(AND('Raw Data'!N1822&gt;2,'Raw Data'!N1822&lt;=2.5),'Bảng Giá'!$B$10,IF(AND('Raw Data'!N1822&gt;2.5,'Raw Data'!N1822&lt;=3),'Bảng Giá'!$B$11,IF(AND('Raw Data'!N1822&gt;3,'Raw Data'!N1822&lt;=3.5),'Bảng Giá'!$B$12,IF(AND('Raw Data'!N1822&gt;3.5,'Raw Data'!N1822&lt;=4),'Bảng Giá'!$B$13,IF(AND('Raw Data'!N1822&gt;4,'Raw Data'!N1822&lt;=4.5),'Bảng Giá'!$B$14,IF(AND('Raw Data'!N1822&gt;4.5,'Raw Data'!N1822&lt;=5),'Bảng Giá'!$B$15,IF(AND('Raw Data'!N1822&gt;5,'Raw Data'!N1822&lt;=5.5),'Bảng Giá'!$B$16,IF(AND('Raw Data'!N1822&gt;5.5,'Raw Data'!N1822&lt;=6),'Bảng Giá'!$B$17,'Bảng Giá'!$B$18)))))))))))))))</f>
        <v>Next 0.5</v>
      </c>
      <c r="Q1822" s="48">
        <f t="shared" si="171"/>
        <v>-0.95735607675906187</v>
      </c>
      <c r="R1822">
        <f t="shared" si="172"/>
        <v>2400</v>
      </c>
      <c r="S1822">
        <f t="shared" si="173"/>
        <v>-44500</v>
      </c>
    </row>
    <row r="1823" spans="1:19" x14ac:dyDescent="0.25">
      <c r="A1823" s="12">
        <v>1822</v>
      </c>
      <c r="B1823" s="12" t="s">
        <v>293</v>
      </c>
      <c r="C1823" s="26">
        <v>31677136904945</v>
      </c>
      <c r="D1823" s="17">
        <v>43014.043766435185</v>
      </c>
      <c r="E1823" s="17">
        <v>43015.528955324073</v>
      </c>
      <c r="F1823" s="13" t="s">
        <v>302</v>
      </c>
      <c r="G1823" s="27">
        <v>300</v>
      </c>
      <c r="H1823" s="12" t="s">
        <v>76</v>
      </c>
      <c r="I1823" s="12" t="s">
        <v>86</v>
      </c>
      <c r="J1823" s="37">
        <f>INDEX('Bảng Giá'!$C$3:$H$18,MATCH('Raw Data'!P1823,'Bảng Giá'!$B$3:$B$18,0),MATCH('Raw Data'!M1823,'Bảng Giá'!$C$2:$H$2,0))</f>
        <v>13000</v>
      </c>
      <c r="K1823" s="12">
        <v>13100</v>
      </c>
      <c r="L1823" s="36">
        <f t="shared" si="168"/>
        <v>1.485188888887933</v>
      </c>
      <c r="M1823" t="str">
        <f>'References data'!H1824</f>
        <v>Nội Tỉnh</v>
      </c>
      <c r="N1823">
        <f t="shared" si="169"/>
        <v>0.3</v>
      </c>
      <c r="O1823">
        <f t="shared" si="170"/>
        <v>-100</v>
      </c>
      <c r="P1823" t="str">
        <f>IF(AND(N1823&gt;0,N1823&lt;=0.05),'Bảng Giá'!$B$3,IF(AND(N1823&lt;=0.1,N1823&gt;0.05),'Bảng Giá'!$B$4,IF(AND('Raw Data'!N1823&gt;0.1,'Raw Data'!N1823&lt;=0.25),'Bảng Giá'!$B$5,IF(AND('Raw Data'!N1823&gt;0.25,'Raw Data'!N1823&lt;=0.5),'Bảng Giá'!$B$6,IF(AND('Raw Data'!N1823&gt;0.5,'Raw Data'!N1823&lt;=1),'Bảng Giá'!$B$7,IF(AND('Raw Data'!N1823&gt;1,'Raw Data'!N1823&lt;=1.5),'Bảng Giá'!$B$8,IF(AND('Raw Data'!N1823&gt;1.5,'Raw Data'!N1823&lt;=2),'Bảng Giá'!$B$9,IF(AND('Raw Data'!N1823&gt;2,'Raw Data'!N1823&lt;=2.5),'Bảng Giá'!$B$10,IF(AND('Raw Data'!N1823&gt;2.5,'Raw Data'!N1823&lt;=3),'Bảng Giá'!$B$11,IF(AND('Raw Data'!N1823&gt;3,'Raw Data'!N1823&lt;=3.5),'Bảng Giá'!$B$12,IF(AND('Raw Data'!N1823&gt;3.5,'Raw Data'!N1823&lt;=4),'Bảng Giá'!$B$13,IF(AND('Raw Data'!N1823&gt;4,'Raw Data'!N1823&lt;=4.5),'Bảng Giá'!$B$14,IF(AND('Raw Data'!N1823&gt;4.5,'Raw Data'!N1823&lt;=5),'Bảng Giá'!$B$15,IF(AND('Raw Data'!N1823&gt;5,'Raw Data'!N1823&lt;=5.5),'Bảng Giá'!$B$16,IF(AND('Raw Data'!N1823&gt;5.5,'Raw Data'!N1823&lt;=6),'Bảng Giá'!$B$17,'Bảng Giá'!$B$18)))))))))))))))</f>
        <v>0.25&lt;x&lt;=0.5</v>
      </c>
      <c r="Q1823" s="48">
        <f t="shared" si="171"/>
        <v>-7.6335877862595417E-3</v>
      </c>
      <c r="R1823">
        <f t="shared" si="172"/>
        <v>15600</v>
      </c>
      <c r="S1823">
        <f t="shared" si="173"/>
        <v>2500</v>
      </c>
    </row>
    <row r="1824" spans="1:19" x14ac:dyDescent="0.25">
      <c r="A1824" s="12">
        <v>1823</v>
      </c>
      <c r="B1824" s="12" t="s">
        <v>293</v>
      </c>
      <c r="C1824" s="26">
        <v>69704864</v>
      </c>
      <c r="D1824" s="17">
        <v>43010.842784456021</v>
      </c>
      <c r="E1824" s="17">
        <v>43011.694374108796</v>
      </c>
      <c r="F1824" s="13" t="s">
        <v>302</v>
      </c>
      <c r="G1824" s="27">
        <v>350</v>
      </c>
      <c r="H1824" s="12" t="s">
        <v>76</v>
      </c>
      <c r="I1824" s="12" t="s">
        <v>87</v>
      </c>
      <c r="J1824" s="37">
        <f>INDEX('Bảng Giá'!$C$3:$H$18,MATCH('Raw Data'!P1824,'Bảng Giá'!$B$3:$B$18,0),MATCH('Raw Data'!M1824,'Bảng Giá'!$C$2:$H$2,0))</f>
        <v>13000</v>
      </c>
      <c r="K1824" s="12">
        <v>13100</v>
      </c>
      <c r="L1824" s="36">
        <f t="shared" si="168"/>
        <v>0.85158965277514653</v>
      </c>
      <c r="M1824" t="str">
        <f>'References data'!H1825</f>
        <v>Nội Tỉnh</v>
      </c>
      <c r="N1824">
        <f t="shared" si="169"/>
        <v>0.35</v>
      </c>
      <c r="O1824">
        <f t="shared" si="170"/>
        <v>-100</v>
      </c>
      <c r="P1824" t="str">
        <f>IF(AND(N1824&gt;0,N1824&lt;=0.05),'Bảng Giá'!$B$3,IF(AND(N1824&lt;=0.1,N1824&gt;0.05),'Bảng Giá'!$B$4,IF(AND('Raw Data'!N1824&gt;0.1,'Raw Data'!N1824&lt;=0.25),'Bảng Giá'!$B$5,IF(AND('Raw Data'!N1824&gt;0.25,'Raw Data'!N1824&lt;=0.5),'Bảng Giá'!$B$6,IF(AND('Raw Data'!N1824&gt;0.5,'Raw Data'!N1824&lt;=1),'Bảng Giá'!$B$7,IF(AND('Raw Data'!N1824&gt;1,'Raw Data'!N1824&lt;=1.5),'Bảng Giá'!$B$8,IF(AND('Raw Data'!N1824&gt;1.5,'Raw Data'!N1824&lt;=2),'Bảng Giá'!$B$9,IF(AND('Raw Data'!N1824&gt;2,'Raw Data'!N1824&lt;=2.5),'Bảng Giá'!$B$10,IF(AND('Raw Data'!N1824&gt;2.5,'Raw Data'!N1824&lt;=3),'Bảng Giá'!$B$11,IF(AND('Raw Data'!N1824&gt;3,'Raw Data'!N1824&lt;=3.5),'Bảng Giá'!$B$12,IF(AND('Raw Data'!N1824&gt;3.5,'Raw Data'!N1824&lt;=4),'Bảng Giá'!$B$13,IF(AND('Raw Data'!N1824&gt;4,'Raw Data'!N1824&lt;=4.5),'Bảng Giá'!$B$14,IF(AND('Raw Data'!N1824&gt;4.5,'Raw Data'!N1824&lt;=5),'Bảng Giá'!$B$15,IF(AND('Raw Data'!N1824&gt;5,'Raw Data'!N1824&lt;=5.5),'Bảng Giá'!$B$16,IF(AND('Raw Data'!N1824&gt;5.5,'Raw Data'!N1824&lt;=6),'Bảng Giá'!$B$17,'Bảng Giá'!$B$18)))))))))))))))</f>
        <v>0.25&lt;x&lt;=0.5</v>
      </c>
      <c r="Q1824" s="48">
        <f t="shared" si="171"/>
        <v>-7.6335877862595417E-3</v>
      </c>
      <c r="R1824">
        <f t="shared" si="172"/>
        <v>15600</v>
      </c>
      <c r="S1824">
        <f t="shared" si="173"/>
        <v>2500</v>
      </c>
    </row>
    <row r="1825" spans="1:19" x14ac:dyDescent="0.25">
      <c r="A1825" s="12">
        <v>1824</v>
      </c>
      <c r="B1825" s="12" t="s">
        <v>293</v>
      </c>
      <c r="C1825" s="26">
        <v>37689308</v>
      </c>
      <c r="D1825" s="17">
        <v>43010.842879131946</v>
      </c>
      <c r="E1825" s="17">
        <v>43012.835014270837</v>
      </c>
      <c r="F1825" s="13" t="s">
        <v>302</v>
      </c>
      <c r="G1825" s="27">
        <v>930</v>
      </c>
      <c r="H1825" s="12" t="s">
        <v>76</v>
      </c>
      <c r="I1825" s="12" t="s">
        <v>85</v>
      </c>
      <c r="J1825" s="37">
        <f>INDEX('Bảng Giá'!$C$3:$H$18,MATCH('Raw Data'!P1825,'Bảng Giá'!$B$3:$B$18,0),MATCH('Raw Data'!M1825,'Bảng Giá'!$C$2:$H$2,0))</f>
        <v>14000</v>
      </c>
      <c r="K1825" s="12">
        <v>14100</v>
      </c>
      <c r="L1825" s="36">
        <f t="shared" si="168"/>
        <v>1.9921351388911717</v>
      </c>
      <c r="M1825" t="str">
        <f>'References data'!H1826</f>
        <v>Nội Tỉnh</v>
      </c>
      <c r="N1825">
        <f t="shared" si="169"/>
        <v>0.93</v>
      </c>
      <c r="O1825">
        <f t="shared" si="170"/>
        <v>-100</v>
      </c>
      <c r="P1825" t="str">
        <f>IF(AND(N1825&gt;0,N1825&lt;=0.05),'Bảng Giá'!$B$3,IF(AND(N1825&lt;=0.1,N1825&gt;0.05),'Bảng Giá'!$B$4,IF(AND('Raw Data'!N1825&gt;0.1,'Raw Data'!N1825&lt;=0.25),'Bảng Giá'!$B$5,IF(AND('Raw Data'!N1825&gt;0.25,'Raw Data'!N1825&lt;=0.5),'Bảng Giá'!$B$6,IF(AND('Raw Data'!N1825&gt;0.5,'Raw Data'!N1825&lt;=1),'Bảng Giá'!$B$7,IF(AND('Raw Data'!N1825&gt;1,'Raw Data'!N1825&lt;=1.5),'Bảng Giá'!$B$8,IF(AND('Raw Data'!N1825&gt;1.5,'Raw Data'!N1825&lt;=2),'Bảng Giá'!$B$9,IF(AND('Raw Data'!N1825&gt;2,'Raw Data'!N1825&lt;=2.5),'Bảng Giá'!$B$10,IF(AND('Raw Data'!N1825&gt;2.5,'Raw Data'!N1825&lt;=3),'Bảng Giá'!$B$11,IF(AND('Raw Data'!N1825&gt;3,'Raw Data'!N1825&lt;=3.5),'Bảng Giá'!$B$12,IF(AND('Raw Data'!N1825&gt;3.5,'Raw Data'!N1825&lt;=4),'Bảng Giá'!$B$13,IF(AND('Raw Data'!N1825&gt;4,'Raw Data'!N1825&lt;=4.5),'Bảng Giá'!$B$14,IF(AND('Raw Data'!N1825&gt;4.5,'Raw Data'!N1825&lt;=5),'Bảng Giá'!$B$15,IF(AND('Raw Data'!N1825&gt;5,'Raw Data'!N1825&lt;=5.5),'Bảng Giá'!$B$16,IF(AND('Raw Data'!N1825&gt;5.5,'Raw Data'!N1825&lt;=6),'Bảng Giá'!$B$17,'Bảng Giá'!$B$18)))))))))))))))</f>
        <v>0.5&lt;x&lt;=1</v>
      </c>
      <c r="Q1825" s="48">
        <f t="shared" si="171"/>
        <v>-7.0921985815602835E-3</v>
      </c>
      <c r="R1825">
        <f t="shared" si="172"/>
        <v>16800</v>
      </c>
      <c r="S1825">
        <f t="shared" si="173"/>
        <v>2700</v>
      </c>
    </row>
    <row r="1826" spans="1:19" x14ac:dyDescent="0.25">
      <c r="A1826" s="12">
        <v>1825</v>
      </c>
      <c r="B1826" s="12" t="s">
        <v>293</v>
      </c>
      <c r="C1826" s="26">
        <v>85350380</v>
      </c>
      <c r="D1826" s="17">
        <v>43010.842925613426</v>
      </c>
      <c r="E1826" s="17">
        <v>43012.526452349535</v>
      </c>
      <c r="F1826" s="13" t="s">
        <v>302</v>
      </c>
      <c r="G1826" s="27">
        <v>600</v>
      </c>
      <c r="H1826" s="12" t="s">
        <v>76</v>
      </c>
      <c r="I1826" s="12" t="s">
        <v>85</v>
      </c>
      <c r="J1826" s="37">
        <f>INDEX('Bảng Giá'!$C$3:$H$18,MATCH('Raw Data'!P1826,'Bảng Giá'!$B$3:$B$18,0),MATCH('Raw Data'!M1826,'Bảng Giá'!$C$2:$H$2,0))</f>
        <v>14000</v>
      </c>
      <c r="K1826" s="12">
        <v>14100</v>
      </c>
      <c r="L1826" s="36">
        <f t="shared" si="168"/>
        <v>1.6835267361093429</v>
      </c>
      <c r="M1826" t="str">
        <f>'References data'!H1827</f>
        <v>Nội Tỉnh</v>
      </c>
      <c r="N1826">
        <f t="shared" si="169"/>
        <v>0.6</v>
      </c>
      <c r="O1826">
        <f t="shared" si="170"/>
        <v>-100</v>
      </c>
      <c r="P1826" t="str">
        <f>IF(AND(N1826&gt;0,N1826&lt;=0.05),'Bảng Giá'!$B$3,IF(AND(N1826&lt;=0.1,N1826&gt;0.05),'Bảng Giá'!$B$4,IF(AND('Raw Data'!N1826&gt;0.1,'Raw Data'!N1826&lt;=0.25),'Bảng Giá'!$B$5,IF(AND('Raw Data'!N1826&gt;0.25,'Raw Data'!N1826&lt;=0.5),'Bảng Giá'!$B$6,IF(AND('Raw Data'!N1826&gt;0.5,'Raw Data'!N1826&lt;=1),'Bảng Giá'!$B$7,IF(AND('Raw Data'!N1826&gt;1,'Raw Data'!N1826&lt;=1.5),'Bảng Giá'!$B$8,IF(AND('Raw Data'!N1826&gt;1.5,'Raw Data'!N1826&lt;=2),'Bảng Giá'!$B$9,IF(AND('Raw Data'!N1826&gt;2,'Raw Data'!N1826&lt;=2.5),'Bảng Giá'!$B$10,IF(AND('Raw Data'!N1826&gt;2.5,'Raw Data'!N1826&lt;=3),'Bảng Giá'!$B$11,IF(AND('Raw Data'!N1826&gt;3,'Raw Data'!N1826&lt;=3.5),'Bảng Giá'!$B$12,IF(AND('Raw Data'!N1826&gt;3.5,'Raw Data'!N1826&lt;=4),'Bảng Giá'!$B$13,IF(AND('Raw Data'!N1826&gt;4,'Raw Data'!N1826&lt;=4.5),'Bảng Giá'!$B$14,IF(AND('Raw Data'!N1826&gt;4.5,'Raw Data'!N1826&lt;=5),'Bảng Giá'!$B$15,IF(AND('Raw Data'!N1826&gt;5,'Raw Data'!N1826&lt;=5.5),'Bảng Giá'!$B$16,IF(AND('Raw Data'!N1826&gt;5.5,'Raw Data'!N1826&lt;=6),'Bảng Giá'!$B$17,'Bảng Giá'!$B$18)))))))))))))))</f>
        <v>0.5&lt;x&lt;=1</v>
      </c>
      <c r="Q1826" s="48">
        <f t="shared" si="171"/>
        <v>-7.0921985815602835E-3</v>
      </c>
      <c r="R1826">
        <f t="shared" si="172"/>
        <v>16800</v>
      </c>
      <c r="S1826">
        <f t="shared" si="173"/>
        <v>2700</v>
      </c>
    </row>
    <row r="1827" spans="1:19" x14ac:dyDescent="0.25">
      <c r="A1827" s="12">
        <v>1826</v>
      </c>
      <c r="B1827" s="12" t="s">
        <v>293</v>
      </c>
      <c r="C1827" s="26">
        <v>31677136904768</v>
      </c>
      <c r="D1827" s="17">
        <v>43010.983758761577</v>
      </c>
      <c r="E1827" s="17">
        <v>43012.580536377318</v>
      </c>
      <c r="F1827" s="13" t="s">
        <v>302</v>
      </c>
      <c r="G1827" s="27">
        <v>8000</v>
      </c>
      <c r="H1827" s="12" t="s">
        <v>76</v>
      </c>
      <c r="I1827" s="12" t="s">
        <v>78</v>
      </c>
      <c r="J1827" s="37">
        <f>INDEX('Bảng Giá'!$C$3:$H$18,MATCH('Raw Data'!P1827,'Bảng Giá'!$B$3:$B$18,0),MATCH('Raw Data'!M1827,'Bảng Giá'!$C$2:$H$2,0))</f>
        <v>2000</v>
      </c>
      <c r="K1827" s="12">
        <v>34800</v>
      </c>
      <c r="L1827" s="36">
        <f t="shared" si="168"/>
        <v>1.5967776157413027</v>
      </c>
      <c r="M1827" t="str">
        <f>'References data'!H1828</f>
        <v>Nội Tỉnh</v>
      </c>
      <c r="N1827" s="46">
        <f t="shared" si="169"/>
        <v>8</v>
      </c>
      <c r="O1827">
        <f t="shared" si="170"/>
        <v>-32800</v>
      </c>
      <c r="P1827" t="str">
        <f>IF(AND(N1827&gt;0,N1827&lt;=0.05),'Bảng Giá'!$B$3,IF(AND(N1827&lt;=0.1,N1827&gt;0.05),'Bảng Giá'!$B$4,IF(AND('Raw Data'!N1827&gt;0.1,'Raw Data'!N1827&lt;=0.25),'Bảng Giá'!$B$5,IF(AND('Raw Data'!N1827&gt;0.25,'Raw Data'!N1827&lt;=0.5),'Bảng Giá'!$B$6,IF(AND('Raw Data'!N1827&gt;0.5,'Raw Data'!N1827&lt;=1),'Bảng Giá'!$B$7,IF(AND('Raw Data'!N1827&gt;1,'Raw Data'!N1827&lt;=1.5),'Bảng Giá'!$B$8,IF(AND('Raw Data'!N1827&gt;1.5,'Raw Data'!N1827&lt;=2),'Bảng Giá'!$B$9,IF(AND('Raw Data'!N1827&gt;2,'Raw Data'!N1827&lt;=2.5),'Bảng Giá'!$B$10,IF(AND('Raw Data'!N1827&gt;2.5,'Raw Data'!N1827&lt;=3),'Bảng Giá'!$B$11,IF(AND('Raw Data'!N1827&gt;3,'Raw Data'!N1827&lt;=3.5),'Bảng Giá'!$B$12,IF(AND('Raw Data'!N1827&gt;3.5,'Raw Data'!N1827&lt;=4),'Bảng Giá'!$B$13,IF(AND('Raw Data'!N1827&gt;4,'Raw Data'!N1827&lt;=4.5),'Bảng Giá'!$B$14,IF(AND('Raw Data'!N1827&gt;4.5,'Raw Data'!N1827&lt;=5),'Bảng Giá'!$B$15,IF(AND('Raw Data'!N1827&gt;5,'Raw Data'!N1827&lt;=5.5),'Bảng Giá'!$B$16,IF(AND('Raw Data'!N1827&gt;5.5,'Raw Data'!N1827&lt;=6),'Bảng Giá'!$B$17,'Bảng Giá'!$B$18)))))))))))))))</f>
        <v>Next 0.5</v>
      </c>
      <c r="Q1827" s="48">
        <f t="shared" si="171"/>
        <v>-0.94252873563218387</v>
      </c>
      <c r="R1827">
        <f t="shared" si="172"/>
        <v>2400</v>
      </c>
      <c r="S1827">
        <f t="shared" si="173"/>
        <v>-32400</v>
      </c>
    </row>
    <row r="1828" spans="1:19" x14ac:dyDescent="0.25">
      <c r="A1828" s="12">
        <v>1827</v>
      </c>
      <c r="B1828" s="12" t="s">
        <v>293</v>
      </c>
      <c r="C1828" s="26">
        <v>55469678</v>
      </c>
      <c r="D1828" s="17">
        <v>43010.842826041669</v>
      </c>
      <c r="E1828" s="17">
        <v>43011.776429398145</v>
      </c>
      <c r="F1828" s="13" t="s">
        <v>302</v>
      </c>
      <c r="G1828" s="27">
        <v>3200</v>
      </c>
      <c r="H1828" s="12" t="s">
        <v>76</v>
      </c>
      <c r="I1828" s="12" t="s">
        <v>100</v>
      </c>
      <c r="J1828" s="37">
        <f>INDEX('Bảng Giá'!$C$3:$H$18,MATCH('Raw Data'!P1828,'Bảng Giá'!$B$3:$B$18,0),MATCH('Raw Data'!M1828,'Bảng Giá'!$C$2:$H$2,0))</f>
        <v>19000</v>
      </c>
      <c r="K1828" s="12">
        <v>19200</v>
      </c>
      <c r="L1828" s="36">
        <f t="shared" si="168"/>
        <v>0.93360335647594184</v>
      </c>
      <c r="M1828" t="str">
        <f>'References data'!H1829</f>
        <v>Nội Tỉnh</v>
      </c>
      <c r="N1828">
        <f t="shared" si="169"/>
        <v>3.2</v>
      </c>
      <c r="O1828">
        <f t="shared" si="170"/>
        <v>-200</v>
      </c>
      <c r="P1828" t="str">
        <f>IF(AND(N1828&gt;0,N1828&lt;=0.05),'Bảng Giá'!$B$3,IF(AND(N1828&lt;=0.1,N1828&gt;0.05),'Bảng Giá'!$B$4,IF(AND('Raw Data'!N1828&gt;0.1,'Raw Data'!N1828&lt;=0.25),'Bảng Giá'!$B$5,IF(AND('Raw Data'!N1828&gt;0.25,'Raw Data'!N1828&lt;=0.5),'Bảng Giá'!$B$6,IF(AND('Raw Data'!N1828&gt;0.5,'Raw Data'!N1828&lt;=1),'Bảng Giá'!$B$7,IF(AND('Raw Data'!N1828&gt;1,'Raw Data'!N1828&lt;=1.5),'Bảng Giá'!$B$8,IF(AND('Raw Data'!N1828&gt;1.5,'Raw Data'!N1828&lt;=2),'Bảng Giá'!$B$9,IF(AND('Raw Data'!N1828&gt;2,'Raw Data'!N1828&lt;=2.5),'Bảng Giá'!$B$10,IF(AND('Raw Data'!N1828&gt;2.5,'Raw Data'!N1828&lt;=3),'Bảng Giá'!$B$11,IF(AND('Raw Data'!N1828&gt;3,'Raw Data'!N1828&lt;=3.5),'Bảng Giá'!$B$12,IF(AND('Raw Data'!N1828&gt;3.5,'Raw Data'!N1828&lt;=4),'Bảng Giá'!$B$13,IF(AND('Raw Data'!N1828&gt;4,'Raw Data'!N1828&lt;=4.5),'Bảng Giá'!$B$14,IF(AND('Raw Data'!N1828&gt;4.5,'Raw Data'!N1828&lt;=5),'Bảng Giá'!$B$15,IF(AND('Raw Data'!N1828&gt;5,'Raw Data'!N1828&lt;=5.5),'Bảng Giá'!$B$16,IF(AND('Raw Data'!N1828&gt;5.5,'Raw Data'!N1828&lt;=6),'Bảng Giá'!$B$17,'Bảng Giá'!$B$18)))))))))))))))</f>
        <v>3&lt;x&lt;=3.5</v>
      </c>
      <c r="Q1828" s="48">
        <f t="shared" si="171"/>
        <v>-1.0416666666666666E-2</v>
      </c>
      <c r="R1828">
        <f t="shared" si="172"/>
        <v>22800</v>
      </c>
      <c r="S1828">
        <f t="shared" si="173"/>
        <v>3600</v>
      </c>
    </row>
    <row r="1829" spans="1:19" x14ac:dyDescent="0.25">
      <c r="A1829" s="12">
        <v>1828</v>
      </c>
      <c r="B1829" s="12" t="s">
        <v>293</v>
      </c>
      <c r="C1829" s="26">
        <v>89492338</v>
      </c>
      <c r="D1829" s="17">
        <v>43010.842898761577</v>
      </c>
      <c r="E1829" s="17">
        <v>43011.830692592594</v>
      </c>
      <c r="F1829" s="13" t="s">
        <v>302</v>
      </c>
      <c r="G1829" s="27">
        <v>2000</v>
      </c>
      <c r="H1829" s="12" t="s">
        <v>76</v>
      </c>
      <c r="I1829" s="12" t="s">
        <v>85</v>
      </c>
      <c r="J1829" s="37">
        <f>INDEX('Bảng Giá'!$C$3:$H$18,MATCH('Raw Data'!P1829,'Bảng Giá'!$B$3:$B$18,0),MATCH('Raw Data'!M1829,'Bảng Giá'!$C$2:$H$2,0))</f>
        <v>16000</v>
      </c>
      <c r="K1829" s="12">
        <v>16200</v>
      </c>
      <c r="L1829" s="36">
        <f t="shared" si="168"/>
        <v>0.9877938310164609</v>
      </c>
      <c r="M1829" t="str">
        <f>'References data'!H1830</f>
        <v>Nội Tỉnh</v>
      </c>
      <c r="N1829">
        <f t="shared" si="169"/>
        <v>2</v>
      </c>
      <c r="O1829">
        <f t="shared" si="170"/>
        <v>-200</v>
      </c>
      <c r="P1829" t="str">
        <f>IF(AND(N1829&gt;0,N1829&lt;=0.05),'Bảng Giá'!$B$3,IF(AND(N1829&lt;=0.1,N1829&gt;0.05),'Bảng Giá'!$B$4,IF(AND('Raw Data'!N1829&gt;0.1,'Raw Data'!N1829&lt;=0.25),'Bảng Giá'!$B$5,IF(AND('Raw Data'!N1829&gt;0.25,'Raw Data'!N1829&lt;=0.5),'Bảng Giá'!$B$6,IF(AND('Raw Data'!N1829&gt;0.5,'Raw Data'!N1829&lt;=1),'Bảng Giá'!$B$7,IF(AND('Raw Data'!N1829&gt;1,'Raw Data'!N1829&lt;=1.5),'Bảng Giá'!$B$8,IF(AND('Raw Data'!N1829&gt;1.5,'Raw Data'!N1829&lt;=2),'Bảng Giá'!$B$9,IF(AND('Raw Data'!N1829&gt;2,'Raw Data'!N1829&lt;=2.5),'Bảng Giá'!$B$10,IF(AND('Raw Data'!N1829&gt;2.5,'Raw Data'!N1829&lt;=3),'Bảng Giá'!$B$11,IF(AND('Raw Data'!N1829&gt;3,'Raw Data'!N1829&lt;=3.5),'Bảng Giá'!$B$12,IF(AND('Raw Data'!N1829&gt;3.5,'Raw Data'!N1829&lt;=4),'Bảng Giá'!$B$13,IF(AND('Raw Data'!N1829&gt;4,'Raw Data'!N1829&lt;=4.5),'Bảng Giá'!$B$14,IF(AND('Raw Data'!N1829&gt;4.5,'Raw Data'!N1829&lt;=5),'Bảng Giá'!$B$15,IF(AND('Raw Data'!N1829&gt;5,'Raw Data'!N1829&lt;=5.5),'Bảng Giá'!$B$16,IF(AND('Raw Data'!N1829&gt;5.5,'Raw Data'!N1829&lt;=6),'Bảng Giá'!$B$17,'Bảng Giá'!$B$18)))))))))))))))</f>
        <v>1.5&lt;x&lt;=2</v>
      </c>
      <c r="Q1829" s="48">
        <f t="shared" si="171"/>
        <v>-1.2345679012345678E-2</v>
      </c>
      <c r="R1829">
        <f t="shared" si="172"/>
        <v>19200</v>
      </c>
      <c r="S1829">
        <f t="shared" si="173"/>
        <v>3000</v>
      </c>
    </row>
    <row r="1830" spans="1:19" x14ac:dyDescent="0.25">
      <c r="A1830" s="12">
        <v>1829</v>
      </c>
      <c r="B1830" s="12" t="s">
        <v>293</v>
      </c>
      <c r="C1830" s="26">
        <v>17093897</v>
      </c>
      <c r="D1830" s="17">
        <v>43010.842898761577</v>
      </c>
      <c r="E1830" s="17">
        <v>43011.56925119213</v>
      </c>
      <c r="F1830" s="13" t="s">
        <v>302</v>
      </c>
      <c r="G1830" s="27">
        <v>2000</v>
      </c>
      <c r="H1830" s="12" t="s">
        <v>76</v>
      </c>
      <c r="I1830" s="12" t="s">
        <v>85</v>
      </c>
      <c r="J1830" s="37">
        <f>INDEX('Bảng Giá'!$C$3:$H$18,MATCH('Raw Data'!P1830,'Bảng Giá'!$B$3:$B$18,0),MATCH('Raw Data'!M1830,'Bảng Giá'!$C$2:$H$2,0))</f>
        <v>16000</v>
      </c>
      <c r="K1830" s="12">
        <v>16200</v>
      </c>
      <c r="L1830" s="36">
        <f t="shared" si="168"/>
        <v>0.72635243055265164</v>
      </c>
      <c r="M1830" t="str">
        <f>'References data'!H1831</f>
        <v>Nội Tỉnh</v>
      </c>
      <c r="N1830">
        <f t="shared" si="169"/>
        <v>2</v>
      </c>
      <c r="O1830">
        <f t="shared" si="170"/>
        <v>-200</v>
      </c>
      <c r="P1830" t="str">
        <f>IF(AND(N1830&gt;0,N1830&lt;=0.05),'Bảng Giá'!$B$3,IF(AND(N1830&lt;=0.1,N1830&gt;0.05),'Bảng Giá'!$B$4,IF(AND('Raw Data'!N1830&gt;0.1,'Raw Data'!N1830&lt;=0.25),'Bảng Giá'!$B$5,IF(AND('Raw Data'!N1830&gt;0.25,'Raw Data'!N1830&lt;=0.5),'Bảng Giá'!$B$6,IF(AND('Raw Data'!N1830&gt;0.5,'Raw Data'!N1830&lt;=1),'Bảng Giá'!$B$7,IF(AND('Raw Data'!N1830&gt;1,'Raw Data'!N1830&lt;=1.5),'Bảng Giá'!$B$8,IF(AND('Raw Data'!N1830&gt;1.5,'Raw Data'!N1830&lt;=2),'Bảng Giá'!$B$9,IF(AND('Raw Data'!N1830&gt;2,'Raw Data'!N1830&lt;=2.5),'Bảng Giá'!$B$10,IF(AND('Raw Data'!N1830&gt;2.5,'Raw Data'!N1830&lt;=3),'Bảng Giá'!$B$11,IF(AND('Raw Data'!N1830&gt;3,'Raw Data'!N1830&lt;=3.5),'Bảng Giá'!$B$12,IF(AND('Raw Data'!N1830&gt;3.5,'Raw Data'!N1830&lt;=4),'Bảng Giá'!$B$13,IF(AND('Raw Data'!N1830&gt;4,'Raw Data'!N1830&lt;=4.5),'Bảng Giá'!$B$14,IF(AND('Raw Data'!N1830&gt;4.5,'Raw Data'!N1830&lt;=5),'Bảng Giá'!$B$15,IF(AND('Raw Data'!N1830&gt;5,'Raw Data'!N1830&lt;=5.5),'Bảng Giá'!$B$16,IF(AND('Raw Data'!N1830&gt;5.5,'Raw Data'!N1830&lt;=6),'Bảng Giá'!$B$17,'Bảng Giá'!$B$18)))))))))))))))</f>
        <v>1.5&lt;x&lt;=2</v>
      </c>
      <c r="Q1830" s="48">
        <f t="shared" si="171"/>
        <v>-1.2345679012345678E-2</v>
      </c>
      <c r="R1830">
        <f t="shared" si="172"/>
        <v>19200</v>
      </c>
      <c r="S1830">
        <f t="shared" si="173"/>
        <v>3000</v>
      </c>
    </row>
    <row r="1831" spans="1:19" x14ac:dyDescent="0.25">
      <c r="A1831" s="12">
        <v>1830</v>
      </c>
      <c r="B1831" s="12" t="s">
        <v>293</v>
      </c>
      <c r="C1831" s="26">
        <v>59522898</v>
      </c>
      <c r="D1831" s="17">
        <v>43010.843040624997</v>
      </c>
      <c r="E1831" s="17">
        <v>43012.826730555556</v>
      </c>
      <c r="F1831" s="13" t="s">
        <v>302</v>
      </c>
      <c r="G1831" s="27">
        <v>5000</v>
      </c>
      <c r="H1831" s="12" t="s">
        <v>76</v>
      </c>
      <c r="I1831" s="12" t="s">
        <v>85</v>
      </c>
      <c r="J1831" s="37">
        <f>INDEX('Bảng Giá'!$C$3:$H$18,MATCH('Raw Data'!P1831,'Bảng Giá'!$B$3:$B$18,0),MATCH('Raw Data'!M1831,'Bảng Giá'!$C$2:$H$2,0))</f>
        <v>23500</v>
      </c>
      <c r="K1831" s="12">
        <v>25200</v>
      </c>
      <c r="L1831" s="36">
        <f t="shared" si="168"/>
        <v>1.9836899305591942</v>
      </c>
      <c r="M1831" t="str">
        <f>'References data'!H1832</f>
        <v>Nội Tỉnh</v>
      </c>
      <c r="N1831">
        <f t="shared" si="169"/>
        <v>5</v>
      </c>
      <c r="O1831">
        <f t="shared" si="170"/>
        <v>-1700</v>
      </c>
      <c r="P1831" t="str">
        <f>IF(AND(N1831&gt;0,N1831&lt;=0.05),'Bảng Giá'!$B$3,IF(AND(N1831&lt;=0.1,N1831&gt;0.05),'Bảng Giá'!$B$4,IF(AND('Raw Data'!N1831&gt;0.1,'Raw Data'!N1831&lt;=0.25),'Bảng Giá'!$B$5,IF(AND('Raw Data'!N1831&gt;0.25,'Raw Data'!N1831&lt;=0.5),'Bảng Giá'!$B$6,IF(AND('Raw Data'!N1831&gt;0.5,'Raw Data'!N1831&lt;=1),'Bảng Giá'!$B$7,IF(AND('Raw Data'!N1831&gt;1,'Raw Data'!N1831&lt;=1.5),'Bảng Giá'!$B$8,IF(AND('Raw Data'!N1831&gt;1.5,'Raw Data'!N1831&lt;=2),'Bảng Giá'!$B$9,IF(AND('Raw Data'!N1831&gt;2,'Raw Data'!N1831&lt;=2.5),'Bảng Giá'!$B$10,IF(AND('Raw Data'!N1831&gt;2.5,'Raw Data'!N1831&lt;=3),'Bảng Giá'!$B$11,IF(AND('Raw Data'!N1831&gt;3,'Raw Data'!N1831&lt;=3.5),'Bảng Giá'!$B$12,IF(AND('Raw Data'!N1831&gt;3.5,'Raw Data'!N1831&lt;=4),'Bảng Giá'!$B$13,IF(AND('Raw Data'!N1831&gt;4,'Raw Data'!N1831&lt;=4.5),'Bảng Giá'!$B$14,IF(AND('Raw Data'!N1831&gt;4.5,'Raw Data'!N1831&lt;=5),'Bảng Giá'!$B$15,IF(AND('Raw Data'!N1831&gt;5,'Raw Data'!N1831&lt;=5.5),'Bảng Giá'!$B$16,IF(AND('Raw Data'!N1831&gt;5.5,'Raw Data'!N1831&lt;=6),'Bảng Giá'!$B$17,'Bảng Giá'!$B$18)))))))))))))))</f>
        <v>4.5&lt;x&lt;=5</v>
      </c>
      <c r="Q1831" s="48">
        <f t="shared" si="171"/>
        <v>-6.7460317460317457E-2</v>
      </c>
      <c r="R1831">
        <f t="shared" si="172"/>
        <v>28200</v>
      </c>
      <c r="S1831">
        <f t="shared" si="173"/>
        <v>3000</v>
      </c>
    </row>
    <row r="1832" spans="1:19" x14ac:dyDescent="0.25">
      <c r="A1832" s="12">
        <v>1831</v>
      </c>
      <c r="B1832" s="12" t="s">
        <v>293</v>
      </c>
      <c r="C1832" s="26">
        <v>31677136905767</v>
      </c>
      <c r="D1832" s="17">
        <v>43011.4653875</v>
      </c>
      <c r="E1832" s="17">
        <v>43018.711216898148</v>
      </c>
      <c r="F1832" s="13" t="s">
        <v>302</v>
      </c>
      <c r="G1832" s="27">
        <v>8000</v>
      </c>
      <c r="H1832" s="12" t="s">
        <v>76</v>
      </c>
      <c r="I1832" s="12" t="s">
        <v>87</v>
      </c>
      <c r="J1832" s="37">
        <f>INDEX('Bảng Giá'!$C$3:$H$18,MATCH('Raw Data'!P1832,'Bảng Giá'!$B$3:$B$18,0),MATCH('Raw Data'!M1832,'Bảng Giá'!$C$2:$H$2,0))</f>
        <v>2000</v>
      </c>
      <c r="K1832" s="12">
        <v>34800</v>
      </c>
      <c r="L1832" s="36">
        <f t="shared" si="168"/>
        <v>7.2458293981471797</v>
      </c>
      <c r="M1832" t="str">
        <f>'References data'!H1833</f>
        <v>Nội Tỉnh</v>
      </c>
      <c r="N1832" s="46">
        <f t="shared" si="169"/>
        <v>8</v>
      </c>
      <c r="O1832">
        <f t="shared" si="170"/>
        <v>-32800</v>
      </c>
      <c r="P1832" t="str">
        <f>IF(AND(N1832&gt;0,N1832&lt;=0.05),'Bảng Giá'!$B$3,IF(AND(N1832&lt;=0.1,N1832&gt;0.05),'Bảng Giá'!$B$4,IF(AND('Raw Data'!N1832&gt;0.1,'Raw Data'!N1832&lt;=0.25),'Bảng Giá'!$B$5,IF(AND('Raw Data'!N1832&gt;0.25,'Raw Data'!N1832&lt;=0.5),'Bảng Giá'!$B$6,IF(AND('Raw Data'!N1832&gt;0.5,'Raw Data'!N1832&lt;=1),'Bảng Giá'!$B$7,IF(AND('Raw Data'!N1832&gt;1,'Raw Data'!N1832&lt;=1.5),'Bảng Giá'!$B$8,IF(AND('Raw Data'!N1832&gt;1.5,'Raw Data'!N1832&lt;=2),'Bảng Giá'!$B$9,IF(AND('Raw Data'!N1832&gt;2,'Raw Data'!N1832&lt;=2.5),'Bảng Giá'!$B$10,IF(AND('Raw Data'!N1832&gt;2.5,'Raw Data'!N1832&lt;=3),'Bảng Giá'!$B$11,IF(AND('Raw Data'!N1832&gt;3,'Raw Data'!N1832&lt;=3.5),'Bảng Giá'!$B$12,IF(AND('Raw Data'!N1832&gt;3.5,'Raw Data'!N1832&lt;=4),'Bảng Giá'!$B$13,IF(AND('Raw Data'!N1832&gt;4,'Raw Data'!N1832&lt;=4.5),'Bảng Giá'!$B$14,IF(AND('Raw Data'!N1832&gt;4.5,'Raw Data'!N1832&lt;=5),'Bảng Giá'!$B$15,IF(AND('Raw Data'!N1832&gt;5,'Raw Data'!N1832&lt;=5.5),'Bảng Giá'!$B$16,IF(AND('Raw Data'!N1832&gt;5.5,'Raw Data'!N1832&lt;=6),'Bảng Giá'!$B$17,'Bảng Giá'!$B$18)))))))))))))))</f>
        <v>Next 0.5</v>
      </c>
      <c r="Q1832" s="48">
        <f t="shared" si="171"/>
        <v>-0.94252873563218387</v>
      </c>
      <c r="R1832">
        <f t="shared" si="172"/>
        <v>2400</v>
      </c>
      <c r="S1832">
        <f t="shared" si="173"/>
        <v>-32400</v>
      </c>
    </row>
    <row r="1833" spans="1:19" x14ac:dyDescent="0.25">
      <c r="A1833" s="12">
        <v>1832</v>
      </c>
      <c r="B1833" s="12" t="s">
        <v>293</v>
      </c>
      <c r="C1833" s="26">
        <v>31677136906139</v>
      </c>
      <c r="D1833" s="17">
        <v>43010.879617164355</v>
      </c>
      <c r="E1833" s="17">
        <v>43011.547779895831</v>
      </c>
      <c r="F1833" s="13" t="s">
        <v>302</v>
      </c>
      <c r="G1833" s="27">
        <v>720</v>
      </c>
      <c r="H1833" s="12" t="s">
        <v>76</v>
      </c>
      <c r="I1833" s="12" t="s">
        <v>193</v>
      </c>
      <c r="J1833" s="37">
        <f>INDEX('Bảng Giá'!$C$3:$H$18,MATCH('Raw Data'!P1833,'Bảng Giá'!$B$3:$B$18,0),MATCH('Raw Data'!M1833,'Bảng Giá'!$C$2:$H$2,0))</f>
        <v>14000</v>
      </c>
      <c r="K1833" s="12">
        <v>14100</v>
      </c>
      <c r="L1833" s="36">
        <f t="shared" si="168"/>
        <v>0.66816273147560423</v>
      </c>
      <c r="M1833" t="str">
        <f>'References data'!H1834</f>
        <v>Nội Tỉnh</v>
      </c>
      <c r="N1833">
        <f t="shared" si="169"/>
        <v>0.72</v>
      </c>
      <c r="O1833">
        <f t="shared" si="170"/>
        <v>-100</v>
      </c>
      <c r="P1833" t="str">
        <f>IF(AND(N1833&gt;0,N1833&lt;=0.05),'Bảng Giá'!$B$3,IF(AND(N1833&lt;=0.1,N1833&gt;0.05),'Bảng Giá'!$B$4,IF(AND('Raw Data'!N1833&gt;0.1,'Raw Data'!N1833&lt;=0.25),'Bảng Giá'!$B$5,IF(AND('Raw Data'!N1833&gt;0.25,'Raw Data'!N1833&lt;=0.5),'Bảng Giá'!$B$6,IF(AND('Raw Data'!N1833&gt;0.5,'Raw Data'!N1833&lt;=1),'Bảng Giá'!$B$7,IF(AND('Raw Data'!N1833&gt;1,'Raw Data'!N1833&lt;=1.5),'Bảng Giá'!$B$8,IF(AND('Raw Data'!N1833&gt;1.5,'Raw Data'!N1833&lt;=2),'Bảng Giá'!$B$9,IF(AND('Raw Data'!N1833&gt;2,'Raw Data'!N1833&lt;=2.5),'Bảng Giá'!$B$10,IF(AND('Raw Data'!N1833&gt;2.5,'Raw Data'!N1833&lt;=3),'Bảng Giá'!$B$11,IF(AND('Raw Data'!N1833&gt;3,'Raw Data'!N1833&lt;=3.5),'Bảng Giá'!$B$12,IF(AND('Raw Data'!N1833&gt;3.5,'Raw Data'!N1833&lt;=4),'Bảng Giá'!$B$13,IF(AND('Raw Data'!N1833&gt;4,'Raw Data'!N1833&lt;=4.5),'Bảng Giá'!$B$14,IF(AND('Raw Data'!N1833&gt;4.5,'Raw Data'!N1833&lt;=5),'Bảng Giá'!$B$15,IF(AND('Raw Data'!N1833&gt;5,'Raw Data'!N1833&lt;=5.5),'Bảng Giá'!$B$16,IF(AND('Raw Data'!N1833&gt;5.5,'Raw Data'!N1833&lt;=6),'Bảng Giá'!$B$17,'Bảng Giá'!$B$18)))))))))))))))</f>
        <v>0.5&lt;x&lt;=1</v>
      </c>
      <c r="Q1833" s="48">
        <f t="shared" si="171"/>
        <v>-7.0921985815602835E-3</v>
      </c>
      <c r="R1833">
        <f t="shared" si="172"/>
        <v>16800</v>
      </c>
      <c r="S1833">
        <f t="shared" si="173"/>
        <v>2700</v>
      </c>
    </row>
    <row r="1834" spans="1:19" x14ac:dyDescent="0.25">
      <c r="A1834" s="12">
        <v>1833</v>
      </c>
      <c r="B1834" s="12" t="s">
        <v>293</v>
      </c>
      <c r="C1834" s="26">
        <v>31677136905447</v>
      </c>
      <c r="D1834" s="17">
        <v>43010.932956053242</v>
      </c>
      <c r="E1834" s="17">
        <v>43012.739189814813</v>
      </c>
      <c r="F1834" s="13" t="s">
        <v>302</v>
      </c>
      <c r="G1834" s="27">
        <v>4000</v>
      </c>
      <c r="H1834" s="12" t="s">
        <v>76</v>
      </c>
      <c r="I1834" s="12" t="s">
        <v>80</v>
      </c>
      <c r="J1834" s="37">
        <f>INDEX('Bảng Giá'!$C$3:$H$18,MATCH('Raw Data'!P1834,'Bảng Giá'!$B$3:$B$18,0),MATCH('Raw Data'!M1834,'Bảng Giá'!$C$2:$H$2,0))</f>
        <v>20500</v>
      </c>
      <c r="K1834" s="12">
        <v>22200</v>
      </c>
      <c r="L1834" s="36">
        <f t="shared" si="168"/>
        <v>1.8062337615701836</v>
      </c>
      <c r="M1834" t="str">
        <f>'References data'!H1835</f>
        <v>Nội Tỉnh</v>
      </c>
      <c r="N1834">
        <f t="shared" si="169"/>
        <v>4</v>
      </c>
      <c r="O1834">
        <f t="shared" si="170"/>
        <v>-1700</v>
      </c>
      <c r="P1834" t="str">
        <f>IF(AND(N1834&gt;0,N1834&lt;=0.05),'Bảng Giá'!$B$3,IF(AND(N1834&lt;=0.1,N1834&gt;0.05),'Bảng Giá'!$B$4,IF(AND('Raw Data'!N1834&gt;0.1,'Raw Data'!N1834&lt;=0.25),'Bảng Giá'!$B$5,IF(AND('Raw Data'!N1834&gt;0.25,'Raw Data'!N1834&lt;=0.5),'Bảng Giá'!$B$6,IF(AND('Raw Data'!N1834&gt;0.5,'Raw Data'!N1834&lt;=1),'Bảng Giá'!$B$7,IF(AND('Raw Data'!N1834&gt;1,'Raw Data'!N1834&lt;=1.5),'Bảng Giá'!$B$8,IF(AND('Raw Data'!N1834&gt;1.5,'Raw Data'!N1834&lt;=2),'Bảng Giá'!$B$9,IF(AND('Raw Data'!N1834&gt;2,'Raw Data'!N1834&lt;=2.5),'Bảng Giá'!$B$10,IF(AND('Raw Data'!N1834&gt;2.5,'Raw Data'!N1834&lt;=3),'Bảng Giá'!$B$11,IF(AND('Raw Data'!N1834&gt;3,'Raw Data'!N1834&lt;=3.5),'Bảng Giá'!$B$12,IF(AND('Raw Data'!N1834&gt;3.5,'Raw Data'!N1834&lt;=4),'Bảng Giá'!$B$13,IF(AND('Raw Data'!N1834&gt;4,'Raw Data'!N1834&lt;=4.5),'Bảng Giá'!$B$14,IF(AND('Raw Data'!N1834&gt;4.5,'Raw Data'!N1834&lt;=5),'Bảng Giá'!$B$15,IF(AND('Raw Data'!N1834&gt;5,'Raw Data'!N1834&lt;=5.5),'Bảng Giá'!$B$16,IF(AND('Raw Data'!N1834&gt;5.5,'Raw Data'!N1834&lt;=6),'Bảng Giá'!$B$17,'Bảng Giá'!$B$18)))))))))))))))</f>
        <v>3.5&lt;x&lt;=4</v>
      </c>
      <c r="Q1834" s="48">
        <f t="shared" si="171"/>
        <v>-7.6576576576576572E-2</v>
      </c>
      <c r="R1834">
        <f t="shared" si="172"/>
        <v>24600</v>
      </c>
      <c r="S1834">
        <f t="shared" si="173"/>
        <v>2400</v>
      </c>
    </row>
    <row r="1835" spans="1:19" x14ac:dyDescent="0.25">
      <c r="A1835" s="12">
        <v>1834</v>
      </c>
      <c r="B1835" s="12" t="s">
        <v>293</v>
      </c>
      <c r="C1835" s="26">
        <v>31677136900032</v>
      </c>
      <c r="D1835" s="17">
        <v>43010.478883333337</v>
      </c>
      <c r="E1835" s="17">
        <v>43012.763449074075</v>
      </c>
      <c r="F1835" s="13" t="s">
        <v>302</v>
      </c>
      <c r="G1835" s="27">
        <v>4900</v>
      </c>
      <c r="H1835" s="12" t="s">
        <v>76</v>
      </c>
      <c r="I1835" s="12" t="s">
        <v>80</v>
      </c>
      <c r="J1835" s="37">
        <f>INDEX('Bảng Giá'!$C$3:$H$18,MATCH('Raw Data'!P1835,'Bảng Giá'!$B$3:$B$18,0),MATCH('Raw Data'!M1835,'Bảng Giá'!$C$2:$H$2,0))</f>
        <v>23500</v>
      </c>
      <c r="K1835" s="12">
        <v>23700</v>
      </c>
      <c r="L1835" s="36">
        <f t="shared" si="168"/>
        <v>2.2845657407378894</v>
      </c>
      <c r="M1835" t="str">
        <f>'References data'!H1836</f>
        <v>Nội Tỉnh</v>
      </c>
      <c r="N1835">
        <f t="shared" si="169"/>
        <v>4.9000000000000004</v>
      </c>
      <c r="O1835">
        <f t="shared" si="170"/>
        <v>-200</v>
      </c>
      <c r="P1835" t="str">
        <f>IF(AND(N1835&gt;0,N1835&lt;=0.05),'Bảng Giá'!$B$3,IF(AND(N1835&lt;=0.1,N1835&gt;0.05),'Bảng Giá'!$B$4,IF(AND('Raw Data'!N1835&gt;0.1,'Raw Data'!N1835&lt;=0.25),'Bảng Giá'!$B$5,IF(AND('Raw Data'!N1835&gt;0.25,'Raw Data'!N1835&lt;=0.5),'Bảng Giá'!$B$6,IF(AND('Raw Data'!N1835&gt;0.5,'Raw Data'!N1835&lt;=1),'Bảng Giá'!$B$7,IF(AND('Raw Data'!N1835&gt;1,'Raw Data'!N1835&lt;=1.5),'Bảng Giá'!$B$8,IF(AND('Raw Data'!N1835&gt;1.5,'Raw Data'!N1835&lt;=2),'Bảng Giá'!$B$9,IF(AND('Raw Data'!N1835&gt;2,'Raw Data'!N1835&lt;=2.5),'Bảng Giá'!$B$10,IF(AND('Raw Data'!N1835&gt;2.5,'Raw Data'!N1835&lt;=3),'Bảng Giá'!$B$11,IF(AND('Raw Data'!N1835&gt;3,'Raw Data'!N1835&lt;=3.5),'Bảng Giá'!$B$12,IF(AND('Raw Data'!N1835&gt;3.5,'Raw Data'!N1835&lt;=4),'Bảng Giá'!$B$13,IF(AND('Raw Data'!N1835&gt;4,'Raw Data'!N1835&lt;=4.5),'Bảng Giá'!$B$14,IF(AND('Raw Data'!N1835&gt;4.5,'Raw Data'!N1835&lt;=5),'Bảng Giá'!$B$15,IF(AND('Raw Data'!N1835&gt;5,'Raw Data'!N1835&lt;=5.5),'Bảng Giá'!$B$16,IF(AND('Raw Data'!N1835&gt;5.5,'Raw Data'!N1835&lt;=6),'Bảng Giá'!$B$17,'Bảng Giá'!$B$18)))))))))))))))</f>
        <v>4.5&lt;x&lt;=5</v>
      </c>
      <c r="Q1835" s="48">
        <f t="shared" si="171"/>
        <v>-8.4388185654008432E-3</v>
      </c>
      <c r="R1835">
        <f t="shared" si="172"/>
        <v>28200</v>
      </c>
      <c r="S1835">
        <f t="shared" si="173"/>
        <v>4500</v>
      </c>
    </row>
    <row r="1836" spans="1:19" x14ac:dyDescent="0.25">
      <c r="A1836" s="12">
        <v>1835</v>
      </c>
      <c r="B1836" s="12" t="s">
        <v>293</v>
      </c>
      <c r="C1836" s="26">
        <v>31677136910044</v>
      </c>
      <c r="D1836" s="17">
        <v>43010.607084293981</v>
      </c>
      <c r="E1836" s="17">
        <v>43011.585309224538</v>
      </c>
      <c r="F1836" s="13" t="s">
        <v>302</v>
      </c>
      <c r="G1836" s="27">
        <v>2500</v>
      </c>
      <c r="H1836" s="12" t="s">
        <v>76</v>
      </c>
      <c r="I1836" s="12" t="s">
        <v>514</v>
      </c>
      <c r="J1836" s="37">
        <f>INDEX('Bảng Giá'!$C$3:$H$18,MATCH('Raw Data'!P1836,'Bảng Giá'!$B$3:$B$18,0),MATCH('Raw Data'!M1836,'Bảng Giá'!$C$2:$H$2,0))</f>
        <v>16000</v>
      </c>
      <c r="K1836" s="12">
        <v>17700</v>
      </c>
      <c r="L1836" s="36">
        <f t="shared" si="168"/>
        <v>0.97822493055718951</v>
      </c>
      <c r="M1836" t="str">
        <f>'References data'!H1837</f>
        <v>Nội Tỉnh</v>
      </c>
      <c r="N1836">
        <f t="shared" si="169"/>
        <v>2.5</v>
      </c>
      <c r="O1836">
        <f t="shared" si="170"/>
        <v>-1700</v>
      </c>
      <c r="P1836" t="str">
        <f>IF(AND(N1836&gt;0,N1836&lt;=0.05),'Bảng Giá'!$B$3,IF(AND(N1836&lt;=0.1,N1836&gt;0.05),'Bảng Giá'!$B$4,IF(AND('Raw Data'!N1836&gt;0.1,'Raw Data'!N1836&lt;=0.25),'Bảng Giá'!$B$5,IF(AND('Raw Data'!N1836&gt;0.25,'Raw Data'!N1836&lt;=0.5),'Bảng Giá'!$B$6,IF(AND('Raw Data'!N1836&gt;0.5,'Raw Data'!N1836&lt;=1),'Bảng Giá'!$B$7,IF(AND('Raw Data'!N1836&gt;1,'Raw Data'!N1836&lt;=1.5),'Bảng Giá'!$B$8,IF(AND('Raw Data'!N1836&gt;1.5,'Raw Data'!N1836&lt;=2),'Bảng Giá'!$B$9,IF(AND('Raw Data'!N1836&gt;2,'Raw Data'!N1836&lt;=2.5),'Bảng Giá'!$B$10,IF(AND('Raw Data'!N1836&gt;2.5,'Raw Data'!N1836&lt;=3),'Bảng Giá'!$B$11,IF(AND('Raw Data'!N1836&gt;3,'Raw Data'!N1836&lt;=3.5),'Bảng Giá'!$B$12,IF(AND('Raw Data'!N1836&gt;3.5,'Raw Data'!N1836&lt;=4),'Bảng Giá'!$B$13,IF(AND('Raw Data'!N1836&gt;4,'Raw Data'!N1836&lt;=4.5),'Bảng Giá'!$B$14,IF(AND('Raw Data'!N1836&gt;4.5,'Raw Data'!N1836&lt;=5),'Bảng Giá'!$B$15,IF(AND('Raw Data'!N1836&gt;5,'Raw Data'!N1836&lt;=5.5),'Bảng Giá'!$B$16,IF(AND('Raw Data'!N1836&gt;5.5,'Raw Data'!N1836&lt;=6),'Bảng Giá'!$B$17,'Bảng Giá'!$B$18)))))))))))))))</f>
        <v>2&lt;x&lt;=2.5</v>
      </c>
      <c r="Q1836" s="48">
        <f t="shared" si="171"/>
        <v>-9.6045197740112997E-2</v>
      </c>
      <c r="R1836">
        <f t="shared" si="172"/>
        <v>19200</v>
      </c>
      <c r="S1836">
        <f t="shared" si="173"/>
        <v>1500</v>
      </c>
    </row>
    <row r="1837" spans="1:19" x14ac:dyDescent="0.25">
      <c r="A1837" s="12">
        <v>1836</v>
      </c>
      <c r="B1837" s="12" t="s">
        <v>293</v>
      </c>
      <c r="C1837" s="26">
        <v>31677136899420</v>
      </c>
      <c r="D1837" s="17">
        <v>43010.568141354168</v>
      </c>
      <c r="E1837" s="17">
        <v>43011.601217511576</v>
      </c>
      <c r="F1837" s="13" t="s">
        <v>302</v>
      </c>
      <c r="G1837" s="27">
        <v>2000</v>
      </c>
      <c r="H1837" s="12" t="s">
        <v>76</v>
      </c>
      <c r="I1837" s="12" t="s">
        <v>299</v>
      </c>
      <c r="J1837" s="37">
        <f>INDEX('Bảng Giá'!$C$3:$H$18,MATCH('Raw Data'!P1837,'Bảng Giá'!$B$3:$B$18,0),MATCH('Raw Data'!M1837,'Bảng Giá'!$C$2:$H$2,0))</f>
        <v>16000</v>
      </c>
      <c r="K1837" s="12">
        <v>16200</v>
      </c>
      <c r="L1837" s="36">
        <f t="shared" si="168"/>
        <v>1.0330761574077769</v>
      </c>
      <c r="M1837" t="str">
        <f>'References data'!H1838</f>
        <v>Nội Tỉnh</v>
      </c>
      <c r="N1837">
        <f t="shared" si="169"/>
        <v>2</v>
      </c>
      <c r="O1837">
        <f t="shared" si="170"/>
        <v>-200</v>
      </c>
      <c r="P1837" t="str">
        <f>IF(AND(N1837&gt;0,N1837&lt;=0.05),'Bảng Giá'!$B$3,IF(AND(N1837&lt;=0.1,N1837&gt;0.05),'Bảng Giá'!$B$4,IF(AND('Raw Data'!N1837&gt;0.1,'Raw Data'!N1837&lt;=0.25),'Bảng Giá'!$B$5,IF(AND('Raw Data'!N1837&gt;0.25,'Raw Data'!N1837&lt;=0.5),'Bảng Giá'!$B$6,IF(AND('Raw Data'!N1837&gt;0.5,'Raw Data'!N1837&lt;=1),'Bảng Giá'!$B$7,IF(AND('Raw Data'!N1837&gt;1,'Raw Data'!N1837&lt;=1.5),'Bảng Giá'!$B$8,IF(AND('Raw Data'!N1837&gt;1.5,'Raw Data'!N1837&lt;=2),'Bảng Giá'!$B$9,IF(AND('Raw Data'!N1837&gt;2,'Raw Data'!N1837&lt;=2.5),'Bảng Giá'!$B$10,IF(AND('Raw Data'!N1837&gt;2.5,'Raw Data'!N1837&lt;=3),'Bảng Giá'!$B$11,IF(AND('Raw Data'!N1837&gt;3,'Raw Data'!N1837&lt;=3.5),'Bảng Giá'!$B$12,IF(AND('Raw Data'!N1837&gt;3.5,'Raw Data'!N1837&lt;=4),'Bảng Giá'!$B$13,IF(AND('Raw Data'!N1837&gt;4,'Raw Data'!N1837&lt;=4.5),'Bảng Giá'!$B$14,IF(AND('Raw Data'!N1837&gt;4.5,'Raw Data'!N1837&lt;=5),'Bảng Giá'!$B$15,IF(AND('Raw Data'!N1837&gt;5,'Raw Data'!N1837&lt;=5.5),'Bảng Giá'!$B$16,IF(AND('Raw Data'!N1837&gt;5.5,'Raw Data'!N1837&lt;=6),'Bảng Giá'!$B$17,'Bảng Giá'!$B$18)))))))))))))))</f>
        <v>1.5&lt;x&lt;=2</v>
      </c>
      <c r="Q1837" s="48">
        <f t="shared" si="171"/>
        <v>-1.2345679012345678E-2</v>
      </c>
      <c r="R1837">
        <f t="shared" si="172"/>
        <v>19200</v>
      </c>
      <c r="S1837">
        <f t="shared" si="173"/>
        <v>3000</v>
      </c>
    </row>
    <row r="1838" spans="1:19" x14ac:dyDescent="0.25">
      <c r="A1838" s="12">
        <v>1837</v>
      </c>
      <c r="B1838" s="12" t="s">
        <v>293</v>
      </c>
      <c r="C1838" s="26">
        <v>16488472</v>
      </c>
      <c r="D1838" s="17">
        <v>43010.474089583331</v>
      </c>
      <c r="E1838" s="17">
        <v>43011.652736493059</v>
      </c>
      <c r="F1838" s="13" t="s">
        <v>302</v>
      </c>
      <c r="G1838" s="27">
        <v>1200</v>
      </c>
      <c r="H1838" s="12" t="s">
        <v>76</v>
      </c>
      <c r="I1838" s="12" t="s">
        <v>85</v>
      </c>
      <c r="J1838" s="37">
        <f>INDEX('Bảng Giá'!$C$3:$H$18,MATCH('Raw Data'!P1838,'Bảng Giá'!$B$3:$B$18,0),MATCH('Raw Data'!M1838,'Bảng Giá'!$C$2:$H$2,0))</f>
        <v>14500</v>
      </c>
      <c r="K1838" s="12">
        <v>14700</v>
      </c>
      <c r="L1838" s="36">
        <f t="shared" si="168"/>
        <v>1.1786469097278314</v>
      </c>
      <c r="M1838" t="str">
        <f>'References data'!H1839</f>
        <v>Nội Tỉnh</v>
      </c>
      <c r="N1838">
        <f t="shared" si="169"/>
        <v>1.2</v>
      </c>
      <c r="O1838">
        <f t="shared" si="170"/>
        <v>-200</v>
      </c>
      <c r="P1838" t="str">
        <f>IF(AND(N1838&gt;0,N1838&lt;=0.05),'Bảng Giá'!$B$3,IF(AND(N1838&lt;=0.1,N1838&gt;0.05),'Bảng Giá'!$B$4,IF(AND('Raw Data'!N1838&gt;0.1,'Raw Data'!N1838&lt;=0.25),'Bảng Giá'!$B$5,IF(AND('Raw Data'!N1838&gt;0.25,'Raw Data'!N1838&lt;=0.5),'Bảng Giá'!$B$6,IF(AND('Raw Data'!N1838&gt;0.5,'Raw Data'!N1838&lt;=1),'Bảng Giá'!$B$7,IF(AND('Raw Data'!N1838&gt;1,'Raw Data'!N1838&lt;=1.5),'Bảng Giá'!$B$8,IF(AND('Raw Data'!N1838&gt;1.5,'Raw Data'!N1838&lt;=2),'Bảng Giá'!$B$9,IF(AND('Raw Data'!N1838&gt;2,'Raw Data'!N1838&lt;=2.5),'Bảng Giá'!$B$10,IF(AND('Raw Data'!N1838&gt;2.5,'Raw Data'!N1838&lt;=3),'Bảng Giá'!$B$11,IF(AND('Raw Data'!N1838&gt;3,'Raw Data'!N1838&lt;=3.5),'Bảng Giá'!$B$12,IF(AND('Raw Data'!N1838&gt;3.5,'Raw Data'!N1838&lt;=4),'Bảng Giá'!$B$13,IF(AND('Raw Data'!N1838&gt;4,'Raw Data'!N1838&lt;=4.5),'Bảng Giá'!$B$14,IF(AND('Raw Data'!N1838&gt;4.5,'Raw Data'!N1838&lt;=5),'Bảng Giá'!$B$15,IF(AND('Raw Data'!N1838&gt;5,'Raw Data'!N1838&lt;=5.5),'Bảng Giá'!$B$16,IF(AND('Raw Data'!N1838&gt;5.5,'Raw Data'!N1838&lt;=6),'Bảng Giá'!$B$17,'Bảng Giá'!$B$18)))))))))))))))</f>
        <v>1&lt;x&lt;=1.5</v>
      </c>
      <c r="Q1838" s="48">
        <f t="shared" si="171"/>
        <v>-1.3605442176870748E-2</v>
      </c>
      <c r="R1838">
        <f t="shared" si="172"/>
        <v>17400</v>
      </c>
      <c r="S1838">
        <f t="shared" si="173"/>
        <v>2700</v>
      </c>
    </row>
    <row r="1839" spans="1:19" x14ac:dyDescent="0.25">
      <c r="A1839" s="12">
        <v>1838</v>
      </c>
      <c r="B1839" s="12" t="s">
        <v>293</v>
      </c>
      <c r="C1839" s="26">
        <v>66556459</v>
      </c>
      <c r="D1839" s="17">
        <v>43010.474205902778</v>
      </c>
      <c r="E1839" s="17">
        <v>43011.526881018515</v>
      </c>
      <c r="F1839" s="13" t="s">
        <v>302</v>
      </c>
      <c r="G1839" s="27">
        <v>300</v>
      </c>
      <c r="H1839" s="12" t="s">
        <v>76</v>
      </c>
      <c r="I1839" s="12" t="s">
        <v>85</v>
      </c>
      <c r="J1839" s="37">
        <f>INDEX('Bảng Giá'!$C$3:$H$18,MATCH('Raw Data'!P1839,'Bảng Giá'!$B$3:$B$18,0),MATCH('Raw Data'!M1839,'Bảng Giá'!$C$2:$H$2,0))</f>
        <v>13000</v>
      </c>
      <c r="K1839" s="12">
        <v>13100</v>
      </c>
      <c r="L1839" s="36">
        <f t="shared" si="168"/>
        <v>1.0526751157376566</v>
      </c>
      <c r="M1839" t="str">
        <f>'References data'!H1840</f>
        <v>Nội Tỉnh</v>
      </c>
      <c r="N1839">
        <f t="shared" si="169"/>
        <v>0.3</v>
      </c>
      <c r="O1839">
        <f t="shared" si="170"/>
        <v>-100</v>
      </c>
      <c r="P1839" t="str">
        <f>IF(AND(N1839&gt;0,N1839&lt;=0.05),'Bảng Giá'!$B$3,IF(AND(N1839&lt;=0.1,N1839&gt;0.05),'Bảng Giá'!$B$4,IF(AND('Raw Data'!N1839&gt;0.1,'Raw Data'!N1839&lt;=0.25),'Bảng Giá'!$B$5,IF(AND('Raw Data'!N1839&gt;0.25,'Raw Data'!N1839&lt;=0.5),'Bảng Giá'!$B$6,IF(AND('Raw Data'!N1839&gt;0.5,'Raw Data'!N1839&lt;=1),'Bảng Giá'!$B$7,IF(AND('Raw Data'!N1839&gt;1,'Raw Data'!N1839&lt;=1.5),'Bảng Giá'!$B$8,IF(AND('Raw Data'!N1839&gt;1.5,'Raw Data'!N1839&lt;=2),'Bảng Giá'!$B$9,IF(AND('Raw Data'!N1839&gt;2,'Raw Data'!N1839&lt;=2.5),'Bảng Giá'!$B$10,IF(AND('Raw Data'!N1839&gt;2.5,'Raw Data'!N1839&lt;=3),'Bảng Giá'!$B$11,IF(AND('Raw Data'!N1839&gt;3,'Raw Data'!N1839&lt;=3.5),'Bảng Giá'!$B$12,IF(AND('Raw Data'!N1839&gt;3.5,'Raw Data'!N1839&lt;=4),'Bảng Giá'!$B$13,IF(AND('Raw Data'!N1839&gt;4,'Raw Data'!N1839&lt;=4.5),'Bảng Giá'!$B$14,IF(AND('Raw Data'!N1839&gt;4.5,'Raw Data'!N1839&lt;=5),'Bảng Giá'!$B$15,IF(AND('Raw Data'!N1839&gt;5,'Raw Data'!N1839&lt;=5.5),'Bảng Giá'!$B$16,IF(AND('Raw Data'!N1839&gt;5.5,'Raw Data'!N1839&lt;=6),'Bảng Giá'!$B$17,'Bảng Giá'!$B$18)))))))))))))))</f>
        <v>0.25&lt;x&lt;=0.5</v>
      </c>
      <c r="Q1839" s="48">
        <f t="shared" si="171"/>
        <v>-7.6335877862595417E-3</v>
      </c>
      <c r="R1839">
        <f t="shared" si="172"/>
        <v>15600</v>
      </c>
      <c r="S1839">
        <f t="shared" si="173"/>
        <v>2500</v>
      </c>
    </row>
    <row r="1840" spans="1:19" x14ac:dyDescent="0.25">
      <c r="A1840" s="12">
        <v>1839</v>
      </c>
      <c r="B1840" s="12" t="s">
        <v>293</v>
      </c>
      <c r="C1840" s="26">
        <v>26676883</v>
      </c>
      <c r="D1840" s="17">
        <v>43010.47421990741</v>
      </c>
      <c r="E1840" s="17">
        <v>43011.60658457176</v>
      </c>
      <c r="F1840" s="13" t="s">
        <v>302</v>
      </c>
      <c r="G1840" s="27">
        <v>950</v>
      </c>
      <c r="H1840" s="12" t="s">
        <v>76</v>
      </c>
      <c r="I1840" s="12" t="s">
        <v>85</v>
      </c>
      <c r="J1840" s="37">
        <f>INDEX('Bảng Giá'!$C$3:$H$18,MATCH('Raw Data'!P1840,'Bảng Giá'!$B$3:$B$18,0),MATCH('Raw Data'!M1840,'Bảng Giá'!$C$2:$H$2,0))</f>
        <v>14000</v>
      </c>
      <c r="K1840" s="12">
        <v>14100</v>
      </c>
      <c r="L1840" s="36">
        <f t="shared" si="168"/>
        <v>1.1323646643504617</v>
      </c>
      <c r="M1840" t="str">
        <f>'References data'!H1841</f>
        <v>Nội Tỉnh</v>
      </c>
      <c r="N1840">
        <f t="shared" si="169"/>
        <v>0.95</v>
      </c>
      <c r="O1840">
        <f t="shared" si="170"/>
        <v>-100</v>
      </c>
      <c r="P1840" t="str">
        <f>IF(AND(N1840&gt;0,N1840&lt;=0.05),'Bảng Giá'!$B$3,IF(AND(N1840&lt;=0.1,N1840&gt;0.05),'Bảng Giá'!$B$4,IF(AND('Raw Data'!N1840&gt;0.1,'Raw Data'!N1840&lt;=0.25),'Bảng Giá'!$B$5,IF(AND('Raw Data'!N1840&gt;0.25,'Raw Data'!N1840&lt;=0.5),'Bảng Giá'!$B$6,IF(AND('Raw Data'!N1840&gt;0.5,'Raw Data'!N1840&lt;=1),'Bảng Giá'!$B$7,IF(AND('Raw Data'!N1840&gt;1,'Raw Data'!N1840&lt;=1.5),'Bảng Giá'!$B$8,IF(AND('Raw Data'!N1840&gt;1.5,'Raw Data'!N1840&lt;=2),'Bảng Giá'!$B$9,IF(AND('Raw Data'!N1840&gt;2,'Raw Data'!N1840&lt;=2.5),'Bảng Giá'!$B$10,IF(AND('Raw Data'!N1840&gt;2.5,'Raw Data'!N1840&lt;=3),'Bảng Giá'!$B$11,IF(AND('Raw Data'!N1840&gt;3,'Raw Data'!N1840&lt;=3.5),'Bảng Giá'!$B$12,IF(AND('Raw Data'!N1840&gt;3.5,'Raw Data'!N1840&lt;=4),'Bảng Giá'!$B$13,IF(AND('Raw Data'!N1840&gt;4,'Raw Data'!N1840&lt;=4.5),'Bảng Giá'!$B$14,IF(AND('Raw Data'!N1840&gt;4.5,'Raw Data'!N1840&lt;=5),'Bảng Giá'!$B$15,IF(AND('Raw Data'!N1840&gt;5,'Raw Data'!N1840&lt;=5.5),'Bảng Giá'!$B$16,IF(AND('Raw Data'!N1840&gt;5.5,'Raw Data'!N1840&lt;=6),'Bảng Giá'!$B$17,'Bảng Giá'!$B$18)))))))))))))))</f>
        <v>0.5&lt;x&lt;=1</v>
      </c>
      <c r="Q1840" s="48">
        <f t="shared" si="171"/>
        <v>-7.0921985815602835E-3</v>
      </c>
      <c r="R1840">
        <f t="shared" si="172"/>
        <v>16800</v>
      </c>
      <c r="S1840">
        <f t="shared" si="173"/>
        <v>2700</v>
      </c>
    </row>
    <row r="1841" spans="1:19" x14ac:dyDescent="0.25">
      <c r="A1841" s="12">
        <v>1840</v>
      </c>
      <c r="B1841" s="12" t="s">
        <v>293</v>
      </c>
      <c r="C1841" s="26">
        <v>21536519</v>
      </c>
      <c r="D1841" s="17">
        <v>43010.474222800927</v>
      </c>
      <c r="E1841" s="17">
        <v>43010.751217013887</v>
      </c>
      <c r="F1841" s="13" t="s">
        <v>302</v>
      </c>
      <c r="G1841" s="27">
        <v>210</v>
      </c>
      <c r="H1841" s="12" t="s">
        <v>76</v>
      </c>
      <c r="I1841" s="12" t="s">
        <v>85</v>
      </c>
      <c r="J1841" s="37">
        <f>INDEX('Bảng Giá'!$C$3:$H$18,MATCH('Raw Data'!P1841,'Bảng Giá'!$B$3:$B$18,0),MATCH('Raw Data'!M1841,'Bảng Giá'!$C$2:$H$2,0))</f>
        <v>13000</v>
      </c>
      <c r="K1841" s="12">
        <v>13100</v>
      </c>
      <c r="L1841" s="36">
        <f t="shared" si="168"/>
        <v>0.27699421295983484</v>
      </c>
      <c r="M1841" t="str">
        <f>'References data'!H1842</f>
        <v>Nội Tỉnh</v>
      </c>
      <c r="N1841">
        <f t="shared" si="169"/>
        <v>0.21</v>
      </c>
      <c r="O1841">
        <f t="shared" si="170"/>
        <v>-100</v>
      </c>
      <c r="P1841" t="str">
        <f>IF(AND(N1841&gt;0,N1841&lt;=0.05),'Bảng Giá'!$B$3,IF(AND(N1841&lt;=0.1,N1841&gt;0.05),'Bảng Giá'!$B$4,IF(AND('Raw Data'!N1841&gt;0.1,'Raw Data'!N1841&lt;=0.25),'Bảng Giá'!$B$5,IF(AND('Raw Data'!N1841&gt;0.25,'Raw Data'!N1841&lt;=0.5),'Bảng Giá'!$B$6,IF(AND('Raw Data'!N1841&gt;0.5,'Raw Data'!N1841&lt;=1),'Bảng Giá'!$B$7,IF(AND('Raw Data'!N1841&gt;1,'Raw Data'!N1841&lt;=1.5),'Bảng Giá'!$B$8,IF(AND('Raw Data'!N1841&gt;1.5,'Raw Data'!N1841&lt;=2),'Bảng Giá'!$B$9,IF(AND('Raw Data'!N1841&gt;2,'Raw Data'!N1841&lt;=2.5),'Bảng Giá'!$B$10,IF(AND('Raw Data'!N1841&gt;2.5,'Raw Data'!N1841&lt;=3),'Bảng Giá'!$B$11,IF(AND('Raw Data'!N1841&gt;3,'Raw Data'!N1841&lt;=3.5),'Bảng Giá'!$B$12,IF(AND('Raw Data'!N1841&gt;3.5,'Raw Data'!N1841&lt;=4),'Bảng Giá'!$B$13,IF(AND('Raw Data'!N1841&gt;4,'Raw Data'!N1841&lt;=4.5),'Bảng Giá'!$B$14,IF(AND('Raw Data'!N1841&gt;4.5,'Raw Data'!N1841&lt;=5),'Bảng Giá'!$B$15,IF(AND('Raw Data'!N1841&gt;5,'Raw Data'!N1841&lt;=5.5),'Bảng Giá'!$B$16,IF(AND('Raw Data'!N1841&gt;5.5,'Raw Data'!N1841&lt;=6),'Bảng Giá'!$B$17,'Bảng Giá'!$B$18)))))))))))))))</f>
        <v>0.1&lt;x&lt;=0.25</v>
      </c>
      <c r="Q1841" s="48">
        <f t="shared" si="171"/>
        <v>-7.6335877862595417E-3</v>
      </c>
      <c r="R1841">
        <f t="shared" si="172"/>
        <v>15600</v>
      </c>
      <c r="S1841">
        <f t="shared" si="173"/>
        <v>2500</v>
      </c>
    </row>
    <row r="1842" spans="1:19" x14ac:dyDescent="0.25">
      <c r="A1842" s="12">
        <v>1841</v>
      </c>
      <c r="B1842" s="12" t="s">
        <v>293</v>
      </c>
      <c r="C1842" s="26">
        <v>82008208</v>
      </c>
      <c r="D1842" s="17">
        <v>43010.474223067133</v>
      </c>
      <c r="E1842" s="17">
        <v>43011.741653321762</v>
      </c>
      <c r="F1842" s="13" t="s">
        <v>302</v>
      </c>
      <c r="G1842" s="27">
        <v>220</v>
      </c>
      <c r="H1842" s="12" t="s">
        <v>76</v>
      </c>
      <c r="I1842" s="12" t="s">
        <v>315</v>
      </c>
      <c r="J1842" s="37">
        <f>INDEX('Bảng Giá'!$C$3:$H$18,MATCH('Raw Data'!P1842,'Bảng Giá'!$B$3:$B$18,0),MATCH('Raw Data'!M1842,'Bảng Giá'!$C$2:$H$2,0))</f>
        <v>13000</v>
      </c>
      <c r="K1842" s="12">
        <v>13100</v>
      </c>
      <c r="L1842" s="36">
        <f t="shared" si="168"/>
        <v>1.2674302546292893</v>
      </c>
      <c r="M1842" t="str">
        <f>'References data'!H1843</f>
        <v>Nội Tỉnh</v>
      </c>
      <c r="N1842">
        <f t="shared" si="169"/>
        <v>0.22</v>
      </c>
      <c r="O1842">
        <f t="shared" si="170"/>
        <v>-100</v>
      </c>
      <c r="P1842" t="str">
        <f>IF(AND(N1842&gt;0,N1842&lt;=0.05),'Bảng Giá'!$B$3,IF(AND(N1842&lt;=0.1,N1842&gt;0.05),'Bảng Giá'!$B$4,IF(AND('Raw Data'!N1842&gt;0.1,'Raw Data'!N1842&lt;=0.25),'Bảng Giá'!$B$5,IF(AND('Raw Data'!N1842&gt;0.25,'Raw Data'!N1842&lt;=0.5),'Bảng Giá'!$B$6,IF(AND('Raw Data'!N1842&gt;0.5,'Raw Data'!N1842&lt;=1),'Bảng Giá'!$B$7,IF(AND('Raw Data'!N1842&gt;1,'Raw Data'!N1842&lt;=1.5),'Bảng Giá'!$B$8,IF(AND('Raw Data'!N1842&gt;1.5,'Raw Data'!N1842&lt;=2),'Bảng Giá'!$B$9,IF(AND('Raw Data'!N1842&gt;2,'Raw Data'!N1842&lt;=2.5),'Bảng Giá'!$B$10,IF(AND('Raw Data'!N1842&gt;2.5,'Raw Data'!N1842&lt;=3),'Bảng Giá'!$B$11,IF(AND('Raw Data'!N1842&gt;3,'Raw Data'!N1842&lt;=3.5),'Bảng Giá'!$B$12,IF(AND('Raw Data'!N1842&gt;3.5,'Raw Data'!N1842&lt;=4),'Bảng Giá'!$B$13,IF(AND('Raw Data'!N1842&gt;4,'Raw Data'!N1842&lt;=4.5),'Bảng Giá'!$B$14,IF(AND('Raw Data'!N1842&gt;4.5,'Raw Data'!N1842&lt;=5),'Bảng Giá'!$B$15,IF(AND('Raw Data'!N1842&gt;5,'Raw Data'!N1842&lt;=5.5),'Bảng Giá'!$B$16,IF(AND('Raw Data'!N1842&gt;5.5,'Raw Data'!N1842&lt;=6),'Bảng Giá'!$B$17,'Bảng Giá'!$B$18)))))))))))))))</f>
        <v>0.1&lt;x&lt;=0.25</v>
      </c>
      <c r="Q1842" s="48">
        <f t="shared" si="171"/>
        <v>-7.6335877862595417E-3</v>
      </c>
      <c r="R1842">
        <f t="shared" si="172"/>
        <v>15600</v>
      </c>
      <c r="S1842">
        <f t="shared" si="173"/>
        <v>2500</v>
      </c>
    </row>
    <row r="1843" spans="1:19" x14ac:dyDescent="0.25">
      <c r="A1843" s="12">
        <v>1842</v>
      </c>
      <c r="B1843" s="12" t="s">
        <v>293</v>
      </c>
      <c r="C1843" s="26">
        <v>31677136898040</v>
      </c>
      <c r="D1843" s="17">
        <v>43009.454312650465</v>
      </c>
      <c r="E1843" s="17">
        <v>43011.606643321757</v>
      </c>
      <c r="F1843" s="13" t="s">
        <v>302</v>
      </c>
      <c r="G1843" s="27">
        <v>1000</v>
      </c>
      <c r="H1843" s="12" t="s">
        <v>76</v>
      </c>
      <c r="I1843" s="12" t="s">
        <v>78</v>
      </c>
      <c r="J1843" s="37">
        <f>INDEX('Bảng Giá'!$C$3:$H$18,MATCH('Raw Data'!P1843,'Bảng Giá'!$B$3:$B$18,0),MATCH('Raw Data'!M1843,'Bảng Giá'!$C$2:$H$2,0))</f>
        <v>14000</v>
      </c>
      <c r="K1843" s="12">
        <v>14700</v>
      </c>
      <c r="L1843" s="36">
        <f t="shared" si="168"/>
        <v>2.1523306712915655</v>
      </c>
      <c r="M1843" t="str">
        <f>'References data'!H1844</f>
        <v>Nội Tỉnh</v>
      </c>
      <c r="N1843">
        <f t="shared" si="169"/>
        <v>1</v>
      </c>
      <c r="O1843">
        <f t="shared" si="170"/>
        <v>-700</v>
      </c>
      <c r="P1843" t="str">
        <f>IF(AND(N1843&gt;0,N1843&lt;=0.05),'Bảng Giá'!$B$3,IF(AND(N1843&lt;=0.1,N1843&gt;0.05),'Bảng Giá'!$B$4,IF(AND('Raw Data'!N1843&gt;0.1,'Raw Data'!N1843&lt;=0.25),'Bảng Giá'!$B$5,IF(AND('Raw Data'!N1843&gt;0.25,'Raw Data'!N1843&lt;=0.5),'Bảng Giá'!$B$6,IF(AND('Raw Data'!N1843&gt;0.5,'Raw Data'!N1843&lt;=1),'Bảng Giá'!$B$7,IF(AND('Raw Data'!N1843&gt;1,'Raw Data'!N1843&lt;=1.5),'Bảng Giá'!$B$8,IF(AND('Raw Data'!N1843&gt;1.5,'Raw Data'!N1843&lt;=2),'Bảng Giá'!$B$9,IF(AND('Raw Data'!N1843&gt;2,'Raw Data'!N1843&lt;=2.5),'Bảng Giá'!$B$10,IF(AND('Raw Data'!N1843&gt;2.5,'Raw Data'!N1843&lt;=3),'Bảng Giá'!$B$11,IF(AND('Raw Data'!N1843&gt;3,'Raw Data'!N1843&lt;=3.5),'Bảng Giá'!$B$12,IF(AND('Raw Data'!N1843&gt;3.5,'Raw Data'!N1843&lt;=4),'Bảng Giá'!$B$13,IF(AND('Raw Data'!N1843&gt;4,'Raw Data'!N1843&lt;=4.5),'Bảng Giá'!$B$14,IF(AND('Raw Data'!N1843&gt;4.5,'Raw Data'!N1843&lt;=5),'Bảng Giá'!$B$15,IF(AND('Raw Data'!N1843&gt;5,'Raw Data'!N1843&lt;=5.5),'Bảng Giá'!$B$16,IF(AND('Raw Data'!N1843&gt;5.5,'Raw Data'!N1843&lt;=6),'Bảng Giá'!$B$17,'Bảng Giá'!$B$18)))))))))))))))</f>
        <v>0.5&lt;x&lt;=1</v>
      </c>
      <c r="Q1843" s="48">
        <f t="shared" si="171"/>
        <v>-4.7619047619047616E-2</v>
      </c>
      <c r="R1843">
        <f t="shared" si="172"/>
        <v>16800</v>
      </c>
      <c r="S1843">
        <f t="shared" si="173"/>
        <v>2100</v>
      </c>
    </row>
    <row r="1844" spans="1:19" x14ac:dyDescent="0.25">
      <c r="A1844" s="12">
        <v>1843</v>
      </c>
      <c r="B1844" s="12" t="s">
        <v>293</v>
      </c>
      <c r="C1844" s="26">
        <v>31677136896744</v>
      </c>
      <c r="D1844" s="17">
        <v>43009.454330208333</v>
      </c>
      <c r="E1844" s="17">
        <v>43010.705608136574</v>
      </c>
      <c r="F1844" s="13" t="s">
        <v>302</v>
      </c>
      <c r="G1844" s="27">
        <v>300</v>
      </c>
      <c r="H1844" s="12" t="s">
        <v>76</v>
      </c>
      <c r="I1844" s="12" t="s">
        <v>514</v>
      </c>
      <c r="J1844" s="37">
        <f>INDEX('Bảng Giá'!$C$3:$H$18,MATCH('Raw Data'!P1844,'Bảng Giá'!$B$3:$B$18,0),MATCH('Raw Data'!M1844,'Bảng Giá'!$C$2:$H$2,0))</f>
        <v>13000</v>
      </c>
      <c r="K1844" s="12">
        <v>13100</v>
      </c>
      <c r="L1844" s="36">
        <f t="shared" si="168"/>
        <v>1.2512779282405972</v>
      </c>
      <c r="M1844" t="str">
        <f>'References data'!H1845</f>
        <v>Nội Tỉnh</v>
      </c>
      <c r="N1844">
        <f t="shared" si="169"/>
        <v>0.3</v>
      </c>
      <c r="O1844">
        <f t="shared" si="170"/>
        <v>-100</v>
      </c>
      <c r="P1844" t="str">
        <f>IF(AND(N1844&gt;0,N1844&lt;=0.05),'Bảng Giá'!$B$3,IF(AND(N1844&lt;=0.1,N1844&gt;0.05),'Bảng Giá'!$B$4,IF(AND('Raw Data'!N1844&gt;0.1,'Raw Data'!N1844&lt;=0.25),'Bảng Giá'!$B$5,IF(AND('Raw Data'!N1844&gt;0.25,'Raw Data'!N1844&lt;=0.5),'Bảng Giá'!$B$6,IF(AND('Raw Data'!N1844&gt;0.5,'Raw Data'!N1844&lt;=1),'Bảng Giá'!$B$7,IF(AND('Raw Data'!N1844&gt;1,'Raw Data'!N1844&lt;=1.5),'Bảng Giá'!$B$8,IF(AND('Raw Data'!N1844&gt;1.5,'Raw Data'!N1844&lt;=2),'Bảng Giá'!$B$9,IF(AND('Raw Data'!N1844&gt;2,'Raw Data'!N1844&lt;=2.5),'Bảng Giá'!$B$10,IF(AND('Raw Data'!N1844&gt;2.5,'Raw Data'!N1844&lt;=3),'Bảng Giá'!$B$11,IF(AND('Raw Data'!N1844&gt;3,'Raw Data'!N1844&lt;=3.5),'Bảng Giá'!$B$12,IF(AND('Raw Data'!N1844&gt;3.5,'Raw Data'!N1844&lt;=4),'Bảng Giá'!$B$13,IF(AND('Raw Data'!N1844&gt;4,'Raw Data'!N1844&lt;=4.5),'Bảng Giá'!$B$14,IF(AND('Raw Data'!N1844&gt;4.5,'Raw Data'!N1844&lt;=5),'Bảng Giá'!$B$15,IF(AND('Raw Data'!N1844&gt;5,'Raw Data'!N1844&lt;=5.5),'Bảng Giá'!$B$16,IF(AND('Raw Data'!N1844&gt;5.5,'Raw Data'!N1844&lt;=6),'Bảng Giá'!$B$17,'Bảng Giá'!$B$18)))))))))))))))</f>
        <v>0.25&lt;x&lt;=0.5</v>
      </c>
      <c r="Q1844" s="48">
        <f t="shared" si="171"/>
        <v>-7.6335877862595417E-3</v>
      </c>
      <c r="R1844">
        <f t="shared" si="172"/>
        <v>15600</v>
      </c>
      <c r="S1844">
        <f t="shared" si="173"/>
        <v>2500</v>
      </c>
    </row>
    <row r="1845" spans="1:19" x14ac:dyDescent="0.25">
      <c r="A1845" s="12">
        <v>1844</v>
      </c>
      <c r="B1845" s="12" t="s">
        <v>293</v>
      </c>
      <c r="C1845" s="26">
        <v>31677136897258</v>
      </c>
      <c r="D1845" s="17">
        <v>43011.684960104169</v>
      </c>
      <c r="E1845" s="17">
        <v>43013.395578587966</v>
      </c>
      <c r="F1845" s="13" t="s">
        <v>302</v>
      </c>
      <c r="G1845" s="27">
        <v>2300</v>
      </c>
      <c r="H1845" s="12" t="s">
        <v>74</v>
      </c>
      <c r="I1845" s="12" t="s">
        <v>322</v>
      </c>
      <c r="J1845" s="37">
        <f>INDEX('Bảng Giá'!$C$3:$H$18,MATCH('Raw Data'!P1845,'Bảng Giá'!$B$3:$B$18,0),MATCH('Raw Data'!M1845,'Bảng Giá'!$C$2:$H$2,0))</f>
        <v>16000</v>
      </c>
      <c r="K1845" s="12">
        <v>16200</v>
      </c>
      <c r="L1845" s="36">
        <f t="shared" si="168"/>
        <v>1.7106184837975889</v>
      </c>
      <c r="M1845" t="str">
        <f>'References data'!H1846</f>
        <v>Nội Tỉnh</v>
      </c>
      <c r="N1845">
        <f t="shared" si="169"/>
        <v>2.2999999999999998</v>
      </c>
      <c r="O1845">
        <f t="shared" si="170"/>
        <v>-200</v>
      </c>
      <c r="P1845" t="str">
        <f>IF(AND(N1845&gt;0,N1845&lt;=0.05),'Bảng Giá'!$B$3,IF(AND(N1845&lt;=0.1,N1845&gt;0.05),'Bảng Giá'!$B$4,IF(AND('Raw Data'!N1845&gt;0.1,'Raw Data'!N1845&lt;=0.25),'Bảng Giá'!$B$5,IF(AND('Raw Data'!N1845&gt;0.25,'Raw Data'!N1845&lt;=0.5),'Bảng Giá'!$B$6,IF(AND('Raw Data'!N1845&gt;0.5,'Raw Data'!N1845&lt;=1),'Bảng Giá'!$B$7,IF(AND('Raw Data'!N1845&gt;1,'Raw Data'!N1845&lt;=1.5),'Bảng Giá'!$B$8,IF(AND('Raw Data'!N1845&gt;1.5,'Raw Data'!N1845&lt;=2),'Bảng Giá'!$B$9,IF(AND('Raw Data'!N1845&gt;2,'Raw Data'!N1845&lt;=2.5),'Bảng Giá'!$B$10,IF(AND('Raw Data'!N1845&gt;2.5,'Raw Data'!N1845&lt;=3),'Bảng Giá'!$B$11,IF(AND('Raw Data'!N1845&gt;3,'Raw Data'!N1845&lt;=3.5),'Bảng Giá'!$B$12,IF(AND('Raw Data'!N1845&gt;3.5,'Raw Data'!N1845&lt;=4),'Bảng Giá'!$B$13,IF(AND('Raw Data'!N1845&gt;4,'Raw Data'!N1845&lt;=4.5),'Bảng Giá'!$B$14,IF(AND('Raw Data'!N1845&gt;4.5,'Raw Data'!N1845&lt;=5),'Bảng Giá'!$B$15,IF(AND('Raw Data'!N1845&gt;5,'Raw Data'!N1845&lt;=5.5),'Bảng Giá'!$B$16,IF(AND('Raw Data'!N1845&gt;5.5,'Raw Data'!N1845&lt;=6),'Bảng Giá'!$B$17,'Bảng Giá'!$B$18)))))))))))))))</f>
        <v>2&lt;x&lt;=2.5</v>
      </c>
      <c r="Q1845" s="48">
        <f t="shared" si="171"/>
        <v>-1.2345679012345678E-2</v>
      </c>
      <c r="R1845">
        <f t="shared" si="172"/>
        <v>19200</v>
      </c>
      <c r="S1845">
        <f t="shared" si="173"/>
        <v>3000</v>
      </c>
    </row>
    <row r="1846" spans="1:19" x14ac:dyDescent="0.25">
      <c r="A1846" s="12">
        <v>1845</v>
      </c>
      <c r="B1846" s="12" t="s">
        <v>293</v>
      </c>
      <c r="C1846" s="26">
        <v>32483666</v>
      </c>
      <c r="D1846" s="17">
        <v>43010.474209641201</v>
      </c>
      <c r="E1846" s="17">
        <v>43011.731391400463</v>
      </c>
      <c r="F1846" s="13" t="s">
        <v>302</v>
      </c>
      <c r="G1846" s="27">
        <v>3400</v>
      </c>
      <c r="H1846" s="12" t="s">
        <v>76</v>
      </c>
      <c r="I1846" s="12" t="s">
        <v>85</v>
      </c>
      <c r="J1846" s="37">
        <f>INDEX('Bảng Giá'!$C$3:$H$18,MATCH('Raw Data'!P1846,'Bảng Giá'!$B$3:$B$18,0),MATCH('Raw Data'!M1846,'Bảng Giá'!$C$2:$H$2,0))</f>
        <v>19000</v>
      </c>
      <c r="K1846" s="12">
        <v>19200</v>
      </c>
      <c r="L1846" s="36">
        <f t="shared" si="168"/>
        <v>1.2571817592615844</v>
      </c>
      <c r="M1846" t="str">
        <f>'References data'!H1847</f>
        <v>Nội Tỉnh</v>
      </c>
      <c r="N1846">
        <f t="shared" si="169"/>
        <v>3.4</v>
      </c>
      <c r="O1846">
        <f t="shared" si="170"/>
        <v>-200</v>
      </c>
      <c r="P1846" t="str">
        <f>IF(AND(N1846&gt;0,N1846&lt;=0.05),'Bảng Giá'!$B$3,IF(AND(N1846&lt;=0.1,N1846&gt;0.05),'Bảng Giá'!$B$4,IF(AND('Raw Data'!N1846&gt;0.1,'Raw Data'!N1846&lt;=0.25),'Bảng Giá'!$B$5,IF(AND('Raw Data'!N1846&gt;0.25,'Raw Data'!N1846&lt;=0.5),'Bảng Giá'!$B$6,IF(AND('Raw Data'!N1846&gt;0.5,'Raw Data'!N1846&lt;=1),'Bảng Giá'!$B$7,IF(AND('Raw Data'!N1846&gt;1,'Raw Data'!N1846&lt;=1.5),'Bảng Giá'!$B$8,IF(AND('Raw Data'!N1846&gt;1.5,'Raw Data'!N1846&lt;=2),'Bảng Giá'!$B$9,IF(AND('Raw Data'!N1846&gt;2,'Raw Data'!N1846&lt;=2.5),'Bảng Giá'!$B$10,IF(AND('Raw Data'!N1846&gt;2.5,'Raw Data'!N1846&lt;=3),'Bảng Giá'!$B$11,IF(AND('Raw Data'!N1846&gt;3,'Raw Data'!N1846&lt;=3.5),'Bảng Giá'!$B$12,IF(AND('Raw Data'!N1846&gt;3.5,'Raw Data'!N1846&lt;=4),'Bảng Giá'!$B$13,IF(AND('Raw Data'!N1846&gt;4,'Raw Data'!N1846&lt;=4.5),'Bảng Giá'!$B$14,IF(AND('Raw Data'!N1846&gt;4.5,'Raw Data'!N1846&lt;=5),'Bảng Giá'!$B$15,IF(AND('Raw Data'!N1846&gt;5,'Raw Data'!N1846&lt;=5.5),'Bảng Giá'!$B$16,IF(AND('Raw Data'!N1846&gt;5.5,'Raw Data'!N1846&lt;=6),'Bảng Giá'!$B$17,'Bảng Giá'!$B$18)))))))))))))))</f>
        <v>3&lt;x&lt;=3.5</v>
      </c>
      <c r="Q1846" s="48">
        <f t="shared" si="171"/>
        <v>-1.0416666666666666E-2</v>
      </c>
      <c r="R1846">
        <f t="shared" si="172"/>
        <v>22800</v>
      </c>
      <c r="S1846">
        <f t="shared" si="173"/>
        <v>3600</v>
      </c>
    </row>
    <row r="1847" spans="1:19" x14ac:dyDescent="0.25">
      <c r="A1847" s="12">
        <v>1846</v>
      </c>
      <c r="B1847" s="12" t="s">
        <v>293</v>
      </c>
      <c r="C1847" s="26">
        <v>31677136908875</v>
      </c>
      <c r="D1847" s="17">
        <v>43010.568285648151</v>
      </c>
      <c r="E1847" s="17">
        <v>43011.508365393522</v>
      </c>
      <c r="F1847" s="13" t="s">
        <v>302</v>
      </c>
      <c r="G1847" s="27">
        <v>3000</v>
      </c>
      <c r="H1847" s="12" t="s">
        <v>76</v>
      </c>
      <c r="I1847" s="12" t="s">
        <v>193</v>
      </c>
      <c r="J1847" s="37">
        <f>INDEX('Bảng Giá'!$C$3:$H$18,MATCH('Raw Data'!P1847,'Bảng Giá'!$B$3:$B$18,0),MATCH('Raw Data'!M1847,'Bảng Giá'!$C$2:$H$2,0))</f>
        <v>17500</v>
      </c>
      <c r="K1847" s="12">
        <v>19200</v>
      </c>
      <c r="L1847" s="36">
        <f t="shared" si="168"/>
        <v>0.94007974537089467</v>
      </c>
      <c r="M1847" t="str">
        <f>'References data'!H1848</f>
        <v>Nội Tỉnh</v>
      </c>
      <c r="N1847">
        <f t="shared" si="169"/>
        <v>3</v>
      </c>
      <c r="O1847">
        <f t="shared" si="170"/>
        <v>-1700</v>
      </c>
      <c r="P1847" t="str">
        <f>IF(AND(N1847&gt;0,N1847&lt;=0.05),'Bảng Giá'!$B$3,IF(AND(N1847&lt;=0.1,N1847&gt;0.05),'Bảng Giá'!$B$4,IF(AND('Raw Data'!N1847&gt;0.1,'Raw Data'!N1847&lt;=0.25),'Bảng Giá'!$B$5,IF(AND('Raw Data'!N1847&gt;0.25,'Raw Data'!N1847&lt;=0.5),'Bảng Giá'!$B$6,IF(AND('Raw Data'!N1847&gt;0.5,'Raw Data'!N1847&lt;=1),'Bảng Giá'!$B$7,IF(AND('Raw Data'!N1847&gt;1,'Raw Data'!N1847&lt;=1.5),'Bảng Giá'!$B$8,IF(AND('Raw Data'!N1847&gt;1.5,'Raw Data'!N1847&lt;=2),'Bảng Giá'!$B$9,IF(AND('Raw Data'!N1847&gt;2,'Raw Data'!N1847&lt;=2.5),'Bảng Giá'!$B$10,IF(AND('Raw Data'!N1847&gt;2.5,'Raw Data'!N1847&lt;=3),'Bảng Giá'!$B$11,IF(AND('Raw Data'!N1847&gt;3,'Raw Data'!N1847&lt;=3.5),'Bảng Giá'!$B$12,IF(AND('Raw Data'!N1847&gt;3.5,'Raw Data'!N1847&lt;=4),'Bảng Giá'!$B$13,IF(AND('Raw Data'!N1847&gt;4,'Raw Data'!N1847&lt;=4.5),'Bảng Giá'!$B$14,IF(AND('Raw Data'!N1847&gt;4.5,'Raw Data'!N1847&lt;=5),'Bảng Giá'!$B$15,IF(AND('Raw Data'!N1847&gt;5,'Raw Data'!N1847&lt;=5.5),'Bảng Giá'!$B$16,IF(AND('Raw Data'!N1847&gt;5.5,'Raw Data'!N1847&lt;=6),'Bảng Giá'!$B$17,'Bảng Giá'!$B$18)))))))))))))))</f>
        <v>2.5&lt;x&lt;=3</v>
      </c>
      <c r="Q1847" s="48">
        <f t="shared" si="171"/>
        <v>-8.8541666666666671E-2</v>
      </c>
      <c r="R1847">
        <f t="shared" si="172"/>
        <v>21000</v>
      </c>
      <c r="S1847">
        <f t="shared" si="173"/>
        <v>1800</v>
      </c>
    </row>
    <row r="1848" spans="1:19" x14ac:dyDescent="0.25">
      <c r="A1848" s="12">
        <v>1847</v>
      </c>
      <c r="B1848" s="12" t="s">
        <v>293</v>
      </c>
      <c r="C1848" s="26">
        <v>31677136909853</v>
      </c>
      <c r="D1848" s="17">
        <v>43010.599931597222</v>
      </c>
      <c r="E1848" s="17">
        <v>43012.57800559028</v>
      </c>
      <c r="F1848" s="13" t="s">
        <v>302</v>
      </c>
      <c r="G1848" s="27">
        <v>1000</v>
      </c>
      <c r="H1848" s="12" t="s">
        <v>76</v>
      </c>
      <c r="I1848" s="12" t="s">
        <v>299</v>
      </c>
      <c r="J1848" s="37">
        <f>INDEX('Bảng Giá'!$C$3:$H$18,MATCH('Raw Data'!P1848,'Bảng Giá'!$B$3:$B$18,0),MATCH('Raw Data'!M1848,'Bảng Giá'!$C$2:$H$2,0))</f>
        <v>14000</v>
      </c>
      <c r="K1848" s="12">
        <v>14700</v>
      </c>
      <c r="L1848" s="36">
        <f t="shared" si="168"/>
        <v>1.9780739930574782</v>
      </c>
      <c r="M1848" t="str">
        <f>'References data'!H1849</f>
        <v>Nội Tỉnh</v>
      </c>
      <c r="N1848">
        <f t="shared" si="169"/>
        <v>1</v>
      </c>
      <c r="O1848">
        <f t="shared" si="170"/>
        <v>-700</v>
      </c>
      <c r="P1848" t="str">
        <f>IF(AND(N1848&gt;0,N1848&lt;=0.05),'Bảng Giá'!$B$3,IF(AND(N1848&lt;=0.1,N1848&gt;0.05),'Bảng Giá'!$B$4,IF(AND('Raw Data'!N1848&gt;0.1,'Raw Data'!N1848&lt;=0.25),'Bảng Giá'!$B$5,IF(AND('Raw Data'!N1848&gt;0.25,'Raw Data'!N1848&lt;=0.5),'Bảng Giá'!$B$6,IF(AND('Raw Data'!N1848&gt;0.5,'Raw Data'!N1848&lt;=1),'Bảng Giá'!$B$7,IF(AND('Raw Data'!N1848&gt;1,'Raw Data'!N1848&lt;=1.5),'Bảng Giá'!$B$8,IF(AND('Raw Data'!N1848&gt;1.5,'Raw Data'!N1848&lt;=2),'Bảng Giá'!$B$9,IF(AND('Raw Data'!N1848&gt;2,'Raw Data'!N1848&lt;=2.5),'Bảng Giá'!$B$10,IF(AND('Raw Data'!N1848&gt;2.5,'Raw Data'!N1848&lt;=3),'Bảng Giá'!$B$11,IF(AND('Raw Data'!N1848&gt;3,'Raw Data'!N1848&lt;=3.5),'Bảng Giá'!$B$12,IF(AND('Raw Data'!N1848&gt;3.5,'Raw Data'!N1848&lt;=4),'Bảng Giá'!$B$13,IF(AND('Raw Data'!N1848&gt;4,'Raw Data'!N1848&lt;=4.5),'Bảng Giá'!$B$14,IF(AND('Raw Data'!N1848&gt;4.5,'Raw Data'!N1848&lt;=5),'Bảng Giá'!$B$15,IF(AND('Raw Data'!N1848&gt;5,'Raw Data'!N1848&lt;=5.5),'Bảng Giá'!$B$16,IF(AND('Raw Data'!N1848&gt;5.5,'Raw Data'!N1848&lt;=6),'Bảng Giá'!$B$17,'Bảng Giá'!$B$18)))))))))))))))</f>
        <v>0.5&lt;x&lt;=1</v>
      </c>
      <c r="Q1848" s="48">
        <f t="shared" si="171"/>
        <v>-4.7619047619047616E-2</v>
      </c>
      <c r="R1848">
        <f t="shared" si="172"/>
        <v>16800</v>
      </c>
      <c r="S1848">
        <f t="shared" si="173"/>
        <v>2100</v>
      </c>
    </row>
    <row r="1849" spans="1:19" x14ac:dyDescent="0.25">
      <c r="A1849" s="12">
        <v>1848</v>
      </c>
      <c r="B1849" s="12" t="s">
        <v>293</v>
      </c>
      <c r="C1849" s="26">
        <v>31677136909132</v>
      </c>
      <c r="D1849" s="17">
        <v>43010.599991782408</v>
      </c>
      <c r="E1849" s="17">
        <v>43011.482903553238</v>
      </c>
      <c r="F1849" s="13" t="s">
        <v>302</v>
      </c>
      <c r="G1849" s="27">
        <v>1060</v>
      </c>
      <c r="H1849" s="12" t="s">
        <v>76</v>
      </c>
      <c r="I1849" s="12" t="s">
        <v>514</v>
      </c>
      <c r="J1849" s="37">
        <f>INDEX('Bảng Giá'!$C$3:$H$18,MATCH('Raw Data'!P1849,'Bảng Giá'!$B$3:$B$18,0),MATCH('Raw Data'!M1849,'Bảng Giá'!$C$2:$H$2,0))</f>
        <v>14500</v>
      </c>
      <c r="K1849" s="12">
        <v>14700</v>
      </c>
      <c r="L1849" s="36">
        <f t="shared" si="168"/>
        <v>0.88291177083010552</v>
      </c>
      <c r="M1849" t="str">
        <f>'References data'!H1850</f>
        <v>Nội Tỉnh</v>
      </c>
      <c r="N1849">
        <f t="shared" si="169"/>
        <v>1.06</v>
      </c>
      <c r="O1849">
        <f t="shared" si="170"/>
        <v>-200</v>
      </c>
      <c r="P1849" t="str">
        <f>IF(AND(N1849&gt;0,N1849&lt;=0.05),'Bảng Giá'!$B$3,IF(AND(N1849&lt;=0.1,N1849&gt;0.05),'Bảng Giá'!$B$4,IF(AND('Raw Data'!N1849&gt;0.1,'Raw Data'!N1849&lt;=0.25),'Bảng Giá'!$B$5,IF(AND('Raw Data'!N1849&gt;0.25,'Raw Data'!N1849&lt;=0.5),'Bảng Giá'!$B$6,IF(AND('Raw Data'!N1849&gt;0.5,'Raw Data'!N1849&lt;=1),'Bảng Giá'!$B$7,IF(AND('Raw Data'!N1849&gt;1,'Raw Data'!N1849&lt;=1.5),'Bảng Giá'!$B$8,IF(AND('Raw Data'!N1849&gt;1.5,'Raw Data'!N1849&lt;=2),'Bảng Giá'!$B$9,IF(AND('Raw Data'!N1849&gt;2,'Raw Data'!N1849&lt;=2.5),'Bảng Giá'!$B$10,IF(AND('Raw Data'!N1849&gt;2.5,'Raw Data'!N1849&lt;=3),'Bảng Giá'!$B$11,IF(AND('Raw Data'!N1849&gt;3,'Raw Data'!N1849&lt;=3.5),'Bảng Giá'!$B$12,IF(AND('Raw Data'!N1849&gt;3.5,'Raw Data'!N1849&lt;=4),'Bảng Giá'!$B$13,IF(AND('Raw Data'!N1849&gt;4,'Raw Data'!N1849&lt;=4.5),'Bảng Giá'!$B$14,IF(AND('Raw Data'!N1849&gt;4.5,'Raw Data'!N1849&lt;=5),'Bảng Giá'!$B$15,IF(AND('Raw Data'!N1849&gt;5,'Raw Data'!N1849&lt;=5.5),'Bảng Giá'!$B$16,IF(AND('Raw Data'!N1849&gt;5.5,'Raw Data'!N1849&lt;=6),'Bảng Giá'!$B$17,'Bảng Giá'!$B$18)))))))))))))))</f>
        <v>1&lt;x&lt;=1.5</v>
      </c>
      <c r="Q1849" s="48">
        <f t="shared" si="171"/>
        <v>-1.3605442176870748E-2</v>
      </c>
      <c r="R1849">
        <f t="shared" si="172"/>
        <v>17400</v>
      </c>
      <c r="S1849">
        <f t="shared" si="173"/>
        <v>2700</v>
      </c>
    </row>
    <row r="1850" spans="1:19" x14ac:dyDescent="0.25">
      <c r="A1850" s="12">
        <v>1849</v>
      </c>
      <c r="B1850" s="12" t="s">
        <v>293</v>
      </c>
      <c r="C1850" s="26">
        <v>31677136896603</v>
      </c>
      <c r="D1850" s="17">
        <v>43009.454434178238</v>
      </c>
      <c r="E1850" s="17">
        <v>43010.744534143516</v>
      </c>
      <c r="F1850" s="13" t="s">
        <v>302</v>
      </c>
      <c r="G1850" s="27">
        <v>750</v>
      </c>
      <c r="H1850" s="12" t="s">
        <v>76</v>
      </c>
      <c r="I1850" s="12" t="s">
        <v>299</v>
      </c>
      <c r="J1850" s="37">
        <f>INDEX('Bảng Giá'!$C$3:$H$18,MATCH('Raw Data'!P1850,'Bảng Giá'!$B$3:$B$18,0),MATCH('Raw Data'!M1850,'Bảng Giá'!$C$2:$H$2,0))</f>
        <v>14000</v>
      </c>
      <c r="K1850" s="12">
        <v>14100</v>
      </c>
      <c r="L1850" s="36">
        <f t="shared" si="168"/>
        <v>1.2900999652774772</v>
      </c>
      <c r="M1850" t="str">
        <f>'References data'!H1851</f>
        <v>Nội Tỉnh</v>
      </c>
      <c r="N1850">
        <f t="shared" si="169"/>
        <v>0.75</v>
      </c>
      <c r="O1850">
        <f t="shared" si="170"/>
        <v>-100</v>
      </c>
      <c r="P1850" t="str">
        <f>IF(AND(N1850&gt;0,N1850&lt;=0.05),'Bảng Giá'!$B$3,IF(AND(N1850&lt;=0.1,N1850&gt;0.05),'Bảng Giá'!$B$4,IF(AND('Raw Data'!N1850&gt;0.1,'Raw Data'!N1850&lt;=0.25),'Bảng Giá'!$B$5,IF(AND('Raw Data'!N1850&gt;0.25,'Raw Data'!N1850&lt;=0.5),'Bảng Giá'!$B$6,IF(AND('Raw Data'!N1850&gt;0.5,'Raw Data'!N1850&lt;=1),'Bảng Giá'!$B$7,IF(AND('Raw Data'!N1850&gt;1,'Raw Data'!N1850&lt;=1.5),'Bảng Giá'!$B$8,IF(AND('Raw Data'!N1850&gt;1.5,'Raw Data'!N1850&lt;=2),'Bảng Giá'!$B$9,IF(AND('Raw Data'!N1850&gt;2,'Raw Data'!N1850&lt;=2.5),'Bảng Giá'!$B$10,IF(AND('Raw Data'!N1850&gt;2.5,'Raw Data'!N1850&lt;=3),'Bảng Giá'!$B$11,IF(AND('Raw Data'!N1850&gt;3,'Raw Data'!N1850&lt;=3.5),'Bảng Giá'!$B$12,IF(AND('Raw Data'!N1850&gt;3.5,'Raw Data'!N1850&lt;=4),'Bảng Giá'!$B$13,IF(AND('Raw Data'!N1850&gt;4,'Raw Data'!N1850&lt;=4.5),'Bảng Giá'!$B$14,IF(AND('Raw Data'!N1850&gt;4.5,'Raw Data'!N1850&lt;=5),'Bảng Giá'!$B$15,IF(AND('Raw Data'!N1850&gt;5,'Raw Data'!N1850&lt;=5.5),'Bảng Giá'!$B$16,IF(AND('Raw Data'!N1850&gt;5.5,'Raw Data'!N1850&lt;=6),'Bảng Giá'!$B$17,'Bảng Giá'!$B$18)))))))))))))))</f>
        <v>0.5&lt;x&lt;=1</v>
      </c>
      <c r="Q1850" s="48">
        <f t="shared" si="171"/>
        <v>-7.0921985815602835E-3</v>
      </c>
      <c r="R1850">
        <f t="shared" si="172"/>
        <v>16800</v>
      </c>
      <c r="S1850">
        <f t="shared" si="173"/>
        <v>2700</v>
      </c>
    </row>
    <row r="1851" spans="1:19" x14ac:dyDescent="0.25">
      <c r="A1851" s="12">
        <v>1850</v>
      </c>
      <c r="B1851" s="12" t="s">
        <v>293</v>
      </c>
      <c r="C1851" s="26">
        <v>31677136896345</v>
      </c>
      <c r="D1851" s="17">
        <v>43009.705446678243</v>
      </c>
      <c r="E1851" s="17">
        <v>43010.668072800923</v>
      </c>
      <c r="F1851" s="13" t="s">
        <v>302</v>
      </c>
      <c r="G1851" s="27">
        <v>44772</v>
      </c>
      <c r="H1851" s="12" t="s">
        <v>76</v>
      </c>
      <c r="I1851" s="12" t="s">
        <v>299</v>
      </c>
      <c r="J1851" s="37">
        <f>INDEX('Bảng Giá'!$C$3:$H$18,MATCH('Raw Data'!P1851,'Bảng Giá'!$B$3:$B$18,0),MATCH('Raw Data'!M1851,'Bảng Giá'!$C$2:$H$2,0))</f>
        <v>2000</v>
      </c>
      <c r="K1851" s="12">
        <v>182900</v>
      </c>
      <c r="L1851" s="36">
        <f t="shared" si="168"/>
        <v>0.96262612268037628</v>
      </c>
      <c r="M1851" t="str">
        <f>'References data'!H1852</f>
        <v>Nội Tỉnh</v>
      </c>
      <c r="N1851" s="46">
        <f t="shared" si="169"/>
        <v>44.771999999999998</v>
      </c>
      <c r="O1851">
        <f t="shared" si="170"/>
        <v>-180900</v>
      </c>
      <c r="P1851" t="str">
        <f>IF(AND(N1851&gt;0,N1851&lt;=0.05),'Bảng Giá'!$B$3,IF(AND(N1851&lt;=0.1,N1851&gt;0.05),'Bảng Giá'!$B$4,IF(AND('Raw Data'!N1851&gt;0.1,'Raw Data'!N1851&lt;=0.25),'Bảng Giá'!$B$5,IF(AND('Raw Data'!N1851&gt;0.25,'Raw Data'!N1851&lt;=0.5),'Bảng Giá'!$B$6,IF(AND('Raw Data'!N1851&gt;0.5,'Raw Data'!N1851&lt;=1),'Bảng Giá'!$B$7,IF(AND('Raw Data'!N1851&gt;1,'Raw Data'!N1851&lt;=1.5),'Bảng Giá'!$B$8,IF(AND('Raw Data'!N1851&gt;1.5,'Raw Data'!N1851&lt;=2),'Bảng Giá'!$B$9,IF(AND('Raw Data'!N1851&gt;2,'Raw Data'!N1851&lt;=2.5),'Bảng Giá'!$B$10,IF(AND('Raw Data'!N1851&gt;2.5,'Raw Data'!N1851&lt;=3),'Bảng Giá'!$B$11,IF(AND('Raw Data'!N1851&gt;3,'Raw Data'!N1851&lt;=3.5),'Bảng Giá'!$B$12,IF(AND('Raw Data'!N1851&gt;3.5,'Raw Data'!N1851&lt;=4),'Bảng Giá'!$B$13,IF(AND('Raw Data'!N1851&gt;4,'Raw Data'!N1851&lt;=4.5),'Bảng Giá'!$B$14,IF(AND('Raw Data'!N1851&gt;4.5,'Raw Data'!N1851&lt;=5),'Bảng Giá'!$B$15,IF(AND('Raw Data'!N1851&gt;5,'Raw Data'!N1851&lt;=5.5),'Bảng Giá'!$B$16,IF(AND('Raw Data'!N1851&gt;5.5,'Raw Data'!N1851&lt;=6),'Bảng Giá'!$B$17,'Bảng Giá'!$B$18)))))))))))))))</f>
        <v>Next 0.5</v>
      </c>
      <c r="Q1851" s="48">
        <f t="shared" si="171"/>
        <v>-0.98906506287588847</v>
      </c>
      <c r="R1851">
        <f t="shared" si="172"/>
        <v>2400</v>
      </c>
      <c r="S1851">
        <f t="shared" si="173"/>
        <v>-180500</v>
      </c>
    </row>
    <row r="1852" spans="1:19" x14ac:dyDescent="0.25">
      <c r="A1852" s="12">
        <v>1851</v>
      </c>
      <c r="B1852" s="12" t="s">
        <v>293</v>
      </c>
      <c r="C1852" s="26">
        <v>31677136896321</v>
      </c>
      <c r="D1852" s="17">
        <v>43009.497422141205</v>
      </c>
      <c r="E1852" s="17">
        <v>43010.664325231483</v>
      </c>
      <c r="F1852" s="13" t="s">
        <v>302</v>
      </c>
      <c r="G1852" s="27">
        <v>3200</v>
      </c>
      <c r="H1852" s="12" t="s">
        <v>76</v>
      </c>
      <c r="I1852" s="12" t="s">
        <v>315</v>
      </c>
      <c r="J1852" s="37">
        <f>INDEX('Bảng Giá'!$C$3:$H$18,MATCH('Raw Data'!P1852,'Bảng Giá'!$B$3:$B$18,0),MATCH('Raw Data'!M1852,'Bảng Giá'!$C$2:$H$2,0))</f>
        <v>19000</v>
      </c>
      <c r="K1852" s="12">
        <v>19200</v>
      </c>
      <c r="L1852" s="36">
        <f t="shared" si="168"/>
        <v>1.1669030902776285</v>
      </c>
      <c r="M1852" t="str">
        <f>'References data'!H1853</f>
        <v>Nội Tỉnh</v>
      </c>
      <c r="N1852">
        <f t="shared" si="169"/>
        <v>3.2</v>
      </c>
      <c r="O1852">
        <f t="shared" si="170"/>
        <v>-200</v>
      </c>
      <c r="P1852" t="str">
        <f>IF(AND(N1852&gt;0,N1852&lt;=0.05),'Bảng Giá'!$B$3,IF(AND(N1852&lt;=0.1,N1852&gt;0.05),'Bảng Giá'!$B$4,IF(AND('Raw Data'!N1852&gt;0.1,'Raw Data'!N1852&lt;=0.25),'Bảng Giá'!$B$5,IF(AND('Raw Data'!N1852&gt;0.25,'Raw Data'!N1852&lt;=0.5),'Bảng Giá'!$B$6,IF(AND('Raw Data'!N1852&gt;0.5,'Raw Data'!N1852&lt;=1),'Bảng Giá'!$B$7,IF(AND('Raw Data'!N1852&gt;1,'Raw Data'!N1852&lt;=1.5),'Bảng Giá'!$B$8,IF(AND('Raw Data'!N1852&gt;1.5,'Raw Data'!N1852&lt;=2),'Bảng Giá'!$B$9,IF(AND('Raw Data'!N1852&gt;2,'Raw Data'!N1852&lt;=2.5),'Bảng Giá'!$B$10,IF(AND('Raw Data'!N1852&gt;2.5,'Raw Data'!N1852&lt;=3),'Bảng Giá'!$B$11,IF(AND('Raw Data'!N1852&gt;3,'Raw Data'!N1852&lt;=3.5),'Bảng Giá'!$B$12,IF(AND('Raw Data'!N1852&gt;3.5,'Raw Data'!N1852&lt;=4),'Bảng Giá'!$B$13,IF(AND('Raw Data'!N1852&gt;4,'Raw Data'!N1852&lt;=4.5),'Bảng Giá'!$B$14,IF(AND('Raw Data'!N1852&gt;4.5,'Raw Data'!N1852&lt;=5),'Bảng Giá'!$B$15,IF(AND('Raw Data'!N1852&gt;5,'Raw Data'!N1852&lt;=5.5),'Bảng Giá'!$B$16,IF(AND('Raw Data'!N1852&gt;5.5,'Raw Data'!N1852&lt;=6),'Bảng Giá'!$B$17,'Bảng Giá'!$B$18)))))))))))))))</f>
        <v>3&lt;x&lt;=3.5</v>
      </c>
      <c r="Q1852" s="48">
        <f t="shared" si="171"/>
        <v>-1.0416666666666666E-2</v>
      </c>
      <c r="R1852">
        <f t="shared" si="172"/>
        <v>22800</v>
      </c>
      <c r="S1852">
        <f t="shared" si="173"/>
        <v>3600</v>
      </c>
    </row>
    <row r="1853" spans="1:19" x14ac:dyDescent="0.25">
      <c r="A1853" s="12">
        <v>1852</v>
      </c>
      <c r="B1853" s="12" t="s">
        <v>293</v>
      </c>
      <c r="C1853" s="26">
        <v>89210451</v>
      </c>
      <c r="D1853" s="17">
        <v>43010.795330868059</v>
      </c>
      <c r="E1853" s="17">
        <v>43011.707115196761</v>
      </c>
      <c r="F1853" s="13" t="s">
        <v>302</v>
      </c>
      <c r="G1853" s="27">
        <v>5040</v>
      </c>
      <c r="H1853" s="12" t="s">
        <v>76</v>
      </c>
      <c r="I1853" s="12" t="s">
        <v>95</v>
      </c>
      <c r="J1853" s="37">
        <f>INDEX('Bảng Giá'!$C$3:$H$18,MATCH('Raw Data'!P1853,'Bảng Giá'!$B$3:$B$18,0),MATCH('Raw Data'!M1853,'Bảng Giá'!$C$2:$H$2,0))</f>
        <v>25000</v>
      </c>
      <c r="K1853" s="12">
        <v>25200</v>
      </c>
      <c r="L1853" s="36">
        <f t="shared" si="168"/>
        <v>0.91178432870219694</v>
      </c>
      <c r="M1853" t="str">
        <f>'References data'!H1854</f>
        <v>Nội Tỉnh</v>
      </c>
      <c r="N1853">
        <f t="shared" si="169"/>
        <v>5.04</v>
      </c>
      <c r="O1853">
        <f t="shared" si="170"/>
        <v>-200</v>
      </c>
      <c r="P1853" t="str">
        <f>IF(AND(N1853&gt;0,N1853&lt;=0.05),'Bảng Giá'!$B$3,IF(AND(N1853&lt;=0.1,N1853&gt;0.05),'Bảng Giá'!$B$4,IF(AND('Raw Data'!N1853&gt;0.1,'Raw Data'!N1853&lt;=0.25),'Bảng Giá'!$B$5,IF(AND('Raw Data'!N1853&gt;0.25,'Raw Data'!N1853&lt;=0.5),'Bảng Giá'!$B$6,IF(AND('Raw Data'!N1853&gt;0.5,'Raw Data'!N1853&lt;=1),'Bảng Giá'!$B$7,IF(AND('Raw Data'!N1853&gt;1,'Raw Data'!N1853&lt;=1.5),'Bảng Giá'!$B$8,IF(AND('Raw Data'!N1853&gt;1.5,'Raw Data'!N1853&lt;=2),'Bảng Giá'!$B$9,IF(AND('Raw Data'!N1853&gt;2,'Raw Data'!N1853&lt;=2.5),'Bảng Giá'!$B$10,IF(AND('Raw Data'!N1853&gt;2.5,'Raw Data'!N1853&lt;=3),'Bảng Giá'!$B$11,IF(AND('Raw Data'!N1853&gt;3,'Raw Data'!N1853&lt;=3.5),'Bảng Giá'!$B$12,IF(AND('Raw Data'!N1853&gt;3.5,'Raw Data'!N1853&lt;=4),'Bảng Giá'!$B$13,IF(AND('Raw Data'!N1853&gt;4,'Raw Data'!N1853&lt;=4.5),'Bảng Giá'!$B$14,IF(AND('Raw Data'!N1853&gt;4.5,'Raw Data'!N1853&lt;=5),'Bảng Giá'!$B$15,IF(AND('Raw Data'!N1853&gt;5,'Raw Data'!N1853&lt;=5.5),'Bảng Giá'!$B$16,IF(AND('Raw Data'!N1853&gt;5.5,'Raw Data'!N1853&lt;=6),'Bảng Giá'!$B$17,'Bảng Giá'!$B$18)))))))))))))))</f>
        <v>5&lt;x&lt;=5.5</v>
      </c>
      <c r="Q1853" s="48">
        <f t="shared" si="171"/>
        <v>-7.9365079365079361E-3</v>
      </c>
      <c r="R1853">
        <f t="shared" si="172"/>
        <v>30000</v>
      </c>
      <c r="S1853">
        <f t="shared" si="173"/>
        <v>4800</v>
      </c>
    </row>
    <row r="1854" spans="1:19" x14ac:dyDescent="0.25">
      <c r="A1854" s="12">
        <v>1853</v>
      </c>
      <c r="B1854" s="12" t="s">
        <v>293</v>
      </c>
      <c r="C1854" s="26">
        <v>94026801</v>
      </c>
      <c r="D1854" s="17">
        <v>43010.795411921295</v>
      </c>
      <c r="E1854" s="17">
        <v>43011.79802480324</v>
      </c>
      <c r="F1854" s="13" t="s">
        <v>302</v>
      </c>
      <c r="G1854" s="27">
        <v>5989.2</v>
      </c>
      <c r="H1854" s="12" t="s">
        <v>76</v>
      </c>
      <c r="I1854" s="12" t="s">
        <v>76</v>
      </c>
      <c r="J1854" s="37">
        <f>INDEX('Bảng Giá'!$C$3:$H$18,MATCH('Raw Data'!P1854,'Bảng Giá'!$B$3:$B$18,0),MATCH('Raw Data'!M1854,'Bảng Giá'!$C$2:$H$2,0))</f>
        <v>26500</v>
      </c>
      <c r="K1854" s="12">
        <v>26700</v>
      </c>
      <c r="L1854" s="36">
        <f t="shared" si="168"/>
        <v>1.0026128819445148</v>
      </c>
      <c r="M1854" t="str">
        <f>'References data'!H1855</f>
        <v>Nội Tỉnh</v>
      </c>
      <c r="N1854">
        <f t="shared" si="169"/>
        <v>5.9891999999999994</v>
      </c>
      <c r="O1854">
        <f t="shared" si="170"/>
        <v>-200</v>
      </c>
      <c r="P1854" t="str">
        <f>IF(AND(N1854&gt;0,N1854&lt;=0.05),'Bảng Giá'!$B$3,IF(AND(N1854&lt;=0.1,N1854&gt;0.05),'Bảng Giá'!$B$4,IF(AND('Raw Data'!N1854&gt;0.1,'Raw Data'!N1854&lt;=0.25),'Bảng Giá'!$B$5,IF(AND('Raw Data'!N1854&gt;0.25,'Raw Data'!N1854&lt;=0.5),'Bảng Giá'!$B$6,IF(AND('Raw Data'!N1854&gt;0.5,'Raw Data'!N1854&lt;=1),'Bảng Giá'!$B$7,IF(AND('Raw Data'!N1854&gt;1,'Raw Data'!N1854&lt;=1.5),'Bảng Giá'!$B$8,IF(AND('Raw Data'!N1854&gt;1.5,'Raw Data'!N1854&lt;=2),'Bảng Giá'!$B$9,IF(AND('Raw Data'!N1854&gt;2,'Raw Data'!N1854&lt;=2.5),'Bảng Giá'!$B$10,IF(AND('Raw Data'!N1854&gt;2.5,'Raw Data'!N1854&lt;=3),'Bảng Giá'!$B$11,IF(AND('Raw Data'!N1854&gt;3,'Raw Data'!N1854&lt;=3.5),'Bảng Giá'!$B$12,IF(AND('Raw Data'!N1854&gt;3.5,'Raw Data'!N1854&lt;=4),'Bảng Giá'!$B$13,IF(AND('Raw Data'!N1854&gt;4,'Raw Data'!N1854&lt;=4.5),'Bảng Giá'!$B$14,IF(AND('Raw Data'!N1854&gt;4.5,'Raw Data'!N1854&lt;=5),'Bảng Giá'!$B$15,IF(AND('Raw Data'!N1854&gt;5,'Raw Data'!N1854&lt;=5.5),'Bảng Giá'!$B$16,IF(AND('Raw Data'!N1854&gt;5.5,'Raw Data'!N1854&lt;=6),'Bảng Giá'!$B$17,'Bảng Giá'!$B$18)))))))))))))))</f>
        <v>5.5&lt;x&lt;=6</v>
      </c>
      <c r="Q1854" s="48">
        <f t="shared" si="171"/>
        <v>-7.4906367041198503E-3</v>
      </c>
      <c r="R1854">
        <f t="shared" si="172"/>
        <v>31800</v>
      </c>
      <c r="S1854">
        <f t="shared" si="173"/>
        <v>5100</v>
      </c>
    </row>
    <row r="1855" spans="1:19" x14ac:dyDescent="0.25">
      <c r="A1855" s="12">
        <v>1854</v>
      </c>
      <c r="B1855" s="12" t="s">
        <v>293</v>
      </c>
      <c r="C1855" s="26">
        <v>63598629</v>
      </c>
      <c r="D1855" s="17">
        <v>43010.795478854168</v>
      </c>
      <c r="E1855" s="17">
        <v>43011.770299270836</v>
      </c>
      <c r="F1855" s="13" t="s">
        <v>302</v>
      </c>
      <c r="G1855" s="27">
        <v>8000</v>
      </c>
      <c r="H1855" s="12" t="s">
        <v>76</v>
      </c>
      <c r="I1855" s="12" t="s">
        <v>85</v>
      </c>
      <c r="J1855" s="37">
        <f>INDEX('Bảng Giá'!$C$3:$H$18,MATCH('Raw Data'!P1855,'Bảng Giá'!$B$3:$B$18,0),MATCH('Raw Data'!M1855,'Bảng Giá'!$C$2:$H$2,0))</f>
        <v>2000</v>
      </c>
      <c r="K1855" s="12">
        <v>34800</v>
      </c>
      <c r="L1855" s="36">
        <f t="shared" si="168"/>
        <v>0.97482041666808072</v>
      </c>
      <c r="M1855" t="str">
        <f>'References data'!H1856</f>
        <v>Nội Tỉnh</v>
      </c>
      <c r="N1855" s="46">
        <f t="shared" si="169"/>
        <v>8</v>
      </c>
      <c r="O1855">
        <f t="shared" si="170"/>
        <v>-32800</v>
      </c>
      <c r="P1855" t="str">
        <f>IF(AND(N1855&gt;0,N1855&lt;=0.05),'Bảng Giá'!$B$3,IF(AND(N1855&lt;=0.1,N1855&gt;0.05),'Bảng Giá'!$B$4,IF(AND('Raw Data'!N1855&gt;0.1,'Raw Data'!N1855&lt;=0.25),'Bảng Giá'!$B$5,IF(AND('Raw Data'!N1855&gt;0.25,'Raw Data'!N1855&lt;=0.5),'Bảng Giá'!$B$6,IF(AND('Raw Data'!N1855&gt;0.5,'Raw Data'!N1855&lt;=1),'Bảng Giá'!$B$7,IF(AND('Raw Data'!N1855&gt;1,'Raw Data'!N1855&lt;=1.5),'Bảng Giá'!$B$8,IF(AND('Raw Data'!N1855&gt;1.5,'Raw Data'!N1855&lt;=2),'Bảng Giá'!$B$9,IF(AND('Raw Data'!N1855&gt;2,'Raw Data'!N1855&lt;=2.5),'Bảng Giá'!$B$10,IF(AND('Raw Data'!N1855&gt;2.5,'Raw Data'!N1855&lt;=3),'Bảng Giá'!$B$11,IF(AND('Raw Data'!N1855&gt;3,'Raw Data'!N1855&lt;=3.5),'Bảng Giá'!$B$12,IF(AND('Raw Data'!N1855&gt;3.5,'Raw Data'!N1855&lt;=4),'Bảng Giá'!$B$13,IF(AND('Raw Data'!N1855&gt;4,'Raw Data'!N1855&lt;=4.5),'Bảng Giá'!$B$14,IF(AND('Raw Data'!N1855&gt;4.5,'Raw Data'!N1855&lt;=5),'Bảng Giá'!$B$15,IF(AND('Raw Data'!N1855&gt;5,'Raw Data'!N1855&lt;=5.5),'Bảng Giá'!$B$16,IF(AND('Raw Data'!N1855&gt;5.5,'Raw Data'!N1855&lt;=6),'Bảng Giá'!$B$17,'Bảng Giá'!$B$18)))))))))))))))</f>
        <v>Next 0.5</v>
      </c>
      <c r="Q1855" s="48">
        <f t="shared" si="171"/>
        <v>-0.94252873563218387</v>
      </c>
      <c r="R1855">
        <f t="shared" si="172"/>
        <v>2400</v>
      </c>
      <c r="S1855">
        <f t="shared" si="173"/>
        <v>-32400</v>
      </c>
    </row>
    <row r="1856" spans="1:19" x14ac:dyDescent="0.25">
      <c r="A1856" s="12">
        <v>1855</v>
      </c>
      <c r="B1856" s="12" t="s">
        <v>293</v>
      </c>
      <c r="C1856" s="26">
        <v>31677136905431</v>
      </c>
      <c r="D1856" s="17">
        <v>43010.981585879628</v>
      </c>
      <c r="E1856" s="17">
        <v>43011.772050462961</v>
      </c>
      <c r="F1856" s="13" t="s">
        <v>302</v>
      </c>
      <c r="G1856" s="27">
        <v>500</v>
      </c>
      <c r="H1856" s="12" t="s">
        <v>76</v>
      </c>
      <c r="I1856" s="12" t="s">
        <v>78</v>
      </c>
      <c r="J1856" s="37">
        <f>INDEX('Bảng Giá'!$C$3:$H$18,MATCH('Raw Data'!P1856,'Bảng Giá'!$B$3:$B$18,0),MATCH('Raw Data'!M1856,'Bảng Giá'!$C$2:$H$2,0))</f>
        <v>13000</v>
      </c>
      <c r="K1856" s="12">
        <v>14100</v>
      </c>
      <c r="L1856" s="36">
        <f t="shared" si="168"/>
        <v>0.79046458333323244</v>
      </c>
      <c r="M1856" t="str">
        <f>'References data'!H1857</f>
        <v>Nội Tỉnh</v>
      </c>
      <c r="N1856">
        <f t="shared" si="169"/>
        <v>0.5</v>
      </c>
      <c r="O1856">
        <f t="shared" si="170"/>
        <v>-1100</v>
      </c>
      <c r="P1856" t="str">
        <f>IF(AND(N1856&gt;0,N1856&lt;=0.05),'Bảng Giá'!$B$3,IF(AND(N1856&lt;=0.1,N1856&gt;0.05),'Bảng Giá'!$B$4,IF(AND('Raw Data'!N1856&gt;0.1,'Raw Data'!N1856&lt;=0.25),'Bảng Giá'!$B$5,IF(AND('Raw Data'!N1856&gt;0.25,'Raw Data'!N1856&lt;=0.5),'Bảng Giá'!$B$6,IF(AND('Raw Data'!N1856&gt;0.5,'Raw Data'!N1856&lt;=1),'Bảng Giá'!$B$7,IF(AND('Raw Data'!N1856&gt;1,'Raw Data'!N1856&lt;=1.5),'Bảng Giá'!$B$8,IF(AND('Raw Data'!N1856&gt;1.5,'Raw Data'!N1856&lt;=2),'Bảng Giá'!$B$9,IF(AND('Raw Data'!N1856&gt;2,'Raw Data'!N1856&lt;=2.5),'Bảng Giá'!$B$10,IF(AND('Raw Data'!N1856&gt;2.5,'Raw Data'!N1856&lt;=3),'Bảng Giá'!$B$11,IF(AND('Raw Data'!N1856&gt;3,'Raw Data'!N1856&lt;=3.5),'Bảng Giá'!$B$12,IF(AND('Raw Data'!N1856&gt;3.5,'Raw Data'!N1856&lt;=4),'Bảng Giá'!$B$13,IF(AND('Raw Data'!N1856&gt;4,'Raw Data'!N1856&lt;=4.5),'Bảng Giá'!$B$14,IF(AND('Raw Data'!N1856&gt;4.5,'Raw Data'!N1856&lt;=5),'Bảng Giá'!$B$15,IF(AND('Raw Data'!N1856&gt;5,'Raw Data'!N1856&lt;=5.5),'Bảng Giá'!$B$16,IF(AND('Raw Data'!N1856&gt;5.5,'Raw Data'!N1856&lt;=6),'Bảng Giá'!$B$17,'Bảng Giá'!$B$18)))))))))))))))</f>
        <v>0.25&lt;x&lt;=0.5</v>
      </c>
      <c r="Q1856" s="48">
        <f t="shared" si="171"/>
        <v>-7.8014184397163122E-2</v>
      </c>
      <c r="R1856">
        <f t="shared" si="172"/>
        <v>15600</v>
      </c>
      <c r="S1856">
        <f t="shared" si="173"/>
        <v>1500</v>
      </c>
    </row>
    <row r="1857" spans="1:19" x14ac:dyDescent="0.25">
      <c r="A1857" s="12">
        <v>1856</v>
      </c>
      <c r="B1857" s="12" t="s">
        <v>293</v>
      </c>
      <c r="C1857" s="26">
        <v>41069738</v>
      </c>
      <c r="D1857" s="17">
        <v>43010.842643553238</v>
      </c>
      <c r="E1857" s="17">
        <v>43011.702439699075</v>
      </c>
      <c r="F1857" s="13" t="s">
        <v>302</v>
      </c>
      <c r="G1857" s="27">
        <v>4200</v>
      </c>
      <c r="H1857" s="12" t="s">
        <v>76</v>
      </c>
      <c r="I1857" s="12" t="s">
        <v>298</v>
      </c>
      <c r="J1857" s="37">
        <f>INDEX('Bảng Giá'!$C$3:$H$18,MATCH('Raw Data'!P1857,'Bảng Giá'!$B$3:$B$18,0),MATCH('Raw Data'!M1857,'Bảng Giá'!$C$2:$H$2,0))</f>
        <v>22000</v>
      </c>
      <c r="K1857" s="12">
        <v>22200</v>
      </c>
      <c r="L1857" s="36">
        <f t="shared" si="168"/>
        <v>0.85979614583629882</v>
      </c>
      <c r="M1857" t="str">
        <f>'References data'!H1858</f>
        <v>Nội Tỉnh</v>
      </c>
      <c r="N1857">
        <f t="shared" si="169"/>
        <v>4.2</v>
      </c>
      <c r="O1857">
        <f t="shared" si="170"/>
        <v>-200</v>
      </c>
      <c r="P1857" t="str">
        <f>IF(AND(N1857&gt;0,N1857&lt;=0.05),'Bảng Giá'!$B$3,IF(AND(N1857&lt;=0.1,N1857&gt;0.05),'Bảng Giá'!$B$4,IF(AND('Raw Data'!N1857&gt;0.1,'Raw Data'!N1857&lt;=0.25),'Bảng Giá'!$B$5,IF(AND('Raw Data'!N1857&gt;0.25,'Raw Data'!N1857&lt;=0.5),'Bảng Giá'!$B$6,IF(AND('Raw Data'!N1857&gt;0.5,'Raw Data'!N1857&lt;=1),'Bảng Giá'!$B$7,IF(AND('Raw Data'!N1857&gt;1,'Raw Data'!N1857&lt;=1.5),'Bảng Giá'!$B$8,IF(AND('Raw Data'!N1857&gt;1.5,'Raw Data'!N1857&lt;=2),'Bảng Giá'!$B$9,IF(AND('Raw Data'!N1857&gt;2,'Raw Data'!N1857&lt;=2.5),'Bảng Giá'!$B$10,IF(AND('Raw Data'!N1857&gt;2.5,'Raw Data'!N1857&lt;=3),'Bảng Giá'!$B$11,IF(AND('Raw Data'!N1857&gt;3,'Raw Data'!N1857&lt;=3.5),'Bảng Giá'!$B$12,IF(AND('Raw Data'!N1857&gt;3.5,'Raw Data'!N1857&lt;=4),'Bảng Giá'!$B$13,IF(AND('Raw Data'!N1857&gt;4,'Raw Data'!N1857&lt;=4.5),'Bảng Giá'!$B$14,IF(AND('Raw Data'!N1857&gt;4.5,'Raw Data'!N1857&lt;=5),'Bảng Giá'!$B$15,IF(AND('Raw Data'!N1857&gt;5,'Raw Data'!N1857&lt;=5.5),'Bảng Giá'!$B$16,IF(AND('Raw Data'!N1857&gt;5.5,'Raw Data'!N1857&lt;=6),'Bảng Giá'!$B$17,'Bảng Giá'!$B$18)))))))))))))))</f>
        <v>4&lt;x&lt;=4.5</v>
      </c>
      <c r="Q1857" s="48">
        <f t="shared" si="171"/>
        <v>-9.0090090090090089E-3</v>
      </c>
      <c r="R1857">
        <f t="shared" si="172"/>
        <v>26400</v>
      </c>
      <c r="S1857">
        <f t="shared" si="173"/>
        <v>4200</v>
      </c>
    </row>
    <row r="1858" spans="1:19" x14ac:dyDescent="0.25">
      <c r="A1858" s="12">
        <v>1857</v>
      </c>
      <c r="B1858" s="12" t="s">
        <v>293</v>
      </c>
      <c r="C1858" s="26">
        <v>84668097</v>
      </c>
      <c r="D1858" s="17">
        <v>43010.842703240742</v>
      </c>
      <c r="E1858" s="17">
        <v>43011.837697916664</v>
      </c>
      <c r="F1858" s="13" t="s">
        <v>302</v>
      </c>
      <c r="G1858" s="27">
        <v>600</v>
      </c>
      <c r="H1858" s="12" t="s">
        <v>76</v>
      </c>
      <c r="I1858" s="12" t="s">
        <v>298</v>
      </c>
      <c r="J1858" s="37">
        <f>INDEX('Bảng Giá'!$C$3:$H$18,MATCH('Raw Data'!P1858,'Bảng Giá'!$B$3:$B$18,0),MATCH('Raw Data'!M1858,'Bảng Giá'!$C$2:$H$2,0))</f>
        <v>14000</v>
      </c>
      <c r="K1858" s="12">
        <v>14100</v>
      </c>
      <c r="L1858" s="36">
        <f t="shared" si="168"/>
        <v>0.99499467592249857</v>
      </c>
      <c r="M1858" t="str">
        <f>'References data'!H1859</f>
        <v>Nội Tỉnh</v>
      </c>
      <c r="N1858">
        <f t="shared" si="169"/>
        <v>0.6</v>
      </c>
      <c r="O1858">
        <f t="shared" si="170"/>
        <v>-100</v>
      </c>
      <c r="P1858" t="str">
        <f>IF(AND(N1858&gt;0,N1858&lt;=0.05),'Bảng Giá'!$B$3,IF(AND(N1858&lt;=0.1,N1858&gt;0.05),'Bảng Giá'!$B$4,IF(AND('Raw Data'!N1858&gt;0.1,'Raw Data'!N1858&lt;=0.25),'Bảng Giá'!$B$5,IF(AND('Raw Data'!N1858&gt;0.25,'Raw Data'!N1858&lt;=0.5),'Bảng Giá'!$B$6,IF(AND('Raw Data'!N1858&gt;0.5,'Raw Data'!N1858&lt;=1),'Bảng Giá'!$B$7,IF(AND('Raw Data'!N1858&gt;1,'Raw Data'!N1858&lt;=1.5),'Bảng Giá'!$B$8,IF(AND('Raw Data'!N1858&gt;1.5,'Raw Data'!N1858&lt;=2),'Bảng Giá'!$B$9,IF(AND('Raw Data'!N1858&gt;2,'Raw Data'!N1858&lt;=2.5),'Bảng Giá'!$B$10,IF(AND('Raw Data'!N1858&gt;2.5,'Raw Data'!N1858&lt;=3),'Bảng Giá'!$B$11,IF(AND('Raw Data'!N1858&gt;3,'Raw Data'!N1858&lt;=3.5),'Bảng Giá'!$B$12,IF(AND('Raw Data'!N1858&gt;3.5,'Raw Data'!N1858&lt;=4),'Bảng Giá'!$B$13,IF(AND('Raw Data'!N1858&gt;4,'Raw Data'!N1858&lt;=4.5),'Bảng Giá'!$B$14,IF(AND('Raw Data'!N1858&gt;4.5,'Raw Data'!N1858&lt;=5),'Bảng Giá'!$B$15,IF(AND('Raw Data'!N1858&gt;5,'Raw Data'!N1858&lt;=5.5),'Bảng Giá'!$B$16,IF(AND('Raw Data'!N1858&gt;5.5,'Raw Data'!N1858&lt;=6),'Bảng Giá'!$B$17,'Bảng Giá'!$B$18)))))))))))))))</f>
        <v>0.5&lt;x&lt;=1</v>
      </c>
      <c r="Q1858" s="48">
        <f t="shared" si="171"/>
        <v>-7.0921985815602835E-3</v>
      </c>
      <c r="R1858">
        <f t="shared" si="172"/>
        <v>16800</v>
      </c>
      <c r="S1858">
        <f t="shared" si="173"/>
        <v>2700</v>
      </c>
    </row>
    <row r="1859" spans="1:19" x14ac:dyDescent="0.25">
      <c r="A1859" s="12">
        <v>1858</v>
      </c>
      <c r="B1859" s="12" t="s">
        <v>293</v>
      </c>
      <c r="C1859" s="26">
        <v>84679949</v>
      </c>
      <c r="D1859" s="17">
        <v>43010.842740081018</v>
      </c>
      <c r="E1859" s="17">
        <v>43011.615670057872</v>
      </c>
      <c r="F1859" s="13" t="s">
        <v>302</v>
      </c>
      <c r="G1859" s="27">
        <v>2500</v>
      </c>
      <c r="H1859" s="12" t="s">
        <v>76</v>
      </c>
      <c r="I1859" s="12" t="s">
        <v>298</v>
      </c>
      <c r="J1859" s="37">
        <f>INDEX('Bảng Giá'!$C$3:$H$18,MATCH('Raw Data'!P1859,'Bảng Giá'!$B$3:$B$18,0),MATCH('Raw Data'!M1859,'Bảng Giá'!$C$2:$H$2,0))</f>
        <v>16000</v>
      </c>
      <c r="K1859" s="12">
        <v>17700</v>
      </c>
      <c r="L1859" s="36">
        <f t="shared" ref="L1859:L1922" si="174">E1859-D1859</f>
        <v>0.77292997685435694</v>
      </c>
      <c r="M1859" t="str">
        <f>'References data'!H1860</f>
        <v>Nội Tỉnh</v>
      </c>
      <c r="N1859">
        <f t="shared" ref="N1859:N1922" si="175">G1859/1000</f>
        <v>2.5</v>
      </c>
      <c r="O1859">
        <f t="shared" ref="O1859:O1922" si="176">J1859-K1859</f>
        <v>-1700</v>
      </c>
      <c r="P1859" t="str">
        <f>IF(AND(N1859&gt;0,N1859&lt;=0.05),'Bảng Giá'!$B$3,IF(AND(N1859&lt;=0.1,N1859&gt;0.05),'Bảng Giá'!$B$4,IF(AND('Raw Data'!N1859&gt;0.1,'Raw Data'!N1859&lt;=0.25),'Bảng Giá'!$B$5,IF(AND('Raw Data'!N1859&gt;0.25,'Raw Data'!N1859&lt;=0.5),'Bảng Giá'!$B$6,IF(AND('Raw Data'!N1859&gt;0.5,'Raw Data'!N1859&lt;=1),'Bảng Giá'!$B$7,IF(AND('Raw Data'!N1859&gt;1,'Raw Data'!N1859&lt;=1.5),'Bảng Giá'!$B$8,IF(AND('Raw Data'!N1859&gt;1.5,'Raw Data'!N1859&lt;=2),'Bảng Giá'!$B$9,IF(AND('Raw Data'!N1859&gt;2,'Raw Data'!N1859&lt;=2.5),'Bảng Giá'!$B$10,IF(AND('Raw Data'!N1859&gt;2.5,'Raw Data'!N1859&lt;=3),'Bảng Giá'!$B$11,IF(AND('Raw Data'!N1859&gt;3,'Raw Data'!N1859&lt;=3.5),'Bảng Giá'!$B$12,IF(AND('Raw Data'!N1859&gt;3.5,'Raw Data'!N1859&lt;=4),'Bảng Giá'!$B$13,IF(AND('Raw Data'!N1859&gt;4,'Raw Data'!N1859&lt;=4.5),'Bảng Giá'!$B$14,IF(AND('Raw Data'!N1859&gt;4.5,'Raw Data'!N1859&lt;=5),'Bảng Giá'!$B$15,IF(AND('Raw Data'!N1859&gt;5,'Raw Data'!N1859&lt;=5.5),'Bảng Giá'!$B$16,IF(AND('Raw Data'!N1859&gt;5.5,'Raw Data'!N1859&lt;=6),'Bảng Giá'!$B$17,'Bảng Giá'!$B$18)))))))))))))))</f>
        <v>2&lt;x&lt;=2.5</v>
      </c>
      <c r="Q1859" s="48">
        <f t="shared" ref="Q1859:Q1922" si="177">O1859/K1859</f>
        <v>-9.6045197740112997E-2</v>
      </c>
      <c r="R1859">
        <f t="shared" ref="R1859:R1922" si="178">J1859+(J1859*0.2)</f>
        <v>19200</v>
      </c>
      <c r="S1859">
        <f t="shared" ref="S1859:S1922" si="179">R1859-K1859</f>
        <v>1500</v>
      </c>
    </row>
    <row r="1860" spans="1:19" x14ac:dyDescent="0.25">
      <c r="A1860" s="12">
        <v>1859</v>
      </c>
      <c r="B1860" s="12" t="s">
        <v>293</v>
      </c>
      <c r="C1860" s="26">
        <v>31677136912117</v>
      </c>
      <c r="D1860" s="17">
        <v>43010.682966354165</v>
      </c>
      <c r="E1860" s="17">
        <v>43011.470801157404</v>
      </c>
      <c r="F1860" s="13" t="s">
        <v>302</v>
      </c>
      <c r="G1860" s="27">
        <v>350</v>
      </c>
      <c r="H1860" s="12" t="s">
        <v>76</v>
      </c>
      <c r="I1860" s="12" t="s">
        <v>193</v>
      </c>
      <c r="J1860" s="37">
        <f>INDEX('Bảng Giá'!$C$3:$H$18,MATCH('Raw Data'!P1860,'Bảng Giá'!$B$3:$B$18,0),MATCH('Raw Data'!M1860,'Bảng Giá'!$C$2:$H$2,0))</f>
        <v>13000</v>
      </c>
      <c r="K1860" s="12">
        <v>13100</v>
      </c>
      <c r="L1860" s="36">
        <f t="shared" si="174"/>
        <v>0.78783480323909316</v>
      </c>
      <c r="M1860" t="str">
        <f>'References data'!H1861</f>
        <v>Nội Tỉnh</v>
      </c>
      <c r="N1860">
        <f t="shared" si="175"/>
        <v>0.35</v>
      </c>
      <c r="O1860">
        <f t="shared" si="176"/>
        <v>-100</v>
      </c>
      <c r="P1860" t="str">
        <f>IF(AND(N1860&gt;0,N1860&lt;=0.05),'Bảng Giá'!$B$3,IF(AND(N1860&lt;=0.1,N1860&gt;0.05),'Bảng Giá'!$B$4,IF(AND('Raw Data'!N1860&gt;0.1,'Raw Data'!N1860&lt;=0.25),'Bảng Giá'!$B$5,IF(AND('Raw Data'!N1860&gt;0.25,'Raw Data'!N1860&lt;=0.5),'Bảng Giá'!$B$6,IF(AND('Raw Data'!N1860&gt;0.5,'Raw Data'!N1860&lt;=1),'Bảng Giá'!$B$7,IF(AND('Raw Data'!N1860&gt;1,'Raw Data'!N1860&lt;=1.5),'Bảng Giá'!$B$8,IF(AND('Raw Data'!N1860&gt;1.5,'Raw Data'!N1860&lt;=2),'Bảng Giá'!$B$9,IF(AND('Raw Data'!N1860&gt;2,'Raw Data'!N1860&lt;=2.5),'Bảng Giá'!$B$10,IF(AND('Raw Data'!N1860&gt;2.5,'Raw Data'!N1860&lt;=3),'Bảng Giá'!$B$11,IF(AND('Raw Data'!N1860&gt;3,'Raw Data'!N1860&lt;=3.5),'Bảng Giá'!$B$12,IF(AND('Raw Data'!N1860&gt;3.5,'Raw Data'!N1860&lt;=4),'Bảng Giá'!$B$13,IF(AND('Raw Data'!N1860&gt;4,'Raw Data'!N1860&lt;=4.5),'Bảng Giá'!$B$14,IF(AND('Raw Data'!N1860&gt;4.5,'Raw Data'!N1860&lt;=5),'Bảng Giá'!$B$15,IF(AND('Raw Data'!N1860&gt;5,'Raw Data'!N1860&lt;=5.5),'Bảng Giá'!$B$16,IF(AND('Raw Data'!N1860&gt;5.5,'Raw Data'!N1860&lt;=6),'Bảng Giá'!$B$17,'Bảng Giá'!$B$18)))))))))))))))</f>
        <v>0.25&lt;x&lt;=0.5</v>
      </c>
      <c r="Q1860" s="48">
        <f t="shared" si="177"/>
        <v>-7.6335877862595417E-3</v>
      </c>
      <c r="R1860">
        <f t="shared" si="178"/>
        <v>15600</v>
      </c>
      <c r="S1860">
        <f t="shared" si="179"/>
        <v>2500</v>
      </c>
    </row>
    <row r="1861" spans="1:19" x14ac:dyDescent="0.25">
      <c r="A1861" s="12">
        <v>1860</v>
      </c>
      <c r="B1861" s="12" t="s">
        <v>293</v>
      </c>
      <c r="C1861" s="26">
        <v>31677136911385</v>
      </c>
      <c r="D1861" s="17">
        <v>43010.98145821759</v>
      </c>
      <c r="E1861" s="17">
        <v>43011.674844872687</v>
      </c>
      <c r="F1861" s="13" t="s">
        <v>302</v>
      </c>
      <c r="G1861" s="27">
        <v>2200</v>
      </c>
      <c r="H1861" s="12" t="s">
        <v>76</v>
      </c>
      <c r="I1861" s="12" t="s">
        <v>86</v>
      </c>
      <c r="J1861" s="37">
        <f>INDEX('Bảng Giá'!$C$3:$H$18,MATCH('Raw Data'!P1861,'Bảng Giá'!$B$3:$B$18,0),MATCH('Raw Data'!M1861,'Bảng Giá'!$C$2:$H$2,0))</f>
        <v>16000</v>
      </c>
      <c r="K1861" s="12">
        <v>16200</v>
      </c>
      <c r="L1861" s="36">
        <f t="shared" si="174"/>
        <v>0.69338665509712882</v>
      </c>
      <c r="M1861" t="str">
        <f>'References data'!H1862</f>
        <v>Nội Tỉnh</v>
      </c>
      <c r="N1861">
        <f t="shared" si="175"/>
        <v>2.2000000000000002</v>
      </c>
      <c r="O1861">
        <f t="shared" si="176"/>
        <v>-200</v>
      </c>
      <c r="P1861" t="str">
        <f>IF(AND(N1861&gt;0,N1861&lt;=0.05),'Bảng Giá'!$B$3,IF(AND(N1861&lt;=0.1,N1861&gt;0.05),'Bảng Giá'!$B$4,IF(AND('Raw Data'!N1861&gt;0.1,'Raw Data'!N1861&lt;=0.25),'Bảng Giá'!$B$5,IF(AND('Raw Data'!N1861&gt;0.25,'Raw Data'!N1861&lt;=0.5),'Bảng Giá'!$B$6,IF(AND('Raw Data'!N1861&gt;0.5,'Raw Data'!N1861&lt;=1),'Bảng Giá'!$B$7,IF(AND('Raw Data'!N1861&gt;1,'Raw Data'!N1861&lt;=1.5),'Bảng Giá'!$B$8,IF(AND('Raw Data'!N1861&gt;1.5,'Raw Data'!N1861&lt;=2),'Bảng Giá'!$B$9,IF(AND('Raw Data'!N1861&gt;2,'Raw Data'!N1861&lt;=2.5),'Bảng Giá'!$B$10,IF(AND('Raw Data'!N1861&gt;2.5,'Raw Data'!N1861&lt;=3),'Bảng Giá'!$B$11,IF(AND('Raw Data'!N1861&gt;3,'Raw Data'!N1861&lt;=3.5),'Bảng Giá'!$B$12,IF(AND('Raw Data'!N1861&gt;3.5,'Raw Data'!N1861&lt;=4),'Bảng Giá'!$B$13,IF(AND('Raw Data'!N1861&gt;4,'Raw Data'!N1861&lt;=4.5),'Bảng Giá'!$B$14,IF(AND('Raw Data'!N1861&gt;4.5,'Raw Data'!N1861&lt;=5),'Bảng Giá'!$B$15,IF(AND('Raw Data'!N1861&gt;5,'Raw Data'!N1861&lt;=5.5),'Bảng Giá'!$B$16,IF(AND('Raw Data'!N1861&gt;5.5,'Raw Data'!N1861&lt;=6),'Bảng Giá'!$B$17,'Bảng Giá'!$B$18)))))))))))))))</f>
        <v>2&lt;x&lt;=2.5</v>
      </c>
      <c r="Q1861" s="48">
        <f t="shared" si="177"/>
        <v>-1.2345679012345678E-2</v>
      </c>
      <c r="R1861">
        <f t="shared" si="178"/>
        <v>19200</v>
      </c>
      <c r="S1861">
        <f t="shared" si="179"/>
        <v>3000</v>
      </c>
    </row>
    <row r="1862" spans="1:19" x14ac:dyDescent="0.25">
      <c r="A1862" s="12">
        <v>1861</v>
      </c>
      <c r="B1862" s="12" t="s">
        <v>293</v>
      </c>
      <c r="C1862" s="26">
        <v>31677136911142</v>
      </c>
      <c r="D1862" s="17">
        <v>43014.043752812497</v>
      </c>
      <c r="E1862" s="17">
        <v>43015.583847222224</v>
      </c>
      <c r="F1862" s="13" t="s">
        <v>302</v>
      </c>
      <c r="G1862" s="27">
        <v>300</v>
      </c>
      <c r="H1862" s="12" t="s">
        <v>76</v>
      </c>
      <c r="I1862" s="12" t="s">
        <v>86</v>
      </c>
      <c r="J1862" s="37">
        <f>INDEX('Bảng Giá'!$C$3:$H$18,MATCH('Raw Data'!P1862,'Bảng Giá'!$B$3:$B$18,0),MATCH('Raw Data'!M1862,'Bảng Giá'!$C$2:$H$2,0))</f>
        <v>13000</v>
      </c>
      <c r="K1862" s="12">
        <v>13100</v>
      </c>
      <c r="L1862" s="36">
        <f t="shared" si="174"/>
        <v>1.5400944097273168</v>
      </c>
      <c r="M1862" t="str">
        <f>'References data'!H1863</f>
        <v>Nội Tỉnh</v>
      </c>
      <c r="N1862">
        <f t="shared" si="175"/>
        <v>0.3</v>
      </c>
      <c r="O1862">
        <f t="shared" si="176"/>
        <v>-100</v>
      </c>
      <c r="P1862" t="str">
        <f>IF(AND(N1862&gt;0,N1862&lt;=0.05),'Bảng Giá'!$B$3,IF(AND(N1862&lt;=0.1,N1862&gt;0.05),'Bảng Giá'!$B$4,IF(AND('Raw Data'!N1862&gt;0.1,'Raw Data'!N1862&lt;=0.25),'Bảng Giá'!$B$5,IF(AND('Raw Data'!N1862&gt;0.25,'Raw Data'!N1862&lt;=0.5),'Bảng Giá'!$B$6,IF(AND('Raw Data'!N1862&gt;0.5,'Raw Data'!N1862&lt;=1),'Bảng Giá'!$B$7,IF(AND('Raw Data'!N1862&gt;1,'Raw Data'!N1862&lt;=1.5),'Bảng Giá'!$B$8,IF(AND('Raw Data'!N1862&gt;1.5,'Raw Data'!N1862&lt;=2),'Bảng Giá'!$B$9,IF(AND('Raw Data'!N1862&gt;2,'Raw Data'!N1862&lt;=2.5),'Bảng Giá'!$B$10,IF(AND('Raw Data'!N1862&gt;2.5,'Raw Data'!N1862&lt;=3),'Bảng Giá'!$B$11,IF(AND('Raw Data'!N1862&gt;3,'Raw Data'!N1862&lt;=3.5),'Bảng Giá'!$B$12,IF(AND('Raw Data'!N1862&gt;3.5,'Raw Data'!N1862&lt;=4),'Bảng Giá'!$B$13,IF(AND('Raw Data'!N1862&gt;4,'Raw Data'!N1862&lt;=4.5),'Bảng Giá'!$B$14,IF(AND('Raw Data'!N1862&gt;4.5,'Raw Data'!N1862&lt;=5),'Bảng Giá'!$B$15,IF(AND('Raw Data'!N1862&gt;5,'Raw Data'!N1862&lt;=5.5),'Bảng Giá'!$B$16,IF(AND('Raw Data'!N1862&gt;5.5,'Raw Data'!N1862&lt;=6),'Bảng Giá'!$B$17,'Bảng Giá'!$B$18)))))))))))))))</f>
        <v>0.25&lt;x&lt;=0.5</v>
      </c>
      <c r="Q1862" s="48">
        <f t="shared" si="177"/>
        <v>-7.6335877862595417E-3</v>
      </c>
      <c r="R1862">
        <f t="shared" si="178"/>
        <v>15600</v>
      </c>
      <c r="S1862">
        <f t="shared" si="179"/>
        <v>2500</v>
      </c>
    </row>
    <row r="1863" spans="1:19" x14ac:dyDescent="0.25">
      <c r="A1863" s="12">
        <v>1862</v>
      </c>
      <c r="B1863" s="12" t="s">
        <v>293</v>
      </c>
      <c r="C1863" s="26">
        <v>57250922</v>
      </c>
      <c r="D1863" s="17">
        <v>43010.738610682871</v>
      </c>
      <c r="E1863" s="17">
        <v>43011.583799849534</v>
      </c>
      <c r="F1863" s="13" t="s">
        <v>302</v>
      </c>
      <c r="G1863" s="27">
        <v>300</v>
      </c>
      <c r="H1863" s="12" t="s">
        <v>76</v>
      </c>
      <c r="I1863" s="12" t="s">
        <v>87</v>
      </c>
      <c r="J1863" s="37">
        <f>INDEX('Bảng Giá'!$C$3:$H$18,MATCH('Raw Data'!P1863,'Bảng Giá'!$B$3:$B$18,0),MATCH('Raw Data'!M1863,'Bảng Giá'!$C$2:$H$2,0))</f>
        <v>13000</v>
      </c>
      <c r="K1863" s="12">
        <v>13100</v>
      </c>
      <c r="L1863" s="36">
        <f t="shared" si="174"/>
        <v>0.8451891666627489</v>
      </c>
      <c r="M1863" t="str">
        <f>'References data'!H1864</f>
        <v>Nội Tỉnh</v>
      </c>
      <c r="N1863">
        <f t="shared" si="175"/>
        <v>0.3</v>
      </c>
      <c r="O1863">
        <f t="shared" si="176"/>
        <v>-100</v>
      </c>
      <c r="P1863" t="str">
        <f>IF(AND(N1863&gt;0,N1863&lt;=0.05),'Bảng Giá'!$B$3,IF(AND(N1863&lt;=0.1,N1863&gt;0.05),'Bảng Giá'!$B$4,IF(AND('Raw Data'!N1863&gt;0.1,'Raw Data'!N1863&lt;=0.25),'Bảng Giá'!$B$5,IF(AND('Raw Data'!N1863&gt;0.25,'Raw Data'!N1863&lt;=0.5),'Bảng Giá'!$B$6,IF(AND('Raw Data'!N1863&gt;0.5,'Raw Data'!N1863&lt;=1),'Bảng Giá'!$B$7,IF(AND('Raw Data'!N1863&gt;1,'Raw Data'!N1863&lt;=1.5),'Bảng Giá'!$B$8,IF(AND('Raw Data'!N1863&gt;1.5,'Raw Data'!N1863&lt;=2),'Bảng Giá'!$B$9,IF(AND('Raw Data'!N1863&gt;2,'Raw Data'!N1863&lt;=2.5),'Bảng Giá'!$B$10,IF(AND('Raw Data'!N1863&gt;2.5,'Raw Data'!N1863&lt;=3),'Bảng Giá'!$B$11,IF(AND('Raw Data'!N1863&gt;3,'Raw Data'!N1863&lt;=3.5),'Bảng Giá'!$B$12,IF(AND('Raw Data'!N1863&gt;3.5,'Raw Data'!N1863&lt;=4),'Bảng Giá'!$B$13,IF(AND('Raw Data'!N1863&gt;4,'Raw Data'!N1863&lt;=4.5),'Bảng Giá'!$B$14,IF(AND('Raw Data'!N1863&gt;4.5,'Raw Data'!N1863&lt;=5),'Bảng Giá'!$B$15,IF(AND('Raw Data'!N1863&gt;5,'Raw Data'!N1863&lt;=5.5),'Bảng Giá'!$B$16,IF(AND('Raw Data'!N1863&gt;5.5,'Raw Data'!N1863&lt;=6),'Bảng Giá'!$B$17,'Bảng Giá'!$B$18)))))))))))))))</f>
        <v>0.25&lt;x&lt;=0.5</v>
      </c>
      <c r="Q1863" s="48">
        <f t="shared" si="177"/>
        <v>-7.6335877862595417E-3</v>
      </c>
      <c r="R1863">
        <f t="shared" si="178"/>
        <v>15600</v>
      </c>
      <c r="S1863">
        <f t="shared" si="179"/>
        <v>2500</v>
      </c>
    </row>
    <row r="1864" spans="1:19" x14ac:dyDescent="0.25">
      <c r="A1864" s="12">
        <v>1863</v>
      </c>
      <c r="B1864" s="12" t="s">
        <v>293</v>
      </c>
      <c r="C1864" s="26">
        <v>31677136898421</v>
      </c>
      <c r="D1864" s="17">
        <v>43010.405451157407</v>
      </c>
      <c r="E1864" s="17">
        <v>43011.708213692131</v>
      </c>
      <c r="F1864" s="13" t="s">
        <v>302</v>
      </c>
      <c r="G1864" s="27">
        <v>1200</v>
      </c>
      <c r="H1864" s="12" t="s">
        <v>76</v>
      </c>
      <c r="I1864" s="12" t="s">
        <v>299</v>
      </c>
      <c r="J1864" s="37">
        <f>INDEX('Bảng Giá'!$C$3:$H$18,MATCH('Raw Data'!P1864,'Bảng Giá'!$B$3:$B$18,0),MATCH('Raw Data'!M1864,'Bảng Giá'!$C$2:$H$2,0))</f>
        <v>14500</v>
      </c>
      <c r="K1864" s="12">
        <v>14700</v>
      </c>
      <c r="L1864" s="36">
        <f t="shared" si="174"/>
        <v>1.3027625347240246</v>
      </c>
      <c r="M1864" t="str">
        <f>'References data'!H1865</f>
        <v>Nội Tỉnh</v>
      </c>
      <c r="N1864">
        <f t="shared" si="175"/>
        <v>1.2</v>
      </c>
      <c r="O1864">
        <f t="shared" si="176"/>
        <v>-200</v>
      </c>
      <c r="P1864" t="str">
        <f>IF(AND(N1864&gt;0,N1864&lt;=0.05),'Bảng Giá'!$B$3,IF(AND(N1864&lt;=0.1,N1864&gt;0.05),'Bảng Giá'!$B$4,IF(AND('Raw Data'!N1864&gt;0.1,'Raw Data'!N1864&lt;=0.25),'Bảng Giá'!$B$5,IF(AND('Raw Data'!N1864&gt;0.25,'Raw Data'!N1864&lt;=0.5),'Bảng Giá'!$B$6,IF(AND('Raw Data'!N1864&gt;0.5,'Raw Data'!N1864&lt;=1),'Bảng Giá'!$B$7,IF(AND('Raw Data'!N1864&gt;1,'Raw Data'!N1864&lt;=1.5),'Bảng Giá'!$B$8,IF(AND('Raw Data'!N1864&gt;1.5,'Raw Data'!N1864&lt;=2),'Bảng Giá'!$B$9,IF(AND('Raw Data'!N1864&gt;2,'Raw Data'!N1864&lt;=2.5),'Bảng Giá'!$B$10,IF(AND('Raw Data'!N1864&gt;2.5,'Raw Data'!N1864&lt;=3),'Bảng Giá'!$B$11,IF(AND('Raw Data'!N1864&gt;3,'Raw Data'!N1864&lt;=3.5),'Bảng Giá'!$B$12,IF(AND('Raw Data'!N1864&gt;3.5,'Raw Data'!N1864&lt;=4),'Bảng Giá'!$B$13,IF(AND('Raw Data'!N1864&gt;4,'Raw Data'!N1864&lt;=4.5),'Bảng Giá'!$B$14,IF(AND('Raw Data'!N1864&gt;4.5,'Raw Data'!N1864&lt;=5),'Bảng Giá'!$B$15,IF(AND('Raw Data'!N1864&gt;5,'Raw Data'!N1864&lt;=5.5),'Bảng Giá'!$B$16,IF(AND('Raw Data'!N1864&gt;5.5,'Raw Data'!N1864&lt;=6),'Bảng Giá'!$B$17,'Bảng Giá'!$B$18)))))))))))))))</f>
        <v>1&lt;x&lt;=1.5</v>
      </c>
      <c r="Q1864" s="48">
        <f t="shared" si="177"/>
        <v>-1.3605442176870748E-2</v>
      </c>
      <c r="R1864">
        <f t="shared" si="178"/>
        <v>17400</v>
      </c>
      <c r="S1864">
        <f t="shared" si="179"/>
        <v>2700</v>
      </c>
    </row>
    <row r="1865" spans="1:19" x14ac:dyDescent="0.25">
      <c r="A1865" s="12">
        <v>1864</v>
      </c>
      <c r="B1865" s="12" t="s">
        <v>293</v>
      </c>
      <c r="C1865" s="26">
        <v>31677136899051</v>
      </c>
      <c r="D1865" s="17">
        <v>43010.422050775465</v>
      </c>
      <c r="E1865" s="17">
        <v>43011.708135497684</v>
      </c>
      <c r="F1865" s="13" t="s">
        <v>302</v>
      </c>
      <c r="G1865" s="27">
        <v>4000</v>
      </c>
      <c r="H1865" s="12" t="s">
        <v>76</v>
      </c>
      <c r="I1865" s="12" t="s">
        <v>299</v>
      </c>
      <c r="J1865" s="37">
        <f>INDEX('Bảng Giá'!$C$3:$H$18,MATCH('Raw Data'!P1865,'Bảng Giá'!$B$3:$B$18,0),MATCH('Raw Data'!M1865,'Bảng Giá'!$C$2:$H$2,0))</f>
        <v>20500</v>
      </c>
      <c r="K1865" s="12">
        <v>22200</v>
      </c>
      <c r="L1865" s="36">
        <f t="shared" si="174"/>
        <v>1.2860847222182201</v>
      </c>
      <c r="M1865" t="str">
        <f>'References data'!H1866</f>
        <v>Nội Tỉnh</v>
      </c>
      <c r="N1865">
        <f t="shared" si="175"/>
        <v>4</v>
      </c>
      <c r="O1865">
        <f t="shared" si="176"/>
        <v>-1700</v>
      </c>
      <c r="P1865" t="str">
        <f>IF(AND(N1865&gt;0,N1865&lt;=0.05),'Bảng Giá'!$B$3,IF(AND(N1865&lt;=0.1,N1865&gt;0.05),'Bảng Giá'!$B$4,IF(AND('Raw Data'!N1865&gt;0.1,'Raw Data'!N1865&lt;=0.25),'Bảng Giá'!$B$5,IF(AND('Raw Data'!N1865&gt;0.25,'Raw Data'!N1865&lt;=0.5),'Bảng Giá'!$B$6,IF(AND('Raw Data'!N1865&gt;0.5,'Raw Data'!N1865&lt;=1),'Bảng Giá'!$B$7,IF(AND('Raw Data'!N1865&gt;1,'Raw Data'!N1865&lt;=1.5),'Bảng Giá'!$B$8,IF(AND('Raw Data'!N1865&gt;1.5,'Raw Data'!N1865&lt;=2),'Bảng Giá'!$B$9,IF(AND('Raw Data'!N1865&gt;2,'Raw Data'!N1865&lt;=2.5),'Bảng Giá'!$B$10,IF(AND('Raw Data'!N1865&gt;2.5,'Raw Data'!N1865&lt;=3),'Bảng Giá'!$B$11,IF(AND('Raw Data'!N1865&gt;3,'Raw Data'!N1865&lt;=3.5),'Bảng Giá'!$B$12,IF(AND('Raw Data'!N1865&gt;3.5,'Raw Data'!N1865&lt;=4),'Bảng Giá'!$B$13,IF(AND('Raw Data'!N1865&gt;4,'Raw Data'!N1865&lt;=4.5),'Bảng Giá'!$B$14,IF(AND('Raw Data'!N1865&gt;4.5,'Raw Data'!N1865&lt;=5),'Bảng Giá'!$B$15,IF(AND('Raw Data'!N1865&gt;5,'Raw Data'!N1865&lt;=5.5),'Bảng Giá'!$B$16,IF(AND('Raw Data'!N1865&gt;5.5,'Raw Data'!N1865&lt;=6),'Bảng Giá'!$B$17,'Bảng Giá'!$B$18)))))))))))))))</f>
        <v>3.5&lt;x&lt;=4</v>
      </c>
      <c r="Q1865" s="48">
        <f t="shared" si="177"/>
        <v>-7.6576576576576572E-2</v>
      </c>
      <c r="R1865">
        <f t="shared" si="178"/>
        <v>24600</v>
      </c>
      <c r="S1865">
        <f t="shared" si="179"/>
        <v>2400</v>
      </c>
    </row>
    <row r="1866" spans="1:19" x14ac:dyDescent="0.25">
      <c r="A1866" s="12">
        <v>1865</v>
      </c>
      <c r="B1866" s="12" t="s">
        <v>293</v>
      </c>
      <c r="C1866" s="26">
        <v>31677136898090</v>
      </c>
      <c r="D1866" s="17">
        <v>43010.606899502316</v>
      </c>
      <c r="E1866" s="17">
        <v>43011.655330752314</v>
      </c>
      <c r="F1866" s="13" t="s">
        <v>302</v>
      </c>
      <c r="G1866" s="27">
        <v>4000</v>
      </c>
      <c r="H1866" s="12" t="s">
        <v>76</v>
      </c>
      <c r="I1866" s="12" t="s">
        <v>80</v>
      </c>
      <c r="J1866" s="37">
        <f>INDEX('Bảng Giá'!$C$3:$H$18,MATCH('Raw Data'!P1866,'Bảng Giá'!$B$3:$B$18,0),MATCH('Raw Data'!M1866,'Bảng Giá'!$C$2:$H$2,0))</f>
        <v>20500</v>
      </c>
      <c r="K1866" s="12">
        <v>22200</v>
      </c>
      <c r="L1866" s="36">
        <f t="shared" si="174"/>
        <v>1.0484312499975204</v>
      </c>
      <c r="M1866" t="str">
        <f>'References data'!H1867</f>
        <v>Nội Tỉnh</v>
      </c>
      <c r="N1866">
        <f t="shared" si="175"/>
        <v>4</v>
      </c>
      <c r="O1866">
        <f t="shared" si="176"/>
        <v>-1700</v>
      </c>
      <c r="P1866" t="str">
        <f>IF(AND(N1866&gt;0,N1866&lt;=0.05),'Bảng Giá'!$B$3,IF(AND(N1866&lt;=0.1,N1866&gt;0.05),'Bảng Giá'!$B$4,IF(AND('Raw Data'!N1866&gt;0.1,'Raw Data'!N1866&lt;=0.25),'Bảng Giá'!$B$5,IF(AND('Raw Data'!N1866&gt;0.25,'Raw Data'!N1866&lt;=0.5),'Bảng Giá'!$B$6,IF(AND('Raw Data'!N1866&gt;0.5,'Raw Data'!N1866&lt;=1),'Bảng Giá'!$B$7,IF(AND('Raw Data'!N1866&gt;1,'Raw Data'!N1866&lt;=1.5),'Bảng Giá'!$B$8,IF(AND('Raw Data'!N1866&gt;1.5,'Raw Data'!N1866&lt;=2),'Bảng Giá'!$B$9,IF(AND('Raw Data'!N1866&gt;2,'Raw Data'!N1866&lt;=2.5),'Bảng Giá'!$B$10,IF(AND('Raw Data'!N1866&gt;2.5,'Raw Data'!N1866&lt;=3),'Bảng Giá'!$B$11,IF(AND('Raw Data'!N1866&gt;3,'Raw Data'!N1866&lt;=3.5),'Bảng Giá'!$B$12,IF(AND('Raw Data'!N1866&gt;3.5,'Raw Data'!N1866&lt;=4),'Bảng Giá'!$B$13,IF(AND('Raw Data'!N1866&gt;4,'Raw Data'!N1866&lt;=4.5),'Bảng Giá'!$B$14,IF(AND('Raw Data'!N1866&gt;4.5,'Raw Data'!N1866&lt;=5),'Bảng Giá'!$B$15,IF(AND('Raw Data'!N1866&gt;5,'Raw Data'!N1866&lt;=5.5),'Bảng Giá'!$B$16,IF(AND('Raw Data'!N1866&gt;5.5,'Raw Data'!N1866&lt;=6),'Bảng Giá'!$B$17,'Bảng Giá'!$B$18)))))))))))))))</f>
        <v>3.5&lt;x&lt;=4</v>
      </c>
      <c r="Q1866" s="48">
        <f t="shared" si="177"/>
        <v>-7.6576576576576572E-2</v>
      </c>
      <c r="R1866">
        <f t="shared" si="178"/>
        <v>24600</v>
      </c>
      <c r="S1866">
        <f t="shared" si="179"/>
        <v>2400</v>
      </c>
    </row>
    <row r="1867" spans="1:19" x14ac:dyDescent="0.25">
      <c r="A1867" s="12">
        <v>1866</v>
      </c>
      <c r="B1867" s="12" t="s">
        <v>293</v>
      </c>
      <c r="C1867" s="26">
        <v>31677136905919</v>
      </c>
      <c r="D1867" s="17">
        <v>43010.879657986108</v>
      </c>
      <c r="E1867" s="17">
        <v>43013.458985879632</v>
      </c>
      <c r="F1867" s="13" t="s">
        <v>302</v>
      </c>
      <c r="G1867" s="27">
        <v>500</v>
      </c>
      <c r="H1867" s="12" t="s">
        <v>76</v>
      </c>
      <c r="I1867" s="12" t="s">
        <v>193</v>
      </c>
      <c r="J1867" s="37">
        <f>INDEX('Bảng Giá'!$C$3:$H$18,MATCH('Raw Data'!P1867,'Bảng Giá'!$B$3:$B$18,0),MATCH('Raw Data'!M1867,'Bảng Giá'!$C$2:$H$2,0))</f>
        <v>13000</v>
      </c>
      <c r="K1867" s="12">
        <v>14100</v>
      </c>
      <c r="L1867" s="36">
        <f t="shared" si="174"/>
        <v>2.5793278935234412</v>
      </c>
      <c r="M1867" t="str">
        <f>'References data'!H1868</f>
        <v>Nội Tỉnh</v>
      </c>
      <c r="N1867">
        <f t="shared" si="175"/>
        <v>0.5</v>
      </c>
      <c r="O1867">
        <f t="shared" si="176"/>
        <v>-1100</v>
      </c>
      <c r="P1867" t="str">
        <f>IF(AND(N1867&gt;0,N1867&lt;=0.05),'Bảng Giá'!$B$3,IF(AND(N1867&lt;=0.1,N1867&gt;0.05),'Bảng Giá'!$B$4,IF(AND('Raw Data'!N1867&gt;0.1,'Raw Data'!N1867&lt;=0.25),'Bảng Giá'!$B$5,IF(AND('Raw Data'!N1867&gt;0.25,'Raw Data'!N1867&lt;=0.5),'Bảng Giá'!$B$6,IF(AND('Raw Data'!N1867&gt;0.5,'Raw Data'!N1867&lt;=1),'Bảng Giá'!$B$7,IF(AND('Raw Data'!N1867&gt;1,'Raw Data'!N1867&lt;=1.5),'Bảng Giá'!$B$8,IF(AND('Raw Data'!N1867&gt;1.5,'Raw Data'!N1867&lt;=2),'Bảng Giá'!$B$9,IF(AND('Raw Data'!N1867&gt;2,'Raw Data'!N1867&lt;=2.5),'Bảng Giá'!$B$10,IF(AND('Raw Data'!N1867&gt;2.5,'Raw Data'!N1867&lt;=3),'Bảng Giá'!$B$11,IF(AND('Raw Data'!N1867&gt;3,'Raw Data'!N1867&lt;=3.5),'Bảng Giá'!$B$12,IF(AND('Raw Data'!N1867&gt;3.5,'Raw Data'!N1867&lt;=4),'Bảng Giá'!$B$13,IF(AND('Raw Data'!N1867&gt;4,'Raw Data'!N1867&lt;=4.5),'Bảng Giá'!$B$14,IF(AND('Raw Data'!N1867&gt;4.5,'Raw Data'!N1867&lt;=5),'Bảng Giá'!$B$15,IF(AND('Raw Data'!N1867&gt;5,'Raw Data'!N1867&lt;=5.5),'Bảng Giá'!$B$16,IF(AND('Raw Data'!N1867&gt;5.5,'Raw Data'!N1867&lt;=6),'Bảng Giá'!$B$17,'Bảng Giá'!$B$18)))))))))))))))</f>
        <v>0.25&lt;x&lt;=0.5</v>
      </c>
      <c r="Q1867" s="48">
        <f t="shared" si="177"/>
        <v>-7.8014184397163122E-2</v>
      </c>
      <c r="R1867">
        <f t="shared" si="178"/>
        <v>15600</v>
      </c>
      <c r="S1867">
        <f t="shared" si="179"/>
        <v>1500</v>
      </c>
    </row>
    <row r="1868" spans="1:19" x14ac:dyDescent="0.25">
      <c r="A1868" s="12">
        <v>1867</v>
      </c>
      <c r="B1868" s="12" t="s">
        <v>293</v>
      </c>
      <c r="C1868" s="26">
        <v>13724078</v>
      </c>
      <c r="D1868" s="17">
        <v>43010.873763738426</v>
      </c>
      <c r="E1868" s="17">
        <v>43012.573055868059</v>
      </c>
      <c r="F1868" s="13" t="s">
        <v>302</v>
      </c>
      <c r="G1868" s="27">
        <v>13000</v>
      </c>
      <c r="H1868" s="12" t="s">
        <v>76</v>
      </c>
      <c r="I1868" s="12" t="s">
        <v>91</v>
      </c>
      <c r="J1868" s="37">
        <f>INDEX('Bảng Giá'!$C$3:$H$18,MATCH('Raw Data'!P1868,'Bảng Giá'!$B$3:$B$18,0),MATCH('Raw Data'!M1868,'Bảng Giá'!$C$2:$H$2,0))</f>
        <v>2000</v>
      </c>
      <c r="K1868" s="12">
        <v>54900</v>
      </c>
      <c r="L1868" s="36">
        <f t="shared" si="174"/>
        <v>1.6992921296332497</v>
      </c>
      <c r="M1868" t="str">
        <f>'References data'!H1869</f>
        <v>Nội Tỉnh</v>
      </c>
      <c r="N1868" s="46">
        <f t="shared" si="175"/>
        <v>13</v>
      </c>
      <c r="O1868">
        <f t="shared" si="176"/>
        <v>-52900</v>
      </c>
      <c r="P1868" t="str">
        <f>IF(AND(N1868&gt;0,N1868&lt;=0.05),'Bảng Giá'!$B$3,IF(AND(N1868&lt;=0.1,N1868&gt;0.05),'Bảng Giá'!$B$4,IF(AND('Raw Data'!N1868&gt;0.1,'Raw Data'!N1868&lt;=0.25),'Bảng Giá'!$B$5,IF(AND('Raw Data'!N1868&gt;0.25,'Raw Data'!N1868&lt;=0.5),'Bảng Giá'!$B$6,IF(AND('Raw Data'!N1868&gt;0.5,'Raw Data'!N1868&lt;=1),'Bảng Giá'!$B$7,IF(AND('Raw Data'!N1868&gt;1,'Raw Data'!N1868&lt;=1.5),'Bảng Giá'!$B$8,IF(AND('Raw Data'!N1868&gt;1.5,'Raw Data'!N1868&lt;=2),'Bảng Giá'!$B$9,IF(AND('Raw Data'!N1868&gt;2,'Raw Data'!N1868&lt;=2.5),'Bảng Giá'!$B$10,IF(AND('Raw Data'!N1868&gt;2.5,'Raw Data'!N1868&lt;=3),'Bảng Giá'!$B$11,IF(AND('Raw Data'!N1868&gt;3,'Raw Data'!N1868&lt;=3.5),'Bảng Giá'!$B$12,IF(AND('Raw Data'!N1868&gt;3.5,'Raw Data'!N1868&lt;=4),'Bảng Giá'!$B$13,IF(AND('Raw Data'!N1868&gt;4,'Raw Data'!N1868&lt;=4.5),'Bảng Giá'!$B$14,IF(AND('Raw Data'!N1868&gt;4.5,'Raw Data'!N1868&lt;=5),'Bảng Giá'!$B$15,IF(AND('Raw Data'!N1868&gt;5,'Raw Data'!N1868&lt;=5.5),'Bảng Giá'!$B$16,IF(AND('Raw Data'!N1868&gt;5.5,'Raw Data'!N1868&lt;=6),'Bảng Giá'!$B$17,'Bảng Giá'!$B$18)))))))))))))))</f>
        <v>Next 0.5</v>
      </c>
      <c r="Q1868" s="48">
        <f t="shared" si="177"/>
        <v>-0.96357012750455373</v>
      </c>
      <c r="R1868">
        <f t="shared" si="178"/>
        <v>2400</v>
      </c>
      <c r="S1868">
        <f t="shared" si="179"/>
        <v>-52500</v>
      </c>
    </row>
    <row r="1869" spans="1:19" x14ac:dyDescent="0.25">
      <c r="A1869" s="12">
        <v>1868</v>
      </c>
      <c r="B1869" s="12" t="s">
        <v>293</v>
      </c>
      <c r="C1869" s="26">
        <v>21433238</v>
      </c>
      <c r="D1869" s="17">
        <v>43010.873797685184</v>
      </c>
      <c r="E1869" s="17">
        <v>43011.629510995372</v>
      </c>
      <c r="F1869" s="13" t="s">
        <v>302</v>
      </c>
      <c r="G1869" s="27">
        <v>6000</v>
      </c>
      <c r="H1869" s="12" t="s">
        <v>76</v>
      </c>
      <c r="I1869" s="12" t="s">
        <v>74</v>
      </c>
      <c r="J1869" s="37">
        <f>INDEX('Bảng Giá'!$C$3:$H$18,MATCH('Raw Data'!P1869,'Bảng Giá'!$B$3:$B$18,0),MATCH('Raw Data'!M1869,'Bảng Giá'!$C$2:$H$2,0))</f>
        <v>26500</v>
      </c>
      <c r="K1869" s="12">
        <v>26700</v>
      </c>
      <c r="L1869" s="36">
        <f t="shared" si="174"/>
        <v>0.75571331018727506</v>
      </c>
      <c r="M1869" t="str">
        <f>'References data'!H1870</f>
        <v>Nội Tỉnh</v>
      </c>
      <c r="N1869">
        <f t="shared" si="175"/>
        <v>6</v>
      </c>
      <c r="O1869">
        <f t="shared" si="176"/>
        <v>-200</v>
      </c>
      <c r="P1869" t="str">
        <f>IF(AND(N1869&gt;0,N1869&lt;=0.05),'Bảng Giá'!$B$3,IF(AND(N1869&lt;=0.1,N1869&gt;0.05),'Bảng Giá'!$B$4,IF(AND('Raw Data'!N1869&gt;0.1,'Raw Data'!N1869&lt;=0.25),'Bảng Giá'!$B$5,IF(AND('Raw Data'!N1869&gt;0.25,'Raw Data'!N1869&lt;=0.5),'Bảng Giá'!$B$6,IF(AND('Raw Data'!N1869&gt;0.5,'Raw Data'!N1869&lt;=1),'Bảng Giá'!$B$7,IF(AND('Raw Data'!N1869&gt;1,'Raw Data'!N1869&lt;=1.5),'Bảng Giá'!$B$8,IF(AND('Raw Data'!N1869&gt;1.5,'Raw Data'!N1869&lt;=2),'Bảng Giá'!$B$9,IF(AND('Raw Data'!N1869&gt;2,'Raw Data'!N1869&lt;=2.5),'Bảng Giá'!$B$10,IF(AND('Raw Data'!N1869&gt;2.5,'Raw Data'!N1869&lt;=3),'Bảng Giá'!$B$11,IF(AND('Raw Data'!N1869&gt;3,'Raw Data'!N1869&lt;=3.5),'Bảng Giá'!$B$12,IF(AND('Raw Data'!N1869&gt;3.5,'Raw Data'!N1869&lt;=4),'Bảng Giá'!$B$13,IF(AND('Raw Data'!N1869&gt;4,'Raw Data'!N1869&lt;=4.5),'Bảng Giá'!$B$14,IF(AND('Raw Data'!N1869&gt;4.5,'Raw Data'!N1869&lt;=5),'Bảng Giá'!$B$15,IF(AND('Raw Data'!N1869&gt;5,'Raw Data'!N1869&lt;=5.5),'Bảng Giá'!$B$16,IF(AND('Raw Data'!N1869&gt;5.5,'Raw Data'!N1869&lt;=6),'Bảng Giá'!$B$17,'Bảng Giá'!$B$18)))))))))))))))</f>
        <v>5.5&lt;x&lt;=6</v>
      </c>
      <c r="Q1869" s="48">
        <f t="shared" si="177"/>
        <v>-7.4906367041198503E-3</v>
      </c>
      <c r="R1869">
        <f t="shared" si="178"/>
        <v>31800</v>
      </c>
      <c r="S1869">
        <f t="shared" si="179"/>
        <v>5100</v>
      </c>
    </row>
    <row r="1870" spans="1:19" x14ac:dyDescent="0.25">
      <c r="A1870" s="12">
        <v>1869</v>
      </c>
      <c r="B1870" s="12" t="s">
        <v>293</v>
      </c>
      <c r="C1870" s="26">
        <v>19165264</v>
      </c>
      <c r="D1870" s="17">
        <v>43010.87380065972</v>
      </c>
      <c r="E1870" s="17">
        <v>43012.44491716435</v>
      </c>
      <c r="F1870" s="13" t="s">
        <v>302</v>
      </c>
      <c r="G1870" s="27">
        <v>3024</v>
      </c>
      <c r="H1870" s="12" t="s">
        <v>76</v>
      </c>
      <c r="I1870" s="12" t="s">
        <v>89</v>
      </c>
      <c r="J1870" s="37">
        <f>INDEX('Bảng Giá'!$C$3:$H$18,MATCH('Raw Data'!P1870,'Bảng Giá'!$B$3:$B$18,0),MATCH('Raw Data'!M1870,'Bảng Giá'!$C$2:$H$2,0))</f>
        <v>19000</v>
      </c>
      <c r="K1870" s="12">
        <v>19200</v>
      </c>
      <c r="L1870" s="36">
        <f t="shared" si="174"/>
        <v>1.5711165046304814</v>
      </c>
      <c r="M1870" t="str">
        <f>'References data'!H1871</f>
        <v>Nội Tỉnh</v>
      </c>
      <c r="N1870">
        <f t="shared" si="175"/>
        <v>3.024</v>
      </c>
      <c r="O1870">
        <f t="shared" si="176"/>
        <v>-200</v>
      </c>
      <c r="P1870" t="str">
        <f>IF(AND(N1870&gt;0,N1870&lt;=0.05),'Bảng Giá'!$B$3,IF(AND(N1870&lt;=0.1,N1870&gt;0.05),'Bảng Giá'!$B$4,IF(AND('Raw Data'!N1870&gt;0.1,'Raw Data'!N1870&lt;=0.25),'Bảng Giá'!$B$5,IF(AND('Raw Data'!N1870&gt;0.25,'Raw Data'!N1870&lt;=0.5),'Bảng Giá'!$B$6,IF(AND('Raw Data'!N1870&gt;0.5,'Raw Data'!N1870&lt;=1),'Bảng Giá'!$B$7,IF(AND('Raw Data'!N1870&gt;1,'Raw Data'!N1870&lt;=1.5),'Bảng Giá'!$B$8,IF(AND('Raw Data'!N1870&gt;1.5,'Raw Data'!N1870&lt;=2),'Bảng Giá'!$B$9,IF(AND('Raw Data'!N1870&gt;2,'Raw Data'!N1870&lt;=2.5),'Bảng Giá'!$B$10,IF(AND('Raw Data'!N1870&gt;2.5,'Raw Data'!N1870&lt;=3),'Bảng Giá'!$B$11,IF(AND('Raw Data'!N1870&gt;3,'Raw Data'!N1870&lt;=3.5),'Bảng Giá'!$B$12,IF(AND('Raw Data'!N1870&gt;3.5,'Raw Data'!N1870&lt;=4),'Bảng Giá'!$B$13,IF(AND('Raw Data'!N1870&gt;4,'Raw Data'!N1870&lt;=4.5),'Bảng Giá'!$B$14,IF(AND('Raw Data'!N1870&gt;4.5,'Raw Data'!N1870&lt;=5),'Bảng Giá'!$B$15,IF(AND('Raw Data'!N1870&gt;5,'Raw Data'!N1870&lt;=5.5),'Bảng Giá'!$B$16,IF(AND('Raw Data'!N1870&gt;5.5,'Raw Data'!N1870&lt;=6),'Bảng Giá'!$B$17,'Bảng Giá'!$B$18)))))))))))))))</f>
        <v>3&lt;x&lt;=3.5</v>
      </c>
      <c r="Q1870" s="48">
        <f t="shared" si="177"/>
        <v>-1.0416666666666666E-2</v>
      </c>
      <c r="R1870">
        <f t="shared" si="178"/>
        <v>22800</v>
      </c>
      <c r="S1870">
        <f t="shared" si="179"/>
        <v>3600</v>
      </c>
    </row>
    <row r="1871" spans="1:19" x14ac:dyDescent="0.25">
      <c r="A1871" s="12">
        <v>1870</v>
      </c>
      <c r="B1871" s="12" t="s">
        <v>293</v>
      </c>
      <c r="C1871" s="26">
        <v>84950475</v>
      </c>
      <c r="D1871" s="17">
        <v>43010.873874618053</v>
      </c>
      <c r="E1871" s="17">
        <v>43012.67732638889</v>
      </c>
      <c r="F1871" s="13" t="s">
        <v>302</v>
      </c>
      <c r="G1871" s="27">
        <v>18000</v>
      </c>
      <c r="H1871" s="12" t="s">
        <v>76</v>
      </c>
      <c r="I1871" s="12" t="s">
        <v>76</v>
      </c>
      <c r="J1871" s="37">
        <f>INDEX('Bảng Giá'!$C$3:$H$18,MATCH('Raw Data'!P1871,'Bảng Giá'!$B$3:$B$18,0),MATCH('Raw Data'!M1871,'Bảng Giá'!$C$2:$H$2,0))</f>
        <v>2000</v>
      </c>
      <c r="K1871" s="12">
        <v>75100</v>
      </c>
      <c r="L1871" s="36">
        <f t="shared" si="174"/>
        <v>1.8034517708365456</v>
      </c>
      <c r="M1871" t="str">
        <f>'References data'!H1872</f>
        <v>Nội Tỉnh</v>
      </c>
      <c r="N1871" s="46">
        <f t="shared" si="175"/>
        <v>18</v>
      </c>
      <c r="O1871">
        <f t="shared" si="176"/>
        <v>-73100</v>
      </c>
      <c r="P1871" t="str">
        <f>IF(AND(N1871&gt;0,N1871&lt;=0.05),'Bảng Giá'!$B$3,IF(AND(N1871&lt;=0.1,N1871&gt;0.05),'Bảng Giá'!$B$4,IF(AND('Raw Data'!N1871&gt;0.1,'Raw Data'!N1871&lt;=0.25),'Bảng Giá'!$B$5,IF(AND('Raw Data'!N1871&gt;0.25,'Raw Data'!N1871&lt;=0.5),'Bảng Giá'!$B$6,IF(AND('Raw Data'!N1871&gt;0.5,'Raw Data'!N1871&lt;=1),'Bảng Giá'!$B$7,IF(AND('Raw Data'!N1871&gt;1,'Raw Data'!N1871&lt;=1.5),'Bảng Giá'!$B$8,IF(AND('Raw Data'!N1871&gt;1.5,'Raw Data'!N1871&lt;=2),'Bảng Giá'!$B$9,IF(AND('Raw Data'!N1871&gt;2,'Raw Data'!N1871&lt;=2.5),'Bảng Giá'!$B$10,IF(AND('Raw Data'!N1871&gt;2.5,'Raw Data'!N1871&lt;=3),'Bảng Giá'!$B$11,IF(AND('Raw Data'!N1871&gt;3,'Raw Data'!N1871&lt;=3.5),'Bảng Giá'!$B$12,IF(AND('Raw Data'!N1871&gt;3.5,'Raw Data'!N1871&lt;=4),'Bảng Giá'!$B$13,IF(AND('Raw Data'!N1871&gt;4,'Raw Data'!N1871&lt;=4.5),'Bảng Giá'!$B$14,IF(AND('Raw Data'!N1871&gt;4.5,'Raw Data'!N1871&lt;=5),'Bảng Giá'!$B$15,IF(AND('Raw Data'!N1871&gt;5,'Raw Data'!N1871&lt;=5.5),'Bảng Giá'!$B$16,IF(AND('Raw Data'!N1871&gt;5.5,'Raw Data'!N1871&lt;=6),'Bảng Giá'!$B$17,'Bảng Giá'!$B$18)))))))))))))))</f>
        <v>Next 0.5</v>
      </c>
      <c r="Q1871" s="48">
        <f t="shared" si="177"/>
        <v>-0.97336884154460723</v>
      </c>
      <c r="R1871">
        <f t="shared" si="178"/>
        <v>2400</v>
      </c>
      <c r="S1871">
        <f t="shared" si="179"/>
        <v>-72700</v>
      </c>
    </row>
    <row r="1872" spans="1:19" x14ac:dyDescent="0.25">
      <c r="A1872" s="12">
        <v>1871</v>
      </c>
      <c r="B1872" s="12" t="s">
        <v>293</v>
      </c>
      <c r="C1872" s="26">
        <v>31677136908592</v>
      </c>
      <c r="D1872" s="17">
        <v>43010.455683217595</v>
      </c>
      <c r="E1872" s="17">
        <v>43011.74776377315</v>
      </c>
      <c r="F1872" s="13" t="s">
        <v>302</v>
      </c>
      <c r="G1872" s="27">
        <v>400</v>
      </c>
      <c r="H1872" s="12" t="s">
        <v>76</v>
      </c>
      <c r="I1872" s="12" t="s">
        <v>99</v>
      </c>
      <c r="J1872" s="37">
        <f>INDEX('Bảng Giá'!$C$3:$H$18,MATCH('Raw Data'!P1872,'Bảng Giá'!$B$3:$B$18,0),MATCH('Raw Data'!M1872,'Bảng Giá'!$C$2:$H$2,0))</f>
        <v>13000</v>
      </c>
      <c r="K1872" s="12">
        <v>13100</v>
      </c>
      <c r="L1872" s="36">
        <f t="shared" si="174"/>
        <v>1.2920805555550032</v>
      </c>
      <c r="M1872" t="str">
        <f>'References data'!H1873</f>
        <v>Nội Tỉnh</v>
      </c>
      <c r="N1872">
        <f t="shared" si="175"/>
        <v>0.4</v>
      </c>
      <c r="O1872">
        <f t="shared" si="176"/>
        <v>-100</v>
      </c>
      <c r="P1872" t="str">
        <f>IF(AND(N1872&gt;0,N1872&lt;=0.05),'Bảng Giá'!$B$3,IF(AND(N1872&lt;=0.1,N1872&gt;0.05),'Bảng Giá'!$B$4,IF(AND('Raw Data'!N1872&gt;0.1,'Raw Data'!N1872&lt;=0.25),'Bảng Giá'!$B$5,IF(AND('Raw Data'!N1872&gt;0.25,'Raw Data'!N1872&lt;=0.5),'Bảng Giá'!$B$6,IF(AND('Raw Data'!N1872&gt;0.5,'Raw Data'!N1872&lt;=1),'Bảng Giá'!$B$7,IF(AND('Raw Data'!N1872&gt;1,'Raw Data'!N1872&lt;=1.5),'Bảng Giá'!$B$8,IF(AND('Raw Data'!N1872&gt;1.5,'Raw Data'!N1872&lt;=2),'Bảng Giá'!$B$9,IF(AND('Raw Data'!N1872&gt;2,'Raw Data'!N1872&lt;=2.5),'Bảng Giá'!$B$10,IF(AND('Raw Data'!N1872&gt;2.5,'Raw Data'!N1872&lt;=3),'Bảng Giá'!$B$11,IF(AND('Raw Data'!N1872&gt;3,'Raw Data'!N1872&lt;=3.5),'Bảng Giá'!$B$12,IF(AND('Raw Data'!N1872&gt;3.5,'Raw Data'!N1872&lt;=4),'Bảng Giá'!$B$13,IF(AND('Raw Data'!N1872&gt;4,'Raw Data'!N1872&lt;=4.5),'Bảng Giá'!$B$14,IF(AND('Raw Data'!N1872&gt;4.5,'Raw Data'!N1872&lt;=5),'Bảng Giá'!$B$15,IF(AND('Raw Data'!N1872&gt;5,'Raw Data'!N1872&lt;=5.5),'Bảng Giá'!$B$16,IF(AND('Raw Data'!N1872&gt;5.5,'Raw Data'!N1872&lt;=6),'Bảng Giá'!$B$17,'Bảng Giá'!$B$18)))))))))))))))</f>
        <v>0.25&lt;x&lt;=0.5</v>
      </c>
      <c r="Q1872" s="48">
        <f t="shared" si="177"/>
        <v>-7.6335877862595417E-3</v>
      </c>
      <c r="R1872">
        <f t="shared" si="178"/>
        <v>15600</v>
      </c>
      <c r="S1872">
        <f t="shared" si="179"/>
        <v>2500</v>
      </c>
    </row>
    <row r="1873" spans="1:19" x14ac:dyDescent="0.25">
      <c r="A1873" s="12">
        <v>1872</v>
      </c>
      <c r="B1873" s="12" t="s">
        <v>293</v>
      </c>
      <c r="C1873" s="26">
        <v>81519477</v>
      </c>
      <c r="D1873" s="17">
        <v>43010.474128703703</v>
      </c>
      <c r="E1873" s="17">
        <v>43011.60226443287</v>
      </c>
      <c r="F1873" s="12" t="s">
        <v>321</v>
      </c>
      <c r="G1873" s="27">
        <v>300</v>
      </c>
      <c r="H1873" s="12" t="s">
        <v>76</v>
      </c>
      <c r="I1873" s="12" t="s">
        <v>85</v>
      </c>
      <c r="J1873" s="37">
        <f>INDEX('Bảng Giá'!$C$3:$H$18,MATCH('Raw Data'!P1873,'Bảng Giá'!$B$3:$B$18,0),MATCH('Raw Data'!M1873,'Bảng Giá'!$C$2:$H$2,0))</f>
        <v>13000</v>
      </c>
      <c r="K1873" s="12">
        <v>13100</v>
      </c>
      <c r="L1873" s="36">
        <f t="shared" si="174"/>
        <v>1.128135729166388</v>
      </c>
      <c r="M1873" t="str">
        <f>'References data'!H1874</f>
        <v>Nội Tỉnh</v>
      </c>
      <c r="N1873">
        <f t="shared" si="175"/>
        <v>0.3</v>
      </c>
      <c r="O1873">
        <f t="shared" si="176"/>
        <v>-100</v>
      </c>
      <c r="P1873" t="str">
        <f>IF(AND(N1873&gt;0,N1873&lt;=0.05),'Bảng Giá'!$B$3,IF(AND(N1873&lt;=0.1,N1873&gt;0.05),'Bảng Giá'!$B$4,IF(AND('Raw Data'!N1873&gt;0.1,'Raw Data'!N1873&lt;=0.25),'Bảng Giá'!$B$5,IF(AND('Raw Data'!N1873&gt;0.25,'Raw Data'!N1873&lt;=0.5),'Bảng Giá'!$B$6,IF(AND('Raw Data'!N1873&gt;0.5,'Raw Data'!N1873&lt;=1),'Bảng Giá'!$B$7,IF(AND('Raw Data'!N1873&gt;1,'Raw Data'!N1873&lt;=1.5),'Bảng Giá'!$B$8,IF(AND('Raw Data'!N1873&gt;1.5,'Raw Data'!N1873&lt;=2),'Bảng Giá'!$B$9,IF(AND('Raw Data'!N1873&gt;2,'Raw Data'!N1873&lt;=2.5),'Bảng Giá'!$B$10,IF(AND('Raw Data'!N1873&gt;2.5,'Raw Data'!N1873&lt;=3),'Bảng Giá'!$B$11,IF(AND('Raw Data'!N1873&gt;3,'Raw Data'!N1873&lt;=3.5),'Bảng Giá'!$B$12,IF(AND('Raw Data'!N1873&gt;3.5,'Raw Data'!N1873&lt;=4),'Bảng Giá'!$B$13,IF(AND('Raw Data'!N1873&gt;4,'Raw Data'!N1873&lt;=4.5),'Bảng Giá'!$B$14,IF(AND('Raw Data'!N1873&gt;4.5,'Raw Data'!N1873&lt;=5),'Bảng Giá'!$B$15,IF(AND('Raw Data'!N1873&gt;5,'Raw Data'!N1873&lt;=5.5),'Bảng Giá'!$B$16,IF(AND('Raw Data'!N1873&gt;5.5,'Raw Data'!N1873&lt;=6),'Bảng Giá'!$B$17,'Bảng Giá'!$B$18)))))))))))))))</f>
        <v>0.25&lt;x&lt;=0.5</v>
      </c>
      <c r="Q1873" s="48">
        <f t="shared" si="177"/>
        <v>-7.6335877862595417E-3</v>
      </c>
      <c r="R1873">
        <f t="shared" si="178"/>
        <v>15600</v>
      </c>
      <c r="S1873">
        <f t="shared" si="179"/>
        <v>2500</v>
      </c>
    </row>
    <row r="1874" spans="1:19" x14ac:dyDescent="0.25">
      <c r="A1874" s="12">
        <v>1873</v>
      </c>
      <c r="B1874" s="12" t="s">
        <v>293</v>
      </c>
      <c r="C1874" s="26">
        <v>64994284</v>
      </c>
      <c r="D1874" s="17">
        <v>43010.474131365743</v>
      </c>
      <c r="E1874" s="17">
        <v>43011.753051273146</v>
      </c>
      <c r="F1874" s="13" t="s">
        <v>302</v>
      </c>
      <c r="G1874" s="27">
        <v>12800</v>
      </c>
      <c r="H1874" s="12" t="s">
        <v>76</v>
      </c>
      <c r="I1874" s="12" t="s">
        <v>85</v>
      </c>
      <c r="J1874" s="37">
        <f>INDEX('Bảng Giá'!$C$3:$H$18,MATCH('Raw Data'!P1874,'Bảng Giá'!$B$3:$B$18,0),MATCH('Raw Data'!M1874,'Bảng Giá'!$C$2:$H$2,0))</f>
        <v>2000</v>
      </c>
      <c r="K1874" s="12">
        <v>54100</v>
      </c>
      <c r="L1874" s="36">
        <f t="shared" si="174"/>
        <v>1.2789199074031785</v>
      </c>
      <c r="M1874" t="str">
        <f>'References data'!H1875</f>
        <v>Nội Tỉnh</v>
      </c>
      <c r="N1874" s="46">
        <f t="shared" si="175"/>
        <v>12.8</v>
      </c>
      <c r="O1874">
        <f t="shared" si="176"/>
        <v>-52100</v>
      </c>
      <c r="P1874" t="str">
        <f>IF(AND(N1874&gt;0,N1874&lt;=0.05),'Bảng Giá'!$B$3,IF(AND(N1874&lt;=0.1,N1874&gt;0.05),'Bảng Giá'!$B$4,IF(AND('Raw Data'!N1874&gt;0.1,'Raw Data'!N1874&lt;=0.25),'Bảng Giá'!$B$5,IF(AND('Raw Data'!N1874&gt;0.25,'Raw Data'!N1874&lt;=0.5),'Bảng Giá'!$B$6,IF(AND('Raw Data'!N1874&gt;0.5,'Raw Data'!N1874&lt;=1),'Bảng Giá'!$B$7,IF(AND('Raw Data'!N1874&gt;1,'Raw Data'!N1874&lt;=1.5),'Bảng Giá'!$B$8,IF(AND('Raw Data'!N1874&gt;1.5,'Raw Data'!N1874&lt;=2),'Bảng Giá'!$B$9,IF(AND('Raw Data'!N1874&gt;2,'Raw Data'!N1874&lt;=2.5),'Bảng Giá'!$B$10,IF(AND('Raw Data'!N1874&gt;2.5,'Raw Data'!N1874&lt;=3),'Bảng Giá'!$B$11,IF(AND('Raw Data'!N1874&gt;3,'Raw Data'!N1874&lt;=3.5),'Bảng Giá'!$B$12,IF(AND('Raw Data'!N1874&gt;3.5,'Raw Data'!N1874&lt;=4),'Bảng Giá'!$B$13,IF(AND('Raw Data'!N1874&gt;4,'Raw Data'!N1874&lt;=4.5),'Bảng Giá'!$B$14,IF(AND('Raw Data'!N1874&gt;4.5,'Raw Data'!N1874&lt;=5),'Bảng Giá'!$B$15,IF(AND('Raw Data'!N1874&gt;5,'Raw Data'!N1874&lt;=5.5),'Bảng Giá'!$B$16,IF(AND('Raw Data'!N1874&gt;5.5,'Raw Data'!N1874&lt;=6),'Bảng Giá'!$B$17,'Bảng Giá'!$B$18)))))))))))))))</f>
        <v>Next 0.5</v>
      </c>
      <c r="Q1874" s="48">
        <f t="shared" si="177"/>
        <v>-0.9630314232902033</v>
      </c>
      <c r="R1874">
        <f t="shared" si="178"/>
        <v>2400</v>
      </c>
      <c r="S1874">
        <f t="shared" si="179"/>
        <v>-51700</v>
      </c>
    </row>
    <row r="1875" spans="1:19" x14ac:dyDescent="0.25">
      <c r="A1875" s="12">
        <v>1874</v>
      </c>
      <c r="B1875" s="12" t="s">
        <v>293</v>
      </c>
      <c r="C1875" s="26">
        <v>68071448</v>
      </c>
      <c r="D1875" s="17">
        <v>43010.482284178244</v>
      </c>
      <c r="E1875" s="17">
        <v>43011.546409178241</v>
      </c>
      <c r="F1875" s="13" t="s">
        <v>302</v>
      </c>
      <c r="G1875" s="27">
        <v>550</v>
      </c>
      <c r="H1875" s="12" t="s">
        <v>76</v>
      </c>
      <c r="I1875" s="12" t="s">
        <v>99</v>
      </c>
      <c r="J1875" s="37">
        <f>INDEX('Bảng Giá'!$C$3:$H$18,MATCH('Raw Data'!P1875,'Bảng Giá'!$B$3:$B$18,0),MATCH('Raw Data'!M1875,'Bảng Giá'!$C$2:$H$2,0))</f>
        <v>14000</v>
      </c>
      <c r="K1875" s="12">
        <v>14100</v>
      </c>
      <c r="L1875" s="36">
        <f t="shared" si="174"/>
        <v>1.0641249999971478</v>
      </c>
      <c r="M1875" t="str">
        <f>'References data'!H1876</f>
        <v>Nội Tỉnh</v>
      </c>
      <c r="N1875">
        <f t="shared" si="175"/>
        <v>0.55000000000000004</v>
      </c>
      <c r="O1875">
        <f t="shared" si="176"/>
        <v>-100</v>
      </c>
      <c r="P1875" t="str">
        <f>IF(AND(N1875&gt;0,N1875&lt;=0.05),'Bảng Giá'!$B$3,IF(AND(N1875&lt;=0.1,N1875&gt;0.05),'Bảng Giá'!$B$4,IF(AND('Raw Data'!N1875&gt;0.1,'Raw Data'!N1875&lt;=0.25),'Bảng Giá'!$B$5,IF(AND('Raw Data'!N1875&gt;0.25,'Raw Data'!N1875&lt;=0.5),'Bảng Giá'!$B$6,IF(AND('Raw Data'!N1875&gt;0.5,'Raw Data'!N1875&lt;=1),'Bảng Giá'!$B$7,IF(AND('Raw Data'!N1875&gt;1,'Raw Data'!N1875&lt;=1.5),'Bảng Giá'!$B$8,IF(AND('Raw Data'!N1875&gt;1.5,'Raw Data'!N1875&lt;=2),'Bảng Giá'!$B$9,IF(AND('Raw Data'!N1875&gt;2,'Raw Data'!N1875&lt;=2.5),'Bảng Giá'!$B$10,IF(AND('Raw Data'!N1875&gt;2.5,'Raw Data'!N1875&lt;=3),'Bảng Giá'!$B$11,IF(AND('Raw Data'!N1875&gt;3,'Raw Data'!N1875&lt;=3.5),'Bảng Giá'!$B$12,IF(AND('Raw Data'!N1875&gt;3.5,'Raw Data'!N1875&lt;=4),'Bảng Giá'!$B$13,IF(AND('Raw Data'!N1875&gt;4,'Raw Data'!N1875&lt;=4.5),'Bảng Giá'!$B$14,IF(AND('Raw Data'!N1875&gt;4.5,'Raw Data'!N1875&lt;=5),'Bảng Giá'!$B$15,IF(AND('Raw Data'!N1875&gt;5,'Raw Data'!N1875&lt;=5.5),'Bảng Giá'!$B$16,IF(AND('Raw Data'!N1875&gt;5.5,'Raw Data'!N1875&lt;=6),'Bảng Giá'!$B$17,'Bảng Giá'!$B$18)))))))))))))))</f>
        <v>0.5&lt;x&lt;=1</v>
      </c>
      <c r="Q1875" s="48">
        <f t="shared" si="177"/>
        <v>-7.0921985815602835E-3</v>
      </c>
      <c r="R1875">
        <f t="shared" si="178"/>
        <v>16800</v>
      </c>
      <c r="S1875">
        <f t="shared" si="179"/>
        <v>2700</v>
      </c>
    </row>
    <row r="1876" spans="1:19" x14ac:dyDescent="0.25">
      <c r="A1876" s="12">
        <v>1875</v>
      </c>
      <c r="B1876" s="12" t="s">
        <v>293</v>
      </c>
      <c r="C1876" s="26">
        <v>85682283</v>
      </c>
      <c r="D1876" s="17">
        <v>43010.482367673612</v>
      </c>
      <c r="E1876" s="17">
        <v>43012.574537037035</v>
      </c>
      <c r="F1876" s="13" t="s">
        <v>302</v>
      </c>
      <c r="G1876" s="27">
        <v>3000</v>
      </c>
      <c r="H1876" s="12" t="s">
        <v>76</v>
      </c>
      <c r="I1876" s="12" t="s">
        <v>99</v>
      </c>
      <c r="J1876" s="37">
        <f>INDEX('Bảng Giá'!$C$3:$H$18,MATCH('Raw Data'!P1876,'Bảng Giá'!$B$3:$B$18,0),MATCH('Raw Data'!M1876,'Bảng Giá'!$C$2:$H$2,0))</f>
        <v>17500</v>
      </c>
      <c r="K1876" s="12">
        <v>19200</v>
      </c>
      <c r="L1876" s="36">
        <f t="shared" si="174"/>
        <v>2.0921693634227267</v>
      </c>
      <c r="M1876" t="str">
        <f>'References data'!H1877</f>
        <v>Nội Tỉnh</v>
      </c>
      <c r="N1876">
        <f t="shared" si="175"/>
        <v>3</v>
      </c>
      <c r="O1876">
        <f t="shared" si="176"/>
        <v>-1700</v>
      </c>
      <c r="P1876" t="str">
        <f>IF(AND(N1876&gt;0,N1876&lt;=0.05),'Bảng Giá'!$B$3,IF(AND(N1876&lt;=0.1,N1876&gt;0.05),'Bảng Giá'!$B$4,IF(AND('Raw Data'!N1876&gt;0.1,'Raw Data'!N1876&lt;=0.25),'Bảng Giá'!$B$5,IF(AND('Raw Data'!N1876&gt;0.25,'Raw Data'!N1876&lt;=0.5),'Bảng Giá'!$B$6,IF(AND('Raw Data'!N1876&gt;0.5,'Raw Data'!N1876&lt;=1),'Bảng Giá'!$B$7,IF(AND('Raw Data'!N1876&gt;1,'Raw Data'!N1876&lt;=1.5),'Bảng Giá'!$B$8,IF(AND('Raw Data'!N1876&gt;1.5,'Raw Data'!N1876&lt;=2),'Bảng Giá'!$B$9,IF(AND('Raw Data'!N1876&gt;2,'Raw Data'!N1876&lt;=2.5),'Bảng Giá'!$B$10,IF(AND('Raw Data'!N1876&gt;2.5,'Raw Data'!N1876&lt;=3),'Bảng Giá'!$B$11,IF(AND('Raw Data'!N1876&gt;3,'Raw Data'!N1876&lt;=3.5),'Bảng Giá'!$B$12,IF(AND('Raw Data'!N1876&gt;3.5,'Raw Data'!N1876&lt;=4),'Bảng Giá'!$B$13,IF(AND('Raw Data'!N1876&gt;4,'Raw Data'!N1876&lt;=4.5),'Bảng Giá'!$B$14,IF(AND('Raw Data'!N1876&gt;4.5,'Raw Data'!N1876&lt;=5),'Bảng Giá'!$B$15,IF(AND('Raw Data'!N1876&gt;5,'Raw Data'!N1876&lt;=5.5),'Bảng Giá'!$B$16,IF(AND('Raw Data'!N1876&gt;5.5,'Raw Data'!N1876&lt;=6),'Bảng Giá'!$B$17,'Bảng Giá'!$B$18)))))))))))))))</f>
        <v>2.5&lt;x&lt;=3</v>
      </c>
      <c r="Q1876" s="48">
        <f t="shared" si="177"/>
        <v>-8.8541666666666671E-2</v>
      </c>
      <c r="R1876">
        <f t="shared" si="178"/>
        <v>21000</v>
      </c>
      <c r="S1876">
        <f t="shared" si="179"/>
        <v>1800</v>
      </c>
    </row>
    <row r="1877" spans="1:19" x14ac:dyDescent="0.25">
      <c r="A1877" s="12">
        <v>1876</v>
      </c>
      <c r="B1877" s="12" t="s">
        <v>293</v>
      </c>
      <c r="C1877" s="26">
        <v>83073762</v>
      </c>
      <c r="D1877" s="17">
        <v>43010.842786030094</v>
      </c>
      <c r="E1877" s="17">
        <v>43011.787139930559</v>
      </c>
      <c r="F1877" s="13" t="s">
        <v>302</v>
      </c>
      <c r="G1877" s="27">
        <v>2500</v>
      </c>
      <c r="H1877" s="12" t="s">
        <v>76</v>
      </c>
      <c r="I1877" s="12" t="s">
        <v>87</v>
      </c>
      <c r="J1877" s="37">
        <f>INDEX('Bảng Giá'!$C$3:$H$18,MATCH('Raw Data'!P1877,'Bảng Giá'!$B$3:$B$18,0),MATCH('Raw Data'!M1877,'Bảng Giá'!$C$2:$H$2,0))</f>
        <v>16000</v>
      </c>
      <c r="K1877" s="12">
        <v>17700</v>
      </c>
      <c r="L1877" s="36">
        <f t="shared" si="174"/>
        <v>0.94435390046419343</v>
      </c>
      <c r="M1877" t="str">
        <f>'References data'!H1878</f>
        <v>Nội Tỉnh</v>
      </c>
      <c r="N1877">
        <f t="shared" si="175"/>
        <v>2.5</v>
      </c>
      <c r="O1877">
        <f t="shared" si="176"/>
        <v>-1700</v>
      </c>
      <c r="P1877" t="str">
        <f>IF(AND(N1877&gt;0,N1877&lt;=0.05),'Bảng Giá'!$B$3,IF(AND(N1877&lt;=0.1,N1877&gt;0.05),'Bảng Giá'!$B$4,IF(AND('Raw Data'!N1877&gt;0.1,'Raw Data'!N1877&lt;=0.25),'Bảng Giá'!$B$5,IF(AND('Raw Data'!N1877&gt;0.25,'Raw Data'!N1877&lt;=0.5),'Bảng Giá'!$B$6,IF(AND('Raw Data'!N1877&gt;0.5,'Raw Data'!N1877&lt;=1),'Bảng Giá'!$B$7,IF(AND('Raw Data'!N1877&gt;1,'Raw Data'!N1877&lt;=1.5),'Bảng Giá'!$B$8,IF(AND('Raw Data'!N1877&gt;1.5,'Raw Data'!N1877&lt;=2),'Bảng Giá'!$B$9,IF(AND('Raw Data'!N1877&gt;2,'Raw Data'!N1877&lt;=2.5),'Bảng Giá'!$B$10,IF(AND('Raw Data'!N1877&gt;2.5,'Raw Data'!N1877&lt;=3),'Bảng Giá'!$B$11,IF(AND('Raw Data'!N1877&gt;3,'Raw Data'!N1877&lt;=3.5),'Bảng Giá'!$B$12,IF(AND('Raw Data'!N1877&gt;3.5,'Raw Data'!N1877&lt;=4),'Bảng Giá'!$B$13,IF(AND('Raw Data'!N1877&gt;4,'Raw Data'!N1877&lt;=4.5),'Bảng Giá'!$B$14,IF(AND('Raw Data'!N1877&gt;4.5,'Raw Data'!N1877&lt;=5),'Bảng Giá'!$B$15,IF(AND('Raw Data'!N1877&gt;5,'Raw Data'!N1877&lt;=5.5),'Bảng Giá'!$B$16,IF(AND('Raw Data'!N1877&gt;5.5,'Raw Data'!N1877&lt;=6),'Bảng Giá'!$B$17,'Bảng Giá'!$B$18)))))))))))))))</f>
        <v>2&lt;x&lt;=2.5</v>
      </c>
      <c r="Q1877" s="48">
        <f t="shared" si="177"/>
        <v>-9.6045197740112997E-2</v>
      </c>
      <c r="R1877">
        <f t="shared" si="178"/>
        <v>19200</v>
      </c>
      <c r="S1877">
        <f t="shared" si="179"/>
        <v>1500</v>
      </c>
    </row>
    <row r="1878" spans="1:19" x14ac:dyDescent="0.25">
      <c r="A1878" s="12">
        <v>1877</v>
      </c>
      <c r="B1878" s="12" t="s">
        <v>293</v>
      </c>
      <c r="C1878" s="26">
        <v>64591490</v>
      </c>
      <c r="D1878" s="17">
        <v>43010.842925613426</v>
      </c>
      <c r="E1878" s="17">
        <v>43018.267552314814</v>
      </c>
      <c r="F1878" s="12" t="s">
        <v>321</v>
      </c>
      <c r="G1878" s="27">
        <v>220</v>
      </c>
      <c r="H1878" s="12" t="s">
        <v>76</v>
      </c>
      <c r="I1878" s="12" t="s">
        <v>85</v>
      </c>
      <c r="J1878" s="37">
        <f>INDEX('Bảng Giá'!$C$3:$H$18,MATCH('Raw Data'!P1878,'Bảng Giá'!$B$3:$B$18,0),MATCH('Raw Data'!M1878,'Bảng Giá'!$C$2:$H$2,0))</f>
        <v>13000</v>
      </c>
      <c r="K1878" s="12">
        <v>13100</v>
      </c>
      <c r="L1878" s="36">
        <f t="shared" si="174"/>
        <v>7.4246267013877514</v>
      </c>
      <c r="M1878" t="str">
        <f>'References data'!H1879</f>
        <v>Nội Tỉnh</v>
      </c>
      <c r="N1878">
        <f t="shared" si="175"/>
        <v>0.22</v>
      </c>
      <c r="O1878">
        <f t="shared" si="176"/>
        <v>-100</v>
      </c>
      <c r="P1878" t="str">
        <f>IF(AND(N1878&gt;0,N1878&lt;=0.05),'Bảng Giá'!$B$3,IF(AND(N1878&lt;=0.1,N1878&gt;0.05),'Bảng Giá'!$B$4,IF(AND('Raw Data'!N1878&gt;0.1,'Raw Data'!N1878&lt;=0.25),'Bảng Giá'!$B$5,IF(AND('Raw Data'!N1878&gt;0.25,'Raw Data'!N1878&lt;=0.5),'Bảng Giá'!$B$6,IF(AND('Raw Data'!N1878&gt;0.5,'Raw Data'!N1878&lt;=1),'Bảng Giá'!$B$7,IF(AND('Raw Data'!N1878&gt;1,'Raw Data'!N1878&lt;=1.5),'Bảng Giá'!$B$8,IF(AND('Raw Data'!N1878&gt;1.5,'Raw Data'!N1878&lt;=2),'Bảng Giá'!$B$9,IF(AND('Raw Data'!N1878&gt;2,'Raw Data'!N1878&lt;=2.5),'Bảng Giá'!$B$10,IF(AND('Raw Data'!N1878&gt;2.5,'Raw Data'!N1878&lt;=3),'Bảng Giá'!$B$11,IF(AND('Raw Data'!N1878&gt;3,'Raw Data'!N1878&lt;=3.5),'Bảng Giá'!$B$12,IF(AND('Raw Data'!N1878&gt;3.5,'Raw Data'!N1878&lt;=4),'Bảng Giá'!$B$13,IF(AND('Raw Data'!N1878&gt;4,'Raw Data'!N1878&lt;=4.5),'Bảng Giá'!$B$14,IF(AND('Raw Data'!N1878&gt;4.5,'Raw Data'!N1878&lt;=5),'Bảng Giá'!$B$15,IF(AND('Raw Data'!N1878&gt;5,'Raw Data'!N1878&lt;=5.5),'Bảng Giá'!$B$16,IF(AND('Raw Data'!N1878&gt;5.5,'Raw Data'!N1878&lt;=6),'Bảng Giá'!$B$17,'Bảng Giá'!$B$18)))))))))))))))</f>
        <v>0.1&lt;x&lt;=0.25</v>
      </c>
      <c r="Q1878" s="48">
        <f t="shared" si="177"/>
        <v>-7.6335877862595417E-3</v>
      </c>
      <c r="R1878">
        <f t="shared" si="178"/>
        <v>15600</v>
      </c>
      <c r="S1878">
        <f t="shared" si="179"/>
        <v>2500</v>
      </c>
    </row>
    <row r="1879" spans="1:19" x14ac:dyDescent="0.25">
      <c r="A1879" s="12">
        <v>1878</v>
      </c>
      <c r="B1879" s="12" t="s">
        <v>293</v>
      </c>
      <c r="C1879" s="26">
        <v>55595001</v>
      </c>
      <c r="D1879" s="17">
        <v>43010.842954826388</v>
      </c>
      <c r="E1879" s="17">
        <v>43011.752769791667</v>
      </c>
      <c r="F1879" s="13" t="s">
        <v>302</v>
      </c>
      <c r="G1879" s="27">
        <v>600</v>
      </c>
      <c r="H1879" s="12" t="s">
        <v>76</v>
      </c>
      <c r="I1879" s="12" t="s">
        <v>85</v>
      </c>
      <c r="J1879" s="37">
        <f>INDEX('Bảng Giá'!$C$3:$H$18,MATCH('Raw Data'!P1879,'Bảng Giá'!$B$3:$B$18,0),MATCH('Raw Data'!M1879,'Bảng Giá'!$C$2:$H$2,0))</f>
        <v>14000</v>
      </c>
      <c r="K1879" s="12">
        <v>14100</v>
      </c>
      <c r="L1879" s="36">
        <f t="shared" si="174"/>
        <v>0.90981496527820127</v>
      </c>
      <c r="M1879" t="str">
        <f>'References data'!H1880</f>
        <v>Nội Tỉnh</v>
      </c>
      <c r="N1879">
        <f t="shared" si="175"/>
        <v>0.6</v>
      </c>
      <c r="O1879">
        <f t="shared" si="176"/>
        <v>-100</v>
      </c>
      <c r="P1879" t="str">
        <f>IF(AND(N1879&gt;0,N1879&lt;=0.05),'Bảng Giá'!$B$3,IF(AND(N1879&lt;=0.1,N1879&gt;0.05),'Bảng Giá'!$B$4,IF(AND('Raw Data'!N1879&gt;0.1,'Raw Data'!N1879&lt;=0.25),'Bảng Giá'!$B$5,IF(AND('Raw Data'!N1879&gt;0.25,'Raw Data'!N1879&lt;=0.5),'Bảng Giá'!$B$6,IF(AND('Raw Data'!N1879&gt;0.5,'Raw Data'!N1879&lt;=1),'Bảng Giá'!$B$7,IF(AND('Raw Data'!N1879&gt;1,'Raw Data'!N1879&lt;=1.5),'Bảng Giá'!$B$8,IF(AND('Raw Data'!N1879&gt;1.5,'Raw Data'!N1879&lt;=2),'Bảng Giá'!$B$9,IF(AND('Raw Data'!N1879&gt;2,'Raw Data'!N1879&lt;=2.5),'Bảng Giá'!$B$10,IF(AND('Raw Data'!N1879&gt;2.5,'Raw Data'!N1879&lt;=3),'Bảng Giá'!$B$11,IF(AND('Raw Data'!N1879&gt;3,'Raw Data'!N1879&lt;=3.5),'Bảng Giá'!$B$12,IF(AND('Raw Data'!N1879&gt;3.5,'Raw Data'!N1879&lt;=4),'Bảng Giá'!$B$13,IF(AND('Raw Data'!N1879&gt;4,'Raw Data'!N1879&lt;=4.5),'Bảng Giá'!$B$14,IF(AND('Raw Data'!N1879&gt;4.5,'Raw Data'!N1879&lt;=5),'Bảng Giá'!$B$15,IF(AND('Raw Data'!N1879&gt;5,'Raw Data'!N1879&lt;=5.5),'Bảng Giá'!$B$16,IF(AND('Raw Data'!N1879&gt;5.5,'Raw Data'!N1879&lt;=6),'Bảng Giá'!$B$17,'Bảng Giá'!$B$18)))))))))))))))</f>
        <v>0.5&lt;x&lt;=1</v>
      </c>
      <c r="Q1879" s="48">
        <f t="shared" si="177"/>
        <v>-7.0921985815602835E-3</v>
      </c>
      <c r="R1879">
        <f t="shared" si="178"/>
        <v>16800</v>
      </c>
      <c r="S1879">
        <f t="shared" si="179"/>
        <v>2700</v>
      </c>
    </row>
    <row r="1880" spans="1:19" x14ac:dyDescent="0.25">
      <c r="A1880" s="12">
        <v>1879</v>
      </c>
      <c r="B1880" s="12" t="s">
        <v>293</v>
      </c>
      <c r="C1880" s="26">
        <v>64083933</v>
      </c>
      <c r="D1880" s="17">
        <v>43010.842975231484</v>
      </c>
      <c r="E1880" s="17">
        <v>43012.777083333334</v>
      </c>
      <c r="F1880" s="13" t="s">
        <v>302</v>
      </c>
      <c r="G1880" s="27">
        <v>930</v>
      </c>
      <c r="H1880" s="12" t="s">
        <v>76</v>
      </c>
      <c r="I1880" s="12" t="s">
        <v>85</v>
      </c>
      <c r="J1880" s="37">
        <f>INDEX('Bảng Giá'!$C$3:$H$18,MATCH('Raw Data'!P1880,'Bảng Giá'!$B$3:$B$18,0),MATCH('Raw Data'!M1880,'Bảng Giá'!$C$2:$H$2,0))</f>
        <v>14000</v>
      </c>
      <c r="K1880" s="12">
        <v>14100</v>
      </c>
      <c r="L1880" s="36">
        <f t="shared" si="174"/>
        <v>1.9341081018501427</v>
      </c>
      <c r="M1880" t="str">
        <f>'References data'!H1881</f>
        <v>Nội Tỉnh</v>
      </c>
      <c r="N1880">
        <f t="shared" si="175"/>
        <v>0.93</v>
      </c>
      <c r="O1880">
        <f t="shared" si="176"/>
        <v>-100</v>
      </c>
      <c r="P1880" t="str">
        <f>IF(AND(N1880&gt;0,N1880&lt;=0.05),'Bảng Giá'!$B$3,IF(AND(N1880&lt;=0.1,N1880&gt;0.05),'Bảng Giá'!$B$4,IF(AND('Raw Data'!N1880&gt;0.1,'Raw Data'!N1880&lt;=0.25),'Bảng Giá'!$B$5,IF(AND('Raw Data'!N1880&gt;0.25,'Raw Data'!N1880&lt;=0.5),'Bảng Giá'!$B$6,IF(AND('Raw Data'!N1880&gt;0.5,'Raw Data'!N1880&lt;=1),'Bảng Giá'!$B$7,IF(AND('Raw Data'!N1880&gt;1,'Raw Data'!N1880&lt;=1.5),'Bảng Giá'!$B$8,IF(AND('Raw Data'!N1880&gt;1.5,'Raw Data'!N1880&lt;=2),'Bảng Giá'!$B$9,IF(AND('Raw Data'!N1880&gt;2,'Raw Data'!N1880&lt;=2.5),'Bảng Giá'!$B$10,IF(AND('Raw Data'!N1880&gt;2.5,'Raw Data'!N1880&lt;=3),'Bảng Giá'!$B$11,IF(AND('Raw Data'!N1880&gt;3,'Raw Data'!N1880&lt;=3.5),'Bảng Giá'!$B$12,IF(AND('Raw Data'!N1880&gt;3.5,'Raw Data'!N1880&lt;=4),'Bảng Giá'!$B$13,IF(AND('Raw Data'!N1880&gt;4,'Raw Data'!N1880&lt;=4.5),'Bảng Giá'!$B$14,IF(AND('Raw Data'!N1880&gt;4.5,'Raw Data'!N1880&lt;=5),'Bảng Giá'!$B$15,IF(AND('Raw Data'!N1880&gt;5,'Raw Data'!N1880&lt;=5.5),'Bảng Giá'!$B$16,IF(AND('Raw Data'!N1880&gt;5.5,'Raw Data'!N1880&lt;=6),'Bảng Giá'!$B$17,'Bảng Giá'!$B$18)))))))))))))))</f>
        <v>0.5&lt;x&lt;=1</v>
      </c>
      <c r="Q1880" s="48">
        <f t="shared" si="177"/>
        <v>-7.0921985815602835E-3</v>
      </c>
      <c r="R1880">
        <f t="shared" si="178"/>
        <v>16800</v>
      </c>
      <c r="S1880">
        <f t="shared" si="179"/>
        <v>2700</v>
      </c>
    </row>
    <row r="1881" spans="1:19" x14ac:dyDescent="0.25">
      <c r="A1881" s="12">
        <v>1880</v>
      </c>
      <c r="B1881" s="12" t="s">
        <v>293</v>
      </c>
      <c r="C1881" s="26">
        <v>74643578</v>
      </c>
      <c r="D1881" s="17">
        <v>43010.843039699073</v>
      </c>
      <c r="E1881" s="17">
        <v>43011.769218171299</v>
      </c>
      <c r="F1881" s="12" t="s">
        <v>321</v>
      </c>
      <c r="G1881" s="27">
        <v>400</v>
      </c>
      <c r="H1881" s="12" t="s">
        <v>76</v>
      </c>
      <c r="I1881" s="12" t="s">
        <v>85</v>
      </c>
      <c r="J1881" s="37">
        <f>INDEX('Bảng Giá'!$C$3:$H$18,MATCH('Raw Data'!P1881,'Bảng Giá'!$B$3:$B$18,0),MATCH('Raw Data'!M1881,'Bảng Giá'!$C$2:$H$2,0))</f>
        <v>13000</v>
      </c>
      <c r="K1881" s="12">
        <v>13100</v>
      </c>
      <c r="L1881" s="36">
        <f t="shared" si="174"/>
        <v>0.92617847222572891</v>
      </c>
      <c r="M1881" t="str">
        <f>'References data'!H1882</f>
        <v>Nội Tỉnh</v>
      </c>
      <c r="N1881">
        <f t="shared" si="175"/>
        <v>0.4</v>
      </c>
      <c r="O1881">
        <f t="shared" si="176"/>
        <v>-100</v>
      </c>
      <c r="P1881" t="str">
        <f>IF(AND(N1881&gt;0,N1881&lt;=0.05),'Bảng Giá'!$B$3,IF(AND(N1881&lt;=0.1,N1881&gt;0.05),'Bảng Giá'!$B$4,IF(AND('Raw Data'!N1881&gt;0.1,'Raw Data'!N1881&lt;=0.25),'Bảng Giá'!$B$5,IF(AND('Raw Data'!N1881&gt;0.25,'Raw Data'!N1881&lt;=0.5),'Bảng Giá'!$B$6,IF(AND('Raw Data'!N1881&gt;0.5,'Raw Data'!N1881&lt;=1),'Bảng Giá'!$B$7,IF(AND('Raw Data'!N1881&gt;1,'Raw Data'!N1881&lt;=1.5),'Bảng Giá'!$B$8,IF(AND('Raw Data'!N1881&gt;1.5,'Raw Data'!N1881&lt;=2),'Bảng Giá'!$B$9,IF(AND('Raw Data'!N1881&gt;2,'Raw Data'!N1881&lt;=2.5),'Bảng Giá'!$B$10,IF(AND('Raw Data'!N1881&gt;2.5,'Raw Data'!N1881&lt;=3),'Bảng Giá'!$B$11,IF(AND('Raw Data'!N1881&gt;3,'Raw Data'!N1881&lt;=3.5),'Bảng Giá'!$B$12,IF(AND('Raw Data'!N1881&gt;3.5,'Raw Data'!N1881&lt;=4),'Bảng Giá'!$B$13,IF(AND('Raw Data'!N1881&gt;4,'Raw Data'!N1881&lt;=4.5),'Bảng Giá'!$B$14,IF(AND('Raw Data'!N1881&gt;4.5,'Raw Data'!N1881&lt;=5),'Bảng Giá'!$B$15,IF(AND('Raw Data'!N1881&gt;5,'Raw Data'!N1881&lt;=5.5),'Bảng Giá'!$B$16,IF(AND('Raw Data'!N1881&gt;5.5,'Raw Data'!N1881&lt;=6),'Bảng Giá'!$B$17,'Bảng Giá'!$B$18)))))))))))))))</f>
        <v>0.25&lt;x&lt;=0.5</v>
      </c>
      <c r="Q1881" s="48">
        <f t="shared" si="177"/>
        <v>-7.6335877862595417E-3</v>
      </c>
      <c r="R1881">
        <f t="shared" si="178"/>
        <v>15600</v>
      </c>
      <c r="S1881">
        <f t="shared" si="179"/>
        <v>2500</v>
      </c>
    </row>
    <row r="1882" spans="1:19" x14ac:dyDescent="0.25">
      <c r="A1882" s="12">
        <v>1881</v>
      </c>
      <c r="B1882" s="12" t="s">
        <v>293</v>
      </c>
      <c r="C1882" s="26">
        <v>53233639</v>
      </c>
      <c r="D1882" s="17">
        <v>43010.873767476849</v>
      </c>
      <c r="E1882" s="17">
        <v>43011.687417939815</v>
      </c>
      <c r="F1882" s="13" t="s">
        <v>302</v>
      </c>
      <c r="G1882" s="27">
        <v>12800</v>
      </c>
      <c r="H1882" s="12" t="s">
        <v>76</v>
      </c>
      <c r="I1882" s="12" t="s">
        <v>91</v>
      </c>
      <c r="J1882" s="37">
        <f>INDEX('Bảng Giá'!$C$3:$H$18,MATCH('Raw Data'!P1882,'Bảng Giá'!$B$3:$B$18,0),MATCH('Raw Data'!M1882,'Bảng Giá'!$C$2:$H$2,0))</f>
        <v>2000</v>
      </c>
      <c r="K1882" s="12">
        <v>54100</v>
      </c>
      <c r="L1882" s="36">
        <f t="shared" si="174"/>
        <v>0.8136504629655974</v>
      </c>
      <c r="M1882" t="str">
        <f>'References data'!H1883</f>
        <v>Nội Tỉnh</v>
      </c>
      <c r="N1882" s="46">
        <f t="shared" si="175"/>
        <v>12.8</v>
      </c>
      <c r="O1882">
        <f t="shared" si="176"/>
        <v>-52100</v>
      </c>
      <c r="P1882" t="str">
        <f>IF(AND(N1882&gt;0,N1882&lt;=0.05),'Bảng Giá'!$B$3,IF(AND(N1882&lt;=0.1,N1882&gt;0.05),'Bảng Giá'!$B$4,IF(AND('Raw Data'!N1882&gt;0.1,'Raw Data'!N1882&lt;=0.25),'Bảng Giá'!$B$5,IF(AND('Raw Data'!N1882&gt;0.25,'Raw Data'!N1882&lt;=0.5),'Bảng Giá'!$B$6,IF(AND('Raw Data'!N1882&gt;0.5,'Raw Data'!N1882&lt;=1),'Bảng Giá'!$B$7,IF(AND('Raw Data'!N1882&gt;1,'Raw Data'!N1882&lt;=1.5),'Bảng Giá'!$B$8,IF(AND('Raw Data'!N1882&gt;1.5,'Raw Data'!N1882&lt;=2),'Bảng Giá'!$B$9,IF(AND('Raw Data'!N1882&gt;2,'Raw Data'!N1882&lt;=2.5),'Bảng Giá'!$B$10,IF(AND('Raw Data'!N1882&gt;2.5,'Raw Data'!N1882&lt;=3),'Bảng Giá'!$B$11,IF(AND('Raw Data'!N1882&gt;3,'Raw Data'!N1882&lt;=3.5),'Bảng Giá'!$B$12,IF(AND('Raw Data'!N1882&gt;3.5,'Raw Data'!N1882&lt;=4),'Bảng Giá'!$B$13,IF(AND('Raw Data'!N1882&gt;4,'Raw Data'!N1882&lt;=4.5),'Bảng Giá'!$B$14,IF(AND('Raw Data'!N1882&gt;4.5,'Raw Data'!N1882&lt;=5),'Bảng Giá'!$B$15,IF(AND('Raw Data'!N1882&gt;5,'Raw Data'!N1882&lt;=5.5),'Bảng Giá'!$B$16,IF(AND('Raw Data'!N1882&gt;5.5,'Raw Data'!N1882&lt;=6),'Bảng Giá'!$B$17,'Bảng Giá'!$B$18)))))))))))))))</f>
        <v>Next 0.5</v>
      </c>
      <c r="Q1882" s="48">
        <f t="shared" si="177"/>
        <v>-0.9630314232902033</v>
      </c>
      <c r="R1882">
        <f t="shared" si="178"/>
        <v>2400</v>
      </c>
      <c r="S1882">
        <f t="shared" si="179"/>
        <v>-51700</v>
      </c>
    </row>
    <row r="1883" spans="1:19" x14ac:dyDescent="0.25">
      <c r="A1883" s="12">
        <v>1882</v>
      </c>
      <c r="B1883" s="12" t="s">
        <v>293</v>
      </c>
      <c r="C1883" s="26">
        <v>70814248</v>
      </c>
      <c r="D1883" s="17">
        <v>43010.873815659725</v>
      </c>
      <c r="E1883" s="17">
        <v>43011.605463460648</v>
      </c>
      <c r="F1883" s="13" t="s">
        <v>302</v>
      </c>
      <c r="G1883" s="27">
        <v>7000</v>
      </c>
      <c r="H1883" s="12" t="s">
        <v>76</v>
      </c>
      <c r="I1883" s="12" t="s">
        <v>300</v>
      </c>
      <c r="J1883" s="37">
        <f>INDEX('Bảng Giá'!$C$3:$H$18,MATCH('Raw Data'!P1883,'Bảng Giá'!$B$3:$B$18,0),MATCH('Raw Data'!M1883,'Bảng Giá'!$C$2:$H$2,0))</f>
        <v>2000</v>
      </c>
      <c r="K1883" s="12">
        <v>30800</v>
      </c>
      <c r="L1883" s="36">
        <f t="shared" si="174"/>
        <v>0.73164780092338333</v>
      </c>
      <c r="M1883" t="str">
        <f>'References data'!H1884</f>
        <v>Nội Tỉnh</v>
      </c>
      <c r="N1883" s="46">
        <f t="shared" si="175"/>
        <v>7</v>
      </c>
      <c r="O1883">
        <f t="shared" si="176"/>
        <v>-28800</v>
      </c>
      <c r="P1883" t="str">
        <f>IF(AND(N1883&gt;0,N1883&lt;=0.05),'Bảng Giá'!$B$3,IF(AND(N1883&lt;=0.1,N1883&gt;0.05),'Bảng Giá'!$B$4,IF(AND('Raw Data'!N1883&gt;0.1,'Raw Data'!N1883&lt;=0.25),'Bảng Giá'!$B$5,IF(AND('Raw Data'!N1883&gt;0.25,'Raw Data'!N1883&lt;=0.5),'Bảng Giá'!$B$6,IF(AND('Raw Data'!N1883&gt;0.5,'Raw Data'!N1883&lt;=1),'Bảng Giá'!$B$7,IF(AND('Raw Data'!N1883&gt;1,'Raw Data'!N1883&lt;=1.5),'Bảng Giá'!$B$8,IF(AND('Raw Data'!N1883&gt;1.5,'Raw Data'!N1883&lt;=2),'Bảng Giá'!$B$9,IF(AND('Raw Data'!N1883&gt;2,'Raw Data'!N1883&lt;=2.5),'Bảng Giá'!$B$10,IF(AND('Raw Data'!N1883&gt;2.5,'Raw Data'!N1883&lt;=3),'Bảng Giá'!$B$11,IF(AND('Raw Data'!N1883&gt;3,'Raw Data'!N1883&lt;=3.5),'Bảng Giá'!$B$12,IF(AND('Raw Data'!N1883&gt;3.5,'Raw Data'!N1883&lt;=4),'Bảng Giá'!$B$13,IF(AND('Raw Data'!N1883&gt;4,'Raw Data'!N1883&lt;=4.5),'Bảng Giá'!$B$14,IF(AND('Raw Data'!N1883&gt;4.5,'Raw Data'!N1883&lt;=5),'Bảng Giá'!$B$15,IF(AND('Raw Data'!N1883&gt;5,'Raw Data'!N1883&lt;=5.5),'Bảng Giá'!$B$16,IF(AND('Raw Data'!N1883&gt;5.5,'Raw Data'!N1883&lt;=6),'Bảng Giá'!$B$17,'Bảng Giá'!$B$18)))))))))))))))</f>
        <v>Next 0.5</v>
      </c>
      <c r="Q1883" s="48">
        <f t="shared" si="177"/>
        <v>-0.93506493506493504</v>
      </c>
      <c r="R1883">
        <f t="shared" si="178"/>
        <v>2400</v>
      </c>
      <c r="S1883">
        <f t="shared" si="179"/>
        <v>-28400</v>
      </c>
    </row>
    <row r="1884" spans="1:19" x14ac:dyDescent="0.25">
      <c r="A1884" s="12">
        <v>1883</v>
      </c>
      <c r="B1884" s="12" t="s">
        <v>293</v>
      </c>
      <c r="C1884" s="26">
        <v>58122921</v>
      </c>
      <c r="D1884" s="17">
        <v>43010.873871990741</v>
      </c>
      <c r="E1884" s="17">
        <v>43015.76226959491</v>
      </c>
      <c r="F1884" s="13" t="s">
        <v>302</v>
      </c>
      <c r="G1884" s="27">
        <v>8575</v>
      </c>
      <c r="H1884" s="12" t="s">
        <v>76</v>
      </c>
      <c r="I1884" s="12" t="s">
        <v>87</v>
      </c>
      <c r="J1884" s="37">
        <f>INDEX('Bảng Giá'!$C$3:$H$18,MATCH('Raw Data'!P1884,'Bảng Giá'!$B$3:$B$18,0),MATCH('Raw Data'!M1884,'Bảng Giá'!$C$2:$H$2,0))</f>
        <v>2000</v>
      </c>
      <c r="K1884" s="12">
        <v>37100</v>
      </c>
      <c r="L1884" s="36">
        <f t="shared" si="174"/>
        <v>4.8883976041688584</v>
      </c>
      <c r="M1884" t="str">
        <f>'References data'!H1885</f>
        <v>Nội Tỉnh</v>
      </c>
      <c r="N1884" s="46">
        <f t="shared" si="175"/>
        <v>8.5749999999999993</v>
      </c>
      <c r="O1884">
        <f t="shared" si="176"/>
        <v>-35100</v>
      </c>
      <c r="P1884" t="str">
        <f>IF(AND(N1884&gt;0,N1884&lt;=0.05),'Bảng Giá'!$B$3,IF(AND(N1884&lt;=0.1,N1884&gt;0.05),'Bảng Giá'!$B$4,IF(AND('Raw Data'!N1884&gt;0.1,'Raw Data'!N1884&lt;=0.25),'Bảng Giá'!$B$5,IF(AND('Raw Data'!N1884&gt;0.25,'Raw Data'!N1884&lt;=0.5),'Bảng Giá'!$B$6,IF(AND('Raw Data'!N1884&gt;0.5,'Raw Data'!N1884&lt;=1),'Bảng Giá'!$B$7,IF(AND('Raw Data'!N1884&gt;1,'Raw Data'!N1884&lt;=1.5),'Bảng Giá'!$B$8,IF(AND('Raw Data'!N1884&gt;1.5,'Raw Data'!N1884&lt;=2),'Bảng Giá'!$B$9,IF(AND('Raw Data'!N1884&gt;2,'Raw Data'!N1884&lt;=2.5),'Bảng Giá'!$B$10,IF(AND('Raw Data'!N1884&gt;2.5,'Raw Data'!N1884&lt;=3),'Bảng Giá'!$B$11,IF(AND('Raw Data'!N1884&gt;3,'Raw Data'!N1884&lt;=3.5),'Bảng Giá'!$B$12,IF(AND('Raw Data'!N1884&gt;3.5,'Raw Data'!N1884&lt;=4),'Bảng Giá'!$B$13,IF(AND('Raw Data'!N1884&gt;4,'Raw Data'!N1884&lt;=4.5),'Bảng Giá'!$B$14,IF(AND('Raw Data'!N1884&gt;4.5,'Raw Data'!N1884&lt;=5),'Bảng Giá'!$B$15,IF(AND('Raw Data'!N1884&gt;5,'Raw Data'!N1884&lt;=5.5),'Bảng Giá'!$B$16,IF(AND('Raw Data'!N1884&gt;5.5,'Raw Data'!N1884&lt;=6),'Bảng Giá'!$B$17,'Bảng Giá'!$B$18)))))))))))))))</f>
        <v>Next 0.5</v>
      </c>
      <c r="Q1884" s="48">
        <f t="shared" si="177"/>
        <v>-0.9460916442048517</v>
      </c>
      <c r="R1884">
        <f t="shared" si="178"/>
        <v>2400</v>
      </c>
      <c r="S1884">
        <f t="shared" si="179"/>
        <v>-34700</v>
      </c>
    </row>
    <row r="1885" spans="1:19" x14ac:dyDescent="0.25">
      <c r="A1885" s="12">
        <v>1884</v>
      </c>
      <c r="B1885" s="12" t="s">
        <v>293</v>
      </c>
      <c r="C1885" s="26">
        <v>24936446</v>
      </c>
      <c r="D1885" s="17">
        <v>43010.957911111109</v>
      </c>
      <c r="E1885" s="17">
        <v>43011.65912329861</v>
      </c>
      <c r="F1885" s="13" t="s">
        <v>302</v>
      </c>
      <c r="G1885" s="27">
        <v>2200</v>
      </c>
      <c r="H1885" s="12" t="s">
        <v>91</v>
      </c>
      <c r="I1885" s="12" t="s">
        <v>85</v>
      </c>
      <c r="J1885" s="37">
        <f>INDEX('Bảng Giá'!$C$3:$H$18,MATCH('Raw Data'!P1885,'Bảng Giá'!$B$3:$B$18,0),MATCH('Raw Data'!M1885,'Bảng Giá'!$C$2:$H$2,0))</f>
        <v>16000</v>
      </c>
      <c r="K1885" s="12">
        <v>16200</v>
      </c>
      <c r="L1885" s="36">
        <f t="shared" si="174"/>
        <v>0.70121218750136904</v>
      </c>
      <c r="M1885" t="str">
        <f>'References data'!H1886</f>
        <v>Nội Tỉnh</v>
      </c>
      <c r="N1885">
        <f t="shared" si="175"/>
        <v>2.2000000000000002</v>
      </c>
      <c r="O1885">
        <f t="shared" si="176"/>
        <v>-200</v>
      </c>
      <c r="P1885" t="str">
        <f>IF(AND(N1885&gt;0,N1885&lt;=0.05),'Bảng Giá'!$B$3,IF(AND(N1885&lt;=0.1,N1885&gt;0.05),'Bảng Giá'!$B$4,IF(AND('Raw Data'!N1885&gt;0.1,'Raw Data'!N1885&lt;=0.25),'Bảng Giá'!$B$5,IF(AND('Raw Data'!N1885&gt;0.25,'Raw Data'!N1885&lt;=0.5),'Bảng Giá'!$B$6,IF(AND('Raw Data'!N1885&gt;0.5,'Raw Data'!N1885&lt;=1),'Bảng Giá'!$B$7,IF(AND('Raw Data'!N1885&gt;1,'Raw Data'!N1885&lt;=1.5),'Bảng Giá'!$B$8,IF(AND('Raw Data'!N1885&gt;1.5,'Raw Data'!N1885&lt;=2),'Bảng Giá'!$B$9,IF(AND('Raw Data'!N1885&gt;2,'Raw Data'!N1885&lt;=2.5),'Bảng Giá'!$B$10,IF(AND('Raw Data'!N1885&gt;2.5,'Raw Data'!N1885&lt;=3),'Bảng Giá'!$B$11,IF(AND('Raw Data'!N1885&gt;3,'Raw Data'!N1885&lt;=3.5),'Bảng Giá'!$B$12,IF(AND('Raw Data'!N1885&gt;3.5,'Raw Data'!N1885&lt;=4),'Bảng Giá'!$B$13,IF(AND('Raw Data'!N1885&gt;4,'Raw Data'!N1885&lt;=4.5),'Bảng Giá'!$B$14,IF(AND('Raw Data'!N1885&gt;4.5,'Raw Data'!N1885&lt;=5),'Bảng Giá'!$B$15,IF(AND('Raw Data'!N1885&gt;5,'Raw Data'!N1885&lt;=5.5),'Bảng Giá'!$B$16,IF(AND('Raw Data'!N1885&gt;5.5,'Raw Data'!N1885&lt;=6),'Bảng Giá'!$B$17,'Bảng Giá'!$B$18)))))))))))))))</f>
        <v>2&lt;x&lt;=2.5</v>
      </c>
      <c r="Q1885" s="48">
        <f t="shared" si="177"/>
        <v>-1.2345679012345678E-2</v>
      </c>
      <c r="R1885">
        <f t="shared" si="178"/>
        <v>19200</v>
      </c>
      <c r="S1885">
        <f t="shared" si="179"/>
        <v>3000</v>
      </c>
    </row>
    <row r="1886" spans="1:19" x14ac:dyDescent="0.25">
      <c r="A1886" s="12">
        <v>1885</v>
      </c>
      <c r="B1886" s="12" t="s">
        <v>293</v>
      </c>
      <c r="C1886" s="26">
        <v>61883390</v>
      </c>
      <c r="D1886" s="17">
        <v>43010.95795679398</v>
      </c>
      <c r="E1886" s="17">
        <v>43012.725740740738</v>
      </c>
      <c r="F1886" s="13" t="s">
        <v>302</v>
      </c>
      <c r="G1886" s="27">
        <v>300</v>
      </c>
      <c r="H1886" s="12" t="s">
        <v>91</v>
      </c>
      <c r="I1886" s="12" t="s">
        <v>85</v>
      </c>
      <c r="J1886" s="37">
        <f>INDEX('Bảng Giá'!$C$3:$H$18,MATCH('Raw Data'!P1886,'Bảng Giá'!$B$3:$B$18,0),MATCH('Raw Data'!M1886,'Bảng Giá'!$C$2:$H$2,0))</f>
        <v>13000</v>
      </c>
      <c r="K1886" s="12">
        <v>13100</v>
      </c>
      <c r="L1886" s="36">
        <f t="shared" si="174"/>
        <v>1.7677839467578451</v>
      </c>
      <c r="M1886" t="str">
        <f>'References data'!H1887</f>
        <v>Nội Tỉnh</v>
      </c>
      <c r="N1886">
        <f t="shared" si="175"/>
        <v>0.3</v>
      </c>
      <c r="O1886">
        <f t="shared" si="176"/>
        <v>-100</v>
      </c>
      <c r="P1886" t="str">
        <f>IF(AND(N1886&gt;0,N1886&lt;=0.05),'Bảng Giá'!$B$3,IF(AND(N1886&lt;=0.1,N1886&gt;0.05),'Bảng Giá'!$B$4,IF(AND('Raw Data'!N1886&gt;0.1,'Raw Data'!N1886&lt;=0.25),'Bảng Giá'!$B$5,IF(AND('Raw Data'!N1886&gt;0.25,'Raw Data'!N1886&lt;=0.5),'Bảng Giá'!$B$6,IF(AND('Raw Data'!N1886&gt;0.5,'Raw Data'!N1886&lt;=1),'Bảng Giá'!$B$7,IF(AND('Raw Data'!N1886&gt;1,'Raw Data'!N1886&lt;=1.5),'Bảng Giá'!$B$8,IF(AND('Raw Data'!N1886&gt;1.5,'Raw Data'!N1886&lt;=2),'Bảng Giá'!$B$9,IF(AND('Raw Data'!N1886&gt;2,'Raw Data'!N1886&lt;=2.5),'Bảng Giá'!$B$10,IF(AND('Raw Data'!N1886&gt;2.5,'Raw Data'!N1886&lt;=3),'Bảng Giá'!$B$11,IF(AND('Raw Data'!N1886&gt;3,'Raw Data'!N1886&lt;=3.5),'Bảng Giá'!$B$12,IF(AND('Raw Data'!N1886&gt;3.5,'Raw Data'!N1886&lt;=4),'Bảng Giá'!$B$13,IF(AND('Raw Data'!N1886&gt;4,'Raw Data'!N1886&lt;=4.5),'Bảng Giá'!$B$14,IF(AND('Raw Data'!N1886&gt;4.5,'Raw Data'!N1886&lt;=5),'Bảng Giá'!$B$15,IF(AND('Raw Data'!N1886&gt;5,'Raw Data'!N1886&lt;=5.5),'Bảng Giá'!$B$16,IF(AND('Raw Data'!N1886&gt;5.5,'Raw Data'!N1886&lt;=6),'Bảng Giá'!$B$17,'Bảng Giá'!$B$18)))))))))))))))</f>
        <v>0.25&lt;x&lt;=0.5</v>
      </c>
      <c r="Q1886" s="48">
        <f t="shared" si="177"/>
        <v>-7.6335877862595417E-3</v>
      </c>
      <c r="R1886">
        <f t="shared" si="178"/>
        <v>15600</v>
      </c>
      <c r="S1886">
        <f t="shared" si="179"/>
        <v>2500</v>
      </c>
    </row>
    <row r="1887" spans="1:19" x14ac:dyDescent="0.25">
      <c r="A1887" s="12">
        <v>1886</v>
      </c>
      <c r="B1887" s="12" t="s">
        <v>293</v>
      </c>
      <c r="C1887" s="26">
        <v>68149345</v>
      </c>
      <c r="D1887" s="17">
        <v>43010.958001539351</v>
      </c>
      <c r="E1887" s="17">
        <v>43011.843981863429</v>
      </c>
      <c r="F1887" s="13" t="s">
        <v>302</v>
      </c>
      <c r="G1887" s="27">
        <v>1500</v>
      </c>
      <c r="H1887" s="12" t="s">
        <v>91</v>
      </c>
      <c r="I1887" s="12" t="s">
        <v>85</v>
      </c>
      <c r="J1887" s="37">
        <f>INDEX('Bảng Giá'!$C$3:$H$18,MATCH('Raw Data'!P1887,'Bảng Giá'!$B$3:$B$18,0),MATCH('Raw Data'!M1887,'Bảng Giá'!$C$2:$H$2,0))</f>
        <v>14500</v>
      </c>
      <c r="K1887" s="12">
        <v>16200</v>
      </c>
      <c r="L1887" s="36">
        <f t="shared" si="174"/>
        <v>0.88598032407753635</v>
      </c>
      <c r="M1887" t="str">
        <f>'References data'!H1888</f>
        <v>Nội Tỉnh</v>
      </c>
      <c r="N1887">
        <f t="shared" si="175"/>
        <v>1.5</v>
      </c>
      <c r="O1887">
        <f t="shared" si="176"/>
        <v>-1700</v>
      </c>
      <c r="P1887" t="str">
        <f>IF(AND(N1887&gt;0,N1887&lt;=0.05),'Bảng Giá'!$B$3,IF(AND(N1887&lt;=0.1,N1887&gt;0.05),'Bảng Giá'!$B$4,IF(AND('Raw Data'!N1887&gt;0.1,'Raw Data'!N1887&lt;=0.25),'Bảng Giá'!$B$5,IF(AND('Raw Data'!N1887&gt;0.25,'Raw Data'!N1887&lt;=0.5),'Bảng Giá'!$B$6,IF(AND('Raw Data'!N1887&gt;0.5,'Raw Data'!N1887&lt;=1),'Bảng Giá'!$B$7,IF(AND('Raw Data'!N1887&gt;1,'Raw Data'!N1887&lt;=1.5),'Bảng Giá'!$B$8,IF(AND('Raw Data'!N1887&gt;1.5,'Raw Data'!N1887&lt;=2),'Bảng Giá'!$B$9,IF(AND('Raw Data'!N1887&gt;2,'Raw Data'!N1887&lt;=2.5),'Bảng Giá'!$B$10,IF(AND('Raw Data'!N1887&gt;2.5,'Raw Data'!N1887&lt;=3),'Bảng Giá'!$B$11,IF(AND('Raw Data'!N1887&gt;3,'Raw Data'!N1887&lt;=3.5),'Bảng Giá'!$B$12,IF(AND('Raw Data'!N1887&gt;3.5,'Raw Data'!N1887&lt;=4),'Bảng Giá'!$B$13,IF(AND('Raw Data'!N1887&gt;4,'Raw Data'!N1887&lt;=4.5),'Bảng Giá'!$B$14,IF(AND('Raw Data'!N1887&gt;4.5,'Raw Data'!N1887&lt;=5),'Bảng Giá'!$B$15,IF(AND('Raw Data'!N1887&gt;5,'Raw Data'!N1887&lt;=5.5),'Bảng Giá'!$B$16,IF(AND('Raw Data'!N1887&gt;5.5,'Raw Data'!N1887&lt;=6),'Bảng Giá'!$B$17,'Bảng Giá'!$B$18)))))))))))))))</f>
        <v>1&lt;x&lt;=1.5</v>
      </c>
      <c r="Q1887" s="48">
        <f t="shared" si="177"/>
        <v>-0.10493827160493827</v>
      </c>
      <c r="R1887">
        <f t="shared" si="178"/>
        <v>17400</v>
      </c>
      <c r="S1887">
        <f t="shared" si="179"/>
        <v>1200</v>
      </c>
    </row>
    <row r="1888" spans="1:19" x14ac:dyDescent="0.25">
      <c r="A1888" s="12">
        <v>1887</v>
      </c>
      <c r="B1888" s="12" t="s">
        <v>293</v>
      </c>
      <c r="C1888" s="26">
        <v>31677136905773</v>
      </c>
      <c r="D1888" s="17">
        <v>43010.9816909375</v>
      </c>
      <c r="E1888" s="17">
        <v>43011.574641087966</v>
      </c>
      <c r="F1888" s="13" t="s">
        <v>302</v>
      </c>
      <c r="G1888" s="27">
        <v>1000</v>
      </c>
      <c r="H1888" s="12" t="s">
        <v>76</v>
      </c>
      <c r="I1888" s="12" t="s">
        <v>193</v>
      </c>
      <c r="J1888" s="37">
        <f>INDEX('Bảng Giá'!$C$3:$H$18,MATCH('Raw Data'!P1888,'Bảng Giá'!$B$3:$B$18,0),MATCH('Raw Data'!M1888,'Bảng Giá'!$C$2:$H$2,0))</f>
        <v>14000</v>
      </c>
      <c r="K1888" s="12">
        <v>14700</v>
      </c>
      <c r="L1888" s="36">
        <f t="shared" si="174"/>
        <v>0.59295015046518529</v>
      </c>
      <c r="M1888" t="str">
        <f>'References data'!H1889</f>
        <v>Nội Tỉnh</v>
      </c>
      <c r="N1888">
        <f t="shared" si="175"/>
        <v>1</v>
      </c>
      <c r="O1888">
        <f t="shared" si="176"/>
        <v>-700</v>
      </c>
      <c r="P1888" t="str">
        <f>IF(AND(N1888&gt;0,N1888&lt;=0.05),'Bảng Giá'!$B$3,IF(AND(N1888&lt;=0.1,N1888&gt;0.05),'Bảng Giá'!$B$4,IF(AND('Raw Data'!N1888&gt;0.1,'Raw Data'!N1888&lt;=0.25),'Bảng Giá'!$B$5,IF(AND('Raw Data'!N1888&gt;0.25,'Raw Data'!N1888&lt;=0.5),'Bảng Giá'!$B$6,IF(AND('Raw Data'!N1888&gt;0.5,'Raw Data'!N1888&lt;=1),'Bảng Giá'!$B$7,IF(AND('Raw Data'!N1888&gt;1,'Raw Data'!N1888&lt;=1.5),'Bảng Giá'!$B$8,IF(AND('Raw Data'!N1888&gt;1.5,'Raw Data'!N1888&lt;=2),'Bảng Giá'!$B$9,IF(AND('Raw Data'!N1888&gt;2,'Raw Data'!N1888&lt;=2.5),'Bảng Giá'!$B$10,IF(AND('Raw Data'!N1888&gt;2.5,'Raw Data'!N1888&lt;=3),'Bảng Giá'!$B$11,IF(AND('Raw Data'!N1888&gt;3,'Raw Data'!N1888&lt;=3.5),'Bảng Giá'!$B$12,IF(AND('Raw Data'!N1888&gt;3.5,'Raw Data'!N1888&lt;=4),'Bảng Giá'!$B$13,IF(AND('Raw Data'!N1888&gt;4,'Raw Data'!N1888&lt;=4.5),'Bảng Giá'!$B$14,IF(AND('Raw Data'!N1888&gt;4.5,'Raw Data'!N1888&lt;=5),'Bảng Giá'!$B$15,IF(AND('Raw Data'!N1888&gt;5,'Raw Data'!N1888&lt;=5.5),'Bảng Giá'!$B$16,IF(AND('Raw Data'!N1888&gt;5.5,'Raw Data'!N1888&lt;=6),'Bảng Giá'!$B$17,'Bảng Giá'!$B$18)))))))))))))))</f>
        <v>0.5&lt;x&lt;=1</v>
      </c>
      <c r="Q1888" s="48">
        <f t="shared" si="177"/>
        <v>-4.7619047619047616E-2</v>
      </c>
      <c r="R1888">
        <f t="shared" si="178"/>
        <v>16800</v>
      </c>
      <c r="S1888">
        <f t="shared" si="179"/>
        <v>2100</v>
      </c>
    </row>
    <row r="1889" spans="1:19" x14ac:dyDescent="0.25">
      <c r="A1889" s="12">
        <v>1888</v>
      </c>
      <c r="B1889" s="12" t="s">
        <v>293</v>
      </c>
      <c r="C1889" s="26">
        <v>44390730</v>
      </c>
      <c r="D1889" s="17">
        <v>43010.842756099541</v>
      </c>
      <c r="E1889" s="17">
        <v>43011.600631284724</v>
      </c>
      <c r="F1889" s="13" t="s">
        <v>302</v>
      </c>
      <c r="G1889" s="27">
        <v>320</v>
      </c>
      <c r="H1889" s="12" t="s">
        <v>76</v>
      </c>
      <c r="I1889" s="12" t="s">
        <v>87</v>
      </c>
      <c r="J1889" s="37">
        <f>INDEX('Bảng Giá'!$C$3:$H$18,MATCH('Raw Data'!P1889,'Bảng Giá'!$B$3:$B$18,0),MATCH('Raw Data'!M1889,'Bảng Giá'!$C$2:$H$2,0))</f>
        <v>13000</v>
      </c>
      <c r="K1889" s="12">
        <v>13100</v>
      </c>
      <c r="L1889" s="36">
        <f t="shared" si="174"/>
        <v>0.75787518518336583</v>
      </c>
      <c r="M1889" t="str">
        <f>'References data'!H1890</f>
        <v>Nội Tỉnh</v>
      </c>
      <c r="N1889">
        <f t="shared" si="175"/>
        <v>0.32</v>
      </c>
      <c r="O1889">
        <f t="shared" si="176"/>
        <v>-100</v>
      </c>
      <c r="P1889" t="str">
        <f>IF(AND(N1889&gt;0,N1889&lt;=0.05),'Bảng Giá'!$B$3,IF(AND(N1889&lt;=0.1,N1889&gt;0.05),'Bảng Giá'!$B$4,IF(AND('Raw Data'!N1889&gt;0.1,'Raw Data'!N1889&lt;=0.25),'Bảng Giá'!$B$5,IF(AND('Raw Data'!N1889&gt;0.25,'Raw Data'!N1889&lt;=0.5),'Bảng Giá'!$B$6,IF(AND('Raw Data'!N1889&gt;0.5,'Raw Data'!N1889&lt;=1),'Bảng Giá'!$B$7,IF(AND('Raw Data'!N1889&gt;1,'Raw Data'!N1889&lt;=1.5),'Bảng Giá'!$B$8,IF(AND('Raw Data'!N1889&gt;1.5,'Raw Data'!N1889&lt;=2),'Bảng Giá'!$B$9,IF(AND('Raw Data'!N1889&gt;2,'Raw Data'!N1889&lt;=2.5),'Bảng Giá'!$B$10,IF(AND('Raw Data'!N1889&gt;2.5,'Raw Data'!N1889&lt;=3),'Bảng Giá'!$B$11,IF(AND('Raw Data'!N1889&gt;3,'Raw Data'!N1889&lt;=3.5),'Bảng Giá'!$B$12,IF(AND('Raw Data'!N1889&gt;3.5,'Raw Data'!N1889&lt;=4),'Bảng Giá'!$B$13,IF(AND('Raw Data'!N1889&gt;4,'Raw Data'!N1889&lt;=4.5),'Bảng Giá'!$B$14,IF(AND('Raw Data'!N1889&gt;4.5,'Raw Data'!N1889&lt;=5),'Bảng Giá'!$B$15,IF(AND('Raw Data'!N1889&gt;5,'Raw Data'!N1889&lt;=5.5),'Bảng Giá'!$B$16,IF(AND('Raw Data'!N1889&gt;5.5,'Raw Data'!N1889&lt;=6),'Bảng Giá'!$B$17,'Bảng Giá'!$B$18)))))))))))))))</f>
        <v>0.25&lt;x&lt;=0.5</v>
      </c>
      <c r="Q1889" s="48">
        <f t="shared" si="177"/>
        <v>-7.6335877862595417E-3</v>
      </c>
      <c r="R1889">
        <f t="shared" si="178"/>
        <v>15600</v>
      </c>
      <c r="S1889">
        <f t="shared" si="179"/>
        <v>2500</v>
      </c>
    </row>
    <row r="1890" spans="1:19" x14ac:dyDescent="0.25">
      <c r="A1890" s="12">
        <v>1889</v>
      </c>
      <c r="B1890" s="12" t="s">
        <v>293</v>
      </c>
      <c r="C1890" s="26">
        <v>17496698</v>
      </c>
      <c r="D1890" s="17">
        <v>43010.842764849534</v>
      </c>
      <c r="E1890" s="17">
        <v>43011.598363738427</v>
      </c>
      <c r="F1890" s="13" t="s">
        <v>302</v>
      </c>
      <c r="G1890" s="27">
        <v>2500</v>
      </c>
      <c r="H1890" s="12" t="s">
        <v>76</v>
      </c>
      <c r="I1890" s="12" t="s">
        <v>87</v>
      </c>
      <c r="J1890" s="37">
        <f>INDEX('Bảng Giá'!$C$3:$H$18,MATCH('Raw Data'!P1890,'Bảng Giá'!$B$3:$B$18,0),MATCH('Raw Data'!M1890,'Bảng Giá'!$C$2:$H$2,0))</f>
        <v>16000</v>
      </c>
      <c r="K1890" s="12">
        <v>17700</v>
      </c>
      <c r="L1890" s="36">
        <f t="shared" si="174"/>
        <v>0.75559888889256399</v>
      </c>
      <c r="M1890" t="str">
        <f>'References data'!H1891</f>
        <v>Nội Tỉnh</v>
      </c>
      <c r="N1890">
        <f t="shared" si="175"/>
        <v>2.5</v>
      </c>
      <c r="O1890">
        <f t="shared" si="176"/>
        <v>-1700</v>
      </c>
      <c r="P1890" t="str">
        <f>IF(AND(N1890&gt;0,N1890&lt;=0.05),'Bảng Giá'!$B$3,IF(AND(N1890&lt;=0.1,N1890&gt;0.05),'Bảng Giá'!$B$4,IF(AND('Raw Data'!N1890&gt;0.1,'Raw Data'!N1890&lt;=0.25),'Bảng Giá'!$B$5,IF(AND('Raw Data'!N1890&gt;0.25,'Raw Data'!N1890&lt;=0.5),'Bảng Giá'!$B$6,IF(AND('Raw Data'!N1890&gt;0.5,'Raw Data'!N1890&lt;=1),'Bảng Giá'!$B$7,IF(AND('Raw Data'!N1890&gt;1,'Raw Data'!N1890&lt;=1.5),'Bảng Giá'!$B$8,IF(AND('Raw Data'!N1890&gt;1.5,'Raw Data'!N1890&lt;=2),'Bảng Giá'!$B$9,IF(AND('Raw Data'!N1890&gt;2,'Raw Data'!N1890&lt;=2.5),'Bảng Giá'!$B$10,IF(AND('Raw Data'!N1890&gt;2.5,'Raw Data'!N1890&lt;=3),'Bảng Giá'!$B$11,IF(AND('Raw Data'!N1890&gt;3,'Raw Data'!N1890&lt;=3.5),'Bảng Giá'!$B$12,IF(AND('Raw Data'!N1890&gt;3.5,'Raw Data'!N1890&lt;=4),'Bảng Giá'!$B$13,IF(AND('Raw Data'!N1890&gt;4,'Raw Data'!N1890&lt;=4.5),'Bảng Giá'!$B$14,IF(AND('Raw Data'!N1890&gt;4.5,'Raw Data'!N1890&lt;=5),'Bảng Giá'!$B$15,IF(AND('Raw Data'!N1890&gt;5,'Raw Data'!N1890&lt;=5.5),'Bảng Giá'!$B$16,IF(AND('Raw Data'!N1890&gt;5.5,'Raw Data'!N1890&lt;=6),'Bảng Giá'!$B$17,'Bảng Giá'!$B$18)))))))))))))))</f>
        <v>2&lt;x&lt;=2.5</v>
      </c>
      <c r="Q1890" s="48">
        <f t="shared" si="177"/>
        <v>-9.6045197740112997E-2</v>
      </c>
      <c r="R1890">
        <f t="shared" si="178"/>
        <v>19200</v>
      </c>
      <c r="S1890">
        <f t="shared" si="179"/>
        <v>1500</v>
      </c>
    </row>
    <row r="1891" spans="1:19" x14ac:dyDescent="0.25">
      <c r="A1891" s="12">
        <v>1890</v>
      </c>
      <c r="B1891" s="12" t="s">
        <v>293</v>
      </c>
      <c r="C1891" s="26">
        <v>36361601</v>
      </c>
      <c r="D1891" s="17">
        <v>43010.84292751157</v>
      </c>
      <c r="E1891" s="17">
        <v>43011.843972256946</v>
      </c>
      <c r="F1891" s="13" t="s">
        <v>302</v>
      </c>
      <c r="G1891" s="27">
        <v>4000</v>
      </c>
      <c r="H1891" s="12" t="s">
        <v>76</v>
      </c>
      <c r="I1891" s="12" t="s">
        <v>85</v>
      </c>
      <c r="J1891" s="37">
        <f>INDEX('Bảng Giá'!$C$3:$H$18,MATCH('Raw Data'!P1891,'Bảng Giá'!$B$3:$B$18,0),MATCH('Raw Data'!M1891,'Bảng Giá'!$C$2:$H$2,0))</f>
        <v>20500</v>
      </c>
      <c r="K1891" s="12">
        <v>22200</v>
      </c>
      <c r="L1891" s="36">
        <f t="shared" si="174"/>
        <v>1.0010447453751112</v>
      </c>
      <c r="M1891" t="str">
        <f>'References data'!H1892</f>
        <v>Nội Tỉnh</v>
      </c>
      <c r="N1891">
        <f t="shared" si="175"/>
        <v>4</v>
      </c>
      <c r="O1891">
        <f t="shared" si="176"/>
        <v>-1700</v>
      </c>
      <c r="P1891" t="str">
        <f>IF(AND(N1891&gt;0,N1891&lt;=0.05),'Bảng Giá'!$B$3,IF(AND(N1891&lt;=0.1,N1891&gt;0.05),'Bảng Giá'!$B$4,IF(AND('Raw Data'!N1891&gt;0.1,'Raw Data'!N1891&lt;=0.25),'Bảng Giá'!$B$5,IF(AND('Raw Data'!N1891&gt;0.25,'Raw Data'!N1891&lt;=0.5),'Bảng Giá'!$B$6,IF(AND('Raw Data'!N1891&gt;0.5,'Raw Data'!N1891&lt;=1),'Bảng Giá'!$B$7,IF(AND('Raw Data'!N1891&gt;1,'Raw Data'!N1891&lt;=1.5),'Bảng Giá'!$B$8,IF(AND('Raw Data'!N1891&gt;1.5,'Raw Data'!N1891&lt;=2),'Bảng Giá'!$B$9,IF(AND('Raw Data'!N1891&gt;2,'Raw Data'!N1891&lt;=2.5),'Bảng Giá'!$B$10,IF(AND('Raw Data'!N1891&gt;2.5,'Raw Data'!N1891&lt;=3),'Bảng Giá'!$B$11,IF(AND('Raw Data'!N1891&gt;3,'Raw Data'!N1891&lt;=3.5),'Bảng Giá'!$B$12,IF(AND('Raw Data'!N1891&gt;3.5,'Raw Data'!N1891&lt;=4),'Bảng Giá'!$B$13,IF(AND('Raw Data'!N1891&gt;4,'Raw Data'!N1891&lt;=4.5),'Bảng Giá'!$B$14,IF(AND('Raw Data'!N1891&gt;4.5,'Raw Data'!N1891&lt;=5),'Bảng Giá'!$B$15,IF(AND('Raw Data'!N1891&gt;5,'Raw Data'!N1891&lt;=5.5),'Bảng Giá'!$B$16,IF(AND('Raw Data'!N1891&gt;5.5,'Raw Data'!N1891&lt;=6),'Bảng Giá'!$B$17,'Bảng Giá'!$B$18)))))))))))))))</f>
        <v>3.5&lt;x&lt;=4</v>
      </c>
      <c r="Q1891" s="48">
        <f t="shared" si="177"/>
        <v>-7.6576576576576572E-2</v>
      </c>
      <c r="R1891">
        <f t="shared" si="178"/>
        <v>24600</v>
      </c>
      <c r="S1891">
        <f t="shared" si="179"/>
        <v>2400</v>
      </c>
    </row>
    <row r="1892" spans="1:19" x14ac:dyDescent="0.25">
      <c r="A1892" s="12">
        <v>1891</v>
      </c>
      <c r="B1892" s="12" t="s">
        <v>293</v>
      </c>
      <c r="C1892" s="26">
        <v>31677136905888</v>
      </c>
      <c r="D1892" s="17">
        <v>43010.926507060183</v>
      </c>
      <c r="E1892" s="17">
        <v>43011.528801886576</v>
      </c>
      <c r="F1892" s="13" t="s">
        <v>302</v>
      </c>
      <c r="G1892" s="27">
        <v>550</v>
      </c>
      <c r="H1892" s="12" t="s">
        <v>76</v>
      </c>
      <c r="I1892" s="12" t="s">
        <v>193</v>
      </c>
      <c r="J1892" s="37">
        <f>INDEX('Bảng Giá'!$C$3:$H$18,MATCH('Raw Data'!P1892,'Bảng Giá'!$B$3:$B$18,0),MATCH('Raw Data'!M1892,'Bảng Giá'!$C$2:$H$2,0))</f>
        <v>14000</v>
      </c>
      <c r="K1892" s="12">
        <v>14100</v>
      </c>
      <c r="L1892" s="36">
        <f t="shared" si="174"/>
        <v>0.60229482639260823</v>
      </c>
      <c r="M1892" t="str">
        <f>'References data'!H1893</f>
        <v>Nội Tỉnh</v>
      </c>
      <c r="N1892">
        <f t="shared" si="175"/>
        <v>0.55000000000000004</v>
      </c>
      <c r="O1892">
        <f t="shared" si="176"/>
        <v>-100</v>
      </c>
      <c r="P1892" t="str">
        <f>IF(AND(N1892&gt;0,N1892&lt;=0.05),'Bảng Giá'!$B$3,IF(AND(N1892&lt;=0.1,N1892&gt;0.05),'Bảng Giá'!$B$4,IF(AND('Raw Data'!N1892&gt;0.1,'Raw Data'!N1892&lt;=0.25),'Bảng Giá'!$B$5,IF(AND('Raw Data'!N1892&gt;0.25,'Raw Data'!N1892&lt;=0.5),'Bảng Giá'!$B$6,IF(AND('Raw Data'!N1892&gt;0.5,'Raw Data'!N1892&lt;=1),'Bảng Giá'!$B$7,IF(AND('Raw Data'!N1892&gt;1,'Raw Data'!N1892&lt;=1.5),'Bảng Giá'!$B$8,IF(AND('Raw Data'!N1892&gt;1.5,'Raw Data'!N1892&lt;=2),'Bảng Giá'!$B$9,IF(AND('Raw Data'!N1892&gt;2,'Raw Data'!N1892&lt;=2.5),'Bảng Giá'!$B$10,IF(AND('Raw Data'!N1892&gt;2.5,'Raw Data'!N1892&lt;=3),'Bảng Giá'!$B$11,IF(AND('Raw Data'!N1892&gt;3,'Raw Data'!N1892&lt;=3.5),'Bảng Giá'!$B$12,IF(AND('Raw Data'!N1892&gt;3.5,'Raw Data'!N1892&lt;=4),'Bảng Giá'!$B$13,IF(AND('Raw Data'!N1892&gt;4,'Raw Data'!N1892&lt;=4.5),'Bảng Giá'!$B$14,IF(AND('Raw Data'!N1892&gt;4.5,'Raw Data'!N1892&lt;=5),'Bảng Giá'!$B$15,IF(AND('Raw Data'!N1892&gt;5,'Raw Data'!N1892&lt;=5.5),'Bảng Giá'!$B$16,IF(AND('Raw Data'!N1892&gt;5.5,'Raw Data'!N1892&lt;=6),'Bảng Giá'!$B$17,'Bảng Giá'!$B$18)))))))))))))))</f>
        <v>0.5&lt;x&lt;=1</v>
      </c>
      <c r="Q1892" s="48">
        <f t="shared" si="177"/>
        <v>-7.0921985815602835E-3</v>
      </c>
      <c r="R1892">
        <f t="shared" si="178"/>
        <v>16800</v>
      </c>
      <c r="S1892">
        <f t="shared" si="179"/>
        <v>2700</v>
      </c>
    </row>
    <row r="1893" spans="1:19" x14ac:dyDescent="0.25">
      <c r="A1893" s="12">
        <v>1892</v>
      </c>
      <c r="B1893" s="12" t="s">
        <v>293</v>
      </c>
      <c r="C1893" s="26">
        <v>31677136905062</v>
      </c>
      <c r="D1893" s="17">
        <v>43010.92655034722</v>
      </c>
      <c r="E1893" s="17">
        <v>43011.575908796294</v>
      </c>
      <c r="F1893" s="13" t="s">
        <v>302</v>
      </c>
      <c r="G1893" s="27">
        <v>3200</v>
      </c>
      <c r="H1893" s="12" t="s">
        <v>76</v>
      </c>
      <c r="I1893" s="12" t="s">
        <v>87</v>
      </c>
      <c r="J1893" s="37">
        <f>INDEX('Bảng Giá'!$C$3:$H$18,MATCH('Raw Data'!P1893,'Bảng Giá'!$B$3:$B$18,0),MATCH('Raw Data'!M1893,'Bảng Giá'!$C$2:$H$2,0))</f>
        <v>19000</v>
      </c>
      <c r="K1893" s="12">
        <v>19200</v>
      </c>
      <c r="L1893" s="36">
        <f t="shared" si="174"/>
        <v>0.64935844907449791</v>
      </c>
      <c r="M1893" t="str">
        <f>'References data'!H1894</f>
        <v>Nội Tỉnh</v>
      </c>
      <c r="N1893">
        <f t="shared" si="175"/>
        <v>3.2</v>
      </c>
      <c r="O1893">
        <f t="shared" si="176"/>
        <v>-200</v>
      </c>
      <c r="P1893" t="str">
        <f>IF(AND(N1893&gt;0,N1893&lt;=0.05),'Bảng Giá'!$B$3,IF(AND(N1893&lt;=0.1,N1893&gt;0.05),'Bảng Giá'!$B$4,IF(AND('Raw Data'!N1893&gt;0.1,'Raw Data'!N1893&lt;=0.25),'Bảng Giá'!$B$5,IF(AND('Raw Data'!N1893&gt;0.25,'Raw Data'!N1893&lt;=0.5),'Bảng Giá'!$B$6,IF(AND('Raw Data'!N1893&gt;0.5,'Raw Data'!N1893&lt;=1),'Bảng Giá'!$B$7,IF(AND('Raw Data'!N1893&gt;1,'Raw Data'!N1893&lt;=1.5),'Bảng Giá'!$B$8,IF(AND('Raw Data'!N1893&gt;1.5,'Raw Data'!N1893&lt;=2),'Bảng Giá'!$B$9,IF(AND('Raw Data'!N1893&gt;2,'Raw Data'!N1893&lt;=2.5),'Bảng Giá'!$B$10,IF(AND('Raw Data'!N1893&gt;2.5,'Raw Data'!N1893&lt;=3),'Bảng Giá'!$B$11,IF(AND('Raw Data'!N1893&gt;3,'Raw Data'!N1893&lt;=3.5),'Bảng Giá'!$B$12,IF(AND('Raw Data'!N1893&gt;3.5,'Raw Data'!N1893&lt;=4),'Bảng Giá'!$B$13,IF(AND('Raw Data'!N1893&gt;4,'Raw Data'!N1893&lt;=4.5),'Bảng Giá'!$B$14,IF(AND('Raw Data'!N1893&gt;4.5,'Raw Data'!N1893&lt;=5),'Bảng Giá'!$B$15,IF(AND('Raw Data'!N1893&gt;5,'Raw Data'!N1893&lt;=5.5),'Bảng Giá'!$B$16,IF(AND('Raw Data'!N1893&gt;5.5,'Raw Data'!N1893&lt;=6),'Bảng Giá'!$B$17,'Bảng Giá'!$B$18)))))))))))))))</f>
        <v>3&lt;x&lt;=3.5</v>
      </c>
      <c r="Q1893" s="48">
        <f t="shared" si="177"/>
        <v>-1.0416666666666666E-2</v>
      </c>
      <c r="R1893">
        <f t="shared" si="178"/>
        <v>22800</v>
      </c>
      <c r="S1893">
        <f t="shared" si="179"/>
        <v>3600</v>
      </c>
    </row>
    <row r="1894" spans="1:19" x14ac:dyDescent="0.25">
      <c r="A1894" s="12">
        <v>1893</v>
      </c>
      <c r="B1894" s="12" t="s">
        <v>293</v>
      </c>
      <c r="C1894" s="26">
        <v>46612724</v>
      </c>
      <c r="D1894" s="17">
        <v>43010.873767476849</v>
      </c>
      <c r="E1894" s="17">
        <v>43012.61624988426</v>
      </c>
      <c r="F1894" s="13" t="s">
        <v>302</v>
      </c>
      <c r="G1894" s="27">
        <v>11550</v>
      </c>
      <c r="H1894" s="12" t="s">
        <v>76</v>
      </c>
      <c r="I1894" s="12" t="s">
        <v>91</v>
      </c>
      <c r="J1894" s="37">
        <f>INDEX('Bảng Giá'!$C$3:$H$18,MATCH('Raw Data'!P1894,'Bảng Giá'!$B$3:$B$18,0),MATCH('Raw Data'!M1894,'Bảng Giá'!$C$2:$H$2,0))</f>
        <v>2000</v>
      </c>
      <c r="K1894" s="12">
        <v>49100</v>
      </c>
      <c r="L1894" s="36">
        <f t="shared" si="174"/>
        <v>1.742482407411444</v>
      </c>
      <c r="M1894" t="str">
        <f>'References data'!H1895</f>
        <v>Nội Tỉnh</v>
      </c>
      <c r="N1894" s="46">
        <f t="shared" si="175"/>
        <v>11.55</v>
      </c>
      <c r="O1894">
        <f t="shared" si="176"/>
        <v>-47100</v>
      </c>
      <c r="P1894" t="str">
        <f>IF(AND(N1894&gt;0,N1894&lt;=0.05),'Bảng Giá'!$B$3,IF(AND(N1894&lt;=0.1,N1894&gt;0.05),'Bảng Giá'!$B$4,IF(AND('Raw Data'!N1894&gt;0.1,'Raw Data'!N1894&lt;=0.25),'Bảng Giá'!$B$5,IF(AND('Raw Data'!N1894&gt;0.25,'Raw Data'!N1894&lt;=0.5),'Bảng Giá'!$B$6,IF(AND('Raw Data'!N1894&gt;0.5,'Raw Data'!N1894&lt;=1),'Bảng Giá'!$B$7,IF(AND('Raw Data'!N1894&gt;1,'Raw Data'!N1894&lt;=1.5),'Bảng Giá'!$B$8,IF(AND('Raw Data'!N1894&gt;1.5,'Raw Data'!N1894&lt;=2),'Bảng Giá'!$B$9,IF(AND('Raw Data'!N1894&gt;2,'Raw Data'!N1894&lt;=2.5),'Bảng Giá'!$B$10,IF(AND('Raw Data'!N1894&gt;2.5,'Raw Data'!N1894&lt;=3),'Bảng Giá'!$B$11,IF(AND('Raw Data'!N1894&gt;3,'Raw Data'!N1894&lt;=3.5),'Bảng Giá'!$B$12,IF(AND('Raw Data'!N1894&gt;3.5,'Raw Data'!N1894&lt;=4),'Bảng Giá'!$B$13,IF(AND('Raw Data'!N1894&gt;4,'Raw Data'!N1894&lt;=4.5),'Bảng Giá'!$B$14,IF(AND('Raw Data'!N1894&gt;4.5,'Raw Data'!N1894&lt;=5),'Bảng Giá'!$B$15,IF(AND('Raw Data'!N1894&gt;5,'Raw Data'!N1894&lt;=5.5),'Bảng Giá'!$B$16,IF(AND('Raw Data'!N1894&gt;5.5,'Raw Data'!N1894&lt;=6),'Bảng Giá'!$B$17,'Bảng Giá'!$B$18)))))))))))))))</f>
        <v>Next 0.5</v>
      </c>
      <c r="Q1894" s="48">
        <f t="shared" si="177"/>
        <v>-0.95926680244399187</v>
      </c>
      <c r="R1894">
        <f t="shared" si="178"/>
        <v>2400</v>
      </c>
      <c r="S1894">
        <f t="shared" si="179"/>
        <v>-46700</v>
      </c>
    </row>
    <row r="1895" spans="1:19" x14ac:dyDescent="0.25">
      <c r="A1895" s="12">
        <v>1894</v>
      </c>
      <c r="B1895" s="12" t="s">
        <v>293</v>
      </c>
      <c r="C1895" s="26">
        <v>43891856</v>
      </c>
      <c r="D1895" s="17">
        <v>43010.873845254631</v>
      </c>
      <c r="E1895" s="17">
        <v>43012.55759016204</v>
      </c>
      <c r="F1895" s="13" t="s">
        <v>302</v>
      </c>
      <c r="G1895" s="27">
        <v>3000</v>
      </c>
      <c r="H1895" s="12" t="s">
        <v>76</v>
      </c>
      <c r="I1895" s="12" t="s">
        <v>100</v>
      </c>
      <c r="J1895" s="37">
        <f>INDEX('Bảng Giá'!$C$3:$H$18,MATCH('Raw Data'!P1895,'Bảng Giá'!$B$3:$B$18,0),MATCH('Raw Data'!M1895,'Bảng Giá'!$C$2:$H$2,0))</f>
        <v>17500</v>
      </c>
      <c r="K1895" s="12">
        <v>19200</v>
      </c>
      <c r="L1895" s="36">
        <f t="shared" si="174"/>
        <v>1.6837449074082542</v>
      </c>
      <c r="M1895" t="str">
        <f>'References data'!H1896</f>
        <v>Nội Tỉnh</v>
      </c>
      <c r="N1895">
        <f t="shared" si="175"/>
        <v>3</v>
      </c>
      <c r="O1895">
        <f t="shared" si="176"/>
        <v>-1700</v>
      </c>
      <c r="P1895" t="str">
        <f>IF(AND(N1895&gt;0,N1895&lt;=0.05),'Bảng Giá'!$B$3,IF(AND(N1895&lt;=0.1,N1895&gt;0.05),'Bảng Giá'!$B$4,IF(AND('Raw Data'!N1895&gt;0.1,'Raw Data'!N1895&lt;=0.25),'Bảng Giá'!$B$5,IF(AND('Raw Data'!N1895&gt;0.25,'Raw Data'!N1895&lt;=0.5),'Bảng Giá'!$B$6,IF(AND('Raw Data'!N1895&gt;0.5,'Raw Data'!N1895&lt;=1),'Bảng Giá'!$B$7,IF(AND('Raw Data'!N1895&gt;1,'Raw Data'!N1895&lt;=1.5),'Bảng Giá'!$B$8,IF(AND('Raw Data'!N1895&gt;1.5,'Raw Data'!N1895&lt;=2),'Bảng Giá'!$B$9,IF(AND('Raw Data'!N1895&gt;2,'Raw Data'!N1895&lt;=2.5),'Bảng Giá'!$B$10,IF(AND('Raw Data'!N1895&gt;2.5,'Raw Data'!N1895&lt;=3),'Bảng Giá'!$B$11,IF(AND('Raw Data'!N1895&gt;3,'Raw Data'!N1895&lt;=3.5),'Bảng Giá'!$B$12,IF(AND('Raw Data'!N1895&gt;3.5,'Raw Data'!N1895&lt;=4),'Bảng Giá'!$B$13,IF(AND('Raw Data'!N1895&gt;4,'Raw Data'!N1895&lt;=4.5),'Bảng Giá'!$B$14,IF(AND('Raw Data'!N1895&gt;4.5,'Raw Data'!N1895&lt;=5),'Bảng Giá'!$B$15,IF(AND('Raw Data'!N1895&gt;5,'Raw Data'!N1895&lt;=5.5),'Bảng Giá'!$B$16,IF(AND('Raw Data'!N1895&gt;5.5,'Raw Data'!N1895&lt;=6),'Bảng Giá'!$B$17,'Bảng Giá'!$B$18)))))))))))))))</f>
        <v>2.5&lt;x&lt;=3</v>
      </c>
      <c r="Q1895" s="48">
        <f t="shared" si="177"/>
        <v>-8.8541666666666671E-2</v>
      </c>
      <c r="R1895">
        <f t="shared" si="178"/>
        <v>21000</v>
      </c>
      <c r="S1895">
        <f t="shared" si="179"/>
        <v>1800</v>
      </c>
    </row>
    <row r="1896" spans="1:19" x14ac:dyDescent="0.25">
      <c r="A1896" s="12">
        <v>1895</v>
      </c>
      <c r="B1896" s="12" t="s">
        <v>293</v>
      </c>
      <c r="C1896" s="26">
        <v>31677136905111</v>
      </c>
      <c r="D1896" s="17">
        <v>43010.983811574071</v>
      </c>
      <c r="E1896" s="17">
        <v>43013.656302002317</v>
      </c>
      <c r="F1896" s="13" t="s">
        <v>302</v>
      </c>
      <c r="G1896" s="27">
        <v>520</v>
      </c>
      <c r="H1896" s="12" t="s">
        <v>76</v>
      </c>
      <c r="I1896" s="12" t="s">
        <v>315</v>
      </c>
      <c r="J1896" s="37">
        <f>INDEX('Bảng Giá'!$C$3:$H$18,MATCH('Raw Data'!P1896,'Bảng Giá'!$B$3:$B$18,0),MATCH('Raw Data'!M1896,'Bảng Giá'!$C$2:$H$2,0))</f>
        <v>14000</v>
      </c>
      <c r="K1896" s="12">
        <v>14100</v>
      </c>
      <c r="L1896" s="36">
        <f t="shared" si="174"/>
        <v>2.67249042824551</v>
      </c>
      <c r="M1896" t="str">
        <f>'References data'!H1897</f>
        <v>Nội Tỉnh</v>
      </c>
      <c r="N1896">
        <f t="shared" si="175"/>
        <v>0.52</v>
      </c>
      <c r="O1896">
        <f t="shared" si="176"/>
        <v>-100</v>
      </c>
      <c r="P1896" t="str">
        <f>IF(AND(N1896&gt;0,N1896&lt;=0.05),'Bảng Giá'!$B$3,IF(AND(N1896&lt;=0.1,N1896&gt;0.05),'Bảng Giá'!$B$4,IF(AND('Raw Data'!N1896&gt;0.1,'Raw Data'!N1896&lt;=0.25),'Bảng Giá'!$B$5,IF(AND('Raw Data'!N1896&gt;0.25,'Raw Data'!N1896&lt;=0.5),'Bảng Giá'!$B$6,IF(AND('Raw Data'!N1896&gt;0.5,'Raw Data'!N1896&lt;=1),'Bảng Giá'!$B$7,IF(AND('Raw Data'!N1896&gt;1,'Raw Data'!N1896&lt;=1.5),'Bảng Giá'!$B$8,IF(AND('Raw Data'!N1896&gt;1.5,'Raw Data'!N1896&lt;=2),'Bảng Giá'!$B$9,IF(AND('Raw Data'!N1896&gt;2,'Raw Data'!N1896&lt;=2.5),'Bảng Giá'!$B$10,IF(AND('Raw Data'!N1896&gt;2.5,'Raw Data'!N1896&lt;=3),'Bảng Giá'!$B$11,IF(AND('Raw Data'!N1896&gt;3,'Raw Data'!N1896&lt;=3.5),'Bảng Giá'!$B$12,IF(AND('Raw Data'!N1896&gt;3.5,'Raw Data'!N1896&lt;=4),'Bảng Giá'!$B$13,IF(AND('Raw Data'!N1896&gt;4,'Raw Data'!N1896&lt;=4.5),'Bảng Giá'!$B$14,IF(AND('Raw Data'!N1896&gt;4.5,'Raw Data'!N1896&lt;=5),'Bảng Giá'!$B$15,IF(AND('Raw Data'!N1896&gt;5,'Raw Data'!N1896&lt;=5.5),'Bảng Giá'!$B$16,IF(AND('Raw Data'!N1896&gt;5.5,'Raw Data'!N1896&lt;=6),'Bảng Giá'!$B$17,'Bảng Giá'!$B$18)))))))))))))))</f>
        <v>0.5&lt;x&lt;=1</v>
      </c>
      <c r="Q1896" s="48">
        <f t="shared" si="177"/>
        <v>-7.0921985815602835E-3</v>
      </c>
      <c r="R1896">
        <f t="shared" si="178"/>
        <v>16800</v>
      </c>
      <c r="S1896">
        <f t="shared" si="179"/>
        <v>2700</v>
      </c>
    </row>
    <row r="1897" spans="1:19" x14ac:dyDescent="0.25">
      <c r="A1897" s="12">
        <v>1896</v>
      </c>
      <c r="B1897" s="12" t="s">
        <v>293</v>
      </c>
      <c r="C1897" s="26">
        <v>25827170</v>
      </c>
      <c r="D1897" s="17">
        <v>43010.955785104168</v>
      </c>
      <c r="E1897" s="17">
        <v>43011.806319293981</v>
      </c>
      <c r="F1897" s="13" t="s">
        <v>302</v>
      </c>
      <c r="G1897" s="27">
        <v>550</v>
      </c>
      <c r="H1897" s="12" t="s">
        <v>76</v>
      </c>
      <c r="I1897" s="12" t="s">
        <v>99</v>
      </c>
      <c r="J1897" s="37">
        <f>INDEX('Bảng Giá'!$C$3:$H$18,MATCH('Raw Data'!P1897,'Bảng Giá'!$B$3:$B$18,0),MATCH('Raw Data'!M1897,'Bảng Giá'!$C$2:$H$2,0))</f>
        <v>14000</v>
      </c>
      <c r="K1897" s="12">
        <v>14100</v>
      </c>
      <c r="L1897" s="36">
        <f t="shared" si="174"/>
        <v>0.8505341898126062</v>
      </c>
      <c r="M1897" t="str">
        <f>'References data'!H1898</f>
        <v>Nội Tỉnh</v>
      </c>
      <c r="N1897">
        <f t="shared" si="175"/>
        <v>0.55000000000000004</v>
      </c>
      <c r="O1897">
        <f t="shared" si="176"/>
        <v>-100</v>
      </c>
      <c r="P1897" t="str">
        <f>IF(AND(N1897&gt;0,N1897&lt;=0.05),'Bảng Giá'!$B$3,IF(AND(N1897&lt;=0.1,N1897&gt;0.05),'Bảng Giá'!$B$4,IF(AND('Raw Data'!N1897&gt;0.1,'Raw Data'!N1897&lt;=0.25),'Bảng Giá'!$B$5,IF(AND('Raw Data'!N1897&gt;0.25,'Raw Data'!N1897&lt;=0.5),'Bảng Giá'!$B$6,IF(AND('Raw Data'!N1897&gt;0.5,'Raw Data'!N1897&lt;=1),'Bảng Giá'!$B$7,IF(AND('Raw Data'!N1897&gt;1,'Raw Data'!N1897&lt;=1.5),'Bảng Giá'!$B$8,IF(AND('Raw Data'!N1897&gt;1.5,'Raw Data'!N1897&lt;=2),'Bảng Giá'!$B$9,IF(AND('Raw Data'!N1897&gt;2,'Raw Data'!N1897&lt;=2.5),'Bảng Giá'!$B$10,IF(AND('Raw Data'!N1897&gt;2.5,'Raw Data'!N1897&lt;=3),'Bảng Giá'!$B$11,IF(AND('Raw Data'!N1897&gt;3,'Raw Data'!N1897&lt;=3.5),'Bảng Giá'!$B$12,IF(AND('Raw Data'!N1897&gt;3.5,'Raw Data'!N1897&lt;=4),'Bảng Giá'!$B$13,IF(AND('Raw Data'!N1897&gt;4,'Raw Data'!N1897&lt;=4.5),'Bảng Giá'!$B$14,IF(AND('Raw Data'!N1897&gt;4.5,'Raw Data'!N1897&lt;=5),'Bảng Giá'!$B$15,IF(AND('Raw Data'!N1897&gt;5,'Raw Data'!N1897&lt;=5.5),'Bảng Giá'!$B$16,IF(AND('Raw Data'!N1897&gt;5.5,'Raw Data'!N1897&lt;=6),'Bảng Giá'!$B$17,'Bảng Giá'!$B$18)))))))))))))))</f>
        <v>0.5&lt;x&lt;=1</v>
      </c>
      <c r="Q1897" s="48">
        <f t="shared" si="177"/>
        <v>-7.0921985815602835E-3</v>
      </c>
      <c r="R1897">
        <f t="shared" si="178"/>
        <v>16800</v>
      </c>
      <c r="S1897">
        <f t="shared" si="179"/>
        <v>2700</v>
      </c>
    </row>
    <row r="1898" spans="1:19" x14ac:dyDescent="0.25">
      <c r="A1898" s="12">
        <v>1897</v>
      </c>
      <c r="B1898" s="12" t="s">
        <v>293</v>
      </c>
      <c r="C1898" s="26">
        <v>14680465</v>
      </c>
      <c r="D1898" s="17">
        <v>43010.955829513892</v>
      </c>
      <c r="E1898" s="17">
        <v>43011.448553472219</v>
      </c>
      <c r="F1898" s="13" t="s">
        <v>302</v>
      </c>
      <c r="G1898" s="27">
        <v>3000</v>
      </c>
      <c r="H1898" s="12" t="s">
        <v>76</v>
      </c>
      <c r="I1898" s="12" t="s">
        <v>85</v>
      </c>
      <c r="J1898" s="37">
        <f>INDEX('Bảng Giá'!$C$3:$H$18,MATCH('Raw Data'!P1898,'Bảng Giá'!$B$3:$B$18,0),MATCH('Raw Data'!M1898,'Bảng Giá'!$C$2:$H$2,0))</f>
        <v>17500</v>
      </c>
      <c r="K1898" s="12">
        <v>19200</v>
      </c>
      <c r="L1898" s="36">
        <f t="shared" si="174"/>
        <v>0.49272395832667826</v>
      </c>
      <c r="M1898" t="str">
        <f>'References data'!H1899</f>
        <v>Nội Tỉnh</v>
      </c>
      <c r="N1898">
        <f t="shared" si="175"/>
        <v>3</v>
      </c>
      <c r="O1898">
        <f t="shared" si="176"/>
        <v>-1700</v>
      </c>
      <c r="P1898" t="str">
        <f>IF(AND(N1898&gt;0,N1898&lt;=0.05),'Bảng Giá'!$B$3,IF(AND(N1898&lt;=0.1,N1898&gt;0.05),'Bảng Giá'!$B$4,IF(AND('Raw Data'!N1898&gt;0.1,'Raw Data'!N1898&lt;=0.25),'Bảng Giá'!$B$5,IF(AND('Raw Data'!N1898&gt;0.25,'Raw Data'!N1898&lt;=0.5),'Bảng Giá'!$B$6,IF(AND('Raw Data'!N1898&gt;0.5,'Raw Data'!N1898&lt;=1),'Bảng Giá'!$B$7,IF(AND('Raw Data'!N1898&gt;1,'Raw Data'!N1898&lt;=1.5),'Bảng Giá'!$B$8,IF(AND('Raw Data'!N1898&gt;1.5,'Raw Data'!N1898&lt;=2),'Bảng Giá'!$B$9,IF(AND('Raw Data'!N1898&gt;2,'Raw Data'!N1898&lt;=2.5),'Bảng Giá'!$B$10,IF(AND('Raw Data'!N1898&gt;2.5,'Raw Data'!N1898&lt;=3),'Bảng Giá'!$B$11,IF(AND('Raw Data'!N1898&gt;3,'Raw Data'!N1898&lt;=3.5),'Bảng Giá'!$B$12,IF(AND('Raw Data'!N1898&gt;3.5,'Raw Data'!N1898&lt;=4),'Bảng Giá'!$B$13,IF(AND('Raw Data'!N1898&gt;4,'Raw Data'!N1898&lt;=4.5),'Bảng Giá'!$B$14,IF(AND('Raw Data'!N1898&gt;4.5,'Raw Data'!N1898&lt;=5),'Bảng Giá'!$B$15,IF(AND('Raw Data'!N1898&gt;5,'Raw Data'!N1898&lt;=5.5),'Bảng Giá'!$B$16,IF(AND('Raw Data'!N1898&gt;5.5,'Raw Data'!N1898&lt;=6),'Bảng Giá'!$B$17,'Bảng Giá'!$B$18)))))))))))))))</f>
        <v>2.5&lt;x&lt;=3</v>
      </c>
      <c r="Q1898" s="48">
        <f t="shared" si="177"/>
        <v>-8.8541666666666671E-2</v>
      </c>
      <c r="R1898">
        <f t="shared" si="178"/>
        <v>21000</v>
      </c>
      <c r="S1898">
        <f t="shared" si="179"/>
        <v>1800</v>
      </c>
    </row>
    <row r="1899" spans="1:19" x14ac:dyDescent="0.25">
      <c r="A1899" s="12">
        <v>1898</v>
      </c>
      <c r="B1899" s="12" t="s">
        <v>293</v>
      </c>
      <c r="C1899" s="26">
        <v>64560014</v>
      </c>
      <c r="D1899" s="17">
        <v>43010.955824999997</v>
      </c>
      <c r="E1899" s="17">
        <v>43011.509850925926</v>
      </c>
      <c r="F1899" s="13" t="s">
        <v>302</v>
      </c>
      <c r="G1899" s="27">
        <v>1880</v>
      </c>
      <c r="H1899" s="12" t="s">
        <v>76</v>
      </c>
      <c r="I1899" s="12" t="s">
        <v>85</v>
      </c>
      <c r="J1899" s="37">
        <f>INDEX('Bảng Giá'!$C$3:$H$18,MATCH('Raw Data'!P1899,'Bảng Giá'!$B$3:$B$18,0),MATCH('Raw Data'!M1899,'Bảng Giá'!$C$2:$H$2,0))</f>
        <v>16000</v>
      </c>
      <c r="K1899" s="12">
        <v>16200</v>
      </c>
      <c r="L1899" s="36">
        <f t="shared" si="174"/>
        <v>0.55402592592872679</v>
      </c>
      <c r="M1899" t="str">
        <f>'References data'!H1900</f>
        <v>Nội Tỉnh</v>
      </c>
      <c r="N1899">
        <f t="shared" si="175"/>
        <v>1.88</v>
      </c>
      <c r="O1899">
        <f t="shared" si="176"/>
        <v>-200</v>
      </c>
      <c r="P1899" t="str">
        <f>IF(AND(N1899&gt;0,N1899&lt;=0.05),'Bảng Giá'!$B$3,IF(AND(N1899&lt;=0.1,N1899&gt;0.05),'Bảng Giá'!$B$4,IF(AND('Raw Data'!N1899&gt;0.1,'Raw Data'!N1899&lt;=0.25),'Bảng Giá'!$B$5,IF(AND('Raw Data'!N1899&gt;0.25,'Raw Data'!N1899&lt;=0.5),'Bảng Giá'!$B$6,IF(AND('Raw Data'!N1899&gt;0.5,'Raw Data'!N1899&lt;=1),'Bảng Giá'!$B$7,IF(AND('Raw Data'!N1899&gt;1,'Raw Data'!N1899&lt;=1.5),'Bảng Giá'!$B$8,IF(AND('Raw Data'!N1899&gt;1.5,'Raw Data'!N1899&lt;=2),'Bảng Giá'!$B$9,IF(AND('Raw Data'!N1899&gt;2,'Raw Data'!N1899&lt;=2.5),'Bảng Giá'!$B$10,IF(AND('Raw Data'!N1899&gt;2.5,'Raw Data'!N1899&lt;=3),'Bảng Giá'!$B$11,IF(AND('Raw Data'!N1899&gt;3,'Raw Data'!N1899&lt;=3.5),'Bảng Giá'!$B$12,IF(AND('Raw Data'!N1899&gt;3.5,'Raw Data'!N1899&lt;=4),'Bảng Giá'!$B$13,IF(AND('Raw Data'!N1899&gt;4,'Raw Data'!N1899&lt;=4.5),'Bảng Giá'!$B$14,IF(AND('Raw Data'!N1899&gt;4.5,'Raw Data'!N1899&lt;=5),'Bảng Giá'!$B$15,IF(AND('Raw Data'!N1899&gt;5,'Raw Data'!N1899&lt;=5.5),'Bảng Giá'!$B$16,IF(AND('Raw Data'!N1899&gt;5.5,'Raw Data'!N1899&lt;=6),'Bảng Giá'!$B$17,'Bảng Giá'!$B$18)))))))))))))))</f>
        <v>1.5&lt;x&lt;=2</v>
      </c>
      <c r="Q1899" s="48">
        <f t="shared" si="177"/>
        <v>-1.2345679012345678E-2</v>
      </c>
      <c r="R1899">
        <f t="shared" si="178"/>
        <v>19200</v>
      </c>
      <c r="S1899">
        <f t="shared" si="179"/>
        <v>3000</v>
      </c>
    </row>
    <row r="1900" spans="1:19" x14ac:dyDescent="0.25">
      <c r="A1900" s="12">
        <v>1899</v>
      </c>
      <c r="B1900" s="12" t="s">
        <v>293</v>
      </c>
      <c r="C1900" s="26">
        <v>45027376</v>
      </c>
      <c r="D1900" s="17">
        <v>43010.955934409722</v>
      </c>
      <c r="E1900" s="17">
        <v>43011.582962962966</v>
      </c>
      <c r="F1900" s="13" t="s">
        <v>302</v>
      </c>
      <c r="G1900" s="27">
        <v>2000</v>
      </c>
      <c r="H1900" s="12" t="s">
        <v>76</v>
      </c>
      <c r="I1900" s="12" t="s">
        <v>85</v>
      </c>
      <c r="J1900" s="37">
        <f>INDEX('Bảng Giá'!$C$3:$H$18,MATCH('Raw Data'!P1900,'Bảng Giá'!$B$3:$B$18,0),MATCH('Raw Data'!M1900,'Bảng Giá'!$C$2:$H$2,0))</f>
        <v>16000</v>
      </c>
      <c r="K1900" s="12">
        <v>16200</v>
      </c>
      <c r="L1900" s="36">
        <f t="shared" si="174"/>
        <v>0.62702855324459961</v>
      </c>
      <c r="M1900" t="str">
        <f>'References data'!H1901</f>
        <v>Nội Tỉnh</v>
      </c>
      <c r="N1900">
        <f t="shared" si="175"/>
        <v>2</v>
      </c>
      <c r="O1900">
        <f t="shared" si="176"/>
        <v>-200</v>
      </c>
      <c r="P1900" t="str">
        <f>IF(AND(N1900&gt;0,N1900&lt;=0.05),'Bảng Giá'!$B$3,IF(AND(N1900&lt;=0.1,N1900&gt;0.05),'Bảng Giá'!$B$4,IF(AND('Raw Data'!N1900&gt;0.1,'Raw Data'!N1900&lt;=0.25),'Bảng Giá'!$B$5,IF(AND('Raw Data'!N1900&gt;0.25,'Raw Data'!N1900&lt;=0.5),'Bảng Giá'!$B$6,IF(AND('Raw Data'!N1900&gt;0.5,'Raw Data'!N1900&lt;=1),'Bảng Giá'!$B$7,IF(AND('Raw Data'!N1900&gt;1,'Raw Data'!N1900&lt;=1.5),'Bảng Giá'!$B$8,IF(AND('Raw Data'!N1900&gt;1.5,'Raw Data'!N1900&lt;=2),'Bảng Giá'!$B$9,IF(AND('Raw Data'!N1900&gt;2,'Raw Data'!N1900&lt;=2.5),'Bảng Giá'!$B$10,IF(AND('Raw Data'!N1900&gt;2.5,'Raw Data'!N1900&lt;=3),'Bảng Giá'!$B$11,IF(AND('Raw Data'!N1900&gt;3,'Raw Data'!N1900&lt;=3.5),'Bảng Giá'!$B$12,IF(AND('Raw Data'!N1900&gt;3.5,'Raw Data'!N1900&lt;=4),'Bảng Giá'!$B$13,IF(AND('Raw Data'!N1900&gt;4,'Raw Data'!N1900&lt;=4.5),'Bảng Giá'!$B$14,IF(AND('Raw Data'!N1900&gt;4.5,'Raw Data'!N1900&lt;=5),'Bảng Giá'!$B$15,IF(AND('Raw Data'!N1900&gt;5,'Raw Data'!N1900&lt;=5.5),'Bảng Giá'!$B$16,IF(AND('Raw Data'!N1900&gt;5.5,'Raw Data'!N1900&lt;=6),'Bảng Giá'!$B$17,'Bảng Giá'!$B$18)))))))))))))))</f>
        <v>1.5&lt;x&lt;=2</v>
      </c>
      <c r="Q1900" s="48">
        <f t="shared" si="177"/>
        <v>-1.2345679012345678E-2</v>
      </c>
      <c r="R1900">
        <f t="shared" si="178"/>
        <v>19200</v>
      </c>
      <c r="S1900">
        <f t="shared" si="179"/>
        <v>3000</v>
      </c>
    </row>
    <row r="1901" spans="1:19" x14ac:dyDescent="0.25">
      <c r="A1901" s="12">
        <v>1900</v>
      </c>
      <c r="B1901" s="12" t="s">
        <v>293</v>
      </c>
      <c r="C1901" s="26">
        <v>85546615</v>
      </c>
      <c r="D1901" s="17">
        <v>43010.95595625</v>
      </c>
      <c r="E1901" s="17">
        <v>43011.708064930557</v>
      </c>
      <c r="F1901" s="13" t="s">
        <v>302</v>
      </c>
      <c r="G1901" s="27">
        <v>4100</v>
      </c>
      <c r="H1901" s="12" t="s">
        <v>76</v>
      </c>
      <c r="I1901" s="12" t="s">
        <v>298</v>
      </c>
      <c r="J1901" s="37">
        <f>INDEX('Bảng Giá'!$C$3:$H$18,MATCH('Raw Data'!P1901,'Bảng Giá'!$B$3:$B$18,0),MATCH('Raw Data'!M1901,'Bảng Giá'!$C$2:$H$2,0))</f>
        <v>22000</v>
      </c>
      <c r="K1901" s="12">
        <v>22200</v>
      </c>
      <c r="L1901" s="36">
        <f t="shared" si="174"/>
        <v>0.75210868055728497</v>
      </c>
      <c r="M1901" t="str">
        <f>'References data'!H1902</f>
        <v>Nội Tỉnh</v>
      </c>
      <c r="N1901">
        <f t="shared" si="175"/>
        <v>4.0999999999999996</v>
      </c>
      <c r="O1901">
        <f t="shared" si="176"/>
        <v>-200</v>
      </c>
      <c r="P1901" t="str">
        <f>IF(AND(N1901&gt;0,N1901&lt;=0.05),'Bảng Giá'!$B$3,IF(AND(N1901&lt;=0.1,N1901&gt;0.05),'Bảng Giá'!$B$4,IF(AND('Raw Data'!N1901&gt;0.1,'Raw Data'!N1901&lt;=0.25),'Bảng Giá'!$B$5,IF(AND('Raw Data'!N1901&gt;0.25,'Raw Data'!N1901&lt;=0.5),'Bảng Giá'!$B$6,IF(AND('Raw Data'!N1901&gt;0.5,'Raw Data'!N1901&lt;=1),'Bảng Giá'!$B$7,IF(AND('Raw Data'!N1901&gt;1,'Raw Data'!N1901&lt;=1.5),'Bảng Giá'!$B$8,IF(AND('Raw Data'!N1901&gt;1.5,'Raw Data'!N1901&lt;=2),'Bảng Giá'!$B$9,IF(AND('Raw Data'!N1901&gt;2,'Raw Data'!N1901&lt;=2.5),'Bảng Giá'!$B$10,IF(AND('Raw Data'!N1901&gt;2.5,'Raw Data'!N1901&lt;=3),'Bảng Giá'!$B$11,IF(AND('Raw Data'!N1901&gt;3,'Raw Data'!N1901&lt;=3.5),'Bảng Giá'!$B$12,IF(AND('Raw Data'!N1901&gt;3.5,'Raw Data'!N1901&lt;=4),'Bảng Giá'!$B$13,IF(AND('Raw Data'!N1901&gt;4,'Raw Data'!N1901&lt;=4.5),'Bảng Giá'!$B$14,IF(AND('Raw Data'!N1901&gt;4.5,'Raw Data'!N1901&lt;=5),'Bảng Giá'!$B$15,IF(AND('Raw Data'!N1901&gt;5,'Raw Data'!N1901&lt;=5.5),'Bảng Giá'!$B$16,IF(AND('Raw Data'!N1901&gt;5.5,'Raw Data'!N1901&lt;=6),'Bảng Giá'!$B$17,'Bảng Giá'!$B$18)))))))))))))))</f>
        <v>4&lt;x&lt;=4.5</v>
      </c>
      <c r="Q1901" s="48">
        <f t="shared" si="177"/>
        <v>-9.0090090090090089E-3</v>
      </c>
      <c r="R1901">
        <f t="shared" si="178"/>
        <v>26400</v>
      </c>
      <c r="S1901">
        <f t="shared" si="179"/>
        <v>4200</v>
      </c>
    </row>
    <row r="1902" spans="1:19" x14ac:dyDescent="0.25">
      <c r="A1902" s="12">
        <v>1901</v>
      </c>
      <c r="B1902" s="12" t="s">
        <v>293</v>
      </c>
      <c r="C1902" s="26">
        <v>31677136906597</v>
      </c>
      <c r="D1902" s="17">
        <v>43011.370465046297</v>
      </c>
      <c r="E1902" s="17">
        <v>43013.640266782408</v>
      </c>
      <c r="F1902" s="13" t="s">
        <v>302</v>
      </c>
      <c r="G1902" s="27">
        <v>1000</v>
      </c>
      <c r="H1902" s="12" t="s">
        <v>76</v>
      </c>
      <c r="I1902" s="12" t="s">
        <v>89</v>
      </c>
      <c r="J1902" s="37">
        <f>INDEX('Bảng Giá'!$C$3:$H$18,MATCH('Raw Data'!P1902,'Bảng Giá'!$B$3:$B$18,0),MATCH('Raw Data'!M1902,'Bảng Giá'!$C$2:$H$2,0))</f>
        <v>14000</v>
      </c>
      <c r="K1902" s="12">
        <v>14700</v>
      </c>
      <c r="L1902" s="36">
        <f t="shared" si="174"/>
        <v>2.2698017361108214</v>
      </c>
      <c r="M1902" t="str">
        <f>'References data'!H1903</f>
        <v>Nội Tỉnh</v>
      </c>
      <c r="N1902">
        <f t="shared" si="175"/>
        <v>1</v>
      </c>
      <c r="O1902">
        <f t="shared" si="176"/>
        <v>-700</v>
      </c>
      <c r="P1902" t="str">
        <f>IF(AND(N1902&gt;0,N1902&lt;=0.05),'Bảng Giá'!$B$3,IF(AND(N1902&lt;=0.1,N1902&gt;0.05),'Bảng Giá'!$B$4,IF(AND('Raw Data'!N1902&gt;0.1,'Raw Data'!N1902&lt;=0.25),'Bảng Giá'!$B$5,IF(AND('Raw Data'!N1902&gt;0.25,'Raw Data'!N1902&lt;=0.5),'Bảng Giá'!$B$6,IF(AND('Raw Data'!N1902&gt;0.5,'Raw Data'!N1902&lt;=1),'Bảng Giá'!$B$7,IF(AND('Raw Data'!N1902&gt;1,'Raw Data'!N1902&lt;=1.5),'Bảng Giá'!$B$8,IF(AND('Raw Data'!N1902&gt;1.5,'Raw Data'!N1902&lt;=2),'Bảng Giá'!$B$9,IF(AND('Raw Data'!N1902&gt;2,'Raw Data'!N1902&lt;=2.5),'Bảng Giá'!$B$10,IF(AND('Raw Data'!N1902&gt;2.5,'Raw Data'!N1902&lt;=3),'Bảng Giá'!$B$11,IF(AND('Raw Data'!N1902&gt;3,'Raw Data'!N1902&lt;=3.5),'Bảng Giá'!$B$12,IF(AND('Raw Data'!N1902&gt;3.5,'Raw Data'!N1902&lt;=4),'Bảng Giá'!$B$13,IF(AND('Raw Data'!N1902&gt;4,'Raw Data'!N1902&lt;=4.5),'Bảng Giá'!$B$14,IF(AND('Raw Data'!N1902&gt;4.5,'Raw Data'!N1902&lt;=5),'Bảng Giá'!$B$15,IF(AND('Raw Data'!N1902&gt;5,'Raw Data'!N1902&lt;=5.5),'Bảng Giá'!$B$16,IF(AND('Raw Data'!N1902&gt;5.5,'Raw Data'!N1902&lt;=6),'Bảng Giá'!$B$17,'Bảng Giá'!$B$18)))))))))))))))</f>
        <v>0.5&lt;x&lt;=1</v>
      </c>
      <c r="Q1902" s="48">
        <f t="shared" si="177"/>
        <v>-4.7619047619047616E-2</v>
      </c>
      <c r="R1902">
        <f t="shared" si="178"/>
        <v>16800</v>
      </c>
      <c r="S1902">
        <f t="shared" si="179"/>
        <v>2100</v>
      </c>
    </row>
    <row r="1903" spans="1:19" x14ac:dyDescent="0.25">
      <c r="A1903" s="12">
        <v>1902</v>
      </c>
      <c r="B1903" s="12" t="s">
        <v>293</v>
      </c>
      <c r="C1903" s="26">
        <v>31677136905482</v>
      </c>
      <c r="D1903" s="17">
        <v>43011.379763460645</v>
      </c>
      <c r="E1903" s="17">
        <v>43012.521362268519</v>
      </c>
      <c r="F1903" s="13" t="s">
        <v>302</v>
      </c>
      <c r="G1903" s="27">
        <v>3500</v>
      </c>
      <c r="H1903" s="12" t="s">
        <v>76</v>
      </c>
      <c r="I1903" s="12" t="s">
        <v>193</v>
      </c>
      <c r="J1903" s="37">
        <f>INDEX('Bảng Giá'!$C$3:$H$18,MATCH('Raw Data'!P1903,'Bảng Giá'!$B$3:$B$18,0),MATCH('Raw Data'!M1903,'Bảng Giá'!$C$2:$H$2,0))</f>
        <v>19000</v>
      </c>
      <c r="K1903" s="12">
        <v>20700</v>
      </c>
      <c r="L1903" s="36">
        <f t="shared" si="174"/>
        <v>1.141598807873379</v>
      </c>
      <c r="M1903" t="str">
        <f>'References data'!H1904</f>
        <v>Nội Tỉnh</v>
      </c>
      <c r="N1903">
        <f t="shared" si="175"/>
        <v>3.5</v>
      </c>
      <c r="O1903">
        <f t="shared" si="176"/>
        <v>-1700</v>
      </c>
      <c r="P1903" t="str">
        <f>IF(AND(N1903&gt;0,N1903&lt;=0.05),'Bảng Giá'!$B$3,IF(AND(N1903&lt;=0.1,N1903&gt;0.05),'Bảng Giá'!$B$4,IF(AND('Raw Data'!N1903&gt;0.1,'Raw Data'!N1903&lt;=0.25),'Bảng Giá'!$B$5,IF(AND('Raw Data'!N1903&gt;0.25,'Raw Data'!N1903&lt;=0.5),'Bảng Giá'!$B$6,IF(AND('Raw Data'!N1903&gt;0.5,'Raw Data'!N1903&lt;=1),'Bảng Giá'!$B$7,IF(AND('Raw Data'!N1903&gt;1,'Raw Data'!N1903&lt;=1.5),'Bảng Giá'!$B$8,IF(AND('Raw Data'!N1903&gt;1.5,'Raw Data'!N1903&lt;=2),'Bảng Giá'!$B$9,IF(AND('Raw Data'!N1903&gt;2,'Raw Data'!N1903&lt;=2.5),'Bảng Giá'!$B$10,IF(AND('Raw Data'!N1903&gt;2.5,'Raw Data'!N1903&lt;=3),'Bảng Giá'!$B$11,IF(AND('Raw Data'!N1903&gt;3,'Raw Data'!N1903&lt;=3.5),'Bảng Giá'!$B$12,IF(AND('Raw Data'!N1903&gt;3.5,'Raw Data'!N1903&lt;=4),'Bảng Giá'!$B$13,IF(AND('Raw Data'!N1903&gt;4,'Raw Data'!N1903&lt;=4.5),'Bảng Giá'!$B$14,IF(AND('Raw Data'!N1903&gt;4.5,'Raw Data'!N1903&lt;=5),'Bảng Giá'!$B$15,IF(AND('Raw Data'!N1903&gt;5,'Raw Data'!N1903&lt;=5.5),'Bảng Giá'!$B$16,IF(AND('Raw Data'!N1903&gt;5.5,'Raw Data'!N1903&lt;=6),'Bảng Giá'!$B$17,'Bảng Giá'!$B$18)))))))))))))))</f>
        <v>3&lt;x&lt;=3.5</v>
      </c>
      <c r="Q1903" s="48">
        <f t="shared" si="177"/>
        <v>-8.2125603864734303E-2</v>
      </c>
      <c r="R1903">
        <f t="shared" si="178"/>
        <v>22800</v>
      </c>
      <c r="S1903">
        <f t="shared" si="179"/>
        <v>2100</v>
      </c>
    </row>
    <row r="1904" spans="1:19" x14ac:dyDescent="0.25">
      <c r="A1904" s="12">
        <v>1903</v>
      </c>
      <c r="B1904" s="12" t="s">
        <v>293</v>
      </c>
      <c r="C1904" s="26">
        <v>31677136905012</v>
      </c>
      <c r="D1904" s="17">
        <v>43010.773030706019</v>
      </c>
      <c r="E1904" s="17">
        <v>43011.476002314812</v>
      </c>
      <c r="F1904" s="13" t="s">
        <v>302</v>
      </c>
      <c r="G1904" s="27">
        <v>1000</v>
      </c>
      <c r="H1904" s="12" t="s">
        <v>76</v>
      </c>
      <c r="I1904" s="12" t="s">
        <v>193</v>
      </c>
      <c r="J1904" s="37">
        <f>INDEX('Bảng Giá'!$C$3:$H$18,MATCH('Raw Data'!P1904,'Bảng Giá'!$B$3:$B$18,0),MATCH('Raw Data'!M1904,'Bảng Giá'!$C$2:$H$2,0))</f>
        <v>14000</v>
      </c>
      <c r="K1904" s="12">
        <v>14700</v>
      </c>
      <c r="L1904" s="36">
        <f t="shared" si="174"/>
        <v>0.70297160879272269</v>
      </c>
      <c r="M1904" t="str">
        <f>'References data'!H1905</f>
        <v>Nội Tỉnh</v>
      </c>
      <c r="N1904">
        <f t="shared" si="175"/>
        <v>1</v>
      </c>
      <c r="O1904">
        <f t="shared" si="176"/>
        <v>-700</v>
      </c>
      <c r="P1904" t="str">
        <f>IF(AND(N1904&gt;0,N1904&lt;=0.05),'Bảng Giá'!$B$3,IF(AND(N1904&lt;=0.1,N1904&gt;0.05),'Bảng Giá'!$B$4,IF(AND('Raw Data'!N1904&gt;0.1,'Raw Data'!N1904&lt;=0.25),'Bảng Giá'!$B$5,IF(AND('Raw Data'!N1904&gt;0.25,'Raw Data'!N1904&lt;=0.5),'Bảng Giá'!$B$6,IF(AND('Raw Data'!N1904&gt;0.5,'Raw Data'!N1904&lt;=1),'Bảng Giá'!$B$7,IF(AND('Raw Data'!N1904&gt;1,'Raw Data'!N1904&lt;=1.5),'Bảng Giá'!$B$8,IF(AND('Raw Data'!N1904&gt;1.5,'Raw Data'!N1904&lt;=2),'Bảng Giá'!$B$9,IF(AND('Raw Data'!N1904&gt;2,'Raw Data'!N1904&lt;=2.5),'Bảng Giá'!$B$10,IF(AND('Raw Data'!N1904&gt;2.5,'Raw Data'!N1904&lt;=3),'Bảng Giá'!$B$11,IF(AND('Raw Data'!N1904&gt;3,'Raw Data'!N1904&lt;=3.5),'Bảng Giá'!$B$12,IF(AND('Raw Data'!N1904&gt;3.5,'Raw Data'!N1904&lt;=4),'Bảng Giá'!$B$13,IF(AND('Raw Data'!N1904&gt;4,'Raw Data'!N1904&lt;=4.5),'Bảng Giá'!$B$14,IF(AND('Raw Data'!N1904&gt;4.5,'Raw Data'!N1904&lt;=5),'Bảng Giá'!$B$15,IF(AND('Raw Data'!N1904&gt;5,'Raw Data'!N1904&lt;=5.5),'Bảng Giá'!$B$16,IF(AND('Raw Data'!N1904&gt;5.5,'Raw Data'!N1904&lt;=6),'Bảng Giá'!$B$17,'Bảng Giá'!$B$18)))))))))))))))</f>
        <v>0.5&lt;x&lt;=1</v>
      </c>
      <c r="Q1904" s="48">
        <f t="shared" si="177"/>
        <v>-4.7619047619047616E-2</v>
      </c>
      <c r="R1904">
        <f t="shared" si="178"/>
        <v>16800</v>
      </c>
      <c r="S1904">
        <f t="shared" si="179"/>
        <v>2100</v>
      </c>
    </row>
    <row r="1905" spans="1:19" x14ac:dyDescent="0.25">
      <c r="A1905" s="12">
        <v>1904</v>
      </c>
      <c r="B1905" s="12" t="s">
        <v>293</v>
      </c>
      <c r="C1905" s="26">
        <v>31677136906186</v>
      </c>
      <c r="D1905" s="17">
        <v>43014.043756481478</v>
      </c>
      <c r="E1905" s="17">
        <v>43014.678266168979</v>
      </c>
      <c r="F1905" s="13" t="s">
        <v>302</v>
      </c>
      <c r="G1905" s="27">
        <v>660</v>
      </c>
      <c r="H1905" s="12" t="s">
        <v>76</v>
      </c>
      <c r="I1905" s="12" t="s">
        <v>298</v>
      </c>
      <c r="J1905" s="37">
        <f>INDEX('Bảng Giá'!$C$3:$H$18,MATCH('Raw Data'!P1905,'Bảng Giá'!$B$3:$B$18,0),MATCH('Raw Data'!M1905,'Bảng Giá'!$C$2:$H$2,0))</f>
        <v>14000</v>
      </c>
      <c r="K1905" s="12">
        <v>14100</v>
      </c>
      <c r="L1905" s="36">
        <f t="shared" si="174"/>
        <v>0.63450968750112224</v>
      </c>
      <c r="M1905" t="str">
        <f>'References data'!H1906</f>
        <v>Nội Tỉnh</v>
      </c>
      <c r="N1905">
        <f t="shared" si="175"/>
        <v>0.66</v>
      </c>
      <c r="O1905">
        <f t="shared" si="176"/>
        <v>-100</v>
      </c>
      <c r="P1905" t="str">
        <f>IF(AND(N1905&gt;0,N1905&lt;=0.05),'Bảng Giá'!$B$3,IF(AND(N1905&lt;=0.1,N1905&gt;0.05),'Bảng Giá'!$B$4,IF(AND('Raw Data'!N1905&gt;0.1,'Raw Data'!N1905&lt;=0.25),'Bảng Giá'!$B$5,IF(AND('Raw Data'!N1905&gt;0.25,'Raw Data'!N1905&lt;=0.5),'Bảng Giá'!$B$6,IF(AND('Raw Data'!N1905&gt;0.5,'Raw Data'!N1905&lt;=1),'Bảng Giá'!$B$7,IF(AND('Raw Data'!N1905&gt;1,'Raw Data'!N1905&lt;=1.5),'Bảng Giá'!$B$8,IF(AND('Raw Data'!N1905&gt;1.5,'Raw Data'!N1905&lt;=2),'Bảng Giá'!$B$9,IF(AND('Raw Data'!N1905&gt;2,'Raw Data'!N1905&lt;=2.5),'Bảng Giá'!$B$10,IF(AND('Raw Data'!N1905&gt;2.5,'Raw Data'!N1905&lt;=3),'Bảng Giá'!$B$11,IF(AND('Raw Data'!N1905&gt;3,'Raw Data'!N1905&lt;=3.5),'Bảng Giá'!$B$12,IF(AND('Raw Data'!N1905&gt;3.5,'Raw Data'!N1905&lt;=4),'Bảng Giá'!$B$13,IF(AND('Raw Data'!N1905&gt;4,'Raw Data'!N1905&lt;=4.5),'Bảng Giá'!$B$14,IF(AND('Raw Data'!N1905&gt;4.5,'Raw Data'!N1905&lt;=5),'Bảng Giá'!$B$15,IF(AND('Raw Data'!N1905&gt;5,'Raw Data'!N1905&lt;=5.5),'Bảng Giá'!$B$16,IF(AND('Raw Data'!N1905&gt;5.5,'Raw Data'!N1905&lt;=6),'Bảng Giá'!$B$17,'Bảng Giá'!$B$18)))))))))))))))</f>
        <v>0.5&lt;x&lt;=1</v>
      </c>
      <c r="Q1905" s="48">
        <f t="shared" si="177"/>
        <v>-7.0921985815602835E-3</v>
      </c>
      <c r="R1905">
        <f t="shared" si="178"/>
        <v>16800</v>
      </c>
      <c r="S1905">
        <f t="shared" si="179"/>
        <v>2700</v>
      </c>
    </row>
    <row r="1906" spans="1:19" x14ac:dyDescent="0.25">
      <c r="A1906" s="12">
        <v>1905</v>
      </c>
      <c r="B1906" s="12" t="s">
        <v>293</v>
      </c>
      <c r="C1906" s="26">
        <v>31677136905873</v>
      </c>
      <c r="D1906" s="17">
        <v>43010.879269988429</v>
      </c>
      <c r="E1906" s="17">
        <v>43011.530299502316</v>
      </c>
      <c r="F1906" s="13" t="s">
        <v>302</v>
      </c>
      <c r="G1906" s="27">
        <v>1370</v>
      </c>
      <c r="H1906" s="12" t="s">
        <v>76</v>
      </c>
      <c r="I1906" s="12" t="s">
        <v>514</v>
      </c>
      <c r="J1906" s="37">
        <f>INDEX('Bảng Giá'!$C$3:$H$18,MATCH('Raw Data'!P1906,'Bảng Giá'!$B$3:$B$18,0),MATCH('Raw Data'!M1906,'Bảng Giá'!$C$2:$H$2,0))</f>
        <v>14500</v>
      </c>
      <c r="K1906" s="12">
        <v>14700</v>
      </c>
      <c r="L1906" s="36">
        <f t="shared" si="174"/>
        <v>0.65102951388689689</v>
      </c>
      <c r="M1906" t="str">
        <f>'References data'!H1907</f>
        <v>Nội Tỉnh</v>
      </c>
      <c r="N1906">
        <f t="shared" si="175"/>
        <v>1.37</v>
      </c>
      <c r="O1906">
        <f t="shared" si="176"/>
        <v>-200</v>
      </c>
      <c r="P1906" t="str">
        <f>IF(AND(N1906&gt;0,N1906&lt;=0.05),'Bảng Giá'!$B$3,IF(AND(N1906&lt;=0.1,N1906&gt;0.05),'Bảng Giá'!$B$4,IF(AND('Raw Data'!N1906&gt;0.1,'Raw Data'!N1906&lt;=0.25),'Bảng Giá'!$B$5,IF(AND('Raw Data'!N1906&gt;0.25,'Raw Data'!N1906&lt;=0.5),'Bảng Giá'!$B$6,IF(AND('Raw Data'!N1906&gt;0.5,'Raw Data'!N1906&lt;=1),'Bảng Giá'!$B$7,IF(AND('Raw Data'!N1906&gt;1,'Raw Data'!N1906&lt;=1.5),'Bảng Giá'!$B$8,IF(AND('Raw Data'!N1906&gt;1.5,'Raw Data'!N1906&lt;=2),'Bảng Giá'!$B$9,IF(AND('Raw Data'!N1906&gt;2,'Raw Data'!N1906&lt;=2.5),'Bảng Giá'!$B$10,IF(AND('Raw Data'!N1906&gt;2.5,'Raw Data'!N1906&lt;=3),'Bảng Giá'!$B$11,IF(AND('Raw Data'!N1906&gt;3,'Raw Data'!N1906&lt;=3.5),'Bảng Giá'!$B$12,IF(AND('Raw Data'!N1906&gt;3.5,'Raw Data'!N1906&lt;=4),'Bảng Giá'!$B$13,IF(AND('Raw Data'!N1906&gt;4,'Raw Data'!N1906&lt;=4.5),'Bảng Giá'!$B$14,IF(AND('Raw Data'!N1906&gt;4.5,'Raw Data'!N1906&lt;=5),'Bảng Giá'!$B$15,IF(AND('Raw Data'!N1906&gt;5,'Raw Data'!N1906&lt;=5.5),'Bảng Giá'!$B$16,IF(AND('Raw Data'!N1906&gt;5.5,'Raw Data'!N1906&lt;=6),'Bảng Giá'!$B$17,'Bảng Giá'!$B$18)))))))))))))))</f>
        <v>1&lt;x&lt;=1.5</v>
      </c>
      <c r="Q1906" s="48">
        <f t="shared" si="177"/>
        <v>-1.3605442176870748E-2</v>
      </c>
      <c r="R1906">
        <f t="shared" si="178"/>
        <v>17400</v>
      </c>
      <c r="S1906">
        <f t="shared" si="179"/>
        <v>2700</v>
      </c>
    </row>
    <row r="1907" spans="1:19" x14ac:dyDescent="0.25">
      <c r="A1907" s="12">
        <v>1906</v>
      </c>
      <c r="B1907" s="12" t="s">
        <v>293</v>
      </c>
      <c r="C1907" s="26">
        <v>31677136905863</v>
      </c>
      <c r="D1907" s="17">
        <v>43012.868580011571</v>
      </c>
      <c r="E1907" s="17">
        <v>43013.41063672454</v>
      </c>
      <c r="F1907" s="13" t="s">
        <v>302</v>
      </c>
      <c r="G1907" s="27">
        <v>4100</v>
      </c>
      <c r="H1907" s="12" t="s">
        <v>76</v>
      </c>
      <c r="I1907" s="12" t="s">
        <v>299</v>
      </c>
      <c r="J1907" s="37">
        <f>INDEX('Bảng Giá'!$C$3:$H$18,MATCH('Raw Data'!P1907,'Bảng Giá'!$B$3:$B$18,0),MATCH('Raw Data'!M1907,'Bảng Giá'!$C$2:$H$2,0))</f>
        <v>22000</v>
      </c>
      <c r="K1907" s="12">
        <v>22200</v>
      </c>
      <c r="L1907" s="36">
        <f t="shared" si="174"/>
        <v>0.54205671296949731</v>
      </c>
      <c r="M1907" t="str">
        <f>'References data'!H1908</f>
        <v>Nội Tỉnh</v>
      </c>
      <c r="N1907">
        <f t="shared" si="175"/>
        <v>4.0999999999999996</v>
      </c>
      <c r="O1907">
        <f t="shared" si="176"/>
        <v>-200</v>
      </c>
      <c r="P1907" t="str">
        <f>IF(AND(N1907&gt;0,N1907&lt;=0.05),'Bảng Giá'!$B$3,IF(AND(N1907&lt;=0.1,N1907&gt;0.05),'Bảng Giá'!$B$4,IF(AND('Raw Data'!N1907&gt;0.1,'Raw Data'!N1907&lt;=0.25),'Bảng Giá'!$B$5,IF(AND('Raw Data'!N1907&gt;0.25,'Raw Data'!N1907&lt;=0.5),'Bảng Giá'!$B$6,IF(AND('Raw Data'!N1907&gt;0.5,'Raw Data'!N1907&lt;=1),'Bảng Giá'!$B$7,IF(AND('Raw Data'!N1907&gt;1,'Raw Data'!N1907&lt;=1.5),'Bảng Giá'!$B$8,IF(AND('Raw Data'!N1907&gt;1.5,'Raw Data'!N1907&lt;=2),'Bảng Giá'!$B$9,IF(AND('Raw Data'!N1907&gt;2,'Raw Data'!N1907&lt;=2.5),'Bảng Giá'!$B$10,IF(AND('Raw Data'!N1907&gt;2.5,'Raw Data'!N1907&lt;=3),'Bảng Giá'!$B$11,IF(AND('Raw Data'!N1907&gt;3,'Raw Data'!N1907&lt;=3.5),'Bảng Giá'!$B$12,IF(AND('Raw Data'!N1907&gt;3.5,'Raw Data'!N1907&lt;=4),'Bảng Giá'!$B$13,IF(AND('Raw Data'!N1907&gt;4,'Raw Data'!N1907&lt;=4.5),'Bảng Giá'!$B$14,IF(AND('Raw Data'!N1907&gt;4.5,'Raw Data'!N1907&lt;=5),'Bảng Giá'!$B$15,IF(AND('Raw Data'!N1907&gt;5,'Raw Data'!N1907&lt;=5.5),'Bảng Giá'!$B$16,IF(AND('Raw Data'!N1907&gt;5.5,'Raw Data'!N1907&lt;=6),'Bảng Giá'!$B$17,'Bảng Giá'!$B$18)))))))))))))))</f>
        <v>4&lt;x&lt;=4.5</v>
      </c>
      <c r="Q1907" s="48">
        <f t="shared" si="177"/>
        <v>-9.0090090090090089E-3</v>
      </c>
      <c r="R1907">
        <f t="shared" si="178"/>
        <v>26400</v>
      </c>
      <c r="S1907">
        <f t="shared" si="179"/>
        <v>4200</v>
      </c>
    </row>
    <row r="1908" spans="1:19" x14ac:dyDescent="0.25">
      <c r="A1908" s="12">
        <v>1907</v>
      </c>
      <c r="B1908" s="12" t="s">
        <v>293</v>
      </c>
      <c r="C1908" s="26">
        <v>31677136911838</v>
      </c>
      <c r="D1908" s="17">
        <v>43010.879318946761</v>
      </c>
      <c r="E1908" s="17">
        <v>43011.477879479164</v>
      </c>
      <c r="F1908" s="13" t="s">
        <v>302</v>
      </c>
      <c r="G1908" s="27">
        <v>1360</v>
      </c>
      <c r="H1908" s="12" t="s">
        <v>76</v>
      </c>
      <c r="I1908" s="12" t="s">
        <v>80</v>
      </c>
      <c r="J1908" s="37">
        <f>INDEX('Bảng Giá'!$C$3:$H$18,MATCH('Raw Data'!P1908,'Bảng Giá'!$B$3:$B$18,0),MATCH('Raw Data'!M1908,'Bảng Giá'!$C$2:$H$2,0))</f>
        <v>14500</v>
      </c>
      <c r="K1908" s="12">
        <v>14700</v>
      </c>
      <c r="L1908" s="36">
        <f t="shared" si="174"/>
        <v>0.59856053240218898</v>
      </c>
      <c r="M1908" t="str">
        <f>'References data'!H1909</f>
        <v>Nội Tỉnh</v>
      </c>
      <c r="N1908">
        <f t="shared" si="175"/>
        <v>1.36</v>
      </c>
      <c r="O1908">
        <f t="shared" si="176"/>
        <v>-200</v>
      </c>
      <c r="P1908" t="str">
        <f>IF(AND(N1908&gt;0,N1908&lt;=0.05),'Bảng Giá'!$B$3,IF(AND(N1908&lt;=0.1,N1908&gt;0.05),'Bảng Giá'!$B$4,IF(AND('Raw Data'!N1908&gt;0.1,'Raw Data'!N1908&lt;=0.25),'Bảng Giá'!$B$5,IF(AND('Raw Data'!N1908&gt;0.25,'Raw Data'!N1908&lt;=0.5),'Bảng Giá'!$B$6,IF(AND('Raw Data'!N1908&gt;0.5,'Raw Data'!N1908&lt;=1),'Bảng Giá'!$B$7,IF(AND('Raw Data'!N1908&gt;1,'Raw Data'!N1908&lt;=1.5),'Bảng Giá'!$B$8,IF(AND('Raw Data'!N1908&gt;1.5,'Raw Data'!N1908&lt;=2),'Bảng Giá'!$B$9,IF(AND('Raw Data'!N1908&gt;2,'Raw Data'!N1908&lt;=2.5),'Bảng Giá'!$B$10,IF(AND('Raw Data'!N1908&gt;2.5,'Raw Data'!N1908&lt;=3),'Bảng Giá'!$B$11,IF(AND('Raw Data'!N1908&gt;3,'Raw Data'!N1908&lt;=3.5),'Bảng Giá'!$B$12,IF(AND('Raw Data'!N1908&gt;3.5,'Raw Data'!N1908&lt;=4),'Bảng Giá'!$B$13,IF(AND('Raw Data'!N1908&gt;4,'Raw Data'!N1908&lt;=4.5),'Bảng Giá'!$B$14,IF(AND('Raw Data'!N1908&gt;4.5,'Raw Data'!N1908&lt;=5),'Bảng Giá'!$B$15,IF(AND('Raw Data'!N1908&gt;5,'Raw Data'!N1908&lt;=5.5),'Bảng Giá'!$B$16,IF(AND('Raw Data'!N1908&gt;5.5,'Raw Data'!N1908&lt;=6),'Bảng Giá'!$B$17,'Bảng Giá'!$B$18)))))))))))))))</f>
        <v>1&lt;x&lt;=1.5</v>
      </c>
      <c r="Q1908" s="48">
        <f t="shared" si="177"/>
        <v>-1.3605442176870748E-2</v>
      </c>
      <c r="R1908">
        <f t="shared" si="178"/>
        <v>17400</v>
      </c>
      <c r="S1908">
        <f t="shared" si="179"/>
        <v>2700</v>
      </c>
    </row>
    <row r="1909" spans="1:19" x14ac:dyDescent="0.25">
      <c r="A1909" s="12">
        <v>1908</v>
      </c>
      <c r="B1909" s="12" t="s">
        <v>293</v>
      </c>
      <c r="C1909" s="26">
        <v>43144532</v>
      </c>
      <c r="D1909" s="17">
        <v>43010.842643553238</v>
      </c>
      <c r="E1909" s="17">
        <v>43011.578845798613</v>
      </c>
      <c r="F1909" s="13" t="s">
        <v>302</v>
      </c>
      <c r="G1909" s="27">
        <v>4100</v>
      </c>
      <c r="H1909" s="12" t="s">
        <v>76</v>
      </c>
      <c r="I1909" s="12" t="s">
        <v>103</v>
      </c>
      <c r="J1909" s="37">
        <f>INDEX('Bảng Giá'!$C$3:$H$18,MATCH('Raw Data'!P1909,'Bảng Giá'!$B$3:$B$18,0),MATCH('Raw Data'!M1909,'Bảng Giá'!$C$2:$H$2,0))</f>
        <v>22000</v>
      </c>
      <c r="K1909" s="12">
        <v>22200</v>
      </c>
      <c r="L1909" s="36">
        <f t="shared" si="174"/>
        <v>0.73620224537444301</v>
      </c>
      <c r="M1909" t="str">
        <f>'References data'!H1910</f>
        <v>Nội Tỉnh</v>
      </c>
      <c r="N1909">
        <f t="shared" si="175"/>
        <v>4.0999999999999996</v>
      </c>
      <c r="O1909">
        <f t="shared" si="176"/>
        <v>-200</v>
      </c>
      <c r="P1909" t="str">
        <f>IF(AND(N1909&gt;0,N1909&lt;=0.05),'Bảng Giá'!$B$3,IF(AND(N1909&lt;=0.1,N1909&gt;0.05),'Bảng Giá'!$B$4,IF(AND('Raw Data'!N1909&gt;0.1,'Raw Data'!N1909&lt;=0.25),'Bảng Giá'!$B$5,IF(AND('Raw Data'!N1909&gt;0.25,'Raw Data'!N1909&lt;=0.5),'Bảng Giá'!$B$6,IF(AND('Raw Data'!N1909&gt;0.5,'Raw Data'!N1909&lt;=1),'Bảng Giá'!$B$7,IF(AND('Raw Data'!N1909&gt;1,'Raw Data'!N1909&lt;=1.5),'Bảng Giá'!$B$8,IF(AND('Raw Data'!N1909&gt;1.5,'Raw Data'!N1909&lt;=2),'Bảng Giá'!$B$9,IF(AND('Raw Data'!N1909&gt;2,'Raw Data'!N1909&lt;=2.5),'Bảng Giá'!$B$10,IF(AND('Raw Data'!N1909&gt;2.5,'Raw Data'!N1909&lt;=3),'Bảng Giá'!$B$11,IF(AND('Raw Data'!N1909&gt;3,'Raw Data'!N1909&lt;=3.5),'Bảng Giá'!$B$12,IF(AND('Raw Data'!N1909&gt;3.5,'Raw Data'!N1909&lt;=4),'Bảng Giá'!$B$13,IF(AND('Raw Data'!N1909&gt;4,'Raw Data'!N1909&lt;=4.5),'Bảng Giá'!$B$14,IF(AND('Raw Data'!N1909&gt;4.5,'Raw Data'!N1909&lt;=5),'Bảng Giá'!$B$15,IF(AND('Raw Data'!N1909&gt;5,'Raw Data'!N1909&lt;=5.5),'Bảng Giá'!$B$16,IF(AND('Raw Data'!N1909&gt;5.5,'Raw Data'!N1909&lt;=6),'Bảng Giá'!$B$17,'Bảng Giá'!$B$18)))))))))))))))</f>
        <v>4&lt;x&lt;=4.5</v>
      </c>
      <c r="Q1909" s="48">
        <f t="shared" si="177"/>
        <v>-9.0090090090090089E-3</v>
      </c>
      <c r="R1909">
        <f t="shared" si="178"/>
        <v>26400</v>
      </c>
      <c r="S1909">
        <f t="shared" si="179"/>
        <v>4200</v>
      </c>
    </row>
    <row r="1910" spans="1:19" x14ac:dyDescent="0.25">
      <c r="A1910" s="12">
        <v>1909</v>
      </c>
      <c r="B1910" s="12" t="s">
        <v>293</v>
      </c>
      <c r="C1910" s="26">
        <v>84761460</v>
      </c>
      <c r="D1910" s="17">
        <v>43010.958039432873</v>
      </c>
      <c r="E1910" s="17">
        <v>43012.867883680556</v>
      </c>
      <c r="F1910" s="13" t="s">
        <v>302</v>
      </c>
      <c r="G1910" s="27">
        <v>1000</v>
      </c>
      <c r="H1910" s="12" t="s">
        <v>91</v>
      </c>
      <c r="I1910" s="12" t="s">
        <v>85</v>
      </c>
      <c r="J1910" s="37">
        <f>INDEX('Bảng Giá'!$C$3:$H$18,MATCH('Raw Data'!P1910,'Bảng Giá'!$B$3:$B$18,0),MATCH('Raw Data'!M1910,'Bảng Giá'!$C$2:$H$2,0))</f>
        <v>14000</v>
      </c>
      <c r="K1910" s="12">
        <v>14700</v>
      </c>
      <c r="L1910" s="36">
        <f t="shared" si="174"/>
        <v>1.9098442476824857</v>
      </c>
      <c r="M1910" t="str">
        <f>'References data'!H1911</f>
        <v>Nội Tỉnh</v>
      </c>
      <c r="N1910">
        <f t="shared" si="175"/>
        <v>1</v>
      </c>
      <c r="O1910">
        <f t="shared" si="176"/>
        <v>-700</v>
      </c>
      <c r="P1910" t="str">
        <f>IF(AND(N1910&gt;0,N1910&lt;=0.05),'Bảng Giá'!$B$3,IF(AND(N1910&lt;=0.1,N1910&gt;0.05),'Bảng Giá'!$B$4,IF(AND('Raw Data'!N1910&gt;0.1,'Raw Data'!N1910&lt;=0.25),'Bảng Giá'!$B$5,IF(AND('Raw Data'!N1910&gt;0.25,'Raw Data'!N1910&lt;=0.5),'Bảng Giá'!$B$6,IF(AND('Raw Data'!N1910&gt;0.5,'Raw Data'!N1910&lt;=1),'Bảng Giá'!$B$7,IF(AND('Raw Data'!N1910&gt;1,'Raw Data'!N1910&lt;=1.5),'Bảng Giá'!$B$8,IF(AND('Raw Data'!N1910&gt;1.5,'Raw Data'!N1910&lt;=2),'Bảng Giá'!$B$9,IF(AND('Raw Data'!N1910&gt;2,'Raw Data'!N1910&lt;=2.5),'Bảng Giá'!$B$10,IF(AND('Raw Data'!N1910&gt;2.5,'Raw Data'!N1910&lt;=3),'Bảng Giá'!$B$11,IF(AND('Raw Data'!N1910&gt;3,'Raw Data'!N1910&lt;=3.5),'Bảng Giá'!$B$12,IF(AND('Raw Data'!N1910&gt;3.5,'Raw Data'!N1910&lt;=4),'Bảng Giá'!$B$13,IF(AND('Raw Data'!N1910&gt;4,'Raw Data'!N1910&lt;=4.5),'Bảng Giá'!$B$14,IF(AND('Raw Data'!N1910&gt;4.5,'Raw Data'!N1910&lt;=5),'Bảng Giá'!$B$15,IF(AND('Raw Data'!N1910&gt;5,'Raw Data'!N1910&lt;=5.5),'Bảng Giá'!$B$16,IF(AND('Raw Data'!N1910&gt;5.5,'Raw Data'!N1910&lt;=6),'Bảng Giá'!$B$17,'Bảng Giá'!$B$18)))))))))))))))</f>
        <v>0.5&lt;x&lt;=1</v>
      </c>
      <c r="Q1910" s="48">
        <f t="shared" si="177"/>
        <v>-4.7619047619047616E-2</v>
      </c>
      <c r="R1910">
        <f t="shared" si="178"/>
        <v>16800</v>
      </c>
      <c r="S1910">
        <f t="shared" si="179"/>
        <v>2100</v>
      </c>
    </row>
    <row r="1911" spans="1:19" x14ac:dyDescent="0.25">
      <c r="A1911" s="12">
        <v>1910</v>
      </c>
      <c r="B1911" s="12" t="s">
        <v>293</v>
      </c>
      <c r="C1911" s="26">
        <v>57215150</v>
      </c>
      <c r="D1911" s="17">
        <v>43010.958036840275</v>
      </c>
      <c r="E1911" s="17">
        <v>43011.699691238427</v>
      </c>
      <c r="F1911" s="13" t="s">
        <v>302</v>
      </c>
      <c r="G1911" s="27">
        <v>320</v>
      </c>
      <c r="H1911" s="12" t="s">
        <v>91</v>
      </c>
      <c r="I1911" s="12" t="s">
        <v>85</v>
      </c>
      <c r="J1911" s="37">
        <f>INDEX('Bảng Giá'!$C$3:$H$18,MATCH('Raw Data'!P1911,'Bảng Giá'!$B$3:$B$18,0),MATCH('Raw Data'!M1911,'Bảng Giá'!$C$2:$H$2,0))</f>
        <v>13000</v>
      </c>
      <c r="K1911" s="12">
        <v>13100</v>
      </c>
      <c r="L1911" s="36">
        <f t="shared" si="174"/>
        <v>0.7416543981526047</v>
      </c>
      <c r="M1911" t="str">
        <f>'References data'!H1912</f>
        <v>Nội Tỉnh</v>
      </c>
      <c r="N1911">
        <f t="shared" si="175"/>
        <v>0.32</v>
      </c>
      <c r="O1911">
        <f t="shared" si="176"/>
        <v>-100</v>
      </c>
      <c r="P1911" t="str">
        <f>IF(AND(N1911&gt;0,N1911&lt;=0.05),'Bảng Giá'!$B$3,IF(AND(N1911&lt;=0.1,N1911&gt;0.05),'Bảng Giá'!$B$4,IF(AND('Raw Data'!N1911&gt;0.1,'Raw Data'!N1911&lt;=0.25),'Bảng Giá'!$B$5,IF(AND('Raw Data'!N1911&gt;0.25,'Raw Data'!N1911&lt;=0.5),'Bảng Giá'!$B$6,IF(AND('Raw Data'!N1911&gt;0.5,'Raw Data'!N1911&lt;=1),'Bảng Giá'!$B$7,IF(AND('Raw Data'!N1911&gt;1,'Raw Data'!N1911&lt;=1.5),'Bảng Giá'!$B$8,IF(AND('Raw Data'!N1911&gt;1.5,'Raw Data'!N1911&lt;=2),'Bảng Giá'!$B$9,IF(AND('Raw Data'!N1911&gt;2,'Raw Data'!N1911&lt;=2.5),'Bảng Giá'!$B$10,IF(AND('Raw Data'!N1911&gt;2.5,'Raw Data'!N1911&lt;=3),'Bảng Giá'!$B$11,IF(AND('Raw Data'!N1911&gt;3,'Raw Data'!N1911&lt;=3.5),'Bảng Giá'!$B$12,IF(AND('Raw Data'!N1911&gt;3.5,'Raw Data'!N1911&lt;=4),'Bảng Giá'!$B$13,IF(AND('Raw Data'!N1911&gt;4,'Raw Data'!N1911&lt;=4.5),'Bảng Giá'!$B$14,IF(AND('Raw Data'!N1911&gt;4.5,'Raw Data'!N1911&lt;=5),'Bảng Giá'!$B$15,IF(AND('Raw Data'!N1911&gt;5,'Raw Data'!N1911&lt;=5.5),'Bảng Giá'!$B$16,IF(AND('Raw Data'!N1911&gt;5.5,'Raw Data'!N1911&lt;=6),'Bảng Giá'!$B$17,'Bảng Giá'!$B$18)))))))))))))))</f>
        <v>0.25&lt;x&lt;=0.5</v>
      </c>
      <c r="Q1911" s="48">
        <f t="shared" si="177"/>
        <v>-7.6335877862595417E-3</v>
      </c>
      <c r="R1911">
        <f t="shared" si="178"/>
        <v>15600</v>
      </c>
      <c r="S1911">
        <f t="shared" si="179"/>
        <v>2500</v>
      </c>
    </row>
    <row r="1912" spans="1:19" x14ac:dyDescent="0.25">
      <c r="A1912" s="12">
        <v>1911</v>
      </c>
      <c r="B1912" s="12" t="s">
        <v>293</v>
      </c>
      <c r="C1912" s="26">
        <v>38798474</v>
      </c>
      <c r="D1912" s="17">
        <v>43010.955788576386</v>
      </c>
      <c r="E1912" s="17">
        <v>43011.410728009258</v>
      </c>
      <c r="F1912" s="13" t="s">
        <v>302</v>
      </c>
      <c r="G1912" s="27">
        <v>3000</v>
      </c>
      <c r="H1912" s="12" t="s">
        <v>76</v>
      </c>
      <c r="I1912" s="12" t="s">
        <v>99</v>
      </c>
      <c r="J1912" s="37">
        <f>INDEX('Bảng Giá'!$C$3:$H$18,MATCH('Raw Data'!P1912,'Bảng Giá'!$B$3:$B$18,0),MATCH('Raw Data'!M1912,'Bảng Giá'!$C$2:$H$2,0))</f>
        <v>17500</v>
      </c>
      <c r="K1912" s="12">
        <v>19200</v>
      </c>
      <c r="L1912" s="36">
        <f t="shared" si="174"/>
        <v>0.45493943287146976</v>
      </c>
      <c r="M1912" t="str">
        <f>'References data'!H1913</f>
        <v>Nội Tỉnh</v>
      </c>
      <c r="N1912">
        <f t="shared" si="175"/>
        <v>3</v>
      </c>
      <c r="O1912">
        <f t="shared" si="176"/>
        <v>-1700</v>
      </c>
      <c r="P1912" t="str">
        <f>IF(AND(N1912&gt;0,N1912&lt;=0.05),'Bảng Giá'!$B$3,IF(AND(N1912&lt;=0.1,N1912&gt;0.05),'Bảng Giá'!$B$4,IF(AND('Raw Data'!N1912&gt;0.1,'Raw Data'!N1912&lt;=0.25),'Bảng Giá'!$B$5,IF(AND('Raw Data'!N1912&gt;0.25,'Raw Data'!N1912&lt;=0.5),'Bảng Giá'!$B$6,IF(AND('Raw Data'!N1912&gt;0.5,'Raw Data'!N1912&lt;=1),'Bảng Giá'!$B$7,IF(AND('Raw Data'!N1912&gt;1,'Raw Data'!N1912&lt;=1.5),'Bảng Giá'!$B$8,IF(AND('Raw Data'!N1912&gt;1.5,'Raw Data'!N1912&lt;=2),'Bảng Giá'!$B$9,IF(AND('Raw Data'!N1912&gt;2,'Raw Data'!N1912&lt;=2.5),'Bảng Giá'!$B$10,IF(AND('Raw Data'!N1912&gt;2.5,'Raw Data'!N1912&lt;=3),'Bảng Giá'!$B$11,IF(AND('Raw Data'!N1912&gt;3,'Raw Data'!N1912&lt;=3.5),'Bảng Giá'!$B$12,IF(AND('Raw Data'!N1912&gt;3.5,'Raw Data'!N1912&lt;=4),'Bảng Giá'!$B$13,IF(AND('Raw Data'!N1912&gt;4,'Raw Data'!N1912&lt;=4.5),'Bảng Giá'!$B$14,IF(AND('Raw Data'!N1912&gt;4.5,'Raw Data'!N1912&lt;=5),'Bảng Giá'!$B$15,IF(AND('Raw Data'!N1912&gt;5,'Raw Data'!N1912&lt;=5.5),'Bảng Giá'!$B$16,IF(AND('Raw Data'!N1912&gt;5.5,'Raw Data'!N1912&lt;=6),'Bảng Giá'!$B$17,'Bảng Giá'!$B$18)))))))))))))))</f>
        <v>2.5&lt;x&lt;=3</v>
      </c>
      <c r="Q1912" s="48">
        <f t="shared" si="177"/>
        <v>-8.8541666666666671E-2</v>
      </c>
      <c r="R1912">
        <f t="shared" si="178"/>
        <v>21000</v>
      </c>
      <c r="S1912">
        <f t="shared" si="179"/>
        <v>1800</v>
      </c>
    </row>
    <row r="1913" spans="1:19" x14ac:dyDescent="0.25">
      <c r="A1913" s="12">
        <v>1912</v>
      </c>
      <c r="B1913" s="12" t="s">
        <v>293</v>
      </c>
      <c r="C1913" s="26">
        <v>57982267</v>
      </c>
      <c r="D1913" s="17">
        <v>43010.955847800928</v>
      </c>
      <c r="E1913" s="17">
        <v>43011.723562037034</v>
      </c>
      <c r="F1913" s="13" t="s">
        <v>302</v>
      </c>
      <c r="G1913" s="27">
        <v>550</v>
      </c>
      <c r="H1913" s="12" t="s">
        <v>76</v>
      </c>
      <c r="I1913" s="12" t="s">
        <v>85</v>
      </c>
      <c r="J1913" s="37">
        <f>INDEX('Bảng Giá'!$C$3:$H$18,MATCH('Raw Data'!P1913,'Bảng Giá'!$B$3:$B$18,0),MATCH('Raw Data'!M1913,'Bảng Giá'!$C$2:$H$2,0))</f>
        <v>14000</v>
      </c>
      <c r="K1913" s="12">
        <v>14100</v>
      </c>
      <c r="L1913" s="36">
        <f t="shared" si="174"/>
        <v>0.76771423610625789</v>
      </c>
      <c r="M1913" t="str">
        <f>'References data'!H1914</f>
        <v>Nội Tỉnh</v>
      </c>
      <c r="N1913">
        <f t="shared" si="175"/>
        <v>0.55000000000000004</v>
      </c>
      <c r="O1913">
        <f t="shared" si="176"/>
        <v>-100</v>
      </c>
      <c r="P1913" t="str">
        <f>IF(AND(N1913&gt;0,N1913&lt;=0.05),'Bảng Giá'!$B$3,IF(AND(N1913&lt;=0.1,N1913&gt;0.05),'Bảng Giá'!$B$4,IF(AND('Raw Data'!N1913&gt;0.1,'Raw Data'!N1913&lt;=0.25),'Bảng Giá'!$B$5,IF(AND('Raw Data'!N1913&gt;0.25,'Raw Data'!N1913&lt;=0.5),'Bảng Giá'!$B$6,IF(AND('Raw Data'!N1913&gt;0.5,'Raw Data'!N1913&lt;=1),'Bảng Giá'!$B$7,IF(AND('Raw Data'!N1913&gt;1,'Raw Data'!N1913&lt;=1.5),'Bảng Giá'!$B$8,IF(AND('Raw Data'!N1913&gt;1.5,'Raw Data'!N1913&lt;=2),'Bảng Giá'!$B$9,IF(AND('Raw Data'!N1913&gt;2,'Raw Data'!N1913&lt;=2.5),'Bảng Giá'!$B$10,IF(AND('Raw Data'!N1913&gt;2.5,'Raw Data'!N1913&lt;=3),'Bảng Giá'!$B$11,IF(AND('Raw Data'!N1913&gt;3,'Raw Data'!N1913&lt;=3.5),'Bảng Giá'!$B$12,IF(AND('Raw Data'!N1913&gt;3.5,'Raw Data'!N1913&lt;=4),'Bảng Giá'!$B$13,IF(AND('Raw Data'!N1913&gt;4,'Raw Data'!N1913&lt;=4.5),'Bảng Giá'!$B$14,IF(AND('Raw Data'!N1913&gt;4.5,'Raw Data'!N1913&lt;=5),'Bảng Giá'!$B$15,IF(AND('Raw Data'!N1913&gt;5,'Raw Data'!N1913&lt;=5.5),'Bảng Giá'!$B$16,IF(AND('Raw Data'!N1913&gt;5.5,'Raw Data'!N1913&lt;=6),'Bảng Giá'!$B$17,'Bảng Giá'!$B$18)))))))))))))))</f>
        <v>0.5&lt;x&lt;=1</v>
      </c>
      <c r="Q1913" s="48">
        <f t="shared" si="177"/>
        <v>-7.0921985815602835E-3</v>
      </c>
      <c r="R1913">
        <f t="shared" si="178"/>
        <v>16800</v>
      </c>
      <c r="S1913">
        <f t="shared" si="179"/>
        <v>2700</v>
      </c>
    </row>
    <row r="1914" spans="1:19" x14ac:dyDescent="0.25">
      <c r="A1914" s="12">
        <v>1913</v>
      </c>
      <c r="B1914" s="12" t="s">
        <v>293</v>
      </c>
      <c r="C1914" s="26">
        <v>31677136905679</v>
      </c>
      <c r="D1914" s="17">
        <v>43011.379739849537</v>
      </c>
      <c r="E1914" s="17">
        <v>43012.718101851853</v>
      </c>
      <c r="F1914" s="13" t="s">
        <v>302</v>
      </c>
      <c r="G1914" s="27">
        <v>1000</v>
      </c>
      <c r="H1914" s="12" t="s">
        <v>76</v>
      </c>
      <c r="I1914" s="12" t="s">
        <v>299</v>
      </c>
      <c r="J1914" s="37">
        <f>INDEX('Bảng Giá'!$C$3:$H$18,MATCH('Raw Data'!P1914,'Bảng Giá'!$B$3:$B$18,0),MATCH('Raw Data'!M1914,'Bảng Giá'!$C$2:$H$2,0))</f>
        <v>14000</v>
      </c>
      <c r="K1914" s="12">
        <v>14700</v>
      </c>
      <c r="L1914" s="36">
        <f t="shared" si="174"/>
        <v>1.3383620023159892</v>
      </c>
      <c r="M1914" t="str">
        <f>'References data'!H1915</f>
        <v>Nội Tỉnh</v>
      </c>
      <c r="N1914">
        <f t="shared" si="175"/>
        <v>1</v>
      </c>
      <c r="O1914">
        <f t="shared" si="176"/>
        <v>-700</v>
      </c>
      <c r="P1914" t="str">
        <f>IF(AND(N1914&gt;0,N1914&lt;=0.05),'Bảng Giá'!$B$3,IF(AND(N1914&lt;=0.1,N1914&gt;0.05),'Bảng Giá'!$B$4,IF(AND('Raw Data'!N1914&gt;0.1,'Raw Data'!N1914&lt;=0.25),'Bảng Giá'!$B$5,IF(AND('Raw Data'!N1914&gt;0.25,'Raw Data'!N1914&lt;=0.5),'Bảng Giá'!$B$6,IF(AND('Raw Data'!N1914&gt;0.5,'Raw Data'!N1914&lt;=1),'Bảng Giá'!$B$7,IF(AND('Raw Data'!N1914&gt;1,'Raw Data'!N1914&lt;=1.5),'Bảng Giá'!$B$8,IF(AND('Raw Data'!N1914&gt;1.5,'Raw Data'!N1914&lt;=2),'Bảng Giá'!$B$9,IF(AND('Raw Data'!N1914&gt;2,'Raw Data'!N1914&lt;=2.5),'Bảng Giá'!$B$10,IF(AND('Raw Data'!N1914&gt;2.5,'Raw Data'!N1914&lt;=3),'Bảng Giá'!$B$11,IF(AND('Raw Data'!N1914&gt;3,'Raw Data'!N1914&lt;=3.5),'Bảng Giá'!$B$12,IF(AND('Raw Data'!N1914&gt;3.5,'Raw Data'!N1914&lt;=4),'Bảng Giá'!$B$13,IF(AND('Raw Data'!N1914&gt;4,'Raw Data'!N1914&lt;=4.5),'Bảng Giá'!$B$14,IF(AND('Raw Data'!N1914&gt;4.5,'Raw Data'!N1914&lt;=5),'Bảng Giá'!$B$15,IF(AND('Raw Data'!N1914&gt;5,'Raw Data'!N1914&lt;=5.5),'Bảng Giá'!$B$16,IF(AND('Raw Data'!N1914&gt;5.5,'Raw Data'!N1914&lt;=6),'Bảng Giá'!$B$17,'Bảng Giá'!$B$18)))))))))))))))</f>
        <v>0.5&lt;x&lt;=1</v>
      </c>
      <c r="Q1914" s="48">
        <f t="shared" si="177"/>
        <v>-4.7619047619047616E-2</v>
      </c>
      <c r="R1914">
        <f t="shared" si="178"/>
        <v>16800</v>
      </c>
      <c r="S1914">
        <f t="shared" si="179"/>
        <v>2100</v>
      </c>
    </row>
    <row r="1915" spans="1:19" x14ac:dyDescent="0.25">
      <c r="A1915" s="12">
        <v>1914</v>
      </c>
      <c r="B1915" s="12" t="s">
        <v>293</v>
      </c>
      <c r="C1915" s="26">
        <v>31677136906714</v>
      </c>
      <c r="D1915" s="17">
        <v>43011.417278125002</v>
      </c>
      <c r="E1915" s="17">
        <v>43012.80064814815</v>
      </c>
      <c r="F1915" s="13" t="s">
        <v>302</v>
      </c>
      <c r="G1915" s="27">
        <v>350</v>
      </c>
      <c r="H1915" s="12" t="s">
        <v>76</v>
      </c>
      <c r="I1915" s="12" t="s">
        <v>86</v>
      </c>
      <c r="J1915" s="37">
        <f>INDEX('Bảng Giá'!$C$3:$H$18,MATCH('Raw Data'!P1915,'Bảng Giá'!$B$3:$B$18,0),MATCH('Raw Data'!M1915,'Bảng Giá'!$C$2:$H$2,0))</f>
        <v>13000</v>
      </c>
      <c r="K1915" s="12">
        <v>13100</v>
      </c>
      <c r="L1915" s="36">
        <f t="shared" si="174"/>
        <v>1.3833700231480179</v>
      </c>
      <c r="M1915" t="str">
        <f>'References data'!H1916</f>
        <v>Nội Tỉnh</v>
      </c>
      <c r="N1915">
        <f t="shared" si="175"/>
        <v>0.35</v>
      </c>
      <c r="O1915">
        <f t="shared" si="176"/>
        <v>-100</v>
      </c>
      <c r="P1915" t="str">
        <f>IF(AND(N1915&gt;0,N1915&lt;=0.05),'Bảng Giá'!$B$3,IF(AND(N1915&lt;=0.1,N1915&gt;0.05),'Bảng Giá'!$B$4,IF(AND('Raw Data'!N1915&gt;0.1,'Raw Data'!N1915&lt;=0.25),'Bảng Giá'!$B$5,IF(AND('Raw Data'!N1915&gt;0.25,'Raw Data'!N1915&lt;=0.5),'Bảng Giá'!$B$6,IF(AND('Raw Data'!N1915&gt;0.5,'Raw Data'!N1915&lt;=1),'Bảng Giá'!$B$7,IF(AND('Raw Data'!N1915&gt;1,'Raw Data'!N1915&lt;=1.5),'Bảng Giá'!$B$8,IF(AND('Raw Data'!N1915&gt;1.5,'Raw Data'!N1915&lt;=2),'Bảng Giá'!$B$9,IF(AND('Raw Data'!N1915&gt;2,'Raw Data'!N1915&lt;=2.5),'Bảng Giá'!$B$10,IF(AND('Raw Data'!N1915&gt;2.5,'Raw Data'!N1915&lt;=3),'Bảng Giá'!$B$11,IF(AND('Raw Data'!N1915&gt;3,'Raw Data'!N1915&lt;=3.5),'Bảng Giá'!$B$12,IF(AND('Raw Data'!N1915&gt;3.5,'Raw Data'!N1915&lt;=4),'Bảng Giá'!$B$13,IF(AND('Raw Data'!N1915&gt;4,'Raw Data'!N1915&lt;=4.5),'Bảng Giá'!$B$14,IF(AND('Raw Data'!N1915&gt;4.5,'Raw Data'!N1915&lt;=5),'Bảng Giá'!$B$15,IF(AND('Raw Data'!N1915&gt;5,'Raw Data'!N1915&lt;=5.5),'Bảng Giá'!$B$16,IF(AND('Raw Data'!N1915&gt;5.5,'Raw Data'!N1915&lt;=6),'Bảng Giá'!$B$17,'Bảng Giá'!$B$18)))))))))))))))</f>
        <v>0.25&lt;x&lt;=0.5</v>
      </c>
      <c r="Q1915" s="48">
        <f t="shared" si="177"/>
        <v>-7.6335877862595417E-3</v>
      </c>
      <c r="R1915">
        <f t="shared" si="178"/>
        <v>15600</v>
      </c>
      <c r="S1915">
        <f t="shared" si="179"/>
        <v>2500</v>
      </c>
    </row>
    <row r="1916" spans="1:19" x14ac:dyDescent="0.25">
      <c r="A1916" s="12">
        <v>1915</v>
      </c>
      <c r="B1916" s="12" t="s">
        <v>293</v>
      </c>
      <c r="C1916" s="26">
        <v>42202516</v>
      </c>
      <c r="D1916" s="17">
        <v>43010.873793553241</v>
      </c>
      <c r="E1916" s="17">
        <v>43011.727394293979</v>
      </c>
      <c r="F1916" s="13" t="s">
        <v>302</v>
      </c>
      <c r="G1916" s="27">
        <v>5989.2</v>
      </c>
      <c r="H1916" s="12" t="s">
        <v>76</v>
      </c>
      <c r="I1916" s="12" t="s">
        <v>74</v>
      </c>
      <c r="J1916" s="37">
        <f>INDEX('Bảng Giá'!$C$3:$H$18,MATCH('Raw Data'!P1916,'Bảng Giá'!$B$3:$B$18,0),MATCH('Raw Data'!M1916,'Bảng Giá'!$C$2:$H$2,0))</f>
        <v>26500</v>
      </c>
      <c r="K1916" s="12">
        <v>26700</v>
      </c>
      <c r="L1916" s="36">
        <f t="shared" si="174"/>
        <v>0.85360074073832948</v>
      </c>
      <c r="M1916" t="str">
        <f>'References data'!H1917</f>
        <v>Nội Tỉnh</v>
      </c>
      <c r="N1916">
        <f t="shared" si="175"/>
        <v>5.9891999999999994</v>
      </c>
      <c r="O1916">
        <f t="shared" si="176"/>
        <v>-200</v>
      </c>
      <c r="P1916" t="str">
        <f>IF(AND(N1916&gt;0,N1916&lt;=0.05),'Bảng Giá'!$B$3,IF(AND(N1916&lt;=0.1,N1916&gt;0.05),'Bảng Giá'!$B$4,IF(AND('Raw Data'!N1916&gt;0.1,'Raw Data'!N1916&lt;=0.25),'Bảng Giá'!$B$5,IF(AND('Raw Data'!N1916&gt;0.25,'Raw Data'!N1916&lt;=0.5),'Bảng Giá'!$B$6,IF(AND('Raw Data'!N1916&gt;0.5,'Raw Data'!N1916&lt;=1),'Bảng Giá'!$B$7,IF(AND('Raw Data'!N1916&gt;1,'Raw Data'!N1916&lt;=1.5),'Bảng Giá'!$B$8,IF(AND('Raw Data'!N1916&gt;1.5,'Raw Data'!N1916&lt;=2),'Bảng Giá'!$B$9,IF(AND('Raw Data'!N1916&gt;2,'Raw Data'!N1916&lt;=2.5),'Bảng Giá'!$B$10,IF(AND('Raw Data'!N1916&gt;2.5,'Raw Data'!N1916&lt;=3),'Bảng Giá'!$B$11,IF(AND('Raw Data'!N1916&gt;3,'Raw Data'!N1916&lt;=3.5),'Bảng Giá'!$B$12,IF(AND('Raw Data'!N1916&gt;3.5,'Raw Data'!N1916&lt;=4),'Bảng Giá'!$B$13,IF(AND('Raw Data'!N1916&gt;4,'Raw Data'!N1916&lt;=4.5),'Bảng Giá'!$B$14,IF(AND('Raw Data'!N1916&gt;4.5,'Raw Data'!N1916&lt;=5),'Bảng Giá'!$B$15,IF(AND('Raw Data'!N1916&gt;5,'Raw Data'!N1916&lt;=5.5),'Bảng Giá'!$B$16,IF(AND('Raw Data'!N1916&gt;5.5,'Raw Data'!N1916&lt;=6),'Bảng Giá'!$B$17,'Bảng Giá'!$B$18)))))))))))))))</f>
        <v>5.5&lt;x&lt;=6</v>
      </c>
      <c r="Q1916" s="48">
        <f t="shared" si="177"/>
        <v>-7.4906367041198503E-3</v>
      </c>
      <c r="R1916">
        <f t="shared" si="178"/>
        <v>31800</v>
      </c>
      <c r="S1916">
        <f t="shared" si="179"/>
        <v>5100</v>
      </c>
    </row>
    <row r="1917" spans="1:19" x14ac:dyDescent="0.25">
      <c r="A1917" s="12">
        <v>1916</v>
      </c>
      <c r="B1917" s="12" t="s">
        <v>293</v>
      </c>
      <c r="C1917" s="26">
        <v>58531341</v>
      </c>
      <c r="D1917" s="17">
        <v>43010.873830439814</v>
      </c>
      <c r="E1917" s="17">
        <v>43011.769832905091</v>
      </c>
      <c r="F1917" s="13" t="s">
        <v>302</v>
      </c>
      <c r="G1917" s="27">
        <v>14000</v>
      </c>
      <c r="H1917" s="12" t="s">
        <v>76</v>
      </c>
      <c r="I1917" s="12" t="s">
        <v>78</v>
      </c>
      <c r="J1917" s="37">
        <f>INDEX('Bảng Giá'!$C$3:$H$18,MATCH('Raw Data'!P1917,'Bảng Giá'!$B$3:$B$18,0),MATCH('Raw Data'!M1917,'Bảng Giá'!$C$2:$H$2,0))</f>
        <v>2000</v>
      </c>
      <c r="K1917" s="12">
        <v>59000</v>
      </c>
      <c r="L1917" s="36">
        <f t="shared" si="174"/>
        <v>0.89600246527697891</v>
      </c>
      <c r="M1917" t="str">
        <f>'References data'!H1918</f>
        <v>Nội Tỉnh</v>
      </c>
      <c r="N1917" s="46">
        <f t="shared" si="175"/>
        <v>14</v>
      </c>
      <c r="O1917">
        <f t="shared" si="176"/>
        <v>-57000</v>
      </c>
      <c r="P1917" t="str">
        <f>IF(AND(N1917&gt;0,N1917&lt;=0.05),'Bảng Giá'!$B$3,IF(AND(N1917&lt;=0.1,N1917&gt;0.05),'Bảng Giá'!$B$4,IF(AND('Raw Data'!N1917&gt;0.1,'Raw Data'!N1917&lt;=0.25),'Bảng Giá'!$B$5,IF(AND('Raw Data'!N1917&gt;0.25,'Raw Data'!N1917&lt;=0.5),'Bảng Giá'!$B$6,IF(AND('Raw Data'!N1917&gt;0.5,'Raw Data'!N1917&lt;=1),'Bảng Giá'!$B$7,IF(AND('Raw Data'!N1917&gt;1,'Raw Data'!N1917&lt;=1.5),'Bảng Giá'!$B$8,IF(AND('Raw Data'!N1917&gt;1.5,'Raw Data'!N1917&lt;=2),'Bảng Giá'!$B$9,IF(AND('Raw Data'!N1917&gt;2,'Raw Data'!N1917&lt;=2.5),'Bảng Giá'!$B$10,IF(AND('Raw Data'!N1917&gt;2.5,'Raw Data'!N1917&lt;=3),'Bảng Giá'!$B$11,IF(AND('Raw Data'!N1917&gt;3,'Raw Data'!N1917&lt;=3.5),'Bảng Giá'!$B$12,IF(AND('Raw Data'!N1917&gt;3.5,'Raw Data'!N1917&lt;=4),'Bảng Giá'!$B$13,IF(AND('Raw Data'!N1917&gt;4,'Raw Data'!N1917&lt;=4.5),'Bảng Giá'!$B$14,IF(AND('Raw Data'!N1917&gt;4.5,'Raw Data'!N1917&lt;=5),'Bảng Giá'!$B$15,IF(AND('Raw Data'!N1917&gt;5,'Raw Data'!N1917&lt;=5.5),'Bảng Giá'!$B$16,IF(AND('Raw Data'!N1917&gt;5.5,'Raw Data'!N1917&lt;=6),'Bảng Giá'!$B$17,'Bảng Giá'!$B$18)))))))))))))))</f>
        <v>Next 0.5</v>
      </c>
      <c r="Q1917" s="48">
        <f t="shared" si="177"/>
        <v>-0.96610169491525422</v>
      </c>
      <c r="R1917">
        <f t="shared" si="178"/>
        <v>2400</v>
      </c>
      <c r="S1917">
        <f t="shared" si="179"/>
        <v>-56600</v>
      </c>
    </row>
    <row r="1918" spans="1:19" x14ac:dyDescent="0.25">
      <c r="A1918" s="12">
        <v>1917</v>
      </c>
      <c r="B1918" s="12" t="s">
        <v>293</v>
      </c>
      <c r="C1918" s="26">
        <v>65803608</v>
      </c>
      <c r="D1918" s="17">
        <v>43010.873881215281</v>
      </c>
      <c r="E1918" s="17">
        <v>43011.525478553238</v>
      </c>
      <c r="F1918" s="13" t="s">
        <v>302</v>
      </c>
      <c r="G1918" s="27">
        <v>6000</v>
      </c>
      <c r="H1918" s="12" t="s">
        <v>76</v>
      </c>
      <c r="I1918" s="12" t="s">
        <v>93</v>
      </c>
      <c r="J1918" s="37">
        <f>INDEX('Bảng Giá'!$C$3:$H$18,MATCH('Raw Data'!P1918,'Bảng Giá'!$B$3:$B$18,0),MATCH('Raw Data'!M1918,'Bảng Giá'!$C$2:$H$2,0))</f>
        <v>26500</v>
      </c>
      <c r="K1918" s="12">
        <v>26700</v>
      </c>
      <c r="L1918" s="36">
        <f t="shared" si="174"/>
        <v>0.65159733795735519</v>
      </c>
      <c r="M1918" t="str">
        <f>'References data'!H1919</f>
        <v>Nội Tỉnh</v>
      </c>
      <c r="N1918">
        <f t="shared" si="175"/>
        <v>6</v>
      </c>
      <c r="O1918">
        <f t="shared" si="176"/>
        <v>-200</v>
      </c>
      <c r="P1918" t="str">
        <f>IF(AND(N1918&gt;0,N1918&lt;=0.05),'Bảng Giá'!$B$3,IF(AND(N1918&lt;=0.1,N1918&gt;0.05),'Bảng Giá'!$B$4,IF(AND('Raw Data'!N1918&gt;0.1,'Raw Data'!N1918&lt;=0.25),'Bảng Giá'!$B$5,IF(AND('Raw Data'!N1918&gt;0.25,'Raw Data'!N1918&lt;=0.5),'Bảng Giá'!$B$6,IF(AND('Raw Data'!N1918&gt;0.5,'Raw Data'!N1918&lt;=1),'Bảng Giá'!$B$7,IF(AND('Raw Data'!N1918&gt;1,'Raw Data'!N1918&lt;=1.5),'Bảng Giá'!$B$8,IF(AND('Raw Data'!N1918&gt;1.5,'Raw Data'!N1918&lt;=2),'Bảng Giá'!$B$9,IF(AND('Raw Data'!N1918&gt;2,'Raw Data'!N1918&lt;=2.5),'Bảng Giá'!$B$10,IF(AND('Raw Data'!N1918&gt;2.5,'Raw Data'!N1918&lt;=3),'Bảng Giá'!$B$11,IF(AND('Raw Data'!N1918&gt;3,'Raw Data'!N1918&lt;=3.5),'Bảng Giá'!$B$12,IF(AND('Raw Data'!N1918&gt;3.5,'Raw Data'!N1918&lt;=4),'Bảng Giá'!$B$13,IF(AND('Raw Data'!N1918&gt;4,'Raw Data'!N1918&lt;=4.5),'Bảng Giá'!$B$14,IF(AND('Raw Data'!N1918&gt;4.5,'Raw Data'!N1918&lt;=5),'Bảng Giá'!$B$15,IF(AND('Raw Data'!N1918&gt;5,'Raw Data'!N1918&lt;=5.5),'Bảng Giá'!$B$16,IF(AND('Raw Data'!N1918&gt;5.5,'Raw Data'!N1918&lt;=6),'Bảng Giá'!$B$17,'Bảng Giá'!$B$18)))))))))))))))</f>
        <v>5.5&lt;x&lt;=6</v>
      </c>
      <c r="Q1918" s="48">
        <f t="shared" si="177"/>
        <v>-7.4906367041198503E-3</v>
      </c>
      <c r="R1918">
        <f t="shared" si="178"/>
        <v>31800</v>
      </c>
      <c r="S1918">
        <f t="shared" si="179"/>
        <v>5100</v>
      </c>
    </row>
    <row r="1919" spans="1:19" x14ac:dyDescent="0.25">
      <c r="A1919" s="12">
        <v>1918</v>
      </c>
      <c r="B1919" s="12" t="s">
        <v>293</v>
      </c>
      <c r="C1919" s="26">
        <v>24266130</v>
      </c>
      <c r="D1919" s="17">
        <v>43010.87388402778</v>
      </c>
      <c r="E1919" s="17">
        <v>43012.864071608798</v>
      </c>
      <c r="F1919" s="13" t="s">
        <v>302</v>
      </c>
      <c r="G1919" s="27">
        <v>11408</v>
      </c>
      <c r="H1919" s="12" t="s">
        <v>76</v>
      </c>
      <c r="I1919" s="12" t="s">
        <v>85</v>
      </c>
      <c r="J1919" s="37">
        <f>INDEX('Bảng Giá'!$C$3:$H$18,MATCH('Raw Data'!P1919,'Bảng Giá'!$B$3:$B$18,0),MATCH('Raw Data'!M1919,'Bảng Giá'!$C$2:$H$2,0))</f>
        <v>2000</v>
      </c>
      <c r="K1919" s="12">
        <v>48500</v>
      </c>
      <c r="L1919" s="36">
        <f t="shared" si="174"/>
        <v>1.9901875810173806</v>
      </c>
      <c r="M1919" t="str">
        <f>'References data'!H1920</f>
        <v>Nội Tỉnh</v>
      </c>
      <c r="N1919" s="46">
        <f t="shared" si="175"/>
        <v>11.407999999999999</v>
      </c>
      <c r="O1919">
        <f t="shared" si="176"/>
        <v>-46500</v>
      </c>
      <c r="P1919" t="str">
        <f>IF(AND(N1919&gt;0,N1919&lt;=0.05),'Bảng Giá'!$B$3,IF(AND(N1919&lt;=0.1,N1919&gt;0.05),'Bảng Giá'!$B$4,IF(AND('Raw Data'!N1919&gt;0.1,'Raw Data'!N1919&lt;=0.25),'Bảng Giá'!$B$5,IF(AND('Raw Data'!N1919&gt;0.25,'Raw Data'!N1919&lt;=0.5),'Bảng Giá'!$B$6,IF(AND('Raw Data'!N1919&gt;0.5,'Raw Data'!N1919&lt;=1),'Bảng Giá'!$B$7,IF(AND('Raw Data'!N1919&gt;1,'Raw Data'!N1919&lt;=1.5),'Bảng Giá'!$B$8,IF(AND('Raw Data'!N1919&gt;1.5,'Raw Data'!N1919&lt;=2),'Bảng Giá'!$B$9,IF(AND('Raw Data'!N1919&gt;2,'Raw Data'!N1919&lt;=2.5),'Bảng Giá'!$B$10,IF(AND('Raw Data'!N1919&gt;2.5,'Raw Data'!N1919&lt;=3),'Bảng Giá'!$B$11,IF(AND('Raw Data'!N1919&gt;3,'Raw Data'!N1919&lt;=3.5),'Bảng Giá'!$B$12,IF(AND('Raw Data'!N1919&gt;3.5,'Raw Data'!N1919&lt;=4),'Bảng Giá'!$B$13,IF(AND('Raw Data'!N1919&gt;4,'Raw Data'!N1919&lt;=4.5),'Bảng Giá'!$B$14,IF(AND('Raw Data'!N1919&gt;4.5,'Raw Data'!N1919&lt;=5),'Bảng Giá'!$B$15,IF(AND('Raw Data'!N1919&gt;5,'Raw Data'!N1919&lt;=5.5),'Bảng Giá'!$B$16,IF(AND('Raw Data'!N1919&gt;5.5,'Raw Data'!N1919&lt;=6),'Bảng Giá'!$B$17,'Bảng Giá'!$B$18)))))))))))))))</f>
        <v>Next 0.5</v>
      </c>
      <c r="Q1919" s="48">
        <f t="shared" si="177"/>
        <v>-0.95876288659793818</v>
      </c>
      <c r="R1919">
        <f t="shared" si="178"/>
        <v>2400</v>
      </c>
      <c r="S1919">
        <f t="shared" si="179"/>
        <v>-46100</v>
      </c>
    </row>
    <row r="1920" spans="1:19" x14ac:dyDescent="0.25">
      <c r="A1920" s="12">
        <v>1919</v>
      </c>
      <c r="B1920" s="12" t="s">
        <v>293</v>
      </c>
      <c r="C1920" s="26">
        <v>31677136904678</v>
      </c>
      <c r="D1920" s="17">
        <v>43011.558299687502</v>
      </c>
      <c r="E1920" s="17">
        <v>43013.3964533912</v>
      </c>
      <c r="F1920" s="13" t="s">
        <v>302</v>
      </c>
      <c r="G1920" s="27">
        <v>16140</v>
      </c>
      <c r="H1920" s="12" t="s">
        <v>100</v>
      </c>
      <c r="I1920" s="12" t="s">
        <v>322</v>
      </c>
      <c r="J1920" s="37">
        <f>INDEX('Bảng Giá'!$C$3:$H$18,MATCH('Raw Data'!P1920,'Bảng Giá'!$B$3:$B$18,0),MATCH('Raw Data'!M1920,'Bảng Giá'!$C$2:$H$2,0))</f>
        <v>2000</v>
      </c>
      <c r="K1920" s="12">
        <v>67600</v>
      </c>
      <c r="L1920" s="36">
        <f t="shared" si="174"/>
        <v>1.838153703698481</v>
      </c>
      <c r="M1920" t="str">
        <f>'References data'!H1921</f>
        <v>Nội Tỉnh</v>
      </c>
      <c r="N1920" s="46">
        <f t="shared" si="175"/>
        <v>16.14</v>
      </c>
      <c r="O1920">
        <f t="shared" si="176"/>
        <v>-65600</v>
      </c>
      <c r="P1920" t="str">
        <f>IF(AND(N1920&gt;0,N1920&lt;=0.05),'Bảng Giá'!$B$3,IF(AND(N1920&lt;=0.1,N1920&gt;0.05),'Bảng Giá'!$B$4,IF(AND('Raw Data'!N1920&gt;0.1,'Raw Data'!N1920&lt;=0.25),'Bảng Giá'!$B$5,IF(AND('Raw Data'!N1920&gt;0.25,'Raw Data'!N1920&lt;=0.5),'Bảng Giá'!$B$6,IF(AND('Raw Data'!N1920&gt;0.5,'Raw Data'!N1920&lt;=1),'Bảng Giá'!$B$7,IF(AND('Raw Data'!N1920&gt;1,'Raw Data'!N1920&lt;=1.5),'Bảng Giá'!$B$8,IF(AND('Raw Data'!N1920&gt;1.5,'Raw Data'!N1920&lt;=2),'Bảng Giá'!$B$9,IF(AND('Raw Data'!N1920&gt;2,'Raw Data'!N1920&lt;=2.5),'Bảng Giá'!$B$10,IF(AND('Raw Data'!N1920&gt;2.5,'Raw Data'!N1920&lt;=3),'Bảng Giá'!$B$11,IF(AND('Raw Data'!N1920&gt;3,'Raw Data'!N1920&lt;=3.5),'Bảng Giá'!$B$12,IF(AND('Raw Data'!N1920&gt;3.5,'Raw Data'!N1920&lt;=4),'Bảng Giá'!$B$13,IF(AND('Raw Data'!N1920&gt;4,'Raw Data'!N1920&lt;=4.5),'Bảng Giá'!$B$14,IF(AND('Raw Data'!N1920&gt;4.5,'Raw Data'!N1920&lt;=5),'Bảng Giá'!$B$15,IF(AND('Raw Data'!N1920&gt;5,'Raw Data'!N1920&lt;=5.5),'Bảng Giá'!$B$16,IF(AND('Raw Data'!N1920&gt;5.5,'Raw Data'!N1920&lt;=6),'Bảng Giá'!$B$17,'Bảng Giá'!$B$18)))))))))))))))</f>
        <v>Next 0.5</v>
      </c>
      <c r="Q1920" s="48">
        <f t="shared" si="177"/>
        <v>-0.97041420118343191</v>
      </c>
      <c r="R1920">
        <f t="shared" si="178"/>
        <v>2400</v>
      </c>
      <c r="S1920">
        <f t="shared" si="179"/>
        <v>-65200</v>
      </c>
    </row>
    <row r="1921" spans="1:19" x14ac:dyDescent="0.25">
      <c r="A1921" s="12">
        <v>1920</v>
      </c>
      <c r="B1921" s="12" t="s">
        <v>293</v>
      </c>
      <c r="C1921" s="26">
        <v>31677136904700</v>
      </c>
      <c r="D1921" s="17">
        <v>43011.676658715274</v>
      </c>
      <c r="E1921" s="17">
        <v>43013.395583449077</v>
      </c>
      <c r="F1921" s="13" t="s">
        <v>302</v>
      </c>
      <c r="G1921" s="27">
        <v>200</v>
      </c>
      <c r="H1921" s="12" t="s">
        <v>76</v>
      </c>
      <c r="I1921" s="12" t="s">
        <v>322</v>
      </c>
      <c r="J1921" s="37">
        <f>INDEX('Bảng Giá'!$C$3:$H$18,MATCH('Raw Data'!P1921,'Bảng Giá'!$B$3:$B$18,0),MATCH('Raw Data'!M1921,'Bảng Giá'!$C$2:$H$2,0))</f>
        <v>13000</v>
      </c>
      <c r="K1921" s="12">
        <v>13100</v>
      </c>
      <c r="L1921" s="36">
        <f t="shared" si="174"/>
        <v>1.7189247338028508</v>
      </c>
      <c r="M1921" t="str">
        <f>'References data'!H1922</f>
        <v>Nội Tỉnh</v>
      </c>
      <c r="N1921">
        <f t="shared" si="175"/>
        <v>0.2</v>
      </c>
      <c r="O1921">
        <f t="shared" si="176"/>
        <v>-100</v>
      </c>
      <c r="P1921" t="str">
        <f>IF(AND(N1921&gt;0,N1921&lt;=0.05),'Bảng Giá'!$B$3,IF(AND(N1921&lt;=0.1,N1921&gt;0.05),'Bảng Giá'!$B$4,IF(AND('Raw Data'!N1921&gt;0.1,'Raw Data'!N1921&lt;=0.25),'Bảng Giá'!$B$5,IF(AND('Raw Data'!N1921&gt;0.25,'Raw Data'!N1921&lt;=0.5),'Bảng Giá'!$B$6,IF(AND('Raw Data'!N1921&gt;0.5,'Raw Data'!N1921&lt;=1),'Bảng Giá'!$B$7,IF(AND('Raw Data'!N1921&gt;1,'Raw Data'!N1921&lt;=1.5),'Bảng Giá'!$B$8,IF(AND('Raw Data'!N1921&gt;1.5,'Raw Data'!N1921&lt;=2),'Bảng Giá'!$B$9,IF(AND('Raw Data'!N1921&gt;2,'Raw Data'!N1921&lt;=2.5),'Bảng Giá'!$B$10,IF(AND('Raw Data'!N1921&gt;2.5,'Raw Data'!N1921&lt;=3),'Bảng Giá'!$B$11,IF(AND('Raw Data'!N1921&gt;3,'Raw Data'!N1921&lt;=3.5),'Bảng Giá'!$B$12,IF(AND('Raw Data'!N1921&gt;3.5,'Raw Data'!N1921&lt;=4),'Bảng Giá'!$B$13,IF(AND('Raw Data'!N1921&gt;4,'Raw Data'!N1921&lt;=4.5),'Bảng Giá'!$B$14,IF(AND('Raw Data'!N1921&gt;4.5,'Raw Data'!N1921&lt;=5),'Bảng Giá'!$B$15,IF(AND('Raw Data'!N1921&gt;5,'Raw Data'!N1921&lt;=5.5),'Bảng Giá'!$B$16,IF(AND('Raw Data'!N1921&gt;5.5,'Raw Data'!N1921&lt;=6),'Bảng Giá'!$B$17,'Bảng Giá'!$B$18)))))))))))))))</f>
        <v>0.1&lt;x&lt;=0.25</v>
      </c>
      <c r="Q1921" s="48">
        <f t="shared" si="177"/>
        <v>-7.6335877862595417E-3</v>
      </c>
      <c r="R1921">
        <f t="shared" si="178"/>
        <v>15600</v>
      </c>
      <c r="S1921">
        <f t="shared" si="179"/>
        <v>2500</v>
      </c>
    </row>
    <row r="1922" spans="1:19" x14ac:dyDescent="0.25">
      <c r="A1922" s="12">
        <v>1921</v>
      </c>
      <c r="B1922" s="12" t="s">
        <v>293</v>
      </c>
      <c r="C1922" s="26">
        <v>59380832</v>
      </c>
      <c r="D1922" s="17">
        <v>43010.957821145836</v>
      </c>
      <c r="E1922" s="17">
        <v>43011.651898495373</v>
      </c>
      <c r="F1922" s="13" t="s">
        <v>302</v>
      </c>
      <c r="G1922" s="27">
        <v>19964</v>
      </c>
      <c r="H1922" s="12" t="s">
        <v>91</v>
      </c>
      <c r="I1922" s="12" t="s">
        <v>74</v>
      </c>
      <c r="J1922" s="37">
        <f>INDEX('Bảng Giá'!$C$3:$H$18,MATCH('Raw Data'!P1922,'Bảng Giá'!$B$3:$B$18,0),MATCH('Raw Data'!M1922,'Bảng Giá'!$C$2:$H$2,0))</f>
        <v>2000</v>
      </c>
      <c r="K1922" s="12">
        <v>83000</v>
      </c>
      <c r="L1922" s="36">
        <f t="shared" si="174"/>
        <v>0.69407734953711042</v>
      </c>
      <c r="M1922" t="str">
        <f>'References data'!H1923</f>
        <v>Nội Tỉnh</v>
      </c>
      <c r="N1922" s="46">
        <f t="shared" si="175"/>
        <v>19.963999999999999</v>
      </c>
      <c r="O1922">
        <f t="shared" si="176"/>
        <v>-81000</v>
      </c>
      <c r="P1922" t="str">
        <f>IF(AND(N1922&gt;0,N1922&lt;=0.05),'Bảng Giá'!$B$3,IF(AND(N1922&lt;=0.1,N1922&gt;0.05),'Bảng Giá'!$B$4,IF(AND('Raw Data'!N1922&gt;0.1,'Raw Data'!N1922&lt;=0.25),'Bảng Giá'!$B$5,IF(AND('Raw Data'!N1922&gt;0.25,'Raw Data'!N1922&lt;=0.5),'Bảng Giá'!$B$6,IF(AND('Raw Data'!N1922&gt;0.5,'Raw Data'!N1922&lt;=1),'Bảng Giá'!$B$7,IF(AND('Raw Data'!N1922&gt;1,'Raw Data'!N1922&lt;=1.5),'Bảng Giá'!$B$8,IF(AND('Raw Data'!N1922&gt;1.5,'Raw Data'!N1922&lt;=2),'Bảng Giá'!$B$9,IF(AND('Raw Data'!N1922&gt;2,'Raw Data'!N1922&lt;=2.5),'Bảng Giá'!$B$10,IF(AND('Raw Data'!N1922&gt;2.5,'Raw Data'!N1922&lt;=3),'Bảng Giá'!$B$11,IF(AND('Raw Data'!N1922&gt;3,'Raw Data'!N1922&lt;=3.5),'Bảng Giá'!$B$12,IF(AND('Raw Data'!N1922&gt;3.5,'Raw Data'!N1922&lt;=4),'Bảng Giá'!$B$13,IF(AND('Raw Data'!N1922&gt;4,'Raw Data'!N1922&lt;=4.5),'Bảng Giá'!$B$14,IF(AND('Raw Data'!N1922&gt;4.5,'Raw Data'!N1922&lt;=5),'Bảng Giá'!$B$15,IF(AND('Raw Data'!N1922&gt;5,'Raw Data'!N1922&lt;=5.5),'Bảng Giá'!$B$16,IF(AND('Raw Data'!N1922&gt;5.5,'Raw Data'!N1922&lt;=6),'Bảng Giá'!$B$17,'Bảng Giá'!$B$18)))))))))))))))</f>
        <v>Next 0.5</v>
      </c>
      <c r="Q1922" s="48">
        <f t="shared" si="177"/>
        <v>-0.97590361445783136</v>
      </c>
      <c r="R1922">
        <f t="shared" si="178"/>
        <v>2400</v>
      </c>
      <c r="S1922">
        <f t="shared" si="179"/>
        <v>-80600</v>
      </c>
    </row>
    <row r="1923" spans="1:19" x14ac:dyDescent="0.25">
      <c r="A1923" s="12">
        <v>1922</v>
      </c>
      <c r="B1923" s="12" t="s">
        <v>293</v>
      </c>
      <c r="C1923" s="26">
        <v>31677136904735</v>
      </c>
      <c r="D1923" s="17">
        <v>43010.981538194443</v>
      </c>
      <c r="E1923" s="17">
        <v>43011.724966782407</v>
      </c>
      <c r="F1923" s="13" t="s">
        <v>302</v>
      </c>
      <c r="G1923" s="27">
        <v>3024</v>
      </c>
      <c r="H1923" s="12" t="s">
        <v>76</v>
      </c>
      <c r="I1923" s="12" t="s">
        <v>298</v>
      </c>
      <c r="J1923" s="37">
        <f>INDEX('Bảng Giá'!$C$3:$H$18,MATCH('Raw Data'!P1923,'Bảng Giá'!$B$3:$B$18,0),MATCH('Raw Data'!M1923,'Bảng Giá'!$C$2:$H$2,0))</f>
        <v>19000</v>
      </c>
      <c r="K1923" s="12">
        <v>19200</v>
      </c>
      <c r="L1923" s="36">
        <f t="shared" ref="L1923:L1986" si="180">E1923-D1923</f>
        <v>0.74342858796444489</v>
      </c>
      <c r="M1923" t="str">
        <f>'References data'!H1924</f>
        <v>Nội Tỉnh</v>
      </c>
      <c r="N1923">
        <f t="shared" ref="N1923:N1986" si="181">G1923/1000</f>
        <v>3.024</v>
      </c>
      <c r="O1923">
        <f t="shared" ref="O1923:O1986" si="182">J1923-K1923</f>
        <v>-200</v>
      </c>
      <c r="P1923" t="str">
        <f>IF(AND(N1923&gt;0,N1923&lt;=0.05),'Bảng Giá'!$B$3,IF(AND(N1923&lt;=0.1,N1923&gt;0.05),'Bảng Giá'!$B$4,IF(AND('Raw Data'!N1923&gt;0.1,'Raw Data'!N1923&lt;=0.25),'Bảng Giá'!$B$5,IF(AND('Raw Data'!N1923&gt;0.25,'Raw Data'!N1923&lt;=0.5),'Bảng Giá'!$B$6,IF(AND('Raw Data'!N1923&gt;0.5,'Raw Data'!N1923&lt;=1),'Bảng Giá'!$B$7,IF(AND('Raw Data'!N1923&gt;1,'Raw Data'!N1923&lt;=1.5),'Bảng Giá'!$B$8,IF(AND('Raw Data'!N1923&gt;1.5,'Raw Data'!N1923&lt;=2),'Bảng Giá'!$B$9,IF(AND('Raw Data'!N1923&gt;2,'Raw Data'!N1923&lt;=2.5),'Bảng Giá'!$B$10,IF(AND('Raw Data'!N1923&gt;2.5,'Raw Data'!N1923&lt;=3),'Bảng Giá'!$B$11,IF(AND('Raw Data'!N1923&gt;3,'Raw Data'!N1923&lt;=3.5),'Bảng Giá'!$B$12,IF(AND('Raw Data'!N1923&gt;3.5,'Raw Data'!N1923&lt;=4),'Bảng Giá'!$B$13,IF(AND('Raw Data'!N1923&gt;4,'Raw Data'!N1923&lt;=4.5),'Bảng Giá'!$B$14,IF(AND('Raw Data'!N1923&gt;4.5,'Raw Data'!N1923&lt;=5),'Bảng Giá'!$B$15,IF(AND('Raw Data'!N1923&gt;5,'Raw Data'!N1923&lt;=5.5),'Bảng Giá'!$B$16,IF(AND('Raw Data'!N1923&gt;5.5,'Raw Data'!N1923&lt;=6),'Bảng Giá'!$B$17,'Bảng Giá'!$B$18)))))))))))))))</f>
        <v>3&lt;x&lt;=3.5</v>
      </c>
      <c r="Q1923" s="48">
        <f t="shared" ref="Q1923:Q1986" si="183">O1923/K1923</f>
        <v>-1.0416666666666666E-2</v>
      </c>
      <c r="R1923">
        <f t="shared" ref="R1923:R1986" si="184">J1923+(J1923*0.2)</f>
        <v>22800</v>
      </c>
      <c r="S1923">
        <f t="shared" ref="S1923:S1986" si="185">R1923-K1923</f>
        <v>3600</v>
      </c>
    </row>
    <row r="1924" spans="1:19" x14ac:dyDescent="0.25">
      <c r="A1924" s="12">
        <v>1923</v>
      </c>
      <c r="B1924" s="12" t="s">
        <v>293</v>
      </c>
      <c r="C1924" s="26">
        <v>31677136905115</v>
      </c>
      <c r="D1924" s="17">
        <v>43010.84558090278</v>
      </c>
      <c r="E1924" s="17">
        <v>43013.718024884256</v>
      </c>
      <c r="F1924" s="12" t="s">
        <v>321</v>
      </c>
      <c r="G1924" s="27">
        <v>2000</v>
      </c>
      <c r="H1924" s="12" t="s">
        <v>76</v>
      </c>
      <c r="I1924" s="12" t="s">
        <v>99</v>
      </c>
      <c r="J1924" s="37">
        <f>INDEX('Bảng Giá'!$C$3:$H$18,MATCH('Raw Data'!P1924,'Bảng Giá'!$B$3:$B$18,0),MATCH('Raw Data'!M1924,'Bảng Giá'!$C$2:$H$2,0))</f>
        <v>16000</v>
      </c>
      <c r="K1924" s="12">
        <v>16200</v>
      </c>
      <c r="L1924" s="36">
        <f t="shared" si="180"/>
        <v>2.8724439814759535</v>
      </c>
      <c r="M1924" t="str">
        <f>'References data'!H1925</f>
        <v>Nội Tỉnh</v>
      </c>
      <c r="N1924">
        <f t="shared" si="181"/>
        <v>2</v>
      </c>
      <c r="O1924">
        <f t="shared" si="182"/>
        <v>-200</v>
      </c>
      <c r="P1924" t="str">
        <f>IF(AND(N1924&gt;0,N1924&lt;=0.05),'Bảng Giá'!$B$3,IF(AND(N1924&lt;=0.1,N1924&gt;0.05),'Bảng Giá'!$B$4,IF(AND('Raw Data'!N1924&gt;0.1,'Raw Data'!N1924&lt;=0.25),'Bảng Giá'!$B$5,IF(AND('Raw Data'!N1924&gt;0.25,'Raw Data'!N1924&lt;=0.5),'Bảng Giá'!$B$6,IF(AND('Raw Data'!N1924&gt;0.5,'Raw Data'!N1924&lt;=1),'Bảng Giá'!$B$7,IF(AND('Raw Data'!N1924&gt;1,'Raw Data'!N1924&lt;=1.5),'Bảng Giá'!$B$8,IF(AND('Raw Data'!N1924&gt;1.5,'Raw Data'!N1924&lt;=2),'Bảng Giá'!$B$9,IF(AND('Raw Data'!N1924&gt;2,'Raw Data'!N1924&lt;=2.5),'Bảng Giá'!$B$10,IF(AND('Raw Data'!N1924&gt;2.5,'Raw Data'!N1924&lt;=3),'Bảng Giá'!$B$11,IF(AND('Raw Data'!N1924&gt;3,'Raw Data'!N1924&lt;=3.5),'Bảng Giá'!$B$12,IF(AND('Raw Data'!N1924&gt;3.5,'Raw Data'!N1924&lt;=4),'Bảng Giá'!$B$13,IF(AND('Raw Data'!N1924&gt;4,'Raw Data'!N1924&lt;=4.5),'Bảng Giá'!$B$14,IF(AND('Raw Data'!N1924&gt;4.5,'Raw Data'!N1924&lt;=5),'Bảng Giá'!$B$15,IF(AND('Raw Data'!N1924&gt;5,'Raw Data'!N1924&lt;=5.5),'Bảng Giá'!$B$16,IF(AND('Raw Data'!N1924&gt;5.5,'Raw Data'!N1924&lt;=6),'Bảng Giá'!$B$17,'Bảng Giá'!$B$18)))))))))))))))</f>
        <v>1.5&lt;x&lt;=2</v>
      </c>
      <c r="Q1924" s="48">
        <f t="shared" si="183"/>
        <v>-1.2345679012345678E-2</v>
      </c>
      <c r="R1924">
        <f t="shared" si="184"/>
        <v>19200</v>
      </c>
      <c r="S1924">
        <f t="shared" si="185"/>
        <v>3000</v>
      </c>
    </row>
    <row r="1925" spans="1:19" x14ac:dyDescent="0.25">
      <c r="A1925" s="12">
        <v>1924</v>
      </c>
      <c r="B1925" s="12" t="s">
        <v>293</v>
      </c>
      <c r="C1925" s="26">
        <v>31677136904939</v>
      </c>
      <c r="D1925" s="17">
        <v>43010.879318946761</v>
      </c>
      <c r="E1925" s="17">
        <v>43011.485194791669</v>
      </c>
      <c r="F1925" s="13" t="s">
        <v>302</v>
      </c>
      <c r="G1925" s="27">
        <v>230</v>
      </c>
      <c r="H1925" s="12" t="s">
        <v>76</v>
      </c>
      <c r="I1925" s="12" t="s">
        <v>514</v>
      </c>
      <c r="J1925" s="37">
        <f>INDEX('Bảng Giá'!$C$3:$H$18,MATCH('Raw Data'!P1925,'Bảng Giá'!$B$3:$B$18,0),MATCH('Raw Data'!M1925,'Bảng Giá'!$C$2:$H$2,0))</f>
        <v>13000</v>
      </c>
      <c r="K1925" s="12">
        <v>13100</v>
      </c>
      <c r="L1925" s="36">
        <f t="shared" si="180"/>
        <v>0.60587584490713198</v>
      </c>
      <c r="M1925" t="str">
        <f>'References data'!H1926</f>
        <v>Nội Tỉnh</v>
      </c>
      <c r="N1925">
        <f t="shared" si="181"/>
        <v>0.23</v>
      </c>
      <c r="O1925">
        <f t="shared" si="182"/>
        <v>-100</v>
      </c>
      <c r="P1925" t="str">
        <f>IF(AND(N1925&gt;0,N1925&lt;=0.05),'Bảng Giá'!$B$3,IF(AND(N1925&lt;=0.1,N1925&gt;0.05),'Bảng Giá'!$B$4,IF(AND('Raw Data'!N1925&gt;0.1,'Raw Data'!N1925&lt;=0.25),'Bảng Giá'!$B$5,IF(AND('Raw Data'!N1925&gt;0.25,'Raw Data'!N1925&lt;=0.5),'Bảng Giá'!$B$6,IF(AND('Raw Data'!N1925&gt;0.5,'Raw Data'!N1925&lt;=1),'Bảng Giá'!$B$7,IF(AND('Raw Data'!N1925&gt;1,'Raw Data'!N1925&lt;=1.5),'Bảng Giá'!$B$8,IF(AND('Raw Data'!N1925&gt;1.5,'Raw Data'!N1925&lt;=2),'Bảng Giá'!$B$9,IF(AND('Raw Data'!N1925&gt;2,'Raw Data'!N1925&lt;=2.5),'Bảng Giá'!$B$10,IF(AND('Raw Data'!N1925&gt;2.5,'Raw Data'!N1925&lt;=3),'Bảng Giá'!$B$11,IF(AND('Raw Data'!N1925&gt;3,'Raw Data'!N1925&lt;=3.5),'Bảng Giá'!$B$12,IF(AND('Raw Data'!N1925&gt;3.5,'Raw Data'!N1925&lt;=4),'Bảng Giá'!$B$13,IF(AND('Raw Data'!N1925&gt;4,'Raw Data'!N1925&lt;=4.5),'Bảng Giá'!$B$14,IF(AND('Raw Data'!N1925&gt;4.5,'Raw Data'!N1925&lt;=5),'Bảng Giá'!$B$15,IF(AND('Raw Data'!N1925&gt;5,'Raw Data'!N1925&lt;=5.5),'Bảng Giá'!$B$16,IF(AND('Raw Data'!N1925&gt;5.5,'Raw Data'!N1925&lt;=6),'Bảng Giá'!$B$17,'Bảng Giá'!$B$18)))))))))))))))</f>
        <v>0.1&lt;x&lt;=0.25</v>
      </c>
      <c r="Q1925" s="48">
        <f t="shared" si="183"/>
        <v>-7.6335877862595417E-3</v>
      </c>
      <c r="R1925">
        <f t="shared" si="184"/>
        <v>15600</v>
      </c>
      <c r="S1925">
        <f t="shared" si="185"/>
        <v>2500</v>
      </c>
    </row>
    <row r="1926" spans="1:19" x14ac:dyDescent="0.25">
      <c r="A1926" s="12">
        <v>1925</v>
      </c>
      <c r="B1926" s="12" t="s">
        <v>293</v>
      </c>
      <c r="C1926" s="26">
        <v>88778556</v>
      </c>
      <c r="D1926" s="17">
        <v>43010.795303472223</v>
      </c>
      <c r="E1926" s="17">
        <v>43013.496193252315</v>
      </c>
      <c r="F1926" s="13" t="s">
        <v>302</v>
      </c>
      <c r="G1926" s="27">
        <v>6000</v>
      </c>
      <c r="H1926" s="12" t="s">
        <v>76</v>
      </c>
      <c r="I1926" s="12" t="s">
        <v>100</v>
      </c>
      <c r="J1926" s="37">
        <f>INDEX('Bảng Giá'!$C$3:$H$18,MATCH('Raw Data'!P1926,'Bảng Giá'!$B$3:$B$18,0),MATCH('Raw Data'!M1926,'Bảng Giá'!$C$2:$H$2,0))</f>
        <v>26500</v>
      </c>
      <c r="K1926" s="12">
        <v>26700</v>
      </c>
      <c r="L1926" s="36">
        <f t="shared" si="180"/>
        <v>2.7008897800915292</v>
      </c>
      <c r="M1926" t="str">
        <f>'References data'!H1927</f>
        <v>Nội Tỉnh</v>
      </c>
      <c r="N1926">
        <f t="shared" si="181"/>
        <v>6</v>
      </c>
      <c r="O1926">
        <f t="shared" si="182"/>
        <v>-200</v>
      </c>
      <c r="P1926" t="str">
        <f>IF(AND(N1926&gt;0,N1926&lt;=0.05),'Bảng Giá'!$B$3,IF(AND(N1926&lt;=0.1,N1926&gt;0.05),'Bảng Giá'!$B$4,IF(AND('Raw Data'!N1926&gt;0.1,'Raw Data'!N1926&lt;=0.25),'Bảng Giá'!$B$5,IF(AND('Raw Data'!N1926&gt;0.25,'Raw Data'!N1926&lt;=0.5),'Bảng Giá'!$B$6,IF(AND('Raw Data'!N1926&gt;0.5,'Raw Data'!N1926&lt;=1),'Bảng Giá'!$B$7,IF(AND('Raw Data'!N1926&gt;1,'Raw Data'!N1926&lt;=1.5),'Bảng Giá'!$B$8,IF(AND('Raw Data'!N1926&gt;1.5,'Raw Data'!N1926&lt;=2),'Bảng Giá'!$B$9,IF(AND('Raw Data'!N1926&gt;2,'Raw Data'!N1926&lt;=2.5),'Bảng Giá'!$B$10,IF(AND('Raw Data'!N1926&gt;2.5,'Raw Data'!N1926&lt;=3),'Bảng Giá'!$B$11,IF(AND('Raw Data'!N1926&gt;3,'Raw Data'!N1926&lt;=3.5),'Bảng Giá'!$B$12,IF(AND('Raw Data'!N1926&gt;3.5,'Raw Data'!N1926&lt;=4),'Bảng Giá'!$B$13,IF(AND('Raw Data'!N1926&gt;4,'Raw Data'!N1926&lt;=4.5),'Bảng Giá'!$B$14,IF(AND('Raw Data'!N1926&gt;4.5,'Raw Data'!N1926&lt;=5),'Bảng Giá'!$B$15,IF(AND('Raw Data'!N1926&gt;5,'Raw Data'!N1926&lt;=5.5),'Bảng Giá'!$B$16,IF(AND('Raw Data'!N1926&gt;5.5,'Raw Data'!N1926&lt;=6),'Bảng Giá'!$B$17,'Bảng Giá'!$B$18)))))))))))))))</f>
        <v>5.5&lt;x&lt;=6</v>
      </c>
      <c r="Q1926" s="48">
        <f t="shared" si="183"/>
        <v>-7.4906367041198503E-3</v>
      </c>
      <c r="R1926">
        <f t="shared" si="184"/>
        <v>31800</v>
      </c>
      <c r="S1926">
        <f t="shared" si="185"/>
        <v>5100</v>
      </c>
    </row>
    <row r="1927" spans="1:19" x14ac:dyDescent="0.25">
      <c r="A1927" s="12">
        <v>1926</v>
      </c>
      <c r="B1927" s="12" t="s">
        <v>211</v>
      </c>
      <c r="C1927" s="12" t="s">
        <v>515</v>
      </c>
      <c r="D1927" s="28">
        <v>43004.397951388892</v>
      </c>
      <c r="E1927" s="17">
        <v>43006.697951388895</v>
      </c>
      <c r="F1927" s="13" t="s">
        <v>302</v>
      </c>
      <c r="G1927" s="12">
        <v>480</v>
      </c>
      <c r="H1927" s="12" t="s">
        <v>126</v>
      </c>
      <c r="I1927" s="12" t="s">
        <v>294</v>
      </c>
      <c r="J1927" s="37">
        <f>INDEX('Bảng Giá'!$C$3:$H$18,MATCH('Raw Data'!P1927,'Bảng Giá'!$B$3:$B$18,0),MATCH('Raw Data'!M1927,'Bảng Giá'!$C$2:$H$2,0))</f>
        <v>20000</v>
      </c>
      <c r="K1927" s="12">
        <v>20100</v>
      </c>
      <c r="L1927" s="36">
        <f t="shared" si="180"/>
        <v>2.3000000000029104</v>
      </c>
      <c r="M1927" t="str">
        <f>'References data'!H1928</f>
        <v>Nội Vùng</v>
      </c>
      <c r="N1927">
        <f t="shared" si="181"/>
        <v>0.48</v>
      </c>
      <c r="O1927">
        <f t="shared" si="182"/>
        <v>-100</v>
      </c>
      <c r="P1927" t="str">
        <f>IF(AND(N1927&gt;0,N1927&lt;=0.05),'Bảng Giá'!$B$3,IF(AND(N1927&lt;=0.1,N1927&gt;0.05),'Bảng Giá'!$B$4,IF(AND('Raw Data'!N1927&gt;0.1,'Raw Data'!N1927&lt;=0.25),'Bảng Giá'!$B$5,IF(AND('Raw Data'!N1927&gt;0.25,'Raw Data'!N1927&lt;=0.5),'Bảng Giá'!$B$6,IF(AND('Raw Data'!N1927&gt;0.5,'Raw Data'!N1927&lt;=1),'Bảng Giá'!$B$7,IF(AND('Raw Data'!N1927&gt;1,'Raw Data'!N1927&lt;=1.5),'Bảng Giá'!$B$8,IF(AND('Raw Data'!N1927&gt;1.5,'Raw Data'!N1927&lt;=2),'Bảng Giá'!$B$9,IF(AND('Raw Data'!N1927&gt;2,'Raw Data'!N1927&lt;=2.5),'Bảng Giá'!$B$10,IF(AND('Raw Data'!N1927&gt;2.5,'Raw Data'!N1927&lt;=3),'Bảng Giá'!$B$11,IF(AND('Raw Data'!N1927&gt;3,'Raw Data'!N1927&lt;=3.5),'Bảng Giá'!$B$12,IF(AND('Raw Data'!N1927&gt;3.5,'Raw Data'!N1927&lt;=4),'Bảng Giá'!$B$13,IF(AND('Raw Data'!N1927&gt;4,'Raw Data'!N1927&lt;=4.5),'Bảng Giá'!$B$14,IF(AND('Raw Data'!N1927&gt;4.5,'Raw Data'!N1927&lt;=5),'Bảng Giá'!$B$15,IF(AND('Raw Data'!N1927&gt;5,'Raw Data'!N1927&lt;=5.5),'Bảng Giá'!$B$16,IF(AND('Raw Data'!N1927&gt;5.5,'Raw Data'!N1927&lt;=6),'Bảng Giá'!$B$17,'Bảng Giá'!$B$18)))))))))))))))</f>
        <v>0.25&lt;x&lt;=0.5</v>
      </c>
      <c r="Q1927" s="48">
        <f t="shared" si="183"/>
        <v>-4.9751243781094526E-3</v>
      </c>
      <c r="R1927">
        <f t="shared" si="184"/>
        <v>24000</v>
      </c>
      <c r="S1927">
        <f t="shared" si="185"/>
        <v>3900</v>
      </c>
    </row>
    <row r="1928" spans="1:19" x14ac:dyDescent="0.25">
      <c r="A1928" s="12">
        <v>1927</v>
      </c>
      <c r="B1928" s="12" t="s">
        <v>211</v>
      </c>
      <c r="C1928" s="12" t="s">
        <v>516</v>
      </c>
      <c r="D1928" s="28">
        <v>43005.333333333336</v>
      </c>
      <c r="E1928" s="17">
        <v>43007.633333333339</v>
      </c>
      <c r="F1928" s="13" t="s">
        <v>302</v>
      </c>
      <c r="G1928" s="12">
        <v>1200</v>
      </c>
      <c r="H1928" s="12" t="s">
        <v>93</v>
      </c>
      <c r="I1928" s="12" t="s">
        <v>816</v>
      </c>
      <c r="J1928" s="37">
        <f>INDEX('Bảng Giá'!$C$3:$H$18,MATCH('Raw Data'!P1928,'Bảng Giá'!$B$3:$B$18,0),MATCH('Raw Data'!M1928,'Bảng Giá'!$C$2:$H$2,0))</f>
        <v>27500</v>
      </c>
      <c r="K1928" s="12">
        <v>27700</v>
      </c>
      <c r="L1928" s="36">
        <f t="shared" si="180"/>
        <v>2.3000000000029104</v>
      </c>
      <c r="M1928" t="str">
        <f>'References data'!H1929</f>
        <v>Nội Vùng</v>
      </c>
      <c r="N1928">
        <f t="shared" si="181"/>
        <v>1.2</v>
      </c>
      <c r="O1928">
        <f t="shared" si="182"/>
        <v>-200</v>
      </c>
      <c r="P1928" t="str">
        <f>IF(AND(N1928&gt;0,N1928&lt;=0.05),'Bảng Giá'!$B$3,IF(AND(N1928&lt;=0.1,N1928&gt;0.05),'Bảng Giá'!$B$4,IF(AND('Raw Data'!N1928&gt;0.1,'Raw Data'!N1928&lt;=0.25),'Bảng Giá'!$B$5,IF(AND('Raw Data'!N1928&gt;0.25,'Raw Data'!N1928&lt;=0.5),'Bảng Giá'!$B$6,IF(AND('Raw Data'!N1928&gt;0.5,'Raw Data'!N1928&lt;=1),'Bảng Giá'!$B$7,IF(AND('Raw Data'!N1928&gt;1,'Raw Data'!N1928&lt;=1.5),'Bảng Giá'!$B$8,IF(AND('Raw Data'!N1928&gt;1.5,'Raw Data'!N1928&lt;=2),'Bảng Giá'!$B$9,IF(AND('Raw Data'!N1928&gt;2,'Raw Data'!N1928&lt;=2.5),'Bảng Giá'!$B$10,IF(AND('Raw Data'!N1928&gt;2.5,'Raw Data'!N1928&lt;=3),'Bảng Giá'!$B$11,IF(AND('Raw Data'!N1928&gt;3,'Raw Data'!N1928&lt;=3.5),'Bảng Giá'!$B$12,IF(AND('Raw Data'!N1928&gt;3.5,'Raw Data'!N1928&lt;=4),'Bảng Giá'!$B$13,IF(AND('Raw Data'!N1928&gt;4,'Raw Data'!N1928&lt;=4.5),'Bảng Giá'!$B$14,IF(AND('Raw Data'!N1928&gt;4.5,'Raw Data'!N1928&lt;=5),'Bảng Giá'!$B$15,IF(AND('Raw Data'!N1928&gt;5,'Raw Data'!N1928&lt;=5.5),'Bảng Giá'!$B$16,IF(AND('Raw Data'!N1928&gt;5.5,'Raw Data'!N1928&lt;=6),'Bảng Giá'!$B$17,'Bảng Giá'!$B$18)))))))))))))))</f>
        <v>1&lt;x&lt;=1.5</v>
      </c>
      <c r="Q1928" s="48">
        <f t="shared" si="183"/>
        <v>-7.2202166064981952E-3</v>
      </c>
      <c r="R1928">
        <f t="shared" si="184"/>
        <v>33000</v>
      </c>
      <c r="S1928">
        <f t="shared" si="185"/>
        <v>5300</v>
      </c>
    </row>
    <row r="1929" spans="1:19" x14ac:dyDescent="0.25">
      <c r="A1929" s="12">
        <v>1928</v>
      </c>
      <c r="B1929" s="12" t="s">
        <v>211</v>
      </c>
      <c r="C1929" s="12" t="s">
        <v>517</v>
      </c>
      <c r="D1929" s="28">
        <v>43005.333333333336</v>
      </c>
      <c r="E1929" s="17">
        <v>43007.633333333339</v>
      </c>
      <c r="F1929" s="13" t="s">
        <v>302</v>
      </c>
      <c r="G1929" s="12">
        <v>500</v>
      </c>
      <c r="H1929" s="12" t="s">
        <v>95</v>
      </c>
      <c r="I1929" s="12" t="s">
        <v>285</v>
      </c>
      <c r="J1929" s="37">
        <f>INDEX('Bảng Giá'!$C$3:$H$18,MATCH('Raw Data'!P1929,'Bảng Giá'!$B$3:$B$18,0),MATCH('Raw Data'!M1929,'Bảng Giá'!$C$2:$H$2,0))</f>
        <v>20000</v>
      </c>
      <c r="K1929" s="12">
        <v>22700</v>
      </c>
      <c r="L1929" s="36">
        <f t="shared" si="180"/>
        <v>2.3000000000029104</v>
      </c>
      <c r="M1929" t="str">
        <f>'References data'!H1930</f>
        <v>Nội Vùng</v>
      </c>
      <c r="N1929">
        <f t="shared" si="181"/>
        <v>0.5</v>
      </c>
      <c r="O1929">
        <f t="shared" si="182"/>
        <v>-2700</v>
      </c>
      <c r="P1929" t="str">
        <f>IF(AND(N1929&gt;0,N1929&lt;=0.05),'Bảng Giá'!$B$3,IF(AND(N1929&lt;=0.1,N1929&gt;0.05),'Bảng Giá'!$B$4,IF(AND('Raw Data'!N1929&gt;0.1,'Raw Data'!N1929&lt;=0.25),'Bảng Giá'!$B$5,IF(AND('Raw Data'!N1929&gt;0.25,'Raw Data'!N1929&lt;=0.5),'Bảng Giá'!$B$6,IF(AND('Raw Data'!N1929&gt;0.5,'Raw Data'!N1929&lt;=1),'Bảng Giá'!$B$7,IF(AND('Raw Data'!N1929&gt;1,'Raw Data'!N1929&lt;=1.5),'Bảng Giá'!$B$8,IF(AND('Raw Data'!N1929&gt;1.5,'Raw Data'!N1929&lt;=2),'Bảng Giá'!$B$9,IF(AND('Raw Data'!N1929&gt;2,'Raw Data'!N1929&lt;=2.5),'Bảng Giá'!$B$10,IF(AND('Raw Data'!N1929&gt;2.5,'Raw Data'!N1929&lt;=3),'Bảng Giá'!$B$11,IF(AND('Raw Data'!N1929&gt;3,'Raw Data'!N1929&lt;=3.5),'Bảng Giá'!$B$12,IF(AND('Raw Data'!N1929&gt;3.5,'Raw Data'!N1929&lt;=4),'Bảng Giá'!$B$13,IF(AND('Raw Data'!N1929&gt;4,'Raw Data'!N1929&lt;=4.5),'Bảng Giá'!$B$14,IF(AND('Raw Data'!N1929&gt;4.5,'Raw Data'!N1929&lt;=5),'Bảng Giá'!$B$15,IF(AND('Raw Data'!N1929&gt;5,'Raw Data'!N1929&lt;=5.5),'Bảng Giá'!$B$16,IF(AND('Raw Data'!N1929&gt;5.5,'Raw Data'!N1929&lt;=6),'Bảng Giá'!$B$17,'Bảng Giá'!$B$18)))))))))))))))</f>
        <v>0.25&lt;x&lt;=0.5</v>
      </c>
      <c r="Q1929" s="48">
        <f t="shared" si="183"/>
        <v>-0.11894273127753303</v>
      </c>
      <c r="R1929">
        <f t="shared" si="184"/>
        <v>24000</v>
      </c>
      <c r="S1929">
        <f t="shared" si="185"/>
        <v>1300</v>
      </c>
    </row>
    <row r="1930" spans="1:19" x14ac:dyDescent="0.25">
      <c r="A1930" s="12">
        <v>1929</v>
      </c>
      <c r="B1930" s="12" t="s">
        <v>211</v>
      </c>
      <c r="C1930" s="12" t="s">
        <v>518</v>
      </c>
      <c r="D1930" s="28">
        <v>43005.384016203701</v>
      </c>
      <c r="E1930" s="17">
        <v>43006.684016203704</v>
      </c>
      <c r="F1930" s="13" t="s">
        <v>302</v>
      </c>
      <c r="G1930" s="12">
        <v>300</v>
      </c>
      <c r="H1930" s="12" t="s">
        <v>98</v>
      </c>
      <c r="I1930" s="12" t="s">
        <v>74</v>
      </c>
      <c r="J1930" s="37">
        <f>INDEX('Bảng Giá'!$C$3:$H$18,MATCH('Raw Data'!P1930,'Bảng Giá'!$B$3:$B$18,0),MATCH('Raw Data'!M1930,'Bảng Giá'!$C$2:$H$2,0))</f>
        <v>13000</v>
      </c>
      <c r="K1930" s="12">
        <v>13100</v>
      </c>
      <c r="L1930" s="36">
        <f t="shared" si="180"/>
        <v>1.3000000000029104</v>
      </c>
      <c r="M1930" t="str">
        <f>'References data'!H1931</f>
        <v>Nội Tỉnh</v>
      </c>
      <c r="N1930">
        <f t="shared" si="181"/>
        <v>0.3</v>
      </c>
      <c r="O1930">
        <f t="shared" si="182"/>
        <v>-100</v>
      </c>
      <c r="P1930" t="str">
        <f>IF(AND(N1930&gt;0,N1930&lt;=0.05),'Bảng Giá'!$B$3,IF(AND(N1930&lt;=0.1,N1930&gt;0.05),'Bảng Giá'!$B$4,IF(AND('Raw Data'!N1930&gt;0.1,'Raw Data'!N1930&lt;=0.25),'Bảng Giá'!$B$5,IF(AND('Raw Data'!N1930&gt;0.25,'Raw Data'!N1930&lt;=0.5),'Bảng Giá'!$B$6,IF(AND('Raw Data'!N1930&gt;0.5,'Raw Data'!N1930&lt;=1),'Bảng Giá'!$B$7,IF(AND('Raw Data'!N1930&gt;1,'Raw Data'!N1930&lt;=1.5),'Bảng Giá'!$B$8,IF(AND('Raw Data'!N1930&gt;1.5,'Raw Data'!N1930&lt;=2),'Bảng Giá'!$B$9,IF(AND('Raw Data'!N1930&gt;2,'Raw Data'!N1930&lt;=2.5),'Bảng Giá'!$B$10,IF(AND('Raw Data'!N1930&gt;2.5,'Raw Data'!N1930&lt;=3),'Bảng Giá'!$B$11,IF(AND('Raw Data'!N1930&gt;3,'Raw Data'!N1930&lt;=3.5),'Bảng Giá'!$B$12,IF(AND('Raw Data'!N1930&gt;3.5,'Raw Data'!N1930&lt;=4),'Bảng Giá'!$B$13,IF(AND('Raw Data'!N1930&gt;4,'Raw Data'!N1930&lt;=4.5),'Bảng Giá'!$B$14,IF(AND('Raw Data'!N1930&gt;4.5,'Raw Data'!N1930&lt;=5),'Bảng Giá'!$B$15,IF(AND('Raw Data'!N1930&gt;5,'Raw Data'!N1930&lt;=5.5),'Bảng Giá'!$B$16,IF(AND('Raw Data'!N1930&gt;5.5,'Raw Data'!N1930&lt;=6),'Bảng Giá'!$B$17,'Bảng Giá'!$B$18)))))))))))))))</f>
        <v>0.25&lt;x&lt;=0.5</v>
      </c>
      <c r="Q1930" s="48">
        <f t="shared" si="183"/>
        <v>-7.6335877862595417E-3</v>
      </c>
      <c r="R1930">
        <f t="shared" si="184"/>
        <v>15600</v>
      </c>
      <c r="S1930">
        <f t="shared" si="185"/>
        <v>2500</v>
      </c>
    </row>
    <row r="1931" spans="1:19" x14ac:dyDescent="0.25">
      <c r="A1931" s="12">
        <v>1930</v>
      </c>
      <c r="B1931" s="12" t="s">
        <v>211</v>
      </c>
      <c r="C1931" s="12" t="s">
        <v>519</v>
      </c>
      <c r="D1931" s="28">
        <v>43005.509351851855</v>
      </c>
      <c r="E1931" s="17">
        <v>43007.809351851858</v>
      </c>
      <c r="F1931" s="13" t="s">
        <v>302</v>
      </c>
      <c r="G1931" s="12">
        <v>800</v>
      </c>
      <c r="H1931" s="12" t="s">
        <v>294</v>
      </c>
      <c r="I1931" s="12" t="s">
        <v>817</v>
      </c>
      <c r="J1931" s="37">
        <f>INDEX('Bảng Giá'!$C$3:$H$18,MATCH('Raw Data'!P1931,'Bảng Giá'!$B$3:$B$18,0),MATCH('Raw Data'!M1931,'Bảng Giá'!$C$2:$H$2,0))</f>
        <v>22500</v>
      </c>
      <c r="K1931" s="12">
        <v>22700</v>
      </c>
      <c r="L1931" s="36">
        <f t="shared" si="180"/>
        <v>2.3000000000029104</v>
      </c>
      <c r="M1931" t="str">
        <f>'References data'!H1932</f>
        <v>Nội Vùng</v>
      </c>
      <c r="N1931">
        <f t="shared" si="181"/>
        <v>0.8</v>
      </c>
      <c r="O1931">
        <f t="shared" si="182"/>
        <v>-200</v>
      </c>
      <c r="P1931" t="str">
        <f>IF(AND(N1931&gt;0,N1931&lt;=0.05),'Bảng Giá'!$B$3,IF(AND(N1931&lt;=0.1,N1931&gt;0.05),'Bảng Giá'!$B$4,IF(AND('Raw Data'!N1931&gt;0.1,'Raw Data'!N1931&lt;=0.25),'Bảng Giá'!$B$5,IF(AND('Raw Data'!N1931&gt;0.25,'Raw Data'!N1931&lt;=0.5),'Bảng Giá'!$B$6,IF(AND('Raw Data'!N1931&gt;0.5,'Raw Data'!N1931&lt;=1),'Bảng Giá'!$B$7,IF(AND('Raw Data'!N1931&gt;1,'Raw Data'!N1931&lt;=1.5),'Bảng Giá'!$B$8,IF(AND('Raw Data'!N1931&gt;1.5,'Raw Data'!N1931&lt;=2),'Bảng Giá'!$B$9,IF(AND('Raw Data'!N1931&gt;2,'Raw Data'!N1931&lt;=2.5),'Bảng Giá'!$B$10,IF(AND('Raw Data'!N1931&gt;2.5,'Raw Data'!N1931&lt;=3),'Bảng Giá'!$B$11,IF(AND('Raw Data'!N1931&gt;3,'Raw Data'!N1931&lt;=3.5),'Bảng Giá'!$B$12,IF(AND('Raw Data'!N1931&gt;3.5,'Raw Data'!N1931&lt;=4),'Bảng Giá'!$B$13,IF(AND('Raw Data'!N1931&gt;4,'Raw Data'!N1931&lt;=4.5),'Bảng Giá'!$B$14,IF(AND('Raw Data'!N1931&gt;4.5,'Raw Data'!N1931&lt;=5),'Bảng Giá'!$B$15,IF(AND('Raw Data'!N1931&gt;5,'Raw Data'!N1931&lt;=5.5),'Bảng Giá'!$B$16,IF(AND('Raw Data'!N1931&gt;5.5,'Raw Data'!N1931&lt;=6),'Bảng Giá'!$B$17,'Bảng Giá'!$B$18)))))))))))))))</f>
        <v>0.5&lt;x&lt;=1</v>
      </c>
      <c r="Q1931" s="48">
        <f t="shared" si="183"/>
        <v>-8.8105726872246704E-3</v>
      </c>
      <c r="R1931">
        <f t="shared" si="184"/>
        <v>27000</v>
      </c>
      <c r="S1931">
        <f t="shared" si="185"/>
        <v>4300</v>
      </c>
    </row>
    <row r="1932" spans="1:19" x14ac:dyDescent="0.25">
      <c r="A1932" s="12">
        <v>1931</v>
      </c>
      <c r="B1932" s="12" t="s">
        <v>211</v>
      </c>
      <c r="C1932" s="12" t="s">
        <v>520</v>
      </c>
      <c r="D1932" s="28">
        <v>43004.400555555556</v>
      </c>
      <c r="E1932" s="17">
        <v>43005.700555555559</v>
      </c>
      <c r="F1932" s="13" t="s">
        <v>302</v>
      </c>
      <c r="G1932" s="12">
        <v>1000</v>
      </c>
      <c r="H1932" s="12" t="s">
        <v>98</v>
      </c>
      <c r="I1932" s="12" t="s">
        <v>76</v>
      </c>
      <c r="J1932" s="37">
        <f>INDEX('Bảng Giá'!$C$3:$H$18,MATCH('Raw Data'!P1932,'Bảng Giá'!$B$3:$B$18,0),MATCH('Raw Data'!M1932,'Bảng Giá'!$C$2:$H$2,0))</f>
        <v>14000</v>
      </c>
      <c r="K1932" s="12">
        <v>14700</v>
      </c>
      <c r="L1932" s="36">
        <f t="shared" si="180"/>
        <v>1.3000000000029104</v>
      </c>
      <c r="M1932" t="str">
        <f>'References data'!H1933</f>
        <v>Nội Tỉnh</v>
      </c>
      <c r="N1932">
        <f t="shared" si="181"/>
        <v>1</v>
      </c>
      <c r="O1932">
        <f t="shared" si="182"/>
        <v>-700</v>
      </c>
      <c r="P1932" t="str">
        <f>IF(AND(N1932&gt;0,N1932&lt;=0.05),'Bảng Giá'!$B$3,IF(AND(N1932&lt;=0.1,N1932&gt;0.05),'Bảng Giá'!$B$4,IF(AND('Raw Data'!N1932&gt;0.1,'Raw Data'!N1932&lt;=0.25),'Bảng Giá'!$B$5,IF(AND('Raw Data'!N1932&gt;0.25,'Raw Data'!N1932&lt;=0.5),'Bảng Giá'!$B$6,IF(AND('Raw Data'!N1932&gt;0.5,'Raw Data'!N1932&lt;=1),'Bảng Giá'!$B$7,IF(AND('Raw Data'!N1932&gt;1,'Raw Data'!N1932&lt;=1.5),'Bảng Giá'!$B$8,IF(AND('Raw Data'!N1932&gt;1.5,'Raw Data'!N1932&lt;=2),'Bảng Giá'!$B$9,IF(AND('Raw Data'!N1932&gt;2,'Raw Data'!N1932&lt;=2.5),'Bảng Giá'!$B$10,IF(AND('Raw Data'!N1932&gt;2.5,'Raw Data'!N1932&lt;=3),'Bảng Giá'!$B$11,IF(AND('Raw Data'!N1932&gt;3,'Raw Data'!N1932&lt;=3.5),'Bảng Giá'!$B$12,IF(AND('Raw Data'!N1932&gt;3.5,'Raw Data'!N1932&lt;=4),'Bảng Giá'!$B$13,IF(AND('Raw Data'!N1932&gt;4,'Raw Data'!N1932&lt;=4.5),'Bảng Giá'!$B$14,IF(AND('Raw Data'!N1932&gt;4.5,'Raw Data'!N1932&lt;=5),'Bảng Giá'!$B$15,IF(AND('Raw Data'!N1932&gt;5,'Raw Data'!N1932&lt;=5.5),'Bảng Giá'!$B$16,IF(AND('Raw Data'!N1932&gt;5.5,'Raw Data'!N1932&lt;=6),'Bảng Giá'!$B$17,'Bảng Giá'!$B$18)))))))))))))))</f>
        <v>0.5&lt;x&lt;=1</v>
      </c>
      <c r="Q1932" s="48">
        <f t="shared" si="183"/>
        <v>-4.7619047619047616E-2</v>
      </c>
      <c r="R1932">
        <f t="shared" si="184"/>
        <v>16800</v>
      </c>
      <c r="S1932">
        <f t="shared" si="185"/>
        <v>2100</v>
      </c>
    </row>
    <row r="1933" spans="1:19" x14ac:dyDescent="0.25">
      <c r="A1933" s="12">
        <v>1932</v>
      </c>
      <c r="B1933" s="12" t="s">
        <v>211</v>
      </c>
      <c r="C1933" s="12" t="s">
        <v>521</v>
      </c>
      <c r="D1933" s="28">
        <v>43005.51021990741</v>
      </c>
      <c r="E1933" s="17">
        <v>43007.810219907413</v>
      </c>
      <c r="F1933" s="13" t="s">
        <v>302</v>
      </c>
      <c r="G1933" s="12">
        <v>1900</v>
      </c>
      <c r="H1933" s="12" t="s">
        <v>98</v>
      </c>
      <c r="I1933" s="12" t="s">
        <v>818</v>
      </c>
      <c r="J1933" s="37">
        <f>INDEX('Bảng Giá'!$C$3:$H$18,MATCH('Raw Data'!P1933,'Bảng Giá'!$B$3:$B$18,0),MATCH('Raw Data'!M1933,'Bảng Giá'!$C$2:$H$2,0))</f>
        <v>32000</v>
      </c>
      <c r="K1933" s="12">
        <v>32200</v>
      </c>
      <c r="L1933" s="36">
        <f t="shared" si="180"/>
        <v>2.3000000000029104</v>
      </c>
      <c r="M1933" t="str">
        <f>'References data'!H1934</f>
        <v>Nội Vùng</v>
      </c>
      <c r="N1933">
        <f t="shared" si="181"/>
        <v>1.9</v>
      </c>
      <c r="O1933">
        <f t="shared" si="182"/>
        <v>-200</v>
      </c>
      <c r="P1933" t="str">
        <f>IF(AND(N1933&gt;0,N1933&lt;=0.05),'Bảng Giá'!$B$3,IF(AND(N1933&lt;=0.1,N1933&gt;0.05),'Bảng Giá'!$B$4,IF(AND('Raw Data'!N1933&gt;0.1,'Raw Data'!N1933&lt;=0.25),'Bảng Giá'!$B$5,IF(AND('Raw Data'!N1933&gt;0.25,'Raw Data'!N1933&lt;=0.5),'Bảng Giá'!$B$6,IF(AND('Raw Data'!N1933&gt;0.5,'Raw Data'!N1933&lt;=1),'Bảng Giá'!$B$7,IF(AND('Raw Data'!N1933&gt;1,'Raw Data'!N1933&lt;=1.5),'Bảng Giá'!$B$8,IF(AND('Raw Data'!N1933&gt;1.5,'Raw Data'!N1933&lt;=2),'Bảng Giá'!$B$9,IF(AND('Raw Data'!N1933&gt;2,'Raw Data'!N1933&lt;=2.5),'Bảng Giá'!$B$10,IF(AND('Raw Data'!N1933&gt;2.5,'Raw Data'!N1933&lt;=3),'Bảng Giá'!$B$11,IF(AND('Raw Data'!N1933&gt;3,'Raw Data'!N1933&lt;=3.5),'Bảng Giá'!$B$12,IF(AND('Raw Data'!N1933&gt;3.5,'Raw Data'!N1933&lt;=4),'Bảng Giá'!$B$13,IF(AND('Raw Data'!N1933&gt;4,'Raw Data'!N1933&lt;=4.5),'Bảng Giá'!$B$14,IF(AND('Raw Data'!N1933&gt;4.5,'Raw Data'!N1933&lt;=5),'Bảng Giá'!$B$15,IF(AND('Raw Data'!N1933&gt;5,'Raw Data'!N1933&lt;=5.5),'Bảng Giá'!$B$16,IF(AND('Raw Data'!N1933&gt;5.5,'Raw Data'!N1933&lt;=6),'Bảng Giá'!$B$17,'Bảng Giá'!$B$18)))))))))))))))</f>
        <v>1.5&lt;x&lt;=2</v>
      </c>
      <c r="Q1933" s="48">
        <f t="shared" si="183"/>
        <v>-6.2111801242236021E-3</v>
      </c>
      <c r="R1933">
        <f t="shared" si="184"/>
        <v>38400</v>
      </c>
      <c r="S1933">
        <f t="shared" si="185"/>
        <v>6200</v>
      </c>
    </row>
    <row r="1934" spans="1:19" x14ac:dyDescent="0.25">
      <c r="A1934" s="12">
        <v>1933</v>
      </c>
      <c r="B1934" s="12" t="s">
        <v>211</v>
      </c>
      <c r="C1934" s="12" t="s">
        <v>522</v>
      </c>
      <c r="D1934" s="28">
        <v>43004.395486111112</v>
      </c>
      <c r="E1934" s="17">
        <v>43006.695486111115</v>
      </c>
      <c r="F1934" s="13" t="s">
        <v>302</v>
      </c>
      <c r="G1934" s="12">
        <v>300</v>
      </c>
      <c r="H1934" s="12" t="s">
        <v>94</v>
      </c>
      <c r="I1934" s="12" t="s">
        <v>819</v>
      </c>
      <c r="J1934" s="37">
        <f>INDEX('Bảng Giá'!$C$3:$H$18,MATCH('Raw Data'!P1934,'Bảng Giá'!$B$3:$B$18,0),MATCH('Raw Data'!M1934,'Bảng Giá'!$C$2:$H$2,0))</f>
        <v>20000</v>
      </c>
      <c r="K1934" s="12">
        <v>20100</v>
      </c>
      <c r="L1934" s="36">
        <f t="shared" si="180"/>
        <v>2.3000000000029104</v>
      </c>
      <c r="M1934" t="str">
        <f>'References data'!H1935</f>
        <v>Nội Vùng</v>
      </c>
      <c r="N1934">
        <f t="shared" si="181"/>
        <v>0.3</v>
      </c>
      <c r="O1934">
        <f t="shared" si="182"/>
        <v>-100</v>
      </c>
      <c r="P1934" t="str">
        <f>IF(AND(N1934&gt;0,N1934&lt;=0.05),'Bảng Giá'!$B$3,IF(AND(N1934&lt;=0.1,N1934&gt;0.05),'Bảng Giá'!$B$4,IF(AND('Raw Data'!N1934&gt;0.1,'Raw Data'!N1934&lt;=0.25),'Bảng Giá'!$B$5,IF(AND('Raw Data'!N1934&gt;0.25,'Raw Data'!N1934&lt;=0.5),'Bảng Giá'!$B$6,IF(AND('Raw Data'!N1934&gt;0.5,'Raw Data'!N1934&lt;=1),'Bảng Giá'!$B$7,IF(AND('Raw Data'!N1934&gt;1,'Raw Data'!N1934&lt;=1.5),'Bảng Giá'!$B$8,IF(AND('Raw Data'!N1934&gt;1.5,'Raw Data'!N1934&lt;=2),'Bảng Giá'!$B$9,IF(AND('Raw Data'!N1934&gt;2,'Raw Data'!N1934&lt;=2.5),'Bảng Giá'!$B$10,IF(AND('Raw Data'!N1934&gt;2.5,'Raw Data'!N1934&lt;=3),'Bảng Giá'!$B$11,IF(AND('Raw Data'!N1934&gt;3,'Raw Data'!N1934&lt;=3.5),'Bảng Giá'!$B$12,IF(AND('Raw Data'!N1934&gt;3.5,'Raw Data'!N1934&lt;=4),'Bảng Giá'!$B$13,IF(AND('Raw Data'!N1934&gt;4,'Raw Data'!N1934&lt;=4.5),'Bảng Giá'!$B$14,IF(AND('Raw Data'!N1934&gt;4.5,'Raw Data'!N1934&lt;=5),'Bảng Giá'!$B$15,IF(AND('Raw Data'!N1934&gt;5,'Raw Data'!N1934&lt;=5.5),'Bảng Giá'!$B$16,IF(AND('Raw Data'!N1934&gt;5.5,'Raw Data'!N1934&lt;=6),'Bảng Giá'!$B$17,'Bảng Giá'!$B$18)))))))))))))))</f>
        <v>0.25&lt;x&lt;=0.5</v>
      </c>
      <c r="Q1934" s="48">
        <f t="shared" si="183"/>
        <v>-4.9751243781094526E-3</v>
      </c>
      <c r="R1934">
        <f t="shared" si="184"/>
        <v>24000</v>
      </c>
      <c r="S1934">
        <f t="shared" si="185"/>
        <v>3900</v>
      </c>
    </row>
    <row r="1935" spans="1:19" x14ac:dyDescent="0.25">
      <c r="A1935" s="12">
        <v>1934</v>
      </c>
      <c r="B1935" s="12" t="s">
        <v>211</v>
      </c>
      <c r="C1935" s="12" t="s">
        <v>523</v>
      </c>
      <c r="D1935" s="28">
        <v>43004.39565972222</v>
      </c>
      <c r="E1935" s="17">
        <v>43005.695659722223</v>
      </c>
      <c r="F1935" s="13" t="s">
        <v>302</v>
      </c>
      <c r="G1935" s="12">
        <v>300</v>
      </c>
      <c r="H1935" s="12" t="s">
        <v>94</v>
      </c>
      <c r="I1935" s="12" t="s">
        <v>75</v>
      </c>
      <c r="J1935" s="37">
        <f>INDEX('Bảng Giá'!$C$3:$H$18,MATCH('Raw Data'!P1935,'Bảng Giá'!$B$3:$B$18,0),MATCH('Raw Data'!M1935,'Bảng Giá'!$C$2:$H$2,0))</f>
        <v>13000</v>
      </c>
      <c r="K1935" s="12">
        <v>13100</v>
      </c>
      <c r="L1935" s="36">
        <f t="shared" si="180"/>
        <v>1.3000000000029104</v>
      </c>
      <c r="M1935" t="str">
        <f>'References data'!H1936</f>
        <v>Nội Tỉnh</v>
      </c>
      <c r="N1935">
        <f t="shared" si="181"/>
        <v>0.3</v>
      </c>
      <c r="O1935">
        <f t="shared" si="182"/>
        <v>-100</v>
      </c>
      <c r="P1935" t="str">
        <f>IF(AND(N1935&gt;0,N1935&lt;=0.05),'Bảng Giá'!$B$3,IF(AND(N1935&lt;=0.1,N1935&gt;0.05),'Bảng Giá'!$B$4,IF(AND('Raw Data'!N1935&gt;0.1,'Raw Data'!N1935&lt;=0.25),'Bảng Giá'!$B$5,IF(AND('Raw Data'!N1935&gt;0.25,'Raw Data'!N1935&lt;=0.5),'Bảng Giá'!$B$6,IF(AND('Raw Data'!N1935&gt;0.5,'Raw Data'!N1935&lt;=1),'Bảng Giá'!$B$7,IF(AND('Raw Data'!N1935&gt;1,'Raw Data'!N1935&lt;=1.5),'Bảng Giá'!$B$8,IF(AND('Raw Data'!N1935&gt;1.5,'Raw Data'!N1935&lt;=2),'Bảng Giá'!$B$9,IF(AND('Raw Data'!N1935&gt;2,'Raw Data'!N1935&lt;=2.5),'Bảng Giá'!$B$10,IF(AND('Raw Data'!N1935&gt;2.5,'Raw Data'!N1935&lt;=3),'Bảng Giá'!$B$11,IF(AND('Raw Data'!N1935&gt;3,'Raw Data'!N1935&lt;=3.5),'Bảng Giá'!$B$12,IF(AND('Raw Data'!N1935&gt;3.5,'Raw Data'!N1935&lt;=4),'Bảng Giá'!$B$13,IF(AND('Raw Data'!N1935&gt;4,'Raw Data'!N1935&lt;=4.5),'Bảng Giá'!$B$14,IF(AND('Raw Data'!N1935&gt;4.5,'Raw Data'!N1935&lt;=5),'Bảng Giá'!$B$15,IF(AND('Raw Data'!N1935&gt;5,'Raw Data'!N1935&lt;=5.5),'Bảng Giá'!$B$16,IF(AND('Raw Data'!N1935&gt;5.5,'Raw Data'!N1935&lt;=6),'Bảng Giá'!$B$17,'Bảng Giá'!$B$18)))))))))))))))</f>
        <v>0.25&lt;x&lt;=0.5</v>
      </c>
      <c r="Q1935" s="48">
        <f t="shared" si="183"/>
        <v>-7.6335877862595417E-3</v>
      </c>
      <c r="R1935">
        <f t="shared" si="184"/>
        <v>15600</v>
      </c>
      <c r="S1935">
        <f t="shared" si="185"/>
        <v>2500</v>
      </c>
    </row>
    <row r="1936" spans="1:19" x14ac:dyDescent="0.25">
      <c r="A1936" s="12">
        <v>1935</v>
      </c>
      <c r="B1936" s="12" t="s">
        <v>211</v>
      </c>
      <c r="C1936" s="12" t="s">
        <v>524</v>
      </c>
      <c r="D1936" s="28">
        <v>43004.393831018519</v>
      </c>
      <c r="E1936" s="17">
        <v>43005.693831018521</v>
      </c>
      <c r="F1936" s="13" t="s">
        <v>302</v>
      </c>
      <c r="G1936" s="12">
        <v>2450</v>
      </c>
      <c r="H1936" s="12" t="s">
        <v>114</v>
      </c>
      <c r="I1936" s="12" t="s">
        <v>296</v>
      </c>
      <c r="J1936" s="37">
        <f>INDEX('Bảng Giá'!$C$3:$H$18,MATCH('Raw Data'!P1936,'Bảng Giá'!$B$3:$B$18,0),MATCH('Raw Data'!M1936,'Bảng Giá'!$C$2:$H$2,0))</f>
        <v>16000</v>
      </c>
      <c r="K1936" s="12">
        <v>16200</v>
      </c>
      <c r="L1936" s="36">
        <f t="shared" si="180"/>
        <v>1.3000000000029104</v>
      </c>
      <c r="M1936" t="str">
        <f>'References data'!H1937</f>
        <v>Nội Tỉnh</v>
      </c>
      <c r="N1936">
        <f t="shared" si="181"/>
        <v>2.4500000000000002</v>
      </c>
      <c r="O1936">
        <f t="shared" si="182"/>
        <v>-200</v>
      </c>
      <c r="P1936" t="str">
        <f>IF(AND(N1936&gt;0,N1936&lt;=0.05),'Bảng Giá'!$B$3,IF(AND(N1936&lt;=0.1,N1936&gt;0.05),'Bảng Giá'!$B$4,IF(AND('Raw Data'!N1936&gt;0.1,'Raw Data'!N1936&lt;=0.25),'Bảng Giá'!$B$5,IF(AND('Raw Data'!N1936&gt;0.25,'Raw Data'!N1936&lt;=0.5),'Bảng Giá'!$B$6,IF(AND('Raw Data'!N1936&gt;0.5,'Raw Data'!N1936&lt;=1),'Bảng Giá'!$B$7,IF(AND('Raw Data'!N1936&gt;1,'Raw Data'!N1936&lt;=1.5),'Bảng Giá'!$B$8,IF(AND('Raw Data'!N1936&gt;1.5,'Raw Data'!N1936&lt;=2),'Bảng Giá'!$B$9,IF(AND('Raw Data'!N1936&gt;2,'Raw Data'!N1936&lt;=2.5),'Bảng Giá'!$B$10,IF(AND('Raw Data'!N1936&gt;2.5,'Raw Data'!N1936&lt;=3),'Bảng Giá'!$B$11,IF(AND('Raw Data'!N1936&gt;3,'Raw Data'!N1936&lt;=3.5),'Bảng Giá'!$B$12,IF(AND('Raw Data'!N1936&gt;3.5,'Raw Data'!N1936&lt;=4),'Bảng Giá'!$B$13,IF(AND('Raw Data'!N1936&gt;4,'Raw Data'!N1936&lt;=4.5),'Bảng Giá'!$B$14,IF(AND('Raw Data'!N1936&gt;4.5,'Raw Data'!N1936&lt;=5),'Bảng Giá'!$B$15,IF(AND('Raw Data'!N1936&gt;5,'Raw Data'!N1936&lt;=5.5),'Bảng Giá'!$B$16,IF(AND('Raw Data'!N1936&gt;5.5,'Raw Data'!N1936&lt;=6),'Bảng Giá'!$B$17,'Bảng Giá'!$B$18)))))))))))))))</f>
        <v>2&lt;x&lt;=2.5</v>
      </c>
      <c r="Q1936" s="48">
        <f t="shared" si="183"/>
        <v>-1.2345679012345678E-2</v>
      </c>
      <c r="R1936">
        <f t="shared" si="184"/>
        <v>19200</v>
      </c>
      <c r="S1936">
        <f t="shared" si="185"/>
        <v>3000</v>
      </c>
    </row>
    <row r="1937" spans="1:19" x14ac:dyDescent="0.25">
      <c r="A1937" s="12">
        <v>1936</v>
      </c>
      <c r="B1937" s="12" t="s">
        <v>211</v>
      </c>
      <c r="C1937" s="12" t="s">
        <v>525</v>
      </c>
      <c r="D1937" s="28">
        <v>43004.395682870374</v>
      </c>
      <c r="E1937" s="17">
        <v>43006.695682870377</v>
      </c>
      <c r="F1937" s="13" t="s">
        <v>302</v>
      </c>
      <c r="G1937" s="12">
        <v>600</v>
      </c>
      <c r="H1937" s="12" t="s">
        <v>94</v>
      </c>
      <c r="I1937" s="12" t="s">
        <v>143</v>
      </c>
      <c r="J1937" s="37">
        <f>INDEX('Bảng Giá'!$C$3:$H$18,MATCH('Raw Data'!P1937,'Bảng Giá'!$B$3:$B$18,0),MATCH('Raw Data'!M1937,'Bảng Giá'!$C$2:$H$2,0))</f>
        <v>22500</v>
      </c>
      <c r="K1937" s="12">
        <v>22700</v>
      </c>
      <c r="L1937" s="36">
        <f t="shared" si="180"/>
        <v>2.3000000000029104</v>
      </c>
      <c r="M1937" t="str">
        <f>'References data'!H1938</f>
        <v>Nội Vùng</v>
      </c>
      <c r="N1937">
        <f t="shared" si="181"/>
        <v>0.6</v>
      </c>
      <c r="O1937">
        <f t="shared" si="182"/>
        <v>-200</v>
      </c>
      <c r="P1937" t="str">
        <f>IF(AND(N1937&gt;0,N1937&lt;=0.05),'Bảng Giá'!$B$3,IF(AND(N1937&lt;=0.1,N1937&gt;0.05),'Bảng Giá'!$B$4,IF(AND('Raw Data'!N1937&gt;0.1,'Raw Data'!N1937&lt;=0.25),'Bảng Giá'!$B$5,IF(AND('Raw Data'!N1937&gt;0.25,'Raw Data'!N1937&lt;=0.5),'Bảng Giá'!$B$6,IF(AND('Raw Data'!N1937&gt;0.5,'Raw Data'!N1937&lt;=1),'Bảng Giá'!$B$7,IF(AND('Raw Data'!N1937&gt;1,'Raw Data'!N1937&lt;=1.5),'Bảng Giá'!$B$8,IF(AND('Raw Data'!N1937&gt;1.5,'Raw Data'!N1937&lt;=2),'Bảng Giá'!$B$9,IF(AND('Raw Data'!N1937&gt;2,'Raw Data'!N1937&lt;=2.5),'Bảng Giá'!$B$10,IF(AND('Raw Data'!N1937&gt;2.5,'Raw Data'!N1937&lt;=3),'Bảng Giá'!$B$11,IF(AND('Raw Data'!N1937&gt;3,'Raw Data'!N1937&lt;=3.5),'Bảng Giá'!$B$12,IF(AND('Raw Data'!N1937&gt;3.5,'Raw Data'!N1937&lt;=4),'Bảng Giá'!$B$13,IF(AND('Raw Data'!N1937&gt;4,'Raw Data'!N1937&lt;=4.5),'Bảng Giá'!$B$14,IF(AND('Raw Data'!N1937&gt;4.5,'Raw Data'!N1937&lt;=5),'Bảng Giá'!$B$15,IF(AND('Raw Data'!N1937&gt;5,'Raw Data'!N1937&lt;=5.5),'Bảng Giá'!$B$16,IF(AND('Raw Data'!N1937&gt;5.5,'Raw Data'!N1937&lt;=6),'Bảng Giá'!$B$17,'Bảng Giá'!$B$18)))))))))))))))</f>
        <v>0.5&lt;x&lt;=1</v>
      </c>
      <c r="Q1937" s="48">
        <f t="shared" si="183"/>
        <v>-8.8105726872246704E-3</v>
      </c>
      <c r="R1937">
        <f t="shared" si="184"/>
        <v>27000</v>
      </c>
      <c r="S1937">
        <f t="shared" si="185"/>
        <v>4300</v>
      </c>
    </row>
    <row r="1938" spans="1:19" x14ac:dyDescent="0.25">
      <c r="A1938" s="12">
        <v>1937</v>
      </c>
      <c r="B1938" s="12" t="s">
        <v>211</v>
      </c>
      <c r="C1938" s="12" t="s">
        <v>526</v>
      </c>
      <c r="D1938" s="28">
        <v>43004.395474537036</v>
      </c>
      <c r="E1938" s="17">
        <v>43006.695474537039</v>
      </c>
      <c r="F1938" s="13" t="s">
        <v>303</v>
      </c>
      <c r="G1938" s="12">
        <v>300</v>
      </c>
      <c r="H1938" s="12" t="s">
        <v>116</v>
      </c>
      <c r="I1938" s="12" t="s">
        <v>118</v>
      </c>
      <c r="J1938" s="37">
        <f>INDEX('Bảng Giá'!$C$3:$H$18,MATCH('Raw Data'!P1938,'Bảng Giá'!$B$3:$B$18,0),MATCH('Raw Data'!M1938,'Bảng Giá'!$C$2:$H$2,0))</f>
        <v>20000</v>
      </c>
      <c r="K1938" s="12">
        <v>20100</v>
      </c>
      <c r="L1938" s="36">
        <f t="shared" si="180"/>
        <v>2.3000000000029104</v>
      </c>
      <c r="M1938" t="str">
        <f>'References data'!H1939</f>
        <v>Nội Vùng</v>
      </c>
      <c r="N1938">
        <f t="shared" si="181"/>
        <v>0.3</v>
      </c>
      <c r="O1938">
        <f t="shared" si="182"/>
        <v>-100</v>
      </c>
      <c r="P1938" t="str">
        <f>IF(AND(N1938&gt;0,N1938&lt;=0.05),'Bảng Giá'!$B$3,IF(AND(N1938&lt;=0.1,N1938&gt;0.05),'Bảng Giá'!$B$4,IF(AND('Raw Data'!N1938&gt;0.1,'Raw Data'!N1938&lt;=0.25),'Bảng Giá'!$B$5,IF(AND('Raw Data'!N1938&gt;0.25,'Raw Data'!N1938&lt;=0.5),'Bảng Giá'!$B$6,IF(AND('Raw Data'!N1938&gt;0.5,'Raw Data'!N1938&lt;=1),'Bảng Giá'!$B$7,IF(AND('Raw Data'!N1938&gt;1,'Raw Data'!N1938&lt;=1.5),'Bảng Giá'!$B$8,IF(AND('Raw Data'!N1938&gt;1.5,'Raw Data'!N1938&lt;=2),'Bảng Giá'!$B$9,IF(AND('Raw Data'!N1938&gt;2,'Raw Data'!N1938&lt;=2.5),'Bảng Giá'!$B$10,IF(AND('Raw Data'!N1938&gt;2.5,'Raw Data'!N1938&lt;=3),'Bảng Giá'!$B$11,IF(AND('Raw Data'!N1938&gt;3,'Raw Data'!N1938&lt;=3.5),'Bảng Giá'!$B$12,IF(AND('Raw Data'!N1938&gt;3.5,'Raw Data'!N1938&lt;=4),'Bảng Giá'!$B$13,IF(AND('Raw Data'!N1938&gt;4,'Raw Data'!N1938&lt;=4.5),'Bảng Giá'!$B$14,IF(AND('Raw Data'!N1938&gt;4.5,'Raw Data'!N1938&lt;=5),'Bảng Giá'!$B$15,IF(AND('Raw Data'!N1938&gt;5,'Raw Data'!N1938&lt;=5.5),'Bảng Giá'!$B$16,IF(AND('Raw Data'!N1938&gt;5.5,'Raw Data'!N1938&lt;=6),'Bảng Giá'!$B$17,'Bảng Giá'!$B$18)))))))))))))))</f>
        <v>0.25&lt;x&lt;=0.5</v>
      </c>
      <c r="Q1938" s="48">
        <f t="shared" si="183"/>
        <v>-4.9751243781094526E-3</v>
      </c>
      <c r="R1938">
        <f t="shared" si="184"/>
        <v>24000</v>
      </c>
      <c r="S1938">
        <f t="shared" si="185"/>
        <v>3900</v>
      </c>
    </row>
    <row r="1939" spans="1:19" x14ac:dyDescent="0.25">
      <c r="A1939" s="12">
        <v>1938</v>
      </c>
      <c r="B1939" s="12" t="s">
        <v>211</v>
      </c>
      <c r="C1939" s="12" t="s">
        <v>527</v>
      </c>
      <c r="D1939" s="28">
        <v>43006.333333333336</v>
      </c>
      <c r="E1939" s="17">
        <v>43008.633333333339</v>
      </c>
      <c r="F1939" s="13" t="s">
        <v>302</v>
      </c>
      <c r="G1939" s="12">
        <v>800</v>
      </c>
      <c r="H1939" s="12" t="s">
        <v>95</v>
      </c>
      <c r="I1939" s="12" t="s">
        <v>820</v>
      </c>
      <c r="J1939" s="37">
        <f>INDEX('Bảng Giá'!$C$3:$H$18,MATCH('Raw Data'!P1939,'Bảng Giá'!$B$3:$B$18,0),MATCH('Raw Data'!M1939,'Bảng Giá'!$C$2:$H$2,0))</f>
        <v>22500</v>
      </c>
      <c r="K1939" s="12">
        <v>22700</v>
      </c>
      <c r="L1939" s="36">
        <f t="shared" si="180"/>
        <v>2.3000000000029104</v>
      </c>
      <c r="M1939" t="str">
        <f>'References data'!H1940</f>
        <v>Nội Vùng</v>
      </c>
      <c r="N1939">
        <f t="shared" si="181"/>
        <v>0.8</v>
      </c>
      <c r="O1939">
        <f t="shared" si="182"/>
        <v>-200</v>
      </c>
      <c r="P1939" t="str">
        <f>IF(AND(N1939&gt;0,N1939&lt;=0.05),'Bảng Giá'!$B$3,IF(AND(N1939&lt;=0.1,N1939&gt;0.05),'Bảng Giá'!$B$4,IF(AND('Raw Data'!N1939&gt;0.1,'Raw Data'!N1939&lt;=0.25),'Bảng Giá'!$B$5,IF(AND('Raw Data'!N1939&gt;0.25,'Raw Data'!N1939&lt;=0.5),'Bảng Giá'!$B$6,IF(AND('Raw Data'!N1939&gt;0.5,'Raw Data'!N1939&lt;=1),'Bảng Giá'!$B$7,IF(AND('Raw Data'!N1939&gt;1,'Raw Data'!N1939&lt;=1.5),'Bảng Giá'!$B$8,IF(AND('Raw Data'!N1939&gt;1.5,'Raw Data'!N1939&lt;=2),'Bảng Giá'!$B$9,IF(AND('Raw Data'!N1939&gt;2,'Raw Data'!N1939&lt;=2.5),'Bảng Giá'!$B$10,IF(AND('Raw Data'!N1939&gt;2.5,'Raw Data'!N1939&lt;=3),'Bảng Giá'!$B$11,IF(AND('Raw Data'!N1939&gt;3,'Raw Data'!N1939&lt;=3.5),'Bảng Giá'!$B$12,IF(AND('Raw Data'!N1939&gt;3.5,'Raw Data'!N1939&lt;=4),'Bảng Giá'!$B$13,IF(AND('Raw Data'!N1939&gt;4,'Raw Data'!N1939&lt;=4.5),'Bảng Giá'!$B$14,IF(AND('Raw Data'!N1939&gt;4.5,'Raw Data'!N1939&lt;=5),'Bảng Giá'!$B$15,IF(AND('Raw Data'!N1939&gt;5,'Raw Data'!N1939&lt;=5.5),'Bảng Giá'!$B$16,IF(AND('Raw Data'!N1939&gt;5.5,'Raw Data'!N1939&lt;=6),'Bảng Giá'!$B$17,'Bảng Giá'!$B$18)))))))))))))))</f>
        <v>0.5&lt;x&lt;=1</v>
      </c>
      <c r="Q1939" s="48">
        <f t="shared" si="183"/>
        <v>-8.8105726872246704E-3</v>
      </c>
      <c r="R1939">
        <f t="shared" si="184"/>
        <v>27000</v>
      </c>
      <c r="S1939">
        <f t="shared" si="185"/>
        <v>4300</v>
      </c>
    </row>
    <row r="1940" spans="1:19" x14ac:dyDescent="0.25">
      <c r="A1940" s="12">
        <v>1939</v>
      </c>
      <c r="B1940" s="12" t="s">
        <v>211</v>
      </c>
      <c r="C1940" s="12" t="s">
        <v>528</v>
      </c>
      <c r="D1940" s="28">
        <v>43006.333333333336</v>
      </c>
      <c r="E1940" s="17">
        <v>43007.633333333339</v>
      </c>
      <c r="F1940" s="13" t="s">
        <v>302</v>
      </c>
      <c r="G1940" s="12">
        <v>200</v>
      </c>
      <c r="H1940" s="12" t="s">
        <v>100</v>
      </c>
      <c r="I1940" s="12" t="s">
        <v>74</v>
      </c>
      <c r="J1940" s="37">
        <f>INDEX('Bảng Giá'!$C$3:$H$18,MATCH('Raw Data'!P1940,'Bảng Giá'!$B$3:$B$18,0),MATCH('Raw Data'!M1940,'Bảng Giá'!$C$2:$H$2,0))</f>
        <v>13000</v>
      </c>
      <c r="K1940" s="12">
        <v>13100</v>
      </c>
      <c r="L1940" s="36">
        <f t="shared" si="180"/>
        <v>1.3000000000029104</v>
      </c>
      <c r="M1940" t="str">
        <f>'References data'!H1941</f>
        <v>Nội Tỉnh</v>
      </c>
      <c r="N1940">
        <f t="shared" si="181"/>
        <v>0.2</v>
      </c>
      <c r="O1940">
        <f t="shared" si="182"/>
        <v>-100</v>
      </c>
      <c r="P1940" t="str">
        <f>IF(AND(N1940&gt;0,N1940&lt;=0.05),'Bảng Giá'!$B$3,IF(AND(N1940&lt;=0.1,N1940&gt;0.05),'Bảng Giá'!$B$4,IF(AND('Raw Data'!N1940&gt;0.1,'Raw Data'!N1940&lt;=0.25),'Bảng Giá'!$B$5,IF(AND('Raw Data'!N1940&gt;0.25,'Raw Data'!N1940&lt;=0.5),'Bảng Giá'!$B$6,IF(AND('Raw Data'!N1940&gt;0.5,'Raw Data'!N1940&lt;=1),'Bảng Giá'!$B$7,IF(AND('Raw Data'!N1940&gt;1,'Raw Data'!N1940&lt;=1.5),'Bảng Giá'!$B$8,IF(AND('Raw Data'!N1940&gt;1.5,'Raw Data'!N1940&lt;=2),'Bảng Giá'!$B$9,IF(AND('Raw Data'!N1940&gt;2,'Raw Data'!N1940&lt;=2.5),'Bảng Giá'!$B$10,IF(AND('Raw Data'!N1940&gt;2.5,'Raw Data'!N1940&lt;=3),'Bảng Giá'!$B$11,IF(AND('Raw Data'!N1940&gt;3,'Raw Data'!N1940&lt;=3.5),'Bảng Giá'!$B$12,IF(AND('Raw Data'!N1940&gt;3.5,'Raw Data'!N1940&lt;=4),'Bảng Giá'!$B$13,IF(AND('Raw Data'!N1940&gt;4,'Raw Data'!N1940&lt;=4.5),'Bảng Giá'!$B$14,IF(AND('Raw Data'!N1940&gt;4.5,'Raw Data'!N1940&lt;=5),'Bảng Giá'!$B$15,IF(AND('Raw Data'!N1940&gt;5,'Raw Data'!N1940&lt;=5.5),'Bảng Giá'!$B$16,IF(AND('Raw Data'!N1940&gt;5.5,'Raw Data'!N1940&lt;=6),'Bảng Giá'!$B$17,'Bảng Giá'!$B$18)))))))))))))))</f>
        <v>0.1&lt;x&lt;=0.25</v>
      </c>
      <c r="Q1940" s="48">
        <f t="shared" si="183"/>
        <v>-7.6335877862595417E-3</v>
      </c>
      <c r="R1940">
        <f t="shared" si="184"/>
        <v>15600</v>
      </c>
      <c r="S1940">
        <f t="shared" si="185"/>
        <v>2500</v>
      </c>
    </row>
    <row r="1941" spans="1:19" x14ac:dyDescent="0.25">
      <c r="A1941" s="12">
        <v>1940</v>
      </c>
      <c r="B1941" s="12" t="s">
        <v>211</v>
      </c>
      <c r="C1941" s="12" t="s">
        <v>529</v>
      </c>
      <c r="D1941" s="28">
        <v>43006.333333333336</v>
      </c>
      <c r="E1941" s="17">
        <v>43009.033333333333</v>
      </c>
      <c r="F1941" s="13" t="s">
        <v>302</v>
      </c>
      <c r="G1941" s="12">
        <v>200</v>
      </c>
      <c r="H1941" s="12" t="s">
        <v>361</v>
      </c>
      <c r="I1941" s="12" t="s">
        <v>358</v>
      </c>
      <c r="J1941" s="37">
        <f>INDEX('Bảng Giá'!$C$3:$H$18,MATCH('Raw Data'!P1941,'Bảng Giá'!$B$3:$B$18,0),MATCH('Raw Data'!M1941,'Bảng Giá'!$C$2:$H$2,0))</f>
        <v>20000</v>
      </c>
      <c r="K1941" s="12">
        <v>20200</v>
      </c>
      <c r="L1941" s="36">
        <f t="shared" si="180"/>
        <v>2.6999999999970896</v>
      </c>
      <c r="M1941" t="str">
        <f>'References data'!H1942</f>
        <v>Nội Vùng Tỉnh</v>
      </c>
      <c r="N1941">
        <f t="shared" si="181"/>
        <v>0.2</v>
      </c>
      <c r="O1941">
        <f t="shared" si="182"/>
        <v>-200</v>
      </c>
      <c r="P1941" t="str">
        <f>IF(AND(N1941&gt;0,N1941&lt;=0.05),'Bảng Giá'!$B$3,IF(AND(N1941&lt;=0.1,N1941&gt;0.05),'Bảng Giá'!$B$4,IF(AND('Raw Data'!N1941&gt;0.1,'Raw Data'!N1941&lt;=0.25),'Bảng Giá'!$B$5,IF(AND('Raw Data'!N1941&gt;0.25,'Raw Data'!N1941&lt;=0.5),'Bảng Giá'!$B$6,IF(AND('Raw Data'!N1941&gt;0.5,'Raw Data'!N1941&lt;=1),'Bảng Giá'!$B$7,IF(AND('Raw Data'!N1941&gt;1,'Raw Data'!N1941&lt;=1.5),'Bảng Giá'!$B$8,IF(AND('Raw Data'!N1941&gt;1.5,'Raw Data'!N1941&lt;=2),'Bảng Giá'!$B$9,IF(AND('Raw Data'!N1941&gt;2,'Raw Data'!N1941&lt;=2.5),'Bảng Giá'!$B$10,IF(AND('Raw Data'!N1941&gt;2.5,'Raw Data'!N1941&lt;=3),'Bảng Giá'!$B$11,IF(AND('Raw Data'!N1941&gt;3,'Raw Data'!N1941&lt;=3.5),'Bảng Giá'!$B$12,IF(AND('Raw Data'!N1941&gt;3.5,'Raw Data'!N1941&lt;=4),'Bảng Giá'!$B$13,IF(AND('Raw Data'!N1941&gt;4,'Raw Data'!N1941&lt;=4.5),'Bảng Giá'!$B$14,IF(AND('Raw Data'!N1941&gt;4.5,'Raw Data'!N1941&lt;=5),'Bảng Giá'!$B$15,IF(AND('Raw Data'!N1941&gt;5,'Raw Data'!N1941&lt;=5.5),'Bảng Giá'!$B$16,IF(AND('Raw Data'!N1941&gt;5.5,'Raw Data'!N1941&lt;=6),'Bảng Giá'!$B$17,'Bảng Giá'!$B$18)))))))))))))))</f>
        <v>0.1&lt;x&lt;=0.25</v>
      </c>
      <c r="Q1941" s="48">
        <f t="shared" si="183"/>
        <v>-9.9009900990099011E-3</v>
      </c>
      <c r="R1941">
        <f t="shared" si="184"/>
        <v>24000</v>
      </c>
      <c r="S1941">
        <f t="shared" si="185"/>
        <v>3800</v>
      </c>
    </row>
    <row r="1942" spans="1:19" x14ac:dyDescent="0.25">
      <c r="A1942" s="12">
        <v>1941</v>
      </c>
      <c r="B1942" s="12" t="s">
        <v>211</v>
      </c>
      <c r="C1942" s="12" t="s">
        <v>530</v>
      </c>
      <c r="D1942" s="28">
        <v>43006.333333333336</v>
      </c>
      <c r="E1942" s="17">
        <v>43007.633333333339</v>
      </c>
      <c r="F1942" s="13" t="s">
        <v>302</v>
      </c>
      <c r="G1942" s="12">
        <v>450</v>
      </c>
      <c r="H1942" s="12" t="s">
        <v>94</v>
      </c>
      <c r="I1942" s="12" t="s">
        <v>123</v>
      </c>
      <c r="J1942" s="37">
        <f>INDEX('Bảng Giá'!$C$3:$H$18,MATCH('Raw Data'!P1942,'Bảng Giá'!$B$3:$B$18,0),MATCH('Raw Data'!M1942,'Bảng Giá'!$C$2:$H$2,0))</f>
        <v>13000</v>
      </c>
      <c r="K1942" s="12">
        <v>13100</v>
      </c>
      <c r="L1942" s="36">
        <f t="shared" si="180"/>
        <v>1.3000000000029104</v>
      </c>
      <c r="M1942" t="str">
        <f>'References data'!H1943</f>
        <v>Nội Tỉnh</v>
      </c>
      <c r="N1942">
        <f t="shared" si="181"/>
        <v>0.45</v>
      </c>
      <c r="O1942">
        <f t="shared" si="182"/>
        <v>-100</v>
      </c>
      <c r="P1942" t="str">
        <f>IF(AND(N1942&gt;0,N1942&lt;=0.05),'Bảng Giá'!$B$3,IF(AND(N1942&lt;=0.1,N1942&gt;0.05),'Bảng Giá'!$B$4,IF(AND('Raw Data'!N1942&gt;0.1,'Raw Data'!N1942&lt;=0.25),'Bảng Giá'!$B$5,IF(AND('Raw Data'!N1942&gt;0.25,'Raw Data'!N1942&lt;=0.5),'Bảng Giá'!$B$6,IF(AND('Raw Data'!N1942&gt;0.5,'Raw Data'!N1942&lt;=1),'Bảng Giá'!$B$7,IF(AND('Raw Data'!N1942&gt;1,'Raw Data'!N1942&lt;=1.5),'Bảng Giá'!$B$8,IF(AND('Raw Data'!N1942&gt;1.5,'Raw Data'!N1942&lt;=2),'Bảng Giá'!$B$9,IF(AND('Raw Data'!N1942&gt;2,'Raw Data'!N1942&lt;=2.5),'Bảng Giá'!$B$10,IF(AND('Raw Data'!N1942&gt;2.5,'Raw Data'!N1942&lt;=3),'Bảng Giá'!$B$11,IF(AND('Raw Data'!N1942&gt;3,'Raw Data'!N1942&lt;=3.5),'Bảng Giá'!$B$12,IF(AND('Raw Data'!N1942&gt;3.5,'Raw Data'!N1942&lt;=4),'Bảng Giá'!$B$13,IF(AND('Raw Data'!N1942&gt;4,'Raw Data'!N1942&lt;=4.5),'Bảng Giá'!$B$14,IF(AND('Raw Data'!N1942&gt;4.5,'Raw Data'!N1942&lt;=5),'Bảng Giá'!$B$15,IF(AND('Raw Data'!N1942&gt;5,'Raw Data'!N1942&lt;=5.5),'Bảng Giá'!$B$16,IF(AND('Raw Data'!N1942&gt;5.5,'Raw Data'!N1942&lt;=6),'Bảng Giá'!$B$17,'Bảng Giá'!$B$18)))))))))))))))</f>
        <v>0.25&lt;x&lt;=0.5</v>
      </c>
      <c r="Q1942" s="48">
        <f t="shared" si="183"/>
        <v>-7.6335877862595417E-3</v>
      </c>
      <c r="R1942">
        <f t="shared" si="184"/>
        <v>15600</v>
      </c>
      <c r="S1942">
        <f t="shared" si="185"/>
        <v>2500</v>
      </c>
    </row>
    <row r="1943" spans="1:19" x14ac:dyDescent="0.25">
      <c r="A1943" s="12">
        <v>1942</v>
      </c>
      <c r="B1943" s="12" t="s">
        <v>211</v>
      </c>
      <c r="C1943" s="12" t="s">
        <v>531</v>
      </c>
      <c r="D1943" s="28">
        <v>43006.333333333336</v>
      </c>
      <c r="E1943" s="17">
        <v>43008.633333333339</v>
      </c>
      <c r="F1943" s="13" t="s">
        <v>302</v>
      </c>
      <c r="G1943" s="12">
        <v>2400</v>
      </c>
      <c r="H1943" s="12" t="s">
        <v>74</v>
      </c>
      <c r="I1943" s="12" t="s">
        <v>285</v>
      </c>
      <c r="J1943" s="37">
        <f>INDEX('Bảng Giá'!$C$3:$H$18,MATCH('Raw Data'!P1943,'Bảng Giá'!$B$3:$B$18,0),MATCH('Raw Data'!M1943,'Bảng Giá'!$C$2:$H$2,0))</f>
        <v>38000</v>
      </c>
      <c r="K1943" s="12">
        <v>38200</v>
      </c>
      <c r="L1943" s="36">
        <f t="shared" si="180"/>
        <v>2.3000000000029104</v>
      </c>
      <c r="M1943" t="str">
        <f>'References data'!H1944</f>
        <v>Nội Vùng</v>
      </c>
      <c r="N1943">
        <f t="shared" si="181"/>
        <v>2.4</v>
      </c>
      <c r="O1943">
        <f t="shared" si="182"/>
        <v>-200</v>
      </c>
      <c r="P1943" t="str">
        <f>IF(AND(N1943&gt;0,N1943&lt;=0.05),'Bảng Giá'!$B$3,IF(AND(N1943&lt;=0.1,N1943&gt;0.05),'Bảng Giá'!$B$4,IF(AND('Raw Data'!N1943&gt;0.1,'Raw Data'!N1943&lt;=0.25),'Bảng Giá'!$B$5,IF(AND('Raw Data'!N1943&gt;0.25,'Raw Data'!N1943&lt;=0.5),'Bảng Giá'!$B$6,IF(AND('Raw Data'!N1943&gt;0.5,'Raw Data'!N1943&lt;=1),'Bảng Giá'!$B$7,IF(AND('Raw Data'!N1943&gt;1,'Raw Data'!N1943&lt;=1.5),'Bảng Giá'!$B$8,IF(AND('Raw Data'!N1943&gt;1.5,'Raw Data'!N1943&lt;=2),'Bảng Giá'!$B$9,IF(AND('Raw Data'!N1943&gt;2,'Raw Data'!N1943&lt;=2.5),'Bảng Giá'!$B$10,IF(AND('Raw Data'!N1943&gt;2.5,'Raw Data'!N1943&lt;=3),'Bảng Giá'!$B$11,IF(AND('Raw Data'!N1943&gt;3,'Raw Data'!N1943&lt;=3.5),'Bảng Giá'!$B$12,IF(AND('Raw Data'!N1943&gt;3.5,'Raw Data'!N1943&lt;=4),'Bảng Giá'!$B$13,IF(AND('Raw Data'!N1943&gt;4,'Raw Data'!N1943&lt;=4.5),'Bảng Giá'!$B$14,IF(AND('Raw Data'!N1943&gt;4.5,'Raw Data'!N1943&lt;=5),'Bảng Giá'!$B$15,IF(AND('Raw Data'!N1943&gt;5,'Raw Data'!N1943&lt;=5.5),'Bảng Giá'!$B$16,IF(AND('Raw Data'!N1943&gt;5.5,'Raw Data'!N1943&lt;=6),'Bảng Giá'!$B$17,'Bảng Giá'!$B$18)))))))))))))))</f>
        <v>2&lt;x&lt;=2.5</v>
      </c>
      <c r="Q1943" s="48">
        <f t="shared" si="183"/>
        <v>-5.235602094240838E-3</v>
      </c>
      <c r="R1943">
        <f t="shared" si="184"/>
        <v>45600</v>
      </c>
      <c r="S1943">
        <f t="shared" si="185"/>
        <v>7400</v>
      </c>
    </row>
    <row r="1944" spans="1:19" x14ac:dyDescent="0.25">
      <c r="A1944" s="12">
        <v>1943</v>
      </c>
      <c r="B1944" s="12" t="s">
        <v>211</v>
      </c>
      <c r="C1944" s="12" t="s">
        <v>532</v>
      </c>
      <c r="D1944" s="28">
        <v>43004.646817129629</v>
      </c>
      <c r="E1944" s="17">
        <v>43007.346817129626</v>
      </c>
      <c r="F1944" s="13" t="s">
        <v>302</v>
      </c>
      <c r="G1944" s="12">
        <v>400</v>
      </c>
      <c r="H1944" s="12" t="s">
        <v>408</v>
      </c>
      <c r="I1944" s="12" t="s">
        <v>821</v>
      </c>
      <c r="J1944" s="37">
        <f>INDEX('Bảng Giá'!$C$3:$H$18,MATCH('Raw Data'!P1944,'Bảng Giá'!$B$3:$B$18,0),MATCH('Raw Data'!M1944,'Bảng Giá'!$C$2:$H$2,0))</f>
        <v>20000</v>
      </c>
      <c r="K1944" s="12">
        <v>20200</v>
      </c>
      <c r="L1944" s="36">
        <f t="shared" si="180"/>
        <v>2.6999999999970896</v>
      </c>
      <c r="M1944" t="str">
        <f>'References data'!H1945</f>
        <v>Nội Vùng Tỉnh</v>
      </c>
      <c r="N1944">
        <f t="shared" si="181"/>
        <v>0.4</v>
      </c>
      <c r="O1944">
        <f t="shared" si="182"/>
        <v>-200</v>
      </c>
      <c r="P1944" t="str">
        <f>IF(AND(N1944&gt;0,N1944&lt;=0.05),'Bảng Giá'!$B$3,IF(AND(N1944&lt;=0.1,N1944&gt;0.05),'Bảng Giá'!$B$4,IF(AND('Raw Data'!N1944&gt;0.1,'Raw Data'!N1944&lt;=0.25),'Bảng Giá'!$B$5,IF(AND('Raw Data'!N1944&gt;0.25,'Raw Data'!N1944&lt;=0.5),'Bảng Giá'!$B$6,IF(AND('Raw Data'!N1944&gt;0.5,'Raw Data'!N1944&lt;=1),'Bảng Giá'!$B$7,IF(AND('Raw Data'!N1944&gt;1,'Raw Data'!N1944&lt;=1.5),'Bảng Giá'!$B$8,IF(AND('Raw Data'!N1944&gt;1.5,'Raw Data'!N1944&lt;=2),'Bảng Giá'!$B$9,IF(AND('Raw Data'!N1944&gt;2,'Raw Data'!N1944&lt;=2.5),'Bảng Giá'!$B$10,IF(AND('Raw Data'!N1944&gt;2.5,'Raw Data'!N1944&lt;=3),'Bảng Giá'!$B$11,IF(AND('Raw Data'!N1944&gt;3,'Raw Data'!N1944&lt;=3.5),'Bảng Giá'!$B$12,IF(AND('Raw Data'!N1944&gt;3.5,'Raw Data'!N1944&lt;=4),'Bảng Giá'!$B$13,IF(AND('Raw Data'!N1944&gt;4,'Raw Data'!N1944&lt;=4.5),'Bảng Giá'!$B$14,IF(AND('Raw Data'!N1944&gt;4.5,'Raw Data'!N1944&lt;=5),'Bảng Giá'!$B$15,IF(AND('Raw Data'!N1944&gt;5,'Raw Data'!N1944&lt;=5.5),'Bảng Giá'!$B$16,IF(AND('Raw Data'!N1944&gt;5.5,'Raw Data'!N1944&lt;=6),'Bảng Giá'!$B$17,'Bảng Giá'!$B$18)))))))))))))))</f>
        <v>0.25&lt;x&lt;=0.5</v>
      </c>
      <c r="Q1944" s="48">
        <f t="shared" si="183"/>
        <v>-9.9009900990099011E-3</v>
      </c>
      <c r="R1944">
        <f t="shared" si="184"/>
        <v>24000</v>
      </c>
      <c r="S1944">
        <f t="shared" si="185"/>
        <v>3800</v>
      </c>
    </row>
    <row r="1945" spans="1:19" x14ac:dyDescent="0.25">
      <c r="A1945" s="12">
        <v>1944</v>
      </c>
      <c r="B1945" s="12" t="s">
        <v>211</v>
      </c>
      <c r="C1945" s="12" t="s">
        <v>533</v>
      </c>
      <c r="D1945" s="28">
        <v>43005.333333333336</v>
      </c>
      <c r="E1945" s="17">
        <v>43007.633333333339</v>
      </c>
      <c r="F1945" s="13" t="s">
        <v>302</v>
      </c>
      <c r="G1945" s="12">
        <v>200</v>
      </c>
      <c r="H1945" s="12" t="s">
        <v>287</v>
      </c>
      <c r="I1945" s="12" t="s">
        <v>77</v>
      </c>
      <c r="J1945" s="37">
        <f>INDEX('Bảng Giá'!$C$3:$H$18,MATCH('Raw Data'!P1945,'Bảng Giá'!$B$3:$B$18,0),MATCH('Raw Data'!M1945,'Bảng Giá'!$C$2:$H$2,0))</f>
        <v>20000</v>
      </c>
      <c r="K1945" s="12">
        <v>20100</v>
      </c>
      <c r="L1945" s="36">
        <f t="shared" si="180"/>
        <v>2.3000000000029104</v>
      </c>
      <c r="M1945" t="str">
        <f>'References data'!H1946</f>
        <v>Nội Vùng</v>
      </c>
      <c r="N1945">
        <f t="shared" si="181"/>
        <v>0.2</v>
      </c>
      <c r="O1945">
        <f t="shared" si="182"/>
        <v>-100</v>
      </c>
      <c r="P1945" t="str">
        <f>IF(AND(N1945&gt;0,N1945&lt;=0.05),'Bảng Giá'!$B$3,IF(AND(N1945&lt;=0.1,N1945&gt;0.05),'Bảng Giá'!$B$4,IF(AND('Raw Data'!N1945&gt;0.1,'Raw Data'!N1945&lt;=0.25),'Bảng Giá'!$B$5,IF(AND('Raw Data'!N1945&gt;0.25,'Raw Data'!N1945&lt;=0.5),'Bảng Giá'!$B$6,IF(AND('Raw Data'!N1945&gt;0.5,'Raw Data'!N1945&lt;=1),'Bảng Giá'!$B$7,IF(AND('Raw Data'!N1945&gt;1,'Raw Data'!N1945&lt;=1.5),'Bảng Giá'!$B$8,IF(AND('Raw Data'!N1945&gt;1.5,'Raw Data'!N1945&lt;=2),'Bảng Giá'!$B$9,IF(AND('Raw Data'!N1945&gt;2,'Raw Data'!N1945&lt;=2.5),'Bảng Giá'!$B$10,IF(AND('Raw Data'!N1945&gt;2.5,'Raw Data'!N1945&lt;=3),'Bảng Giá'!$B$11,IF(AND('Raw Data'!N1945&gt;3,'Raw Data'!N1945&lt;=3.5),'Bảng Giá'!$B$12,IF(AND('Raw Data'!N1945&gt;3.5,'Raw Data'!N1945&lt;=4),'Bảng Giá'!$B$13,IF(AND('Raw Data'!N1945&gt;4,'Raw Data'!N1945&lt;=4.5),'Bảng Giá'!$B$14,IF(AND('Raw Data'!N1945&gt;4.5,'Raw Data'!N1945&lt;=5),'Bảng Giá'!$B$15,IF(AND('Raw Data'!N1945&gt;5,'Raw Data'!N1945&lt;=5.5),'Bảng Giá'!$B$16,IF(AND('Raw Data'!N1945&gt;5.5,'Raw Data'!N1945&lt;=6),'Bảng Giá'!$B$17,'Bảng Giá'!$B$18)))))))))))))))</f>
        <v>0.1&lt;x&lt;=0.25</v>
      </c>
      <c r="Q1945" s="48">
        <f t="shared" si="183"/>
        <v>-4.9751243781094526E-3</v>
      </c>
      <c r="R1945">
        <f t="shared" si="184"/>
        <v>24000</v>
      </c>
      <c r="S1945">
        <f t="shared" si="185"/>
        <v>3900</v>
      </c>
    </row>
    <row r="1946" spans="1:19" x14ac:dyDescent="0.25">
      <c r="A1946" s="12">
        <v>1945</v>
      </c>
      <c r="B1946" s="12" t="s">
        <v>211</v>
      </c>
      <c r="C1946" s="12" t="s">
        <v>534</v>
      </c>
      <c r="D1946" s="28">
        <v>43004.395740740743</v>
      </c>
      <c r="E1946" s="17">
        <v>43005.695740740746</v>
      </c>
      <c r="F1946" s="13" t="s">
        <v>302</v>
      </c>
      <c r="G1946" s="12">
        <v>1000</v>
      </c>
      <c r="H1946" s="12" t="s">
        <v>300</v>
      </c>
      <c r="I1946" s="12" t="s">
        <v>91</v>
      </c>
      <c r="J1946" s="37">
        <f>INDEX('Bảng Giá'!$C$3:$H$18,MATCH('Raw Data'!P1946,'Bảng Giá'!$B$3:$B$18,0),MATCH('Raw Data'!M1946,'Bảng Giá'!$C$2:$H$2,0))</f>
        <v>14000</v>
      </c>
      <c r="K1946" s="12">
        <v>14700</v>
      </c>
      <c r="L1946" s="36">
        <f t="shared" si="180"/>
        <v>1.3000000000029104</v>
      </c>
      <c r="M1946" t="str">
        <f>'References data'!H1947</f>
        <v>Nội Tỉnh</v>
      </c>
      <c r="N1946">
        <f t="shared" si="181"/>
        <v>1</v>
      </c>
      <c r="O1946">
        <f t="shared" si="182"/>
        <v>-700</v>
      </c>
      <c r="P1946" t="str">
        <f>IF(AND(N1946&gt;0,N1946&lt;=0.05),'Bảng Giá'!$B$3,IF(AND(N1946&lt;=0.1,N1946&gt;0.05),'Bảng Giá'!$B$4,IF(AND('Raw Data'!N1946&gt;0.1,'Raw Data'!N1946&lt;=0.25),'Bảng Giá'!$B$5,IF(AND('Raw Data'!N1946&gt;0.25,'Raw Data'!N1946&lt;=0.5),'Bảng Giá'!$B$6,IF(AND('Raw Data'!N1946&gt;0.5,'Raw Data'!N1946&lt;=1),'Bảng Giá'!$B$7,IF(AND('Raw Data'!N1946&gt;1,'Raw Data'!N1946&lt;=1.5),'Bảng Giá'!$B$8,IF(AND('Raw Data'!N1946&gt;1.5,'Raw Data'!N1946&lt;=2),'Bảng Giá'!$B$9,IF(AND('Raw Data'!N1946&gt;2,'Raw Data'!N1946&lt;=2.5),'Bảng Giá'!$B$10,IF(AND('Raw Data'!N1946&gt;2.5,'Raw Data'!N1946&lt;=3),'Bảng Giá'!$B$11,IF(AND('Raw Data'!N1946&gt;3,'Raw Data'!N1946&lt;=3.5),'Bảng Giá'!$B$12,IF(AND('Raw Data'!N1946&gt;3.5,'Raw Data'!N1946&lt;=4),'Bảng Giá'!$B$13,IF(AND('Raw Data'!N1946&gt;4,'Raw Data'!N1946&lt;=4.5),'Bảng Giá'!$B$14,IF(AND('Raw Data'!N1946&gt;4.5,'Raw Data'!N1946&lt;=5),'Bảng Giá'!$B$15,IF(AND('Raw Data'!N1946&gt;5,'Raw Data'!N1946&lt;=5.5),'Bảng Giá'!$B$16,IF(AND('Raw Data'!N1946&gt;5.5,'Raw Data'!N1946&lt;=6),'Bảng Giá'!$B$17,'Bảng Giá'!$B$18)))))))))))))))</f>
        <v>0.5&lt;x&lt;=1</v>
      </c>
      <c r="Q1946" s="48">
        <f t="shared" si="183"/>
        <v>-4.7619047619047616E-2</v>
      </c>
      <c r="R1946">
        <f t="shared" si="184"/>
        <v>16800</v>
      </c>
      <c r="S1946">
        <f t="shared" si="185"/>
        <v>2100</v>
      </c>
    </row>
    <row r="1947" spans="1:19" x14ac:dyDescent="0.25">
      <c r="A1947" s="12">
        <v>1946</v>
      </c>
      <c r="B1947" s="12" t="s">
        <v>211</v>
      </c>
      <c r="C1947" s="12" t="s">
        <v>535</v>
      </c>
      <c r="D1947" s="28">
        <v>43006.333333333336</v>
      </c>
      <c r="E1947" s="17">
        <v>43007.633333333339</v>
      </c>
      <c r="F1947" s="13" t="s">
        <v>302</v>
      </c>
      <c r="G1947" s="12">
        <v>400</v>
      </c>
      <c r="H1947" s="12" t="s">
        <v>98</v>
      </c>
      <c r="I1947" s="12" t="s">
        <v>91</v>
      </c>
      <c r="J1947" s="37">
        <f>INDEX('Bảng Giá'!$C$3:$H$18,MATCH('Raw Data'!P1947,'Bảng Giá'!$B$3:$B$18,0),MATCH('Raw Data'!M1947,'Bảng Giá'!$C$2:$H$2,0))</f>
        <v>13000</v>
      </c>
      <c r="K1947" s="12">
        <v>13100</v>
      </c>
      <c r="L1947" s="36">
        <f t="shared" si="180"/>
        <v>1.3000000000029104</v>
      </c>
      <c r="M1947" t="str">
        <f>'References data'!H1948</f>
        <v>Nội Tỉnh</v>
      </c>
      <c r="N1947">
        <f t="shared" si="181"/>
        <v>0.4</v>
      </c>
      <c r="O1947">
        <f t="shared" si="182"/>
        <v>-100</v>
      </c>
      <c r="P1947" t="str">
        <f>IF(AND(N1947&gt;0,N1947&lt;=0.05),'Bảng Giá'!$B$3,IF(AND(N1947&lt;=0.1,N1947&gt;0.05),'Bảng Giá'!$B$4,IF(AND('Raw Data'!N1947&gt;0.1,'Raw Data'!N1947&lt;=0.25),'Bảng Giá'!$B$5,IF(AND('Raw Data'!N1947&gt;0.25,'Raw Data'!N1947&lt;=0.5),'Bảng Giá'!$B$6,IF(AND('Raw Data'!N1947&gt;0.5,'Raw Data'!N1947&lt;=1),'Bảng Giá'!$B$7,IF(AND('Raw Data'!N1947&gt;1,'Raw Data'!N1947&lt;=1.5),'Bảng Giá'!$B$8,IF(AND('Raw Data'!N1947&gt;1.5,'Raw Data'!N1947&lt;=2),'Bảng Giá'!$B$9,IF(AND('Raw Data'!N1947&gt;2,'Raw Data'!N1947&lt;=2.5),'Bảng Giá'!$B$10,IF(AND('Raw Data'!N1947&gt;2.5,'Raw Data'!N1947&lt;=3),'Bảng Giá'!$B$11,IF(AND('Raw Data'!N1947&gt;3,'Raw Data'!N1947&lt;=3.5),'Bảng Giá'!$B$12,IF(AND('Raw Data'!N1947&gt;3.5,'Raw Data'!N1947&lt;=4),'Bảng Giá'!$B$13,IF(AND('Raw Data'!N1947&gt;4,'Raw Data'!N1947&lt;=4.5),'Bảng Giá'!$B$14,IF(AND('Raw Data'!N1947&gt;4.5,'Raw Data'!N1947&lt;=5),'Bảng Giá'!$B$15,IF(AND('Raw Data'!N1947&gt;5,'Raw Data'!N1947&lt;=5.5),'Bảng Giá'!$B$16,IF(AND('Raw Data'!N1947&gt;5.5,'Raw Data'!N1947&lt;=6),'Bảng Giá'!$B$17,'Bảng Giá'!$B$18)))))))))))))))</f>
        <v>0.25&lt;x&lt;=0.5</v>
      </c>
      <c r="Q1947" s="48">
        <f t="shared" si="183"/>
        <v>-7.6335877862595417E-3</v>
      </c>
      <c r="R1947">
        <f t="shared" si="184"/>
        <v>15600</v>
      </c>
      <c r="S1947">
        <f t="shared" si="185"/>
        <v>2500</v>
      </c>
    </row>
    <row r="1948" spans="1:19" x14ac:dyDescent="0.25">
      <c r="A1948" s="12">
        <v>1947</v>
      </c>
      <c r="B1948" s="12" t="s">
        <v>211</v>
      </c>
      <c r="C1948" s="12" t="s">
        <v>536</v>
      </c>
      <c r="D1948" s="28">
        <v>43006.333333333336</v>
      </c>
      <c r="E1948" s="17">
        <v>43008.633333333339</v>
      </c>
      <c r="F1948" s="13" t="s">
        <v>302</v>
      </c>
      <c r="G1948" s="12">
        <v>200</v>
      </c>
      <c r="H1948" s="12" t="s">
        <v>294</v>
      </c>
      <c r="I1948" s="12" t="s">
        <v>365</v>
      </c>
      <c r="J1948" s="37">
        <f>INDEX('Bảng Giá'!$C$3:$H$18,MATCH('Raw Data'!P1948,'Bảng Giá'!$B$3:$B$18,0),MATCH('Raw Data'!M1948,'Bảng Giá'!$C$2:$H$2,0))</f>
        <v>20000</v>
      </c>
      <c r="K1948" s="12">
        <v>20100</v>
      </c>
      <c r="L1948" s="36">
        <f t="shared" si="180"/>
        <v>2.3000000000029104</v>
      </c>
      <c r="M1948" t="str">
        <f>'References data'!H1949</f>
        <v>Nội Vùng</v>
      </c>
      <c r="N1948">
        <f t="shared" si="181"/>
        <v>0.2</v>
      </c>
      <c r="O1948">
        <f t="shared" si="182"/>
        <v>-100</v>
      </c>
      <c r="P1948" t="str">
        <f>IF(AND(N1948&gt;0,N1948&lt;=0.05),'Bảng Giá'!$B$3,IF(AND(N1948&lt;=0.1,N1948&gt;0.05),'Bảng Giá'!$B$4,IF(AND('Raw Data'!N1948&gt;0.1,'Raw Data'!N1948&lt;=0.25),'Bảng Giá'!$B$5,IF(AND('Raw Data'!N1948&gt;0.25,'Raw Data'!N1948&lt;=0.5),'Bảng Giá'!$B$6,IF(AND('Raw Data'!N1948&gt;0.5,'Raw Data'!N1948&lt;=1),'Bảng Giá'!$B$7,IF(AND('Raw Data'!N1948&gt;1,'Raw Data'!N1948&lt;=1.5),'Bảng Giá'!$B$8,IF(AND('Raw Data'!N1948&gt;1.5,'Raw Data'!N1948&lt;=2),'Bảng Giá'!$B$9,IF(AND('Raw Data'!N1948&gt;2,'Raw Data'!N1948&lt;=2.5),'Bảng Giá'!$B$10,IF(AND('Raw Data'!N1948&gt;2.5,'Raw Data'!N1948&lt;=3),'Bảng Giá'!$B$11,IF(AND('Raw Data'!N1948&gt;3,'Raw Data'!N1948&lt;=3.5),'Bảng Giá'!$B$12,IF(AND('Raw Data'!N1948&gt;3.5,'Raw Data'!N1948&lt;=4),'Bảng Giá'!$B$13,IF(AND('Raw Data'!N1948&gt;4,'Raw Data'!N1948&lt;=4.5),'Bảng Giá'!$B$14,IF(AND('Raw Data'!N1948&gt;4.5,'Raw Data'!N1948&lt;=5),'Bảng Giá'!$B$15,IF(AND('Raw Data'!N1948&gt;5,'Raw Data'!N1948&lt;=5.5),'Bảng Giá'!$B$16,IF(AND('Raw Data'!N1948&gt;5.5,'Raw Data'!N1948&lt;=6),'Bảng Giá'!$B$17,'Bảng Giá'!$B$18)))))))))))))))</f>
        <v>0.1&lt;x&lt;=0.25</v>
      </c>
      <c r="Q1948" s="48">
        <f t="shared" si="183"/>
        <v>-4.9751243781094526E-3</v>
      </c>
      <c r="R1948">
        <f t="shared" si="184"/>
        <v>24000</v>
      </c>
      <c r="S1948">
        <f t="shared" si="185"/>
        <v>3900</v>
      </c>
    </row>
    <row r="1949" spans="1:19" x14ac:dyDescent="0.25">
      <c r="A1949" s="12">
        <v>1948</v>
      </c>
      <c r="B1949" s="12" t="s">
        <v>211</v>
      </c>
      <c r="C1949" s="12" t="s">
        <v>537</v>
      </c>
      <c r="D1949" s="28">
        <v>43005.3825</v>
      </c>
      <c r="E1949" s="17">
        <v>43007.682500000003</v>
      </c>
      <c r="F1949" s="13" t="s">
        <v>303</v>
      </c>
      <c r="G1949" s="12">
        <v>2500</v>
      </c>
      <c r="H1949" s="12" t="s">
        <v>300</v>
      </c>
      <c r="I1949" s="12" t="s">
        <v>170</v>
      </c>
      <c r="J1949" s="37">
        <f>INDEX('Bảng Giá'!$C$3:$H$18,MATCH('Raw Data'!P1949,'Bảng Giá'!$B$3:$B$18,0),MATCH('Raw Data'!M1949,'Bảng Giá'!$C$2:$H$2,0))</f>
        <v>38000</v>
      </c>
      <c r="K1949" s="12">
        <v>42800</v>
      </c>
      <c r="L1949" s="36">
        <f t="shared" si="180"/>
        <v>2.3000000000029104</v>
      </c>
      <c r="M1949" t="str">
        <f>'References data'!H1950</f>
        <v>Nội Vùng</v>
      </c>
      <c r="N1949">
        <f t="shared" si="181"/>
        <v>2.5</v>
      </c>
      <c r="O1949">
        <f t="shared" si="182"/>
        <v>-4800</v>
      </c>
      <c r="P1949" t="str">
        <f>IF(AND(N1949&gt;0,N1949&lt;=0.05),'Bảng Giá'!$B$3,IF(AND(N1949&lt;=0.1,N1949&gt;0.05),'Bảng Giá'!$B$4,IF(AND('Raw Data'!N1949&gt;0.1,'Raw Data'!N1949&lt;=0.25),'Bảng Giá'!$B$5,IF(AND('Raw Data'!N1949&gt;0.25,'Raw Data'!N1949&lt;=0.5),'Bảng Giá'!$B$6,IF(AND('Raw Data'!N1949&gt;0.5,'Raw Data'!N1949&lt;=1),'Bảng Giá'!$B$7,IF(AND('Raw Data'!N1949&gt;1,'Raw Data'!N1949&lt;=1.5),'Bảng Giá'!$B$8,IF(AND('Raw Data'!N1949&gt;1.5,'Raw Data'!N1949&lt;=2),'Bảng Giá'!$B$9,IF(AND('Raw Data'!N1949&gt;2,'Raw Data'!N1949&lt;=2.5),'Bảng Giá'!$B$10,IF(AND('Raw Data'!N1949&gt;2.5,'Raw Data'!N1949&lt;=3),'Bảng Giá'!$B$11,IF(AND('Raw Data'!N1949&gt;3,'Raw Data'!N1949&lt;=3.5),'Bảng Giá'!$B$12,IF(AND('Raw Data'!N1949&gt;3.5,'Raw Data'!N1949&lt;=4),'Bảng Giá'!$B$13,IF(AND('Raw Data'!N1949&gt;4,'Raw Data'!N1949&lt;=4.5),'Bảng Giá'!$B$14,IF(AND('Raw Data'!N1949&gt;4.5,'Raw Data'!N1949&lt;=5),'Bảng Giá'!$B$15,IF(AND('Raw Data'!N1949&gt;5,'Raw Data'!N1949&lt;=5.5),'Bảng Giá'!$B$16,IF(AND('Raw Data'!N1949&gt;5.5,'Raw Data'!N1949&lt;=6),'Bảng Giá'!$B$17,'Bảng Giá'!$B$18)))))))))))))))</f>
        <v>2&lt;x&lt;=2.5</v>
      </c>
      <c r="Q1949" s="48">
        <f t="shared" si="183"/>
        <v>-0.11214953271028037</v>
      </c>
      <c r="R1949">
        <f t="shared" si="184"/>
        <v>45600</v>
      </c>
      <c r="S1949">
        <f t="shared" si="185"/>
        <v>2800</v>
      </c>
    </row>
    <row r="1950" spans="1:19" x14ac:dyDescent="0.25">
      <c r="A1950" s="12">
        <v>1949</v>
      </c>
      <c r="B1950" s="12" t="s">
        <v>211</v>
      </c>
      <c r="C1950" s="12" t="s">
        <v>538</v>
      </c>
      <c r="D1950" s="28">
        <v>43005.333333333336</v>
      </c>
      <c r="E1950" s="17">
        <v>43007.633333333339</v>
      </c>
      <c r="F1950" s="13" t="s">
        <v>302</v>
      </c>
      <c r="G1950" s="12">
        <v>3000</v>
      </c>
      <c r="H1950" s="12" t="s">
        <v>298</v>
      </c>
      <c r="I1950" s="12" t="s">
        <v>476</v>
      </c>
      <c r="J1950" s="37">
        <f>INDEX('Bảng Giá'!$C$3:$H$18,MATCH('Raw Data'!P1950,'Bảng Giá'!$B$3:$B$18,0),MATCH('Raw Data'!M1950,'Bảng Giá'!$C$2:$H$2,0))</f>
        <v>42500</v>
      </c>
      <c r="K1950" s="12">
        <v>47800</v>
      </c>
      <c r="L1950" s="36">
        <f t="shared" si="180"/>
        <v>2.3000000000029104</v>
      </c>
      <c r="M1950" t="str">
        <f>'References data'!H1951</f>
        <v>Nội Vùng</v>
      </c>
      <c r="N1950">
        <f t="shared" si="181"/>
        <v>3</v>
      </c>
      <c r="O1950">
        <f t="shared" si="182"/>
        <v>-5300</v>
      </c>
      <c r="P1950" t="str">
        <f>IF(AND(N1950&gt;0,N1950&lt;=0.05),'Bảng Giá'!$B$3,IF(AND(N1950&lt;=0.1,N1950&gt;0.05),'Bảng Giá'!$B$4,IF(AND('Raw Data'!N1950&gt;0.1,'Raw Data'!N1950&lt;=0.25),'Bảng Giá'!$B$5,IF(AND('Raw Data'!N1950&gt;0.25,'Raw Data'!N1950&lt;=0.5),'Bảng Giá'!$B$6,IF(AND('Raw Data'!N1950&gt;0.5,'Raw Data'!N1950&lt;=1),'Bảng Giá'!$B$7,IF(AND('Raw Data'!N1950&gt;1,'Raw Data'!N1950&lt;=1.5),'Bảng Giá'!$B$8,IF(AND('Raw Data'!N1950&gt;1.5,'Raw Data'!N1950&lt;=2),'Bảng Giá'!$B$9,IF(AND('Raw Data'!N1950&gt;2,'Raw Data'!N1950&lt;=2.5),'Bảng Giá'!$B$10,IF(AND('Raw Data'!N1950&gt;2.5,'Raw Data'!N1950&lt;=3),'Bảng Giá'!$B$11,IF(AND('Raw Data'!N1950&gt;3,'Raw Data'!N1950&lt;=3.5),'Bảng Giá'!$B$12,IF(AND('Raw Data'!N1950&gt;3.5,'Raw Data'!N1950&lt;=4),'Bảng Giá'!$B$13,IF(AND('Raw Data'!N1950&gt;4,'Raw Data'!N1950&lt;=4.5),'Bảng Giá'!$B$14,IF(AND('Raw Data'!N1950&gt;4.5,'Raw Data'!N1950&lt;=5),'Bảng Giá'!$B$15,IF(AND('Raw Data'!N1950&gt;5,'Raw Data'!N1950&lt;=5.5),'Bảng Giá'!$B$16,IF(AND('Raw Data'!N1950&gt;5.5,'Raw Data'!N1950&lt;=6),'Bảng Giá'!$B$17,'Bảng Giá'!$B$18)))))))))))))))</f>
        <v>2.5&lt;x&lt;=3</v>
      </c>
      <c r="Q1950" s="48">
        <f t="shared" si="183"/>
        <v>-0.11087866108786611</v>
      </c>
      <c r="R1950">
        <f t="shared" si="184"/>
        <v>51000</v>
      </c>
      <c r="S1950">
        <f t="shared" si="185"/>
        <v>3200</v>
      </c>
    </row>
    <row r="1951" spans="1:19" x14ac:dyDescent="0.25">
      <c r="A1951" s="12">
        <v>1950</v>
      </c>
      <c r="B1951" s="12" t="s">
        <v>211</v>
      </c>
      <c r="C1951" s="12" t="s">
        <v>539</v>
      </c>
      <c r="D1951" s="28">
        <v>43005.333333333336</v>
      </c>
      <c r="E1951" s="17">
        <v>43007.633333333339</v>
      </c>
      <c r="F1951" s="13" t="s">
        <v>302</v>
      </c>
      <c r="G1951" s="12">
        <v>300</v>
      </c>
      <c r="H1951" s="12" t="s">
        <v>76</v>
      </c>
      <c r="I1951" s="12" t="s">
        <v>96</v>
      </c>
      <c r="J1951" s="37">
        <f>INDEX('Bảng Giá'!$C$3:$H$18,MATCH('Raw Data'!P1951,'Bảng Giá'!$B$3:$B$18,0),MATCH('Raw Data'!M1951,'Bảng Giá'!$C$2:$H$2,0))</f>
        <v>20000</v>
      </c>
      <c r="K1951" s="12">
        <v>20100</v>
      </c>
      <c r="L1951" s="36">
        <f t="shared" si="180"/>
        <v>2.3000000000029104</v>
      </c>
      <c r="M1951" t="str">
        <f>'References data'!H1952</f>
        <v>Nội Vùng</v>
      </c>
      <c r="N1951">
        <f t="shared" si="181"/>
        <v>0.3</v>
      </c>
      <c r="O1951">
        <f t="shared" si="182"/>
        <v>-100</v>
      </c>
      <c r="P1951" t="str">
        <f>IF(AND(N1951&gt;0,N1951&lt;=0.05),'Bảng Giá'!$B$3,IF(AND(N1951&lt;=0.1,N1951&gt;0.05),'Bảng Giá'!$B$4,IF(AND('Raw Data'!N1951&gt;0.1,'Raw Data'!N1951&lt;=0.25),'Bảng Giá'!$B$5,IF(AND('Raw Data'!N1951&gt;0.25,'Raw Data'!N1951&lt;=0.5),'Bảng Giá'!$B$6,IF(AND('Raw Data'!N1951&gt;0.5,'Raw Data'!N1951&lt;=1),'Bảng Giá'!$B$7,IF(AND('Raw Data'!N1951&gt;1,'Raw Data'!N1951&lt;=1.5),'Bảng Giá'!$B$8,IF(AND('Raw Data'!N1951&gt;1.5,'Raw Data'!N1951&lt;=2),'Bảng Giá'!$B$9,IF(AND('Raw Data'!N1951&gt;2,'Raw Data'!N1951&lt;=2.5),'Bảng Giá'!$B$10,IF(AND('Raw Data'!N1951&gt;2.5,'Raw Data'!N1951&lt;=3),'Bảng Giá'!$B$11,IF(AND('Raw Data'!N1951&gt;3,'Raw Data'!N1951&lt;=3.5),'Bảng Giá'!$B$12,IF(AND('Raw Data'!N1951&gt;3.5,'Raw Data'!N1951&lt;=4),'Bảng Giá'!$B$13,IF(AND('Raw Data'!N1951&gt;4,'Raw Data'!N1951&lt;=4.5),'Bảng Giá'!$B$14,IF(AND('Raw Data'!N1951&gt;4.5,'Raw Data'!N1951&lt;=5),'Bảng Giá'!$B$15,IF(AND('Raw Data'!N1951&gt;5,'Raw Data'!N1951&lt;=5.5),'Bảng Giá'!$B$16,IF(AND('Raw Data'!N1951&gt;5.5,'Raw Data'!N1951&lt;=6),'Bảng Giá'!$B$17,'Bảng Giá'!$B$18)))))))))))))))</f>
        <v>0.25&lt;x&lt;=0.5</v>
      </c>
      <c r="Q1951" s="48">
        <f t="shared" si="183"/>
        <v>-4.9751243781094526E-3</v>
      </c>
      <c r="R1951">
        <f t="shared" si="184"/>
        <v>24000</v>
      </c>
      <c r="S1951">
        <f t="shared" si="185"/>
        <v>3900</v>
      </c>
    </row>
    <row r="1952" spans="1:19" x14ac:dyDescent="0.25">
      <c r="A1952" s="12">
        <v>1951</v>
      </c>
      <c r="B1952" s="12" t="s">
        <v>211</v>
      </c>
      <c r="C1952" s="12" t="s">
        <v>540</v>
      </c>
      <c r="D1952" s="28">
        <v>43005.333333333336</v>
      </c>
      <c r="E1952" s="17">
        <v>43006.633333333339</v>
      </c>
      <c r="F1952" s="13" t="s">
        <v>302</v>
      </c>
      <c r="G1952" s="12">
        <v>1000</v>
      </c>
      <c r="H1952" s="12" t="s">
        <v>76</v>
      </c>
      <c r="I1952" s="12" t="s">
        <v>298</v>
      </c>
      <c r="J1952" s="37">
        <f>INDEX('Bảng Giá'!$C$3:$H$18,MATCH('Raw Data'!P1952,'Bảng Giá'!$B$3:$B$18,0),MATCH('Raw Data'!M1952,'Bảng Giá'!$C$2:$H$2,0))</f>
        <v>14000</v>
      </c>
      <c r="K1952" s="12">
        <v>14700</v>
      </c>
      <c r="L1952" s="36">
        <f t="shared" si="180"/>
        <v>1.3000000000029104</v>
      </c>
      <c r="M1952" t="str">
        <f>'References data'!H1953</f>
        <v>Nội Tỉnh</v>
      </c>
      <c r="N1952">
        <f t="shared" si="181"/>
        <v>1</v>
      </c>
      <c r="O1952">
        <f t="shared" si="182"/>
        <v>-700</v>
      </c>
      <c r="P1952" t="str">
        <f>IF(AND(N1952&gt;0,N1952&lt;=0.05),'Bảng Giá'!$B$3,IF(AND(N1952&lt;=0.1,N1952&gt;0.05),'Bảng Giá'!$B$4,IF(AND('Raw Data'!N1952&gt;0.1,'Raw Data'!N1952&lt;=0.25),'Bảng Giá'!$B$5,IF(AND('Raw Data'!N1952&gt;0.25,'Raw Data'!N1952&lt;=0.5),'Bảng Giá'!$B$6,IF(AND('Raw Data'!N1952&gt;0.5,'Raw Data'!N1952&lt;=1),'Bảng Giá'!$B$7,IF(AND('Raw Data'!N1952&gt;1,'Raw Data'!N1952&lt;=1.5),'Bảng Giá'!$B$8,IF(AND('Raw Data'!N1952&gt;1.5,'Raw Data'!N1952&lt;=2),'Bảng Giá'!$B$9,IF(AND('Raw Data'!N1952&gt;2,'Raw Data'!N1952&lt;=2.5),'Bảng Giá'!$B$10,IF(AND('Raw Data'!N1952&gt;2.5,'Raw Data'!N1952&lt;=3),'Bảng Giá'!$B$11,IF(AND('Raw Data'!N1952&gt;3,'Raw Data'!N1952&lt;=3.5),'Bảng Giá'!$B$12,IF(AND('Raw Data'!N1952&gt;3.5,'Raw Data'!N1952&lt;=4),'Bảng Giá'!$B$13,IF(AND('Raw Data'!N1952&gt;4,'Raw Data'!N1952&lt;=4.5),'Bảng Giá'!$B$14,IF(AND('Raw Data'!N1952&gt;4.5,'Raw Data'!N1952&lt;=5),'Bảng Giá'!$B$15,IF(AND('Raw Data'!N1952&gt;5,'Raw Data'!N1952&lt;=5.5),'Bảng Giá'!$B$16,IF(AND('Raw Data'!N1952&gt;5.5,'Raw Data'!N1952&lt;=6),'Bảng Giá'!$B$17,'Bảng Giá'!$B$18)))))))))))))))</f>
        <v>0.5&lt;x&lt;=1</v>
      </c>
      <c r="Q1952" s="48">
        <f t="shared" si="183"/>
        <v>-4.7619047619047616E-2</v>
      </c>
      <c r="R1952">
        <f t="shared" si="184"/>
        <v>16800</v>
      </c>
      <c r="S1952">
        <f t="shared" si="185"/>
        <v>2100</v>
      </c>
    </row>
    <row r="1953" spans="1:19" x14ac:dyDescent="0.25">
      <c r="A1953" s="12">
        <v>1952</v>
      </c>
      <c r="B1953" s="12" t="s">
        <v>211</v>
      </c>
      <c r="C1953" s="12" t="s">
        <v>541</v>
      </c>
      <c r="D1953" s="28">
        <v>43005.384247685186</v>
      </c>
      <c r="E1953" s="17">
        <v>43006.684247685189</v>
      </c>
      <c r="F1953" s="13" t="s">
        <v>302</v>
      </c>
      <c r="G1953" s="12">
        <v>3600</v>
      </c>
      <c r="H1953" s="12" t="s">
        <v>88</v>
      </c>
      <c r="I1953" s="12" t="s">
        <v>504</v>
      </c>
      <c r="J1953" s="37">
        <f>INDEX('Bảng Giá'!$C$3:$H$18,MATCH('Raw Data'!P1953,'Bảng Giá'!$B$3:$B$18,0),MATCH('Raw Data'!M1953,'Bảng Giá'!$C$2:$H$2,0))</f>
        <v>20500</v>
      </c>
      <c r="K1953" s="12">
        <v>20700</v>
      </c>
      <c r="L1953" s="36">
        <f t="shared" si="180"/>
        <v>1.3000000000029104</v>
      </c>
      <c r="M1953" t="str">
        <f>'References data'!H1954</f>
        <v>Nội Tỉnh</v>
      </c>
      <c r="N1953">
        <f t="shared" si="181"/>
        <v>3.6</v>
      </c>
      <c r="O1953">
        <f t="shared" si="182"/>
        <v>-200</v>
      </c>
      <c r="P1953" t="str">
        <f>IF(AND(N1953&gt;0,N1953&lt;=0.05),'Bảng Giá'!$B$3,IF(AND(N1953&lt;=0.1,N1953&gt;0.05),'Bảng Giá'!$B$4,IF(AND('Raw Data'!N1953&gt;0.1,'Raw Data'!N1953&lt;=0.25),'Bảng Giá'!$B$5,IF(AND('Raw Data'!N1953&gt;0.25,'Raw Data'!N1953&lt;=0.5),'Bảng Giá'!$B$6,IF(AND('Raw Data'!N1953&gt;0.5,'Raw Data'!N1953&lt;=1),'Bảng Giá'!$B$7,IF(AND('Raw Data'!N1953&gt;1,'Raw Data'!N1953&lt;=1.5),'Bảng Giá'!$B$8,IF(AND('Raw Data'!N1953&gt;1.5,'Raw Data'!N1953&lt;=2),'Bảng Giá'!$B$9,IF(AND('Raw Data'!N1953&gt;2,'Raw Data'!N1953&lt;=2.5),'Bảng Giá'!$B$10,IF(AND('Raw Data'!N1953&gt;2.5,'Raw Data'!N1953&lt;=3),'Bảng Giá'!$B$11,IF(AND('Raw Data'!N1953&gt;3,'Raw Data'!N1953&lt;=3.5),'Bảng Giá'!$B$12,IF(AND('Raw Data'!N1953&gt;3.5,'Raw Data'!N1953&lt;=4),'Bảng Giá'!$B$13,IF(AND('Raw Data'!N1953&gt;4,'Raw Data'!N1953&lt;=4.5),'Bảng Giá'!$B$14,IF(AND('Raw Data'!N1953&gt;4.5,'Raw Data'!N1953&lt;=5),'Bảng Giá'!$B$15,IF(AND('Raw Data'!N1953&gt;5,'Raw Data'!N1953&lt;=5.5),'Bảng Giá'!$B$16,IF(AND('Raw Data'!N1953&gt;5.5,'Raw Data'!N1953&lt;=6),'Bảng Giá'!$B$17,'Bảng Giá'!$B$18)))))))))))))))</f>
        <v>3.5&lt;x&lt;=4</v>
      </c>
      <c r="Q1953" s="48">
        <f t="shared" si="183"/>
        <v>-9.6618357487922701E-3</v>
      </c>
      <c r="R1953">
        <f t="shared" si="184"/>
        <v>24600</v>
      </c>
      <c r="S1953">
        <f t="shared" si="185"/>
        <v>3900</v>
      </c>
    </row>
    <row r="1954" spans="1:19" x14ac:dyDescent="0.25">
      <c r="A1954" s="12">
        <v>1953</v>
      </c>
      <c r="B1954" s="12" t="s">
        <v>211</v>
      </c>
      <c r="C1954" s="12" t="s">
        <v>542</v>
      </c>
      <c r="D1954" s="28">
        <v>43006.390104166669</v>
      </c>
      <c r="E1954" s="17">
        <v>43007.690104166672</v>
      </c>
      <c r="F1954" s="13" t="s">
        <v>302</v>
      </c>
      <c r="G1954" s="12">
        <v>3000</v>
      </c>
      <c r="H1954" s="12" t="s">
        <v>504</v>
      </c>
      <c r="I1954" s="12" t="s">
        <v>116</v>
      </c>
      <c r="J1954" s="37">
        <f>INDEX('Bảng Giá'!$C$3:$H$18,MATCH('Raw Data'!P1954,'Bảng Giá'!$B$3:$B$18,0),MATCH('Raw Data'!M1954,'Bảng Giá'!$C$2:$H$2,0))</f>
        <v>17500</v>
      </c>
      <c r="K1954" s="12">
        <v>19200</v>
      </c>
      <c r="L1954" s="36">
        <f t="shared" si="180"/>
        <v>1.3000000000029104</v>
      </c>
      <c r="M1954" t="str">
        <f>'References data'!H1955</f>
        <v>Nội Tỉnh</v>
      </c>
      <c r="N1954">
        <f t="shared" si="181"/>
        <v>3</v>
      </c>
      <c r="O1954">
        <f t="shared" si="182"/>
        <v>-1700</v>
      </c>
      <c r="P1954" t="str">
        <f>IF(AND(N1954&gt;0,N1954&lt;=0.05),'Bảng Giá'!$B$3,IF(AND(N1954&lt;=0.1,N1954&gt;0.05),'Bảng Giá'!$B$4,IF(AND('Raw Data'!N1954&gt;0.1,'Raw Data'!N1954&lt;=0.25),'Bảng Giá'!$B$5,IF(AND('Raw Data'!N1954&gt;0.25,'Raw Data'!N1954&lt;=0.5),'Bảng Giá'!$B$6,IF(AND('Raw Data'!N1954&gt;0.5,'Raw Data'!N1954&lt;=1),'Bảng Giá'!$B$7,IF(AND('Raw Data'!N1954&gt;1,'Raw Data'!N1954&lt;=1.5),'Bảng Giá'!$B$8,IF(AND('Raw Data'!N1954&gt;1.5,'Raw Data'!N1954&lt;=2),'Bảng Giá'!$B$9,IF(AND('Raw Data'!N1954&gt;2,'Raw Data'!N1954&lt;=2.5),'Bảng Giá'!$B$10,IF(AND('Raw Data'!N1954&gt;2.5,'Raw Data'!N1954&lt;=3),'Bảng Giá'!$B$11,IF(AND('Raw Data'!N1954&gt;3,'Raw Data'!N1954&lt;=3.5),'Bảng Giá'!$B$12,IF(AND('Raw Data'!N1954&gt;3.5,'Raw Data'!N1954&lt;=4),'Bảng Giá'!$B$13,IF(AND('Raw Data'!N1954&gt;4,'Raw Data'!N1954&lt;=4.5),'Bảng Giá'!$B$14,IF(AND('Raw Data'!N1954&gt;4.5,'Raw Data'!N1954&lt;=5),'Bảng Giá'!$B$15,IF(AND('Raw Data'!N1954&gt;5,'Raw Data'!N1954&lt;=5.5),'Bảng Giá'!$B$16,IF(AND('Raw Data'!N1954&gt;5.5,'Raw Data'!N1954&lt;=6),'Bảng Giá'!$B$17,'Bảng Giá'!$B$18)))))))))))))))</f>
        <v>2.5&lt;x&lt;=3</v>
      </c>
      <c r="Q1954" s="48">
        <f t="shared" si="183"/>
        <v>-8.8541666666666671E-2</v>
      </c>
      <c r="R1954">
        <f t="shared" si="184"/>
        <v>21000</v>
      </c>
      <c r="S1954">
        <f t="shared" si="185"/>
        <v>1800</v>
      </c>
    </row>
    <row r="1955" spans="1:19" x14ac:dyDescent="0.25">
      <c r="A1955" s="12">
        <v>1954</v>
      </c>
      <c r="B1955" s="12" t="s">
        <v>211</v>
      </c>
      <c r="C1955" s="12" t="s">
        <v>543</v>
      </c>
      <c r="D1955" s="28">
        <v>43006.390833333331</v>
      </c>
      <c r="E1955" s="17">
        <v>43008.690833333334</v>
      </c>
      <c r="F1955" s="13" t="s">
        <v>302</v>
      </c>
      <c r="G1955" s="12">
        <v>1000</v>
      </c>
      <c r="H1955" s="12" t="s">
        <v>75</v>
      </c>
      <c r="I1955" s="12" t="s">
        <v>435</v>
      </c>
      <c r="J1955" s="37">
        <f>INDEX('Bảng Giá'!$C$3:$H$18,MATCH('Raw Data'!P1955,'Bảng Giá'!$B$3:$B$18,0),MATCH('Raw Data'!M1955,'Bảng Giá'!$C$2:$H$2,0))</f>
        <v>22500</v>
      </c>
      <c r="K1955" s="12">
        <v>27700</v>
      </c>
      <c r="L1955" s="36">
        <f t="shared" si="180"/>
        <v>2.3000000000029104</v>
      </c>
      <c r="M1955" t="str">
        <f>'References data'!H1956</f>
        <v>Nội Vùng</v>
      </c>
      <c r="N1955">
        <f t="shared" si="181"/>
        <v>1</v>
      </c>
      <c r="O1955">
        <f t="shared" si="182"/>
        <v>-5200</v>
      </c>
      <c r="P1955" t="str">
        <f>IF(AND(N1955&gt;0,N1955&lt;=0.05),'Bảng Giá'!$B$3,IF(AND(N1955&lt;=0.1,N1955&gt;0.05),'Bảng Giá'!$B$4,IF(AND('Raw Data'!N1955&gt;0.1,'Raw Data'!N1955&lt;=0.25),'Bảng Giá'!$B$5,IF(AND('Raw Data'!N1955&gt;0.25,'Raw Data'!N1955&lt;=0.5),'Bảng Giá'!$B$6,IF(AND('Raw Data'!N1955&gt;0.5,'Raw Data'!N1955&lt;=1),'Bảng Giá'!$B$7,IF(AND('Raw Data'!N1955&gt;1,'Raw Data'!N1955&lt;=1.5),'Bảng Giá'!$B$8,IF(AND('Raw Data'!N1955&gt;1.5,'Raw Data'!N1955&lt;=2),'Bảng Giá'!$B$9,IF(AND('Raw Data'!N1955&gt;2,'Raw Data'!N1955&lt;=2.5),'Bảng Giá'!$B$10,IF(AND('Raw Data'!N1955&gt;2.5,'Raw Data'!N1955&lt;=3),'Bảng Giá'!$B$11,IF(AND('Raw Data'!N1955&gt;3,'Raw Data'!N1955&lt;=3.5),'Bảng Giá'!$B$12,IF(AND('Raw Data'!N1955&gt;3.5,'Raw Data'!N1955&lt;=4),'Bảng Giá'!$B$13,IF(AND('Raw Data'!N1955&gt;4,'Raw Data'!N1955&lt;=4.5),'Bảng Giá'!$B$14,IF(AND('Raw Data'!N1955&gt;4.5,'Raw Data'!N1955&lt;=5),'Bảng Giá'!$B$15,IF(AND('Raw Data'!N1955&gt;5,'Raw Data'!N1955&lt;=5.5),'Bảng Giá'!$B$16,IF(AND('Raw Data'!N1955&gt;5.5,'Raw Data'!N1955&lt;=6),'Bảng Giá'!$B$17,'Bảng Giá'!$B$18)))))))))))))))</f>
        <v>0.5&lt;x&lt;=1</v>
      </c>
      <c r="Q1955" s="48">
        <f t="shared" si="183"/>
        <v>-0.18772563176895307</v>
      </c>
      <c r="R1955">
        <f t="shared" si="184"/>
        <v>27000</v>
      </c>
      <c r="S1955">
        <f t="shared" si="185"/>
        <v>-700</v>
      </c>
    </row>
    <row r="1956" spans="1:19" x14ac:dyDescent="0.25">
      <c r="A1956" s="12">
        <v>1955</v>
      </c>
      <c r="B1956" s="12" t="s">
        <v>211</v>
      </c>
      <c r="C1956" s="12" t="s">
        <v>544</v>
      </c>
      <c r="D1956" s="28">
        <v>43006.393055555556</v>
      </c>
      <c r="E1956" s="17">
        <v>43007.693055555559</v>
      </c>
      <c r="F1956" s="13" t="s">
        <v>302</v>
      </c>
      <c r="G1956" s="12">
        <v>990</v>
      </c>
      <c r="H1956" s="12" t="s">
        <v>286</v>
      </c>
      <c r="I1956" s="12" t="s">
        <v>123</v>
      </c>
      <c r="J1956" s="37">
        <f>INDEX('Bảng Giá'!$C$3:$H$18,MATCH('Raw Data'!P1956,'Bảng Giá'!$B$3:$B$18,0),MATCH('Raw Data'!M1956,'Bảng Giá'!$C$2:$H$2,0))</f>
        <v>14000</v>
      </c>
      <c r="K1956" s="12">
        <v>14100</v>
      </c>
      <c r="L1956" s="36">
        <f t="shared" si="180"/>
        <v>1.3000000000029104</v>
      </c>
      <c r="M1956" t="str">
        <f>'References data'!H1957</f>
        <v>Nội Tỉnh</v>
      </c>
      <c r="N1956">
        <f t="shared" si="181"/>
        <v>0.99</v>
      </c>
      <c r="O1956">
        <f t="shared" si="182"/>
        <v>-100</v>
      </c>
      <c r="P1956" t="str">
        <f>IF(AND(N1956&gt;0,N1956&lt;=0.05),'Bảng Giá'!$B$3,IF(AND(N1956&lt;=0.1,N1956&gt;0.05),'Bảng Giá'!$B$4,IF(AND('Raw Data'!N1956&gt;0.1,'Raw Data'!N1956&lt;=0.25),'Bảng Giá'!$B$5,IF(AND('Raw Data'!N1956&gt;0.25,'Raw Data'!N1956&lt;=0.5),'Bảng Giá'!$B$6,IF(AND('Raw Data'!N1956&gt;0.5,'Raw Data'!N1956&lt;=1),'Bảng Giá'!$B$7,IF(AND('Raw Data'!N1956&gt;1,'Raw Data'!N1956&lt;=1.5),'Bảng Giá'!$B$8,IF(AND('Raw Data'!N1956&gt;1.5,'Raw Data'!N1956&lt;=2),'Bảng Giá'!$B$9,IF(AND('Raw Data'!N1956&gt;2,'Raw Data'!N1956&lt;=2.5),'Bảng Giá'!$B$10,IF(AND('Raw Data'!N1956&gt;2.5,'Raw Data'!N1956&lt;=3),'Bảng Giá'!$B$11,IF(AND('Raw Data'!N1956&gt;3,'Raw Data'!N1956&lt;=3.5),'Bảng Giá'!$B$12,IF(AND('Raw Data'!N1956&gt;3.5,'Raw Data'!N1956&lt;=4),'Bảng Giá'!$B$13,IF(AND('Raw Data'!N1956&gt;4,'Raw Data'!N1956&lt;=4.5),'Bảng Giá'!$B$14,IF(AND('Raw Data'!N1956&gt;4.5,'Raw Data'!N1956&lt;=5),'Bảng Giá'!$B$15,IF(AND('Raw Data'!N1956&gt;5,'Raw Data'!N1956&lt;=5.5),'Bảng Giá'!$B$16,IF(AND('Raw Data'!N1956&gt;5.5,'Raw Data'!N1956&lt;=6),'Bảng Giá'!$B$17,'Bảng Giá'!$B$18)))))))))))))))</f>
        <v>0.5&lt;x&lt;=1</v>
      </c>
      <c r="Q1956" s="48">
        <f t="shared" si="183"/>
        <v>-7.0921985815602835E-3</v>
      </c>
      <c r="R1956">
        <f t="shared" si="184"/>
        <v>16800</v>
      </c>
      <c r="S1956">
        <f t="shared" si="185"/>
        <v>2700</v>
      </c>
    </row>
    <row r="1957" spans="1:19" x14ac:dyDescent="0.25">
      <c r="A1957" s="12">
        <v>1956</v>
      </c>
      <c r="B1957" s="12" t="s">
        <v>211</v>
      </c>
      <c r="C1957" s="12" t="s">
        <v>545</v>
      </c>
      <c r="D1957" s="28">
        <v>43006.390393518515</v>
      </c>
      <c r="E1957" s="17">
        <v>43008.690393518518</v>
      </c>
      <c r="F1957" s="13" t="s">
        <v>302</v>
      </c>
      <c r="G1957" s="12">
        <v>990</v>
      </c>
      <c r="H1957" s="12" t="s">
        <v>286</v>
      </c>
      <c r="I1957" s="12" t="s">
        <v>181</v>
      </c>
      <c r="J1957" s="37">
        <f>INDEX('Bảng Giá'!$C$3:$H$18,MATCH('Raw Data'!P1957,'Bảng Giá'!$B$3:$B$18,0),MATCH('Raw Data'!M1957,'Bảng Giá'!$C$2:$H$2,0))</f>
        <v>22500</v>
      </c>
      <c r="K1957" s="12">
        <v>22700</v>
      </c>
      <c r="L1957" s="36">
        <f t="shared" si="180"/>
        <v>2.3000000000029104</v>
      </c>
      <c r="M1957" t="str">
        <f>'References data'!H1958</f>
        <v>Nội Vùng</v>
      </c>
      <c r="N1957">
        <f t="shared" si="181"/>
        <v>0.99</v>
      </c>
      <c r="O1957">
        <f t="shared" si="182"/>
        <v>-200</v>
      </c>
      <c r="P1957" t="str">
        <f>IF(AND(N1957&gt;0,N1957&lt;=0.05),'Bảng Giá'!$B$3,IF(AND(N1957&lt;=0.1,N1957&gt;0.05),'Bảng Giá'!$B$4,IF(AND('Raw Data'!N1957&gt;0.1,'Raw Data'!N1957&lt;=0.25),'Bảng Giá'!$B$5,IF(AND('Raw Data'!N1957&gt;0.25,'Raw Data'!N1957&lt;=0.5),'Bảng Giá'!$B$6,IF(AND('Raw Data'!N1957&gt;0.5,'Raw Data'!N1957&lt;=1),'Bảng Giá'!$B$7,IF(AND('Raw Data'!N1957&gt;1,'Raw Data'!N1957&lt;=1.5),'Bảng Giá'!$B$8,IF(AND('Raw Data'!N1957&gt;1.5,'Raw Data'!N1957&lt;=2),'Bảng Giá'!$B$9,IF(AND('Raw Data'!N1957&gt;2,'Raw Data'!N1957&lt;=2.5),'Bảng Giá'!$B$10,IF(AND('Raw Data'!N1957&gt;2.5,'Raw Data'!N1957&lt;=3),'Bảng Giá'!$B$11,IF(AND('Raw Data'!N1957&gt;3,'Raw Data'!N1957&lt;=3.5),'Bảng Giá'!$B$12,IF(AND('Raw Data'!N1957&gt;3.5,'Raw Data'!N1957&lt;=4),'Bảng Giá'!$B$13,IF(AND('Raw Data'!N1957&gt;4,'Raw Data'!N1957&lt;=4.5),'Bảng Giá'!$B$14,IF(AND('Raw Data'!N1957&gt;4.5,'Raw Data'!N1957&lt;=5),'Bảng Giá'!$B$15,IF(AND('Raw Data'!N1957&gt;5,'Raw Data'!N1957&lt;=5.5),'Bảng Giá'!$B$16,IF(AND('Raw Data'!N1957&gt;5.5,'Raw Data'!N1957&lt;=6),'Bảng Giá'!$B$17,'Bảng Giá'!$B$18)))))))))))))))</f>
        <v>0.5&lt;x&lt;=1</v>
      </c>
      <c r="Q1957" s="48">
        <f t="shared" si="183"/>
        <v>-8.8105726872246704E-3</v>
      </c>
      <c r="R1957">
        <f t="shared" si="184"/>
        <v>27000</v>
      </c>
      <c r="S1957">
        <f t="shared" si="185"/>
        <v>4300</v>
      </c>
    </row>
    <row r="1958" spans="1:19" x14ac:dyDescent="0.25">
      <c r="A1958" s="12">
        <v>1957</v>
      </c>
      <c r="B1958" s="12" t="s">
        <v>211</v>
      </c>
      <c r="C1958" s="12" t="s">
        <v>546</v>
      </c>
      <c r="D1958" s="28">
        <v>43006.391203703701</v>
      </c>
      <c r="E1958" s="17">
        <v>43008.691203703704</v>
      </c>
      <c r="F1958" s="13" t="s">
        <v>302</v>
      </c>
      <c r="G1958" s="12">
        <v>649</v>
      </c>
      <c r="H1958" s="12" t="s">
        <v>93</v>
      </c>
      <c r="I1958" s="12" t="s">
        <v>822</v>
      </c>
      <c r="J1958" s="37">
        <f>INDEX('Bảng Giá'!$C$3:$H$18,MATCH('Raw Data'!P1958,'Bảng Giá'!$B$3:$B$18,0),MATCH('Raw Data'!M1958,'Bảng Giá'!$C$2:$H$2,0))</f>
        <v>22500</v>
      </c>
      <c r="K1958" s="12">
        <v>22700</v>
      </c>
      <c r="L1958" s="36">
        <f t="shared" si="180"/>
        <v>2.3000000000029104</v>
      </c>
      <c r="M1958" t="str">
        <f>'References data'!H1959</f>
        <v>Nội Vùng</v>
      </c>
      <c r="N1958">
        <f t="shared" si="181"/>
        <v>0.64900000000000002</v>
      </c>
      <c r="O1958">
        <f t="shared" si="182"/>
        <v>-200</v>
      </c>
      <c r="P1958" t="str">
        <f>IF(AND(N1958&gt;0,N1958&lt;=0.05),'Bảng Giá'!$B$3,IF(AND(N1958&lt;=0.1,N1958&gt;0.05),'Bảng Giá'!$B$4,IF(AND('Raw Data'!N1958&gt;0.1,'Raw Data'!N1958&lt;=0.25),'Bảng Giá'!$B$5,IF(AND('Raw Data'!N1958&gt;0.25,'Raw Data'!N1958&lt;=0.5),'Bảng Giá'!$B$6,IF(AND('Raw Data'!N1958&gt;0.5,'Raw Data'!N1958&lt;=1),'Bảng Giá'!$B$7,IF(AND('Raw Data'!N1958&gt;1,'Raw Data'!N1958&lt;=1.5),'Bảng Giá'!$B$8,IF(AND('Raw Data'!N1958&gt;1.5,'Raw Data'!N1958&lt;=2),'Bảng Giá'!$B$9,IF(AND('Raw Data'!N1958&gt;2,'Raw Data'!N1958&lt;=2.5),'Bảng Giá'!$B$10,IF(AND('Raw Data'!N1958&gt;2.5,'Raw Data'!N1958&lt;=3),'Bảng Giá'!$B$11,IF(AND('Raw Data'!N1958&gt;3,'Raw Data'!N1958&lt;=3.5),'Bảng Giá'!$B$12,IF(AND('Raw Data'!N1958&gt;3.5,'Raw Data'!N1958&lt;=4),'Bảng Giá'!$B$13,IF(AND('Raw Data'!N1958&gt;4,'Raw Data'!N1958&lt;=4.5),'Bảng Giá'!$B$14,IF(AND('Raw Data'!N1958&gt;4.5,'Raw Data'!N1958&lt;=5),'Bảng Giá'!$B$15,IF(AND('Raw Data'!N1958&gt;5,'Raw Data'!N1958&lt;=5.5),'Bảng Giá'!$B$16,IF(AND('Raw Data'!N1958&gt;5.5,'Raw Data'!N1958&lt;=6),'Bảng Giá'!$B$17,'Bảng Giá'!$B$18)))))))))))))))</f>
        <v>0.5&lt;x&lt;=1</v>
      </c>
      <c r="Q1958" s="48">
        <f t="shared" si="183"/>
        <v>-8.8105726872246704E-3</v>
      </c>
      <c r="R1958">
        <f t="shared" si="184"/>
        <v>27000</v>
      </c>
      <c r="S1958">
        <f t="shared" si="185"/>
        <v>4300</v>
      </c>
    </row>
    <row r="1959" spans="1:19" x14ac:dyDescent="0.25">
      <c r="A1959" s="12">
        <v>1958</v>
      </c>
      <c r="B1959" s="12" t="s">
        <v>211</v>
      </c>
      <c r="C1959" s="12" t="s">
        <v>547</v>
      </c>
      <c r="D1959" s="28">
        <v>43006.391215277778</v>
      </c>
      <c r="E1959" s="17">
        <v>43007.69121527778</v>
      </c>
      <c r="F1959" s="13" t="s">
        <v>302</v>
      </c>
      <c r="G1959" s="12">
        <v>200</v>
      </c>
      <c r="H1959" s="12" t="s">
        <v>296</v>
      </c>
      <c r="I1959" s="12" t="s">
        <v>109</v>
      </c>
      <c r="J1959" s="37">
        <f>INDEX('Bảng Giá'!$C$3:$H$18,MATCH('Raw Data'!P1959,'Bảng Giá'!$B$3:$B$18,0),MATCH('Raw Data'!M1959,'Bảng Giá'!$C$2:$H$2,0))</f>
        <v>13000</v>
      </c>
      <c r="K1959" s="12">
        <v>13100</v>
      </c>
      <c r="L1959" s="36">
        <f t="shared" si="180"/>
        <v>1.3000000000029104</v>
      </c>
      <c r="M1959" t="str">
        <f>'References data'!H1960</f>
        <v>Nội Tỉnh</v>
      </c>
      <c r="N1959">
        <f t="shared" si="181"/>
        <v>0.2</v>
      </c>
      <c r="O1959">
        <f t="shared" si="182"/>
        <v>-100</v>
      </c>
      <c r="P1959" t="str">
        <f>IF(AND(N1959&gt;0,N1959&lt;=0.05),'Bảng Giá'!$B$3,IF(AND(N1959&lt;=0.1,N1959&gt;0.05),'Bảng Giá'!$B$4,IF(AND('Raw Data'!N1959&gt;0.1,'Raw Data'!N1959&lt;=0.25),'Bảng Giá'!$B$5,IF(AND('Raw Data'!N1959&gt;0.25,'Raw Data'!N1959&lt;=0.5),'Bảng Giá'!$B$6,IF(AND('Raw Data'!N1959&gt;0.5,'Raw Data'!N1959&lt;=1),'Bảng Giá'!$B$7,IF(AND('Raw Data'!N1959&gt;1,'Raw Data'!N1959&lt;=1.5),'Bảng Giá'!$B$8,IF(AND('Raw Data'!N1959&gt;1.5,'Raw Data'!N1959&lt;=2),'Bảng Giá'!$B$9,IF(AND('Raw Data'!N1959&gt;2,'Raw Data'!N1959&lt;=2.5),'Bảng Giá'!$B$10,IF(AND('Raw Data'!N1959&gt;2.5,'Raw Data'!N1959&lt;=3),'Bảng Giá'!$B$11,IF(AND('Raw Data'!N1959&gt;3,'Raw Data'!N1959&lt;=3.5),'Bảng Giá'!$B$12,IF(AND('Raw Data'!N1959&gt;3.5,'Raw Data'!N1959&lt;=4),'Bảng Giá'!$B$13,IF(AND('Raw Data'!N1959&gt;4,'Raw Data'!N1959&lt;=4.5),'Bảng Giá'!$B$14,IF(AND('Raw Data'!N1959&gt;4.5,'Raw Data'!N1959&lt;=5),'Bảng Giá'!$B$15,IF(AND('Raw Data'!N1959&gt;5,'Raw Data'!N1959&lt;=5.5),'Bảng Giá'!$B$16,IF(AND('Raw Data'!N1959&gt;5.5,'Raw Data'!N1959&lt;=6),'Bảng Giá'!$B$17,'Bảng Giá'!$B$18)))))))))))))))</f>
        <v>0.1&lt;x&lt;=0.25</v>
      </c>
      <c r="Q1959" s="48">
        <f t="shared" si="183"/>
        <v>-7.6335877862595417E-3</v>
      </c>
      <c r="R1959">
        <f t="shared" si="184"/>
        <v>15600</v>
      </c>
      <c r="S1959">
        <f t="shared" si="185"/>
        <v>2500</v>
      </c>
    </row>
    <row r="1960" spans="1:19" x14ac:dyDescent="0.25">
      <c r="A1960" s="12">
        <v>1959</v>
      </c>
      <c r="B1960" s="12" t="s">
        <v>211</v>
      </c>
      <c r="C1960" s="12" t="s">
        <v>548</v>
      </c>
      <c r="D1960" s="28">
        <v>43004.400497685187</v>
      </c>
      <c r="E1960" s="17">
        <v>43006.700497685189</v>
      </c>
      <c r="F1960" s="13" t="s">
        <v>302</v>
      </c>
      <c r="G1960" s="12">
        <v>800</v>
      </c>
      <c r="H1960" s="12" t="s">
        <v>99</v>
      </c>
      <c r="I1960" s="12" t="s">
        <v>823</v>
      </c>
      <c r="J1960" s="37">
        <f>INDEX('Bảng Giá'!$C$3:$H$18,MATCH('Raw Data'!P1960,'Bảng Giá'!$B$3:$B$18,0),MATCH('Raw Data'!M1960,'Bảng Giá'!$C$2:$H$2,0))</f>
        <v>22500</v>
      </c>
      <c r="K1960" s="12">
        <v>22700</v>
      </c>
      <c r="L1960" s="36">
        <f t="shared" si="180"/>
        <v>2.3000000000029104</v>
      </c>
      <c r="M1960" t="str">
        <f>'References data'!H1961</f>
        <v>Nội Vùng</v>
      </c>
      <c r="N1960">
        <f t="shared" si="181"/>
        <v>0.8</v>
      </c>
      <c r="O1960">
        <f t="shared" si="182"/>
        <v>-200</v>
      </c>
      <c r="P1960" t="str">
        <f>IF(AND(N1960&gt;0,N1960&lt;=0.05),'Bảng Giá'!$B$3,IF(AND(N1960&lt;=0.1,N1960&gt;0.05),'Bảng Giá'!$B$4,IF(AND('Raw Data'!N1960&gt;0.1,'Raw Data'!N1960&lt;=0.25),'Bảng Giá'!$B$5,IF(AND('Raw Data'!N1960&gt;0.25,'Raw Data'!N1960&lt;=0.5),'Bảng Giá'!$B$6,IF(AND('Raw Data'!N1960&gt;0.5,'Raw Data'!N1960&lt;=1),'Bảng Giá'!$B$7,IF(AND('Raw Data'!N1960&gt;1,'Raw Data'!N1960&lt;=1.5),'Bảng Giá'!$B$8,IF(AND('Raw Data'!N1960&gt;1.5,'Raw Data'!N1960&lt;=2),'Bảng Giá'!$B$9,IF(AND('Raw Data'!N1960&gt;2,'Raw Data'!N1960&lt;=2.5),'Bảng Giá'!$B$10,IF(AND('Raw Data'!N1960&gt;2.5,'Raw Data'!N1960&lt;=3),'Bảng Giá'!$B$11,IF(AND('Raw Data'!N1960&gt;3,'Raw Data'!N1960&lt;=3.5),'Bảng Giá'!$B$12,IF(AND('Raw Data'!N1960&gt;3.5,'Raw Data'!N1960&lt;=4),'Bảng Giá'!$B$13,IF(AND('Raw Data'!N1960&gt;4,'Raw Data'!N1960&lt;=4.5),'Bảng Giá'!$B$14,IF(AND('Raw Data'!N1960&gt;4.5,'Raw Data'!N1960&lt;=5),'Bảng Giá'!$B$15,IF(AND('Raw Data'!N1960&gt;5,'Raw Data'!N1960&lt;=5.5),'Bảng Giá'!$B$16,IF(AND('Raw Data'!N1960&gt;5.5,'Raw Data'!N1960&lt;=6),'Bảng Giá'!$B$17,'Bảng Giá'!$B$18)))))))))))))))</f>
        <v>0.5&lt;x&lt;=1</v>
      </c>
      <c r="Q1960" s="48">
        <f t="shared" si="183"/>
        <v>-8.8105726872246704E-3</v>
      </c>
      <c r="R1960">
        <f t="shared" si="184"/>
        <v>27000</v>
      </c>
      <c r="S1960">
        <f t="shared" si="185"/>
        <v>4300</v>
      </c>
    </row>
    <row r="1961" spans="1:19" x14ac:dyDescent="0.25">
      <c r="A1961" s="12">
        <v>1960</v>
      </c>
      <c r="B1961" s="12" t="s">
        <v>211</v>
      </c>
      <c r="C1961" s="12" t="s">
        <v>549</v>
      </c>
      <c r="D1961" s="28">
        <v>43005.510196759256</v>
      </c>
      <c r="E1961" s="17">
        <v>43007.810196759259</v>
      </c>
      <c r="F1961" s="13" t="s">
        <v>302</v>
      </c>
      <c r="G1961" s="12">
        <v>1050</v>
      </c>
      <c r="H1961" s="12" t="s">
        <v>94</v>
      </c>
      <c r="I1961" s="12" t="s">
        <v>418</v>
      </c>
      <c r="J1961" s="37">
        <f>INDEX('Bảng Giá'!$C$3:$H$18,MATCH('Raw Data'!P1961,'Bảng Giá'!$B$3:$B$18,0),MATCH('Raw Data'!M1961,'Bảng Giá'!$C$2:$H$2,0))</f>
        <v>27500</v>
      </c>
      <c r="K1961" s="12">
        <v>27700</v>
      </c>
      <c r="L1961" s="36">
        <f t="shared" si="180"/>
        <v>2.3000000000029104</v>
      </c>
      <c r="M1961" t="str">
        <f>'References data'!H1962</f>
        <v>Nội Vùng</v>
      </c>
      <c r="N1961">
        <f t="shared" si="181"/>
        <v>1.05</v>
      </c>
      <c r="O1961">
        <f t="shared" si="182"/>
        <v>-200</v>
      </c>
      <c r="P1961" t="str">
        <f>IF(AND(N1961&gt;0,N1961&lt;=0.05),'Bảng Giá'!$B$3,IF(AND(N1961&lt;=0.1,N1961&gt;0.05),'Bảng Giá'!$B$4,IF(AND('Raw Data'!N1961&gt;0.1,'Raw Data'!N1961&lt;=0.25),'Bảng Giá'!$B$5,IF(AND('Raw Data'!N1961&gt;0.25,'Raw Data'!N1961&lt;=0.5),'Bảng Giá'!$B$6,IF(AND('Raw Data'!N1961&gt;0.5,'Raw Data'!N1961&lt;=1),'Bảng Giá'!$B$7,IF(AND('Raw Data'!N1961&gt;1,'Raw Data'!N1961&lt;=1.5),'Bảng Giá'!$B$8,IF(AND('Raw Data'!N1961&gt;1.5,'Raw Data'!N1961&lt;=2),'Bảng Giá'!$B$9,IF(AND('Raw Data'!N1961&gt;2,'Raw Data'!N1961&lt;=2.5),'Bảng Giá'!$B$10,IF(AND('Raw Data'!N1961&gt;2.5,'Raw Data'!N1961&lt;=3),'Bảng Giá'!$B$11,IF(AND('Raw Data'!N1961&gt;3,'Raw Data'!N1961&lt;=3.5),'Bảng Giá'!$B$12,IF(AND('Raw Data'!N1961&gt;3.5,'Raw Data'!N1961&lt;=4),'Bảng Giá'!$B$13,IF(AND('Raw Data'!N1961&gt;4,'Raw Data'!N1961&lt;=4.5),'Bảng Giá'!$B$14,IF(AND('Raw Data'!N1961&gt;4.5,'Raw Data'!N1961&lt;=5),'Bảng Giá'!$B$15,IF(AND('Raw Data'!N1961&gt;5,'Raw Data'!N1961&lt;=5.5),'Bảng Giá'!$B$16,IF(AND('Raw Data'!N1961&gt;5.5,'Raw Data'!N1961&lt;=6),'Bảng Giá'!$B$17,'Bảng Giá'!$B$18)))))))))))))))</f>
        <v>1&lt;x&lt;=1.5</v>
      </c>
      <c r="Q1961" s="48">
        <f t="shared" si="183"/>
        <v>-7.2202166064981952E-3</v>
      </c>
      <c r="R1961">
        <f t="shared" si="184"/>
        <v>33000</v>
      </c>
      <c r="S1961">
        <f t="shared" si="185"/>
        <v>5300</v>
      </c>
    </row>
    <row r="1962" spans="1:19" x14ac:dyDescent="0.25">
      <c r="A1962" s="12">
        <v>1961</v>
      </c>
      <c r="B1962" s="12" t="s">
        <v>211</v>
      </c>
      <c r="C1962" s="12" t="s">
        <v>550</v>
      </c>
      <c r="D1962" s="28">
        <v>43005.510231481479</v>
      </c>
      <c r="E1962" s="17">
        <v>43007.810231481482</v>
      </c>
      <c r="F1962" s="13" t="s">
        <v>302</v>
      </c>
      <c r="G1962" s="12">
        <v>1149</v>
      </c>
      <c r="H1962" s="12" t="s">
        <v>114</v>
      </c>
      <c r="I1962" s="12" t="s">
        <v>392</v>
      </c>
      <c r="J1962" s="37">
        <f>INDEX('Bảng Giá'!$C$3:$H$18,MATCH('Raw Data'!P1962,'Bảng Giá'!$B$3:$B$18,0),MATCH('Raw Data'!M1962,'Bảng Giá'!$C$2:$H$2,0))</f>
        <v>27500</v>
      </c>
      <c r="K1962" s="12">
        <v>27700</v>
      </c>
      <c r="L1962" s="36">
        <f t="shared" si="180"/>
        <v>2.3000000000029104</v>
      </c>
      <c r="M1962" t="str">
        <f>'References data'!H1963</f>
        <v>Nội Vùng</v>
      </c>
      <c r="N1962">
        <f t="shared" si="181"/>
        <v>1.149</v>
      </c>
      <c r="O1962">
        <f t="shared" si="182"/>
        <v>-200</v>
      </c>
      <c r="P1962" t="str">
        <f>IF(AND(N1962&gt;0,N1962&lt;=0.05),'Bảng Giá'!$B$3,IF(AND(N1962&lt;=0.1,N1962&gt;0.05),'Bảng Giá'!$B$4,IF(AND('Raw Data'!N1962&gt;0.1,'Raw Data'!N1962&lt;=0.25),'Bảng Giá'!$B$5,IF(AND('Raw Data'!N1962&gt;0.25,'Raw Data'!N1962&lt;=0.5),'Bảng Giá'!$B$6,IF(AND('Raw Data'!N1962&gt;0.5,'Raw Data'!N1962&lt;=1),'Bảng Giá'!$B$7,IF(AND('Raw Data'!N1962&gt;1,'Raw Data'!N1962&lt;=1.5),'Bảng Giá'!$B$8,IF(AND('Raw Data'!N1962&gt;1.5,'Raw Data'!N1962&lt;=2),'Bảng Giá'!$B$9,IF(AND('Raw Data'!N1962&gt;2,'Raw Data'!N1962&lt;=2.5),'Bảng Giá'!$B$10,IF(AND('Raw Data'!N1962&gt;2.5,'Raw Data'!N1962&lt;=3),'Bảng Giá'!$B$11,IF(AND('Raw Data'!N1962&gt;3,'Raw Data'!N1962&lt;=3.5),'Bảng Giá'!$B$12,IF(AND('Raw Data'!N1962&gt;3.5,'Raw Data'!N1962&lt;=4),'Bảng Giá'!$B$13,IF(AND('Raw Data'!N1962&gt;4,'Raw Data'!N1962&lt;=4.5),'Bảng Giá'!$B$14,IF(AND('Raw Data'!N1962&gt;4.5,'Raw Data'!N1962&lt;=5),'Bảng Giá'!$B$15,IF(AND('Raw Data'!N1962&gt;5,'Raw Data'!N1962&lt;=5.5),'Bảng Giá'!$B$16,IF(AND('Raw Data'!N1962&gt;5.5,'Raw Data'!N1962&lt;=6),'Bảng Giá'!$B$17,'Bảng Giá'!$B$18)))))))))))))))</f>
        <v>1&lt;x&lt;=1.5</v>
      </c>
      <c r="Q1962" s="48">
        <f t="shared" si="183"/>
        <v>-7.2202166064981952E-3</v>
      </c>
      <c r="R1962">
        <f t="shared" si="184"/>
        <v>33000</v>
      </c>
      <c r="S1962">
        <f t="shared" si="185"/>
        <v>5300</v>
      </c>
    </row>
    <row r="1963" spans="1:19" x14ac:dyDescent="0.25">
      <c r="A1963" s="12">
        <v>1962</v>
      </c>
      <c r="B1963" s="12" t="s">
        <v>211</v>
      </c>
      <c r="C1963" s="12" t="s">
        <v>551</v>
      </c>
      <c r="D1963" s="28">
        <v>43005.382638888892</v>
      </c>
      <c r="E1963" s="17">
        <v>43008.082638888889</v>
      </c>
      <c r="F1963" s="13" t="s">
        <v>302</v>
      </c>
      <c r="G1963" s="12">
        <v>6220</v>
      </c>
      <c r="H1963" s="12" t="s">
        <v>313</v>
      </c>
      <c r="I1963" s="12" t="s">
        <v>96</v>
      </c>
      <c r="J1963" s="37">
        <f>INDEX('Bảng Giá'!$C$3:$H$18,MATCH('Raw Data'!P1963,'Bảng Giá'!$B$3:$B$18,0),MATCH('Raw Data'!M1963,'Bảng Giá'!$C$2:$H$2,0))</f>
        <v>3000</v>
      </c>
      <c r="K1963" s="12">
        <v>63900</v>
      </c>
      <c r="L1963" s="36">
        <f t="shared" si="180"/>
        <v>2.6999999999970896</v>
      </c>
      <c r="M1963" t="str">
        <f>'References data'!H1964</f>
        <v>Nội Vùng Tỉnh</v>
      </c>
      <c r="N1963" s="46">
        <f t="shared" si="181"/>
        <v>6.22</v>
      </c>
      <c r="O1963">
        <f t="shared" si="182"/>
        <v>-60900</v>
      </c>
      <c r="P1963" t="str">
        <f>IF(AND(N1963&gt;0,N1963&lt;=0.05),'Bảng Giá'!$B$3,IF(AND(N1963&lt;=0.1,N1963&gt;0.05),'Bảng Giá'!$B$4,IF(AND('Raw Data'!N1963&gt;0.1,'Raw Data'!N1963&lt;=0.25),'Bảng Giá'!$B$5,IF(AND('Raw Data'!N1963&gt;0.25,'Raw Data'!N1963&lt;=0.5),'Bảng Giá'!$B$6,IF(AND('Raw Data'!N1963&gt;0.5,'Raw Data'!N1963&lt;=1),'Bảng Giá'!$B$7,IF(AND('Raw Data'!N1963&gt;1,'Raw Data'!N1963&lt;=1.5),'Bảng Giá'!$B$8,IF(AND('Raw Data'!N1963&gt;1.5,'Raw Data'!N1963&lt;=2),'Bảng Giá'!$B$9,IF(AND('Raw Data'!N1963&gt;2,'Raw Data'!N1963&lt;=2.5),'Bảng Giá'!$B$10,IF(AND('Raw Data'!N1963&gt;2.5,'Raw Data'!N1963&lt;=3),'Bảng Giá'!$B$11,IF(AND('Raw Data'!N1963&gt;3,'Raw Data'!N1963&lt;=3.5),'Bảng Giá'!$B$12,IF(AND('Raw Data'!N1963&gt;3.5,'Raw Data'!N1963&lt;=4),'Bảng Giá'!$B$13,IF(AND('Raw Data'!N1963&gt;4,'Raw Data'!N1963&lt;=4.5),'Bảng Giá'!$B$14,IF(AND('Raw Data'!N1963&gt;4.5,'Raw Data'!N1963&lt;=5),'Bảng Giá'!$B$15,IF(AND('Raw Data'!N1963&gt;5,'Raw Data'!N1963&lt;=5.5),'Bảng Giá'!$B$16,IF(AND('Raw Data'!N1963&gt;5.5,'Raw Data'!N1963&lt;=6),'Bảng Giá'!$B$17,'Bảng Giá'!$B$18)))))))))))))))</f>
        <v>Next 0.5</v>
      </c>
      <c r="Q1963" s="48">
        <f t="shared" si="183"/>
        <v>-0.95305164319248825</v>
      </c>
      <c r="R1963">
        <f t="shared" si="184"/>
        <v>3600</v>
      </c>
      <c r="S1963">
        <f t="shared" si="185"/>
        <v>-60300</v>
      </c>
    </row>
    <row r="1964" spans="1:19" x14ac:dyDescent="0.25">
      <c r="A1964" s="12">
        <v>1963</v>
      </c>
      <c r="B1964" s="12" t="s">
        <v>211</v>
      </c>
      <c r="C1964" s="12" t="s">
        <v>552</v>
      </c>
      <c r="D1964" s="28">
        <v>43006.393101851849</v>
      </c>
      <c r="E1964" s="17">
        <v>43008.693101851852</v>
      </c>
      <c r="F1964" s="13" t="s">
        <v>302</v>
      </c>
      <c r="G1964" s="12">
        <v>900</v>
      </c>
      <c r="H1964" s="12" t="s">
        <v>287</v>
      </c>
      <c r="I1964" s="12" t="s">
        <v>94</v>
      </c>
      <c r="J1964" s="37">
        <f>INDEX('Bảng Giá'!$C$3:$H$18,MATCH('Raw Data'!P1964,'Bảng Giá'!$B$3:$B$18,0),MATCH('Raw Data'!M1964,'Bảng Giá'!$C$2:$H$2,0))</f>
        <v>22500</v>
      </c>
      <c r="K1964" s="12">
        <v>22700</v>
      </c>
      <c r="L1964" s="36">
        <f t="shared" si="180"/>
        <v>2.3000000000029104</v>
      </c>
      <c r="M1964" t="str">
        <f>'References data'!H1965</f>
        <v>Nội Vùng</v>
      </c>
      <c r="N1964">
        <f t="shared" si="181"/>
        <v>0.9</v>
      </c>
      <c r="O1964">
        <f t="shared" si="182"/>
        <v>-200</v>
      </c>
      <c r="P1964" t="str">
        <f>IF(AND(N1964&gt;0,N1964&lt;=0.05),'Bảng Giá'!$B$3,IF(AND(N1964&lt;=0.1,N1964&gt;0.05),'Bảng Giá'!$B$4,IF(AND('Raw Data'!N1964&gt;0.1,'Raw Data'!N1964&lt;=0.25),'Bảng Giá'!$B$5,IF(AND('Raw Data'!N1964&gt;0.25,'Raw Data'!N1964&lt;=0.5),'Bảng Giá'!$B$6,IF(AND('Raw Data'!N1964&gt;0.5,'Raw Data'!N1964&lt;=1),'Bảng Giá'!$B$7,IF(AND('Raw Data'!N1964&gt;1,'Raw Data'!N1964&lt;=1.5),'Bảng Giá'!$B$8,IF(AND('Raw Data'!N1964&gt;1.5,'Raw Data'!N1964&lt;=2),'Bảng Giá'!$B$9,IF(AND('Raw Data'!N1964&gt;2,'Raw Data'!N1964&lt;=2.5),'Bảng Giá'!$B$10,IF(AND('Raw Data'!N1964&gt;2.5,'Raw Data'!N1964&lt;=3),'Bảng Giá'!$B$11,IF(AND('Raw Data'!N1964&gt;3,'Raw Data'!N1964&lt;=3.5),'Bảng Giá'!$B$12,IF(AND('Raw Data'!N1964&gt;3.5,'Raw Data'!N1964&lt;=4),'Bảng Giá'!$B$13,IF(AND('Raw Data'!N1964&gt;4,'Raw Data'!N1964&lt;=4.5),'Bảng Giá'!$B$14,IF(AND('Raw Data'!N1964&gt;4.5,'Raw Data'!N1964&lt;=5),'Bảng Giá'!$B$15,IF(AND('Raw Data'!N1964&gt;5,'Raw Data'!N1964&lt;=5.5),'Bảng Giá'!$B$16,IF(AND('Raw Data'!N1964&gt;5.5,'Raw Data'!N1964&lt;=6),'Bảng Giá'!$B$17,'Bảng Giá'!$B$18)))))))))))))))</f>
        <v>0.5&lt;x&lt;=1</v>
      </c>
      <c r="Q1964" s="48">
        <f t="shared" si="183"/>
        <v>-8.8105726872246704E-3</v>
      </c>
      <c r="R1964">
        <f t="shared" si="184"/>
        <v>27000</v>
      </c>
      <c r="S1964">
        <f t="shared" si="185"/>
        <v>4300</v>
      </c>
    </row>
    <row r="1965" spans="1:19" x14ac:dyDescent="0.25">
      <c r="A1965" s="12">
        <v>1964</v>
      </c>
      <c r="B1965" s="12" t="s">
        <v>211</v>
      </c>
      <c r="C1965" s="12" t="s">
        <v>553</v>
      </c>
      <c r="D1965" s="28">
        <v>43006.390717592592</v>
      </c>
      <c r="E1965" s="17">
        <v>43007.690717592595</v>
      </c>
      <c r="F1965" s="13" t="s">
        <v>302</v>
      </c>
      <c r="G1965" s="12">
        <v>200</v>
      </c>
      <c r="H1965" s="12" t="s">
        <v>94</v>
      </c>
      <c r="I1965" s="12" t="s">
        <v>88</v>
      </c>
      <c r="J1965" s="37">
        <f>INDEX('Bảng Giá'!$C$3:$H$18,MATCH('Raw Data'!P1965,'Bảng Giá'!$B$3:$B$18,0),MATCH('Raw Data'!M1965,'Bảng Giá'!$C$2:$H$2,0))</f>
        <v>13000</v>
      </c>
      <c r="K1965" s="12">
        <v>13100</v>
      </c>
      <c r="L1965" s="36">
        <f t="shared" si="180"/>
        <v>1.3000000000029104</v>
      </c>
      <c r="M1965" t="str">
        <f>'References data'!H1966</f>
        <v>Nội Tỉnh</v>
      </c>
      <c r="N1965">
        <f t="shared" si="181"/>
        <v>0.2</v>
      </c>
      <c r="O1965">
        <f t="shared" si="182"/>
        <v>-100</v>
      </c>
      <c r="P1965" t="str">
        <f>IF(AND(N1965&gt;0,N1965&lt;=0.05),'Bảng Giá'!$B$3,IF(AND(N1965&lt;=0.1,N1965&gt;0.05),'Bảng Giá'!$B$4,IF(AND('Raw Data'!N1965&gt;0.1,'Raw Data'!N1965&lt;=0.25),'Bảng Giá'!$B$5,IF(AND('Raw Data'!N1965&gt;0.25,'Raw Data'!N1965&lt;=0.5),'Bảng Giá'!$B$6,IF(AND('Raw Data'!N1965&gt;0.5,'Raw Data'!N1965&lt;=1),'Bảng Giá'!$B$7,IF(AND('Raw Data'!N1965&gt;1,'Raw Data'!N1965&lt;=1.5),'Bảng Giá'!$B$8,IF(AND('Raw Data'!N1965&gt;1.5,'Raw Data'!N1965&lt;=2),'Bảng Giá'!$B$9,IF(AND('Raw Data'!N1965&gt;2,'Raw Data'!N1965&lt;=2.5),'Bảng Giá'!$B$10,IF(AND('Raw Data'!N1965&gt;2.5,'Raw Data'!N1965&lt;=3),'Bảng Giá'!$B$11,IF(AND('Raw Data'!N1965&gt;3,'Raw Data'!N1965&lt;=3.5),'Bảng Giá'!$B$12,IF(AND('Raw Data'!N1965&gt;3.5,'Raw Data'!N1965&lt;=4),'Bảng Giá'!$B$13,IF(AND('Raw Data'!N1965&gt;4,'Raw Data'!N1965&lt;=4.5),'Bảng Giá'!$B$14,IF(AND('Raw Data'!N1965&gt;4.5,'Raw Data'!N1965&lt;=5),'Bảng Giá'!$B$15,IF(AND('Raw Data'!N1965&gt;5,'Raw Data'!N1965&lt;=5.5),'Bảng Giá'!$B$16,IF(AND('Raw Data'!N1965&gt;5.5,'Raw Data'!N1965&lt;=6),'Bảng Giá'!$B$17,'Bảng Giá'!$B$18)))))))))))))))</f>
        <v>0.1&lt;x&lt;=0.25</v>
      </c>
      <c r="Q1965" s="48">
        <f t="shared" si="183"/>
        <v>-7.6335877862595417E-3</v>
      </c>
      <c r="R1965">
        <f t="shared" si="184"/>
        <v>15600</v>
      </c>
      <c r="S1965">
        <f t="shared" si="185"/>
        <v>2500</v>
      </c>
    </row>
    <row r="1966" spans="1:19" x14ac:dyDescent="0.25">
      <c r="A1966" s="12">
        <v>1965</v>
      </c>
      <c r="B1966" s="12" t="s">
        <v>211</v>
      </c>
      <c r="C1966" s="12" t="s">
        <v>554</v>
      </c>
      <c r="D1966" s="28">
        <v>43006.391319444447</v>
      </c>
      <c r="E1966" s="17">
        <v>43007.69131944445</v>
      </c>
      <c r="F1966" s="13" t="s">
        <v>302</v>
      </c>
      <c r="G1966" s="12">
        <v>400</v>
      </c>
      <c r="H1966" s="12" t="s">
        <v>95</v>
      </c>
      <c r="I1966" s="12" t="s">
        <v>299</v>
      </c>
      <c r="J1966" s="37">
        <f>INDEX('Bảng Giá'!$C$3:$H$18,MATCH('Raw Data'!P1966,'Bảng Giá'!$B$3:$B$18,0),MATCH('Raw Data'!M1966,'Bảng Giá'!$C$2:$H$2,0))</f>
        <v>13000</v>
      </c>
      <c r="K1966" s="12">
        <v>13100</v>
      </c>
      <c r="L1966" s="36">
        <f t="shared" si="180"/>
        <v>1.3000000000029104</v>
      </c>
      <c r="M1966" t="str">
        <f>'References data'!H1967</f>
        <v>Nội Tỉnh</v>
      </c>
      <c r="N1966">
        <f t="shared" si="181"/>
        <v>0.4</v>
      </c>
      <c r="O1966">
        <f t="shared" si="182"/>
        <v>-100</v>
      </c>
      <c r="P1966" t="str">
        <f>IF(AND(N1966&gt;0,N1966&lt;=0.05),'Bảng Giá'!$B$3,IF(AND(N1966&lt;=0.1,N1966&gt;0.05),'Bảng Giá'!$B$4,IF(AND('Raw Data'!N1966&gt;0.1,'Raw Data'!N1966&lt;=0.25),'Bảng Giá'!$B$5,IF(AND('Raw Data'!N1966&gt;0.25,'Raw Data'!N1966&lt;=0.5),'Bảng Giá'!$B$6,IF(AND('Raw Data'!N1966&gt;0.5,'Raw Data'!N1966&lt;=1),'Bảng Giá'!$B$7,IF(AND('Raw Data'!N1966&gt;1,'Raw Data'!N1966&lt;=1.5),'Bảng Giá'!$B$8,IF(AND('Raw Data'!N1966&gt;1.5,'Raw Data'!N1966&lt;=2),'Bảng Giá'!$B$9,IF(AND('Raw Data'!N1966&gt;2,'Raw Data'!N1966&lt;=2.5),'Bảng Giá'!$B$10,IF(AND('Raw Data'!N1966&gt;2.5,'Raw Data'!N1966&lt;=3),'Bảng Giá'!$B$11,IF(AND('Raw Data'!N1966&gt;3,'Raw Data'!N1966&lt;=3.5),'Bảng Giá'!$B$12,IF(AND('Raw Data'!N1966&gt;3.5,'Raw Data'!N1966&lt;=4),'Bảng Giá'!$B$13,IF(AND('Raw Data'!N1966&gt;4,'Raw Data'!N1966&lt;=4.5),'Bảng Giá'!$B$14,IF(AND('Raw Data'!N1966&gt;4.5,'Raw Data'!N1966&lt;=5),'Bảng Giá'!$B$15,IF(AND('Raw Data'!N1966&gt;5,'Raw Data'!N1966&lt;=5.5),'Bảng Giá'!$B$16,IF(AND('Raw Data'!N1966&gt;5.5,'Raw Data'!N1966&lt;=6),'Bảng Giá'!$B$17,'Bảng Giá'!$B$18)))))))))))))))</f>
        <v>0.25&lt;x&lt;=0.5</v>
      </c>
      <c r="Q1966" s="48">
        <f t="shared" si="183"/>
        <v>-7.6335877862595417E-3</v>
      </c>
      <c r="R1966">
        <f t="shared" si="184"/>
        <v>15600</v>
      </c>
      <c r="S1966">
        <f t="shared" si="185"/>
        <v>2500</v>
      </c>
    </row>
    <row r="1967" spans="1:19" x14ac:dyDescent="0.25">
      <c r="A1967" s="12">
        <v>1966</v>
      </c>
      <c r="B1967" s="12" t="s">
        <v>211</v>
      </c>
      <c r="C1967" s="12" t="s">
        <v>555</v>
      </c>
      <c r="D1967" s="28">
        <v>43006.392731481479</v>
      </c>
      <c r="E1967" s="17">
        <v>43007.692731481482</v>
      </c>
      <c r="F1967" s="13" t="s">
        <v>302</v>
      </c>
      <c r="G1967" s="12">
        <v>2400</v>
      </c>
      <c r="H1967" s="12" t="s">
        <v>88</v>
      </c>
      <c r="I1967" s="12" t="s">
        <v>108</v>
      </c>
      <c r="J1967" s="37">
        <f>INDEX('Bảng Giá'!$C$3:$H$18,MATCH('Raw Data'!P1967,'Bảng Giá'!$B$3:$B$18,0),MATCH('Raw Data'!M1967,'Bảng Giá'!$C$2:$H$2,0))</f>
        <v>16000</v>
      </c>
      <c r="K1967" s="12">
        <v>16200</v>
      </c>
      <c r="L1967" s="36">
        <f t="shared" si="180"/>
        <v>1.3000000000029104</v>
      </c>
      <c r="M1967" t="str">
        <f>'References data'!H1968</f>
        <v>Nội Tỉnh</v>
      </c>
      <c r="N1967">
        <f t="shared" si="181"/>
        <v>2.4</v>
      </c>
      <c r="O1967">
        <f t="shared" si="182"/>
        <v>-200</v>
      </c>
      <c r="P1967" t="str">
        <f>IF(AND(N1967&gt;0,N1967&lt;=0.05),'Bảng Giá'!$B$3,IF(AND(N1967&lt;=0.1,N1967&gt;0.05),'Bảng Giá'!$B$4,IF(AND('Raw Data'!N1967&gt;0.1,'Raw Data'!N1967&lt;=0.25),'Bảng Giá'!$B$5,IF(AND('Raw Data'!N1967&gt;0.25,'Raw Data'!N1967&lt;=0.5),'Bảng Giá'!$B$6,IF(AND('Raw Data'!N1967&gt;0.5,'Raw Data'!N1967&lt;=1),'Bảng Giá'!$B$7,IF(AND('Raw Data'!N1967&gt;1,'Raw Data'!N1967&lt;=1.5),'Bảng Giá'!$B$8,IF(AND('Raw Data'!N1967&gt;1.5,'Raw Data'!N1967&lt;=2),'Bảng Giá'!$B$9,IF(AND('Raw Data'!N1967&gt;2,'Raw Data'!N1967&lt;=2.5),'Bảng Giá'!$B$10,IF(AND('Raw Data'!N1967&gt;2.5,'Raw Data'!N1967&lt;=3),'Bảng Giá'!$B$11,IF(AND('Raw Data'!N1967&gt;3,'Raw Data'!N1967&lt;=3.5),'Bảng Giá'!$B$12,IF(AND('Raw Data'!N1967&gt;3.5,'Raw Data'!N1967&lt;=4),'Bảng Giá'!$B$13,IF(AND('Raw Data'!N1967&gt;4,'Raw Data'!N1967&lt;=4.5),'Bảng Giá'!$B$14,IF(AND('Raw Data'!N1967&gt;4.5,'Raw Data'!N1967&lt;=5),'Bảng Giá'!$B$15,IF(AND('Raw Data'!N1967&gt;5,'Raw Data'!N1967&lt;=5.5),'Bảng Giá'!$B$16,IF(AND('Raw Data'!N1967&gt;5.5,'Raw Data'!N1967&lt;=6),'Bảng Giá'!$B$17,'Bảng Giá'!$B$18)))))))))))))))</f>
        <v>2&lt;x&lt;=2.5</v>
      </c>
      <c r="Q1967" s="48">
        <f t="shared" si="183"/>
        <v>-1.2345679012345678E-2</v>
      </c>
      <c r="R1967">
        <f t="shared" si="184"/>
        <v>19200</v>
      </c>
      <c r="S1967">
        <f t="shared" si="185"/>
        <v>3000</v>
      </c>
    </row>
    <row r="1968" spans="1:19" x14ac:dyDescent="0.25">
      <c r="A1968" s="12">
        <v>1967</v>
      </c>
      <c r="B1968" s="12" t="s">
        <v>211</v>
      </c>
      <c r="C1968" s="12" t="s">
        <v>556</v>
      </c>
      <c r="D1968" s="28">
        <v>43006.392812500002</v>
      </c>
      <c r="E1968" s="17">
        <v>43008.692812500005</v>
      </c>
      <c r="F1968" s="13" t="s">
        <v>302</v>
      </c>
      <c r="G1968" s="12">
        <v>200</v>
      </c>
      <c r="H1968" s="12" t="s">
        <v>88</v>
      </c>
      <c r="I1968" s="12" t="s">
        <v>418</v>
      </c>
      <c r="J1968" s="37">
        <f>INDEX('Bảng Giá'!$C$3:$H$18,MATCH('Raw Data'!P1968,'Bảng Giá'!$B$3:$B$18,0),MATCH('Raw Data'!M1968,'Bảng Giá'!$C$2:$H$2,0))</f>
        <v>20000</v>
      </c>
      <c r="K1968" s="12">
        <v>20100</v>
      </c>
      <c r="L1968" s="36">
        <f t="shared" si="180"/>
        <v>2.3000000000029104</v>
      </c>
      <c r="M1968" t="str">
        <f>'References data'!H1969</f>
        <v>Nội Vùng</v>
      </c>
      <c r="N1968">
        <f t="shared" si="181"/>
        <v>0.2</v>
      </c>
      <c r="O1968">
        <f t="shared" si="182"/>
        <v>-100</v>
      </c>
      <c r="P1968" t="str">
        <f>IF(AND(N1968&gt;0,N1968&lt;=0.05),'Bảng Giá'!$B$3,IF(AND(N1968&lt;=0.1,N1968&gt;0.05),'Bảng Giá'!$B$4,IF(AND('Raw Data'!N1968&gt;0.1,'Raw Data'!N1968&lt;=0.25),'Bảng Giá'!$B$5,IF(AND('Raw Data'!N1968&gt;0.25,'Raw Data'!N1968&lt;=0.5),'Bảng Giá'!$B$6,IF(AND('Raw Data'!N1968&gt;0.5,'Raw Data'!N1968&lt;=1),'Bảng Giá'!$B$7,IF(AND('Raw Data'!N1968&gt;1,'Raw Data'!N1968&lt;=1.5),'Bảng Giá'!$B$8,IF(AND('Raw Data'!N1968&gt;1.5,'Raw Data'!N1968&lt;=2),'Bảng Giá'!$B$9,IF(AND('Raw Data'!N1968&gt;2,'Raw Data'!N1968&lt;=2.5),'Bảng Giá'!$B$10,IF(AND('Raw Data'!N1968&gt;2.5,'Raw Data'!N1968&lt;=3),'Bảng Giá'!$B$11,IF(AND('Raw Data'!N1968&gt;3,'Raw Data'!N1968&lt;=3.5),'Bảng Giá'!$B$12,IF(AND('Raw Data'!N1968&gt;3.5,'Raw Data'!N1968&lt;=4),'Bảng Giá'!$B$13,IF(AND('Raw Data'!N1968&gt;4,'Raw Data'!N1968&lt;=4.5),'Bảng Giá'!$B$14,IF(AND('Raw Data'!N1968&gt;4.5,'Raw Data'!N1968&lt;=5),'Bảng Giá'!$B$15,IF(AND('Raw Data'!N1968&gt;5,'Raw Data'!N1968&lt;=5.5),'Bảng Giá'!$B$16,IF(AND('Raw Data'!N1968&gt;5.5,'Raw Data'!N1968&lt;=6),'Bảng Giá'!$B$17,'Bảng Giá'!$B$18)))))))))))))))</f>
        <v>0.1&lt;x&lt;=0.25</v>
      </c>
      <c r="Q1968" s="48">
        <f t="shared" si="183"/>
        <v>-4.9751243781094526E-3</v>
      </c>
      <c r="R1968">
        <f t="shared" si="184"/>
        <v>24000</v>
      </c>
      <c r="S1968">
        <f t="shared" si="185"/>
        <v>3900</v>
      </c>
    </row>
    <row r="1969" spans="1:19" x14ac:dyDescent="0.25">
      <c r="A1969" s="12">
        <v>1968</v>
      </c>
      <c r="B1969" s="12" t="s">
        <v>211</v>
      </c>
      <c r="C1969" s="12" t="s">
        <v>557</v>
      </c>
      <c r="D1969" s="28">
        <v>43006.333333333336</v>
      </c>
      <c r="E1969" s="17">
        <v>43007.633333333339</v>
      </c>
      <c r="F1969" s="13" t="s">
        <v>302</v>
      </c>
      <c r="G1969" s="12">
        <v>700</v>
      </c>
      <c r="H1969" s="12" t="s">
        <v>94</v>
      </c>
      <c r="I1969" s="12" t="s">
        <v>283</v>
      </c>
      <c r="J1969" s="37">
        <f>INDEX('Bảng Giá'!$C$3:$H$18,MATCH('Raw Data'!P1969,'Bảng Giá'!$B$3:$B$18,0),MATCH('Raw Data'!M1969,'Bảng Giá'!$C$2:$H$2,0))</f>
        <v>14000</v>
      </c>
      <c r="K1969" s="12">
        <v>14100</v>
      </c>
      <c r="L1969" s="36">
        <f t="shared" si="180"/>
        <v>1.3000000000029104</v>
      </c>
      <c r="M1969" t="str">
        <f>'References data'!H1970</f>
        <v>Nội Tỉnh</v>
      </c>
      <c r="N1969">
        <f t="shared" si="181"/>
        <v>0.7</v>
      </c>
      <c r="O1969">
        <f t="shared" si="182"/>
        <v>-100</v>
      </c>
      <c r="P1969" t="str">
        <f>IF(AND(N1969&gt;0,N1969&lt;=0.05),'Bảng Giá'!$B$3,IF(AND(N1969&lt;=0.1,N1969&gt;0.05),'Bảng Giá'!$B$4,IF(AND('Raw Data'!N1969&gt;0.1,'Raw Data'!N1969&lt;=0.25),'Bảng Giá'!$B$5,IF(AND('Raw Data'!N1969&gt;0.25,'Raw Data'!N1969&lt;=0.5),'Bảng Giá'!$B$6,IF(AND('Raw Data'!N1969&gt;0.5,'Raw Data'!N1969&lt;=1),'Bảng Giá'!$B$7,IF(AND('Raw Data'!N1969&gt;1,'Raw Data'!N1969&lt;=1.5),'Bảng Giá'!$B$8,IF(AND('Raw Data'!N1969&gt;1.5,'Raw Data'!N1969&lt;=2),'Bảng Giá'!$B$9,IF(AND('Raw Data'!N1969&gt;2,'Raw Data'!N1969&lt;=2.5),'Bảng Giá'!$B$10,IF(AND('Raw Data'!N1969&gt;2.5,'Raw Data'!N1969&lt;=3),'Bảng Giá'!$B$11,IF(AND('Raw Data'!N1969&gt;3,'Raw Data'!N1969&lt;=3.5),'Bảng Giá'!$B$12,IF(AND('Raw Data'!N1969&gt;3.5,'Raw Data'!N1969&lt;=4),'Bảng Giá'!$B$13,IF(AND('Raw Data'!N1969&gt;4,'Raw Data'!N1969&lt;=4.5),'Bảng Giá'!$B$14,IF(AND('Raw Data'!N1969&gt;4.5,'Raw Data'!N1969&lt;=5),'Bảng Giá'!$B$15,IF(AND('Raw Data'!N1969&gt;5,'Raw Data'!N1969&lt;=5.5),'Bảng Giá'!$B$16,IF(AND('Raw Data'!N1969&gt;5.5,'Raw Data'!N1969&lt;=6),'Bảng Giá'!$B$17,'Bảng Giá'!$B$18)))))))))))))))</f>
        <v>0.5&lt;x&lt;=1</v>
      </c>
      <c r="Q1969" s="48">
        <f t="shared" si="183"/>
        <v>-7.0921985815602835E-3</v>
      </c>
      <c r="R1969">
        <f t="shared" si="184"/>
        <v>16800</v>
      </c>
      <c r="S1969">
        <f t="shared" si="185"/>
        <v>2700</v>
      </c>
    </row>
    <row r="1970" spans="1:19" x14ac:dyDescent="0.25">
      <c r="A1970" s="12">
        <v>1969</v>
      </c>
      <c r="B1970" s="12" t="s">
        <v>211</v>
      </c>
      <c r="C1970" s="12" t="s">
        <v>558</v>
      </c>
      <c r="D1970" s="28">
        <v>43006.333333333336</v>
      </c>
      <c r="E1970" s="17">
        <v>43008.633333333339</v>
      </c>
      <c r="F1970" s="13" t="s">
        <v>303</v>
      </c>
      <c r="G1970" s="12">
        <v>200</v>
      </c>
      <c r="H1970" s="12" t="s">
        <v>82</v>
      </c>
      <c r="I1970" s="12" t="s">
        <v>366</v>
      </c>
      <c r="J1970" s="37">
        <f>INDEX('Bảng Giá'!$C$3:$H$18,MATCH('Raw Data'!P1970,'Bảng Giá'!$B$3:$B$18,0),MATCH('Raw Data'!M1970,'Bảng Giá'!$C$2:$H$2,0))</f>
        <v>20000</v>
      </c>
      <c r="K1970" s="12">
        <v>20100</v>
      </c>
      <c r="L1970" s="36">
        <f t="shared" si="180"/>
        <v>2.3000000000029104</v>
      </c>
      <c r="M1970" t="str">
        <f>'References data'!H1971</f>
        <v>Nội Vùng</v>
      </c>
      <c r="N1970">
        <f t="shared" si="181"/>
        <v>0.2</v>
      </c>
      <c r="O1970">
        <f t="shared" si="182"/>
        <v>-100</v>
      </c>
      <c r="P1970" t="str">
        <f>IF(AND(N1970&gt;0,N1970&lt;=0.05),'Bảng Giá'!$B$3,IF(AND(N1970&lt;=0.1,N1970&gt;0.05),'Bảng Giá'!$B$4,IF(AND('Raw Data'!N1970&gt;0.1,'Raw Data'!N1970&lt;=0.25),'Bảng Giá'!$B$5,IF(AND('Raw Data'!N1970&gt;0.25,'Raw Data'!N1970&lt;=0.5),'Bảng Giá'!$B$6,IF(AND('Raw Data'!N1970&gt;0.5,'Raw Data'!N1970&lt;=1),'Bảng Giá'!$B$7,IF(AND('Raw Data'!N1970&gt;1,'Raw Data'!N1970&lt;=1.5),'Bảng Giá'!$B$8,IF(AND('Raw Data'!N1970&gt;1.5,'Raw Data'!N1970&lt;=2),'Bảng Giá'!$B$9,IF(AND('Raw Data'!N1970&gt;2,'Raw Data'!N1970&lt;=2.5),'Bảng Giá'!$B$10,IF(AND('Raw Data'!N1970&gt;2.5,'Raw Data'!N1970&lt;=3),'Bảng Giá'!$B$11,IF(AND('Raw Data'!N1970&gt;3,'Raw Data'!N1970&lt;=3.5),'Bảng Giá'!$B$12,IF(AND('Raw Data'!N1970&gt;3.5,'Raw Data'!N1970&lt;=4),'Bảng Giá'!$B$13,IF(AND('Raw Data'!N1970&gt;4,'Raw Data'!N1970&lt;=4.5),'Bảng Giá'!$B$14,IF(AND('Raw Data'!N1970&gt;4.5,'Raw Data'!N1970&lt;=5),'Bảng Giá'!$B$15,IF(AND('Raw Data'!N1970&gt;5,'Raw Data'!N1970&lt;=5.5),'Bảng Giá'!$B$16,IF(AND('Raw Data'!N1970&gt;5.5,'Raw Data'!N1970&lt;=6),'Bảng Giá'!$B$17,'Bảng Giá'!$B$18)))))))))))))))</f>
        <v>0.1&lt;x&lt;=0.25</v>
      </c>
      <c r="Q1970" s="48">
        <f t="shared" si="183"/>
        <v>-4.9751243781094526E-3</v>
      </c>
      <c r="R1970">
        <f t="shared" si="184"/>
        <v>24000</v>
      </c>
      <c r="S1970">
        <f t="shared" si="185"/>
        <v>3900</v>
      </c>
    </row>
    <row r="1971" spans="1:19" x14ac:dyDescent="0.25">
      <c r="A1971" s="12">
        <v>1970</v>
      </c>
      <c r="B1971" s="12" t="s">
        <v>211</v>
      </c>
      <c r="C1971" s="12" t="s">
        <v>559</v>
      </c>
      <c r="D1971" s="28">
        <v>43006.333333333336</v>
      </c>
      <c r="E1971" s="17">
        <v>43008.633333333339</v>
      </c>
      <c r="F1971" s="13" t="s">
        <v>302</v>
      </c>
      <c r="G1971" s="12">
        <v>750</v>
      </c>
      <c r="H1971" s="12" t="s">
        <v>94</v>
      </c>
      <c r="I1971" s="12" t="s">
        <v>824</v>
      </c>
      <c r="J1971" s="37">
        <f>INDEX('Bảng Giá'!$C$3:$H$18,MATCH('Raw Data'!P1971,'Bảng Giá'!$B$3:$B$18,0),MATCH('Raw Data'!M1971,'Bảng Giá'!$C$2:$H$2,0))</f>
        <v>22500</v>
      </c>
      <c r="K1971" s="12">
        <v>22700</v>
      </c>
      <c r="L1971" s="36">
        <f t="shared" si="180"/>
        <v>2.3000000000029104</v>
      </c>
      <c r="M1971" t="str">
        <f>'References data'!H1972</f>
        <v>Nội Vùng</v>
      </c>
      <c r="N1971">
        <f t="shared" si="181"/>
        <v>0.75</v>
      </c>
      <c r="O1971">
        <f t="shared" si="182"/>
        <v>-200</v>
      </c>
      <c r="P1971" t="str">
        <f>IF(AND(N1971&gt;0,N1971&lt;=0.05),'Bảng Giá'!$B$3,IF(AND(N1971&lt;=0.1,N1971&gt;0.05),'Bảng Giá'!$B$4,IF(AND('Raw Data'!N1971&gt;0.1,'Raw Data'!N1971&lt;=0.25),'Bảng Giá'!$B$5,IF(AND('Raw Data'!N1971&gt;0.25,'Raw Data'!N1971&lt;=0.5),'Bảng Giá'!$B$6,IF(AND('Raw Data'!N1971&gt;0.5,'Raw Data'!N1971&lt;=1),'Bảng Giá'!$B$7,IF(AND('Raw Data'!N1971&gt;1,'Raw Data'!N1971&lt;=1.5),'Bảng Giá'!$B$8,IF(AND('Raw Data'!N1971&gt;1.5,'Raw Data'!N1971&lt;=2),'Bảng Giá'!$B$9,IF(AND('Raw Data'!N1971&gt;2,'Raw Data'!N1971&lt;=2.5),'Bảng Giá'!$B$10,IF(AND('Raw Data'!N1971&gt;2.5,'Raw Data'!N1971&lt;=3),'Bảng Giá'!$B$11,IF(AND('Raw Data'!N1971&gt;3,'Raw Data'!N1971&lt;=3.5),'Bảng Giá'!$B$12,IF(AND('Raw Data'!N1971&gt;3.5,'Raw Data'!N1971&lt;=4),'Bảng Giá'!$B$13,IF(AND('Raw Data'!N1971&gt;4,'Raw Data'!N1971&lt;=4.5),'Bảng Giá'!$B$14,IF(AND('Raw Data'!N1971&gt;4.5,'Raw Data'!N1971&lt;=5),'Bảng Giá'!$B$15,IF(AND('Raw Data'!N1971&gt;5,'Raw Data'!N1971&lt;=5.5),'Bảng Giá'!$B$16,IF(AND('Raw Data'!N1971&gt;5.5,'Raw Data'!N1971&lt;=6),'Bảng Giá'!$B$17,'Bảng Giá'!$B$18)))))))))))))))</f>
        <v>0.5&lt;x&lt;=1</v>
      </c>
      <c r="Q1971" s="48">
        <f t="shared" si="183"/>
        <v>-8.8105726872246704E-3</v>
      </c>
      <c r="R1971">
        <f t="shared" si="184"/>
        <v>27000</v>
      </c>
      <c r="S1971">
        <f t="shared" si="185"/>
        <v>4300</v>
      </c>
    </row>
    <row r="1972" spans="1:19" x14ac:dyDescent="0.25">
      <c r="A1972" s="12">
        <v>1971</v>
      </c>
      <c r="B1972" s="12" t="s">
        <v>211</v>
      </c>
      <c r="C1972" s="12" t="s">
        <v>560</v>
      </c>
      <c r="D1972" s="28">
        <v>43006.333333333336</v>
      </c>
      <c r="E1972" s="17">
        <v>43007.633333333339</v>
      </c>
      <c r="F1972" s="13" t="s">
        <v>302</v>
      </c>
      <c r="G1972" s="12">
        <v>1000</v>
      </c>
      <c r="H1972" s="12" t="s">
        <v>283</v>
      </c>
      <c r="I1972" s="12" t="s">
        <v>116</v>
      </c>
      <c r="J1972" s="37">
        <f>INDEX('Bảng Giá'!$C$3:$H$18,MATCH('Raw Data'!P1972,'Bảng Giá'!$B$3:$B$18,0),MATCH('Raw Data'!M1972,'Bảng Giá'!$C$2:$H$2,0))</f>
        <v>14000</v>
      </c>
      <c r="K1972" s="12">
        <v>14700</v>
      </c>
      <c r="L1972" s="36">
        <f t="shared" si="180"/>
        <v>1.3000000000029104</v>
      </c>
      <c r="M1972" t="str">
        <f>'References data'!H1973</f>
        <v>Nội Tỉnh</v>
      </c>
      <c r="N1972">
        <f t="shared" si="181"/>
        <v>1</v>
      </c>
      <c r="O1972">
        <f t="shared" si="182"/>
        <v>-700</v>
      </c>
      <c r="P1972" t="str">
        <f>IF(AND(N1972&gt;0,N1972&lt;=0.05),'Bảng Giá'!$B$3,IF(AND(N1972&lt;=0.1,N1972&gt;0.05),'Bảng Giá'!$B$4,IF(AND('Raw Data'!N1972&gt;0.1,'Raw Data'!N1972&lt;=0.25),'Bảng Giá'!$B$5,IF(AND('Raw Data'!N1972&gt;0.25,'Raw Data'!N1972&lt;=0.5),'Bảng Giá'!$B$6,IF(AND('Raw Data'!N1972&gt;0.5,'Raw Data'!N1972&lt;=1),'Bảng Giá'!$B$7,IF(AND('Raw Data'!N1972&gt;1,'Raw Data'!N1972&lt;=1.5),'Bảng Giá'!$B$8,IF(AND('Raw Data'!N1972&gt;1.5,'Raw Data'!N1972&lt;=2),'Bảng Giá'!$B$9,IF(AND('Raw Data'!N1972&gt;2,'Raw Data'!N1972&lt;=2.5),'Bảng Giá'!$B$10,IF(AND('Raw Data'!N1972&gt;2.5,'Raw Data'!N1972&lt;=3),'Bảng Giá'!$B$11,IF(AND('Raw Data'!N1972&gt;3,'Raw Data'!N1972&lt;=3.5),'Bảng Giá'!$B$12,IF(AND('Raw Data'!N1972&gt;3.5,'Raw Data'!N1972&lt;=4),'Bảng Giá'!$B$13,IF(AND('Raw Data'!N1972&gt;4,'Raw Data'!N1972&lt;=4.5),'Bảng Giá'!$B$14,IF(AND('Raw Data'!N1972&gt;4.5,'Raw Data'!N1972&lt;=5),'Bảng Giá'!$B$15,IF(AND('Raw Data'!N1972&gt;5,'Raw Data'!N1972&lt;=5.5),'Bảng Giá'!$B$16,IF(AND('Raw Data'!N1972&gt;5.5,'Raw Data'!N1972&lt;=6),'Bảng Giá'!$B$17,'Bảng Giá'!$B$18)))))))))))))))</f>
        <v>0.5&lt;x&lt;=1</v>
      </c>
      <c r="Q1972" s="48">
        <f t="shared" si="183"/>
        <v>-4.7619047619047616E-2</v>
      </c>
      <c r="R1972">
        <f t="shared" si="184"/>
        <v>16800</v>
      </c>
      <c r="S1972">
        <f t="shared" si="185"/>
        <v>2100</v>
      </c>
    </row>
    <row r="1973" spans="1:19" x14ac:dyDescent="0.25">
      <c r="A1973" s="12">
        <v>1972</v>
      </c>
      <c r="B1973" s="12" t="s">
        <v>211</v>
      </c>
      <c r="C1973" s="12" t="s">
        <v>561</v>
      </c>
      <c r="D1973" s="28">
        <v>43006.497152777774</v>
      </c>
      <c r="E1973" s="17">
        <v>43009.197152777771</v>
      </c>
      <c r="F1973" s="13" t="s">
        <v>302</v>
      </c>
      <c r="G1973" s="12">
        <v>2000</v>
      </c>
      <c r="H1973" s="12" t="s">
        <v>165</v>
      </c>
      <c r="I1973" s="12" t="s">
        <v>487</v>
      </c>
      <c r="J1973" s="37">
        <f>INDEX('Bảng Giá'!$C$3:$H$18,MATCH('Raw Data'!P1973,'Bảng Giá'!$B$3:$B$18,0),MATCH('Raw Data'!M1973,'Bảng Giá'!$C$2:$H$2,0))</f>
        <v>32000</v>
      </c>
      <c r="K1973" s="12">
        <v>38400</v>
      </c>
      <c r="L1973" s="36">
        <f t="shared" si="180"/>
        <v>2.6999999999970896</v>
      </c>
      <c r="M1973" t="str">
        <f>'References data'!H1974</f>
        <v>Nội Vùng Tỉnh</v>
      </c>
      <c r="N1973">
        <f t="shared" si="181"/>
        <v>2</v>
      </c>
      <c r="O1973">
        <f t="shared" si="182"/>
        <v>-6400</v>
      </c>
      <c r="P1973" t="str">
        <f>IF(AND(N1973&gt;0,N1973&lt;=0.05),'Bảng Giá'!$B$3,IF(AND(N1973&lt;=0.1,N1973&gt;0.05),'Bảng Giá'!$B$4,IF(AND('Raw Data'!N1973&gt;0.1,'Raw Data'!N1973&lt;=0.25),'Bảng Giá'!$B$5,IF(AND('Raw Data'!N1973&gt;0.25,'Raw Data'!N1973&lt;=0.5),'Bảng Giá'!$B$6,IF(AND('Raw Data'!N1973&gt;0.5,'Raw Data'!N1973&lt;=1),'Bảng Giá'!$B$7,IF(AND('Raw Data'!N1973&gt;1,'Raw Data'!N1973&lt;=1.5),'Bảng Giá'!$B$8,IF(AND('Raw Data'!N1973&gt;1.5,'Raw Data'!N1973&lt;=2),'Bảng Giá'!$B$9,IF(AND('Raw Data'!N1973&gt;2,'Raw Data'!N1973&lt;=2.5),'Bảng Giá'!$B$10,IF(AND('Raw Data'!N1973&gt;2.5,'Raw Data'!N1973&lt;=3),'Bảng Giá'!$B$11,IF(AND('Raw Data'!N1973&gt;3,'Raw Data'!N1973&lt;=3.5),'Bảng Giá'!$B$12,IF(AND('Raw Data'!N1973&gt;3.5,'Raw Data'!N1973&lt;=4),'Bảng Giá'!$B$13,IF(AND('Raw Data'!N1973&gt;4,'Raw Data'!N1973&lt;=4.5),'Bảng Giá'!$B$14,IF(AND('Raw Data'!N1973&gt;4.5,'Raw Data'!N1973&lt;=5),'Bảng Giá'!$B$15,IF(AND('Raw Data'!N1973&gt;5,'Raw Data'!N1973&lt;=5.5),'Bảng Giá'!$B$16,IF(AND('Raw Data'!N1973&gt;5.5,'Raw Data'!N1973&lt;=6),'Bảng Giá'!$B$17,'Bảng Giá'!$B$18)))))))))))))))</f>
        <v>1.5&lt;x&lt;=2</v>
      </c>
      <c r="Q1973" s="48">
        <f t="shared" si="183"/>
        <v>-0.16666666666666666</v>
      </c>
      <c r="R1973">
        <f t="shared" si="184"/>
        <v>38400</v>
      </c>
      <c r="S1973">
        <f t="shared" si="185"/>
        <v>0</v>
      </c>
    </row>
    <row r="1974" spans="1:19" x14ac:dyDescent="0.25">
      <c r="A1974" s="12">
        <v>1973</v>
      </c>
      <c r="B1974" s="12" t="s">
        <v>211</v>
      </c>
      <c r="C1974" s="12" t="s">
        <v>562</v>
      </c>
      <c r="D1974" s="28">
        <v>43006.333333333336</v>
      </c>
      <c r="E1974" s="17">
        <v>43007.633333333339</v>
      </c>
      <c r="F1974" s="13" t="s">
        <v>302</v>
      </c>
      <c r="G1974" s="12">
        <v>200</v>
      </c>
      <c r="H1974" s="12" t="s">
        <v>94</v>
      </c>
      <c r="I1974" s="12" t="s">
        <v>77</v>
      </c>
      <c r="J1974" s="37">
        <f>INDEX('Bảng Giá'!$C$3:$H$18,MATCH('Raw Data'!P1974,'Bảng Giá'!$B$3:$B$18,0),MATCH('Raw Data'!M1974,'Bảng Giá'!$C$2:$H$2,0))</f>
        <v>13000</v>
      </c>
      <c r="K1974" s="12">
        <v>13100</v>
      </c>
      <c r="L1974" s="36">
        <f t="shared" si="180"/>
        <v>1.3000000000029104</v>
      </c>
      <c r="M1974" t="str">
        <f>'References data'!H1975</f>
        <v>Nội Tỉnh</v>
      </c>
      <c r="N1974">
        <f t="shared" si="181"/>
        <v>0.2</v>
      </c>
      <c r="O1974">
        <f t="shared" si="182"/>
        <v>-100</v>
      </c>
      <c r="P1974" t="str">
        <f>IF(AND(N1974&gt;0,N1974&lt;=0.05),'Bảng Giá'!$B$3,IF(AND(N1974&lt;=0.1,N1974&gt;0.05),'Bảng Giá'!$B$4,IF(AND('Raw Data'!N1974&gt;0.1,'Raw Data'!N1974&lt;=0.25),'Bảng Giá'!$B$5,IF(AND('Raw Data'!N1974&gt;0.25,'Raw Data'!N1974&lt;=0.5),'Bảng Giá'!$B$6,IF(AND('Raw Data'!N1974&gt;0.5,'Raw Data'!N1974&lt;=1),'Bảng Giá'!$B$7,IF(AND('Raw Data'!N1974&gt;1,'Raw Data'!N1974&lt;=1.5),'Bảng Giá'!$B$8,IF(AND('Raw Data'!N1974&gt;1.5,'Raw Data'!N1974&lt;=2),'Bảng Giá'!$B$9,IF(AND('Raw Data'!N1974&gt;2,'Raw Data'!N1974&lt;=2.5),'Bảng Giá'!$B$10,IF(AND('Raw Data'!N1974&gt;2.5,'Raw Data'!N1974&lt;=3),'Bảng Giá'!$B$11,IF(AND('Raw Data'!N1974&gt;3,'Raw Data'!N1974&lt;=3.5),'Bảng Giá'!$B$12,IF(AND('Raw Data'!N1974&gt;3.5,'Raw Data'!N1974&lt;=4),'Bảng Giá'!$B$13,IF(AND('Raw Data'!N1974&gt;4,'Raw Data'!N1974&lt;=4.5),'Bảng Giá'!$B$14,IF(AND('Raw Data'!N1974&gt;4.5,'Raw Data'!N1974&lt;=5),'Bảng Giá'!$B$15,IF(AND('Raw Data'!N1974&gt;5,'Raw Data'!N1974&lt;=5.5),'Bảng Giá'!$B$16,IF(AND('Raw Data'!N1974&gt;5.5,'Raw Data'!N1974&lt;=6),'Bảng Giá'!$B$17,'Bảng Giá'!$B$18)))))))))))))))</f>
        <v>0.1&lt;x&lt;=0.25</v>
      </c>
      <c r="Q1974" s="48">
        <f t="shared" si="183"/>
        <v>-7.6335877862595417E-3</v>
      </c>
      <c r="R1974">
        <f t="shared" si="184"/>
        <v>15600</v>
      </c>
      <c r="S1974">
        <f t="shared" si="185"/>
        <v>2500</v>
      </c>
    </row>
    <row r="1975" spans="1:19" x14ac:dyDescent="0.25">
      <c r="A1975" s="12">
        <v>1974</v>
      </c>
      <c r="B1975" s="12" t="s">
        <v>211</v>
      </c>
      <c r="C1975" s="12" t="s">
        <v>563</v>
      </c>
      <c r="D1975" s="28">
        <v>43006.333333333336</v>
      </c>
      <c r="E1975" s="17">
        <v>43008.633333333339</v>
      </c>
      <c r="F1975" s="13" t="s">
        <v>302</v>
      </c>
      <c r="G1975" s="12">
        <v>500</v>
      </c>
      <c r="H1975" s="12" t="s">
        <v>98</v>
      </c>
      <c r="I1975" s="12" t="s">
        <v>444</v>
      </c>
      <c r="J1975" s="37">
        <f>INDEX('Bảng Giá'!$C$3:$H$18,MATCH('Raw Data'!P1975,'Bảng Giá'!$B$3:$B$18,0),MATCH('Raw Data'!M1975,'Bảng Giá'!$C$2:$H$2,0))</f>
        <v>20000</v>
      </c>
      <c r="K1975" s="12">
        <v>22700</v>
      </c>
      <c r="L1975" s="36">
        <f t="shared" si="180"/>
        <v>2.3000000000029104</v>
      </c>
      <c r="M1975" t="str">
        <f>'References data'!H1976</f>
        <v>Nội Vùng</v>
      </c>
      <c r="N1975">
        <f t="shared" si="181"/>
        <v>0.5</v>
      </c>
      <c r="O1975">
        <f t="shared" si="182"/>
        <v>-2700</v>
      </c>
      <c r="P1975" t="str">
        <f>IF(AND(N1975&gt;0,N1975&lt;=0.05),'Bảng Giá'!$B$3,IF(AND(N1975&lt;=0.1,N1975&gt;0.05),'Bảng Giá'!$B$4,IF(AND('Raw Data'!N1975&gt;0.1,'Raw Data'!N1975&lt;=0.25),'Bảng Giá'!$B$5,IF(AND('Raw Data'!N1975&gt;0.25,'Raw Data'!N1975&lt;=0.5),'Bảng Giá'!$B$6,IF(AND('Raw Data'!N1975&gt;0.5,'Raw Data'!N1975&lt;=1),'Bảng Giá'!$B$7,IF(AND('Raw Data'!N1975&gt;1,'Raw Data'!N1975&lt;=1.5),'Bảng Giá'!$B$8,IF(AND('Raw Data'!N1975&gt;1.5,'Raw Data'!N1975&lt;=2),'Bảng Giá'!$B$9,IF(AND('Raw Data'!N1975&gt;2,'Raw Data'!N1975&lt;=2.5),'Bảng Giá'!$B$10,IF(AND('Raw Data'!N1975&gt;2.5,'Raw Data'!N1975&lt;=3),'Bảng Giá'!$B$11,IF(AND('Raw Data'!N1975&gt;3,'Raw Data'!N1975&lt;=3.5),'Bảng Giá'!$B$12,IF(AND('Raw Data'!N1975&gt;3.5,'Raw Data'!N1975&lt;=4),'Bảng Giá'!$B$13,IF(AND('Raw Data'!N1975&gt;4,'Raw Data'!N1975&lt;=4.5),'Bảng Giá'!$B$14,IF(AND('Raw Data'!N1975&gt;4.5,'Raw Data'!N1975&lt;=5),'Bảng Giá'!$B$15,IF(AND('Raw Data'!N1975&gt;5,'Raw Data'!N1975&lt;=5.5),'Bảng Giá'!$B$16,IF(AND('Raw Data'!N1975&gt;5.5,'Raw Data'!N1975&lt;=6),'Bảng Giá'!$B$17,'Bảng Giá'!$B$18)))))))))))))))</f>
        <v>0.25&lt;x&lt;=0.5</v>
      </c>
      <c r="Q1975" s="48">
        <f t="shared" si="183"/>
        <v>-0.11894273127753303</v>
      </c>
      <c r="R1975">
        <f t="shared" si="184"/>
        <v>24000</v>
      </c>
      <c r="S1975">
        <f t="shared" si="185"/>
        <v>1300</v>
      </c>
    </row>
    <row r="1976" spans="1:19" x14ac:dyDescent="0.25">
      <c r="A1976" s="12">
        <v>1975</v>
      </c>
      <c r="B1976" s="12" t="s">
        <v>211</v>
      </c>
      <c r="C1976" s="12" t="s">
        <v>564</v>
      </c>
      <c r="D1976" s="28">
        <v>43005.333333333336</v>
      </c>
      <c r="E1976" s="17">
        <v>43008.033333333333</v>
      </c>
      <c r="F1976" s="13" t="s">
        <v>302</v>
      </c>
      <c r="G1976" s="12">
        <v>1000</v>
      </c>
      <c r="H1976" s="12" t="s">
        <v>178</v>
      </c>
      <c r="I1976" s="12" t="s">
        <v>825</v>
      </c>
      <c r="J1976" s="37">
        <f>INDEX('Bảng Giá'!$C$3:$H$18,MATCH('Raw Data'!P1976,'Bảng Giá'!$B$3:$B$18,0),MATCH('Raw Data'!M1976,'Bảng Giá'!$C$2:$H$2,0))</f>
        <v>22500</v>
      </c>
      <c r="K1976" s="12">
        <v>27800</v>
      </c>
      <c r="L1976" s="36">
        <f t="shared" si="180"/>
        <v>2.6999999999970896</v>
      </c>
      <c r="M1976" t="str">
        <f>'References data'!H1977</f>
        <v>Nội Vùng Tỉnh</v>
      </c>
      <c r="N1976">
        <f t="shared" si="181"/>
        <v>1</v>
      </c>
      <c r="O1976">
        <f t="shared" si="182"/>
        <v>-5300</v>
      </c>
      <c r="P1976" t="str">
        <f>IF(AND(N1976&gt;0,N1976&lt;=0.05),'Bảng Giá'!$B$3,IF(AND(N1976&lt;=0.1,N1976&gt;0.05),'Bảng Giá'!$B$4,IF(AND('Raw Data'!N1976&gt;0.1,'Raw Data'!N1976&lt;=0.25),'Bảng Giá'!$B$5,IF(AND('Raw Data'!N1976&gt;0.25,'Raw Data'!N1976&lt;=0.5),'Bảng Giá'!$B$6,IF(AND('Raw Data'!N1976&gt;0.5,'Raw Data'!N1976&lt;=1),'Bảng Giá'!$B$7,IF(AND('Raw Data'!N1976&gt;1,'Raw Data'!N1976&lt;=1.5),'Bảng Giá'!$B$8,IF(AND('Raw Data'!N1976&gt;1.5,'Raw Data'!N1976&lt;=2),'Bảng Giá'!$B$9,IF(AND('Raw Data'!N1976&gt;2,'Raw Data'!N1976&lt;=2.5),'Bảng Giá'!$B$10,IF(AND('Raw Data'!N1976&gt;2.5,'Raw Data'!N1976&lt;=3),'Bảng Giá'!$B$11,IF(AND('Raw Data'!N1976&gt;3,'Raw Data'!N1976&lt;=3.5),'Bảng Giá'!$B$12,IF(AND('Raw Data'!N1976&gt;3.5,'Raw Data'!N1976&lt;=4),'Bảng Giá'!$B$13,IF(AND('Raw Data'!N1976&gt;4,'Raw Data'!N1976&lt;=4.5),'Bảng Giá'!$B$14,IF(AND('Raw Data'!N1976&gt;4.5,'Raw Data'!N1976&lt;=5),'Bảng Giá'!$B$15,IF(AND('Raw Data'!N1976&gt;5,'Raw Data'!N1976&lt;=5.5),'Bảng Giá'!$B$16,IF(AND('Raw Data'!N1976&gt;5.5,'Raw Data'!N1976&lt;=6),'Bảng Giá'!$B$17,'Bảng Giá'!$B$18)))))))))))))))</f>
        <v>0.5&lt;x&lt;=1</v>
      </c>
      <c r="Q1976" s="48">
        <f t="shared" si="183"/>
        <v>-0.1906474820143885</v>
      </c>
      <c r="R1976">
        <f t="shared" si="184"/>
        <v>27000</v>
      </c>
      <c r="S1976">
        <f t="shared" si="185"/>
        <v>-800</v>
      </c>
    </row>
    <row r="1977" spans="1:19" x14ac:dyDescent="0.25">
      <c r="A1977" s="12">
        <v>1976</v>
      </c>
      <c r="B1977" s="12" t="s">
        <v>211</v>
      </c>
      <c r="C1977" s="12" t="s">
        <v>565</v>
      </c>
      <c r="D1977" s="28">
        <v>43005.384085648147</v>
      </c>
      <c r="E1977" s="17">
        <v>43006.68408564815</v>
      </c>
      <c r="F1977" s="13" t="s">
        <v>302</v>
      </c>
      <c r="G1977" s="12">
        <v>1000</v>
      </c>
      <c r="H1977" s="12" t="s">
        <v>297</v>
      </c>
      <c r="I1977" s="12" t="s">
        <v>88</v>
      </c>
      <c r="J1977" s="37">
        <f>INDEX('Bảng Giá'!$C$3:$H$18,MATCH('Raw Data'!P1977,'Bảng Giá'!$B$3:$B$18,0),MATCH('Raw Data'!M1977,'Bảng Giá'!$C$2:$H$2,0))</f>
        <v>14000</v>
      </c>
      <c r="K1977" s="12">
        <v>14700</v>
      </c>
      <c r="L1977" s="36">
        <f t="shared" si="180"/>
        <v>1.3000000000029104</v>
      </c>
      <c r="M1977" t="str">
        <f>'References data'!H1978</f>
        <v>Nội Tỉnh</v>
      </c>
      <c r="N1977">
        <f t="shared" si="181"/>
        <v>1</v>
      </c>
      <c r="O1977">
        <f t="shared" si="182"/>
        <v>-700</v>
      </c>
      <c r="P1977" t="str">
        <f>IF(AND(N1977&gt;0,N1977&lt;=0.05),'Bảng Giá'!$B$3,IF(AND(N1977&lt;=0.1,N1977&gt;0.05),'Bảng Giá'!$B$4,IF(AND('Raw Data'!N1977&gt;0.1,'Raw Data'!N1977&lt;=0.25),'Bảng Giá'!$B$5,IF(AND('Raw Data'!N1977&gt;0.25,'Raw Data'!N1977&lt;=0.5),'Bảng Giá'!$B$6,IF(AND('Raw Data'!N1977&gt;0.5,'Raw Data'!N1977&lt;=1),'Bảng Giá'!$B$7,IF(AND('Raw Data'!N1977&gt;1,'Raw Data'!N1977&lt;=1.5),'Bảng Giá'!$B$8,IF(AND('Raw Data'!N1977&gt;1.5,'Raw Data'!N1977&lt;=2),'Bảng Giá'!$B$9,IF(AND('Raw Data'!N1977&gt;2,'Raw Data'!N1977&lt;=2.5),'Bảng Giá'!$B$10,IF(AND('Raw Data'!N1977&gt;2.5,'Raw Data'!N1977&lt;=3),'Bảng Giá'!$B$11,IF(AND('Raw Data'!N1977&gt;3,'Raw Data'!N1977&lt;=3.5),'Bảng Giá'!$B$12,IF(AND('Raw Data'!N1977&gt;3.5,'Raw Data'!N1977&lt;=4),'Bảng Giá'!$B$13,IF(AND('Raw Data'!N1977&gt;4,'Raw Data'!N1977&lt;=4.5),'Bảng Giá'!$B$14,IF(AND('Raw Data'!N1977&gt;4.5,'Raw Data'!N1977&lt;=5),'Bảng Giá'!$B$15,IF(AND('Raw Data'!N1977&gt;5,'Raw Data'!N1977&lt;=5.5),'Bảng Giá'!$B$16,IF(AND('Raw Data'!N1977&gt;5.5,'Raw Data'!N1977&lt;=6),'Bảng Giá'!$B$17,'Bảng Giá'!$B$18)))))))))))))))</f>
        <v>0.5&lt;x&lt;=1</v>
      </c>
      <c r="Q1977" s="48">
        <f t="shared" si="183"/>
        <v>-4.7619047619047616E-2</v>
      </c>
      <c r="R1977">
        <f t="shared" si="184"/>
        <v>16800</v>
      </c>
      <c r="S1977">
        <f t="shared" si="185"/>
        <v>2100</v>
      </c>
    </row>
    <row r="1978" spans="1:19" x14ac:dyDescent="0.25">
      <c r="A1978" s="12">
        <v>1977</v>
      </c>
      <c r="B1978" s="12" t="s">
        <v>211</v>
      </c>
      <c r="C1978" s="12" t="s">
        <v>566</v>
      </c>
      <c r="D1978" s="28">
        <v>43006.333333333336</v>
      </c>
      <c r="E1978" s="17">
        <v>43007.633333333339</v>
      </c>
      <c r="F1978" s="13" t="s">
        <v>302</v>
      </c>
      <c r="G1978" s="12">
        <v>1200</v>
      </c>
      <c r="H1978" s="12" t="s">
        <v>114</v>
      </c>
      <c r="I1978" s="12" t="s">
        <v>123</v>
      </c>
      <c r="J1978" s="37">
        <f>INDEX('Bảng Giá'!$C$3:$H$18,MATCH('Raw Data'!P1978,'Bảng Giá'!$B$3:$B$18,0),MATCH('Raw Data'!M1978,'Bảng Giá'!$C$2:$H$2,0))</f>
        <v>14500</v>
      </c>
      <c r="K1978" s="12">
        <v>14700</v>
      </c>
      <c r="L1978" s="36">
        <f t="shared" si="180"/>
        <v>1.3000000000029104</v>
      </c>
      <c r="M1978" t="str">
        <f>'References data'!H1979</f>
        <v>Nội Tỉnh</v>
      </c>
      <c r="N1978">
        <f t="shared" si="181"/>
        <v>1.2</v>
      </c>
      <c r="O1978">
        <f t="shared" si="182"/>
        <v>-200</v>
      </c>
      <c r="P1978" t="str">
        <f>IF(AND(N1978&gt;0,N1978&lt;=0.05),'Bảng Giá'!$B$3,IF(AND(N1978&lt;=0.1,N1978&gt;0.05),'Bảng Giá'!$B$4,IF(AND('Raw Data'!N1978&gt;0.1,'Raw Data'!N1978&lt;=0.25),'Bảng Giá'!$B$5,IF(AND('Raw Data'!N1978&gt;0.25,'Raw Data'!N1978&lt;=0.5),'Bảng Giá'!$B$6,IF(AND('Raw Data'!N1978&gt;0.5,'Raw Data'!N1978&lt;=1),'Bảng Giá'!$B$7,IF(AND('Raw Data'!N1978&gt;1,'Raw Data'!N1978&lt;=1.5),'Bảng Giá'!$B$8,IF(AND('Raw Data'!N1978&gt;1.5,'Raw Data'!N1978&lt;=2),'Bảng Giá'!$B$9,IF(AND('Raw Data'!N1978&gt;2,'Raw Data'!N1978&lt;=2.5),'Bảng Giá'!$B$10,IF(AND('Raw Data'!N1978&gt;2.5,'Raw Data'!N1978&lt;=3),'Bảng Giá'!$B$11,IF(AND('Raw Data'!N1978&gt;3,'Raw Data'!N1978&lt;=3.5),'Bảng Giá'!$B$12,IF(AND('Raw Data'!N1978&gt;3.5,'Raw Data'!N1978&lt;=4),'Bảng Giá'!$B$13,IF(AND('Raw Data'!N1978&gt;4,'Raw Data'!N1978&lt;=4.5),'Bảng Giá'!$B$14,IF(AND('Raw Data'!N1978&gt;4.5,'Raw Data'!N1978&lt;=5),'Bảng Giá'!$B$15,IF(AND('Raw Data'!N1978&gt;5,'Raw Data'!N1978&lt;=5.5),'Bảng Giá'!$B$16,IF(AND('Raw Data'!N1978&gt;5.5,'Raw Data'!N1978&lt;=6),'Bảng Giá'!$B$17,'Bảng Giá'!$B$18)))))))))))))))</f>
        <v>1&lt;x&lt;=1.5</v>
      </c>
      <c r="Q1978" s="48">
        <f t="shared" si="183"/>
        <v>-1.3605442176870748E-2</v>
      </c>
      <c r="R1978">
        <f t="shared" si="184"/>
        <v>17400</v>
      </c>
      <c r="S1978">
        <f t="shared" si="185"/>
        <v>2700</v>
      </c>
    </row>
    <row r="1979" spans="1:19" x14ac:dyDescent="0.25">
      <c r="A1979" s="12">
        <v>1978</v>
      </c>
      <c r="B1979" s="12" t="s">
        <v>211</v>
      </c>
      <c r="C1979" s="12" t="s">
        <v>567</v>
      </c>
      <c r="D1979" s="28">
        <v>43006.333333333336</v>
      </c>
      <c r="E1979" s="17">
        <v>43008.633333333339</v>
      </c>
      <c r="F1979" s="13" t="s">
        <v>302</v>
      </c>
      <c r="G1979" s="12">
        <v>200</v>
      </c>
      <c r="H1979" s="12" t="s">
        <v>94</v>
      </c>
      <c r="I1979" s="12" t="s">
        <v>355</v>
      </c>
      <c r="J1979" s="37">
        <f>INDEX('Bảng Giá'!$C$3:$H$18,MATCH('Raw Data'!P1979,'Bảng Giá'!$B$3:$B$18,0),MATCH('Raw Data'!M1979,'Bảng Giá'!$C$2:$H$2,0))</f>
        <v>20000</v>
      </c>
      <c r="K1979" s="12">
        <v>20100</v>
      </c>
      <c r="L1979" s="36">
        <f t="shared" si="180"/>
        <v>2.3000000000029104</v>
      </c>
      <c r="M1979" t="str">
        <f>'References data'!H1980</f>
        <v>Nội Vùng</v>
      </c>
      <c r="N1979">
        <f t="shared" si="181"/>
        <v>0.2</v>
      </c>
      <c r="O1979">
        <f t="shared" si="182"/>
        <v>-100</v>
      </c>
      <c r="P1979" t="str">
        <f>IF(AND(N1979&gt;0,N1979&lt;=0.05),'Bảng Giá'!$B$3,IF(AND(N1979&lt;=0.1,N1979&gt;0.05),'Bảng Giá'!$B$4,IF(AND('Raw Data'!N1979&gt;0.1,'Raw Data'!N1979&lt;=0.25),'Bảng Giá'!$B$5,IF(AND('Raw Data'!N1979&gt;0.25,'Raw Data'!N1979&lt;=0.5),'Bảng Giá'!$B$6,IF(AND('Raw Data'!N1979&gt;0.5,'Raw Data'!N1979&lt;=1),'Bảng Giá'!$B$7,IF(AND('Raw Data'!N1979&gt;1,'Raw Data'!N1979&lt;=1.5),'Bảng Giá'!$B$8,IF(AND('Raw Data'!N1979&gt;1.5,'Raw Data'!N1979&lt;=2),'Bảng Giá'!$B$9,IF(AND('Raw Data'!N1979&gt;2,'Raw Data'!N1979&lt;=2.5),'Bảng Giá'!$B$10,IF(AND('Raw Data'!N1979&gt;2.5,'Raw Data'!N1979&lt;=3),'Bảng Giá'!$B$11,IF(AND('Raw Data'!N1979&gt;3,'Raw Data'!N1979&lt;=3.5),'Bảng Giá'!$B$12,IF(AND('Raw Data'!N1979&gt;3.5,'Raw Data'!N1979&lt;=4),'Bảng Giá'!$B$13,IF(AND('Raw Data'!N1979&gt;4,'Raw Data'!N1979&lt;=4.5),'Bảng Giá'!$B$14,IF(AND('Raw Data'!N1979&gt;4.5,'Raw Data'!N1979&lt;=5),'Bảng Giá'!$B$15,IF(AND('Raw Data'!N1979&gt;5,'Raw Data'!N1979&lt;=5.5),'Bảng Giá'!$B$16,IF(AND('Raw Data'!N1979&gt;5.5,'Raw Data'!N1979&lt;=6),'Bảng Giá'!$B$17,'Bảng Giá'!$B$18)))))))))))))))</f>
        <v>0.1&lt;x&lt;=0.25</v>
      </c>
      <c r="Q1979" s="48">
        <f t="shared" si="183"/>
        <v>-4.9751243781094526E-3</v>
      </c>
      <c r="R1979">
        <f t="shared" si="184"/>
        <v>24000</v>
      </c>
      <c r="S1979">
        <f t="shared" si="185"/>
        <v>3900</v>
      </c>
    </row>
    <row r="1980" spans="1:19" x14ac:dyDescent="0.25">
      <c r="A1980" s="12">
        <v>1979</v>
      </c>
      <c r="B1980" s="12" t="s">
        <v>211</v>
      </c>
      <c r="C1980" s="12" t="s">
        <v>568</v>
      </c>
      <c r="D1980" s="28">
        <v>43006.333333333336</v>
      </c>
      <c r="E1980" s="17">
        <v>43007.633333333339</v>
      </c>
      <c r="F1980" s="13" t="s">
        <v>302</v>
      </c>
      <c r="G1980" s="12">
        <v>800</v>
      </c>
      <c r="H1980" s="12" t="s">
        <v>297</v>
      </c>
      <c r="I1980" s="12" t="s">
        <v>108</v>
      </c>
      <c r="J1980" s="37">
        <f>INDEX('Bảng Giá'!$C$3:$H$18,MATCH('Raw Data'!P1980,'Bảng Giá'!$B$3:$B$18,0),MATCH('Raw Data'!M1980,'Bảng Giá'!$C$2:$H$2,0))</f>
        <v>14000</v>
      </c>
      <c r="K1980" s="12">
        <v>14100</v>
      </c>
      <c r="L1980" s="36">
        <f t="shared" si="180"/>
        <v>1.3000000000029104</v>
      </c>
      <c r="M1980" t="str">
        <f>'References data'!H1981</f>
        <v>Nội Tỉnh</v>
      </c>
      <c r="N1980">
        <f t="shared" si="181"/>
        <v>0.8</v>
      </c>
      <c r="O1980">
        <f t="shared" si="182"/>
        <v>-100</v>
      </c>
      <c r="P1980" t="str">
        <f>IF(AND(N1980&gt;0,N1980&lt;=0.05),'Bảng Giá'!$B$3,IF(AND(N1980&lt;=0.1,N1980&gt;0.05),'Bảng Giá'!$B$4,IF(AND('Raw Data'!N1980&gt;0.1,'Raw Data'!N1980&lt;=0.25),'Bảng Giá'!$B$5,IF(AND('Raw Data'!N1980&gt;0.25,'Raw Data'!N1980&lt;=0.5),'Bảng Giá'!$B$6,IF(AND('Raw Data'!N1980&gt;0.5,'Raw Data'!N1980&lt;=1),'Bảng Giá'!$B$7,IF(AND('Raw Data'!N1980&gt;1,'Raw Data'!N1980&lt;=1.5),'Bảng Giá'!$B$8,IF(AND('Raw Data'!N1980&gt;1.5,'Raw Data'!N1980&lt;=2),'Bảng Giá'!$B$9,IF(AND('Raw Data'!N1980&gt;2,'Raw Data'!N1980&lt;=2.5),'Bảng Giá'!$B$10,IF(AND('Raw Data'!N1980&gt;2.5,'Raw Data'!N1980&lt;=3),'Bảng Giá'!$B$11,IF(AND('Raw Data'!N1980&gt;3,'Raw Data'!N1980&lt;=3.5),'Bảng Giá'!$B$12,IF(AND('Raw Data'!N1980&gt;3.5,'Raw Data'!N1980&lt;=4),'Bảng Giá'!$B$13,IF(AND('Raw Data'!N1980&gt;4,'Raw Data'!N1980&lt;=4.5),'Bảng Giá'!$B$14,IF(AND('Raw Data'!N1980&gt;4.5,'Raw Data'!N1980&lt;=5),'Bảng Giá'!$B$15,IF(AND('Raw Data'!N1980&gt;5,'Raw Data'!N1980&lt;=5.5),'Bảng Giá'!$B$16,IF(AND('Raw Data'!N1980&gt;5.5,'Raw Data'!N1980&lt;=6),'Bảng Giá'!$B$17,'Bảng Giá'!$B$18)))))))))))))))</f>
        <v>0.5&lt;x&lt;=1</v>
      </c>
      <c r="Q1980" s="48">
        <f t="shared" si="183"/>
        <v>-7.0921985815602835E-3</v>
      </c>
      <c r="R1980">
        <f t="shared" si="184"/>
        <v>16800</v>
      </c>
      <c r="S1980">
        <f t="shared" si="185"/>
        <v>2700</v>
      </c>
    </row>
    <row r="1981" spans="1:19" x14ac:dyDescent="0.25">
      <c r="A1981" s="12">
        <v>1980</v>
      </c>
      <c r="B1981" s="12" t="s">
        <v>211</v>
      </c>
      <c r="C1981" s="12" t="s">
        <v>569</v>
      </c>
      <c r="D1981" s="28">
        <v>43006.496203703704</v>
      </c>
      <c r="E1981" s="17">
        <v>43008.796203703707</v>
      </c>
      <c r="F1981" s="13" t="s">
        <v>302</v>
      </c>
      <c r="G1981" s="12">
        <v>400</v>
      </c>
      <c r="H1981" s="12" t="s">
        <v>295</v>
      </c>
      <c r="I1981" s="12" t="s">
        <v>176</v>
      </c>
      <c r="J1981" s="37">
        <f>INDEX('Bảng Giá'!$C$3:$H$18,MATCH('Raw Data'!P1981,'Bảng Giá'!$B$3:$B$18,0),MATCH('Raw Data'!M1981,'Bảng Giá'!$C$2:$H$2,0))</f>
        <v>20000</v>
      </c>
      <c r="K1981" s="12">
        <v>20100</v>
      </c>
      <c r="L1981" s="36">
        <f t="shared" si="180"/>
        <v>2.3000000000029104</v>
      </c>
      <c r="M1981" t="str">
        <f>'References data'!H1982</f>
        <v>Nội Vùng</v>
      </c>
      <c r="N1981">
        <f t="shared" si="181"/>
        <v>0.4</v>
      </c>
      <c r="O1981">
        <f t="shared" si="182"/>
        <v>-100</v>
      </c>
      <c r="P1981" t="str">
        <f>IF(AND(N1981&gt;0,N1981&lt;=0.05),'Bảng Giá'!$B$3,IF(AND(N1981&lt;=0.1,N1981&gt;0.05),'Bảng Giá'!$B$4,IF(AND('Raw Data'!N1981&gt;0.1,'Raw Data'!N1981&lt;=0.25),'Bảng Giá'!$B$5,IF(AND('Raw Data'!N1981&gt;0.25,'Raw Data'!N1981&lt;=0.5),'Bảng Giá'!$B$6,IF(AND('Raw Data'!N1981&gt;0.5,'Raw Data'!N1981&lt;=1),'Bảng Giá'!$B$7,IF(AND('Raw Data'!N1981&gt;1,'Raw Data'!N1981&lt;=1.5),'Bảng Giá'!$B$8,IF(AND('Raw Data'!N1981&gt;1.5,'Raw Data'!N1981&lt;=2),'Bảng Giá'!$B$9,IF(AND('Raw Data'!N1981&gt;2,'Raw Data'!N1981&lt;=2.5),'Bảng Giá'!$B$10,IF(AND('Raw Data'!N1981&gt;2.5,'Raw Data'!N1981&lt;=3),'Bảng Giá'!$B$11,IF(AND('Raw Data'!N1981&gt;3,'Raw Data'!N1981&lt;=3.5),'Bảng Giá'!$B$12,IF(AND('Raw Data'!N1981&gt;3.5,'Raw Data'!N1981&lt;=4),'Bảng Giá'!$B$13,IF(AND('Raw Data'!N1981&gt;4,'Raw Data'!N1981&lt;=4.5),'Bảng Giá'!$B$14,IF(AND('Raw Data'!N1981&gt;4.5,'Raw Data'!N1981&lt;=5),'Bảng Giá'!$B$15,IF(AND('Raw Data'!N1981&gt;5,'Raw Data'!N1981&lt;=5.5),'Bảng Giá'!$B$16,IF(AND('Raw Data'!N1981&gt;5.5,'Raw Data'!N1981&lt;=6),'Bảng Giá'!$B$17,'Bảng Giá'!$B$18)))))))))))))))</f>
        <v>0.25&lt;x&lt;=0.5</v>
      </c>
      <c r="Q1981" s="48">
        <f t="shared" si="183"/>
        <v>-4.9751243781094526E-3</v>
      </c>
      <c r="R1981">
        <f t="shared" si="184"/>
        <v>24000</v>
      </c>
      <c r="S1981">
        <f t="shared" si="185"/>
        <v>3900</v>
      </c>
    </row>
    <row r="1982" spans="1:19" x14ac:dyDescent="0.25">
      <c r="A1982" s="12">
        <v>1981</v>
      </c>
      <c r="B1982" s="12" t="s">
        <v>211</v>
      </c>
      <c r="C1982" s="12" t="s">
        <v>570</v>
      </c>
      <c r="D1982" s="28">
        <v>43006.333333333336</v>
      </c>
      <c r="E1982" s="17">
        <v>43009.033333333333</v>
      </c>
      <c r="F1982" s="13" t="s">
        <v>302</v>
      </c>
      <c r="G1982" s="12">
        <v>1490</v>
      </c>
      <c r="H1982" s="12" t="s">
        <v>452</v>
      </c>
      <c r="I1982" s="12" t="s">
        <v>826</v>
      </c>
      <c r="J1982" s="37">
        <f>INDEX('Bảng Giá'!$C$3:$H$18,MATCH('Raw Data'!P1982,'Bảng Giá'!$B$3:$B$18,0),MATCH('Raw Data'!M1982,'Bảng Giá'!$C$2:$H$2,0))</f>
        <v>27500</v>
      </c>
      <c r="K1982" s="12">
        <v>27800</v>
      </c>
      <c r="L1982" s="36">
        <f t="shared" si="180"/>
        <v>2.6999999999970896</v>
      </c>
      <c r="M1982" t="str">
        <f>'References data'!H1983</f>
        <v>Nội Vùng Tỉnh</v>
      </c>
      <c r="N1982">
        <f t="shared" si="181"/>
        <v>1.49</v>
      </c>
      <c r="O1982">
        <f t="shared" si="182"/>
        <v>-300</v>
      </c>
      <c r="P1982" t="str">
        <f>IF(AND(N1982&gt;0,N1982&lt;=0.05),'Bảng Giá'!$B$3,IF(AND(N1982&lt;=0.1,N1982&gt;0.05),'Bảng Giá'!$B$4,IF(AND('Raw Data'!N1982&gt;0.1,'Raw Data'!N1982&lt;=0.25),'Bảng Giá'!$B$5,IF(AND('Raw Data'!N1982&gt;0.25,'Raw Data'!N1982&lt;=0.5),'Bảng Giá'!$B$6,IF(AND('Raw Data'!N1982&gt;0.5,'Raw Data'!N1982&lt;=1),'Bảng Giá'!$B$7,IF(AND('Raw Data'!N1982&gt;1,'Raw Data'!N1982&lt;=1.5),'Bảng Giá'!$B$8,IF(AND('Raw Data'!N1982&gt;1.5,'Raw Data'!N1982&lt;=2),'Bảng Giá'!$B$9,IF(AND('Raw Data'!N1982&gt;2,'Raw Data'!N1982&lt;=2.5),'Bảng Giá'!$B$10,IF(AND('Raw Data'!N1982&gt;2.5,'Raw Data'!N1982&lt;=3),'Bảng Giá'!$B$11,IF(AND('Raw Data'!N1982&gt;3,'Raw Data'!N1982&lt;=3.5),'Bảng Giá'!$B$12,IF(AND('Raw Data'!N1982&gt;3.5,'Raw Data'!N1982&lt;=4),'Bảng Giá'!$B$13,IF(AND('Raw Data'!N1982&gt;4,'Raw Data'!N1982&lt;=4.5),'Bảng Giá'!$B$14,IF(AND('Raw Data'!N1982&gt;4.5,'Raw Data'!N1982&lt;=5),'Bảng Giá'!$B$15,IF(AND('Raw Data'!N1982&gt;5,'Raw Data'!N1982&lt;=5.5),'Bảng Giá'!$B$16,IF(AND('Raw Data'!N1982&gt;5.5,'Raw Data'!N1982&lt;=6),'Bảng Giá'!$B$17,'Bảng Giá'!$B$18)))))))))))))))</f>
        <v>1&lt;x&lt;=1.5</v>
      </c>
      <c r="Q1982" s="48">
        <f t="shared" si="183"/>
        <v>-1.0791366906474821E-2</v>
      </c>
      <c r="R1982">
        <f t="shared" si="184"/>
        <v>33000</v>
      </c>
      <c r="S1982">
        <f t="shared" si="185"/>
        <v>5200</v>
      </c>
    </row>
    <row r="1983" spans="1:19" x14ac:dyDescent="0.25">
      <c r="A1983" s="12">
        <v>1982</v>
      </c>
      <c r="B1983" s="12" t="s">
        <v>211</v>
      </c>
      <c r="C1983" s="12" t="s">
        <v>571</v>
      </c>
      <c r="D1983" s="28">
        <v>43006.333333333336</v>
      </c>
      <c r="E1983" s="17">
        <v>43007.633333333339</v>
      </c>
      <c r="F1983" s="13" t="s">
        <v>302</v>
      </c>
      <c r="G1983" s="12">
        <v>200</v>
      </c>
      <c r="H1983" s="12" t="s">
        <v>76</v>
      </c>
      <c r="I1983" s="12" t="s">
        <v>300</v>
      </c>
      <c r="J1983" s="37">
        <f>INDEX('Bảng Giá'!$C$3:$H$18,MATCH('Raw Data'!P1983,'Bảng Giá'!$B$3:$B$18,0),MATCH('Raw Data'!M1983,'Bảng Giá'!$C$2:$H$2,0))</f>
        <v>13000</v>
      </c>
      <c r="K1983" s="12">
        <v>13100</v>
      </c>
      <c r="L1983" s="36">
        <f t="shared" si="180"/>
        <v>1.3000000000029104</v>
      </c>
      <c r="M1983" t="str">
        <f>'References data'!H1984</f>
        <v>Nội Tỉnh</v>
      </c>
      <c r="N1983">
        <f t="shared" si="181"/>
        <v>0.2</v>
      </c>
      <c r="O1983">
        <f t="shared" si="182"/>
        <v>-100</v>
      </c>
      <c r="P1983" t="str">
        <f>IF(AND(N1983&gt;0,N1983&lt;=0.05),'Bảng Giá'!$B$3,IF(AND(N1983&lt;=0.1,N1983&gt;0.05),'Bảng Giá'!$B$4,IF(AND('Raw Data'!N1983&gt;0.1,'Raw Data'!N1983&lt;=0.25),'Bảng Giá'!$B$5,IF(AND('Raw Data'!N1983&gt;0.25,'Raw Data'!N1983&lt;=0.5),'Bảng Giá'!$B$6,IF(AND('Raw Data'!N1983&gt;0.5,'Raw Data'!N1983&lt;=1),'Bảng Giá'!$B$7,IF(AND('Raw Data'!N1983&gt;1,'Raw Data'!N1983&lt;=1.5),'Bảng Giá'!$B$8,IF(AND('Raw Data'!N1983&gt;1.5,'Raw Data'!N1983&lt;=2),'Bảng Giá'!$B$9,IF(AND('Raw Data'!N1983&gt;2,'Raw Data'!N1983&lt;=2.5),'Bảng Giá'!$B$10,IF(AND('Raw Data'!N1983&gt;2.5,'Raw Data'!N1983&lt;=3),'Bảng Giá'!$B$11,IF(AND('Raw Data'!N1983&gt;3,'Raw Data'!N1983&lt;=3.5),'Bảng Giá'!$B$12,IF(AND('Raw Data'!N1983&gt;3.5,'Raw Data'!N1983&lt;=4),'Bảng Giá'!$B$13,IF(AND('Raw Data'!N1983&gt;4,'Raw Data'!N1983&lt;=4.5),'Bảng Giá'!$B$14,IF(AND('Raw Data'!N1983&gt;4.5,'Raw Data'!N1983&lt;=5),'Bảng Giá'!$B$15,IF(AND('Raw Data'!N1983&gt;5,'Raw Data'!N1983&lt;=5.5),'Bảng Giá'!$B$16,IF(AND('Raw Data'!N1983&gt;5.5,'Raw Data'!N1983&lt;=6),'Bảng Giá'!$B$17,'Bảng Giá'!$B$18)))))))))))))))</f>
        <v>0.1&lt;x&lt;=0.25</v>
      </c>
      <c r="Q1983" s="48">
        <f t="shared" si="183"/>
        <v>-7.6335877862595417E-3</v>
      </c>
      <c r="R1983">
        <f t="shared" si="184"/>
        <v>15600</v>
      </c>
      <c r="S1983">
        <f t="shared" si="185"/>
        <v>2500</v>
      </c>
    </row>
    <row r="1984" spans="1:19" x14ac:dyDescent="0.25">
      <c r="A1984" s="12">
        <v>1983</v>
      </c>
      <c r="B1984" s="12" t="s">
        <v>211</v>
      </c>
      <c r="C1984" s="12" t="s">
        <v>572</v>
      </c>
      <c r="D1984" s="28">
        <v>43005.509282407409</v>
      </c>
      <c r="E1984" s="17">
        <v>43007.809282407412</v>
      </c>
      <c r="F1984" s="13" t="s">
        <v>302</v>
      </c>
      <c r="G1984" s="12">
        <v>500</v>
      </c>
      <c r="H1984" s="12" t="s">
        <v>116</v>
      </c>
      <c r="I1984" s="12" t="s">
        <v>167</v>
      </c>
      <c r="J1984" s="37">
        <f>INDEX('Bảng Giá'!$C$3:$H$18,MATCH('Raw Data'!P1984,'Bảng Giá'!$B$3:$B$18,0),MATCH('Raw Data'!M1984,'Bảng Giá'!$C$2:$H$2,0))</f>
        <v>20000</v>
      </c>
      <c r="K1984" s="12">
        <v>22700</v>
      </c>
      <c r="L1984" s="36">
        <f t="shared" si="180"/>
        <v>2.3000000000029104</v>
      </c>
      <c r="M1984" t="str">
        <f>'References data'!H1985</f>
        <v>Nội Vùng</v>
      </c>
      <c r="N1984">
        <f t="shared" si="181"/>
        <v>0.5</v>
      </c>
      <c r="O1984">
        <f t="shared" si="182"/>
        <v>-2700</v>
      </c>
      <c r="P1984" t="str">
        <f>IF(AND(N1984&gt;0,N1984&lt;=0.05),'Bảng Giá'!$B$3,IF(AND(N1984&lt;=0.1,N1984&gt;0.05),'Bảng Giá'!$B$4,IF(AND('Raw Data'!N1984&gt;0.1,'Raw Data'!N1984&lt;=0.25),'Bảng Giá'!$B$5,IF(AND('Raw Data'!N1984&gt;0.25,'Raw Data'!N1984&lt;=0.5),'Bảng Giá'!$B$6,IF(AND('Raw Data'!N1984&gt;0.5,'Raw Data'!N1984&lt;=1),'Bảng Giá'!$B$7,IF(AND('Raw Data'!N1984&gt;1,'Raw Data'!N1984&lt;=1.5),'Bảng Giá'!$B$8,IF(AND('Raw Data'!N1984&gt;1.5,'Raw Data'!N1984&lt;=2),'Bảng Giá'!$B$9,IF(AND('Raw Data'!N1984&gt;2,'Raw Data'!N1984&lt;=2.5),'Bảng Giá'!$B$10,IF(AND('Raw Data'!N1984&gt;2.5,'Raw Data'!N1984&lt;=3),'Bảng Giá'!$B$11,IF(AND('Raw Data'!N1984&gt;3,'Raw Data'!N1984&lt;=3.5),'Bảng Giá'!$B$12,IF(AND('Raw Data'!N1984&gt;3.5,'Raw Data'!N1984&lt;=4),'Bảng Giá'!$B$13,IF(AND('Raw Data'!N1984&gt;4,'Raw Data'!N1984&lt;=4.5),'Bảng Giá'!$B$14,IF(AND('Raw Data'!N1984&gt;4.5,'Raw Data'!N1984&lt;=5),'Bảng Giá'!$B$15,IF(AND('Raw Data'!N1984&gt;5,'Raw Data'!N1984&lt;=5.5),'Bảng Giá'!$B$16,IF(AND('Raw Data'!N1984&gt;5.5,'Raw Data'!N1984&lt;=6),'Bảng Giá'!$B$17,'Bảng Giá'!$B$18)))))))))))))))</f>
        <v>0.25&lt;x&lt;=0.5</v>
      </c>
      <c r="Q1984" s="48">
        <f t="shared" si="183"/>
        <v>-0.11894273127753303</v>
      </c>
      <c r="R1984">
        <f t="shared" si="184"/>
        <v>24000</v>
      </c>
      <c r="S1984">
        <f t="shared" si="185"/>
        <v>1300</v>
      </c>
    </row>
    <row r="1985" spans="1:19" x14ac:dyDescent="0.25">
      <c r="A1985" s="12">
        <v>1984</v>
      </c>
      <c r="B1985" s="12" t="s">
        <v>211</v>
      </c>
      <c r="C1985" s="12" t="s">
        <v>573</v>
      </c>
      <c r="D1985" s="28">
        <v>43006.333333333336</v>
      </c>
      <c r="E1985" s="17">
        <v>43010.133333333339</v>
      </c>
      <c r="F1985" s="13" t="s">
        <v>302</v>
      </c>
      <c r="G1985" s="12">
        <v>1000</v>
      </c>
      <c r="H1985" s="12" t="s">
        <v>85</v>
      </c>
      <c r="I1985" s="12" t="s">
        <v>106</v>
      </c>
      <c r="J1985" s="37">
        <f>INDEX('Bảng Giá'!$C$3:$H$18,MATCH('Raw Data'!P1985,'Bảng Giá'!$B$3:$B$18,0),MATCH('Raw Data'!M1985,'Bảng Giá'!$C$2:$H$2,0))</f>
        <v>32500</v>
      </c>
      <c r="K1985" s="12">
        <v>40000</v>
      </c>
      <c r="L1985" s="36">
        <f t="shared" si="180"/>
        <v>3.8000000000029104</v>
      </c>
      <c r="M1985" t="str">
        <f>'References data'!H1986</f>
        <v>Liên Vùng</v>
      </c>
      <c r="N1985">
        <f t="shared" si="181"/>
        <v>1</v>
      </c>
      <c r="O1985">
        <f t="shared" si="182"/>
        <v>-7500</v>
      </c>
      <c r="P1985" t="str">
        <f>IF(AND(N1985&gt;0,N1985&lt;=0.05),'Bảng Giá'!$B$3,IF(AND(N1985&lt;=0.1,N1985&gt;0.05),'Bảng Giá'!$B$4,IF(AND('Raw Data'!N1985&gt;0.1,'Raw Data'!N1985&lt;=0.25),'Bảng Giá'!$B$5,IF(AND('Raw Data'!N1985&gt;0.25,'Raw Data'!N1985&lt;=0.5),'Bảng Giá'!$B$6,IF(AND('Raw Data'!N1985&gt;0.5,'Raw Data'!N1985&lt;=1),'Bảng Giá'!$B$7,IF(AND('Raw Data'!N1985&gt;1,'Raw Data'!N1985&lt;=1.5),'Bảng Giá'!$B$8,IF(AND('Raw Data'!N1985&gt;1.5,'Raw Data'!N1985&lt;=2),'Bảng Giá'!$B$9,IF(AND('Raw Data'!N1985&gt;2,'Raw Data'!N1985&lt;=2.5),'Bảng Giá'!$B$10,IF(AND('Raw Data'!N1985&gt;2.5,'Raw Data'!N1985&lt;=3),'Bảng Giá'!$B$11,IF(AND('Raw Data'!N1985&gt;3,'Raw Data'!N1985&lt;=3.5),'Bảng Giá'!$B$12,IF(AND('Raw Data'!N1985&gt;3.5,'Raw Data'!N1985&lt;=4),'Bảng Giá'!$B$13,IF(AND('Raw Data'!N1985&gt;4,'Raw Data'!N1985&lt;=4.5),'Bảng Giá'!$B$14,IF(AND('Raw Data'!N1985&gt;4.5,'Raw Data'!N1985&lt;=5),'Bảng Giá'!$B$15,IF(AND('Raw Data'!N1985&gt;5,'Raw Data'!N1985&lt;=5.5),'Bảng Giá'!$B$16,IF(AND('Raw Data'!N1985&gt;5.5,'Raw Data'!N1985&lt;=6),'Bảng Giá'!$B$17,'Bảng Giá'!$B$18)))))))))))))))</f>
        <v>0.5&lt;x&lt;=1</v>
      </c>
      <c r="Q1985" s="48">
        <f t="shared" si="183"/>
        <v>-0.1875</v>
      </c>
      <c r="R1985">
        <f t="shared" si="184"/>
        <v>39000</v>
      </c>
      <c r="S1985">
        <f t="shared" si="185"/>
        <v>-1000</v>
      </c>
    </row>
    <row r="1986" spans="1:19" x14ac:dyDescent="0.25">
      <c r="A1986" s="12">
        <v>1985</v>
      </c>
      <c r="B1986" s="12" t="s">
        <v>211</v>
      </c>
      <c r="C1986" s="12" t="s">
        <v>574</v>
      </c>
      <c r="D1986" s="28">
        <v>43006.333333333336</v>
      </c>
      <c r="E1986" s="17">
        <v>43007.633333333339</v>
      </c>
      <c r="F1986" s="13" t="s">
        <v>302</v>
      </c>
      <c r="G1986" s="12">
        <v>200</v>
      </c>
      <c r="H1986" s="12" t="s">
        <v>116</v>
      </c>
      <c r="I1986" s="12" t="s">
        <v>509</v>
      </c>
      <c r="J1986" s="37">
        <f>INDEX('Bảng Giá'!$C$3:$H$18,MATCH('Raw Data'!P1986,'Bảng Giá'!$B$3:$B$18,0),MATCH('Raw Data'!M1986,'Bảng Giá'!$C$2:$H$2,0))</f>
        <v>13000</v>
      </c>
      <c r="K1986" s="12">
        <v>13100</v>
      </c>
      <c r="L1986" s="36">
        <f t="shared" si="180"/>
        <v>1.3000000000029104</v>
      </c>
      <c r="M1986" t="str">
        <f>'References data'!H1987</f>
        <v>Nội Tỉnh</v>
      </c>
      <c r="N1986">
        <f t="shared" si="181"/>
        <v>0.2</v>
      </c>
      <c r="O1986">
        <f t="shared" si="182"/>
        <v>-100</v>
      </c>
      <c r="P1986" t="str">
        <f>IF(AND(N1986&gt;0,N1986&lt;=0.05),'Bảng Giá'!$B$3,IF(AND(N1986&lt;=0.1,N1986&gt;0.05),'Bảng Giá'!$B$4,IF(AND('Raw Data'!N1986&gt;0.1,'Raw Data'!N1986&lt;=0.25),'Bảng Giá'!$B$5,IF(AND('Raw Data'!N1986&gt;0.25,'Raw Data'!N1986&lt;=0.5),'Bảng Giá'!$B$6,IF(AND('Raw Data'!N1986&gt;0.5,'Raw Data'!N1986&lt;=1),'Bảng Giá'!$B$7,IF(AND('Raw Data'!N1986&gt;1,'Raw Data'!N1986&lt;=1.5),'Bảng Giá'!$B$8,IF(AND('Raw Data'!N1986&gt;1.5,'Raw Data'!N1986&lt;=2),'Bảng Giá'!$B$9,IF(AND('Raw Data'!N1986&gt;2,'Raw Data'!N1986&lt;=2.5),'Bảng Giá'!$B$10,IF(AND('Raw Data'!N1986&gt;2.5,'Raw Data'!N1986&lt;=3),'Bảng Giá'!$B$11,IF(AND('Raw Data'!N1986&gt;3,'Raw Data'!N1986&lt;=3.5),'Bảng Giá'!$B$12,IF(AND('Raw Data'!N1986&gt;3.5,'Raw Data'!N1986&lt;=4),'Bảng Giá'!$B$13,IF(AND('Raw Data'!N1986&gt;4,'Raw Data'!N1986&lt;=4.5),'Bảng Giá'!$B$14,IF(AND('Raw Data'!N1986&gt;4.5,'Raw Data'!N1986&lt;=5),'Bảng Giá'!$B$15,IF(AND('Raw Data'!N1986&gt;5,'Raw Data'!N1986&lt;=5.5),'Bảng Giá'!$B$16,IF(AND('Raw Data'!N1986&gt;5.5,'Raw Data'!N1986&lt;=6),'Bảng Giá'!$B$17,'Bảng Giá'!$B$18)))))))))))))))</f>
        <v>0.1&lt;x&lt;=0.25</v>
      </c>
      <c r="Q1986" s="48">
        <f t="shared" si="183"/>
        <v>-7.6335877862595417E-3</v>
      </c>
      <c r="R1986">
        <f t="shared" si="184"/>
        <v>15600</v>
      </c>
      <c r="S1986">
        <f t="shared" si="185"/>
        <v>2500</v>
      </c>
    </row>
    <row r="1987" spans="1:19" x14ac:dyDescent="0.25">
      <c r="A1987" s="12">
        <v>1986</v>
      </c>
      <c r="B1987" s="12" t="s">
        <v>211</v>
      </c>
      <c r="C1987" s="12" t="s">
        <v>575</v>
      </c>
      <c r="D1987" s="28">
        <v>43006.392962962964</v>
      </c>
      <c r="E1987" s="17">
        <v>43009.092962962961</v>
      </c>
      <c r="F1987" s="13" t="s">
        <v>302</v>
      </c>
      <c r="G1987" s="12">
        <v>2368</v>
      </c>
      <c r="H1987" s="12" t="s">
        <v>194</v>
      </c>
      <c r="I1987" s="12" t="s">
        <v>168</v>
      </c>
      <c r="J1987" s="37">
        <f>INDEX('Bảng Giá'!$C$3:$H$18,MATCH('Raw Data'!P1987,'Bảng Giá'!$B$3:$B$18,0),MATCH('Raw Data'!M1987,'Bảng Giá'!$C$2:$H$2,0))</f>
        <v>38000</v>
      </c>
      <c r="K1987" s="12">
        <v>38400</v>
      </c>
      <c r="L1987" s="36">
        <f t="shared" ref="L1987:L2050" si="186">E1987-D1987</f>
        <v>2.6999999999970896</v>
      </c>
      <c r="M1987" t="str">
        <f>'References data'!H1988</f>
        <v>Nội Vùng Tỉnh</v>
      </c>
      <c r="N1987">
        <f t="shared" ref="N1987:N2050" si="187">G1987/1000</f>
        <v>2.3679999999999999</v>
      </c>
      <c r="O1987">
        <f t="shared" ref="O1987:O2050" si="188">J1987-K1987</f>
        <v>-400</v>
      </c>
      <c r="P1987" t="str">
        <f>IF(AND(N1987&gt;0,N1987&lt;=0.05),'Bảng Giá'!$B$3,IF(AND(N1987&lt;=0.1,N1987&gt;0.05),'Bảng Giá'!$B$4,IF(AND('Raw Data'!N1987&gt;0.1,'Raw Data'!N1987&lt;=0.25),'Bảng Giá'!$B$5,IF(AND('Raw Data'!N1987&gt;0.25,'Raw Data'!N1987&lt;=0.5),'Bảng Giá'!$B$6,IF(AND('Raw Data'!N1987&gt;0.5,'Raw Data'!N1987&lt;=1),'Bảng Giá'!$B$7,IF(AND('Raw Data'!N1987&gt;1,'Raw Data'!N1987&lt;=1.5),'Bảng Giá'!$B$8,IF(AND('Raw Data'!N1987&gt;1.5,'Raw Data'!N1987&lt;=2),'Bảng Giá'!$B$9,IF(AND('Raw Data'!N1987&gt;2,'Raw Data'!N1987&lt;=2.5),'Bảng Giá'!$B$10,IF(AND('Raw Data'!N1987&gt;2.5,'Raw Data'!N1987&lt;=3),'Bảng Giá'!$B$11,IF(AND('Raw Data'!N1987&gt;3,'Raw Data'!N1987&lt;=3.5),'Bảng Giá'!$B$12,IF(AND('Raw Data'!N1987&gt;3.5,'Raw Data'!N1987&lt;=4),'Bảng Giá'!$B$13,IF(AND('Raw Data'!N1987&gt;4,'Raw Data'!N1987&lt;=4.5),'Bảng Giá'!$B$14,IF(AND('Raw Data'!N1987&gt;4.5,'Raw Data'!N1987&lt;=5),'Bảng Giá'!$B$15,IF(AND('Raw Data'!N1987&gt;5,'Raw Data'!N1987&lt;=5.5),'Bảng Giá'!$B$16,IF(AND('Raw Data'!N1987&gt;5.5,'Raw Data'!N1987&lt;=6),'Bảng Giá'!$B$17,'Bảng Giá'!$B$18)))))))))))))))</f>
        <v>2&lt;x&lt;=2.5</v>
      </c>
      <c r="Q1987" s="48">
        <f t="shared" ref="Q1987:Q2050" si="189">O1987/K1987</f>
        <v>-1.0416666666666666E-2</v>
      </c>
      <c r="R1987">
        <f t="shared" ref="R1987:R2050" si="190">J1987+(J1987*0.2)</f>
        <v>45600</v>
      </c>
      <c r="S1987">
        <f t="shared" ref="S1987:S2050" si="191">R1987-K1987</f>
        <v>7200</v>
      </c>
    </row>
    <row r="1988" spans="1:19" x14ac:dyDescent="0.25">
      <c r="A1988" s="12">
        <v>1987</v>
      </c>
      <c r="B1988" s="12" t="s">
        <v>211</v>
      </c>
      <c r="C1988" s="12" t="s">
        <v>576</v>
      </c>
      <c r="D1988" s="28">
        <v>43006.39298611111</v>
      </c>
      <c r="E1988" s="17">
        <v>43008.692986111113</v>
      </c>
      <c r="F1988" s="13" t="s">
        <v>302</v>
      </c>
      <c r="G1988" s="12">
        <v>600</v>
      </c>
      <c r="H1988" s="12" t="s">
        <v>296</v>
      </c>
      <c r="I1988" s="12" t="s">
        <v>381</v>
      </c>
      <c r="J1988" s="37">
        <f>INDEX('Bảng Giá'!$C$3:$H$18,MATCH('Raw Data'!P1988,'Bảng Giá'!$B$3:$B$18,0),MATCH('Raw Data'!M1988,'Bảng Giá'!$C$2:$H$2,0))</f>
        <v>22500</v>
      </c>
      <c r="K1988" s="12">
        <v>22700</v>
      </c>
      <c r="L1988" s="36">
        <f t="shared" si="186"/>
        <v>2.3000000000029104</v>
      </c>
      <c r="M1988" t="str">
        <f>'References data'!H1989</f>
        <v>Nội Vùng</v>
      </c>
      <c r="N1988">
        <f t="shared" si="187"/>
        <v>0.6</v>
      </c>
      <c r="O1988">
        <f t="shared" si="188"/>
        <v>-200</v>
      </c>
      <c r="P1988" t="str">
        <f>IF(AND(N1988&gt;0,N1988&lt;=0.05),'Bảng Giá'!$B$3,IF(AND(N1988&lt;=0.1,N1988&gt;0.05),'Bảng Giá'!$B$4,IF(AND('Raw Data'!N1988&gt;0.1,'Raw Data'!N1988&lt;=0.25),'Bảng Giá'!$B$5,IF(AND('Raw Data'!N1988&gt;0.25,'Raw Data'!N1988&lt;=0.5),'Bảng Giá'!$B$6,IF(AND('Raw Data'!N1988&gt;0.5,'Raw Data'!N1988&lt;=1),'Bảng Giá'!$B$7,IF(AND('Raw Data'!N1988&gt;1,'Raw Data'!N1988&lt;=1.5),'Bảng Giá'!$B$8,IF(AND('Raw Data'!N1988&gt;1.5,'Raw Data'!N1988&lt;=2),'Bảng Giá'!$B$9,IF(AND('Raw Data'!N1988&gt;2,'Raw Data'!N1988&lt;=2.5),'Bảng Giá'!$B$10,IF(AND('Raw Data'!N1988&gt;2.5,'Raw Data'!N1988&lt;=3),'Bảng Giá'!$B$11,IF(AND('Raw Data'!N1988&gt;3,'Raw Data'!N1988&lt;=3.5),'Bảng Giá'!$B$12,IF(AND('Raw Data'!N1988&gt;3.5,'Raw Data'!N1988&lt;=4),'Bảng Giá'!$B$13,IF(AND('Raw Data'!N1988&gt;4,'Raw Data'!N1988&lt;=4.5),'Bảng Giá'!$B$14,IF(AND('Raw Data'!N1988&gt;4.5,'Raw Data'!N1988&lt;=5),'Bảng Giá'!$B$15,IF(AND('Raw Data'!N1988&gt;5,'Raw Data'!N1988&lt;=5.5),'Bảng Giá'!$B$16,IF(AND('Raw Data'!N1988&gt;5.5,'Raw Data'!N1988&lt;=6),'Bảng Giá'!$B$17,'Bảng Giá'!$B$18)))))))))))))))</f>
        <v>0.5&lt;x&lt;=1</v>
      </c>
      <c r="Q1988" s="48">
        <f t="shared" si="189"/>
        <v>-8.8105726872246704E-3</v>
      </c>
      <c r="R1988">
        <f t="shared" si="190"/>
        <v>27000</v>
      </c>
      <c r="S1988">
        <f t="shared" si="191"/>
        <v>4300</v>
      </c>
    </row>
    <row r="1989" spans="1:19" x14ac:dyDescent="0.25">
      <c r="A1989" s="12">
        <v>1988</v>
      </c>
      <c r="B1989" s="12" t="s">
        <v>211</v>
      </c>
      <c r="C1989" s="12" t="s">
        <v>577</v>
      </c>
      <c r="D1989" s="28">
        <v>43005.333333333336</v>
      </c>
      <c r="E1989" s="17">
        <v>43006.633333333339</v>
      </c>
      <c r="F1989" s="13" t="s">
        <v>302</v>
      </c>
      <c r="G1989" s="12">
        <v>7000</v>
      </c>
      <c r="H1989" s="12" t="s">
        <v>77</v>
      </c>
      <c r="I1989" s="12" t="s">
        <v>509</v>
      </c>
      <c r="J1989" s="37">
        <f>INDEX('Bảng Giá'!$C$3:$H$18,MATCH('Raw Data'!P1989,'Bảng Giá'!$B$3:$B$18,0),MATCH('Raw Data'!M1989,'Bảng Giá'!$C$2:$H$2,0))</f>
        <v>2000</v>
      </c>
      <c r="K1989" s="12">
        <v>30800</v>
      </c>
      <c r="L1989" s="36">
        <f t="shared" si="186"/>
        <v>1.3000000000029104</v>
      </c>
      <c r="M1989" t="str">
        <f>'References data'!H1990</f>
        <v>Nội Tỉnh</v>
      </c>
      <c r="N1989" s="46">
        <f t="shared" si="187"/>
        <v>7</v>
      </c>
      <c r="O1989">
        <f t="shared" si="188"/>
        <v>-28800</v>
      </c>
      <c r="P1989" t="str">
        <f>IF(AND(N1989&gt;0,N1989&lt;=0.05),'Bảng Giá'!$B$3,IF(AND(N1989&lt;=0.1,N1989&gt;0.05),'Bảng Giá'!$B$4,IF(AND('Raw Data'!N1989&gt;0.1,'Raw Data'!N1989&lt;=0.25),'Bảng Giá'!$B$5,IF(AND('Raw Data'!N1989&gt;0.25,'Raw Data'!N1989&lt;=0.5),'Bảng Giá'!$B$6,IF(AND('Raw Data'!N1989&gt;0.5,'Raw Data'!N1989&lt;=1),'Bảng Giá'!$B$7,IF(AND('Raw Data'!N1989&gt;1,'Raw Data'!N1989&lt;=1.5),'Bảng Giá'!$B$8,IF(AND('Raw Data'!N1989&gt;1.5,'Raw Data'!N1989&lt;=2),'Bảng Giá'!$B$9,IF(AND('Raw Data'!N1989&gt;2,'Raw Data'!N1989&lt;=2.5),'Bảng Giá'!$B$10,IF(AND('Raw Data'!N1989&gt;2.5,'Raw Data'!N1989&lt;=3),'Bảng Giá'!$B$11,IF(AND('Raw Data'!N1989&gt;3,'Raw Data'!N1989&lt;=3.5),'Bảng Giá'!$B$12,IF(AND('Raw Data'!N1989&gt;3.5,'Raw Data'!N1989&lt;=4),'Bảng Giá'!$B$13,IF(AND('Raw Data'!N1989&gt;4,'Raw Data'!N1989&lt;=4.5),'Bảng Giá'!$B$14,IF(AND('Raw Data'!N1989&gt;4.5,'Raw Data'!N1989&lt;=5),'Bảng Giá'!$B$15,IF(AND('Raw Data'!N1989&gt;5,'Raw Data'!N1989&lt;=5.5),'Bảng Giá'!$B$16,IF(AND('Raw Data'!N1989&gt;5.5,'Raw Data'!N1989&lt;=6),'Bảng Giá'!$B$17,'Bảng Giá'!$B$18)))))))))))))))</f>
        <v>Next 0.5</v>
      </c>
      <c r="Q1989" s="48">
        <f t="shared" si="189"/>
        <v>-0.93506493506493504</v>
      </c>
      <c r="R1989">
        <f t="shared" si="190"/>
        <v>2400</v>
      </c>
      <c r="S1989">
        <f t="shared" si="191"/>
        <v>-28400</v>
      </c>
    </row>
    <row r="1990" spans="1:19" x14ac:dyDescent="0.25">
      <c r="A1990" s="12">
        <v>1989</v>
      </c>
      <c r="B1990" s="12" t="s">
        <v>211</v>
      </c>
      <c r="C1990" s="12" t="s">
        <v>578</v>
      </c>
      <c r="D1990" s="28">
        <v>43005.333333333336</v>
      </c>
      <c r="E1990" s="17">
        <v>43007.633333333339</v>
      </c>
      <c r="F1990" s="13" t="s">
        <v>302</v>
      </c>
      <c r="G1990" s="12">
        <v>200</v>
      </c>
      <c r="H1990" s="12" t="s">
        <v>100</v>
      </c>
      <c r="I1990" s="12" t="s">
        <v>178</v>
      </c>
      <c r="J1990" s="37">
        <f>INDEX('Bảng Giá'!$C$3:$H$18,MATCH('Raw Data'!P1990,'Bảng Giá'!$B$3:$B$18,0),MATCH('Raw Data'!M1990,'Bảng Giá'!$C$2:$H$2,0))</f>
        <v>20000</v>
      </c>
      <c r="K1990" s="12">
        <v>20100</v>
      </c>
      <c r="L1990" s="36">
        <f t="shared" si="186"/>
        <v>2.3000000000029104</v>
      </c>
      <c r="M1990" t="str">
        <f>'References data'!H1991</f>
        <v>Nội Vùng</v>
      </c>
      <c r="N1990">
        <f t="shared" si="187"/>
        <v>0.2</v>
      </c>
      <c r="O1990">
        <f t="shared" si="188"/>
        <v>-100</v>
      </c>
      <c r="P1990" t="str">
        <f>IF(AND(N1990&gt;0,N1990&lt;=0.05),'Bảng Giá'!$B$3,IF(AND(N1990&lt;=0.1,N1990&gt;0.05),'Bảng Giá'!$B$4,IF(AND('Raw Data'!N1990&gt;0.1,'Raw Data'!N1990&lt;=0.25),'Bảng Giá'!$B$5,IF(AND('Raw Data'!N1990&gt;0.25,'Raw Data'!N1990&lt;=0.5),'Bảng Giá'!$B$6,IF(AND('Raw Data'!N1990&gt;0.5,'Raw Data'!N1990&lt;=1),'Bảng Giá'!$B$7,IF(AND('Raw Data'!N1990&gt;1,'Raw Data'!N1990&lt;=1.5),'Bảng Giá'!$B$8,IF(AND('Raw Data'!N1990&gt;1.5,'Raw Data'!N1990&lt;=2),'Bảng Giá'!$B$9,IF(AND('Raw Data'!N1990&gt;2,'Raw Data'!N1990&lt;=2.5),'Bảng Giá'!$B$10,IF(AND('Raw Data'!N1990&gt;2.5,'Raw Data'!N1990&lt;=3),'Bảng Giá'!$B$11,IF(AND('Raw Data'!N1990&gt;3,'Raw Data'!N1990&lt;=3.5),'Bảng Giá'!$B$12,IF(AND('Raw Data'!N1990&gt;3.5,'Raw Data'!N1990&lt;=4),'Bảng Giá'!$B$13,IF(AND('Raw Data'!N1990&gt;4,'Raw Data'!N1990&lt;=4.5),'Bảng Giá'!$B$14,IF(AND('Raw Data'!N1990&gt;4.5,'Raw Data'!N1990&lt;=5),'Bảng Giá'!$B$15,IF(AND('Raw Data'!N1990&gt;5,'Raw Data'!N1990&lt;=5.5),'Bảng Giá'!$B$16,IF(AND('Raw Data'!N1990&gt;5.5,'Raw Data'!N1990&lt;=6),'Bảng Giá'!$B$17,'Bảng Giá'!$B$18)))))))))))))))</f>
        <v>0.1&lt;x&lt;=0.25</v>
      </c>
      <c r="Q1990" s="48">
        <f t="shared" si="189"/>
        <v>-4.9751243781094526E-3</v>
      </c>
      <c r="R1990">
        <f t="shared" si="190"/>
        <v>24000</v>
      </c>
      <c r="S1990">
        <f t="shared" si="191"/>
        <v>3900</v>
      </c>
    </row>
    <row r="1991" spans="1:19" x14ac:dyDescent="0.25">
      <c r="A1991" s="12">
        <v>1990</v>
      </c>
      <c r="B1991" s="12" t="s">
        <v>211</v>
      </c>
      <c r="C1991" s="12" t="s">
        <v>579</v>
      </c>
      <c r="D1991" s="28">
        <v>43006.3903125</v>
      </c>
      <c r="E1991" s="17">
        <v>43008.690312500003</v>
      </c>
      <c r="F1991" s="13" t="s">
        <v>302</v>
      </c>
      <c r="G1991" s="12">
        <v>700</v>
      </c>
      <c r="H1991" s="12" t="s">
        <v>296</v>
      </c>
      <c r="I1991" s="12" t="s">
        <v>167</v>
      </c>
      <c r="J1991" s="37">
        <f>INDEX('Bảng Giá'!$C$3:$H$18,MATCH('Raw Data'!P1991,'Bảng Giá'!$B$3:$B$18,0),MATCH('Raw Data'!M1991,'Bảng Giá'!$C$2:$H$2,0))</f>
        <v>22500</v>
      </c>
      <c r="K1991" s="12">
        <v>22700</v>
      </c>
      <c r="L1991" s="36">
        <f t="shared" si="186"/>
        <v>2.3000000000029104</v>
      </c>
      <c r="M1991" t="str">
        <f>'References data'!H1992</f>
        <v>Nội Vùng</v>
      </c>
      <c r="N1991">
        <f t="shared" si="187"/>
        <v>0.7</v>
      </c>
      <c r="O1991">
        <f t="shared" si="188"/>
        <v>-200</v>
      </c>
      <c r="P1991" t="str">
        <f>IF(AND(N1991&gt;0,N1991&lt;=0.05),'Bảng Giá'!$B$3,IF(AND(N1991&lt;=0.1,N1991&gt;0.05),'Bảng Giá'!$B$4,IF(AND('Raw Data'!N1991&gt;0.1,'Raw Data'!N1991&lt;=0.25),'Bảng Giá'!$B$5,IF(AND('Raw Data'!N1991&gt;0.25,'Raw Data'!N1991&lt;=0.5),'Bảng Giá'!$B$6,IF(AND('Raw Data'!N1991&gt;0.5,'Raw Data'!N1991&lt;=1),'Bảng Giá'!$B$7,IF(AND('Raw Data'!N1991&gt;1,'Raw Data'!N1991&lt;=1.5),'Bảng Giá'!$B$8,IF(AND('Raw Data'!N1991&gt;1.5,'Raw Data'!N1991&lt;=2),'Bảng Giá'!$B$9,IF(AND('Raw Data'!N1991&gt;2,'Raw Data'!N1991&lt;=2.5),'Bảng Giá'!$B$10,IF(AND('Raw Data'!N1991&gt;2.5,'Raw Data'!N1991&lt;=3),'Bảng Giá'!$B$11,IF(AND('Raw Data'!N1991&gt;3,'Raw Data'!N1991&lt;=3.5),'Bảng Giá'!$B$12,IF(AND('Raw Data'!N1991&gt;3.5,'Raw Data'!N1991&lt;=4),'Bảng Giá'!$B$13,IF(AND('Raw Data'!N1991&gt;4,'Raw Data'!N1991&lt;=4.5),'Bảng Giá'!$B$14,IF(AND('Raw Data'!N1991&gt;4.5,'Raw Data'!N1991&lt;=5),'Bảng Giá'!$B$15,IF(AND('Raw Data'!N1991&gt;5,'Raw Data'!N1991&lt;=5.5),'Bảng Giá'!$B$16,IF(AND('Raw Data'!N1991&gt;5.5,'Raw Data'!N1991&lt;=6),'Bảng Giá'!$B$17,'Bảng Giá'!$B$18)))))))))))))))</f>
        <v>0.5&lt;x&lt;=1</v>
      </c>
      <c r="Q1991" s="48">
        <f t="shared" si="189"/>
        <v>-8.8105726872246704E-3</v>
      </c>
      <c r="R1991">
        <f t="shared" si="190"/>
        <v>27000</v>
      </c>
      <c r="S1991">
        <f t="shared" si="191"/>
        <v>4300</v>
      </c>
    </row>
    <row r="1992" spans="1:19" x14ac:dyDescent="0.25">
      <c r="A1992" s="12">
        <v>1991</v>
      </c>
      <c r="B1992" s="12" t="s">
        <v>211</v>
      </c>
      <c r="C1992" s="12" t="s">
        <v>580</v>
      </c>
      <c r="D1992" s="28">
        <v>43006.333333333336</v>
      </c>
      <c r="E1992" s="17">
        <v>43007.633333333339</v>
      </c>
      <c r="F1992" s="13" t="s">
        <v>302</v>
      </c>
      <c r="G1992" s="12">
        <v>5000</v>
      </c>
      <c r="H1992" s="12" t="s">
        <v>134</v>
      </c>
      <c r="I1992" s="12" t="s">
        <v>294</v>
      </c>
      <c r="J1992" s="37">
        <f>INDEX('Bảng Giá'!$C$3:$H$18,MATCH('Raw Data'!P1992,'Bảng Giá'!$B$3:$B$18,0),MATCH('Raw Data'!M1992,'Bảng Giá'!$C$2:$H$2,0))</f>
        <v>23500</v>
      </c>
      <c r="K1992" s="12">
        <v>25200</v>
      </c>
      <c r="L1992" s="36">
        <f t="shared" si="186"/>
        <v>1.3000000000029104</v>
      </c>
      <c r="M1992" t="str">
        <f>'References data'!H1993</f>
        <v>Nội Tỉnh</v>
      </c>
      <c r="N1992">
        <f t="shared" si="187"/>
        <v>5</v>
      </c>
      <c r="O1992">
        <f t="shared" si="188"/>
        <v>-1700</v>
      </c>
      <c r="P1992" t="str">
        <f>IF(AND(N1992&gt;0,N1992&lt;=0.05),'Bảng Giá'!$B$3,IF(AND(N1992&lt;=0.1,N1992&gt;0.05),'Bảng Giá'!$B$4,IF(AND('Raw Data'!N1992&gt;0.1,'Raw Data'!N1992&lt;=0.25),'Bảng Giá'!$B$5,IF(AND('Raw Data'!N1992&gt;0.25,'Raw Data'!N1992&lt;=0.5),'Bảng Giá'!$B$6,IF(AND('Raw Data'!N1992&gt;0.5,'Raw Data'!N1992&lt;=1),'Bảng Giá'!$B$7,IF(AND('Raw Data'!N1992&gt;1,'Raw Data'!N1992&lt;=1.5),'Bảng Giá'!$B$8,IF(AND('Raw Data'!N1992&gt;1.5,'Raw Data'!N1992&lt;=2),'Bảng Giá'!$B$9,IF(AND('Raw Data'!N1992&gt;2,'Raw Data'!N1992&lt;=2.5),'Bảng Giá'!$B$10,IF(AND('Raw Data'!N1992&gt;2.5,'Raw Data'!N1992&lt;=3),'Bảng Giá'!$B$11,IF(AND('Raw Data'!N1992&gt;3,'Raw Data'!N1992&lt;=3.5),'Bảng Giá'!$B$12,IF(AND('Raw Data'!N1992&gt;3.5,'Raw Data'!N1992&lt;=4),'Bảng Giá'!$B$13,IF(AND('Raw Data'!N1992&gt;4,'Raw Data'!N1992&lt;=4.5),'Bảng Giá'!$B$14,IF(AND('Raw Data'!N1992&gt;4.5,'Raw Data'!N1992&lt;=5),'Bảng Giá'!$B$15,IF(AND('Raw Data'!N1992&gt;5,'Raw Data'!N1992&lt;=5.5),'Bảng Giá'!$B$16,IF(AND('Raw Data'!N1992&gt;5.5,'Raw Data'!N1992&lt;=6),'Bảng Giá'!$B$17,'Bảng Giá'!$B$18)))))))))))))))</f>
        <v>4.5&lt;x&lt;=5</v>
      </c>
      <c r="Q1992" s="48">
        <f t="shared" si="189"/>
        <v>-6.7460317460317457E-2</v>
      </c>
      <c r="R1992">
        <f t="shared" si="190"/>
        <v>28200</v>
      </c>
      <c r="S1992">
        <f t="shared" si="191"/>
        <v>3000</v>
      </c>
    </row>
    <row r="1993" spans="1:19" x14ac:dyDescent="0.25">
      <c r="A1993" s="12">
        <v>1992</v>
      </c>
      <c r="B1993" s="12" t="s">
        <v>211</v>
      </c>
      <c r="C1993" s="12" t="s">
        <v>581</v>
      </c>
      <c r="D1993" s="28">
        <v>43006.393090277779</v>
      </c>
      <c r="E1993" s="17">
        <v>43007.693090277782</v>
      </c>
      <c r="F1993" s="13" t="s">
        <v>302</v>
      </c>
      <c r="G1993" s="12">
        <v>200</v>
      </c>
      <c r="H1993" s="12" t="s">
        <v>297</v>
      </c>
      <c r="I1993" s="12" t="s">
        <v>88</v>
      </c>
      <c r="J1993" s="37">
        <f>INDEX('Bảng Giá'!$C$3:$H$18,MATCH('Raw Data'!P1993,'Bảng Giá'!$B$3:$B$18,0),MATCH('Raw Data'!M1993,'Bảng Giá'!$C$2:$H$2,0))</f>
        <v>13000</v>
      </c>
      <c r="K1993" s="12">
        <v>13100</v>
      </c>
      <c r="L1993" s="36">
        <f t="shared" si="186"/>
        <v>1.3000000000029104</v>
      </c>
      <c r="M1993" t="str">
        <f>'References data'!H1994</f>
        <v>Nội Tỉnh</v>
      </c>
      <c r="N1993">
        <f t="shared" si="187"/>
        <v>0.2</v>
      </c>
      <c r="O1993">
        <f t="shared" si="188"/>
        <v>-100</v>
      </c>
      <c r="P1993" t="str">
        <f>IF(AND(N1993&gt;0,N1993&lt;=0.05),'Bảng Giá'!$B$3,IF(AND(N1993&lt;=0.1,N1993&gt;0.05),'Bảng Giá'!$B$4,IF(AND('Raw Data'!N1993&gt;0.1,'Raw Data'!N1993&lt;=0.25),'Bảng Giá'!$B$5,IF(AND('Raw Data'!N1993&gt;0.25,'Raw Data'!N1993&lt;=0.5),'Bảng Giá'!$B$6,IF(AND('Raw Data'!N1993&gt;0.5,'Raw Data'!N1993&lt;=1),'Bảng Giá'!$B$7,IF(AND('Raw Data'!N1993&gt;1,'Raw Data'!N1993&lt;=1.5),'Bảng Giá'!$B$8,IF(AND('Raw Data'!N1993&gt;1.5,'Raw Data'!N1993&lt;=2),'Bảng Giá'!$B$9,IF(AND('Raw Data'!N1993&gt;2,'Raw Data'!N1993&lt;=2.5),'Bảng Giá'!$B$10,IF(AND('Raw Data'!N1993&gt;2.5,'Raw Data'!N1993&lt;=3),'Bảng Giá'!$B$11,IF(AND('Raw Data'!N1993&gt;3,'Raw Data'!N1993&lt;=3.5),'Bảng Giá'!$B$12,IF(AND('Raw Data'!N1993&gt;3.5,'Raw Data'!N1993&lt;=4),'Bảng Giá'!$B$13,IF(AND('Raw Data'!N1993&gt;4,'Raw Data'!N1993&lt;=4.5),'Bảng Giá'!$B$14,IF(AND('Raw Data'!N1993&gt;4.5,'Raw Data'!N1993&lt;=5),'Bảng Giá'!$B$15,IF(AND('Raw Data'!N1993&gt;5,'Raw Data'!N1993&lt;=5.5),'Bảng Giá'!$B$16,IF(AND('Raw Data'!N1993&gt;5.5,'Raw Data'!N1993&lt;=6),'Bảng Giá'!$B$17,'Bảng Giá'!$B$18)))))))))))))))</f>
        <v>0.1&lt;x&lt;=0.25</v>
      </c>
      <c r="Q1993" s="48">
        <f t="shared" si="189"/>
        <v>-7.6335877862595417E-3</v>
      </c>
      <c r="R1993">
        <f t="shared" si="190"/>
        <v>15600</v>
      </c>
      <c r="S1993">
        <f t="shared" si="191"/>
        <v>2500</v>
      </c>
    </row>
    <row r="1994" spans="1:19" x14ac:dyDescent="0.25">
      <c r="A1994" s="12">
        <v>1993</v>
      </c>
      <c r="B1994" s="12" t="s">
        <v>211</v>
      </c>
      <c r="C1994" s="12" t="s">
        <v>582</v>
      </c>
      <c r="D1994" s="28">
        <v>43006.333333333336</v>
      </c>
      <c r="E1994" s="17">
        <v>43008.633333333339</v>
      </c>
      <c r="F1994" s="13" t="s">
        <v>302</v>
      </c>
      <c r="G1994" s="12">
        <v>1500</v>
      </c>
      <c r="H1994" s="12" t="s">
        <v>95</v>
      </c>
      <c r="I1994" s="12" t="s">
        <v>475</v>
      </c>
      <c r="J1994" s="37">
        <f>INDEX('Bảng Giá'!$C$3:$H$18,MATCH('Raw Data'!P1994,'Bảng Giá'!$B$3:$B$18,0),MATCH('Raw Data'!M1994,'Bảng Giá'!$C$2:$H$2,0))</f>
        <v>27500</v>
      </c>
      <c r="K1994" s="12">
        <v>32200</v>
      </c>
      <c r="L1994" s="36">
        <f t="shared" si="186"/>
        <v>2.3000000000029104</v>
      </c>
      <c r="M1994" t="str">
        <f>'References data'!H1995</f>
        <v>Nội Vùng</v>
      </c>
      <c r="N1994">
        <f t="shared" si="187"/>
        <v>1.5</v>
      </c>
      <c r="O1994">
        <f t="shared" si="188"/>
        <v>-4700</v>
      </c>
      <c r="P1994" t="str">
        <f>IF(AND(N1994&gt;0,N1994&lt;=0.05),'Bảng Giá'!$B$3,IF(AND(N1994&lt;=0.1,N1994&gt;0.05),'Bảng Giá'!$B$4,IF(AND('Raw Data'!N1994&gt;0.1,'Raw Data'!N1994&lt;=0.25),'Bảng Giá'!$B$5,IF(AND('Raw Data'!N1994&gt;0.25,'Raw Data'!N1994&lt;=0.5),'Bảng Giá'!$B$6,IF(AND('Raw Data'!N1994&gt;0.5,'Raw Data'!N1994&lt;=1),'Bảng Giá'!$B$7,IF(AND('Raw Data'!N1994&gt;1,'Raw Data'!N1994&lt;=1.5),'Bảng Giá'!$B$8,IF(AND('Raw Data'!N1994&gt;1.5,'Raw Data'!N1994&lt;=2),'Bảng Giá'!$B$9,IF(AND('Raw Data'!N1994&gt;2,'Raw Data'!N1994&lt;=2.5),'Bảng Giá'!$B$10,IF(AND('Raw Data'!N1994&gt;2.5,'Raw Data'!N1994&lt;=3),'Bảng Giá'!$B$11,IF(AND('Raw Data'!N1994&gt;3,'Raw Data'!N1994&lt;=3.5),'Bảng Giá'!$B$12,IF(AND('Raw Data'!N1994&gt;3.5,'Raw Data'!N1994&lt;=4),'Bảng Giá'!$B$13,IF(AND('Raw Data'!N1994&gt;4,'Raw Data'!N1994&lt;=4.5),'Bảng Giá'!$B$14,IF(AND('Raw Data'!N1994&gt;4.5,'Raw Data'!N1994&lt;=5),'Bảng Giá'!$B$15,IF(AND('Raw Data'!N1994&gt;5,'Raw Data'!N1994&lt;=5.5),'Bảng Giá'!$B$16,IF(AND('Raw Data'!N1994&gt;5.5,'Raw Data'!N1994&lt;=6),'Bảng Giá'!$B$17,'Bảng Giá'!$B$18)))))))))))))))</f>
        <v>1&lt;x&lt;=1.5</v>
      </c>
      <c r="Q1994" s="48">
        <f t="shared" si="189"/>
        <v>-0.14596273291925466</v>
      </c>
      <c r="R1994">
        <f t="shared" si="190"/>
        <v>33000</v>
      </c>
      <c r="S1994">
        <f t="shared" si="191"/>
        <v>800</v>
      </c>
    </row>
    <row r="1995" spans="1:19" x14ac:dyDescent="0.25">
      <c r="A1995" s="12">
        <v>1994</v>
      </c>
      <c r="B1995" s="12" t="s">
        <v>211</v>
      </c>
      <c r="C1995" s="12" t="s">
        <v>583</v>
      </c>
      <c r="D1995" s="28">
        <v>43006.651006944441</v>
      </c>
      <c r="E1995" s="17">
        <v>43007.951006944444</v>
      </c>
      <c r="F1995" s="13" t="s">
        <v>302</v>
      </c>
      <c r="G1995" s="12">
        <v>500</v>
      </c>
      <c r="H1995" s="12" t="s">
        <v>76</v>
      </c>
      <c r="I1995" s="12" t="s">
        <v>76</v>
      </c>
      <c r="J1995" s="37">
        <f>INDEX('Bảng Giá'!$C$3:$H$18,MATCH('Raw Data'!P1995,'Bảng Giá'!$B$3:$B$18,0),MATCH('Raw Data'!M1995,'Bảng Giá'!$C$2:$H$2,0))</f>
        <v>13000</v>
      </c>
      <c r="K1995" s="12">
        <v>14100</v>
      </c>
      <c r="L1995" s="36">
        <f t="shared" si="186"/>
        <v>1.3000000000029104</v>
      </c>
      <c r="M1995" t="str">
        <f>'References data'!H1996</f>
        <v>Nội Tỉnh</v>
      </c>
      <c r="N1995">
        <f t="shared" si="187"/>
        <v>0.5</v>
      </c>
      <c r="O1995">
        <f t="shared" si="188"/>
        <v>-1100</v>
      </c>
      <c r="P1995" t="str">
        <f>IF(AND(N1995&gt;0,N1995&lt;=0.05),'Bảng Giá'!$B$3,IF(AND(N1995&lt;=0.1,N1995&gt;0.05),'Bảng Giá'!$B$4,IF(AND('Raw Data'!N1995&gt;0.1,'Raw Data'!N1995&lt;=0.25),'Bảng Giá'!$B$5,IF(AND('Raw Data'!N1995&gt;0.25,'Raw Data'!N1995&lt;=0.5),'Bảng Giá'!$B$6,IF(AND('Raw Data'!N1995&gt;0.5,'Raw Data'!N1995&lt;=1),'Bảng Giá'!$B$7,IF(AND('Raw Data'!N1995&gt;1,'Raw Data'!N1995&lt;=1.5),'Bảng Giá'!$B$8,IF(AND('Raw Data'!N1995&gt;1.5,'Raw Data'!N1995&lt;=2),'Bảng Giá'!$B$9,IF(AND('Raw Data'!N1995&gt;2,'Raw Data'!N1995&lt;=2.5),'Bảng Giá'!$B$10,IF(AND('Raw Data'!N1995&gt;2.5,'Raw Data'!N1995&lt;=3),'Bảng Giá'!$B$11,IF(AND('Raw Data'!N1995&gt;3,'Raw Data'!N1995&lt;=3.5),'Bảng Giá'!$B$12,IF(AND('Raw Data'!N1995&gt;3.5,'Raw Data'!N1995&lt;=4),'Bảng Giá'!$B$13,IF(AND('Raw Data'!N1995&gt;4,'Raw Data'!N1995&lt;=4.5),'Bảng Giá'!$B$14,IF(AND('Raw Data'!N1995&gt;4.5,'Raw Data'!N1995&lt;=5),'Bảng Giá'!$B$15,IF(AND('Raw Data'!N1995&gt;5,'Raw Data'!N1995&lt;=5.5),'Bảng Giá'!$B$16,IF(AND('Raw Data'!N1995&gt;5.5,'Raw Data'!N1995&lt;=6),'Bảng Giá'!$B$17,'Bảng Giá'!$B$18)))))))))))))))</f>
        <v>0.25&lt;x&lt;=0.5</v>
      </c>
      <c r="Q1995" s="48">
        <f t="shared" si="189"/>
        <v>-7.8014184397163122E-2</v>
      </c>
      <c r="R1995">
        <f t="shared" si="190"/>
        <v>15600</v>
      </c>
      <c r="S1995">
        <f t="shared" si="191"/>
        <v>1500</v>
      </c>
    </row>
    <row r="1996" spans="1:19" x14ac:dyDescent="0.25">
      <c r="A1996" s="12">
        <v>1995</v>
      </c>
      <c r="B1996" s="12" t="s">
        <v>211</v>
      </c>
      <c r="C1996" s="12" t="s">
        <v>584</v>
      </c>
      <c r="D1996" s="28">
        <v>43006.650937500002</v>
      </c>
      <c r="E1996" s="17">
        <v>43008.950937500005</v>
      </c>
      <c r="F1996" s="13" t="s">
        <v>302</v>
      </c>
      <c r="G1996" s="12">
        <v>1000</v>
      </c>
      <c r="H1996" s="12" t="s">
        <v>489</v>
      </c>
      <c r="I1996" s="12" t="s">
        <v>193</v>
      </c>
      <c r="J1996" s="37">
        <f>INDEX('Bảng Giá'!$C$3:$H$18,MATCH('Raw Data'!P1996,'Bảng Giá'!$B$3:$B$18,0),MATCH('Raw Data'!M1996,'Bảng Giá'!$C$2:$H$2,0))</f>
        <v>22500</v>
      </c>
      <c r="K1996" s="12">
        <v>27700</v>
      </c>
      <c r="L1996" s="36">
        <f t="shared" si="186"/>
        <v>2.3000000000029104</v>
      </c>
      <c r="M1996" t="str">
        <f>'References data'!H1997</f>
        <v>Nội Vùng</v>
      </c>
      <c r="N1996">
        <f t="shared" si="187"/>
        <v>1</v>
      </c>
      <c r="O1996">
        <f t="shared" si="188"/>
        <v>-5200</v>
      </c>
      <c r="P1996" t="str">
        <f>IF(AND(N1996&gt;0,N1996&lt;=0.05),'Bảng Giá'!$B$3,IF(AND(N1996&lt;=0.1,N1996&gt;0.05),'Bảng Giá'!$B$4,IF(AND('Raw Data'!N1996&gt;0.1,'Raw Data'!N1996&lt;=0.25),'Bảng Giá'!$B$5,IF(AND('Raw Data'!N1996&gt;0.25,'Raw Data'!N1996&lt;=0.5),'Bảng Giá'!$B$6,IF(AND('Raw Data'!N1996&gt;0.5,'Raw Data'!N1996&lt;=1),'Bảng Giá'!$B$7,IF(AND('Raw Data'!N1996&gt;1,'Raw Data'!N1996&lt;=1.5),'Bảng Giá'!$B$8,IF(AND('Raw Data'!N1996&gt;1.5,'Raw Data'!N1996&lt;=2),'Bảng Giá'!$B$9,IF(AND('Raw Data'!N1996&gt;2,'Raw Data'!N1996&lt;=2.5),'Bảng Giá'!$B$10,IF(AND('Raw Data'!N1996&gt;2.5,'Raw Data'!N1996&lt;=3),'Bảng Giá'!$B$11,IF(AND('Raw Data'!N1996&gt;3,'Raw Data'!N1996&lt;=3.5),'Bảng Giá'!$B$12,IF(AND('Raw Data'!N1996&gt;3.5,'Raw Data'!N1996&lt;=4),'Bảng Giá'!$B$13,IF(AND('Raw Data'!N1996&gt;4,'Raw Data'!N1996&lt;=4.5),'Bảng Giá'!$B$14,IF(AND('Raw Data'!N1996&gt;4.5,'Raw Data'!N1996&lt;=5),'Bảng Giá'!$B$15,IF(AND('Raw Data'!N1996&gt;5,'Raw Data'!N1996&lt;=5.5),'Bảng Giá'!$B$16,IF(AND('Raw Data'!N1996&gt;5.5,'Raw Data'!N1996&lt;=6),'Bảng Giá'!$B$17,'Bảng Giá'!$B$18)))))))))))))))</f>
        <v>0.5&lt;x&lt;=1</v>
      </c>
      <c r="Q1996" s="48">
        <f t="shared" si="189"/>
        <v>-0.18772563176895307</v>
      </c>
      <c r="R1996">
        <f t="shared" si="190"/>
        <v>27000</v>
      </c>
      <c r="S1996">
        <f t="shared" si="191"/>
        <v>-700</v>
      </c>
    </row>
    <row r="1997" spans="1:19" x14ac:dyDescent="0.25">
      <c r="A1997" s="12">
        <v>1996</v>
      </c>
      <c r="B1997" s="12" t="s">
        <v>211</v>
      </c>
      <c r="C1997" s="12" t="s">
        <v>585</v>
      </c>
      <c r="D1997" s="28">
        <v>43006.65115740741</v>
      </c>
      <c r="E1997" s="17">
        <v>43008.951157407413</v>
      </c>
      <c r="F1997" s="13" t="s">
        <v>302</v>
      </c>
      <c r="G1997" s="12">
        <v>200</v>
      </c>
      <c r="H1997" s="12" t="s">
        <v>109</v>
      </c>
      <c r="I1997" s="12" t="s">
        <v>411</v>
      </c>
      <c r="J1997" s="37">
        <f>INDEX('Bảng Giá'!$C$3:$H$18,MATCH('Raw Data'!P1997,'Bảng Giá'!$B$3:$B$18,0),MATCH('Raw Data'!M1997,'Bảng Giá'!$C$2:$H$2,0))</f>
        <v>20000</v>
      </c>
      <c r="K1997" s="12">
        <v>20100</v>
      </c>
      <c r="L1997" s="36">
        <f t="shared" si="186"/>
        <v>2.3000000000029104</v>
      </c>
      <c r="M1997" t="str">
        <f>'References data'!H1998</f>
        <v>Nội Vùng</v>
      </c>
      <c r="N1997">
        <f t="shared" si="187"/>
        <v>0.2</v>
      </c>
      <c r="O1997">
        <f t="shared" si="188"/>
        <v>-100</v>
      </c>
      <c r="P1997" t="str">
        <f>IF(AND(N1997&gt;0,N1997&lt;=0.05),'Bảng Giá'!$B$3,IF(AND(N1997&lt;=0.1,N1997&gt;0.05),'Bảng Giá'!$B$4,IF(AND('Raw Data'!N1997&gt;0.1,'Raw Data'!N1997&lt;=0.25),'Bảng Giá'!$B$5,IF(AND('Raw Data'!N1997&gt;0.25,'Raw Data'!N1997&lt;=0.5),'Bảng Giá'!$B$6,IF(AND('Raw Data'!N1997&gt;0.5,'Raw Data'!N1997&lt;=1),'Bảng Giá'!$B$7,IF(AND('Raw Data'!N1997&gt;1,'Raw Data'!N1997&lt;=1.5),'Bảng Giá'!$B$8,IF(AND('Raw Data'!N1997&gt;1.5,'Raw Data'!N1997&lt;=2),'Bảng Giá'!$B$9,IF(AND('Raw Data'!N1997&gt;2,'Raw Data'!N1997&lt;=2.5),'Bảng Giá'!$B$10,IF(AND('Raw Data'!N1997&gt;2.5,'Raw Data'!N1997&lt;=3),'Bảng Giá'!$B$11,IF(AND('Raw Data'!N1997&gt;3,'Raw Data'!N1997&lt;=3.5),'Bảng Giá'!$B$12,IF(AND('Raw Data'!N1997&gt;3.5,'Raw Data'!N1997&lt;=4),'Bảng Giá'!$B$13,IF(AND('Raw Data'!N1997&gt;4,'Raw Data'!N1997&lt;=4.5),'Bảng Giá'!$B$14,IF(AND('Raw Data'!N1997&gt;4.5,'Raw Data'!N1997&lt;=5),'Bảng Giá'!$B$15,IF(AND('Raw Data'!N1997&gt;5,'Raw Data'!N1997&lt;=5.5),'Bảng Giá'!$B$16,IF(AND('Raw Data'!N1997&gt;5.5,'Raw Data'!N1997&lt;=6),'Bảng Giá'!$B$17,'Bảng Giá'!$B$18)))))))))))))))</f>
        <v>0.1&lt;x&lt;=0.25</v>
      </c>
      <c r="Q1997" s="48">
        <f t="shared" si="189"/>
        <v>-4.9751243781094526E-3</v>
      </c>
      <c r="R1997">
        <f t="shared" si="190"/>
        <v>24000</v>
      </c>
      <c r="S1997">
        <f t="shared" si="191"/>
        <v>3900</v>
      </c>
    </row>
    <row r="1998" spans="1:19" x14ac:dyDescent="0.25">
      <c r="A1998" s="12">
        <v>1997</v>
      </c>
      <c r="B1998" s="12" t="s">
        <v>211</v>
      </c>
      <c r="C1998" s="12" t="s">
        <v>586</v>
      </c>
      <c r="D1998" s="28">
        <v>43006.652175925927</v>
      </c>
      <c r="E1998" s="17">
        <v>43007.95217592593</v>
      </c>
      <c r="F1998" s="13" t="s">
        <v>302</v>
      </c>
      <c r="G1998" s="12">
        <v>200</v>
      </c>
      <c r="H1998" s="12" t="s">
        <v>74</v>
      </c>
      <c r="I1998" s="12" t="s">
        <v>76</v>
      </c>
      <c r="J1998" s="37">
        <f>INDEX('Bảng Giá'!$C$3:$H$18,MATCH('Raw Data'!P1998,'Bảng Giá'!$B$3:$B$18,0),MATCH('Raw Data'!M1998,'Bảng Giá'!$C$2:$H$2,0))</f>
        <v>13000</v>
      </c>
      <c r="K1998" s="12">
        <v>13100</v>
      </c>
      <c r="L1998" s="36">
        <f t="shared" si="186"/>
        <v>1.3000000000029104</v>
      </c>
      <c r="M1998" t="str">
        <f>'References data'!H1999</f>
        <v>Nội Tỉnh</v>
      </c>
      <c r="N1998">
        <f t="shared" si="187"/>
        <v>0.2</v>
      </c>
      <c r="O1998">
        <f t="shared" si="188"/>
        <v>-100</v>
      </c>
      <c r="P1998" t="str">
        <f>IF(AND(N1998&gt;0,N1998&lt;=0.05),'Bảng Giá'!$B$3,IF(AND(N1998&lt;=0.1,N1998&gt;0.05),'Bảng Giá'!$B$4,IF(AND('Raw Data'!N1998&gt;0.1,'Raw Data'!N1998&lt;=0.25),'Bảng Giá'!$B$5,IF(AND('Raw Data'!N1998&gt;0.25,'Raw Data'!N1998&lt;=0.5),'Bảng Giá'!$B$6,IF(AND('Raw Data'!N1998&gt;0.5,'Raw Data'!N1998&lt;=1),'Bảng Giá'!$B$7,IF(AND('Raw Data'!N1998&gt;1,'Raw Data'!N1998&lt;=1.5),'Bảng Giá'!$B$8,IF(AND('Raw Data'!N1998&gt;1.5,'Raw Data'!N1998&lt;=2),'Bảng Giá'!$B$9,IF(AND('Raw Data'!N1998&gt;2,'Raw Data'!N1998&lt;=2.5),'Bảng Giá'!$B$10,IF(AND('Raw Data'!N1998&gt;2.5,'Raw Data'!N1998&lt;=3),'Bảng Giá'!$B$11,IF(AND('Raw Data'!N1998&gt;3,'Raw Data'!N1998&lt;=3.5),'Bảng Giá'!$B$12,IF(AND('Raw Data'!N1998&gt;3.5,'Raw Data'!N1998&lt;=4),'Bảng Giá'!$B$13,IF(AND('Raw Data'!N1998&gt;4,'Raw Data'!N1998&lt;=4.5),'Bảng Giá'!$B$14,IF(AND('Raw Data'!N1998&gt;4.5,'Raw Data'!N1998&lt;=5),'Bảng Giá'!$B$15,IF(AND('Raw Data'!N1998&gt;5,'Raw Data'!N1998&lt;=5.5),'Bảng Giá'!$B$16,IF(AND('Raw Data'!N1998&gt;5.5,'Raw Data'!N1998&lt;=6),'Bảng Giá'!$B$17,'Bảng Giá'!$B$18)))))))))))))))</f>
        <v>0.1&lt;x&lt;=0.25</v>
      </c>
      <c r="Q1998" s="48">
        <f t="shared" si="189"/>
        <v>-7.6335877862595417E-3</v>
      </c>
      <c r="R1998">
        <f t="shared" si="190"/>
        <v>15600</v>
      </c>
      <c r="S1998">
        <f t="shared" si="191"/>
        <v>2500</v>
      </c>
    </row>
    <row r="1999" spans="1:19" x14ac:dyDescent="0.25">
      <c r="A1999" s="12">
        <v>1998</v>
      </c>
      <c r="B1999" s="12" t="s">
        <v>211</v>
      </c>
      <c r="C1999" s="12" t="s">
        <v>587</v>
      </c>
      <c r="D1999" s="28">
        <v>43006.652199074073</v>
      </c>
      <c r="E1999" s="17">
        <v>43008.952199074076</v>
      </c>
      <c r="F1999" s="13" t="s">
        <v>302</v>
      </c>
      <c r="G1999" s="12">
        <v>300</v>
      </c>
      <c r="H1999" s="12" t="s">
        <v>93</v>
      </c>
      <c r="I1999" s="12" t="s">
        <v>79</v>
      </c>
      <c r="J1999" s="37">
        <f>INDEX('Bảng Giá'!$C$3:$H$18,MATCH('Raw Data'!P1999,'Bảng Giá'!$B$3:$B$18,0),MATCH('Raw Data'!M1999,'Bảng Giá'!$C$2:$H$2,0))</f>
        <v>20000</v>
      </c>
      <c r="K1999" s="12">
        <v>20100</v>
      </c>
      <c r="L1999" s="36">
        <f t="shared" si="186"/>
        <v>2.3000000000029104</v>
      </c>
      <c r="M1999" t="str">
        <f>'References data'!H2000</f>
        <v>Nội Vùng</v>
      </c>
      <c r="N1999">
        <f t="shared" si="187"/>
        <v>0.3</v>
      </c>
      <c r="O1999">
        <f t="shared" si="188"/>
        <v>-100</v>
      </c>
      <c r="P1999" t="str">
        <f>IF(AND(N1999&gt;0,N1999&lt;=0.05),'Bảng Giá'!$B$3,IF(AND(N1999&lt;=0.1,N1999&gt;0.05),'Bảng Giá'!$B$4,IF(AND('Raw Data'!N1999&gt;0.1,'Raw Data'!N1999&lt;=0.25),'Bảng Giá'!$B$5,IF(AND('Raw Data'!N1999&gt;0.25,'Raw Data'!N1999&lt;=0.5),'Bảng Giá'!$B$6,IF(AND('Raw Data'!N1999&gt;0.5,'Raw Data'!N1999&lt;=1),'Bảng Giá'!$B$7,IF(AND('Raw Data'!N1999&gt;1,'Raw Data'!N1999&lt;=1.5),'Bảng Giá'!$B$8,IF(AND('Raw Data'!N1999&gt;1.5,'Raw Data'!N1999&lt;=2),'Bảng Giá'!$B$9,IF(AND('Raw Data'!N1999&gt;2,'Raw Data'!N1999&lt;=2.5),'Bảng Giá'!$B$10,IF(AND('Raw Data'!N1999&gt;2.5,'Raw Data'!N1999&lt;=3),'Bảng Giá'!$B$11,IF(AND('Raw Data'!N1999&gt;3,'Raw Data'!N1999&lt;=3.5),'Bảng Giá'!$B$12,IF(AND('Raw Data'!N1999&gt;3.5,'Raw Data'!N1999&lt;=4),'Bảng Giá'!$B$13,IF(AND('Raw Data'!N1999&gt;4,'Raw Data'!N1999&lt;=4.5),'Bảng Giá'!$B$14,IF(AND('Raw Data'!N1999&gt;4.5,'Raw Data'!N1999&lt;=5),'Bảng Giá'!$B$15,IF(AND('Raw Data'!N1999&gt;5,'Raw Data'!N1999&lt;=5.5),'Bảng Giá'!$B$16,IF(AND('Raw Data'!N1999&gt;5.5,'Raw Data'!N1999&lt;=6),'Bảng Giá'!$B$17,'Bảng Giá'!$B$18)))))))))))))))</f>
        <v>0.25&lt;x&lt;=0.5</v>
      </c>
      <c r="Q1999" s="48">
        <f t="shared" si="189"/>
        <v>-4.9751243781094526E-3</v>
      </c>
      <c r="R1999">
        <f t="shared" si="190"/>
        <v>24000</v>
      </c>
      <c r="S1999">
        <f t="shared" si="191"/>
        <v>3900</v>
      </c>
    </row>
    <row r="2000" spans="1:19" x14ac:dyDescent="0.25">
      <c r="A2000" s="12">
        <v>1999</v>
      </c>
      <c r="B2000" s="12" t="s">
        <v>211</v>
      </c>
      <c r="C2000" s="12" t="s">
        <v>588</v>
      </c>
      <c r="D2000" s="28">
        <v>43006.390347222223</v>
      </c>
      <c r="E2000" s="17">
        <v>43007.690347222226</v>
      </c>
      <c r="F2000" s="13" t="s">
        <v>302</v>
      </c>
      <c r="G2000" s="12">
        <v>4000</v>
      </c>
      <c r="H2000" s="12" t="s">
        <v>109</v>
      </c>
      <c r="I2000" s="12" t="s">
        <v>510</v>
      </c>
      <c r="J2000" s="37">
        <f>INDEX('Bảng Giá'!$C$3:$H$18,MATCH('Raw Data'!P2000,'Bảng Giá'!$B$3:$B$18,0),MATCH('Raw Data'!M2000,'Bảng Giá'!$C$2:$H$2,0))</f>
        <v>20500</v>
      </c>
      <c r="K2000" s="12">
        <v>22200</v>
      </c>
      <c r="L2000" s="36">
        <f t="shared" si="186"/>
        <v>1.3000000000029104</v>
      </c>
      <c r="M2000" t="str">
        <f>'References data'!H2001</f>
        <v>Nội Tỉnh</v>
      </c>
      <c r="N2000">
        <f t="shared" si="187"/>
        <v>4</v>
      </c>
      <c r="O2000">
        <f t="shared" si="188"/>
        <v>-1700</v>
      </c>
      <c r="P2000" t="str">
        <f>IF(AND(N2000&gt;0,N2000&lt;=0.05),'Bảng Giá'!$B$3,IF(AND(N2000&lt;=0.1,N2000&gt;0.05),'Bảng Giá'!$B$4,IF(AND('Raw Data'!N2000&gt;0.1,'Raw Data'!N2000&lt;=0.25),'Bảng Giá'!$B$5,IF(AND('Raw Data'!N2000&gt;0.25,'Raw Data'!N2000&lt;=0.5),'Bảng Giá'!$B$6,IF(AND('Raw Data'!N2000&gt;0.5,'Raw Data'!N2000&lt;=1),'Bảng Giá'!$B$7,IF(AND('Raw Data'!N2000&gt;1,'Raw Data'!N2000&lt;=1.5),'Bảng Giá'!$B$8,IF(AND('Raw Data'!N2000&gt;1.5,'Raw Data'!N2000&lt;=2),'Bảng Giá'!$B$9,IF(AND('Raw Data'!N2000&gt;2,'Raw Data'!N2000&lt;=2.5),'Bảng Giá'!$B$10,IF(AND('Raw Data'!N2000&gt;2.5,'Raw Data'!N2000&lt;=3),'Bảng Giá'!$B$11,IF(AND('Raw Data'!N2000&gt;3,'Raw Data'!N2000&lt;=3.5),'Bảng Giá'!$B$12,IF(AND('Raw Data'!N2000&gt;3.5,'Raw Data'!N2000&lt;=4),'Bảng Giá'!$B$13,IF(AND('Raw Data'!N2000&gt;4,'Raw Data'!N2000&lt;=4.5),'Bảng Giá'!$B$14,IF(AND('Raw Data'!N2000&gt;4.5,'Raw Data'!N2000&lt;=5),'Bảng Giá'!$B$15,IF(AND('Raw Data'!N2000&gt;5,'Raw Data'!N2000&lt;=5.5),'Bảng Giá'!$B$16,IF(AND('Raw Data'!N2000&gt;5.5,'Raw Data'!N2000&lt;=6),'Bảng Giá'!$B$17,'Bảng Giá'!$B$18)))))))))))))))</f>
        <v>3.5&lt;x&lt;=4</v>
      </c>
      <c r="Q2000" s="48">
        <f t="shared" si="189"/>
        <v>-7.6576576576576572E-2</v>
      </c>
      <c r="R2000">
        <f t="shared" si="190"/>
        <v>24600</v>
      </c>
      <c r="S2000">
        <f t="shared" si="191"/>
        <v>2400</v>
      </c>
    </row>
    <row r="2001" spans="1:19" x14ac:dyDescent="0.25">
      <c r="A2001" s="12">
        <v>2000</v>
      </c>
      <c r="B2001" s="12" t="s">
        <v>211</v>
      </c>
      <c r="C2001" s="12" t="s">
        <v>589</v>
      </c>
      <c r="D2001" s="28">
        <v>43006.392893518518</v>
      </c>
      <c r="E2001" s="17">
        <v>43008.692893518521</v>
      </c>
      <c r="F2001" s="13" t="s">
        <v>302</v>
      </c>
      <c r="G2001" s="12">
        <v>450</v>
      </c>
      <c r="H2001" s="12" t="s">
        <v>94</v>
      </c>
      <c r="I2001" s="12" t="s">
        <v>827</v>
      </c>
      <c r="J2001" s="37">
        <f>INDEX('Bảng Giá'!$C$3:$H$18,MATCH('Raw Data'!P2001,'Bảng Giá'!$B$3:$B$18,0),MATCH('Raw Data'!M2001,'Bảng Giá'!$C$2:$H$2,0))</f>
        <v>20000</v>
      </c>
      <c r="K2001" s="12">
        <v>20100</v>
      </c>
      <c r="L2001" s="36">
        <f t="shared" si="186"/>
        <v>2.3000000000029104</v>
      </c>
      <c r="M2001" t="str">
        <f>'References data'!H2002</f>
        <v>Nội Vùng</v>
      </c>
      <c r="N2001">
        <f t="shared" si="187"/>
        <v>0.45</v>
      </c>
      <c r="O2001">
        <f t="shared" si="188"/>
        <v>-100</v>
      </c>
      <c r="P2001" t="str">
        <f>IF(AND(N2001&gt;0,N2001&lt;=0.05),'Bảng Giá'!$B$3,IF(AND(N2001&lt;=0.1,N2001&gt;0.05),'Bảng Giá'!$B$4,IF(AND('Raw Data'!N2001&gt;0.1,'Raw Data'!N2001&lt;=0.25),'Bảng Giá'!$B$5,IF(AND('Raw Data'!N2001&gt;0.25,'Raw Data'!N2001&lt;=0.5),'Bảng Giá'!$B$6,IF(AND('Raw Data'!N2001&gt;0.5,'Raw Data'!N2001&lt;=1),'Bảng Giá'!$B$7,IF(AND('Raw Data'!N2001&gt;1,'Raw Data'!N2001&lt;=1.5),'Bảng Giá'!$B$8,IF(AND('Raw Data'!N2001&gt;1.5,'Raw Data'!N2001&lt;=2),'Bảng Giá'!$B$9,IF(AND('Raw Data'!N2001&gt;2,'Raw Data'!N2001&lt;=2.5),'Bảng Giá'!$B$10,IF(AND('Raw Data'!N2001&gt;2.5,'Raw Data'!N2001&lt;=3),'Bảng Giá'!$B$11,IF(AND('Raw Data'!N2001&gt;3,'Raw Data'!N2001&lt;=3.5),'Bảng Giá'!$B$12,IF(AND('Raw Data'!N2001&gt;3.5,'Raw Data'!N2001&lt;=4),'Bảng Giá'!$B$13,IF(AND('Raw Data'!N2001&gt;4,'Raw Data'!N2001&lt;=4.5),'Bảng Giá'!$B$14,IF(AND('Raw Data'!N2001&gt;4.5,'Raw Data'!N2001&lt;=5),'Bảng Giá'!$B$15,IF(AND('Raw Data'!N2001&gt;5,'Raw Data'!N2001&lt;=5.5),'Bảng Giá'!$B$16,IF(AND('Raw Data'!N2001&gt;5.5,'Raw Data'!N2001&lt;=6),'Bảng Giá'!$B$17,'Bảng Giá'!$B$18)))))))))))))))</f>
        <v>0.25&lt;x&lt;=0.5</v>
      </c>
      <c r="Q2001" s="48">
        <f t="shared" si="189"/>
        <v>-4.9751243781094526E-3</v>
      </c>
      <c r="R2001">
        <f t="shared" si="190"/>
        <v>24000</v>
      </c>
      <c r="S2001">
        <f t="shared" si="191"/>
        <v>3900</v>
      </c>
    </row>
    <row r="2002" spans="1:19" x14ac:dyDescent="0.25">
      <c r="A2002" s="12">
        <v>2001</v>
      </c>
      <c r="B2002" s="12" t="s">
        <v>211</v>
      </c>
      <c r="C2002" s="12" t="s">
        <v>590</v>
      </c>
      <c r="D2002" s="28">
        <v>43006.390405092592</v>
      </c>
      <c r="E2002" s="17">
        <v>43007.690405092595</v>
      </c>
      <c r="F2002" s="13" t="s">
        <v>302</v>
      </c>
      <c r="G2002" s="12">
        <v>300</v>
      </c>
      <c r="H2002" s="12" t="s">
        <v>76</v>
      </c>
      <c r="I2002" s="12" t="s">
        <v>298</v>
      </c>
      <c r="J2002" s="37">
        <f>INDEX('Bảng Giá'!$C$3:$H$18,MATCH('Raw Data'!P2002,'Bảng Giá'!$B$3:$B$18,0),MATCH('Raw Data'!M2002,'Bảng Giá'!$C$2:$H$2,0))</f>
        <v>13000</v>
      </c>
      <c r="K2002" s="12">
        <v>13100</v>
      </c>
      <c r="L2002" s="36">
        <f t="shared" si="186"/>
        <v>1.3000000000029104</v>
      </c>
      <c r="M2002" t="str">
        <f>'References data'!H2003</f>
        <v>Nội Tỉnh</v>
      </c>
      <c r="N2002">
        <f t="shared" si="187"/>
        <v>0.3</v>
      </c>
      <c r="O2002">
        <f t="shared" si="188"/>
        <v>-100</v>
      </c>
      <c r="P2002" t="str">
        <f>IF(AND(N2002&gt;0,N2002&lt;=0.05),'Bảng Giá'!$B$3,IF(AND(N2002&lt;=0.1,N2002&gt;0.05),'Bảng Giá'!$B$4,IF(AND('Raw Data'!N2002&gt;0.1,'Raw Data'!N2002&lt;=0.25),'Bảng Giá'!$B$5,IF(AND('Raw Data'!N2002&gt;0.25,'Raw Data'!N2002&lt;=0.5),'Bảng Giá'!$B$6,IF(AND('Raw Data'!N2002&gt;0.5,'Raw Data'!N2002&lt;=1),'Bảng Giá'!$B$7,IF(AND('Raw Data'!N2002&gt;1,'Raw Data'!N2002&lt;=1.5),'Bảng Giá'!$B$8,IF(AND('Raw Data'!N2002&gt;1.5,'Raw Data'!N2002&lt;=2),'Bảng Giá'!$B$9,IF(AND('Raw Data'!N2002&gt;2,'Raw Data'!N2002&lt;=2.5),'Bảng Giá'!$B$10,IF(AND('Raw Data'!N2002&gt;2.5,'Raw Data'!N2002&lt;=3),'Bảng Giá'!$B$11,IF(AND('Raw Data'!N2002&gt;3,'Raw Data'!N2002&lt;=3.5),'Bảng Giá'!$B$12,IF(AND('Raw Data'!N2002&gt;3.5,'Raw Data'!N2002&lt;=4),'Bảng Giá'!$B$13,IF(AND('Raw Data'!N2002&gt;4,'Raw Data'!N2002&lt;=4.5),'Bảng Giá'!$B$14,IF(AND('Raw Data'!N2002&gt;4.5,'Raw Data'!N2002&lt;=5),'Bảng Giá'!$B$15,IF(AND('Raw Data'!N2002&gt;5,'Raw Data'!N2002&lt;=5.5),'Bảng Giá'!$B$16,IF(AND('Raw Data'!N2002&gt;5.5,'Raw Data'!N2002&lt;=6),'Bảng Giá'!$B$17,'Bảng Giá'!$B$18)))))))))))))))</f>
        <v>0.25&lt;x&lt;=0.5</v>
      </c>
      <c r="Q2002" s="48">
        <f t="shared" si="189"/>
        <v>-7.6335877862595417E-3</v>
      </c>
      <c r="R2002">
        <f t="shared" si="190"/>
        <v>15600</v>
      </c>
      <c r="S2002">
        <f t="shared" si="191"/>
        <v>2500</v>
      </c>
    </row>
    <row r="2003" spans="1:19" x14ac:dyDescent="0.25">
      <c r="A2003" s="12">
        <v>2002</v>
      </c>
      <c r="B2003" s="12" t="s">
        <v>211</v>
      </c>
      <c r="C2003" s="12" t="s">
        <v>591</v>
      </c>
      <c r="D2003" s="28">
        <v>43006.392754629633</v>
      </c>
      <c r="E2003" s="17">
        <v>43009.09275462963</v>
      </c>
      <c r="F2003" s="13" t="s">
        <v>302</v>
      </c>
      <c r="G2003" s="12">
        <v>2900</v>
      </c>
      <c r="H2003" s="12" t="s">
        <v>179</v>
      </c>
      <c r="I2003" s="12" t="s">
        <v>828</v>
      </c>
      <c r="J2003" s="37">
        <f>INDEX('Bảng Giá'!$C$3:$H$18,MATCH('Raw Data'!P2003,'Bảng Giá'!$B$3:$B$18,0),MATCH('Raw Data'!M2003,'Bảng Giá'!$C$2:$H$2,0))</f>
        <v>42500</v>
      </c>
      <c r="K2003" s="12">
        <v>42900</v>
      </c>
      <c r="L2003" s="36">
        <f t="shared" si="186"/>
        <v>2.6999999999970896</v>
      </c>
      <c r="M2003" t="str">
        <f>'References data'!H2004</f>
        <v>Nội Vùng Tỉnh</v>
      </c>
      <c r="N2003">
        <f t="shared" si="187"/>
        <v>2.9</v>
      </c>
      <c r="O2003">
        <f t="shared" si="188"/>
        <v>-400</v>
      </c>
      <c r="P2003" t="str">
        <f>IF(AND(N2003&gt;0,N2003&lt;=0.05),'Bảng Giá'!$B$3,IF(AND(N2003&lt;=0.1,N2003&gt;0.05),'Bảng Giá'!$B$4,IF(AND('Raw Data'!N2003&gt;0.1,'Raw Data'!N2003&lt;=0.25),'Bảng Giá'!$B$5,IF(AND('Raw Data'!N2003&gt;0.25,'Raw Data'!N2003&lt;=0.5),'Bảng Giá'!$B$6,IF(AND('Raw Data'!N2003&gt;0.5,'Raw Data'!N2003&lt;=1),'Bảng Giá'!$B$7,IF(AND('Raw Data'!N2003&gt;1,'Raw Data'!N2003&lt;=1.5),'Bảng Giá'!$B$8,IF(AND('Raw Data'!N2003&gt;1.5,'Raw Data'!N2003&lt;=2),'Bảng Giá'!$B$9,IF(AND('Raw Data'!N2003&gt;2,'Raw Data'!N2003&lt;=2.5),'Bảng Giá'!$B$10,IF(AND('Raw Data'!N2003&gt;2.5,'Raw Data'!N2003&lt;=3),'Bảng Giá'!$B$11,IF(AND('Raw Data'!N2003&gt;3,'Raw Data'!N2003&lt;=3.5),'Bảng Giá'!$B$12,IF(AND('Raw Data'!N2003&gt;3.5,'Raw Data'!N2003&lt;=4),'Bảng Giá'!$B$13,IF(AND('Raw Data'!N2003&gt;4,'Raw Data'!N2003&lt;=4.5),'Bảng Giá'!$B$14,IF(AND('Raw Data'!N2003&gt;4.5,'Raw Data'!N2003&lt;=5),'Bảng Giá'!$B$15,IF(AND('Raw Data'!N2003&gt;5,'Raw Data'!N2003&lt;=5.5),'Bảng Giá'!$B$16,IF(AND('Raw Data'!N2003&gt;5.5,'Raw Data'!N2003&lt;=6),'Bảng Giá'!$B$17,'Bảng Giá'!$B$18)))))))))))))))</f>
        <v>2.5&lt;x&lt;=3</v>
      </c>
      <c r="Q2003" s="48">
        <f t="shared" si="189"/>
        <v>-9.324009324009324E-3</v>
      </c>
      <c r="R2003">
        <f t="shared" si="190"/>
        <v>51000</v>
      </c>
      <c r="S2003">
        <f t="shared" si="191"/>
        <v>8100</v>
      </c>
    </row>
    <row r="2004" spans="1:19" x14ac:dyDescent="0.25">
      <c r="A2004" s="12">
        <v>2003</v>
      </c>
      <c r="B2004" s="12" t="s">
        <v>211</v>
      </c>
      <c r="C2004" s="12" t="s">
        <v>592</v>
      </c>
      <c r="D2004" s="28">
        <v>43005.384293981479</v>
      </c>
      <c r="E2004" s="17">
        <v>43006.684293981481</v>
      </c>
      <c r="F2004" s="13" t="s">
        <v>302</v>
      </c>
      <c r="G2004" s="12">
        <v>1125</v>
      </c>
      <c r="H2004" s="12" t="s">
        <v>76</v>
      </c>
      <c r="I2004" s="12" t="s">
        <v>87</v>
      </c>
      <c r="J2004" s="37">
        <f>INDEX('Bảng Giá'!$C$3:$H$18,MATCH('Raw Data'!P2004,'Bảng Giá'!$B$3:$B$18,0),MATCH('Raw Data'!M2004,'Bảng Giá'!$C$2:$H$2,0))</f>
        <v>14500</v>
      </c>
      <c r="K2004" s="12">
        <v>14700</v>
      </c>
      <c r="L2004" s="36">
        <f t="shared" si="186"/>
        <v>1.3000000000029104</v>
      </c>
      <c r="M2004" t="str">
        <f>'References data'!H2005</f>
        <v>Nội Tỉnh</v>
      </c>
      <c r="N2004">
        <f t="shared" si="187"/>
        <v>1.125</v>
      </c>
      <c r="O2004">
        <f t="shared" si="188"/>
        <v>-200</v>
      </c>
      <c r="P2004" t="str">
        <f>IF(AND(N2004&gt;0,N2004&lt;=0.05),'Bảng Giá'!$B$3,IF(AND(N2004&lt;=0.1,N2004&gt;0.05),'Bảng Giá'!$B$4,IF(AND('Raw Data'!N2004&gt;0.1,'Raw Data'!N2004&lt;=0.25),'Bảng Giá'!$B$5,IF(AND('Raw Data'!N2004&gt;0.25,'Raw Data'!N2004&lt;=0.5),'Bảng Giá'!$B$6,IF(AND('Raw Data'!N2004&gt;0.5,'Raw Data'!N2004&lt;=1),'Bảng Giá'!$B$7,IF(AND('Raw Data'!N2004&gt;1,'Raw Data'!N2004&lt;=1.5),'Bảng Giá'!$B$8,IF(AND('Raw Data'!N2004&gt;1.5,'Raw Data'!N2004&lt;=2),'Bảng Giá'!$B$9,IF(AND('Raw Data'!N2004&gt;2,'Raw Data'!N2004&lt;=2.5),'Bảng Giá'!$B$10,IF(AND('Raw Data'!N2004&gt;2.5,'Raw Data'!N2004&lt;=3),'Bảng Giá'!$B$11,IF(AND('Raw Data'!N2004&gt;3,'Raw Data'!N2004&lt;=3.5),'Bảng Giá'!$B$12,IF(AND('Raw Data'!N2004&gt;3.5,'Raw Data'!N2004&lt;=4),'Bảng Giá'!$B$13,IF(AND('Raw Data'!N2004&gt;4,'Raw Data'!N2004&lt;=4.5),'Bảng Giá'!$B$14,IF(AND('Raw Data'!N2004&gt;4.5,'Raw Data'!N2004&lt;=5),'Bảng Giá'!$B$15,IF(AND('Raw Data'!N2004&gt;5,'Raw Data'!N2004&lt;=5.5),'Bảng Giá'!$B$16,IF(AND('Raw Data'!N2004&gt;5.5,'Raw Data'!N2004&lt;=6),'Bảng Giá'!$B$17,'Bảng Giá'!$B$18)))))))))))))))</f>
        <v>1&lt;x&lt;=1.5</v>
      </c>
      <c r="Q2004" s="48">
        <f t="shared" si="189"/>
        <v>-1.3605442176870748E-2</v>
      </c>
      <c r="R2004">
        <f t="shared" si="190"/>
        <v>17400</v>
      </c>
      <c r="S2004">
        <f t="shared" si="191"/>
        <v>2700</v>
      </c>
    </row>
    <row r="2005" spans="1:19" x14ac:dyDescent="0.25">
      <c r="A2005" s="12">
        <v>2004</v>
      </c>
      <c r="B2005" s="12" t="s">
        <v>211</v>
      </c>
      <c r="C2005" s="12" t="s">
        <v>593</v>
      </c>
      <c r="D2005" s="28">
        <v>43006.390115740738</v>
      </c>
      <c r="E2005" s="17">
        <v>43007.690115740741</v>
      </c>
      <c r="F2005" s="13" t="s">
        <v>302</v>
      </c>
      <c r="G2005" s="12">
        <v>200</v>
      </c>
      <c r="H2005" s="12" t="s">
        <v>95</v>
      </c>
      <c r="I2005" s="12" t="s">
        <v>91</v>
      </c>
      <c r="J2005" s="37">
        <f>INDEX('Bảng Giá'!$C$3:$H$18,MATCH('Raw Data'!P2005,'Bảng Giá'!$B$3:$B$18,0),MATCH('Raw Data'!M2005,'Bảng Giá'!$C$2:$H$2,0))</f>
        <v>13000</v>
      </c>
      <c r="K2005" s="12">
        <v>13100</v>
      </c>
      <c r="L2005" s="36">
        <f t="shared" si="186"/>
        <v>1.3000000000029104</v>
      </c>
      <c r="M2005" t="str">
        <f>'References data'!H2006</f>
        <v>Nội Tỉnh</v>
      </c>
      <c r="N2005">
        <f t="shared" si="187"/>
        <v>0.2</v>
      </c>
      <c r="O2005">
        <f t="shared" si="188"/>
        <v>-100</v>
      </c>
      <c r="P2005" t="str">
        <f>IF(AND(N2005&gt;0,N2005&lt;=0.05),'Bảng Giá'!$B$3,IF(AND(N2005&lt;=0.1,N2005&gt;0.05),'Bảng Giá'!$B$4,IF(AND('Raw Data'!N2005&gt;0.1,'Raw Data'!N2005&lt;=0.25),'Bảng Giá'!$B$5,IF(AND('Raw Data'!N2005&gt;0.25,'Raw Data'!N2005&lt;=0.5),'Bảng Giá'!$B$6,IF(AND('Raw Data'!N2005&gt;0.5,'Raw Data'!N2005&lt;=1),'Bảng Giá'!$B$7,IF(AND('Raw Data'!N2005&gt;1,'Raw Data'!N2005&lt;=1.5),'Bảng Giá'!$B$8,IF(AND('Raw Data'!N2005&gt;1.5,'Raw Data'!N2005&lt;=2),'Bảng Giá'!$B$9,IF(AND('Raw Data'!N2005&gt;2,'Raw Data'!N2005&lt;=2.5),'Bảng Giá'!$B$10,IF(AND('Raw Data'!N2005&gt;2.5,'Raw Data'!N2005&lt;=3),'Bảng Giá'!$B$11,IF(AND('Raw Data'!N2005&gt;3,'Raw Data'!N2005&lt;=3.5),'Bảng Giá'!$B$12,IF(AND('Raw Data'!N2005&gt;3.5,'Raw Data'!N2005&lt;=4),'Bảng Giá'!$B$13,IF(AND('Raw Data'!N2005&gt;4,'Raw Data'!N2005&lt;=4.5),'Bảng Giá'!$B$14,IF(AND('Raw Data'!N2005&gt;4.5,'Raw Data'!N2005&lt;=5),'Bảng Giá'!$B$15,IF(AND('Raw Data'!N2005&gt;5,'Raw Data'!N2005&lt;=5.5),'Bảng Giá'!$B$16,IF(AND('Raw Data'!N2005&gt;5.5,'Raw Data'!N2005&lt;=6),'Bảng Giá'!$B$17,'Bảng Giá'!$B$18)))))))))))))))</f>
        <v>0.1&lt;x&lt;=0.25</v>
      </c>
      <c r="Q2005" s="48">
        <f t="shared" si="189"/>
        <v>-7.6335877862595417E-3</v>
      </c>
      <c r="R2005">
        <f t="shared" si="190"/>
        <v>15600</v>
      </c>
      <c r="S2005">
        <f t="shared" si="191"/>
        <v>2500</v>
      </c>
    </row>
    <row r="2006" spans="1:19" x14ac:dyDescent="0.25">
      <c r="A2006" s="12">
        <v>2005</v>
      </c>
      <c r="B2006" s="12" t="s">
        <v>211</v>
      </c>
      <c r="C2006" s="12" t="s">
        <v>594</v>
      </c>
      <c r="D2006" s="28">
        <v>43006.392777777779</v>
      </c>
      <c r="E2006" s="17">
        <v>43007.692777777782</v>
      </c>
      <c r="F2006" s="13" t="s">
        <v>302</v>
      </c>
      <c r="G2006" s="12">
        <v>200</v>
      </c>
      <c r="H2006" s="12" t="s">
        <v>94</v>
      </c>
      <c r="I2006" s="12" t="s">
        <v>116</v>
      </c>
      <c r="J2006" s="37">
        <f>INDEX('Bảng Giá'!$C$3:$H$18,MATCH('Raw Data'!P2006,'Bảng Giá'!$B$3:$B$18,0),MATCH('Raw Data'!M2006,'Bảng Giá'!$C$2:$H$2,0))</f>
        <v>13000</v>
      </c>
      <c r="K2006" s="12">
        <v>13100</v>
      </c>
      <c r="L2006" s="36">
        <f t="shared" si="186"/>
        <v>1.3000000000029104</v>
      </c>
      <c r="M2006" t="str">
        <f>'References data'!H2007</f>
        <v>Nội Tỉnh</v>
      </c>
      <c r="N2006">
        <f t="shared" si="187"/>
        <v>0.2</v>
      </c>
      <c r="O2006">
        <f t="shared" si="188"/>
        <v>-100</v>
      </c>
      <c r="P2006" t="str">
        <f>IF(AND(N2006&gt;0,N2006&lt;=0.05),'Bảng Giá'!$B$3,IF(AND(N2006&lt;=0.1,N2006&gt;0.05),'Bảng Giá'!$B$4,IF(AND('Raw Data'!N2006&gt;0.1,'Raw Data'!N2006&lt;=0.25),'Bảng Giá'!$B$5,IF(AND('Raw Data'!N2006&gt;0.25,'Raw Data'!N2006&lt;=0.5),'Bảng Giá'!$B$6,IF(AND('Raw Data'!N2006&gt;0.5,'Raw Data'!N2006&lt;=1),'Bảng Giá'!$B$7,IF(AND('Raw Data'!N2006&gt;1,'Raw Data'!N2006&lt;=1.5),'Bảng Giá'!$B$8,IF(AND('Raw Data'!N2006&gt;1.5,'Raw Data'!N2006&lt;=2),'Bảng Giá'!$B$9,IF(AND('Raw Data'!N2006&gt;2,'Raw Data'!N2006&lt;=2.5),'Bảng Giá'!$B$10,IF(AND('Raw Data'!N2006&gt;2.5,'Raw Data'!N2006&lt;=3),'Bảng Giá'!$B$11,IF(AND('Raw Data'!N2006&gt;3,'Raw Data'!N2006&lt;=3.5),'Bảng Giá'!$B$12,IF(AND('Raw Data'!N2006&gt;3.5,'Raw Data'!N2006&lt;=4),'Bảng Giá'!$B$13,IF(AND('Raw Data'!N2006&gt;4,'Raw Data'!N2006&lt;=4.5),'Bảng Giá'!$B$14,IF(AND('Raw Data'!N2006&gt;4.5,'Raw Data'!N2006&lt;=5),'Bảng Giá'!$B$15,IF(AND('Raw Data'!N2006&gt;5,'Raw Data'!N2006&lt;=5.5),'Bảng Giá'!$B$16,IF(AND('Raw Data'!N2006&gt;5.5,'Raw Data'!N2006&lt;=6),'Bảng Giá'!$B$17,'Bảng Giá'!$B$18)))))))))))))))</f>
        <v>0.1&lt;x&lt;=0.25</v>
      </c>
      <c r="Q2006" s="48">
        <f t="shared" si="189"/>
        <v>-7.6335877862595417E-3</v>
      </c>
      <c r="R2006">
        <f t="shared" si="190"/>
        <v>15600</v>
      </c>
      <c r="S2006">
        <f t="shared" si="191"/>
        <v>2500</v>
      </c>
    </row>
    <row r="2007" spans="1:19" x14ac:dyDescent="0.25">
      <c r="A2007" s="12">
        <v>2006</v>
      </c>
      <c r="B2007" s="12" t="s">
        <v>211</v>
      </c>
      <c r="C2007" s="12" t="s">
        <v>595</v>
      </c>
      <c r="D2007" s="28">
        <v>43006.333333333336</v>
      </c>
      <c r="E2007" s="17">
        <v>43008.633333333339</v>
      </c>
      <c r="F2007" s="13" t="s">
        <v>302</v>
      </c>
      <c r="G2007" s="12">
        <v>350</v>
      </c>
      <c r="H2007" s="12" t="s">
        <v>76</v>
      </c>
      <c r="I2007" s="12" t="s">
        <v>165</v>
      </c>
      <c r="J2007" s="37">
        <f>INDEX('Bảng Giá'!$C$3:$H$18,MATCH('Raw Data'!P2007,'Bảng Giá'!$B$3:$B$18,0),MATCH('Raw Data'!M2007,'Bảng Giá'!$C$2:$H$2,0))</f>
        <v>20000</v>
      </c>
      <c r="K2007" s="12">
        <v>20100</v>
      </c>
      <c r="L2007" s="36">
        <f t="shared" si="186"/>
        <v>2.3000000000029104</v>
      </c>
      <c r="M2007" t="str">
        <f>'References data'!H2008</f>
        <v>Nội Vùng</v>
      </c>
      <c r="N2007">
        <f t="shared" si="187"/>
        <v>0.35</v>
      </c>
      <c r="O2007">
        <f t="shared" si="188"/>
        <v>-100</v>
      </c>
      <c r="P2007" t="str">
        <f>IF(AND(N2007&gt;0,N2007&lt;=0.05),'Bảng Giá'!$B$3,IF(AND(N2007&lt;=0.1,N2007&gt;0.05),'Bảng Giá'!$B$4,IF(AND('Raw Data'!N2007&gt;0.1,'Raw Data'!N2007&lt;=0.25),'Bảng Giá'!$B$5,IF(AND('Raw Data'!N2007&gt;0.25,'Raw Data'!N2007&lt;=0.5),'Bảng Giá'!$B$6,IF(AND('Raw Data'!N2007&gt;0.5,'Raw Data'!N2007&lt;=1),'Bảng Giá'!$B$7,IF(AND('Raw Data'!N2007&gt;1,'Raw Data'!N2007&lt;=1.5),'Bảng Giá'!$B$8,IF(AND('Raw Data'!N2007&gt;1.5,'Raw Data'!N2007&lt;=2),'Bảng Giá'!$B$9,IF(AND('Raw Data'!N2007&gt;2,'Raw Data'!N2007&lt;=2.5),'Bảng Giá'!$B$10,IF(AND('Raw Data'!N2007&gt;2.5,'Raw Data'!N2007&lt;=3),'Bảng Giá'!$B$11,IF(AND('Raw Data'!N2007&gt;3,'Raw Data'!N2007&lt;=3.5),'Bảng Giá'!$B$12,IF(AND('Raw Data'!N2007&gt;3.5,'Raw Data'!N2007&lt;=4),'Bảng Giá'!$B$13,IF(AND('Raw Data'!N2007&gt;4,'Raw Data'!N2007&lt;=4.5),'Bảng Giá'!$B$14,IF(AND('Raw Data'!N2007&gt;4.5,'Raw Data'!N2007&lt;=5),'Bảng Giá'!$B$15,IF(AND('Raw Data'!N2007&gt;5,'Raw Data'!N2007&lt;=5.5),'Bảng Giá'!$B$16,IF(AND('Raw Data'!N2007&gt;5.5,'Raw Data'!N2007&lt;=6),'Bảng Giá'!$B$17,'Bảng Giá'!$B$18)))))))))))))))</f>
        <v>0.25&lt;x&lt;=0.5</v>
      </c>
      <c r="Q2007" s="48">
        <f t="shared" si="189"/>
        <v>-4.9751243781094526E-3</v>
      </c>
      <c r="R2007">
        <f t="shared" si="190"/>
        <v>24000</v>
      </c>
      <c r="S2007">
        <f t="shared" si="191"/>
        <v>3900</v>
      </c>
    </row>
    <row r="2008" spans="1:19" x14ac:dyDescent="0.25">
      <c r="A2008" s="12">
        <v>2007</v>
      </c>
      <c r="B2008" s="12" t="s">
        <v>211</v>
      </c>
      <c r="C2008" s="12" t="s">
        <v>596</v>
      </c>
      <c r="D2008" s="28">
        <v>43006.333333333336</v>
      </c>
      <c r="E2008" s="17">
        <v>43008.633333333339</v>
      </c>
      <c r="F2008" s="13" t="s">
        <v>302</v>
      </c>
      <c r="G2008" s="12">
        <v>350</v>
      </c>
      <c r="H2008" s="12" t="s">
        <v>512</v>
      </c>
      <c r="I2008" s="12" t="s">
        <v>399</v>
      </c>
      <c r="J2008" s="37">
        <f>INDEX('Bảng Giá'!$C$3:$H$18,MATCH('Raw Data'!P2008,'Bảng Giá'!$B$3:$B$18,0),MATCH('Raw Data'!M2008,'Bảng Giá'!$C$2:$H$2,0))</f>
        <v>20000</v>
      </c>
      <c r="K2008" s="12">
        <v>20100</v>
      </c>
      <c r="L2008" s="36">
        <f t="shared" si="186"/>
        <v>2.3000000000029104</v>
      </c>
      <c r="M2008" t="str">
        <f>'References data'!H2009</f>
        <v>Nội Vùng</v>
      </c>
      <c r="N2008">
        <f t="shared" si="187"/>
        <v>0.35</v>
      </c>
      <c r="O2008">
        <f t="shared" si="188"/>
        <v>-100</v>
      </c>
      <c r="P2008" t="str">
        <f>IF(AND(N2008&gt;0,N2008&lt;=0.05),'Bảng Giá'!$B$3,IF(AND(N2008&lt;=0.1,N2008&gt;0.05),'Bảng Giá'!$B$4,IF(AND('Raw Data'!N2008&gt;0.1,'Raw Data'!N2008&lt;=0.25),'Bảng Giá'!$B$5,IF(AND('Raw Data'!N2008&gt;0.25,'Raw Data'!N2008&lt;=0.5),'Bảng Giá'!$B$6,IF(AND('Raw Data'!N2008&gt;0.5,'Raw Data'!N2008&lt;=1),'Bảng Giá'!$B$7,IF(AND('Raw Data'!N2008&gt;1,'Raw Data'!N2008&lt;=1.5),'Bảng Giá'!$B$8,IF(AND('Raw Data'!N2008&gt;1.5,'Raw Data'!N2008&lt;=2),'Bảng Giá'!$B$9,IF(AND('Raw Data'!N2008&gt;2,'Raw Data'!N2008&lt;=2.5),'Bảng Giá'!$B$10,IF(AND('Raw Data'!N2008&gt;2.5,'Raw Data'!N2008&lt;=3),'Bảng Giá'!$B$11,IF(AND('Raw Data'!N2008&gt;3,'Raw Data'!N2008&lt;=3.5),'Bảng Giá'!$B$12,IF(AND('Raw Data'!N2008&gt;3.5,'Raw Data'!N2008&lt;=4),'Bảng Giá'!$B$13,IF(AND('Raw Data'!N2008&gt;4,'Raw Data'!N2008&lt;=4.5),'Bảng Giá'!$B$14,IF(AND('Raw Data'!N2008&gt;4.5,'Raw Data'!N2008&lt;=5),'Bảng Giá'!$B$15,IF(AND('Raw Data'!N2008&gt;5,'Raw Data'!N2008&lt;=5.5),'Bảng Giá'!$B$16,IF(AND('Raw Data'!N2008&gt;5.5,'Raw Data'!N2008&lt;=6),'Bảng Giá'!$B$17,'Bảng Giá'!$B$18)))))))))))))))</f>
        <v>0.25&lt;x&lt;=0.5</v>
      </c>
      <c r="Q2008" s="48">
        <f t="shared" si="189"/>
        <v>-4.9751243781094526E-3</v>
      </c>
      <c r="R2008">
        <f t="shared" si="190"/>
        <v>24000</v>
      </c>
      <c r="S2008">
        <f t="shared" si="191"/>
        <v>3900</v>
      </c>
    </row>
    <row r="2009" spans="1:19" x14ac:dyDescent="0.25">
      <c r="A2009" s="12">
        <v>2008</v>
      </c>
      <c r="B2009" s="12" t="s">
        <v>211</v>
      </c>
      <c r="C2009" s="12" t="s">
        <v>597</v>
      </c>
      <c r="D2009" s="28">
        <v>43006.390486111108</v>
      </c>
      <c r="E2009" s="17">
        <v>43008.690486111111</v>
      </c>
      <c r="F2009" s="13" t="s">
        <v>302</v>
      </c>
      <c r="G2009" s="12">
        <v>3000</v>
      </c>
      <c r="H2009" s="12" t="s">
        <v>94</v>
      </c>
      <c r="I2009" s="12" t="s">
        <v>829</v>
      </c>
      <c r="J2009" s="37">
        <f>INDEX('Bảng Giá'!$C$3:$H$18,MATCH('Raw Data'!P2009,'Bảng Giá'!$B$3:$B$18,0),MATCH('Raw Data'!M2009,'Bảng Giá'!$C$2:$H$2,0))</f>
        <v>42500</v>
      </c>
      <c r="K2009" s="12">
        <v>47800</v>
      </c>
      <c r="L2009" s="36">
        <f t="shared" si="186"/>
        <v>2.3000000000029104</v>
      </c>
      <c r="M2009" t="str">
        <f>'References data'!H2010</f>
        <v>Nội Vùng</v>
      </c>
      <c r="N2009">
        <f t="shared" si="187"/>
        <v>3</v>
      </c>
      <c r="O2009">
        <f t="shared" si="188"/>
        <v>-5300</v>
      </c>
      <c r="P2009" t="str">
        <f>IF(AND(N2009&gt;0,N2009&lt;=0.05),'Bảng Giá'!$B$3,IF(AND(N2009&lt;=0.1,N2009&gt;0.05),'Bảng Giá'!$B$4,IF(AND('Raw Data'!N2009&gt;0.1,'Raw Data'!N2009&lt;=0.25),'Bảng Giá'!$B$5,IF(AND('Raw Data'!N2009&gt;0.25,'Raw Data'!N2009&lt;=0.5),'Bảng Giá'!$B$6,IF(AND('Raw Data'!N2009&gt;0.5,'Raw Data'!N2009&lt;=1),'Bảng Giá'!$B$7,IF(AND('Raw Data'!N2009&gt;1,'Raw Data'!N2009&lt;=1.5),'Bảng Giá'!$B$8,IF(AND('Raw Data'!N2009&gt;1.5,'Raw Data'!N2009&lt;=2),'Bảng Giá'!$B$9,IF(AND('Raw Data'!N2009&gt;2,'Raw Data'!N2009&lt;=2.5),'Bảng Giá'!$B$10,IF(AND('Raw Data'!N2009&gt;2.5,'Raw Data'!N2009&lt;=3),'Bảng Giá'!$B$11,IF(AND('Raw Data'!N2009&gt;3,'Raw Data'!N2009&lt;=3.5),'Bảng Giá'!$B$12,IF(AND('Raw Data'!N2009&gt;3.5,'Raw Data'!N2009&lt;=4),'Bảng Giá'!$B$13,IF(AND('Raw Data'!N2009&gt;4,'Raw Data'!N2009&lt;=4.5),'Bảng Giá'!$B$14,IF(AND('Raw Data'!N2009&gt;4.5,'Raw Data'!N2009&lt;=5),'Bảng Giá'!$B$15,IF(AND('Raw Data'!N2009&gt;5,'Raw Data'!N2009&lt;=5.5),'Bảng Giá'!$B$16,IF(AND('Raw Data'!N2009&gt;5.5,'Raw Data'!N2009&lt;=6),'Bảng Giá'!$B$17,'Bảng Giá'!$B$18)))))))))))))))</f>
        <v>2.5&lt;x&lt;=3</v>
      </c>
      <c r="Q2009" s="48">
        <f t="shared" si="189"/>
        <v>-0.11087866108786611</v>
      </c>
      <c r="R2009">
        <f t="shared" si="190"/>
        <v>51000</v>
      </c>
      <c r="S2009">
        <f t="shared" si="191"/>
        <v>3200</v>
      </c>
    </row>
    <row r="2010" spans="1:19" x14ac:dyDescent="0.25">
      <c r="A2010" s="12">
        <v>2009</v>
      </c>
      <c r="B2010" s="12" t="s">
        <v>211</v>
      </c>
      <c r="C2010" s="12" t="s">
        <v>598</v>
      </c>
      <c r="D2010" s="28">
        <v>43006.392939814818</v>
      </c>
      <c r="E2010" s="17">
        <v>43007.69293981482</v>
      </c>
      <c r="F2010" s="13" t="s">
        <v>303</v>
      </c>
      <c r="G2010" s="12">
        <v>500</v>
      </c>
      <c r="H2010" s="12" t="s">
        <v>76</v>
      </c>
      <c r="I2010" s="12" t="s">
        <v>301</v>
      </c>
      <c r="J2010" s="37">
        <f>INDEX('Bảng Giá'!$C$3:$H$18,MATCH('Raw Data'!P2010,'Bảng Giá'!$B$3:$B$18,0),MATCH('Raw Data'!M2010,'Bảng Giá'!$C$2:$H$2,0))</f>
        <v>13000</v>
      </c>
      <c r="K2010" s="12">
        <v>14100</v>
      </c>
      <c r="L2010" s="36">
        <f t="shared" si="186"/>
        <v>1.3000000000029104</v>
      </c>
      <c r="M2010" t="str">
        <f>'References data'!H2011</f>
        <v>Nội Tỉnh</v>
      </c>
      <c r="N2010">
        <f t="shared" si="187"/>
        <v>0.5</v>
      </c>
      <c r="O2010">
        <f t="shared" si="188"/>
        <v>-1100</v>
      </c>
      <c r="P2010" t="str">
        <f>IF(AND(N2010&gt;0,N2010&lt;=0.05),'Bảng Giá'!$B$3,IF(AND(N2010&lt;=0.1,N2010&gt;0.05),'Bảng Giá'!$B$4,IF(AND('Raw Data'!N2010&gt;0.1,'Raw Data'!N2010&lt;=0.25),'Bảng Giá'!$B$5,IF(AND('Raw Data'!N2010&gt;0.25,'Raw Data'!N2010&lt;=0.5),'Bảng Giá'!$B$6,IF(AND('Raw Data'!N2010&gt;0.5,'Raw Data'!N2010&lt;=1),'Bảng Giá'!$B$7,IF(AND('Raw Data'!N2010&gt;1,'Raw Data'!N2010&lt;=1.5),'Bảng Giá'!$B$8,IF(AND('Raw Data'!N2010&gt;1.5,'Raw Data'!N2010&lt;=2),'Bảng Giá'!$B$9,IF(AND('Raw Data'!N2010&gt;2,'Raw Data'!N2010&lt;=2.5),'Bảng Giá'!$B$10,IF(AND('Raw Data'!N2010&gt;2.5,'Raw Data'!N2010&lt;=3),'Bảng Giá'!$B$11,IF(AND('Raw Data'!N2010&gt;3,'Raw Data'!N2010&lt;=3.5),'Bảng Giá'!$B$12,IF(AND('Raw Data'!N2010&gt;3.5,'Raw Data'!N2010&lt;=4),'Bảng Giá'!$B$13,IF(AND('Raw Data'!N2010&gt;4,'Raw Data'!N2010&lt;=4.5),'Bảng Giá'!$B$14,IF(AND('Raw Data'!N2010&gt;4.5,'Raw Data'!N2010&lt;=5),'Bảng Giá'!$B$15,IF(AND('Raw Data'!N2010&gt;5,'Raw Data'!N2010&lt;=5.5),'Bảng Giá'!$B$16,IF(AND('Raw Data'!N2010&gt;5.5,'Raw Data'!N2010&lt;=6),'Bảng Giá'!$B$17,'Bảng Giá'!$B$18)))))))))))))))</f>
        <v>0.25&lt;x&lt;=0.5</v>
      </c>
      <c r="Q2010" s="48">
        <f t="shared" si="189"/>
        <v>-7.8014184397163122E-2</v>
      </c>
      <c r="R2010">
        <f t="shared" si="190"/>
        <v>15600</v>
      </c>
      <c r="S2010">
        <f t="shared" si="191"/>
        <v>1500</v>
      </c>
    </row>
    <row r="2011" spans="1:19" x14ac:dyDescent="0.25">
      <c r="A2011" s="12">
        <v>2010</v>
      </c>
      <c r="B2011" s="12" t="s">
        <v>211</v>
      </c>
      <c r="C2011" s="12" t="s">
        <v>599</v>
      </c>
      <c r="D2011" s="28">
        <v>43006.393020833333</v>
      </c>
      <c r="E2011" s="17">
        <v>43007.693020833336</v>
      </c>
      <c r="F2011" s="13" t="s">
        <v>302</v>
      </c>
      <c r="G2011" s="12">
        <v>2000</v>
      </c>
      <c r="H2011" s="12" t="s">
        <v>114</v>
      </c>
      <c r="I2011" s="12" t="s">
        <v>75</v>
      </c>
      <c r="J2011" s="37">
        <f>INDEX('Bảng Giá'!$C$3:$H$18,MATCH('Raw Data'!P2011,'Bảng Giá'!$B$3:$B$18,0),MATCH('Raw Data'!M2011,'Bảng Giá'!$C$2:$H$2,0))</f>
        <v>16000</v>
      </c>
      <c r="K2011" s="12">
        <v>16200</v>
      </c>
      <c r="L2011" s="36">
        <f t="shared" si="186"/>
        <v>1.3000000000029104</v>
      </c>
      <c r="M2011" t="str">
        <f>'References data'!H2012</f>
        <v>Nội Tỉnh</v>
      </c>
      <c r="N2011">
        <f t="shared" si="187"/>
        <v>2</v>
      </c>
      <c r="O2011">
        <f t="shared" si="188"/>
        <v>-200</v>
      </c>
      <c r="P2011" t="str">
        <f>IF(AND(N2011&gt;0,N2011&lt;=0.05),'Bảng Giá'!$B$3,IF(AND(N2011&lt;=0.1,N2011&gt;0.05),'Bảng Giá'!$B$4,IF(AND('Raw Data'!N2011&gt;0.1,'Raw Data'!N2011&lt;=0.25),'Bảng Giá'!$B$5,IF(AND('Raw Data'!N2011&gt;0.25,'Raw Data'!N2011&lt;=0.5),'Bảng Giá'!$B$6,IF(AND('Raw Data'!N2011&gt;0.5,'Raw Data'!N2011&lt;=1),'Bảng Giá'!$B$7,IF(AND('Raw Data'!N2011&gt;1,'Raw Data'!N2011&lt;=1.5),'Bảng Giá'!$B$8,IF(AND('Raw Data'!N2011&gt;1.5,'Raw Data'!N2011&lt;=2),'Bảng Giá'!$B$9,IF(AND('Raw Data'!N2011&gt;2,'Raw Data'!N2011&lt;=2.5),'Bảng Giá'!$B$10,IF(AND('Raw Data'!N2011&gt;2.5,'Raw Data'!N2011&lt;=3),'Bảng Giá'!$B$11,IF(AND('Raw Data'!N2011&gt;3,'Raw Data'!N2011&lt;=3.5),'Bảng Giá'!$B$12,IF(AND('Raw Data'!N2011&gt;3.5,'Raw Data'!N2011&lt;=4),'Bảng Giá'!$B$13,IF(AND('Raw Data'!N2011&gt;4,'Raw Data'!N2011&lt;=4.5),'Bảng Giá'!$B$14,IF(AND('Raw Data'!N2011&gt;4.5,'Raw Data'!N2011&lt;=5),'Bảng Giá'!$B$15,IF(AND('Raw Data'!N2011&gt;5,'Raw Data'!N2011&lt;=5.5),'Bảng Giá'!$B$16,IF(AND('Raw Data'!N2011&gt;5.5,'Raw Data'!N2011&lt;=6),'Bảng Giá'!$B$17,'Bảng Giá'!$B$18)))))))))))))))</f>
        <v>1.5&lt;x&lt;=2</v>
      </c>
      <c r="Q2011" s="48">
        <f t="shared" si="189"/>
        <v>-1.2345679012345678E-2</v>
      </c>
      <c r="R2011">
        <f t="shared" si="190"/>
        <v>19200</v>
      </c>
      <c r="S2011">
        <f t="shared" si="191"/>
        <v>3000</v>
      </c>
    </row>
    <row r="2012" spans="1:19" x14ac:dyDescent="0.25">
      <c r="A2012" s="12">
        <v>2011</v>
      </c>
      <c r="B2012" s="12" t="s">
        <v>211</v>
      </c>
      <c r="C2012" s="12" t="s">
        <v>600</v>
      </c>
      <c r="D2012" s="28">
        <v>43006.497187499997</v>
      </c>
      <c r="E2012" s="17">
        <v>43008.7971875</v>
      </c>
      <c r="F2012" s="13" t="s">
        <v>302</v>
      </c>
      <c r="G2012" s="12">
        <v>450</v>
      </c>
      <c r="H2012" s="12" t="s">
        <v>114</v>
      </c>
      <c r="I2012" s="12" t="s">
        <v>830</v>
      </c>
      <c r="J2012" s="37">
        <f>INDEX('Bảng Giá'!$C$3:$H$18,MATCH('Raw Data'!P2012,'Bảng Giá'!$B$3:$B$18,0),MATCH('Raw Data'!M2012,'Bảng Giá'!$C$2:$H$2,0))</f>
        <v>20000</v>
      </c>
      <c r="K2012" s="12">
        <v>20100</v>
      </c>
      <c r="L2012" s="36">
        <f t="shared" si="186"/>
        <v>2.3000000000029104</v>
      </c>
      <c r="M2012" t="str">
        <f>'References data'!H2013</f>
        <v>Nội Vùng</v>
      </c>
      <c r="N2012">
        <f t="shared" si="187"/>
        <v>0.45</v>
      </c>
      <c r="O2012">
        <f t="shared" si="188"/>
        <v>-100</v>
      </c>
      <c r="P2012" t="str">
        <f>IF(AND(N2012&gt;0,N2012&lt;=0.05),'Bảng Giá'!$B$3,IF(AND(N2012&lt;=0.1,N2012&gt;0.05),'Bảng Giá'!$B$4,IF(AND('Raw Data'!N2012&gt;0.1,'Raw Data'!N2012&lt;=0.25),'Bảng Giá'!$B$5,IF(AND('Raw Data'!N2012&gt;0.25,'Raw Data'!N2012&lt;=0.5),'Bảng Giá'!$B$6,IF(AND('Raw Data'!N2012&gt;0.5,'Raw Data'!N2012&lt;=1),'Bảng Giá'!$B$7,IF(AND('Raw Data'!N2012&gt;1,'Raw Data'!N2012&lt;=1.5),'Bảng Giá'!$B$8,IF(AND('Raw Data'!N2012&gt;1.5,'Raw Data'!N2012&lt;=2),'Bảng Giá'!$B$9,IF(AND('Raw Data'!N2012&gt;2,'Raw Data'!N2012&lt;=2.5),'Bảng Giá'!$B$10,IF(AND('Raw Data'!N2012&gt;2.5,'Raw Data'!N2012&lt;=3),'Bảng Giá'!$B$11,IF(AND('Raw Data'!N2012&gt;3,'Raw Data'!N2012&lt;=3.5),'Bảng Giá'!$B$12,IF(AND('Raw Data'!N2012&gt;3.5,'Raw Data'!N2012&lt;=4),'Bảng Giá'!$B$13,IF(AND('Raw Data'!N2012&gt;4,'Raw Data'!N2012&lt;=4.5),'Bảng Giá'!$B$14,IF(AND('Raw Data'!N2012&gt;4.5,'Raw Data'!N2012&lt;=5),'Bảng Giá'!$B$15,IF(AND('Raw Data'!N2012&gt;5,'Raw Data'!N2012&lt;=5.5),'Bảng Giá'!$B$16,IF(AND('Raw Data'!N2012&gt;5.5,'Raw Data'!N2012&lt;=6),'Bảng Giá'!$B$17,'Bảng Giá'!$B$18)))))))))))))))</f>
        <v>0.25&lt;x&lt;=0.5</v>
      </c>
      <c r="Q2012" s="48">
        <f t="shared" si="189"/>
        <v>-4.9751243781094526E-3</v>
      </c>
      <c r="R2012">
        <f t="shared" si="190"/>
        <v>24000</v>
      </c>
      <c r="S2012">
        <f t="shared" si="191"/>
        <v>3900</v>
      </c>
    </row>
    <row r="2013" spans="1:19" x14ac:dyDescent="0.25">
      <c r="A2013" s="12">
        <v>2012</v>
      </c>
      <c r="B2013" s="12" t="s">
        <v>211</v>
      </c>
      <c r="C2013" s="12" t="s">
        <v>601</v>
      </c>
      <c r="D2013" s="28">
        <v>43006.496331018519</v>
      </c>
      <c r="E2013" s="17">
        <v>43007.796331018522</v>
      </c>
      <c r="F2013" s="13" t="s">
        <v>302</v>
      </c>
      <c r="G2013" s="12">
        <v>200</v>
      </c>
      <c r="H2013" s="12" t="s">
        <v>91</v>
      </c>
      <c r="I2013" s="12" t="s">
        <v>83</v>
      </c>
      <c r="J2013" s="37">
        <f>INDEX('Bảng Giá'!$C$3:$H$18,MATCH('Raw Data'!P2013,'Bảng Giá'!$B$3:$B$18,0),MATCH('Raw Data'!M2013,'Bảng Giá'!$C$2:$H$2,0))</f>
        <v>13000</v>
      </c>
      <c r="K2013" s="12">
        <v>13100</v>
      </c>
      <c r="L2013" s="36">
        <f t="shared" si="186"/>
        <v>1.3000000000029104</v>
      </c>
      <c r="M2013" t="str">
        <f>'References data'!H2014</f>
        <v>Nội Tỉnh</v>
      </c>
      <c r="N2013">
        <f t="shared" si="187"/>
        <v>0.2</v>
      </c>
      <c r="O2013">
        <f t="shared" si="188"/>
        <v>-100</v>
      </c>
      <c r="P2013" t="str">
        <f>IF(AND(N2013&gt;0,N2013&lt;=0.05),'Bảng Giá'!$B$3,IF(AND(N2013&lt;=0.1,N2013&gt;0.05),'Bảng Giá'!$B$4,IF(AND('Raw Data'!N2013&gt;0.1,'Raw Data'!N2013&lt;=0.25),'Bảng Giá'!$B$5,IF(AND('Raw Data'!N2013&gt;0.25,'Raw Data'!N2013&lt;=0.5),'Bảng Giá'!$B$6,IF(AND('Raw Data'!N2013&gt;0.5,'Raw Data'!N2013&lt;=1),'Bảng Giá'!$B$7,IF(AND('Raw Data'!N2013&gt;1,'Raw Data'!N2013&lt;=1.5),'Bảng Giá'!$B$8,IF(AND('Raw Data'!N2013&gt;1.5,'Raw Data'!N2013&lt;=2),'Bảng Giá'!$B$9,IF(AND('Raw Data'!N2013&gt;2,'Raw Data'!N2013&lt;=2.5),'Bảng Giá'!$B$10,IF(AND('Raw Data'!N2013&gt;2.5,'Raw Data'!N2013&lt;=3),'Bảng Giá'!$B$11,IF(AND('Raw Data'!N2013&gt;3,'Raw Data'!N2013&lt;=3.5),'Bảng Giá'!$B$12,IF(AND('Raw Data'!N2013&gt;3.5,'Raw Data'!N2013&lt;=4),'Bảng Giá'!$B$13,IF(AND('Raw Data'!N2013&gt;4,'Raw Data'!N2013&lt;=4.5),'Bảng Giá'!$B$14,IF(AND('Raw Data'!N2013&gt;4.5,'Raw Data'!N2013&lt;=5),'Bảng Giá'!$B$15,IF(AND('Raw Data'!N2013&gt;5,'Raw Data'!N2013&lt;=5.5),'Bảng Giá'!$B$16,IF(AND('Raw Data'!N2013&gt;5.5,'Raw Data'!N2013&lt;=6),'Bảng Giá'!$B$17,'Bảng Giá'!$B$18)))))))))))))))</f>
        <v>0.1&lt;x&lt;=0.25</v>
      </c>
      <c r="Q2013" s="48">
        <f t="shared" si="189"/>
        <v>-7.6335877862595417E-3</v>
      </c>
      <c r="R2013">
        <f t="shared" si="190"/>
        <v>15600</v>
      </c>
      <c r="S2013">
        <f t="shared" si="191"/>
        <v>2500</v>
      </c>
    </row>
    <row r="2014" spans="1:19" x14ac:dyDescent="0.25">
      <c r="A2014" s="12">
        <v>2013</v>
      </c>
      <c r="B2014" s="12" t="s">
        <v>211</v>
      </c>
      <c r="C2014" s="12" t="s">
        <v>602</v>
      </c>
      <c r="D2014" s="28">
        <v>43006.391157407408</v>
      </c>
      <c r="E2014" s="17">
        <v>43009.091157407405</v>
      </c>
      <c r="F2014" s="13" t="s">
        <v>302</v>
      </c>
      <c r="G2014" s="12">
        <v>1150</v>
      </c>
      <c r="H2014" s="12" t="s">
        <v>815</v>
      </c>
      <c r="I2014" s="12" t="s">
        <v>365</v>
      </c>
      <c r="J2014" s="37">
        <f>INDEX('Bảng Giá'!$C$3:$H$18,MATCH('Raw Data'!P2014,'Bảng Giá'!$B$3:$B$18,0),MATCH('Raw Data'!M2014,'Bảng Giá'!$C$2:$H$2,0))</f>
        <v>27500</v>
      </c>
      <c r="K2014" s="12">
        <v>27800</v>
      </c>
      <c r="L2014" s="36">
        <f t="shared" si="186"/>
        <v>2.6999999999970896</v>
      </c>
      <c r="M2014" t="str">
        <f>'References data'!H2015</f>
        <v>Nội Vùng Tỉnh</v>
      </c>
      <c r="N2014">
        <f t="shared" si="187"/>
        <v>1.1499999999999999</v>
      </c>
      <c r="O2014">
        <f t="shared" si="188"/>
        <v>-300</v>
      </c>
      <c r="P2014" t="str">
        <f>IF(AND(N2014&gt;0,N2014&lt;=0.05),'Bảng Giá'!$B$3,IF(AND(N2014&lt;=0.1,N2014&gt;0.05),'Bảng Giá'!$B$4,IF(AND('Raw Data'!N2014&gt;0.1,'Raw Data'!N2014&lt;=0.25),'Bảng Giá'!$B$5,IF(AND('Raw Data'!N2014&gt;0.25,'Raw Data'!N2014&lt;=0.5),'Bảng Giá'!$B$6,IF(AND('Raw Data'!N2014&gt;0.5,'Raw Data'!N2014&lt;=1),'Bảng Giá'!$B$7,IF(AND('Raw Data'!N2014&gt;1,'Raw Data'!N2014&lt;=1.5),'Bảng Giá'!$B$8,IF(AND('Raw Data'!N2014&gt;1.5,'Raw Data'!N2014&lt;=2),'Bảng Giá'!$B$9,IF(AND('Raw Data'!N2014&gt;2,'Raw Data'!N2014&lt;=2.5),'Bảng Giá'!$B$10,IF(AND('Raw Data'!N2014&gt;2.5,'Raw Data'!N2014&lt;=3),'Bảng Giá'!$B$11,IF(AND('Raw Data'!N2014&gt;3,'Raw Data'!N2014&lt;=3.5),'Bảng Giá'!$B$12,IF(AND('Raw Data'!N2014&gt;3.5,'Raw Data'!N2014&lt;=4),'Bảng Giá'!$B$13,IF(AND('Raw Data'!N2014&gt;4,'Raw Data'!N2014&lt;=4.5),'Bảng Giá'!$B$14,IF(AND('Raw Data'!N2014&gt;4.5,'Raw Data'!N2014&lt;=5),'Bảng Giá'!$B$15,IF(AND('Raw Data'!N2014&gt;5,'Raw Data'!N2014&lt;=5.5),'Bảng Giá'!$B$16,IF(AND('Raw Data'!N2014&gt;5.5,'Raw Data'!N2014&lt;=6),'Bảng Giá'!$B$17,'Bảng Giá'!$B$18)))))))))))))))</f>
        <v>1&lt;x&lt;=1.5</v>
      </c>
      <c r="Q2014" s="48">
        <f t="shared" si="189"/>
        <v>-1.0791366906474821E-2</v>
      </c>
      <c r="R2014">
        <f t="shared" si="190"/>
        <v>33000</v>
      </c>
      <c r="S2014">
        <f t="shared" si="191"/>
        <v>5200</v>
      </c>
    </row>
    <row r="2015" spans="1:19" x14ac:dyDescent="0.25">
      <c r="A2015" s="12">
        <v>2014</v>
      </c>
      <c r="B2015" s="12" t="s">
        <v>211</v>
      </c>
      <c r="C2015" s="12" t="s">
        <v>603</v>
      </c>
      <c r="D2015" s="28">
        <v>43006.392870370371</v>
      </c>
      <c r="E2015" s="17">
        <v>43008.692870370374</v>
      </c>
      <c r="F2015" s="13" t="s">
        <v>302</v>
      </c>
      <c r="G2015" s="12">
        <v>340</v>
      </c>
      <c r="H2015" s="12" t="s">
        <v>100</v>
      </c>
      <c r="I2015" s="12" t="s">
        <v>459</v>
      </c>
      <c r="J2015" s="37">
        <f>INDEX('Bảng Giá'!$C$3:$H$18,MATCH('Raw Data'!P2015,'Bảng Giá'!$B$3:$B$18,0),MATCH('Raw Data'!M2015,'Bảng Giá'!$C$2:$H$2,0))</f>
        <v>20000</v>
      </c>
      <c r="K2015" s="12">
        <v>20100</v>
      </c>
      <c r="L2015" s="36">
        <f t="shared" si="186"/>
        <v>2.3000000000029104</v>
      </c>
      <c r="M2015" t="str">
        <f>'References data'!H2016</f>
        <v>Nội Vùng</v>
      </c>
      <c r="N2015">
        <f t="shared" si="187"/>
        <v>0.34</v>
      </c>
      <c r="O2015">
        <f t="shared" si="188"/>
        <v>-100</v>
      </c>
      <c r="P2015" t="str">
        <f>IF(AND(N2015&gt;0,N2015&lt;=0.05),'Bảng Giá'!$B$3,IF(AND(N2015&lt;=0.1,N2015&gt;0.05),'Bảng Giá'!$B$4,IF(AND('Raw Data'!N2015&gt;0.1,'Raw Data'!N2015&lt;=0.25),'Bảng Giá'!$B$5,IF(AND('Raw Data'!N2015&gt;0.25,'Raw Data'!N2015&lt;=0.5),'Bảng Giá'!$B$6,IF(AND('Raw Data'!N2015&gt;0.5,'Raw Data'!N2015&lt;=1),'Bảng Giá'!$B$7,IF(AND('Raw Data'!N2015&gt;1,'Raw Data'!N2015&lt;=1.5),'Bảng Giá'!$B$8,IF(AND('Raw Data'!N2015&gt;1.5,'Raw Data'!N2015&lt;=2),'Bảng Giá'!$B$9,IF(AND('Raw Data'!N2015&gt;2,'Raw Data'!N2015&lt;=2.5),'Bảng Giá'!$B$10,IF(AND('Raw Data'!N2015&gt;2.5,'Raw Data'!N2015&lt;=3),'Bảng Giá'!$B$11,IF(AND('Raw Data'!N2015&gt;3,'Raw Data'!N2015&lt;=3.5),'Bảng Giá'!$B$12,IF(AND('Raw Data'!N2015&gt;3.5,'Raw Data'!N2015&lt;=4),'Bảng Giá'!$B$13,IF(AND('Raw Data'!N2015&gt;4,'Raw Data'!N2015&lt;=4.5),'Bảng Giá'!$B$14,IF(AND('Raw Data'!N2015&gt;4.5,'Raw Data'!N2015&lt;=5),'Bảng Giá'!$B$15,IF(AND('Raw Data'!N2015&gt;5,'Raw Data'!N2015&lt;=5.5),'Bảng Giá'!$B$16,IF(AND('Raw Data'!N2015&gt;5.5,'Raw Data'!N2015&lt;=6),'Bảng Giá'!$B$17,'Bảng Giá'!$B$18)))))))))))))))</f>
        <v>0.25&lt;x&lt;=0.5</v>
      </c>
      <c r="Q2015" s="48">
        <f t="shared" si="189"/>
        <v>-4.9751243781094526E-3</v>
      </c>
      <c r="R2015">
        <f t="shared" si="190"/>
        <v>24000</v>
      </c>
      <c r="S2015">
        <f t="shared" si="191"/>
        <v>3900</v>
      </c>
    </row>
    <row r="2016" spans="1:19" x14ac:dyDescent="0.25">
      <c r="A2016" s="12">
        <v>2015</v>
      </c>
      <c r="B2016" s="12" t="s">
        <v>211</v>
      </c>
      <c r="C2016" s="12" t="s">
        <v>604</v>
      </c>
      <c r="D2016" s="28">
        <v>43006.3903587963</v>
      </c>
      <c r="E2016" s="17">
        <v>43009.090358796297</v>
      </c>
      <c r="F2016" s="13" t="s">
        <v>302</v>
      </c>
      <c r="G2016" s="12">
        <v>200</v>
      </c>
      <c r="H2016" s="12" t="s">
        <v>157</v>
      </c>
      <c r="I2016" s="12" t="s">
        <v>427</v>
      </c>
      <c r="J2016" s="37">
        <f>INDEX('Bảng Giá'!$C$3:$H$18,MATCH('Raw Data'!P2016,'Bảng Giá'!$B$3:$B$18,0),MATCH('Raw Data'!M2016,'Bảng Giá'!$C$2:$H$2,0))</f>
        <v>20000</v>
      </c>
      <c r="K2016" s="12">
        <v>20200</v>
      </c>
      <c r="L2016" s="36">
        <f t="shared" si="186"/>
        <v>2.6999999999970896</v>
      </c>
      <c r="M2016" t="str">
        <f>'References data'!H2017</f>
        <v>Nội Vùng Tỉnh</v>
      </c>
      <c r="N2016">
        <f t="shared" si="187"/>
        <v>0.2</v>
      </c>
      <c r="O2016">
        <f t="shared" si="188"/>
        <v>-200</v>
      </c>
      <c r="P2016" t="str">
        <f>IF(AND(N2016&gt;0,N2016&lt;=0.05),'Bảng Giá'!$B$3,IF(AND(N2016&lt;=0.1,N2016&gt;0.05),'Bảng Giá'!$B$4,IF(AND('Raw Data'!N2016&gt;0.1,'Raw Data'!N2016&lt;=0.25),'Bảng Giá'!$B$5,IF(AND('Raw Data'!N2016&gt;0.25,'Raw Data'!N2016&lt;=0.5),'Bảng Giá'!$B$6,IF(AND('Raw Data'!N2016&gt;0.5,'Raw Data'!N2016&lt;=1),'Bảng Giá'!$B$7,IF(AND('Raw Data'!N2016&gt;1,'Raw Data'!N2016&lt;=1.5),'Bảng Giá'!$B$8,IF(AND('Raw Data'!N2016&gt;1.5,'Raw Data'!N2016&lt;=2),'Bảng Giá'!$B$9,IF(AND('Raw Data'!N2016&gt;2,'Raw Data'!N2016&lt;=2.5),'Bảng Giá'!$B$10,IF(AND('Raw Data'!N2016&gt;2.5,'Raw Data'!N2016&lt;=3),'Bảng Giá'!$B$11,IF(AND('Raw Data'!N2016&gt;3,'Raw Data'!N2016&lt;=3.5),'Bảng Giá'!$B$12,IF(AND('Raw Data'!N2016&gt;3.5,'Raw Data'!N2016&lt;=4),'Bảng Giá'!$B$13,IF(AND('Raw Data'!N2016&gt;4,'Raw Data'!N2016&lt;=4.5),'Bảng Giá'!$B$14,IF(AND('Raw Data'!N2016&gt;4.5,'Raw Data'!N2016&lt;=5),'Bảng Giá'!$B$15,IF(AND('Raw Data'!N2016&gt;5,'Raw Data'!N2016&lt;=5.5),'Bảng Giá'!$B$16,IF(AND('Raw Data'!N2016&gt;5.5,'Raw Data'!N2016&lt;=6),'Bảng Giá'!$B$17,'Bảng Giá'!$B$18)))))))))))))))</f>
        <v>0.1&lt;x&lt;=0.25</v>
      </c>
      <c r="Q2016" s="48">
        <f t="shared" si="189"/>
        <v>-9.9009900990099011E-3</v>
      </c>
      <c r="R2016">
        <f t="shared" si="190"/>
        <v>24000</v>
      </c>
      <c r="S2016">
        <f t="shared" si="191"/>
        <v>3800</v>
      </c>
    </row>
    <row r="2017" spans="1:19" x14ac:dyDescent="0.25">
      <c r="A2017" s="12">
        <v>2016</v>
      </c>
      <c r="B2017" s="12" t="s">
        <v>211</v>
      </c>
      <c r="C2017" s="12" t="s">
        <v>605</v>
      </c>
      <c r="D2017" s="28">
        <v>43006.390625</v>
      </c>
      <c r="E2017" s="17">
        <v>43010.190625000003</v>
      </c>
      <c r="F2017" s="13" t="s">
        <v>302</v>
      </c>
      <c r="G2017" s="12">
        <v>1250</v>
      </c>
      <c r="H2017" s="12" t="s">
        <v>93</v>
      </c>
      <c r="I2017" s="12" t="s">
        <v>276</v>
      </c>
      <c r="J2017" s="37">
        <f>INDEX('Bảng Giá'!$C$3:$H$18,MATCH('Raw Data'!P2017,'Bảng Giá'!$B$3:$B$18,0),MATCH('Raw Data'!M2017,'Bảng Giá'!$C$2:$H$2,0))</f>
        <v>41000</v>
      </c>
      <c r="K2017" s="12">
        <v>40000</v>
      </c>
      <c r="L2017" s="36">
        <f t="shared" si="186"/>
        <v>3.8000000000029104</v>
      </c>
      <c r="M2017" t="str">
        <f>'References data'!H2018</f>
        <v>Liên Vùng</v>
      </c>
      <c r="N2017">
        <f t="shared" si="187"/>
        <v>1.25</v>
      </c>
      <c r="O2017">
        <f t="shared" si="188"/>
        <v>1000</v>
      </c>
      <c r="P2017" t="str">
        <f>IF(AND(N2017&gt;0,N2017&lt;=0.05),'Bảng Giá'!$B$3,IF(AND(N2017&lt;=0.1,N2017&gt;0.05),'Bảng Giá'!$B$4,IF(AND('Raw Data'!N2017&gt;0.1,'Raw Data'!N2017&lt;=0.25),'Bảng Giá'!$B$5,IF(AND('Raw Data'!N2017&gt;0.25,'Raw Data'!N2017&lt;=0.5),'Bảng Giá'!$B$6,IF(AND('Raw Data'!N2017&gt;0.5,'Raw Data'!N2017&lt;=1),'Bảng Giá'!$B$7,IF(AND('Raw Data'!N2017&gt;1,'Raw Data'!N2017&lt;=1.5),'Bảng Giá'!$B$8,IF(AND('Raw Data'!N2017&gt;1.5,'Raw Data'!N2017&lt;=2),'Bảng Giá'!$B$9,IF(AND('Raw Data'!N2017&gt;2,'Raw Data'!N2017&lt;=2.5),'Bảng Giá'!$B$10,IF(AND('Raw Data'!N2017&gt;2.5,'Raw Data'!N2017&lt;=3),'Bảng Giá'!$B$11,IF(AND('Raw Data'!N2017&gt;3,'Raw Data'!N2017&lt;=3.5),'Bảng Giá'!$B$12,IF(AND('Raw Data'!N2017&gt;3.5,'Raw Data'!N2017&lt;=4),'Bảng Giá'!$B$13,IF(AND('Raw Data'!N2017&gt;4,'Raw Data'!N2017&lt;=4.5),'Bảng Giá'!$B$14,IF(AND('Raw Data'!N2017&gt;4.5,'Raw Data'!N2017&lt;=5),'Bảng Giá'!$B$15,IF(AND('Raw Data'!N2017&gt;5,'Raw Data'!N2017&lt;=5.5),'Bảng Giá'!$B$16,IF(AND('Raw Data'!N2017&gt;5.5,'Raw Data'!N2017&lt;=6),'Bảng Giá'!$B$17,'Bảng Giá'!$B$18)))))))))))))))</f>
        <v>1&lt;x&lt;=1.5</v>
      </c>
      <c r="Q2017" s="48">
        <f t="shared" si="189"/>
        <v>2.5000000000000001E-2</v>
      </c>
      <c r="R2017">
        <f t="shared" si="190"/>
        <v>49200</v>
      </c>
      <c r="S2017">
        <f t="shared" si="191"/>
        <v>9200</v>
      </c>
    </row>
    <row r="2018" spans="1:19" x14ac:dyDescent="0.25">
      <c r="A2018" s="12">
        <v>2017</v>
      </c>
      <c r="B2018" s="12" t="s">
        <v>211</v>
      </c>
      <c r="C2018" s="12" t="s">
        <v>606</v>
      </c>
      <c r="D2018" s="28">
        <v>43004.393263888887</v>
      </c>
      <c r="E2018" s="17">
        <v>43006.69326388889</v>
      </c>
      <c r="F2018" s="13" t="s">
        <v>302</v>
      </c>
      <c r="G2018" s="12">
        <v>510</v>
      </c>
      <c r="H2018" s="12" t="s">
        <v>94</v>
      </c>
      <c r="I2018" s="12" t="s">
        <v>363</v>
      </c>
      <c r="J2018" s="37">
        <f>INDEX('Bảng Giá'!$C$3:$H$18,MATCH('Raw Data'!P2018,'Bảng Giá'!$B$3:$B$18,0),MATCH('Raw Data'!M2018,'Bảng Giá'!$C$2:$H$2,0))</f>
        <v>22500</v>
      </c>
      <c r="K2018" s="12">
        <v>22700</v>
      </c>
      <c r="L2018" s="36">
        <f t="shared" si="186"/>
        <v>2.3000000000029104</v>
      </c>
      <c r="M2018" t="str">
        <f>'References data'!H2019</f>
        <v>Nội Vùng</v>
      </c>
      <c r="N2018">
        <f t="shared" si="187"/>
        <v>0.51</v>
      </c>
      <c r="O2018">
        <f t="shared" si="188"/>
        <v>-200</v>
      </c>
      <c r="P2018" t="str">
        <f>IF(AND(N2018&gt;0,N2018&lt;=0.05),'Bảng Giá'!$B$3,IF(AND(N2018&lt;=0.1,N2018&gt;0.05),'Bảng Giá'!$B$4,IF(AND('Raw Data'!N2018&gt;0.1,'Raw Data'!N2018&lt;=0.25),'Bảng Giá'!$B$5,IF(AND('Raw Data'!N2018&gt;0.25,'Raw Data'!N2018&lt;=0.5),'Bảng Giá'!$B$6,IF(AND('Raw Data'!N2018&gt;0.5,'Raw Data'!N2018&lt;=1),'Bảng Giá'!$B$7,IF(AND('Raw Data'!N2018&gt;1,'Raw Data'!N2018&lt;=1.5),'Bảng Giá'!$B$8,IF(AND('Raw Data'!N2018&gt;1.5,'Raw Data'!N2018&lt;=2),'Bảng Giá'!$B$9,IF(AND('Raw Data'!N2018&gt;2,'Raw Data'!N2018&lt;=2.5),'Bảng Giá'!$B$10,IF(AND('Raw Data'!N2018&gt;2.5,'Raw Data'!N2018&lt;=3),'Bảng Giá'!$B$11,IF(AND('Raw Data'!N2018&gt;3,'Raw Data'!N2018&lt;=3.5),'Bảng Giá'!$B$12,IF(AND('Raw Data'!N2018&gt;3.5,'Raw Data'!N2018&lt;=4),'Bảng Giá'!$B$13,IF(AND('Raw Data'!N2018&gt;4,'Raw Data'!N2018&lt;=4.5),'Bảng Giá'!$B$14,IF(AND('Raw Data'!N2018&gt;4.5,'Raw Data'!N2018&lt;=5),'Bảng Giá'!$B$15,IF(AND('Raw Data'!N2018&gt;5,'Raw Data'!N2018&lt;=5.5),'Bảng Giá'!$B$16,IF(AND('Raw Data'!N2018&gt;5.5,'Raw Data'!N2018&lt;=6),'Bảng Giá'!$B$17,'Bảng Giá'!$B$18)))))))))))))))</f>
        <v>0.5&lt;x&lt;=1</v>
      </c>
      <c r="Q2018" s="48">
        <f t="shared" si="189"/>
        <v>-8.8105726872246704E-3</v>
      </c>
      <c r="R2018">
        <f t="shared" si="190"/>
        <v>27000</v>
      </c>
      <c r="S2018">
        <f t="shared" si="191"/>
        <v>4300</v>
      </c>
    </row>
    <row r="2019" spans="1:19" x14ac:dyDescent="0.25">
      <c r="A2019" s="12">
        <v>2018</v>
      </c>
      <c r="B2019" s="12" t="s">
        <v>211</v>
      </c>
      <c r="C2019" s="12" t="s">
        <v>607</v>
      </c>
      <c r="D2019" s="28">
        <v>43006.496145833335</v>
      </c>
      <c r="E2019" s="17">
        <v>43008.796145833338</v>
      </c>
      <c r="F2019" s="13" t="s">
        <v>302</v>
      </c>
      <c r="G2019" s="12">
        <v>300</v>
      </c>
      <c r="H2019" s="12" t="s">
        <v>182</v>
      </c>
      <c r="I2019" s="12" t="s">
        <v>94</v>
      </c>
      <c r="J2019" s="37">
        <f>INDEX('Bảng Giá'!$C$3:$H$18,MATCH('Raw Data'!P2019,'Bảng Giá'!$B$3:$B$18,0),MATCH('Raw Data'!M2019,'Bảng Giá'!$C$2:$H$2,0))</f>
        <v>20000</v>
      </c>
      <c r="K2019" s="12">
        <v>20100</v>
      </c>
      <c r="L2019" s="36">
        <f t="shared" si="186"/>
        <v>2.3000000000029104</v>
      </c>
      <c r="M2019" t="str">
        <f>'References data'!H2020</f>
        <v>Nội Vùng</v>
      </c>
      <c r="N2019">
        <f t="shared" si="187"/>
        <v>0.3</v>
      </c>
      <c r="O2019">
        <f t="shared" si="188"/>
        <v>-100</v>
      </c>
      <c r="P2019" t="str">
        <f>IF(AND(N2019&gt;0,N2019&lt;=0.05),'Bảng Giá'!$B$3,IF(AND(N2019&lt;=0.1,N2019&gt;0.05),'Bảng Giá'!$B$4,IF(AND('Raw Data'!N2019&gt;0.1,'Raw Data'!N2019&lt;=0.25),'Bảng Giá'!$B$5,IF(AND('Raw Data'!N2019&gt;0.25,'Raw Data'!N2019&lt;=0.5),'Bảng Giá'!$B$6,IF(AND('Raw Data'!N2019&gt;0.5,'Raw Data'!N2019&lt;=1),'Bảng Giá'!$B$7,IF(AND('Raw Data'!N2019&gt;1,'Raw Data'!N2019&lt;=1.5),'Bảng Giá'!$B$8,IF(AND('Raw Data'!N2019&gt;1.5,'Raw Data'!N2019&lt;=2),'Bảng Giá'!$B$9,IF(AND('Raw Data'!N2019&gt;2,'Raw Data'!N2019&lt;=2.5),'Bảng Giá'!$B$10,IF(AND('Raw Data'!N2019&gt;2.5,'Raw Data'!N2019&lt;=3),'Bảng Giá'!$B$11,IF(AND('Raw Data'!N2019&gt;3,'Raw Data'!N2019&lt;=3.5),'Bảng Giá'!$B$12,IF(AND('Raw Data'!N2019&gt;3.5,'Raw Data'!N2019&lt;=4),'Bảng Giá'!$B$13,IF(AND('Raw Data'!N2019&gt;4,'Raw Data'!N2019&lt;=4.5),'Bảng Giá'!$B$14,IF(AND('Raw Data'!N2019&gt;4.5,'Raw Data'!N2019&lt;=5),'Bảng Giá'!$B$15,IF(AND('Raw Data'!N2019&gt;5,'Raw Data'!N2019&lt;=5.5),'Bảng Giá'!$B$16,IF(AND('Raw Data'!N2019&gt;5.5,'Raw Data'!N2019&lt;=6),'Bảng Giá'!$B$17,'Bảng Giá'!$B$18)))))))))))))))</f>
        <v>0.25&lt;x&lt;=0.5</v>
      </c>
      <c r="Q2019" s="48">
        <f t="shared" si="189"/>
        <v>-4.9751243781094526E-3</v>
      </c>
      <c r="R2019">
        <f t="shared" si="190"/>
        <v>24000</v>
      </c>
      <c r="S2019">
        <f t="shared" si="191"/>
        <v>3900</v>
      </c>
    </row>
    <row r="2020" spans="1:19" x14ac:dyDescent="0.25">
      <c r="A2020" s="12">
        <v>2019</v>
      </c>
      <c r="B2020" s="12" t="s">
        <v>211</v>
      </c>
      <c r="C2020" s="12" t="s">
        <v>608</v>
      </c>
      <c r="D2020" s="28">
        <v>43007.354513888888</v>
      </c>
      <c r="E2020" s="17">
        <v>43009.654513888891</v>
      </c>
      <c r="F2020" s="13" t="s">
        <v>302</v>
      </c>
      <c r="G2020" s="12">
        <v>1799</v>
      </c>
      <c r="H2020" s="12" t="s">
        <v>116</v>
      </c>
      <c r="I2020" s="12" t="s">
        <v>182</v>
      </c>
      <c r="J2020" s="37">
        <f>INDEX('Bảng Giá'!$C$3:$H$18,MATCH('Raw Data'!P2020,'Bảng Giá'!$B$3:$B$18,0),MATCH('Raw Data'!M2020,'Bảng Giá'!$C$2:$H$2,0))</f>
        <v>32000</v>
      </c>
      <c r="K2020" s="12">
        <v>32200</v>
      </c>
      <c r="L2020" s="36">
        <f t="shared" si="186"/>
        <v>2.3000000000029104</v>
      </c>
      <c r="M2020" t="str">
        <f>'References data'!H2021</f>
        <v>Nội Vùng</v>
      </c>
      <c r="N2020">
        <f t="shared" si="187"/>
        <v>1.7989999999999999</v>
      </c>
      <c r="O2020">
        <f t="shared" si="188"/>
        <v>-200</v>
      </c>
      <c r="P2020" t="str">
        <f>IF(AND(N2020&gt;0,N2020&lt;=0.05),'Bảng Giá'!$B$3,IF(AND(N2020&lt;=0.1,N2020&gt;0.05),'Bảng Giá'!$B$4,IF(AND('Raw Data'!N2020&gt;0.1,'Raw Data'!N2020&lt;=0.25),'Bảng Giá'!$B$5,IF(AND('Raw Data'!N2020&gt;0.25,'Raw Data'!N2020&lt;=0.5),'Bảng Giá'!$B$6,IF(AND('Raw Data'!N2020&gt;0.5,'Raw Data'!N2020&lt;=1),'Bảng Giá'!$B$7,IF(AND('Raw Data'!N2020&gt;1,'Raw Data'!N2020&lt;=1.5),'Bảng Giá'!$B$8,IF(AND('Raw Data'!N2020&gt;1.5,'Raw Data'!N2020&lt;=2),'Bảng Giá'!$B$9,IF(AND('Raw Data'!N2020&gt;2,'Raw Data'!N2020&lt;=2.5),'Bảng Giá'!$B$10,IF(AND('Raw Data'!N2020&gt;2.5,'Raw Data'!N2020&lt;=3),'Bảng Giá'!$B$11,IF(AND('Raw Data'!N2020&gt;3,'Raw Data'!N2020&lt;=3.5),'Bảng Giá'!$B$12,IF(AND('Raw Data'!N2020&gt;3.5,'Raw Data'!N2020&lt;=4),'Bảng Giá'!$B$13,IF(AND('Raw Data'!N2020&gt;4,'Raw Data'!N2020&lt;=4.5),'Bảng Giá'!$B$14,IF(AND('Raw Data'!N2020&gt;4.5,'Raw Data'!N2020&lt;=5),'Bảng Giá'!$B$15,IF(AND('Raw Data'!N2020&gt;5,'Raw Data'!N2020&lt;=5.5),'Bảng Giá'!$B$16,IF(AND('Raw Data'!N2020&gt;5.5,'Raw Data'!N2020&lt;=6),'Bảng Giá'!$B$17,'Bảng Giá'!$B$18)))))))))))))))</f>
        <v>1.5&lt;x&lt;=2</v>
      </c>
      <c r="Q2020" s="48">
        <f t="shared" si="189"/>
        <v>-6.2111801242236021E-3</v>
      </c>
      <c r="R2020">
        <f t="shared" si="190"/>
        <v>38400</v>
      </c>
      <c r="S2020">
        <f t="shared" si="191"/>
        <v>6200</v>
      </c>
    </row>
    <row r="2021" spans="1:19" x14ac:dyDescent="0.25">
      <c r="A2021" s="12">
        <v>2020</v>
      </c>
      <c r="B2021" s="12" t="s">
        <v>211</v>
      </c>
      <c r="C2021" s="12" t="s">
        <v>609</v>
      </c>
      <c r="D2021" s="28">
        <v>43007.363726851851</v>
      </c>
      <c r="E2021" s="17">
        <v>43008.663726851853</v>
      </c>
      <c r="F2021" s="13" t="s">
        <v>302</v>
      </c>
      <c r="G2021" s="12">
        <v>360</v>
      </c>
      <c r="H2021" s="12" t="s">
        <v>94</v>
      </c>
      <c r="I2021" s="12" t="s">
        <v>94</v>
      </c>
      <c r="J2021" s="37">
        <f>INDEX('Bảng Giá'!$C$3:$H$18,MATCH('Raw Data'!P2021,'Bảng Giá'!$B$3:$B$18,0),MATCH('Raw Data'!M2021,'Bảng Giá'!$C$2:$H$2,0))</f>
        <v>13000</v>
      </c>
      <c r="K2021" s="12">
        <v>13100</v>
      </c>
      <c r="L2021" s="36">
        <f t="shared" si="186"/>
        <v>1.3000000000029104</v>
      </c>
      <c r="M2021" t="str">
        <f>'References data'!H2022</f>
        <v>Nội Tỉnh</v>
      </c>
      <c r="N2021">
        <f t="shared" si="187"/>
        <v>0.36</v>
      </c>
      <c r="O2021">
        <f t="shared" si="188"/>
        <v>-100</v>
      </c>
      <c r="P2021" t="str">
        <f>IF(AND(N2021&gt;0,N2021&lt;=0.05),'Bảng Giá'!$B$3,IF(AND(N2021&lt;=0.1,N2021&gt;0.05),'Bảng Giá'!$B$4,IF(AND('Raw Data'!N2021&gt;0.1,'Raw Data'!N2021&lt;=0.25),'Bảng Giá'!$B$5,IF(AND('Raw Data'!N2021&gt;0.25,'Raw Data'!N2021&lt;=0.5),'Bảng Giá'!$B$6,IF(AND('Raw Data'!N2021&gt;0.5,'Raw Data'!N2021&lt;=1),'Bảng Giá'!$B$7,IF(AND('Raw Data'!N2021&gt;1,'Raw Data'!N2021&lt;=1.5),'Bảng Giá'!$B$8,IF(AND('Raw Data'!N2021&gt;1.5,'Raw Data'!N2021&lt;=2),'Bảng Giá'!$B$9,IF(AND('Raw Data'!N2021&gt;2,'Raw Data'!N2021&lt;=2.5),'Bảng Giá'!$B$10,IF(AND('Raw Data'!N2021&gt;2.5,'Raw Data'!N2021&lt;=3),'Bảng Giá'!$B$11,IF(AND('Raw Data'!N2021&gt;3,'Raw Data'!N2021&lt;=3.5),'Bảng Giá'!$B$12,IF(AND('Raw Data'!N2021&gt;3.5,'Raw Data'!N2021&lt;=4),'Bảng Giá'!$B$13,IF(AND('Raw Data'!N2021&gt;4,'Raw Data'!N2021&lt;=4.5),'Bảng Giá'!$B$14,IF(AND('Raw Data'!N2021&gt;4.5,'Raw Data'!N2021&lt;=5),'Bảng Giá'!$B$15,IF(AND('Raw Data'!N2021&gt;5,'Raw Data'!N2021&lt;=5.5),'Bảng Giá'!$B$16,IF(AND('Raw Data'!N2021&gt;5.5,'Raw Data'!N2021&lt;=6),'Bảng Giá'!$B$17,'Bảng Giá'!$B$18)))))))))))))))</f>
        <v>0.25&lt;x&lt;=0.5</v>
      </c>
      <c r="Q2021" s="48">
        <f t="shared" si="189"/>
        <v>-7.6335877862595417E-3</v>
      </c>
      <c r="R2021">
        <f t="shared" si="190"/>
        <v>15600</v>
      </c>
      <c r="S2021">
        <f t="shared" si="191"/>
        <v>2500</v>
      </c>
    </row>
    <row r="2022" spans="1:19" x14ac:dyDescent="0.25">
      <c r="A2022" s="12">
        <v>2021</v>
      </c>
      <c r="B2022" s="12" t="s">
        <v>211</v>
      </c>
      <c r="C2022" s="12" t="s">
        <v>610</v>
      </c>
      <c r="D2022" s="28">
        <v>43006.390474537038</v>
      </c>
      <c r="E2022" s="17">
        <v>43007.690474537041</v>
      </c>
      <c r="F2022" s="13" t="s">
        <v>302</v>
      </c>
      <c r="G2022" s="12">
        <v>1230</v>
      </c>
      <c r="H2022" s="12" t="s">
        <v>82</v>
      </c>
      <c r="I2022" s="12" t="s">
        <v>77</v>
      </c>
      <c r="J2022" s="37">
        <f>INDEX('Bảng Giá'!$C$3:$H$18,MATCH('Raw Data'!P2022,'Bảng Giá'!$B$3:$B$18,0),MATCH('Raw Data'!M2022,'Bảng Giá'!$C$2:$H$2,0))</f>
        <v>14500</v>
      </c>
      <c r="K2022" s="12">
        <v>14700</v>
      </c>
      <c r="L2022" s="36">
        <f t="shared" si="186"/>
        <v>1.3000000000029104</v>
      </c>
      <c r="M2022" t="str">
        <f>'References data'!H2023</f>
        <v>Nội Tỉnh</v>
      </c>
      <c r="N2022">
        <f t="shared" si="187"/>
        <v>1.23</v>
      </c>
      <c r="O2022">
        <f t="shared" si="188"/>
        <v>-200</v>
      </c>
      <c r="P2022" t="str">
        <f>IF(AND(N2022&gt;0,N2022&lt;=0.05),'Bảng Giá'!$B$3,IF(AND(N2022&lt;=0.1,N2022&gt;0.05),'Bảng Giá'!$B$4,IF(AND('Raw Data'!N2022&gt;0.1,'Raw Data'!N2022&lt;=0.25),'Bảng Giá'!$B$5,IF(AND('Raw Data'!N2022&gt;0.25,'Raw Data'!N2022&lt;=0.5),'Bảng Giá'!$B$6,IF(AND('Raw Data'!N2022&gt;0.5,'Raw Data'!N2022&lt;=1),'Bảng Giá'!$B$7,IF(AND('Raw Data'!N2022&gt;1,'Raw Data'!N2022&lt;=1.5),'Bảng Giá'!$B$8,IF(AND('Raw Data'!N2022&gt;1.5,'Raw Data'!N2022&lt;=2),'Bảng Giá'!$B$9,IF(AND('Raw Data'!N2022&gt;2,'Raw Data'!N2022&lt;=2.5),'Bảng Giá'!$B$10,IF(AND('Raw Data'!N2022&gt;2.5,'Raw Data'!N2022&lt;=3),'Bảng Giá'!$B$11,IF(AND('Raw Data'!N2022&gt;3,'Raw Data'!N2022&lt;=3.5),'Bảng Giá'!$B$12,IF(AND('Raw Data'!N2022&gt;3.5,'Raw Data'!N2022&lt;=4),'Bảng Giá'!$B$13,IF(AND('Raw Data'!N2022&gt;4,'Raw Data'!N2022&lt;=4.5),'Bảng Giá'!$B$14,IF(AND('Raw Data'!N2022&gt;4.5,'Raw Data'!N2022&lt;=5),'Bảng Giá'!$B$15,IF(AND('Raw Data'!N2022&gt;5,'Raw Data'!N2022&lt;=5.5),'Bảng Giá'!$B$16,IF(AND('Raw Data'!N2022&gt;5.5,'Raw Data'!N2022&lt;=6),'Bảng Giá'!$B$17,'Bảng Giá'!$B$18)))))))))))))))</f>
        <v>1&lt;x&lt;=1.5</v>
      </c>
      <c r="Q2022" s="48">
        <f t="shared" si="189"/>
        <v>-1.3605442176870748E-2</v>
      </c>
      <c r="R2022">
        <f t="shared" si="190"/>
        <v>17400</v>
      </c>
      <c r="S2022">
        <f t="shared" si="191"/>
        <v>2700</v>
      </c>
    </row>
    <row r="2023" spans="1:19" x14ac:dyDescent="0.25">
      <c r="A2023" s="12">
        <v>2022</v>
      </c>
      <c r="B2023" s="12" t="s">
        <v>211</v>
      </c>
      <c r="C2023" s="12" t="s">
        <v>611</v>
      </c>
      <c r="D2023" s="28">
        <v>43006.392858796295</v>
      </c>
      <c r="E2023" s="17">
        <v>43007.692858796298</v>
      </c>
      <c r="F2023" s="13" t="s">
        <v>302</v>
      </c>
      <c r="G2023" s="12">
        <v>800</v>
      </c>
      <c r="H2023" s="12" t="s">
        <v>116</v>
      </c>
      <c r="I2023" s="12" t="s">
        <v>109</v>
      </c>
      <c r="J2023" s="37">
        <f>INDEX('Bảng Giá'!$C$3:$H$18,MATCH('Raw Data'!P2023,'Bảng Giá'!$B$3:$B$18,0),MATCH('Raw Data'!M2023,'Bảng Giá'!$C$2:$H$2,0))</f>
        <v>14000</v>
      </c>
      <c r="K2023" s="12">
        <v>14100</v>
      </c>
      <c r="L2023" s="36">
        <f t="shared" si="186"/>
        <v>1.3000000000029104</v>
      </c>
      <c r="M2023" t="str">
        <f>'References data'!H2024</f>
        <v>Nội Tỉnh</v>
      </c>
      <c r="N2023">
        <f t="shared" si="187"/>
        <v>0.8</v>
      </c>
      <c r="O2023">
        <f t="shared" si="188"/>
        <v>-100</v>
      </c>
      <c r="P2023" t="str">
        <f>IF(AND(N2023&gt;0,N2023&lt;=0.05),'Bảng Giá'!$B$3,IF(AND(N2023&lt;=0.1,N2023&gt;0.05),'Bảng Giá'!$B$4,IF(AND('Raw Data'!N2023&gt;0.1,'Raw Data'!N2023&lt;=0.25),'Bảng Giá'!$B$5,IF(AND('Raw Data'!N2023&gt;0.25,'Raw Data'!N2023&lt;=0.5),'Bảng Giá'!$B$6,IF(AND('Raw Data'!N2023&gt;0.5,'Raw Data'!N2023&lt;=1),'Bảng Giá'!$B$7,IF(AND('Raw Data'!N2023&gt;1,'Raw Data'!N2023&lt;=1.5),'Bảng Giá'!$B$8,IF(AND('Raw Data'!N2023&gt;1.5,'Raw Data'!N2023&lt;=2),'Bảng Giá'!$B$9,IF(AND('Raw Data'!N2023&gt;2,'Raw Data'!N2023&lt;=2.5),'Bảng Giá'!$B$10,IF(AND('Raw Data'!N2023&gt;2.5,'Raw Data'!N2023&lt;=3),'Bảng Giá'!$B$11,IF(AND('Raw Data'!N2023&gt;3,'Raw Data'!N2023&lt;=3.5),'Bảng Giá'!$B$12,IF(AND('Raw Data'!N2023&gt;3.5,'Raw Data'!N2023&lt;=4),'Bảng Giá'!$B$13,IF(AND('Raw Data'!N2023&gt;4,'Raw Data'!N2023&lt;=4.5),'Bảng Giá'!$B$14,IF(AND('Raw Data'!N2023&gt;4.5,'Raw Data'!N2023&lt;=5),'Bảng Giá'!$B$15,IF(AND('Raw Data'!N2023&gt;5,'Raw Data'!N2023&lt;=5.5),'Bảng Giá'!$B$16,IF(AND('Raw Data'!N2023&gt;5.5,'Raw Data'!N2023&lt;=6),'Bảng Giá'!$B$17,'Bảng Giá'!$B$18)))))))))))))))</f>
        <v>0.5&lt;x&lt;=1</v>
      </c>
      <c r="Q2023" s="48">
        <f t="shared" si="189"/>
        <v>-7.0921985815602835E-3</v>
      </c>
      <c r="R2023">
        <f t="shared" si="190"/>
        <v>16800</v>
      </c>
      <c r="S2023">
        <f t="shared" si="191"/>
        <v>2700</v>
      </c>
    </row>
    <row r="2024" spans="1:19" x14ac:dyDescent="0.25">
      <c r="A2024" s="12">
        <v>2023</v>
      </c>
      <c r="B2024" s="12" t="s">
        <v>211</v>
      </c>
      <c r="C2024" s="12" t="s">
        <v>612</v>
      </c>
      <c r="D2024" s="28">
        <v>43007.374027777776</v>
      </c>
      <c r="E2024" s="17">
        <v>43008.674027777779</v>
      </c>
      <c r="F2024" s="13" t="s">
        <v>302</v>
      </c>
      <c r="G2024" s="12">
        <v>260</v>
      </c>
      <c r="H2024" s="12" t="s">
        <v>94</v>
      </c>
      <c r="I2024" s="12" t="s">
        <v>94</v>
      </c>
      <c r="J2024" s="37">
        <f>INDEX('Bảng Giá'!$C$3:$H$18,MATCH('Raw Data'!P2024,'Bảng Giá'!$B$3:$B$18,0),MATCH('Raw Data'!M2024,'Bảng Giá'!$C$2:$H$2,0))</f>
        <v>13000</v>
      </c>
      <c r="K2024" s="12">
        <v>13100</v>
      </c>
      <c r="L2024" s="36">
        <f t="shared" si="186"/>
        <v>1.3000000000029104</v>
      </c>
      <c r="M2024" t="str">
        <f>'References data'!H2025</f>
        <v>Nội Tỉnh</v>
      </c>
      <c r="N2024">
        <f t="shared" si="187"/>
        <v>0.26</v>
      </c>
      <c r="O2024">
        <f t="shared" si="188"/>
        <v>-100</v>
      </c>
      <c r="P2024" t="str">
        <f>IF(AND(N2024&gt;0,N2024&lt;=0.05),'Bảng Giá'!$B$3,IF(AND(N2024&lt;=0.1,N2024&gt;0.05),'Bảng Giá'!$B$4,IF(AND('Raw Data'!N2024&gt;0.1,'Raw Data'!N2024&lt;=0.25),'Bảng Giá'!$B$5,IF(AND('Raw Data'!N2024&gt;0.25,'Raw Data'!N2024&lt;=0.5),'Bảng Giá'!$B$6,IF(AND('Raw Data'!N2024&gt;0.5,'Raw Data'!N2024&lt;=1),'Bảng Giá'!$B$7,IF(AND('Raw Data'!N2024&gt;1,'Raw Data'!N2024&lt;=1.5),'Bảng Giá'!$B$8,IF(AND('Raw Data'!N2024&gt;1.5,'Raw Data'!N2024&lt;=2),'Bảng Giá'!$B$9,IF(AND('Raw Data'!N2024&gt;2,'Raw Data'!N2024&lt;=2.5),'Bảng Giá'!$B$10,IF(AND('Raw Data'!N2024&gt;2.5,'Raw Data'!N2024&lt;=3),'Bảng Giá'!$B$11,IF(AND('Raw Data'!N2024&gt;3,'Raw Data'!N2024&lt;=3.5),'Bảng Giá'!$B$12,IF(AND('Raw Data'!N2024&gt;3.5,'Raw Data'!N2024&lt;=4),'Bảng Giá'!$B$13,IF(AND('Raw Data'!N2024&gt;4,'Raw Data'!N2024&lt;=4.5),'Bảng Giá'!$B$14,IF(AND('Raw Data'!N2024&gt;4.5,'Raw Data'!N2024&lt;=5),'Bảng Giá'!$B$15,IF(AND('Raw Data'!N2024&gt;5,'Raw Data'!N2024&lt;=5.5),'Bảng Giá'!$B$16,IF(AND('Raw Data'!N2024&gt;5.5,'Raw Data'!N2024&lt;=6),'Bảng Giá'!$B$17,'Bảng Giá'!$B$18)))))))))))))))</f>
        <v>0.25&lt;x&lt;=0.5</v>
      </c>
      <c r="Q2024" s="48">
        <f t="shared" si="189"/>
        <v>-7.6335877862595417E-3</v>
      </c>
      <c r="R2024">
        <f t="shared" si="190"/>
        <v>15600</v>
      </c>
      <c r="S2024">
        <f t="shared" si="191"/>
        <v>2500</v>
      </c>
    </row>
    <row r="2025" spans="1:19" x14ac:dyDescent="0.25">
      <c r="A2025" s="12">
        <v>2024</v>
      </c>
      <c r="B2025" s="12" t="s">
        <v>211</v>
      </c>
      <c r="C2025" s="12" t="s">
        <v>613</v>
      </c>
      <c r="D2025" s="28">
        <v>43007.354421296295</v>
      </c>
      <c r="E2025" s="17">
        <v>43008.654421296298</v>
      </c>
      <c r="F2025" s="13" t="s">
        <v>302</v>
      </c>
      <c r="G2025" s="12">
        <v>200</v>
      </c>
      <c r="H2025" s="12" t="s">
        <v>94</v>
      </c>
      <c r="I2025" s="12" t="s">
        <v>116</v>
      </c>
      <c r="J2025" s="37">
        <f>INDEX('Bảng Giá'!$C$3:$H$18,MATCH('Raw Data'!P2025,'Bảng Giá'!$B$3:$B$18,0),MATCH('Raw Data'!M2025,'Bảng Giá'!$C$2:$H$2,0))</f>
        <v>13000</v>
      </c>
      <c r="K2025" s="12">
        <v>13100</v>
      </c>
      <c r="L2025" s="36">
        <f t="shared" si="186"/>
        <v>1.3000000000029104</v>
      </c>
      <c r="M2025" t="str">
        <f>'References data'!H2026</f>
        <v>Nội Tỉnh</v>
      </c>
      <c r="N2025">
        <f t="shared" si="187"/>
        <v>0.2</v>
      </c>
      <c r="O2025">
        <f t="shared" si="188"/>
        <v>-100</v>
      </c>
      <c r="P2025" t="str">
        <f>IF(AND(N2025&gt;0,N2025&lt;=0.05),'Bảng Giá'!$B$3,IF(AND(N2025&lt;=0.1,N2025&gt;0.05),'Bảng Giá'!$B$4,IF(AND('Raw Data'!N2025&gt;0.1,'Raw Data'!N2025&lt;=0.25),'Bảng Giá'!$B$5,IF(AND('Raw Data'!N2025&gt;0.25,'Raw Data'!N2025&lt;=0.5),'Bảng Giá'!$B$6,IF(AND('Raw Data'!N2025&gt;0.5,'Raw Data'!N2025&lt;=1),'Bảng Giá'!$B$7,IF(AND('Raw Data'!N2025&gt;1,'Raw Data'!N2025&lt;=1.5),'Bảng Giá'!$B$8,IF(AND('Raw Data'!N2025&gt;1.5,'Raw Data'!N2025&lt;=2),'Bảng Giá'!$B$9,IF(AND('Raw Data'!N2025&gt;2,'Raw Data'!N2025&lt;=2.5),'Bảng Giá'!$B$10,IF(AND('Raw Data'!N2025&gt;2.5,'Raw Data'!N2025&lt;=3),'Bảng Giá'!$B$11,IF(AND('Raw Data'!N2025&gt;3,'Raw Data'!N2025&lt;=3.5),'Bảng Giá'!$B$12,IF(AND('Raw Data'!N2025&gt;3.5,'Raw Data'!N2025&lt;=4),'Bảng Giá'!$B$13,IF(AND('Raw Data'!N2025&gt;4,'Raw Data'!N2025&lt;=4.5),'Bảng Giá'!$B$14,IF(AND('Raw Data'!N2025&gt;4.5,'Raw Data'!N2025&lt;=5),'Bảng Giá'!$B$15,IF(AND('Raw Data'!N2025&gt;5,'Raw Data'!N2025&lt;=5.5),'Bảng Giá'!$B$16,IF(AND('Raw Data'!N2025&gt;5.5,'Raw Data'!N2025&lt;=6),'Bảng Giá'!$B$17,'Bảng Giá'!$B$18)))))))))))))))</f>
        <v>0.1&lt;x&lt;=0.25</v>
      </c>
      <c r="Q2025" s="48">
        <f t="shared" si="189"/>
        <v>-7.6335877862595417E-3</v>
      </c>
      <c r="R2025">
        <f t="shared" si="190"/>
        <v>15600</v>
      </c>
      <c r="S2025">
        <f t="shared" si="191"/>
        <v>2500</v>
      </c>
    </row>
    <row r="2026" spans="1:19" x14ac:dyDescent="0.25">
      <c r="A2026" s="12">
        <v>2025</v>
      </c>
      <c r="B2026" s="12" t="s">
        <v>211</v>
      </c>
      <c r="C2026" s="12" t="s">
        <v>614</v>
      </c>
      <c r="D2026" s="28">
        <v>43006.650914351849</v>
      </c>
      <c r="E2026" s="17">
        <v>43007.950914351852</v>
      </c>
      <c r="F2026" s="13" t="s">
        <v>302</v>
      </c>
      <c r="G2026" s="12">
        <v>200</v>
      </c>
      <c r="H2026" s="12" t="s">
        <v>139</v>
      </c>
      <c r="I2026" s="12" t="s">
        <v>289</v>
      </c>
      <c r="J2026" s="37">
        <f>INDEX('Bảng Giá'!$C$3:$H$18,MATCH('Raw Data'!P2026,'Bảng Giá'!$B$3:$B$18,0),MATCH('Raw Data'!M2026,'Bảng Giá'!$C$2:$H$2,0))</f>
        <v>13000</v>
      </c>
      <c r="K2026" s="12">
        <v>13100</v>
      </c>
      <c r="L2026" s="36">
        <f t="shared" si="186"/>
        <v>1.3000000000029104</v>
      </c>
      <c r="M2026" t="str">
        <f>'References data'!H2027</f>
        <v>Nội Tỉnh</v>
      </c>
      <c r="N2026">
        <f t="shared" si="187"/>
        <v>0.2</v>
      </c>
      <c r="O2026">
        <f t="shared" si="188"/>
        <v>-100</v>
      </c>
      <c r="P2026" t="str">
        <f>IF(AND(N2026&gt;0,N2026&lt;=0.05),'Bảng Giá'!$B$3,IF(AND(N2026&lt;=0.1,N2026&gt;0.05),'Bảng Giá'!$B$4,IF(AND('Raw Data'!N2026&gt;0.1,'Raw Data'!N2026&lt;=0.25),'Bảng Giá'!$B$5,IF(AND('Raw Data'!N2026&gt;0.25,'Raw Data'!N2026&lt;=0.5),'Bảng Giá'!$B$6,IF(AND('Raw Data'!N2026&gt;0.5,'Raw Data'!N2026&lt;=1),'Bảng Giá'!$B$7,IF(AND('Raw Data'!N2026&gt;1,'Raw Data'!N2026&lt;=1.5),'Bảng Giá'!$B$8,IF(AND('Raw Data'!N2026&gt;1.5,'Raw Data'!N2026&lt;=2),'Bảng Giá'!$B$9,IF(AND('Raw Data'!N2026&gt;2,'Raw Data'!N2026&lt;=2.5),'Bảng Giá'!$B$10,IF(AND('Raw Data'!N2026&gt;2.5,'Raw Data'!N2026&lt;=3),'Bảng Giá'!$B$11,IF(AND('Raw Data'!N2026&gt;3,'Raw Data'!N2026&lt;=3.5),'Bảng Giá'!$B$12,IF(AND('Raw Data'!N2026&gt;3.5,'Raw Data'!N2026&lt;=4),'Bảng Giá'!$B$13,IF(AND('Raw Data'!N2026&gt;4,'Raw Data'!N2026&lt;=4.5),'Bảng Giá'!$B$14,IF(AND('Raw Data'!N2026&gt;4.5,'Raw Data'!N2026&lt;=5),'Bảng Giá'!$B$15,IF(AND('Raw Data'!N2026&gt;5,'Raw Data'!N2026&lt;=5.5),'Bảng Giá'!$B$16,IF(AND('Raw Data'!N2026&gt;5.5,'Raw Data'!N2026&lt;=6),'Bảng Giá'!$B$17,'Bảng Giá'!$B$18)))))))))))))))</f>
        <v>0.1&lt;x&lt;=0.25</v>
      </c>
      <c r="Q2026" s="48">
        <f t="shared" si="189"/>
        <v>-7.6335877862595417E-3</v>
      </c>
      <c r="R2026">
        <f t="shared" si="190"/>
        <v>15600</v>
      </c>
      <c r="S2026">
        <f t="shared" si="191"/>
        <v>2500</v>
      </c>
    </row>
    <row r="2027" spans="1:19" x14ac:dyDescent="0.25">
      <c r="A2027" s="12">
        <v>2026</v>
      </c>
      <c r="B2027" s="12" t="s">
        <v>211</v>
      </c>
      <c r="C2027" s="12" t="s">
        <v>615</v>
      </c>
      <c r="D2027" s="28">
        <v>43006.652245370373</v>
      </c>
      <c r="E2027" s="17">
        <v>43008.952245370376</v>
      </c>
      <c r="F2027" s="13" t="s">
        <v>302</v>
      </c>
      <c r="G2027" s="12">
        <v>800</v>
      </c>
      <c r="H2027" s="12" t="s">
        <v>94</v>
      </c>
      <c r="I2027" s="12" t="s">
        <v>181</v>
      </c>
      <c r="J2027" s="37">
        <f>INDEX('Bảng Giá'!$C$3:$H$18,MATCH('Raw Data'!P2027,'Bảng Giá'!$B$3:$B$18,0),MATCH('Raw Data'!M2027,'Bảng Giá'!$C$2:$H$2,0))</f>
        <v>22500</v>
      </c>
      <c r="K2027" s="12">
        <v>22700</v>
      </c>
      <c r="L2027" s="36">
        <f t="shared" si="186"/>
        <v>2.3000000000029104</v>
      </c>
      <c r="M2027" t="str">
        <f>'References data'!H2028</f>
        <v>Nội Vùng</v>
      </c>
      <c r="N2027">
        <f t="shared" si="187"/>
        <v>0.8</v>
      </c>
      <c r="O2027">
        <f t="shared" si="188"/>
        <v>-200</v>
      </c>
      <c r="P2027" t="str">
        <f>IF(AND(N2027&gt;0,N2027&lt;=0.05),'Bảng Giá'!$B$3,IF(AND(N2027&lt;=0.1,N2027&gt;0.05),'Bảng Giá'!$B$4,IF(AND('Raw Data'!N2027&gt;0.1,'Raw Data'!N2027&lt;=0.25),'Bảng Giá'!$B$5,IF(AND('Raw Data'!N2027&gt;0.25,'Raw Data'!N2027&lt;=0.5),'Bảng Giá'!$B$6,IF(AND('Raw Data'!N2027&gt;0.5,'Raw Data'!N2027&lt;=1),'Bảng Giá'!$B$7,IF(AND('Raw Data'!N2027&gt;1,'Raw Data'!N2027&lt;=1.5),'Bảng Giá'!$B$8,IF(AND('Raw Data'!N2027&gt;1.5,'Raw Data'!N2027&lt;=2),'Bảng Giá'!$B$9,IF(AND('Raw Data'!N2027&gt;2,'Raw Data'!N2027&lt;=2.5),'Bảng Giá'!$B$10,IF(AND('Raw Data'!N2027&gt;2.5,'Raw Data'!N2027&lt;=3),'Bảng Giá'!$B$11,IF(AND('Raw Data'!N2027&gt;3,'Raw Data'!N2027&lt;=3.5),'Bảng Giá'!$B$12,IF(AND('Raw Data'!N2027&gt;3.5,'Raw Data'!N2027&lt;=4),'Bảng Giá'!$B$13,IF(AND('Raw Data'!N2027&gt;4,'Raw Data'!N2027&lt;=4.5),'Bảng Giá'!$B$14,IF(AND('Raw Data'!N2027&gt;4.5,'Raw Data'!N2027&lt;=5),'Bảng Giá'!$B$15,IF(AND('Raw Data'!N2027&gt;5,'Raw Data'!N2027&lt;=5.5),'Bảng Giá'!$B$16,IF(AND('Raw Data'!N2027&gt;5.5,'Raw Data'!N2027&lt;=6),'Bảng Giá'!$B$17,'Bảng Giá'!$B$18)))))))))))))))</f>
        <v>0.5&lt;x&lt;=1</v>
      </c>
      <c r="Q2027" s="48">
        <f t="shared" si="189"/>
        <v>-8.8105726872246704E-3</v>
      </c>
      <c r="R2027">
        <f t="shared" si="190"/>
        <v>27000</v>
      </c>
      <c r="S2027">
        <f t="shared" si="191"/>
        <v>4300</v>
      </c>
    </row>
    <row r="2028" spans="1:19" x14ac:dyDescent="0.25">
      <c r="A2028" s="12">
        <v>2027</v>
      </c>
      <c r="B2028" s="12" t="s">
        <v>211</v>
      </c>
      <c r="C2028" s="12" t="s">
        <v>616</v>
      </c>
      <c r="D2028" s="28">
        <v>43007.369872685187</v>
      </c>
      <c r="E2028" s="17">
        <v>43008.66987268519</v>
      </c>
      <c r="F2028" s="13" t="s">
        <v>302</v>
      </c>
      <c r="G2028" s="12">
        <v>323</v>
      </c>
      <c r="H2028" s="12" t="s">
        <v>76</v>
      </c>
      <c r="I2028" s="12" t="s">
        <v>87</v>
      </c>
      <c r="J2028" s="37">
        <f>INDEX('Bảng Giá'!$C$3:$H$18,MATCH('Raw Data'!P2028,'Bảng Giá'!$B$3:$B$18,0),MATCH('Raw Data'!M2028,'Bảng Giá'!$C$2:$H$2,0))</f>
        <v>13000</v>
      </c>
      <c r="K2028" s="12">
        <v>13100</v>
      </c>
      <c r="L2028" s="36">
        <f t="shared" si="186"/>
        <v>1.3000000000029104</v>
      </c>
      <c r="M2028" t="str">
        <f>'References data'!H2029</f>
        <v>Nội Tỉnh</v>
      </c>
      <c r="N2028">
        <f t="shared" si="187"/>
        <v>0.32300000000000001</v>
      </c>
      <c r="O2028">
        <f t="shared" si="188"/>
        <v>-100</v>
      </c>
      <c r="P2028" t="str">
        <f>IF(AND(N2028&gt;0,N2028&lt;=0.05),'Bảng Giá'!$B$3,IF(AND(N2028&lt;=0.1,N2028&gt;0.05),'Bảng Giá'!$B$4,IF(AND('Raw Data'!N2028&gt;0.1,'Raw Data'!N2028&lt;=0.25),'Bảng Giá'!$B$5,IF(AND('Raw Data'!N2028&gt;0.25,'Raw Data'!N2028&lt;=0.5),'Bảng Giá'!$B$6,IF(AND('Raw Data'!N2028&gt;0.5,'Raw Data'!N2028&lt;=1),'Bảng Giá'!$B$7,IF(AND('Raw Data'!N2028&gt;1,'Raw Data'!N2028&lt;=1.5),'Bảng Giá'!$B$8,IF(AND('Raw Data'!N2028&gt;1.5,'Raw Data'!N2028&lt;=2),'Bảng Giá'!$B$9,IF(AND('Raw Data'!N2028&gt;2,'Raw Data'!N2028&lt;=2.5),'Bảng Giá'!$B$10,IF(AND('Raw Data'!N2028&gt;2.5,'Raw Data'!N2028&lt;=3),'Bảng Giá'!$B$11,IF(AND('Raw Data'!N2028&gt;3,'Raw Data'!N2028&lt;=3.5),'Bảng Giá'!$B$12,IF(AND('Raw Data'!N2028&gt;3.5,'Raw Data'!N2028&lt;=4),'Bảng Giá'!$B$13,IF(AND('Raw Data'!N2028&gt;4,'Raw Data'!N2028&lt;=4.5),'Bảng Giá'!$B$14,IF(AND('Raw Data'!N2028&gt;4.5,'Raw Data'!N2028&lt;=5),'Bảng Giá'!$B$15,IF(AND('Raw Data'!N2028&gt;5,'Raw Data'!N2028&lt;=5.5),'Bảng Giá'!$B$16,IF(AND('Raw Data'!N2028&gt;5.5,'Raw Data'!N2028&lt;=6),'Bảng Giá'!$B$17,'Bảng Giá'!$B$18)))))))))))))))</f>
        <v>0.25&lt;x&lt;=0.5</v>
      </c>
      <c r="Q2028" s="48">
        <f t="shared" si="189"/>
        <v>-7.6335877862595417E-3</v>
      </c>
      <c r="R2028">
        <f t="shared" si="190"/>
        <v>15600</v>
      </c>
      <c r="S2028">
        <f t="shared" si="191"/>
        <v>2500</v>
      </c>
    </row>
    <row r="2029" spans="1:19" x14ac:dyDescent="0.25">
      <c r="A2029" s="12">
        <v>2028</v>
      </c>
      <c r="B2029" s="12" t="s">
        <v>211</v>
      </c>
      <c r="C2029" s="12" t="s">
        <v>617</v>
      </c>
      <c r="D2029" s="28">
        <v>43007.37059027778</v>
      </c>
      <c r="E2029" s="17">
        <v>43009.670590277783</v>
      </c>
      <c r="F2029" s="13" t="s">
        <v>302</v>
      </c>
      <c r="G2029" s="12">
        <v>2000</v>
      </c>
      <c r="H2029" s="12" t="s">
        <v>160</v>
      </c>
      <c r="I2029" s="12" t="s">
        <v>288</v>
      </c>
      <c r="J2029" s="37">
        <f>INDEX('Bảng Giá'!$C$3:$H$18,MATCH('Raw Data'!P2029,'Bảng Giá'!$B$3:$B$18,0),MATCH('Raw Data'!M2029,'Bảng Giá'!$C$2:$H$2,0))</f>
        <v>32000</v>
      </c>
      <c r="K2029" s="12">
        <v>38200</v>
      </c>
      <c r="L2029" s="36">
        <f t="shared" si="186"/>
        <v>2.3000000000029104</v>
      </c>
      <c r="M2029" t="str">
        <f>'References data'!H2030</f>
        <v>Nội Vùng</v>
      </c>
      <c r="N2029">
        <f t="shared" si="187"/>
        <v>2</v>
      </c>
      <c r="O2029">
        <f t="shared" si="188"/>
        <v>-6200</v>
      </c>
      <c r="P2029" t="str">
        <f>IF(AND(N2029&gt;0,N2029&lt;=0.05),'Bảng Giá'!$B$3,IF(AND(N2029&lt;=0.1,N2029&gt;0.05),'Bảng Giá'!$B$4,IF(AND('Raw Data'!N2029&gt;0.1,'Raw Data'!N2029&lt;=0.25),'Bảng Giá'!$B$5,IF(AND('Raw Data'!N2029&gt;0.25,'Raw Data'!N2029&lt;=0.5),'Bảng Giá'!$B$6,IF(AND('Raw Data'!N2029&gt;0.5,'Raw Data'!N2029&lt;=1),'Bảng Giá'!$B$7,IF(AND('Raw Data'!N2029&gt;1,'Raw Data'!N2029&lt;=1.5),'Bảng Giá'!$B$8,IF(AND('Raw Data'!N2029&gt;1.5,'Raw Data'!N2029&lt;=2),'Bảng Giá'!$B$9,IF(AND('Raw Data'!N2029&gt;2,'Raw Data'!N2029&lt;=2.5),'Bảng Giá'!$B$10,IF(AND('Raw Data'!N2029&gt;2.5,'Raw Data'!N2029&lt;=3),'Bảng Giá'!$B$11,IF(AND('Raw Data'!N2029&gt;3,'Raw Data'!N2029&lt;=3.5),'Bảng Giá'!$B$12,IF(AND('Raw Data'!N2029&gt;3.5,'Raw Data'!N2029&lt;=4),'Bảng Giá'!$B$13,IF(AND('Raw Data'!N2029&gt;4,'Raw Data'!N2029&lt;=4.5),'Bảng Giá'!$B$14,IF(AND('Raw Data'!N2029&gt;4.5,'Raw Data'!N2029&lt;=5),'Bảng Giá'!$B$15,IF(AND('Raw Data'!N2029&gt;5,'Raw Data'!N2029&lt;=5.5),'Bảng Giá'!$B$16,IF(AND('Raw Data'!N2029&gt;5.5,'Raw Data'!N2029&lt;=6),'Bảng Giá'!$B$17,'Bảng Giá'!$B$18)))))))))))))))</f>
        <v>1.5&lt;x&lt;=2</v>
      </c>
      <c r="Q2029" s="48">
        <f t="shared" si="189"/>
        <v>-0.16230366492146597</v>
      </c>
      <c r="R2029">
        <f t="shared" si="190"/>
        <v>38400</v>
      </c>
      <c r="S2029">
        <f t="shared" si="191"/>
        <v>200</v>
      </c>
    </row>
    <row r="2030" spans="1:19" x14ac:dyDescent="0.25">
      <c r="A2030" s="12">
        <v>2029</v>
      </c>
      <c r="B2030" s="12" t="s">
        <v>211</v>
      </c>
      <c r="C2030" s="12" t="s">
        <v>618</v>
      </c>
      <c r="D2030" s="28">
        <v>43006.650925925926</v>
      </c>
      <c r="E2030" s="17">
        <v>43008.950925925928</v>
      </c>
      <c r="F2030" s="13" t="s">
        <v>302</v>
      </c>
      <c r="G2030" s="12">
        <v>500</v>
      </c>
      <c r="H2030" s="12" t="s">
        <v>286</v>
      </c>
      <c r="I2030" s="12" t="s">
        <v>831</v>
      </c>
      <c r="J2030" s="37">
        <f>INDEX('Bảng Giá'!$C$3:$H$18,MATCH('Raw Data'!P2030,'Bảng Giá'!$B$3:$B$18,0),MATCH('Raw Data'!M2030,'Bảng Giá'!$C$2:$H$2,0))</f>
        <v>20000</v>
      </c>
      <c r="K2030" s="12">
        <v>22700</v>
      </c>
      <c r="L2030" s="36">
        <f t="shared" si="186"/>
        <v>2.3000000000029104</v>
      </c>
      <c r="M2030" t="str">
        <f>'References data'!H2031</f>
        <v>Nội Vùng</v>
      </c>
      <c r="N2030">
        <f t="shared" si="187"/>
        <v>0.5</v>
      </c>
      <c r="O2030">
        <f t="shared" si="188"/>
        <v>-2700</v>
      </c>
      <c r="P2030" t="str">
        <f>IF(AND(N2030&gt;0,N2030&lt;=0.05),'Bảng Giá'!$B$3,IF(AND(N2030&lt;=0.1,N2030&gt;0.05),'Bảng Giá'!$B$4,IF(AND('Raw Data'!N2030&gt;0.1,'Raw Data'!N2030&lt;=0.25),'Bảng Giá'!$B$5,IF(AND('Raw Data'!N2030&gt;0.25,'Raw Data'!N2030&lt;=0.5),'Bảng Giá'!$B$6,IF(AND('Raw Data'!N2030&gt;0.5,'Raw Data'!N2030&lt;=1),'Bảng Giá'!$B$7,IF(AND('Raw Data'!N2030&gt;1,'Raw Data'!N2030&lt;=1.5),'Bảng Giá'!$B$8,IF(AND('Raw Data'!N2030&gt;1.5,'Raw Data'!N2030&lt;=2),'Bảng Giá'!$B$9,IF(AND('Raw Data'!N2030&gt;2,'Raw Data'!N2030&lt;=2.5),'Bảng Giá'!$B$10,IF(AND('Raw Data'!N2030&gt;2.5,'Raw Data'!N2030&lt;=3),'Bảng Giá'!$B$11,IF(AND('Raw Data'!N2030&gt;3,'Raw Data'!N2030&lt;=3.5),'Bảng Giá'!$B$12,IF(AND('Raw Data'!N2030&gt;3.5,'Raw Data'!N2030&lt;=4),'Bảng Giá'!$B$13,IF(AND('Raw Data'!N2030&gt;4,'Raw Data'!N2030&lt;=4.5),'Bảng Giá'!$B$14,IF(AND('Raw Data'!N2030&gt;4.5,'Raw Data'!N2030&lt;=5),'Bảng Giá'!$B$15,IF(AND('Raw Data'!N2030&gt;5,'Raw Data'!N2030&lt;=5.5),'Bảng Giá'!$B$16,IF(AND('Raw Data'!N2030&gt;5.5,'Raw Data'!N2030&lt;=6),'Bảng Giá'!$B$17,'Bảng Giá'!$B$18)))))))))))))))</f>
        <v>0.25&lt;x&lt;=0.5</v>
      </c>
      <c r="Q2030" s="48">
        <f t="shared" si="189"/>
        <v>-0.11894273127753303</v>
      </c>
      <c r="R2030">
        <f t="shared" si="190"/>
        <v>24000</v>
      </c>
      <c r="S2030">
        <f t="shared" si="191"/>
        <v>1300</v>
      </c>
    </row>
    <row r="2031" spans="1:19" x14ac:dyDescent="0.25">
      <c r="A2031" s="12">
        <v>2030</v>
      </c>
      <c r="B2031" s="12" t="s">
        <v>211</v>
      </c>
      <c r="C2031" s="12" t="s">
        <v>619</v>
      </c>
      <c r="D2031" s="28">
        <v>43006.651134259257</v>
      </c>
      <c r="E2031" s="17">
        <v>43008.95113425926</v>
      </c>
      <c r="F2031" s="13" t="s">
        <v>302</v>
      </c>
      <c r="G2031" s="12">
        <v>200</v>
      </c>
      <c r="H2031" s="12" t="s">
        <v>100</v>
      </c>
      <c r="I2031" s="12" t="s">
        <v>832</v>
      </c>
      <c r="J2031" s="37">
        <f>INDEX('Bảng Giá'!$C$3:$H$18,MATCH('Raw Data'!P2031,'Bảng Giá'!$B$3:$B$18,0),MATCH('Raw Data'!M2031,'Bảng Giá'!$C$2:$H$2,0))</f>
        <v>20000</v>
      </c>
      <c r="K2031" s="12">
        <v>20100</v>
      </c>
      <c r="L2031" s="36">
        <f t="shared" si="186"/>
        <v>2.3000000000029104</v>
      </c>
      <c r="M2031" t="str">
        <f>'References data'!H2032</f>
        <v>Nội Vùng</v>
      </c>
      <c r="N2031">
        <f t="shared" si="187"/>
        <v>0.2</v>
      </c>
      <c r="O2031">
        <f t="shared" si="188"/>
        <v>-100</v>
      </c>
      <c r="P2031" t="str">
        <f>IF(AND(N2031&gt;0,N2031&lt;=0.05),'Bảng Giá'!$B$3,IF(AND(N2031&lt;=0.1,N2031&gt;0.05),'Bảng Giá'!$B$4,IF(AND('Raw Data'!N2031&gt;0.1,'Raw Data'!N2031&lt;=0.25),'Bảng Giá'!$B$5,IF(AND('Raw Data'!N2031&gt;0.25,'Raw Data'!N2031&lt;=0.5),'Bảng Giá'!$B$6,IF(AND('Raw Data'!N2031&gt;0.5,'Raw Data'!N2031&lt;=1),'Bảng Giá'!$B$7,IF(AND('Raw Data'!N2031&gt;1,'Raw Data'!N2031&lt;=1.5),'Bảng Giá'!$B$8,IF(AND('Raw Data'!N2031&gt;1.5,'Raw Data'!N2031&lt;=2),'Bảng Giá'!$B$9,IF(AND('Raw Data'!N2031&gt;2,'Raw Data'!N2031&lt;=2.5),'Bảng Giá'!$B$10,IF(AND('Raw Data'!N2031&gt;2.5,'Raw Data'!N2031&lt;=3),'Bảng Giá'!$B$11,IF(AND('Raw Data'!N2031&gt;3,'Raw Data'!N2031&lt;=3.5),'Bảng Giá'!$B$12,IF(AND('Raw Data'!N2031&gt;3.5,'Raw Data'!N2031&lt;=4),'Bảng Giá'!$B$13,IF(AND('Raw Data'!N2031&gt;4,'Raw Data'!N2031&lt;=4.5),'Bảng Giá'!$B$14,IF(AND('Raw Data'!N2031&gt;4.5,'Raw Data'!N2031&lt;=5),'Bảng Giá'!$B$15,IF(AND('Raw Data'!N2031&gt;5,'Raw Data'!N2031&lt;=5.5),'Bảng Giá'!$B$16,IF(AND('Raw Data'!N2031&gt;5.5,'Raw Data'!N2031&lt;=6),'Bảng Giá'!$B$17,'Bảng Giá'!$B$18)))))))))))))))</f>
        <v>0.1&lt;x&lt;=0.25</v>
      </c>
      <c r="Q2031" s="48">
        <f t="shared" si="189"/>
        <v>-4.9751243781094526E-3</v>
      </c>
      <c r="R2031">
        <f t="shared" si="190"/>
        <v>24000</v>
      </c>
      <c r="S2031">
        <f t="shared" si="191"/>
        <v>3900</v>
      </c>
    </row>
    <row r="2032" spans="1:19" x14ac:dyDescent="0.25">
      <c r="A2032" s="12">
        <v>2031</v>
      </c>
      <c r="B2032" s="12" t="s">
        <v>211</v>
      </c>
      <c r="C2032" s="12" t="s">
        <v>620</v>
      </c>
      <c r="D2032" s="28">
        <v>43006.65121527778</v>
      </c>
      <c r="E2032" s="17">
        <v>43010.451215277782</v>
      </c>
      <c r="F2032" s="13" t="s">
        <v>302</v>
      </c>
      <c r="G2032" s="12">
        <v>2100</v>
      </c>
      <c r="H2032" s="12" t="s">
        <v>300</v>
      </c>
      <c r="I2032" s="12" t="s">
        <v>833</v>
      </c>
      <c r="J2032" s="37">
        <f>INDEX('Bảng Giá'!$C$3:$H$18,MATCH('Raw Data'!P2032,'Bảng Giá'!$B$3:$B$18,0),MATCH('Raw Data'!M2032,'Bảng Giá'!$C$2:$H$2,0))</f>
        <v>58000</v>
      </c>
      <c r="K2032" s="12">
        <v>56600</v>
      </c>
      <c r="L2032" s="36">
        <f t="shared" si="186"/>
        <v>3.8000000000029104</v>
      </c>
      <c r="M2032" t="str">
        <f>'References data'!H2033</f>
        <v>Liên Vùng</v>
      </c>
      <c r="N2032">
        <f t="shared" si="187"/>
        <v>2.1</v>
      </c>
      <c r="O2032">
        <f t="shared" si="188"/>
        <v>1400</v>
      </c>
      <c r="P2032" t="str">
        <f>IF(AND(N2032&gt;0,N2032&lt;=0.05),'Bảng Giá'!$B$3,IF(AND(N2032&lt;=0.1,N2032&gt;0.05),'Bảng Giá'!$B$4,IF(AND('Raw Data'!N2032&gt;0.1,'Raw Data'!N2032&lt;=0.25),'Bảng Giá'!$B$5,IF(AND('Raw Data'!N2032&gt;0.25,'Raw Data'!N2032&lt;=0.5),'Bảng Giá'!$B$6,IF(AND('Raw Data'!N2032&gt;0.5,'Raw Data'!N2032&lt;=1),'Bảng Giá'!$B$7,IF(AND('Raw Data'!N2032&gt;1,'Raw Data'!N2032&lt;=1.5),'Bảng Giá'!$B$8,IF(AND('Raw Data'!N2032&gt;1.5,'Raw Data'!N2032&lt;=2),'Bảng Giá'!$B$9,IF(AND('Raw Data'!N2032&gt;2,'Raw Data'!N2032&lt;=2.5),'Bảng Giá'!$B$10,IF(AND('Raw Data'!N2032&gt;2.5,'Raw Data'!N2032&lt;=3),'Bảng Giá'!$B$11,IF(AND('Raw Data'!N2032&gt;3,'Raw Data'!N2032&lt;=3.5),'Bảng Giá'!$B$12,IF(AND('Raw Data'!N2032&gt;3.5,'Raw Data'!N2032&lt;=4),'Bảng Giá'!$B$13,IF(AND('Raw Data'!N2032&gt;4,'Raw Data'!N2032&lt;=4.5),'Bảng Giá'!$B$14,IF(AND('Raw Data'!N2032&gt;4.5,'Raw Data'!N2032&lt;=5),'Bảng Giá'!$B$15,IF(AND('Raw Data'!N2032&gt;5,'Raw Data'!N2032&lt;=5.5),'Bảng Giá'!$B$16,IF(AND('Raw Data'!N2032&gt;5.5,'Raw Data'!N2032&lt;=6),'Bảng Giá'!$B$17,'Bảng Giá'!$B$18)))))))))))))))</f>
        <v>2&lt;x&lt;=2.5</v>
      </c>
      <c r="Q2032" s="48">
        <f t="shared" si="189"/>
        <v>2.4734982332155476E-2</v>
      </c>
      <c r="R2032">
        <f t="shared" si="190"/>
        <v>69600</v>
      </c>
      <c r="S2032">
        <f t="shared" si="191"/>
        <v>13000</v>
      </c>
    </row>
    <row r="2033" spans="1:19" x14ac:dyDescent="0.25">
      <c r="A2033" s="12">
        <v>2032</v>
      </c>
      <c r="B2033" s="12" t="s">
        <v>211</v>
      </c>
      <c r="C2033" s="12" t="s">
        <v>621</v>
      </c>
      <c r="D2033" s="28">
        <v>43006.65221064815</v>
      </c>
      <c r="E2033" s="17">
        <v>43008.952210648153</v>
      </c>
      <c r="F2033" s="13" t="s">
        <v>302</v>
      </c>
      <c r="G2033" s="12">
        <v>500</v>
      </c>
      <c r="H2033" s="12" t="s">
        <v>75</v>
      </c>
      <c r="I2033" s="12" t="s">
        <v>362</v>
      </c>
      <c r="J2033" s="37">
        <f>INDEX('Bảng Giá'!$C$3:$H$18,MATCH('Raw Data'!P2033,'Bảng Giá'!$B$3:$B$18,0),MATCH('Raw Data'!M2033,'Bảng Giá'!$C$2:$H$2,0))</f>
        <v>20000</v>
      </c>
      <c r="K2033" s="12">
        <v>22700</v>
      </c>
      <c r="L2033" s="36">
        <f t="shared" si="186"/>
        <v>2.3000000000029104</v>
      </c>
      <c r="M2033" t="str">
        <f>'References data'!H2034</f>
        <v>Nội Vùng</v>
      </c>
      <c r="N2033">
        <f t="shared" si="187"/>
        <v>0.5</v>
      </c>
      <c r="O2033">
        <f t="shared" si="188"/>
        <v>-2700</v>
      </c>
      <c r="P2033" t="str">
        <f>IF(AND(N2033&gt;0,N2033&lt;=0.05),'Bảng Giá'!$B$3,IF(AND(N2033&lt;=0.1,N2033&gt;0.05),'Bảng Giá'!$B$4,IF(AND('Raw Data'!N2033&gt;0.1,'Raw Data'!N2033&lt;=0.25),'Bảng Giá'!$B$5,IF(AND('Raw Data'!N2033&gt;0.25,'Raw Data'!N2033&lt;=0.5),'Bảng Giá'!$B$6,IF(AND('Raw Data'!N2033&gt;0.5,'Raw Data'!N2033&lt;=1),'Bảng Giá'!$B$7,IF(AND('Raw Data'!N2033&gt;1,'Raw Data'!N2033&lt;=1.5),'Bảng Giá'!$B$8,IF(AND('Raw Data'!N2033&gt;1.5,'Raw Data'!N2033&lt;=2),'Bảng Giá'!$B$9,IF(AND('Raw Data'!N2033&gt;2,'Raw Data'!N2033&lt;=2.5),'Bảng Giá'!$B$10,IF(AND('Raw Data'!N2033&gt;2.5,'Raw Data'!N2033&lt;=3),'Bảng Giá'!$B$11,IF(AND('Raw Data'!N2033&gt;3,'Raw Data'!N2033&lt;=3.5),'Bảng Giá'!$B$12,IF(AND('Raw Data'!N2033&gt;3.5,'Raw Data'!N2033&lt;=4),'Bảng Giá'!$B$13,IF(AND('Raw Data'!N2033&gt;4,'Raw Data'!N2033&lt;=4.5),'Bảng Giá'!$B$14,IF(AND('Raw Data'!N2033&gt;4.5,'Raw Data'!N2033&lt;=5),'Bảng Giá'!$B$15,IF(AND('Raw Data'!N2033&gt;5,'Raw Data'!N2033&lt;=5.5),'Bảng Giá'!$B$16,IF(AND('Raw Data'!N2033&gt;5.5,'Raw Data'!N2033&lt;=6),'Bảng Giá'!$B$17,'Bảng Giá'!$B$18)))))))))))))))</f>
        <v>0.25&lt;x&lt;=0.5</v>
      </c>
      <c r="Q2033" s="48">
        <f t="shared" si="189"/>
        <v>-0.11894273127753303</v>
      </c>
      <c r="R2033">
        <f t="shared" si="190"/>
        <v>24000</v>
      </c>
      <c r="S2033">
        <f t="shared" si="191"/>
        <v>1300</v>
      </c>
    </row>
    <row r="2034" spans="1:19" x14ac:dyDescent="0.25">
      <c r="A2034" s="12">
        <v>2033</v>
      </c>
      <c r="B2034" s="12" t="s">
        <v>211</v>
      </c>
      <c r="C2034" s="12" t="s">
        <v>622</v>
      </c>
      <c r="D2034" s="28">
        <v>43006.497175925928</v>
      </c>
      <c r="E2034" s="17">
        <v>43009.197175925925</v>
      </c>
      <c r="F2034" s="13" t="s">
        <v>302</v>
      </c>
      <c r="G2034" s="12">
        <v>2000</v>
      </c>
      <c r="H2034" s="12" t="s">
        <v>290</v>
      </c>
      <c r="I2034" s="12" t="s">
        <v>432</v>
      </c>
      <c r="J2034" s="37">
        <f>INDEX('Bảng Giá'!$C$3:$H$18,MATCH('Raw Data'!P2034,'Bảng Giá'!$B$3:$B$18,0),MATCH('Raw Data'!M2034,'Bảng Giá'!$C$2:$H$2,0))</f>
        <v>32000</v>
      </c>
      <c r="K2034" s="12">
        <v>38400</v>
      </c>
      <c r="L2034" s="36">
        <f t="shared" si="186"/>
        <v>2.6999999999970896</v>
      </c>
      <c r="M2034" t="str">
        <f>'References data'!H2035</f>
        <v>Nội Vùng Tỉnh</v>
      </c>
      <c r="N2034">
        <f t="shared" si="187"/>
        <v>2</v>
      </c>
      <c r="O2034">
        <f t="shared" si="188"/>
        <v>-6400</v>
      </c>
      <c r="P2034" t="str">
        <f>IF(AND(N2034&gt;0,N2034&lt;=0.05),'Bảng Giá'!$B$3,IF(AND(N2034&lt;=0.1,N2034&gt;0.05),'Bảng Giá'!$B$4,IF(AND('Raw Data'!N2034&gt;0.1,'Raw Data'!N2034&lt;=0.25),'Bảng Giá'!$B$5,IF(AND('Raw Data'!N2034&gt;0.25,'Raw Data'!N2034&lt;=0.5),'Bảng Giá'!$B$6,IF(AND('Raw Data'!N2034&gt;0.5,'Raw Data'!N2034&lt;=1),'Bảng Giá'!$B$7,IF(AND('Raw Data'!N2034&gt;1,'Raw Data'!N2034&lt;=1.5),'Bảng Giá'!$B$8,IF(AND('Raw Data'!N2034&gt;1.5,'Raw Data'!N2034&lt;=2),'Bảng Giá'!$B$9,IF(AND('Raw Data'!N2034&gt;2,'Raw Data'!N2034&lt;=2.5),'Bảng Giá'!$B$10,IF(AND('Raw Data'!N2034&gt;2.5,'Raw Data'!N2034&lt;=3),'Bảng Giá'!$B$11,IF(AND('Raw Data'!N2034&gt;3,'Raw Data'!N2034&lt;=3.5),'Bảng Giá'!$B$12,IF(AND('Raw Data'!N2034&gt;3.5,'Raw Data'!N2034&lt;=4),'Bảng Giá'!$B$13,IF(AND('Raw Data'!N2034&gt;4,'Raw Data'!N2034&lt;=4.5),'Bảng Giá'!$B$14,IF(AND('Raw Data'!N2034&gt;4.5,'Raw Data'!N2034&lt;=5),'Bảng Giá'!$B$15,IF(AND('Raw Data'!N2034&gt;5,'Raw Data'!N2034&lt;=5.5),'Bảng Giá'!$B$16,IF(AND('Raw Data'!N2034&gt;5.5,'Raw Data'!N2034&lt;=6),'Bảng Giá'!$B$17,'Bảng Giá'!$B$18)))))))))))))))</f>
        <v>1.5&lt;x&lt;=2</v>
      </c>
      <c r="Q2034" s="48">
        <f t="shared" si="189"/>
        <v>-0.16666666666666666</v>
      </c>
      <c r="R2034">
        <f t="shared" si="190"/>
        <v>38400</v>
      </c>
      <c r="S2034">
        <f t="shared" si="191"/>
        <v>0</v>
      </c>
    </row>
    <row r="2035" spans="1:19" x14ac:dyDescent="0.25">
      <c r="A2035" s="12">
        <v>2034</v>
      </c>
      <c r="B2035" s="12" t="s">
        <v>211</v>
      </c>
      <c r="C2035" s="12" t="s">
        <v>623</v>
      </c>
      <c r="D2035" s="28">
        <v>43006.333333333336</v>
      </c>
      <c r="E2035" s="17">
        <v>43009.033333333333</v>
      </c>
      <c r="F2035" s="13" t="s">
        <v>302</v>
      </c>
      <c r="G2035" s="12">
        <v>2000</v>
      </c>
      <c r="H2035" s="12" t="s">
        <v>290</v>
      </c>
      <c r="I2035" s="12" t="s">
        <v>432</v>
      </c>
      <c r="J2035" s="37">
        <f>INDEX('Bảng Giá'!$C$3:$H$18,MATCH('Raw Data'!P2035,'Bảng Giá'!$B$3:$B$18,0),MATCH('Raw Data'!M2035,'Bảng Giá'!$C$2:$H$2,0))</f>
        <v>32000</v>
      </c>
      <c r="K2035" s="12">
        <v>38400</v>
      </c>
      <c r="L2035" s="36">
        <f t="shared" si="186"/>
        <v>2.6999999999970896</v>
      </c>
      <c r="M2035" t="str">
        <f>'References data'!H2036</f>
        <v>Nội Vùng Tỉnh</v>
      </c>
      <c r="N2035">
        <f t="shared" si="187"/>
        <v>2</v>
      </c>
      <c r="O2035">
        <f t="shared" si="188"/>
        <v>-6400</v>
      </c>
      <c r="P2035" t="str">
        <f>IF(AND(N2035&gt;0,N2035&lt;=0.05),'Bảng Giá'!$B$3,IF(AND(N2035&lt;=0.1,N2035&gt;0.05),'Bảng Giá'!$B$4,IF(AND('Raw Data'!N2035&gt;0.1,'Raw Data'!N2035&lt;=0.25),'Bảng Giá'!$B$5,IF(AND('Raw Data'!N2035&gt;0.25,'Raw Data'!N2035&lt;=0.5),'Bảng Giá'!$B$6,IF(AND('Raw Data'!N2035&gt;0.5,'Raw Data'!N2035&lt;=1),'Bảng Giá'!$B$7,IF(AND('Raw Data'!N2035&gt;1,'Raw Data'!N2035&lt;=1.5),'Bảng Giá'!$B$8,IF(AND('Raw Data'!N2035&gt;1.5,'Raw Data'!N2035&lt;=2),'Bảng Giá'!$B$9,IF(AND('Raw Data'!N2035&gt;2,'Raw Data'!N2035&lt;=2.5),'Bảng Giá'!$B$10,IF(AND('Raw Data'!N2035&gt;2.5,'Raw Data'!N2035&lt;=3),'Bảng Giá'!$B$11,IF(AND('Raw Data'!N2035&gt;3,'Raw Data'!N2035&lt;=3.5),'Bảng Giá'!$B$12,IF(AND('Raw Data'!N2035&gt;3.5,'Raw Data'!N2035&lt;=4),'Bảng Giá'!$B$13,IF(AND('Raw Data'!N2035&gt;4,'Raw Data'!N2035&lt;=4.5),'Bảng Giá'!$B$14,IF(AND('Raw Data'!N2035&gt;4.5,'Raw Data'!N2035&lt;=5),'Bảng Giá'!$B$15,IF(AND('Raw Data'!N2035&gt;5,'Raw Data'!N2035&lt;=5.5),'Bảng Giá'!$B$16,IF(AND('Raw Data'!N2035&gt;5.5,'Raw Data'!N2035&lt;=6),'Bảng Giá'!$B$17,'Bảng Giá'!$B$18)))))))))))))))</f>
        <v>1.5&lt;x&lt;=2</v>
      </c>
      <c r="Q2035" s="48">
        <f t="shared" si="189"/>
        <v>-0.16666666666666666</v>
      </c>
      <c r="R2035">
        <f t="shared" si="190"/>
        <v>38400</v>
      </c>
      <c r="S2035">
        <f t="shared" si="191"/>
        <v>0</v>
      </c>
    </row>
    <row r="2036" spans="1:19" x14ac:dyDescent="0.25">
      <c r="A2036" s="12">
        <v>2035</v>
      </c>
      <c r="B2036" s="12" t="s">
        <v>211</v>
      </c>
      <c r="C2036" s="12" t="s">
        <v>624</v>
      </c>
      <c r="D2036" s="28">
        <v>43006.65215277778</v>
      </c>
      <c r="E2036" s="17">
        <v>43010.752152777779</v>
      </c>
      <c r="F2036" s="13" t="s">
        <v>302</v>
      </c>
      <c r="G2036" s="12">
        <v>1800</v>
      </c>
      <c r="H2036" s="12" t="s">
        <v>484</v>
      </c>
      <c r="I2036" s="12" t="s">
        <v>279</v>
      </c>
      <c r="J2036" s="37">
        <f>INDEX('Bảng Giá'!$C$3:$H$18,MATCH('Raw Data'!P2036,'Bảng Giá'!$B$3:$B$18,0),MATCH('Raw Data'!M2036,'Bảng Giá'!$C$2:$H$2,0))</f>
        <v>47000</v>
      </c>
      <c r="K2036" s="12">
        <v>46300</v>
      </c>
      <c r="L2036" s="36">
        <f t="shared" si="186"/>
        <v>4.0999999999985448</v>
      </c>
      <c r="M2036" t="str">
        <f>'References data'!H2037</f>
        <v>Liên Vùng Tỉnh</v>
      </c>
      <c r="N2036">
        <f t="shared" si="187"/>
        <v>1.8</v>
      </c>
      <c r="O2036">
        <f t="shared" si="188"/>
        <v>700</v>
      </c>
      <c r="P2036" t="str">
        <f>IF(AND(N2036&gt;0,N2036&lt;=0.05),'Bảng Giá'!$B$3,IF(AND(N2036&lt;=0.1,N2036&gt;0.05),'Bảng Giá'!$B$4,IF(AND('Raw Data'!N2036&gt;0.1,'Raw Data'!N2036&lt;=0.25),'Bảng Giá'!$B$5,IF(AND('Raw Data'!N2036&gt;0.25,'Raw Data'!N2036&lt;=0.5),'Bảng Giá'!$B$6,IF(AND('Raw Data'!N2036&gt;0.5,'Raw Data'!N2036&lt;=1),'Bảng Giá'!$B$7,IF(AND('Raw Data'!N2036&gt;1,'Raw Data'!N2036&lt;=1.5),'Bảng Giá'!$B$8,IF(AND('Raw Data'!N2036&gt;1.5,'Raw Data'!N2036&lt;=2),'Bảng Giá'!$B$9,IF(AND('Raw Data'!N2036&gt;2,'Raw Data'!N2036&lt;=2.5),'Bảng Giá'!$B$10,IF(AND('Raw Data'!N2036&gt;2.5,'Raw Data'!N2036&lt;=3),'Bảng Giá'!$B$11,IF(AND('Raw Data'!N2036&gt;3,'Raw Data'!N2036&lt;=3.5),'Bảng Giá'!$B$12,IF(AND('Raw Data'!N2036&gt;3.5,'Raw Data'!N2036&lt;=4),'Bảng Giá'!$B$13,IF(AND('Raw Data'!N2036&gt;4,'Raw Data'!N2036&lt;=4.5),'Bảng Giá'!$B$14,IF(AND('Raw Data'!N2036&gt;4.5,'Raw Data'!N2036&lt;=5),'Bảng Giá'!$B$15,IF(AND('Raw Data'!N2036&gt;5,'Raw Data'!N2036&lt;=5.5),'Bảng Giá'!$B$16,IF(AND('Raw Data'!N2036&gt;5.5,'Raw Data'!N2036&lt;=6),'Bảng Giá'!$B$17,'Bảng Giá'!$B$18)))))))))))))))</f>
        <v>1.5&lt;x&lt;=2</v>
      </c>
      <c r="Q2036" s="48">
        <f t="shared" si="189"/>
        <v>1.511879049676026E-2</v>
      </c>
      <c r="R2036">
        <f t="shared" si="190"/>
        <v>56400</v>
      </c>
      <c r="S2036">
        <f t="shared" si="191"/>
        <v>10100</v>
      </c>
    </row>
    <row r="2037" spans="1:19" x14ac:dyDescent="0.25">
      <c r="A2037" s="12">
        <v>2036</v>
      </c>
      <c r="B2037" s="12" t="s">
        <v>211</v>
      </c>
      <c r="C2037" s="12" t="s">
        <v>625</v>
      </c>
      <c r="D2037" s="28">
        <v>43007.354120370372</v>
      </c>
      <c r="E2037" s="17">
        <v>43008.654120370375</v>
      </c>
      <c r="F2037" s="13" t="s">
        <v>302</v>
      </c>
      <c r="G2037" s="12">
        <v>1250</v>
      </c>
      <c r="H2037" s="12" t="s">
        <v>504</v>
      </c>
      <c r="I2037" s="12" t="s">
        <v>297</v>
      </c>
      <c r="J2037" s="37">
        <f>INDEX('Bảng Giá'!$C$3:$H$18,MATCH('Raw Data'!P2037,'Bảng Giá'!$B$3:$B$18,0),MATCH('Raw Data'!M2037,'Bảng Giá'!$C$2:$H$2,0))</f>
        <v>14500</v>
      </c>
      <c r="K2037" s="12">
        <v>14700</v>
      </c>
      <c r="L2037" s="36">
        <f t="shared" si="186"/>
        <v>1.3000000000029104</v>
      </c>
      <c r="M2037" t="str">
        <f>'References data'!H2038</f>
        <v>Nội Tỉnh</v>
      </c>
      <c r="N2037">
        <f t="shared" si="187"/>
        <v>1.25</v>
      </c>
      <c r="O2037">
        <f t="shared" si="188"/>
        <v>-200</v>
      </c>
      <c r="P2037" t="str">
        <f>IF(AND(N2037&gt;0,N2037&lt;=0.05),'Bảng Giá'!$B$3,IF(AND(N2037&lt;=0.1,N2037&gt;0.05),'Bảng Giá'!$B$4,IF(AND('Raw Data'!N2037&gt;0.1,'Raw Data'!N2037&lt;=0.25),'Bảng Giá'!$B$5,IF(AND('Raw Data'!N2037&gt;0.25,'Raw Data'!N2037&lt;=0.5),'Bảng Giá'!$B$6,IF(AND('Raw Data'!N2037&gt;0.5,'Raw Data'!N2037&lt;=1),'Bảng Giá'!$B$7,IF(AND('Raw Data'!N2037&gt;1,'Raw Data'!N2037&lt;=1.5),'Bảng Giá'!$B$8,IF(AND('Raw Data'!N2037&gt;1.5,'Raw Data'!N2037&lt;=2),'Bảng Giá'!$B$9,IF(AND('Raw Data'!N2037&gt;2,'Raw Data'!N2037&lt;=2.5),'Bảng Giá'!$B$10,IF(AND('Raw Data'!N2037&gt;2.5,'Raw Data'!N2037&lt;=3),'Bảng Giá'!$B$11,IF(AND('Raw Data'!N2037&gt;3,'Raw Data'!N2037&lt;=3.5),'Bảng Giá'!$B$12,IF(AND('Raw Data'!N2037&gt;3.5,'Raw Data'!N2037&lt;=4),'Bảng Giá'!$B$13,IF(AND('Raw Data'!N2037&gt;4,'Raw Data'!N2037&lt;=4.5),'Bảng Giá'!$B$14,IF(AND('Raw Data'!N2037&gt;4.5,'Raw Data'!N2037&lt;=5),'Bảng Giá'!$B$15,IF(AND('Raw Data'!N2037&gt;5,'Raw Data'!N2037&lt;=5.5),'Bảng Giá'!$B$16,IF(AND('Raw Data'!N2037&gt;5.5,'Raw Data'!N2037&lt;=6),'Bảng Giá'!$B$17,'Bảng Giá'!$B$18)))))))))))))))</f>
        <v>1&lt;x&lt;=1.5</v>
      </c>
      <c r="Q2037" s="48">
        <f t="shared" si="189"/>
        <v>-1.3605442176870748E-2</v>
      </c>
      <c r="R2037">
        <f t="shared" si="190"/>
        <v>17400</v>
      </c>
      <c r="S2037">
        <f t="shared" si="191"/>
        <v>2700</v>
      </c>
    </row>
    <row r="2038" spans="1:19" x14ac:dyDescent="0.25">
      <c r="A2038" s="12">
        <v>2037</v>
      </c>
      <c r="B2038" s="12" t="s">
        <v>211</v>
      </c>
      <c r="C2038" s="12" t="s">
        <v>626</v>
      </c>
      <c r="D2038" s="28">
        <v>43007.354259259257</v>
      </c>
      <c r="E2038" s="17">
        <v>43009.65425925926</v>
      </c>
      <c r="F2038" s="13" t="s">
        <v>302</v>
      </c>
      <c r="G2038" s="12">
        <v>1000</v>
      </c>
      <c r="H2038" s="12" t="s">
        <v>85</v>
      </c>
      <c r="I2038" s="12" t="s">
        <v>277</v>
      </c>
      <c r="J2038" s="37">
        <f>INDEX('Bảng Giá'!$C$3:$H$18,MATCH('Raw Data'!P2038,'Bảng Giá'!$B$3:$B$18,0),MATCH('Raw Data'!M2038,'Bảng Giá'!$C$2:$H$2,0))</f>
        <v>22500</v>
      </c>
      <c r="K2038" s="12">
        <v>27700</v>
      </c>
      <c r="L2038" s="36">
        <f t="shared" si="186"/>
        <v>2.3000000000029104</v>
      </c>
      <c r="M2038" t="str">
        <f>'References data'!H2039</f>
        <v>Nội Vùng</v>
      </c>
      <c r="N2038">
        <f t="shared" si="187"/>
        <v>1</v>
      </c>
      <c r="O2038">
        <f t="shared" si="188"/>
        <v>-5200</v>
      </c>
      <c r="P2038" t="str">
        <f>IF(AND(N2038&gt;0,N2038&lt;=0.05),'Bảng Giá'!$B$3,IF(AND(N2038&lt;=0.1,N2038&gt;0.05),'Bảng Giá'!$B$4,IF(AND('Raw Data'!N2038&gt;0.1,'Raw Data'!N2038&lt;=0.25),'Bảng Giá'!$B$5,IF(AND('Raw Data'!N2038&gt;0.25,'Raw Data'!N2038&lt;=0.5),'Bảng Giá'!$B$6,IF(AND('Raw Data'!N2038&gt;0.5,'Raw Data'!N2038&lt;=1),'Bảng Giá'!$B$7,IF(AND('Raw Data'!N2038&gt;1,'Raw Data'!N2038&lt;=1.5),'Bảng Giá'!$B$8,IF(AND('Raw Data'!N2038&gt;1.5,'Raw Data'!N2038&lt;=2),'Bảng Giá'!$B$9,IF(AND('Raw Data'!N2038&gt;2,'Raw Data'!N2038&lt;=2.5),'Bảng Giá'!$B$10,IF(AND('Raw Data'!N2038&gt;2.5,'Raw Data'!N2038&lt;=3),'Bảng Giá'!$B$11,IF(AND('Raw Data'!N2038&gt;3,'Raw Data'!N2038&lt;=3.5),'Bảng Giá'!$B$12,IF(AND('Raw Data'!N2038&gt;3.5,'Raw Data'!N2038&lt;=4),'Bảng Giá'!$B$13,IF(AND('Raw Data'!N2038&gt;4,'Raw Data'!N2038&lt;=4.5),'Bảng Giá'!$B$14,IF(AND('Raw Data'!N2038&gt;4.5,'Raw Data'!N2038&lt;=5),'Bảng Giá'!$B$15,IF(AND('Raw Data'!N2038&gt;5,'Raw Data'!N2038&lt;=5.5),'Bảng Giá'!$B$16,IF(AND('Raw Data'!N2038&gt;5.5,'Raw Data'!N2038&lt;=6),'Bảng Giá'!$B$17,'Bảng Giá'!$B$18)))))))))))))))</f>
        <v>0.5&lt;x&lt;=1</v>
      </c>
      <c r="Q2038" s="48">
        <f t="shared" si="189"/>
        <v>-0.18772563176895307</v>
      </c>
      <c r="R2038">
        <f t="shared" si="190"/>
        <v>27000</v>
      </c>
      <c r="S2038">
        <f t="shared" si="191"/>
        <v>-700</v>
      </c>
    </row>
    <row r="2039" spans="1:19" x14ac:dyDescent="0.25">
      <c r="A2039" s="12">
        <v>2038</v>
      </c>
      <c r="B2039" s="12" t="s">
        <v>211</v>
      </c>
      <c r="C2039" s="12" t="s">
        <v>627</v>
      </c>
      <c r="D2039" s="28">
        <v>43006.651041666664</v>
      </c>
      <c r="E2039" s="17">
        <v>43008.951041666667</v>
      </c>
      <c r="F2039" s="13" t="s">
        <v>303</v>
      </c>
      <c r="G2039" s="12">
        <v>1100</v>
      </c>
      <c r="H2039" s="12" t="s">
        <v>78</v>
      </c>
      <c r="I2039" s="12" t="s">
        <v>485</v>
      </c>
      <c r="J2039" s="37">
        <f>INDEX('Bảng Giá'!$C$3:$H$18,MATCH('Raw Data'!P2039,'Bảng Giá'!$B$3:$B$18,0),MATCH('Raw Data'!M2039,'Bảng Giá'!$C$2:$H$2,0))</f>
        <v>27500</v>
      </c>
      <c r="K2039" s="12">
        <v>27700</v>
      </c>
      <c r="L2039" s="36">
        <f t="shared" si="186"/>
        <v>2.3000000000029104</v>
      </c>
      <c r="M2039" t="str">
        <f>'References data'!H2040</f>
        <v>Nội Vùng</v>
      </c>
      <c r="N2039">
        <f t="shared" si="187"/>
        <v>1.1000000000000001</v>
      </c>
      <c r="O2039">
        <f t="shared" si="188"/>
        <v>-200</v>
      </c>
      <c r="P2039" t="str">
        <f>IF(AND(N2039&gt;0,N2039&lt;=0.05),'Bảng Giá'!$B$3,IF(AND(N2039&lt;=0.1,N2039&gt;0.05),'Bảng Giá'!$B$4,IF(AND('Raw Data'!N2039&gt;0.1,'Raw Data'!N2039&lt;=0.25),'Bảng Giá'!$B$5,IF(AND('Raw Data'!N2039&gt;0.25,'Raw Data'!N2039&lt;=0.5),'Bảng Giá'!$B$6,IF(AND('Raw Data'!N2039&gt;0.5,'Raw Data'!N2039&lt;=1),'Bảng Giá'!$B$7,IF(AND('Raw Data'!N2039&gt;1,'Raw Data'!N2039&lt;=1.5),'Bảng Giá'!$B$8,IF(AND('Raw Data'!N2039&gt;1.5,'Raw Data'!N2039&lt;=2),'Bảng Giá'!$B$9,IF(AND('Raw Data'!N2039&gt;2,'Raw Data'!N2039&lt;=2.5),'Bảng Giá'!$B$10,IF(AND('Raw Data'!N2039&gt;2.5,'Raw Data'!N2039&lt;=3),'Bảng Giá'!$B$11,IF(AND('Raw Data'!N2039&gt;3,'Raw Data'!N2039&lt;=3.5),'Bảng Giá'!$B$12,IF(AND('Raw Data'!N2039&gt;3.5,'Raw Data'!N2039&lt;=4),'Bảng Giá'!$B$13,IF(AND('Raw Data'!N2039&gt;4,'Raw Data'!N2039&lt;=4.5),'Bảng Giá'!$B$14,IF(AND('Raw Data'!N2039&gt;4.5,'Raw Data'!N2039&lt;=5),'Bảng Giá'!$B$15,IF(AND('Raw Data'!N2039&gt;5,'Raw Data'!N2039&lt;=5.5),'Bảng Giá'!$B$16,IF(AND('Raw Data'!N2039&gt;5.5,'Raw Data'!N2039&lt;=6),'Bảng Giá'!$B$17,'Bảng Giá'!$B$18)))))))))))))))</f>
        <v>1&lt;x&lt;=1.5</v>
      </c>
      <c r="Q2039" s="48">
        <f t="shared" si="189"/>
        <v>-7.2202166064981952E-3</v>
      </c>
      <c r="R2039">
        <f t="shared" si="190"/>
        <v>33000</v>
      </c>
      <c r="S2039">
        <f t="shared" si="191"/>
        <v>5300</v>
      </c>
    </row>
    <row r="2040" spans="1:19" x14ac:dyDescent="0.25">
      <c r="A2040" s="12">
        <v>2039</v>
      </c>
      <c r="B2040" s="12" t="s">
        <v>211</v>
      </c>
      <c r="C2040" s="12" t="s">
        <v>628</v>
      </c>
      <c r="D2040" s="28">
        <v>43006.651238425926</v>
      </c>
      <c r="E2040" s="17">
        <v>43007.951238425929</v>
      </c>
      <c r="F2040" s="13" t="s">
        <v>302</v>
      </c>
      <c r="G2040" s="12">
        <v>250</v>
      </c>
      <c r="H2040" s="12" t="s">
        <v>297</v>
      </c>
      <c r="I2040" s="12" t="s">
        <v>296</v>
      </c>
      <c r="J2040" s="37">
        <f>INDEX('Bảng Giá'!$C$3:$H$18,MATCH('Raw Data'!P2040,'Bảng Giá'!$B$3:$B$18,0),MATCH('Raw Data'!M2040,'Bảng Giá'!$C$2:$H$2,0))</f>
        <v>13000</v>
      </c>
      <c r="K2040" s="12">
        <v>13100</v>
      </c>
      <c r="L2040" s="36">
        <f t="shared" si="186"/>
        <v>1.3000000000029104</v>
      </c>
      <c r="M2040" t="str">
        <f>'References data'!H2041</f>
        <v>Nội Tỉnh</v>
      </c>
      <c r="N2040">
        <f t="shared" si="187"/>
        <v>0.25</v>
      </c>
      <c r="O2040">
        <f t="shared" si="188"/>
        <v>-100</v>
      </c>
      <c r="P2040" t="str">
        <f>IF(AND(N2040&gt;0,N2040&lt;=0.05),'Bảng Giá'!$B$3,IF(AND(N2040&lt;=0.1,N2040&gt;0.05),'Bảng Giá'!$B$4,IF(AND('Raw Data'!N2040&gt;0.1,'Raw Data'!N2040&lt;=0.25),'Bảng Giá'!$B$5,IF(AND('Raw Data'!N2040&gt;0.25,'Raw Data'!N2040&lt;=0.5),'Bảng Giá'!$B$6,IF(AND('Raw Data'!N2040&gt;0.5,'Raw Data'!N2040&lt;=1),'Bảng Giá'!$B$7,IF(AND('Raw Data'!N2040&gt;1,'Raw Data'!N2040&lt;=1.5),'Bảng Giá'!$B$8,IF(AND('Raw Data'!N2040&gt;1.5,'Raw Data'!N2040&lt;=2),'Bảng Giá'!$B$9,IF(AND('Raw Data'!N2040&gt;2,'Raw Data'!N2040&lt;=2.5),'Bảng Giá'!$B$10,IF(AND('Raw Data'!N2040&gt;2.5,'Raw Data'!N2040&lt;=3),'Bảng Giá'!$B$11,IF(AND('Raw Data'!N2040&gt;3,'Raw Data'!N2040&lt;=3.5),'Bảng Giá'!$B$12,IF(AND('Raw Data'!N2040&gt;3.5,'Raw Data'!N2040&lt;=4),'Bảng Giá'!$B$13,IF(AND('Raw Data'!N2040&gt;4,'Raw Data'!N2040&lt;=4.5),'Bảng Giá'!$B$14,IF(AND('Raw Data'!N2040&gt;4.5,'Raw Data'!N2040&lt;=5),'Bảng Giá'!$B$15,IF(AND('Raw Data'!N2040&gt;5,'Raw Data'!N2040&lt;=5.5),'Bảng Giá'!$B$16,IF(AND('Raw Data'!N2040&gt;5.5,'Raw Data'!N2040&lt;=6),'Bảng Giá'!$B$17,'Bảng Giá'!$B$18)))))))))))))))</f>
        <v>0.1&lt;x&lt;=0.25</v>
      </c>
      <c r="Q2040" s="48">
        <f t="shared" si="189"/>
        <v>-7.6335877862595417E-3</v>
      </c>
      <c r="R2040">
        <f t="shared" si="190"/>
        <v>15600</v>
      </c>
      <c r="S2040">
        <f t="shared" si="191"/>
        <v>2500</v>
      </c>
    </row>
    <row r="2041" spans="1:19" x14ac:dyDescent="0.25">
      <c r="A2041" s="12">
        <v>2040</v>
      </c>
      <c r="B2041" s="12" t="s">
        <v>211</v>
      </c>
      <c r="C2041" s="12" t="s">
        <v>629</v>
      </c>
      <c r="D2041" s="28">
        <v>43007.354074074072</v>
      </c>
      <c r="E2041" s="17">
        <v>43010.054074074069</v>
      </c>
      <c r="F2041" s="13" t="s">
        <v>302</v>
      </c>
      <c r="G2041" s="12">
        <v>200</v>
      </c>
      <c r="H2041" s="12" t="s">
        <v>194</v>
      </c>
      <c r="I2041" s="12" t="s">
        <v>390</v>
      </c>
      <c r="J2041" s="37">
        <f>INDEX('Bảng Giá'!$C$3:$H$18,MATCH('Raw Data'!P2041,'Bảng Giá'!$B$3:$B$18,0),MATCH('Raw Data'!M2041,'Bảng Giá'!$C$2:$H$2,0))</f>
        <v>20000</v>
      </c>
      <c r="K2041" s="12">
        <v>20200</v>
      </c>
      <c r="L2041" s="36">
        <f t="shared" si="186"/>
        <v>2.6999999999970896</v>
      </c>
      <c r="M2041" t="str">
        <f>'References data'!H2042</f>
        <v>Nội Vùng Tỉnh</v>
      </c>
      <c r="N2041">
        <f t="shared" si="187"/>
        <v>0.2</v>
      </c>
      <c r="O2041">
        <f t="shared" si="188"/>
        <v>-200</v>
      </c>
      <c r="P2041" t="str">
        <f>IF(AND(N2041&gt;0,N2041&lt;=0.05),'Bảng Giá'!$B$3,IF(AND(N2041&lt;=0.1,N2041&gt;0.05),'Bảng Giá'!$B$4,IF(AND('Raw Data'!N2041&gt;0.1,'Raw Data'!N2041&lt;=0.25),'Bảng Giá'!$B$5,IF(AND('Raw Data'!N2041&gt;0.25,'Raw Data'!N2041&lt;=0.5),'Bảng Giá'!$B$6,IF(AND('Raw Data'!N2041&gt;0.5,'Raw Data'!N2041&lt;=1),'Bảng Giá'!$B$7,IF(AND('Raw Data'!N2041&gt;1,'Raw Data'!N2041&lt;=1.5),'Bảng Giá'!$B$8,IF(AND('Raw Data'!N2041&gt;1.5,'Raw Data'!N2041&lt;=2),'Bảng Giá'!$B$9,IF(AND('Raw Data'!N2041&gt;2,'Raw Data'!N2041&lt;=2.5),'Bảng Giá'!$B$10,IF(AND('Raw Data'!N2041&gt;2.5,'Raw Data'!N2041&lt;=3),'Bảng Giá'!$B$11,IF(AND('Raw Data'!N2041&gt;3,'Raw Data'!N2041&lt;=3.5),'Bảng Giá'!$B$12,IF(AND('Raw Data'!N2041&gt;3.5,'Raw Data'!N2041&lt;=4),'Bảng Giá'!$B$13,IF(AND('Raw Data'!N2041&gt;4,'Raw Data'!N2041&lt;=4.5),'Bảng Giá'!$B$14,IF(AND('Raw Data'!N2041&gt;4.5,'Raw Data'!N2041&lt;=5),'Bảng Giá'!$B$15,IF(AND('Raw Data'!N2041&gt;5,'Raw Data'!N2041&lt;=5.5),'Bảng Giá'!$B$16,IF(AND('Raw Data'!N2041&gt;5.5,'Raw Data'!N2041&lt;=6),'Bảng Giá'!$B$17,'Bảng Giá'!$B$18)))))))))))))))</f>
        <v>0.1&lt;x&lt;=0.25</v>
      </c>
      <c r="Q2041" s="48">
        <f t="shared" si="189"/>
        <v>-9.9009900990099011E-3</v>
      </c>
      <c r="R2041">
        <f t="shared" si="190"/>
        <v>24000</v>
      </c>
      <c r="S2041">
        <f t="shared" si="191"/>
        <v>3800</v>
      </c>
    </row>
    <row r="2042" spans="1:19" x14ac:dyDescent="0.25">
      <c r="A2042" s="12">
        <v>2041</v>
      </c>
      <c r="B2042" s="12" t="s">
        <v>211</v>
      </c>
      <c r="C2042" s="12" t="s">
        <v>630</v>
      </c>
      <c r="D2042" s="28">
        <v>43007.354537037034</v>
      </c>
      <c r="E2042" s="17">
        <v>43008.654537037037</v>
      </c>
      <c r="F2042" s="13" t="s">
        <v>302</v>
      </c>
      <c r="G2042" s="12">
        <v>500</v>
      </c>
      <c r="H2042" s="12" t="s">
        <v>95</v>
      </c>
      <c r="I2042" s="12" t="s">
        <v>100</v>
      </c>
      <c r="J2042" s="37">
        <f>INDEX('Bảng Giá'!$C$3:$H$18,MATCH('Raw Data'!P2042,'Bảng Giá'!$B$3:$B$18,0),MATCH('Raw Data'!M2042,'Bảng Giá'!$C$2:$H$2,0))</f>
        <v>13000</v>
      </c>
      <c r="K2042" s="12">
        <v>14100</v>
      </c>
      <c r="L2042" s="36">
        <f t="shared" si="186"/>
        <v>1.3000000000029104</v>
      </c>
      <c r="M2042" t="str">
        <f>'References data'!H2043</f>
        <v>Nội Tỉnh</v>
      </c>
      <c r="N2042">
        <f t="shared" si="187"/>
        <v>0.5</v>
      </c>
      <c r="O2042">
        <f t="shared" si="188"/>
        <v>-1100</v>
      </c>
      <c r="P2042" t="str">
        <f>IF(AND(N2042&gt;0,N2042&lt;=0.05),'Bảng Giá'!$B$3,IF(AND(N2042&lt;=0.1,N2042&gt;0.05),'Bảng Giá'!$B$4,IF(AND('Raw Data'!N2042&gt;0.1,'Raw Data'!N2042&lt;=0.25),'Bảng Giá'!$B$5,IF(AND('Raw Data'!N2042&gt;0.25,'Raw Data'!N2042&lt;=0.5),'Bảng Giá'!$B$6,IF(AND('Raw Data'!N2042&gt;0.5,'Raw Data'!N2042&lt;=1),'Bảng Giá'!$B$7,IF(AND('Raw Data'!N2042&gt;1,'Raw Data'!N2042&lt;=1.5),'Bảng Giá'!$B$8,IF(AND('Raw Data'!N2042&gt;1.5,'Raw Data'!N2042&lt;=2),'Bảng Giá'!$B$9,IF(AND('Raw Data'!N2042&gt;2,'Raw Data'!N2042&lt;=2.5),'Bảng Giá'!$B$10,IF(AND('Raw Data'!N2042&gt;2.5,'Raw Data'!N2042&lt;=3),'Bảng Giá'!$B$11,IF(AND('Raw Data'!N2042&gt;3,'Raw Data'!N2042&lt;=3.5),'Bảng Giá'!$B$12,IF(AND('Raw Data'!N2042&gt;3.5,'Raw Data'!N2042&lt;=4),'Bảng Giá'!$B$13,IF(AND('Raw Data'!N2042&gt;4,'Raw Data'!N2042&lt;=4.5),'Bảng Giá'!$B$14,IF(AND('Raw Data'!N2042&gt;4.5,'Raw Data'!N2042&lt;=5),'Bảng Giá'!$B$15,IF(AND('Raw Data'!N2042&gt;5,'Raw Data'!N2042&lt;=5.5),'Bảng Giá'!$B$16,IF(AND('Raw Data'!N2042&gt;5.5,'Raw Data'!N2042&lt;=6),'Bảng Giá'!$B$17,'Bảng Giá'!$B$18)))))))))))))))</f>
        <v>0.25&lt;x&lt;=0.5</v>
      </c>
      <c r="Q2042" s="48">
        <f t="shared" si="189"/>
        <v>-7.8014184397163122E-2</v>
      </c>
      <c r="R2042">
        <f t="shared" si="190"/>
        <v>15600</v>
      </c>
      <c r="S2042">
        <f t="shared" si="191"/>
        <v>1500</v>
      </c>
    </row>
    <row r="2043" spans="1:19" x14ac:dyDescent="0.25">
      <c r="A2043" s="12">
        <v>2042</v>
      </c>
      <c r="B2043" s="12" t="s">
        <v>211</v>
      </c>
      <c r="C2043" s="12" t="s">
        <v>631</v>
      </c>
      <c r="D2043" s="28">
        <v>43006.652291666665</v>
      </c>
      <c r="E2043" s="17">
        <v>43007.952291666668</v>
      </c>
      <c r="F2043" s="13" t="s">
        <v>302</v>
      </c>
      <c r="G2043" s="12">
        <v>350</v>
      </c>
      <c r="H2043" s="12" t="s">
        <v>83</v>
      </c>
      <c r="I2043" s="12" t="s">
        <v>76</v>
      </c>
      <c r="J2043" s="37">
        <f>INDEX('Bảng Giá'!$C$3:$H$18,MATCH('Raw Data'!P2043,'Bảng Giá'!$B$3:$B$18,0),MATCH('Raw Data'!M2043,'Bảng Giá'!$C$2:$H$2,0))</f>
        <v>13000</v>
      </c>
      <c r="K2043" s="12">
        <v>13100</v>
      </c>
      <c r="L2043" s="36">
        <f t="shared" si="186"/>
        <v>1.3000000000029104</v>
      </c>
      <c r="M2043" t="str">
        <f>'References data'!H2044</f>
        <v>Nội Tỉnh</v>
      </c>
      <c r="N2043">
        <f t="shared" si="187"/>
        <v>0.35</v>
      </c>
      <c r="O2043">
        <f t="shared" si="188"/>
        <v>-100</v>
      </c>
      <c r="P2043" t="str">
        <f>IF(AND(N2043&gt;0,N2043&lt;=0.05),'Bảng Giá'!$B$3,IF(AND(N2043&lt;=0.1,N2043&gt;0.05),'Bảng Giá'!$B$4,IF(AND('Raw Data'!N2043&gt;0.1,'Raw Data'!N2043&lt;=0.25),'Bảng Giá'!$B$5,IF(AND('Raw Data'!N2043&gt;0.25,'Raw Data'!N2043&lt;=0.5),'Bảng Giá'!$B$6,IF(AND('Raw Data'!N2043&gt;0.5,'Raw Data'!N2043&lt;=1),'Bảng Giá'!$B$7,IF(AND('Raw Data'!N2043&gt;1,'Raw Data'!N2043&lt;=1.5),'Bảng Giá'!$B$8,IF(AND('Raw Data'!N2043&gt;1.5,'Raw Data'!N2043&lt;=2),'Bảng Giá'!$B$9,IF(AND('Raw Data'!N2043&gt;2,'Raw Data'!N2043&lt;=2.5),'Bảng Giá'!$B$10,IF(AND('Raw Data'!N2043&gt;2.5,'Raw Data'!N2043&lt;=3),'Bảng Giá'!$B$11,IF(AND('Raw Data'!N2043&gt;3,'Raw Data'!N2043&lt;=3.5),'Bảng Giá'!$B$12,IF(AND('Raw Data'!N2043&gt;3.5,'Raw Data'!N2043&lt;=4),'Bảng Giá'!$B$13,IF(AND('Raw Data'!N2043&gt;4,'Raw Data'!N2043&lt;=4.5),'Bảng Giá'!$B$14,IF(AND('Raw Data'!N2043&gt;4.5,'Raw Data'!N2043&lt;=5),'Bảng Giá'!$B$15,IF(AND('Raw Data'!N2043&gt;5,'Raw Data'!N2043&lt;=5.5),'Bảng Giá'!$B$16,IF(AND('Raw Data'!N2043&gt;5.5,'Raw Data'!N2043&lt;=6),'Bảng Giá'!$B$17,'Bảng Giá'!$B$18)))))))))))))))</f>
        <v>0.25&lt;x&lt;=0.5</v>
      </c>
      <c r="Q2043" s="48">
        <f t="shared" si="189"/>
        <v>-7.6335877862595417E-3</v>
      </c>
      <c r="R2043">
        <f t="shared" si="190"/>
        <v>15600</v>
      </c>
      <c r="S2043">
        <f t="shared" si="191"/>
        <v>2500</v>
      </c>
    </row>
    <row r="2044" spans="1:19" x14ac:dyDescent="0.25">
      <c r="A2044" s="12">
        <v>2043</v>
      </c>
      <c r="B2044" s="12" t="s">
        <v>211</v>
      </c>
      <c r="C2044" s="12" t="s">
        <v>632</v>
      </c>
      <c r="D2044" s="28">
        <v>43006.652303240742</v>
      </c>
      <c r="E2044" s="17">
        <v>43008.952303240745</v>
      </c>
      <c r="F2044" s="13" t="s">
        <v>302</v>
      </c>
      <c r="G2044" s="12">
        <v>900</v>
      </c>
      <c r="H2044" s="12" t="s">
        <v>100</v>
      </c>
      <c r="I2044" s="12" t="s">
        <v>313</v>
      </c>
      <c r="J2044" s="37">
        <f>INDEX('Bảng Giá'!$C$3:$H$18,MATCH('Raw Data'!P2044,'Bảng Giá'!$B$3:$B$18,0),MATCH('Raw Data'!M2044,'Bảng Giá'!$C$2:$H$2,0))</f>
        <v>22500</v>
      </c>
      <c r="K2044" s="12">
        <v>22700</v>
      </c>
      <c r="L2044" s="36">
        <f t="shared" si="186"/>
        <v>2.3000000000029104</v>
      </c>
      <c r="M2044" t="str">
        <f>'References data'!H2045</f>
        <v>Nội Vùng</v>
      </c>
      <c r="N2044">
        <f t="shared" si="187"/>
        <v>0.9</v>
      </c>
      <c r="O2044">
        <f t="shared" si="188"/>
        <v>-200</v>
      </c>
      <c r="P2044" t="str">
        <f>IF(AND(N2044&gt;0,N2044&lt;=0.05),'Bảng Giá'!$B$3,IF(AND(N2044&lt;=0.1,N2044&gt;0.05),'Bảng Giá'!$B$4,IF(AND('Raw Data'!N2044&gt;0.1,'Raw Data'!N2044&lt;=0.25),'Bảng Giá'!$B$5,IF(AND('Raw Data'!N2044&gt;0.25,'Raw Data'!N2044&lt;=0.5),'Bảng Giá'!$B$6,IF(AND('Raw Data'!N2044&gt;0.5,'Raw Data'!N2044&lt;=1),'Bảng Giá'!$B$7,IF(AND('Raw Data'!N2044&gt;1,'Raw Data'!N2044&lt;=1.5),'Bảng Giá'!$B$8,IF(AND('Raw Data'!N2044&gt;1.5,'Raw Data'!N2044&lt;=2),'Bảng Giá'!$B$9,IF(AND('Raw Data'!N2044&gt;2,'Raw Data'!N2044&lt;=2.5),'Bảng Giá'!$B$10,IF(AND('Raw Data'!N2044&gt;2.5,'Raw Data'!N2044&lt;=3),'Bảng Giá'!$B$11,IF(AND('Raw Data'!N2044&gt;3,'Raw Data'!N2044&lt;=3.5),'Bảng Giá'!$B$12,IF(AND('Raw Data'!N2044&gt;3.5,'Raw Data'!N2044&lt;=4),'Bảng Giá'!$B$13,IF(AND('Raw Data'!N2044&gt;4,'Raw Data'!N2044&lt;=4.5),'Bảng Giá'!$B$14,IF(AND('Raw Data'!N2044&gt;4.5,'Raw Data'!N2044&lt;=5),'Bảng Giá'!$B$15,IF(AND('Raw Data'!N2044&gt;5,'Raw Data'!N2044&lt;=5.5),'Bảng Giá'!$B$16,IF(AND('Raw Data'!N2044&gt;5.5,'Raw Data'!N2044&lt;=6),'Bảng Giá'!$B$17,'Bảng Giá'!$B$18)))))))))))))))</f>
        <v>0.5&lt;x&lt;=1</v>
      </c>
      <c r="Q2044" s="48">
        <f t="shared" si="189"/>
        <v>-8.8105726872246704E-3</v>
      </c>
      <c r="R2044">
        <f t="shared" si="190"/>
        <v>27000</v>
      </c>
      <c r="S2044">
        <f t="shared" si="191"/>
        <v>4300</v>
      </c>
    </row>
    <row r="2045" spans="1:19" x14ac:dyDescent="0.25">
      <c r="A2045" s="12">
        <v>2044</v>
      </c>
      <c r="B2045" s="12" t="s">
        <v>211</v>
      </c>
      <c r="C2045" s="12" t="s">
        <v>633</v>
      </c>
      <c r="D2045" s="28">
        <v>43006.652314814812</v>
      </c>
      <c r="E2045" s="17">
        <v>43007.952314814815</v>
      </c>
      <c r="F2045" s="13" t="s">
        <v>302</v>
      </c>
      <c r="G2045" s="12">
        <v>200</v>
      </c>
      <c r="H2045" s="12" t="s">
        <v>95</v>
      </c>
      <c r="I2045" s="12" t="s">
        <v>100</v>
      </c>
      <c r="J2045" s="37">
        <f>INDEX('Bảng Giá'!$C$3:$H$18,MATCH('Raw Data'!P2045,'Bảng Giá'!$B$3:$B$18,0),MATCH('Raw Data'!M2045,'Bảng Giá'!$C$2:$H$2,0))</f>
        <v>13000</v>
      </c>
      <c r="K2045" s="12">
        <v>13100</v>
      </c>
      <c r="L2045" s="36">
        <f t="shared" si="186"/>
        <v>1.3000000000029104</v>
      </c>
      <c r="M2045" t="str">
        <f>'References data'!H2046</f>
        <v>Nội Tỉnh</v>
      </c>
      <c r="N2045">
        <f t="shared" si="187"/>
        <v>0.2</v>
      </c>
      <c r="O2045">
        <f t="shared" si="188"/>
        <v>-100</v>
      </c>
      <c r="P2045" t="str">
        <f>IF(AND(N2045&gt;0,N2045&lt;=0.05),'Bảng Giá'!$B$3,IF(AND(N2045&lt;=0.1,N2045&gt;0.05),'Bảng Giá'!$B$4,IF(AND('Raw Data'!N2045&gt;0.1,'Raw Data'!N2045&lt;=0.25),'Bảng Giá'!$B$5,IF(AND('Raw Data'!N2045&gt;0.25,'Raw Data'!N2045&lt;=0.5),'Bảng Giá'!$B$6,IF(AND('Raw Data'!N2045&gt;0.5,'Raw Data'!N2045&lt;=1),'Bảng Giá'!$B$7,IF(AND('Raw Data'!N2045&gt;1,'Raw Data'!N2045&lt;=1.5),'Bảng Giá'!$B$8,IF(AND('Raw Data'!N2045&gt;1.5,'Raw Data'!N2045&lt;=2),'Bảng Giá'!$B$9,IF(AND('Raw Data'!N2045&gt;2,'Raw Data'!N2045&lt;=2.5),'Bảng Giá'!$B$10,IF(AND('Raw Data'!N2045&gt;2.5,'Raw Data'!N2045&lt;=3),'Bảng Giá'!$B$11,IF(AND('Raw Data'!N2045&gt;3,'Raw Data'!N2045&lt;=3.5),'Bảng Giá'!$B$12,IF(AND('Raw Data'!N2045&gt;3.5,'Raw Data'!N2045&lt;=4),'Bảng Giá'!$B$13,IF(AND('Raw Data'!N2045&gt;4,'Raw Data'!N2045&lt;=4.5),'Bảng Giá'!$B$14,IF(AND('Raw Data'!N2045&gt;4.5,'Raw Data'!N2045&lt;=5),'Bảng Giá'!$B$15,IF(AND('Raw Data'!N2045&gt;5,'Raw Data'!N2045&lt;=5.5),'Bảng Giá'!$B$16,IF(AND('Raw Data'!N2045&gt;5.5,'Raw Data'!N2045&lt;=6),'Bảng Giá'!$B$17,'Bảng Giá'!$B$18)))))))))))))))</f>
        <v>0.1&lt;x&lt;=0.25</v>
      </c>
      <c r="Q2045" s="48">
        <f t="shared" si="189"/>
        <v>-7.6335877862595417E-3</v>
      </c>
      <c r="R2045">
        <f t="shared" si="190"/>
        <v>15600</v>
      </c>
      <c r="S2045">
        <f t="shared" si="191"/>
        <v>2500</v>
      </c>
    </row>
    <row r="2046" spans="1:19" x14ac:dyDescent="0.25">
      <c r="A2046" s="12">
        <v>2045</v>
      </c>
      <c r="B2046" s="12" t="s">
        <v>211</v>
      </c>
      <c r="C2046" s="12" t="s">
        <v>634</v>
      </c>
      <c r="D2046" s="28">
        <v>43007.363703703704</v>
      </c>
      <c r="E2046" s="17">
        <v>43008.663703703707</v>
      </c>
      <c r="F2046" s="13" t="s">
        <v>302</v>
      </c>
      <c r="G2046" s="12">
        <v>400</v>
      </c>
      <c r="H2046" s="12" t="s">
        <v>83</v>
      </c>
      <c r="I2046" s="12" t="s">
        <v>100</v>
      </c>
      <c r="J2046" s="37">
        <f>INDEX('Bảng Giá'!$C$3:$H$18,MATCH('Raw Data'!P2046,'Bảng Giá'!$B$3:$B$18,0),MATCH('Raw Data'!M2046,'Bảng Giá'!$C$2:$H$2,0))</f>
        <v>13000</v>
      </c>
      <c r="K2046" s="12">
        <v>13100</v>
      </c>
      <c r="L2046" s="36">
        <f t="shared" si="186"/>
        <v>1.3000000000029104</v>
      </c>
      <c r="M2046" t="str">
        <f>'References data'!H2047</f>
        <v>Nội Tỉnh</v>
      </c>
      <c r="N2046">
        <f t="shared" si="187"/>
        <v>0.4</v>
      </c>
      <c r="O2046">
        <f t="shared" si="188"/>
        <v>-100</v>
      </c>
      <c r="P2046" t="str">
        <f>IF(AND(N2046&gt;0,N2046&lt;=0.05),'Bảng Giá'!$B$3,IF(AND(N2046&lt;=0.1,N2046&gt;0.05),'Bảng Giá'!$B$4,IF(AND('Raw Data'!N2046&gt;0.1,'Raw Data'!N2046&lt;=0.25),'Bảng Giá'!$B$5,IF(AND('Raw Data'!N2046&gt;0.25,'Raw Data'!N2046&lt;=0.5),'Bảng Giá'!$B$6,IF(AND('Raw Data'!N2046&gt;0.5,'Raw Data'!N2046&lt;=1),'Bảng Giá'!$B$7,IF(AND('Raw Data'!N2046&gt;1,'Raw Data'!N2046&lt;=1.5),'Bảng Giá'!$B$8,IF(AND('Raw Data'!N2046&gt;1.5,'Raw Data'!N2046&lt;=2),'Bảng Giá'!$B$9,IF(AND('Raw Data'!N2046&gt;2,'Raw Data'!N2046&lt;=2.5),'Bảng Giá'!$B$10,IF(AND('Raw Data'!N2046&gt;2.5,'Raw Data'!N2046&lt;=3),'Bảng Giá'!$B$11,IF(AND('Raw Data'!N2046&gt;3,'Raw Data'!N2046&lt;=3.5),'Bảng Giá'!$B$12,IF(AND('Raw Data'!N2046&gt;3.5,'Raw Data'!N2046&lt;=4),'Bảng Giá'!$B$13,IF(AND('Raw Data'!N2046&gt;4,'Raw Data'!N2046&lt;=4.5),'Bảng Giá'!$B$14,IF(AND('Raw Data'!N2046&gt;4.5,'Raw Data'!N2046&lt;=5),'Bảng Giá'!$B$15,IF(AND('Raw Data'!N2046&gt;5,'Raw Data'!N2046&lt;=5.5),'Bảng Giá'!$B$16,IF(AND('Raw Data'!N2046&gt;5.5,'Raw Data'!N2046&lt;=6),'Bảng Giá'!$B$17,'Bảng Giá'!$B$18)))))))))))))))</f>
        <v>0.25&lt;x&lt;=0.5</v>
      </c>
      <c r="Q2046" s="48">
        <f t="shared" si="189"/>
        <v>-7.6335877862595417E-3</v>
      </c>
      <c r="R2046">
        <f t="shared" si="190"/>
        <v>15600</v>
      </c>
      <c r="S2046">
        <f t="shared" si="191"/>
        <v>2500</v>
      </c>
    </row>
    <row r="2047" spans="1:19" x14ac:dyDescent="0.25">
      <c r="A2047" s="12">
        <v>2046</v>
      </c>
      <c r="B2047" s="12" t="s">
        <v>211</v>
      </c>
      <c r="C2047" s="12" t="s">
        <v>635</v>
      </c>
      <c r="D2047" s="28">
        <v>43006.496342592596</v>
      </c>
      <c r="E2047" s="17">
        <v>43007.796342592599</v>
      </c>
      <c r="F2047" s="13" t="s">
        <v>302</v>
      </c>
      <c r="G2047" s="12">
        <v>300</v>
      </c>
      <c r="H2047" s="12" t="s">
        <v>83</v>
      </c>
      <c r="I2047" s="12" t="s">
        <v>91</v>
      </c>
      <c r="J2047" s="37">
        <f>INDEX('Bảng Giá'!$C$3:$H$18,MATCH('Raw Data'!P2047,'Bảng Giá'!$B$3:$B$18,0),MATCH('Raw Data'!M2047,'Bảng Giá'!$C$2:$H$2,0))</f>
        <v>13000</v>
      </c>
      <c r="K2047" s="12">
        <v>13100</v>
      </c>
      <c r="L2047" s="36">
        <f t="shared" si="186"/>
        <v>1.3000000000029104</v>
      </c>
      <c r="M2047" t="str">
        <f>'References data'!H2048</f>
        <v>Nội Tỉnh</v>
      </c>
      <c r="N2047">
        <f t="shared" si="187"/>
        <v>0.3</v>
      </c>
      <c r="O2047">
        <f t="shared" si="188"/>
        <v>-100</v>
      </c>
      <c r="P2047" t="str">
        <f>IF(AND(N2047&gt;0,N2047&lt;=0.05),'Bảng Giá'!$B$3,IF(AND(N2047&lt;=0.1,N2047&gt;0.05),'Bảng Giá'!$B$4,IF(AND('Raw Data'!N2047&gt;0.1,'Raw Data'!N2047&lt;=0.25),'Bảng Giá'!$B$5,IF(AND('Raw Data'!N2047&gt;0.25,'Raw Data'!N2047&lt;=0.5),'Bảng Giá'!$B$6,IF(AND('Raw Data'!N2047&gt;0.5,'Raw Data'!N2047&lt;=1),'Bảng Giá'!$B$7,IF(AND('Raw Data'!N2047&gt;1,'Raw Data'!N2047&lt;=1.5),'Bảng Giá'!$B$8,IF(AND('Raw Data'!N2047&gt;1.5,'Raw Data'!N2047&lt;=2),'Bảng Giá'!$B$9,IF(AND('Raw Data'!N2047&gt;2,'Raw Data'!N2047&lt;=2.5),'Bảng Giá'!$B$10,IF(AND('Raw Data'!N2047&gt;2.5,'Raw Data'!N2047&lt;=3),'Bảng Giá'!$B$11,IF(AND('Raw Data'!N2047&gt;3,'Raw Data'!N2047&lt;=3.5),'Bảng Giá'!$B$12,IF(AND('Raw Data'!N2047&gt;3.5,'Raw Data'!N2047&lt;=4),'Bảng Giá'!$B$13,IF(AND('Raw Data'!N2047&gt;4,'Raw Data'!N2047&lt;=4.5),'Bảng Giá'!$B$14,IF(AND('Raw Data'!N2047&gt;4.5,'Raw Data'!N2047&lt;=5),'Bảng Giá'!$B$15,IF(AND('Raw Data'!N2047&gt;5,'Raw Data'!N2047&lt;=5.5),'Bảng Giá'!$B$16,IF(AND('Raw Data'!N2047&gt;5.5,'Raw Data'!N2047&lt;=6),'Bảng Giá'!$B$17,'Bảng Giá'!$B$18)))))))))))))))</f>
        <v>0.25&lt;x&lt;=0.5</v>
      </c>
      <c r="Q2047" s="48">
        <f t="shared" si="189"/>
        <v>-7.6335877862595417E-3</v>
      </c>
      <c r="R2047">
        <f t="shared" si="190"/>
        <v>15600</v>
      </c>
      <c r="S2047">
        <f t="shared" si="191"/>
        <v>2500</v>
      </c>
    </row>
    <row r="2048" spans="1:19" x14ac:dyDescent="0.25">
      <c r="A2048" s="12">
        <v>2047</v>
      </c>
      <c r="B2048" s="12" t="s">
        <v>211</v>
      </c>
      <c r="C2048" s="12" t="s">
        <v>636</v>
      </c>
      <c r="D2048" s="28">
        <v>43007.369930555556</v>
      </c>
      <c r="E2048" s="17">
        <v>43008.669930555559</v>
      </c>
      <c r="F2048" s="13" t="s">
        <v>302</v>
      </c>
      <c r="G2048" s="12">
        <v>1200</v>
      </c>
      <c r="H2048" s="12" t="s">
        <v>99</v>
      </c>
      <c r="I2048" s="12" t="s">
        <v>74</v>
      </c>
      <c r="J2048" s="37">
        <f>INDEX('Bảng Giá'!$C$3:$H$18,MATCH('Raw Data'!P2048,'Bảng Giá'!$B$3:$B$18,0),MATCH('Raw Data'!M2048,'Bảng Giá'!$C$2:$H$2,0))</f>
        <v>14500</v>
      </c>
      <c r="K2048" s="12">
        <v>14700</v>
      </c>
      <c r="L2048" s="36">
        <f t="shared" si="186"/>
        <v>1.3000000000029104</v>
      </c>
      <c r="M2048" t="str">
        <f>'References data'!H2049</f>
        <v>Nội Tỉnh</v>
      </c>
      <c r="N2048">
        <f t="shared" si="187"/>
        <v>1.2</v>
      </c>
      <c r="O2048">
        <f t="shared" si="188"/>
        <v>-200</v>
      </c>
      <c r="P2048" t="str">
        <f>IF(AND(N2048&gt;0,N2048&lt;=0.05),'Bảng Giá'!$B$3,IF(AND(N2048&lt;=0.1,N2048&gt;0.05),'Bảng Giá'!$B$4,IF(AND('Raw Data'!N2048&gt;0.1,'Raw Data'!N2048&lt;=0.25),'Bảng Giá'!$B$5,IF(AND('Raw Data'!N2048&gt;0.25,'Raw Data'!N2048&lt;=0.5),'Bảng Giá'!$B$6,IF(AND('Raw Data'!N2048&gt;0.5,'Raw Data'!N2048&lt;=1),'Bảng Giá'!$B$7,IF(AND('Raw Data'!N2048&gt;1,'Raw Data'!N2048&lt;=1.5),'Bảng Giá'!$B$8,IF(AND('Raw Data'!N2048&gt;1.5,'Raw Data'!N2048&lt;=2),'Bảng Giá'!$B$9,IF(AND('Raw Data'!N2048&gt;2,'Raw Data'!N2048&lt;=2.5),'Bảng Giá'!$B$10,IF(AND('Raw Data'!N2048&gt;2.5,'Raw Data'!N2048&lt;=3),'Bảng Giá'!$B$11,IF(AND('Raw Data'!N2048&gt;3,'Raw Data'!N2048&lt;=3.5),'Bảng Giá'!$B$12,IF(AND('Raw Data'!N2048&gt;3.5,'Raw Data'!N2048&lt;=4),'Bảng Giá'!$B$13,IF(AND('Raw Data'!N2048&gt;4,'Raw Data'!N2048&lt;=4.5),'Bảng Giá'!$B$14,IF(AND('Raw Data'!N2048&gt;4.5,'Raw Data'!N2048&lt;=5),'Bảng Giá'!$B$15,IF(AND('Raw Data'!N2048&gt;5,'Raw Data'!N2048&lt;=5.5),'Bảng Giá'!$B$16,IF(AND('Raw Data'!N2048&gt;5.5,'Raw Data'!N2048&lt;=6),'Bảng Giá'!$B$17,'Bảng Giá'!$B$18)))))))))))))))</f>
        <v>1&lt;x&lt;=1.5</v>
      </c>
      <c r="Q2048" s="48">
        <f t="shared" si="189"/>
        <v>-1.3605442176870748E-2</v>
      </c>
      <c r="R2048">
        <f t="shared" si="190"/>
        <v>17400</v>
      </c>
      <c r="S2048">
        <f t="shared" si="191"/>
        <v>2700</v>
      </c>
    </row>
    <row r="2049" spans="1:19" x14ac:dyDescent="0.25">
      <c r="A2049" s="12">
        <v>2048</v>
      </c>
      <c r="B2049" s="12" t="s">
        <v>211</v>
      </c>
      <c r="C2049" s="12" t="s">
        <v>637</v>
      </c>
      <c r="D2049" s="28">
        <v>43007.370057870372</v>
      </c>
      <c r="E2049" s="17">
        <v>43009.670057870375</v>
      </c>
      <c r="F2049" s="13" t="s">
        <v>302</v>
      </c>
      <c r="G2049" s="12">
        <v>2500</v>
      </c>
      <c r="H2049" s="12" t="s">
        <v>452</v>
      </c>
      <c r="I2049" s="12" t="s">
        <v>514</v>
      </c>
      <c r="J2049" s="37">
        <f>INDEX('Bảng Giá'!$C$3:$H$18,MATCH('Raw Data'!P2049,'Bảng Giá'!$B$3:$B$18,0),MATCH('Raw Data'!M2049,'Bảng Giá'!$C$2:$H$2,0))</f>
        <v>38000</v>
      </c>
      <c r="K2049" s="12">
        <v>42800</v>
      </c>
      <c r="L2049" s="36">
        <f t="shared" si="186"/>
        <v>2.3000000000029104</v>
      </c>
      <c r="M2049" t="str">
        <f>'References data'!H2050</f>
        <v>Nội Vùng</v>
      </c>
      <c r="N2049">
        <f t="shared" si="187"/>
        <v>2.5</v>
      </c>
      <c r="O2049">
        <f t="shared" si="188"/>
        <v>-4800</v>
      </c>
      <c r="P2049" t="str">
        <f>IF(AND(N2049&gt;0,N2049&lt;=0.05),'Bảng Giá'!$B$3,IF(AND(N2049&lt;=0.1,N2049&gt;0.05),'Bảng Giá'!$B$4,IF(AND('Raw Data'!N2049&gt;0.1,'Raw Data'!N2049&lt;=0.25),'Bảng Giá'!$B$5,IF(AND('Raw Data'!N2049&gt;0.25,'Raw Data'!N2049&lt;=0.5),'Bảng Giá'!$B$6,IF(AND('Raw Data'!N2049&gt;0.5,'Raw Data'!N2049&lt;=1),'Bảng Giá'!$B$7,IF(AND('Raw Data'!N2049&gt;1,'Raw Data'!N2049&lt;=1.5),'Bảng Giá'!$B$8,IF(AND('Raw Data'!N2049&gt;1.5,'Raw Data'!N2049&lt;=2),'Bảng Giá'!$B$9,IF(AND('Raw Data'!N2049&gt;2,'Raw Data'!N2049&lt;=2.5),'Bảng Giá'!$B$10,IF(AND('Raw Data'!N2049&gt;2.5,'Raw Data'!N2049&lt;=3),'Bảng Giá'!$B$11,IF(AND('Raw Data'!N2049&gt;3,'Raw Data'!N2049&lt;=3.5),'Bảng Giá'!$B$12,IF(AND('Raw Data'!N2049&gt;3.5,'Raw Data'!N2049&lt;=4),'Bảng Giá'!$B$13,IF(AND('Raw Data'!N2049&gt;4,'Raw Data'!N2049&lt;=4.5),'Bảng Giá'!$B$14,IF(AND('Raw Data'!N2049&gt;4.5,'Raw Data'!N2049&lt;=5),'Bảng Giá'!$B$15,IF(AND('Raw Data'!N2049&gt;5,'Raw Data'!N2049&lt;=5.5),'Bảng Giá'!$B$16,IF(AND('Raw Data'!N2049&gt;5.5,'Raw Data'!N2049&lt;=6),'Bảng Giá'!$B$17,'Bảng Giá'!$B$18)))))))))))))))</f>
        <v>2&lt;x&lt;=2.5</v>
      </c>
      <c r="Q2049" s="48">
        <f t="shared" si="189"/>
        <v>-0.11214953271028037</v>
      </c>
      <c r="R2049">
        <f t="shared" si="190"/>
        <v>45600</v>
      </c>
      <c r="S2049">
        <f t="shared" si="191"/>
        <v>2800</v>
      </c>
    </row>
    <row r="2050" spans="1:19" x14ac:dyDescent="0.25">
      <c r="A2050" s="12">
        <v>2049</v>
      </c>
      <c r="B2050" s="12" t="s">
        <v>211</v>
      </c>
      <c r="C2050" s="12" t="s">
        <v>638</v>
      </c>
      <c r="D2050" s="28">
        <v>43007.373865740738</v>
      </c>
      <c r="E2050" s="17">
        <v>43009.67386574074</v>
      </c>
      <c r="F2050" s="13" t="s">
        <v>302</v>
      </c>
      <c r="G2050" s="12">
        <v>450</v>
      </c>
      <c r="H2050" s="12" t="s">
        <v>98</v>
      </c>
      <c r="I2050" s="12" t="s">
        <v>439</v>
      </c>
      <c r="J2050" s="37">
        <f>INDEX('Bảng Giá'!$C$3:$H$18,MATCH('Raw Data'!P2050,'Bảng Giá'!$B$3:$B$18,0),MATCH('Raw Data'!M2050,'Bảng Giá'!$C$2:$H$2,0))</f>
        <v>20000</v>
      </c>
      <c r="K2050" s="12">
        <v>20100</v>
      </c>
      <c r="L2050" s="36">
        <f t="shared" si="186"/>
        <v>2.3000000000029104</v>
      </c>
      <c r="M2050" t="str">
        <f>'References data'!H2051</f>
        <v>Nội Vùng</v>
      </c>
      <c r="N2050">
        <f t="shared" si="187"/>
        <v>0.45</v>
      </c>
      <c r="O2050">
        <f t="shared" si="188"/>
        <v>-100</v>
      </c>
      <c r="P2050" t="str">
        <f>IF(AND(N2050&gt;0,N2050&lt;=0.05),'Bảng Giá'!$B$3,IF(AND(N2050&lt;=0.1,N2050&gt;0.05),'Bảng Giá'!$B$4,IF(AND('Raw Data'!N2050&gt;0.1,'Raw Data'!N2050&lt;=0.25),'Bảng Giá'!$B$5,IF(AND('Raw Data'!N2050&gt;0.25,'Raw Data'!N2050&lt;=0.5),'Bảng Giá'!$B$6,IF(AND('Raw Data'!N2050&gt;0.5,'Raw Data'!N2050&lt;=1),'Bảng Giá'!$B$7,IF(AND('Raw Data'!N2050&gt;1,'Raw Data'!N2050&lt;=1.5),'Bảng Giá'!$B$8,IF(AND('Raw Data'!N2050&gt;1.5,'Raw Data'!N2050&lt;=2),'Bảng Giá'!$B$9,IF(AND('Raw Data'!N2050&gt;2,'Raw Data'!N2050&lt;=2.5),'Bảng Giá'!$B$10,IF(AND('Raw Data'!N2050&gt;2.5,'Raw Data'!N2050&lt;=3),'Bảng Giá'!$B$11,IF(AND('Raw Data'!N2050&gt;3,'Raw Data'!N2050&lt;=3.5),'Bảng Giá'!$B$12,IF(AND('Raw Data'!N2050&gt;3.5,'Raw Data'!N2050&lt;=4),'Bảng Giá'!$B$13,IF(AND('Raw Data'!N2050&gt;4,'Raw Data'!N2050&lt;=4.5),'Bảng Giá'!$B$14,IF(AND('Raw Data'!N2050&gt;4.5,'Raw Data'!N2050&lt;=5),'Bảng Giá'!$B$15,IF(AND('Raw Data'!N2050&gt;5,'Raw Data'!N2050&lt;=5.5),'Bảng Giá'!$B$16,IF(AND('Raw Data'!N2050&gt;5.5,'Raw Data'!N2050&lt;=6),'Bảng Giá'!$B$17,'Bảng Giá'!$B$18)))))))))))))))</f>
        <v>0.25&lt;x&lt;=0.5</v>
      </c>
      <c r="Q2050" s="48">
        <f t="shared" si="189"/>
        <v>-4.9751243781094526E-3</v>
      </c>
      <c r="R2050">
        <f t="shared" si="190"/>
        <v>24000</v>
      </c>
      <c r="S2050">
        <f t="shared" si="191"/>
        <v>3900</v>
      </c>
    </row>
    <row r="2051" spans="1:19" x14ac:dyDescent="0.25">
      <c r="A2051" s="12">
        <v>2050</v>
      </c>
      <c r="B2051" s="12" t="s">
        <v>211</v>
      </c>
      <c r="C2051" s="12" t="s">
        <v>639</v>
      </c>
      <c r="D2051" s="28">
        <v>43007.36990740741</v>
      </c>
      <c r="E2051" s="17">
        <v>43008.669907407413</v>
      </c>
      <c r="F2051" s="13" t="s">
        <v>302</v>
      </c>
      <c r="G2051" s="12">
        <v>1200</v>
      </c>
      <c r="H2051" s="12" t="s">
        <v>94</v>
      </c>
      <c r="I2051" s="12" t="s">
        <v>512</v>
      </c>
      <c r="J2051" s="37">
        <f>INDEX('Bảng Giá'!$C$3:$H$18,MATCH('Raw Data'!P2051,'Bảng Giá'!$B$3:$B$18,0),MATCH('Raw Data'!M2051,'Bảng Giá'!$C$2:$H$2,0))</f>
        <v>14500</v>
      </c>
      <c r="K2051" s="12">
        <v>14700</v>
      </c>
      <c r="L2051" s="36">
        <f t="shared" ref="L2051:L2114" si="192">E2051-D2051</f>
        <v>1.3000000000029104</v>
      </c>
      <c r="M2051" t="str">
        <f>'References data'!H2052</f>
        <v>Nội Tỉnh</v>
      </c>
      <c r="N2051">
        <f t="shared" ref="N2051:N2114" si="193">G2051/1000</f>
        <v>1.2</v>
      </c>
      <c r="O2051">
        <f t="shared" ref="O2051:O2114" si="194">J2051-K2051</f>
        <v>-200</v>
      </c>
      <c r="P2051" t="str">
        <f>IF(AND(N2051&gt;0,N2051&lt;=0.05),'Bảng Giá'!$B$3,IF(AND(N2051&lt;=0.1,N2051&gt;0.05),'Bảng Giá'!$B$4,IF(AND('Raw Data'!N2051&gt;0.1,'Raw Data'!N2051&lt;=0.25),'Bảng Giá'!$B$5,IF(AND('Raw Data'!N2051&gt;0.25,'Raw Data'!N2051&lt;=0.5),'Bảng Giá'!$B$6,IF(AND('Raw Data'!N2051&gt;0.5,'Raw Data'!N2051&lt;=1),'Bảng Giá'!$B$7,IF(AND('Raw Data'!N2051&gt;1,'Raw Data'!N2051&lt;=1.5),'Bảng Giá'!$B$8,IF(AND('Raw Data'!N2051&gt;1.5,'Raw Data'!N2051&lt;=2),'Bảng Giá'!$B$9,IF(AND('Raw Data'!N2051&gt;2,'Raw Data'!N2051&lt;=2.5),'Bảng Giá'!$B$10,IF(AND('Raw Data'!N2051&gt;2.5,'Raw Data'!N2051&lt;=3),'Bảng Giá'!$B$11,IF(AND('Raw Data'!N2051&gt;3,'Raw Data'!N2051&lt;=3.5),'Bảng Giá'!$B$12,IF(AND('Raw Data'!N2051&gt;3.5,'Raw Data'!N2051&lt;=4),'Bảng Giá'!$B$13,IF(AND('Raw Data'!N2051&gt;4,'Raw Data'!N2051&lt;=4.5),'Bảng Giá'!$B$14,IF(AND('Raw Data'!N2051&gt;4.5,'Raw Data'!N2051&lt;=5),'Bảng Giá'!$B$15,IF(AND('Raw Data'!N2051&gt;5,'Raw Data'!N2051&lt;=5.5),'Bảng Giá'!$B$16,IF(AND('Raw Data'!N2051&gt;5.5,'Raw Data'!N2051&lt;=6),'Bảng Giá'!$B$17,'Bảng Giá'!$B$18)))))))))))))))</f>
        <v>1&lt;x&lt;=1.5</v>
      </c>
      <c r="Q2051" s="48">
        <f t="shared" ref="Q2051:Q2114" si="195">O2051/K2051</f>
        <v>-1.3605442176870748E-2</v>
      </c>
      <c r="R2051">
        <f t="shared" ref="R2051:R2114" si="196">J2051+(J2051*0.2)</f>
        <v>17400</v>
      </c>
      <c r="S2051">
        <f t="shared" ref="S2051:S2114" si="197">R2051-K2051</f>
        <v>2700</v>
      </c>
    </row>
    <row r="2052" spans="1:19" x14ac:dyDescent="0.25">
      <c r="A2052" s="12">
        <v>2051</v>
      </c>
      <c r="B2052" s="12" t="s">
        <v>211</v>
      </c>
      <c r="C2052" s="12" t="s">
        <v>640</v>
      </c>
      <c r="D2052" s="28">
        <v>43007.370567129627</v>
      </c>
      <c r="E2052" s="17">
        <v>43008.670567129629</v>
      </c>
      <c r="F2052" s="13" t="s">
        <v>302</v>
      </c>
      <c r="G2052" s="12">
        <v>400</v>
      </c>
      <c r="H2052" s="12" t="s">
        <v>504</v>
      </c>
      <c r="I2052" s="12" t="s">
        <v>295</v>
      </c>
      <c r="J2052" s="37">
        <f>INDEX('Bảng Giá'!$C$3:$H$18,MATCH('Raw Data'!P2052,'Bảng Giá'!$B$3:$B$18,0),MATCH('Raw Data'!M2052,'Bảng Giá'!$C$2:$H$2,0))</f>
        <v>13000</v>
      </c>
      <c r="K2052" s="12">
        <v>13100</v>
      </c>
      <c r="L2052" s="36">
        <f t="shared" si="192"/>
        <v>1.3000000000029104</v>
      </c>
      <c r="M2052" t="str">
        <f>'References data'!H2053</f>
        <v>Nội Tỉnh</v>
      </c>
      <c r="N2052">
        <f t="shared" si="193"/>
        <v>0.4</v>
      </c>
      <c r="O2052">
        <f t="shared" si="194"/>
        <v>-100</v>
      </c>
      <c r="P2052" t="str">
        <f>IF(AND(N2052&gt;0,N2052&lt;=0.05),'Bảng Giá'!$B$3,IF(AND(N2052&lt;=0.1,N2052&gt;0.05),'Bảng Giá'!$B$4,IF(AND('Raw Data'!N2052&gt;0.1,'Raw Data'!N2052&lt;=0.25),'Bảng Giá'!$B$5,IF(AND('Raw Data'!N2052&gt;0.25,'Raw Data'!N2052&lt;=0.5),'Bảng Giá'!$B$6,IF(AND('Raw Data'!N2052&gt;0.5,'Raw Data'!N2052&lt;=1),'Bảng Giá'!$B$7,IF(AND('Raw Data'!N2052&gt;1,'Raw Data'!N2052&lt;=1.5),'Bảng Giá'!$B$8,IF(AND('Raw Data'!N2052&gt;1.5,'Raw Data'!N2052&lt;=2),'Bảng Giá'!$B$9,IF(AND('Raw Data'!N2052&gt;2,'Raw Data'!N2052&lt;=2.5),'Bảng Giá'!$B$10,IF(AND('Raw Data'!N2052&gt;2.5,'Raw Data'!N2052&lt;=3),'Bảng Giá'!$B$11,IF(AND('Raw Data'!N2052&gt;3,'Raw Data'!N2052&lt;=3.5),'Bảng Giá'!$B$12,IF(AND('Raw Data'!N2052&gt;3.5,'Raw Data'!N2052&lt;=4),'Bảng Giá'!$B$13,IF(AND('Raw Data'!N2052&gt;4,'Raw Data'!N2052&lt;=4.5),'Bảng Giá'!$B$14,IF(AND('Raw Data'!N2052&gt;4.5,'Raw Data'!N2052&lt;=5),'Bảng Giá'!$B$15,IF(AND('Raw Data'!N2052&gt;5,'Raw Data'!N2052&lt;=5.5),'Bảng Giá'!$B$16,IF(AND('Raw Data'!N2052&gt;5.5,'Raw Data'!N2052&lt;=6),'Bảng Giá'!$B$17,'Bảng Giá'!$B$18)))))))))))))))</f>
        <v>0.25&lt;x&lt;=0.5</v>
      </c>
      <c r="Q2052" s="48">
        <f t="shared" si="195"/>
        <v>-7.6335877862595417E-3</v>
      </c>
      <c r="R2052">
        <f t="shared" si="196"/>
        <v>15600</v>
      </c>
      <c r="S2052">
        <f t="shared" si="197"/>
        <v>2500</v>
      </c>
    </row>
    <row r="2053" spans="1:19" x14ac:dyDescent="0.25">
      <c r="A2053" s="12">
        <v>2052</v>
      </c>
      <c r="B2053" s="12" t="s">
        <v>211</v>
      </c>
      <c r="C2053" s="12" t="s">
        <v>641</v>
      </c>
      <c r="D2053" s="28">
        <v>43006.651145833333</v>
      </c>
      <c r="E2053" s="17">
        <v>43007.951145833336</v>
      </c>
      <c r="F2053" s="13" t="s">
        <v>302</v>
      </c>
      <c r="G2053" s="12">
        <v>300</v>
      </c>
      <c r="H2053" s="12" t="s">
        <v>95</v>
      </c>
      <c r="I2053" s="12" t="s">
        <v>76</v>
      </c>
      <c r="J2053" s="37">
        <f>INDEX('Bảng Giá'!$C$3:$H$18,MATCH('Raw Data'!P2053,'Bảng Giá'!$B$3:$B$18,0),MATCH('Raw Data'!M2053,'Bảng Giá'!$C$2:$H$2,0))</f>
        <v>13000</v>
      </c>
      <c r="K2053" s="12">
        <v>13100</v>
      </c>
      <c r="L2053" s="36">
        <f t="shared" si="192"/>
        <v>1.3000000000029104</v>
      </c>
      <c r="M2053" t="str">
        <f>'References data'!H2054</f>
        <v>Nội Tỉnh</v>
      </c>
      <c r="N2053">
        <f t="shared" si="193"/>
        <v>0.3</v>
      </c>
      <c r="O2053">
        <f t="shared" si="194"/>
        <v>-100</v>
      </c>
      <c r="P2053" t="str">
        <f>IF(AND(N2053&gt;0,N2053&lt;=0.05),'Bảng Giá'!$B$3,IF(AND(N2053&lt;=0.1,N2053&gt;0.05),'Bảng Giá'!$B$4,IF(AND('Raw Data'!N2053&gt;0.1,'Raw Data'!N2053&lt;=0.25),'Bảng Giá'!$B$5,IF(AND('Raw Data'!N2053&gt;0.25,'Raw Data'!N2053&lt;=0.5),'Bảng Giá'!$B$6,IF(AND('Raw Data'!N2053&gt;0.5,'Raw Data'!N2053&lt;=1),'Bảng Giá'!$B$7,IF(AND('Raw Data'!N2053&gt;1,'Raw Data'!N2053&lt;=1.5),'Bảng Giá'!$B$8,IF(AND('Raw Data'!N2053&gt;1.5,'Raw Data'!N2053&lt;=2),'Bảng Giá'!$B$9,IF(AND('Raw Data'!N2053&gt;2,'Raw Data'!N2053&lt;=2.5),'Bảng Giá'!$B$10,IF(AND('Raw Data'!N2053&gt;2.5,'Raw Data'!N2053&lt;=3),'Bảng Giá'!$B$11,IF(AND('Raw Data'!N2053&gt;3,'Raw Data'!N2053&lt;=3.5),'Bảng Giá'!$B$12,IF(AND('Raw Data'!N2053&gt;3.5,'Raw Data'!N2053&lt;=4),'Bảng Giá'!$B$13,IF(AND('Raw Data'!N2053&gt;4,'Raw Data'!N2053&lt;=4.5),'Bảng Giá'!$B$14,IF(AND('Raw Data'!N2053&gt;4.5,'Raw Data'!N2053&lt;=5),'Bảng Giá'!$B$15,IF(AND('Raw Data'!N2053&gt;5,'Raw Data'!N2053&lt;=5.5),'Bảng Giá'!$B$16,IF(AND('Raw Data'!N2053&gt;5.5,'Raw Data'!N2053&lt;=6),'Bảng Giá'!$B$17,'Bảng Giá'!$B$18)))))))))))))))</f>
        <v>0.25&lt;x&lt;=0.5</v>
      </c>
      <c r="Q2053" s="48">
        <f t="shared" si="195"/>
        <v>-7.6335877862595417E-3</v>
      </c>
      <c r="R2053">
        <f t="shared" si="196"/>
        <v>15600</v>
      </c>
      <c r="S2053">
        <f t="shared" si="197"/>
        <v>2500</v>
      </c>
    </row>
    <row r="2054" spans="1:19" x14ac:dyDescent="0.25">
      <c r="A2054" s="12">
        <v>2053</v>
      </c>
      <c r="B2054" s="12" t="s">
        <v>211</v>
      </c>
      <c r="C2054" s="12" t="s">
        <v>642</v>
      </c>
      <c r="D2054" s="28">
        <v>43006.65116898148</v>
      </c>
      <c r="E2054" s="17">
        <v>43008.951168981483</v>
      </c>
      <c r="F2054" s="13" t="s">
        <v>302</v>
      </c>
      <c r="G2054" s="12">
        <v>200</v>
      </c>
      <c r="H2054" s="12" t="s">
        <v>190</v>
      </c>
      <c r="I2054" s="12" t="s">
        <v>504</v>
      </c>
      <c r="J2054" s="37">
        <f>INDEX('Bảng Giá'!$C$3:$H$18,MATCH('Raw Data'!P2054,'Bảng Giá'!$B$3:$B$18,0),MATCH('Raw Data'!M2054,'Bảng Giá'!$C$2:$H$2,0))</f>
        <v>20000</v>
      </c>
      <c r="K2054" s="12">
        <v>20100</v>
      </c>
      <c r="L2054" s="36">
        <f t="shared" si="192"/>
        <v>2.3000000000029104</v>
      </c>
      <c r="M2054" t="str">
        <f>'References data'!H2055</f>
        <v>Nội Vùng</v>
      </c>
      <c r="N2054">
        <f t="shared" si="193"/>
        <v>0.2</v>
      </c>
      <c r="O2054">
        <f t="shared" si="194"/>
        <v>-100</v>
      </c>
      <c r="P2054" t="str">
        <f>IF(AND(N2054&gt;0,N2054&lt;=0.05),'Bảng Giá'!$B$3,IF(AND(N2054&lt;=0.1,N2054&gt;0.05),'Bảng Giá'!$B$4,IF(AND('Raw Data'!N2054&gt;0.1,'Raw Data'!N2054&lt;=0.25),'Bảng Giá'!$B$5,IF(AND('Raw Data'!N2054&gt;0.25,'Raw Data'!N2054&lt;=0.5),'Bảng Giá'!$B$6,IF(AND('Raw Data'!N2054&gt;0.5,'Raw Data'!N2054&lt;=1),'Bảng Giá'!$B$7,IF(AND('Raw Data'!N2054&gt;1,'Raw Data'!N2054&lt;=1.5),'Bảng Giá'!$B$8,IF(AND('Raw Data'!N2054&gt;1.5,'Raw Data'!N2054&lt;=2),'Bảng Giá'!$B$9,IF(AND('Raw Data'!N2054&gt;2,'Raw Data'!N2054&lt;=2.5),'Bảng Giá'!$B$10,IF(AND('Raw Data'!N2054&gt;2.5,'Raw Data'!N2054&lt;=3),'Bảng Giá'!$B$11,IF(AND('Raw Data'!N2054&gt;3,'Raw Data'!N2054&lt;=3.5),'Bảng Giá'!$B$12,IF(AND('Raw Data'!N2054&gt;3.5,'Raw Data'!N2054&lt;=4),'Bảng Giá'!$B$13,IF(AND('Raw Data'!N2054&gt;4,'Raw Data'!N2054&lt;=4.5),'Bảng Giá'!$B$14,IF(AND('Raw Data'!N2054&gt;4.5,'Raw Data'!N2054&lt;=5),'Bảng Giá'!$B$15,IF(AND('Raw Data'!N2054&gt;5,'Raw Data'!N2054&lt;=5.5),'Bảng Giá'!$B$16,IF(AND('Raw Data'!N2054&gt;5.5,'Raw Data'!N2054&lt;=6),'Bảng Giá'!$B$17,'Bảng Giá'!$B$18)))))))))))))))</f>
        <v>0.1&lt;x&lt;=0.25</v>
      </c>
      <c r="Q2054" s="48">
        <f t="shared" si="195"/>
        <v>-4.9751243781094526E-3</v>
      </c>
      <c r="R2054">
        <f t="shared" si="196"/>
        <v>24000</v>
      </c>
      <c r="S2054">
        <f t="shared" si="197"/>
        <v>3900</v>
      </c>
    </row>
    <row r="2055" spans="1:19" x14ac:dyDescent="0.25">
      <c r="A2055" s="12">
        <v>2054</v>
      </c>
      <c r="B2055" s="12" t="s">
        <v>211</v>
      </c>
      <c r="C2055" s="12" t="s">
        <v>643</v>
      </c>
      <c r="D2055" s="28">
        <v>43006.652175925927</v>
      </c>
      <c r="E2055" s="17">
        <v>43007.95217592593</v>
      </c>
      <c r="F2055" s="13" t="s">
        <v>302</v>
      </c>
      <c r="G2055" s="12">
        <v>500</v>
      </c>
      <c r="H2055" s="12" t="s">
        <v>94</v>
      </c>
      <c r="I2055" s="12" t="s">
        <v>296</v>
      </c>
      <c r="J2055" s="37">
        <f>INDEX('Bảng Giá'!$C$3:$H$18,MATCH('Raw Data'!P2055,'Bảng Giá'!$B$3:$B$18,0),MATCH('Raw Data'!M2055,'Bảng Giá'!$C$2:$H$2,0))</f>
        <v>13000</v>
      </c>
      <c r="K2055" s="12">
        <v>14100</v>
      </c>
      <c r="L2055" s="36">
        <f t="shared" si="192"/>
        <v>1.3000000000029104</v>
      </c>
      <c r="M2055" t="str">
        <f>'References data'!H2056</f>
        <v>Nội Tỉnh</v>
      </c>
      <c r="N2055">
        <f t="shared" si="193"/>
        <v>0.5</v>
      </c>
      <c r="O2055">
        <f t="shared" si="194"/>
        <v>-1100</v>
      </c>
      <c r="P2055" t="str">
        <f>IF(AND(N2055&gt;0,N2055&lt;=0.05),'Bảng Giá'!$B$3,IF(AND(N2055&lt;=0.1,N2055&gt;0.05),'Bảng Giá'!$B$4,IF(AND('Raw Data'!N2055&gt;0.1,'Raw Data'!N2055&lt;=0.25),'Bảng Giá'!$B$5,IF(AND('Raw Data'!N2055&gt;0.25,'Raw Data'!N2055&lt;=0.5),'Bảng Giá'!$B$6,IF(AND('Raw Data'!N2055&gt;0.5,'Raw Data'!N2055&lt;=1),'Bảng Giá'!$B$7,IF(AND('Raw Data'!N2055&gt;1,'Raw Data'!N2055&lt;=1.5),'Bảng Giá'!$B$8,IF(AND('Raw Data'!N2055&gt;1.5,'Raw Data'!N2055&lt;=2),'Bảng Giá'!$B$9,IF(AND('Raw Data'!N2055&gt;2,'Raw Data'!N2055&lt;=2.5),'Bảng Giá'!$B$10,IF(AND('Raw Data'!N2055&gt;2.5,'Raw Data'!N2055&lt;=3),'Bảng Giá'!$B$11,IF(AND('Raw Data'!N2055&gt;3,'Raw Data'!N2055&lt;=3.5),'Bảng Giá'!$B$12,IF(AND('Raw Data'!N2055&gt;3.5,'Raw Data'!N2055&lt;=4),'Bảng Giá'!$B$13,IF(AND('Raw Data'!N2055&gt;4,'Raw Data'!N2055&lt;=4.5),'Bảng Giá'!$B$14,IF(AND('Raw Data'!N2055&gt;4.5,'Raw Data'!N2055&lt;=5),'Bảng Giá'!$B$15,IF(AND('Raw Data'!N2055&gt;5,'Raw Data'!N2055&lt;=5.5),'Bảng Giá'!$B$16,IF(AND('Raw Data'!N2055&gt;5.5,'Raw Data'!N2055&lt;=6),'Bảng Giá'!$B$17,'Bảng Giá'!$B$18)))))))))))))))</f>
        <v>0.25&lt;x&lt;=0.5</v>
      </c>
      <c r="Q2055" s="48">
        <f t="shared" si="195"/>
        <v>-7.8014184397163122E-2</v>
      </c>
      <c r="R2055">
        <f t="shared" si="196"/>
        <v>15600</v>
      </c>
      <c r="S2055">
        <f t="shared" si="197"/>
        <v>1500</v>
      </c>
    </row>
    <row r="2056" spans="1:19" x14ac:dyDescent="0.25">
      <c r="A2056" s="12">
        <v>2055</v>
      </c>
      <c r="B2056" s="12" t="s">
        <v>211</v>
      </c>
      <c r="C2056" s="12" t="s">
        <v>644</v>
      </c>
      <c r="D2056" s="28">
        <v>43007.512557870374</v>
      </c>
      <c r="E2056" s="17">
        <v>43010.212557870371</v>
      </c>
      <c r="F2056" s="13" t="s">
        <v>302</v>
      </c>
      <c r="G2056" s="12">
        <v>649</v>
      </c>
      <c r="H2056" s="12" t="s">
        <v>370</v>
      </c>
      <c r="I2056" s="12" t="s">
        <v>379</v>
      </c>
      <c r="J2056" s="37">
        <f>INDEX('Bảng Giá'!$C$3:$H$18,MATCH('Raw Data'!P2056,'Bảng Giá'!$B$3:$B$18,0),MATCH('Raw Data'!M2056,'Bảng Giá'!$C$2:$H$2,0))</f>
        <v>22500</v>
      </c>
      <c r="K2056" s="12">
        <v>22800</v>
      </c>
      <c r="L2056" s="36">
        <f t="shared" si="192"/>
        <v>2.6999999999970896</v>
      </c>
      <c r="M2056" t="str">
        <f>'References data'!H2057</f>
        <v>Nội Vùng Tỉnh</v>
      </c>
      <c r="N2056">
        <f t="shared" si="193"/>
        <v>0.64900000000000002</v>
      </c>
      <c r="O2056">
        <f t="shared" si="194"/>
        <v>-300</v>
      </c>
      <c r="P2056" t="str">
        <f>IF(AND(N2056&gt;0,N2056&lt;=0.05),'Bảng Giá'!$B$3,IF(AND(N2056&lt;=0.1,N2056&gt;0.05),'Bảng Giá'!$B$4,IF(AND('Raw Data'!N2056&gt;0.1,'Raw Data'!N2056&lt;=0.25),'Bảng Giá'!$B$5,IF(AND('Raw Data'!N2056&gt;0.25,'Raw Data'!N2056&lt;=0.5),'Bảng Giá'!$B$6,IF(AND('Raw Data'!N2056&gt;0.5,'Raw Data'!N2056&lt;=1),'Bảng Giá'!$B$7,IF(AND('Raw Data'!N2056&gt;1,'Raw Data'!N2056&lt;=1.5),'Bảng Giá'!$B$8,IF(AND('Raw Data'!N2056&gt;1.5,'Raw Data'!N2056&lt;=2),'Bảng Giá'!$B$9,IF(AND('Raw Data'!N2056&gt;2,'Raw Data'!N2056&lt;=2.5),'Bảng Giá'!$B$10,IF(AND('Raw Data'!N2056&gt;2.5,'Raw Data'!N2056&lt;=3),'Bảng Giá'!$B$11,IF(AND('Raw Data'!N2056&gt;3,'Raw Data'!N2056&lt;=3.5),'Bảng Giá'!$B$12,IF(AND('Raw Data'!N2056&gt;3.5,'Raw Data'!N2056&lt;=4),'Bảng Giá'!$B$13,IF(AND('Raw Data'!N2056&gt;4,'Raw Data'!N2056&lt;=4.5),'Bảng Giá'!$B$14,IF(AND('Raw Data'!N2056&gt;4.5,'Raw Data'!N2056&lt;=5),'Bảng Giá'!$B$15,IF(AND('Raw Data'!N2056&gt;5,'Raw Data'!N2056&lt;=5.5),'Bảng Giá'!$B$16,IF(AND('Raw Data'!N2056&gt;5.5,'Raw Data'!N2056&lt;=6),'Bảng Giá'!$B$17,'Bảng Giá'!$B$18)))))))))))))))</f>
        <v>0.5&lt;x&lt;=1</v>
      </c>
      <c r="Q2056" s="48">
        <f t="shared" si="195"/>
        <v>-1.3157894736842105E-2</v>
      </c>
      <c r="R2056">
        <f t="shared" si="196"/>
        <v>27000</v>
      </c>
      <c r="S2056">
        <f t="shared" si="197"/>
        <v>4200</v>
      </c>
    </row>
    <row r="2057" spans="1:19" x14ac:dyDescent="0.25">
      <c r="A2057" s="12">
        <v>2056</v>
      </c>
      <c r="B2057" s="12" t="s">
        <v>211</v>
      </c>
      <c r="C2057" s="12" t="s">
        <v>645</v>
      </c>
      <c r="D2057" s="28">
        <v>43007.512766203705</v>
      </c>
      <c r="E2057" s="17">
        <v>43008.812766203708</v>
      </c>
      <c r="F2057" s="13" t="s">
        <v>302</v>
      </c>
      <c r="G2057" s="12">
        <v>300</v>
      </c>
      <c r="H2057" s="12" t="s">
        <v>83</v>
      </c>
      <c r="I2057" s="12" t="s">
        <v>300</v>
      </c>
      <c r="J2057" s="37">
        <f>INDEX('Bảng Giá'!$C$3:$H$18,MATCH('Raw Data'!P2057,'Bảng Giá'!$B$3:$B$18,0),MATCH('Raw Data'!M2057,'Bảng Giá'!$C$2:$H$2,0))</f>
        <v>13000</v>
      </c>
      <c r="K2057" s="12">
        <v>13100</v>
      </c>
      <c r="L2057" s="36">
        <f t="shared" si="192"/>
        <v>1.3000000000029104</v>
      </c>
      <c r="M2057" t="str">
        <f>'References data'!H2058</f>
        <v>Nội Tỉnh</v>
      </c>
      <c r="N2057">
        <f t="shared" si="193"/>
        <v>0.3</v>
      </c>
      <c r="O2057">
        <f t="shared" si="194"/>
        <v>-100</v>
      </c>
      <c r="P2057" t="str">
        <f>IF(AND(N2057&gt;0,N2057&lt;=0.05),'Bảng Giá'!$B$3,IF(AND(N2057&lt;=0.1,N2057&gt;0.05),'Bảng Giá'!$B$4,IF(AND('Raw Data'!N2057&gt;0.1,'Raw Data'!N2057&lt;=0.25),'Bảng Giá'!$B$5,IF(AND('Raw Data'!N2057&gt;0.25,'Raw Data'!N2057&lt;=0.5),'Bảng Giá'!$B$6,IF(AND('Raw Data'!N2057&gt;0.5,'Raw Data'!N2057&lt;=1),'Bảng Giá'!$B$7,IF(AND('Raw Data'!N2057&gt;1,'Raw Data'!N2057&lt;=1.5),'Bảng Giá'!$B$8,IF(AND('Raw Data'!N2057&gt;1.5,'Raw Data'!N2057&lt;=2),'Bảng Giá'!$B$9,IF(AND('Raw Data'!N2057&gt;2,'Raw Data'!N2057&lt;=2.5),'Bảng Giá'!$B$10,IF(AND('Raw Data'!N2057&gt;2.5,'Raw Data'!N2057&lt;=3),'Bảng Giá'!$B$11,IF(AND('Raw Data'!N2057&gt;3,'Raw Data'!N2057&lt;=3.5),'Bảng Giá'!$B$12,IF(AND('Raw Data'!N2057&gt;3.5,'Raw Data'!N2057&lt;=4),'Bảng Giá'!$B$13,IF(AND('Raw Data'!N2057&gt;4,'Raw Data'!N2057&lt;=4.5),'Bảng Giá'!$B$14,IF(AND('Raw Data'!N2057&gt;4.5,'Raw Data'!N2057&lt;=5),'Bảng Giá'!$B$15,IF(AND('Raw Data'!N2057&gt;5,'Raw Data'!N2057&lt;=5.5),'Bảng Giá'!$B$16,IF(AND('Raw Data'!N2057&gt;5.5,'Raw Data'!N2057&lt;=6),'Bảng Giá'!$B$17,'Bảng Giá'!$B$18)))))))))))))))</f>
        <v>0.25&lt;x&lt;=0.5</v>
      </c>
      <c r="Q2057" s="48">
        <f t="shared" si="195"/>
        <v>-7.6335877862595417E-3</v>
      </c>
      <c r="R2057">
        <f t="shared" si="196"/>
        <v>15600</v>
      </c>
      <c r="S2057">
        <f t="shared" si="197"/>
        <v>2500</v>
      </c>
    </row>
    <row r="2058" spans="1:19" x14ac:dyDescent="0.25">
      <c r="A2058" s="12">
        <v>2057</v>
      </c>
      <c r="B2058" s="12" t="s">
        <v>211</v>
      </c>
      <c r="C2058" s="12" t="s">
        <v>646</v>
      </c>
      <c r="D2058" s="28">
        <v>43007.512685185182</v>
      </c>
      <c r="E2058" s="17">
        <v>43008.812685185185</v>
      </c>
      <c r="F2058" s="13" t="s">
        <v>302</v>
      </c>
      <c r="G2058" s="12">
        <v>720</v>
      </c>
      <c r="H2058" s="12" t="s">
        <v>100</v>
      </c>
      <c r="I2058" s="12" t="s">
        <v>93</v>
      </c>
      <c r="J2058" s="37">
        <f>INDEX('Bảng Giá'!$C$3:$H$18,MATCH('Raw Data'!P2058,'Bảng Giá'!$B$3:$B$18,0),MATCH('Raw Data'!M2058,'Bảng Giá'!$C$2:$H$2,0))</f>
        <v>14000</v>
      </c>
      <c r="K2058" s="12">
        <v>14100</v>
      </c>
      <c r="L2058" s="36">
        <f t="shared" si="192"/>
        <v>1.3000000000029104</v>
      </c>
      <c r="M2058" t="str">
        <f>'References data'!H2059</f>
        <v>Nội Tỉnh</v>
      </c>
      <c r="N2058">
        <f t="shared" si="193"/>
        <v>0.72</v>
      </c>
      <c r="O2058">
        <f t="shared" si="194"/>
        <v>-100</v>
      </c>
      <c r="P2058" t="str">
        <f>IF(AND(N2058&gt;0,N2058&lt;=0.05),'Bảng Giá'!$B$3,IF(AND(N2058&lt;=0.1,N2058&gt;0.05),'Bảng Giá'!$B$4,IF(AND('Raw Data'!N2058&gt;0.1,'Raw Data'!N2058&lt;=0.25),'Bảng Giá'!$B$5,IF(AND('Raw Data'!N2058&gt;0.25,'Raw Data'!N2058&lt;=0.5),'Bảng Giá'!$B$6,IF(AND('Raw Data'!N2058&gt;0.5,'Raw Data'!N2058&lt;=1),'Bảng Giá'!$B$7,IF(AND('Raw Data'!N2058&gt;1,'Raw Data'!N2058&lt;=1.5),'Bảng Giá'!$B$8,IF(AND('Raw Data'!N2058&gt;1.5,'Raw Data'!N2058&lt;=2),'Bảng Giá'!$B$9,IF(AND('Raw Data'!N2058&gt;2,'Raw Data'!N2058&lt;=2.5),'Bảng Giá'!$B$10,IF(AND('Raw Data'!N2058&gt;2.5,'Raw Data'!N2058&lt;=3),'Bảng Giá'!$B$11,IF(AND('Raw Data'!N2058&gt;3,'Raw Data'!N2058&lt;=3.5),'Bảng Giá'!$B$12,IF(AND('Raw Data'!N2058&gt;3.5,'Raw Data'!N2058&lt;=4),'Bảng Giá'!$B$13,IF(AND('Raw Data'!N2058&gt;4,'Raw Data'!N2058&lt;=4.5),'Bảng Giá'!$B$14,IF(AND('Raw Data'!N2058&gt;4.5,'Raw Data'!N2058&lt;=5),'Bảng Giá'!$B$15,IF(AND('Raw Data'!N2058&gt;5,'Raw Data'!N2058&lt;=5.5),'Bảng Giá'!$B$16,IF(AND('Raw Data'!N2058&gt;5.5,'Raw Data'!N2058&lt;=6),'Bảng Giá'!$B$17,'Bảng Giá'!$B$18)))))))))))))))</f>
        <v>0.5&lt;x&lt;=1</v>
      </c>
      <c r="Q2058" s="48">
        <f t="shared" si="195"/>
        <v>-7.0921985815602835E-3</v>
      </c>
      <c r="R2058">
        <f t="shared" si="196"/>
        <v>16800</v>
      </c>
      <c r="S2058">
        <f t="shared" si="197"/>
        <v>2700</v>
      </c>
    </row>
    <row r="2059" spans="1:19" x14ac:dyDescent="0.25">
      <c r="A2059" s="12">
        <v>2058</v>
      </c>
      <c r="B2059" s="12" t="s">
        <v>211</v>
      </c>
      <c r="C2059" s="12" t="s">
        <v>647</v>
      </c>
      <c r="D2059" s="28">
        <v>43006.496261574073</v>
      </c>
      <c r="E2059" s="17">
        <v>43007.796261574076</v>
      </c>
      <c r="F2059" s="13" t="s">
        <v>303</v>
      </c>
      <c r="G2059" s="12">
        <v>3000</v>
      </c>
      <c r="H2059" s="12" t="s">
        <v>511</v>
      </c>
      <c r="I2059" s="12" t="s">
        <v>94</v>
      </c>
      <c r="J2059" s="37">
        <f>INDEX('Bảng Giá'!$C$3:$H$18,MATCH('Raw Data'!P2059,'Bảng Giá'!$B$3:$B$18,0),MATCH('Raw Data'!M2059,'Bảng Giá'!$C$2:$H$2,0))</f>
        <v>17500</v>
      </c>
      <c r="K2059" s="12">
        <v>19200</v>
      </c>
      <c r="L2059" s="36">
        <f t="shared" si="192"/>
        <v>1.3000000000029104</v>
      </c>
      <c r="M2059" t="str">
        <f>'References data'!H2060</f>
        <v>Nội Tỉnh</v>
      </c>
      <c r="N2059">
        <f t="shared" si="193"/>
        <v>3</v>
      </c>
      <c r="O2059">
        <f t="shared" si="194"/>
        <v>-1700</v>
      </c>
      <c r="P2059" t="str">
        <f>IF(AND(N2059&gt;0,N2059&lt;=0.05),'Bảng Giá'!$B$3,IF(AND(N2059&lt;=0.1,N2059&gt;0.05),'Bảng Giá'!$B$4,IF(AND('Raw Data'!N2059&gt;0.1,'Raw Data'!N2059&lt;=0.25),'Bảng Giá'!$B$5,IF(AND('Raw Data'!N2059&gt;0.25,'Raw Data'!N2059&lt;=0.5),'Bảng Giá'!$B$6,IF(AND('Raw Data'!N2059&gt;0.5,'Raw Data'!N2059&lt;=1),'Bảng Giá'!$B$7,IF(AND('Raw Data'!N2059&gt;1,'Raw Data'!N2059&lt;=1.5),'Bảng Giá'!$B$8,IF(AND('Raw Data'!N2059&gt;1.5,'Raw Data'!N2059&lt;=2),'Bảng Giá'!$B$9,IF(AND('Raw Data'!N2059&gt;2,'Raw Data'!N2059&lt;=2.5),'Bảng Giá'!$B$10,IF(AND('Raw Data'!N2059&gt;2.5,'Raw Data'!N2059&lt;=3),'Bảng Giá'!$B$11,IF(AND('Raw Data'!N2059&gt;3,'Raw Data'!N2059&lt;=3.5),'Bảng Giá'!$B$12,IF(AND('Raw Data'!N2059&gt;3.5,'Raw Data'!N2059&lt;=4),'Bảng Giá'!$B$13,IF(AND('Raw Data'!N2059&gt;4,'Raw Data'!N2059&lt;=4.5),'Bảng Giá'!$B$14,IF(AND('Raw Data'!N2059&gt;4.5,'Raw Data'!N2059&lt;=5),'Bảng Giá'!$B$15,IF(AND('Raw Data'!N2059&gt;5,'Raw Data'!N2059&lt;=5.5),'Bảng Giá'!$B$16,IF(AND('Raw Data'!N2059&gt;5.5,'Raw Data'!N2059&lt;=6),'Bảng Giá'!$B$17,'Bảng Giá'!$B$18)))))))))))))))</f>
        <v>2.5&lt;x&lt;=3</v>
      </c>
      <c r="Q2059" s="48">
        <f t="shared" si="195"/>
        <v>-8.8541666666666671E-2</v>
      </c>
      <c r="R2059">
        <f t="shared" si="196"/>
        <v>21000</v>
      </c>
      <c r="S2059">
        <f t="shared" si="197"/>
        <v>1800</v>
      </c>
    </row>
    <row r="2060" spans="1:19" x14ac:dyDescent="0.25">
      <c r="A2060" s="12">
        <v>2059</v>
      </c>
      <c r="B2060" s="12" t="s">
        <v>211</v>
      </c>
      <c r="C2060" s="12" t="s">
        <v>648</v>
      </c>
      <c r="D2060" s="28">
        <v>43007.513206018521</v>
      </c>
      <c r="E2060" s="17">
        <v>43009.813206018523</v>
      </c>
      <c r="F2060" s="13" t="s">
        <v>302</v>
      </c>
      <c r="G2060" s="12">
        <v>1200</v>
      </c>
      <c r="H2060" s="12" t="s">
        <v>94</v>
      </c>
      <c r="I2060" s="12" t="s">
        <v>411</v>
      </c>
      <c r="J2060" s="37">
        <f>INDEX('Bảng Giá'!$C$3:$H$18,MATCH('Raw Data'!P2060,'Bảng Giá'!$B$3:$B$18,0),MATCH('Raw Data'!M2060,'Bảng Giá'!$C$2:$H$2,0))</f>
        <v>27500</v>
      </c>
      <c r="K2060" s="12">
        <v>27700</v>
      </c>
      <c r="L2060" s="36">
        <f t="shared" si="192"/>
        <v>2.3000000000029104</v>
      </c>
      <c r="M2060" t="str">
        <f>'References data'!H2061</f>
        <v>Nội Vùng</v>
      </c>
      <c r="N2060">
        <f t="shared" si="193"/>
        <v>1.2</v>
      </c>
      <c r="O2060">
        <f t="shared" si="194"/>
        <v>-200</v>
      </c>
      <c r="P2060" t="str">
        <f>IF(AND(N2060&gt;0,N2060&lt;=0.05),'Bảng Giá'!$B$3,IF(AND(N2060&lt;=0.1,N2060&gt;0.05),'Bảng Giá'!$B$4,IF(AND('Raw Data'!N2060&gt;0.1,'Raw Data'!N2060&lt;=0.25),'Bảng Giá'!$B$5,IF(AND('Raw Data'!N2060&gt;0.25,'Raw Data'!N2060&lt;=0.5),'Bảng Giá'!$B$6,IF(AND('Raw Data'!N2060&gt;0.5,'Raw Data'!N2060&lt;=1),'Bảng Giá'!$B$7,IF(AND('Raw Data'!N2060&gt;1,'Raw Data'!N2060&lt;=1.5),'Bảng Giá'!$B$8,IF(AND('Raw Data'!N2060&gt;1.5,'Raw Data'!N2060&lt;=2),'Bảng Giá'!$B$9,IF(AND('Raw Data'!N2060&gt;2,'Raw Data'!N2060&lt;=2.5),'Bảng Giá'!$B$10,IF(AND('Raw Data'!N2060&gt;2.5,'Raw Data'!N2060&lt;=3),'Bảng Giá'!$B$11,IF(AND('Raw Data'!N2060&gt;3,'Raw Data'!N2060&lt;=3.5),'Bảng Giá'!$B$12,IF(AND('Raw Data'!N2060&gt;3.5,'Raw Data'!N2060&lt;=4),'Bảng Giá'!$B$13,IF(AND('Raw Data'!N2060&gt;4,'Raw Data'!N2060&lt;=4.5),'Bảng Giá'!$B$14,IF(AND('Raw Data'!N2060&gt;4.5,'Raw Data'!N2060&lt;=5),'Bảng Giá'!$B$15,IF(AND('Raw Data'!N2060&gt;5,'Raw Data'!N2060&lt;=5.5),'Bảng Giá'!$B$16,IF(AND('Raw Data'!N2060&gt;5.5,'Raw Data'!N2060&lt;=6),'Bảng Giá'!$B$17,'Bảng Giá'!$B$18)))))))))))))))</f>
        <v>1&lt;x&lt;=1.5</v>
      </c>
      <c r="Q2060" s="48">
        <f t="shared" si="195"/>
        <v>-7.2202166064981952E-3</v>
      </c>
      <c r="R2060">
        <f t="shared" si="196"/>
        <v>33000</v>
      </c>
      <c r="S2060">
        <f t="shared" si="197"/>
        <v>5300</v>
      </c>
    </row>
    <row r="2061" spans="1:19" x14ac:dyDescent="0.25">
      <c r="A2061" s="12">
        <v>2060</v>
      </c>
      <c r="B2061" s="12" t="s">
        <v>211</v>
      </c>
      <c r="C2061" s="12" t="s">
        <v>649</v>
      </c>
      <c r="D2061" s="28">
        <v>43006.650995370372</v>
      </c>
      <c r="E2061" s="17">
        <v>43008.950995370375</v>
      </c>
      <c r="F2061" s="13" t="s">
        <v>302</v>
      </c>
      <c r="G2061" s="12">
        <v>900</v>
      </c>
      <c r="H2061" s="12" t="s">
        <v>356</v>
      </c>
      <c r="I2061" s="12" t="s">
        <v>295</v>
      </c>
      <c r="J2061" s="37">
        <f>INDEX('Bảng Giá'!$C$3:$H$18,MATCH('Raw Data'!P2061,'Bảng Giá'!$B$3:$B$18,0),MATCH('Raw Data'!M2061,'Bảng Giá'!$C$2:$H$2,0))</f>
        <v>22500</v>
      </c>
      <c r="K2061" s="12">
        <v>22700</v>
      </c>
      <c r="L2061" s="36">
        <f t="shared" si="192"/>
        <v>2.3000000000029104</v>
      </c>
      <c r="M2061" t="str">
        <f>'References data'!H2062</f>
        <v>Nội Vùng</v>
      </c>
      <c r="N2061">
        <f t="shared" si="193"/>
        <v>0.9</v>
      </c>
      <c r="O2061">
        <f t="shared" si="194"/>
        <v>-200</v>
      </c>
      <c r="P2061" t="str">
        <f>IF(AND(N2061&gt;0,N2061&lt;=0.05),'Bảng Giá'!$B$3,IF(AND(N2061&lt;=0.1,N2061&gt;0.05),'Bảng Giá'!$B$4,IF(AND('Raw Data'!N2061&gt;0.1,'Raw Data'!N2061&lt;=0.25),'Bảng Giá'!$B$5,IF(AND('Raw Data'!N2061&gt;0.25,'Raw Data'!N2061&lt;=0.5),'Bảng Giá'!$B$6,IF(AND('Raw Data'!N2061&gt;0.5,'Raw Data'!N2061&lt;=1),'Bảng Giá'!$B$7,IF(AND('Raw Data'!N2061&gt;1,'Raw Data'!N2061&lt;=1.5),'Bảng Giá'!$B$8,IF(AND('Raw Data'!N2061&gt;1.5,'Raw Data'!N2061&lt;=2),'Bảng Giá'!$B$9,IF(AND('Raw Data'!N2061&gt;2,'Raw Data'!N2061&lt;=2.5),'Bảng Giá'!$B$10,IF(AND('Raw Data'!N2061&gt;2.5,'Raw Data'!N2061&lt;=3),'Bảng Giá'!$B$11,IF(AND('Raw Data'!N2061&gt;3,'Raw Data'!N2061&lt;=3.5),'Bảng Giá'!$B$12,IF(AND('Raw Data'!N2061&gt;3.5,'Raw Data'!N2061&lt;=4),'Bảng Giá'!$B$13,IF(AND('Raw Data'!N2061&gt;4,'Raw Data'!N2061&lt;=4.5),'Bảng Giá'!$B$14,IF(AND('Raw Data'!N2061&gt;4.5,'Raw Data'!N2061&lt;=5),'Bảng Giá'!$B$15,IF(AND('Raw Data'!N2061&gt;5,'Raw Data'!N2061&lt;=5.5),'Bảng Giá'!$B$16,IF(AND('Raw Data'!N2061&gt;5.5,'Raw Data'!N2061&lt;=6),'Bảng Giá'!$B$17,'Bảng Giá'!$B$18)))))))))))))))</f>
        <v>0.5&lt;x&lt;=1</v>
      </c>
      <c r="Q2061" s="48">
        <f t="shared" si="195"/>
        <v>-8.8105726872246704E-3</v>
      </c>
      <c r="R2061">
        <f t="shared" si="196"/>
        <v>27000</v>
      </c>
      <c r="S2061">
        <f t="shared" si="197"/>
        <v>4300</v>
      </c>
    </row>
    <row r="2062" spans="1:19" x14ac:dyDescent="0.25">
      <c r="A2062" s="12">
        <v>2061</v>
      </c>
      <c r="B2062" s="12" t="s">
        <v>211</v>
      </c>
      <c r="C2062" s="12" t="s">
        <v>650</v>
      </c>
      <c r="D2062" s="28">
        <v>43007.512627314813</v>
      </c>
      <c r="E2062" s="17">
        <v>43008.812627314815</v>
      </c>
      <c r="F2062" s="13" t="s">
        <v>302</v>
      </c>
      <c r="G2062" s="12">
        <v>1000</v>
      </c>
      <c r="H2062" s="12" t="s">
        <v>76</v>
      </c>
      <c r="I2062" s="12" t="s">
        <v>85</v>
      </c>
      <c r="J2062" s="37">
        <f>INDEX('Bảng Giá'!$C$3:$H$18,MATCH('Raw Data'!P2062,'Bảng Giá'!$B$3:$B$18,0),MATCH('Raw Data'!M2062,'Bảng Giá'!$C$2:$H$2,0))</f>
        <v>14000</v>
      </c>
      <c r="K2062" s="12">
        <v>14700</v>
      </c>
      <c r="L2062" s="36">
        <f t="shared" si="192"/>
        <v>1.3000000000029104</v>
      </c>
      <c r="M2062" t="str">
        <f>'References data'!H2063</f>
        <v>Nội Tỉnh</v>
      </c>
      <c r="N2062">
        <f t="shared" si="193"/>
        <v>1</v>
      </c>
      <c r="O2062">
        <f t="shared" si="194"/>
        <v>-700</v>
      </c>
      <c r="P2062" t="str">
        <f>IF(AND(N2062&gt;0,N2062&lt;=0.05),'Bảng Giá'!$B$3,IF(AND(N2062&lt;=0.1,N2062&gt;0.05),'Bảng Giá'!$B$4,IF(AND('Raw Data'!N2062&gt;0.1,'Raw Data'!N2062&lt;=0.25),'Bảng Giá'!$B$5,IF(AND('Raw Data'!N2062&gt;0.25,'Raw Data'!N2062&lt;=0.5),'Bảng Giá'!$B$6,IF(AND('Raw Data'!N2062&gt;0.5,'Raw Data'!N2062&lt;=1),'Bảng Giá'!$B$7,IF(AND('Raw Data'!N2062&gt;1,'Raw Data'!N2062&lt;=1.5),'Bảng Giá'!$B$8,IF(AND('Raw Data'!N2062&gt;1.5,'Raw Data'!N2062&lt;=2),'Bảng Giá'!$B$9,IF(AND('Raw Data'!N2062&gt;2,'Raw Data'!N2062&lt;=2.5),'Bảng Giá'!$B$10,IF(AND('Raw Data'!N2062&gt;2.5,'Raw Data'!N2062&lt;=3),'Bảng Giá'!$B$11,IF(AND('Raw Data'!N2062&gt;3,'Raw Data'!N2062&lt;=3.5),'Bảng Giá'!$B$12,IF(AND('Raw Data'!N2062&gt;3.5,'Raw Data'!N2062&lt;=4),'Bảng Giá'!$B$13,IF(AND('Raw Data'!N2062&gt;4,'Raw Data'!N2062&lt;=4.5),'Bảng Giá'!$B$14,IF(AND('Raw Data'!N2062&gt;4.5,'Raw Data'!N2062&lt;=5),'Bảng Giá'!$B$15,IF(AND('Raw Data'!N2062&gt;5,'Raw Data'!N2062&lt;=5.5),'Bảng Giá'!$B$16,IF(AND('Raw Data'!N2062&gt;5.5,'Raw Data'!N2062&lt;=6),'Bảng Giá'!$B$17,'Bảng Giá'!$B$18)))))))))))))))</f>
        <v>0.5&lt;x&lt;=1</v>
      </c>
      <c r="Q2062" s="48">
        <f t="shared" si="195"/>
        <v>-4.7619047619047616E-2</v>
      </c>
      <c r="R2062">
        <f t="shared" si="196"/>
        <v>16800</v>
      </c>
      <c r="S2062">
        <f t="shared" si="197"/>
        <v>2100</v>
      </c>
    </row>
    <row r="2063" spans="1:19" x14ac:dyDescent="0.25">
      <c r="A2063" s="12">
        <v>2062</v>
      </c>
      <c r="B2063" s="12" t="s">
        <v>211</v>
      </c>
      <c r="C2063" s="12" t="s">
        <v>651</v>
      </c>
      <c r="D2063" s="28">
        <v>43007.512592592589</v>
      </c>
      <c r="E2063" s="17">
        <v>43008.812592592592</v>
      </c>
      <c r="F2063" s="13" t="s">
        <v>302</v>
      </c>
      <c r="G2063" s="12">
        <v>300</v>
      </c>
      <c r="H2063" s="12" t="s">
        <v>91</v>
      </c>
      <c r="I2063" s="12" t="s">
        <v>300</v>
      </c>
      <c r="J2063" s="37">
        <f>INDEX('Bảng Giá'!$C$3:$H$18,MATCH('Raw Data'!P2063,'Bảng Giá'!$B$3:$B$18,0),MATCH('Raw Data'!M2063,'Bảng Giá'!$C$2:$H$2,0))</f>
        <v>13000</v>
      </c>
      <c r="K2063" s="12">
        <v>13100</v>
      </c>
      <c r="L2063" s="36">
        <f t="shared" si="192"/>
        <v>1.3000000000029104</v>
      </c>
      <c r="M2063" t="str">
        <f>'References data'!H2064</f>
        <v>Nội Tỉnh</v>
      </c>
      <c r="N2063">
        <f t="shared" si="193"/>
        <v>0.3</v>
      </c>
      <c r="O2063">
        <f t="shared" si="194"/>
        <v>-100</v>
      </c>
      <c r="P2063" t="str">
        <f>IF(AND(N2063&gt;0,N2063&lt;=0.05),'Bảng Giá'!$B$3,IF(AND(N2063&lt;=0.1,N2063&gt;0.05),'Bảng Giá'!$B$4,IF(AND('Raw Data'!N2063&gt;0.1,'Raw Data'!N2063&lt;=0.25),'Bảng Giá'!$B$5,IF(AND('Raw Data'!N2063&gt;0.25,'Raw Data'!N2063&lt;=0.5),'Bảng Giá'!$B$6,IF(AND('Raw Data'!N2063&gt;0.5,'Raw Data'!N2063&lt;=1),'Bảng Giá'!$B$7,IF(AND('Raw Data'!N2063&gt;1,'Raw Data'!N2063&lt;=1.5),'Bảng Giá'!$B$8,IF(AND('Raw Data'!N2063&gt;1.5,'Raw Data'!N2063&lt;=2),'Bảng Giá'!$B$9,IF(AND('Raw Data'!N2063&gt;2,'Raw Data'!N2063&lt;=2.5),'Bảng Giá'!$B$10,IF(AND('Raw Data'!N2063&gt;2.5,'Raw Data'!N2063&lt;=3),'Bảng Giá'!$B$11,IF(AND('Raw Data'!N2063&gt;3,'Raw Data'!N2063&lt;=3.5),'Bảng Giá'!$B$12,IF(AND('Raw Data'!N2063&gt;3.5,'Raw Data'!N2063&lt;=4),'Bảng Giá'!$B$13,IF(AND('Raw Data'!N2063&gt;4,'Raw Data'!N2063&lt;=4.5),'Bảng Giá'!$B$14,IF(AND('Raw Data'!N2063&gt;4.5,'Raw Data'!N2063&lt;=5),'Bảng Giá'!$B$15,IF(AND('Raw Data'!N2063&gt;5,'Raw Data'!N2063&lt;=5.5),'Bảng Giá'!$B$16,IF(AND('Raw Data'!N2063&gt;5.5,'Raw Data'!N2063&lt;=6),'Bảng Giá'!$B$17,'Bảng Giá'!$B$18)))))))))))))))</f>
        <v>0.25&lt;x&lt;=0.5</v>
      </c>
      <c r="Q2063" s="48">
        <f t="shared" si="195"/>
        <v>-7.6335877862595417E-3</v>
      </c>
      <c r="R2063">
        <f t="shared" si="196"/>
        <v>15600</v>
      </c>
      <c r="S2063">
        <f t="shared" si="197"/>
        <v>2500</v>
      </c>
    </row>
    <row r="2064" spans="1:19" x14ac:dyDescent="0.25">
      <c r="A2064" s="12">
        <v>2063</v>
      </c>
      <c r="B2064" s="12" t="s">
        <v>211</v>
      </c>
      <c r="C2064" s="12" t="s">
        <v>652</v>
      </c>
      <c r="D2064" s="28">
        <v>43007.512743055559</v>
      </c>
      <c r="E2064" s="17">
        <v>43008.812743055561</v>
      </c>
      <c r="F2064" s="13" t="s">
        <v>302</v>
      </c>
      <c r="G2064" s="12">
        <v>300</v>
      </c>
      <c r="H2064" s="12" t="s">
        <v>91</v>
      </c>
      <c r="I2064" s="12" t="s">
        <v>100</v>
      </c>
      <c r="J2064" s="37">
        <f>INDEX('Bảng Giá'!$C$3:$H$18,MATCH('Raw Data'!P2064,'Bảng Giá'!$B$3:$B$18,0),MATCH('Raw Data'!M2064,'Bảng Giá'!$C$2:$H$2,0))</f>
        <v>13000</v>
      </c>
      <c r="K2064" s="12">
        <v>13100</v>
      </c>
      <c r="L2064" s="36">
        <f t="shared" si="192"/>
        <v>1.3000000000029104</v>
      </c>
      <c r="M2064" t="str">
        <f>'References data'!H2065</f>
        <v>Nội Tỉnh</v>
      </c>
      <c r="N2064">
        <f t="shared" si="193"/>
        <v>0.3</v>
      </c>
      <c r="O2064">
        <f t="shared" si="194"/>
        <v>-100</v>
      </c>
      <c r="P2064" t="str">
        <f>IF(AND(N2064&gt;0,N2064&lt;=0.05),'Bảng Giá'!$B$3,IF(AND(N2064&lt;=0.1,N2064&gt;0.05),'Bảng Giá'!$B$4,IF(AND('Raw Data'!N2064&gt;0.1,'Raw Data'!N2064&lt;=0.25),'Bảng Giá'!$B$5,IF(AND('Raw Data'!N2064&gt;0.25,'Raw Data'!N2064&lt;=0.5),'Bảng Giá'!$B$6,IF(AND('Raw Data'!N2064&gt;0.5,'Raw Data'!N2064&lt;=1),'Bảng Giá'!$B$7,IF(AND('Raw Data'!N2064&gt;1,'Raw Data'!N2064&lt;=1.5),'Bảng Giá'!$B$8,IF(AND('Raw Data'!N2064&gt;1.5,'Raw Data'!N2064&lt;=2),'Bảng Giá'!$B$9,IF(AND('Raw Data'!N2064&gt;2,'Raw Data'!N2064&lt;=2.5),'Bảng Giá'!$B$10,IF(AND('Raw Data'!N2064&gt;2.5,'Raw Data'!N2064&lt;=3),'Bảng Giá'!$B$11,IF(AND('Raw Data'!N2064&gt;3,'Raw Data'!N2064&lt;=3.5),'Bảng Giá'!$B$12,IF(AND('Raw Data'!N2064&gt;3.5,'Raw Data'!N2064&lt;=4),'Bảng Giá'!$B$13,IF(AND('Raw Data'!N2064&gt;4,'Raw Data'!N2064&lt;=4.5),'Bảng Giá'!$B$14,IF(AND('Raw Data'!N2064&gt;4.5,'Raw Data'!N2064&lt;=5),'Bảng Giá'!$B$15,IF(AND('Raw Data'!N2064&gt;5,'Raw Data'!N2064&lt;=5.5),'Bảng Giá'!$B$16,IF(AND('Raw Data'!N2064&gt;5.5,'Raw Data'!N2064&lt;=6),'Bảng Giá'!$B$17,'Bảng Giá'!$B$18)))))))))))))))</f>
        <v>0.25&lt;x&lt;=0.5</v>
      </c>
      <c r="Q2064" s="48">
        <f t="shared" si="195"/>
        <v>-7.6335877862595417E-3</v>
      </c>
      <c r="R2064">
        <f t="shared" si="196"/>
        <v>15600</v>
      </c>
      <c r="S2064">
        <f t="shared" si="197"/>
        <v>2500</v>
      </c>
    </row>
    <row r="2065" spans="1:19" x14ac:dyDescent="0.25">
      <c r="A2065" s="12">
        <v>2064</v>
      </c>
      <c r="B2065" s="12" t="s">
        <v>211</v>
      </c>
      <c r="C2065" s="12" t="s">
        <v>653</v>
      </c>
      <c r="D2065" s="28">
        <v>43007.363668981481</v>
      </c>
      <c r="E2065" s="17">
        <v>43008.663668981484</v>
      </c>
      <c r="F2065" s="13" t="s">
        <v>302</v>
      </c>
      <c r="G2065" s="12">
        <v>450</v>
      </c>
      <c r="H2065" s="12" t="s">
        <v>93</v>
      </c>
      <c r="I2065" s="12" t="s">
        <v>85</v>
      </c>
      <c r="J2065" s="37">
        <f>INDEX('Bảng Giá'!$C$3:$H$18,MATCH('Raw Data'!P2065,'Bảng Giá'!$B$3:$B$18,0),MATCH('Raw Data'!M2065,'Bảng Giá'!$C$2:$H$2,0))</f>
        <v>13000</v>
      </c>
      <c r="K2065" s="12">
        <v>13100</v>
      </c>
      <c r="L2065" s="36">
        <f t="shared" si="192"/>
        <v>1.3000000000029104</v>
      </c>
      <c r="M2065" t="str">
        <f>'References data'!H2066</f>
        <v>Nội Tỉnh</v>
      </c>
      <c r="N2065">
        <f t="shared" si="193"/>
        <v>0.45</v>
      </c>
      <c r="O2065">
        <f t="shared" si="194"/>
        <v>-100</v>
      </c>
      <c r="P2065" t="str">
        <f>IF(AND(N2065&gt;0,N2065&lt;=0.05),'Bảng Giá'!$B$3,IF(AND(N2065&lt;=0.1,N2065&gt;0.05),'Bảng Giá'!$B$4,IF(AND('Raw Data'!N2065&gt;0.1,'Raw Data'!N2065&lt;=0.25),'Bảng Giá'!$B$5,IF(AND('Raw Data'!N2065&gt;0.25,'Raw Data'!N2065&lt;=0.5),'Bảng Giá'!$B$6,IF(AND('Raw Data'!N2065&gt;0.5,'Raw Data'!N2065&lt;=1),'Bảng Giá'!$B$7,IF(AND('Raw Data'!N2065&gt;1,'Raw Data'!N2065&lt;=1.5),'Bảng Giá'!$B$8,IF(AND('Raw Data'!N2065&gt;1.5,'Raw Data'!N2065&lt;=2),'Bảng Giá'!$B$9,IF(AND('Raw Data'!N2065&gt;2,'Raw Data'!N2065&lt;=2.5),'Bảng Giá'!$B$10,IF(AND('Raw Data'!N2065&gt;2.5,'Raw Data'!N2065&lt;=3),'Bảng Giá'!$B$11,IF(AND('Raw Data'!N2065&gt;3,'Raw Data'!N2065&lt;=3.5),'Bảng Giá'!$B$12,IF(AND('Raw Data'!N2065&gt;3.5,'Raw Data'!N2065&lt;=4),'Bảng Giá'!$B$13,IF(AND('Raw Data'!N2065&gt;4,'Raw Data'!N2065&lt;=4.5),'Bảng Giá'!$B$14,IF(AND('Raw Data'!N2065&gt;4.5,'Raw Data'!N2065&lt;=5),'Bảng Giá'!$B$15,IF(AND('Raw Data'!N2065&gt;5,'Raw Data'!N2065&lt;=5.5),'Bảng Giá'!$B$16,IF(AND('Raw Data'!N2065&gt;5.5,'Raw Data'!N2065&lt;=6),'Bảng Giá'!$B$17,'Bảng Giá'!$B$18)))))))))))))))</f>
        <v>0.25&lt;x&lt;=0.5</v>
      </c>
      <c r="Q2065" s="48">
        <f t="shared" si="195"/>
        <v>-7.6335877862595417E-3</v>
      </c>
      <c r="R2065">
        <f t="shared" si="196"/>
        <v>15600</v>
      </c>
      <c r="S2065">
        <f t="shared" si="197"/>
        <v>2500</v>
      </c>
    </row>
    <row r="2066" spans="1:19" x14ac:dyDescent="0.25">
      <c r="A2066" s="12">
        <v>2065</v>
      </c>
      <c r="B2066" s="12" t="s">
        <v>211</v>
      </c>
      <c r="C2066" s="12" t="s">
        <v>654</v>
      </c>
      <c r="D2066" s="28">
        <v>43007.370219907411</v>
      </c>
      <c r="E2066" s="17">
        <v>43009.670219907413</v>
      </c>
      <c r="F2066" s="13" t="s">
        <v>302</v>
      </c>
      <c r="G2066" s="12">
        <v>1000</v>
      </c>
      <c r="H2066" s="12" t="s">
        <v>89</v>
      </c>
      <c r="I2066" s="12" t="s">
        <v>834</v>
      </c>
      <c r="J2066" s="37">
        <f>INDEX('Bảng Giá'!$C$3:$H$18,MATCH('Raw Data'!P2066,'Bảng Giá'!$B$3:$B$18,0),MATCH('Raw Data'!M2066,'Bảng Giá'!$C$2:$H$2,0))</f>
        <v>22500</v>
      </c>
      <c r="K2066" s="12">
        <v>27700</v>
      </c>
      <c r="L2066" s="36">
        <f t="shared" si="192"/>
        <v>2.3000000000029104</v>
      </c>
      <c r="M2066" t="str">
        <f>'References data'!H2067</f>
        <v>Nội Vùng</v>
      </c>
      <c r="N2066">
        <f t="shared" si="193"/>
        <v>1</v>
      </c>
      <c r="O2066">
        <f t="shared" si="194"/>
        <v>-5200</v>
      </c>
      <c r="P2066" t="str">
        <f>IF(AND(N2066&gt;0,N2066&lt;=0.05),'Bảng Giá'!$B$3,IF(AND(N2066&lt;=0.1,N2066&gt;0.05),'Bảng Giá'!$B$4,IF(AND('Raw Data'!N2066&gt;0.1,'Raw Data'!N2066&lt;=0.25),'Bảng Giá'!$B$5,IF(AND('Raw Data'!N2066&gt;0.25,'Raw Data'!N2066&lt;=0.5),'Bảng Giá'!$B$6,IF(AND('Raw Data'!N2066&gt;0.5,'Raw Data'!N2066&lt;=1),'Bảng Giá'!$B$7,IF(AND('Raw Data'!N2066&gt;1,'Raw Data'!N2066&lt;=1.5),'Bảng Giá'!$B$8,IF(AND('Raw Data'!N2066&gt;1.5,'Raw Data'!N2066&lt;=2),'Bảng Giá'!$B$9,IF(AND('Raw Data'!N2066&gt;2,'Raw Data'!N2066&lt;=2.5),'Bảng Giá'!$B$10,IF(AND('Raw Data'!N2066&gt;2.5,'Raw Data'!N2066&lt;=3),'Bảng Giá'!$B$11,IF(AND('Raw Data'!N2066&gt;3,'Raw Data'!N2066&lt;=3.5),'Bảng Giá'!$B$12,IF(AND('Raw Data'!N2066&gt;3.5,'Raw Data'!N2066&lt;=4),'Bảng Giá'!$B$13,IF(AND('Raw Data'!N2066&gt;4,'Raw Data'!N2066&lt;=4.5),'Bảng Giá'!$B$14,IF(AND('Raw Data'!N2066&gt;4.5,'Raw Data'!N2066&lt;=5),'Bảng Giá'!$B$15,IF(AND('Raw Data'!N2066&gt;5,'Raw Data'!N2066&lt;=5.5),'Bảng Giá'!$B$16,IF(AND('Raw Data'!N2066&gt;5.5,'Raw Data'!N2066&lt;=6),'Bảng Giá'!$B$17,'Bảng Giá'!$B$18)))))))))))))))</f>
        <v>0.5&lt;x&lt;=1</v>
      </c>
      <c r="Q2066" s="48">
        <f t="shared" si="195"/>
        <v>-0.18772563176895307</v>
      </c>
      <c r="R2066">
        <f t="shared" si="196"/>
        <v>27000</v>
      </c>
      <c r="S2066">
        <f t="shared" si="197"/>
        <v>-700</v>
      </c>
    </row>
    <row r="2067" spans="1:19" x14ac:dyDescent="0.25">
      <c r="A2067" s="12">
        <v>2066</v>
      </c>
      <c r="B2067" s="12" t="s">
        <v>211</v>
      </c>
      <c r="C2067" s="12" t="s">
        <v>655</v>
      </c>
      <c r="D2067" s="28">
        <v>43007.37395833333</v>
      </c>
      <c r="E2067" s="17">
        <v>43008.673958333333</v>
      </c>
      <c r="F2067" s="13" t="s">
        <v>302</v>
      </c>
      <c r="G2067" s="12">
        <v>800</v>
      </c>
      <c r="H2067" s="12" t="s">
        <v>298</v>
      </c>
      <c r="I2067" s="12" t="s">
        <v>100</v>
      </c>
      <c r="J2067" s="37">
        <f>INDEX('Bảng Giá'!$C$3:$H$18,MATCH('Raw Data'!P2067,'Bảng Giá'!$B$3:$B$18,0),MATCH('Raw Data'!M2067,'Bảng Giá'!$C$2:$H$2,0))</f>
        <v>14000</v>
      </c>
      <c r="K2067" s="12">
        <v>14100</v>
      </c>
      <c r="L2067" s="36">
        <f t="shared" si="192"/>
        <v>1.3000000000029104</v>
      </c>
      <c r="M2067" t="str">
        <f>'References data'!H2068</f>
        <v>Nội Tỉnh</v>
      </c>
      <c r="N2067">
        <f t="shared" si="193"/>
        <v>0.8</v>
      </c>
      <c r="O2067">
        <f t="shared" si="194"/>
        <v>-100</v>
      </c>
      <c r="P2067" t="str">
        <f>IF(AND(N2067&gt;0,N2067&lt;=0.05),'Bảng Giá'!$B$3,IF(AND(N2067&lt;=0.1,N2067&gt;0.05),'Bảng Giá'!$B$4,IF(AND('Raw Data'!N2067&gt;0.1,'Raw Data'!N2067&lt;=0.25),'Bảng Giá'!$B$5,IF(AND('Raw Data'!N2067&gt;0.25,'Raw Data'!N2067&lt;=0.5),'Bảng Giá'!$B$6,IF(AND('Raw Data'!N2067&gt;0.5,'Raw Data'!N2067&lt;=1),'Bảng Giá'!$B$7,IF(AND('Raw Data'!N2067&gt;1,'Raw Data'!N2067&lt;=1.5),'Bảng Giá'!$B$8,IF(AND('Raw Data'!N2067&gt;1.5,'Raw Data'!N2067&lt;=2),'Bảng Giá'!$B$9,IF(AND('Raw Data'!N2067&gt;2,'Raw Data'!N2067&lt;=2.5),'Bảng Giá'!$B$10,IF(AND('Raw Data'!N2067&gt;2.5,'Raw Data'!N2067&lt;=3),'Bảng Giá'!$B$11,IF(AND('Raw Data'!N2067&gt;3,'Raw Data'!N2067&lt;=3.5),'Bảng Giá'!$B$12,IF(AND('Raw Data'!N2067&gt;3.5,'Raw Data'!N2067&lt;=4),'Bảng Giá'!$B$13,IF(AND('Raw Data'!N2067&gt;4,'Raw Data'!N2067&lt;=4.5),'Bảng Giá'!$B$14,IF(AND('Raw Data'!N2067&gt;4.5,'Raw Data'!N2067&lt;=5),'Bảng Giá'!$B$15,IF(AND('Raw Data'!N2067&gt;5,'Raw Data'!N2067&lt;=5.5),'Bảng Giá'!$B$16,IF(AND('Raw Data'!N2067&gt;5.5,'Raw Data'!N2067&lt;=6),'Bảng Giá'!$B$17,'Bảng Giá'!$B$18)))))))))))))))</f>
        <v>0.5&lt;x&lt;=1</v>
      </c>
      <c r="Q2067" s="48">
        <f t="shared" si="195"/>
        <v>-7.0921985815602835E-3</v>
      </c>
      <c r="R2067">
        <f t="shared" si="196"/>
        <v>16800</v>
      </c>
      <c r="S2067">
        <f t="shared" si="197"/>
        <v>2700</v>
      </c>
    </row>
    <row r="2068" spans="1:19" x14ac:dyDescent="0.25">
      <c r="A2068" s="12">
        <v>2067</v>
      </c>
      <c r="B2068" s="12" t="s">
        <v>211</v>
      </c>
      <c r="C2068" s="12" t="s">
        <v>656</v>
      </c>
      <c r="D2068" s="28">
        <v>43007.373969907407</v>
      </c>
      <c r="E2068" s="17">
        <v>43009.67396990741</v>
      </c>
      <c r="F2068" s="13" t="s">
        <v>302</v>
      </c>
      <c r="G2068" s="12">
        <v>500</v>
      </c>
      <c r="H2068" s="12" t="s">
        <v>297</v>
      </c>
      <c r="I2068" s="12" t="s">
        <v>368</v>
      </c>
      <c r="J2068" s="37">
        <f>INDEX('Bảng Giá'!$C$3:$H$18,MATCH('Raw Data'!P2068,'Bảng Giá'!$B$3:$B$18,0),MATCH('Raw Data'!M2068,'Bảng Giá'!$C$2:$H$2,0))</f>
        <v>20000</v>
      </c>
      <c r="K2068" s="12">
        <v>22700</v>
      </c>
      <c r="L2068" s="36">
        <f t="shared" si="192"/>
        <v>2.3000000000029104</v>
      </c>
      <c r="M2068" t="str">
        <f>'References data'!H2069</f>
        <v>Nội Vùng</v>
      </c>
      <c r="N2068">
        <f t="shared" si="193"/>
        <v>0.5</v>
      </c>
      <c r="O2068">
        <f t="shared" si="194"/>
        <v>-2700</v>
      </c>
      <c r="P2068" t="str">
        <f>IF(AND(N2068&gt;0,N2068&lt;=0.05),'Bảng Giá'!$B$3,IF(AND(N2068&lt;=0.1,N2068&gt;0.05),'Bảng Giá'!$B$4,IF(AND('Raw Data'!N2068&gt;0.1,'Raw Data'!N2068&lt;=0.25),'Bảng Giá'!$B$5,IF(AND('Raw Data'!N2068&gt;0.25,'Raw Data'!N2068&lt;=0.5),'Bảng Giá'!$B$6,IF(AND('Raw Data'!N2068&gt;0.5,'Raw Data'!N2068&lt;=1),'Bảng Giá'!$B$7,IF(AND('Raw Data'!N2068&gt;1,'Raw Data'!N2068&lt;=1.5),'Bảng Giá'!$B$8,IF(AND('Raw Data'!N2068&gt;1.5,'Raw Data'!N2068&lt;=2),'Bảng Giá'!$B$9,IF(AND('Raw Data'!N2068&gt;2,'Raw Data'!N2068&lt;=2.5),'Bảng Giá'!$B$10,IF(AND('Raw Data'!N2068&gt;2.5,'Raw Data'!N2068&lt;=3),'Bảng Giá'!$B$11,IF(AND('Raw Data'!N2068&gt;3,'Raw Data'!N2068&lt;=3.5),'Bảng Giá'!$B$12,IF(AND('Raw Data'!N2068&gt;3.5,'Raw Data'!N2068&lt;=4),'Bảng Giá'!$B$13,IF(AND('Raw Data'!N2068&gt;4,'Raw Data'!N2068&lt;=4.5),'Bảng Giá'!$B$14,IF(AND('Raw Data'!N2068&gt;4.5,'Raw Data'!N2068&lt;=5),'Bảng Giá'!$B$15,IF(AND('Raw Data'!N2068&gt;5,'Raw Data'!N2068&lt;=5.5),'Bảng Giá'!$B$16,IF(AND('Raw Data'!N2068&gt;5.5,'Raw Data'!N2068&lt;=6),'Bảng Giá'!$B$17,'Bảng Giá'!$B$18)))))))))))))))</f>
        <v>0.25&lt;x&lt;=0.5</v>
      </c>
      <c r="Q2068" s="48">
        <f t="shared" si="195"/>
        <v>-0.11894273127753303</v>
      </c>
      <c r="R2068">
        <f t="shared" si="196"/>
        <v>24000</v>
      </c>
      <c r="S2068">
        <f t="shared" si="197"/>
        <v>1300</v>
      </c>
    </row>
    <row r="2069" spans="1:19" x14ac:dyDescent="0.25">
      <c r="A2069" s="12">
        <v>2068</v>
      </c>
      <c r="B2069" s="12" t="s">
        <v>211</v>
      </c>
      <c r="C2069" s="12" t="s">
        <v>657</v>
      </c>
      <c r="D2069" s="28">
        <v>43006.333333333336</v>
      </c>
      <c r="E2069" s="17">
        <v>43009.033333333333</v>
      </c>
      <c r="F2069" s="13" t="s">
        <v>302</v>
      </c>
      <c r="G2069" s="12">
        <v>1000</v>
      </c>
      <c r="H2069" s="12" t="s">
        <v>287</v>
      </c>
      <c r="I2069" s="12" t="s">
        <v>423</v>
      </c>
      <c r="J2069" s="37">
        <f>INDEX('Bảng Giá'!$C$3:$H$18,MATCH('Raw Data'!P2069,'Bảng Giá'!$B$3:$B$18,0),MATCH('Raw Data'!M2069,'Bảng Giá'!$C$2:$H$2,0))</f>
        <v>22500</v>
      </c>
      <c r="K2069" s="12">
        <v>27800</v>
      </c>
      <c r="L2069" s="36">
        <f t="shared" si="192"/>
        <v>2.6999999999970896</v>
      </c>
      <c r="M2069" t="str">
        <f>'References data'!H2070</f>
        <v>Nội Vùng Tỉnh</v>
      </c>
      <c r="N2069">
        <f t="shared" si="193"/>
        <v>1</v>
      </c>
      <c r="O2069">
        <f t="shared" si="194"/>
        <v>-5300</v>
      </c>
      <c r="P2069" t="str">
        <f>IF(AND(N2069&gt;0,N2069&lt;=0.05),'Bảng Giá'!$B$3,IF(AND(N2069&lt;=0.1,N2069&gt;0.05),'Bảng Giá'!$B$4,IF(AND('Raw Data'!N2069&gt;0.1,'Raw Data'!N2069&lt;=0.25),'Bảng Giá'!$B$5,IF(AND('Raw Data'!N2069&gt;0.25,'Raw Data'!N2069&lt;=0.5),'Bảng Giá'!$B$6,IF(AND('Raw Data'!N2069&gt;0.5,'Raw Data'!N2069&lt;=1),'Bảng Giá'!$B$7,IF(AND('Raw Data'!N2069&gt;1,'Raw Data'!N2069&lt;=1.5),'Bảng Giá'!$B$8,IF(AND('Raw Data'!N2069&gt;1.5,'Raw Data'!N2069&lt;=2),'Bảng Giá'!$B$9,IF(AND('Raw Data'!N2069&gt;2,'Raw Data'!N2069&lt;=2.5),'Bảng Giá'!$B$10,IF(AND('Raw Data'!N2069&gt;2.5,'Raw Data'!N2069&lt;=3),'Bảng Giá'!$B$11,IF(AND('Raw Data'!N2069&gt;3,'Raw Data'!N2069&lt;=3.5),'Bảng Giá'!$B$12,IF(AND('Raw Data'!N2069&gt;3.5,'Raw Data'!N2069&lt;=4),'Bảng Giá'!$B$13,IF(AND('Raw Data'!N2069&gt;4,'Raw Data'!N2069&lt;=4.5),'Bảng Giá'!$B$14,IF(AND('Raw Data'!N2069&gt;4.5,'Raw Data'!N2069&lt;=5),'Bảng Giá'!$B$15,IF(AND('Raw Data'!N2069&gt;5,'Raw Data'!N2069&lt;=5.5),'Bảng Giá'!$B$16,IF(AND('Raw Data'!N2069&gt;5.5,'Raw Data'!N2069&lt;=6),'Bảng Giá'!$B$17,'Bảng Giá'!$B$18)))))))))))))))</f>
        <v>0.5&lt;x&lt;=1</v>
      </c>
      <c r="Q2069" s="48">
        <f t="shared" si="195"/>
        <v>-0.1906474820143885</v>
      </c>
      <c r="R2069">
        <f t="shared" si="196"/>
        <v>27000</v>
      </c>
      <c r="S2069">
        <f t="shared" si="197"/>
        <v>-800</v>
      </c>
    </row>
    <row r="2070" spans="1:19" x14ac:dyDescent="0.25">
      <c r="A2070" s="12">
        <v>2069</v>
      </c>
      <c r="B2070" s="12" t="s">
        <v>211</v>
      </c>
      <c r="C2070" s="12" t="s">
        <v>658</v>
      </c>
      <c r="D2070" s="28">
        <v>43007.354224537034</v>
      </c>
      <c r="E2070" s="17">
        <v>43009.654224537036</v>
      </c>
      <c r="F2070" s="13" t="s">
        <v>302</v>
      </c>
      <c r="G2070" s="12">
        <v>2400</v>
      </c>
      <c r="H2070" s="12" t="s">
        <v>77</v>
      </c>
      <c r="I2070" s="12" t="s">
        <v>167</v>
      </c>
      <c r="J2070" s="37">
        <f>INDEX('Bảng Giá'!$C$3:$H$18,MATCH('Raw Data'!P2070,'Bảng Giá'!$B$3:$B$18,0),MATCH('Raw Data'!M2070,'Bảng Giá'!$C$2:$H$2,0))</f>
        <v>38000</v>
      </c>
      <c r="K2070" s="12">
        <v>38200</v>
      </c>
      <c r="L2070" s="36">
        <f t="shared" si="192"/>
        <v>2.3000000000029104</v>
      </c>
      <c r="M2070" t="str">
        <f>'References data'!H2071</f>
        <v>Nội Vùng</v>
      </c>
      <c r="N2070">
        <f t="shared" si="193"/>
        <v>2.4</v>
      </c>
      <c r="O2070">
        <f t="shared" si="194"/>
        <v>-200</v>
      </c>
      <c r="P2070" t="str">
        <f>IF(AND(N2070&gt;0,N2070&lt;=0.05),'Bảng Giá'!$B$3,IF(AND(N2070&lt;=0.1,N2070&gt;0.05),'Bảng Giá'!$B$4,IF(AND('Raw Data'!N2070&gt;0.1,'Raw Data'!N2070&lt;=0.25),'Bảng Giá'!$B$5,IF(AND('Raw Data'!N2070&gt;0.25,'Raw Data'!N2070&lt;=0.5),'Bảng Giá'!$B$6,IF(AND('Raw Data'!N2070&gt;0.5,'Raw Data'!N2070&lt;=1),'Bảng Giá'!$B$7,IF(AND('Raw Data'!N2070&gt;1,'Raw Data'!N2070&lt;=1.5),'Bảng Giá'!$B$8,IF(AND('Raw Data'!N2070&gt;1.5,'Raw Data'!N2070&lt;=2),'Bảng Giá'!$B$9,IF(AND('Raw Data'!N2070&gt;2,'Raw Data'!N2070&lt;=2.5),'Bảng Giá'!$B$10,IF(AND('Raw Data'!N2070&gt;2.5,'Raw Data'!N2070&lt;=3),'Bảng Giá'!$B$11,IF(AND('Raw Data'!N2070&gt;3,'Raw Data'!N2070&lt;=3.5),'Bảng Giá'!$B$12,IF(AND('Raw Data'!N2070&gt;3.5,'Raw Data'!N2070&lt;=4),'Bảng Giá'!$B$13,IF(AND('Raw Data'!N2070&gt;4,'Raw Data'!N2070&lt;=4.5),'Bảng Giá'!$B$14,IF(AND('Raw Data'!N2070&gt;4.5,'Raw Data'!N2070&lt;=5),'Bảng Giá'!$B$15,IF(AND('Raw Data'!N2070&gt;5,'Raw Data'!N2070&lt;=5.5),'Bảng Giá'!$B$16,IF(AND('Raw Data'!N2070&gt;5.5,'Raw Data'!N2070&lt;=6),'Bảng Giá'!$B$17,'Bảng Giá'!$B$18)))))))))))))))</f>
        <v>2&lt;x&lt;=2.5</v>
      </c>
      <c r="Q2070" s="48">
        <f t="shared" si="195"/>
        <v>-5.235602094240838E-3</v>
      </c>
      <c r="R2070">
        <f t="shared" si="196"/>
        <v>45600</v>
      </c>
      <c r="S2070">
        <f t="shared" si="197"/>
        <v>7400</v>
      </c>
    </row>
    <row r="2071" spans="1:19" x14ac:dyDescent="0.25">
      <c r="A2071" s="12">
        <v>2070</v>
      </c>
      <c r="B2071" s="12" t="s">
        <v>211</v>
      </c>
      <c r="C2071" s="12" t="s">
        <v>659</v>
      </c>
      <c r="D2071" s="28">
        <v>43007.363622685189</v>
      </c>
      <c r="E2071" s="17">
        <v>43009.663622685192</v>
      </c>
      <c r="F2071" s="13" t="s">
        <v>302</v>
      </c>
      <c r="G2071" s="12">
        <v>200</v>
      </c>
      <c r="H2071" s="12" t="s">
        <v>117</v>
      </c>
      <c r="I2071" s="12" t="s">
        <v>91</v>
      </c>
      <c r="J2071" s="37">
        <f>INDEX('Bảng Giá'!$C$3:$H$18,MATCH('Raw Data'!P2071,'Bảng Giá'!$B$3:$B$18,0),MATCH('Raw Data'!M2071,'Bảng Giá'!$C$2:$H$2,0))</f>
        <v>20000</v>
      </c>
      <c r="K2071" s="12">
        <v>20100</v>
      </c>
      <c r="L2071" s="36">
        <f t="shared" si="192"/>
        <v>2.3000000000029104</v>
      </c>
      <c r="M2071" t="str">
        <f>'References data'!H2072</f>
        <v>Nội Vùng</v>
      </c>
      <c r="N2071">
        <f t="shared" si="193"/>
        <v>0.2</v>
      </c>
      <c r="O2071">
        <f t="shared" si="194"/>
        <v>-100</v>
      </c>
      <c r="P2071" t="str">
        <f>IF(AND(N2071&gt;0,N2071&lt;=0.05),'Bảng Giá'!$B$3,IF(AND(N2071&lt;=0.1,N2071&gt;0.05),'Bảng Giá'!$B$4,IF(AND('Raw Data'!N2071&gt;0.1,'Raw Data'!N2071&lt;=0.25),'Bảng Giá'!$B$5,IF(AND('Raw Data'!N2071&gt;0.25,'Raw Data'!N2071&lt;=0.5),'Bảng Giá'!$B$6,IF(AND('Raw Data'!N2071&gt;0.5,'Raw Data'!N2071&lt;=1),'Bảng Giá'!$B$7,IF(AND('Raw Data'!N2071&gt;1,'Raw Data'!N2071&lt;=1.5),'Bảng Giá'!$B$8,IF(AND('Raw Data'!N2071&gt;1.5,'Raw Data'!N2071&lt;=2),'Bảng Giá'!$B$9,IF(AND('Raw Data'!N2071&gt;2,'Raw Data'!N2071&lt;=2.5),'Bảng Giá'!$B$10,IF(AND('Raw Data'!N2071&gt;2.5,'Raw Data'!N2071&lt;=3),'Bảng Giá'!$B$11,IF(AND('Raw Data'!N2071&gt;3,'Raw Data'!N2071&lt;=3.5),'Bảng Giá'!$B$12,IF(AND('Raw Data'!N2071&gt;3.5,'Raw Data'!N2071&lt;=4),'Bảng Giá'!$B$13,IF(AND('Raw Data'!N2071&gt;4,'Raw Data'!N2071&lt;=4.5),'Bảng Giá'!$B$14,IF(AND('Raw Data'!N2071&gt;4.5,'Raw Data'!N2071&lt;=5),'Bảng Giá'!$B$15,IF(AND('Raw Data'!N2071&gt;5,'Raw Data'!N2071&lt;=5.5),'Bảng Giá'!$B$16,IF(AND('Raw Data'!N2071&gt;5.5,'Raw Data'!N2071&lt;=6),'Bảng Giá'!$B$17,'Bảng Giá'!$B$18)))))))))))))))</f>
        <v>0.1&lt;x&lt;=0.25</v>
      </c>
      <c r="Q2071" s="48">
        <f t="shared" si="195"/>
        <v>-4.9751243781094526E-3</v>
      </c>
      <c r="R2071">
        <f t="shared" si="196"/>
        <v>24000</v>
      </c>
      <c r="S2071">
        <f t="shared" si="197"/>
        <v>3900</v>
      </c>
    </row>
    <row r="2072" spans="1:19" x14ac:dyDescent="0.25">
      <c r="A2072" s="12">
        <v>2071</v>
      </c>
      <c r="B2072" s="12" t="s">
        <v>211</v>
      </c>
      <c r="C2072" s="12" t="s">
        <v>660</v>
      </c>
      <c r="D2072" s="28">
        <v>43007.363611111112</v>
      </c>
      <c r="E2072" s="17">
        <v>43008.663611111115</v>
      </c>
      <c r="F2072" s="13" t="s">
        <v>302</v>
      </c>
      <c r="G2072" s="12">
        <v>200</v>
      </c>
      <c r="H2072" s="12" t="s">
        <v>76</v>
      </c>
      <c r="I2072" s="12" t="s">
        <v>91</v>
      </c>
      <c r="J2072" s="37">
        <f>INDEX('Bảng Giá'!$C$3:$H$18,MATCH('Raw Data'!P2072,'Bảng Giá'!$B$3:$B$18,0),MATCH('Raw Data'!M2072,'Bảng Giá'!$C$2:$H$2,0))</f>
        <v>13000</v>
      </c>
      <c r="K2072" s="12">
        <v>13100</v>
      </c>
      <c r="L2072" s="36">
        <f t="shared" si="192"/>
        <v>1.3000000000029104</v>
      </c>
      <c r="M2072" t="str">
        <f>'References data'!H2073</f>
        <v>Nội Tỉnh</v>
      </c>
      <c r="N2072">
        <f t="shared" si="193"/>
        <v>0.2</v>
      </c>
      <c r="O2072">
        <f t="shared" si="194"/>
        <v>-100</v>
      </c>
      <c r="P2072" t="str">
        <f>IF(AND(N2072&gt;0,N2072&lt;=0.05),'Bảng Giá'!$B$3,IF(AND(N2072&lt;=0.1,N2072&gt;0.05),'Bảng Giá'!$B$4,IF(AND('Raw Data'!N2072&gt;0.1,'Raw Data'!N2072&lt;=0.25),'Bảng Giá'!$B$5,IF(AND('Raw Data'!N2072&gt;0.25,'Raw Data'!N2072&lt;=0.5),'Bảng Giá'!$B$6,IF(AND('Raw Data'!N2072&gt;0.5,'Raw Data'!N2072&lt;=1),'Bảng Giá'!$B$7,IF(AND('Raw Data'!N2072&gt;1,'Raw Data'!N2072&lt;=1.5),'Bảng Giá'!$B$8,IF(AND('Raw Data'!N2072&gt;1.5,'Raw Data'!N2072&lt;=2),'Bảng Giá'!$B$9,IF(AND('Raw Data'!N2072&gt;2,'Raw Data'!N2072&lt;=2.5),'Bảng Giá'!$B$10,IF(AND('Raw Data'!N2072&gt;2.5,'Raw Data'!N2072&lt;=3),'Bảng Giá'!$B$11,IF(AND('Raw Data'!N2072&gt;3,'Raw Data'!N2072&lt;=3.5),'Bảng Giá'!$B$12,IF(AND('Raw Data'!N2072&gt;3.5,'Raw Data'!N2072&lt;=4),'Bảng Giá'!$B$13,IF(AND('Raw Data'!N2072&gt;4,'Raw Data'!N2072&lt;=4.5),'Bảng Giá'!$B$14,IF(AND('Raw Data'!N2072&gt;4.5,'Raw Data'!N2072&lt;=5),'Bảng Giá'!$B$15,IF(AND('Raw Data'!N2072&gt;5,'Raw Data'!N2072&lt;=5.5),'Bảng Giá'!$B$16,IF(AND('Raw Data'!N2072&gt;5.5,'Raw Data'!N2072&lt;=6),'Bảng Giá'!$B$17,'Bảng Giá'!$B$18)))))))))))))))</f>
        <v>0.1&lt;x&lt;=0.25</v>
      </c>
      <c r="Q2072" s="48">
        <f t="shared" si="195"/>
        <v>-7.6335877862595417E-3</v>
      </c>
      <c r="R2072">
        <f t="shared" si="196"/>
        <v>15600</v>
      </c>
      <c r="S2072">
        <f t="shared" si="197"/>
        <v>2500</v>
      </c>
    </row>
    <row r="2073" spans="1:19" x14ac:dyDescent="0.25">
      <c r="A2073" s="12">
        <v>2072</v>
      </c>
      <c r="B2073" s="12" t="s">
        <v>211</v>
      </c>
      <c r="C2073" s="12" t="s">
        <v>661</v>
      </c>
      <c r="D2073" s="28">
        <v>43007.370115740741</v>
      </c>
      <c r="E2073" s="17">
        <v>43008.670115740744</v>
      </c>
      <c r="F2073" s="13" t="s">
        <v>302</v>
      </c>
      <c r="G2073" s="12">
        <v>500</v>
      </c>
      <c r="H2073" s="12" t="s">
        <v>88</v>
      </c>
      <c r="I2073" s="12" t="s">
        <v>75</v>
      </c>
      <c r="J2073" s="37">
        <f>INDEX('Bảng Giá'!$C$3:$H$18,MATCH('Raw Data'!P2073,'Bảng Giá'!$B$3:$B$18,0),MATCH('Raw Data'!M2073,'Bảng Giá'!$C$2:$H$2,0))</f>
        <v>13000</v>
      </c>
      <c r="K2073" s="12">
        <v>14100</v>
      </c>
      <c r="L2073" s="36">
        <f t="shared" si="192"/>
        <v>1.3000000000029104</v>
      </c>
      <c r="M2073" t="str">
        <f>'References data'!H2074</f>
        <v>Nội Tỉnh</v>
      </c>
      <c r="N2073">
        <f t="shared" si="193"/>
        <v>0.5</v>
      </c>
      <c r="O2073">
        <f t="shared" si="194"/>
        <v>-1100</v>
      </c>
      <c r="P2073" t="str">
        <f>IF(AND(N2073&gt;0,N2073&lt;=0.05),'Bảng Giá'!$B$3,IF(AND(N2073&lt;=0.1,N2073&gt;0.05),'Bảng Giá'!$B$4,IF(AND('Raw Data'!N2073&gt;0.1,'Raw Data'!N2073&lt;=0.25),'Bảng Giá'!$B$5,IF(AND('Raw Data'!N2073&gt;0.25,'Raw Data'!N2073&lt;=0.5),'Bảng Giá'!$B$6,IF(AND('Raw Data'!N2073&gt;0.5,'Raw Data'!N2073&lt;=1),'Bảng Giá'!$B$7,IF(AND('Raw Data'!N2073&gt;1,'Raw Data'!N2073&lt;=1.5),'Bảng Giá'!$B$8,IF(AND('Raw Data'!N2073&gt;1.5,'Raw Data'!N2073&lt;=2),'Bảng Giá'!$B$9,IF(AND('Raw Data'!N2073&gt;2,'Raw Data'!N2073&lt;=2.5),'Bảng Giá'!$B$10,IF(AND('Raw Data'!N2073&gt;2.5,'Raw Data'!N2073&lt;=3),'Bảng Giá'!$B$11,IF(AND('Raw Data'!N2073&gt;3,'Raw Data'!N2073&lt;=3.5),'Bảng Giá'!$B$12,IF(AND('Raw Data'!N2073&gt;3.5,'Raw Data'!N2073&lt;=4),'Bảng Giá'!$B$13,IF(AND('Raw Data'!N2073&gt;4,'Raw Data'!N2073&lt;=4.5),'Bảng Giá'!$B$14,IF(AND('Raw Data'!N2073&gt;4.5,'Raw Data'!N2073&lt;=5),'Bảng Giá'!$B$15,IF(AND('Raw Data'!N2073&gt;5,'Raw Data'!N2073&lt;=5.5),'Bảng Giá'!$B$16,IF(AND('Raw Data'!N2073&gt;5.5,'Raw Data'!N2073&lt;=6),'Bảng Giá'!$B$17,'Bảng Giá'!$B$18)))))))))))))))</f>
        <v>0.25&lt;x&lt;=0.5</v>
      </c>
      <c r="Q2073" s="48">
        <f t="shared" si="195"/>
        <v>-7.8014184397163122E-2</v>
      </c>
      <c r="R2073">
        <f t="shared" si="196"/>
        <v>15600</v>
      </c>
      <c r="S2073">
        <f t="shared" si="197"/>
        <v>1500</v>
      </c>
    </row>
    <row r="2074" spans="1:19" x14ac:dyDescent="0.25">
      <c r="A2074" s="12">
        <v>2073</v>
      </c>
      <c r="B2074" s="12" t="s">
        <v>211</v>
      </c>
      <c r="C2074" s="12" t="s">
        <v>662</v>
      </c>
      <c r="D2074" s="28">
        <v>43007.373784722222</v>
      </c>
      <c r="E2074" s="17">
        <v>43008.673784722225</v>
      </c>
      <c r="F2074" s="13" t="s">
        <v>302</v>
      </c>
      <c r="G2074" s="12">
        <v>200</v>
      </c>
      <c r="H2074" s="12" t="s">
        <v>193</v>
      </c>
      <c r="I2074" s="12" t="s">
        <v>103</v>
      </c>
      <c r="J2074" s="37">
        <f>INDEX('Bảng Giá'!$C$3:$H$18,MATCH('Raw Data'!P2074,'Bảng Giá'!$B$3:$B$18,0),MATCH('Raw Data'!M2074,'Bảng Giá'!$C$2:$H$2,0))</f>
        <v>13000</v>
      </c>
      <c r="K2074" s="12">
        <v>13100</v>
      </c>
      <c r="L2074" s="36">
        <f t="shared" si="192"/>
        <v>1.3000000000029104</v>
      </c>
      <c r="M2074" t="str">
        <f>'References data'!H2075</f>
        <v>Nội Tỉnh</v>
      </c>
      <c r="N2074">
        <f t="shared" si="193"/>
        <v>0.2</v>
      </c>
      <c r="O2074">
        <f t="shared" si="194"/>
        <v>-100</v>
      </c>
      <c r="P2074" t="str">
        <f>IF(AND(N2074&gt;0,N2074&lt;=0.05),'Bảng Giá'!$B$3,IF(AND(N2074&lt;=0.1,N2074&gt;0.05),'Bảng Giá'!$B$4,IF(AND('Raw Data'!N2074&gt;0.1,'Raw Data'!N2074&lt;=0.25),'Bảng Giá'!$B$5,IF(AND('Raw Data'!N2074&gt;0.25,'Raw Data'!N2074&lt;=0.5),'Bảng Giá'!$B$6,IF(AND('Raw Data'!N2074&gt;0.5,'Raw Data'!N2074&lt;=1),'Bảng Giá'!$B$7,IF(AND('Raw Data'!N2074&gt;1,'Raw Data'!N2074&lt;=1.5),'Bảng Giá'!$B$8,IF(AND('Raw Data'!N2074&gt;1.5,'Raw Data'!N2074&lt;=2),'Bảng Giá'!$B$9,IF(AND('Raw Data'!N2074&gt;2,'Raw Data'!N2074&lt;=2.5),'Bảng Giá'!$B$10,IF(AND('Raw Data'!N2074&gt;2.5,'Raw Data'!N2074&lt;=3),'Bảng Giá'!$B$11,IF(AND('Raw Data'!N2074&gt;3,'Raw Data'!N2074&lt;=3.5),'Bảng Giá'!$B$12,IF(AND('Raw Data'!N2074&gt;3.5,'Raw Data'!N2074&lt;=4),'Bảng Giá'!$B$13,IF(AND('Raw Data'!N2074&gt;4,'Raw Data'!N2074&lt;=4.5),'Bảng Giá'!$B$14,IF(AND('Raw Data'!N2074&gt;4.5,'Raw Data'!N2074&lt;=5),'Bảng Giá'!$B$15,IF(AND('Raw Data'!N2074&gt;5,'Raw Data'!N2074&lt;=5.5),'Bảng Giá'!$B$16,IF(AND('Raw Data'!N2074&gt;5.5,'Raw Data'!N2074&lt;=6),'Bảng Giá'!$B$17,'Bảng Giá'!$B$18)))))))))))))))</f>
        <v>0.1&lt;x&lt;=0.25</v>
      </c>
      <c r="Q2074" s="48">
        <f t="shared" si="195"/>
        <v>-7.6335877862595417E-3</v>
      </c>
      <c r="R2074">
        <f t="shared" si="196"/>
        <v>15600</v>
      </c>
      <c r="S2074">
        <f t="shared" si="197"/>
        <v>2500</v>
      </c>
    </row>
    <row r="2075" spans="1:19" x14ac:dyDescent="0.25">
      <c r="A2075" s="12">
        <v>2074</v>
      </c>
      <c r="B2075" s="12" t="s">
        <v>211</v>
      </c>
      <c r="C2075" s="12" t="s">
        <v>663</v>
      </c>
      <c r="D2075" s="28">
        <v>43007.369814814818</v>
      </c>
      <c r="E2075" s="17">
        <v>43008.669814814821</v>
      </c>
      <c r="F2075" s="13" t="s">
        <v>302</v>
      </c>
      <c r="G2075" s="12">
        <v>2400</v>
      </c>
      <c r="H2075" s="12" t="s">
        <v>77</v>
      </c>
      <c r="I2075" s="12" t="s">
        <v>507</v>
      </c>
      <c r="J2075" s="37">
        <f>INDEX('Bảng Giá'!$C$3:$H$18,MATCH('Raw Data'!P2075,'Bảng Giá'!$B$3:$B$18,0),MATCH('Raw Data'!M2075,'Bảng Giá'!$C$2:$H$2,0))</f>
        <v>16000</v>
      </c>
      <c r="K2075" s="12">
        <v>16200</v>
      </c>
      <c r="L2075" s="36">
        <f t="shared" si="192"/>
        <v>1.3000000000029104</v>
      </c>
      <c r="M2075" t="str">
        <f>'References data'!H2076</f>
        <v>Nội Tỉnh</v>
      </c>
      <c r="N2075">
        <f t="shared" si="193"/>
        <v>2.4</v>
      </c>
      <c r="O2075">
        <f t="shared" si="194"/>
        <v>-200</v>
      </c>
      <c r="P2075" t="str">
        <f>IF(AND(N2075&gt;0,N2075&lt;=0.05),'Bảng Giá'!$B$3,IF(AND(N2075&lt;=0.1,N2075&gt;0.05),'Bảng Giá'!$B$4,IF(AND('Raw Data'!N2075&gt;0.1,'Raw Data'!N2075&lt;=0.25),'Bảng Giá'!$B$5,IF(AND('Raw Data'!N2075&gt;0.25,'Raw Data'!N2075&lt;=0.5),'Bảng Giá'!$B$6,IF(AND('Raw Data'!N2075&gt;0.5,'Raw Data'!N2075&lt;=1),'Bảng Giá'!$B$7,IF(AND('Raw Data'!N2075&gt;1,'Raw Data'!N2075&lt;=1.5),'Bảng Giá'!$B$8,IF(AND('Raw Data'!N2075&gt;1.5,'Raw Data'!N2075&lt;=2),'Bảng Giá'!$B$9,IF(AND('Raw Data'!N2075&gt;2,'Raw Data'!N2075&lt;=2.5),'Bảng Giá'!$B$10,IF(AND('Raw Data'!N2075&gt;2.5,'Raw Data'!N2075&lt;=3),'Bảng Giá'!$B$11,IF(AND('Raw Data'!N2075&gt;3,'Raw Data'!N2075&lt;=3.5),'Bảng Giá'!$B$12,IF(AND('Raw Data'!N2075&gt;3.5,'Raw Data'!N2075&lt;=4),'Bảng Giá'!$B$13,IF(AND('Raw Data'!N2075&gt;4,'Raw Data'!N2075&lt;=4.5),'Bảng Giá'!$B$14,IF(AND('Raw Data'!N2075&gt;4.5,'Raw Data'!N2075&lt;=5),'Bảng Giá'!$B$15,IF(AND('Raw Data'!N2075&gt;5,'Raw Data'!N2075&lt;=5.5),'Bảng Giá'!$B$16,IF(AND('Raw Data'!N2075&gt;5.5,'Raw Data'!N2075&lt;=6),'Bảng Giá'!$B$17,'Bảng Giá'!$B$18)))))))))))))))</f>
        <v>2&lt;x&lt;=2.5</v>
      </c>
      <c r="Q2075" s="48">
        <f t="shared" si="195"/>
        <v>-1.2345679012345678E-2</v>
      </c>
      <c r="R2075">
        <f t="shared" si="196"/>
        <v>19200</v>
      </c>
      <c r="S2075">
        <f t="shared" si="197"/>
        <v>3000</v>
      </c>
    </row>
    <row r="2076" spans="1:19" x14ac:dyDescent="0.25">
      <c r="A2076" s="12">
        <v>2075</v>
      </c>
      <c r="B2076" s="12" t="s">
        <v>211</v>
      </c>
      <c r="C2076" s="12" t="s">
        <v>664</v>
      </c>
      <c r="D2076" s="28">
        <v>43007.370208333334</v>
      </c>
      <c r="E2076" s="17">
        <v>43010.070208333331</v>
      </c>
      <c r="F2076" s="13" t="s">
        <v>302</v>
      </c>
      <c r="G2076" s="12">
        <v>3000</v>
      </c>
      <c r="H2076" s="12" t="s">
        <v>356</v>
      </c>
      <c r="I2076" s="12" t="s">
        <v>370</v>
      </c>
      <c r="J2076" s="37">
        <f>INDEX('Bảng Giá'!$C$3:$H$18,MATCH('Raw Data'!P2076,'Bảng Giá'!$B$3:$B$18,0),MATCH('Raw Data'!M2076,'Bảng Giá'!$C$2:$H$2,0))</f>
        <v>42500</v>
      </c>
      <c r="K2076" s="12">
        <v>48000</v>
      </c>
      <c r="L2076" s="36">
        <f t="shared" si="192"/>
        <v>2.6999999999970896</v>
      </c>
      <c r="M2076" t="str">
        <f>'References data'!H2077</f>
        <v>Nội Vùng Tỉnh</v>
      </c>
      <c r="N2076">
        <f t="shared" si="193"/>
        <v>3</v>
      </c>
      <c r="O2076">
        <f t="shared" si="194"/>
        <v>-5500</v>
      </c>
      <c r="P2076" t="str">
        <f>IF(AND(N2076&gt;0,N2076&lt;=0.05),'Bảng Giá'!$B$3,IF(AND(N2076&lt;=0.1,N2076&gt;0.05),'Bảng Giá'!$B$4,IF(AND('Raw Data'!N2076&gt;0.1,'Raw Data'!N2076&lt;=0.25),'Bảng Giá'!$B$5,IF(AND('Raw Data'!N2076&gt;0.25,'Raw Data'!N2076&lt;=0.5),'Bảng Giá'!$B$6,IF(AND('Raw Data'!N2076&gt;0.5,'Raw Data'!N2076&lt;=1),'Bảng Giá'!$B$7,IF(AND('Raw Data'!N2076&gt;1,'Raw Data'!N2076&lt;=1.5),'Bảng Giá'!$B$8,IF(AND('Raw Data'!N2076&gt;1.5,'Raw Data'!N2076&lt;=2),'Bảng Giá'!$B$9,IF(AND('Raw Data'!N2076&gt;2,'Raw Data'!N2076&lt;=2.5),'Bảng Giá'!$B$10,IF(AND('Raw Data'!N2076&gt;2.5,'Raw Data'!N2076&lt;=3),'Bảng Giá'!$B$11,IF(AND('Raw Data'!N2076&gt;3,'Raw Data'!N2076&lt;=3.5),'Bảng Giá'!$B$12,IF(AND('Raw Data'!N2076&gt;3.5,'Raw Data'!N2076&lt;=4),'Bảng Giá'!$B$13,IF(AND('Raw Data'!N2076&gt;4,'Raw Data'!N2076&lt;=4.5),'Bảng Giá'!$B$14,IF(AND('Raw Data'!N2076&gt;4.5,'Raw Data'!N2076&lt;=5),'Bảng Giá'!$B$15,IF(AND('Raw Data'!N2076&gt;5,'Raw Data'!N2076&lt;=5.5),'Bảng Giá'!$B$16,IF(AND('Raw Data'!N2076&gt;5.5,'Raw Data'!N2076&lt;=6),'Bảng Giá'!$B$17,'Bảng Giá'!$B$18)))))))))))))))</f>
        <v>2.5&lt;x&lt;=3</v>
      </c>
      <c r="Q2076" s="48">
        <f t="shared" si="195"/>
        <v>-0.11458333333333333</v>
      </c>
      <c r="R2076">
        <f t="shared" si="196"/>
        <v>51000</v>
      </c>
      <c r="S2076">
        <f t="shared" si="197"/>
        <v>3000</v>
      </c>
    </row>
    <row r="2077" spans="1:19" x14ac:dyDescent="0.25">
      <c r="A2077" s="12">
        <v>2076</v>
      </c>
      <c r="B2077" s="12" t="s">
        <v>211</v>
      </c>
      <c r="C2077" s="12" t="s">
        <v>665</v>
      </c>
      <c r="D2077" s="28">
        <v>43007.354166666664</v>
      </c>
      <c r="E2077" s="17">
        <v>43009.654166666667</v>
      </c>
      <c r="F2077" s="13" t="s">
        <v>302</v>
      </c>
      <c r="G2077" s="12">
        <v>400</v>
      </c>
      <c r="H2077" s="12" t="s">
        <v>76</v>
      </c>
      <c r="I2077" s="12" t="s">
        <v>119</v>
      </c>
      <c r="J2077" s="37">
        <f>INDEX('Bảng Giá'!$C$3:$H$18,MATCH('Raw Data'!P2077,'Bảng Giá'!$B$3:$B$18,0),MATCH('Raw Data'!M2077,'Bảng Giá'!$C$2:$H$2,0))</f>
        <v>20000</v>
      </c>
      <c r="K2077" s="12">
        <v>20100</v>
      </c>
      <c r="L2077" s="36">
        <f t="shared" si="192"/>
        <v>2.3000000000029104</v>
      </c>
      <c r="M2077" t="str">
        <f>'References data'!H2078</f>
        <v>Nội Vùng</v>
      </c>
      <c r="N2077">
        <f t="shared" si="193"/>
        <v>0.4</v>
      </c>
      <c r="O2077">
        <f t="shared" si="194"/>
        <v>-100</v>
      </c>
      <c r="P2077" t="str">
        <f>IF(AND(N2077&gt;0,N2077&lt;=0.05),'Bảng Giá'!$B$3,IF(AND(N2077&lt;=0.1,N2077&gt;0.05),'Bảng Giá'!$B$4,IF(AND('Raw Data'!N2077&gt;0.1,'Raw Data'!N2077&lt;=0.25),'Bảng Giá'!$B$5,IF(AND('Raw Data'!N2077&gt;0.25,'Raw Data'!N2077&lt;=0.5),'Bảng Giá'!$B$6,IF(AND('Raw Data'!N2077&gt;0.5,'Raw Data'!N2077&lt;=1),'Bảng Giá'!$B$7,IF(AND('Raw Data'!N2077&gt;1,'Raw Data'!N2077&lt;=1.5),'Bảng Giá'!$B$8,IF(AND('Raw Data'!N2077&gt;1.5,'Raw Data'!N2077&lt;=2),'Bảng Giá'!$B$9,IF(AND('Raw Data'!N2077&gt;2,'Raw Data'!N2077&lt;=2.5),'Bảng Giá'!$B$10,IF(AND('Raw Data'!N2077&gt;2.5,'Raw Data'!N2077&lt;=3),'Bảng Giá'!$B$11,IF(AND('Raw Data'!N2077&gt;3,'Raw Data'!N2077&lt;=3.5),'Bảng Giá'!$B$12,IF(AND('Raw Data'!N2077&gt;3.5,'Raw Data'!N2077&lt;=4),'Bảng Giá'!$B$13,IF(AND('Raw Data'!N2077&gt;4,'Raw Data'!N2077&lt;=4.5),'Bảng Giá'!$B$14,IF(AND('Raw Data'!N2077&gt;4.5,'Raw Data'!N2077&lt;=5),'Bảng Giá'!$B$15,IF(AND('Raw Data'!N2077&gt;5,'Raw Data'!N2077&lt;=5.5),'Bảng Giá'!$B$16,IF(AND('Raw Data'!N2077&gt;5.5,'Raw Data'!N2077&lt;=6),'Bảng Giá'!$B$17,'Bảng Giá'!$B$18)))))))))))))))</f>
        <v>0.25&lt;x&lt;=0.5</v>
      </c>
      <c r="Q2077" s="48">
        <f t="shared" si="195"/>
        <v>-4.9751243781094526E-3</v>
      </c>
      <c r="R2077">
        <f t="shared" si="196"/>
        <v>24000</v>
      </c>
      <c r="S2077">
        <f t="shared" si="197"/>
        <v>3900</v>
      </c>
    </row>
    <row r="2078" spans="1:19" x14ac:dyDescent="0.25">
      <c r="A2078" s="12">
        <v>2077</v>
      </c>
      <c r="B2078" s="12" t="s">
        <v>211</v>
      </c>
      <c r="C2078" s="12" t="s">
        <v>666</v>
      </c>
      <c r="D2078" s="28">
        <v>43007.354189814818</v>
      </c>
      <c r="E2078" s="17">
        <v>43008.654189814821</v>
      </c>
      <c r="F2078" s="13" t="s">
        <v>302</v>
      </c>
      <c r="G2078" s="12">
        <v>7000</v>
      </c>
      <c r="H2078" s="12" t="s">
        <v>77</v>
      </c>
      <c r="I2078" s="12" t="s">
        <v>94</v>
      </c>
      <c r="J2078" s="37">
        <f>INDEX('Bảng Giá'!$C$3:$H$18,MATCH('Raw Data'!P2078,'Bảng Giá'!$B$3:$B$18,0),MATCH('Raw Data'!M2078,'Bảng Giá'!$C$2:$H$2,0))</f>
        <v>2000</v>
      </c>
      <c r="K2078" s="12">
        <v>30800</v>
      </c>
      <c r="L2078" s="36">
        <f t="shared" si="192"/>
        <v>1.3000000000029104</v>
      </c>
      <c r="M2078" t="str">
        <f>'References data'!H2079</f>
        <v>Nội Tỉnh</v>
      </c>
      <c r="N2078" s="46">
        <f t="shared" si="193"/>
        <v>7</v>
      </c>
      <c r="O2078">
        <f t="shared" si="194"/>
        <v>-28800</v>
      </c>
      <c r="P2078" t="str">
        <f>IF(AND(N2078&gt;0,N2078&lt;=0.05),'Bảng Giá'!$B$3,IF(AND(N2078&lt;=0.1,N2078&gt;0.05),'Bảng Giá'!$B$4,IF(AND('Raw Data'!N2078&gt;0.1,'Raw Data'!N2078&lt;=0.25),'Bảng Giá'!$B$5,IF(AND('Raw Data'!N2078&gt;0.25,'Raw Data'!N2078&lt;=0.5),'Bảng Giá'!$B$6,IF(AND('Raw Data'!N2078&gt;0.5,'Raw Data'!N2078&lt;=1),'Bảng Giá'!$B$7,IF(AND('Raw Data'!N2078&gt;1,'Raw Data'!N2078&lt;=1.5),'Bảng Giá'!$B$8,IF(AND('Raw Data'!N2078&gt;1.5,'Raw Data'!N2078&lt;=2),'Bảng Giá'!$B$9,IF(AND('Raw Data'!N2078&gt;2,'Raw Data'!N2078&lt;=2.5),'Bảng Giá'!$B$10,IF(AND('Raw Data'!N2078&gt;2.5,'Raw Data'!N2078&lt;=3),'Bảng Giá'!$B$11,IF(AND('Raw Data'!N2078&gt;3,'Raw Data'!N2078&lt;=3.5),'Bảng Giá'!$B$12,IF(AND('Raw Data'!N2078&gt;3.5,'Raw Data'!N2078&lt;=4),'Bảng Giá'!$B$13,IF(AND('Raw Data'!N2078&gt;4,'Raw Data'!N2078&lt;=4.5),'Bảng Giá'!$B$14,IF(AND('Raw Data'!N2078&gt;4.5,'Raw Data'!N2078&lt;=5),'Bảng Giá'!$B$15,IF(AND('Raw Data'!N2078&gt;5,'Raw Data'!N2078&lt;=5.5),'Bảng Giá'!$B$16,IF(AND('Raw Data'!N2078&gt;5.5,'Raw Data'!N2078&lt;=6),'Bảng Giá'!$B$17,'Bảng Giá'!$B$18)))))))))))))))</f>
        <v>Next 0.5</v>
      </c>
      <c r="Q2078" s="48">
        <f t="shared" si="195"/>
        <v>-0.93506493506493504</v>
      </c>
      <c r="R2078">
        <f t="shared" si="196"/>
        <v>2400</v>
      </c>
      <c r="S2078">
        <f t="shared" si="197"/>
        <v>-28400</v>
      </c>
    </row>
    <row r="2079" spans="1:19" x14ac:dyDescent="0.25">
      <c r="A2079" s="12">
        <v>2078</v>
      </c>
      <c r="B2079" s="12" t="s">
        <v>211</v>
      </c>
      <c r="C2079" s="12" t="s">
        <v>667</v>
      </c>
      <c r="D2079" s="28">
        <v>43007.66028935185</v>
      </c>
      <c r="E2079" s="17">
        <v>43009.960289351853</v>
      </c>
      <c r="F2079" s="13" t="s">
        <v>302</v>
      </c>
      <c r="G2079" s="12">
        <v>500</v>
      </c>
      <c r="H2079" s="12" t="s">
        <v>83</v>
      </c>
      <c r="I2079" s="12" t="s">
        <v>835</v>
      </c>
      <c r="J2079" s="37">
        <f>INDEX('Bảng Giá'!$C$3:$H$18,MATCH('Raw Data'!P2079,'Bảng Giá'!$B$3:$B$18,0),MATCH('Raw Data'!M2079,'Bảng Giá'!$C$2:$H$2,0))</f>
        <v>20000</v>
      </c>
      <c r="K2079" s="12">
        <v>22700</v>
      </c>
      <c r="L2079" s="36">
        <f t="shared" si="192"/>
        <v>2.3000000000029104</v>
      </c>
      <c r="M2079" t="str">
        <f>'References data'!H2080</f>
        <v>Nội Vùng</v>
      </c>
      <c r="N2079">
        <f t="shared" si="193"/>
        <v>0.5</v>
      </c>
      <c r="O2079">
        <f t="shared" si="194"/>
        <v>-2700</v>
      </c>
      <c r="P2079" t="str">
        <f>IF(AND(N2079&gt;0,N2079&lt;=0.05),'Bảng Giá'!$B$3,IF(AND(N2079&lt;=0.1,N2079&gt;0.05),'Bảng Giá'!$B$4,IF(AND('Raw Data'!N2079&gt;0.1,'Raw Data'!N2079&lt;=0.25),'Bảng Giá'!$B$5,IF(AND('Raw Data'!N2079&gt;0.25,'Raw Data'!N2079&lt;=0.5),'Bảng Giá'!$B$6,IF(AND('Raw Data'!N2079&gt;0.5,'Raw Data'!N2079&lt;=1),'Bảng Giá'!$B$7,IF(AND('Raw Data'!N2079&gt;1,'Raw Data'!N2079&lt;=1.5),'Bảng Giá'!$B$8,IF(AND('Raw Data'!N2079&gt;1.5,'Raw Data'!N2079&lt;=2),'Bảng Giá'!$B$9,IF(AND('Raw Data'!N2079&gt;2,'Raw Data'!N2079&lt;=2.5),'Bảng Giá'!$B$10,IF(AND('Raw Data'!N2079&gt;2.5,'Raw Data'!N2079&lt;=3),'Bảng Giá'!$B$11,IF(AND('Raw Data'!N2079&gt;3,'Raw Data'!N2079&lt;=3.5),'Bảng Giá'!$B$12,IF(AND('Raw Data'!N2079&gt;3.5,'Raw Data'!N2079&lt;=4),'Bảng Giá'!$B$13,IF(AND('Raw Data'!N2079&gt;4,'Raw Data'!N2079&lt;=4.5),'Bảng Giá'!$B$14,IF(AND('Raw Data'!N2079&gt;4.5,'Raw Data'!N2079&lt;=5),'Bảng Giá'!$B$15,IF(AND('Raw Data'!N2079&gt;5,'Raw Data'!N2079&lt;=5.5),'Bảng Giá'!$B$16,IF(AND('Raw Data'!N2079&gt;5.5,'Raw Data'!N2079&lt;=6),'Bảng Giá'!$B$17,'Bảng Giá'!$B$18)))))))))))))))</f>
        <v>0.25&lt;x&lt;=0.5</v>
      </c>
      <c r="Q2079" s="48">
        <f t="shared" si="195"/>
        <v>-0.11894273127753303</v>
      </c>
      <c r="R2079">
        <f t="shared" si="196"/>
        <v>24000</v>
      </c>
      <c r="S2079">
        <f t="shared" si="197"/>
        <v>1300</v>
      </c>
    </row>
    <row r="2080" spans="1:19" x14ac:dyDescent="0.25">
      <c r="A2080" s="12">
        <v>2079</v>
      </c>
      <c r="B2080" s="12" t="s">
        <v>211</v>
      </c>
      <c r="C2080" s="12" t="s">
        <v>668</v>
      </c>
      <c r="D2080" s="28">
        <v>43007.661400462966</v>
      </c>
      <c r="E2080" s="17">
        <v>43008.961400462969</v>
      </c>
      <c r="F2080" s="13" t="s">
        <v>302</v>
      </c>
      <c r="G2080" s="12">
        <v>400</v>
      </c>
      <c r="H2080" s="12" t="s">
        <v>286</v>
      </c>
      <c r="I2080" s="12" t="s">
        <v>114</v>
      </c>
      <c r="J2080" s="37">
        <f>INDEX('Bảng Giá'!$C$3:$H$18,MATCH('Raw Data'!P2080,'Bảng Giá'!$B$3:$B$18,0),MATCH('Raw Data'!M2080,'Bảng Giá'!$C$2:$H$2,0))</f>
        <v>13000</v>
      </c>
      <c r="K2080" s="12">
        <v>13100</v>
      </c>
      <c r="L2080" s="36">
        <f t="shared" si="192"/>
        <v>1.3000000000029104</v>
      </c>
      <c r="M2080" t="str">
        <f>'References data'!H2081</f>
        <v>Nội Tỉnh</v>
      </c>
      <c r="N2080">
        <f t="shared" si="193"/>
        <v>0.4</v>
      </c>
      <c r="O2080">
        <f t="shared" si="194"/>
        <v>-100</v>
      </c>
      <c r="P2080" t="str">
        <f>IF(AND(N2080&gt;0,N2080&lt;=0.05),'Bảng Giá'!$B$3,IF(AND(N2080&lt;=0.1,N2080&gt;0.05),'Bảng Giá'!$B$4,IF(AND('Raw Data'!N2080&gt;0.1,'Raw Data'!N2080&lt;=0.25),'Bảng Giá'!$B$5,IF(AND('Raw Data'!N2080&gt;0.25,'Raw Data'!N2080&lt;=0.5),'Bảng Giá'!$B$6,IF(AND('Raw Data'!N2080&gt;0.5,'Raw Data'!N2080&lt;=1),'Bảng Giá'!$B$7,IF(AND('Raw Data'!N2080&gt;1,'Raw Data'!N2080&lt;=1.5),'Bảng Giá'!$B$8,IF(AND('Raw Data'!N2080&gt;1.5,'Raw Data'!N2080&lt;=2),'Bảng Giá'!$B$9,IF(AND('Raw Data'!N2080&gt;2,'Raw Data'!N2080&lt;=2.5),'Bảng Giá'!$B$10,IF(AND('Raw Data'!N2080&gt;2.5,'Raw Data'!N2080&lt;=3),'Bảng Giá'!$B$11,IF(AND('Raw Data'!N2080&gt;3,'Raw Data'!N2080&lt;=3.5),'Bảng Giá'!$B$12,IF(AND('Raw Data'!N2080&gt;3.5,'Raw Data'!N2080&lt;=4),'Bảng Giá'!$B$13,IF(AND('Raw Data'!N2080&gt;4,'Raw Data'!N2080&lt;=4.5),'Bảng Giá'!$B$14,IF(AND('Raw Data'!N2080&gt;4.5,'Raw Data'!N2080&lt;=5),'Bảng Giá'!$B$15,IF(AND('Raw Data'!N2080&gt;5,'Raw Data'!N2080&lt;=5.5),'Bảng Giá'!$B$16,IF(AND('Raw Data'!N2080&gt;5.5,'Raw Data'!N2080&lt;=6),'Bảng Giá'!$B$17,'Bảng Giá'!$B$18)))))))))))))))</f>
        <v>0.25&lt;x&lt;=0.5</v>
      </c>
      <c r="Q2080" s="48">
        <f t="shared" si="195"/>
        <v>-7.6335877862595417E-3</v>
      </c>
      <c r="R2080">
        <f t="shared" si="196"/>
        <v>15600</v>
      </c>
      <c r="S2080">
        <f t="shared" si="197"/>
        <v>2500</v>
      </c>
    </row>
    <row r="2081" spans="1:19" x14ac:dyDescent="0.25">
      <c r="A2081" s="12">
        <v>2080</v>
      </c>
      <c r="B2081" s="12" t="s">
        <v>211</v>
      </c>
      <c r="C2081" s="12" t="s">
        <v>669</v>
      </c>
      <c r="D2081" s="28">
        <v>43007.369837962964</v>
      </c>
      <c r="E2081" s="17">
        <v>43009.669837962967</v>
      </c>
      <c r="F2081" s="13" t="s">
        <v>302</v>
      </c>
      <c r="G2081" s="12">
        <v>900</v>
      </c>
      <c r="H2081" s="12" t="s">
        <v>196</v>
      </c>
      <c r="I2081" s="12" t="s">
        <v>160</v>
      </c>
      <c r="J2081" s="37">
        <f>INDEX('Bảng Giá'!$C$3:$H$18,MATCH('Raw Data'!P2081,'Bảng Giá'!$B$3:$B$18,0),MATCH('Raw Data'!M2081,'Bảng Giá'!$C$2:$H$2,0))</f>
        <v>22500</v>
      </c>
      <c r="K2081" s="12">
        <v>22700</v>
      </c>
      <c r="L2081" s="36">
        <f t="shared" si="192"/>
        <v>2.3000000000029104</v>
      </c>
      <c r="M2081" t="str">
        <f>'References data'!H2082</f>
        <v>Nội Vùng</v>
      </c>
      <c r="N2081">
        <f t="shared" si="193"/>
        <v>0.9</v>
      </c>
      <c r="O2081">
        <f t="shared" si="194"/>
        <v>-200</v>
      </c>
      <c r="P2081" t="str">
        <f>IF(AND(N2081&gt;0,N2081&lt;=0.05),'Bảng Giá'!$B$3,IF(AND(N2081&lt;=0.1,N2081&gt;0.05),'Bảng Giá'!$B$4,IF(AND('Raw Data'!N2081&gt;0.1,'Raw Data'!N2081&lt;=0.25),'Bảng Giá'!$B$5,IF(AND('Raw Data'!N2081&gt;0.25,'Raw Data'!N2081&lt;=0.5),'Bảng Giá'!$B$6,IF(AND('Raw Data'!N2081&gt;0.5,'Raw Data'!N2081&lt;=1),'Bảng Giá'!$B$7,IF(AND('Raw Data'!N2081&gt;1,'Raw Data'!N2081&lt;=1.5),'Bảng Giá'!$B$8,IF(AND('Raw Data'!N2081&gt;1.5,'Raw Data'!N2081&lt;=2),'Bảng Giá'!$B$9,IF(AND('Raw Data'!N2081&gt;2,'Raw Data'!N2081&lt;=2.5),'Bảng Giá'!$B$10,IF(AND('Raw Data'!N2081&gt;2.5,'Raw Data'!N2081&lt;=3),'Bảng Giá'!$B$11,IF(AND('Raw Data'!N2081&gt;3,'Raw Data'!N2081&lt;=3.5),'Bảng Giá'!$B$12,IF(AND('Raw Data'!N2081&gt;3.5,'Raw Data'!N2081&lt;=4),'Bảng Giá'!$B$13,IF(AND('Raw Data'!N2081&gt;4,'Raw Data'!N2081&lt;=4.5),'Bảng Giá'!$B$14,IF(AND('Raw Data'!N2081&gt;4.5,'Raw Data'!N2081&lt;=5),'Bảng Giá'!$B$15,IF(AND('Raw Data'!N2081&gt;5,'Raw Data'!N2081&lt;=5.5),'Bảng Giá'!$B$16,IF(AND('Raw Data'!N2081&gt;5.5,'Raw Data'!N2081&lt;=6),'Bảng Giá'!$B$17,'Bảng Giá'!$B$18)))))))))))))))</f>
        <v>0.5&lt;x&lt;=1</v>
      </c>
      <c r="Q2081" s="48">
        <f t="shared" si="195"/>
        <v>-8.8105726872246704E-3</v>
      </c>
      <c r="R2081">
        <f t="shared" si="196"/>
        <v>27000</v>
      </c>
      <c r="S2081">
        <f t="shared" si="197"/>
        <v>4300</v>
      </c>
    </row>
    <row r="2082" spans="1:19" x14ac:dyDescent="0.25">
      <c r="A2082" s="12">
        <v>2081</v>
      </c>
      <c r="B2082" s="12" t="s">
        <v>211</v>
      </c>
      <c r="C2082" s="12" t="s">
        <v>670</v>
      </c>
      <c r="D2082" s="28">
        <v>43007.370185185187</v>
      </c>
      <c r="E2082" s="17">
        <v>43010.070185185185</v>
      </c>
      <c r="F2082" s="13" t="s">
        <v>302</v>
      </c>
      <c r="G2082" s="12">
        <v>1400</v>
      </c>
      <c r="H2082" s="12" t="s">
        <v>408</v>
      </c>
      <c r="I2082" s="12" t="s">
        <v>836</v>
      </c>
      <c r="J2082" s="37">
        <f>INDEX('Bảng Giá'!$C$3:$H$18,MATCH('Raw Data'!P2082,'Bảng Giá'!$B$3:$B$18,0),MATCH('Raw Data'!M2082,'Bảng Giá'!$C$2:$H$2,0))</f>
        <v>27500</v>
      </c>
      <c r="K2082" s="12">
        <v>27800</v>
      </c>
      <c r="L2082" s="36">
        <f t="shared" si="192"/>
        <v>2.6999999999970896</v>
      </c>
      <c r="M2082" t="str">
        <f>'References data'!H2083</f>
        <v>Nội Vùng Tỉnh</v>
      </c>
      <c r="N2082">
        <f t="shared" si="193"/>
        <v>1.4</v>
      </c>
      <c r="O2082">
        <f t="shared" si="194"/>
        <v>-300</v>
      </c>
      <c r="P2082" t="str">
        <f>IF(AND(N2082&gt;0,N2082&lt;=0.05),'Bảng Giá'!$B$3,IF(AND(N2082&lt;=0.1,N2082&gt;0.05),'Bảng Giá'!$B$4,IF(AND('Raw Data'!N2082&gt;0.1,'Raw Data'!N2082&lt;=0.25),'Bảng Giá'!$B$5,IF(AND('Raw Data'!N2082&gt;0.25,'Raw Data'!N2082&lt;=0.5),'Bảng Giá'!$B$6,IF(AND('Raw Data'!N2082&gt;0.5,'Raw Data'!N2082&lt;=1),'Bảng Giá'!$B$7,IF(AND('Raw Data'!N2082&gt;1,'Raw Data'!N2082&lt;=1.5),'Bảng Giá'!$B$8,IF(AND('Raw Data'!N2082&gt;1.5,'Raw Data'!N2082&lt;=2),'Bảng Giá'!$B$9,IF(AND('Raw Data'!N2082&gt;2,'Raw Data'!N2082&lt;=2.5),'Bảng Giá'!$B$10,IF(AND('Raw Data'!N2082&gt;2.5,'Raw Data'!N2082&lt;=3),'Bảng Giá'!$B$11,IF(AND('Raw Data'!N2082&gt;3,'Raw Data'!N2082&lt;=3.5),'Bảng Giá'!$B$12,IF(AND('Raw Data'!N2082&gt;3.5,'Raw Data'!N2082&lt;=4),'Bảng Giá'!$B$13,IF(AND('Raw Data'!N2082&gt;4,'Raw Data'!N2082&lt;=4.5),'Bảng Giá'!$B$14,IF(AND('Raw Data'!N2082&gt;4.5,'Raw Data'!N2082&lt;=5),'Bảng Giá'!$B$15,IF(AND('Raw Data'!N2082&gt;5,'Raw Data'!N2082&lt;=5.5),'Bảng Giá'!$B$16,IF(AND('Raw Data'!N2082&gt;5.5,'Raw Data'!N2082&lt;=6),'Bảng Giá'!$B$17,'Bảng Giá'!$B$18)))))))))))))))</f>
        <v>1&lt;x&lt;=1.5</v>
      </c>
      <c r="Q2082" s="48">
        <f t="shared" si="195"/>
        <v>-1.0791366906474821E-2</v>
      </c>
      <c r="R2082">
        <f t="shared" si="196"/>
        <v>33000</v>
      </c>
      <c r="S2082">
        <f t="shared" si="197"/>
        <v>5200</v>
      </c>
    </row>
    <row r="2083" spans="1:19" x14ac:dyDescent="0.25">
      <c r="A2083" s="12">
        <v>2082</v>
      </c>
      <c r="B2083" s="12" t="s">
        <v>211</v>
      </c>
      <c r="C2083" s="12" t="s">
        <v>671</v>
      </c>
      <c r="D2083" s="28">
        <v>43007.370451388888</v>
      </c>
      <c r="E2083" s="17">
        <v>43008.670451388891</v>
      </c>
      <c r="F2083" s="13" t="s">
        <v>302</v>
      </c>
      <c r="G2083" s="12">
        <v>1300</v>
      </c>
      <c r="H2083" s="12" t="s">
        <v>94</v>
      </c>
      <c r="I2083" s="12" t="s">
        <v>108</v>
      </c>
      <c r="J2083" s="37">
        <f>INDEX('Bảng Giá'!$C$3:$H$18,MATCH('Raw Data'!P2083,'Bảng Giá'!$B$3:$B$18,0),MATCH('Raw Data'!M2083,'Bảng Giá'!$C$2:$H$2,0))</f>
        <v>14500</v>
      </c>
      <c r="K2083" s="12">
        <v>14700</v>
      </c>
      <c r="L2083" s="36">
        <f t="shared" si="192"/>
        <v>1.3000000000029104</v>
      </c>
      <c r="M2083" t="str">
        <f>'References data'!H2084</f>
        <v>Nội Tỉnh</v>
      </c>
      <c r="N2083">
        <f t="shared" si="193"/>
        <v>1.3</v>
      </c>
      <c r="O2083">
        <f t="shared" si="194"/>
        <v>-200</v>
      </c>
      <c r="P2083" t="str">
        <f>IF(AND(N2083&gt;0,N2083&lt;=0.05),'Bảng Giá'!$B$3,IF(AND(N2083&lt;=0.1,N2083&gt;0.05),'Bảng Giá'!$B$4,IF(AND('Raw Data'!N2083&gt;0.1,'Raw Data'!N2083&lt;=0.25),'Bảng Giá'!$B$5,IF(AND('Raw Data'!N2083&gt;0.25,'Raw Data'!N2083&lt;=0.5),'Bảng Giá'!$B$6,IF(AND('Raw Data'!N2083&gt;0.5,'Raw Data'!N2083&lt;=1),'Bảng Giá'!$B$7,IF(AND('Raw Data'!N2083&gt;1,'Raw Data'!N2083&lt;=1.5),'Bảng Giá'!$B$8,IF(AND('Raw Data'!N2083&gt;1.5,'Raw Data'!N2083&lt;=2),'Bảng Giá'!$B$9,IF(AND('Raw Data'!N2083&gt;2,'Raw Data'!N2083&lt;=2.5),'Bảng Giá'!$B$10,IF(AND('Raw Data'!N2083&gt;2.5,'Raw Data'!N2083&lt;=3),'Bảng Giá'!$B$11,IF(AND('Raw Data'!N2083&gt;3,'Raw Data'!N2083&lt;=3.5),'Bảng Giá'!$B$12,IF(AND('Raw Data'!N2083&gt;3.5,'Raw Data'!N2083&lt;=4),'Bảng Giá'!$B$13,IF(AND('Raw Data'!N2083&gt;4,'Raw Data'!N2083&lt;=4.5),'Bảng Giá'!$B$14,IF(AND('Raw Data'!N2083&gt;4.5,'Raw Data'!N2083&lt;=5),'Bảng Giá'!$B$15,IF(AND('Raw Data'!N2083&gt;5,'Raw Data'!N2083&lt;=5.5),'Bảng Giá'!$B$16,IF(AND('Raw Data'!N2083&gt;5.5,'Raw Data'!N2083&lt;=6),'Bảng Giá'!$B$17,'Bảng Giá'!$B$18)))))))))))))))</f>
        <v>1&lt;x&lt;=1.5</v>
      </c>
      <c r="Q2083" s="48">
        <f t="shared" si="195"/>
        <v>-1.3605442176870748E-2</v>
      </c>
      <c r="R2083">
        <f t="shared" si="196"/>
        <v>17400</v>
      </c>
      <c r="S2083">
        <f t="shared" si="197"/>
        <v>2700</v>
      </c>
    </row>
    <row r="2084" spans="1:19" x14ac:dyDescent="0.25">
      <c r="A2084" s="12">
        <v>2083</v>
      </c>
      <c r="B2084" s="12" t="s">
        <v>211</v>
      </c>
      <c r="C2084" s="12" t="s">
        <v>672</v>
      </c>
      <c r="D2084" s="28">
        <v>43007.373900462961</v>
      </c>
      <c r="E2084" s="17">
        <v>43009.673900462964</v>
      </c>
      <c r="F2084" s="13" t="s">
        <v>302</v>
      </c>
      <c r="G2084" s="12">
        <v>500</v>
      </c>
      <c r="H2084" s="12" t="s">
        <v>75</v>
      </c>
      <c r="I2084" s="12" t="s">
        <v>157</v>
      </c>
      <c r="J2084" s="37">
        <f>INDEX('Bảng Giá'!$C$3:$H$18,MATCH('Raw Data'!P2084,'Bảng Giá'!$B$3:$B$18,0),MATCH('Raw Data'!M2084,'Bảng Giá'!$C$2:$H$2,0))</f>
        <v>20000</v>
      </c>
      <c r="K2084" s="12">
        <v>22700</v>
      </c>
      <c r="L2084" s="36">
        <f t="shared" si="192"/>
        <v>2.3000000000029104</v>
      </c>
      <c r="M2084" t="str">
        <f>'References data'!H2085</f>
        <v>Nội Vùng</v>
      </c>
      <c r="N2084">
        <f t="shared" si="193"/>
        <v>0.5</v>
      </c>
      <c r="O2084">
        <f t="shared" si="194"/>
        <v>-2700</v>
      </c>
      <c r="P2084" t="str">
        <f>IF(AND(N2084&gt;0,N2084&lt;=0.05),'Bảng Giá'!$B$3,IF(AND(N2084&lt;=0.1,N2084&gt;0.05),'Bảng Giá'!$B$4,IF(AND('Raw Data'!N2084&gt;0.1,'Raw Data'!N2084&lt;=0.25),'Bảng Giá'!$B$5,IF(AND('Raw Data'!N2084&gt;0.25,'Raw Data'!N2084&lt;=0.5),'Bảng Giá'!$B$6,IF(AND('Raw Data'!N2084&gt;0.5,'Raw Data'!N2084&lt;=1),'Bảng Giá'!$B$7,IF(AND('Raw Data'!N2084&gt;1,'Raw Data'!N2084&lt;=1.5),'Bảng Giá'!$B$8,IF(AND('Raw Data'!N2084&gt;1.5,'Raw Data'!N2084&lt;=2),'Bảng Giá'!$B$9,IF(AND('Raw Data'!N2084&gt;2,'Raw Data'!N2084&lt;=2.5),'Bảng Giá'!$B$10,IF(AND('Raw Data'!N2084&gt;2.5,'Raw Data'!N2084&lt;=3),'Bảng Giá'!$B$11,IF(AND('Raw Data'!N2084&gt;3,'Raw Data'!N2084&lt;=3.5),'Bảng Giá'!$B$12,IF(AND('Raw Data'!N2084&gt;3.5,'Raw Data'!N2084&lt;=4),'Bảng Giá'!$B$13,IF(AND('Raw Data'!N2084&gt;4,'Raw Data'!N2084&lt;=4.5),'Bảng Giá'!$B$14,IF(AND('Raw Data'!N2084&gt;4.5,'Raw Data'!N2084&lt;=5),'Bảng Giá'!$B$15,IF(AND('Raw Data'!N2084&gt;5,'Raw Data'!N2084&lt;=5.5),'Bảng Giá'!$B$16,IF(AND('Raw Data'!N2084&gt;5.5,'Raw Data'!N2084&lt;=6),'Bảng Giá'!$B$17,'Bảng Giá'!$B$18)))))))))))))))</f>
        <v>0.25&lt;x&lt;=0.5</v>
      </c>
      <c r="Q2084" s="48">
        <f t="shared" si="195"/>
        <v>-0.11894273127753303</v>
      </c>
      <c r="R2084">
        <f t="shared" si="196"/>
        <v>24000</v>
      </c>
      <c r="S2084">
        <f t="shared" si="197"/>
        <v>1300</v>
      </c>
    </row>
    <row r="2085" spans="1:19" x14ac:dyDescent="0.25">
      <c r="A2085" s="12">
        <v>2084</v>
      </c>
      <c r="B2085" s="12" t="s">
        <v>211</v>
      </c>
      <c r="C2085" s="12" t="s">
        <v>673</v>
      </c>
      <c r="D2085" s="28">
        <v>43007.660370370373</v>
      </c>
      <c r="E2085" s="17">
        <v>43010.36037037037</v>
      </c>
      <c r="F2085" s="13" t="s">
        <v>302</v>
      </c>
      <c r="G2085" s="12">
        <v>1600</v>
      </c>
      <c r="H2085" s="12" t="s">
        <v>190</v>
      </c>
      <c r="I2085" s="12" t="s">
        <v>186</v>
      </c>
      <c r="J2085" s="37">
        <f>INDEX('Bảng Giá'!$C$3:$H$18,MATCH('Raw Data'!P2085,'Bảng Giá'!$B$3:$B$18,0),MATCH('Raw Data'!M2085,'Bảng Giá'!$C$2:$H$2,0))</f>
        <v>32000</v>
      </c>
      <c r="K2085" s="12">
        <v>32300</v>
      </c>
      <c r="L2085" s="36">
        <f t="shared" si="192"/>
        <v>2.6999999999970896</v>
      </c>
      <c r="M2085" t="str">
        <f>'References data'!H2086</f>
        <v>Nội Vùng Tỉnh</v>
      </c>
      <c r="N2085">
        <f t="shared" si="193"/>
        <v>1.6</v>
      </c>
      <c r="O2085">
        <f t="shared" si="194"/>
        <v>-300</v>
      </c>
      <c r="P2085" t="str">
        <f>IF(AND(N2085&gt;0,N2085&lt;=0.05),'Bảng Giá'!$B$3,IF(AND(N2085&lt;=0.1,N2085&gt;0.05),'Bảng Giá'!$B$4,IF(AND('Raw Data'!N2085&gt;0.1,'Raw Data'!N2085&lt;=0.25),'Bảng Giá'!$B$5,IF(AND('Raw Data'!N2085&gt;0.25,'Raw Data'!N2085&lt;=0.5),'Bảng Giá'!$B$6,IF(AND('Raw Data'!N2085&gt;0.5,'Raw Data'!N2085&lt;=1),'Bảng Giá'!$B$7,IF(AND('Raw Data'!N2085&gt;1,'Raw Data'!N2085&lt;=1.5),'Bảng Giá'!$B$8,IF(AND('Raw Data'!N2085&gt;1.5,'Raw Data'!N2085&lt;=2),'Bảng Giá'!$B$9,IF(AND('Raw Data'!N2085&gt;2,'Raw Data'!N2085&lt;=2.5),'Bảng Giá'!$B$10,IF(AND('Raw Data'!N2085&gt;2.5,'Raw Data'!N2085&lt;=3),'Bảng Giá'!$B$11,IF(AND('Raw Data'!N2085&gt;3,'Raw Data'!N2085&lt;=3.5),'Bảng Giá'!$B$12,IF(AND('Raw Data'!N2085&gt;3.5,'Raw Data'!N2085&lt;=4),'Bảng Giá'!$B$13,IF(AND('Raw Data'!N2085&gt;4,'Raw Data'!N2085&lt;=4.5),'Bảng Giá'!$B$14,IF(AND('Raw Data'!N2085&gt;4.5,'Raw Data'!N2085&lt;=5),'Bảng Giá'!$B$15,IF(AND('Raw Data'!N2085&gt;5,'Raw Data'!N2085&lt;=5.5),'Bảng Giá'!$B$16,IF(AND('Raw Data'!N2085&gt;5.5,'Raw Data'!N2085&lt;=6),'Bảng Giá'!$B$17,'Bảng Giá'!$B$18)))))))))))))))</f>
        <v>1.5&lt;x&lt;=2</v>
      </c>
      <c r="Q2085" s="48">
        <f t="shared" si="195"/>
        <v>-9.2879256965944269E-3</v>
      </c>
      <c r="R2085">
        <f t="shared" si="196"/>
        <v>38400</v>
      </c>
      <c r="S2085">
        <f t="shared" si="197"/>
        <v>6100</v>
      </c>
    </row>
    <row r="2086" spans="1:19" x14ac:dyDescent="0.25">
      <c r="A2086" s="12">
        <v>2085</v>
      </c>
      <c r="B2086" s="12" t="s">
        <v>211</v>
      </c>
      <c r="C2086" s="12" t="s">
        <v>674</v>
      </c>
      <c r="D2086" s="28">
        <v>43007.369849537034</v>
      </c>
      <c r="E2086" s="17">
        <v>43008.669849537036</v>
      </c>
      <c r="F2086" s="13" t="s">
        <v>302</v>
      </c>
      <c r="G2086" s="12">
        <v>600</v>
      </c>
      <c r="H2086" s="12" t="s">
        <v>88</v>
      </c>
      <c r="I2086" s="12" t="s">
        <v>75</v>
      </c>
      <c r="J2086" s="37">
        <f>INDEX('Bảng Giá'!$C$3:$H$18,MATCH('Raw Data'!P2086,'Bảng Giá'!$B$3:$B$18,0),MATCH('Raw Data'!M2086,'Bảng Giá'!$C$2:$H$2,0))</f>
        <v>14000</v>
      </c>
      <c r="K2086" s="12">
        <v>14100</v>
      </c>
      <c r="L2086" s="36">
        <f t="shared" si="192"/>
        <v>1.3000000000029104</v>
      </c>
      <c r="M2086" t="str">
        <f>'References data'!H2087</f>
        <v>Nội Tỉnh</v>
      </c>
      <c r="N2086">
        <f t="shared" si="193"/>
        <v>0.6</v>
      </c>
      <c r="O2086">
        <f t="shared" si="194"/>
        <v>-100</v>
      </c>
      <c r="P2086" t="str">
        <f>IF(AND(N2086&gt;0,N2086&lt;=0.05),'Bảng Giá'!$B$3,IF(AND(N2086&lt;=0.1,N2086&gt;0.05),'Bảng Giá'!$B$4,IF(AND('Raw Data'!N2086&gt;0.1,'Raw Data'!N2086&lt;=0.25),'Bảng Giá'!$B$5,IF(AND('Raw Data'!N2086&gt;0.25,'Raw Data'!N2086&lt;=0.5),'Bảng Giá'!$B$6,IF(AND('Raw Data'!N2086&gt;0.5,'Raw Data'!N2086&lt;=1),'Bảng Giá'!$B$7,IF(AND('Raw Data'!N2086&gt;1,'Raw Data'!N2086&lt;=1.5),'Bảng Giá'!$B$8,IF(AND('Raw Data'!N2086&gt;1.5,'Raw Data'!N2086&lt;=2),'Bảng Giá'!$B$9,IF(AND('Raw Data'!N2086&gt;2,'Raw Data'!N2086&lt;=2.5),'Bảng Giá'!$B$10,IF(AND('Raw Data'!N2086&gt;2.5,'Raw Data'!N2086&lt;=3),'Bảng Giá'!$B$11,IF(AND('Raw Data'!N2086&gt;3,'Raw Data'!N2086&lt;=3.5),'Bảng Giá'!$B$12,IF(AND('Raw Data'!N2086&gt;3.5,'Raw Data'!N2086&lt;=4),'Bảng Giá'!$B$13,IF(AND('Raw Data'!N2086&gt;4,'Raw Data'!N2086&lt;=4.5),'Bảng Giá'!$B$14,IF(AND('Raw Data'!N2086&gt;4.5,'Raw Data'!N2086&lt;=5),'Bảng Giá'!$B$15,IF(AND('Raw Data'!N2086&gt;5,'Raw Data'!N2086&lt;=5.5),'Bảng Giá'!$B$16,IF(AND('Raw Data'!N2086&gt;5.5,'Raw Data'!N2086&lt;=6),'Bảng Giá'!$B$17,'Bảng Giá'!$B$18)))))))))))))))</f>
        <v>0.5&lt;x&lt;=1</v>
      </c>
      <c r="Q2086" s="48">
        <f t="shared" si="195"/>
        <v>-7.0921985815602835E-3</v>
      </c>
      <c r="R2086">
        <f t="shared" si="196"/>
        <v>16800</v>
      </c>
      <c r="S2086">
        <f t="shared" si="197"/>
        <v>2700</v>
      </c>
    </row>
    <row r="2087" spans="1:19" x14ac:dyDescent="0.25">
      <c r="A2087" s="12">
        <v>2086</v>
      </c>
      <c r="B2087" s="12" t="s">
        <v>211</v>
      </c>
      <c r="C2087" s="12" t="s">
        <v>675</v>
      </c>
      <c r="D2087" s="28">
        <v>43007.661319444444</v>
      </c>
      <c r="E2087" s="17">
        <v>43009.961319444446</v>
      </c>
      <c r="F2087" s="13" t="s">
        <v>302</v>
      </c>
      <c r="G2087" s="12">
        <v>550</v>
      </c>
      <c r="H2087" s="12" t="s">
        <v>75</v>
      </c>
      <c r="I2087" s="12" t="s">
        <v>181</v>
      </c>
      <c r="J2087" s="37">
        <f>INDEX('Bảng Giá'!$C$3:$H$18,MATCH('Raw Data'!P2087,'Bảng Giá'!$B$3:$B$18,0),MATCH('Raw Data'!M2087,'Bảng Giá'!$C$2:$H$2,0))</f>
        <v>22500</v>
      </c>
      <c r="K2087" s="12">
        <v>22700</v>
      </c>
      <c r="L2087" s="36">
        <f t="shared" si="192"/>
        <v>2.3000000000029104</v>
      </c>
      <c r="M2087" t="str">
        <f>'References data'!H2088</f>
        <v>Nội Vùng</v>
      </c>
      <c r="N2087">
        <f t="shared" si="193"/>
        <v>0.55000000000000004</v>
      </c>
      <c r="O2087">
        <f t="shared" si="194"/>
        <v>-200</v>
      </c>
      <c r="P2087" t="str">
        <f>IF(AND(N2087&gt;0,N2087&lt;=0.05),'Bảng Giá'!$B$3,IF(AND(N2087&lt;=0.1,N2087&gt;0.05),'Bảng Giá'!$B$4,IF(AND('Raw Data'!N2087&gt;0.1,'Raw Data'!N2087&lt;=0.25),'Bảng Giá'!$B$5,IF(AND('Raw Data'!N2087&gt;0.25,'Raw Data'!N2087&lt;=0.5),'Bảng Giá'!$B$6,IF(AND('Raw Data'!N2087&gt;0.5,'Raw Data'!N2087&lt;=1),'Bảng Giá'!$B$7,IF(AND('Raw Data'!N2087&gt;1,'Raw Data'!N2087&lt;=1.5),'Bảng Giá'!$B$8,IF(AND('Raw Data'!N2087&gt;1.5,'Raw Data'!N2087&lt;=2),'Bảng Giá'!$B$9,IF(AND('Raw Data'!N2087&gt;2,'Raw Data'!N2087&lt;=2.5),'Bảng Giá'!$B$10,IF(AND('Raw Data'!N2087&gt;2.5,'Raw Data'!N2087&lt;=3),'Bảng Giá'!$B$11,IF(AND('Raw Data'!N2087&gt;3,'Raw Data'!N2087&lt;=3.5),'Bảng Giá'!$B$12,IF(AND('Raw Data'!N2087&gt;3.5,'Raw Data'!N2087&lt;=4),'Bảng Giá'!$B$13,IF(AND('Raw Data'!N2087&gt;4,'Raw Data'!N2087&lt;=4.5),'Bảng Giá'!$B$14,IF(AND('Raw Data'!N2087&gt;4.5,'Raw Data'!N2087&lt;=5),'Bảng Giá'!$B$15,IF(AND('Raw Data'!N2087&gt;5,'Raw Data'!N2087&lt;=5.5),'Bảng Giá'!$B$16,IF(AND('Raw Data'!N2087&gt;5.5,'Raw Data'!N2087&lt;=6),'Bảng Giá'!$B$17,'Bảng Giá'!$B$18)))))))))))))))</f>
        <v>0.5&lt;x&lt;=1</v>
      </c>
      <c r="Q2087" s="48">
        <f t="shared" si="195"/>
        <v>-8.8105726872246704E-3</v>
      </c>
      <c r="R2087">
        <f t="shared" si="196"/>
        <v>27000</v>
      </c>
      <c r="S2087">
        <f t="shared" si="197"/>
        <v>4300</v>
      </c>
    </row>
    <row r="2088" spans="1:19" x14ac:dyDescent="0.25">
      <c r="A2088" s="12">
        <v>2087</v>
      </c>
      <c r="B2088" s="12" t="s">
        <v>211</v>
      </c>
      <c r="C2088" s="12" t="s">
        <v>676</v>
      </c>
      <c r="D2088" s="28">
        <v>43007.354641203703</v>
      </c>
      <c r="E2088" s="17">
        <v>43008.654641203706</v>
      </c>
      <c r="F2088" s="13" t="s">
        <v>302</v>
      </c>
      <c r="G2088" s="12">
        <v>2500</v>
      </c>
      <c r="H2088" s="12" t="s">
        <v>286</v>
      </c>
      <c r="I2088" s="12" t="s">
        <v>296</v>
      </c>
      <c r="J2088" s="37">
        <f>INDEX('Bảng Giá'!$C$3:$H$18,MATCH('Raw Data'!P2088,'Bảng Giá'!$B$3:$B$18,0),MATCH('Raw Data'!M2088,'Bảng Giá'!$C$2:$H$2,0))</f>
        <v>16000</v>
      </c>
      <c r="K2088" s="12">
        <v>17700</v>
      </c>
      <c r="L2088" s="36">
        <f t="shared" si="192"/>
        <v>1.3000000000029104</v>
      </c>
      <c r="M2088" t="str">
        <f>'References data'!H2089</f>
        <v>Nội Tỉnh</v>
      </c>
      <c r="N2088">
        <f t="shared" si="193"/>
        <v>2.5</v>
      </c>
      <c r="O2088">
        <f t="shared" si="194"/>
        <v>-1700</v>
      </c>
      <c r="P2088" t="str">
        <f>IF(AND(N2088&gt;0,N2088&lt;=0.05),'Bảng Giá'!$B$3,IF(AND(N2088&lt;=0.1,N2088&gt;0.05),'Bảng Giá'!$B$4,IF(AND('Raw Data'!N2088&gt;0.1,'Raw Data'!N2088&lt;=0.25),'Bảng Giá'!$B$5,IF(AND('Raw Data'!N2088&gt;0.25,'Raw Data'!N2088&lt;=0.5),'Bảng Giá'!$B$6,IF(AND('Raw Data'!N2088&gt;0.5,'Raw Data'!N2088&lt;=1),'Bảng Giá'!$B$7,IF(AND('Raw Data'!N2088&gt;1,'Raw Data'!N2088&lt;=1.5),'Bảng Giá'!$B$8,IF(AND('Raw Data'!N2088&gt;1.5,'Raw Data'!N2088&lt;=2),'Bảng Giá'!$B$9,IF(AND('Raw Data'!N2088&gt;2,'Raw Data'!N2088&lt;=2.5),'Bảng Giá'!$B$10,IF(AND('Raw Data'!N2088&gt;2.5,'Raw Data'!N2088&lt;=3),'Bảng Giá'!$B$11,IF(AND('Raw Data'!N2088&gt;3,'Raw Data'!N2088&lt;=3.5),'Bảng Giá'!$B$12,IF(AND('Raw Data'!N2088&gt;3.5,'Raw Data'!N2088&lt;=4),'Bảng Giá'!$B$13,IF(AND('Raw Data'!N2088&gt;4,'Raw Data'!N2088&lt;=4.5),'Bảng Giá'!$B$14,IF(AND('Raw Data'!N2088&gt;4.5,'Raw Data'!N2088&lt;=5),'Bảng Giá'!$B$15,IF(AND('Raw Data'!N2088&gt;5,'Raw Data'!N2088&lt;=5.5),'Bảng Giá'!$B$16,IF(AND('Raw Data'!N2088&gt;5.5,'Raw Data'!N2088&lt;=6),'Bảng Giá'!$B$17,'Bảng Giá'!$B$18)))))))))))))))</f>
        <v>2&lt;x&lt;=2.5</v>
      </c>
      <c r="Q2088" s="48">
        <f t="shared" si="195"/>
        <v>-9.6045197740112997E-2</v>
      </c>
      <c r="R2088">
        <f t="shared" si="196"/>
        <v>19200</v>
      </c>
      <c r="S2088">
        <f t="shared" si="197"/>
        <v>1500</v>
      </c>
    </row>
    <row r="2089" spans="1:19" x14ac:dyDescent="0.25">
      <c r="A2089" s="12">
        <v>2088</v>
      </c>
      <c r="B2089" s="12" t="s">
        <v>211</v>
      </c>
      <c r="C2089" s="12" t="s">
        <v>677</v>
      </c>
      <c r="D2089" s="28">
        <v>43006.652280092596</v>
      </c>
      <c r="E2089" s="17">
        <v>43008.952280092599</v>
      </c>
      <c r="F2089" s="13" t="s">
        <v>302</v>
      </c>
      <c r="G2089" s="12">
        <v>1349</v>
      </c>
      <c r="H2089" s="12" t="s">
        <v>297</v>
      </c>
      <c r="I2089" s="12" t="s">
        <v>182</v>
      </c>
      <c r="J2089" s="37">
        <f>INDEX('Bảng Giá'!$C$3:$H$18,MATCH('Raw Data'!P2089,'Bảng Giá'!$B$3:$B$18,0),MATCH('Raw Data'!M2089,'Bảng Giá'!$C$2:$H$2,0))</f>
        <v>27500</v>
      </c>
      <c r="K2089" s="12">
        <v>27700</v>
      </c>
      <c r="L2089" s="36">
        <f t="shared" si="192"/>
        <v>2.3000000000029104</v>
      </c>
      <c r="M2089" t="str">
        <f>'References data'!H2090</f>
        <v>Nội Vùng</v>
      </c>
      <c r="N2089">
        <f t="shared" si="193"/>
        <v>1.349</v>
      </c>
      <c r="O2089">
        <f t="shared" si="194"/>
        <v>-200</v>
      </c>
      <c r="P2089" t="str">
        <f>IF(AND(N2089&gt;0,N2089&lt;=0.05),'Bảng Giá'!$B$3,IF(AND(N2089&lt;=0.1,N2089&gt;0.05),'Bảng Giá'!$B$4,IF(AND('Raw Data'!N2089&gt;0.1,'Raw Data'!N2089&lt;=0.25),'Bảng Giá'!$B$5,IF(AND('Raw Data'!N2089&gt;0.25,'Raw Data'!N2089&lt;=0.5),'Bảng Giá'!$B$6,IF(AND('Raw Data'!N2089&gt;0.5,'Raw Data'!N2089&lt;=1),'Bảng Giá'!$B$7,IF(AND('Raw Data'!N2089&gt;1,'Raw Data'!N2089&lt;=1.5),'Bảng Giá'!$B$8,IF(AND('Raw Data'!N2089&gt;1.5,'Raw Data'!N2089&lt;=2),'Bảng Giá'!$B$9,IF(AND('Raw Data'!N2089&gt;2,'Raw Data'!N2089&lt;=2.5),'Bảng Giá'!$B$10,IF(AND('Raw Data'!N2089&gt;2.5,'Raw Data'!N2089&lt;=3),'Bảng Giá'!$B$11,IF(AND('Raw Data'!N2089&gt;3,'Raw Data'!N2089&lt;=3.5),'Bảng Giá'!$B$12,IF(AND('Raw Data'!N2089&gt;3.5,'Raw Data'!N2089&lt;=4),'Bảng Giá'!$B$13,IF(AND('Raw Data'!N2089&gt;4,'Raw Data'!N2089&lt;=4.5),'Bảng Giá'!$B$14,IF(AND('Raw Data'!N2089&gt;4.5,'Raw Data'!N2089&lt;=5),'Bảng Giá'!$B$15,IF(AND('Raw Data'!N2089&gt;5,'Raw Data'!N2089&lt;=5.5),'Bảng Giá'!$B$16,IF(AND('Raw Data'!N2089&gt;5.5,'Raw Data'!N2089&lt;=6),'Bảng Giá'!$B$17,'Bảng Giá'!$B$18)))))))))))))))</f>
        <v>1&lt;x&lt;=1.5</v>
      </c>
      <c r="Q2089" s="48">
        <f t="shared" si="195"/>
        <v>-7.2202166064981952E-3</v>
      </c>
      <c r="R2089">
        <f t="shared" si="196"/>
        <v>33000</v>
      </c>
      <c r="S2089">
        <f t="shared" si="197"/>
        <v>5300</v>
      </c>
    </row>
    <row r="2090" spans="1:19" x14ac:dyDescent="0.25">
      <c r="A2090" s="12">
        <v>2089</v>
      </c>
      <c r="B2090" s="12" t="s">
        <v>211</v>
      </c>
      <c r="C2090" s="12" t="s">
        <v>678</v>
      </c>
      <c r="D2090" s="28">
        <v>43006.333333333336</v>
      </c>
      <c r="E2090" s="17">
        <v>43007.633333333339</v>
      </c>
      <c r="F2090" s="13" t="s">
        <v>302</v>
      </c>
      <c r="G2090" s="12">
        <v>200</v>
      </c>
      <c r="H2090" s="12" t="s">
        <v>93</v>
      </c>
      <c r="I2090" s="12" t="s">
        <v>91</v>
      </c>
      <c r="J2090" s="37">
        <f>INDEX('Bảng Giá'!$C$3:$H$18,MATCH('Raw Data'!P2090,'Bảng Giá'!$B$3:$B$18,0),MATCH('Raw Data'!M2090,'Bảng Giá'!$C$2:$H$2,0))</f>
        <v>13000</v>
      </c>
      <c r="K2090" s="12">
        <v>13100</v>
      </c>
      <c r="L2090" s="36">
        <f t="shared" si="192"/>
        <v>1.3000000000029104</v>
      </c>
      <c r="M2090" t="str">
        <f>'References data'!H2091</f>
        <v>Nội Tỉnh</v>
      </c>
      <c r="N2090">
        <f t="shared" si="193"/>
        <v>0.2</v>
      </c>
      <c r="O2090">
        <f t="shared" si="194"/>
        <v>-100</v>
      </c>
      <c r="P2090" t="str">
        <f>IF(AND(N2090&gt;0,N2090&lt;=0.05),'Bảng Giá'!$B$3,IF(AND(N2090&lt;=0.1,N2090&gt;0.05),'Bảng Giá'!$B$4,IF(AND('Raw Data'!N2090&gt;0.1,'Raw Data'!N2090&lt;=0.25),'Bảng Giá'!$B$5,IF(AND('Raw Data'!N2090&gt;0.25,'Raw Data'!N2090&lt;=0.5),'Bảng Giá'!$B$6,IF(AND('Raw Data'!N2090&gt;0.5,'Raw Data'!N2090&lt;=1),'Bảng Giá'!$B$7,IF(AND('Raw Data'!N2090&gt;1,'Raw Data'!N2090&lt;=1.5),'Bảng Giá'!$B$8,IF(AND('Raw Data'!N2090&gt;1.5,'Raw Data'!N2090&lt;=2),'Bảng Giá'!$B$9,IF(AND('Raw Data'!N2090&gt;2,'Raw Data'!N2090&lt;=2.5),'Bảng Giá'!$B$10,IF(AND('Raw Data'!N2090&gt;2.5,'Raw Data'!N2090&lt;=3),'Bảng Giá'!$B$11,IF(AND('Raw Data'!N2090&gt;3,'Raw Data'!N2090&lt;=3.5),'Bảng Giá'!$B$12,IF(AND('Raw Data'!N2090&gt;3.5,'Raw Data'!N2090&lt;=4),'Bảng Giá'!$B$13,IF(AND('Raw Data'!N2090&gt;4,'Raw Data'!N2090&lt;=4.5),'Bảng Giá'!$B$14,IF(AND('Raw Data'!N2090&gt;4.5,'Raw Data'!N2090&lt;=5),'Bảng Giá'!$B$15,IF(AND('Raw Data'!N2090&gt;5,'Raw Data'!N2090&lt;=5.5),'Bảng Giá'!$B$16,IF(AND('Raw Data'!N2090&gt;5.5,'Raw Data'!N2090&lt;=6),'Bảng Giá'!$B$17,'Bảng Giá'!$B$18)))))))))))))))</f>
        <v>0.1&lt;x&lt;=0.25</v>
      </c>
      <c r="Q2090" s="48">
        <f t="shared" si="195"/>
        <v>-7.6335877862595417E-3</v>
      </c>
      <c r="R2090">
        <f t="shared" si="196"/>
        <v>15600</v>
      </c>
      <c r="S2090">
        <f t="shared" si="197"/>
        <v>2500</v>
      </c>
    </row>
    <row r="2091" spans="1:19" x14ac:dyDescent="0.25">
      <c r="A2091" s="12">
        <v>2090</v>
      </c>
      <c r="B2091" s="12" t="s">
        <v>211</v>
      </c>
      <c r="C2091" s="12" t="s">
        <v>679</v>
      </c>
      <c r="D2091" s="28">
        <v>43007.370092592595</v>
      </c>
      <c r="E2091" s="17">
        <v>43008.670092592598</v>
      </c>
      <c r="F2091" s="13" t="s">
        <v>302</v>
      </c>
      <c r="G2091" s="12">
        <v>300</v>
      </c>
      <c r="H2091" s="12" t="s">
        <v>121</v>
      </c>
      <c r="I2091" s="12" t="s">
        <v>296</v>
      </c>
      <c r="J2091" s="37">
        <f>INDEX('Bảng Giá'!$C$3:$H$18,MATCH('Raw Data'!P2091,'Bảng Giá'!$B$3:$B$18,0),MATCH('Raw Data'!M2091,'Bảng Giá'!$C$2:$H$2,0))</f>
        <v>13000</v>
      </c>
      <c r="K2091" s="12">
        <v>13100</v>
      </c>
      <c r="L2091" s="36">
        <f t="shared" si="192"/>
        <v>1.3000000000029104</v>
      </c>
      <c r="M2091" t="str">
        <f>'References data'!H2092</f>
        <v>Nội Tỉnh</v>
      </c>
      <c r="N2091">
        <f t="shared" si="193"/>
        <v>0.3</v>
      </c>
      <c r="O2091">
        <f t="shared" si="194"/>
        <v>-100</v>
      </c>
      <c r="P2091" t="str">
        <f>IF(AND(N2091&gt;0,N2091&lt;=0.05),'Bảng Giá'!$B$3,IF(AND(N2091&lt;=0.1,N2091&gt;0.05),'Bảng Giá'!$B$4,IF(AND('Raw Data'!N2091&gt;0.1,'Raw Data'!N2091&lt;=0.25),'Bảng Giá'!$B$5,IF(AND('Raw Data'!N2091&gt;0.25,'Raw Data'!N2091&lt;=0.5),'Bảng Giá'!$B$6,IF(AND('Raw Data'!N2091&gt;0.5,'Raw Data'!N2091&lt;=1),'Bảng Giá'!$B$7,IF(AND('Raw Data'!N2091&gt;1,'Raw Data'!N2091&lt;=1.5),'Bảng Giá'!$B$8,IF(AND('Raw Data'!N2091&gt;1.5,'Raw Data'!N2091&lt;=2),'Bảng Giá'!$B$9,IF(AND('Raw Data'!N2091&gt;2,'Raw Data'!N2091&lt;=2.5),'Bảng Giá'!$B$10,IF(AND('Raw Data'!N2091&gt;2.5,'Raw Data'!N2091&lt;=3),'Bảng Giá'!$B$11,IF(AND('Raw Data'!N2091&gt;3,'Raw Data'!N2091&lt;=3.5),'Bảng Giá'!$B$12,IF(AND('Raw Data'!N2091&gt;3.5,'Raw Data'!N2091&lt;=4),'Bảng Giá'!$B$13,IF(AND('Raw Data'!N2091&gt;4,'Raw Data'!N2091&lt;=4.5),'Bảng Giá'!$B$14,IF(AND('Raw Data'!N2091&gt;4.5,'Raw Data'!N2091&lt;=5),'Bảng Giá'!$B$15,IF(AND('Raw Data'!N2091&gt;5,'Raw Data'!N2091&lt;=5.5),'Bảng Giá'!$B$16,IF(AND('Raw Data'!N2091&gt;5.5,'Raw Data'!N2091&lt;=6),'Bảng Giá'!$B$17,'Bảng Giá'!$B$18)))))))))))))))</f>
        <v>0.25&lt;x&lt;=0.5</v>
      </c>
      <c r="Q2091" s="48">
        <f t="shared" si="195"/>
        <v>-7.6335877862595417E-3</v>
      </c>
      <c r="R2091">
        <f t="shared" si="196"/>
        <v>15600</v>
      </c>
      <c r="S2091">
        <f t="shared" si="197"/>
        <v>2500</v>
      </c>
    </row>
    <row r="2092" spans="1:19" x14ac:dyDescent="0.25">
      <c r="A2092" s="12">
        <v>2091</v>
      </c>
      <c r="B2092" s="12" t="s">
        <v>211</v>
      </c>
      <c r="C2092" s="12" t="s">
        <v>680</v>
      </c>
      <c r="D2092" s="28">
        <v>43007.370266203703</v>
      </c>
      <c r="E2092" s="17">
        <v>43008.670266203706</v>
      </c>
      <c r="F2092" s="13" t="s">
        <v>302</v>
      </c>
      <c r="G2092" s="12">
        <v>500</v>
      </c>
      <c r="H2092" s="12" t="s">
        <v>301</v>
      </c>
      <c r="I2092" s="12" t="s">
        <v>91</v>
      </c>
      <c r="J2092" s="37">
        <f>INDEX('Bảng Giá'!$C$3:$H$18,MATCH('Raw Data'!P2092,'Bảng Giá'!$B$3:$B$18,0),MATCH('Raw Data'!M2092,'Bảng Giá'!$C$2:$H$2,0))</f>
        <v>13000</v>
      </c>
      <c r="K2092" s="12">
        <v>14100</v>
      </c>
      <c r="L2092" s="36">
        <f t="shared" si="192"/>
        <v>1.3000000000029104</v>
      </c>
      <c r="M2092" t="str">
        <f>'References data'!H2093</f>
        <v>Nội Tỉnh</v>
      </c>
      <c r="N2092">
        <f t="shared" si="193"/>
        <v>0.5</v>
      </c>
      <c r="O2092">
        <f t="shared" si="194"/>
        <v>-1100</v>
      </c>
      <c r="P2092" t="str">
        <f>IF(AND(N2092&gt;0,N2092&lt;=0.05),'Bảng Giá'!$B$3,IF(AND(N2092&lt;=0.1,N2092&gt;0.05),'Bảng Giá'!$B$4,IF(AND('Raw Data'!N2092&gt;0.1,'Raw Data'!N2092&lt;=0.25),'Bảng Giá'!$B$5,IF(AND('Raw Data'!N2092&gt;0.25,'Raw Data'!N2092&lt;=0.5),'Bảng Giá'!$B$6,IF(AND('Raw Data'!N2092&gt;0.5,'Raw Data'!N2092&lt;=1),'Bảng Giá'!$B$7,IF(AND('Raw Data'!N2092&gt;1,'Raw Data'!N2092&lt;=1.5),'Bảng Giá'!$B$8,IF(AND('Raw Data'!N2092&gt;1.5,'Raw Data'!N2092&lt;=2),'Bảng Giá'!$B$9,IF(AND('Raw Data'!N2092&gt;2,'Raw Data'!N2092&lt;=2.5),'Bảng Giá'!$B$10,IF(AND('Raw Data'!N2092&gt;2.5,'Raw Data'!N2092&lt;=3),'Bảng Giá'!$B$11,IF(AND('Raw Data'!N2092&gt;3,'Raw Data'!N2092&lt;=3.5),'Bảng Giá'!$B$12,IF(AND('Raw Data'!N2092&gt;3.5,'Raw Data'!N2092&lt;=4),'Bảng Giá'!$B$13,IF(AND('Raw Data'!N2092&gt;4,'Raw Data'!N2092&lt;=4.5),'Bảng Giá'!$B$14,IF(AND('Raw Data'!N2092&gt;4.5,'Raw Data'!N2092&lt;=5),'Bảng Giá'!$B$15,IF(AND('Raw Data'!N2092&gt;5,'Raw Data'!N2092&lt;=5.5),'Bảng Giá'!$B$16,IF(AND('Raw Data'!N2092&gt;5.5,'Raw Data'!N2092&lt;=6),'Bảng Giá'!$B$17,'Bảng Giá'!$B$18)))))))))))))))</f>
        <v>0.25&lt;x&lt;=0.5</v>
      </c>
      <c r="Q2092" s="48">
        <f t="shared" si="195"/>
        <v>-7.8014184397163122E-2</v>
      </c>
      <c r="R2092">
        <f t="shared" si="196"/>
        <v>15600</v>
      </c>
      <c r="S2092">
        <f t="shared" si="197"/>
        <v>1500</v>
      </c>
    </row>
    <row r="2093" spans="1:19" x14ac:dyDescent="0.25">
      <c r="A2093" s="12">
        <v>2092</v>
      </c>
      <c r="B2093" s="12" t="s">
        <v>211</v>
      </c>
      <c r="C2093" s="12" t="s">
        <v>681</v>
      </c>
      <c r="D2093" s="28">
        <v>43007.513182870367</v>
      </c>
      <c r="E2093" s="17">
        <v>43009.81318287037</v>
      </c>
      <c r="F2093" s="13" t="s">
        <v>302</v>
      </c>
      <c r="G2093" s="12">
        <v>200</v>
      </c>
      <c r="H2093" s="12" t="s">
        <v>99</v>
      </c>
      <c r="I2093" s="12" t="s">
        <v>837</v>
      </c>
      <c r="J2093" s="37">
        <f>INDEX('Bảng Giá'!$C$3:$H$18,MATCH('Raw Data'!P2093,'Bảng Giá'!$B$3:$B$18,0),MATCH('Raw Data'!M2093,'Bảng Giá'!$C$2:$H$2,0))</f>
        <v>20000</v>
      </c>
      <c r="K2093" s="12">
        <v>20100</v>
      </c>
      <c r="L2093" s="36">
        <f t="shared" si="192"/>
        <v>2.3000000000029104</v>
      </c>
      <c r="M2093" t="str">
        <f>'References data'!H2094</f>
        <v>Nội Vùng</v>
      </c>
      <c r="N2093">
        <f t="shared" si="193"/>
        <v>0.2</v>
      </c>
      <c r="O2093">
        <f t="shared" si="194"/>
        <v>-100</v>
      </c>
      <c r="P2093" t="str">
        <f>IF(AND(N2093&gt;0,N2093&lt;=0.05),'Bảng Giá'!$B$3,IF(AND(N2093&lt;=0.1,N2093&gt;0.05),'Bảng Giá'!$B$4,IF(AND('Raw Data'!N2093&gt;0.1,'Raw Data'!N2093&lt;=0.25),'Bảng Giá'!$B$5,IF(AND('Raw Data'!N2093&gt;0.25,'Raw Data'!N2093&lt;=0.5),'Bảng Giá'!$B$6,IF(AND('Raw Data'!N2093&gt;0.5,'Raw Data'!N2093&lt;=1),'Bảng Giá'!$B$7,IF(AND('Raw Data'!N2093&gt;1,'Raw Data'!N2093&lt;=1.5),'Bảng Giá'!$B$8,IF(AND('Raw Data'!N2093&gt;1.5,'Raw Data'!N2093&lt;=2),'Bảng Giá'!$B$9,IF(AND('Raw Data'!N2093&gt;2,'Raw Data'!N2093&lt;=2.5),'Bảng Giá'!$B$10,IF(AND('Raw Data'!N2093&gt;2.5,'Raw Data'!N2093&lt;=3),'Bảng Giá'!$B$11,IF(AND('Raw Data'!N2093&gt;3,'Raw Data'!N2093&lt;=3.5),'Bảng Giá'!$B$12,IF(AND('Raw Data'!N2093&gt;3.5,'Raw Data'!N2093&lt;=4),'Bảng Giá'!$B$13,IF(AND('Raw Data'!N2093&gt;4,'Raw Data'!N2093&lt;=4.5),'Bảng Giá'!$B$14,IF(AND('Raw Data'!N2093&gt;4.5,'Raw Data'!N2093&lt;=5),'Bảng Giá'!$B$15,IF(AND('Raw Data'!N2093&gt;5,'Raw Data'!N2093&lt;=5.5),'Bảng Giá'!$B$16,IF(AND('Raw Data'!N2093&gt;5.5,'Raw Data'!N2093&lt;=6),'Bảng Giá'!$B$17,'Bảng Giá'!$B$18)))))))))))))))</f>
        <v>0.1&lt;x&lt;=0.25</v>
      </c>
      <c r="Q2093" s="48">
        <f t="shared" si="195"/>
        <v>-4.9751243781094526E-3</v>
      </c>
      <c r="R2093">
        <f t="shared" si="196"/>
        <v>24000</v>
      </c>
      <c r="S2093">
        <f t="shared" si="197"/>
        <v>3900</v>
      </c>
    </row>
    <row r="2094" spans="1:19" x14ac:dyDescent="0.25">
      <c r="A2094" s="12">
        <v>2093</v>
      </c>
      <c r="B2094" s="12" t="s">
        <v>211</v>
      </c>
      <c r="C2094" s="12" t="s">
        <v>682</v>
      </c>
      <c r="D2094" s="28">
        <v>43008.333333333336</v>
      </c>
      <c r="E2094" s="17">
        <v>43010.633333333339</v>
      </c>
      <c r="F2094" s="13" t="s">
        <v>302</v>
      </c>
      <c r="G2094" s="12">
        <v>890</v>
      </c>
      <c r="H2094" s="12" t="s">
        <v>294</v>
      </c>
      <c r="I2094" s="12" t="s">
        <v>409</v>
      </c>
      <c r="J2094" s="37">
        <f>INDEX('Bảng Giá'!$C$3:$H$18,MATCH('Raw Data'!P2094,'Bảng Giá'!$B$3:$B$18,0),MATCH('Raw Data'!M2094,'Bảng Giá'!$C$2:$H$2,0))</f>
        <v>22500</v>
      </c>
      <c r="K2094" s="12">
        <v>22700</v>
      </c>
      <c r="L2094" s="36">
        <f t="shared" si="192"/>
        <v>2.3000000000029104</v>
      </c>
      <c r="M2094" t="str">
        <f>'References data'!H2095</f>
        <v>Nội Vùng</v>
      </c>
      <c r="N2094">
        <f t="shared" si="193"/>
        <v>0.89</v>
      </c>
      <c r="O2094">
        <f t="shared" si="194"/>
        <v>-200</v>
      </c>
      <c r="P2094" t="str">
        <f>IF(AND(N2094&gt;0,N2094&lt;=0.05),'Bảng Giá'!$B$3,IF(AND(N2094&lt;=0.1,N2094&gt;0.05),'Bảng Giá'!$B$4,IF(AND('Raw Data'!N2094&gt;0.1,'Raw Data'!N2094&lt;=0.25),'Bảng Giá'!$B$5,IF(AND('Raw Data'!N2094&gt;0.25,'Raw Data'!N2094&lt;=0.5),'Bảng Giá'!$B$6,IF(AND('Raw Data'!N2094&gt;0.5,'Raw Data'!N2094&lt;=1),'Bảng Giá'!$B$7,IF(AND('Raw Data'!N2094&gt;1,'Raw Data'!N2094&lt;=1.5),'Bảng Giá'!$B$8,IF(AND('Raw Data'!N2094&gt;1.5,'Raw Data'!N2094&lt;=2),'Bảng Giá'!$B$9,IF(AND('Raw Data'!N2094&gt;2,'Raw Data'!N2094&lt;=2.5),'Bảng Giá'!$B$10,IF(AND('Raw Data'!N2094&gt;2.5,'Raw Data'!N2094&lt;=3),'Bảng Giá'!$B$11,IF(AND('Raw Data'!N2094&gt;3,'Raw Data'!N2094&lt;=3.5),'Bảng Giá'!$B$12,IF(AND('Raw Data'!N2094&gt;3.5,'Raw Data'!N2094&lt;=4),'Bảng Giá'!$B$13,IF(AND('Raw Data'!N2094&gt;4,'Raw Data'!N2094&lt;=4.5),'Bảng Giá'!$B$14,IF(AND('Raw Data'!N2094&gt;4.5,'Raw Data'!N2094&lt;=5),'Bảng Giá'!$B$15,IF(AND('Raw Data'!N2094&gt;5,'Raw Data'!N2094&lt;=5.5),'Bảng Giá'!$B$16,IF(AND('Raw Data'!N2094&gt;5.5,'Raw Data'!N2094&lt;=6),'Bảng Giá'!$B$17,'Bảng Giá'!$B$18)))))))))))))))</f>
        <v>0.5&lt;x&lt;=1</v>
      </c>
      <c r="Q2094" s="48">
        <f t="shared" si="195"/>
        <v>-8.8105726872246704E-3</v>
      </c>
      <c r="R2094">
        <f t="shared" si="196"/>
        <v>27000</v>
      </c>
      <c r="S2094">
        <f t="shared" si="197"/>
        <v>4300</v>
      </c>
    </row>
    <row r="2095" spans="1:19" x14ac:dyDescent="0.25">
      <c r="A2095" s="12">
        <v>2094</v>
      </c>
      <c r="B2095" s="12" t="s">
        <v>211</v>
      </c>
      <c r="C2095" s="12" t="s">
        <v>683</v>
      </c>
      <c r="D2095" s="28">
        <v>43008.333333333336</v>
      </c>
      <c r="E2095" s="17">
        <v>43010.633333333339</v>
      </c>
      <c r="F2095" s="13" t="s">
        <v>302</v>
      </c>
      <c r="G2095" s="12">
        <v>700</v>
      </c>
      <c r="H2095" s="12" t="s">
        <v>95</v>
      </c>
      <c r="I2095" s="12" t="s">
        <v>484</v>
      </c>
      <c r="J2095" s="37">
        <f>INDEX('Bảng Giá'!$C$3:$H$18,MATCH('Raw Data'!P2095,'Bảng Giá'!$B$3:$B$18,0),MATCH('Raw Data'!M2095,'Bảng Giá'!$C$2:$H$2,0))</f>
        <v>22500</v>
      </c>
      <c r="K2095" s="12">
        <v>22700</v>
      </c>
      <c r="L2095" s="36">
        <f t="shared" si="192"/>
        <v>2.3000000000029104</v>
      </c>
      <c r="M2095" t="str">
        <f>'References data'!H2096</f>
        <v>Nội Vùng</v>
      </c>
      <c r="N2095">
        <f t="shared" si="193"/>
        <v>0.7</v>
      </c>
      <c r="O2095">
        <f t="shared" si="194"/>
        <v>-200</v>
      </c>
      <c r="P2095" t="str">
        <f>IF(AND(N2095&gt;0,N2095&lt;=0.05),'Bảng Giá'!$B$3,IF(AND(N2095&lt;=0.1,N2095&gt;0.05),'Bảng Giá'!$B$4,IF(AND('Raw Data'!N2095&gt;0.1,'Raw Data'!N2095&lt;=0.25),'Bảng Giá'!$B$5,IF(AND('Raw Data'!N2095&gt;0.25,'Raw Data'!N2095&lt;=0.5),'Bảng Giá'!$B$6,IF(AND('Raw Data'!N2095&gt;0.5,'Raw Data'!N2095&lt;=1),'Bảng Giá'!$B$7,IF(AND('Raw Data'!N2095&gt;1,'Raw Data'!N2095&lt;=1.5),'Bảng Giá'!$B$8,IF(AND('Raw Data'!N2095&gt;1.5,'Raw Data'!N2095&lt;=2),'Bảng Giá'!$B$9,IF(AND('Raw Data'!N2095&gt;2,'Raw Data'!N2095&lt;=2.5),'Bảng Giá'!$B$10,IF(AND('Raw Data'!N2095&gt;2.5,'Raw Data'!N2095&lt;=3),'Bảng Giá'!$B$11,IF(AND('Raw Data'!N2095&gt;3,'Raw Data'!N2095&lt;=3.5),'Bảng Giá'!$B$12,IF(AND('Raw Data'!N2095&gt;3.5,'Raw Data'!N2095&lt;=4),'Bảng Giá'!$B$13,IF(AND('Raw Data'!N2095&gt;4,'Raw Data'!N2095&lt;=4.5),'Bảng Giá'!$B$14,IF(AND('Raw Data'!N2095&gt;4.5,'Raw Data'!N2095&lt;=5),'Bảng Giá'!$B$15,IF(AND('Raw Data'!N2095&gt;5,'Raw Data'!N2095&lt;=5.5),'Bảng Giá'!$B$16,IF(AND('Raw Data'!N2095&gt;5.5,'Raw Data'!N2095&lt;=6),'Bảng Giá'!$B$17,'Bảng Giá'!$B$18)))))))))))))))</f>
        <v>0.5&lt;x&lt;=1</v>
      </c>
      <c r="Q2095" s="48">
        <f t="shared" si="195"/>
        <v>-8.8105726872246704E-3</v>
      </c>
      <c r="R2095">
        <f t="shared" si="196"/>
        <v>27000</v>
      </c>
      <c r="S2095">
        <f t="shared" si="197"/>
        <v>4300</v>
      </c>
    </row>
    <row r="2096" spans="1:19" x14ac:dyDescent="0.25">
      <c r="A2096" s="12">
        <v>2095</v>
      </c>
      <c r="B2096" s="12" t="s">
        <v>211</v>
      </c>
      <c r="C2096" s="12" t="s">
        <v>684</v>
      </c>
      <c r="D2096" s="28">
        <v>43007.370405092595</v>
      </c>
      <c r="E2096" s="17">
        <v>43009.670405092598</v>
      </c>
      <c r="F2096" s="13" t="s">
        <v>303</v>
      </c>
      <c r="G2096" s="12">
        <v>1500</v>
      </c>
      <c r="H2096" s="12" t="s">
        <v>505</v>
      </c>
      <c r="I2096" s="12" t="s">
        <v>838</v>
      </c>
      <c r="J2096" s="37">
        <f>INDEX('Bảng Giá'!$C$3:$H$18,MATCH('Raw Data'!P2096,'Bảng Giá'!$B$3:$B$18,0),MATCH('Raw Data'!M2096,'Bảng Giá'!$C$2:$H$2,0))</f>
        <v>27500</v>
      </c>
      <c r="K2096" s="12">
        <v>32200</v>
      </c>
      <c r="L2096" s="36">
        <f t="shared" si="192"/>
        <v>2.3000000000029104</v>
      </c>
      <c r="M2096" t="str">
        <f>'References data'!H2097</f>
        <v>Nội Vùng</v>
      </c>
      <c r="N2096">
        <f t="shared" si="193"/>
        <v>1.5</v>
      </c>
      <c r="O2096">
        <f t="shared" si="194"/>
        <v>-4700</v>
      </c>
      <c r="P2096" t="str">
        <f>IF(AND(N2096&gt;0,N2096&lt;=0.05),'Bảng Giá'!$B$3,IF(AND(N2096&lt;=0.1,N2096&gt;0.05),'Bảng Giá'!$B$4,IF(AND('Raw Data'!N2096&gt;0.1,'Raw Data'!N2096&lt;=0.25),'Bảng Giá'!$B$5,IF(AND('Raw Data'!N2096&gt;0.25,'Raw Data'!N2096&lt;=0.5),'Bảng Giá'!$B$6,IF(AND('Raw Data'!N2096&gt;0.5,'Raw Data'!N2096&lt;=1),'Bảng Giá'!$B$7,IF(AND('Raw Data'!N2096&gt;1,'Raw Data'!N2096&lt;=1.5),'Bảng Giá'!$B$8,IF(AND('Raw Data'!N2096&gt;1.5,'Raw Data'!N2096&lt;=2),'Bảng Giá'!$B$9,IF(AND('Raw Data'!N2096&gt;2,'Raw Data'!N2096&lt;=2.5),'Bảng Giá'!$B$10,IF(AND('Raw Data'!N2096&gt;2.5,'Raw Data'!N2096&lt;=3),'Bảng Giá'!$B$11,IF(AND('Raw Data'!N2096&gt;3,'Raw Data'!N2096&lt;=3.5),'Bảng Giá'!$B$12,IF(AND('Raw Data'!N2096&gt;3.5,'Raw Data'!N2096&lt;=4),'Bảng Giá'!$B$13,IF(AND('Raw Data'!N2096&gt;4,'Raw Data'!N2096&lt;=4.5),'Bảng Giá'!$B$14,IF(AND('Raw Data'!N2096&gt;4.5,'Raw Data'!N2096&lt;=5),'Bảng Giá'!$B$15,IF(AND('Raw Data'!N2096&gt;5,'Raw Data'!N2096&lt;=5.5),'Bảng Giá'!$B$16,IF(AND('Raw Data'!N2096&gt;5.5,'Raw Data'!N2096&lt;=6),'Bảng Giá'!$B$17,'Bảng Giá'!$B$18)))))))))))))))</f>
        <v>1&lt;x&lt;=1.5</v>
      </c>
      <c r="Q2096" s="48">
        <f t="shared" si="195"/>
        <v>-0.14596273291925466</v>
      </c>
      <c r="R2096">
        <f t="shared" si="196"/>
        <v>33000</v>
      </c>
      <c r="S2096">
        <f t="shared" si="197"/>
        <v>800</v>
      </c>
    </row>
    <row r="2097" spans="1:19" x14ac:dyDescent="0.25">
      <c r="A2097" s="12">
        <v>2096</v>
      </c>
      <c r="B2097" s="12" t="s">
        <v>211</v>
      </c>
      <c r="C2097" s="12" t="s">
        <v>685</v>
      </c>
      <c r="D2097" s="28">
        <v>43007.37394675926</v>
      </c>
      <c r="E2097" s="17">
        <v>43009.673946759263</v>
      </c>
      <c r="F2097" s="13" t="s">
        <v>302</v>
      </c>
      <c r="G2097" s="12">
        <v>800</v>
      </c>
      <c r="H2097" s="12" t="s">
        <v>88</v>
      </c>
      <c r="I2097" s="12" t="s">
        <v>430</v>
      </c>
      <c r="J2097" s="37">
        <f>INDEX('Bảng Giá'!$C$3:$H$18,MATCH('Raw Data'!P2097,'Bảng Giá'!$B$3:$B$18,0),MATCH('Raw Data'!M2097,'Bảng Giá'!$C$2:$H$2,0))</f>
        <v>22500</v>
      </c>
      <c r="K2097" s="12">
        <v>22700</v>
      </c>
      <c r="L2097" s="36">
        <f t="shared" si="192"/>
        <v>2.3000000000029104</v>
      </c>
      <c r="M2097" t="str">
        <f>'References data'!H2098</f>
        <v>Nội Vùng</v>
      </c>
      <c r="N2097">
        <f t="shared" si="193"/>
        <v>0.8</v>
      </c>
      <c r="O2097">
        <f t="shared" si="194"/>
        <v>-200</v>
      </c>
      <c r="P2097" t="str">
        <f>IF(AND(N2097&gt;0,N2097&lt;=0.05),'Bảng Giá'!$B$3,IF(AND(N2097&lt;=0.1,N2097&gt;0.05),'Bảng Giá'!$B$4,IF(AND('Raw Data'!N2097&gt;0.1,'Raw Data'!N2097&lt;=0.25),'Bảng Giá'!$B$5,IF(AND('Raw Data'!N2097&gt;0.25,'Raw Data'!N2097&lt;=0.5),'Bảng Giá'!$B$6,IF(AND('Raw Data'!N2097&gt;0.5,'Raw Data'!N2097&lt;=1),'Bảng Giá'!$B$7,IF(AND('Raw Data'!N2097&gt;1,'Raw Data'!N2097&lt;=1.5),'Bảng Giá'!$B$8,IF(AND('Raw Data'!N2097&gt;1.5,'Raw Data'!N2097&lt;=2),'Bảng Giá'!$B$9,IF(AND('Raw Data'!N2097&gt;2,'Raw Data'!N2097&lt;=2.5),'Bảng Giá'!$B$10,IF(AND('Raw Data'!N2097&gt;2.5,'Raw Data'!N2097&lt;=3),'Bảng Giá'!$B$11,IF(AND('Raw Data'!N2097&gt;3,'Raw Data'!N2097&lt;=3.5),'Bảng Giá'!$B$12,IF(AND('Raw Data'!N2097&gt;3.5,'Raw Data'!N2097&lt;=4),'Bảng Giá'!$B$13,IF(AND('Raw Data'!N2097&gt;4,'Raw Data'!N2097&lt;=4.5),'Bảng Giá'!$B$14,IF(AND('Raw Data'!N2097&gt;4.5,'Raw Data'!N2097&lt;=5),'Bảng Giá'!$B$15,IF(AND('Raw Data'!N2097&gt;5,'Raw Data'!N2097&lt;=5.5),'Bảng Giá'!$B$16,IF(AND('Raw Data'!N2097&gt;5.5,'Raw Data'!N2097&lt;=6),'Bảng Giá'!$B$17,'Bảng Giá'!$B$18)))))))))))))))</f>
        <v>0.5&lt;x&lt;=1</v>
      </c>
      <c r="Q2097" s="48">
        <f t="shared" si="195"/>
        <v>-8.8105726872246704E-3</v>
      </c>
      <c r="R2097">
        <f t="shared" si="196"/>
        <v>27000</v>
      </c>
      <c r="S2097">
        <f t="shared" si="197"/>
        <v>4300</v>
      </c>
    </row>
    <row r="2098" spans="1:19" x14ac:dyDescent="0.25">
      <c r="A2098" s="12">
        <v>2097</v>
      </c>
      <c r="B2098" s="12" t="s">
        <v>211</v>
      </c>
      <c r="C2098" s="12" t="s">
        <v>686</v>
      </c>
      <c r="D2098" s="28">
        <v>43006.333333333336</v>
      </c>
      <c r="E2098" s="17">
        <v>43008.633333333339</v>
      </c>
      <c r="F2098" s="13" t="s">
        <v>302</v>
      </c>
      <c r="G2098" s="12">
        <v>200</v>
      </c>
      <c r="H2098" s="12" t="s">
        <v>99</v>
      </c>
      <c r="I2098" s="12" t="s">
        <v>460</v>
      </c>
      <c r="J2098" s="37">
        <f>INDEX('Bảng Giá'!$C$3:$H$18,MATCH('Raw Data'!P2098,'Bảng Giá'!$B$3:$B$18,0),MATCH('Raw Data'!M2098,'Bảng Giá'!$C$2:$H$2,0))</f>
        <v>20000</v>
      </c>
      <c r="K2098" s="12">
        <v>20100</v>
      </c>
      <c r="L2098" s="36">
        <f t="shared" si="192"/>
        <v>2.3000000000029104</v>
      </c>
      <c r="M2098" t="str">
        <f>'References data'!H2099</f>
        <v>Nội Vùng</v>
      </c>
      <c r="N2098">
        <f t="shared" si="193"/>
        <v>0.2</v>
      </c>
      <c r="O2098">
        <f t="shared" si="194"/>
        <v>-100</v>
      </c>
      <c r="P2098" t="str">
        <f>IF(AND(N2098&gt;0,N2098&lt;=0.05),'Bảng Giá'!$B$3,IF(AND(N2098&lt;=0.1,N2098&gt;0.05),'Bảng Giá'!$B$4,IF(AND('Raw Data'!N2098&gt;0.1,'Raw Data'!N2098&lt;=0.25),'Bảng Giá'!$B$5,IF(AND('Raw Data'!N2098&gt;0.25,'Raw Data'!N2098&lt;=0.5),'Bảng Giá'!$B$6,IF(AND('Raw Data'!N2098&gt;0.5,'Raw Data'!N2098&lt;=1),'Bảng Giá'!$B$7,IF(AND('Raw Data'!N2098&gt;1,'Raw Data'!N2098&lt;=1.5),'Bảng Giá'!$B$8,IF(AND('Raw Data'!N2098&gt;1.5,'Raw Data'!N2098&lt;=2),'Bảng Giá'!$B$9,IF(AND('Raw Data'!N2098&gt;2,'Raw Data'!N2098&lt;=2.5),'Bảng Giá'!$B$10,IF(AND('Raw Data'!N2098&gt;2.5,'Raw Data'!N2098&lt;=3),'Bảng Giá'!$B$11,IF(AND('Raw Data'!N2098&gt;3,'Raw Data'!N2098&lt;=3.5),'Bảng Giá'!$B$12,IF(AND('Raw Data'!N2098&gt;3.5,'Raw Data'!N2098&lt;=4),'Bảng Giá'!$B$13,IF(AND('Raw Data'!N2098&gt;4,'Raw Data'!N2098&lt;=4.5),'Bảng Giá'!$B$14,IF(AND('Raw Data'!N2098&gt;4.5,'Raw Data'!N2098&lt;=5),'Bảng Giá'!$B$15,IF(AND('Raw Data'!N2098&gt;5,'Raw Data'!N2098&lt;=5.5),'Bảng Giá'!$B$16,IF(AND('Raw Data'!N2098&gt;5.5,'Raw Data'!N2098&lt;=6),'Bảng Giá'!$B$17,'Bảng Giá'!$B$18)))))))))))))))</f>
        <v>0.1&lt;x&lt;=0.25</v>
      </c>
      <c r="Q2098" s="48">
        <f t="shared" si="195"/>
        <v>-4.9751243781094526E-3</v>
      </c>
      <c r="R2098">
        <f t="shared" si="196"/>
        <v>24000</v>
      </c>
      <c r="S2098">
        <f t="shared" si="197"/>
        <v>3900</v>
      </c>
    </row>
    <row r="2099" spans="1:19" x14ac:dyDescent="0.25">
      <c r="A2099" s="12">
        <v>2098</v>
      </c>
      <c r="B2099" s="12" t="s">
        <v>211</v>
      </c>
      <c r="C2099" s="12" t="s">
        <v>687</v>
      </c>
      <c r="D2099" s="28">
        <v>43008.333333333336</v>
      </c>
      <c r="E2099" s="17">
        <v>43011.033333333333</v>
      </c>
      <c r="F2099" s="13" t="s">
        <v>302</v>
      </c>
      <c r="G2099" s="12">
        <v>2000</v>
      </c>
      <c r="H2099" s="12" t="s">
        <v>441</v>
      </c>
      <c r="I2099" s="12" t="s">
        <v>499</v>
      </c>
      <c r="J2099" s="37">
        <f>INDEX('Bảng Giá'!$C$3:$H$18,MATCH('Raw Data'!P2099,'Bảng Giá'!$B$3:$B$18,0),MATCH('Raw Data'!M2099,'Bảng Giá'!$C$2:$H$2,0))</f>
        <v>32000</v>
      </c>
      <c r="K2099" s="12">
        <v>38400</v>
      </c>
      <c r="L2099" s="36">
        <f t="shared" si="192"/>
        <v>2.6999999999970896</v>
      </c>
      <c r="M2099" t="str">
        <f>'References data'!H2100</f>
        <v>Nội Vùng Tỉnh</v>
      </c>
      <c r="N2099">
        <f t="shared" si="193"/>
        <v>2</v>
      </c>
      <c r="O2099">
        <f t="shared" si="194"/>
        <v>-6400</v>
      </c>
      <c r="P2099" t="str">
        <f>IF(AND(N2099&gt;0,N2099&lt;=0.05),'Bảng Giá'!$B$3,IF(AND(N2099&lt;=0.1,N2099&gt;0.05),'Bảng Giá'!$B$4,IF(AND('Raw Data'!N2099&gt;0.1,'Raw Data'!N2099&lt;=0.25),'Bảng Giá'!$B$5,IF(AND('Raw Data'!N2099&gt;0.25,'Raw Data'!N2099&lt;=0.5),'Bảng Giá'!$B$6,IF(AND('Raw Data'!N2099&gt;0.5,'Raw Data'!N2099&lt;=1),'Bảng Giá'!$B$7,IF(AND('Raw Data'!N2099&gt;1,'Raw Data'!N2099&lt;=1.5),'Bảng Giá'!$B$8,IF(AND('Raw Data'!N2099&gt;1.5,'Raw Data'!N2099&lt;=2),'Bảng Giá'!$B$9,IF(AND('Raw Data'!N2099&gt;2,'Raw Data'!N2099&lt;=2.5),'Bảng Giá'!$B$10,IF(AND('Raw Data'!N2099&gt;2.5,'Raw Data'!N2099&lt;=3),'Bảng Giá'!$B$11,IF(AND('Raw Data'!N2099&gt;3,'Raw Data'!N2099&lt;=3.5),'Bảng Giá'!$B$12,IF(AND('Raw Data'!N2099&gt;3.5,'Raw Data'!N2099&lt;=4),'Bảng Giá'!$B$13,IF(AND('Raw Data'!N2099&gt;4,'Raw Data'!N2099&lt;=4.5),'Bảng Giá'!$B$14,IF(AND('Raw Data'!N2099&gt;4.5,'Raw Data'!N2099&lt;=5),'Bảng Giá'!$B$15,IF(AND('Raw Data'!N2099&gt;5,'Raw Data'!N2099&lt;=5.5),'Bảng Giá'!$B$16,IF(AND('Raw Data'!N2099&gt;5.5,'Raw Data'!N2099&lt;=6),'Bảng Giá'!$B$17,'Bảng Giá'!$B$18)))))))))))))))</f>
        <v>1.5&lt;x&lt;=2</v>
      </c>
      <c r="Q2099" s="48">
        <f t="shared" si="195"/>
        <v>-0.16666666666666666</v>
      </c>
      <c r="R2099">
        <f t="shared" si="196"/>
        <v>38400</v>
      </c>
      <c r="S2099">
        <f t="shared" si="197"/>
        <v>0</v>
      </c>
    </row>
    <row r="2100" spans="1:19" x14ac:dyDescent="0.25">
      <c r="A2100" s="12">
        <v>2099</v>
      </c>
      <c r="B2100" s="12" t="s">
        <v>211</v>
      </c>
      <c r="C2100" s="12" t="s">
        <v>688</v>
      </c>
      <c r="D2100" s="28">
        <v>43007.373981481483</v>
      </c>
      <c r="E2100" s="17">
        <v>43011.173981481486</v>
      </c>
      <c r="F2100" s="13" t="s">
        <v>302</v>
      </c>
      <c r="G2100" s="12">
        <v>896</v>
      </c>
      <c r="H2100" s="12" t="s">
        <v>78</v>
      </c>
      <c r="I2100" s="12" t="s">
        <v>493</v>
      </c>
      <c r="J2100" s="37">
        <f>INDEX('Bảng Giá'!$C$3:$H$18,MATCH('Raw Data'!P2100,'Bảng Giá'!$B$3:$B$18,0),MATCH('Raw Data'!M2100,'Bảng Giá'!$C$2:$H$2,0))</f>
        <v>32500</v>
      </c>
      <c r="K2100" s="12">
        <v>31700</v>
      </c>
      <c r="L2100" s="36">
        <f t="shared" si="192"/>
        <v>3.8000000000029104</v>
      </c>
      <c r="M2100" t="str">
        <f>'References data'!H2101</f>
        <v>Liên Vùng</v>
      </c>
      <c r="N2100">
        <f t="shared" si="193"/>
        <v>0.89600000000000002</v>
      </c>
      <c r="O2100">
        <f t="shared" si="194"/>
        <v>800</v>
      </c>
      <c r="P2100" t="str">
        <f>IF(AND(N2100&gt;0,N2100&lt;=0.05),'Bảng Giá'!$B$3,IF(AND(N2100&lt;=0.1,N2100&gt;0.05),'Bảng Giá'!$B$4,IF(AND('Raw Data'!N2100&gt;0.1,'Raw Data'!N2100&lt;=0.25),'Bảng Giá'!$B$5,IF(AND('Raw Data'!N2100&gt;0.25,'Raw Data'!N2100&lt;=0.5),'Bảng Giá'!$B$6,IF(AND('Raw Data'!N2100&gt;0.5,'Raw Data'!N2100&lt;=1),'Bảng Giá'!$B$7,IF(AND('Raw Data'!N2100&gt;1,'Raw Data'!N2100&lt;=1.5),'Bảng Giá'!$B$8,IF(AND('Raw Data'!N2100&gt;1.5,'Raw Data'!N2100&lt;=2),'Bảng Giá'!$B$9,IF(AND('Raw Data'!N2100&gt;2,'Raw Data'!N2100&lt;=2.5),'Bảng Giá'!$B$10,IF(AND('Raw Data'!N2100&gt;2.5,'Raw Data'!N2100&lt;=3),'Bảng Giá'!$B$11,IF(AND('Raw Data'!N2100&gt;3,'Raw Data'!N2100&lt;=3.5),'Bảng Giá'!$B$12,IF(AND('Raw Data'!N2100&gt;3.5,'Raw Data'!N2100&lt;=4),'Bảng Giá'!$B$13,IF(AND('Raw Data'!N2100&gt;4,'Raw Data'!N2100&lt;=4.5),'Bảng Giá'!$B$14,IF(AND('Raw Data'!N2100&gt;4.5,'Raw Data'!N2100&lt;=5),'Bảng Giá'!$B$15,IF(AND('Raw Data'!N2100&gt;5,'Raw Data'!N2100&lt;=5.5),'Bảng Giá'!$B$16,IF(AND('Raw Data'!N2100&gt;5.5,'Raw Data'!N2100&lt;=6),'Bảng Giá'!$B$17,'Bảng Giá'!$B$18)))))))))))))))</f>
        <v>0.5&lt;x&lt;=1</v>
      </c>
      <c r="Q2100" s="48">
        <f t="shared" si="195"/>
        <v>2.5236593059936908E-2</v>
      </c>
      <c r="R2100">
        <f t="shared" si="196"/>
        <v>39000</v>
      </c>
      <c r="S2100">
        <f t="shared" si="197"/>
        <v>7300</v>
      </c>
    </row>
    <row r="2101" spans="1:19" x14ac:dyDescent="0.25">
      <c r="A2101" s="12">
        <v>2100</v>
      </c>
      <c r="B2101" s="12" t="s">
        <v>211</v>
      </c>
      <c r="C2101" s="12" t="s">
        <v>689</v>
      </c>
      <c r="D2101" s="28">
        <v>43008.333333333336</v>
      </c>
      <c r="E2101" s="17">
        <v>43010.633333333339</v>
      </c>
      <c r="F2101" s="13" t="s">
        <v>302</v>
      </c>
      <c r="G2101" s="12">
        <v>940</v>
      </c>
      <c r="H2101" s="12" t="s">
        <v>452</v>
      </c>
      <c r="I2101" s="12" t="s">
        <v>98</v>
      </c>
      <c r="J2101" s="37">
        <f>INDEX('Bảng Giá'!$C$3:$H$18,MATCH('Raw Data'!P2101,'Bảng Giá'!$B$3:$B$18,0),MATCH('Raw Data'!M2101,'Bảng Giá'!$C$2:$H$2,0))</f>
        <v>22500</v>
      </c>
      <c r="K2101" s="12">
        <v>22700</v>
      </c>
      <c r="L2101" s="36">
        <f t="shared" si="192"/>
        <v>2.3000000000029104</v>
      </c>
      <c r="M2101" t="str">
        <f>'References data'!H2102</f>
        <v>Nội Vùng</v>
      </c>
      <c r="N2101">
        <f t="shared" si="193"/>
        <v>0.94</v>
      </c>
      <c r="O2101">
        <f t="shared" si="194"/>
        <v>-200</v>
      </c>
      <c r="P2101" t="str">
        <f>IF(AND(N2101&gt;0,N2101&lt;=0.05),'Bảng Giá'!$B$3,IF(AND(N2101&lt;=0.1,N2101&gt;0.05),'Bảng Giá'!$B$4,IF(AND('Raw Data'!N2101&gt;0.1,'Raw Data'!N2101&lt;=0.25),'Bảng Giá'!$B$5,IF(AND('Raw Data'!N2101&gt;0.25,'Raw Data'!N2101&lt;=0.5),'Bảng Giá'!$B$6,IF(AND('Raw Data'!N2101&gt;0.5,'Raw Data'!N2101&lt;=1),'Bảng Giá'!$B$7,IF(AND('Raw Data'!N2101&gt;1,'Raw Data'!N2101&lt;=1.5),'Bảng Giá'!$B$8,IF(AND('Raw Data'!N2101&gt;1.5,'Raw Data'!N2101&lt;=2),'Bảng Giá'!$B$9,IF(AND('Raw Data'!N2101&gt;2,'Raw Data'!N2101&lt;=2.5),'Bảng Giá'!$B$10,IF(AND('Raw Data'!N2101&gt;2.5,'Raw Data'!N2101&lt;=3),'Bảng Giá'!$B$11,IF(AND('Raw Data'!N2101&gt;3,'Raw Data'!N2101&lt;=3.5),'Bảng Giá'!$B$12,IF(AND('Raw Data'!N2101&gt;3.5,'Raw Data'!N2101&lt;=4),'Bảng Giá'!$B$13,IF(AND('Raw Data'!N2101&gt;4,'Raw Data'!N2101&lt;=4.5),'Bảng Giá'!$B$14,IF(AND('Raw Data'!N2101&gt;4.5,'Raw Data'!N2101&lt;=5),'Bảng Giá'!$B$15,IF(AND('Raw Data'!N2101&gt;5,'Raw Data'!N2101&lt;=5.5),'Bảng Giá'!$B$16,IF(AND('Raw Data'!N2101&gt;5.5,'Raw Data'!N2101&lt;=6),'Bảng Giá'!$B$17,'Bảng Giá'!$B$18)))))))))))))))</f>
        <v>0.5&lt;x&lt;=1</v>
      </c>
      <c r="Q2101" s="48">
        <f t="shared" si="195"/>
        <v>-8.8105726872246704E-3</v>
      </c>
      <c r="R2101">
        <f t="shared" si="196"/>
        <v>27000</v>
      </c>
      <c r="S2101">
        <f t="shared" si="197"/>
        <v>4300</v>
      </c>
    </row>
    <row r="2102" spans="1:19" x14ac:dyDescent="0.25">
      <c r="A2102" s="12">
        <v>2101</v>
      </c>
      <c r="B2102" s="12" t="s">
        <v>211</v>
      </c>
      <c r="C2102" s="12" t="s">
        <v>690</v>
      </c>
      <c r="D2102" s="28">
        <v>43008.333333333336</v>
      </c>
      <c r="E2102" s="17">
        <v>43010.633333333339</v>
      </c>
      <c r="F2102" s="13" t="s">
        <v>302</v>
      </c>
      <c r="G2102" s="12">
        <v>1800</v>
      </c>
      <c r="H2102" s="12" t="s">
        <v>78</v>
      </c>
      <c r="I2102" s="12" t="s">
        <v>440</v>
      </c>
      <c r="J2102" s="37">
        <f>INDEX('Bảng Giá'!$C$3:$H$18,MATCH('Raw Data'!P2102,'Bảng Giá'!$B$3:$B$18,0),MATCH('Raw Data'!M2102,'Bảng Giá'!$C$2:$H$2,0))</f>
        <v>32000</v>
      </c>
      <c r="K2102" s="12">
        <v>32200</v>
      </c>
      <c r="L2102" s="36">
        <f t="shared" si="192"/>
        <v>2.3000000000029104</v>
      </c>
      <c r="M2102" t="str">
        <f>'References data'!H2103</f>
        <v>Nội Vùng</v>
      </c>
      <c r="N2102">
        <f t="shared" si="193"/>
        <v>1.8</v>
      </c>
      <c r="O2102">
        <f t="shared" si="194"/>
        <v>-200</v>
      </c>
      <c r="P2102" t="str">
        <f>IF(AND(N2102&gt;0,N2102&lt;=0.05),'Bảng Giá'!$B$3,IF(AND(N2102&lt;=0.1,N2102&gt;0.05),'Bảng Giá'!$B$4,IF(AND('Raw Data'!N2102&gt;0.1,'Raw Data'!N2102&lt;=0.25),'Bảng Giá'!$B$5,IF(AND('Raw Data'!N2102&gt;0.25,'Raw Data'!N2102&lt;=0.5),'Bảng Giá'!$B$6,IF(AND('Raw Data'!N2102&gt;0.5,'Raw Data'!N2102&lt;=1),'Bảng Giá'!$B$7,IF(AND('Raw Data'!N2102&gt;1,'Raw Data'!N2102&lt;=1.5),'Bảng Giá'!$B$8,IF(AND('Raw Data'!N2102&gt;1.5,'Raw Data'!N2102&lt;=2),'Bảng Giá'!$B$9,IF(AND('Raw Data'!N2102&gt;2,'Raw Data'!N2102&lt;=2.5),'Bảng Giá'!$B$10,IF(AND('Raw Data'!N2102&gt;2.5,'Raw Data'!N2102&lt;=3),'Bảng Giá'!$B$11,IF(AND('Raw Data'!N2102&gt;3,'Raw Data'!N2102&lt;=3.5),'Bảng Giá'!$B$12,IF(AND('Raw Data'!N2102&gt;3.5,'Raw Data'!N2102&lt;=4),'Bảng Giá'!$B$13,IF(AND('Raw Data'!N2102&gt;4,'Raw Data'!N2102&lt;=4.5),'Bảng Giá'!$B$14,IF(AND('Raw Data'!N2102&gt;4.5,'Raw Data'!N2102&lt;=5),'Bảng Giá'!$B$15,IF(AND('Raw Data'!N2102&gt;5,'Raw Data'!N2102&lt;=5.5),'Bảng Giá'!$B$16,IF(AND('Raw Data'!N2102&gt;5.5,'Raw Data'!N2102&lt;=6),'Bảng Giá'!$B$17,'Bảng Giá'!$B$18)))))))))))))))</f>
        <v>1.5&lt;x&lt;=2</v>
      </c>
      <c r="Q2102" s="48">
        <f t="shared" si="195"/>
        <v>-6.2111801242236021E-3</v>
      </c>
      <c r="R2102">
        <f t="shared" si="196"/>
        <v>38400</v>
      </c>
      <c r="S2102">
        <f t="shared" si="197"/>
        <v>6200</v>
      </c>
    </row>
    <row r="2103" spans="1:19" x14ac:dyDescent="0.25">
      <c r="A2103" s="12">
        <v>2102</v>
      </c>
      <c r="B2103" s="12" t="s">
        <v>211</v>
      </c>
      <c r="C2103" s="12" t="s">
        <v>691</v>
      </c>
      <c r="D2103" s="28">
        <v>43008.333333333336</v>
      </c>
      <c r="E2103" s="17">
        <v>43011.033333333333</v>
      </c>
      <c r="F2103" s="13" t="s">
        <v>302</v>
      </c>
      <c r="G2103" s="12">
        <v>2000</v>
      </c>
      <c r="H2103" s="12" t="s">
        <v>441</v>
      </c>
      <c r="I2103" s="12" t="s">
        <v>474</v>
      </c>
      <c r="J2103" s="37">
        <f>INDEX('Bảng Giá'!$C$3:$H$18,MATCH('Raw Data'!P2103,'Bảng Giá'!$B$3:$B$18,0),MATCH('Raw Data'!M2103,'Bảng Giá'!$C$2:$H$2,0))</f>
        <v>32000</v>
      </c>
      <c r="K2103" s="12">
        <v>38400</v>
      </c>
      <c r="L2103" s="36">
        <f t="shared" si="192"/>
        <v>2.6999999999970896</v>
      </c>
      <c r="M2103" t="str">
        <f>'References data'!H2104</f>
        <v>Nội Vùng Tỉnh</v>
      </c>
      <c r="N2103">
        <f t="shared" si="193"/>
        <v>2</v>
      </c>
      <c r="O2103">
        <f t="shared" si="194"/>
        <v>-6400</v>
      </c>
      <c r="P2103" t="str">
        <f>IF(AND(N2103&gt;0,N2103&lt;=0.05),'Bảng Giá'!$B$3,IF(AND(N2103&lt;=0.1,N2103&gt;0.05),'Bảng Giá'!$B$4,IF(AND('Raw Data'!N2103&gt;0.1,'Raw Data'!N2103&lt;=0.25),'Bảng Giá'!$B$5,IF(AND('Raw Data'!N2103&gt;0.25,'Raw Data'!N2103&lt;=0.5),'Bảng Giá'!$B$6,IF(AND('Raw Data'!N2103&gt;0.5,'Raw Data'!N2103&lt;=1),'Bảng Giá'!$B$7,IF(AND('Raw Data'!N2103&gt;1,'Raw Data'!N2103&lt;=1.5),'Bảng Giá'!$B$8,IF(AND('Raw Data'!N2103&gt;1.5,'Raw Data'!N2103&lt;=2),'Bảng Giá'!$B$9,IF(AND('Raw Data'!N2103&gt;2,'Raw Data'!N2103&lt;=2.5),'Bảng Giá'!$B$10,IF(AND('Raw Data'!N2103&gt;2.5,'Raw Data'!N2103&lt;=3),'Bảng Giá'!$B$11,IF(AND('Raw Data'!N2103&gt;3,'Raw Data'!N2103&lt;=3.5),'Bảng Giá'!$B$12,IF(AND('Raw Data'!N2103&gt;3.5,'Raw Data'!N2103&lt;=4),'Bảng Giá'!$B$13,IF(AND('Raw Data'!N2103&gt;4,'Raw Data'!N2103&lt;=4.5),'Bảng Giá'!$B$14,IF(AND('Raw Data'!N2103&gt;4.5,'Raw Data'!N2103&lt;=5),'Bảng Giá'!$B$15,IF(AND('Raw Data'!N2103&gt;5,'Raw Data'!N2103&lt;=5.5),'Bảng Giá'!$B$16,IF(AND('Raw Data'!N2103&gt;5.5,'Raw Data'!N2103&lt;=6),'Bảng Giá'!$B$17,'Bảng Giá'!$B$18)))))))))))))))</f>
        <v>1.5&lt;x&lt;=2</v>
      </c>
      <c r="Q2103" s="48">
        <f t="shared" si="195"/>
        <v>-0.16666666666666666</v>
      </c>
      <c r="R2103">
        <f t="shared" si="196"/>
        <v>38400</v>
      </c>
      <c r="S2103">
        <f t="shared" si="197"/>
        <v>0</v>
      </c>
    </row>
    <row r="2104" spans="1:19" x14ac:dyDescent="0.25">
      <c r="A2104" s="12">
        <v>2103</v>
      </c>
      <c r="B2104" s="12" t="s">
        <v>211</v>
      </c>
      <c r="C2104" s="12" t="s">
        <v>692</v>
      </c>
      <c r="D2104" s="28">
        <v>43008.333333333336</v>
      </c>
      <c r="E2104" s="17">
        <v>43010.633333333339</v>
      </c>
      <c r="F2104" s="13" t="s">
        <v>303</v>
      </c>
      <c r="G2104" s="12">
        <v>1650</v>
      </c>
      <c r="H2104" s="12" t="s">
        <v>116</v>
      </c>
      <c r="I2104" s="12" t="s">
        <v>392</v>
      </c>
      <c r="J2104" s="37">
        <f>INDEX('Bảng Giá'!$C$3:$H$18,MATCH('Raw Data'!P2104,'Bảng Giá'!$B$3:$B$18,0),MATCH('Raw Data'!M2104,'Bảng Giá'!$C$2:$H$2,0))</f>
        <v>32000</v>
      </c>
      <c r="K2104" s="12">
        <v>32200</v>
      </c>
      <c r="L2104" s="36">
        <f t="shared" si="192"/>
        <v>2.3000000000029104</v>
      </c>
      <c r="M2104" t="str">
        <f>'References data'!H2105</f>
        <v>Nội Vùng</v>
      </c>
      <c r="N2104">
        <f t="shared" si="193"/>
        <v>1.65</v>
      </c>
      <c r="O2104">
        <f t="shared" si="194"/>
        <v>-200</v>
      </c>
      <c r="P2104" t="str">
        <f>IF(AND(N2104&gt;0,N2104&lt;=0.05),'Bảng Giá'!$B$3,IF(AND(N2104&lt;=0.1,N2104&gt;0.05),'Bảng Giá'!$B$4,IF(AND('Raw Data'!N2104&gt;0.1,'Raw Data'!N2104&lt;=0.25),'Bảng Giá'!$B$5,IF(AND('Raw Data'!N2104&gt;0.25,'Raw Data'!N2104&lt;=0.5),'Bảng Giá'!$B$6,IF(AND('Raw Data'!N2104&gt;0.5,'Raw Data'!N2104&lt;=1),'Bảng Giá'!$B$7,IF(AND('Raw Data'!N2104&gt;1,'Raw Data'!N2104&lt;=1.5),'Bảng Giá'!$B$8,IF(AND('Raw Data'!N2104&gt;1.5,'Raw Data'!N2104&lt;=2),'Bảng Giá'!$B$9,IF(AND('Raw Data'!N2104&gt;2,'Raw Data'!N2104&lt;=2.5),'Bảng Giá'!$B$10,IF(AND('Raw Data'!N2104&gt;2.5,'Raw Data'!N2104&lt;=3),'Bảng Giá'!$B$11,IF(AND('Raw Data'!N2104&gt;3,'Raw Data'!N2104&lt;=3.5),'Bảng Giá'!$B$12,IF(AND('Raw Data'!N2104&gt;3.5,'Raw Data'!N2104&lt;=4),'Bảng Giá'!$B$13,IF(AND('Raw Data'!N2104&gt;4,'Raw Data'!N2104&lt;=4.5),'Bảng Giá'!$B$14,IF(AND('Raw Data'!N2104&gt;4.5,'Raw Data'!N2104&lt;=5),'Bảng Giá'!$B$15,IF(AND('Raw Data'!N2104&gt;5,'Raw Data'!N2104&lt;=5.5),'Bảng Giá'!$B$16,IF(AND('Raw Data'!N2104&gt;5.5,'Raw Data'!N2104&lt;=6),'Bảng Giá'!$B$17,'Bảng Giá'!$B$18)))))))))))))))</f>
        <v>1.5&lt;x&lt;=2</v>
      </c>
      <c r="Q2104" s="48">
        <f t="shared" si="195"/>
        <v>-6.2111801242236021E-3</v>
      </c>
      <c r="R2104">
        <f t="shared" si="196"/>
        <v>38400</v>
      </c>
      <c r="S2104">
        <f t="shared" si="197"/>
        <v>6200</v>
      </c>
    </row>
    <row r="2105" spans="1:19" x14ac:dyDescent="0.25">
      <c r="A2105" s="12">
        <v>2104</v>
      </c>
      <c r="B2105" s="12" t="s">
        <v>211</v>
      </c>
      <c r="C2105" s="12" t="s">
        <v>693</v>
      </c>
      <c r="D2105" s="28">
        <v>43007.512754629628</v>
      </c>
      <c r="E2105" s="17">
        <v>43010.212754629625</v>
      </c>
      <c r="F2105" s="13" t="s">
        <v>302</v>
      </c>
      <c r="G2105" s="12">
        <v>4000</v>
      </c>
      <c r="H2105" s="12" t="s">
        <v>441</v>
      </c>
      <c r="I2105" s="12" t="s">
        <v>490</v>
      </c>
      <c r="J2105" s="37">
        <f>INDEX('Bảng Giá'!$C$3:$H$18,MATCH('Raw Data'!P2105,'Bảng Giá'!$B$3:$B$18,0),MATCH('Raw Data'!M2105,'Bảng Giá'!$C$2:$H$2,0))</f>
        <v>51500</v>
      </c>
      <c r="K2105" s="12">
        <v>53300</v>
      </c>
      <c r="L2105" s="36">
        <f t="shared" si="192"/>
        <v>2.6999999999970896</v>
      </c>
      <c r="M2105" t="str">
        <f>'References data'!H2106</f>
        <v>Nội Vùng Tỉnh</v>
      </c>
      <c r="N2105">
        <f t="shared" si="193"/>
        <v>4</v>
      </c>
      <c r="O2105">
        <f t="shared" si="194"/>
        <v>-1800</v>
      </c>
      <c r="P2105" t="str">
        <f>IF(AND(N2105&gt;0,N2105&lt;=0.05),'Bảng Giá'!$B$3,IF(AND(N2105&lt;=0.1,N2105&gt;0.05),'Bảng Giá'!$B$4,IF(AND('Raw Data'!N2105&gt;0.1,'Raw Data'!N2105&lt;=0.25),'Bảng Giá'!$B$5,IF(AND('Raw Data'!N2105&gt;0.25,'Raw Data'!N2105&lt;=0.5),'Bảng Giá'!$B$6,IF(AND('Raw Data'!N2105&gt;0.5,'Raw Data'!N2105&lt;=1),'Bảng Giá'!$B$7,IF(AND('Raw Data'!N2105&gt;1,'Raw Data'!N2105&lt;=1.5),'Bảng Giá'!$B$8,IF(AND('Raw Data'!N2105&gt;1.5,'Raw Data'!N2105&lt;=2),'Bảng Giá'!$B$9,IF(AND('Raw Data'!N2105&gt;2,'Raw Data'!N2105&lt;=2.5),'Bảng Giá'!$B$10,IF(AND('Raw Data'!N2105&gt;2.5,'Raw Data'!N2105&lt;=3),'Bảng Giá'!$B$11,IF(AND('Raw Data'!N2105&gt;3,'Raw Data'!N2105&lt;=3.5),'Bảng Giá'!$B$12,IF(AND('Raw Data'!N2105&gt;3.5,'Raw Data'!N2105&lt;=4),'Bảng Giá'!$B$13,IF(AND('Raw Data'!N2105&gt;4,'Raw Data'!N2105&lt;=4.5),'Bảng Giá'!$B$14,IF(AND('Raw Data'!N2105&gt;4.5,'Raw Data'!N2105&lt;=5),'Bảng Giá'!$B$15,IF(AND('Raw Data'!N2105&gt;5,'Raw Data'!N2105&lt;=5.5),'Bảng Giá'!$B$16,IF(AND('Raw Data'!N2105&gt;5.5,'Raw Data'!N2105&lt;=6),'Bảng Giá'!$B$17,'Bảng Giá'!$B$18)))))))))))))))</f>
        <v>3.5&lt;x&lt;=4</v>
      </c>
      <c r="Q2105" s="48">
        <f t="shared" si="195"/>
        <v>-3.3771106941838651E-2</v>
      </c>
      <c r="R2105">
        <f t="shared" si="196"/>
        <v>61800</v>
      </c>
      <c r="S2105">
        <f t="shared" si="197"/>
        <v>8500</v>
      </c>
    </row>
    <row r="2106" spans="1:19" x14ac:dyDescent="0.25">
      <c r="A2106" s="12">
        <v>2105</v>
      </c>
      <c r="B2106" s="12" t="s">
        <v>211</v>
      </c>
      <c r="C2106" s="12" t="s">
        <v>694</v>
      </c>
      <c r="D2106" s="28">
        <v>43007.354097222225</v>
      </c>
      <c r="E2106" s="17">
        <v>43009.654097222228</v>
      </c>
      <c r="F2106" s="13" t="s">
        <v>302</v>
      </c>
      <c r="G2106" s="12">
        <v>1000</v>
      </c>
      <c r="H2106" s="12" t="s">
        <v>168</v>
      </c>
      <c r="I2106" s="12" t="s">
        <v>123</v>
      </c>
      <c r="J2106" s="37">
        <f>INDEX('Bảng Giá'!$C$3:$H$18,MATCH('Raw Data'!P2106,'Bảng Giá'!$B$3:$B$18,0),MATCH('Raw Data'!M2106,'Bảng Giá'!$C$2:$H$2,0))</f>
        <v>22500</v>
      </c>
      <c r="K2106" s="12">
        <v>27700</v>
      </c>
      <c r="L2106" s="36">
        <f t="shared" si="192"/>
        <v>2.3000000000029104</v>
      </c>
      <c r="M2106" t="str">
        <f>'References data'!H2107</f>
        <v>Nội Vùng</v>
      </c>
      <c r="N2106">
        <f t="shared" si="193"/>
        <v>1</v>
      </c>
      <c r="O2106">
        <f t="shared" si="194"/>
        <v>-5200</v>
      </c>
      <c r="P2106" t="str">
        <f>IF(AND(N2106&gt;0,N2106&lt;=0.05),'Bảng Giá'!$B$3,IF(AND(N2106&lt;=0.1,N2106&gt;0.05),'Bảng Giá'!$B$4,IF(AND('Raw Data'!N2106&gt;0.1,'Raw Data'!N2106&lt;=0.25),'Bảng Giá'!$B$5,IF(AND('Raw Data'!N2106&gt;0.25,'Raw Data'!N2106&lt;=0.5),'Bảng Giá'!$B$6,IF(AND('Raw Data'!N2106&gt;0.5,'Raw Data'!N2106&lt;=1),'Bảng Giá'!$B$7,IF(AND('Raw Data'!N2106&gt;1,'Raw Data'!N2106&lt;=1.5),'Bảng Giá'!$B$8,IF(AND('Raw Data'!N2106&gt;1.5,'Raw Data'!N2106&lt;=2),'Bảng Giá'!$B$9,IF(AND('Raw Data'!N2106&gt;2,'Raw Data'!N2106&lt;=2.5),'Bảng Giá'!$B$10,IF(AND('Raw Data'!N2106&gt;2.5,'Raw Data'!N2106&lt;=3),'Bảng Giá'!$B$11,IF(AND('Raw Data'!N2106&gt;3,'Raw Data'!N2106&lt;=3.5),'Bảng Giá'!$B$12,IF(AND('Raw Data'!N2106&gt;3.5,'Raw Data'!N2106&lt;=4),'Bảng Giá'!$B$13,IF(AND('Raw Data'!N2106&gt;4,'Raw Data'!N2106&lt;=4.5),'Bảng Giá'!$B$14,IF(AND('Raw Data'!N2106&gt;4.5,'Raw Data'!N2106&lt;=5),'Bảng Giá'!$B$15,IF(AND('Raw Data'!N2106&gt;5,'Raw Data'!N2106&lt;=5.5),'Bảng Giá'!$B$16,IF(AND('Raw Data'!N2106&gt;5.5,'Raw Data'!N2106&lt;=6),'Bảng Giá'!$B$17,'Bảng Giá'!$B$18)))))))))))))))</f>
        <v>0.5&lt;x&lt;=1</v>
      </c>
      <c r="Q2106" s="48">
        <f t="shared" si="195"/>
        <v>-0.18772563176895307</v>
      </c>
      <c r="R2106">
        <f t="shared" si="196"/>
        <v>27000</v>
      </c>
      <c r="S2106">
        <f t="shared" si="197"/>
        <v>-700</v>
      </c>
    </row>
    <row r="2107" spans="1:19" x14ac:dyDescent="0.25">
      <c r="A2107" s="12">
        <v>2106</v>
      </c>
      <c r="B2107" s="12" t="s">
        <v>211</v>
      </c>
      <c r="C2107" s="12" t="s">
        <v>695</v>
      </c>
      <c r="D2107" s="28">
        <v>43007.354317129626</v>
      </c>
      <c r="E2107" s="17">
        <v>43008.654317129629</v>
      </c>
      <c r="F2107" s="13" t="s">
        <v>302</v>
      </c>
      <c r="G2107" s="12">
        <v>500</v>
      </c>
      <c r="H2107" s="12" t="s">
        <v>88</v>
      </c>
      <c r="I2107" s="12" t="s">
        <v>94</v>
      </c>
      <c r="J2107" s="37">
        <f>INDEX('Bảng Giá'!$C$3:$H$18,MATCH('Raw Data'!P2107,'Bảng Giá'!$B$3:$B$18,0),MATCH('Raw Data'!M2107,'Bảng Giá'!$C$2:$H$2,0))</f>
        <v>13000</v>
      </c>
      <c r="K2107" s="12">
        <v>14100</v>
      </c>
      <c r="L2107" s="36">
        <f t="shared" si="192"/>
        <v>1.3000000000029104</v>
      </c>
      <c r="M2107" t="str">
        <f>'References data'!H2108</f>
        <v>Nội Tỉnh</v>
      </c>
      <c r="N2107">
        <f t="shared" si="193"/>
        <v>0.5</v>
      </c>
      <c r="O2107">
        <f t="shared" si="194"/>
        <v>-1100</v>
      </c>
      <c r="P2107" t="str">
        <f>IF(AND(N2107&gt;0,N2107&lt;=0.05),'Bảng Giá'!$B$3,IF(AND(N2107&lt;=0.1,N2107&gt;0.05),'Bảng Giá'!$B$4,IF(AND('Raw Data'!N2107&gt;0.1,'Raw Data'!N2107&lt;=0.25),'Bảng Giá'!$B$5,IF(AND('Raw Data'!N2107&gt;0.25,'Raw Data'!N2107&lt;=0.5),'Bảng Giá'!$B$6,IF(AND('Raw Data'!N2107&gt;0.5,'Raw Data'!N2107&lt;=1),'Bảng Giá'!$B$7,IF(AND('Raw Data'!N2107&gt;1,'Raw Data'!N2107&lt;=1.5),'Bảng Giá'!$B$8,IF(AND('Raw Data'!N2107&gt;1.5,'Raw Data'!N2107&lt;=2),'Bảng Giá'!$B$9,IF(AND('Raw Data'!N2107&gt;2,'Raw Data'!N2107&lt;=2.5),'Bảng Giá'!$B$10,IF(AND('Raw Data'!N2107&gt;2.5,'Raw Data'!N2107&lt;=3),'Bảng Giá'!$B$11,IF(AND('Raw Data'!N2107&gt;3,'Raw Data'!N2107&lt;=3.5),'Bảng Giá'!$B$12,IF(AND('Raw Data'!N2107&gt;3.5,'Raw Data'!N2107&lt;=4),'Bảng Giá'!$B$13,IF(AND('Raw Data'!N2107&gt;4,'Raw Data'!N2107&lt;=4.5),'Bảng Giá'!$B$14,IF(AND('Raw Data'!N2107&gt;4.5,'Raw Data'!N2107&lt;=5),'Bảng Giá'!$B$15,IF(AND('Raw Data'!N2107&gt;5,'Raw Data'!N2107&lt;=5.5),'Bảng Giá'!$B$16,IF(AND('Raw Data'!N2107&gt;5.5,'Raw Data'!N2107&lt;=6),'Bảng Giá'!$B$17,'Bảng Giá'!$B$18)))))))))))))))</f>
        <v>0.25&lt;x&lt;=0.5</v>
      </c>
      <c r="Q2107" s="48">
        <f t="shared" si="195"/>
        <v>-7.8014184397163122E-2</v>
      </c>
      <c r="R2107">
        <f t="shared" si="196"/>
        <v>15600</v>
      </c>
      <c r="S2107">
        <f t="shared" si="197"/>
        <v>1500</v>
      </c>
    </row>
    <row r="2108" spans="1:19" x14ac:dyDescent="0.25">
      <c r="A2108" s="12">
        <v>2107</v>
      </c>
      <c r="B2108" s="12" t="s">
        <v>211</v>
      </c>
      <c r="C2108" s="12" t="s">
        <v>696</v>
      </c>
      <c r="D2108" s="28">
        <v>43007.35465277778</v>
      </c>
      <c r="E2108" s="17">
        <v>43011.154652777783</v>
      </c>
      <c r="F2108" s="13" t="s">
        <v>302</v>
      </c>
      <c r="G2108" s="12">
        <v>500</v>
      </c>
      <c r="H2108" s="12" t="s">
        <v>95</v>
      </c>
      <c r="I2108" s="12" t="s">
        <v>839</v>
      </c>
      <c r="J2108" s="37">
        <f>INDEX('Bảng Giá'!$C$3:$H$18,MATCH('Raw Data'!P2108,'Bảng Giá'!$B$3:$B$18,0),MATCH('Raw Data'!M2108,'Bảng Giá'!$C$2:$H$2,0))</f>
        <v>26000</v>
      </c>
      <c r="K2108" s="12">
        <v>31700</v>
      </c>
      <c r="L2108" s="36">
        <f t="shared" si="192"/>
        <v>3.8000000000029104</v>
      </c>
      <c r="M2108" t="str">
        <f>'References data'!H2109</f>
        <v>Liên Vùng</v>
      </c>
      <c r="N2108">
        <f t="shared" si="193"/>
        <v>0.5</v>
      </c>
      <c r="O2108">
        <f t="shared" si="194"/>
        <v>-5700</v>
      </c>
      <c r="P2108" t="str">
        <f>IF(AND(N2108&gt;0,N2108&lt;=0.05),'Bảng Giá'!$B$3,IF(AND(N2108&lt;=0.1,N2108&gt;0.05),'Bảng Giá'!$B$4,IF(AND('Raw Data'!N2108&gt;0.1,'Raw Data'!N2108&lt;=0.25),'Bảng Giá'!$B$5,IF(AND('Raw Data'!N2108&gt;0.25,'Raw Data'!N2108&lt;=0.5),'Bảng Giá'!$B$6,IF(AND('Raw Data'!N2108&gt;0.5,'Raw Data'!N2108&lt;=1),'Bảng Giá'!$B$7,IF(AND('Raw Data'!N2108&gt;1,'Raw Data'!N2108&lt;=1.5),'Bảng Giá'!$B$8,IF(AND('Raw Data'!N2108&gt;1.5,'Raw Data'!N2108&lt;=2),'Bảng Giá'!$B$9,IF(AND('Raw Data'!N2108&gt;2,'Raw Data'!N2108&lt;=2.5),'Bảng Giá'!$B$10,IF(AND('Raw Data'!N2108&gt;2.5,'Raw Data'!N2108&lt;=3),'Bảng Giá'!$B$11,IF(AND('Raw Data'!N2108&gt;3,'Raw Data'!N2108&lt;=3.5),'Bảng Giá'!$B$12,IF(AND('Raw Data'!N2108&gt;3.5,'Raw Data'!N2108&lt;=4),'Bảng Giá'!$B$13,IF(AND('Raw Data'!N2108&gt;4,'Raw Data'!N2108&lt;=4.5),'Bảng Giá'!$B$14,IF(AND('Raw Data'!N2108&gt;4.5,'Raw Data'!N2108&lt;=5),'Bảng Giá'!$B$15,IF(AND('Raw Data'!N2108&gt;5,'Raw Data'!N2108&lt;=5.5),'Bảng Giá'!$B$16,IF(AND('Raw Data'!N2108&gt;5.5,'Raw Data'!N2108&lt;=6),'Bảng Giá'!$B$17,'Bảng Giá'!$B$18)))))))))))))))</f>
        <v>0.25&lt;x&lt;=0.5</v>
      </c>
      <c r="Q2108" s="48">
        <f t="shared" si="195"/>
        <v>-0.17981072555205047</v>
      </c>
      <c r="R2108">
        <f t="shared" si="196"/>
        <v>31200</v>
      </c>
      <c r="S2108">
        <f t="shared" si="197"/>
        <v>-500</v>
      </c>
    </row>
    <row r="2109" spans="1:19" x14ac:dyDescent="0.25">
      <c r="A2109" s="12">
        <v>2108</v>
      </c>
      <c r="B2109" s="12" t="s">
        <v>211</v>
      </c>
      <c r="C2109" s="12" t="s">
        <v>697</v>
      </c>
      <c r="D2109" s="28">
        <v>43006.390277777777</v>
      </c>
      <c r="E2109" s="17">
        <v>43009.090277777774</v>
      </c>
      <c r="F2109" s="13" t="s">
        <v>302</v>
      </c>
      <c r="G2109" s="12">
        <v>900</v>
      </c>
      <c r="H2109" s="12" t="s">
        <v>356</v>
      </c>
      <c r="I2109" s="12" t="s">
        <v>182</v>
      </c>
      <c r="J2109" s="37">
        <f>INDEX('Bảng Giá'!$C$3:$H$18,MATCH('Raw Data'!P2109,'Bảng Giá'!$B$3:$B$18,0),MATCH('Raw Data'!M2109,'Bảng Giá'!$C$2:$H$2,0))</f>
        <v>22500</v>
      </c>
      <c r="K2109" s="12">
        <v>22800</v>
      </c>
      <c r="L2109" s="36">
        <f t="shared" si="192"/>
        <v>2.6999999999970896</v>
      </c>
      <c r="M2109" t="str">
        <f>'References data'!H2110</f>
        <v>Nội Vùng Tỉnh</v>
      </c>
      <c r="N2109">
        <f t="shared" si="193"/>
        <v>0.9</v>
      </c>
      <c r="O2109">
        <f t="shared" si="194"/>
        <v>-300</v>
      </c>
      <c r="P2109" t="str">
        <f>IF(AND(N2109&gt;0,N2109&lt;=0.05),'Bảng Giá'!$B$3,IF(AND(N2109&lt;=0.1,N2109&gt;0.05),'Bảng Giá'!$B$4,IF(AND('Raw Data'!N2109&gt;0.1,'Raw Data'!N2109&lt;=0.25),'Bảng Giá'!$B$5,IF(AND('Raw Data'!N2109&gt;0.25,'Raw Data'!N2109&lt;=0.5),'Bảng Giá'!$B$6,IF(AND('Raw Data'!N2109&gt;0.5,'Raw Data'!N2109&lt;=1),'Bảng Giá'!$B$7,IF(AND('Raw Data'!N2109&gt;1,'Raw Data'!N2109&lt;=1.5),'Bảng Giá'!$B$8,IF(AND('Raw Data'!N2109&gt;1.5,'Raw Data'!N2109&lt;=2),'Bảng Giá'!$B$9,IF(AND('Raw Data'!N2109&gt;2,'Raw Data'!N2109&lt;=2.5),'Bảng Giá'!$B$10,IF(AND('Raw Data'!N2109&gt;2.5,'Raw Data'!N2109&lt;=3),'Bảng Giá'!$B$11,IF(AND('Raw Data'!N2109&gt;3,'Raw Data'!N2109&lt;=3.5),'Bảng Giá'!$B$12,IF(AND('Raw Data'!N2109&gt;3.5,'Raw Data'!N2109&lt;=4),'Bảng Giá'!$B$13,IF(AND('Raw Data'!N2109&gt;4,'Raw Data'!N2109&lt;=4.5),'Bảng Giá'!$B$14,IF(AND('Raw Data'!N2109&gt;4.5,'Raw Data'!N2109&lt;=5),'Bảng Giá'!$B$15,IF(AND('Raw Data'!N2109&gt;5,'Raw Data'!N2109&lt;=5.5),'Bảng Giá'!$B$16,IF(AND('Raw Data'!N2109&gt;5.5,'Raw Data'!N2109&lt;=6),'Bảng Giá'!$B$17,'Bảng Giá'!$B$18)))))))))))))))</f>
        <v>0.5&lt;x&lt;=1</v>
      </c>
      <c r="Q2109" s="48">
        <f t="shared" si="195"/>
        <v>-1.3157894736842105E-2</v>
      </c>
      <c r="R2109">
        <f t="shared" si="196"/>
        <v>27000</v>
      </c>
      <c r="S2109">
        <f t="shared" si="197"/>
        <v>4200</v>
      </c>
    </row>
    <row r="2110" spans="1:19" x14ac:dyDescent="0.25">
      <c r="A2110" s="12">
        <v>2109</v>
      </c>
      <c r="B2110" s="12" t="s">
        <v>211</v>
      </c>
      <c r="C2110" s="12" t="s">
        <v>698</v>
      </c>
      <c r="D2110" s="28">
        <v>43006.393067129633</v>
      </c>
      <c r="E2110" s="17">
        <v>43008.693067129636</v>
      </c>
      <c r="F2110" s="13" t="s">
        <v>302</v>
      </c>
      <c r="G2110" s="12">
        <v>4000</v>
      </c>
      <c r="H2110" s="12" t="s">
        <v>93</v>
      </c>
      <c r="I2110" s="12" t="s">
        <v>122</v>
      </c>
      <c r="J2110" s="37">
        <f>INDEX('Bảng Giá'!$C$3:$H$18,MATCH('Raw Data'!P2110,'Bảng Giá'!$B$3:$B$18,0),MATCH('Raw Data'!M2110,'Bảng Giá'!$C$2:$H$2,0))</f>
        <v>51500</v>
      </c>
      <c r="K2110" s="12">
        <v>53100</v>
      </c>
      <c r="L2110" s="36">
        <f t="shared" si="192"/>
        <v>2.3000000000029104</v>
      </c>
      <c r="M2110" t="str">
        <f>'References data'!H2111</f>
        <v>Nội Vùng</v>
      </c>
      <c r="N2110">
        <f t="shared" si="193"/>
        <v>4</v>
      </c>
      <c r="O2110">
        <f t="shared" si="194"/>
        <v>-1600</v>
      </c>
      <c r="P2110" t="str">
        <f>IF(AND(N2110&gt;0,N2110&lt;=0.05),'Bảng Giá'!$B$3,IF(AND(N2110&lt;=0.1,N2110&gt;0.05),'Bảng Giá'!$B$4,IF(AND('Raw Data'!N2110&gt;0.1,'Raw Data'!N2110&lt;=0.25),'Bảng Giá'!$B$5,IF(AND('Raw Data'!N2110&gt;0.25,'Raw Data'!N2110&lt;=0.5),'Bảng Giá'!$B$6,IF(AND('Raw Data'!N2110&gt;0.5,'Raw Data'!N2110&lt;=1),'Bảng Giá'!$B$7,IF(AND('Raw Data'!N2110&gt;1,'Raw Data'!N2110&lt;=1.5),'Bảng Giá'!$B$8,IF(AND('Raw Data'!N2110&gt;1.5,'Raw Data'!N2110&lt;=2),'Bảng Giá'!$B$9,IF(AND('Raw Data'!N2110&gt;2,'Raw Data'!N2110&lt;=2.5),'Bảng Giá'!$B$10,IF(AND('Raw Data'!N2110&gt;2.5,'Raw Data'!N2110&lt;=3),'Bảng Giá'!$B$11,IF(AND('Raw Data'!N2110&gt;3,'Raw Data'!N2110&lt;=3.5),'Bảng Giá'!$B$12,IF(AND('Raw Data'!N2110&gt;3.5,'Raw Data'!N2110&lt;=4),'Bảng Giá'!$B$13,IF(AND('Raw Data'!N2110&gt;4,'Raw Data'!N2110&lt;=4.5),'Bảng Giá'!$B$14,IF(AND('Raw Data'!N2110&gt;4.5,'Raw Data'!N2110&lt;=5),'Bảng Giá'!$B$15,IF(AND('Raw Data'!N2110&gt;5,'Raw Data'!N2110&lt;=5.5),'Bảng Giá'!$B$16,IF(AND('Raw Data'!N2110&gt;5.5,'Raw Data'!N2110&lt;=6),'Bảng Giá'!$B$17,'Bảng Giá'!$B$18)))))))))))))))</f>
        <v>3.5&lt;x&lt;=4</v>
      </c>
      <c r="Q2110" s="48">
        <f t="shared" si="195"/>
        <v>-3.0131826741996232E-2</v>
      </c>
      <c r="R2110">
        <f t="shared" si="196"/>
        <v>61800</v>
      </c>
      <c r="S2110">
        <f t="shared" si="197"/>
        <v>8700</v>
      </c>
    </row>
    <row r="2111" spans="1:19" x14ac:dyDescent="0.25">
      <c r="A2111" s="12">
        <v>2110</v>
      </c>
      <c r="B2111" s="12" t="s">
        <v>211</v>
      </c>
      <c r="C2111" s="12" t="s">
        <v>699</v>
      </c>
      <c r="D2111" s="28">
        <v>43007.370104166665</v>
      </c>
      <c r="E2111" s="17">
        <v>43010.070104166662</v>
      </c>
      <c r="F2111" s="13" t="s">
        <v>302</v>
      </c>
      <c r="G2111" s="12">
        <v>2200</v>
      </c>
      <c r="H2111" s="12" t="s">
        <v>187</v>
      </c>
      <c r="I2111" s="12" t="s">
        <v>375</v>
      </c>
      <c r="J2111" s="37">
        <f>INDEX('Bảng Giá'!$C$3:$H$18,MATCH('Raw Data'!P2111,'Bảng Giá'!$B$3:$B$18,0),MATCH('Raw Data'!M2111,'Bảng Giá'!$C$2:$H$2,0))</f>
        <v>38000</v>
      </c>
      <c r="K2111" s="12">
        <v>38400</v>
      </c>
      <c r="L2111" s="36">
        <f t="shared" si="192"/>
        <v>2.6999999999970896</v>
      </c>
      <c r="M2111" t="str">
        <f>'References data'!H2112</f>
        <v>Nội Vùng Tỉnh</v>
      </c>
      <c r="N2111">
        <f t="shared" si="193"/>
        <v>2.2000000000000002</v>
      </c>
      <c r="O2111">
        <f t="shared" si="194"/>
        <v>-400</v>
      </c>
      <c r="P2111" t="str">
        <f>IF(AND(N2111&gt;0,N2111&lt;=0.05),'Bảng Giá'!$B$3,IF(AND(N2111&lt;=0.1,N2111&gt;0.05),'Bảng Giá'!$B$4,IF(AND('Raw Data'!N2111&gt;0.1,'Raw Data'!N2111&lt;=0.25),'Bảng Giá'!$B$5,IF(AND('Raw Data'!N2111&gt;0.25,'Raw Data'!N2111&lt;=0.5),'Bảng Giá'!$B$6,IF(AND('Raw Data'!N2111&gt;0.5,'Raw Data'!N2111&lt;=1),'Bảng Giá'!$B$7,IF(AND('Raw Data'!N2111&gt;1,'Raw Data'!N2111&lt;=1.5),'Bảng Giá'!$B$8,IF(AND('Raw Data'!N2111&gt;1.5,'Raw Data'!N2111&lt;=2),'Bảng Giá'!$B$9,IF(AND('Raw Data'!N2111&gt;2,'Raw Data'!N2111&lt;=2.5),'Bảng Giá'!$B$10,IF(AND('Raw Data'!N2111&gt;2.5,'Raw Data'!N2111&lt;=3),'Bảng Giá'!$B$11,IF(AND('Raw Data'!N2111&gt;3,'Raw Data'!N2111&lt;=3.5),'Bảng Giá'!$B$12,IF(AND('Raw Data'!N2111&gt;3.5,'Raw Data'!N2111&lt;=4),'Bảng Giá'!$B$13,IF(AND('Raw Data'!N2111&gt;4,'Raw Data'!N2111&lt;=4.5),'Bảng Giá'!$B$14,IF(AND('Raw Data'!N2111&gt;4.5,'Raw Data'!N2111&lt;=5),'Bảng Giá'!$B$15,IF(AND('Raw Data'!N2111&gt;5,'Raw Data'!N2111&lt;=5.5),'Bảng Giá'!$B$16,IF(AND('Raw Data'!N2111&gt;5.5,'Raw Data'!N2111&lt;=6),'Bảng Giá'!$B$17,'Bảng Giá'!$B$18)))))))))))))))</f>
        <v>2&lt;x&lt;=2.5</v>
      </c>
      <c r="Q2111" s="48">
        <f t="shared" si="195"/>
        <v>-1.0416666666666666E-2</v>
      </c>
      <c r="R2111">
        <f t="shared" si="196"/>
        <v>45600</v>
      </c>
      <c r="S2111">
        <f t="shared" si="197"/>
        <v>7200</v>
      </c>
    </row>
    <row r="2112" spans="1:19" x14ac:dyDescent="0.25">
      <c r="A2112" s="12">
        <v>2111</v>
      </c>
      <c r="B2112" s="12" t="s">
        <v>211</v>
      </c>
      <c r="C2112" s="12" t="s">
        <v>700</v>
      </c>
      <c r="D2112" s="28">
        <v>43007.370555555557</v>
      </c>
      <c r="E2112" s="17">
        <v>43009.67055555556</v>
      </c>
      <c r="F2112" s="13" t="s">
        <v>302</v>
      </c>
      <c r="G2112" s="12">
        <v>600</v>
      </c>
      <c r="H2112" s="12" t="s">
        <v>77</v>
      </c>
      <c r="I2112" s="12" t="s">
        <v>361</v>
      </c>
      <c r="J2112" s="37">
        <f>INDEX('Bảng Giá'!$C$3:$H$18,MATCH('Raw Data'!P2112,'Bảng Giá'!$B$3:$B$18,0),MATCH('Raw Data'!M2112,'Bảng Giá'!$C$2:$H$2,0))</f>
        <v>22500</v>
      </c>
      <c r="K2112" s="12">
        <v>22700</v>
      </c>
      <c r="L2112" s="36">
        <f t="shared" si="192"/>
        <v>2.3000000000029104</v>
      </c>
      <c r="M2112" t="str">
        <f>'References data'!H2113</f>
        <v>Nội Vùng</v>
      </c>
      <c r="N2112">
        <f t="shared" si="193"/>
        <v>0.6</v>
      </c>
      <c r="O2112">
        <f t="shared" si="194"/>
        <v>-200</v>
      </c>
      <c r="P2112" t="str">
        <f>IF(AND(N2112&gt;0,N2112&lt;=0.05),'Bảng Giá'!$B$3,IF(AND(N2112&lt;=0.1,N2112&gt;0.05),'Bảng Giá'!$B$4,IF(AND('Raw Data'!N2112&gt;0.1,'Raw Data'!N2112&lt;=0.25),'Bảng Giá'!$B$5,IF(AND('Raw Data'!N2112&gt;0.25,'Raw Data'!N2112&lt;=0.5),'Bảng Giá'!$B$6,IF(AND('Raw Data'!N2112&gt;0.5,'Raw Data'!N2112&lt;=1),'Bảng Giá'!$B$7,IF(AND('Raw Data'!N2112&gt;1,'Raw Data'!N2112&lt;=1.5),'Bảng Giá'!$B$8,IF(AND('Raw Data'!N2112&gt;1.5,'Raw Data'!N2112&lt;=2),'Bảng Giá'!$B$9,IF(AND('Raw Data'!N2112&gt;2,'Raw Data'!N2112&lt;=2.5),'Bảng Giá'!$B$10,IF(AND('Raw Data'!N2112&gt;2.5,'Raw Data'!N2112&lt;=3),'Bảng Giá'!$B$11,IF(AND('Raw Data'!N2112&gt;3,'Raw Data'!N2112&lt;=3.5),'Bảng Giá'!$B$12,IF(AND('Raw Data'!N2112&gt;3.5,'Raw Data'!N2112&lt;=4),'Bảng Giá'!$B$13,IF(AND('Raw Data'!N2112&gt;4,'Raw Data'!N2112&lt;=4.5),'Bảng Giá'!$B$14,IF(AND('Raw Data'!N2112&gt;4.5,'Raw Data'!N2112&lt;=5),'Bảng Giá'!$B$15,IF(AND('Raw Data'!N2112&gt;5,'Raw Data'!N2112&lt;=5.5),'Bảng Giá'!$B$16,IF(AND('Raw Data'!N2112&gt;5.5,'Raw Data'!N2112&lt;=6),'Bảng Giá'!$B$17,'Bảng Giá'!$B$18)))))))))))))))</f>
        <v>0.5&lt;x&lt;=1</v>
      </c>
      <c r="Q2112" s="48">
        <f t="shared" si="195"/>
        <v>-8.8105726872246704E-3</v>
      </c>
      <c r="R2112">
        <f t="shared" si="196"/>
        <v>27000</v>
      </c>
      <c r="S2112">
        <f t="shared" si="197"/>
        <v>4300</v>
      </c>
    </row>
    <row r="2113" spans="1:19" x14ac:dyDescent="0.25">
      <c r="A2113" s="12">
        <v>2112</v>
      </c>
      <c r="B2113" s="12" t="s">
        <v>211</v>
      </c>
      <c r="C2113" s="12" t="s">
        <v>701</v>
      </c>
      <c r="D2113" s="28">
        <v>43007.363680555558</v>
      </c>
      <c r="E2113" s="17">
        <v>43010.063680555555</v>
      </c>
      <c r="F2113" s="13" t="s">
        <v>302</v>
      </c>
      <c r="G2113" s="12">
        <v>2000</v>
      </c>
      <c r="H2113" s="12" t="s">
        <v>275</v>
      </c>
      <c r="I2113" s="12" t="s">
        <v>314</v>
      </c>
      <c r="J2113" s="37">
        <f>INDEX('Bảng Giá'!$C$3:$H$18,MATCH('Raw Data'!P2113,'Bảng Giá'!$B$3:$B$18,0),MATCH('Raw Data'!M2113,'Bảng Giá'!$C$2:$H$2,0))</f>
        <v>32000</v>
      </c>
      <c r="K2113" s="12">
        <v>38400</v>
      </c>
      <c r="L2113" s="36">
        <f t="shared" si="192"/>
        <v>2.6999999999970896</v>
      </c>
      <c r="M2113" t="str">
        <f>'References data'!H2114</f>
        <v>Nội Vùng Tỉnh</v>
      </c>
      <c r="N2113">
        <f t="shared" si="193"/>
        <v>2</v>
      </c>
      <c r="O2113">
        <f t="shared" si="194"/>
        <v>-6400</v>
      </c>
      <c r="P2113" t="str">
        <f>IF(AND(N2113&gt;0,N2113&lt;=0.05),'Bảng Giá'!$B$3,IF(AND(N2113&lt;=0.1,N2113&gt;0.05),'Bảng Giá'!$B$4,IF(AND('Raw Data'!N2113&gt;0.1,'Raw Data'!N2113&lt;=0.25),'Bảng Giá'!$B$5,IF(AND('Raw Data'!N2113&gt;0.25,'Raw Data'!N2113&lt;=0.5),'Bảng Giá'!$B$6,IF(AND('Raw Data'!N2113&gt;0.5,'Raw Data'!N2113&lt;=1),'Bảng Giá'!$B$7,IF(AND('Raw Data'!N2113&gt;1,'Raw Data'!N2113&lt;=1.5),'Bảng Giá'!$B$8,IF(AND('Raw Data'!N2113&gt;1.5,'Raw Data'!N2113&lt;=2),'Bảng Giá'!$B$9,IF(AND('Raw Data'!N2113&gt;2,'Raw Data'!N2113&lt;=2.5),'Bảng Giá'!$B$10,IF(AND('Raw Data'!N2113&gt;2.5,'Raw Data'!N2113&lt;=3),'Bảng Giá'!$B$11,IF(AND('Raw Data'!N2113&gt;3,'Raw Data'!N2113&lt;=3.5),'Bảng Giá'!$B$12,IF(AND('Raw Data'!N2113&gt;3.5,'Raw Data'!N2113&lt;=4),'Bảng Giá'!$B$13,IF(AND('Raw Data'!N2113&gt;4,'Raw Data'!N2113&lt;=4.5),'Bảng Giá'!$B$14,IF(AND('Raw Data'!N2113&gt;4.5,'Raw Data'!N2113&lt;=5),'Bảng Giá'!$B$15,IF(AND('Raw Data'!N2113&gt;5,'Raw Data'!N2113&lt;=5.5),'Bảng Giá'!$B$16,IF(AND('Raw Data'!N2113&gt;5.5,'Raw Data'!N2113&lt;=6),'Bảng Giá'!$B$17,'Bảng Giá'!$B$18)))))))))))))))</f>
        <v>1.5&lt;x&lt;=2</v>
      </c>
      <c r="Q2113" s="48">
        <f t="shared" si="195"/>
        <v>-0.16666666666666666</v>
      </c>
      <c r="R2113">
        <f t="shared" si="196"/>
        <v>38400</v>
      </c>
      <c r="S2113">
        <f t="shared" si="197"/>
        <v>0</v>
      </c>
    </row>
    <row r="2114" spans="1:19" x14ac:dyDescent="0.25">
      <c r="A2114" s="12">
        <v>2113</v>
      </c>
      <c r="B2114" s="12" t="s">
        <v>211</v>
      </c>
      <c r="C2114" s="12" t="s">
        <v>702</v>
      </c>
      <c r="D2114" s="28">
        <v>43006.391041666669</v>
      </c>
      <c r="E2114" s="17">
        <v>43007.691041666672</v>
      </c>
      <c r="F2114" s="13" t="s">
        <v>302</v>
      </c>
      <c r="G2114" s="12">
        <v>300</v>
      </c>
      <c r="H2114" s="12" t="s">
        <v>100</v>
      </c>
      <c r="I2114" s="12" t="s">
        <v>91</v>
      </c>
      <c r="J2114" s="37">
        <f>INDEX('Bảng Giá'!$C$3:$H$18,MATCH('Raw Data'!P2114,'Bảng Giá'!$B$3:$B$18,0),MATCH('Raw Data'!M2114,'Bảng Giá'!$C$2:$H$2,0))</f>
        <v>13000</v>
      </c>
      <c r="K2114" s="12">
        <v>13100</v>
      </c>
      <c r="L2114" s="36">
        <f t="shared" si="192"/>
        <v>1.3000000000029104</v>
      </c>
      <c r="M2114" t="str">
        <f>'References data'!H2115</f>
        <v>Nội Tỉnh</v>
      </c>
      <c r="N2114">
        <f t="shared" si="193"/>
        <v>0.3</v>
      </c>
      <c r="O2114">
        <f t="shared" si="194"/>
        <v>-100</v>
      </c>
      <c r="P2114" t="str">
        <f>IF(AND(N2114&gt;0,N2114&lt;=0.05),'Bảng Giá'!$B$3,IF(AND(N2114&lt;=0.1,N2114&gt;0.05),'Bảng Giá'!$B$4,IF(AND('Raw Data'!N2114&gt;0.1,'Raw Data'!N2114&lt;=0.25),'Bảng Giá'!$B$5,IF(AND('Raw Data'!N2114&gt;0.25,'Raw Data'!N2114&lt;=0.5),'Bảng Giá'!$B$6,IF(AND('Raw Data'!N2114&gt;0.5,'Raw Data'!N2114&lt;=1),'Bảng Giá'!$B$7,IF(AND('Raw Data'!N2114&gt;1,'Raw Data'!N2114&lt;=1.5),'Bảng Giá'!$B$8,IF(AND('Raw Data'!N2114&gt;1.5,'Raw Data'!N2114&lt;=2),'Bảng Giá'!$B$9,IF(AND('Raw Data'!N2114&gt;2,'Raw Data'!N2114&lt;=2.5),'Bảng Giá'!$B$10,IF(AND('Raw Data'!N2114&gt;2.5,'Raw Data'!N2114&lt;=3),'Bảng Giá'!$B$11,IF(AND('Raw Data'!N2114&gt;3,'Raw Data'!N2114&lt;=3.5),'Bảng Giá'!$B$12,IF(AND('Raw Data'!N2114&gt;3.5,'Raw Data'!N2114&lt;=4),'Bảng Giá'!$B$13,IF(AND('Raw Data'!N2114&gt;4,'Raw Data'!N2114&lt;=4.5),'Bảng Giá'!$B$14,IF(AND('Raw Data'!N2114&gt;4.5,'Raw Data'!N2114&lt;=5),'Bảng Giá'!$B$15,IF(AND('Raw Data'!N2114&gt;5,'Raw Data'!N2114&lt;=5.5),'Bảng Giá'!$B$16,IF(AND('Raw Data'!N2114&gt;5.5,'Raw Data'!N2114&lt;=6),'Bảng Giá'!$B$17,'Bảng Giá'!$B$18)))))))))))))))</f>
        <v>0.25&lt;x&lt;=0.5</v>
      </c>
      <c r="Q2114" s="48">
        <f t="shared" si="195"/>
        <v>-7.6335877862595417E-3</v>
      </c>
      <c r="R2114">
        <f t="shared" si="196"/>
        <v>15600</v>
      </c>
      <c r="S2114">
        <f t="shared" si="197"/>
        <v>2500</v>
      </c>
    </row>
    <row r="2115" spans="1:19" x14ac:dyDescent="0.25">
      <c r="A2115" s="12">
        <v>2114</v>
      </c>
      <c r="B2115" s="12" t="s">
        <v>211</v>
      </c>
      <c r="C2115" s="12" t="s">
        <v>703</v>
      </c>
      <c r="D2115" s="28">
        <v>43007.36986111111</v>
      </c>
      <c r="E2115" s="17">
        <v>43009.669861111113</v>
      </c>
      <c r="F2115" s="13" t="s">
        <v>302</v>
      </c>
      <c r="G2115" s="12">
        <v>450</v>
      </c>
      <c r="H2115" s="12" t="s">
        <v>93</v>
      </c>
      <c r="I2115" s="12" t="s">
        <v>439</v>
      </c>
      <c r="J2115" s="37">
        <f>INDEX('Bảng Giá'!$C$3:$H$18,MATCH('Raw Data'!P2115,'Bảng Giá'!$B$3:$B$18,0),MATCH('Raw Data'!M2115,'Bảng Giá'!$C$2:$H$2,0))</f>
        <v>20000</v>
      </c>
      <c r="K2115" s="12">
        <v>20100</v>
      </c>
      <c r="L2115" s="36">
        <f t="shared" ref="L2115:L2178" si="198">E2115-D2115</f>
        <v>2.3000000000029104</v>
      </c>
      <c r="M2115" t="str">
        <f>'References data'!H2116</f>
        <v>Nội Vùng</v>
      </c>
      <c r="N2115">
        <f t="shared" ref="N2115:N2178" si="199">G2115/1000</f>
        <v>0.45</v>
      </c>
      <c r="O2115">
        <f t="shared" ref="O2115:O2178" si="200">J2115-K2115</f>
        <v>-100</v>
      </c>
      <c r="P2115" t="str">
        <f>IF(AND(N2115&gt;0,N2115&lt;=0.05),'Bảng Giá'!$B$3,IF(AND(N2115&lt;=0.1,N2115&gt;0.05),'Bảng Giá'!$B$4,IF(AND('Raw Data'!N2115&gt;0.1,'Raw Data'!N2115&lt;=0.25),'Bảng Giá'!$B$5,IF(AND('Raw Data'!N2115&gt;0.25,'Raw Data'!N2115&lt;=0.5),'Bảng Giá'!$B$6,IF(AND('Raw Data'!N2115&gt;0.5,'Raw Data'!N2115&lt;=1),'Bảng Giá'!$B$7,IF(AND('Raw Data'!N2115&gt;1,'Raw Data'!N2115&lt;=1.5),'Bảng Giá'!$B$8,IF(AND('Raw Data'!N2115&gt;1.5,'Raw Data'!N2115&lt;=2),'Bảng Giá'!$B$9,IF(AND('Raw Data'!N2115&gt;2,'Raw Data'!N2115&lt;=2.5),'Bảng Giá'!$B$10,IF(AND('Raw Data'!N2115&gt;2.5,'Raw Data'!N2115&lt;=3),'Bảng Giá'!$B$11,IF(AND('Raw Data'!N2115&gt;3,'Raw Data'!N2115&lt;=3.5),'Bảng Giá'!$B$12,IF(AND('Raw Data'!N2115&gt;3.5,'Raw Data'!N2115&lt;=4),'Bảng Giá'!$B$13,IF(AND('Raw Data'!N2115&gt;4,'Raw Data'!N2115&lt;=4.5),'Bảng Giá'!$B$14,IF(AND('Raw Data'!N2115&gt;4.5,'Raw Data'!N2115&lt;=5),'Bảng Giá'!$B$15,IF(AND('Raw Data'!N2115&gt;5,'Raw Data'!N2115&lt;=5.5),'Bảng Giá'!$B$16,IF(AND('Raw Data'!N2115&gt;5.5,'Raw Data'!N2115&lt;=6),'Bảng Giá'!$B$17,'Bảng Giá'!$B$18)))))))))))))))</f>
        <v>0.25&lt;x&lt;=0.5</v>
      </c>
      <c r="Q2115" s="48">
        <f t="shared" ref="Q2115:Q2178" si="201">O2115/K2115</f>
        <v>-4.9751243781094526E-3</v>
      </c>
      <c r="R2115">
        <f t="shared" ref="R2115:R2178" si="202">J2115+(J2115*0.2)</f>
        <v>24000</v>
      </c>
      <c r="S2115">
        <f t="shared" ref="S2115:S2178" si="203">R2115-K2115</f>
        <v>3900</v>
      </c>
    </row>
    <row r="2116" spans="1:19" x14ac:dyDescent="0.25">
      <c r="A2116" s="12">
        <v>2115</v>
      </c>
      <c r="B2116" s="12" t="s">
        <v>211</v>
      </c>
      <c r="C2116" s="12" t="s">
        <v>704</v>
      </c>
      <c r="D2116" s="28">
        <v>43006.393078703702</v>
      </c>
      <c r="E2116" s="17">
        <v>43008.693078703705</v>
      </c>
      <c r="F2116" s="13" t="s">
        <v>302</v>
      </c>
      <c r="G2116" s="12">
        <v>300</v>
      </c>
      <c r="H2116" s="12" t="s">
        <v>111</v>
      </c>
      <c r="I2116" s="12" t="s">
        <v>85</v>
      </c>
      <c r="J2116" s="37">
        <f>INDEX('Bảng Giá'!$C$3:$H$18,MATCH('Raw Data'!P2116,'Bảng Giá'!$B$3:$B$18,0),MATCH('Raw Data'!M2116,'Bảng Giá'!$C$2:$H$2,0))</f>
        <v>20000</v>
      </c>
      <c r="K2116" s="12">
        <v>20100</v>
      </c>
      <c r="L2116" s="36">
        <f t="shared" si="198"/>
        <v>2.3000000000029104</v>
      </c>
      <c r="M2116" t="str">
        <f>'References data'!H2117</f>
        <v>Nội Vùng</v>
      </c>
      <c r="N2116">
        <f t="shared" si="199"/>
        <v>0.3</v>
      </c>
      <c r="O2116">
        <f t="shared" si="200"/>
        <v>-100</v>
      </c>
      <c r="P2116" t="str">
        <f>IF(AND(N2116&gt;0,N2116&lt;=0.05),'Bảng Giá'!$B$3,IF(AND(N2116&lt;=0.1,N2116&gt;0.05),'Bảng Giá'!$B$4,IF(AND('Raw Data'!N2116&gt;0.1,'Raw Data'!N2116&lt;=0.25),'Bảng Giá'!$B$5,IF(AND('Raw Data'!N2116&gt;0.25,'Raw Data'!N2116&lt;=0.5),'Bảng Giá'!$B$6,IF(AND('Raw Data'!N2116&gt;0.5,'Raw Data'!N2116&lt;=1),'Bảng Giá'!$B$7,IF(AND('Raw Data'!N2116&gt;1,'Raw Data'!N2116&lt;=1.5),'Bảng Giá'!$B$8,IF(AND('Raw Data'!N2116&gt;1.5,'Raw Data'!N2116&lt;=2),'Bảng Giá'!$B$9,IF(AND('Raw Data'!N2116&gt;2,'Raw Data'!N2116&lt;=2.5),'Bảng Giá'!$B$10,IF(AND('Raw Data'!N2116&gt;2.5,'Raw Data'!N2116&lt;=3),'Bảng Giá'!$B$11,IF(AND('Raw Data'!N2116&gt;3,'Raw Data'!N2116&lt;=3.5),'Bảng Giá'!$B$12,IF(AND('Raw Data'!N2116&gt;3.5,'Raw Data'!N2116&lt;=4),'Bảng Giá'!$B$13,IF(AND('Raw Data'!N2116&gt;4,'Raw Data'!N2116&lt;=4.5),'Bảng Giá'!$B$14,IF(AND('Raw Data'!N2116&gt;4.5,'Raw Data'!N2116&lt;=5),'Bảng Giá'!$B$15,IF(AND('Raw Data'!N2116&gt;5,'Raw Data'!N2116&lt;=5.5),'Bảng Giá'!$B$16,IF(AND('Raw Data'!N2116&gt;5.5,'Raw Data'!N2116&lt;=6),'Bảng Giá'!$B$17,'Bảng Giá'!$B$18)))))))))))))))</f>
        <v>0.25&lt;x&lt;=0.5</v>
      </c>
      <c r="Q2116" s="48">
        <f t="shared" si="201"/>
        <v>-4.9751243781094526E-3</v>
      </c>
      <c r="R2116">
        <f t="shared" si="202"/>
        <v>24000</v>
      </c>
      <c r="S2116">
        <f t="shared" si="203"/>
        <v>3900</v>
      </c>
    </row>
    <row r="2117" spans="1:19" x14ac:dyDescent="0.25">
      <c r="A2117" s="12">
        <v>2116</v>
      </c>
      <c r="B2117" s="12" t="s">
        <v>211</v>
      </c>
      <c r="C2117" s="12" t="s">
        <v>705</v>
      </c>
      <c r="D2117" s="28">
        <v>43007.370127314818</v>
      </c>
      <c r="E2117" s="17">
        <v>43009.670127314821</v>
      </c>
      <c r="F2117" s="13" t="s">
        <v>302</v>
      </c>
      <c r="G2117" s="12">
        <v>980</v>
      </c>
      <c r="H2117" s="12" t="s">
        <v>504</v>
      </c>
      <c r="I2117" s="12" t="s">
        <v>126</v>
      </c>
      <c r="J2117" s="37">
        <f>INDEX('Bảng Giá'!$C$3:$H$18,MATCH('Raw Data'!P2117,'Bảng Giá'!$B$3:$B$18,0),MATCH('Raw Data'!M2117,'Bảng Giá'!$C$2:$H$2,0))</f>
        <v>22500</v>
      </c>
      <c r="K2117" s="12">
        <v>22700</v>
      </c>
      <c r="L2117" s="36">
        <f t="shared" si="198"/>
        <v>2.3000000000029104</v>
      </c>
      <c r="M2117" t="str">
        <f>'References data'!H2118</f>
        <v>Nội Vùng</v>
      </c>
      <c r="N2117">
        <f t="shared" si="199"/>
        <v>0.98</v>
      </c>
      <c r="O2117">
        <f t="shared" si="200"/>
        <v>-200</v>
      </c>
      <c r="P2117" t="str">
        <f>IF(AND(N2117&gt;0,N2117&lt;=0.05),'Bảng Giá'!$B$3,IF(AND(N2117&lt;=0.1,N2117&gt;0.05),'Bảng Giá'!$B$4,IF(AND('Raw Data'!N2117&gt;0.1,'Raw Data'!N2117&lt;=0.25),'Bảng Giá'!$B$5,IF(AND('Raw Data'!N2117&gt;0.25,'Raw Data'!N2117&lt;=0.5),'Bảng Giá'!$B$6,IF(AND('Raw Data'!N2117&gt;0.5,'Raw Data'!N2117&lt;=1),'Bảng Giá'!$B$7,IF(AND('Raw Data'!N2117&gt;1,'Raw Data'!N2117&lt;=1.5),'Bảng Giá'!$B$8,IF(AND('Raw Data'!N2117&gt;1.5,'Raw Data'!N2117&lt;=2),'Bảng Giá'!$B$9,IF(AND('Raw Data'!N2117&gt;2,'Raw Data'!N2117&lt;=2.5),'Bảng Giá'!$B$10,IF(AND('Raw Data'!N2117&gt;2.5,'Raw Data'!N2117&lt;=3),'Bảng Giá'!$B$11,IF(AND('Raw Data'!N2117&gt;3,'Raw Data'!N2117&lt;=3.5),'Bảng Giá'!$B$12,IF(AND('Raw Data'!N2117&gt;3.5,'Raw Data'!N2117&lt;=4),'Bảng Giá'!$B$13,IF(AND('Raw Data'!N2117&gt;4,'Raw Data'!N2117&lt;=4.5),'Bảng Giá'!$B$14,IF(AND('Raw Data'!N2117&gt;4.5,'Raw Data'!N2117&lt;=5),'Bảng Giá'!$B$15,IF(AND('Raw Data'!N2117&gt;5,'Raw Data'!N2117&lt;=5.5),'Bảng Giá'!$B$16,IF(AND('Raw Data'!N2117&gt;5.5,'Raw Data'!N2117&lt;=6),'Bảng Giá'!$B$17,'Bảng Giá'!$B$18)))))))))))))))</f>
        <v>0.5&lt;x&lt;=1</v>
      </c>
      <c r="Q2117" s="48">
        <f t="shared" si="201"/>
        <v>-8.8105726872246704E-3</v>
      </c>
      <c r="R2117">
        <f t="shared" si="202"/>
        <v>27000</v>
      </c>
      <c r="S2117">
        <f t="shared" si="203"/>
        <v>4300</v>
      </c>
    </row>
    <row r="2118" spans="1:19" x14ac:dyDescent="0.25">
      <c r="A2118" s="12">
        <v>2117</v>
      </c>
      <c r="B2118" s="12" t="s">
        <v>211</v>
      </c>
      <c r="C2118" s="12" t="s">
        <v>706</v>
      </c>
      <c r="D2118" s="28">
        <v>43007.370451388888</v>
      </c>
      <c r="E2118" s="17">
        <v>43009.670451388891</v>
      </c>
      <c r="F2118" s="13" t="s">
        <v>302</v>
      </c>
      <c r="G2118" s="12">
        <v>1600</v>
      </c>
      <c r="H2118" s="12" t="s">
        <v>296</v>
      </c>
      <c r="I2118" s="12" t="s">
        <v>190</v>
      </c>
      <c r="J2118" s="37">
        <f>INDEX('Bảng Giá'!$C$3:$H$18,MATCH('Raw Data'!P2118,'Bảng Giá'!$B$3:$B$18,0),MATCH('Raw Data'!M2118,'Bảng Giá'!$C$2:$H$2,0))</f>
        <v>32000</v>
      </c>
      <c r="K2118" s="12">
        <v>32200</v>
      </c>
      <c r="L2118" s="36">
        <f t="shared" si="198"/>
        <v>2.3000000000029104</v>
      </c>
      <c r="M2118" t="str">
        <f>'References data'!H2119</f>
        <v>Nội Vùng</v>
      </c>
      <c r="N2118">
        <f t="shared" si="199"/>
        <v>1.6</v>
      </c>
      <c r="O2118">
        <f t="shared" si="200"/>
        <v>-200</v>
      </c>
      <c r="P2118" t="str">
        <f>IF(AND(N2118&gt;0,N2118&lt;=0.05),'Bảng Giá'!$B$3,IF(AND(N2118&lt;=0.1,N2118&gt;0.05),'Bảng Giá'!$B$4,IF(AND('Raw Data'!N2118&gt;0.1,'Raw Data'!N2118&lt;=0.25),'Bảng Giá'!$B$5,IF(AND('Raw Data'!N2118&gt;0.25,'Raw Data'!N2118&lt;=0.5),'Bảng Giá'!$B$6,IF(AND('Raw Data'!N2118&gt;0.5,'Raw Data'!N2118&lt;=1),'Bảng Giá'!$B$7,IF(AND('Raw Data'!N2118&gt;1,'Raw Data'!N2118&lt;=1.5),'Bảng Giá'!$B$8,IF(AND('Raw Data'!N2118&gt;1.5,'Raw Data'!N2118&lt;=2),'Bảng Giá'!$B$9,IF(AND('Raw Data'!N2118&gt;2,'Raw Data'!N2118&lt;=2.5),'Bảng Giá'!$B$10,IF(AND('Raw Data'!N2118&gt;2.5,'Raw Data'!N2118&lt;=3),'Bảng Giá'!$B$11,IF(AND('Raw Data'!N2118&gt;3,'Raw Data'!N2118&lt;=3.5),'Bảng Giá'!$B$12,IF(AND('Raw Data'!N2118&gt;3.5,'Raw Data'!N2118&lt;=4),'Bảng Giá'!$B$13,IF(AND('Raw Data'!N2118&gt;4,'Raw Data'!N2118&lt;=4.5),'Bảng Giá'!$B$14,IF(AND('Raw Data'!N2118&gt;4.5,'Raw Data'!N2118&lt;=5),'Bảng Giá'!$B$15,IF(AND('Raw Data'!N2118&gt;5,'Raw Data'!N2118&lt;=5.5),'Bảng Giá'!$B$16,IF(AND('Raw Data'!N2118&gt;5.5,'Raw Data'!N2118&lt;=6),'Bảng Giá'!$B$17,'Bảng Giá'!$B$18)))))))))))))))</f>
        <v>1.5&lt;x&lt;=2</v>
      </c>
      <c r="Q2118" s="48">
        <f t="shared" si="201"/>
        <v>-6.2111801242236021E-3</v>
      </c>
      <c r="R2118">
        <f t="shared" si="202"/>
        <v>38400</v>
      </c>
      <c r="S2118">
        <f t="shared" si="203"/>
        <v>6200</v>
      </c>
    </row>
    <row r="2119" spans="1:19" x14ac:dyDescent="0.25">
      <c r="A2119" s="12">
        <v>2118</v>
      </c>
      <c r="B2119" s="12" t="s">
        <v>211</v>
      </c>
      <c r="C2119" s="12" t="s">
        <v>707</v>
      </c>
      <c r="D2119" s="28">
        <v>43007.370462962965</v>
      </c>
      <c r="E2119" s="17">
        <v>43009.670462962968</v>
      </c>
      <c r="F2119" s="13" t="s">
        <v>302</v>
      </c>
      <c r="G2119" s="12">
        <v>1900</v>
      </c>
      <c r="H2119" s="12" t="s">
        <v>504</v>
      </c>
      <c r="I2119" s="12" t="s">
        <v>182</v>
      </c>
      <c r="J2119" s="37">
        <f>INDEX('Bảng Giá'!$C$3:$H$18,MATCH('Raw Data'!P2119,'Bảng Giá'!$B$3:$B$18,0),MATCH('Raw Data'!M2119,'Bảng Giá'!$C$2:$H$2,0))</f>
        <v>32000</v>
      </c>
      <c r="K2119" s="12">
        <v>32200</v>
      </c>
      <c r="L2119" s="36">
        <f t="shared" si="198"/>
        <v>2.3000000000029104</v>
      </c>
      <c r="M2119" t="str">
        <f>'References data'!H2120</f>
        <v>Nội Vùng</v>
      </c>
      <c r="N2119">
        <f t="shared" si="199"/>
        <v>1.9</v>
      </c>
      <c r="O2119">
        <f t="shared" si="200"/>
        <v>-200</v>
      </c>
      <c r="P2119" t="str">
        <f>IF(AND(N2119&gt;0,N2119&lt;=0.05),'Bảng Giá'!$B$3,IF(AND(N2119&lt;=0.1,N2119&gt;0.05),'Bảng Giá'!$B$4,IF(AND('Raw Data'!N2119&gt;0.1,'Raw Data'!N2119&lt;=0.25),'Bảng Giá'!$B$5,IF(AND('Raw Data'!N2119&gt;0.25,'Raw Data'!N2119&lt;=0.5),'Bảng Giá'!$B$6,IF(AND('Raw Data'!N2119&gt;0.5,'Raw Data'!N2119&lt;=1),'Bảng Giá'!$B$7,IF(AND('Raw Data'!N2119&gt;1,'Raw Data'!N2119&lt;=1.5),'Bảng Giá'!$B$8,IF(AND('Raw Data'!N2119&gt;1.5,'Raw Data'!N2119&lt;=2),'Bảng Giá'!$B$9,IF(AND('Raw Data'!N2119&gt;2,'Raw Data'!N2119&lt;=2.5),'Bảng Giá'!$B$10,IF(AND('Raw Data'!N2119&gt;2.5,'Raw Data'!N2119&lt;=3),'Bảng Giá'!$B$11,IF(AND('Raw Data'!N2119&gt;3,'Raw Data'!N2119&lt;=3.5),'Bảng Giá'!$B$12,IF(AND('Raw Data'!N2119&gt;3.5,'Raw Data'!N2119&lt;=4),'Bảng Giá'!$B$13,IF(AND('Raw Data'!N2119&gt;4,'Raw Data'!N2119&lt;=4.5),'Bảng Giá'!$B$14,IF(AND('Raw Data'!N2119&gt;4.5,'Raw Data'!N2119&lt;=5),'Bảng Giá'!$B$15,IF(AND('Raw Data'!N2119&gt;5,'Raw Data'!N2119&lt;=5.5),'Bảng Giá'!$B$16,IF(AND('Raw Data'!N2119&gt;5.5,'Raw Data'!N2119&lt;=6),'Bảng Giá'!$B$17,'Bảng Giá'!$B$18)))))))))))))))</f>
        <v>1.5&lt;x&lt;=2</v>
      </c>
      <c r="Q2119" s="48">
        <f t="shared" si="201"/>
        <v>-6.2111801242236021E-3</v>
      </c>
      <c r="R2119">
        <f t="shared" si="202"/>
        <v>38400</v>
      </c>
      <c r="S2119">
        <f t="shared" si="203"/>
        <v>6200</v>
      </c>
    </row>
    <row r="2120" spans="1:19" x14ac:dyDescent="0.25">
      <c r="A2120" s="12">
        <v>2119</v>
      </c>
      <c r="B2120" s="12" t="s">
        <v>211</v>
      </c>
      <c r="C2120" s="12" t="s">
        <v>708</v>
      </c>
      <c r="D2120" s="28">
        <v>43007.512673611112</v>
      </c>
      <c r="E2120" s="17">
        <v>43009.812673611115</v>
      </c>
      <c r="F2120" s="13" t="s">
        <v>302</v>
      </c>
      <c r="G2120" s="12">
        <v>700</v>
      </c>
      <c r="H2120" s="12" t="s">
        <v>100</v>
      </c>
      <c r="I2120" s="12" t="s">
        <v>140</v>
      </c>
      <c r="J2120" s="37">
        <f>INDEX('Bảng Giá'!$C$3:$H$18,MATCH('Raw Data'!P2120,'Bảng Giá'!$B$3:$B$18,0),MATCH('Raw Data'!M2120,'Bảng Giá'!$C$2:$H$2,0))</f>
        <v>22500</v>
      </c>
      <c r="K2120" s="12">
        <v>22700</v>
      </c>
      <c r="L2120" s="36">
        <f t="shared" si="198"/>
        <v>2.3000000000029104</v>
      </c>
      <c r="M2120" t="str">
        <f>'References data'!H2121</f>
        <v>Nội Vùng</v>
      </c>
      <c r="N2120">
        <f t="shared" si="199"/>
        <v>0.7</v>
      </c>
      <c r="O2120">
        <f t="shared" si="200"/>
        <v>-200</v>
      </c>
      <c r="P2120" t="str">
        <f>IF(AND(N2120&gt;0,N2120&lt;=0.05),'Bảng Giá'!$B$3,IF(AND(N2120&lt;=0.1,N2120&gt;0.05),'Bảng Giá'!$B$4,IF(AND('Raw Data'!N2120&gt;0.1,'Raw Data'!N2120&lt;=0.25),'Bảng Giá'!$B$5,IF(AND('Raw Data'!N2120&gt;0.25,'Raw Data'!N2120&lt;=0.5),'Bảng Giá'!$B$6,IF(AND('Raw Data'!N2120&gt;0.5,'Raw Data'!N2120&lt;=1),'Bảng Giá'!$B$7,IF(AND('Raw Data'!N2120&gt;1,'Raw Data'!N2120&lt;=1.5),'Bảng Giá'!$B$8,IF(AND('Raw Data'!N2120&gt;1.5,'Raw Data'!N2120&lt;=2),'Bảng Giá'!$B$9,IF(AND('Raw Data'!N2120&gt;2,'Raw Data'!N2120&lt;=2.5),'Bảng Giá'!$B$10,IF(AND('Raw Data'!N2120&gt;2.5,'Raw Data'!N2120&lt;=3),'Bảng Giá'!$B$11,IF(AND('Raw Data'!N2120&gt;3,'Raw Data'!N2120&lt;=3.5),'Bảng Giá'!$B$12,IF(AND('Raw Data'!N2120&gt;3.5,'Raw Data'!N2120&lt;=4),'Bảng Giá'!$B$13,IF(AND('Raw Data'!N2120&gt;4,'Raw Data'!N2120&lt;=4.5),'Bảng Giá'!$B$14,IF(AND('Raw Data'!N2120&gt;4.5,'Raw Data'!N2120&lt;=5),'Bảng Giá'!$B$15,IF(AND('Raw Data'!N2120&gt;5,'Raw Data'!N2120&lt;=5.5),'Bảng Giá'!$B$16,IF(AND('Raw Data'!N2120&gt;5.5,'Raw Data'!N2120&lt;=6),'Bảng Giá'!$B$17,'Bảng Giá'!$B$18)))))))))))))))</f>
        <v>0.5&lt;x&lt;=1</v>
      </c>
      <c r="Q2120" s="48">
        <f t="shared" si="201"/>
        <v>-8.8105726872246704E-3</v>
      </c>
      <c r="R2120">
        <f t="shared" si="202"/>
        <v>27000</v>
      </c>
      <c r="S2120">
        <f t="shared" si="203"/>
        <v>4300</v>
      </c>
    </row>
    <row r="2121" spans="1:19" x14ac:dyDescent="0.25">
      <c r="A2121" s="12">
        <v>2120</v>
      </c>
      <c r="B2121" s="12" t="s">
        <v>211</v>
      </c>
      <c r="C2121" s="12" t="s">
        <v>709</v>
      </c>
      <c r="D2121" s="28">
        <v>43007.370023148149</v>
      </c>
      <c r="E2121" s="17">
        <v>43009.670023148152</v>
      </c>
      <c r="F2121" s="13" t="s">
        <v>302</v>
      </c>
      <c r="G2121" s="12">
        <v>1000</v>
      </c>
      <c r="H2121" s="12" t="s">
        <v>299</v>
      </c>
      <c r="I2121" s="12" t="s">
        <v>840</v>
      </c>
      <c r="J2121" s="37">
        <f>INDEX('Bảng Giá'!$C$3:$H$18,MATCH('Raw Data'!P2121,'Bảng Giá'!$B$3:$B$18,0),MATCH('Raw Data'!M2121,'Bảng Giá'!$C$2:$H$2,0))</f>
        <v>22500</v>
      </c>
      <c r="K2121" s="12">
        <v>27700</v>
      </c>
      <c r="L2121" s="36">
        <f t="shared" si="198"/>
        <v>2.3000000000029104</v>
      </c>
      <c r="M2121" t="str">
        <f>'References data'!H2122</f>
        <v>Nội Vùng</v>
      </c>
      <c r="N2121">
        <f t="shared" si="199"/>
        <v>1</v>
      </c>
      <c r="O2121">
        <f t="shared" si="200"/>
        <v>-5200</v>
      </c>
      <c r="P2121" t="str">
        <f>IF(AND(N2121&gt;0,N2121&lt;=0.05),'Bảng Giá'!$B$3,IF(AND(N2121&lt;=0.1,N2121&gt;0.05),'Bảng Giá'!$B$4,IF(AND('Raw Data'!N2121&gt;0.1,'Raw Data'!N2121&lt;=0.25),'Bảng Giá'!$B$5,IF(AND('Raw Data'!N2121&gt;0.25,'Raw Data'!N2121&lt;=0.5),'Bảng Giá'!$B$6,IF(AND('Raw Data'!N2121&gt;0.5,'Raw Data'!N2121&lt;=1),'Bảng Giá'!$B$7,IF(AND('Raw Data'!N2121&gt;1,'Raw Data'!N2121&lt;=1.5),'Bảng Giá'!$B$8,IF(AND('Raw Data'!N2121&gt;1.5,'Raw Data'!N2121&lt;=2),'Bảng Giá'!$B$9,IF(AND('Raw Data'!N2121&gt;2,'Raw Data'!N2121&lt;=2.5),'Bảng Giá'!$B$10,IF(AND('Raw Data'!N2121&gt;2.5,'Raw Data'!N2121&lt;=3),'Bảng Giá'!$B$11,IF(AND('Raw Data'!N2121&gt;3,'Raw Data'!N2121&lt;=3.5),'Bảng Giá'!$B$12,IF(AND('Raw Data'!N2121&gt;3.5,'Raw Data'!N2121&lt;=4),'Bảng Giá'!$B$13,IF(AND('Raw Data'!N2121&gt;4,'Raw Data'!N2121&lt;=4.5),'Bảng Giá'!$B$14,IF(AND('Raw Data'!N2121&gt;4.5,'Raw Data'!N2121&lt;=5),'Bảng Giá'!$B$15,IF(AND('Raw Data'!N2121&gt;5,'Raw Data'!N2121&lt;=5.5),'Bảng Giá'!$B$16,IF(AND('Raw Data'!N2121&gt;5.5,'Raw Data'!N2121&lt;=6),'Bảng Giá'!$B$17,'Bảng Giá'!$B$18)))))))))))))))</f>
        <v>0.5&lt;x&lt;=1</v>
      </c>
      <c r="Q2121" s="48">
        <f t="shared" si="201"/>
        <v>-0.18772563176895307</v>
      </c>
      <c r="R2121">
        <f t="shared" si="202"/>
        <v>27000</v>
      </c>
      <c r="S2121">
        <f t="shared" si="203"/>
        <v>-700</v>
      </c>
    </row>
    <row r="2122" spans="1:19" x14ac:dyDescent="0.25">
      <c r="A2122" s="12">
        <v>2121</v>
      </c>
      <c r="B2122" s="12" t="s">
        <v>211</v>
      </c>
      <c r="C2122" s="12" t="s">
        <v>710</v>
      </c>
      <c r="D2122" s="28">
        <v>43007.374074074076</v>
      </c>
      <c r="E2122" s="17">
        <v>43011.174074074079</v>
      </c>
      <c r="F2122" s="13" t="s">
        <v>302</v>
      </c>
      <c r="G2122" s="12">
        <v>2000</v>
      </c>
      <c r="H2122" s="12" t="s">
        <v>86</v>
      </c>
      <c r="I2122" s="12" t="s">
        <v>442</v>
      </c>
      <c r="J2122" s="37">
        <f>INDEX('Bảng Giá'!$C$3:$H$18,MATCH('Raw Data'!P2122,'Bảng Giá'!$B$3:$B$18,0),MATCH('Raw Data'!M2122,'Bảng Giá'!$C$2:$H$2,0))</f>
        <v>49500</v>
      </c>
      <c r="K2122" s="12">
        <v>56600</v>
      </c>
      <c r="L2122" s="36">
        <f t="shared" si="198"/>
        <v>3.8000000000029104</v>
      </c>
      <c r="M2122" t="str">
        <f>'References data'!H2123</f>
        <v>Liên Vùng</v>
      </c>
      <c r="N2122">
        <f t="shared" si="199"/>
        <v>2</v>
      </c>
      <c r="O2122">
        <f t="shared" si="200"/>
        <v>-7100</v>
      </c>
      <c r="P2122" t="str">
        <f>IF(AND(N2122&gt;0,N2122&lt;=0.05),'Bảng Giá'!$B$3,IF(AND(N2122&lt;=0.1,N2122&gt;0.05),'Bảng Giá'!$B$4,IF(AND('Raw Data'!N2122&gt;0.1,'Raw Data'!N2122&lt;=0.25),'Bảng Giá'!$B$5,IF(AND('Raw Data'!N2122&gt;0.25,'Raw Data'!N2122&lt;=0.5),'Bảng Giá'!$B$6,IF(AND('Raw Data'!N2122&gt;0.5,'Raw Data'!N2122&lt;=1),'Bảng Giá'!$B$7,IF(AND('Raw Data'!N2122&gt;1,'Raw Data'!N2122&lt;=1.5),'Bảng Giá'!$B$8,IF(AND('Raw Data'!N2122&gt;1.5,'Raw Data'!N2122&lt;=2),'Bảng Giá'!$B$9,IF(AND('Raw Data'!N2122&gt;2,'Raw Data'!N2122&lt;=2.5),'Bảng Giá'!$B$10,IF(AND('Raw Data'!N2122&gt;2.5,'Raw Data'!N2122&lt;=3),'Bảng Giá'!$B$11,IF(AND('Raw Data'!N2122&gt;3,'Raw Data'!N2122&lt;=3.5),'Bảng Giá'!$B$12,IF(AND('Raw Data'!N2122&gt;3.5,'Raw Data'!N2122&lt;=4),'Bảng Giá'!$B$13,IF(AND('Raw Data'!N2122&gt;4,'Raw Data'!N2122&lt;=4.5),'Bảng Giá'!$B$14,IF(AND('Raw Data'!N2122&gt;4.5,'Raw Data'!N2122&lt;=5),'Bảng Giá'!$B$15,IF(AND('Raw Data'!N2122&gt;5,'Raw Data'!N2122&lt;=5.5),'Bảng Giá'!$B$16,IF(AND('Raw Data'!N2122&gt;5.5,'Raw Data'!N2122&lt;=6),'Bảng Giá'!$B$17,'Bảng Giá'!$B$18)))))))))))))))</f>
        <v>1.5&lt;x&lt;=2</v>
      </c>
      <c r="Q2122" s="48">
        <f t="shared" si="201"/>
        <v>-0.12544169611307421</v>
      </c>
      <c r="R2122">
        <f t="shared" si="202"/>
        <v>59400</v>
      </c>
      <c r="S2122">
        <f t="shared" si="203"/>
        <v>2800</v>
      </c>
    </row>
    <row r="2123" spans="1:19" x14ac:dyDescent="0.25">
      <c r="A2123" s="12">
        <v>2122</v>
      </c>
      <c r="B2123" s="12" t="s">
        <v>211</v>
      </c>
      <c r="C2123" s="12" t="s">
        <v>711</v>
      </c>
      <c r="D2123" s="28">
        <v>43007.660509259258</v>
      </c>
      <c r="E2123" s="17">
        <v>43008.960509259261</v>
      </c>
      <c r="F2123" s="13" t="s">
        <v>302</v>
      </c>
      <c r="G2123" s="12">
        <v>200</v>
      </c>
      <c r="H2123" s="12" t="s">
        <v>80</v>
      </c>
      <c r="I2123" s="12" t="s">
        <v>80</v>
      </c>
      <c r="J2123" s="37">
        <f>INDEX('Bảng Giá'!$C$3:$H$18,MATCH('Raw Data'!P2123,'Bảng Giá'!$B$3:$B$18,0),MATCH('Raw Data'!M2123,'Bảng Giá'!$C$2:$H$2,0))</f>
        <v>13000</v>
      </c>
      <c r="K2123" s="12">
        <v>13100</v>
      </c>
      <c r="L2123" s="36">
        <f t="shared" si="198"/>
        <v>1.3000000000029104</v>
      </c>
      <c r="M2123" t="str">
        <f>'References data'!H2124</f>
        <v>Nội Tỉnh</v>
      </c>
      <c r="N2123">
        <f t="shared" si="199"/>
        <v>0.2</v>
      </c>
      <c r="O2123">
        <f t="shared" si="200"/>
        <v>-100</v>
      </c>
      <c r="P2123" t="str">
        <f>IF(AND(N2123&gt;0,N2123&lt;=0.05),'Bảng Giá'!$B$3,IF(AND(N2123&lt;=0.1,N2123&gt;0.05),'Bảng Giá'!$B$4,IF(AND('Raw Data'!N2123&gt;0.1,'Raw Data'!N2123&lt;=0.25),'Bảng Giá'!$B$5,IF(AND('Raw Data'!N2123&gt;0.25,'Raw Data'!N2123&lt;=0.5),'Bảng Giá'!$B$6,IF(AND('Raw Data'!N2123&gt;0.5,'Raw Data'!N2123&lt;=1),'Bảng Giá'!$B$7,IF(AND('Raw Data'!N2123&gt;1,'Raw Data'!N2123&lt;=1.5),'Bảng Giá'!$B$8,IF(AND('Raw Data'!N2123&gt;1.5,'Raw Data'!N2123&lt;=2),'Bảng Giá'!$B$9,IF(AND('Raw Data'!N2123&gt;2,'Raw Data'!N2123&lt;=2.5),'Bảng Giá'!$B$10,IF(AND('Raw Data'!N2123&gt;2.5,'Raw Data'!N2123&lt;=3),'Bảng Giá'!$B$11,IF(AND('Raw Data'!N2123&gt;3,'Raw Data'!N2123&lt;=3.5),'Bảng Giá'!$B$12,IF(AND('Raw Data'!N2123&gt;3.5,'Raw Data'!N2123&lt;=4),'Bảng Giá'!$B$13,IF(AND('Raw Data'!N2123&gt;4,'Raw Data'!N2123&lt;=4.5),'Bảng Giá'!$B$14,IF(AND('Raw Data'!N2123&gt;4.5,'Raw Data'!N2123&lt;=5),'Bảng Giá'!$B$15,IF(AND('Raw Data'!N2123&gt;5,'Raw Data'!N2123&lt;=5.5),'Bảng Giá'!$B$16,IF(AND('Raw Data'!N2123&gt;5.5,'Raw Data'!N2123&lt;=6),'Bảng Giá'!$B$17,'Bảng Giá'!$B$18)))))))))))))))</f>
        <v>0.1&lt;x&lt;=0.25</v>
      </c>
      <c r="Q2123" s="48">
        <f t="shared" si="201"/>
        <v>-7.6335877862595417E-3</v>
      </c>
      <c r="R2123">
        <f t="shared" si="202"/>
        <v>15600</v>
      </c>
      <c r="S2123">
        <f t="shared" si="203"/>
        <v>2500</v>
      </c>
    </row>
    <row r="2124" spans="1:19" x14ac:dyDescent="0.25">
      <c r="A2124" s="12">
        <v>2123</v>
      </c>
      <c r="B2124" s="12" t="s">
        <v>211</v>
      </c>
      <c r="C2124" s="12" t="s">
        <v>712</v>
      </c>
      <c r="D2124" s="28">
        <v>43007.660590277781</v>
      </c>
      <c r="E2124" s="17">
        <v>43008.960590277784</v>
      </c>
      <c r="F2124" s="13" t="s">
        <v>302</v>
      </c>
      <c r="G2124" s="12">
        <v>200</v>
      </c>
      <c r="H2124" s="12" t="s">
        <v>74</v>
      </c>
      <c r="I2124" s="12" t="s">
        <v>315</v>
      </c>
      <c r="J2124" s="37">
        <f>INDEX('Bảng Giá'!$C$3:$H$18,MATCH('Raw Data'!P2124,'Bảng Giá'!$B$3:$B$18,0),MATCH('Raw Data'!M2124,'Bảng Giá'!$C$2:$H$2,0))</f>
        <v>13000</v>
      </c>
      <c r="K2124" s="12">
        <v>13100</v>
      </c>
      <c r="L2124" s="36">
        <f t="shared" si="198"/>
        <v>1.3000000000029104</v>
      </c>
      <c r="M2124" t="str">
        <f>'References data'!H2125</f>
        <v>Nội Tỉnh</v>
      </c>
      <c r="N2124">
        <f t="shared" si="199"/>
        <v>0.2</v>
      </c>
      <c r="O2124">
        <f t="shared" si="200"/>
        <v>-100</v>
      </c>
      <c r="P2124" t="str">
        <f>IF(AND(N2124&gt;0,N2124&lt;=0.05),'Bảng Giá'!$B$3,IF(AND(N2124&lt;=0.1,N2124&gt;0.05),'Bảng Giá'!$B$4,IF(AND('Raw Data'!N2124&gt;0.1,'Raw Data'!N2124&lt;=0.25),'Bảng Giá'!$B$5,IF(AND('Raw Data'!N2124&gt;0.25,'Raw Data'!N2124&lt;=0.5),'Bảng Giá'!$B$6,IF(AND('Raw Data'!N2124&gt;0.5,'Raw Data'!N2124&lt;=1),'Bảng Giá'!$B$7,IF(AND('Raw Data'!N2124&gt;1,'Raw Data'!N2124&lt;=1.5),'Bảng Giá'!$B$8,IF(AND('Raw Data'!N2124&gt;1.5,'Raw Data'!N2124&lt;=2),'Bảng Giá'!$B$9,IF(AND('Raw Data'!N2124&gt;2,'Raw Data'!N2124&lt;=2.5),'Bảng Giá'!$B$10,IF(AND('Raw Data'!N2124&gt;2.5,'Raw Data'!N2124&lt;=3),'Bảng Giá'!$B$11,IF(AND('Raw Data'!N2124&gt;3,'Raw Data'!N2124&lt;=3.5),'Bảng Giá'!$B$12,IF(AND('Raw Data'!N2124&gt;3.5,'Raw Data'!N2124&lt;=4),'Bảng Giá'!$B$13,IF(AND('Raw Data'!N2124&gt;4,'Raw Data'!N2124&lt;=4.5),'Bảng Giá'!$B$14,IF(AND('Raw Data'!N2124&gt;4.5,'Raw Data'!N2124&lt;=5),'Bảng Giá'!$B$15,IF(AND('Raw Data'!N2124&gt;5,'Raw Data'!N2124&lt;=5.5),'Bảng Giá'!$B$16,IF(AND('Raw Data'!N2124&gt;5.5,'Raw Data'!N2124&lt;=6),'Bảng Giá'!$B$17,'Bảng Giá'!$B$18)))))))))))))))</f>
        <v>0.1&lt;x&lt;=0.25</v>
      </c>
      <c r="Q2124" s="48">
        <f t="shared" si="201"/>
        <v>-7.6335877862595417E-3</v>
      </c>
      <c r="R2124">
        <f t="shared" si="202"/>
        <v>15600</v>
      </c>
      <c r="S2124">
        <f t="shared" si="203"/>
        <v>2500</v>
      </c>
    </row>
    <row r="2125" spans="1:19" x14ac:dyDescent="0.25">
      <c r="A2125" s="12">
        <v>2124</v>
      </c>
      <c r="B2125" s="12" t="s">
        <v>211</v>
      </c>
      <c r="C2125" s="12" t="s">
        <v>713</v>
      </c>
      <c r="D2125" s="28">
        <v>43008.391273148147</v>
      </c>
      <c r="E2125" s="17">
        <v>43010.69127314815</v>
      </c>
      <c r="F2125" s="13" t="s">
        <v>302</v>
      </c>
      <c r="G2125" s="12">
        <v>972</v>
      </c>
      <c r="H2125" s="12" t="s">
        <v>371</v>
      </c>
      <c r="I2125" s="12" t="s">
        <v>109</v>
      </c>
      <c r="J2125" s="37">
        <f>INDEX('Bảng Giá'!$C$3:$H$18,MATCH('Raw Data'!P2125,'Bảng Giá'!$B$3:$B$18,0),MATCH('Raw Data'!M2125,'Bảng Giá'!$C$2:$H$2,0))</f>
        <v>22500</v>
      </c>
      <c r="K2125" s="12">
        <v>22700</v>
      </c>
      <c r="L2125" s="36">
        <f t="shared" si="198"/>
        <v>2.3000000000029104</v>
      </c>
      <c r="M2125" t="str">
        <f>'References data'!H2126</f>
        <v>Nội Vùng</v>
      </c>
      <c r="N2125">
        <f t="shared" si="199"/>
        <v>0.97199999999999998</v>
      </c>
      <c r="O2125">
        <f t="shared" si="200"/>
        <v>-200</v>
      </c>
      <c r="P2125" t="str">
        <f>IF(AND(N2125&gt;0,N2125&lt;=0.05),'Bảng Giá'!$B$3,IF(AND(N2125&lt;=0.1,N2125&gt;0.05),'Bảng Giá'!$B$4,IF(AND('Raw Data'!N2125&gt;0.1,'Raw Data'!N2125&lt;=0.25),'Bảng Giá'!$B$5,IF(AND('Raw Data'!N2125&gt;0.25,'Raw Data'!N2125&lt;=0.5),'Bảng Giá'!$B$6,IF(AND('Raw Data'!N2125&gt;0.5,'Raw Data'!N2125&lt;=1),'Bảng Giá'!$B$7,IF(AND('Raw Data'!N2125&gt;1,'Raw Data'!N2125&lt;=1.5),'Bảng Giá'!$B$8,IF(AND('Raw Data'!N2125&gt;1.5,'Raw Data'!N2125&lt;=2),'Bảng Giá'!$B$9,IF(AND('Raw Data'!N2125&gt;2,'Raw Data'!N2125&lt;=2.5),'Bảng Giá'!$B$10,IF(AND('Raw Data'!N2125&gt;2.5,'Raw Data'!N2125&lt;=3),'Bảng Giá'!$B$11,IF(AND('Raw Data'!N2125&gt;3,'Raw Data'!N2125&lt;=3.5),'Bảng Giá'!$B$12,IF(AND('Raw Data'!N2125&gt;3.5,'Raw Data'!N2125&lt;=4),'Bảng Giá'!$B$13,IF(AND('Raw Data'!N2125&gt;4,'Raw Data'!N2125&lt;=4.5),'Bảng Giá'!$B$14,IF(AND('Raw Data'!N2125&gt;4.5,'Raw Data'!N2125&lt;=5),'Bảng Giá'!$B$15,IF(AND('Raw Data'!N2125&gt;5,'Raw Data'!N2125&lt;=5.5),'Bảng Giá'!$B$16,IF(AND('Raw Data'!N2125&gt;5.5,'Raw Data'!N2125&lt;=6),'Bảng Giá'!$B$17,'Bảng Giá'!$B$18)))))))))))))))</f>
        <v>0.5&lt;x&lt;=1</v>
      </c>
      <c r="Q2125" s="48">
        <f t="shared" si="201"/>
        <v>-8.8105726872246704E-3</v>
      </c>
      <c r="R2125">
        <f t="shared" si="202"/>
        <v>27000</v>
      </c>
      <c r="S2125">
        <f t="shared" si="203"/>
        <v>4300</v>
      </c>
    </row>
    <row r="2126" spans="1:19" x14ac:dyDescent="0.25">
      <c r="A2126" s="12">
        <v>2125</v>
      </c>
      <c r="B2126" s="12" t="s">
        <v>211</v>
      </c>
      <c r="C2126" s="12" t="s">
        <v>714</v>
      </c>
      <c r="D2126" s="28">
        <v>43008.392604166664</v>
      </c>
      <c r="E2126" s="17">
        <v>43010.692604166667</v>
      </c>
      <c r="F2126" s="13" t="s">
        <v>302</v>
      </c>
      <c r="G2126" s="12">
        <v>1000</v>
      </c>
      <c r="H2126" s="12" t="s">
        <v>504</v>
      </c>
      <c r="I2126" s="12" t="s">
        <v>364</v>
      </c>
      <c r="J2126" s="37">
        <f>INDEX('Bảng Giá'!$C$3:$H$18,MATCH('Raw Data'!P2126,'Bảng Giá'!$B$3:$B$18,0),MATCH('Raw Data'!M2126,'Bảng Giá'!$C$2:$H$2,0))</f>
        <v>22500</v>
      </c>
      <c r="K2126" s="12">
        <v>27700</v>
      </c>
      <c r="L2126" s="36">
        <f t="shared" si="198"/>
        <v>2.3000000000029104</v>
      </c>
      <c r="M2126" t="str">
        <f>'References data'!H2127</f>
        <v>Nội Vùng</v>
      </c>
      <c r="N2126">
        <f t="shared" si="199"/>
        <v>1</v>
      </c>
      <c r="O2126">
        <f t="shared" si="200"/>
        <v>-5200</v>
      </c>
      <c r="P2126" t="str">
        <f>IF(AND(N2126&gt;0,N2126&lt;=0.05),'Bảng Giá'!$B$3,IF(AND(N2126&lt;=0.1,N2126&gt;0.05),'Bảng Giá'!$B$4,IF(AND('Raw Data'!N2126&gt;0.1,'Raw Data'!N2126&lt;=0.25),'Bảng Giá'!$B$5,IF(AND('Raw Data'!N2126&gt;0.25,'Raw Data'!N2126&lt;=0.5),'Bảng Giá'!$B$6,IF(AND('Raw Data'!N2126&gt;0.5,'Raw Data'!N2126&lt;=1),'Bảng Giá'!$B$7,IF(AND('Raw Data'!N2126&gt;1,'Raw Data'!N2126&lt;=1.5),'Bảng Giá'!$B$8,IF(AND('Raw Data'!N2126&gt;1.5,'Raw Data'!N2126&lt;=2),'Bảng Giá'!$B$9,IF(AND('Raw Data'!N2126&gt;2,'Raw Data'!N2126&lt;=2.5),'Bảng Giá'!$B$10,IF(AND('Raw Data'!N2126&gt;2.5,'Raw Data'!N2126&lt;=3),'Bảng Giá'!$B$11,IF(AND('Raw Data'!N2126&gt;3,'Raw Data'!N2126&lt;=3.5),'Bảng Giá'!$B$12,IF(AND('Raw Data'!N2126&gt;3.5,'Raw Data'!N2126&lt;=4),'Bảng Giá'!$B$13,IF(AND('Raw Data'!N2126&gt;4,'Raw Data'!N2126&lt;=4.5),'Bảng Giá'!$B$14,IF(AND('Raw Data'!N2126&gt;4.5,'Raw Data'!N2126&lt;=5),'Bảng Giá'!$B$15,IF(AND('Raw Data'!N2126&gt;5,'Raw Data'!N2126&lt;=5.5),'Bảng Giá'!$B$16,IF(AND('Raw Data'!N2126&gt;5.5,'Raw Data'!N2126&lt;=6),'Bảng Giá'!$B$17,'Bảng Giá'!$B$18)))))))))))))))</f>
        <v>0.5&lt;x&lt;=1</v>
      </c>
      <c r="Q2126" s="48">
        <f t="shared" si="201"/>
        <v>-0.18772563176895307</v>
      </c>
      <c r="R2126">
        <f t="shared" si="202"/>
        <v>27000</v>
      </c>
      <c r="S2126">
        <f t="shared" si="203"/>
        <v>-700</v>
      </c>
    </row>
    <row r="2127" spans="1:19" x14ac:dyDescent="0.25">
      <c r="A2127" s="12">
        <v>2126</v>
      </c>
      <c r="B2127" s="12" t="s">
        <v>211</v>
      </c>
      <c r="C2127" s="12" t="s">
        <v>715</v>
      </c>
      <c r="D2127" s="28">
        <v>43007.512708333335</v>
      </c>
      <c r="E2127" s="17">
        <v>43008.812708333338</v>
      </c>
      <c r="F2127" s="13" t="s">
        <v>302</v>
      </c>
      <c r="G2127" s="12">
        <v>300</v>
      </c>
      <c r="H2127" s="12" t="s">
        <v>83</v>
      </c>
      <c r="I2127" s="12" t="s">
        <v>93</v>
      </c>
      <c r="J2127" s="37">
        <f>INDEX('Bảng Giá'!$C$3:$H$18,MATCH('Raw Data'!P2127,'Bảng Giá'!$B$3:$B$18,0),MATCH('Raw Data'!M2127,'Bảng Giá'!$C$2:$H$2,0))</f>
        <v>13000</v>
      </c>
      <c r="K2127" s="12">
        <v>13100</v>
      </c>
      <c r="L2127" s="36">
        <f t="shared" si="198"/>
        <v>1.3000000000029104</v>
      </c>
      <c r="M2127" t="str">
        <f>'References data'!H2128</f>
        <v>Nội Tỉnh</v>
      </c>
      <c r="N2127">
        <f t="shared" si="199"/>
        <v>0.3</v>
      </c>
      <c r="O2127">
        <f t="shared" si="200"/>
        <v>-100</v>
      </c>
      <c r="P2127" t="str">
        <f>IF(AND(N2127&gt;0,N2127&lt;=0.05),'Bảng Giá'!$B$3,IF(AND(N2127&lt;=0.1,N2127&gt;0.05),'Bảng Giá'!$B$4,IF(AND('Raw Data'!N2127&gt;0.1,'Raw Data'!N2127&lt;=0.25),'Bảng Giá'!$B$5,IF(AND('Raw Data'!N2127&gt;0.25,'Raw Data'!N2127&lt;=0.5),'Bảng Giá'!$B$6,IF(AND('Raw Data'!N2127&gt;0.5,'Raw Data'!N2127&lt;=1),'Bảng Giá'!$B$7,IF(AND('Raw Data'!N2127&gt;1,'Raw Data'!N2127&lt;=1.5),'Bảng Giá'!$B$8,IF(AND('Raw Data'!N2127&gt;1.5,'Raw Data'!N2127&lt;=2),'Bảng Giá'!$B$9,IF(AND('Raw Data'!N2127&gt;2,'Raw Data'!N2127&lt;=2.5),'Bảng Giá'!$B$10,IF(AND('Raw Data'!N2127&gt;2.5,'Raw Data'!N2127&lt;=3),'Bảng Giá'!$B$11,IF(AND('Raw Data'!N2127&gt;3,'Raw Data'!N2127&lt;=3.5),'Bảng Giá'!$B$12,IF(AND('Raw Data'!N2127&gt;3.5,'Raw Data'!N2127&lt;=4),'Bảng Giá'!$B$13,IF(AND('Raw Data'!N2127&gt;4,'Raw Data'!N2127&lt;=4.5),'Bảng Giá'!$B$14,IF(AND('Raw Data'!N2127&gt;4.5,'Raw Data'!N2127&lt;=5),'Bảng Giá'!$B$15,IF(AND('Raw Data'!N2127&gt;5,'Raw Data'!N2127&lt;=5.5),'Bảng Giá'!$B$16,IF(AND('Raw Data'!N2127&gt;5.5,'Raw Data'!N2127&lt;=6),'Bảng Giá'!$B$17,'Bảng Giá'!$B$18)))))))))))))))</f>
        <v>0.25&lt;x&lt;=0.5</v>
      </c>
      <c r="Q2127" s="48">
        <f t="shared" si="201"/>
        <v>-7.6335877862595417E-3</v>
      </c>
      <c r="R2127">
        <f t="shared" si="202"/>
        <v>15600</v>
      </c>
      <c r="S2127">
        <f t="shared" si="203"/>
        <v>2500</v>
      </c>
    </row>
    <row r="2128" spans="1:19" x14ac:dyDescent="0.25">
      <c r="A2128" s="12">
        <v>2127</v>
      </c>
      <c r="B2128" s="12" t="s">
        <v>211</v>
      </c>
      <c r="C2128" s="12" t="s">
        <v>716</v>
      </c>
      <c r="D2128" s="28">
        <v>43008.391412037039</v>
      </c>
      <c r="E2128" s="17">
        <v>43010.691412037042</v>
      </c>
      <c r="F2128" s="13" t="s">
        <v>302</v>
      </c>
      <c r="G2128" s="12">
        <v>500</v>
      </c>
      <c r="H2128" s="12" t="s">
        <v>88</v>
      </c>
      <c r="I2128" s="12" t="s">
        <v>841</v>
      </c>
      <c r="J2128" s="37">
        <f>INDEX('Bảng Giá'!$C$3:$H$18,MATCH('Raw Data'!P2128,'Bảng Giá'!$B$3:$B$18,0),MATCH('Raw Data'!M2128,'Bảng Giá'!$C$2:$H$2,0))</f>
        <v>20000</v>
      </c>
      <c r="K2128" s="12">
        <v>22700</v>
      </c>
      <c r="L2128" s="36">
        <f t="shared" si="198"/>
        <v>2.3000000000029104</v>
      </c>
      <c r="M2128" t="str">
        <f>'References data'!H2129</f>
        <v>Nội Vùng</v>
      </c>
      <c r="N2128">
        <f t="shared" si="199"/>
        <v>0.5</v>
      </c>
      <c r="O2128">
        <f t="shared" si="200"/>
        <v>-2700</v>
      </c>
      <c r="P2128" t="str">
        <f>IF(AND(N2128&gt;0,N2128&lt;=0.05),'Bảng Giá'!$B$3,IF(AND(N2128&lt;=0.1,N2128&gt;0.05),'Bảng Giá'!$B$4,IF(AND('Raw Data'!N2128&gt;0.1,'Raw Data'!N2128&lt;=0.25),'Bảng Giá'!$B$5,IF(AND('Raw Data'!N2128&gt;0.25,'Raw Data'!N2128&lt;=0.5),'Bảng Giá'!$B$6,IF(AND('Raw Data'!N2128&gt;0.5,'Raw Data'!N2128&lt;=1),'Bảng Giá'!$B$7,IF(AND('Raw Data'!N2128&gt;1,'Raw Data'!N2128&lt;=1.5),'Bảng Giá'!$B$8,IF(AND('Raw Data'!N2128&gt;1.5,'Raw Data'!N2128&lt;=2),'Bảng Giá'!$B$9,IF(AND('Raw Data'!N2128&gt;2,'Raw Data'!N2128&lt;=2.5),'Bảng Giá'!$B$10,IF(AND('Raw Data'!N2128&gt;2.5,'Raw Data'!N2128&lt;=3),'Bảng Giá'!$B$11,IF(AND('Raw Data'!N2128&gt;3,'Raw Data'!N2128&lt;=3.5),'Bảng Giá'!$B$12,IF(AND('Raw Data'!N2128&gt;3.5,'Raw Data'!N2128&lt;=4),'Bảng Giá'!$B$13,IF(AND('Raw Data'!N2128&gt;4,'Raw Data'!N2128&lt;=4.5),'Bảng Giá'!$B$14,IF(AND('Raw Data'!N2128&gt;4.5,'Raw Data'!N2128&lt;=5),'Bảng Giá'!$B$15,IF(AND('Raw Data'!N2128&gt;5,'Raw Data'!N2128&lt;=5.5),'Bảng Giá'!$B$16,IF(AND('Raw Data'!N2128&gt;5.5,'Raw Data'!N2128&lt;=6),'Bảng Giá'!$B$17,'Bảng Giá'!$B$18)))))))))))))))</f>
        <v>0.25&lt;x&lt;=0.5</v>
      </c>
      <c r="Q2128" s="48">
        <f t="shared" si="201"/>
        <v>-0.11894273127753303</v>
      </c>
      <c r="R2128">
        <f t="shared" si="202"/>
        <v>24000</v>
      </c>
      <c r="S2128">
        <f t="shared" si="203"/>
        <v>1300</v>
      </c>
    </row>
    <row r="2129" spans="1:19" x14ac:dyDescent="0.25">
      <c r="A2129" s="12">
        <v>2128</v>
      </c>
      <c r="B2129" s="12" t="s">
        <v>211</v>
      </c>
      <c r="C2129" s="12" t="s">
        <v>717</v>
      </c>
      <c r="D2129" s="28">
        <v>43008.392650462964</v>
      </c>
      <c r="E2129" s="17">
        <v>43010.692650462966</v>
      </c>
      <c r="F2129" s="13" t="s">
        <v>302</v>
      </c>
      <c r="G2129" s="12">
        <v>1800</v>
      </c>
      <c r="H2129" s="12" t="s">
        <v>356</v>
      </c>
      <c r="I2129" s="12" t="s">
        <v>123</v>
      </c>
      <c r="J2129" s="37">
        <f>INDEX('Bảng Giá'!$C$3:$H$18,MATCH('Raw Data'!P2129,'Bảng Giá'!$B$3:$B$18,0),MATCH('Raw Data'!M2129,'Bảng Giá'!$C$2:$H$2,0))</f>
        <v>32000</v>
      </c>
      <c r="K2129" s="12">
        <v>32200</v>
      </c>
      <c r="L2129" s="36">
        <f t="shared" si="198"/>
        <v>2.3000000000029104</v>
      </c>
      <c r="M2129" t="str">
        <f>'References data'!H2130</f>
        <v>Nội Vùng</v>
      </c>
      <c r="N2129">
        <f t="shared" si="199"/>
        <v>1.8</v>
      </c>
      <c r="O2129">
        <f t="shared" si="200"/>
        <v>-200</v>
      </c>
      <c r="P2129" t="str">
        <f>IF(AND(N2129&gt;0,N2129&lt;=0.05),'Bảng Giá'!$B$3,IF(AND(N2129&lt;=0.1,N2129&gt;0.05),'Bảng Giá'!$B$4,IF(AND('Raw Data'!N2129&gt;0.1,'Raw Data'!N2129&lt;=0.25),'Bảng Giá'!$B$5,IF(AND('Raw Data'!N2129&gt;0.25,'Raw Data'!N2129&lt;=0.5),'Bảng Giá'!$B$6,IF(AND('Raw Data'!N2129&gt;0.5,'Raw Data'!N2129&lt;=1),'Bảng Giá'!$B$7,IF(AND('Raw Data'!N2129&gt;1,'Raw Data'!N2129&lt;=1.5),'Bảng Giá'!$B$8,IF(AND('Raw Data'!N2129&gt;1.5,'Raw Data'!N2129&lt;=2),'Bảng Giá'!$B$9,IF(AND('Raw Data'!N2129&gt;2,'Raw Data'!N2129&lt;=2.5),'Bảng Giá'!$B$10,IF(AND('Raw Data'!N2129&gt;2.5,'Raw Data'!N2129&lt;=3),'Bảng Giá'!$B$11,IF(AND('Raw Data'!N2129&gt;3,'Raw Data'!N2129&lt;=3.5),'Bảng Giá'!$B$12,IF(AND('Raw Data'!N2129&gt;3.5,'Raw Data'!N2129&lt;=4),'Bảng Giá'!$B$13,IF(AND('Raw Data'!N2129&gt;4,'Raw Data'!N2129&lt;=4.5),'Bảng Giá'!$B$14,IF(AND('Raw Data'!N2129&gt;4.5,'Raw Data'!N2129&lt;=5),'Bảng Giá'!$B$15,IF(AND('Raw Data'!N2129&gt;5,'Raw Data'!N2129&lt;=5.5),'Bảng Giá'!$B$16,IF(AND('Raw Data'!N2129&gt;5.5,'Raw Data'!N2129&lt;=6),'Bảng Giá'!$B$17,'Bảng Giá'!$B$18)))))))))))))))</f>
        <v>1.5&lt;x&lt;=2</v>
      </c>
      <c r="Q2129" s="48">
        <f t="shared" si="201"/>
        <v>-6.2111801242236021E-3</v>
      </c>
      <c r="R2129">
        <f t="shared" si="202"/>
        <v>38400</v>
      </c>
      <c r="S2129">
        <f t="shared" si="203"/>
        <v>6200</v>
      </c>
    </row>
    <row r="2130" spans="1:19" x14ac:dyDescent="0.25">
      <c r="A2130" s="12">
        <v>2129</v>
      </c>
      <c r="B2130" s="12" t="s">
        <v>211</v>
      </c>
      <c r="C2130" s="12" t="s">
        <v>718</v>
      </c>
      <c r="D2130" s="28">
        <v>43008.333333333336</v>
      </c>
      <c r="E2130" s="17">
        <v>43010.633333333339</v>
      </c>
      <c r="F2130" s="13" t="s">
        <v>302</v>
      </c>
      <c r="G2130" s="12">
        <v>200</v>
      </c>
      <c r="H2130" s="12" t="s">
        <v>76</v>
      </c>
      <c r="I2130" s="12" t="s">
        <v>169</v>
      </c>
      <c r="J2130" s="37">
        <f>INDEX('Bảng Giá'!$C$3:$H$18,MATCH('Raw Data'!P2130,'Bảng Giá'!$B$3:$B$18,0),MATCH('Raw Data'!M2130,'Bảng Giá'!$C$2:$H$2,0))</f>
        <v>20000</v>
      </c>
      <c r="K2130" s="12">
        <v>20100</v>
      </c>
      <c r="L2130" s="36">
        <f t="shared" si="198"/>
        <v>2.3000000000029104</v>
      </c>
      <c r="M2130" t="str">
        <f>'References data'!H2131</f>
        <v>Nội Vùng</v>
      </c>
      <c r="N2130">
        <f t="shared" si="199"/>
        <v>0.2</v>
      </c>
      <c r="O2130">
        <f t="shared" si="200"/>
        <v>-100</v>
      </c>
      <c r="P2130" t="str">
        <f>IF(AND(N2130&gt;0,N2130&lt;=0.05),'Bảng Giá'!$B$3,IF(AND(N2130&lt;=0.1,N2130&gt;0.05),'Bảng Giá'!$B$4,IF(AND('Raw Data'!N2130&gt;0.1,'Raw Data'!N2130&lt;=0.25),'Bảng Giá'!$B$5,IF(AND('Raw Data'!N2130&gt;0.25,'Raw Data'!N2130&lt;=0.5),'Bảng Giá'!$B$6,IF(AND('Raw Data'!N2130&gt;0.5,'Raw Data'!N2130&lt;=1),'Bảng Giá'!$B$7,IF(AND('Raw Data'!N2130&gt;1,'Raw Data'!N2130&lt;=1.5),'Bảng Giá'!$B$8,IF(AND('Raw Data'!N2130&gt;1.5,'Raw Data'!N2130&lt;=2),'Bảng Giá'!$B$9,IF(AND('Raw Data'!N2130&gt;2,'Raw Data'!N2130&lt;=2.5),'Bảng Giá'!$B$10,IF(AND('Raw Data'!N2130&gt;2.5,'Raw Data'!N2130&lt;=3),'Bảng Giá'!$B$11,IF(AND('Raw Data'!N2130&gt;3,'Raw Data'!N2130&lt;=3.5),'Bảng Giá'!$B$12,IF(AND('Raw Data'!N2130&gt;3.5,'Raw Data'!N2130&lt;=4),'Bảng Giá'!$B$13,IF(AND('Raw Data'!N2130&gt;4,'Raw Data'!N2130&lt;=4.5),'Bảng Giá'!$B$14,IF(AND('Raw Data'!N2130&gt;4.5,'Raw Data'!N2130&lt;=5),'Bảng Giá'!$B$15,IF(AND('Raw Data'!N2130&gt;5,'Raw Data'!N2130&lt;=5.5),'Bảng Giá'!$B$16,IF(AND('Raw Data'!N2130&gt;5.5,'Raw Data'!N2130&lt;=6),'Bảng Giá'!$B$17,'Bảng Giá'!$B$18)))))))))))))))</f>
        <v>0.1&lt;x&lt;=0.25</v>
      </c>
      <c r="Q2130" s="48">
        <f t="shared" si="201"/>
        <v>-4.9751243781094526E-3</v>
      </c>
      <c r="R2130">
        <f t="shared" si="202"/>
        <v>24000</v>
      </c>
      <c r="S2130">
        <f t="shared" si="203"/>
        <v>3900</v>
      </c>
    </row>
    <row r="2131" spans="1:19" x14ac:dyDescent="0.25">
      <c r="A2131" s="12">
        <v>2130</v>
      </c>
      <c r="B2131" s="12" t="s">
        <v>211</v>
      </c>
      <c r="C2131" s="12" t="s">
        <v>719</v>
      </c>
      <c r="D2131" s="28">
        <v>43008.391319444447</v>
      </c>
      <c r="E2131" s="17">
        <v>43010.69131944445</v>
      </c>
      <c r="F2131" s="13" t="s">
        <v>302</v>
      </c>
      <c r="G2131" s="12">
        <v>800</v>
      </c>
      <c r="H2131" s="12" t="s">
        <v>76</v>
      </c>
      <c r="I2131" s="12" t="s">
        <v>460</v>
      </c>
      <c r="J2131" s="37">
        <f>INDEX('Bảng Giá'!$C$3:$H$18,MATCH('Raw Data'!P2131,'Bảng Giá'!$B$3:$B$18,0),MATCH('Raw Data'!M2131,'Bảng Giá'!$C$2:$H$2,0))</f>
        <v>22500</v>
      </c>
      <c r="K2131" s="12">
        <v>22700</v>
      </c>
      <c r="L2131" s="36">
        <f t="shared" si="198"/>
        <v>2.3000000000029104</v>
      </c>
      <c r="M2131" t="str">
        <f>'References data'!H2132</f>
        <v>Nội Vùng</v>
      </c>
      <c r="N2131">
        <f t="shared" si="199"/>
        <v>0.8</v>
      </c>
      <c r="O2131">
        <f t="shared" si="200"/>
        <v>-200</v>
      </c>
      <c r="P2131" t="str">
        <f>IF(AND(N2131&gt;0,N2131&lt;=0.05),'Bảng Giá'!$B$3,IF(AND(N2131&lt;=0.1,N2131&gt;0.05),'Bảng Giá'!$B$4,IF(AND('Raw Data'!N2131&gt;0.1,'Raw Data'!N2131&lt;=0.25),'Bảng Giá'!$B$5,IF(AND('Raw Data'!N2131&gt;0.25,'Raw Data'!N2131&lt;=0.5),'Bảng Giá'!$B$6,IF(AND('Raw Data'!N2131&gt;0.5,'Raw Data'!N2131&lt;=1),'Bảng Giá'!$B$7,IF(AND('Raw Data'!N2131&gt;1,'Raw Data'!N2131&lt;=1.5),'Bảng Giá'!$B$8,IF(AND('Raw Data'!N2131&gt;1.5,'Raw Data'!N2131&lt;=2),'Bảng Giá'!$B$9,IF(AND('Raw Data'!N2131&gt;2,'Raw Data'!N2131&lt;=2.5),'Bảng Giá'!$B$10,IF(AND('Raw Data'!N2131&gt;2.5,'Raw Data'!N2131&lt;=3),'Bảng Giá'!$B$11,IF(AND('Raw Data'!N2131&gt;3,'Raw Data'!N2131&lt;=3.5),'Bảng Giá'!$B$12,IF(AND('Raw Data'!N2131&gt;3.5,'Raw Data'!N2131&lt;=4),'Bảng Giá'!$B$13,IF(AND('Raw Data'!N2131&gt;4,'Raw Data'!N2131&lt;=4.5),'Bảng Giá'!$B$14,IF(AND('Raw Data'!N2131&gt;4.5,'Raw Data'!N2131&lt;=5),'Bảng Giá'!$B$15,IF(AND('Raw Data'!N2131&gt;5,'Raw Data'!N2131&lt;=5.5),'Bảng Giá'!$B$16,IF(AND('Raw Data'!N2131&gt;5.5,'Raw Data'!N2131&lt;=6),'Bảng Giá'!$B$17,'Bảng Giá'!$B$18)))))))))))))))</f>
        <v>0.5&lt;x&lt;=1</v>
      </c>
      <c r="Q2131" s="48">
        <f t="shared" si="201"/>
        <v>-8.8105726872246704E-3</v>
      </c>
      <c r="R2131">
        <f t="shared" si="202"/>
        <v>27000</v>
      </c>
      <c r="S2131">
        <f t="shared" si="203"/>
        <v>4300</v>
      </c>
    </row>
    <row r="2132" spans="1:19" x14ac:dyDescent="0.25">
      <c r="A2132" s="12">
        <v>2131</v>
      </c>
      <c r="B2132" s="12" t="s">
        <v>211</v>
      </c>
      <c r="C2132" s="12" t="s">
        <v>720</v>
      </c>
      <c r="D2132" s="28">
        <v>43008.391435185185</v>
      </c>
      <c r="E2132" s="17">
        <v>43010.691435185188</v>
      </c>
      <c r="F2132" s="13" t="s">
        <v>302</v>
      </c>
      <c r="G2132" s="12">
        <v>500</v>
      </c>
      <c r="H2132" s="12" t="s">
        <v>100</v>
      </c>
      <c r="I2132" s="12" t="s">
        <v>484</v>
      </c>
      <c r="J2132" s="37">
        <f>INDEX('Bảng Giá'!$C$3:$H$18,MATCH('Raw Data'!P2132,'Bảng Giá'!$B$3:$B$18,0),MATCH('Raw Data'!M2132,'Bảng Giá'!$C$2:$H$2,0))</f>
        <v>20000</v>
      </c>
      <c r="K2132" s="12">
        <v>22700</v>
      </c>
      <c r="L2132" s="36">
        <f t="shared" si="198"/>
        <v>2.3000000000029104</v>
      </c>
      <c r="M2132" t="str">
        <f>'References data'!H2133</f>
        <v>Nội Vùng</v>
      </c>
      <c r="N2132">
        <f t="shared" si="199"/>
        <v>0.5</v>
      </c>
      <c r="O2132">
        <f t="shared" si="200"/>
        <v>-2700</v>
      </c>
      <c r="P2132" t="str">
        <f>IF(AND(N2132&gt;0,N2132&lt;=0.05),'Bảng Giá'!$B$3,IF(AND(N2132&lt;=0.1,N2132&gt;0.05),'Bảng Giá'!$B$4,IF(AND('Raw Data'!N2132&gt;0.1,'Raw Data'!N2132&lt;=0.25),'Bảng Giá'!$B$5,IF(AND('Raw Data'!N2132&gt;0.25,'Raw Data'!N2132&lt;=0.5),'Bảng Giá'!$B$6,IF(AND('Raw Data'!N2132&gt;0.5,'Raw Data'!N2132&lt;=1),'Bảng Giá'!$B$7,IF(AND('Raw Data'!N2132&gt;1,'Raw Data'!N2132&lt;=1.5),'Bảng Giá'!$B$8,IF(AND('Raw Data'!N2132&gt;1.5,'Raw Data'!N2132&lt;=2),'Bảng Giá'!$B$9,IF(AND('Raw Data'!N2132&gt;2,'Raw Data'!N2132&lt;=2.5),'Bảng Giá'!$B$10,IF(AND('Raw Data'!N2132&gt;2.5,'Raw Data'!N2132&lt;=3),'Bảng Giá'!$B$11,IF(AND('Raw Data'!N2132&gt;3,'Raw Data'!N2132&lt;=3.5),'Bảng Giá'!$B$12,IF(AND('Raw Data'!N2132&gt;3.5,'Raw Data'!N2132&lt;=4),'Bảng Giá'!$B$13,IF(AND('Raw Data'!N2132&gt;4,'Raw Data'!N2132&lt;=4.5),'Bảng Giá'!$B$14,IF(AND('Raw Data'!N2132&gt;4.5,'Raw Data'!N2132&lt;=5),'Bảng Giá'!$B$15,IF(AND('Raw Data'!N2132&gt;5,'Raw Data'!N2132&lt;=5.5),'Bảng Giá'!$B$16,IF(AND('Raw Data'!N2132&gt;5.5,'Raw Data'!N2132&lt;=6),'Bảng Giá'!$B$17,'Bảng Giá'!$B$18)))))))))))))))</f>
        <v>0.25&lt;x&lt;=0.5</v>
      </c>
      <c r="Q2132" s="48">
        <f t="shared" si="201"/>
        <v>-0.11894273127753303</v>
      </c>
      <c r="R2132">
        <f t="shared" si="202"/>
        <v>24000</v>
      </c>
      <c r="S2132">
        <f t="shared" si="203"/>
        <v>1300</v>
      </c>
    </row>
    <row r="2133" spans="1:19" x14ac:dyDescent="0.25">
      <c r="A2133" s="12">
        <v>2132</v>
      </c>
      <c r="B2133" s="12" t="s">
        <v>211</v>
      </c>
      <c r="C2133" s="12" t="s">
        <v>721</v>
      </c>
      <c r="D2133" s="28">
        <v>43008.391712962963</v>
      </c>
      <c r="E2133" s="17">
        <v>43010.691712962966</v>
      </c>
      <c r="F2133" s="13" t="s">
        <v>303</v>
      </c>
      <c r="G2133" s="12">
        <v>950</v>
      </c>
      <c r="H2133" s="12" t="s">
        <v>441</v>
      </c>
      <c r="I2133" s="12" t="s">
        <v>80</v>
      </c>
      <c r="J2133" s="37">
        <f>INDEX('Bảng Giá'!$C$3:$H$18,MATCH('Raw Data'!P2133,'Bảng Giá'!$B$3:$B$18,0),MATCH('Raw Data'!M2133,'Bảng Giá'!$C$2:$H$2,0))</f>
        <v>22500</v>
      </c>
      <c r="K2133" s="12">
        <v>22700</v>
      </c>
      <c r="L2133" s="36">
        <f t="shared" si="198"/>
        <v>2.3000000000029104</v>
      </c>
      <c r="M2133" t="str">
        <f>'References data'!H2134</f>
        <v>Nội Vùng</v>
      </c>
      <c r="N2133">
        <f t="shared" si="199"/>
        <v>0.95</v>
      </c>
      <c r="O2133">
        <f t="shared" si="200"/>
        <v>-200</v>
      </c>
      <c r="P2133" t="str">
        <f>IF(AND(N2133&gt;0,N2133&lt;=0.05),'Bảng Giá'!$B$3,IF(AND(N2133&lt;=0.1,N2133&gt;0.05),'Bảng Giá'!$B$4,IF(AND('Raw Data'!N2133&gt;0.1,'Raw Data'!N2133&lt;=0.25),'Bảng Giá'!$B$5,IF(AND('Raw Data'!N2133&gt;0.25,'Raw Data'!N2133&lt;=0.5),'Bảng Giá'!$B$6,IF(AND('Raw Data'!N2133&gt;0.5,'Raw Data'!N2133&lt;=1),'Bảng Giá'!$B$7,IF(AND('Raw Data'!N2133&gt;1,'Raw Data'!N2133&lt;=1.5),'Bảng Giá'!$B$8,IF(AND('Raw Data'!N2133&gt;1.5,'Raw Data'!N2133&lt;=2),'Bảng Giá'!$B$9,IF(AND('Raw Data'!N2133&gt;2,'Raw Data'!N2133&lt;=2.5),'Bảng Giá'!$B$10,IF(AND('Raw Data'!N2133&gt;2.5,'Raw Data'!N2133&lt;=3),'Bảng Giá'!$B$11,IF(AND('Raw Data'!N2133&gt;3,'Raw Data'!N2133&lt;=3.5),'Bảng Giá'!$B$12,IF(AND('Raw Data'!N2133&gt;3.5,'Raw Data'!N2133&lt;=4),'Bảng Giá'!$B$13,IF(AND('Raw Data'!N2133&gt;4,'Raw Data'!N2133&lt;=4.5),'Bảng Giá'!$B$14,IF(AND('Raw Data'!N2133&gt;4.5,'Raw Data'!N2133&lt;=5),'Bảng Giá'!$B$15,IF(AND('Raw Data'!N2133&gt;5,'Raw Data'!N2133&lt;=5.5),'Bảng Giá'!$B$16,IF(AND('Raw Data'!N2133&gt;5.5,'Raw Data'!N2133&lt;=6),'Bảng Giá'!$B$17,'Bảng Giá'!$B$18)))))))))))))))</f>
        <v>0.5&lt;x&lt;=1</v>
      </c>
      <c r="Q2133" s="48">
        <f t="shared" si="201"/>
        <v>-8.8105726872246704E-3</v>
      </c>
      <c r="R2133">
        <f t="shared" si="202"/>
        <v>27000</v>
      </c>
      <c r="S2133">
        <f t="shared" si="203"/>
        <v>4300</v>
      </c>
    </row>
    <row r="2134" spans="1:19" x14ac:dyDescent="0.25">
      <c r="A2134" s="12">
        <v>2133</v>
      </c>
      <c r="B2134" s="12" t="s">
        <v>211</v>
      </c>
      <c r="C2134" s="12" t="s">
        <v>722</v>
      </c>
      <c r="D2134" s="28">
        <v>43007.354317129626</v>
      </c>
      <c r="E2134" s="17">
        <v>43010.054317129623</v>
      </c>
      <c r="F2134" s="13" t="s">
        <v>302</v>
      </c>
      <c r="G2134" s="12">
        <v>500</v>
      </c>
      <c r="H2134" s="12" t="s">
        <v>97</v>
      </c>
      <c r="I2134" s="12" t="s">
        <v>371</v>
      </c>
      <c r="J2134" s="37">
        <f>INDEX('Bảng Giá'!$C$3:$H$18,MATCH('Raw Data'!P2134,'Bảng Giá'!$B$3:$B$18,0),MATCH('Raw Data'!M2134,'Bảng Giá'!$C$2:$H$2,0))</f>
        <v>20000</v>
      </c>
      <c r="K2134" s="12">
        <v>22800</v>
      </c>
      <c r="L2134" s="36">
        <f t="shared" si="198"/>
        <v>2.6999999999970896</v>
      </c>
      <c r="M2134" t="str">
        <f>'References data'!H2135</f>
        <v>Nội Vùng Tỉnh</v>
      </c>
      <c r="N2134">
        <f t="shared" si="199"/>
        <v>0.5</v>
      </c>
      <c r="O2134">
        <f t="shared" si="200"/>
        <v>-2800</v>
      </c>
      <c r="P2134" t="str">
        <f>IF(AND(N2134&gt;0,N2134&lt;=0.05),'Bảng Giá'!$B$3,IF(AND(N2134&lt;=0.1,N2134&gt;0.05),'Bảng Giá'!$B$4,IF(AND('Raw Data'!N2134&gt;0.1,'Raw Data'!N2134&lt;=0.25),'Bảng Giá'!$B$5,IF(AND('Raw Data'!N2134&gt;0.25,'Raw Data'!N2134&lt;=0.5),'Bảng Giá'!$B$6,IF(AND('Raw Data'!N2134&gt;0.5,'Raw Data'!N2134&lt;=1),'Bảng Giá'!$B$7,IF(AND('Raw Data'!N2134&gt;1,'Raw Data'!N2134&lt;=1.5),'Bảng Giá'!$B$8,IF(AND('Raw Data'!N2134&gt;1.5,'Raw Data'!N2134&lt;=2),'Bảng Giá'!$B$9,IF(AND('Raw Data'!N2134&gt;2,'Raw Data'!N2134&lt;=2.5),'Bảng Giá'!$B$10,IF(AND('Raw Data'!N2134&gt;2.5,'Raw Data'!N2134&lt;=3),'Bảng Giá'!$B$11,IF(AND('Raw Data'!N2134&gt;3,'Raw Data'!N2134&lt;=3.5),'Bảng Giá'!$B$12,IF(AND('Raw Data'!N2134&gt;3.5,'Raw Data'!N2134&lt;=4),'Bảng Giá'!$B$13,IF(AND('Raw Data'!N2134&gt;4,'Raw Data'!N2134&lt;=4.5),'Bảng Giá'!$B$14,IF(AND('Raw Data'!N2134&gt;4.5,'Raw Data'!N2134&lt;=5),'Bảng Giá'!$B$15,IF(AND('Raw Data'!N2134&gt;5,'Raw Data'!N2134&lt;=5.5),'Bảng Giá'!$B$16,IF(AND('Raw Data'!N2134&gt;5.5,'Raw Data'!N2134&lt;=6),'Bảng Giá'!$B$17,'Bảng Giá'!$B$18)))))))))))))))</f>
        <v>0.25&lt;x&lt;=0.5</v>
      </c>
      <c r="Q2134" s="48">
        <f t="shared" si="201"/>
        <v>-0.12280701754385964</v>
      </c>
      <c r="R2134">
        <f t="shared" si="202"/>
        <v>24000</v>
      </c>
      <c r="S2134">
        <f t="shared" si="203"/>
        <v>1200</v>
      </c>
    </row>
    <row r="2135" spans="1:19" x14ac:dyDescent="0.25">
      <c r="A2135" s="12">
        <v>2134</v>
      </c>
      <c r="B2135" s="12" t="s">
        <v>211</v>
      </c>
      <c r="C2135" s="12" t="s">
        <v>723</v>
      </c>
      <c r="D2135" s="28">
        <v>43007.660613425927</v>
      </c>
      <c r="E2135" s="17">
        <v>43008.96061342593</v>
      </c>
      <c r="F2135" s="13" t="s">
        <v>302</v>
      </c>
      <c r="G2135" s="12">
        <v>300</v>
      </c>
      <c r="H2135" s="12" t="s">
        <v>193</v>
      </c>
      <c r="I2135" s="12" t="s">
        <v>95</v>
      </c>
      <c r="J2135" s="37">
        <f>INDEX('Bảng Giá'!$C$3:$H$18,MATCH('Raw Data'!P2135,'Bảng Giá'!$B$3:$B$18,0),MATCH('Raw Data'!M2135,'Bảng Giá'!$C$2:$H$2,0))</f>
        <v>13000</v>
      </c>
      <c r="K2135" s="12">
        <v>13100</v>
      </c>
      <c r="L2135" s="36">
        <f t="shared" si="198"/>
        <v>1.3000000000029104</v>
      </c>
      <c r="M2135" t="str">
        <f>'References data'!H2136</f>
        <v>Nội Tỉnh</v>
      </c>
      <c r="N2135">
        <f t="shared" si="199"/>
        <v>0.3</v>
      </c>
      <c r="O2135">
        <f t="shared" si="200"/>
        <v>-100</v>
      </c>
      <c r="P2135" t="str">
        <f>IF(AND(N2135&gt;0,N2135&lt;=0.05),'Bảng Giá'!$B$3,IF(AND(N2135&lt;=0.1,N2135&gt;0.05),'Bảng Giá'!$B$4,IF(AND('Raw Data'!N2135&gt;0.1,'Raw Data'!N2135&lt;=0.25),'Bảng Giá'!$B$5,IF(AND('Raw Data'!N2135&gt;0.25,'Raw Data'!N2135&lt;=0.5),'Bảng Giá'!$B$6,IF(AND('Raw Data'!N2135&gt;0.5,'Raw Data'!N2135&lt;=1),'Bảng Giá'!$B$7,IF(AND('Raw Data'!N2135&gt;1,'Raw Data'!N2135&lt;=1.5),'Bảng Giá'!$B$8,IF(AND('Raw Data'!N2135&gt;1.5,'Raw Data'!N2135&lt;=2),'Bảng Giá'!$B$9,IF(AND('Raw Data'!N2135&gt;2,'Raw Data'!N2135&lt;=2.5),'Bảng Giá'!$B$10,IF(AND('Raw Data'!N2135&gt;2.5,'Raw Data'!N2135&lt;=3),'Bảng Giá'!$B$11,IF(AND('Raw Data'!N2135&gt;3,'Raw Data'!N2135&lt;=3.5),'Bảng Giá'!$B$12,IF(AND('Raw Data'!N2135&gt;3.5,'Raw Data'!N2135&lt;=4),'Bảng Giá'!$B$13,IF(AND('Raw Data'!N2135&gt;4,'Raw Data'!N2135&lt;=4.5),'Bảng Giá'!$B$14,IF(AND('Raw Data'!N2135&gt;4.5,'Raw Data'!N2135&lt;=5),'Bảng Giá'!$B$15,IF(AND('Raw Data'!N2135&gt;5,'Raw Data'!N2135&lt;=5.5),'Bảng Giá'!$B$16,IF(AND('Raw Data'!N2135&gt;5.5,'Raw Data'!N2135&lt;=6),'Bảng Giá'!$B$17,'Bảng Giá'!$B$18)))))))))))))))</f>
        <v>0.25&lt;x&lt;=0.5</v>
      </c>
      <c r="Q2135" s="48">
        <f t="shared" si="201"/>
        <v>-7.6335877862595417E-3</v>
      </c>
      <c r="R2135">
        <f t="shared" si="202"/>
        <v>15600</v>
      </c>
      <c r="S2135">
        <f t="shared" si="203"/>
        <v>2500</v>
      </c>
    </row>
    <row r="2136" spans="1:19" x14ac:dyDescent="0.25">
      <c r="A2136" s="12">
        <v>2135</v>
      </c>
      <c r="B2136" s="12" t="s">
        <v>211</v>
      </c>
      <c r="C2136" s="12" t="s">
        <v>724</v>
      </c>
      <c r="D2136" s="28">
        <v>43007.66065972222</v>
      </c>
      <c r="E2136" s="17">
        <v>43009.960659722223</v>
      </c>
      <c r="F2136" s="13" t="s">
        <v>302</v>
      </c>
      <c r="G2136" s="12">
        <v>1500</v>
      </c>
      <c r="H2136" s="12" t="s">
        <v>76</v>
      </c>
      <c r="I2136" s="12" t="s">
        <v>842</v>
      </c>
      <c r="J2136" s="37">
        <f>INDEX('Bảng Giá'!$C$3:$H$18,MATCH('Raw Data'!P2136,'Bảng Giá'!$B$3:$B$18,0),MATCH('Raw Data'!M2136,'Bảng Giá'!$C$2:$H$2,0))</f>
        <v>27500</v>
      </c>
      <c r="K2136" s="12">
        <v>32200</v>
      </c>
      <c r="L2136" s="36">
        <f t="shared" si="198"/>
        <v>2.3000000000029104</v>
      </c>
      <c r="M2136" t="str">
        <f>'References data'!H2137</f>
        <v>Nội Vùng</v>
      </c>
      <c r="N2136">
        <f t="shared" si="199"/>
        <v>1.5</v>
      </c>
      <c r="O2136">
        <f t="shared" si="200"/>
        <v>-4700</v>
      </c>
      <c r="P2136" t="str">
        <f>IF(AND(N2136&gt;0,N2136&lt;=0.05),'Bảng Giá'!$B$3,IF(AND(N2136&lt;=0.1,N2136&gt;0.05),'Bảng Giá'!$B$4,IF(AND('Raw Data'!N2136&gt;0.1,'Raw Data'!N2136&lt;=0.25),'Bảng Giá'!$B$5,IF(AND('Raw Data'!N2136&gt;0.25,'Raw Data'!N2136&lt;=0.5),'Bảng Giá'!$B$6,IF(AND('Raw Data'!N2136&gt;0.5,'Raw Data'!N2136&lt;=1),'Bảng Giá'!$B$7,IF(AND('Raw Data'!N2136&gt;1,'Raw Data'!N2136&lt;=1.5),'Bảng Giá'!$B$8,IF(AND('Raw Data'!N2136&gt;1.5,'Raw Data'!N2136&lt;=2),'Bảng Giá'!$B$9,IF(AND('Raw Data'!N2136&gt;2,'Raw Data'!N2136&lt;=2.5),'Bảng Giá'!$B$10,IF(AND('Raw Data'!N2136&gt;2.5,'Raw Data'!N2136&lt;=3),'Bảng Giá'!$B$11,IF(AND('Raw Data'!N2136&gt;3,'Raw Data'!N2136&lt;=3.5),'Bảng Giá'!$B$12,IF(AND('Raw Data'!N2136&gt;3.5,'Raw Data'!N2136&lt;=4),'Bảng Giá'!$B$13,IF(AND('Raw Data'!N2136&gt;4,'Raw Data'!N2136&lt;=4.5),'Bảng Giá'!$B$14,IF(AND('Raw Data'!N2136&gt;4.5,'Raw Data'!N2136&lt;=5),'Bảng Giá'!$B$15,IF(AND('Raw Data'!N2136&gt;5,'Raw Data'!N2136&lt;=5.5),'Bảng Giá'!$B$16,IF(AND('Raw Data'!N2136&gt;5.5,'Raw Data'!N2136&lt;=6),'Bảng Giá'!$B$17,'Bảng Giá'!$B$18)))))))))))))))</f>
        <v>1&lt;x&lt;=1.5</v>
      </c>
      <c r="Q2136" s="48">
        <f t="shared" si="201"/>
        <v>-0.14596273291925466</v>
      </c>
      <c r="R2136">
        <f t="shared" si="202"/>
        <v>33000</v>
      </c>
      <c r="S2136">
        <f t="shared" si="203"/>
        <v>800</v>
      </c>
    </row>
    <row r="2137" spans="1:19" x14ac:dyDescent="0.25">
      <c r="A2137" s="12">
        <v>2136</v>
      </c>
      <c r="B2137" s="12" t="s">
        <v>211</v>
      </c>
      <c r="C2137" s="12" t="s">
        <v>725</v>
      </c>
      <c r="D2137" s="28">
        <v>43007.66138888889</v>
      </c>
      <c r="E2137" s="17">
        <v>43010.361388888887</v>
      </c>
      <c r="F2137" s="13" t="s">
        <v>302</v>
      </c>
      <c r="G2137" s="12">
        <v>8500</v>
      </c>
      <c r="H2137" s="12" t="s">
        <v>140</v>
      </c>
      <c r="I2137" s="12" t="s">
        <v>456</v>
      </c>
      <c r="J2137" s="37">
        <f>INDEX('Bảng Giá'!$C$3:$H$18,MATCH('Raw Data'!P2137,'Bảng Giá'!$B$3:$B$18,0),MATCH('Raw Data'!M2137,'Bảng Giá'!$C$2:$H$2,0))</f>
        <v>3000</v>
      </c>
      <c r="K2137" s="12">
        <v>77700</v>
      </c>
      <c r="L2137" s="36">
        <f t="shared" si="198"/>
        <v>2.6999999999970896</v>
      </c>
      <c r="M2137" t="str">
        <f>'References data'!H2138</f>
        <v>Nội Vùng Tỉnh</v>
      </c>
      <c r="N2137" s="46">
        <f t="shared" si="199"/>
        <v>8.5</v>
      </c>
      <c r="O2137">
        <f t="shared" si="200"/>
        <v>-74700</v>
      </c>
      <c r="P2137" t="str">
        <f>IF(AND(N2137&gt;0,N2137&lt;=0.05),'Bảng Giá'!$B$3,IF(AND(N2137&lt;=0.1,N2137&gt;0.05),'Bảng Giá'!$B$4,IF(AND('Raw Data'!N2137&gt;0.1,'Raw Data'!N2137&lt;=0.25),'Bảng Giá'!$B$5,IF(AND('Raw Data'!N2137&gt;0.25,'Raw Data'!N2137&lt;=0.5),'Bảng Giá'!$B$6,IF(AND('Raw Data'!N2137&gt;0.5,'Raw Data'!N2137&lt;=1),'Bảng Giá'!$B$7,IF(AND('Raw Data'!N2137&gt;1,'Raw Data'!N2137&lt;=1.5),'Bảng Giá'!$B$8,IF(AND('Raw Data'!N2137&gt;1.5,'Raw Data'!N2137&lt;=2),'Bảng Giá'!$B$9,IF(AND('Raw Data'!N2137&gt;2,'Raw Data'!N2137&lt;=2.5),'Bảng Giá'!$B$10,IF(AND('Raw Data'!N2137&gt;2.5,'Raw Data'!N2137&lt;=3),'Bảng Giá'!$B$11,IF(AND('Raw Data'!N2137&gt;3,'Raw Data'!N2137&lt;=3.5),'Bảng Giá'!$B$12,IF(AND('Raw Data'!N2137&gt;3.5,'Raw Data'!N2137&lt;=4),'Bảng Giá'!$B$13,IF(AND('Raw Data'!N2137&gt;4,'Raw Data'!N2137&lt;=4.5),'Bảng Giá'!$B$14,IF(AND('Raw Data'!N2137&gt;4.5,'Raw Data'!N2137&lt;=5),'Bảng Giá'!$B$15,IF(AND('Raw Data'!N2137&gt;5,'Raw Data'!N2137&lt;=5.5),'Bảng Giá'!$B$16,IF(AND('Raw Data'!N2137&gt;5.5,'Raw Data'!N2137&lt;=6),'Bảng Giá'!$B$17,'Bảng Giá'!$B$18)))))))))))))))</f>
        <v>Next 0.5</v>
      </c>
      <c r="Q2137" s="48">
        <f t="shared" si="201"/>
        <v>-0.96138996138996136</v>
      </c>
      <c r="R2137">
        <f t="shared" si="202"/>
        <v>3600</v>
      </c>
      <c r="S2137">
        <f t="shared" si="203"/>
        <v>-74100</v>
      </c>
    </row>
    <row r="2138" spans="1:19" x14ac:dyDescent="0.25">
      <c r="A2138" s="12">
        <v>2137</v>
      </c>
      <c r="B2138" s="12" t="s">
        <v>211</v>
      </c>
      <c r="C2138" s="12" t="s">
        <v>726</v>
      </c>
      <c r="D2138" s="28">
        <v>43006.650983796295</v>
      </c>
      <c r="E2138" s="17">
        <v>43008.950983796298</v>
      </c>
      <c r="F2138" s="13" t="s">
        <v>302</v>
      </c>
      <c r="G2138" s="12">
        <v>400</v>
      </c>
      <c r="H2138" s="12" t="s">
        <v>290</v>
      </c>
      <c r="I2138" s="12" t="s">
        <v>123</v>
      </c>
      <c r="J2138" s="37">
        <f>INDEX('Bảng Giá'!$C$3:$H$18,MATCH('Raw Data'!P2138,'Bảng Giá'!$B$3:$B$18,0),MATCH('Raw Data'!M2138,'Bảng Giá'!$C$2:$H$2,0))</f>
        <v>20000</v>
      </c>
      <c r="K2138" s="12">
        <v>20100</v>
      </c>
      <c r="L2138" s="36">
        <f t="shared" si="198"/>
        <v>2.3000000000029104</v>
      </c>
      <c r="M2138" t="str">
        <f>'References data'!H2139</f>
        <v>Nội Vùng</v>
      </c>
      <c r="N2138">
        <f t="shared" si="199"/>
        <v>0.4</v>
      </c>
      <c r="O2138">
        <f t="shared" si="200"/>
        <v>-100</v>
      </c>
      <c r="P2138" t="str">
        <f>IF(AND(N2138&gt;0,N2138&lt;=0.05),'Bảng Giá'!$B$3,IF(AND(N2138&lt;=0.1,N2138&gt;0.05),'Bảng Giá'!$B$4,IF(AND('Raw Data'!N2138&gt;0.1,'Raw Data'!N2138&lt;=0.25),'Bảng Giá'!$B$5,IF(AND('Raw Data'!N2138&gt;0.25,'Raw Data'!N2138&lt;=0.5),'Bảng Giá'!$B$6,IF(AND('Raw Data'!N2138&gt;0.5,'Raw Data'!N2138&lt;=1),'Bảng Giá'!$B$7,IF(AND('Raw Data'!N2138&gt;1,'Raw Data'!N2138&lt;=1.5),'Bảng Giá'!$B$8,IF(AND('Raw Data'!N2138&gt;1.5,'Raw Data'!N2138&lt;=2),'Bảng Giá'!$B$9,IF(AND('Raw Data'!N2138&gt;2,'Raw Data'!N2138&lt;=2.5),'Bảng Giá'!$B$10,IF(AND('Raw Data'!N2138&gt;2.5,'Raw Data'!N2138&lt;=3),'Bảng Giá'!$B$11,IF(AND('Raw Data'!N2138&gt;3,'Raw Data'!N2138&lt;=3.5),'Bảng Giá'!$B$12,IF(AND('Raw Data'!N2138&gt;3.5,'Raw Data'!N2138&lt;=4),'Bảng Giá'!$B$13,IF(AND('Raw Data'!N2138&gt;4,'Raw Data'!N2138&lt;=4.5),'Bảng Giá'!$B$14,IF(AND('Raw Data'!N2138&gt;4.5,'Raw Data'!N2138&lt;=5),'Bảng Giá'!$B$15,IF(AND('Raw Data'!N2138&gt;5,'Raw Data'!N2138&lt;=5.5),'Bảng Giá'!$B$16,IF(AND('Raw Data'!N2138&gt;5.5,'Raw Data'!N2138&lt;=6),'Bảng Giá'!$B$17,'Bảng Giá'!$B$18)))))))))))))))</f>
        <v>0.25&lt;x&lt;=0.5</v>
      </c>
      <c r="Q2138" s="48">
        <f t="shared" si="201"/>
        <v>-4.9751243781094526E-3</v>
      </c>
      <c r="R2138">
        <f t="shared" si="202"/>
        <v>24000</v>
      </c>
      <c r="S2138">
        <f t="shared" si="203"/>
        <v>3900</v>
      </c>
    </row>
    <row r="2139" spans="1:19" x14ac:dyDescent="0.25">
      <c r="A2139" s="12">
        <v>2138</v>
      </c>
      <c r="B2139" s="12" t="s">
        <v>211</v>
      </c>
      <c r="C2139" s="12" t="s">
        <v>727</v>
      </c>
      <c r="D2139" s="28">
        <v>43007.512604166666</v>
      </c>
      <c r="E2139" s="17">
        <v>43009.812604166669</v>
      </c>
      <c r="F2139" s="13" t="s">
        <v>302</v>
      </c>
      <c r="G2139" s="12">
        <v>200</v>
      </c>
      <c r="H2139" s="12" t="s">
        <v>114</v>
      </c>
      <c r="I2139" s="12" t="s">
        <v>190</v>
      </c>
      <c r="J2139" s="37">
        <f>INDEX('Bảng Giá'!$C$3:$H$18,MATCH('Raw Data'!P2139,'Bảng Giá'!$B$3:$B$18,0),MATCH('Raw Data'!M2139,'Bảng Giá'!$C$2:$H$2,0))</f>
        <v>20000</v>
      </c>
      <c r="K2139" s="12">
        <v>20100</v>
      </c>
      <c r="L2139" s="36">
        <f t="shared" si="198"/>
        <v>2.3000000000029104</v>
      </c>
      <c r="M2139" t="str">
        <f>'References data'!H2140</f>
        <v>Nội Vùng</v>
      </c>
      <c r="N2139">
        <f t="shared" si="199"/>
        <v>0.2</v>
      </c>
      <c r="O2139">
        <f t="shared" si="200"/>
        <v>-100</v>
      </c>
      <c r="P2139" t="str">
        <f>IF(AND(N2139&gt;0,N2139&lt;=0.05),'Bảng Giá'!$B$3,IF(AND(N2139&lt;=0.1,N2139&gt;0.05),'Bảng Giá'!$B$4,IF(AND('Raw Data'!N2139&gt;0.1,'Raw Data'!N2139&lt;=0.25),'Bảng Giá'!$B$5,IF(AND('Raw Data'!N2139&gt;0.25,'Raw Data'!N2139&lt;=0.5),'Bảng Giá'!$B$6,IF(AND('Raw Data'!N2139&gt;0.5,'Raw Data'!N2139&lt;=1),'Bảng Giá'!$B$7,IF(AND('Raw Data'!N2139&gt;1,'Raw Data'!N2139&lt;=1.5),'Bảng Giá'!$B$8,IF(AND('Raw Data'!N2139&gt;1.5,'Raw Data'!N2139&lt;=2),'Bảng Giá'!$B$9,IF(AND('Raw Data'!N2139&gt;2,'Raw Data'!N2139&lt;=2.5),'Bảng Giá'!$B$10,IF(AND('Raw Data'!N2139&gt;2.5,'Raw Data'!N2139&lt;=3),'Bảng Giá'!$B$11,IF(AND('Raw Data'!N2139&gt;3,'Raw Data'!N2139&lt;=3.5),'Bảng Giá'!$B$12,IF(AND('Raw Data'!N2139&gt;3.5,'Raw Data'!N2139&lt;=4),'Bảng Giá'!$B$13,IF(AND('Raw Data'!N2139&gt;4,'Raw Data'!N2139&lt;=4.5),'Bảng Giá'!$B$14,IF(AND('Raw Data'!N2139&gt;4.5,'Raw Data'!N2139&lt;=5),'Bảng Giá'!$B$15,IF(AND('Raw Data'!N2139&gt;5,'Raw Data'!N2139&lt;=5.5),'Bảng Giá'!$B$16,IF(AND('Raw Data'!N2139&gt;5.5,'Raw Data'!N2139&lt;=6),'Bảng Giá'!$B$17,'Bảng Giá'!$B$18)))))))))))))))</f>
        <v>0.1&lt;x&lt;=0.25</v>
      </c>
      <c r="Q2139" s="48">
        <f t="shared" si="201"/>
        <v>-4.9751243781094526E-3</v>
      </c>
      <c r="R2139">
        <f t="shared" si="202"/>
        <v>24000</v>
      </c>
      <c r="S2139">
        <f t="shared" si="203"/>
        <v>3900</v>
      </c>
    </row>
    <row r="2140" spans="1:19" x14ac:dyDescent="0.25">
      <c r="A2140" s="12">
        <v>2139</v>
      </c>
      <c r="B2140" s="12" t="s">
        <v>211</v>
      </c>
      <c r="C2140" s="12" t="s">
        <v>728</v>
      </c>
      <c r="D2140" s="28">
        <v>43007.354363425926</v>
      </c>
      <c r="E2140" s="17">
        <v>43008.654363425929</v>
      </c>
      <c r="F2140" s="13" t="s">
        <v>302</v>
      </c>
      <c r="G2140" s="12">
        <v>1200</v>
      </c>
      <c r="H2140" s="12" t="s">
        <v>116</v>
      </c>
      <c r="I2140" s="12" t="s">
        <v>94</v>
      </c>
      <c r="J2140" s="37">
        <f>INDEX('Bảng Giá'!$C$3:$H$18,MATCH('Raw Data'!P2140,'Bảng Giá'!$B$3:$B$18,0),MATCH('Raw Data'!M2140,'Bảng Giá'!$C$2:$H$2,0))</f>
        <v>14500</v>
      </c>
      <c r="K2140" s="12">
        <v>14700</v>
      </c>
      <c r="L2140" s="36">
        <f t="shared" si="198"/>
        <v>1.3000000000029104</v>
      </c>
      <c r="M2140" t="str">
        <f>'References data'!H2141</f>
        <v>Nội Tỉnh</v>
      </c>
      <c r="N2140">
        <f t="shared" si="199"/>
        <v>1.2</v>
      </c>
      <c r="O2140">
        <f t="shared" si="200"/>
        <v>-200</v>
      </c>
      <c r="P2140" t="str">
        <f>IF(AND(N2140&gt;0,N2140&lt;=0.05),'Bảng Giá'!$B$3,IF(AND(N2140&lt;=0.1,N2140&gt;0.05),'Bảng Giá'!$B$4,IF(AND('Raw Data'!N2140&gt;0.1,'Raw Data'!N2140&lt;=0.25),'Bảng Giá'!$B$5,IF(AND('Raw Data'!N2140&gt;0.25,'Raw Data'!N2140&lt;=0.5),'Bảng Giá'!$B$6,IF(AND('Raw Data'!N2140&gt;0.5,'Raw Data'!N2140&lt;=1),'Bảng Giá'!$B$7,IF(AND('Raw Data'!N2140&gt;1,'Raw Data'!N2140&lt;=1.5),'Bảng Giá'!$B$8,IF(AND('Raw Data'!N2140&gt;1.5,'Raw Data'!N2140&lt;=2),'Bảng Giá'!$B$9,IF(AND('Raw Data'!N2140&gt;2,'Raw Data'!N2140&lt;=2.5),'Bảng Giá'!$B$10,IF(AND('Raw Data'!N2140&gt;2.5,'Raw Data'!N2140&lt;=3),'Bảng Giá'!$B$11,IF(AND('Raw Data'!N2140&gt;3,'Raw Data'!N2140&lt;=3.5),'Bảng Giá'!$B$12,IF(AND('Raw Data'!N2140&gt;3.5,'Raw Data'!N2140&lt;=4),'Bảng Giá'!$B$13,IF(AND('Raw Data'!N2140&gt;4,'Raw Data'!N2140&lt;=4.5),'Bảng Giá'!$B$14,IF(AND('Raw Data'!N2140&gt;4.5,'Raw Data'!N2140&lt;=5),'Bảng Giá'!$B$15,IF(AND('Raw Data'!N2140&gt;5,'Raw Data'!N2140&lt;=5.5),'Bảng Giá'!$B$16,IF(AND('Raw Data'!N2140&gt;5.5,'Raw Data'!N2140&lt;=6),'Bảng Giá'!$B$17,'Bảng Giá'!$B$18)))))))))))))))</f>
        <v>1&lt;x&lt;=1.5</v>
      </c>
      <c r="Q2140" s="48">
        <f t="shared" si="201"/>
        <v>-1.3605442176870748E-2</v>
      </c>
      <c r="R2140">
        <f t="shared" si="202"/>
        <v>17400</v>
      </c>
      <c r="S2140">
        <f t="shared" si="203"/>
        <v>2700</v>
      </c>
    </row>
    <row r="2141" spans="1:19" x14ac:dyDescent="0.25">
      <c r="A2141" s="12">
        <v>2140</v>
      </c>
      <c r="B2141" s="12" t="s">
        <v>211</v>
      </c>
      <c r="C2141" s="12" t="s">
        <v>729</v>
      </c>
      <c r="D2141" s="28">
        <v>43007.363738425927</v>
      </c>
      <c r="E2141" s="17">
        <v>43009.66373842593</v>
      </c>
      <c r="F2141" s="13" t="s">
        <v>302</v>
      </c>
      <c r="G2141" s="12">
        <v>800</v>
      </c>
      <c r="H2141" s="12" t="s">
        <v>283</v>
      </c>
      <c r="I2141" s="12" t="s">
        <v>408</v>
      </c>
      <c r="J2141" s="37">
        <f>INDEX('Bảng Giá'!$C$3:$H$18,MATCH('Raw Data'!P2141,'Bảng Giá'!$B$3:$B$18,0),MATCH('Raw Data'!M2141,'Bảng Giá'!$C$2:$H$2,0))</f>
        <v>22500</v>
      </c>
      <c r="K2141" s="12">
        <v>22700</v>
      </c>
      <c r="L2141" s="36">
        <f t="shared" si="198"/>
        <v>2.3000000000029104</v>
      </c>
      <c r="M2141" t="str">
        <f>'References data'!H2142</f>
        <v>Nội Vùng</v>
      </c>
      <c r="N2141">
        <f t="shared" si="199"/>
        <v>0.8</v>
      </c>
      <c r="O2141">
        <f t="shared" si="200"/>
        <v>-200</v>
      </c>
      <c r="P2141" t="str">
        <f>IF(AND(N2141&gt;0,N2141&lt;=0.05),'Bảng Giá'!$B$3,IF(AND(N2141&lt;=0.1,N2141&gt;0.05),'Bảng Giá'!$B$4,IF(AND('Raw Data'!N2141&gt;0.1,'Raw Data'!N2141&lt;=0.25),'Bảng Giá'!$B$5,IF(AND('Raw Data'!N2141&gt;0.25,'Raw Data'!N2141&lt;=0.5),'Bảng Giá'!$B$6,IF(AND('Raw Data'!N2141&gt;0.5,'Raw Data'!N2141&lt;=1),'Bảng Giá'!$B$7,IF(AND('Raw Data'!N2141&gt;1,'Raw Data'!N2141&lt;=1.5),'Bảng Giá'!$B$8,IF(AND('Raw Data'!N2141&gt;1.5,'Raw Data'!N2141&lt;=2),'Bảng Giá'!$B$9,IF(AND('Raw Data'!N2141&gt;2,'Raw Data'!N2141&lt;=2.5),'Bảng Giá'!$B$10,IF(AND('Raw Data'!N2141&gt;2.5,'Raw Data'!N2141&lt;=3),'Bảng Giá'!$B$11,IF(AND('Raw Data'!N2141&gt;3,'Raw Data'!N2141&lt;=3.5),'Bảng Giá'!$B$12,IF(AND('Raw Data'!N2141&gt;3.5,'Raw Data'!N2141&lt;=4),'Bảng Giá'!$B$13,IF(AND('Raw Data'!N2141&gt;4,'Raw Data'!N2141&lt;=4.5),'Bảng Giá'!$B$14,IF(AND('Raw Data'!N2141&gt;4.5,'Raw Data'!N2141&lt;=5),'Bảng Giá'!$B$15,IF(AND('Raw Data'!N2141&gt;5,'Raw Data'!N2141&lt;=5.5),'Bảng Giá'!$B$16,IF(AND('Raw Data'!N2141&gt;5.5,'Raw Data'!N2141&lt;=6),'Bảng Giá'!$B$17,'Bảng Giá'!$B$18)))))))))))))))</f>
        <v>0.5&lt;x&lt;=1</v>
      </c>
      <c r="Q2141" s="48">
        <f t="shared" si="201"/>
        <v>-8.8105726872246704E-3</v>
      </c>
      <c r="R2141">
        <f t="shared" si="202"/>
        <v>27000</v>
      </c>
      <c r="S2141">
        <f t="shared" si="203"/>
        <v>4300</v>
      </c>
    </row>
    <row r="2142" spans="1:19" x14ac:dyDescent="0.25">
      <c r="A2142" s="12">
        <v>2141</v>
      </c>
      <c r="B2142" s="12" t="s">
        <v>211</v>
      </c>
      <c r="C2142" s="12" t="s">
        <v>730</v>
      </c>
      <c r="D2142" s="28">
        <v>43007.660393518519</v>
      </c>
      <c r="E2142" s="17">
        <v>43009.960393518522</v>
      </c>
      <c r="F2142" s="13" t="s">
        <v>302</v>
      </c>
      <c r="G2142" s="12">
        <v>400</v>
      </c>
      <c r="H2142" s="12" t="s">
        <v>288</v>
      </c>
      <c r="I2142" s="12" t="s">
        <v>283</v>
      </c>
      <c r="J2142" s="37">
        <f>INDEX('Bảng Giá'!$C$3:$H$18,MATCH('Raw Data'!P2142,'Bảng Giá'!$B$3:$B$18,0),MATCH('Raw Data'!M2142,'Bảng Giá'!$C$2:$H$2,0))</f>
        <v>20000</v>
      </c>
      <c r="K2142" s="12">
        <v>20100</v>
      </c>
      <c r="L2142" s="36">
        <f t="shared" si="198"/>
        <v>2.3000000000029104</v>
      </c>
      <c r="M2142" t="str">
        <f>'References data'!H2143</f>
        <v>Nội Vùng</v>
      </c>
      <c r="N2142">
        <f t="shared" si="199"/>
        <v>0.4</v>
      </c>
      <c r="O2142">
        <f t="shared" si="200"/>
        <v>-100</v>
      </c>
      <c r="P2142" t="str">
        <f>IF(AND(N2142&gt;0,N2142&lt;=0.05),'Bảng Giá'!$B$3,IF(AND(N2142&lt;=0.1,N2142&gt;0.05),'Bảng Giá'!$B$4,IF(AND('Raw Data'!N2142&gt;0.1,'Raw Data'!N2142&lt;=0.25),'Bảng Giá'!$B$5,IF(AND('Raw Data'!N2142&gt;0.25,'Raw Data'!N2142&lt;=0.5),'Bảng Giá'!$B$6,IF(AND('Raw Data'!N2142&gt;0.5,'Raw Data'!N2142&lt;=1),'Bảng Giá'!$B$7,IF(AND('Raw Data'!N2142&gt;1,'Raw Data'!N2142&lt;=1.5),'Bảng Giá'!$B$8,IF(AND('Raw Data'!N2142&gt;1.5,'Raw Data'!N2142&lt;=2),'Bảng Giá'!$B$9,IF(AND('Raw Data'!N2142&gt;2,'Raw Data'!N2142&lt;=2.5),'Bảng Giá'!$B$10,IF(AND('Raw Data'!N2142&gt;2.5,'Raw Data'!N2142&lt;=3),'Bảng Giá'!$B$11,IF(AND('Raw Data'!N2142&gt;3,'Raw Data'!N2142&lt;=3.5),'Bảng Giá'!$B$12,IF(AND('Raw Data'!N2142&gt;3.5,'Raw Data'!N2142&lt;=4),'Bảng Giá'!$B$13,IF(AND('Raw Data'!N2142&gt;4,'Raw Data'!N2142&lt;=4.5),'Bảng Giá'!$B$14,IF(AND('Raw Data'!N2142&gt;4.5,'Raw Data'!N2142&lt;=5),'Bảng Giá'!$B$15,IF(AND('Raw Data'!N2142&gt;5,'Raw Data'!N2142&lt;=5.5),'Bảng Giá'!$B$16,IF(AND('Raw Data'!N2142&gt;5.5,'Raw Data'!N2142&lt;=6),'Bảng Giá'!$B$17,'Bảng Giá'!$B$18)))))))))))))))</f>
        <v>0.25&lt;x&lt;=0.5</v>
      </c>
      <c r="Q2142" s="48">
        <f t="shared" si="201"/>
        <v>-4.9751243781094526E-3</v>
      </c>
      <c r="R2142">
        <f t="shared" si="202"/>
        <v>24000</v>
      </c>
      <c r="S2142">
        <f t="shared" si="203"/>
        <v>3900</v>
      </c>
    </row>
    <row r="2143" spans="1:19" x14ac:dyDescent="0.25">
      <c r="A2143" s="12">
        <v>2142</v>
      </c>
      <c r="B2143" s="12" t="s">
        <v>211</v>
      </c>
      <c r="C2143" s="12" t="s">
        <v>731</v>
      </c>
      <c r="D2143" s="28">
        <v>43007.66133101852</v>
      </c>
      <c r="E2143" s="17">
        <v>43008.961331018523</v>
      </c>
      <c r="F2143" s="13" t="s">
        <v>302</v>
      </c>
      <c r="G2143" s="12">
        <v>600</v>
      </c>
      <c r="H2143" s="12" t="s">
        <v>88</v>
      </c>
      <c r="I2143" s="12" t="s">
        <v>77</v>
      </c>
      <c r="J2143" s="37">
        <f>INDEX('Bảng Giá'!$C$3:$H$18,MATCH('Raw Data'!P2143,'Bảng Giá'!$B$3:$B$18,0),MATCH('Raw Data'!M2143,'Bảng Giá'!$C$2:$H$2,0))</f>
        <v>14000</v>
      </c>
      <c r="K2143" s="12">
        <v>14100</v>
      </c>
      <c r="L2143" s="36">
        <f t="shared" si="198"/>
        <v>1.3000000000029104</v>
      </c>
      <c r="M2143" t="str">
        <f>'References data'!H2144</f>
        <v>Nội Tỉnh</v>
      </c>
      <c r="N2143">
        <f t="shared" si="199"/>
        <v>0.6</v>
      </c>
      <c r="O2143">
        <f t="shared" si="200"/>
        <v>-100</v>
      </c>
      <c r="P2143" t="str">
        <f>IF(AND(N2143&gt;0,N2143&lt;=0.05),'Bảng Giá'!$B$3,IF(AND(N2143&lt;=0.1,N2143&gt;0.05),'Bảng Giá'!$B$4,IF(AND('Raw Data'!N2143&gt;0.1,'Raw Data'!N2143&lt;=0.25),'Bảng Giá'!$B$5,IF(AND('Raw Data'!N2143&gt;0.25,'Raw Data'!N2143&lt;=0.5),'Bảng Giá'!$B$6,IF(AND('Raw Data'!N2143&gt;0.5,'Raw Data'!N2143&lt;=1),'Bảng Giá'!$B$7,IF(AND('Raw Data'!N2143&gt;1,'Raw Data'!N2143&lt;=1.5),'Bảng Giá'!$B$8,IF(AND('Raw Data'!N2143&gt;1.5,'Raw Data'!N2143&lt;=2),'Bảng Giá'!$B$9,IF(AND('Raw Data'!N2143&gt;2,'Raw Data'!N2143&lt;=2.5),'Bảng Giá'!$B$10,IF(AND('Raw Data'!N2143&gt;2.5,'Raw Data'!N2143&lt;=3),'Bảng Giá'!$B$11,IF(AND('Raw Data'!N2143&gt;3,'Raw Data'!N2143&lt;=3.5),'Bảng Giá'!$B$12,IF(AND('Raw Data'!N2143&gt;3.5,'Raw Data'!N2143&lt;=4),'Bảng Giá'!$B$13,IF(AND('Raw Data'!N2143&gt;4,'Raw Data'!N2143&lt;=4.5),'Bảng Giá'!$B$14,IF(AND('Raw Data'!N2143&gt;4.5,'Raw Data'!N2143&lt;=5),'Bảng Giá'!$B$15,IF(AND('Raw Data'!N2143&gt;5,'Raw Data'!N2143&lt;=5.5),'Bảng Giá'!$B$16,IF(AND('Raw Data'!N2143&gt;5.5,'Raw Data'!N2143&lt;=6),'Bảng Giá'!$B$17,'Bảng Giá'!$B$18)))))))))))))))</f>
        <v>0.5&lt;x&lt;=1</v>
      </c>
      <c r="Q2143" s="48">
        <f t="shared" si="201"/>
        <v>-7.0921985815602835E-3</v>
      </c>
      <c r="R2143">
        <f t="shared" si="202"/>
        <v>16800</v>
      </c>
      <c r="S2143">
        <f t="shared" si="203"/>
        <v>2700</v>
      </c>
    </row>
    <row r="2144" spans="1:19" x14ac:dyDescent="0.25">
      <c r="A2144" s="12">
        <v>2143</v>
      </c>
      <c r="B2144" s="12" t="s">
        <v>211</v>
      </c>
      <c r="C2144" s="12" t="s">
        <v>732</v>
      </c>
      <c r="D2144" s="28">
        <v>43007.660451388889</v>
      </c>
      <c r="E2144" s="17">
        <v>43010.360451388886</v>
      </c>
      <c r="F2144" s="13" t="s">
        <v>302</v>
      </c>
      <c r="G2144" s="12">
        <v>1700</v>
      </c>
      <c r="H2144" s="12" t="s">
        <v>97</v>
      </c>
      <c r="I2144" s="12" t="s">
        <v>843</v>
      </c>
      <c r="J2144" s="37">
        <f>INDEX('Bảng Giá'!$C$3:$H$18,MATCH('Raw Data'!P2144,'Bảng Giá'!$B$3:$B$18,0),MATCH('Raw Data'!M2144,'Bảng Giá'!$C$2:$H$2,0))</f>
        <v>32000</v>
      </c>
      <c r="K2144" s="12">
        <v>32300</v>
      </c>
      <c r="L2144" s="36">
        <f t="shared" si="198"/>
        <v>2.6999999999970896</v>
      </c>
      <c r="M2144" t="str">
        <f>'References data'!H2145</f>
        <v>Nội Vùng Tỉnh</v>
      </c>
      <c r="N2144">
        <f t="shared" si="199"/>
        <v>1.7</v>
      </c>
      <c r="O2144">
        <f t="shared" si="200"/>
        <v>-300</v>
      </c>
      <c r="P2144" t="str">
        <f>IF(AND(N2144&gt;0,N2144&lt;=0.05),'Bảng Giá'!$B$3,IF(AND(N2144&lt;=0.1,N2144&gt;0.05),'Bảng Giá'!$B$4,IF(AND('Raw Data'!N2144&gt;0.1,'Raw Data'!N2144&lt;=0.25),'Bảng Giá'!$B$5,IF(AND('Raw Data'!N2144&gt;0.25,'Raw Data'!N2144&lt;=0.5),'Bảng Giá'!$B$6,IF(AND('Raw Data'!N2144&gt;0.5,'Raw Data'!N2144&lt;=1),'Bảng Giá'!$B$7,IF(AND('Raw Data'!N2144&gt;1,'Raw Data'!N2144&lt;=1.5),'Bảng Giá'!$B$8,IF(AND('Raw Data'!N2144&gt;1.5,'Raw Data'!N2144&lt;=2),'Bảng Giá'!$B$9,IF(AND('Raw Data'!N2144&gt;2,'Raw Data'!N2144&lt;=2.5),'Bảng Giá'!$B$10,IF(AND('Raw Data'!N2144&gt;2.5,'Raw Data'!N2144&lt;=3),'Bảng Giá'!$B$11,IF(AND('Raw Data'!N2144&gt;3,'Raw Data'!N2144&lt;=3.5),'Bảng Giá'!$B$12,IF(AND('Raw Data'!N2144&gt;3.5,'Raw Data'!N2144&lt;=4),'Bảng Giá'!$B$13,IF(AND('Raw Data'!N2144&gt;4,'Raw Data'!N2144&lt;=4.5),'Bảng Giá'!$B$14,IF(AND('Raw Data'!N2144&gt;4.5,'Raw Data'!N2144&lt;=5),'Bảng Giá'!$B$15,IF(AND('Raw Data'!N2144&gt;5,'Raw Data'!N2144&lt;=5.5),'Bảng Giá'!$B$16,IF(AND('Raw Data'!N2144&gt;5.5,'Raw Data'!N2144&lt;=6),'Bảng Giá'!$B$17,'Bảng Giá'!$B$18)))))))))))))))</f>
        <v>1.5&lt;x&lt;=2</v>
      </c>
      <c r="Q2144" s="48">
        <f t="shared" si="201"/>
        <v>-9.2879256965944269E-3</v>
      </c>
      <c r="R2144">
        <f t="shared" si="202"/>
        <v>38400</v>
      </c>
      <c r="S2144">
        <f t="shared" si="203"/>
        <v>6100</v>
      </c>
    </row>
    <row r="2145" spans="1:19" x14ac:dyDescent="0.25">
      <c r="A2145" s="12">
        <v>2144</v>
      </c>
      <c r="B2145" s="12" t="s">
        <v>211</v>
      </c>
      <c r="C2145" s="12" t="s">
        <v>733</v>
      </c>
      <c r="D2145" s="28">
        <v>43007.660474537035</v>
      </c>
      <c r="E2145" s="17">
        <v>43009.960474537038</v>
      </c>
      <c r="F2145" s="13" t="s">
        <v>302</v>
      </c>
      <c r="G2145" s="12">
        <v>2200</v>
      </c>
      <c r="H2145" s="12" t="s">
        <v>85</v>
      </c>
      <c r="I2145" s="12" t="s">
        <v>481</v>
      </c>
      <c r="J2145" s="37">
        <f>INDEX('Bảng Giá'!$C$3:$H$18,MATCH('Raw Data'!P2145,'Bảng Giá'!$B$3:$B$18,0),MATCH('Raw Data'!M2145,'Bảng Giá'!$C$2:$H$2,0))</f>
        <v>38000</v>
      </c>
      <c r="K2145" s="12">
        <v>38200</v>
      </c>
      <c r="L2145" s="36">
        <f t="shared" si="198"/>
        <v>2.3000000000029104</v>
      </c>
      <c r="M2145" t="str">
        <f>'References data'!H2146</f>
        <v>Nội Vùng</v>
      </c>
      <c r="N2145">
        <f t="shared" si="199"/>
        <v>2.2000000000000002</v>
      </c>
      <c r="O2145">
        <f t="shared" si="200"/>
        <v>-200</v>
      </c>
      <c r="P2145" t="str">
        <f>IF(AND(N2145&gt;0,N2145&lt;=0.05),'Bảng Giá'!$B$3,IF(AND(N2145&lt;=0.1,N2145&gt;0.05),'Bảng Giá'!$B$4,IF(AND('Raw Data'!N2145&gt;0.1,'Raw Data'!N2145&lt;=0.25),'Bảng Giá'!$B$5,IF(AND('Raw Data'!N2145&gt;0.25,'Raw Data'!N2145&lt;=0.5),'Bảng Giá'!$B$6,IF(AND('Raw Data'!N2145&gt;0.5,'Raw Data'!N2145&lt;=1),'Bảng Giá'!$B$7,IF(AND('Raw Data'!N2145&gt;1,'Raw Data'!N2145&lt;=1.5),'Bảng Giá'!$B$8,IF(AND('Raw Data'!N2145&gt;1.5,'Raw Data'!N2145&lt;=2),'Bảng Giá'!$B$9,IF(AND('Raw Data'!N2145&gt;2,'Raw Data'!N2145&lt;=2.5),'Bảng Giá'!$B$10,IF(AND('Raw Data'!N2145&gt;2.5,'Raw Data'!N2145&lt;=3),'Bảng Giá'!$B$11,IF(AND('Raw Data'!N2145&gt;3,'Raw Data'!N2145&lt;=3.5),'Bảng Giá'!$B$12,IF(AND('Raw Data'!N2145&gt;3.5,'Raw Data'!N2145&lt;=4),'Bảng Giá'!$B$13,IF(AND('Raw Data'!N2145&gt;4,'Raw Data'!N2145&lt;=4.5),'Bảng Giá'!$B$14,IF(AND('Raw Data'!N2145&gt;4.5,'Raw Data'!N2145&lt;=5),'Bảng Giá'!$B$15,IF(AND('Raw Data'!N2145&gt;5,'Raw Data'!N2145&lt;=5.5),'Bảng Giá'!$B$16,IF(AND('Raw Data'!N2145&gt;5.5,'Raw Data'!N2145&lt;=6),'Bảng Giá'!$B$17,'Bảng Giá'!$B$18)))))))))))))))</f>
        <v>2&lt;x&lt;=2.5</v>
      </c>
      <c r="Q2145" s="48">
        <f t="shared" si="201"/>
        <v>-5.235602094240838E-3</v>
      </c>
      <c r="R2145">
        <f t="shared" si="202"/>
        <v>45600</v>
      </c>
      <c r="S2145">
        <f t="shared" si="203"/>
        <v>7400</v>
      </c>
    </row>
    <row r="2146" spans="1:19" x14ac:dyDescent="0.25">
      <c r="A2146" s="12">
        <v>2145</v>
      </c>
      <c r="B2146" s="12" t="s">
        <v>211</v>
      </c>
      <c r="C2146" s="12" t="s">
        <v>734</v>
      </c>
      <c r="D2146" s="28">
        <v>43007.370439814818</v>
      </c>
      <c r="E2146" s="17">
        <v>43008.670439814821</v>
      </c>
      <c r="F2146" s="13" t="s">
        <v>302</v>
      </c>
      <c r="G2146" s="12">
        <v>3000</v>
      </c>
      <c r="H2146" s="12" t="s">
        <v>99</v>
      </c>
      <c r="I2146" s="12" t="s">
        <v>76</v>
      </c>
      <c r="J2146" s="37">
        <f>INDEX('Bảng Giá'!$C$3:$H$18,MATCH('Raw Data'!P2146,'Bảng Giá'!$B$3:$B$18,0),MATCH('Raw Data'!M2146,'Bảng Giá'!$C$2:$H$2,0))</f>
        <v>17500</v>
      </c>
      <c r="K2146" s="12">
        <v>19200</v>
      </c>
      <c r="L2146" s="36">
        <f t="shared" si="198"/>
        <v>1.3000000000029104</v>
      </c>
      <c r="M2146" t="str">
        <f>'References data'!H2147</f>
        <v>Nội Tỉnh</v>
      </c>
      <c r="N2146">
        <f t="shared" si="199"/>
        <v>3</v>
      </c>
      <c r="O2146">
        <f t="shared" si="200"/>
        <v>-1700</v>
      </c>
      <c r="P2146" t="str">
        <f>IF(AND(N2146&gt;0,N2146&lt;=0.05),'Bảng Giá'!$B$3,IF(AND(N2146&lt;=0.1,N2146&gt;0.05),'Bảng Giá'!$B$4,IF(AND('Raw Data'!N2146&gt;0.1,'Raw Data'!N2146&lt;=0.25),'Bảng Giá'!$B$5,IF(AND('Raw Data'!N2146&gt;0.25,'Raw Data'!N2146&lt;=0.5),'Bảng Giá'!$B$6,IF(AND('Raw Data'!N2146&gt;0.5,'Raw Data'!N2146&lt;=1),'Bảng Giá'!$B$7,IF(AND('Raw Data'!N2146&gt;1,'Raw Data'!N2146&lt;=1.5),'Bảng Giá'!$B$8,IF(AND('Raw Data'!N2146&gt;1.5,'Raw Data'!N2146&lt;=2),'Bảng Giá'!$B$9,IF(AND('Raw Data'!N2146&gt;2,'Raw Data'!N2146&lt;=2.5),'Bảng Giá'!$B$10,IF(AND('Raw Data'!N2146&gt;2.5,'Raw Data'!N2146&lt;=3),'Bảng Giá'!$B$11,IF(AND('Raw Data'!N2146&gt;3,'Raw Data'!N2146&lt;=3.5),'Bảng Giá'!$B$12,IF(AND('Raw Data'!N2146&gt;3.5,'Raw Data'!N2146&lt;=4),'Bảng Giá'!$B$13,IF(AND('Raw Data'!N2146&gt;4,'Raw Data'!N2146&lt;=4.5),'Bảng Giá'!$B$14,IF(AND('Raw Data'!N2146&gt;4.5,'Raw Data'!N2146&lt;=5),'Bảng Giá'!$B$15,IF(AND('Raw Data'!N2146&gt;5,'Raw Data'!N2146&lt;=5.5),'Bảng Giá'!$B$16,IF(AND('Raw Data'!N2146&gt;5.5,'Raw Data'!N2146&lt;=6),'Bảng Giá'!$B$17,'Bảng Giá'!$B$18)))))))))))))))</f>
        <v>2.5&lt;x&lt;=3</v>
      </c>
      <c r="Q2146" s="48">
        <f t="shared" si="201"/>
        <v>-8.8541666666666671E-2</v>
      </c>
      <c r="R2146">
        <f t="shared" si="202"/>
        <v>21000</v>
      </c>
      <c r="S2146">
        <f t="shared" si="203"/>
        <v>1800</v>
      </c>
    </row>
    <row r="2147" spans="1:19" x14ac:dyDescent="0.25">
      <c r="A2147" s="12">
        <v>2146</v>
      </c>
      <c r="B2147" s="12" t="s">
        <v>211</v>
      </c>
      <c r="C2147" s="12" t="s">
        <v>735</v>
      </c>
      <c r="D2147" s="28">
        <v>43007.370636574073</v>
      </c>
      <c r="E2147" s="17">
        <v>43008.670636574076</v>
      </c>
      <c r="F2147" s="13" t="s">
        <v>303</v>
      </c>
      <c r="G2147" s="12">
        <v>500</v>
      </c>
      <c r="H2147" s="12" t="s">
        <v>93</v>
      </c>
      <c r="I2147" s="12" t="s">
        <v>298</v>
      </c>
      <c r="J2147" s="37">
        <f>INDEX('Bảng Giá'!$C$3:$H$18,MATCH('Raw Data'!P2147,'Bảng Giá'!$B$3:$B$18,0),MATCH('Raw Data'!M2147,'Bảng Giá'!$C$2:$H$2,0))</f>
        <v>13000</v>
      </c>
      <c r="K2147" s="12">
        <v>14100</v>
      </c>
      <c r="L2147" s="36">
        <f t="shared" si="198"/>
        <v>1.3000000000029104</v>
      </c>
      <c r="M2147" t="str">
        <f>'References data'!H2148</f>
        <v>Nội Tỉnh</v>
      </c>
      <c r="N2147">
        <f t="shared" si="199"/>
        <v>0.5</v>
      </c>
      <c r="O2147">
        <f t="shared" si="200"/>
        <v>-1100</v>
      </c>
      <c r="P2147" t="str">
        <f>IF(AND(N2147&gt;0,N2147&lt;=0.05),'Bảng Giá'!$B$3,IF(AND(N2147&lt;=0.1,N2147&gt;0.05),'Bảng Giá'!$B$4,IF(AND('Raw Data'!N2147&gt;0.1,'Raw Data'!N2147&lt;=0.25),'Bảng Giá'!$B$5,IF(AND('Raw Data'!N2147&gt;0.25,'Raw Data'!N2147&lt;=0.5),'Bảng Giá'!$B$6,IF(AND('Raw Data'!N2147&gt;0.5,'Raw Data'!N2147&lt;=1),'Bảng Giá'!$B$7,IF(AND('Raw Data'!N2147&gt;1,'Raw Data'!N2147&lt;=1.5),'Bảng Giá'!$B$8,IF(AND('Raw Data'!N2147&gt;1.5,'Raw Data'!N2147&lt;=2),'Bảng Giá'!$B$9,IF(AND('Raw Data'!N2147&gt;2,'Raw Data'!N2147&lt;=2.5),'Bảng Giá'!$B$10,IF(AND('Raw Data'!N2147&gt;2.5,'Raw Data'!N2147&lt;=3),'Bảng Giá'!$B$11,IF(AND('Raw Data'!N2147&gt;3,'Raw Data'!N2147&lt;=3.5),'Bảng Giá'!$B$12,IF(AND('Raw Data'!N2147&gt;3.5,'Raw Data'!N2147&lt;=4),'Bảng Giá'!$B$13,IF(AND('Raw Data'!N2147&gt;4,'Raw Data'!N2147&lt;=4.5),'Bảng Giá'!$B$14,IF(AND('Raw Data'!N2147&gt;4.5,'Raw Data'!N2147&lt;=5),'Bảng Giá'!$B$15,IF(AND('Raw Data'!N2147&gt;5,'Raw Data'!N2147&lt;=5.5),'Bảng Giá'!$B$16,IF(AND('Raw Data'!N2147&gt;5.5,'Raw Data'!N2147&lt;=6),'Bảng Giá'!$B$17,'Bảng Giá'!$B$18)))))))))))))))</f>
        <v>0.25&lt;x&lt;=0.5</v>
      </c>
      <c r="Q2147" s="48">
        <f t="shared" si="201"/>
        <v>-7.8014184397163122E-2</v>
      </c>
      <c r="R2147">
        <f t="shared" si="202"/>
        <v>15600</v>
      </c>
      <c r="S2147">
        <f t="shared" si="203"/>
        <v>1500</v>
      </c>
    </row>
    <row r="2148" spans="1:19" x14ac:dyDescent="0.25">
      <c r="A2148" s="12">
        <v>2147</v>
      </c>
      <c r="B2148" s="12" t="s">
        <v>211</v>
      </c>
      <c r="C2148" s="12" t="s">
        <v>736</v>
      </c>
      <c r="D2148" s="28">
        <v>43007.373935185184</v>
      </c>
      <c r="E2148" s="17">
        <v>43009.673935185187</v>
      </c>
      <c r="F2148" s="13" t="s">
        <v>302</v>
      </c>
      <c r="G2148" s="12">
        <v>2700</v>
      </c>
      <c r="H2148" s="12" t="s">
        <v>88</v>
      </c>
      <c r="I2148" s="12" t="s">
        <v>844</v>
      </c>
      <c r="J2148" s="37">
        <f>INDEX('Bảng Giá'!$C$3:$H$18,MATCH('Raw Data'!P2148,'Bảng Giá'!$B$3:$B$18,0),MATCH('Raw Data'!M2148,'Bảng Giá'!$C$2:$H$2,0))</f>
        <v>42500</v>
      </c>
      <c r="K2148" s="12">
        <v>42800</v>
      </c>
      <c r="L2148" s="36">
        <f t="shared" si="198"/>
        <v>2.3000000000029104</v>
      </c>
      <c r="M2148" t="str">
        <f>'References data'!H2149</f>
        <v>Nội Vùng</v>
      </c>
      <c r="N2148">
        <f t="shared" si="199"/>
        <v>2.7</v>
      </c>
      <c r="O2148">
        <f t="shared" si="200"/>
        <v>-300</v>
      </c>
      <c r="P2148" t="str">
        <f>IF(AND(N2148&gt;0,N2148&lt;=0.05),'Bảng Giá'!$B$3,IF(AND(N2148&lt;=0.1,N2148&gt;0.05),'Bảng Giá'!$B$4,IF(AND('Raw Data'!N2148&gt;0.1,'Raw Data'!N2148&lt;=0.25),'Bảng Giá'!$B$5,IF(AND('Raw Data'!N2148&gt;0.25,'Raw Data'!N2148&lt;=0.5),'Bảng Giá'!$B$6,IF(AND('Raw Data'!N2148&gt;0.5,'Raw Data'!N2148&lt;=1),'Bảng Giá'!$B$7,IF(AND('Raw Data'!N2148&gt;1,'Raw Data'!N2148&lt;=1.5),'Bảng Giá'!$B$8,IF(AND('Raw Data'!N2148&gt;1.5,'Raw Data'!N2148&lt;=2),'Bảng Giá'!$B$9,IF(AND('Raw Data'!N2148&gt;2,'Raw Data'!N2148&lt;=2.5),'Bảng Giá'!$B$10,IF(AND('Raw Data'!N2148&gt;2.5,'Raw Data'!N2148&lt;=3),'Bảng Giá'!$B$11,IF(AND('Raw Data'!N2148&gt;3,'Raw Data'!N2148&lt;=3.5),'Bảng Giá'!$B$12,IF(AND('Raw Data'!N2148&gt;3.5,'Raw Data'!N2148&lt;=4),'Bảng Giá'!$B$13,IF(AND('Raw Data'!N2148&gt;4,'Raw Data'!N2148&lt;=4.5),'Bảng Giá'!$B$14,IF(AND('Raw Data'!N2148&gt;4.5,'Raw Data'!N2148&lt;=5),'Bảng Giá'!$B$15,IF(AND('Raw Data'!N2148&gt;5,'Raw Data'!N2148&lt;=5.5),'Bảng Giá'!$B$16,IF(AND('Raw Data'!N2148&gt;5.5,'Raw Data'!N2148&lt;=6),'Bảng Giá'!$B$17,'Bảng Giá'!$B$18)))))))))))))))</f>
        <v>2.5&lt;x&lt;=3</v>
      </c>
      <c r="Q2148" s="48">
        <f t="shared" si="201"/>
        <v>-7.0093457943925233E-3</v>
      </c>
      <c r="R2148">
        <f t="shared" si="202"/>
        <v>51000</v>
      </c>
      <c r="S2148">
        <f t="shared" si="203"/>
        <v>8200</v>
      </c>
    </row>
    <row r="2149" spans="1:19" x14ac:dyDescent="0.25">
      <c r="A2149" s="12">
        <v>2148</v>
      </c>
      <c r="B2149" s="12" t="s">
        <v>211</v>
      </c>
      <c r="C2149" s="12" t="s">
        <v>737</v>
      </c>
      <c r="D2149" s="28">
        <v>43008.391759259262</v>
      </c>
      <c r="E2149" s="17">
        <v>43010.691759259265</v>
      </c>
      <c r="F2149" s="13" t="s">
        <v>302</v>
      </c>
      <c r="G2149" s="12">
        <v>1950</v>
      </c>
      <c r="H2149" s="12" t="s">
        <v>192</v>
      </c>
      <c r="I2149" s="12" t="s">
        <v>121</v>
      </c>
      <c r="J2149" s="37">
        <f>INDEX('Bảng Giá'!$C$3:$H$18,MATCH('Raw Data'!P2149,'Bảng Giá'!$B$3:$B$18,0),MATCH('Raw Data'!M2149,'Bảng Giá'!$C$2:$H$2,0))</f>
        <v>32000</v>
      </c>
      <c r="K2149" s="12">
        <v>32200</v>
      </c>
      <c r="L2149" s="36">
        <f t="shared" si="198"/>
        <v>2.3000000000029104</v>
      </c>
      <c r="M2149" t="str">
        <f>'References data'!H2150</f>
        <v>Nội Vùng</v>
      </c>
      <c r="N2149">
        <f t="shared" si="199"/>
        <v>1.95</v>
      </c>
      <c r="O2149">
        <f t="shared" si="200"/>
        <v>-200</v>
      </c>
      <c r="P2149" t="str">
        <f>IF(AND(N2149&gt;0,N2149&lt;=0.05),'Bảng Giá'!$B$3,IF(AND(N2149&lt;=0.1,N2149&gt;0.05),'Bảng Giá'!$B$4,IF(AND('Raw Data'!N2149&gt;0.1,'Raw Data'!N2149&lt;=0.25),'Bảng Giá'!$B$5,IF(AND('Raw Data'!N2149&gt;0.25,'Raw Data'!N2149&lt;=0.5),'Bảng Giá'!$B$6,IF(AND('Raw Data'!N2149&gt;0.5,'Raw Data'!N2149&lt;=1),'Bảng Giá'!$B$7,IF(AND('Raw Data'!N2149&gt;1,'Raw Data'!N2149&lt;=1.5),'Bảng Giá'!$B$8,IF(AND('Raw Data'!N2149&gt;1.5,'Raw Data'!N2149&lt;=2),'Bảng Giá'!$B$9,IF(AND('Raw Data'!N2149&gt;2,'Raw Data'!N2149&lt;=2.5),'Bảng Giá'!$B$10,IF(AND('Raw Data'!N2149&gt;2.5,'Raw Data'!N2149&lt;=3),'Bảng Giá'!$B$11,IF(AND('Raw Data'!N2149&gt;3,'Raw Data'!N2149&lt;=3.5),'Bảng Giá'!$B$12,IF(AND('Raw Data'!N2149&gt;3.5,'Raw Data'!N2149&lt;=4),'Bảng Giá'!$B$13,IF(AND('Raw Data'!N2149&gt;4,'Raw Data'!N2149&lt;=4.5),'Bảng Giá'!$B$14,IF(AND('Raw Data'!N2149&gt;4.5,'Raw Data'!N2149&lt;=5),'Bảng Giá'!$B$15,IF(AND('Raw Data'!N2149&gt;5,'Raw Data'!N2149&lt;=5.5),'Bảng Giá'!$B$16,IF(AND('Raw Data'!N2149&gt;5.5,'Raw Data'!N2149&lt;=6),'Bảng Giá'!$B$17,'Bảng Giá'!$B$18)))))))))))))))</f>
        <v>1.5&lt;x&lt;=2</v>
      </c>
      <c r="Q2149" s="48">
        <f t="shared" si="201"/>
        <v>-6.2111801242236021E-3</v>
      </c>
      <c r="R2149">
        <f t="shared" si="202"/>
        <v>38400</v>
      </c>
      <c r="S2149">
        <f t="shared" si="203"/>
        <v>6200</v>
      </c>
    </row>
    <row r="2150" spans="1:19" x14ac:dyDescent="0.25">
      <c r="A2150" s="12">
        <v>2149</v>
      </c>
      <c r="B2150" s="12" t="s">
        <v>211</v>
      </c>
      <c r="C2150" s="12" t="s">
        <v>738</v>
      </c>
      <c r="D2150" s="28">
        <v>43007.370347222219</v>
      </c>
      <c r="E2150" s="17">
        <v>43008.670347222222</v>
      </c>
      <c r="F2150" s="13" t="s">
        <v>302</v>
      </c>
      <c r="G2150" s="12">
        <v>500</v>
      </c>
      <c r="H2150" s="12" t="s">
        <v>75</v>
      </c>
      <c r="I2150" s="12" t="s">
        <v>160</v>
      </c>
      <c r="J2150" s="37">
        <f>INDEX('Bảng Giá'!$C$3:$H$18,MATCH('Raw Data'!P2150,'Bảng Giá'!$B$3:$B$18,0),MATCH('Raw Data'!M2150,'Bảng Giá'!$C$2:$H$2,0))</f>
        <v>13000</v>
      </c>
      <c r="K2150" s="12">
        <v>14100</v>
      </c>
      <c r="L2150" s="36">
        <f t="shared" si="198"/>
        <v>1.3000000000029104</v>
      </c>
      <c r="M2150" t="str">
        <f>'References data'!H2151</f>
        <v>Nội Tỉnh</v>
      </c>
      <c r="N2150">
        <f t="shared" si="199"/>
        <v>0.5</v>
      </c>
      <c r="O2150">
        <f t="shared" si="200"/>
        <v>-1100</v>
      </c>
      <c r="P2150" t="str">
        <f>IF(AND(N2150&gt;0,N2150&lt;=0.05),'Bảng Giá'!$B$3,IF(AND(N2150&lt;=0.1,N2150&gt;0.05),'Bảng Giá'!$B$4,IF(AND('Raw Data'!N2150&gt;0.1,'Raw Data'!N2150&lt;=0.25),'Bảng Giá'!$B$5,IF(AND('Raw Data'!N2150&gt;0.25,'Raw Data'!N2150&lt;=0.5),'Bảng Giá'!$B$6,IF(AND('Raw Data'!N2150&gt;0.5,'Raw Data'!N2150&lt;=1),'Bảng Giá'!$B$7,IF(AND('Raw Data'!N2150&gt;1,'Raw Data'!N2150&lt;=1.5),'Bảng Giá'!$B$8,IF(AND('Raw Data'!N2150&gt;1.5,'Raw Data'!N2150&lt;=2),'Bảng Giá'!$B$9,IF(AND('Raw Data'!N2150&gt;2,'Raw Data'!N2150&lt;=2.5),'Bảng Giá'!$B$10,IF(AND('Raw Data'!N2150&gt;2.5,'Raw Data'!N2150&lt;=3),'Bảng Giá'!$B$11,IF(AND('Raw Data'!N2150&gt;3,'Raw Data'!N2150&lt;=3.5),'Bảng Giá'!$B$12,IF(AND('Raw Data'!N2150&gt;3.5,'Raw Data'!N2150&lt;=4),'Bảng Giá'!$B$13,IF(AND('Raw Data'!N2150&gt;4,'Raw Data'!N2150&lt;=4.5),'Bảng Giá'!$B$14,IF(AND('Raw Data'!N2150&gt;4.5,'Raw Data'!N2150&lt;=5),'Bảng Giá'!$B$15,IF(AND('Raw Data'!N2150&gt;5,'Raw Data'!N2150&lt;=5.5),'Bảng Giá'!$B$16,IF(AND('Raw Data'!N2150&gt;5.5,'Raw Data'!N2150&lt;=6),'Bảng Giá'!$B$17,'Bảng Giá'!$B$18)))))))))))))))</f>
        <v>0.25&lt;x&lt;=0.5</v>
      </c>
      <c r="Q2150" s="48">
        <f t="shared" si="201"/>
        <v>-7.8014184397163122E-2</v>
      </c>
      <c r="R2150">
        <f t="shared" si="202"/>
        <v>15600</v>
      </c>
      <c r="S2150">
        <f t="shared" si="203"/>
        <v>1500</v>
      </c>
    </row>
    <row r="2151" spans="1:19" x14ac:dyDescent="0.25">
      <c r="A2151" s="12">
        <v>2150</v>
      </c>
      <c r="B2151" s="12" t="s">
        <v>211</v>
      </c>
      <c r="C2151" s="12" t="s">
        <v>739</v>
      </c>
      <c r="D2151" s="28">
        <v>43007.370532407411</v>
      </c>
      <c r="E2151" s="17">
        <v>43008.670532407414</v>
      </c>
      <c r="F2151" s="13" t="s">
        <v>302</v>
      </c>
      <c r="G2151" s="12">
        <v>1300</v>
      </c>
      <c r="H2151" s="12" t="s">
        <v>116</v>
      </c>
      <c r="I2151" s="12" t="s">
        <v>75</v>
      </c>
      <c r="J2151" s="37">
        <f>INDEX('Bảng Giá'!$C$3:$H$18,MATCH('Raw Data'!P2151,'Bảng Giá'!$B$3:$B$18,0),MATCH('Raw Data'!M2151,'Bảng Giá'!$C$2:$H$2,0))</f>
        <v>14500</v>
      </c>
      <c r="K2151" s="12">
        <v>14700</v>
      </c>
      <c r="L2151" s="36">
        <f t="shared" si="198"/>
        <v>1.3000000000029104</v>
      </c>
      <c r="M2151" t="str">
        <f>'References data'!H2152</f>
        <v>Nội Tỉnh</v>
      </c>
      <c r="N2151">
        <f t="shared" si="199"/>
        <v>1.3</v>
      </c>
      <c r="O2151">
        <f t="shared" si="200"/>
        <v>-200</v>
      </c>
      <c r="P2151" t="str">
        <f>IF(AND(N2151&gt;0,N2151&lt;=0.05),'Bảng Giá'!$B$3,IF(AND(N2151&lt;=0.1,N2151&gt;0.05),'Bảng Giá'!$B$4,IF(AND('Raw Data'!N2151&gt;0.1,'Raw Data'!N2151&lt;=0.25),'Bảng Giá'!$B$5,IF(AND('Raw Data'!N2151&gt;0.25,'Raw Data'!N2151&lt;=0.5),'Bảng Giá'!$B$6,IF(AND('Raw Data'!N2151&gt;0.5,'Raw Data'!N2151&lt;=1),'Bảng Giá'!$B$7,IF(AND('Raw Data'!N2151&gt;1,'Raw Data'!N2151&lt;=1.5),'Bảng Giá'!$B$8,IF(AND('Raw Data'!N2151&gt;1.5,'Raw Data'!N2151&lt;=2),'Bảng Giá'!$B$9,IF(AND('Raw Data'!N2151&gt;2,'Raw Data'!N2151&lt;=2.5),'Bảng Giá'!$B$10,IF(AND('Raw Data'!N2151&gt;2.5,'Raw Data'!N2151&lt;=3),'Bảng Giá'!$B$11,IF(AND('Raw Data'!N2151&gt;3,'Raw Data'!N2151&lt;=3.5),'Bảng Giá'!$B$12,IF(AND('Raw Data'!N2151&gt;3.5,'Raw Data'!N2151&lt;=4),'Bảng Giá'!$B$13,IF(AND('Raw Data'!N2151&gt;4,'Raw Data'!N2151&lt;=4.5),'Bảng Giá'!$B$14,IF(AND('Raw Data'!N2151&gt;4.5,'Raw Data'!N2151&lt;=5),'Bảng Giá'!$B$15,IF(AND('Raw Data'!N2151&gt;5,'Raw Data'!N2151&lt;=5.5),'Bảng Giá'!$B$16,IF(AND('Raw Data'!N2151&gt;5.5,'Raw Data'!N2151&lt;=6),'Bảng Giá'!$B$17,'Bảng Giá'!$B$18)))))))))))))))</f>
        <v>1&lt;x&lt;=1.5</v>
      </c>
      <c r="Q2151" s="48">
        <f t="shared" si="201"/>
        <v>-1.3605442176870748E-2</v>
      </c>
      <c r="R2151">
        <f t="shared" si="202"/>
        <v>17400</v>
      </c>
      <c r="S2151">
        <f t="shared" si="203"/>
        <v>2700</v>
      </c>
    </row>
    <row r="2152" spans="1:19" x14ac:dyDescent="0.25">
      <c r="A2152" s="12">
        <v>2151</v>
      </c>
      <c r="B2152" s="12" t="s">
        <v>211</v>
      </c>
      <c r="C2152" s="12" t="s">
        <v>740</v>
      </c>
      <c r="D2152" s="28">
        <v>43008.333333333336</v>
      </c>
      <c r="E2152" s="17">
        <v>43010.633333333339</v>
      </c>
      <c r="F2152" s="13" t="s">
        <v>302</v>
      </c>
      <c r="G2152" s="12">
        <v>11404</v>
      </c>
      <c r="H2152" s="12" t="s">
        <v>95</v>
      </c>
      <c r="I2152" s="12" t="s">
        <v>444</v>
      </c>
      <c r="J2152" s="37">
        <f>INDEX('Bảng Giá'!$C$3:$H$18,MATCH('Raw Data'!P2152,'Bảng Giá'!$B$3:$B$18,0),MATCH('Raw Data'!M2152,'Bảng Giá'!$C$2:$H$2,0))</f>
        <v>3000</v>
      </c>
      <c r="K2152" s="12">
        <v>94900</v>
      </c>
      <c r="L2152" s="36">
        <f t="shared" si="198"/>
        <v>2.3000000000029104</v>
      </c>
      <c r="M2152" t="str">
        <f>'References data'!H2153</f>
        <v>Nội Vùng</v>
      </c>
      <c r="N2152" s="46">
        <f t="shared" si="199"/>
        <v>11.404</v>
      </c>
      <c r="O2152">
        <f t="shared" si="200"/>
        <v>-91900</v>
      </c>
      <c r="P2152" t="str">
        <f>IF(AND(N2152&gt;0,N2152&lt;=0.05),'Bảng Giá'!$B$3,IF(AND(N2152&lt;=0.1,N2152&gt;0.05),'Bảng Giá'!$B$4,IF(AND('Raw Data'!N2152&gt;0.1,'Raw Data'!N2152&lt;=0.25),'Bảng Giá'!$B$5,IF(AND('Raw Data'!N2152&gt;0.25,'Raw Data'!N2152&lt;=0.5),'Bảng Giá'!$B$6,IF(AND('Raw Data'!N2152&gt;0.5,'Raw Data'!N2152&lt;=1),'Bảng Giá'!$B$7,IF(AND('Raw Data'!N2152&gt;1,'Raw Data'!N2152&lt;=1.5),'Bảng Giá'!$B$8,IF(AND('Raw Data'!N2152&gt;1.5,'Raw Data'!N2152&lt;=2),'Bảng Giá'!$B$9,IF(AND('Raw Data'!N2152&gt;2,'Raw Data'!N2152&lt;=2.5),'Bảng Giá'!$B$10,IF(AND('Raw Data'!N2152&gt;2.5,'Raw Data'!N2152&lt;=3),'Bảng Giá'!$B$11,IF(AND('Raw Data'!N2152&gt;3,'Raw Data'!N2152&lt;=3.5),'Bảng Giá'!$B$12,IF(AND('Raw Data'!N2152&gt;3.5,'Raw Data'!N2152&lt;=4),'Bảng Giá'!$B$13,IF(AND('Raw Data'!N2152&gt;4,'Raw Data'!N2152&lt;=4.5),'Bảng Giá'!$B$14,IF(AND('Raw Data'!N2152&gt;4.5,'Raw Data'!N2152&lt;=5),'Bảng Giá'!$B$15,IF(AND('Raw Data'!N2152&gt;5,'Raw Data'!N2152&lt;=5.5),'Bảng Giá'!$B$16,IF(AND('Raw Data'!N2152&gt;5.5,'Raw Data'!N2152&lt;=6),'Bảng Giá'!$B$17,'Bảng Giá'!$B$18)))))))))))))))</f>
        <v>Next 0.5</v>
      </c>
      <c r="Q2152" s="48">
        <f t="shared" si="201"/>
        <v>-0.96838777660695474</v>
      </c>
      <c r="R2152">
        <f t="shared" si="202"/>
        <v>3600</v>
      </c>
      <c r="S2152">
        <f t="shared" si="203"/>
        <v>-91300</v>
      </c>
    </row>
    <row r="2153" spans="1:19" x14ac:dyDescent="0.25">
      <c r="A2153" s="12">
        <v>2152</v>
      </c>
      <c r="B2153" s="12" t="s">
        <v>211</v>
      </c>
      <c r="C2153" s="12" t="s">
        <v>741</v>
      </c>
      <c r="D2153" s="28">
        <v>43008.333333333336</v>
      </c>
      <c r="E2153" s="17">
        <v>43010.633333333339</v>
      </c>
      <c r="F2153" s="13" t="s">
        <v>302</v>
      </c>
      <c r="G2153" s="12">
        <v>1000</v>
      </c>
      <c r="H2153" s="12" t="s">
        <v>114</v>
      </c>
      <c r="I2153" s="12" t="s">
        <v>845</v>
      </c>
      <c r="J2153" s="37">
        <f>INDEX('Bảng Giá'!$C$3:$H$18,MATCH('Raw Data'!P2153,'Bảng Giá'!$B$3:$B$18,0),MATCH('Raw Data'!M2153,'Bảng Giá'!$C$2:$H$2,0))</f>
        <v>22500</v>
      </c>
      <c r="K2153" s="12">
        <v>27700</v>
      </c>
      <c r="L2153" s="36">
        <f t="shared" si="198"/>
        <v>2.3000000000029104</v>
      </c>
      <c r="M2153" t="str">
        <f>'References data'!H2154</f>
        <v>Nội Vùng</v>
      </c>
      <c r="N2153">
        <f t="shared" si="199"/>
        <v>1</v>
      </c>
      <c r="O2153">
        <f t="shared" si="200"/>
        <v>-5200</v>
      </c>
      <c r="P2153" t="str">
        <f>IF(AND(N2153&gt;0,N2153&lt;=0.05),'Bảng Giá'!$B$3,IF(AND(N2153&lt;=0.1,N2153&gt;0.05),'Bảng Giá'!$B$4,IF(AND('Raw Data'!N2153&gt;0.1,'Raw Data'!N2153&lt;=0.25),'Bảng Giá'!$B$5,IF(AND('Raw Data'!N2153&gt;0.25,'Raw Data'!N2153&lt;=0.5),'Bảng Giá'!$B$6,IF(AND('Raw Data'!N2153&gt;0.5,'Raw Data'!N2153&lt;=1),'Bảng Giá'!$B$7,IF(AND('Raw Data'!N2153&gt;1,'Raw Data'!N2153&lt;=1.5),'Bảng Giá'!$B$8,IF(AND('Raw Data'!N2153&gt;1.5,'Raw Data'!N2153&lt;=2),'Bảng Giá'!$B$9,IF(AND('Raw Data'!N2153&gt;2,'Raw Data'!N2153&lt;=2.5),'Bảng Giá'!$B$10,IF(AND('Raw Data'!N2153&gt;2.5,'Raw Data'!N2153&lt;=3),'Bảng Giá'!$B$11,IF(AND('Raw Data'!N2153&gt;3,'Raw Data'!N2153&lt;=3.5),'Bảng Giá'!$B$12,IF(AND('Raw Data'!N2153&gt;3.5,'Raw Data'!N2153&lt;=4),'Bảng Giá'!$B$13,IF(AND('Raw Data'!N2153&gt;4,'Raw Data'!N2153&lt;=4.5),'Bảng Giá'!$B$14,IF(AND('Raw Data'!N2153&gt;4.5,'Raw Data'!N2153&lt;=5),'Bảng Giá'!$B$15,IF(AND('Raw Data'!N2153&gt;5,'Raw Data'!N2153&lt;=5.5),'Bảng Giá'!$B$16,IF(AND('Raw Data'!N2153&gt;5.5,'Raw Data'!N2153&lt;=6),'Bảng Giá'!$B$17,'Bảng Giá'!$B$18)))))))))))))))</f>
        <v>0.5&lt;x&lt;=1</v>
      </c>
      <c r="Q2153" s="48">
        <f t="shared" si="201"/>
        <v>-0.18772563176895307</v>
      </c>
      <c r="R2153">
        <f t="shared" si="202"/>
        <v>27000</v>
      </c>
      <c r="S2153">
        <f t="shared" si="203"/>
        <v>-700</v>
      </c>
    </row>
    <row r="2154" spans="1:19" x14ac:dyDescent="0.25">
      <c r="A2154" s="12">
        <v>2153</v>
      </c>
      <c r="B2154" s="12" t="s">
        <v>211</v>
      </c>
      <c r="C2154" s="12" t="s">
        <v>742</v>
      </c>
      <c r="D2154" s="28">
        <v>43008.333333333336</v>
      </c>
      <c r="E2154" s="17">
        <v>43011.033333333333</v>
      </c>
      <c r="F2154" s="13" t="s">
        <v>302</v>
      </c>
      <c r="G2154" s="12">
        <v>600</v>
      </c>
      <c r="H2154" s="12" t="s">
        <v>388</v>
      </c>
      <c r="I2154" s="12" t="s">
        <v>827</v>
      </c>
      <c r="J2154" s="37">
        <f>INDEX('Bảng Giá'!$C$3:$H$18,MATCH('Raw Data'!P2154,'Bảng Giá'!$B$3:$B$18,0),MATCH('Raw Data'!M2154,'Bảng Giá'!$C$2:$H$2,0))</f>
        <v>22500</v>
      </c>
      <c r="K2154" s="12">
        <v>22800</v>
      </c>
      <c r="L2154" s="36">
        <f t="shared" si="198"/>
        <v>2.6999999999970896</v>
      </c>
      <c r="M2154" t="str">
        <f>'References data'!H2155</f>
        <v>Nội Vùng Tỉnh</v>
      </c>
      <c r="N2154">
        <f t="shared" si="199"/>
        <v>0.6</v>
      </c>
      <c r="O2154">
        <f t="shared" si="200"/>
        <v>-300</v>
      </c>
      <c r="P2154" t="str">
        <f>IF(AND(N2154&gt;0,N2154&lt;=0.05),'Bảng Giá'!$B$3,IF(AND(N2154&lt;=0.1,N2154&gt;0.05),'Bảng Giá'!$B$4,IF(AND('Raw Data'!N2154&gt;0.1,'Raw Data'!N2154&lt;=0.25),'Bảng Giá'!$B$5,IF(AND('Raw Data'!N2154&gt;0.25,'Raw Data'!N2154&lt;=0.5),'Bảng Giá'!$B$6,IF(AND('Raw Data'!N2154&gt;0.5,'Raw Data'!N2154&lt;=1),'Bảng Giá'!$B$7,IF(AND('Raw Data'!N2154&gt;1,'Raw Data'!N2154&lt;=1.5),'Bảng Giá'!$B$8,IF(AND('Raw Data'!N2154&gt;1.5,'Raw Data'!N2154&lt;=2),'Bảng Giá'!$B$9,IF(AND('Raw Data'!N2154&gt;2,'Raw Data'!N2154&lt;=2.5),'Bảng Giá'!$B$10,IF(AND('Raw Data'!N2154&gt;2.5,'Raw Data'!N2154&lt;=3),'Bảng Giá'!$B$11,IF(AND('Raw Data'!N2154&gt;3,'Raw Data'!N2154&lt;=3.5),'Bảng Giá'!$B$12,IF(AND('Raw Data'!N2154&gt;3.5,'Raw Data'!N2154&lt;=4),'Bảng Giá'!$B$13,IF(AND('Raw Data'!N2154&gt;4,'Raw Data'!N2154&lt;=4.5),'Bảng Giá'!$B$14,IF(AND('Raw Data'!N2154&gt;4.5,'Raw Data'!N2154&lt;=5),'Bảng Giá'!$B$15,IF(AND('Raw Data'!N2154&gt;5,'Raw Data'!N2154&lt;=5.5),'Bảng Giá'!$B$16,IF(AND('Raw Data'!N2154&gt;5.5,'Raw Data'!N2154&lt;=6),'Bảng Giá'!$B$17,'Bảng Giá'!$B$18)))))))))))))))</f>
        <v>0.5&lt;x&lt;=1</v>
      </c>
      <c r="Q2154" s="48">
        <f t="shared" si="201"/>
        <v>-1.3157894736842105E-2</v>
      </c>
      <c r="R2154">
        <f t="shared" si="202"/>
        <v>27000</v>
      </c>
      <c r="S2154">
        <f t="shared" si="203"/>
        <v>4200</v>
      </c>
    </row>
    <row r="2155" spans="1:19" x14ac:dyDescent="0.25">
      <c r="A2155" s="12">
        <v>2154</v>
      </c>
      <c r="B2155" s="12" t="s">
        <v>211</v>
      </c>
      <c r="C2155" s="12" t="s">
        <v>743</v>
      </c>
      <c r="D2155" s="28">
        <v>43008.333333333336</v>
      </c>
      <c r="E2155" s="17">
        <v>43009.633333333339</v>
      </c>
      <c r="F2155" s="13" t="s">
        <v>302</v>
      </c>
      <c r="G2155" s="12">
        <v>1000</v>
      </c>
      <c r="H2155" s="12" t="s">
        <v>76</v>
      </c>
      <c r="I2155" s="12" t="s">
        <v>89</v>
      </c>
      <c r="J2155" s="37">
        <f>INDEX('Bảng Giá'!$C$3:$H$18,MATCH('Raw Data'!P2155,'Bảng Giá'!$B$3:$B$18,0),MATCH('Raw Data'!M2155,'Bảng Giá'!$C$2:$H$2,0))</f>
        <v>14000</v>
      </c>
      <c r="K2155" s="12">
        <v>14700</v>
      </c>
      <c r="L2155" s="36">
        <f t="shared" si="198"/>
        <v>1.3000000000029104</v>
      </c>
      <c r="M2155" t="str">
        <f>'References data'!H2156</f>
        <v>Nội Tỉnh</v>
      </c>
      <c r="N2155">
        <f t="shared" si="199"/>
        <v>1</v>
      </c>
      <c r="O2155">
        <f t="shared" si="200"/>
        <v>-700</v>
      </c>
      <c r="P2155" t="str">
        <f>IF(AND(N2155&gt;0,N2155&lt;=0.05),'Bảng Giá'!$B$3,IF(AND(N2155&lt;=0.1,N2155&gt;0.05),'Bảng Giá'!$B$4,IF(AND('Raw Data'!N2155&gt;0.1,'Raw Data'!N2155&lt;=0.25),'Bảng Giá'!$B$5,IF(AND('Raw Data'!N2155&gt;0.25,'Raw Data'!N2155&lt;=0.5),'Bảng Giá'!$B$6,IF(AND('Raw Data'!N2155&gt;0.5,'Raw Data'!N2155&lt;=1),'Bảng Giá'!$B$7,IF(AND('Raw Data'!N2155&gt;1,'Raw Data'!N2155&lt;=1.5),'Bảng Giá'!$B$8,IF(AND('Raw Data'!N2155&gt;1.5,'Raw Data'!N2155&lt;=2),'Bảng Giá'!$B$9,IF(AND('Raw Data'!N2155&gt;2,'Raw Data'!N2155&lt;=2.5),'Bảng Giá'!$B$10,IF(AND('Raw Data'!N2155&gt;2.5,'Raw Data'!N2155&lt;=3),'Bảng Giá'!$B$11,IF(AND('Raw Data'!N2155&gt;3,'Raw Data'!N2155&lt;=3.5),'Bảng Giá'!$B$12,IF(AND('Raw Data'!N2155&gt;3.5,'Raw Data'!N2155&lt;=4),'Bảng Giá'!$B$13,IF(AND('Raw Data'!N2155&gt;4,'Raw Data'!N2155&lt;=4.5),'Bảng Giá'!$B$14,IF(AND('Raw Data'!N2155&gt;4.5,'Raw Data'!N2155&lt;=5),'Bảng Giá'!$B$15,IF(AND('Raw Data'!N2155&gt;5,'Raw Data'!N2155&lt;=5.5),'Bảng Giá'!$B$16,IF(AND('Raw Data'!N2155&gt;5.5,'Raw Data'!N2155&lt;=6),'Bảng Giá'!$B$17,'Bảng Giá'!$B$18)))))))))))))))</f>
        <v>0.5&lt;x&lt;=1</v>
      </c>
      <c r="Q2155" s="48">
        <f t="shared" si="201"/>
        <v>-4.7619047619047616E-2</v>
      </c>
      <c r="R2155">
        <f t="shared" si="202"/>
        <v>16800</v>
      </c>
      <c r="S2155">
        <f t="shared" si="203"/>
        <v>2100</v>
      </c>
    </row>
    <row r="2156" spans="1:19" x14ac:dyDescent="0.25">
      <c r="A2156" s="12">
        <v>2155</v>
      </c>
      <c r="B2156" s="12" t="s">
        <v>211</v>
      </c>
      <c r="C2156" s="12" t="s">
        <v>744</v>
      </c>
      <c r="D2156" s="28">
        <v>43008.333333333336</v>
      </c>
      <c r="E2156" s="17">
        <v>43009.633333333339</v>
      </c>
      <c r="F2156" s="13" t="s">
        <v>302</v>
      </c>
      <c r="G2156" s="12">
        <v>1000</v>
      </c>
      <c r="H2156" s="12" t="s">
        <v>116</v>
      </c>
      <c r="I2156" s="12" t="s">
        <v>504</v>
      </c>
      <c r="J2156" s="37">
        <f>INDEX('Bảng Giá'!$C$3:$H$18,MATCH('Raw Data'!P2156,'Bảng Giá'!$B$3:$B$18,0),MATCH('Raw Data'!M2156,'Bảng Giá'!$C$2:$H$2,0))</f>
        <v>14000</v>
      </c>
      <c r="K2156" s="12">
        <v>14700</v>
      </c>
      <c r="L2156" s="36">
        <f t="shared" si="198"/>
        <v>1.3000000000029104</v>
      </c>
      <c r="M2156" t="str">
        <f>'References data'!H2157</f>
        <v>Nội Tỉnh</v>
      </c>
      <c r="N2156">
        <f t="shared" si="199"/>
        <v>1</v>
      </c>
      <c r="O2156">
        <f t="shared" si="200"/>
        <v>-700</v>
      </c>
      <c r="P2156" t="str">
        <f>IF(AND(N2156&gt;0,N2156&lt;=0.05),'Bảng Giá'!$B$3,IF(AND(N2156&lt;=0.1,N2156&gt;0.05),'Bảng Giá'!$B$4,IF(AND('Raw Data'!N2156&gt;0.1,'Raw Data'!N2156&lt;=0.25),'Bảng Giá'!$B$5,IF(AND('Raw Data'!N2156&gt;0.25,'Raw Data'!N2156&lt;=0.5),'Bảng Giá'!$B$6,IF(AND('Raw Data'!N2156&gt;0.5,'Raw Data'!N2156&lt;=1),'Bảng Giá'!$B$7,IF(AND('Raw Data'!N2156&gt;1,'Raw Data'!N2156&lt;=1.5),'Bảng Giá'!$B$8,IF(AND('Raw Data'!N2156&gt;1.5,'Raw Data'!N2156&lt;=2),'Bảng Giá'!$B$9,IF(AND('Raw Data'!N2156&gt;2,'Raw Data'!N2156&lt;=2.5),'Bảng Giá'!$B$10,IF(AND('Raw Data'!N2156&gt;2.5,'Raw Data'!N2156&lt;=3),'Bảng Giá'!$B$11,IF(AND('Raw Data'!N2156&gt;3,'Raw Data'!N2156&lt;=3.5),'Bảng Giá'!$B$12,IF(AND('Raw Data'!N2156&gt;3.5,'Raw Data'!N2156&lt;=4),'Bảng Giá'!$B$13,IF(AND('Raw Data'!N2156&gt;4,'Raw Data'!N2156&lt;=4.5),'Bảng Giá'!$B$14,IF(AND('Raw Data'!N2156&gt;4.5,'Raw Data'!N2156&lt;=5),'Bảng Giá'!$B$15,IF(AND('Raw Data'!N2156&gt;5,'Raw Data'!N2156&lt;=5.5),'Bảng Giá'!$B$16,IF(AND('Raw Data'!N2156&gt;5.5,'Raw Data'!N2156&lt;=6),'Bảng Giá'!$B$17,'Bảng Giá'!$B$18)))))))))))))))</f>
        <v>0.5&lt;x&lt;=1</v>
      </c>
      <c r="Q2156" s="48">
        <f t="shared" si="201"/>
        <v>-4.7619047619047616E-2</v>
      </c>
      <c r="R2156">
        <f t="shared" si="202"/>
        <v>16800</v>
      </c>
      <c r="S2156">
        <f t="shared" si="203"/>
        <v>2100</v>
      </c>
    </row>
    <row r="2157" spans="1:19" x14ac:dyDescent="0.25">
      <c r="A2157" s="12">
        <v>2156</v>
      </c>
      <c r="B2157" s="12" t="s">
        <v>211</v>
      </c>
      <c r="C2157" s="12" t="s">
        <v>745</v>
      </c>
      <c r="D2157" s="28">
        <v>43008.333333333336</v>
      </c>
      <c r="E2157" s="17">
        <v>43010.633333333339</v>
      </c>
      <c r="F2157" s="13" t="s">
        <v>302</v>
      </c>
      <c r="G2157" s="12">
        <v>1000</v>
      </c>
      <c r="H2157" s="12" t="s">
        <v>76</v>
      </c>
      <c r="I2157" s="12" t="s">
        <v>474</v>
      </c>
      <c r="J2157" s="37">
        <f>INDEX('Bảng Giá'!$C$3:$H$18,MATCH('Raw Data'!P2157,'Bảng Giá'!$B$3:$B$18,0),MATCH('Raw Data'!M2157,'Bảng Giá'!$C$2:$H$2,0))</f>
        <v>22500</v>
      </c>
      <c r="K2157" s="12">
        <v>27700</v>
      </c>
      <c r="L2157" s="36">
        <f t="shared" si="198"/>
        <v>2.3000000000029104</v>
      </c>
      <c r="M2157" t="str">
        <f>'References data'!H2158</f>
        <v>Nội Vùng</v>
      </c>
      <c r="N2157">
        <f t="shared" si="199"/>
        <v>1</v>
      </c>
      <c r="O2157">
        <f t="shared" si="200"/>
        <v>-5200</v>
      </c>
      <c r="P2157" t="str">
        <f>IF(AND(N2157&gt;0,N2157&lt;=0.05),'Bảng Giá'!$B$3,IF(AND(N2157&lt;=0.1,N2157&gt;0.05),'Bảng Giá'!$B$4,IF(AND('Raw Data'!N2157&gt;0.1,'Raw Data'!N2157&lt;=0.25),'Bảng Giá'!$B$5,IF(AND('Raw Data'!N2157&gt;0.25,'Raw Data'!N2157&lt;=0.5),'Bảng Giá'!$B$6,IF(AND('Raw Data'!N2157&gt;0.5,'Raw Data'!N2157&lt;=1),'Bảng Giá'!$B$7,IF(AND('Raw Data'!N2157&gt;1,'Raw Data'!N2157&lt;=1.5),'Bảng Giá'!$B$8,IF(AND('Raw Data'!N2157&gt;1.5,'Raw Data'!N2157&lt;=2),'Bảng Giá'!$B$9,IF(AND('Raw Data'!N2157&gt;2,'Raw Data'!N2157&lt;=2.5),'Bảng Giá'!$B$10,IF(AND('Raw Data'!N2157&gt;2.5,'Raw Data'!N2157&lt;=3),'Bảng Giá'!$B$11,IF(AND('Raw Data'!N2157&gt;3,'Raw Data'!N2157&lt;=3.5),'Bảng Giá'!$B$12,IF(AND('Raw Data'!N2157&gt;3.5,'Raw Data'!N2157&lt;=4),'Bảng Giá'!$B$13,IF(AND('Raw Data'!N2157&gt;4,'Raw Data'!N2157&lt;=4.5),'Bảng Giá'!$B$14,IF(AND('Raw Data'!N2157&gt;4.5,'Raw Data'!N2157&lt;=5),'Bảng Giá'!$B$15,IF(AND('Raw Data'!N2157&gt;5,'Raw Data'!N2157&lt;=5.5),'Bảng Giá'!$B$16,IF(AND('Raw Data'!N2157&gt;5.5,'Raw Data'!N2157&lt;=6),'Bảng Giá'!$B$17,'Bảng Giá'!$B$18)))))))))))))))</f>
        <v>0.5&lt;x&lt;=1</v>
      </c>
      <c r="Q2157" s="48">
        <f t="shared" si="201"/>
        <v>-0.18772563176895307</v>
      </c>
      <c r="R2157">
        <f t="shared" si="202"/>
        <v>27000</v>
      </c>
      <c r="S2157">
        <f t="shared" si="203"/>
        <v>-700</v>
      </c>
    </row>
    <row r="2158" spans="1:19" x14ac:dyDescent="0.25">
      <c r="A2158" s="12">
        <v>2157</v>
      </c>
      <c r="B2158" s="12" t="s">
        <v>211</v>
      </c>
      <c r="C2158" s="12" t="s">
        <v>746</v>
      </c>
      <c r="D2158" s="28">
        <v>43008.67287037037</v>
      </c>
      <c r="E2158" s="17">
        <v>43009.972870370373</v>
      </c>
      <c r="F2158" s="13" t="s">
        <v>302</v>
      </c>
      <c r="G2158" s="12">
        <v>1000</v>
      </c>
      <c r="H2158" s="12" t="s">
        <v>76</v>
      </c>
      <c r="I2158" s="12" t="s">
        <v>76</v>
      </c>
      <c r="J2158" s="37">
        <f>INDEX('Bảng Giá'!$C$3:$H$18,MATCH('Raw Data'!P2158,'Bảng Giá'!$B$3:$B$18,0),MATCH('Raw Data'!M2158,'Bảng Giá'!$C$2:$H$2,0))</f>
        <v>14000</v>
      </c>
      <c r="K2158" s="12">
        <v>14700</v>
      </c>
      <c r="L2158" s="36">
        <f t="shared" si="198"/>
        <v>1.3000000000029104</v>
      </c>
      <c r="M2158" t="str">
        <f>'References data'!H2159</f>
        <v>Nội Tỉnh</v>
      </c>
      <c r="N2158">
        <f t="shared" si="199"/>
        <v>1</v>
      </c>
      <c r="O2158">
        <f t="shared" si="200"/>
        <v>-700</v>
      </c>
      <c r="P2158" t="str">
        <f>IF(AND(N2158&gt;0,N2158&lt;=0.05),'Bảng Giá'!$B$3,IF(AND(N2158&lt;=0.1,N2158&gt;0.05),'Bảng Giá'!$B$4,IF(AND('Raw Data'!N2158&gt;0.1,'Raw Data'!N2158&lt;=0.25),'Bảng Giá'!$B$5,IF(AND('Raw Data'!N2158&gt;0.25,'Raw Data'!N2158&lt;=0.5),'Bảng Giá'!$B$6,IF(AND('Raw Data'!N2158&gt;0.5,'Raw Data'!N2158&lt;=1),'Bảng Giá'!$B$7,IF(AND('Raw Data'!N2158&gt;1,'Raw Data'!N2158&lt;=1.5),'Bảng Giá'!$B$8,IF(AND('Raw Data'!N2158&gt;1.5,'Raw Data'!N2158&lt;=2),'Bảng Giá'!$B$9,IF(AND('Raw Data'!N2158&gt;2,'Raw Data'!N2158&lt;=2.5),'Bảng Giá'!$B$10,IF(AND('Raw Data'!N2158&gt;2.5,'Raw Data'!N2158&lt;=3),'Bảng Giá'!$B$11,IF(AND('Raw Data'!N2158&gt;3,'Raw Data'!N2158&lt;=3.5),'Bảng Giá'!$B$12,IF(AND('Raw Data'!N2158&gt;3.5,'Raw Data'!N2158&lt;=4),'Bảng Giá'!$B$13,IF(AND('Raw Data'!N2158&gt;4,'Raw Data'!N2158&lt;=4.5),'Bảng Giá'!$B$14,IF(AND('Raw Data'!N2158&gt;4.5,'Raw Data'!N2158&lt;=5),'Bảng Giá'!$B$15,IF(AND('Raw Data'!N2158&gt;5,'Raw Data'!N2158&lt;=5.5),'Bảng Giá'!$B$16,IF(AND('Raw Data'!N2158&gt;5.5,'Raw Data'!N2158&lt;=6),'Bảng Giá'!$B$17,'Bảng Giá'!$B$18)))))))))))))))</f>
        <v>0.5&lt;x&lt;=1</v>
      </c>
      <c r="Q2158" s="48">
        <f t="shared" si="201"/>
        <v>-4.7619047619047616E-2</v>
      </c>
      <c r="R2158">
        <f t="shared" si="202"/>
        <v>16800</v>
      </c>
      <c r="S2158">
        <f t="shared" si="203"/>
        <v>2100</v>
      </c>
    </row>
    <row r="2159" spans="1:19" x14ac:dyDescent="0.25">
      <c r="A2159" s="12">
        <v>2158</v>
      </c>
      <c r="B2159" s="12" t="s">
        <v>211</v>
      </c>
      <c r="C2159" s="12" t="s">
        <v>747</v>
      </c>
      <c r="D2159" s="28">
        <v>43008.673125000001</v>
      </c>
      <c r="E2159" s="17">
        <v>43010.973125000004</v>
      </c>
      <c r="F2159" s="13" t="s">
        <v>302</v>
      </c>
      <c r="G2159" s="12">
        <v>600</v>
      </c>
      <c r="H2159" s="12" t="s">
        <v>444</v>
      </c>
      <c r="I2159" s="12" t="s">
        <v>315</v>
      </c>
      <c r="J2159" s="37">
        <f>INDEX('Bảng Giá'!$C$3:$H$18,MATCH('Raw Data'!P2159,'Bảng Giá'!$B$3:$B$18,0),MATCH('Raw Data'!M2159,'Bảng Giá'!$C$2:$H$2,0))</f>
        <v>22500</v>
      </c>
      <c r="K2159" s="12">
        <v>22700</v>
      </c>
      <c r="L2159" s="36">
        <f t="shared" si="198"/>
        <v>2.3000000000029104</v>
      </c>
      <c r="M2159" t="str">
        <f>'References data'!H2160</f>
        <v>Nội Vùng</v>
      </c>
      <c r="N2159">
        <f t="shared" si="199"/>
        <v>0.6</v>
      </c>
      <c r="O2159">
        <f t="shared" si="200"/>
        <v>-200</v>
      </c>
      <c r="P2159" t="str">
        <f>IF(AND(N2159&gt;0,N2159&lt;=0.05),'Bảng Giá'!$B$3,IF(AND(N2159&lt;=0.1,N2159&gt;0.05),'Bảng Giá'!$B$4,IF(AND('Raw Data'!N2159&gt;0.1,'Raw Data'!N2159&lt;=0.25),'Bảng Giá'!$B$5,IF(AND('Raw Data'!N2159&gt;0.25,'Raw Data'!N2159&lt;=0.5),'Bảng Giá'!$B$6,IF(AND('Raw Data'!N2159&gt;0.5,'Raw Data'!N2159&lt;=1),'Bảng Giá'!$B$7,IF(AND('Raw Data'!N2159&gt;1,'Raw Data'!N2159&lt;=1.5),'Bảng Giá'!$B$8,IF(AND('Raw Data'!N2159&gt;1.5,'Raw Data'!N2159&lt;=2),'Bảng Giá'!$B$9,IF(AND('Raw Data'!N2159&gt;2,'Raw Data'!N2159&lt;=2.5),'Bảng Giá'!$B$10,IF(AND('Raw Data'!N2159&gt;2.5,'Raw Data'!N2159&lt;=3),'Bảng Giá'!$B$11,IF(AND('Raw Data'!N2159&gt;3,'Raw Data'!N2159&lt;=3.5),'Bảng Giá'!$B$12,IF(AND('Raw Data'!N2159&gt;3.5,'Raw Data'!N2159&lt;=4),'Bảng Giá'!$B$13,IF(AND('Raw Data'!N2159&gt;4,'Raw Data'!N2159&lt;=4.5),'Bảng Giá'!$B$14,IF(AND('Raw Data'!N2159&gt;4.5,'Raw Data'!N2159&lt;=5),'Bảng Giá'!$B$15,IF(AND('Raw Data'!N2159&gt;5,'Raw Data'!N2159&lt;=5.5),'Bảng Giá'!$B$16,IF(AND('Raw Data'!N2159&gt;5.5,'Raw Data'!N2159&lt;=6),'Bảng Giá'!$B$17,'Bảng Giá'!$B$18)))))))))))))))</f>
        <v>0.5&lt;x&lt;=1</v>
      </c>
      <c r="Q2159" s="48">
        <f t="shared" si="201"/>
        <v>-8.8105726872246704E-3</v>
      </c>
      <c r="R2159">
        <f t="shared" si="202"/>
        <v>27000</v>
      </c>
      <c r="S2159">
        <f t="shared" si="203"/>
        <v>4300</v>
      </c>
    </row>
    <row r="2160" spans="1:19" x14ac:dyDescent="0.25">
      <c r="A2160" s="12">
        <v>2159</v>
      </c>
      <c r="B2160" s="12" t="s">
        <v>211</v>
      </c>
      <c r="C2160" s="12" t="s">
        <v>748</v>
      </c>
      <c r="D2160" s="28">
        <v>43008.333333333336</v>
      </c>
      <c r="E2160" s="17">
        <v>43010.633333333339</v>
      </c>
      <c r="F2160" s="13" t="s">
        <v>302</v>
      </c>
      <c r="G2160" s="12">
        <v>1000</v>
      </c>
      <c r="H2160" s="12" t="s">
        <v>94</v>
      </c>
      <c r="I2160" s="12" t="s">
        <v>384</v>
      </c>
      <c r="J2160" s="37">
        <f>INDEX('Bảng Giá'!$C$3:$H$18,MATCH('Raw Data'!P2160,'Bảng Giá'!$B$3:$B$18,0),MATCH('Raw Data'!M2160,'Bảng Giá'!$C$2:$H$2,0))</f>
        <v>22500</v>
      </c>
      <c r="K2160" s="12">
        <v>27700</v>
      </c>
      <c r="L2160" s="36">
        <f t="shared" si="198"/>
        <v>2.3000000000029104</v>
      </c>
      <c r="M2160" t="str">
        <f>'References data'!H2161</f>
        <v>Nội Vùng</v>
      </c>
      <c r="N2160">
        <f t="shared" si="199"/>
        <v>1</v>
      </c>
      <c r="O2160">
        <f t="shared" si="200"/>
        <v>-5200</v>
      </c>
      <c r="P2160" t="str">
        <f>IF(AND(N2160&gt;0,N2160&lt;=0.05),'Bảng Giá'!$B$3,IF(AND(N2160&lt;=0.1,N2160&gt;0.05),'Bảng Giá'!$B$4,IF(AND('Raw Data'!N2160&gt;0.1,'Raw Data'!N2160&lt;=0.25),'Bảng Giá'!$B$5,IF(AND('Raw Data'!N2160&gt;0.25,'Raw Data'!N2160&lt;=0.5),'Bảng Giá'!$B$6,IF(AND('Raw Data'!N2160&gt;0.5,'Raw Data'!N2160&lt;=1),'Bảng Giá'!$B$7,IF(AND('Raw Data'!N2160&gt;1,'Raw Data'!N2160&lt;=1.5),'Bảng Giá'!$B$8,IF(AND('Raw Data'!N2160&gt;1.5,'Raw Data'!N2160&lt;=2),'Bảng Giá'!$B$9,IF(AND('Raw Data'!N2160&gt;2,'Raw Data'!N2160&lt;=2.5),'Bảng Giá'!$B$10,IF(AND('Raw Data'!N2160&gt;2.5,'Raw Data'!N2160&lt;=3),'Bảng Giá'!$B$11,IF(AND('Raw Data'!N2160&gt;3,'Raw Data'!N2160&lt;=3.5),'Bảng Giá'!$B$12,IF(AND('Raw Data'!N2160&gt;3.5,'Raw Data'!N2160&lt;=4),'Bảng Giá'!$B$13,IF(AND('Raw Data'!N2160&gt;4,'Raw Data'!N2160&lt;=4.5),'Bảng Giá'!$B$14,IF(AND('Raw Data'!N2160&gt;4.5,'Raw Data'!N2160&lt;=5),'Bảng Giá'!$B$15,IF(AND('Raw Data'!N2160&gt;5,'Raw Data'!N2160&lt;=5.5),'Bảng Giá'!$B$16,IF(AND('Raw Data'!N2160&gt;5.5,'Raw Data'!N2160&lt;=6),'Bảng Giá'!$B$17,'Bảng Giá'!$B$18)))))))))))))))</f>
        <v>0.5&lt;x&lt;=1</v>
      </c>
      <c r="Q2160" s="48">
        <f t="shared" si="201"/>
        <v>-0.18772563176895307</v>
      </c>
      <c r="R2160">
        <f t="shared" si="202"/>
        <v>27000</v>
      </c>
      <c r="S2160">
        <f t="shared" si="203"/>
        <v>-700</v>
      </c>
    </row>
    <row r="2161" spans="1:19" x14ac:dyDescent="0.25">
      <c r="A2161" s="12">
        <v>2160</v>
      </c>
      <c r="B2161" s="12" t="s">
        <v>211</v>
      </c>
      <c r="C2161" s="12" t="s">
        <v>749</v>
      </c>
      <c r="D2161" s="28">
        <v>43008.333333333336</v>
      </c>
      <c r="E2161" s="17">
        <v>43012.133333333339</v>
      </c>
      <c r="F2161" s="13" t="s">
        <v>302</v>
      </c>
      <c r="G2161" s="12">
        <v>850</v>
      </c>
      <c r="H2161" s="12" t="s">
        <v>85</v>
      </c>
      <c r="I2161" s="12" t="s">
        <v>846</v>
      </c>
      <c r="J2161" s="37">
        <f>INDEX('Bảng Giá'!$C$3:$H$18,MATCH('Raw Data'!P2161,'Bảng Giá'!$B$3:$B$18,0),MATCH('Raw Data'!M2161,'Bảng Giá'!$C$2:$H$2,0))</f>
        <v>32500</v>
      </c>
      <c r="K2161" s="12">
        <v>31700</v>
      </c>
      <c r="L2161" s="36">
        <f t="shared" si="198"/>
        <v>3.8000000000029104</v>
      </c>
      <c r="M2161" t="str">
        <f>'References data'!H2162</f>
        <v>Liên Vùng</v>
      </c>
      <c r="N2161">
        <f t="shared" si="199"/>
        <v>0.85</v>
      </c>
      <c r="O2161">
        <f t="shared" si="200"/>
        <v>800</v>
      </c>
      <c r="P2161" t="str">
        <f>IF(AND(N2161&gt;0,N2161&lt;=0.05),'Bảng Giá'!$B$3,IF(AND(N2161&lt;=0.1,N2161&gt;0.05),'Bảng Giá'!$B$4,IF(AND('Raw Data'!N2161&gt;0.1,'Raw Data'!N2161&lt;=0.25),'Bảng Giá'!$B$5,IF(AND('Raw Data'!N2161&gt;0.25,'Raw Data'!N2161&lt;=0.5),'Bảng Giá'!$B$6,IF(AND('Raw Data'!N2161&gt;0.5,'Raw Data'!N2161&lt;=1),'Bảng Giá'!$B$7,IF(AND('Raw Data'!N2161&gt;1,'Raw Data'!N2161&lt;=1.5),'Bảng Giá'!$B$8,IF(AND('Raw Data'!N2161&gt;1.5,'Raw Data'!N2161&lt;=2),'Bảng Giá'!$B$9,IF(AND('Raw Data'!N2161&gt;2,'Raw Data'!N2161&lt;=2.5),'Bảng Giá'!$B$10,IF(AND('Raw Data'!N2161&gt;2.5,'Raw Data'!N2161&lt;=3),'Bảng Giá'!$B$11,IF(AND('Raw Data'!N2161&gt;3,'Raw Data'!N2161&lt;=3.5),'Bảng Giá'!$B$12,IF(AND('Raw Data'!N2161&gt;3.5,'Raw Data'!N2161&lt;=4),'Bảng Giá'!$B$13,IF(AND('Raw Data'!N2161&gt;4,'Raw Data'!N2161&lt;=4.5),'Bảng Giá'!$B$14,IF(AND('Raw Data'!N2161&gt;4.5,'Raw Data'!N2161&lt;=5),'Bảng Giá'!$B$15,IF(AND('Raw Data'!N2161&gt;5,'Raw Data'!N2161&lt;=5.5),'Bảng Giá'!$B$16,IF(AND('Raw Data'!N2161&gt;5.5,'Raw Data'!N2161&lt;=6),'Bảng Giá'!$B$17,'Bảng Giá'!$B$18)))))))))))))))</f>
        <v>0.5&lt;x&lt;=1</v>
      </c>
      <c r="Q2161" s="48">
        <f t="shared" si="201"/>
        <v>2.5236593059936908E-2</v>
      </c>
      <c r="R2161">
        <f t="shared" si="202"/>
        <v>39000</v>
      </c>
      <c r="S2161">
        <f t="shared" si="203"/>
        <v>7300</v>
      </c>
    </row>
    <row r="2162" spans="1:19" x14ac:dyDescent="0.25">
      <c r="A2162" s="12">
        <v>2161</v>
      </c>
      <c r="B2162" s="12" t="s">
        <v>211</v>
      </c>
      <c r="C2162" s="12" t="s">
        <v>750</v>
      </c>
      <c r="D2162" s="28">
        <v>43007.513240740744</v>
      </c>
      <c r="E2162" s="17">
        <v>43008.813240740747</v>
      </c>
      <c r="F2162" s="13" t="s">
        <v>302</v>
      </c>
      <c r="G2162" s="12">
        <v>1000</v>
      </c>
      <c r="H2162" s="12" t="s">
        <v>76</v>
      </c>
      <c r="I2162" s="12" t="s">
        <v>95</v>
      </c>
      <c r="J2162" s="37">
        <f>INDEX('Bảng Giá'!$C$3:$H$18,MATCH('Raw Data'!P2162,'Bảng Giá'!$B$3:$B$18,0),MATCH('Raw Data'!M2162,'Bảng Giá'!$C$2:$H$2,0))</f>
        <v>14000</v>
      </c>
      <c r="K2162" s="12">
        <v>14700</v>
      </c>
      <c r="L2162" s="36">
        <f t="shared" si="198"/>
        <v>1.3000000000029104</v>
      </c>
      <c r="M2162" t="str">
        <f>'References data'!H2163</f>
        <v>Nội Tỉnh</v>
      </c>
      <c r="N2162">
        <f t="shared" si="199"/>
        <v>1</v>
      </c>
      <c r="O2162">
        <f t="shared" si="200"/>
        <v>-700</v>
      </c>
      <c r="P2162" t="str">
        <f>IF(AND(N2162&gt;0,N2162&lt;=0.05),'Bảng Giá'!$B$3,IF(AND(N2162&lt;=0.1,N2162&gt;0.05),'Bảng Giá'!$B$4,IF(AND('Raw Data'!N2162&gt;0.1,'Raw Data'!N2162&lt;=0.25),'Bảng Giá'!$B$5,IF(AND('Raw Data'!N2162&gt;0.25,'Raw Data'!N2162&lt;=0.5),'Bảng Giá'!$B$6,IF(AND('Raw Data'!N2162&gt;0.5,'Raw Data'!N2162&lt;=1),'Bảng Giá'!$B$7,IF(AND('Raw Data'!N2162&gt;1,'Raw Data'!N2162&lt;=1.5),'Bảng Giá'!$B$8,IF(AND('Raw Data'!N2162&gt;1.5,'Raw Data'!N2162&lt;=2),'Bảng Giá'!$B$9,IF(AND('Raw Data'!N2162&gt;2,'Raw Data'!N2162&lt;=2.5),'Bảng Giá'!$B$10,IF(AND('Raw Data'!N2162&gt;2.5,'Raw Data'!N2162&lt;=3),'Bảng Giá'!$B$11,IF(AND('Raw Data'!N2162&gt;3,'Raw Data'!N2162&lt;=3.5),'Bảng Giá'!$B$12,IF(AND('Raw Data'!N2162&gt;3.5,'Raw Data'!N2162&lt;=4),'Bảng Giá'!$B$13,IF(AND('Raw Data'!N2162&gt;4,'Raw Data'!N2162&lt;=4.5),'Bảng Giá'!$B$14,IF(AND('Raw Data'!N2162&gt;4.5,'Raw Data'!N2162&lt;=5),'Bảng Giá'!$B$15,IF(AND('Raw Data'!N2162&gt;5,'Raw Data'!N2162&lt;=5.5),'Bảng Giá'!$B$16,IF(AND('Raw Data'!N2162&gt;5.5,'Raw Data'!N2162&lt;=6),'Bảng Giá'!$B$17,'Bảng Giá'!$B$18)))))))))))))))</f>
        <v>0.5&lt;x&lt;=1</v>
      </c>
      <c r="Q2162" s="48">
        <f t="shared" si="201"/>
        <v>-4.7619047619047616E-2</v>
      </c>
      <c r="R2162">
        <f t="shared" si="202"/>
        <v>16800</v>
      </c>
      <c r="S2162">
        <f t="shared" si="203"/>
        <v>2100</v>
      </c>
    </row>
    <row r="2163" spans="1:19" x14ac:dyDescent="0.25">
      <c r="A2163" s="12">
        <v>2162</v>
      </c>
      <c r="B2163" s="12" t="s">
        <v>211</v>
      </c>
      <c r="C2163" s="12" t="s">
        <v>751</v>
      </c>
      <c r="D2163" s="28">
        <v>43007.660555555558</v>
      </c>
      <c r="E2163" s="17">
        <v>43008.960555555561</v>
      </c>
      <c r="F2163" s="13" t="s">
        <v>302</v>
      </c>
      <c r="G2163" s="12">
        <v>1200</v>
      </c>
      <c r="H2163" s="12" t="s">
        <v>116</v>
      </c>
      <c r="I2163" s="12" t="s">
        <v>507</v>
      </c>
      <c r="J2163" s="37">
        <f>INDEX('Bảng Giá'!$C$3:$H$18,MATCH('Raw Data'!P2163,'Bảng Giá'!$B$3:$B$18,0),MATCH('Raw Data'!M2163,'Bảng Giá'!$C$2:$H$2,0))</f>
        <v>14500</v>
      </c>
      <c r="K2163" s="12">
        <v>14700</v>
      </c>
      <c r="L2163" s="36">
        <f t="shared" si="198"/>
        <v>1.3000000000029104</v>
      </c>
      <c r="M2163" t="str">
        <f>'References data'!H2164</f>
        <v>Nội Tỉnh</v>
      </c>
      <c r="N2163">
        <f t="shared" si="199"/>
        <v>1.2</v>
      </c>
      <c r="O2163">
        <f t="shared" si="200"/>
        <v>-200</v>
      </c>
      <c r="P2163" t="str">
        <f>IF(AND(N2163&gt;0,N2163&lt;=0.05),'Bảng Giá'!$B$3,IF(AND(N2163&lt;=0.1,N2163&gt;0.05),'Bảng Giá'!$B$4,IF(AND('Raw Data'!N2163&gt;0.1,'Raw Data'!N2163&lt;=0.25),'Bảng Giá'!$B$5,IF(AND('Raw Data'!N2163&gt;0.25,'Raw Data'!N2163&lt;=0.5),'Bảng Giá'!$B$6,IF(AND('Raw Data'!N2163&gt;0.5,'Raw Data'!N2163&lt;=1),'Bảng Giá'!$B$7,IF(AND('Raw Data'!N2163&gt;1,'Raw Data'!N2163&lt;=1.5),'Bảng Giá'!$B$8,IF(AND('Raw Data'!N2163&gt;1.5,'Raw Data'!N2163&lt;=2),'Bảng Giá'!$B$9,IF(AND('Raw Data'!N2163&gt;2,'Raw Data'!N2163&lt;=2.5),'Bảng Giá'!$B$10,IF(AND('Raw Data'!N2163&gt;2.5,'Raw Data'!N2163&lt;=3),'Bảng Giá'!$B$11,IF(AND('Raw Data'!N2163&gt;3,'Raw Data'!N2163&lt;=3.5),'Bảng Giá'!$B$12,IF(AND('Raw Data'!N2163&gt;3.5,'Raw Data'!N2163&lt;=4),'Bảng Giá'!$B$13,IF(AND('Raw Data'!N2163&gt;4,'Raw Data'!N2163&lt;=4.5),'Bảng Giá'!$B$14,IF(AND('Raw Data'!N2163&gt;4.5,'Raw Data'!N2163&lt;=5),'Bảng Giá'!$B$15,IF(AND('Raw Data'!N2163&gt;5,'Raw Data'!N2163&lt;=5.5),'Bảng Giá'!$B$16,IF(AND('Raw Data'!N2163&gt;5.5,'Raw Data'!N2163&lt;=6),'Bảng Giá'!$B$17,'Bảng Giá'!$B$18)))))))))))))))</f>
        <v>1&lt;x&lt;=1.5</v>
      </c>
      <c r="Q2163" s="48">
        <f t="shared" si="201"/>
        <v>-1.3605442176870748E-2</v>
      </c>
      <c r="R2163">
        <f t="shared" si="202"/>
        <v>17400</v>
      </c>
      <c r="S2163">
        <f t="shared" si="203"/>
        <v>2700</v>
      </c>
    </row>
    <row r="2164" spans="1:19" x14ac:dyDescent="0.25">
      <c r="A2164" s="12">
        <v>2163</v>
      </c>
      <c r="B2164" s="12" t="s">
        <v>211</v>
      </c>
      <c r="C2164" s="12" t="s">
        <v>752</v>
      </c>
      <c r="D2164" s="28">
        <v>43008.673171296294</v>
      </c>
      <c r="E2164" s="17">
        <v>43010.973171296297</v>
      </c>
      <c r="F2164" s="13" t="s">
        <v>302</v>
      </c>
      <c r="G2164" s="12">
        <v>1056</v>
      </c>
      <c r="H2164" s="12" t="s">
        <v>94</v>
      </c>
      <c r="I2164" s="12" t="s">
        <v>847</v>
      </c>
      <c r="J2164" s="37">
        <f>INDEX('Bảng Giá'!$C$3:$H$18,MATCH('Raw Data'!P2164,'Bảng Giá'!$B$3:$B$18,0),MATCH('Raw Data'!M2164,'Bảng Giá'!$C$2:$H$2,0))</f>
        <v>27500</v>
      </c>
      <c r="K2164" s="12">
        <v>27700</v>
      </c>
      <c r="L2164" s="36">
        <f t="shared" si="198"/>
        <v>2.3000000000029104</v>
      </c>
      <c r="M2164" t="str">
        <f>'References data'!H2165</f>
        <v>Nội Vùng</v>
      </c>
      <c r="N2164">
        <f t="shared" si="199"/>
        <v>1.056</v>
      </c>
      <c r="O2164">
        <f t="shared" si="200"/>
        <v>-200</v>
      </c>
      <c r="P2164" t="str">
        <f>IF(AND(N2164&gt;0,N2164&lt;=0.05),'Bảng Giá'!$B$3,IF(AND(N2164&lt;=0.1,N2164&gt;0.05),'Bảng Giá'!$B$4,IF(AND('Raw Data'!N2164&gt;0.1,'Raw Data'!N2164&lt;=0.25),'Bảng Giá'!$B$5,IF(AND('Raw Data'!N2164&gt;0.25,'Raw Data'!N2164&lt;=0.5),'Bảng Giá'!$B$6,IF(AND('Raw Data'!N2164&gt;0.5,'Raw Data'!N2164&lt;=1),'Bảng Giá'!$B$7,IF(AND('Raw Data'!N2164&gt;1,'Raw Data'!N2164&lt;=1.5),'Bảng Giá'!$B$8,IF(AND('Raw Data'!N2164&gt;1.5,'Raw Data'!N2164&lt;=2),'Bảng Giá'!$B$9,IF(AND('Raw Data'!N2164&gt;2,'Raw Data'!N2164&lt;=2.5),'Bảng Giá'!$B$10,IF(AND('Raw Data'!N2164&gt;2.5,'Raw Data'!N2164&lt;=3),'Bảng Giá'!$B$11,IF(AND('Raw Data'!N2164&gt;3,'Raw Data'!N2164&lt;=3.5),'Bảng Giá'!$B$12,IF(AND('Raw Data'!N2164&gt;3.5,'Raw Data'!N2164&lt;=4),'Bảng Giá'!$B$13,IF(AND('Raw Data'!N2164&gt;4,'Raw Data'!N2164&lt;=4.5),'Bảng Giá'!$B$14,IF(AND('Raw Data'!N2164&gt;4.5,'Raw Data'!N2164&lt;=5),'Bảng Giá'!$B$15,IF(AND('Raw Data'!N2164&gt;5,'Raw Data'!N2164&lt;=5.5),'Bảng Giá'!$B$16,IF(AND('Raw Data'!N2164&gt;5.5,'Raw Data'!N2164&lt;=6),'Bảng Giá'!$B$17,'Bảng Giá'!$B$18)))))))))))))))</f>
        <v>1&lt;x&lt;=1.5</v>
      </c>
      <c r="Q2164" s="48">
        <f t="shared" si="201"/>
        <v>-7.2202166064981952E-3</v>
      </c>
      <c r="R2164">
        <f t="shared" si="202"/>
        <v>33000</v>
      </c>
      <c r="S2164">
        <f t="shared" si="203"/>
        <v>5300</v>
      </c>
    </row>
    <row r="2165" spans="1:19" x14ac:dyDescent="0.25">
      <c r="A2165" s="12">
        <v>2164</v>
      </c>
      <c r="B2165" s="12" t="s">
        <v>211</v>
      </c>
      <c r="C2165" s="12" t="s">
        <v>753</v>
      </c>
      <c r="D2165" s="28">
        <v>43008.333333333336</v>
      </c>
      <c r="E2165" s="17">
        <v>43010.633333333339</v>
      </c>
      <c r="F2165" s="13" t="s">
        <v>302</v>
      </c>
      <c r="G2165" s="12">
        <v>800</v>
      </c>
      <c r="H2165" s="12" t="s">
        <v>109</v>
      </c>
      <c r="I2165" s="12" t="s">
        <v>384</v>
      </c>
      <c r="J2165" s="37">
        <f>INDEX('Bảng Giá'!$C$3:$H$18,MATCH('Raw Data'!P2165,'Bảng Giá'!$B$3:$B$18,0),MATCH('Raw Data'!M2165,'Bảng Giá'!$C$2:$H$2,0))</f>
        <v>22500</v>
      </c>
      <c r="K2165" s="12">
        <v>22700</v>
      </c>
      <c r="L2165" s="36">
        <f t="shared" si="198"/>
        <v>2.3000000000029104</v>
      </c>
      <c r="M2165" t="str">
        <f>'References data'!H2166</f>
        <v>Nội Vùng</v>
      </c>
      <c r="N2165">
        <f t="shared" si="199"/>
        <v>0.8</v>
      </c>
      <c r="O2165">
        <f t="shared" si="200"/>
        <v>-200</v>
      </c>
      <c r="P2165" t="str">
        <f>IF(AND(N2165&gt;0,N2165&lt;=0.05),'Bảng Giá'!$B$3,IF(AND(N2165&lt;=0.1,N2165&gt;0.05),'Bảng Giá'!$B$4,IF(AND('Raw Data'!N2165&gt;0.1,'Raw Data'!N2165&lt;=0.25),'Bảng Giá'!$B$5,IF(AND('Raw Data'!N2165&gt;0.25,'Raw Data'!N2165&lt;=0.5),'Bảng Giá'!$B$6,IF(AND('Raw Data'!N2165&gt;0.5,'Raw Data'!N2165&lt;=1),'Bảng Giá'!$B$7,IF(AND('Raw Data'!N2165&gt;1,'Raw Data'!N2165&lt;=1.5),'Bảng Giá'!$B$8,IF(AND('Raw Data'!N2165&gt;1.5,'Raw Data'!N2165&lt;=2),'Bảng Giá'!$B$9,IF(AND('Raw Data'!N2165&gt;2,'Raw Data'!N2165&lt;=2.5),'Bảng Giá'!$B$10,IF(AND('Raw Data'!N2165&gt;2.5,'Raw Data'!N2165&lt;=3),'Bảng Giá'!$B$11,IF(AND('Raw Data'!N2165&gt;3,'Raw Data'!N2165&lt;=3.5),'Bảng Giá'!$B$12,IF(AND('Raw Data'!N2165&gt;3.5,'Raw Data'!N2165&lt;=4),'Bảng Giá'!$B$13,IF(AND('Raw Data'!N2165&gt;4,'Raw Data'!N2165&lt;=4.5),'Bảng Giá'!$B$14,IF(AND('Raw Data'!N2165&gt;4.5,'Raw Data'!N2165&lt;=5),'Bảng Giá'!$B$15,IF(AND('Raw Data'!N2165&gt;5,'Raw Data'!N2165&lt;=5.5),'Bảng Giá'!$B$16,IF(AND('Raw Data'!N2165&gt;5.5,'Raw Data'!N2165&lt;=6),'Bảng Giá'!$B$17,'Bảng Giá'!$B$18)))))))))))))))</f>
        <v>0.5&lt;x&lt;=1</v>
      </c>
      <c r="Q2165" s="48">
        <f t="shared" si="201"/>
        <v>-8.8105726872246704E-3</v>
      </c>
      <c r="R2165">
        <f t="shared" si="202"/>
        <v>27000</v>
      </c>
      <c r="S2165">
        <f t="shared" si="203"/>
        <v>4300</v>
      </c>
    </row>
    <row r="2166" spans="1:19" x14ac:dyDescent="0.25">
      <c r="A2166" s="12">
        <v>2165</v>
      </c>
      <c r="B2166" s="12" t="s">
        <v>211</v>
      </c>
      <c r="C2166" s="12" t="s">
        <v>754</v>
      </c>
      <c r="D2166" s="28">
        <v>43008.333333333336</v>
      </c>
      <c r="E2166" s="17">
        <v>43010.633333333339</v>
      </c>
      <c r="F2166" s="13" t="s">
        <v>302</v>
      </c>
      <c r="G2166" s="12">
        <v>1700</v>
      </c>
      <c r="H2166" s="12" t="s">
        <v>286</v>
      </c>
      <c r="I2166" s="12" t="s">
        <v>168</v>
      </c>
      <c r="J2166" s="37">
        <f>INDEX('Bảng Giá'!$C$3:$H$18,MATCH('Raw Data'!P2166,'Bảng Giá'!$B$3:$B$18,0),MATCH('Raw Data'!M2166,'Bảng Giá'!$C$2:$H$2,0))</f>
        <v>32000</v>
      </c>
      <c r="K2166" s="12">
        <v>32200</v>
      </c>
      <c r="L2166" s="36">
        <f t="shared" si="198"/>
        <v>2.3000000000029104</v>
      </c>
      <c r="M2166" t="str">
        <f>'References data'!H2167</f>
        <v>Nội Vùng</v>
      </c>
      <c r="N2166">
        <f t="shared" si="199"/>
        <v>1.7</v>
      </c>
      <c r="O2166">
        <f t="shared" si="200"/>
        <v>-200</v>
      </c>
      <c r="P2166" t="str">
        <f>IF(AND(N2166&gt;0,N2166&lt;=0.05),'Bảng Giá'!$B$3,IF(AND(N2166&lt;=0.1,N2166&gt;0.05),'Bảng Giá'!$B$4,IF(AND('Raw Data'!N2166&gt;0.1,'Raw Data'!N2166&lt;=0.25),'Bảng Giá'!$B$5,IF(AND('Raw Data'!N2166&gt;0.25,'Raw Data'!N2166&lt;=0.5),'Bảng Giá'!$B$6,IF(AND('Raw Data'!N2166&gt;0.5,'Raw Data'!N2166&lt;=1),'Bảng Giá'!$B$7,IF(AND('Raw Data'!N2166&gt;1,'Raw Data'!N2166&lt;=1.5),'Bảng Giá'!$B$8,IF(AND('Raw Data'!N2166&gt;1.5,'Raw Data'!N2166&lt;=2),'Bảng Giá'!$B$9,IF(AND('Raw Data'!N2166&gt;2,'Raw Data'!N2166&lt;=2.5),'Bảng Giá'!$B$10,IF(AND('Raw Data'!N2166&gt;2.5,'Raw Data'!N2166&lt;=3),'Bảng Giá'!$B$11,IF(AND('Raw Data'!N2166&gt;3,'Raw Data'!N2166&lt;=3.5),'Bảng Giá'!$B$12,IF(AND('Raw Data'!N2166&gt;3.5,'Raw Data'!N2166&lt;=4),'Bảng Giá'!$B$13,IF(AND('Raw Data'!N2166&gt;4,'Raw Data'!N2166&lt;=4.5),'Bảng Giá'!$B$14,IF(AND('Raw Data'!N2166&gt;4.5,'Raw Data'!N2166&lt;=5),'Bảng Giá'!$B$15,IF(AND('Raw Data'!N2166&gt;5,'Raw Data'!N2166&lt;=5.5),'Bảng Giá'!$B$16,IF(AND('Raw Data'!N2166&gt;5.5,'Raw Data'!N2166&lt;=6),'Bảng Giá'!$B$17,'Bảng Giá'!$B$18)))))))))))))))</f>
        <v>1.5&lt;x&lt;=2</v>
      </c>
      <c r="Q2166" s="48">
        <f t="shared" si="201"/>
        <v>-6.2111801242236021E-3</v>
      </c>
      <c r="R2166">
        <f t="shared" si="202"/>
        <v>38400</v>
      </c>
      <c r="S2166">
        <f t="shared" si="203"/>
        <v>6200</v>
      </c>
    </row>
    <row r="2167" spans="1:19" x14ac:dyDescent="0.25">
      <c r="A2167" s="12">
        <v>2166</v>
      </c>
      <c r="B2167" s="12" t="s">
        <v>211</v>
      </c>
      <c r="C2167" s="12" t="s">
        <v>755</v>
      </c>
      <c r="D2167" s="28">
        <v>43008.333333333336</v>
      </c>
      <c r="E2167" s="17">
        <v>43010.633333333339</v>
      </c>
      <c r="F2167" s="13" t="s">
        <v>302</v>
      </c>
      <c r="G2167" s="12">
        <v>2149</v>
      </c>
      <c r="H2167" s="12" t="s">
        <v>286</v>
      </c>
      <c r="I2167" s="12" t="s">
        <v>157</v>
      </c>
      <c r="J2167" s="37">
        <f>INDEX('Bảng Giá'!$C$3:$H$18,MATCH('Raw Data'!P2167,'Bảng Giá'!$B$3:$B$18,0),MATCH('Raw Data'!M2167,'Bảng Giá'!$C$2:$H$2,0))</f>
        <v>38000</v>
      </c>
      <c r="K2167" s="12">
        <v>38200</v>
      </c>
      <c r="L2167" s="36">
        <f t="shared" si="198"/>
        <v>2.3000000000029104</v>
      </c>
      <c r="M2167" t="str">
        <f>'References data'!H2168</f>
        <v>Nội Vùng</v>
      </c>
      <c r="N2167">
        <f t="shared" si="199"/>
        <v>2.149</v>
      </c>
      <c r="O2167">
        <f t="shared" si="200"/>
        <v>-200</v>
      </c>
      <c r="P2167" t="str">
        <f>IF(AND(N2167&gt;0,N2167&lt;=0.05),'Bảng Giá'!$B$3,IF(AND(N2167&lt;=0.1,N2167&gt;0.05),'Bảng Giá'!$B$4,IF(AND('Raw Data'!N2167&gt;0.1,'Raw Data'!N2167&lt;=0.25),'Bảng Giá'!$B$5,IF(AND('Raw Data'!N2167&gt;0.25,'Raw Data'!N2167&lt;=0.5),'Bảng Giá'!$B$6,IF(AND('Raw Data'!N2167&gt;0.5,'Raw Data'!N2167&lt;=1),'Bảng Giá'!$B$7,IF(AND('Raw Data'!N2167&gt;1,'Raw Data'!N2167&lt;=1.5),'Bảng Giá'!$B$8,IF(AND('Raw Data'!N2167&gt;1.5,'Raw Data'!N2167&lt;=2),'Bảng Giá'!$B$9,IF(AND('Raw Data'!N2167&gt;2,'Raw Data'!N2167&lt;=2.5),'Bảng Giá'!$B$10,IF(AND('Raw Data'!N2167&gt;2.5,'Raw Data'!N2167&lt;=3),'Bảng Giá'!$B$11,IF(AND('Raw Data'!N2167&gt;3,'Raw Data'!N2167&lt;=3.5),'Bảng Giá'!$B$12,IF(AND('Raw Data'!N2167&gt;3.5,'Raw Data'!N2167&lt;=4),'Bảng Giá'!$B$13,IF(AND('Raw Data'!N2167&gt;4,'Raw Data'!N2167&lt;=4.5),'Bảng Giá'!$B$14,IF(AND('Raw Data'!N2167&gt;4.5,'Raw Data'!N2167&lt;=5),'Bảng Giá'!$B$15,IF(AND('Raw Data'!N2167&gt;5,'Raw Data'!N2167&lt;=5.5),'Bảng Giá'!$B$16,IF(AND('Raw Data'!N2167&gt;5.5,'Raw Data'!N2167&lt;=6),'Bảng Giá'!$B$17,'Bảng Giá'!$B$18)))))))))))))))</f>
        <v>2&lt;x&lt;=2.5</v>
      </c>
      <c r="Q2167" s="48">
        <f t="shared" si="201"/>
        <v>-5.235602094240838E-3</v>
      </c>
      <c r="R2167">
        <f t="shared" si="202"/>
        <v>45600</v>
      </c>
      <c r="S2167">
        <f t="shared" si="203"/>
        <v>7400</v>
      </c>
    </row>
    <row r="2168" spans="1:19" x14ac:dyDescent="0.25">
      <c r="A2168" s="12">
        <v>2167</v>
      </c>
      <c r="B2168" s="12" t="s">
        <v>211</v>
      </c>
      <c r="C2168" s="12" t="s">
        <v>756</v>
      </c>
      <c r="D2168" s="28">
        <v>43007.354212962964</v>
      </c>
      <c r="E2168" s="17">
        <v>43008.654212962967</v>
      </c>
      <c r="F2168" s="13" t="s">
        <v>302</v>
      </c>
      <c r="G2168" s="12">
        <v>899</v>
      </c>
      <c r="H2168" s="12" t="s">
        <v>286</v>
      </c>
      <c r="I2168" s="12" t="s">
        <v>82</v>
      </c>
      <c r="J2168" s="37">
        <f>INDEX('Bảng Giá'!$C$3:$H$18,MATCH('Raw Data'!P2168,'Bảng Giá'!$B$3:$B$18,0),MATCH('Raw Data'!M2168,'Bảng Giá'!$C$2:$H$2,0))</f>
        <v>14000</v>
      </c>
      <c r="K2168" s="12">
        <v>14100</v>
      </c>
      <c r="L2168" s="36">
        <f t="shared" si="198"/>
        <v>1.3000000000029104</v>
      </c>
      <c r="M2168" t="str">
        <f>'References data'!H2169</f>
        <v>Nội Tỉnh</v>
      </c>
      <c r="N2168">
        <f t="shared" si="199"/>
        <v>0.89900000000000002</v>
      </c>
      <c r="O2168">
        <f t="shared" si="200"/>
        <v>-100</v>
      </c>
      <c r="P2168" t="str">
        <f>IF(AND(N2168&gt;0,N2168&lt;=0.05),'Bảng Giá'!$B$3,IF(AND(N2168&lt;=0.1,N2168&gt;0.05),'Bảng Giá'!$B$4,IF(AND('Raw Data'!N2168&gt;0.1,'Raw Data'!N2168&lt;=0.25),'Bảng Giá'!$B$5,IF(AND('Raw Data'!N2168&gt;0.25,'Raw Data'!N2168&lt;=0.5),'Bảng Giá'!$B$6,IF(AND('Raw Data'!N2168&gt;0.5,'Raw Data'!N2168&lt;=1),'Bảng Giá'!$B$7,IF(AND('Raw Data'!N2168&gt;1,'Raw Data'!N2168&lt;=1.5),'Bảng Giá'!$B$8,IF(AND('Raw Data'!N2168&gt;1.5,'Raw Data'!N2168&lt;=2),'Bảng Giá'!$B$9,IF(AND('Raw Data'!N2168&gt;2,'Raw Data'!N2168&lt;=2.5),'Bảng Giá'!$B$10,IF(AND('Raw Data'!N2168&gt;2.5,'Raw Data'!N2168&lt;=3),'Bảng Giá'!$B$11,IF(AND('Raw Data'!N2168&gt;3,'Raw Data'!N2168&lt;=3.5),'Bảng Giá'!$B$12,IF(AND('Raw Data'!N2168&gt;3.5,'Raw Data'!N2168&lt;=4),'Bảng Giá'!$B$13,IF(AND('Raw Data'!N2168&gt;4,'Raw Data'!N2168&lt;=4.5),'Bảng Giá'!$B$14,IF(AND('Raw Data'!N2168&gt;4.5,'Raw Data'!N2168&lt;=5),'Bảng Giá'!$B$15,IF(AND('Raw Data'!N2168&gt;5,'Raw Data'!N2168&lt;=5.5),'Bảng Giá'!$B$16,IF(AND('Raw Data'!N2168&gt;5.5,'Raw Data'!N2168&lt;=6),'Bảng Giá'!$B$17,'Bảng Giá'!$B$18)))))))))))))))</f>
        <v>0.5&lt;x&lt;=1</v>
      </c>
      <c r="Q2168" s="48">
        <f t="shared" si="201"/>
        <v>-7.0921985815602835E-3</v>
      </c>
      <c r="R2168">
        <f t="shared" si="202"/>
        <v>16800</v>
      </c>
      <c r="S2168">
        <f t="shared" si="203"/>
        <v>2700</v>
      </c>
    </row>
    <row r="2169" spans="1:19" x14ac:dyDescent="0.25">
      <c r="A2169" s="12">
        <v>2168</v>
      </c>
      <c r="B2169" s="12" t="s">
        <v>211</v>
      </c>
      <c r="C2169" s="12" t="s">
        <v>757</v>
      </c>
      <c r="D2169" s="28">
        <v>43007.354386574072</v>
      </c>
      <c r="E2169" s="17">
        <v>43009.654386574075</v>
      </c>
      <c r="F2169" s="13" t="s">
        <v>302</v>
      </c>
      <c r="G2169" s="12">
        <v>1000</v>
      </c>
      <c r="H2169" s="12" t="s">
        <v>286</v>
      </c>
      <c r="I2169" s="12" t="s">
        <v>829</v>
      </c>
      <c r="J2169" s="37">
        <f>INDEX('Bảng Giá'!$C$3:$H$18,MATCH('Raw Data'!P2169,'Bảng Giá'!$B$3:$B$18,0),MATCH('Raw Data'!M2169,'Bảng Giá'!$C$2:$H$2,0))</f>
        <v>22500</v>
      </c>
      <c r="K2169" s="12">
        <v>27700</v>
      </c>
      <c r="L2169" s="36">
        <f t="shared" si="198"/>
        <v>2.3000000000029104</v>
      </c>
      <c r="M2169" t="str">
        <f>'References data'!H2170</f>
        <v>Nội Vùng</v>
      </c>
      <c r="N2169">
        <f t="shared" si="199"/>
        <v>1</v>
      </c>
      <c r="O2169">
        <f t="shared" si="200"/>
        <v>-5200</v>
      </c>
      <c r="P2169" t="str">
        <f>IF(AND(N2169&gt;0,N2169&lt;=0.05),'Bảng Giá'!$B$3,IF(AND(N2169&lt;=0.1,N2169&gt;0.05),'Bảng Giá'!$B$4,IF(AND('Raw Data'!N2169&gt;0.1,'Raw Data'!N2169&lt;=0.25),'Bảng Giá'!$B$5,IF(AND('Raw Data'!N2169&gt;0.25,'Raw Data'!N2169&lt;=0.5),'Bảng Giá'!$B$6,IF(AND('Raw Data'!N2169&gt;0.5,'Raw Data'!N2169&lt;=1),'Bảng Giá'!$B$7,IF(AND('Raw Data'!N2169&gt;1,'Raw Data'!N2169&lt;=1.5),'Bảng Giá'!$B$8,IF(AND('Raw Data'!N2169&gt;1.5,'Raw Data'!N2169&lt;=2),'Bảng Giá'!$B$9,IF(AND('Raw Data'!N2169&gt;2,'Raw Data'!N2169&lt;=2.5),'Bảng Giá'!$B$10,IF(AND('Raw Data'!N2169&gt;2.5,'Raw Data'!N2169&lt;=3),'Bảng Giá'!$B$11,IF(AND('Raw Data'!N2169&gt;3,'Raw Data'!N2169&lt;=3.5),'Bảng Giá'!$B$12,IF(AND('Raw Data'!N2169&gt;3.5,'Raw Data'!N2169&lt;=4),'Bảng Giá'!$B$13,IF(AND('Raw Data'!N2169&gt;4,'Raw Data'!N2169&lt;=4.5),'Bảng Giá'!$B$14,IF(AND('Raw Data'!N2169&gt;4.5,'Raw Data'!N2169&lt;=5),'Bảng Giá'!$B$15,IF(AND('Raw Data'!N2169&gt;5,'Raw Data'!N2169&lt;=5.5),'Bảng Giá'!$B$16,IF(AND('Raw Data'!N2169&gt;5.5,'Raw Data'!N2169&lt;=6),'Bảng Giá'!$B$17,'Bảng Giá'!$B$18)))))))))))))))</f>
        <v>0.5&lt;x&lt;=1</v>
      </c>
      <c r="Q2169" s="48">
        <f t="shared" si="201"/>
        <v>-0.18772563176895307</v>
      </c>
      <c r="R2169">
        <f t="shared" si="202"/>
        <v>27000</v>
      </c>
      <c r="S2169">
        <f t="shared" si="203"/>
        <v>-700</v>
      </c>
    </row>
    <row r="2170" spans="1:19" x14ac:dyDescent="0.25">
      <c r="A2170" s="12">
        <v>2169</v>
      </c>
      <c r="B2170" s="12" t="s">
        <v>211</v>
      </c>
      <c r="C2170" s="12" t="s">
        <v>758</v>
      </c>
      <c r="D2170" s="28">
        <v>43007.354502314818</v>
      </c>
      <c r="E2170" s="17">
        <v>43009.654502314821</v>
      </c>
      <c r="F2170" s="13" t="s">
        <v>302</v>
      </c>
      <c r="G2170" s="12">
        <v>11404</v>
      </c>
      <c r="H2170" s="12" t="s">
        <v>95</v>
      </c>
      <c r="I2170" s="12" t="s">
        <v>117</v>
      </c>
      <c r="J2170" s="37">
        <f>INDEX('Bảng Giá'!$C$3:$H$18,MATCH('Raw Data'!P2170,'Bảng Giá'!$B$3:$B$18,0),MATCH('Raw Data'!M2170,'Bảng Giá'!$C$2:$H$2,0))</f>
        <v>3000</v>
      </c>
      <c r="K2170" s="12">
        <v>94900</v>
      </c>
      <c r="L2170" s="36">
        <f t="shared" si="198"/>
        <v>2.3000000000029104</v>
      </c>
      <c r="M2170" t="str">
        <f>'References data'!H2171</f>
        <v>Nội Vùng</v>
      </c>
      <c r="N2170" s="46">
        <f t="shared" si="199"/>
        <v>11.404</v>
      </c>
      <c r="O2170">
        <f t="shared" si="200"/>
        <v>-91900</v>
      </c>
      <c r="P2170" t="str">
        <f>IF(AND(N2170&gt;0,N2170&lt;=0.05),'Bảng Giá'!$B$3,IF(AND(N2170&lt;=0.1,N2170&gt;0.05),'Bảng Giá'!$B$4,IF(AND('Raw Data'!N2170&gt;0.1,'Raw Data'!N2170&lt;=0.25),'Bảng Giá'!$B$5,IF(AND('Raw Data'!N2170&gt;0.25,'Raw Data'!N2170&lt;=0.5),'Bảng Giá'!$B$6,IF(AND('Raw Data'!N2170&gt;0.5,'Raw Data'!N2170&lt;=1),'Bảng Giá'!$B$7,IF(AND('Raw Data'!N2170&gt;1,'Raw Data'!N2170&lt;=1.5),'Bảng Giá'!$B$8,IF(AND('Raw Data'!N2170&gt;1.5,'Raw Data'!N2170&lt;=2),'Bảng Giá'!$B$9,IF(AND('Raw Data'!N2170&gt;2,'Raw Data'!N2170&lt;=2.5),'Bảng Giá'!$B$10,IF(AND('Raw Data'!N2170&gt;2.5,'Raw Data'!N2170&lt;=3),'Bảng Giá'!$B$11,IF(AND('Raw Data'!N2170&gt;3,'Raw Data'!N2170&lt;=3.5),'Bảng Giá'!$B$12,IF(AND('Raw Data'!N2170&gt;3.5,'Raw Data'!N2170&lt;=4),'Bảng Giá'!$B$13,IF(AND('Raw Data'!N2170&gt;4,'Raw Data'!N2170&lt;=4.5),'Bảng Giá'!$B$14,IF(AND('Raw Data'!N2170&gt;4.5,'Raw Data'!N2170&lt;=5),'Bảng Giá'!$B$15,IF(AND('Raw Data'!N2170&gt;5,'Raw Data'!N2170&lt;=5.5),'Bảng Giá'!$B$16,IF(AND('Raw Data'!N2170&gt;5.5,'Raw Data'!N2170&lt;=6),'Bảng Giá'!$B$17,'Bảng Giá'!$B$18)))))))))))))))</f>
        <v>Next 0.5</v>
      </c>
      <c r="Q2170" s="48">
        <f t="shared" si="201"/>
        <v>-0.96838777660695474</v>
      </c>
      <c r="R2170">
        <f t="shared" si="202"/>
        <v>3600</v>
      </c>
      <c r="S2170">
        <f t="shared" si="203"/>
        <v>-91300</v>
      </c>
    </row>
    <row r="2171" spans="1:19" x14ac:dyDescent="0.25">
      <c r="A2171" s="12">
        <v>2170</v>
      </c>
      <c r="B2171" s="12" t="s">
        <v>211</v>
      </c>
      <c r="C2171" s="12" t="s">
        <v>759</v>
      </c>
      <c r="D2171" s="28">
        <v>43007.512650462966</v>
      </c>
      <c r="E2171" s="17">
        <v>43009.812650462969</v>
      </c>
      <c r="F2171" s="13" t="s">
        <v>302</v>
      </c>
      <c r="G2171" s="12">
        <v>600</v>
      </c>
      <c r="H2171" s="12" t="s">
        <v>116</v>
      </c>
      <c r="I2171" s="12" t="s">
        <v>408</v>
      </c>
      <c r="J2171" s="37">
        <f>INDEX('Bảng Giá'!$C$3:$H$18,MATCH('Raw Data'!P2171,'Bảng Giá'!$B$3:$B$18,0),MATCH('Raw Data'!M2171,'Bảng Giá'!$C$2:$H$2,0))</f>
        <v>22500</v>
      </c>
      <c r="K2171" s="12">
        <v>22700</v>
      </c>
      <c r="L2171" s="36">
        <f t="shared" si="198"/>
        <v>2.3000000000029104</v>
      </c>
      <c r="M2171" t="str">
        <f>'References data'!H2172</f>
        <v>Nội Vùng</v>
      </c>
      <c r="N2171">
        <f t="shared" si="199"/>
        <v>0.6</v>
      </c>
      <c r="O2171">
        <f t="shared" si="200"/>
        <v>-200</v>
      </c>
      <c r="P2171" t="str">
        <f>IF(AND(N2171&gt;0,N2171&lt;=0.05),'Bảng Giá'!$B$3,IF(AND(N2171&lt;=0.1,N2171&gt;0.05),'Bảng Giá'!$B$4,IF(AND('Raw Data'!N2171&gt;0.1,'Raw Data'!N2171&lt;=0.25),'Bảng Giá'!$B$5,IF(AND('Raw Data'!N2171&gt;0.25,'Raw Data'!N2171&lt;=0.5),'Bảng Giá'!$B$6,IF(AND('Raw Data'!N2171&gt;0.5,'Raw Data'!N2171&lt;=1),'Bảng Giá'!$B$7,IF(AND('Raw Data'!N2171&gt;1,'Raw Data'!N2171&lt;=1.5),'Bảng Giá'!$B$8,IF(AND('Raw Data'!N2171&gt;1.5,'Raw Data'!N2171&lt;=2),'Bảng Giá'!$B$9,IF(AND('Raw Data'!N2171&gt;2,'Raw Data'!N2171&lt;=2.5),'Bảng Giá'!$B$10,IF(AND('Raw Data'!N2171&gt;2.5,'Raw Data'!N2171&lt;=3),'Bảng Giá'!$B$11,IF(AND('Raw Data'!N2171&gt;3,'Raw Data'!N2171&lt;=3.5),'Bảng Giá'!$B$12,IF(AND('Raw Data'!N2171&gt;3.5,'Raw Data'!N2171&lt;=4),'Bảng Giá'!$B$13,IF(AND('Raw Data'!N2171&gt;4,'Raw Data'!N2171&lt;=4.5),'Bảng Giá'!$B$14,IF(AND('Raw Data'!N2171&gt;4.5,'Raw Data'!N2171&lt;=5),'Bảng Giá'!$B$15,IF(AND('Raw Data'!N2171&gt;5,'Raw Data'!N2171&lt;=5.5),'Bảng Giá'!$B$16,IF(AND('Raw Data'!N2171&gt;5.5,'Raw Data'!N2171&lt;=6),'Bảng Giá'!$B$17,'Bảng Giá'!$B$18)))))))))))))))</f>
        <v>0.5&lt;x&lt;=1</v>
      </c>
      <c r="Q2171" s="48">
        <f t="shared" si="201"/>
        <v>-8.8105726872246704E-3</v>
      </c>
      <c r="R2171">
        <f t="shared" si="202"/>
        <v>27000</v>
      </c>
      <c r="S2171">
        <f t="shared" si="203"/>
        <v>4300</v>
      </c>
    </row>
    <row r="2172" spans="1:19" x14ac:dyDescent="0.25">
      <c r="A2172" s="12">
        <v>2171</v>
      </c>
      <c r="B2172" s="12" t="s">
        <v>211</v>
      </c>
      <c r="C2172" s="12" t="s">
        <v>760</v>
      </c>
      <c r="D2172" s="28">
        <v>43008.392592592594</v>
      </c>
      <c r="E2172" s="17">
        <v>43009.692592592597</v>
      </c>
      <c r="F2172" s="13" t="s">
        <v>302</v>
      </c>
      <c r="G2172" s="12">
        <v>4000</v>
      </c>
      <c r="H2172" s="12" t="s">
        <v>296</v>
      </c>
      <c r="I2172" s="12" t="s">
        <v>510</v>
      </c>
      <c r="J2172" s="37">
        <f>INDEX('Bảng Giá'!$C$3:$H$18,MATCH('Raw Data'!P2172,'Bảng Giá'!$B$3:$B$18,0),MATCH('Raw Data'!M2172,'Bảng Giá'!$C$2:$H$2,0))</f>
        <v>20500</v>
      </c>
      <c r="K2172" s="12">
        <v>22200</v>
      </c>
      <c r="L2172" s="36">
        <f t="shared" si="198"/>
        <v>1.3000000000029104</v>
      </c>
      <c r="M2172" t="str">
        <f>'References data'!H2173</f>
        <v>Nội Tỉnh</v>
      </c>
      <c r="N2172">
        <f t="shared" si="199"/>
        <v>4</v>
      </c>
      <c r="O2172">
        <f t="shared" si="200"/>
        <v>-1700</v>
      </c>
      <c r="P2172" t="str">
        <f>IF(AND(N2172&gt;0,N2172&lt;=0.05),'Bảng Giá'!$B$3,IF(AND(N2172&lt;=0.1,N2172&gt;0.05),'Bảng Giá'!$B$4,IF(AND('Raw Data'!N2172&gt;0.1,'Raw Data'!N2172&lt;=0.25),'Bảng Giá'!$B$5,IF(AND('Raw Data'!N2172&gt;0.25,'Raw Data'!N2172&lt;=0.5),'Bảng Giá'!$B$6,IF(AND('Raw Data'!N2172&gt;0.5,'Raw Data'!N2172&lt;=1),'Bảng Giá'!$B$7,IF(AND('Raw Data'!N2172&gt;1,'Raw Data'!N2172&lt;=1.5),'Bảng Giá'!$B$8,IF(AND('Raw Data'!N2172&gt;1.5,'Raw Data'!N2172&lt;=2),'Bảng Giá'!$B$9,IF(AND('Raw Data'!N2172&gt;2,'Raw Data'!N2172&lt;=2.5),'Bảng Giá'!$B$10,IF(AND('Raw Data'!N2172&gt;2.5,'Raw Data'!N2172&lt;=3),'Bảng Giá'!$B$11,IF(AND('Raw Data'!N2172&gt;3,'Raw Data'!N2172&lt;=3.5),'Bảng Giá'!$B$12,IF(AND('Raw Data'!N2172&gt;3.5,'Raw Data'!N2172&lt;=4),'Bảng Giá'!$B$13,IF(AND('Raw Data'!N2172&gt;4,'Raw Data'!N2172&lt;=4.5),'Bảng Giá'!$B$14,IF(AND('Raw Data'!N2172&gt;4.5,'Raw Data'!N2172&lt;=5),'Bảng Giá'!$B$15,IF(AND('Raw Data'!N2172&gt;5,'Raw Data'!N2172&lt;=5.5),'Bảng Giá'!$B$16,IF(AND('Raw Data'!N2172&gt;5.5,'Raw Data'!N2172&lt;=6),'Bảng Giá'!$B$17,'Bảng Giá'!$B$18)))))))))))))))</f>
        <v>3.5&lt;x&lt;=4</v>
      </c>
      <c r="Q2172" s="48">
        <f t="shared" si="201"/>
        <v>-7.6576576576576572E-2</v>
      </c>
      <c r="R2172">
        <f t="shared" si="202"/>
        <v>24600</v>
      </c>
      <c r="S2172">
        <f t="shared" si="203"/>
        <v>2400</v>
      </c>
    </row>
    <row r="2173" spans="1:19" x14ac:dyDescent="0.25">
      <c r="A2173" s="12">
        <v>2172</v>
      </c>
      <c r="B2173" s="12" t="s">
        <v>211</v>
      </c>
      <c r="C2173" s="12" t="s">
        <v>761</v>
      </c>
      <c r="D2173" s="28">
        <v>43007.512523148151</v>
      </c>
      <c r="E2173" s="17">
        <v>43008.812523148154</v>
      </c>
      <c r="F2173" s="13" t="s">
        <v>302</v>
      </c>
      <c r="G2173" s="12">
        <v>8000</v>
      </c>
      <c r="H2173" s="12" t="s">
        <v>114</v>
      </c>
      <c r="I2173" s="12" t="s">
        <v>286</v>
      </c>
      <c r="J2173" s="37">
        <f>INDEX('Bảng Giá'!$C$3:$H$18,MATCH('Raw Data'!P2173,'Bảng Giá'!$B$3:$B$18,0),MATCH('Raw Data'!M2173,'Bảng Giá'!$C$2:$H$2,0))</f>
        <v>2000</v>
      </c>
      <c r="K2173" s="12">
        <v>34800</v>
      </c>
      <c r="L2173" s="36">
        <f t="shared" si="198"/>
        <v>1.3000000000029104</v>
      </c>
      <c r="M2173" t="str">
        <f>'References data'!H2174</f>
        <v>Nội Tỉnh</v>
      </c>
      <c r="N2173" s="46">
        <f t="shared" si="199"/>
        <v>8</v>
      </c>
      <c r="O2173">
        <f t="shared" si="200"/>
        <v>-32800</v>
      </c>
      <c r="P2173" t="str">
        <f>IF(AND(N2173&gt;0,N2173&lt;=0.05),'Bảng Giá'!$B$3,IF(AND(N2173&lt;=0.1,N2173&gt;0.05),'Bảng Giá'!$B$4,IF(AND('Raw Data'!N2173&gt;0.1,'Raw Data'!N2173&lt;=0.25),'Bảng Giá'!$B$5,IF(AND('Raw Data'!N2173&gt;0.25,'Raw Data'!N2173&lt;=0.5),'Bảng Giá'!$B$6,IF(AND('Raw Data'!N2173&gt;0.5,'Raw Data'!N2173&lt;=1),'Bảng Giá'!$B$7,IF(AND('Raw Data'!N2173&gt;1,'Raw Data'!N2173&lt;=1.5),'Bảng Giá'!$B$8,IF(AND('Raw Data'!N2173&gt;1.5,'Raw Data'!N2173&lt;=2),'Bảng Giá'!$B$9,IF(AND('Raw Data'!N2173&gt;2,'Raw Data'!N2173&lt;=2.5),'Bảng Giá'!$B$10,IF(AND('Raw Data'!N2173&gt;2.5,'Raw Data'!N2173&lt;=3),'Bảng Giá'!$B$11,IF(AND('Raw Data'!N2173&gt;3,'Raw Data'!N2173&lt;=3.5),'Bảng Giá'!$B$12,IF(AND('Raw Data'!N2173&gt;3.5,'Raw Data'!N2173&lt;=4),'Bảng Giá'!$B$13,IF(AND('Raw Data'!N2173&gt;4,'Raw Data'!N2173&lt;=4.5),'Bảng Giá'!$B$14,IF(AND('Raw Data'!N2173&gt;4.5,'Raw Data'!N2173&lt;=5),'Bảng Giá'!$B$15,IF(AND('Raw Data'!N2173&gt;5,'Raw Data'!N2173&lt;=5.5),'Bảng Giá'!$B$16,IF(AND('Raw Data'!N2173&gt;5.5,'Raw Data'!N2173&lt;=6),'Bảng Giá'!$B$17,'Bảng Giá'!$B$18)))))))))))))))</f>
        <v>Next 0.5</v>
      </c>
      <c r="Q2173" s="48">
        <f t="shared" si="201"/>
        <v>-0.94252873563218387</v>
      </c>
      <c r="R2173">
        <f t="shared" si="202"/>
        <v>2400</v>
      </c>
      <c r="S2173">
        <f t="shared" si="203"/>
        <v>-32400</v>
      </c>
    </row>
    <row r="2174" spans="1:19" x14ac:dyDescent="0.25">
      <c r="A2174" s="12">
        <v>2173</v>
      </c>
      <c r="B2174" s="12" t="s">
        <v>211</v>
      </c>
      <c r="C2174" s="12" t="s">
        <v>762</v>
      </c>
      <c r="D2174" s="28">
        <v>43007.51321759259</v>
      </c>
      <c r="E2174" s="17">
        <v>43010.213217592587</v>
      </c>
      <c r="F2174" s="13" t="s">
        <v>302</v>
      </c>
      <c r="G2174" s="12">
        <v>700</v>
      </c>
      <c r="H2174" s="12" t="s">
        <v>358</v>
      </c>
      <c r="I2174" s="12" t="s">
        <v>848</v>
      </c>
      <c r="J2174" s="37">
        <f>INDEX('Bảng Giá'!$C$3:$H$18,MATCH('Raw Data'!P2174,'Bảng Giá'!$B$3:$B$18,0),MATCH('Raw Data'!M2174,'Bảng Giá'!$C$2:$H$2,0))</f>
        <v>22500</v>
      </c>
      <c r="K2174" s="12">
        <v>22800</v>
      </c>
      <c r="L2174" s="36">
        <f t="shared" si="198"/>
        <v>2.6999999999970896</v>
      </c>
      <c r="M2174" t="str">
        <f>'References data'!H2175</f>
        <v>Nội Vùng Tỉnh</v>
      </c>
      <c r="N2174">
        <f t="shared" si="199"/>
        <v>0.7</v>
      </c>
      <c r="O2174">
        <f t="shared" si="200"/>
        <v>-300</v>
      </c>
      <c r="P2174" t="str">
        <f>IF(AND(N2174&gt;0,N2174&lt;=0.05),'Bảng Giá'!$B$3,IF(AND(N2174&lt;=0.1,N2174&gt;0.05),'Bảng Giá'!$B$4,IF(AND('Raw Data'!N2174&gt;0.1,'Raw Data'!N2174&lt;=0.25),'Bảng Giá'!$B$5,IF(AND('Raw Data'!N2174&gt;0.25,'Raw Data'!N2174&lt;=0.5),'Bảng Giá'!$B$6,IF(AND('Raw Data'!N2174&gt;0.5,'Raw Data'!N2174&lt;=1),'Bảng Giá'!$B$7,IF(AND('Raw Data'!N2174&gt;1,'Raw Data'!N2174&lt;=1.5),'Bảng Giá'!$B$8,IF(AND('Raw Data'!N2174&gt;1.5,'Raw Data'!N2174&lt;=2),'Bảng Giá'!$B$9,IF(AND('Raw Data'!N2174&gt;2,'Raw Data'!N2174&lt;=2.5),'Bảng Giá'!$B$10,IF(AND('Raw Data'!N2174&gt;2.5,'Raw Data'!N2174&lt;=3),'Bảng Giá'!$B$11,IF(AND('Raw Data'!N2174&gt;3,'Raw Data'!N2174&lt;=3.5),'Bảng Giá'!$B$12,IF(AND('Raw Data'!N2174&gt;3.5,'Raw Data'!N2174&lt;=4),'Bảng Giá'!$B$13,IF(AND('Raw Data'!N2174&gt;4,'Raw Data'!N2174&lt;=4.5),'Bảng Giá'!$B$14,IF(AND('Raw Data'!N2174&gt;4.5,'Raw Data'!N2174&lt;=5),'Bảng Giá'!$B$15,IF(AND('Raw Data'!N2174&gt;5,'Raw Data'!N2174&lt;=5.5),'Bảng Giá'!$B$16,IF(AND('Raw Data'!N2174&gt;5.5,'Raw Data'!N2174&lt;=6),'Bảng Giá'!$B$17,'Bảng Giá'!$B$18)))))))))))))))</f>
        <v>0.5&lt;x&lt;=1</v>
      </c>
      <c r="Q2174" s="48">
        <f t="shared" si="201"/>
        <v>-1.3157894736842105E-2</v>
      </c>
      <c r="R2174">
        <f t="shared" si="202"/>
        <v>27000</v>
      </c>
      <c r="S2174">
        <f t="shared" si="203"/>
        <v>4200</v>
      </c>
    </row>
    <row r="2175" spans="1:19" x14ac:dyDescent="0.25">
      <c r="A2175" s="12">
        <v>2174</v>
      </c>
      <c r="B2175" s="12" t="s">
        <v>211</v>
      </c>
      <c r="C2175" s="12" t="s">
        <v>763</v>
      </c>
      <c r="D2175" s="28">
        <v>43008.673032407409</v>
      </c>
      <c r="E2175" s="17">
        <v>43010.973032407412</v>
      </c>
      <c r="F2175" s="13" t="s">
        <v>302</v>
      </c>
      <c r="G2175" s="12">
        <v>2299</v>
      </c>
      <c r="H2175" s="12" t="s">
        <v>297</v>
      </c>
      <c r="I2175" s="12" t="s">
        <v>849</v>
      </c>
      <c r="J2175" s="37">
        <f>INDEX('Bảng Giá'!$C$3:$H$18,MATCH('Raw Data'!P2175,'Bảng Giá'!$B$3:$B$18,0),MATCH('Raw Data'!M2175,'Bảng Giá'!$C$2:$H$2,0))</f>
        <v>38000</v>
      </c>
      <c r="K2175" s="12">
        <v>38200</v>
      </c>
      <c r="L2175" s="36">
        <f t="shared" si="198"/>
        <v>2.3000000000029104</v>
      </c>
      <c r="M2175" t="str">
        <f>'References data'!H2176</f>
        <v>Nội Vùng</v>
      </c>
      <c r="N2175">
        <f t="shared" si="199"/>
        <v>2.2989999999999999</v>
      </c>
      <c r="O2175">
        <f t="shared" si="200"/>
        <v>-200</v>
      </c>
      <c r="P2175" t="str">
        <f>IF(AND(N2175&gt;0,N2175&lt;=0.05),'Bảng Giá'!$B$3,IF(AND(N2175&lt;=0.1,N2175&gt;0.05),'Bảng Giá'!$B$4,IF(AND('Raw Data'!N2175&gt;0.1,'Raw Data'!N2175&lt;=0.25),'Bảng Giá'!$B$5,IF(AND('Raw Data'!N2175&gt;0.25,'Raw Data'!N2175&lt;=0.5),'Bảng Giá'!$B$6,IF(AND('Raw Data'!N2175&gt;0.5,'Raw Data'!N2175&lt;=1),'Bảng Giá'!$B$7,IF(AND('Raw Data'!N2175&gt;1,'Raw Data'!N2175&lt;=1.5),'Bảng Giá'!$B$8,IF(AND('Raw Data'!N2175&gt;1.5,'Raw Data'!N2175&lt;=2),'Bảng Giá'!$B$9,IF(AND('Raw Data'!N2175&gt;2,'Raw Data'!N2175&lt;=2.5),'Bảng Giá'!$B$10,IF(AND('Raw Data'!N2175&gt;2.5,'Raw Data'!N2175&lt;=3),'Bảng Giá'!$B$11,IF(AND('Raw Data'!N2175&gt;3,'Raw Data'!N2175&lt;=3.5),'Bảng Giá'!$B$12,IF(AND('Raw Data'!N2175&gt;3.5,'Raw Data'!N2175&lt;=4),'Bảng Giá'!$B$13,IF(AND('Raw Data'!N2175&gt;4,'Raw Data'!N2175&lt;=4.5),'Bảng Giá'!$B$14,IF(AND('Raw Data'!N2175&gt;4.5,'Raw Data'!N2175&lt;=5),'Bảng Giá'!$B$15,IF(AND('Raw Data'!N2175&gt;5,'Raw Data'!N2175&lt;=5.5),'Bảng Giá'!$B$16,IF(AND('Raw Data'!N2175&gt;5.5,'Raw Data'!N2175&lt;=6),'Bảng Giá'!$B$17,'Bảng Giá'!$B$18)))))))))))))))</f>
        <v>2&lt;x&lt;=2.5</v>
      </c>
      <c r="Q2175" s="48">
        <f t="shared" si="201"/>
        <v>-5.235602094240838E-3</v>
      </c>
      <c r="R2175">
        <f t="shared" si="202"/>
        <v>45600</v>
      </c>
      <c r="S2175">
        <f t="shared" si="203"/>
        <v>7400</v>
      </c>
    </row>
    <row r="2176" spans="1:19" x14ac:dyDescent="0.25">
      <c r="A2176" s="12">
        <v>2175</v>
      </c>
      <c r="B2176" s="12" t="s">
        <v>211</v>
      </c>
      <c r="C2176" s="12" t="s">
        <v>764</v>
      </c>
      <c r="D2176" s="28">
        <v>43007.363576388889</v>
      </c>
      <c r="E2176" s="17">
        <v>43008.663576388892</v>
      </c>
      <c r="F2176" s="13" t="s">
        <v>302</v>
      </c>
      <c r="G2176" s="12">
        <v>1000</v>
      </c>
      <c r="H2176" s="12" t="s">
        <v>114</v>
      </c>
      <c r="I2176" s="12" t="s">
        <v>294</v>
      </c>
      <c r="J2176" s="37">
        <f>INDEX('Bảng Giá'!$C$3:$H$18,MATCH('Raw Data'!P2176,'Bảng Giá'!$B$3:$B$18,0),MATCH('Raw Data'!M2176,'Bảng Giá'!$C$2:$H$2,0))</f>
        <v>14000</v>
      </c>
      <c r="K2176" s="12">
        <v>14700</v>
      </c>
      <c r="L2176" s="36">
        <f t="shared" si="198"/>
        <v>1.3000000000029104</v>
      </c>
      <c r="M2176" t="str">
        <f>'References data'!H2177</f>
        <v>Nội Tỉnh</v>
      </c>
      <c r="N2176">
        <f t="shared" si="199"/>
        <v>1</v>
      </c>
      <c r="O2176">
        <f t="shared" si="200"/>
        <v>-700</v>
      </c>
      <c r="P2176" t="str">
        <f>IF(AND(N2176&gt;0,N2176&lt;=0.05),'Bảng Giá'!$B$3,IF(AND(N2176&lt;=0.1,N2176&gt;0.05),'Bảng Giá'!$B$4,IF(AND('Raw Data'!N2176&gt;0.1,'Raw Data'!N2176&lt;=0.25),'Bảng Giá'!$B$5,IF(AND('Raw Data'!N2176&gt;0.25,'Raw Data'!N2176&lt;=0.5),'Bảng Giá'!$B$6,IF(AND('Raw Data'!N2176&gt;0.5,'Raw Data'!N2176&lt;=1),'Bảng Giá'!$B$7,IF(AND('Raw Data'!N2176&gt;1,'Raw Data'!N2176&lt;=1.5),'Bảng Giá'!$B$8,IF(AND('Raw Data'!N2176&gt;1.5,'Raw Data'!N2176&lt;=2),'Bảng Giá'!$B$9,IF(AND('Raw Data'!N2176&gt;2,'Raw Data'!N2176&lt;=2.5),'Bảng Giá'!$B$10,IF(AND('Raw Data'!N2176&gt;2.5,'Raw Data'!N2176&lt;=3),'Bảng Giá'!$B$11,IF(AND('Raw Data'!N2176&gt;3,'Raw Data'!N2176&lt;=3.5),'Bảng Giá'!$B$12,IF(AND('Raw Data'!N2176&gt;3.5,'Raw Data'!N2176&lt;=4),'Bảng Giá'!$B$13,IF(AND('Raw Data'!N2176&gt;4,'Raw Data'!N2176&lt;=4.5),'Bảng Giá'!$B$14,IF(AND('Raw Data'!N2176&gt;4.5,'Raw Data'!N2176&lt;=5),'Bảng Giá'!$B$15,IF(AND('Raw Data'!N2176&gt;5,'Raw Data'!N2176&lt;=5.5),'Bảng Giá'!$B$16,IF(AND('Raw Data'!N2176&gt;5.5,'Raw Data'!N2176&lt;=6),'Bảng Giá'!$B$17,'Bảng Giá'!$B$18)))))))))))))))</f>
        <v>0.5&lt;x&lt;=1</v>
      </c>
      <c r="Q2176" s="48">
        <f t="shared" si="201"/>
        <v>-4.7619047619047616E-2</v>
      </c>
      <c r="R2176">
        <f t="shared" si="202"/>
        <v>16800</v>
      </c>
      <c r="S2176">
        <f t="shared" si="203"/>
        <v>2100</v>
      </c>
    </row>
    <row r="2177" spans="1:19" x14ac:dyDescent="0.25">
      <c r="A2177" s="12">
        <v>2176</v>
      </c>
      <c r="B2177" s="12" t="s">
        <v>211</v>
      </c>
      <c r="C2177" s="12" t="s">
        <v>765</v>
      </c>
      <c r="D2177" s="28">
        <v>43007.369826388887</v>
      </c>
      <c r="E2177" s="17">
        <v>43010.069826388884</v>
      </c>
      <c r="F2177" s="13" t="s">
        <v>302</v>
      </c>
      <c r="G2177" s="12">
        <v>1600</v>
      </c>
      <c r="H2177" s="12" t="s">
        <v>408</v>
      </c>
      <c r="I2177" s="12" t="s">
        <v>850</v>
      </c>
      <c r="J2177" s="37">
        <f>INDEX('Bảng Giá'!$C$3:$H$18,MATCH('Raw Data'!P2177,'Bảng Giá'!$B$3:$B$18,0),MATCH('Raw Data'!M2177,'Bảng Giá'!$C$2:$H$2,0))</f>
        <v>32000</v>
      </c>
      <c r="K2177" s="12">
        <v>32300</v>
      </c>
      <c r="L2177" s="36">
        <f t="shared" si="198"/>
        <v>2.6999999999970896</v>
      </c>
      <c r="M2177" t="str">
        <f>'References data'!H2178</f>
        <v>Nội Vùng Tỉnh</v>
      </c>
      <c r="N2177">
        <f t="shared" si="199"/>
        <v>1.6</v>
      </c>
      <c r="O2177">
        <f t="shared" si="200"/>
        <v>-300</v>
      </c>
      <c r="P2177" t="str">
        <f>IF(AND(N2177&gt;0,N2177&lt;=0.05),'Bảng Giá'!$B$3,IF(AND(N2177&lt;=0.1,N2177&gt;0.05),'Bảng Giá'!$B$4,IF(AND('Raw Data'!N2177&gt;0.1,'Raw Data'!N2177&lt;=0.25),'Bảng Giá'!$B$5,IF(AND('Raw Data'!N2177&gt;0.25,'Raw Data'!N2177&lt;=0.5),'Bảng Giá'!$B$6,IF(AND('Raw Data'!N2177&gt;0.5,'Raw Data'!N2177&lt;=1),'Bảng Giá'!$B$7,IF(AND('Raw Data'!N2177&gt;1,'Raw Data'!N2177&lt;=1.5),'Bảng Giá'!$B$8,IF(AND('Raw Data'!N2177&gt;1.5,'Raw Data'!N2177&lt;=2),'Bảng Giá'!$B$9,IF(AND('Raw Data'!N2177&gt;2,'Raw Data'!N2177&lt;=2.5),'Bảng Giá'!$B$10,IF(AND('Raw Data'!N2177&gt;2.5,'Raw Data'!N2177&lt;=3),'Bảng Giá'!$B$11,IF(AND('Raw Data'!N2177&gt;3,'Raw Data'!N2177&lt;=3.5),'Bảng Giá'!$B$12,IF(AND('Raw Data'!N2177&gt;3.5,'Raw Data'!N2177&lt;=4),'Bảng Giá'!$B$13,IF(AND('Raw Data'!N2177&gt;4,'Raw Data'!N2177&lt;=4.5),'Bảng Giá'!$B$14,IF(AND('Raw Data'!N2177&gt;4.5,'Raw Data'!N2177&lt;=5),'Bảng Giá'!$B$15,IF(AND('Raw Data'!N2177&gt;5,'Raw Data'!N2177&lt;=5.5),'Bảng Giá'!$B$16,IF(AND('Raw Data'!N2177&gt;5.5,'Raw Data'!N2177&lt;=6),'Bảng Giá'!$B$17,'Bảng Giá'!$B$18)))))))))))))))</f>
        <v>1.5&lt;x&lt;=2</v>
      </c>
      <c r="Q2177" s="48">
        <f t="shared" si="201"/>
        <v>-9.2879256965944269E-3</v>
      </c>
      <c r="R2177">
        <f t="shared" si="202"/>
        <v>38400</v>
      </c>
      <c r="S2177">
        <f t="shared" si="203"/>
        <v>6100</v>
      </c>
    </row>
    <row r="2178" spans="1:19" x14ac:dyDescent="0.25">
      <c r="A2178" s="12">
        <v>2177</v>
      </c>
      <c r="B2178" s="12" t="s">
        <v>211</v>
      </c>
      <c r="C2178" s="12" t="s">
        <v>766</v>
      </c>
      <c r="D2178" s="28">
        <v>43007.370312500003</v>
      </c>
      <c r="E2178" s="17">
        <v>43009.670312500006</v>
      </c>
      <c r="F2178" s="13" t="s">
        <v>302</v>
      </c>
      <c r="G2178" s="12">
        <v>500</v>
      </c>
      <c r="H2178" s="12" t="s">
        <v>197</v>
      </c>
      <c r="I2178" s="12" t="s">
        <v>100</v>
      </c>
      <c r="J2178" s="37">
        <f>INDEX('Bảng Giá'!$C$3:$H$18,MATCH('Raw Data'!P2178,'Bảng Giá'!$B$3:$B$18,0),MATCH('Raw Data'!M2178,'Bảng Giá'!$C$2:$H$2,0))</f>
        <v>20000</v>
      </c>
      <c r="K2178" s="12">
        <v>22700</v>
      </c>
      <c r="L2178" s="36">
        <f t="shared" si="198"/>
        <v>2.3000000000029104</v>
      </c>
      <c r="M2178" t="str">
        <f>'References data'!H2179</f>
        <v>Nội Vùng</v>
      </c>
      <c r="N2178">
        <f t="shared" si="199"/>
        <v>0.5</v>
      </c>
      <c r="O2178">
        <f t="shared" si="200"/>
        <v>-2700</v>
      </c>
      <c r="P2178" t="str">
        <f>IF(AND(N2178&gt;0,N2178&lt;=0.05),'Bảng Giá'!$B$3,IF(AND(N2178&lt;=0.1,N2178&gt;0.05),'Bảng Giá'!$B$4,IF(AND('Raw Data'!N2178&gt;0.1,'Raw Data'!N2178&lt;=0.25),'Bảng Giá'!$B$5,IF(AND('Raw Data'!N2178&gt;0.25,'Raw Data'!N2178&lt;=0.5),'Bảng Giá'!$B$6,IF(AND('Raw Data'!N2178&gt;0.5,'Raw Data'!N2178&lt;=1),'Bảng Giá'!$B$7,IF(AND('Raw Data'!N2178&gt;1,'Raw Data'!N2178&lt;=1.5),'Bảng Giá'!$B$8,IF(AND('Raw Data'!N2178&gt;1.5,'Raw Data'!N2178&lt;=2),'Bảng Giá'!$B$9,IF(AND('Raw Data'!N2178&gt;2,'Raw Data'!N2178&lt;=2.5),'Bảng Giá'!$B$10,IF(AND('Raw Data'!N2178&gt;2.5,'Raw Data'!N2178&lt;=3),'Bảng Giá'!$B$11,IF(AND('Raw Data'!N2178&gt;3,'Raw Data'!N2178&lt;=3.5),'Bảng Giá'!$B$12,IF(AND('Raw Data'!N2178&gt;3.5,'Raw Data'!N2178&lt;=4),'Bảng Giá'!$B$13,IF(AND('Raw Data'!N2178&gt;4,'Raw Data'!N2178&lt;=4.5),'Bảng Giá'!$B$14,IF(AND('Raw Data'!N2178&gt;4.5,'Raw Data'!N2178&lt;=5),'Bảng Giá'!$B$15,IF(AND('Raw Data'!N2178&gt;5,'Raw Data'!N2178&lt;=5.5),'Bảng Giá'!$B$16,IF(AND('Raw Data'!N2178&gt;5.5,'Raw Data'!N2178&lt;=6),'Bảng Giá'!$B$17,'Bảng Giá'!$B$18)))))))))))))))</f>
        <v>0.25&lt;x&lt;=0.5</v>
      </c>
      <c r="Q2178" s="48">
        <f t="shared" si="201"/>
        <v>-0.11894273127753303</v>
      </c>
      <c r="R2178">
        <f t="shared" si="202"/>
        <v>24000</v>
      </c>
      <c r="S2178">
        <f t="shared" si="203"/>
        <v>1300</v>
      </c>
    </row>
    <row r="2179" spans="1:19" x14ac:dyDescent="0.25">
      <c r="A2179" s="12">
        <v>2178</v>
      </c>
      <c r="B2179" s="12" t="s">
        <v>211</v>
      </c>
      <c r="C2179" s="12" t="s">
        <v>767</v>
      </c>
      <c r="D2179" s="28">
        <v>43007.370324074072</v>
      </c>
      <c r="E2179" s="17">
        <v>43008.670324074075</v>
      </c>
      <c r="F2179" s="13" t="s">
        <v>302</v>
      </c>
      <c r="G2179" s="12">
        <v>500</v>
      </c>
      <c r="H2179" s="12" t="s">
        <v>75</v>
      </c>
      <c r="I2179" s="12" t="s">
        <v>75</v>
      </c>
      <c r="J2179" s="37">
        <f>INDEX('Bảng Giá'!$C$3:$H$18,MATCH('Raw Data'!P2179,'Bảng Giá'!$B$3:$B$18,0),MATCH('Raw Data'!M2179,'Bảng Giá'!$C$2:$H$2,0))</f>
        <v>13000</v>
      </c>
      <c r="K2179" s="12">
        <v>14100</v>
      </c>
      <c r="L2179" s="36">
        <f t="shared" ref="L2179:L2242" si="204">E2179-D2179</f>
        <v>1.3000000000029104</v>
      </c>
      <c r="M2179" t="str">
        <f>'References data'!H2180</f>
        <v>Nội Tỉnh</v>
      </c>
      <c r="N2179">
        <f t="shared" ref="N2179:N2242" si="205">G2179/1000</f>
        <v>0.5</v>
      </c>
      <c r="O2179">
        <f t="shared" ref="O2179:O2242" si="206">J2179-K2179</f>
        <v>-1100</v>
      </c>
      <c r="P2179" t="str">
        <f>IF(AND(N2179&gt;0,N2179&lt;=0.05),'Bảng Giá'!$B$3,IF(AND(N2179&lt;=0.1,N2179&gt;0.05),'Bảng Giá'!$B$4,IF(AND('Raw Data'!N2179&gt;0.1,'Raw Data'!N2179&lt;=0.25),'Bảng Giá'!$B$5,IF(AND('Raw Data'!N2179&gt;0.25,'Raw Data'!N2179&lt;=0.5),'Bảng Giá'!$B$6,IF(AND('Raw Data'!N2179&gt;0.5,'Raw Data'!N2179&lt;=1),'Bảng Giá'!$B$7,IF(AND('Raw Data'!N2179&gt;1,'Raw Data'!N2179&lt;=1.5),'Bảng Giá'!$B$8,IF(AND('Raw Data'!N2179&gt;1.5,'Raw Data'!N2179&lt;=2),'Bảng Giá'!$B$9,IF(AND('Raw Data'!N2179&gt;2,'Raw Data'!N2179&lt;=2.5),'Bảng Giá'!$B$10,IF(AND('Raw Data'!N2179&gt;2.5,'Raw Data'!N2179&lt;=3),'Bảng Giá'!$B$11,IF(AND('Raw Data'!N2179&gt;3,'Raw Data'!N2179&lt;=3.5),'Bảng Giá'!$B$12,IF(AND('Raw Data'!N2179&gt;3.5,'Raw Data'!N2179&lt;=4),'Bảng Giá'!$B$13,IF(AND('Raw Data'!N2179&gt;4,'Raw Data'!N2179&lt;=4.5),'Bảng Giá'!$B$14,IF(AND('Raw Data'!N2179&gt;4.5,'Raw Data'!N2179&lt;=5),'Bảng Giá'!$B$15,IF(AND('Raw Data'!N2179&gt;5,'Raw Data'!N2179&lt;=5.5),'Bảng Giá'!$B$16,IF(AND('Raw Data'!N2179&gt;5.5,'Raw Data'!N2179&lt;=6),'Bảng Giá'!$B$17,'Bảng Giá'!$B$18)))))))))))))))</f>
        <v>0.25&lt;x&lt;=0.5</v>
      </c>
      <c r="Q2179" s="48">
        <f t="shared" ref="Q2179:Q2242" si="207">O2179/K2179</f>
        <v>-7.8014184397163122E-2</v>
      </c>
      <c r="R2179">
        <f t="shared" ref="R2179:R2242" si="208">J2179+(J2179*0.2)</f>
        <v>15600</v>
      </c>
      <c r="S2179">
        <f t="shared" ref="S2179:S2242" si="209">R2179-K2179</f>
        <v>1500</v>
      </c>
    </row>
    <row r="2180" spans="1:19" x14ac:dyDescent="0.25">
      <c r="A2180" s="12">
        <v>2179</v>
      </c>
      <c r="B2180" s="12" t="s">
        <v>211</v>
      </c>
      <c r="C2180" s="12" t="s">
        <v>768</v>
      </c>
      <c r="D2180" s="28">
        <v>43007.370509259257</v>
      </c>
      <c r="E2180" s="17">
        <v>43009.67050925926</v>
      </c>
      <c r="F2180" s="13" t="s">
        <v>302</v>
      </c>
      <c r="G2180" s="12">
        <v>2000</v>
      </c>
      <c r="H2180" s="12" t="s">
        <v>123</v>
      </c>
      <c r="I2180" s="12" t="s">
        <v>196</v>
      </c>
      <c r="J2180" s="37">
        <f>INDEX('Bảng Giá'!$C$3:$H$18,MATCH('Raw Data'!P2180,'Bảng Giá'!$B$3:$B$18,0),MATCH('Raw Data'!M2180,'Bảng Giá'!$C$2:$H$2,0))</f>
        <v>32000</v>
      </c>
      <c r="K2180" s="12">
        <v>38200</v>
      </c>
      <c r="L2180" s="36">
        <f t="shared" si="204"/>
        <v>2.3000000000029104</v>
      </c>
      <c r="M2180" t="str">
        <f>'References data'!H2181</f>
        <v>Nội Vùng</v>
      </c>
      <c r="N2180">
        <f t="shared" si="205"/>
        <v>2</v>
      </c>
      <c r="O2180">
        <f t="shared" si="206"/>
        <v>-6200</v>
      </c>
      <c r="P2180" t="str">
        <f>IF(AND(N2180&gt;0,N2180&lt;=0.05),'Bảng Giá'!$B$3,IF(AND(N2180&lt;=0.1,N2180&gt;0.05),'Bảng Giá'!$B$4,IF(AND('Raw Data'!N2180&gt;0.1,'Raw Data'!N2180&lt;=0.25),'Bảng Giá'!$B$5,IF(AND('Raw Data'!N2180&gt;0.25,'Raw Data'!N2180&lt;=0.5),'Bảng Giá'!$B$6,IF(AND('Raw Data'!N2180&gt;0.5,'Raw Data'!N2180&lt;=1),'Bảng Giá'!$B$7,IF(AND('Raw Data'!N2180&gt;1,'Raw Data'!N2180&lt;=1.5),'Bảng Giá'!$B$8,IF(AND('Raw Data'!N2180&gt;1.5,'Raw Data'!N2180&lt;=2),'Bảng Giá'!$B$9,IF(AND('Raw Data'!N2180&gt;2,'Raw Data'!N2180&lt;=2.5),'Bảng Giá'!$B$10,IF(AND('Raw Data'!N2180&gt;2.5,'Raw Data'!N2180&lt;=3),'Bảng Giá'!$B$11,IF(AND('Raw Data'!N2180&gt;3,'Raw Data'!N2180&lt;=3.5),'Bảng Giá'!$B$12,IF(AND('Raw Data'!N2180&gt;3.5,'Raw Data'!N2180&lt;=4),'Bảng Giá'!$B$13,IF(AND('Raw Data'!N2180&gt;4,'Raw Data'!N2180&lt;=4.5),'Bảng Giá'!$B$14,IF(AND('Raw Data'!N2180&gt;4.5,'Raw Data'!N2180&lt;=5),'Bảng Giá'!$B$15,IF(AND('Raw Data'!N2180&gt;5,'Raw Data'!N2180&lt;=5.5),'Bảng Giá'!$B$16,IF(AND('Raw Data'!N2180&gt;5.5,'Raw Data'!N2180&lt;=6),'Bảng Giá'!$B$17,'Bảng Giá'!$B$18)))))))))))))))</f>
        <v>1.5&lt;x&lt;=2</v>
      </c>
      <c r="Q2180" s="48">
        <f t="shared" si="207"/>
        <v>-0.16230366492146597</v>
      </c>
      <c r="R2180">
        <f t="shared" si="208"/>
        <v>38400</v>
      </c>
      <c r="S2180">
        <f t="shared" si="209"/>
        <v>200</v>
      </c>
    </row>
    <row r="2181" spans="1:19" x14ac:dyDescent="0.25">
      <c r="A2181" s="12">
        <v>2180</v>
      </c>
      <c r="B2181" s="12" t="s">
        <v>211</v>
      </c>
      <c r="C2181" s="12" t="s">
        <v>769</v>
      </c>
      <c r="D2181" s="28">
        <v>43007.373877314814</v>
      </c>
      <c r="E2181" s="17">
        <v>43008.673877314817</v>
      </c>
      <c r="F2181" s="13" t="s">
        <v>302</v>
      </c>
      <c r="G2181" s="12">
        <v>5616</v>
      </c>
      <c r="H2181" s="12" t="s">
        <v>95</v>
      </c>
      <c r="I2181" s="12" t="s">
        <v>298</v>
      </c>
      <c r="J2181" s="37">
        <f>INDEX('Bảng Giá'!$C$3:$H$18,MATCH('Raw Data'!P2181,'Bảng Giá'!$B$3:$B$18,0),MATCH('Raw Data'!M2181,'Bảng Giá'!$C$2:$H$2,0))</f>
        <v>26500</v>
      </c>
      <c r="K2181" s="12">
        <v>26700</v>
      </c>
      <c r="L2181" s="36">
        <f t="shared" si="204"/>
        <v>1.3000000000029104</v>
      </c>
      <c r="M2181" t="str">
        <f>'References data'!H2182</f>
        <v>Nội Tỉnh</v>
      </c>
      <c r="N2181">
        <f t="shared" si="205"/>
        <v>5.6159999999999997</v>
      </c>
      <c r="O2181">
        <f t="shared" si="206"/>
        <v>-200</v>
      </c>
      <c r="P2181" t="str">
        <f>IF(AND(N2181&gt;0,N2181&lt;=0.05),'Bảng Giá'!$B$3,IF(AND(N2181&lt;=0.1,N2181&gt;0.05),'Bảng Giá'!$B$4,IF(AND('Raw Data'!N2181&gt;0.1,'Raw Data'!N2181&lt;=0.25),'Bảng Giá'!$B$5,IF(AND('Raw Data'!N2181&gt;0.25,'Raw Data'!N2181&lt;=0.5),'Bảng Giá'!$B$6,IF(AND('Raw Data'!N2181&gt;0.5,'Raw Data'!N2181&lt;=1),'Bảng Giá'!$B$7,IF(AND('Raw Data'!N2181&gt;1,'Raw Data'!N2181&lt;=1.5),'Bảng Giá'!$B$8,IF(AND('Raw Data'!N2181&gt;1.5,'Raw Data'!N2181&lt;=2),'Bảng Giá'!$B$9,IF(AND('Raw Data'!N2181&gt;2,'Raw Data'!N2181&lt;=2.5),'Bảng Giá'!$B$10,IF(AND('Raw Data'!N2181&gt;2.5,'Raw Data'!N2181&lt;=3),'Bảng Giá'!$B$11,IF(AND('Raw Data'!N2181&gt;3,'Raw Data'!N2181&lt;=3.5),'Bảng Giá'!$B$12,IF(AND('Raw Data'!N2181&gt;3.5,'Raw Data'!N2181&lt;=4),'Bảng Giá'!$B$13,IF(AND('Raw Data'!N2181&gt;4,'Raw Data'!N2181&lt;=4.5),'Bảng Giá'!$B$14,IF(AND('Raw Data'!N2181&gt;4.5,'Raw Data'!N2181&lt;=5),'Bảng Giá'!$B$15,IF(AND('Raw Data'!N2181&gt;5,'Raw Data'!N2181&lt;=5.5),'Bảng Giá'!$B$16,IF(AND('Raw Data'!N2181&gt;5.5,'Raw Data'!N2181&lt;=6),'Bảng Giá'!$B$17,'Bảng Giá'!$B$18)))))))))))))))</f>
        <v>5.5&lt;x&lt;=6</v>
      </c>
      <c r="Q2181" s="48">
        <f t="shared" si="207"/>
        <v>-7.4906367041198503E-3</v>
      </c>
      <c r="R2181">
        <f t="shared" si="208"/>
        <v>31800</v>
      </c>
      <c r="S2181">
        <f t="shared" si="209"/>
        <v>5100</v>
      </c>
    </row>
    <row r="2182" spans="1:19" x14ac:dyDescent="0.25">
      <c r="A2182" s="12">
        <v>2181</v>
      </c>
      <c r="B2182" s="12" t="s">
        <v>211</v>
      </c>
      <c r="C2182" s="12" t="s">
        <v>770</v>
      </c>
      <c r="D2182" s="28">
        <v>43007.374062499999</v>
      </c>
      <c r="E2182" s="17">
        <v>43010.074062499996</v>
      </c>
      <c r="F2182" s="13" t="s">
        <v>302</v>
      </c>
      <c r="G2182" s="12">
        <v>3000</v>
      </c>
      <c r="H2182" s="12" t="s">
        <v>111</v>
      </c>
      <c r="I2182" s="12" t="s">
        <v>851</v>
      </c>
      <c r="J2182" s="37">
        <f>INDEX('Bảng Giá'!$C$3:$H$18,MATCH('Raw Data'!P2182,'Bảng Giá'!$B$3:$B$18,0),MATCH('Raw Data'!M2182,'Bảng Giá'!$C$2:$H$2,0))</f>
        <v>42500</v>
      </c>
      <c r="K2182" s="12">
        <v>48000</v>
      </c>
      <c r="L2182" s="36">
        <f t="shared" si="204"/>
        <v>2.6999999999970896</v>
      </c>
      <c r="M2182" t="str">
        <f>'References data'!H2183</f>
        <v>Nội Vùng Tỉnh</v>
      </c>
      <c r="N2182">
        <f t="shared" si="205"/>
        <v>3</v>
      </c>
      <c r="O2182">
        <f t="shared" si="206"/>
        <v>-5500</v>
      </c>
      <c r="P2182" t="str">
        <f>IF(AND(N2182&gt;0,N2182&lt;=0.05),'Bảng Giá'!$B$3,IF(AND(N2182&lt;=0.1,N2182&gt;0.05),'Bảng Giá'!$B$4,IF(AND('Raw Data'!N2182&gt;0.1,'Raw Data'!N2182&lt;=0.25),'Bảng Giá'!$B$5,IF(AND('Raw Data'!N2182&gt;0.25,'Raw Data'!N2182&lt;=0.5),'Bảng Giá'!$B$6,IF(AND('Raw Data'!N2182&gt;0.5,'Raw Data'!N2182&lt;=1),'Bảng Giá'!$B$7,IF(AND('Raw Data'!N2182&gt;1,'Raw Data'!N2182&lt;=1.5),'Bảng Giá'!$B$8,IF(AND('Raw Data'!N2182&gt;1.5,'Raw Data'!N2182&lt;=2),'Bảng Giá'!$B$9,IF(AND('Raw Data'!N2182&gt;2,'Raw Data'!N2182&lt;=2.5),'Bảng Giá'!$B$10,IF(AND('Raw Data'!N2182&gt;2.5,'Raw Data'!N2182&lt;=3),'Bảng Giá'!$B$11,IF(AND('Raw Data'!N2182&gt;3,'Raw Data'!N2182&lt;=3.5),'Bảng Giá'!$B$12,IF(AND('Raw Data'!N2182&gt;3.5,'Raw Data'!N2182&lt;=4),'Bảng Giá'!$B$13,IF(AND('Raw Data'!N2182&gt;4,'Raw Data'!N2182&lt;=4.5),'Bảng Giá'!$B$14,IF(AND('Raw Data'!N2182&gt;4.5,'Raw Data'!N2182&lt;=5),'Bảng Giá'!$B$15,IF(AND('Raw Data'!N2182&gt;5,'Raw Data'!N2182&lt;=5.5),'Bảng Giá'!$B$16,IF(AND('Raw Data'!N2182&gt;5.5,'Raw Data'!N2182&lt;=6),'Bảng Giá'!$B$17,'Bảng Giá'!$B$18)))))))))))))))</f>
        <v>2.5&lt;x&lt;=3</v>
      </c>
      <c r="Q2182" s="48">
        <f t="shared" si="207"/>
        <v>-0.11458333333333333</v>
      </c>
      <c r="R2182">
        <f t="shared" si="208"/>
        <v>51000</v>
      </c>
      <c r="S2182">
        <f t="shared" si="209"/>
        <v>3000</v>
      </c>
    </row>
    <row r="2183" spans="1:19" x14ac:dyDescent="0.25">
      <c r="A2183" s="12">
        <v>2182</v>
      </c>
      <c r="B2183" s="12" t="s">
        <v>211</v>
      </c>
      <c r="C2183" s="12" t="s">
        <v>771</v>
      </c>
      <c r="D2183" s="28">
        <v>43007.660324074073</v>
      </c>
      <c r="E2183" s="17">
        <v>43008.960324074076</v>
      </c>
      <c r="F2183" s="13" t="s">
        <v>302</v>
      </c>
      <c r="G2183" s="12">
        <v>200</v>
      </c>
      <c r="H2183" s="12" t="s">
        <v>98</v>
      </c>
      <c r="I2183" s="12" t="s">
        <v>89</v>
      </c>
      <c r="J2183" s="37">
        <f>INDEX('Bảng Giá'!$C$3:$H$18,MATCH('Raw Data'!P2183,'Bảng Giá'!$B$3:$B$18,0),MATCH('Raw Data'!M2183,'Bảng Giá'!$C$2:$H$2,0))</f>
        <v>13000</v>
      </c>
      <c r="K2183" s="12">
        <v>13100</v>
      </c>
      <c r="L2183" s="36">
        <f t="shared" si="204"/>
        <v>1.3000000000029104</v>
      </c>
      <c r="M2183" t="str">
        <f>'References data'!H2184</f>
        <v>Nội Tỉnh</v>
      </c>
      <c r="N2183">
        <f t="shared" si="205"/>
        <v>0.2</v>
      </c>
      <c r="O2183">
        <f t="shared" si="206"/>
        <v>-100</v>
      </c>
      <c r="P2183" t="str">
        <f>IF(AND(N2183&gt;0,N2183&lt;=0.05),'Bảng Giá'!$B$3,IF(AND(N2183&lt;=0.1,N2183&gt;0.05),'Bảng Giá'!$B$4,IF(AND('Raw Data'!N2183&gt;0.1,'Raw Data'!N2183&lt;=0.25),'Bảng Giá'!$B$5,IF(AND('Raw Data'!N2183&gt;0.25,'Raw Data'!N2183&lt;=0.5),'Bảng Giá'!$B$6,IF(AND('Raw Data'!N2183&gt;0.5,'Raw Data'!N2183&lt;=1),'Bảng Giá'!$B$7,IF(AND('Raw Data'!N2183&gt;1,'Raw Data'!N2183&lt;=1.5),'Bảng Giá'!$B$8,IF(AND('Raw Data'!N2183&gt;1.5,'Raw Data'!N2183&lt;=2),'Bảng Giá'!$B$9,IF(AND('Raw Data'!N2183&gt;2,'Raw Data'!N2183&lt;=2.5),'Bảng Giá'!$B$10,IF(AND('Raw Data'!N2183&gt;2.5,'Raw Data'!N2183&lt;=3),'Bảng Giá'!$B$11,IF(AND('Raw Data'!N2183&gt;3,'Raw Data'!N2183&lt;=3.5),'Bảng Giá'!$B$12,IF(AND('Raw Data'!N2183&gt;3.5,'Raw Data'!N2183&lt;=4),'Bảng Giá'!$B$13,IF(AND('Raw Data'!N2183&gt;4,'Raw Data'!N2183&lt;=4.5),'Bảng Giá'!$B$14,IF(AND('Raw Data'!N2183&gt;4.5,'Raw Data'!N2183&lt;=5),'Bảng Giá'!$B$15,IF(AND('Raw Data'!N2183&gt;5,'Raw Data'!N2183&lt;=5.5),'Bảng Giá'!$B$16,IF(AND('Raw Data'!N2183&gt;5.5,'Raw Data'!N2183&lt;=6),'Bảng Giá'!$B$17,'Bảng Giá'!$B$18)))))))))))))))</f>
        <v>0.1&lt;x&lt;=0.25</v>
      </c>
      <c r="Q2183" s="48">
        <f t="shared" si="207"/>
        <v>-7.6335877862595417E-3</v>
      </c>
      <c r="R2183">
        <f t="shared" si="208"/>
        <v>15600</v>
      </c>
      <c r="S2183">
        <f t="shared" si="209"/>
        <v>2500</v>
      </c>
    </row>
    <row r="2184" spans="1:19" x14ac:dyDescent="0.25">
      <c r="A2184" s="12">
        <v>2183</v>
      </c>
      <c r="B2184" s="12" t="s">
        <v>211</v>
      </c>
      <c r="C2184" s="12" t="s">
        <v>772</v>
      </c>
      <c r="D2184" s="28">
        <v>43007.660486111112</v>
      </c>
      <c r="E2184" s="17">
        <v>43009.960486111115</v>
      </c>
      <c r="F2184" s="13" t="s">
        <v>302</v>
      </c>
      <c r="G2184" s="12">
        <v>1000</v>
      </c>
      <c r="H2184" s="12" t="s">
        <v>140</v>
      </c>
      <c r="I2184" s="12" t="s">
        <v>100</v>
      </c>
      <c r="J2184" s="37">
        <f>INDEX('Bảng Giá'!$C$3:$H$18,MATCH('Raw Data'!P2184,'Bảng Giá'!$B$3:$B$18,0),MATCH('Raw Data'!M2184,'Bảng Giá'!$C$2:$H$2,0))</f>
        <v>22500</v>
      </c>
      <c r="K2184" s="12">
        <v>27700</v>
      </c>
      <c r="L2184" s="36">
        <f t="shared" si="204"/>
        <v>2.3000000000029104</v>
      </c>
      <c r="M2184" t="str">
        <f>'References data'!H2185</f>
        <v>Nội Vùng</v>
      </c>
      <c r="N2184">
        <f t="shared" si="205"/>
        <v>1</v>
      </c>
      <c r="O2184">
        <f t="shared" si="206"/>
        <v>-5200</v>
      </c>
      <c r="P2184" t="str">
        <f>IF(AND(N2184&gt;0,N2184&lt;=0.05),'Bảng Giá'!$B$3,IF(AND(N2184&lt;=0.1,N2184&gt;0.05),'Bảng Giá'!$B$4,IF(AND('Raw Data'!N2184&gt;0.1,'Raw Data'!N2184&lt;=0.25),'Bảng Giá'!$B$5,IF(AND('Raw Data'!N2184&gt;0.25,'Raw Data'!N2184&lt;=0.5),'Bảng Giá'!$B$6,IF(AND('Raw Data'!N2184&gt;0.5,'Raw Data'!N2184&lt;=1),'Bảng Giá'!$B$7,IF(AND('Raw Data'!N2184&gt;1,'Raw Data'!N2184&lt;=1.5),'Bảng Giá'!$B$8,IF(AND('Raw Data'!N2184&gt;1.5,'Raw Data'!N2184&lt;=2),'Bảng Giá'!$B$9,IF(AND('Raw Data'!N2184&gt;2,'Raw Data'!N2184&lt;=2.5),'Bảng Giá'!$B$10,IF(AND('Raw Data'!N2184&gt;2.5,'Raw Data'!N2184&lt;=3),'Bảng Giá'!$B$11,IF(AND('Raw Data'!N2184&gt;3,'Raw Data'!N2184&lt;=3.5),'Bảng Giá'!$B$12,IF(AND('Raw Data'!N2184&gt;3.5,'Raw Data'!N2184&lt;=4),'Bảng Giá'!$B$13,IF(AND('Raw Data'!N2184&gt;4,'Raw Data'!N2184&lt;=4.5),'Bảng Giá'!$B$14,IF(AND('Raw Data'!N2184&gt;4.5,'Raw Data'!N2184&lt;=5),'Bảng Giá'!$B$15,IF(AND('Raw Data'!N2184&gt;5,'Raw Data'!N2184&lt;=5.5),'Bảng Giá'!$B$16,IF(AND('Raw Data'!N2184&gt;5.5,'Raw Data'!N2184&lt;=6),'Bảng Giá'!$B$17,'Bảng Giá'!$B$18)))))))))))))))</f>
        <v>0.5&lt;x&lt;=1</v>
      </c>
      <c r="Q2184" s="48">
        <f t="shared" si="207"/>
        <v>-0.18772563176895307</v>
      </c>
      <c r="R2184">
        <f t="shared" si="208"/>
        <v>27000</v>
      </c>
      <c r="S2184">
        <f t="shared" si="209"/>
        <v>-700</v>
      </c>
    </row>
    <row r="2185" spans="1:19" x14ac:dyDescent="0.25">
      <c r="A2185" s="12">
        <v>2184</v>
      </c>
      <c r="B2185" s="12" t="s">
        <v>211</v>
      </c>
      <c r="C2185" s="12" t="s">
        <v>773</v>
      </c>
      <c r="D2185" s="28">
        <v>43007.363738425927</v>
      </c>
      <c r="E2185" s="17">
        <v>43009.66373842593</v>
      </c>
      <c r="F2185" s="13" t="s">
        <v>302</v>
      </c>
      <c r="G2185" s="12">
        <v>700</v>
      </c>
      <c r="H2185" s="12" t="s">
        <v>114</v>
      </c>
      <c r="I2185" s="12" t="s">
        <v>290</v>
      </c>
      <c r="J2185" s="37">
        <f>INDEX('Bảng Giá'!$C$3:$H$18,MATCH('Raw Data'!P2185,'Bảng Giá'!$B$3:$B$18,0),MATCH('Raw Data'!M2185,'Bảng Giá'!$C$2:$H$2,0))</f>
        <v>22500</v>
      </c>
      <c r="K2185" s="12">
        <v>22700</v>
      </c>
      <c r="L2185" s="36">
        <f t="shared" si="204"/>
        <v>2.3000000000029104</v>
      </c>
      <c r="M2185" t="str">
        <f>'References data'!H2186</f>
        <v>Nội Vùng</v>
      </c>
      <c r="N2185">
        <f t="shared" si="205"/>
        <v>0.7</v>
      </c>
      <c r="O2185">
        <f t="shared" si="206"/>
        <v>-200</v>
      </c>
      <c r="P2185" t="str">
        <f>IF(AND(N2185&gt;0,N2185&lt;=0.05),'Bảng Giá'!$B$3,IF(AND(N2185&lt;=0.1,N2185&gt;0.05),'Bảng Giá'!$B$4,IF(AND('Raw Data'!N2185&gt;0.1,'Raw Data'!N2185&lt;=0.25),'Bảng Giá'!$B$5,IF(AND('Raw Data'!N2185&gt;0.25,'Raw Data'!N2185&lt;=0.5),'Bảng Giá'!$B$6,IF(AND('Raw Data'!N2185&gt;0.5,'Raw Data'!N2185&lt;=1),'Bảng Giá'!$B$7,IF(AND('Raw Data'!N2185&gt;1,'Raw Data'!N2185&lt;=1.5),'Bảng Giá'!$B$8,IF(AND('Raw Data'!N2185&gt;1.5,'Raw Data'!N2185&lt;=2),'Bảng Giá'!$B$9,IF(AND('Raw Data'!N2185&gt;2,'Raw Data'!N2185&lt;=2.5),'Bảng Giá'!$B$10,IF(AND('Raw Data'!N2185&gt;2.5,'Raw Data'!N2185&lt;=3),'Bảng Giá'!$B$11,IF(AND('Raw Data'!N2185&gt;3,'Raw Data'!N2185&lt;=3.5),'Bảng Giá'!$B$12,IF(AND('Raw Data'!N2185&gt;3.5,'Raw Data'!N2185&lt;=4),'Bảng Giá'!$B$13,IF(AND('Raw Data'!N2185&gt;4,'Raw Data'!N2185&lt;=4.5),'Bảng Giá'!$B$14,IF(AND('Raw Data'!N2185&gt;4.5,'Raw Data'!N2185&lt;=5),'Bảng Giá'!$B$15,IF(AND('Raw Data'!N2185&gt;5,'Raw Data'!N2185&lt;=5.5),'Bảng Giá'!$B$16,IF(AND('Raw Data'!N2185&gt;5.5,'Raw Data'!N2185&lt;=6),'Bảng Giá'!$B$17,'Bảng Giá'!$B$18)))))))))))))))</f>
        <v>0.5&lt;x&lt;=1</v>
      </c>
      <c r="Q2185" s="48">
        <f t="shared" si="207"/>
        <v>-8.8105726872246704E-3</v>
      </c>
      <c r="R2185">
        <f t="shared" si="208"/>
        <v>27000</v>
      </c>
      <c r="S2185">
        <f t="shared" si="209"/>
        <v>4300</v>
      </c>
    </row>
    <row r="2186" spans="1:19" x14ac:dyDescent="0.25">
      <c r="A2186" s="12">
        <v>2185</v>
      </c>
      <c r="B2186" s="12" t="s">
        <v>211</v>
      </c>
      <c r="C2186" s="12" t="s">
        <v>774</v>
      </c>
      <c r="D2186" s="28">
        <v>43007.374016203707</v>
      </c>
      <c r="E2186" s="17">
        <v>43008.674016203709</v>
      </c>
      <c r="F2186" s="13" t="s">
        <v>303</v>
      </c>
      <c r="G2186" s="12">
        <v>700</v>
      </c>
      <c r="H2186" s="12" t="s">
        <v>109</v>
      </c>
      <c r="I2186" s="12" t="s">
        <v>114</v>
      </c>
      <c r="J2186" s="37">
        <f>INDEX('Bảng Giá'!$C$3:$H$18,MATCH('Raw Data'!P2186,'Bảng Giá'!$B$3:$B$18,0),MATCH('Raw Data'!M2186,'Bảng Giá'!$C$2:$H$2,0))</f>
        <v>14000</v>
      </c>
      <c r="K2186" s="12">
        <v>14100</v>
      </c>
      <c r="L2186" s="36">
        <f t="shared" si="204"/>
        <v>1.3000000000029104</v>
      </c>
      <c r="M2186" t="str">
        <f>'References data'!H2187</f>
        <v>Nội Tỉnh</v>
      </c>
      <c r="N2186">
        <f t="shared" si="205"/>
        <v>0.7</v>
      </c>
      <c r="O2186">
        <f t="shared" si="206"/>
        <v>-100</v>
      </c>
      <c r="P2186" t="str">
        <f>IF(AND(N2186&gt;0,N2186&lt;=0.05),'Bảng Giá'!$B$3,IF(AND(N2186&lt;=0.1,N2186&gt;0.05),'Bảng Giá'!$B$4,IF(AND('Raw Data'!N2186&gt;0.1,'Raw Data'!N2186&lt;=0.25),'Bảng Giá'!$B$5,IF(AND('Raw Data'!N2186&gt;0.25,'Raw Data'!N2186&lt;=0.5),'Bảng Giá'!$B$6,IF(AND('Raw Data'!N2186&gt;0.5,'Raw Data'!N2186&lt;=1),'Bảng Giá'!$B$7,IF(AND('Raw Data'!N2186&gt;1,'Raw Data'!N2186&lt;=1.5),'Bảng Giá'!$B$8,IF(AND('Raw Data'!N2186&gt;1.5,'Raw Data'!N2186&lt;=2),'Bảng Giá'!$B$9,IF(AND('Raw Data'!N2186&gt;2,'Raw Data'!N2186&lt;=2.5),'Bảng Giá'!$B$10,IF(AND('Raw Data'!N2186&gt;2.5,'Raw Data'!N2186&lt;=3),'Bảng Giá'!$B$11,IF(AND('Raw Data'!N2186&gt;3,'Raw Data'!N2186&lt;=3.5),'Bảng Giá'!$B$12,IF(AND('Raw Data'!N2186&gt;3.5,'Raw Data'!N2186&lt;=4),'Bảng Giá'!$B$13,IF(AND('Raw Data'!N2186&gt;4,'Raw Data'!N2186&lt;=4.5),'Bảng Giá'!$B$14,IF(AND('Raw Data'!N2186&gt;4.5,'Raw Data'!N2186&lt;=5),'Bảng Giá'!$B$15,IF(AND('Raw Data'!N2186&gt;5,'Raw Data'!N2186&lt;=5.5),'Bảng Giá'!$B$16,IF(AND('Raw Data'!N2186&gt;5.5,'Raw Data'!N2186&lt;=6),'Bảng Giá'!$B$17,'Bảng Giá'!$B$18)))))))))))))))</f>
        <v>0.5&lt;x&lt;=1</v>
      </c>
      <c r="Q2186" s="48">
        <f t="shared" si="207"/>
        <v>-7.0921985815602835E-3</v>
      </c>
      <c r="R2186">
        <f t="shared" si="208"/>
        <v>16800</v>
      </c>
      <c r="S2186">
        <f t="shared" si="209"/>
        <v>2700</v>
      </c>
    </row>
    <row r="2187" spans="1:19" x14ac:dyDescent="0.25">
      <c r="A2187" s="12">
        <v>2186</v>
      </c>
      <c r="B2187" s="12" t="s">
        <v>211</v>
      </c>
      <c r="C2187" s="12" t="s">
        <v>775</v>
      </c>
      <c r="D2187" s="28">
        <v>43007.66033564815</v>
      </c>
      <c r="E2187" s="17">
        <v>43008.960335648153</v>
      </c>
      <c r="F2187" s="13" t="s">
        <v>302</v>
      </c>
      <c r="G2187" s="12">
        <v>800</v>
      </c>
      <c r="H2187" s="12" t="s">
        <v>100</v>
      </c>
      <c r="I2187" s="12" t="s">
        <v>78</v>
      </c>
      <c r="J2187" s="37">
        <f>INDEX('Bảng Giá'!$C$3:$H$18,MATCH('Raw Data'!P2187,'Bảng Giá'!$B$3:$B$18,0),MATCH('Raw Data'!M2187,'Bảng Giá'!$C$2:$H$2,0))</f>
        <v>14000</v>
      </c>
      <c r="K2187" s="12">
        <v>14100</v>
      </c>
      <c r="L2187" s="36">
        <f t="shared" si="204"/>
        <v>1.3000000000029104</v>
      </c>
      <c r="M2187" t="str">
        <f>'References data'!H2188</f>
        <v>Nội Tỉnh</v>
      </c>
      <c r="N2187">
        <f t="shared" si="205"/>
        <v>0.8</v>
      </c>
      <c r="O2187">
        <f t="shared" si="206"/>
        <v>-100</v>
      </c>
      <c r="P2187" t="str">
        <f>IF(AND(N2187&gt;0,N2187&lt;=0.05),'Bảng Giá'!$B$3,IF(AND(N2187&lt;=0.1,N2187&gt;0.05),'Bảng Giá'!$B$4,IF(AND('Raw Data'!N2187&gt;0.1,'Raw Data'!N2187&lt;=0.25),'Bảng Giá'!$B$5,IF(AND('Raw Data'!N2187&gt;0.25,'Raw Data'!N2187&lt;=0.5),'Bảng Giá'!$B$6,IF(AND('Raw Data'!N2187&gt;0.5,'Raw Data'!N2187&lt;=1),'Bảng Giá'!$B$7,IF(AND('Raw Data'!N2187&gt;1,'Raw Data'!N2187&lt;=1.5),'Bảng Giá'!$B$8,IF(AND('Raw Data'!N2187&gt;1.5,'Raw Data'!N2187&lt;=2),'Bảng Giá'!$B$9,IF(AND('Raw Data'!N2187&gt;2,'Raw Data'!N2187&lt;=2.5),'Bảng Giá'!$B$10,IF(AND('Raw Data'!N2187&gt;2.5,'Raw Data'!N2187&lt;=3),'Bảng Giá'!$B$11,IF(AND('Raw Data'!N2187&gt;3,'Raw Data'!N2187&lt;=3.5),'Bảng Giá'!$B$12,IF(AND('Raw Data'!N2187&gt;3.5,'Raw Data'!N2187&lt;=4),'Bảng Giá'!$B$13,IF(AND('Raw Data'!N2187&gt;4,'Raw Data'!N2187&lt;=4.5),'Bảng Giá'!$B$14,IF(AND('Raw Data'!N2187&gt;4.5,'Raw Data'!N2187&lt;=5),'Bảng Giá'!$B$15,IF(AND('Raw Data'!N2187&gt;5,'Raw Data'!N2187&lt;=5.5),'Bảng Giá'!$B$16,IF(AND('Raw Data'!N2187&gt;5.5,'Raw Data'!N2187&lt;=6),'Bảng Giá'!$B$17,'Bảng Giá'!$B$18)))))))))))))))</f>
        <v>0.5&lt;x&lt;=1</v>
      </c>
      <c r="Q2187" s="48">
        <f t="shared" si="207"/>
        <v>-7.0921985815602835E-3</v>
      </c>
      <c r="R2187">
        <f t="shared" si="208"/>
        <v>16800</v>
      </c>
      <c r="S2187">
        <f t="shared" si="209"/>
        <v>2700</v>
      </c>
    </row>
    <row r="2188" spans="1:19" x14ac:dyDescent="0.25">
      <c r="A2188" s="12">
        <v>2187</v>
      </c>
      <c r="B2188" s="12" t="s">
        <v>211</v>
      </c>
      <c r="C2188" s="12" t="s">
        <v>776</v>
      </c>
      <c r="D2188" s="28">
        <v>43008.333333333336</v>
      </c>
      <c r="E2188" s="17">
        <v>43009.633333333339</v>
      </c>
      <c r="F2188" s="13" t="s">
        <v>302</v>
      </c>
      <c r="G2188" s="12">
        <v>500</v>
      </c>
      <c r="H2188" s="12" t="s">
        <v>294</v>
      </c>
      <c r="I2188" s="12" t="s">
        <v>283</v>
      </c>
      <c r="J2188" s="37">
        <f>INDEX('Bảng Giá'!$C$3:$H$18,MATCH('Raw Data'!P2188,'Bảng Giá'!$B$3:$B$18,0),MATCH('Raw Data'!M2188,'Bảng Giá'!$C$2:$H$2,0))</f>
        <v>13000</v>
      </c>
      <c r="K2188" s="12">
        <v>14100</v>
      </c>
      <c r="L2188" s="36">
        <f t="shared" si="204"/>
        <v>1.3000000000029104</v>
      </c>
      <c r="M2188" t="str">
        <f>'References data'!H2189</f>
        <v>Nội Tỉnh</v>
      </c>
      <c r="N2188">
        <f t="shared" si="205"/>
        <v>0.5</v>
      </c>
      <c r="O2188">
        <f t="shared" si="206"/>
        <v>-1100</v>
      </c>
      <c r="P2188" t="str">
        <f>IF(AND(N2188&gt;0,N2188&lt;=0.05),'Bảng Giá'!$B$3,IF(AND(N2188&lt;=0.1,N2188&gt;0.05),'Bảng Giá'!$B$4,IF(AND('Raw Data'!N2188&gt;0.1,'Raw Data'!N2188&lt;=0.25),'Bảng Giá'!$B$5,IF(AND('Raw Data'!N2188&gt;0.25,'Raw Data'!N2188&lt;=0.5),'Bảng Giá'!$B$6,IF(AND('Raw Data'!N2188&gt;0.5,'Raw Data'!N2188&lt;=1),'Bảng Giá'!$B$7,IF(AND('Raw Data'!N2188&gt;1,'Raw Data'!N2188&lt;=1.5),'Bảng Giá'!$B$8,IF(AND('Raw Data'!N2188&gt;1.5,'Raw Data'!N2188&lt;=2),'Bảng Giá'!$B$9,IF(AND('Raw Data'!N2188&gt;2,'Raw Data'!N2188&lt;=2.5),'Bảng Giá'!$B$10,IF(AND('Raw Data'!N2188&gt;2.5,'Raw Data'!N2188&lt;=3),'Bảng Giá'!$B$11,IF(AND('Raw Data'!N2188&gt;3,'Raw Data'!N2188&lt;=3.5),'Bảng Giá'!$B$12,IF(AND('Raw Data'!N2188&gt;3.5,'Raw Data'!N2188&lt;=4),'Bảng Giá'!$B$13,IF(AND('Raw Data'!N2188&gt;4,'Raw Data'!N2188&lt;=4.5),'Bảng Giá'!$B$14,IF(AND('Raw Data'!N2188&gt;4.5,'Raw Data'!N2188&lt;=5),'Bảng Giá'!$B$15,IF(AND('Raw Data'!N2188&gt;5,'Raw Data'!N2188&lt;=5.5),'Bảng Giá'!$B$16,IF(AND('Raw Data'!N2188&gt;5.5,'Raw Data'!N2188&lt;=6),'Bảng Giá'!$B$17,'Bảng Giá'!$B$18)))))))))))))))</f>
        <v>0.25&lt;x&lt;=0.5</v>
      </c>
      <c r="Q2188" s="48">
        <f t="shared" si="207"/>
        <v>-7.8014184397163122E-2</v>
      </c>
      <c r="R2188">
        <f t="shared" si="208"/>
        <v>15600</v>
      </c>
      <c r="S2188">
        <f t="shared" si="209"/>
        <v>1500</v>
      </c>
    </row>
    <row r="2189" spans="1:19" x14ac:dyDescent="0.25">
      <c r="A2189" s="12">
        <v>2188</v>
      </c>
      <c r="B2189" s="12" t="s">
        <v>211</v>
      </c>
      <c r="C2189" s="12" t="s">
        <v>777</v>
      </c>
      <c r="D2189" s="28">
        <v>43008.391203703701</v>
      </c>
      <c r="E2189" s="17">
        <v>43010.691203703704</v>
      </c>
      <c r="F2189" s="13" t="s">
        <v>302</v>
      </c>
      <c r="G2189" s="12">
        <v>650</v>
      </c>
      <c r="H2189" s="12" t="s">
        <v>190</v>
      </c>
      <c r="I2189" s="12" t="s">
        <v>160</v>
      </c>
      <c r="J2189" s="37">
        <f>INDEX('Bảng Giá'!$C$3:$H$18,MATCH('Raw Data'!P2189,'Bảng Giá'!$B$3:$B$18,0),MATCH('Raw Data'!M2189,'Bảng Giá'!$C$2:$H$2,0))</f>
        <v>22500</v>
      </c>
      <c r="K2189" s="12">
        <v>22700</v>
      </c>
      <c r="L2189" s="36">
        <f t="shared" si="204"/>
        <v>2.3000000000029104</v>
      </c>
      <c r="M2189" t="str">
        <f>'References data'!H2190</f>
        <v>Nội Vùng</v>
      </c>
      <c r="N2189">
        <f t="shared" si="205"/>
        <v>0.65</v>
      </c>
      <c r="O2189">
        <f t="shared" si="206"/>
        <v>-200</v>
      </c>
      <c r="P2189" t="str">
        <f>IF(AND(N2189&gt;0,N2189&lt;=0.05),'Bảng Giá'!$B$3,IF(AND(N2189&lt;=0.1,N2189&gt;0.05),'Bảng Giá'!$B$4,IF(AND('Raw Data'!N2189&gt;0.1,'Raw Data'!N2189&lt;=0.25),'Bảng Giá'!$B$5,IF(AND('Raw Data'!N2189&gt;0.25,'Raw Data'!N2189&lt;=0.5),'Bảng Giá'!$B$6,IF(AND('Raw Data'!N2189&gt;0.5,'Raw Data'!N2189&lt;=1),'Bảng Giá'!$B$7,IF(AND('Raw Data'!N2189&gt;1,'Raw Data'!N2189&lt;=1.5),'Bảng Giá'!$B$8,IF(AND('Raw Data'!N2189&gt;1.5,'Raw Data'!N2189&lt;=2),'Bảng Giá'!$B$9,IF(AND('Raw Data'!N2189&gt;2,'Raw Data'!N2189&lt;=2.5),'Bảng Giá'!$B$10,IF(AND('Raw Data'!N2189&gt;2.5,'Raw Data'!N2189&lt;=3),'Bảng Giá'!$B$11,IF(AND('Raw Data'!N2189&gt;3,'Raw Data'!N2189&lt;=3.5),'Bảng Giá'!$B$12,IF(AND('Raw Data'!N2189&gt;3.5,'Raw Data'!N2189&lt;=4),'Bảng Giá'!$B$13,IF(AND('Raw Data'!N2189&gt;4,'Raw Data'!N2189&lt;=4.5),'Bảng Giá'!$B$14,IF(AND('Raw Data'!N2189&gt;4.5,'Raw Data'!N2189&lt;=5),'Bảng Giá'!$B$15,IF(AND('Raw Data'!N2189&gt;5,'Raw Data'!N2189&lt;=5.5),'Bảng Giá'!$B$16,IF(AND('Raw Data'!N2189&gt;5.5,'Raw Data'!N2189&lt;=6),'Bảng Giá'!$B$17,'Bảng Giá'!$B$18)))))))))))))))</f>
        <v>0.5&lt;x&lt;=1</v>
      </c>
      <c r="Q2189" s="48">
        <f t="shared" si="207"/>
        <v>-8.8105726872246704E-3</v>
      </c>
      <c r="R2189">
        <f t="shared" si="208"/>
        <v>27000</v>
      </c>
      <c r="S2189">
        <f t="shared" si="209"/>
        <v>4300</v>
      </c>
    </row>
    <row r="2190" spans="1:19" x14ac:dyDescent="0.25">
      <c r="A2190" s="12">
        <v>2189</v>
      </c>
      <c r="B2190" s="12" t="s">
        <v>211</v>
      </c>
      <c r="C2190" s="12" t="s">
        <v>778</v>
      </c>
      <c r="D2190" s="28">
        <v>43008.391296296293</v>
      </c>
      <c r="E2190" s="17">
        <v>43009.691296296296</v>
      </c>
      <c r="F2190" s="13" t="s">
        <v>302</v>
      </c>
      <c r="G2190" s="12">
        <v>200</v>
      </c>
      <c r="H2190" s="12" t="s">
        <v>94</v>
      </c>
      <c r="I2190" s="12" t="s">
        <v>116</v>
      </c>
      <c r="J2190" s="37">
        <f>INDEX('Bảng Giá'!$C$3:$H$18,MATCH('Raw Data'!P2190,'Bảng Giá'!$B$3:$B$18,0),MATCH('Raw Data'!M2190,'Bảng Giá'!$C$2:$H$2,0))</f>
        <v>13000</v>
      </c>
      <c r="K2190" s="12">
        <v>13100</v>
      </c>
      <c r="L2190" s="36">
        <f t="shared" si="204"/>
        <v>1.3000000000029104</v>
      </c>
      <c r="M2190" t="str">
        <f>'References data'!H2191</f>
        <v>Nội Tỉnh</v>
      </c>
      <c r="N2190">
        <f t="shared" si="205"/>
        <v>0.2</v>
      </c>
      <c r="O2190">
        <f t="shared" si="206"/>
        <v>-100</v>
      </c>
      <c r="P2190" t="str">
        <f>IF(AND(N2190&gt;0,N2190&lt;=0.05),'Bảng Giá'!$B$3,IF(AND(N2190&lt;=0.1,N2190&gt;0.05),'Bảng Giá'!$B$4,IF(AND('Raw Data'!N2190&gt;0.1,'Raw Data'!N2190&lt;=0.25),'Bảng Giá'!$B$5,IF(AND('Raw Data'!N2190&gt;0.25,'Raw Data'!N2190&lt;=0.5),'Bảng Giá'!$B$6,IF(AND('Raw Data'!N2190&gt;0.5,'Raw Data'!N2190&lt;=1),'Bảng Giá'!$B$7,IF(AND('Raw Data'!N2190&gt;1,'Raw Data'!N2190&lt;=1.5),'Bảng Giá'!$B$8,IF(AND('Raw Data'!N2190&gt;1.5,'Raw Data'!N2190&lt;=2),'Bảng Giá'!$B$9,IF(AND('Raw Data'!N2190&gt;2,'Raw Data'!N2190&lt;=2.5),'Bảng Giá'!$B$10,IF(AND('Raw Data'!N2190&gt;2.5,'Raw Data'!N2190&lt;=3),'Bảng Giá'!$B$11,IF(AND('Raw Data'!N2190&gt;3,'Raw Data'!N2190&lt;=3.5),'Bảng Giá'!$B$12,IF(AND('Raw Data'!N2190&gt;3.5,'Raw Data'!N2190&lt;=4),'Bảng Giá'!$B$13,IF(AND('Raw Data'!N2190&gt;4,'Raw Data'!N2190&lt;=4.5),'Bảng Giá'!$B$14,IF(AND('Raw Data'!N2190&gt;4.5,'Raw Data'!N2190&lt;=5),'Bảng Giá'!$B$15,IF(AND('Raw Data'!N2190&gt;5,'Raw Data'!N2190&lt;=5.5),'Bảng Giá'!$B$16,IF(AND('Raw Data'!N2190&gt;5.5,'Raw Data'!N2190&lt;=6),'Bảng Giá'!$B$17,'Bảng Giá'!$B$18)))))))))))))))</f>
        <v>0.1&lt;x&lt;=0.25</v>
      </c>
      <c r="Q2190" s="48">
        <f t="shared" si="207"/>
        <v>-7.6335877862595417E-3</v>
      </c>
      <c r="R2190">
        <f t="shared" si="208"/>
        <v>15600</v>
      </c>
      <c r="S2190">
        <f t="shared" si="209"/>
        <v>2500</v>
      </c>
    </row>
    <row r="2191" spans="1:19" x14ac:dyDescent="0.25">
      <c r="A2191" s="12">
        <v>2190</v>
      </c>
      <c r="B2191" s="12" t="s">
        <v>211</v>
      </c>
      <c r="C2191" s="12" t="s">
        <v>779</v>
      </c>
      <c r="D2191" s="28">
        <v>43008.391365740739</v>
      </c>
      <c r="E2191" s="17">
        <v>43011.091365740736</v>
      </c>
      <c r="F2191" s="13" t="s">
        <v>302</v>
      </c>
      <c r="G2191" s="12">
        <v>2010</v>
      </c>
      <c r="H2191" s="12" t="s">
        <v>190</v>
      </c>
      <c r="I2191" s="12" t="s">
        <v>118</v>
      </c>
      <c r="J2191" s="37">
        <f>INDEX('Bảng Giá'!$C$3:$H$18,MATCH('Raw Data'!P2191,'Bảng Giá'!$B$3:$B$18,0),MATCH('Raw Data'!M2191,'Bảng Giá'!$C$2:$H$2,0))</f>
        <v>38000</v>
      </c>
      <c r="K2191" s="12">
        <v>38400</v>
      </c>
      <c r="L2191" s="36">
        <f t="shared" si="204"/>
        <v>2.6999999999970896</v>
      </c>
      <c r="M2191" t="str">
        <f>'References data'!H2192</f>
        <v>Nội Vùng Tỉnh</v>
      </c>
      <c r="N2191">
        <f t="shared" si="205"/>
        <v>2.0099999999999998</v>
      </c>
      <c r="O2191">
        <f t="shared" si="206"/>
        <v>-400</v>
      </c>
      <c r="P2191" t="str">
        <f>IF(AND(N2191&gt;0,N2191&lt;=0.05),'Bảng Giá'!$B$3,IF(AND(N2191&lt;=0.1,N2191&gt;0.05),'Bảng Giá'!$B$4,IF(AND('Raw Data'!N2191&gt;0.1,'Raw Data'!N2191&lt;=0.25),'Bảng Giá'!$B$5,IF(AND('Raw Data'!N2191&gt;0.25,'Raw Data'!N2191&lt;=0.5),'Bảng Giá'!$B$6,IF(AND('Raw Data'!N2191&gt;0.5,'Raw Data'!N2191&lt;=1),'Bảng Giá'!$B$7,IF(AND('Raw Data'!N2191&gt;1,'Raw Data'!N2191&lt;=1.5),'Bảng Giá'!$B$8,IF(AND('Raw Data'!N2191&gt;1.5,'Raw Data'!N2191&lt;=2),'Bảng Giá'!$B$9,IF(AND('Raw Data'!N2191&gt;2,'Raw Data'!N2191&lt;=2.5),'Bảng Giá'!$B$10,IF(AND('Raw Data'!N2191&gt;2.5,'Raw Data'!N2191&lt;=3),'Bảng Giá'!$B$11,IF(AND('Raw Data'!N2191&gt;3,'Raw Data'!N2191&lt;=3.5),'Bảng Giá'!$B$12,IF(AND('Raw Data'!N2191&gt;3.5,'Raw Data'!N2191&lt;=4),'Bảng Giá'!$B$13,IF(AND('Raw Data'!N2191&gt;4,'Raw Data'!N2191&lt;=4.5),'Bảng Giá'!$B$14,IF(AND('Raw Data'!N2191&gt;4.5,'Raw Data'!N2191&lt;=5),'Bảng Giá'!$B$15,IF(AND('Raw Data'!N2191&gt;5,'Raw Data'!N2191&lt;=5.5),'Bảng Giá'!$B$16,IF(AND('Raw Data'!N2191&gt;5.5,'Raw Data'!N2191&lt;=6),'Bảng Giá'!$B$17,'Bảng Giá'!$B$18)))))))))))))))</f>
        <v>2&lt;x&lt;=2.5</v>
      </c>
      <c r="Q2191" s="48">
        <f t="shared" si="207"/>
        <v>-1.0416666666666666E-2</v>
      </c>
      <c r="R2191">
        <f t="shared" si="208"/>
        <v>45600</v>
      </c>
      <c r="S2191">
        <f t="shared" si="209"/>
        <v>7200</v>
      </c>
    </row>
    <row r="2192" spans="1:19" x14ac:dyDescent="0.25">
      <c r="A2192" s="12">
        <v>2191</v>
      </c>
      <c r="B2192" s="12" t="s">
        <v>211</v>
      </c>
      <c r="C2192" s="12" t="s">
        <v>780</v>
      </c>
      <c r="D2192" s="28">
        <v>43008.391516203701</v>
      </c>
      <c r="E2192" s="17">
        <v>43009.691516203704</v>
      </c>
      <c r="F2192" s="13" t="s">
        <v>302</v>
      </c>
      <c r="G2192" s="12">
        <v>4000</v>
      </c>
      <c r="H2192" s="12" t="s">
        <v>95</v>
      </c>
      <c r="I2192" s="12" t="s">
        <v>93</v>
      </c>
      <c r="J2192" s="37">
        <f>INDEX('Bảng Giá'!$C$3:$H$18,MATCH('Raw Data'!P2192,'Bảng Giá'!$B$3:$B$18,0),MATCH('Raw Data'!M2192,'Bảng Giá'!$C$2:$H$2,0))</f>
        <v>20500</v>
      </c>
      <c r="K2192" s="12">
        <v>22200</v>
      </c>
      <c r="L2192" s="36">
        <f t="shared" si="204"/>
        <v>1.3000000000029104</v>
      </c>
      <c r="M2192" t="str">
        <f>'References data'!H2193</f>
        <v>Nội Tỉnh</v>
      </c>
      <c r="N2192">
        <f t="shared" si="205"/>
        <v>4</v>
      </c>
      <c r="O2192">
        <f t="shared" si="206"/>
        <v>-1700</v>
      </c>
      <c r="P2192" t="str">
        <f>IF(AND(N2192&gt;0,N2192&lt;=0.05),'Bảng Giá'!$B$3,IF(AND(N2192&lt;=0.1,N2192&gt;0.05),'Bảng Giá'!$B$4,IF(AND('Raw Data'!N2192&gt;0.1,'Raw Data'!N2192&lt;=0.25),'Bảng Giá'!$B$5,IF(AND('Raw Data'!N2192&gt;0.25,'Raw Data'!N2192&lt;=0.5),'Bảng Giá'!$B$6,IF(AND('Raw Data'!N2192&gt;0.5,'Raw Data'!N2192&lt;=1),'Bảng Giá'!$B$7,IF(AND('Raw Data'!N2192&gt;1,'Raw Data'!N2192&lt;=1.5),'Bảng Giá'!$B$8,IF(AND('Raw Data'!N2192&gt;1.5,'Raw Data'!N2192&lt;=2),'Bảng Giá'!$B$9,IF(AND('Raw Data'!N2192&gt;2,'Raw Data'!N2192&lt;=2.5),'Bảng Giá'!$B$10,IF(AND('Raw Data'!N2192&gt;2.5,'Raw Data'!N2192&lt;=3),'Bảng Giá'!$B$11,IF(AND('Raw Data'!N2192&gt;3,'Raw Data'!N2192&lt;=3.5),'Bảng Giá'!$B$12,IF(AND('Raw Data'!N2192&gt;3.5,'Raw Data'!N2192&lt;=4),'Bảng Giá'!$B$13,IF(AND('Raw Data'!N2192&gt;4,'Raw Data'!N2192&lt;=4.5),'Bảng Giá'!$B$14,IF(AND('Raw Data'!N2192&gt;4.5,'Raw Data'!N2192&lt;=5),'Bảng Giá'!$B$15,IF(AND('Raw Data'!N2192&gt;5,'Raw Data'!N2192&lt;=5.5),'Bảng Giá'!$B$16,IF(AND('Raw Data'!N2192&gt;5.5,'Raw Data'!N2192&lt;=6),'Bảng Giá'!$B$17,'Bảng Giá'!$B$18)))))))))))))))</f>
        <v>3.5&lt;x&lt;=4</v>
      </c>
      <c r="Q2192" s="48">
        <f t="shared" si="207"/>
        <v>-7.6576576576576572E-2</v>
      </c>
      <c r="R2192">
        <f t="shared" si="208"/>
        <v>24600</v>
      </c>
      <c r="S2192">
        <f t="shared" si="209"/>
        <v>2400</v>
      </c>
    </row>
    <row r="2193" spans="1:19" x14ac:dyDescent="0.25">
      <c r="A2193" s="12">
        <v>2192</v>
      </c>
      <c r="B2193" s="12" t="s">
        <v>211</v>
      </c>
      <c r="C2193" s="12" t="s">
        <v>781</v>
      </c>
      <c r="D2193" s="28">
        <v>43008.333333333336</v>
      </c>
      <c r="E2193" s="17">
        <v>43009.633333333339</v>
      </c>
      <c r="F2193" s="13" t="s">
        <v>302</v>
      </c>
      <c r="G2193" s="12">
        <v>1000</v>
      </c>
      <c r="H2193" s="12" t="s">
        <v>76</v>
      </c>
      <c r="I2193" s="12" t="s">
        <v>100</v>
      </c>
      <c r="J2193" s="37">
        <f>INDEX('Bảng Giá'!$C$3:$H$18,MATCH('Raw Data'!P2193,'Bảng Giá'!$B$3:$B$18,0),MATCH('Raw Data'!M2193,'Bảng Giá'!$C$2:$H$2,0))</f>
        <v>14000</v>
      </c>
      <c r="K2193" s="12">
        <v>14700</v>
      </c>
      <c r="L2193" s="36">
        <f t="shared" si="204"/>
        <v>1.3000000000029104</v>
      </c>
      <c r="M2193" t="str">
        <f>'References data'!H2194</f>
        <v>Nội Tỉnh</v>
      </c>
      <c r="N2193">
        <f t="shared" si="205"/>
        <v>1</v>
      </c>
      <c r="O2193">
        <f t="shared" si="206"/>
        <v>-700</v>
      </c>
      <c r="P2193" t="str">
        <f>IF(AND(N2193&gt;0,N2193&lt;=0.05),'Bảng Giá'!$B$3,IF(AND(N2193&lt;=0.1,N2193&gt;0.05),'Bảng Giá'!$B$4,IF(AND('Raw Data'!N2193&gt;0.1,'Raw Data'!N2193&lt;=0.25),'Bảng Giá'!$B$5,IF(AND('Raw Data'!N2193&gt;0.25,'Raw Data'!N2193&lt;=0.5),'Bảng Giá'!$B$6,IF(AND('Raw Data'!N2193&gt;0.5,'Raw Data'!N2193&lt;=1),'Bảng Giá'!$B$7,IF(AND('Raw Data'!N2193&gt;1,'Raw Data'!N2193&lt;=1.5),'Bảng Giá'!$B$8,IF(AND('Raw Data'!N2193&gt;1.5,'Raw Data'!N2193&lt;=2),'Bảng Giá'!$B$9,IF(AND('Raw Data'!N2193&gt;2,'Raw Data'!N2193&lt;=2.5),'Bảng Giá'!$B$10,IF(AND('Raw Data'!N2193&gt;2.5,'Raw Data'!N2193&lt;=3),'Bảng Giá'!$B$11,IF(AND('Raw Data'!N2193&gt;3,'Raw Data'!N2193&lt;=3.5),'Bảng Giá'!$B$12,IF(AND('Raw Data'!N2193&gt;3.5,'Raw Data'!N2193&lt;=4),'Bảng Giá'!$B$13,IF(AND('Raw Data'!N2193&gt;4,'Raw Data'!N2193&lt;=4.5),'Bảng Giá'!$B$14,IF(AND('Raw Data'!N2193&gt;4.5,'Raw Data'!N2193&lt;=5),'Bảng Giá'!$B$15,IF(AND('Raw Data'!N2193&gt;5,'Raw Data'!N2193&lt;=5.5),'Bảng Giá'!$B$16,IF(AND('Raw Data'!N2193&gt;5.5,'Raw Data'!N2193&lt;=6),'Bảng Giá'!$B$17,'Bảng Giá'!$B$18)))))))))))))))</f>
        <v>0.5&lt;x&lt;=1</v>
      </c>
      <c r="Q2193" s="48">
        <f t="shared" si="207"/>
        <v>-4.7619047619047616E-2</v>
      </c>
      <c r="R2193">
        <f t="shared" si="208"/>
        <v>16800</v>
      </c>
      <c r="S2193">
        <f t="shared" si="209"/>
        <v>2100</v>
      </c>
    </row>
    <row r="2194" spans="1:19" x14ac:dyDescent="0.25">
      <c r="A2194" s="12">
        <v>2193</v>
      </c>
      <c r="B2194" s="12" t="s">
        <v>211</v>
      </c>
      <c r="C2194" s="12" t="s">
        <v>782</v>
      </c>
      <c r="D2194" s="28">
        <v>43008.333333333336</v>
      </c>
      <c r="E2194" s="17">
        <v>43010.633333333339</v>
      </c>
      <c r="F2194" s="13" t="s">
        <v>302</v>
      </c>
      <c r="G2194" s="12">
        <v>250</v>
      </c>
      <c r="H2194" s="12" t="s">
        <v>93</v>
      </c>
      <c r="I2194" s="12" t="s">
        <v>852</v>
      </c>
      <c r="J2194" s="37">
        <f>INDEX('Bảng Giá'!$C$3:$H$18,MATCH('Raw Data'!P2194,'Bảng Giá'!$B$3:$B$18,0),MATCH('Raw Data'!M2194,'Bảng Giá'!$C$2:$H$2,0))</f>
        <v>20000</v>
      </c>
      <c r="K2194" s="12">
        <v>20100</v>
      </c>
      <c r="L2194" s="36">
        <f t="shared" si="204"/>
        <v>2.3000000000029104</v>
      </c>
      <c r="M2194" t="str">
        <f>'References data'!H2195</f>
        <v>Nội Vùng</v>
      </c>
      <c r="N2194">
        <f t="shared" si="205"/>
        <v>0.25</v>
      </c>
      <c r="O2194">
        <f t="shared" si="206"/>
        <v>-100</v>
      </c>
      <c r="P2194" t="str">
        <f>IF(AND(N2194&gt;0,N2194&lt;=0.05),'Bảng Giá'!$B$3,IF(AND(N2194&lt;=0.1,N2194&gt;0.05),'Bảng Giá'!$B$4,IF(AND('Raw Data'!N2194&gt;0.1,'Raw Data'!N2194&lt;=0.25),'Bảng Giá'!$B$5,IF(AND('Raw Data'!N2194&gt;0.25,'Raw Data'!N2194&lt;=0.5),'Bảng Giá'!$B$6,IF(AND('Raw Data'!N2194&gt;0.5,'Raw Data'!N2194&lt;=1),'Bảng Giá'!$B$7,IF(AND('Raw Data'!N2194&gt;1,'Raw Data'!N2194&lt;=1.5),'Bảng Giá'!$B$8,IF(AND('Raw Data'!N2194&gt;1.5,'Raw Data'!N2194&lt;=2),'Bảng Giá'!$B$9,IF(AND('Raw Data'!N2194&gt;2,'Raw Data'!N2194&lt;=2.5),'Bảng Giá'!$B$10,IF(AND('Raw Data'!N2194&gt;2.5,'Raw Data'!N2194&lt;=3),'Bảng Giá'!$B$11,IF(AND('Raw Data'!N2194&gt;3,'Raw Data'!N2194&lt;=3.5),'Bảng Giá'!$B$12,IF(AND('Raw Data'!N2194&gt;3.5,'Raw Data'!N2194&lt;=4),'Bảng Giá'!$B$13,IF(AND('Raw Data'!N2194&gt;4,'Raw Data'!N2194&lt;=4.5),'Bảng Giá'!$B$14,IF(AND('Raw Data'!N2194&gt;4.5,'Raw Data'!N2194&lt;=5),'Bảng Giá'!$B$15,IF(AND('Raw Data'!N2194&gt;5,'Raw Data'!N2194&lt;=5.5),'Bảng Giá'!$B$16,IF(AND('Raw Data'!N2194&gt;5.5,'Raw Data'!N2194&lt;=6),'Bảng Giá'!$B$17,'Bảng Giá'!$B$18)))))))))))))))</f>
        <v>0.1&lt;x&lt;=0.25</v>
      </c>
      <c r="Q2194" s="48">
        <f t="shared" si="207"/>
        <v>-4.9751243781094526E-3</v>
      </c>
      <c r="R2194">
        <f t="shared" si="208"/>
        <v>24000</v>
      </c>
      <c r="S2194">
        <f t="shared" si="209"/>
        <v>3900</v>
      </c>
    </row>
    <row r="2195" spans="1:19" x14ac:dyDescent="0.25">
      <c r="A2195" s="12">
        <v>2194</v>
      </c>
      <c r="B2195" s="12" t="s">
        <v>211</v>
      </c>
      <c r="C2195" s="12" t="s">
        <v>783</v>
      </c>
      <c r="D2195" s="28">
        <v>43007.660520833335</v>
      </c>
      <c r="E2195" s="17">
        <v>43009.960520833338</v>
      </c>
      <c r="F2195" s="13" t="s">
        <v>302</v>
      </c>
      <c r="G2195" s="12">
        <v>650</v>
      </c>
      <c r="H2195" s="12" t="s">
        <v>283</v>
      </c>
      <c r="I2195" s="12" t="s">
        <v>374</v>
      </c>
      <c r="J2195" s="37">
        <f>INDEX('Bảng Giá'!$C$3:$H$18,MATCH('Raw Data'!P2195,'Bảng Giá'!$B$3:$B$18,0),MATCH('Raw Data'!M2195,'Bảng Giá'!$C$2:$H$2,0))</f>
        <v>22500</v>
      </c>
      <c r="K2195" s="12">
        <v>22700</v>
      </c>
      <c r="L2195" s="36">
        <f t="shared" si="204"/>
        <v>2.3000000000029104</v>
      </c>
      <c r="M2195" t="str">
        <f>'References data'!H2196</f>
        <v>Nội Vùng</v>
      </c>
      <c r="N2195">
        <f t="shared" si="205"/>
        <v>0.65</v>
      </c>
      <c r="O2195">
        <f t="shared" si="206"/>
        <v>-200</v>
      </c>
      <c r="P2195" t="str">
        <f>IF(AND(N2195&gt;0,N2195&lt;=0.05),'Bảng Giá'!$B$3,IF(AND(N2195&lt;=0.1,N2195&gt;0.05),'Bảng Giá'!$B$4,IF(AND('Raw Data'!N2195&gt;0.1,'Raw Data'!N2195&lt;=0.25),'Bảng Giá'!$B$5,IF(AND('Raw Data'!N2195&gt;0.25,'Raw Data'!N2195&lt;=0.5),'Bảng Giá'!$B$6,IF(AND('Raw Data'!N2195&gt;0.5,'Raw Data'!N2195&lt;=1),'Bảng Giá'!$B$7,IF(AND('Raw Data'!N2195&gt;1,'Raw Data'!N2195&lt;=1.5),'Bảng Giá'!$B$8,IF(AND('Raw Data'!N2195&gt;1.5,'Raw Data'!N2195&lt;=2),'Bảng Giá'!$B$9,IF(AND('Raw Data'!N2195&gt;2,'Raw Data'!N2195&lt;=2.5),'Bảng Giá'!$B$10,IF(AND('Raw Data'!N2195&gt;2.5,'Raw Data'!N2195&lt;=3),'Bảng Giá'!$B$11,IF(AND('Raw Data'!N2195&gt;3,'Raw Data'!N2195&lt;=3.5),'Bảng Giá'!$B$12,IF(AND('Raw Data'!N2195&gt;3.5,'Raw Data'!N2195&lt;=4),'Bảng Giá'!$B$13,IF(AND('Raw Data'!N2195&gt;4,'Raw Data'!N2195&lt;=4.5),'Bảng Giá'!$B$14,IF(AND('Raw Data'!N2195&gt;4.5,'Raw Data'!N2195&lt;=5),'Bảng Giá'!$B$15,IF(AND('Raw Data'!N2195&gt;5,'Raw Data'!N2195&lt;=5.5),'Bảng Giá'!$B$16,IF(AND('Raw Data'!N2195&gt;5.5,'Raw Data'!N2195&lt;=6),'Bảng Giá'!$B$17,'Bảng Giá'!$B$18)))))))))))))))</f>
        <v>0.5&lt;x&lt;=1</v>
      </c>
      <c r="Q2195" s="48">
        <f t="shared" si="207"/>
        <v>-8.8105726872246704E-3</v>
      </c>
      <c r="R2195">
        <f t="shared" si="208"/>
        <v>27000</v>
      </c>
      <c r="S2195">
        <f t="shared" si="209"/>
        <v>4300</v>
      </c>
    </row>
    <row r="2196" spans="1:19" x14ac:dyDescent="0.25">
      <c r="A2196" s="12">
        <v>2195</v>
      </c>
      <c r="B2196" s="12" t="s">
        <v>211</v>
      </c>
      <c r="C2196" s="12" t="s">
        <v>784</v>
      </c>
      <c r="D2196" s="28">
        <v>43008.333333333336</v>
      </c>
      <c r="E2196" s="17">
        <v>43009.633333333339</v>
      </c>
      <c r="F2196" s="13" t="s">
        <v>302</v>
      </c>
      <c r="G2196" s="12">
        <v>600</v>
      </c>
      <c r="H2196" s="12" t="s">
        <v>116</v>
      </c>
      <c r="I2196" s="12" t="s">
        <v>116</v>
      </c>
      <c r="J2196" s="37">
        <f>INDEX('Bảng Giá'!$C$3:$H$18,MATCH('Raw Data'!P2196,'Bảng Giá'!$B$3:$B$18,0),MATCH('Raw Data'!M2196,'Bảng Giá'!$C$2:$H$2,0))</f>
        <v>14000</v>
      </c>
      <c r="K2196" s="12">
        <v>14100</v>
      </c>
      <c r="L2196" s="36">
        <f t="shared" si="204"/>
        <v>1.3000000000029104</v>
      </c>
      <c r="M2196" t="str">
        <f>'References data'!H2197</f>
        <v>Nội Tỉnh</v>
      </c>
      <c r="N2196">
        <f t="shared" si="205"/>
        <v>0.6</v>
      </c>
      <c r="O2196">
        <f t="shared" si="206"/>
        <v>-100</v>
      </c>
      <c r="P2196" t="str">
        <f>IF(AND(N2196&gt;0,N2196&lt;=0.05),'Bảng Giá'!$B$3,IF(AND(N2196&lt;=0.1,N2196&gt;0.05),'Bảng Giá'!$B$4,IF(AND('Raw Data'!N2196&gt;0.1,'Raw Data'!N2196&lt;=0.25),'Bảng Giá'!$B$5,IF(AND('Raw Data'!N2196&gt;0.25,'Raw Data'!N2196&lt;=0.5),'Bảng Giá'!$B$6,IF(AND('Raw Data'!N2196&gt;0.5,'Raw Data'!N2196&lt;=1),'Bảng Giá'!$B$7,IF(AND('Raw Data'!N2196&gt;1,'Raw Data'!N2196&lt;=1.5),'Bảng Giá'!$B$8,IF(AND('Raw Data'!N2196&gt;1.5,'Raw Data'!N2196&lt;=2),'Bảng Giá'!$B$9,IF(AND('Raw Data'!N2196&gt;2,'Raw Data'!N2196&lt;=2.5),'Bảng Giá'!$B$10,IF(AND('Raw Data'!N2196&gt;2.5,'Raw Data'!N2196&lt;=3),'Bảng Giá'!$B$11,IF(AND('Raw Data'!N2196&gt;3,'Raw Data'!N2196&lt;=3.5),'Bảng Giá'!$B$12,IF(AND('Raw Data'!N2196&gt;3.5,'Raw Data'!N2196&lt;=4),'Bảng Giá'!$B$13,IF(AND('Raw Data'!N2196&gt;4,'Raw Data'!N2196&lt;=4.5),'Bảng Giá'!$B$14,IF(AND('Raw Data'!N2196&gt;4.5,'Raw Data'!N2196&lt;=5),'Bảng Giá'!$B$15,IF(AND('Raw Data'!N2196&gt;5,'Raw Data'!N2196&lt;=5.5),'Bảng Giá'!$B$16,IF(AND('Raw Data'!N2196&gt;5.5,'Raw Data'!N2196&lt;=6),'Bảng Giá'!$B$17,'Bảng Giá'!$B$18)))))))))))))))</f>
        <v>0.5&lt;x&lt;=1</v>
      </c>
      <c r="Q2196" s="48">
        <f t="shared" si="207"/>
        <v>-7.0921985815602835E-3</v>
      </c>
      <c r="R2196">
        <f t="shared" si="208"/>
        <v>16800</v>
      </c>
      <c r="S2196">
        <f t="shared" si="209"/>
        <v>2700</v>
      </c>
    </row>
    <row r="2197" spans="1:19" x14ac:dyDescent="0.25">
      <c r="A2197" s="12">
        <v>2196</v>
      </c>
      <c r="B2197" s="12" t="s">
        <v>211</v>
      </c>
      <c r="C2197" s="12" t="s">
        <v>785</v>
      </c>
      <c r="D2197" s="28">
        <v>43007.51253472222</v>
      </c>
      <c r="E2197" s="17">
        <v>43009.812534722223</v>
      </c>
      <c r="F2197" s="13" t="s">
        <v>302</v>
      </c>
      <c r="G2197" s="12">
        <v>800</v>
      </c>
      <c r="H2197" s="12" t="s">
        <v>85</v>
      </c>
      <c r="I2197" s="12" t="s">
        <v>151</v>
      </c>
      <c r="J2197" s="37">
        <f>INDEX('Bảng Giá'!$C$3:$H$18,MATCH('Raw Data'!P2197,'Bảng Giá'!$B$3:$B$18,0),MATCH('Raw Data'!M2197,'Bảng Giá'!$C$2:$H$2,0))</f>
        <v>22500</v>
      </c>
      <c r="K2197" s="12">
        <v>22700</v>
      </c>
      <c r="L2197" s="36">
        <f t="shared" si="204"/>
        <v>2.3000000000029104</v>
      </c>
      <c r="M2197" t="str">
        <f>'References data'!H2198</f>
        <v>Nội Vùng</v>
      </c>
      <c r="N2197">
        <f t="shared" si="205"/>
        <v>0.8</v>
      </c>
      <c r="O2197">
        <f t="shared" si="206"/>
        <v>-200</v>
      </c>
      <c r="P2197" t="str">
        <f>IF(AND(N2197&gt;0,N2197&lt;=0.05),'Bảng Giá'!$B$3,IF(AND(N2197&lt;=0.1,N2197&gt;0.05),'Bảng Giá'!$B$4,IF(AND('Raw Data'!N2197&gt;0.1,'Raw Data'!N2197&lt;=0.25),'Bảng Giá'!$B$5,IF(AND('Raw Data'!N2197&gt;0.25,'Raw Data'!N2197&lt;=0.5),'Bảng Giá'!$B$6,IF(AND('Raw Data'!N2197&gt;0.5,'Raw Data'!N2197&lt;=1),'Bảng Giá'!$B$7,IF(AND('Raw Data'!N2197&gt;1,'Raw Data'!N2197&lt;=1.5),'Bảng Giá'!$B$8,IF(AND('Raw Data'!N2197&gt;1.5,'Raw Data'!N2197&lt;=2),'Bảng Giá'!$B$9,IF(AND('Raw Data'!N2197&gt;2,'Raw Data'!N2197&lt;=2.5),'Bảng Giá'!$B$10,IF(AND('Raw Data'!N2197&gt;2.5,'Raw Data'!N2197&lt;=3),'Bảng Giá'!$B$11,IF(AND('Raw Data'!N2197&gt;3,'Raw Data'!N2197&lt;=3.5),'Bảng Giá'!$B$12,IF(AND('Raw Data'!N2197&gt;3.5,'Raw Data'!N2197&lt;=4),'Bảng Giá'!$B$13,IF(AND('Raw Data'!N2197&gt;4,'Raw Data'!N2197&lt;=4.5),'Bảng Giá'!$B$14,IF(AND('Raw Data'!N2197&gt;4.5,'Raw Data'!N2197&lt;=5),'Bảng Giá'!$B$15,IF(AND('Raw Data'!N2197&gt;5,'Raw Data'!N2197&lt;=5.5),'Bảng Giá'!$B$16,IF(AND('Raw Data'!N2197&gt;5.5,'Raw Data'!N2197&lt;=6),'Bảng Giá'!$B$17,'Bảng Giá'!$B$18)))))))))))))))</f>
        <v>0.5&lt;x&lt;=1</v>
      </c>
      <c r="Q2197" s="48">
        <f t="shared" si="207"/>
        <v>-8.8105726872246704E-3</v>
      </c>
      <c r="R2197">
        <f t="shared" si="208"/>
        <v>27000</v>
      </c>
      <c r="S2197">
        <f t="shared" si="209"/>
        <v>4300</v>
      </c>
    </row>
    <row r="2198" spans="1:19" x14ac:dyDescent="0.25">
      <c r="A2198" s="12">
        <v>2197</v>
      </c>
      <c r="B2198" s="12" t="s">
        <v>211</v>
      </c>
      <c r="C2198" s="12" t="s">
        <v>786</v>
      </c>
      <c r="D2198" s="28">
        <v>43007.512650462966</v>
      </c>
      <c r="E2198" s="17">
        <v>43010.212650462963</v>
      </c>
      <c r="F2198" s="13" t="s">
        <v>302</v>
      </c>
      <c r="G2198" s="12">
        <v>4000</v>
      </c>
      <c r="H2198" s="12" t="s">
        <v>96</v>
      </c>
      <c r="I2198" s="12" t="s">
        <v>853</v>
      </c>
      <c r="J2198" s="37">
        <f>INDEX('Bảng Giá'!$C$3:$H$18,MATCH('Raw Data'!P2198,'Bảng Giá'!$B$3:$B$18,0),MATCH('Raw Data'!M2198,'Bảng Giá'!$C$2:$H$2,0))</f>
        <v>51500</v>
      </c>
      <c r="K2198" s="12">
        <v>53300</v>
      </c>
      <c r="L2198" s="36">
        <f t="shared" si="204"/>
        <v>2.6999999999970896</v>
      </c>
      <c r="M2198" t="str">
        <f>'References data'!H2199</f>
        <v>Nội Vùng Tỉnh</v>
      </c>
      <c r="N2198">
        <f t="shared" si="205"/>
        <v>4</v>
      </c>
      <c r="O2198">
        <f t="shared" si="206"/>
        <v>-1800</v>
      </c>
      <c r="P2198" t="str">
        <f>IF(AND(N2198&gt;0,N2198&lt;=0.05),'Bảng Giá'!$B$3,IF(AND(N2198&lt;=0.1,N2198&gt;0.05),'Bảng Giá'!$B$4,IF(AND('Raw Data'!N2198&gt;0.1,'Raw Data'!N2198&lt;=0.25),'Bảng Giá'!$B$5,IF(AND('Raw Data'!N2198&gt;0.25,'Raw Data'!N2198&lt;=0.5),'Bảng Giá'!$B$6,IF(AND('Raw Data'!N2198&gt;0.5,'Raw Data'!N2198&lt;=1),'Bảng Giá'!$B$7,IF(AND('Raw Data'!N2198&gt;1,'Raw Data'!N2198&lt;=1.5),'Bảng Giá'!$B$8,IF(AND('Raw Data'!N2198&gt;1.5,'Raw Data'!N2198&lt;=2),'Bảng Giá'!$B$9,IF(AND('Raw Data'!N2198&gt;2,'Raw Data'!N2198&lt;=2.5),'Bảng Giá'!$B$10,IF(AND('Raw Data'!N2198&gt;2.5,'Raw Data'!N2198&lt;=3),'Bảng Giá'!$B$11,IF(AND('Raw Data'!N2198&gt;3,'Raw Data'!N2198&lt;=3.5),'Bảng Giá'!$B$12,IF(AND('Raw Data'!N2198&gt;3.5,'Raw Data'!N2198&lt;=4),'Bảng Giá'!$B$13,IF(AND('Raw Data'!N2198&gt;4,'Raw Data'!N2198&lt;=4.5),'Bảng Giá'!$B$14,IF(AND('Raw Data'!N2198&gt;4.5,'Raw Data'!N2198&lt;=5),'Bảng Giá'!$B$15,IF(AND('Raw Data'!N2198&gt;5,'Raw Data'!N2198&lt;=5.5),'Bảng Giá'!$B$16,IF(AND('Raw Data'!N2198&gt;5.5,'Raw Data'!N2198&lt;=6),'Bảng Giá'!$B$17,'Bảng Giá'!$B$18)))))))))))))))</f>
        <v>3.5&lt;x&lt;=4</v>
      </c>
      <c r="Q2198" s="48">
        <f t="shared" si="207"/>
        <v>-3.3771106941838651E-2</v>
      </c>
      <c r="R2198">
        <f t="shared" si="208"/>
        <v>61800</v>
      </c>
      <c r="S2198">
        <f t="shared" si="209"/>
        <v>8500</v>
      </c>
    </row>
    <row r="2199" spans="1:19" x14ac:dyDescent="0.25">
      <c r="A2199" s="12">
        <v>2198</v>
      </c>
      <c r="B2199" s="12" t="s">
        <v>211</v>
      </c>
      <c r="C2199" s="12" t="s">
        <v>787</v>
      </c>
      <c r="D2199" s="28">
        <v>43008.391782407409</v>
      </c>
      <c r="E2199" s="17">
        <v>43010.691782407412</v>
      </c>
      <c r="F2199" s="13" t="s">
        <v>302</v>
      </c>
      <c r="G2199" s="12">
        <v>1000</v>
      </c>
      <c r="H2199" s="12" t="s">
        <v>505</v>
      </c>
      <c r="I2199" s="12" t="s">
        <v>409</v>
      </c>
      <c r="J2199" s="37">
        <f>INDEX('Bảng Giá'!$C$3:$H$18,MATCH('Raw Data'!P2199,'Bảng Giá'!$B$3:$B$18,0),MATCH('Raw Data'!M2199,'Bảng Giá'!$C$2:$H$2,0))</f>
        <v>22500</v>
      </c>
      <c r="K2199" s="12">
        <v>27700</v>
      </c>
      <c r="L2199" s="36">
        <f t="shared" si="204"/>
        <v>2.3000000000029104</v>
      </c>
      <c r="M2199" t="str">
        <f>'References data'!H2200</f>
        <v>Nội Vùng</v>
      </c>
      <c r="N2199">
        <f t="shared" si="205"/>
        <v>1</v>
      </c>
      <c r="O2199">
        <f t="shared" si="206"/>
        <v>-5200</v>
      </c>
      <c r="P2199" t="str">
        <f>IF(AND(N2199&gt;0,N2199&lt;=0.05),'Bảng Giá'!$B$3,IF(AND(N2199&lt;=0.1,N2199&gt;0.05),'Bảng Giá'!$B$4,IF(AND('Raw Data'!N2199&gt;0.1,'Raw Data'!N2199&lt;=0.25),'Bảng Giá'!$B$5,IF(AND('Raw Data'!N2199&gt;0.25,'Raw Data'!N2199&lt;=0.5),'Bảng Giá'!$B$6,IF(AND('Raw Data'!N2199&gt;0.5,'Raw Data'!N2199&lt;=1),'Bảng Giá'!$B$7,IF(AND('Raw Data'!N2199&gt;1,'Raw Data'!N2199&lt;=1.5),'Bảng Giá'!$B$8,IF(AND('Raw Data'!N2199&gt;1.5,'Raw Data'!N2199&lt;=2),'Bảng Giá'!$B$9,IF(AND('Raw Data'!N2199&gt;2,'Raw Data'!N2199&lt;=2.5),'Bảng Giá'!$B$10,IF(AND('Raw Data'!N2199&gt;2.5,'Raw Data'!N2199&lt;=3),'Bảng Giá'!$B$11,IF(AND('Raw Data'!N2199&gt;3,'Raw Data'!N2199&lt;=3.5),'Bảng Giá'!$B$12,IF(AND('Raw Data'!N2199&gt;3.5,'Raw Data'!N2199&lt;=4),'Bảng Giá'!$B$13,IF(AND('Raw Data'!N2199&gt;4,'Raw Data'!N2199&lt;=4.5),'Bảng Giá'!$B$14,IF(AND('Raw Data'!N2199&gt;4.5,'Raw Data'!N2199&lt;=5),'Bảng Giá'!$B$15,IF(AND('Raw Data'!N2199&gt;5,'Raw Data'!N2199&lt;=5.5),'Bảng Giá'!$B$16,IF(AND('Raw Data'!N2199&gt;5.5,'Raw Data'!N2199&lt;=6),'Bảng Giá'!$B$17,'Bảng Giá'!$B$18)))))))))))))))</f>
        <v>0.5&lt;x&lt;=1</v>
      </c>
      <c r="Q2199" s="48">
        <f t="shared" si="207"/>
        <v>-0.18772563176895307</v>
      </c>
      <c r="R2199">
        <f t="shared" si="208"/>
        <v>27000</v>
      </c>
      <c r="S2199">
        <f t="shared" si="209"/>
        <v>-700</v>
      </c>
    </row>
    <row r="2200" spans="1:19" x14ac:dyDescent="0.25">
      <c r="A2200" s="12">
        <v>2199</v>
      </c>
      <c r="B2200" s="12" t="s">
        <v>211</v>
      </c>
      <c r="C2200" s="12" t="s">
        <v>788</v>
      </c>
      <c r="D2200" s="28">
        <v>43008.39261574074</v>
      </c>
      <c r="E2200" s="17">
        <v>43012.192615740743</v>
      </c>
      <c r="F2200" s="13" t="s">
        <v>302</v>
      </c>
      <c r="G2200" s="12">
        <v>3000</v>
      </c>
      <c r="H2200" s="12" t="s">
        <v>93</v>
      </c>
      <c r="I2200" s="12" t="s">
        <v>839</v>
      </c>
      <c r="J2200" s="37">
        <f>INDEX('Bảng Giá'!$C$3:$H$18,MATCH('Raw Data'!P2200,'Bảng Giá'!$B$3:$B$18,0),MATCH('Raw Data'!M2200,'Bảng Giá'!$C$2:$H$2,0))</f>
        <v>66500</v>
      </c>
      <c r="K2200" s="12">
        <v>73200</v>
      </c>
      <c r="L2200" s="36">
        <f t="shared" si="204"/>
        <v>3.8000000000029104</v>
      </c>
      <c r="M2200" t="str">
        <f>'References data'!H2201</f>
        <v>Liên Vùng</v>
      </c>
      <c r="N2200">
        <f t="shared" si="205"/>
        <v>3</v>
      </c>
      <c r="O2200">
        <f t="shared" si="206"/>
        <v>-6700</v>
      </c>
      <c r="P2200" t="str">
        <f>IF(AND(N2200&gt;0,N2200&lt;=0.05),'Bảng Giá'!$B$3,IF(AND(N2200&lt;=0.1,N2200&gt;0.05),'Bảng Giá'!$B$4,IF(AND('Raw Data'!N2200&gt;0.1,'Raw Data'!N2200&lt;=0.25),'Bảng Giá'!$B$5,IF(AND('Raw Data'!N2200&gt;0.25,'Raw Data'!N2200&lt;=0.5),'Bảng Giá'!$B$6,IF(AND('Raw Data'!N2200&gt;0.5,'Raw Data'!N2200&lt;=1),'Bảng Giá'!$B$7,IF(AND('Raw Data'!N2200&gt;1,'Raw Data'!N2200&lt;=1.5),'Bảng Giá'!$B$8,IF(AND('Raw Data'!N2200&gt;1.5,'Raw Data'!N2200&lt;=2),'Bảng Giá'!$B$9,IF(AND('Raw Data'!N2200&gt;2,'Raw Data'!N2200&lt;=2.5),'Bảng Giá'!$B$10,IF(AND('Raw Data'!N2200&gt;2.5,'Raw Data'!N2200&lt;=3),'Bảng Giá'!$B$11,IF(AND('Raw Data'!N2200&gt;3,'Raw Data'!N2200&lt;=3.5),'Bảng Giá'!$B$12,IF(AND('Raw Data'!N2200&gt;3.5,'Raw Data'!N2200&lt;=4),'Bảng Giá'!$B$13,IF(AND('Raw Data'!N2200&gt;4,'Raw Data'!N2200&lt;=4.5),'Bảng Giá'!$B$14,IF(AND('Raw Data'!N2200&gt;4.5,'Raw Data'!N2200&lt;=5),'Bảng Giá'!$B$15,IF(AND('Raw Data'!N2200&gt;5,'Raw Data'!N2200&lt;=5.5),'Bảng Giá'!$B$16,IF(AND('Raw Data'!N2200&gt;5.5,'Raw Data'!N2200&lt;=6),'Bảng Giá'!$B$17,'Bảng Giá'!$B$18)))))))))))))))</f>
        <v>2.5&lt;x&lt;=3</v>
      </c>
      <c r="Q2200" s="48">
        <f t="shared" si="207"/>
        <v>-9.1530054644808748E-2</v>
      </c>
      <c r="R2200">
        <f t="shared" si="208"/>
        <v>79800</v>
      </c>
      <c r="S2200">
        <f t="shared" si="209"/>
        <v>6600</v>
      </c>
    </row>
    <row r="2201" spans="1:19" x14ac:dyDescent="0.25">
      <c r="A2201" s="12">
        <v>2200</v>
      </c>
      <c r="B2201" s="12" t="s">
        <v>211</v>
      </c>
      <c r="C2201" s="12" t="s">
        <v>789</v>
      </c>
      <c r="D2201" s="28">
        <v>43008.39130787037</v>
      </c>
      <c r="E2201" s="17">
        <v>43010.691307870373</v>
      </c>
      <c r="F2201" s="13" t="s">
        <v>302</v>
      </c>
      <c r="G2201" s="12">
        <v>2200</v>
      </c>
      <c r="H2201" s="12" t="s">
        <v>114</v>
      </c>
      <c r="I2201" s="12" t="s">
        <v>405</v>
      </c>
      <c r="J2201" s="37">
        <f>INDEX('Bảng Giá'!$C$3:$H$18,MATCH('Raw Data'!P2201,'Bảng Giá'!$B$3:$B$18,0),MATCH('Raw Data'!M2201,'Bảng Giá'!$C$2:$H$2,0))</f>
        <v>38000</v>
      </c>
      <c r="K2201" s="12">
        <v>38200</v>
      </c>
      <c r="L2201" s="36">
        <f t="shared" si="204"/>
        <v>2.3000000000029104</v>
      </c>
      <c r="M2201" t="str">
        <f>'References data'!H2202</f>
        <v>Nội Vùng</v>
      </c>
      <c r="N2201">
        <f t="shared" si="205"/>
        <v>2.2000000000000002</v>
      </c>
      <c r="O2201">
        <f t="shared" si="206"/>
        <v>-200</v>
      </c>
      <c r="P2201" t="str">
        <f>IF(AND(N2201&gt;0,N2201&lt;=0.05),'Bảng Giá'!$B$3,IF(AND(N2201&lt;=0.1,N2201&gt;0.05),'Bảng Giá'!$B$4,IF(AND('Raw Data'!N2201&gt;0.1,'Raw Data'!N2201&lt;=0.25),'Bảng Giá'!$B$5,IF(AND('Raw Data'!N2201&gt;0.25,'Raw Data'!N2201&lt;=0.5),'Bảng Giá'!$B$6,IF(AND('Raw Data'!N2201&gt;0.5,'Raw Data'!N2201&lt;=1),'Bảng Giá'!$B$7,IF(AND('Raw Data'!N2201&gt;1,'Raw Data'!N2201&lt;=1.5),'Bảng Giá'!$B$8,IF(AND('Raw Data'!N2201&gt;1.5,'Raw Data'!N2201&lt;=2),'Bảng Giá'!$B$9,IF(AND('Raw Data'!N2201&gt;2,'Raw Data'!N2201&lt;=2.5),'Bảng Giá'!$B$10,IF(AND('Raw Data'!N2201&gt;2.5,'Raw Data'!N2201&lt;=3),'Bảng Giá'!$B$11,IF(AND('Raw Data'!N2201&gt;3,'Raw Data'!N2201&lt;=3.5),'Bảng Giá'!$B$12,IF(AND('Raw Data'!N2201&gt;3.5,'Raw Data'!N2201&lt;=4),'Bảng Giá'!$B$13,IF(AND('Raw Data'!N2201&gt;4,'Raw Data'!N2201&lt;=4.5),'Bảng Giá'!$B$14,IF(AND('Raw Data'!N2201&gt;4.5,'Raw Data'!N2201&lt;=5),'Bảng Giá'!$B$15,IF(AND('Raw Data'!N2201&gt;5,'Raw Data'!N2201&lt;=5.5),'Bảng Giá'!$B$16,IF(AND('Raw Data'!N2201&gt;5.5,'Raw Data'!N2201&lt;=6),'Bảng Giá'!$B$17,'Bảng Giá'!$B$18)))))))))))))))</f>
        <v>2&lt;x&lt;=2.5</v>
      </c>
      <c r="Q2201" s="48">
        <f t="shared" si="207"/>
        <v>-5.235602094240838E-3</v>
      </c>
      <c r="R2201">
        <f t="shared" si="208"/>
        <v>45600</v>
      </c>
      <c r="S2201">
        <f t="shared" si="209"/>
        <v>7400</v>
      </c>
    </row>
    <row r="2202" spans="1:19" x14ac:dyDescent="0.25">
      <c r="A2202" s="12">
        <v>2201</v>
      </c>
      <c r="B2202" s="12" t="s">
        <v>211</v>
      </c>
      <c r="C2202" s="12" t="s">
        <v>790</v>
      </c>
      <c r="D2202" s="28">
        <v>43008.391331018516</v>
      </c>
      <c r="E2202" s="17">
        <v>43010.691331018519</v>
      </c>
      <c r="F2202" s="13" t="s">
        <v>302</v>
      </c>
      <c r="G2202" s="12">
        <v>300</v>
      </c>
      <c r="H2202" s="12" t="s">
        <v>116</v>
      </c>
      <c r="I2202" s="12" t="s">
        <v>854</v>
      </c>
      <c r="J2202" s="37">
        <f>INDEX('Bảng Giá'!$C$3:$H$18,MATCH('Raw Data'!P2202,'Bảng Giá'!$B$3:$B$18,0),MATCH('Raw Data'!M2202,'Bảng Giá'!$C$2:$H$2,0))</f>
        <v>20000</v>
      </c>
      <c r="K2202" s="12">
        <v>20100</v>
      </c>
      <c r="L2202" s="36">
        <f t="shared" si="204"/>
        <v>2.3000000000029104</v>
      </c>
      <c r="M2202" t="str">
        <f>'References data'!H2203</f>
        <v>Nội Vùng</v>
      </c>
      <c r="N2202">
        <f t="shared" si="205"/>
        <v>0.3</v>
      </c>
      <c r="O2202">
        <f t="shared" si="206"/>
        <v>-100</v>
      </c>
      <c r="P2202" t="str">
        <f>IF(AND(N2202&gt;0,N2202&lt;=0.05),'Bảng Giá'!$B$3,IF(AND(N2202&lt;=0.1,N2202&gt;0.05),'Bảng Giá'!$B$4,IF(AND('Raw Data'!N2202&gt;0.1,'Raw Data'!N2202&lt;=0.25),'Bảng Giá'!$B$5,IF(AND('Raw Data'!N2202&gt;0.25,'Raw Data'!N2202&lt;=0.5),'Bảng Giá'!$B$6,IF(AND('Raw Data'!N2202&gt;0.5,'Raw Data'!N2202&lt;=1),'Bảng Giá'!$B$7,IF(AND('Raw Data'!N2202&gt;1,'Raw Data'!N2202&lt;=1.5),'Bảng Giá'!$B$8,IF(AND('Raw Data'!N2202&gt;1.5,'Raw Data'!N2202&lt;=2),'Bảng Giá'!$B$9,IF(AND('Raw Data'!N2202&gt;2,'Raw Data'!N2202&lt;=2.5),'Bảng Giá'!$B$10,IF(AND('Raw Data'!N2202&gt;2.5,'Raw Data'!N2202&lt;=3),'Bảng Giá'!$B$11,IF(AND('Raw Data'!N2202&gt;3,'Raw Data'!N2202&lt;=3.5),'Bảng Giá'!$B$12,IF(AND('Raw Data'!N2202&gt;3.5,'Raw Data'!N2202&lt;=4),'Bảng Giá'!$B$13,IF(AND('Raw Data'!N2202&gt;4,'Raw Data'!N2202&lt;=4.5),'Bảng Giá'!$B$14,IF(AND('Raw Data'!N2202&gt;4.5,'Raw Data'!N2202&lt;=5),'Bảng Giá'!$B$15,IF(AND('Raw Data'!N2202&gt;5,'Raw Data'!N2202&lt;=5.5),'Bảng Giá'!$B$16,IF(AND('Raw Data'!N2202&gt;5.5,'Raw Data'!N2202&lt;=6),'Bảng Giá'!$B$17,'Bảng Giá'!$B$18)))))))))))))))</f>
        <v>0.25&lt;x&lt;=0.5</v>
      </c>
      <c r="Q2202" s="48">
        <f t="shared" si="207"/>
        <v>-4.9751243781094526E-3</v>
      </c>
      <c r="R2202">
        <f t="shared" si="208"/>
        <v>24000</v>
      </c>
      <c r="S2202">
        <f t="shared" si="209"/>
        <v>3900</v>
      </c>
    </row>
    <row r="2203" spans="1:19" x14ac:dyDescent="0.25">
      <c r="A2203" s="12">
        <v>2202</v>
      </c>
      <c r="B2203" s="12" t="s">
        <v>211</v>
      </c>
      <c r="C2203" s="12" t="s">
        <v>791</v>
      </c>
      <c r="D2203" s="28">
        <v>43007.660312499997</v>
      </c>
      <c r="E2203" s="17">
        <v>43010.360312499994</v>
      </c>
      <c r="F2203" s="13" t="s">
        <v>302</v>
      </c>
      <c r="G2203" s="12">
        <v>1000</v>
      </c>
      <c r="H2203" s="12" t="s">
        <v>190</v>
      </c>
      <c r="I2203" s="12" t="s">
        <v>374</v>
      </c>
      <c r="J2203" s="37">
        <f>INDEX('Bảng Giá'!$C$3:$H$18,MATCH('Raw Data'!P2203,'Bảng Giá'!$B$3:$B$18,0),MATCH('Raw Data'!M2203,'Bảng Giá'!$C$2:$H$2,0))</f>
        <v>22500</v>
      </c>
      <c r="K2203" s="12">
        <v>27800</v>
      </c>
      <c r="L2203" s="36">
        <f t="shared" si="204"/>
        <v>2.6999999999970896</v>
      </c>
      <c r="M2203" t="str">
        <f>'References data'!H2204</f>
        <v>Nội Vùng Tỉnh</v>
      </c>
      <c r="N2203">
        <f t="shared" si="205"/>
        <v>1</v>
      </c>
      <c r="O2203">
        <f t="shared" si="206"/>
        <v>-5300</v>
      </c>
      <c r="P2203" t="str">
        <f>IF(AND(N2203&gt;0,N2203&lt;=0.05),'Bảng Giá'!$B$3,IF(AND(N2203&lt;=0.1,N2203&gt;0.05),'Bảng Giá'!$B$4,IF(AND('Raw Data'!N2203&gt;0.1,'Raw Data'!N2203&lt;=0.25),'Bảng Giá'!$B$5,IF(AND('Raw Data'!N2203&gt;0.25,'Raw Data'!N2203&lt;=0.5),'Bảng Giá'!$B$6,IF(AND('Raw Data'!N2203&gt;0.5,'Raw Data'!N2203&lt;=1),'Bảng Giá'!$B$7,IF(AND('Raw Data'!N2203&gt;1,'Raw Data'!N2203&lt;=1.5),'Bảng Giá'!$B$8,IF(AND('Raw Data'!N2203&gt;1.5,'Raw Data'!N2203&lt;=2),'Bảng Giá'!$B$9,IF(AND('Raw Data'!N2203&gt;2,'Raw Data'!N2203&lt;=2.5),'Bảng Giá'!$B$10,IF(AND('Raw Data'!N2203&gt;2.5,'Raw Data'!N2203&lt;=3),'Bảng Giá'!$B$11,IF(AND('Raw Data'!N2203&gt;3,'Raw Data'!N2203&lt;=3.5),'Bảng Giá'!$B$12,IF(AND('Raw Data'!N2203&gt;3.5,'Raw Data'!N2203&lt;=4),'Bảng Giá'!$B$13,IF(AND('Raw Data'!N2203&gt;4,'Raw Data'!N2203&lt;=4.5),'Bảng Giá'!$B$14,IF(AND('Raw Data'!N2203&gt;4.5,'Raw Data'!N2203&lt;=5),'Bảng Giá'!$B$15,IF(AND('Raw Data'!N2203&gt;5,'Raw Data'!N2203&lt;=5.5),'Bảng Giá'!$B$16,IF(AND('Raw Data'!N2203&gt;5.5,'Raw Data'!N2203&lt;=6),'Bảng Giá'!$B$17,'Bảng Giá'!$B$18)))))))))))))))</f>
        <v>0.5&lt;x&lt;=1</v>
      </c>
      <c r="Q2203" s="48">
        <f t="shared" si="207"/>
        <v>-0.1906474820143885</v>
      </c>
      <c r="R2203">
        <f t="shared" si="208"/>
        <v>27000</v>
      </c>
      <c r="S2203">
        <f t="shared" si="209"/>
        <v>-800</v>
      </c>
    </row>
    <row r="2204" spans="1:19" x14ac:dyDescent="0.25">
      <c r="A2204" s="12">
        <v>2203</v>
      </c>
      <c r="B2204" s="12" t="s">
        <v>211</v>
      </c>
      <c r="C2204" s="12" t="s">
        <v>792</v>
      </c>
      <c r="D2204" s="28">
        <v>43008.333333333336</v>
      </c>
      <c r="E2204" s="17">
        <v>43009.633333333339</v>
      </c>
      <c r="F2204" s="13" t="s">
        <v>302</v>
      </c>
      <c r="G2204" s="12">
        <v>1000</v>
      </c>
      <c r="H2204" s="12" t="s">
        <v>315</v>
      </c>
      <c r="I2204" s="12" t="s">
        <v>80</v>
      </c>
      <c r="J2204" s="37">
        <f>INDEX('Bảng Giá'!$C$3:$H$18,MATCH('Raw Data'!P2204,'Bảng Giá'!$B$3:$B$18,0),MATCH('Raw Data'!M2204,'Bảng Giá'!$C$2:$H$2,0))</f>
        <v>14000</v>
      </c>
      <c r="K2204" s="12">
        <v>14700</v>
      </c>
      <c r="L2204" s="36">
        <f t="shared" si="204"/>
        <v>1.3000000000029104</v>
      </c>
      <c r="M2204" t="str">
        <f>'References data'!H2205</f>
        <v>Nội Tỉnh</v>
      </c>
      <c r="N2204">
        <f t="shared" si="205"/>
        <v>1</v>
      </c>
      <c r="O2204">
        <f t="shared" si="206"/>
        <v>-700</v>
      </c>
      <c r="P2204" t="str">
        <f>IF(AND(N2204&gt;0,N2204&lt;=0.05),'Bảng Giá'!$B$3,IF(AND(N2204&lt;=0.1,N2204&gt;0.05),'Bảng Giá'!$B$4,IF(AND('Raw Data'!N2204&gt;0.1,'Raw Data'!N2204&lt;=0.25),'Bảng Giá'!$B$5,IF(AND('Raw Data'!N2204&gt;0.25,'Raw Data'!N2204&lt;=0.5),'Bảng Giá'!$B$6,IF(AND('Raw Data'!N2204&gt;0.5,'Raw Data'!N2204&lt;=1),'Bảng Giá'!$B$7,IF(AND('Raw Data'!N2204&gt;1,'Raw Data'!N2204&lt;=1.5),'Bảng Giá'!$B$8,IF(AND('Raw Data'!N2204&gt;1.5,'Raw Data'!N2204&lt;=2),'Bảng Giá'!$B$9,IF(AND('Raw Data'!N2204&gt;2,'Raw Data'!N2204&lt;=2.5),'Bảng Giá'!$B$10,IF(AND('Raw Data'!N2204&gt;2.5,'Raw Data'!N2204&lt;=3),'Bảng Giá'!$B$11,IF(AND('Raw Data'!N2204&gt;3,'Raw Data'!N2204&lt;=3.5),'Bảng Giá'!$B$12,IF(AND('Raw Data'!N2204&gt;3.5,'Raw Data'!N2204&lt;=4),'Bảng Giá'!$B$13,IF(AND('Raw Data'!N2204&gt;4,'Raw Data'!N2204&lt;=4.5),'Bảng Giá'!$B$14,IF(AND('Raw Data'!N2204&gt;4.5,'Raw Data'!N2204&lt;=5),'Bảng Giá'!$B$15,IF(AND('Raw Data'!N2204&gt;5,'Raw Data'!N2204&lt;=5.5),'Bảng Giá'!$B$16,IF(AND('Raw Data'!N2204&gt;5.5,'Raw Data'!N2204&lt;=6),'Bảng Giá'!$B$17,'Bảng Giá'!$B$18)))))))))))))))</f>
        <v>0.5&lt;x&lt;=1</v>
      </c>
      <c r="Q2204" s="48">
        <f t="shared" si="207"/>
        <v>-4.7619047619047616E-2</v>
      </c>
      <c r="R2204">
        <f t="shared" si="208"/>
        <v>16800</v>
      </c>
      <c r="S2204">
        <f t="shared" si="209"/>
        <v>2100</v>
      </c>
    </row>
    <row r="2205" spans="1:19" x14ac:dyDescent="0.25">
      <c r="A2205" s="12">
        <v>2204</v>
      </c>
      <c r="B2205" s="12" t="s">
        <v>211</v>
      </c>
      <c r="C2205" s="12" t="s">
        <v>793</v>
      </c>
      <c r="D2205" s="28">
        <v>43008.391446759262</v>
      </c>
      <c r="E2205" s="17">
        <v>43009.691446759265</v>
      </c>
      <c r="F2205" s="13" t="s">
        <v>302</v>
      </c>
      <c r="G2205" s="12">
        <v>200</v>
      </c>
      <c r="H2205" s="12" t="s">
        <v>100</v>
      </c>
      <c r="I2205" s="12" t="s">
        <v>85</v>
      </c>
      <c r="J2205" s="37">
        <f>INDEX('Bảng Giá'!$C$3:$H$18,MATCH('Raw Data'!P2205,'Bảng Giá'!$B$3:$B$18,0),MATCH('Raw Data'!M2205,'Bảng Giá'!$C$2:$H$2,0))</f>
        <v>13000</v>
      </c>
      <c r="K2205" s="12">
        <v>13100</v>
      </c>
      <c r="L2205" s="36">
        <f t="shared" si="204"/>
        <v>1.3000000000029104</v>
      </c>
      <c r="M2205" t="str">
        <f>'References data'!H2206</f>
        <v>Nội Tỉnh</v>
      </c>
      <c r="N2205">
        <f t="shared" si="205"/>
        <v>0.2</v>
      </c>
      <c r="O2205">
        <f t="shared" si="206"/>
        <v>-100</v>
      </c>
      <c r="P2205" t="str">
        <f>IF(AND(N2205&gt;0,N2205&lt;=0.05),'Bảng Giá'!$B$3,IF(AND(N2205&lt;=0.1,N2205&gt;0.05),'Bảng Giá'!$B$4,IF(AND('Raw Data'!N2205&gt;0.1,'Raw Data'!N2205&lt;=0.25),'Bảng Giá'!$B$5,IF(AND('Raw Data'!N2205&gt;0.25,'Raw Data'!N2205&lt;=0.5),'Bảng Giá'!$B$6,IF(AND('Raw Data'!N2205&gt;0.5,'Raw Data'!N2205&lt;=1),'Bảng Giá'!$B$7,IF(AND('Raw Data'!N2205&gt;1,'Raw Data'!N2205&lt;=1.5),'Bảng Giá'!$B$8,IF(AND('Raw Data'!N2205&gt;1.5,'Raw Data'!N2205&lt;=2),'Bảng Giá'!$B$9,IF(AND('Raw Data'!N2205&gt;2,'Raw Data'!N2205&lt;=2.5),'Bảng Giá'!$B$10,IF(AND('Raw Data'!N2205&gt;2.5,'Raw Data'!N2205&lt;=3),'Bảng Giá'!$B$11,IF(AND('Raw Data'!N2205&gt;3,'Raw Data'!N2205&lt;=3.5),'Bảng Giá'!$B$12,IF(AND('Raw Data'!N2205&gt;3.5,'Raw Data'!N2205&lt;=4),'Bảng Giá'!$B$13,IF(AND('Raw Data'!N2205&gt;4,'Raw Data'!N2205&lt;=4.5),'Bảng Giá'!$B$14,IF(AND('Raw Data'!N2205&gt;4.5,'Raw Data'!N2205&lt;=5),'Bảng Giá'!$B$15,IF(AND('Raw Data'!N2205&gt;5,'Raw Data'!N2205&lt;=5.5),'Bảng Giá'!$B$16,IF(AND('Raw Data'!N2205&gt;5.5,'Raw Data'!N2205&lt;=6),'Bảng Giá'!$B$17,'Bảng Giá'!$B$18)))))))))))))))</f>
        <v>0.1&lt;x&lt;=0.25</v>
      </c>
      <c r="Q2205" s="48">
        <f t="shared" si="207"/>
        <v>-7.6335877862595417E-3</v>
      </c>
      <c r="R2205">
        <f t="shared" si="208"/>
        <v>15600</v>
      </c>
      <c r="S2205">
        <f t="shared" si="209"/>
        <v>2500</v>
      </c>
    </row>
    <row r="2206" spans="1:19" x14ac:dyDescent="0.25">
      <c r="A2206" s="12">
        <v>2205</v>
      </c>
      <c r="B2206" s="12" t="s">
        <v>211</v>
      </c>
      <c r="C2206" s="12" t="s">
        <v>794</v>
      </c>
      <c r="D2206" s="28">
        <v>43008.333333333336</v>
      </c>
      <c r="E2206" s="17">
        <v>43010.633333333339</v>
      </c>
      <c r="F2206" s="13" t="s">
        <v>302</v>
      </c>
      <c r="G2206" s="12">
        <v>999</v>
      </c>
      <c r="H2206" s="12" t="s">
        <v>114</v>
      </c>
      <c r="I2206" s="12" t="s">
        <v>855</v>
      </c>
      <c r="J2206" s="37">
        <f>INDEX('Bảng Giá'!$C$3:$H$18,MATCH('Raw Data'!P2206,'Bảng Giá'!$B$3:$B$18,0),MATCH('Raw Data'!M2206,'Bảng Giá'!$C$2:$H$2,0))</f>
        <v>22500</v>
      </c>
      <c r="K2206" s="12">
        <v>22700</v>
      </c>
      <c r="L2206" s="36">
        <f t="shared" si="204"/>
        <v>2.3000000000029104</v>
      </c>
      <c r="M2206" t="str">
        <f>'References data'!H2207</f>
        <v>Nội Vùng</v>
      </c>
      <c r="N2206">
        <f t="shared" si="205"/>
        <v>0.999</v>
      </c>
      <c r="O2206">
        <f t="shared" si="206"/>
        <v>-200</v>
      </c>
      <c r="P2206" t="str">
        <f>IF(AND(N2206&gt;0,N2206&lt;=0.05),'Bảng Giá'!$B$3,IF(AND(N2206&lt;=0.1,N2206&gt;0.05),'Bảng Giá'!$B$4,IF(AND('Raw Data'!N2206&gt;0.1,'Raw Data'!N2206&lt;=0.25),'Bảng Giá'!$B$5,IF(AND('Raw Data'!N2206&gt;0.25,'Raw Data'!N2206&lt;=0.5),'Bảng Giá'!$B$6,IF(AND('Raw Data'!N2206&gt;0.5,'Raw Data'!N2206&lt;=1),'Bảng Giá'!$B$7,IF(AND('Raw Data'!N2206&gt;1,'Raw Data'!N2206&lt;=1.5),'Bảng Giá'!$B$8,IF(AND('Raw Data'!N2206&gt;1.5,'Raw Data'!N2206&lt;=2),'Bảng Giá'!$B$9,IF(AND('Raw Data'!N2206&gt;2,'Raw Data'!N2206&lt;=2.5),'Bảng Giá'!$B$10,IF(AND('Raw Data'!N2206&gt;2.5,'Raw Data'!N2206&lt;=3),'Bảng Giá'!$B$11,IF(AND('Raw Data'!N2206&gt;3,'Raw Data'!N2206&lt;=3.5),'Bảng Giá'!$B$12,IF(AND('Raw Data'!N2206&gt;3.5,'Raw Data'!N2206&lt;=4),'Bảng Giá'!$B$13,IF(AND('Raw Data'!N2206&gt;4,'Raw Data'!N2206&lt;=4.5),'Bảng Giá'!$B$14,IF(AND('Raw Data'!N2206&gt;4.5,'Raw Data'!N2206&lt;=5),'Bảng Giá'!$B$15,IF(AND('Raw Data'!N2206&gt;5,'Raw Data'!N2206&lt;=5.5),'Bảng Giá'!$B$16,IF(AND('Raw Data'!N2206&gt;5.5,'Raw Data'!N2206&lt;=6),'Bảng Giá'!$B$17,'Bảng Giá'!$B$18)))))))))))))))</f>
        <v>0.5&lt;x&lt;=1</v>
      </c>
      <c r="Q2206" s="48">
        <f t="shared" si="207"/>
        <v>-8.8105726872246704E-3</v>
      </c>
      <c r="R2206">
        <f t="shared" si="208"/>
        <v>27000</v>
      </c>
      <c r="S2206">
        <f t="shared" si="209"/>
        <v>4300</v>
      </c>
    </row>
    <row r="2207" spans="1:19" x14ac:dyDescent="0.25">
      <c r="A2207" s="12">
        <v>2206</v>
      </c>
      <c r="B2207" s="12" t="s">
        <v>211</v>
      </c>
      <c r="C2207" s="12" t="s">
        <v>795</v>
      </c>
      <c r="D2207" s="28">
        <v>43007.512546296297</v>
      </c>
      <c r="E2207" s="17">
        <v>43010.212546296294</v>
      </c>
      <c r="F2207" s="13" t="s">
        <v>302</v>
      </c>
      <c r="G2207" s="12">
        <v>200</v>
      </c>
      <c r="H2207" s="12" t="s">
        <v>169</v>
      </c>
      <c r="I2207" s="12" t="s">
        <v>169</v>
      </c>
      <c r="J2207" s="37">
        <f>INDEX('Bảng Giá'!$C$3:$H$18,MATCH('Raw Data'!P2207,'Bảng Giá'!$B$3:$B$18,0),MATCH('Raw Data'!M2207,'Bảng Giá'!$C$2:$H$2,0))</f>
        <v>20000</v>
      </c>
      <c r="K2207" s="12">
        <v>20200</v>
      </c>
      <c r="L2207" s="36">
        <f t="shared" si="204"/>
        <v>2.6999999999970896</v>
      </c>
      <c r="M2207" t="str">
        <f>'References data'!H2208</f>
        <v>Nội Vùng Tỉnh</v>
      </c>
      <c r="N2207">
        <f t="shared" si="205"/>
        <v>0.2</v>
      </c>
      <c r="O2207">
        <f t="shared" si="206"/>
        <v>-200</v>
      </c>
      <c r="P2207" t="str">
        <f>IF(AND(N2207&gt;0,N2207&lt;=0.05),'Bảng Giá'!$B$3,IF(AND(N2207&lt;=0.1,N2207&gt;0.05),'Bảng Giá'!$B$4,IF(AND('Raw Data'!N2207&gt;0.1,'Raw Data'!N2207&lt;=0.25),'Bảng Giá'!$B$5,IF(AND('Raw Data'!N2207&gt;0.25,'Raw Data'!N2207&lt;=0.5),'Bảng Giá'!$B$6,IF(AND('Raw Data'!N2207&gt;0.5,'Raw Data'!N2207&lt;=1),'Bảng Giá'!$B$7,IF(AND('Raw Data'!N2207&gt;1,'Raw Data'!N2207&lt;=1.5),'Bảng Giá'!$B$8,IF(AND('Raw Data'!N2207&gt;1.5,'Raw Data'!N2207&lt;=2),'Bảng Giá'!$B$9,IF(AND('Raw Data'!N2207&gt;2,'Raw Data'!N2207&lt;=2.5),'Bảng Giá'!$B$10,IF(AND('Raw Data'!N2207&gt;2.5,'Raw Data'!N2207&lt;=3),'Bảng Giá'!$B$11,IF(AND('Raw Data'!N2207&gt;3,'Raw Data'!N2207&lt;=3.5),'Bảng Giá'!$B$12,IF(AND('Raw Data'!N2207&gt;3.5,'Raw Data'!N2207&lt;=4),'Bảng Giá'!$B$13,IF(AND('Raw Data'!N2207&gt;4,'Raw Data'!N2207&lt;=4.5),'Bảng Giá'!$B$14,IF(AND('Raw Data'!N2207&gt;4.5,'Raw Data'!N2207&lt;=5),'Bảng Giá'!$B$15,IF(AND('Raw Data'!N2207&gt;5,'Raw Data'!N2207&lt;=5.5),'Bảng Giá'!$B$16,IF(AND('Raw Data'!N2207&gt;5.5,'Raw Data'!N2207&lt;=6),'Bảng Giá'!$B$17,'Bảng Giá'!$B$18)))))))))))))))</f>
        <v>0.1&lt;x&lt;=0.25</v>
      </c>
      <c r="Q2207" s="48">
        <f t="shared" si="207"/>
        <v>-9.9009900990099011E-3</v>
      </c>
      <c r="R2207">
        <f t="shared" si="208"/>
        <v>24000</v>
      </c>
      <c r="S2207">
        <f t="shared" si="209"/>
        <v>3800</v>
      </c>
    </row>
    <row r="2208" spans="1:19" x14ac:dyDescent="0.25">
      <c r="A2208" s="12">
        <v>2207</v>
      </c>
      <c r="B2208" s="12" t="s">
        <v>211</v>
      </c>
      <c r="C2208" s="12" t="s">
        <v>796</v>
      </c>
      <c r="D2208" s="28">
        <v>43007.512708333335</v>
      </c>
      <c r="E2208" s="17">
        <v>43009.812708333338</v>
      </c>
      <c r="F2208" s="13" t="s">
        <v>302</v>
      </c>
      <c r="G2208" s="12">
        <v>300</v>
      </c>
      <c r="H2208" s="12" t="s">
        <v>109</v>
      </c>
      <c r="I2208" s="12" t="s">
        <v>401</v>
      </c>
      <c r="J2208" s="37">
        <f>INDEX('Bảng Giá'!$C$3:$H$18,MATCH('Raw Data'!P2208,'Bảng Giá'!$B$3:$B$18,0),MATCH('Raw Data'!M2208,'Bảng Giá'!$C$2:$H$2,0))</f>
        <v>20000</v>
      </c>
      <c r="K2208" s="12">
        <v>20100</v>
      </c>
      <c r="L2208" s="36">
        <f t="shared" si="204"/>
        <v>2.3000000000029104</v>
      </c>
      <c r="M2208" t="str">
        <f>'References data'!H2209</f>
        <v>Nội Vùng</v>
      </c>
      <c r="N2208">
        <f t="shared" si="205"/>
        <v>0.3</v>
      </c>
      <c r="O2208">
        <f t="shared" si="206"/>
        <v>-100</v>
      </c>
      <c r="P2208" t="str">
        <f>IF(AND(N2208&gt;0,N2208&lt;=0.05),'Bảng Giá'!$B$3,IF(AND(N2208&lt;=0.1,N2208&gt;0.05),'Bảng Giá'!$B$4,IF(AND('Raw Data'!N2208&gt;0.1,'Raw Data'!N2208&lt;=0.25),'Bảng Giá'!$B$5,IF(AND('Raw Data'!N2208&gt;0.25,'Raw Data'!N2208&lt;=0.5),'Bảng Giá'!$B$6,IF(AND('Raw Data'!N2208&gt;0.5,'Raw Data'!N2208&lt;=1),'Bảng Giá'!$B$7,IF(AND('Raw Data'!N2208&gt;1,'Raw Data'!N2208&lt;=1.5),'Bảng Giá'!$B$8,IF(AND('Raw Data'!N2208&gt;1.5,'Raw Data'!N2208&lt;=2),'Bảng Giá'!$B$9,IF(AND('Raw Data'!N2208&gt;2,'Raw Data'!N2208&lt;=2.5),'Bảng Giá'!$B$10,IF(AND('Raw Data'!N2208&gt;2.5,'Raw Data'!N2208&lt;=3),'Bảng Giá'!$B$11,IF(AND('Raw Data'!N2208&gt;3,'Raw Data'!N2208&lt;=3.5),'Bảng Giá'!$B$12,IF(AND('Raw Data'!N2208&gt;3.5,'Raw Data'!N2208&lt;=4),'Bảng Giá'!$B$13,IF(AND('Raw Data'!N2208&gt;4,'Raw Data'!N2208&lt;=4.5),'Bảng Giá'!$B$14,IF(AND('Raw Data'!N2208&gt;4.5,'Raw Data'!N2208&lt;=5),'Bảng Giá'!$B$15,IF(AND('Raw Data'!N2208&gt;5,'Raw Data'!N2208&lt;=5.5),'Bảng Giá'!$B$16,IF(AND('Raw Data'!N2208&gt;5.5,'Raw Data'!N2208&lt;=6),'Bảng Giá'!$B$17,'Bảng Giá'!$B$18)))))))))))))))</f>
        <v>0.25&lt;x&lt;=0.5</v>
      </c>
      <c r="Q2208" s="48">
        <f t="shared" si="207"/>
        <v>-4.9751243781094526E-3</v>
      </c>
      <c r="R2208">
        <f t="shared" si="208"/>
        <v>24000</v>
      </c>
      <c r="S2208">
        <f t="shared" si="209"/>
        <v>3900</v>
      </c>
    </row>
    <row r="2209" spans="1:19" x14ac:dyDescent="0.25">
      <c r="A2209" s="12">
        <v>2208</v>
      </c>
      <c r="B2209" s="12" t="s">
        <v>211</v>
      </c>
      <c r="C2209" s="12" t="s">
        <v>797</v>
      </c>
      <c r="D2209" s="28">
        <v>43007.513171296298</v>
      </c>
      <c r="E2209" s="17">
        <v>43008.8131712963</v>
      </c>
      <c r="F2209" s="13" t="s">
        <v>302</v>
      </c>
      <c r="G2209" s="12">
        <v>1000</v>
      </c>
      <c r="H2209" s="12" t="s">
        <v>114</v>
      </c>
      <c r="I2209" s="12" t="s">
        <v>294</v>
      </c>
      <c r="J2209" s="37">
        <f>INDEX('Bảng Giá'!$C$3:$H$18,MATCH('Raw Data'!P2209,'Bảng Giá'!$B$3:$B$18,0),MATCH('Raw Data'!M2209,'Bảng Giá'!$C$2:$H$2,0))</f>
        <v>14000</v>
      </c>
      <c r="K2209" s="12">
        <v>14700</v>
      </c>
      <c r="L2209" s="36">
        <f t="shared" si="204"/>
        <v>1.3000000000029104</v>
      </c>
      <c r="M2209" t="str">
        <f>'References data'!H2210</f>
        <v>Nội Tỉnh</v>
      </c>
      <c r="N2209">
        <f t="shared" si="205"/>
        <v>1</v>
      </c>
      <c r="O2209">
        <f t="shared" si="206"/>
        <v>-700</v>
      </c>
      <c r="P2209" t="str">
        <f>IF(AND(N2209&gt;0,N2209&lt;=0.05),'Bảng Giá'!$B$3,IF(AND(N2209&lt;=0.1,N2209&gt;0.05),'Bảng Giá'!$B$4,IF(AND('Raw Data'!N2209&gt;0.1,'Raw Data'!N2209&lt;=0.25),'Bảng Giá'!$B$5,IF(AND('Raw Data'!N2209&gt;0.25,'Raw Data'!N2209&lt;=0.5),'Bảng Giá'!$B$6,IF(AND('Raw Data'!N2209&gt;0.5,'Raw Data'!N2209&lt;=1),'Bảng Giá'!$B$7,IF(AND('Raw Data'!N2209&gt;1,'Raw Data'!N2209&lt;=1.5),'Bảng Giá'!$B$8,IF(AND('Raw Data'!N2209&gt;1.5,'Raw Data'!N2209&lt;=2),'Bảng Giá'!$B$9,IF(AND('Raw Data'!N2209&gt;2,'Raw Data'!N2209&lt;=2.5),'Bảng Giá'!$B$10,IF(AND('Raw Data'!N2209&gt;2.5,'Raw Data'!N2209&lt;=3),'Bảng Giá'!$B$11,IF(AND('Raw Data'!N2209&gt;3,'Raw Data'!N2209&lt;=3.5),'Bảng Giá'!$B$12,IF(AND('Raw Data'!N2209&gt;3.5,'Raw Data'!N2209&lt;=4),'Bảng Giá'!$B$13,IF(AND('Raw Data'!N2209&gt;4,'Raw Data'!N2209&lt;=4.5),'Bảng Giá'!$B$14,IF(AND('Raw Data'!N2209&gt;4.5,'Raw Data'!N2209&lt;=5),'Bảng Giá'!$B$15,IF(AND('Raw Data'!N2209&gt;5,'Raw Data'!N2209&lt;=5.5),'Bảng Giá'!$B$16,IF(AND('Raw Data'!N2209&gt;5.5,'Raw Data'!N2209&lt;=6),'Bảng Giá'!$B$17,'Bảng Giá'!$B$18)))))))))))))))</f>
        <v>0.5&lt;x&lt;=1</v>
      </c>
      <c r="Q2209" s="48">
        <f t="shared" si="207"/>
        <v>-4.7619047619047616E-2</v>
      </c>
      <c r="R2209">
        <f t="shared" si="208"/>
        <v>16800</v>
      </c>
      <c r="S2209">
        <f t="shared" si="209"/>
        <v>2100</v>
      </c>
    </row>
    <row r="2210" spans="1:19" x14ac:dyDescent="0.25">
      <c r="A2210" s="12">
        <v>2209</v>
      </c>
      <c r="B2210" s="12" t="s">
        <v>211</v>
      </c>
      <c r="C2210" s="12" t="s">
        <v>798</v>
      </c>
      <c r="D2210" s="28">
        <v>43007.660462962966</v>
      </c>
      <c r="E2210" s="17">
        <v>43009.960462962968</v>
      </c>
      <c r="F2210" s="13" t="s">
        <v>302</v>
      </c>
      <c r="G2210" s="12">
        <v>1400</v>
      </c>
      <c r="H2210" s="12" t="s">
        <v>408</v>
      </c>
      <c r="I2210" s="12" t="s">
        <v>295</v>
      </c>
      <c r="J2210" s="37">
        <f>INDEX('Bảng Giá'!$C$3:$H$18,MATCH('Raw Data'!P2210,'Bảng Giá'!$B$3:$B$18,0),MATCH('Raw Data'!M2210,'Bảng Giá'!$C$2:$H$2,0))</f>
        <v>27500</v>
      </c>
      <c r="K2210" s="12">
        <v>27700</v>
      </c>
      <c r="L2210" s="36">
        <f t="shared" si="204"/>
        <v>2.3000000000029104</v>
      </c>
      <c r="M2210" t="str">
        <f>'References data'!H2211</f>
        <v>Nội Vùng</v>
      </c>
      <c r="N2210">
        <f t="shared" si="205"/>
        <v>1.4</v>
      </c>
      <c r="O2210">
        <f t="shared" si="206"/>
        <v>-200</v>
      </c>
      <c r="P2210" t="str">
        <f>IF(AND(N2210&gt;0,N2210&lt;=0.05),'Bảng Giá'!$B$3,IF(AND(N2210&lt;=0.1,N2210&gt;0.05),'Bảng Giá'!$B$4,IF(AND('Raw Data'!N2210&gt;0.1,'Raw Data'!N2210&lt;=0.25),'Bảng Giá'!$B$5,IF(AND('Raw Data'!N2210&gt;0.25,'Raw Data'!N2210&lt;=0.5),'Bảng Giá'!$B$6,IF(AND('Raw Data'!N2210&gt;0.5,'Raw Data'!N2210&lt;=1),'Bảng Giá'!$B$7,IF(AND('Raw Data'!N2210&gt;1,'Raw Data'!N2210&lt;=1.5),'Bảng Giá'!$B$8,IF(AND('Raw Data'!N2210&gt;1.5,'Raw Data'!N2210&lt;=2),'Bảng Giá'!$B$9,IF(AND('Raw Data'!N2210&gt;2,'Raw Data'!N2210&lt;=2.5),'Bảng Giá'!$B$10,IF(AND('Raw Data'!N2210&gt;2.5,'Raw Data'!N2210&lt;=3),'Bảng Giá'!$B$11,IF(AND('Raw Data'!N2210&gt;3,'Raw Data'!N2210&lt;=3.5),'Bảng Giá'!$B$12,IF(AND('Raw Data'!N2210&gt;3.5,'Raw Data'!N2210&lt;=4),'Bảng Giá'!$B$13,IF(AND('Raw Data'!N2210&gt;4,'Raw Data'!N2210&lt;=4.5),'Bảng Giá'!$B$14,IF(AND('Raw Data'!N2210&gt;4.5,'Raw Data'!N2210&lt;=5),'Bảng Giá'!$B$15,IF(AND('Raw Data'!N2210&gt;5,'Raw Data'!N2210&lt;=5.5),'Bảng Giá'!$B$16,IF(AND('Raw Data'!N2210&gt;5.5,'Raw Data'!N2210&lt;=6),'Bảng Giá'!$B$17,'Bảng Giá'!$B$18)))))))))))))))</f>
        <v>1&lt;x&lt;=1.5</v>
      </c>
      <c r="Q2210" s="48">
        <f t="shared" si="207"/>
        <v>-7.2202166064981952E-3</v>
      </c>
      <c r="R2210">
        <f t="shared" si="208"/>
        <v>33000</v>
      </c>
      <c r="S2210">
        <f t="shared" si="209"/>
        <v>5300</v>
      </c>
    </row>
    <row r="2211" spans="1:19" x14ac:dyDescent="0.25">
      <c r="A2211" s="12">
        <v>2210</v>
      </c>
      <c r="B2211" s="12" t="s">
        <v>211</v>
      </c>
      <c r="C2211" s="12" t="s">
        <v>799</v>
      </c>
      <c r="D2211" s="28">
        <v>43007.660624999997</v>
      </c>
      <c r="E2211" s="17">
        <v>43009.960625</v>
      </c>
      <c r="F2211" s="13" t="s">
        <v>302</v>
      </c>
      <c r="G2211" s="12">
        <v>1300</v>
      </c>
      <c r="H2211" s="12" t="s">
        <v>286</v>
      </c>
      <c r="I2211" s="12" t="s">
        <v>385</v>
      </c>
      <c r="J2211" s="37">
        <f>INDEX('Bảng Giá'!$C$3:$H$18,MATCH('Raw Data'!P2211,'Bảng Giá'!$B$3:$B$18,0),MATCH('Raw Data'!M2211,'Bảng Giá'!$C$2:$H$2,0))</f>
        <v>27500</v>
      </c>
      <c r="K2211" s="12">
        <v>27700</v>
      </c>
      <c r="L2211" s="36">
        <f t="shared" si="204"/>
        <v>2.3000000000029104</v>
      </c>
      <c r="M2211" t="str">
        <f>'References data'!H2212</f>
        <v>Nội Vùng</v>
      </c>
      <c r="N2211">
        <f t="shared" si="205"/>
        <v>1.3</v>
      </c>
      <c r="O2211">
        <f t="shared" si="206"/>
        <v>-200</v>
      </c>
      <c r="P2211" t="str">
        <f>IF(AND(N2211&gt;0,N2211&lt;=0.05),'Bảng Giá'!$B$3,IF(AND(N2211&lt;=0.1,N2211&gt;0.05),'Bảng Giá'!$B$4,IF(AND('Raw Data'!N2211&gt;0.1,'Raw Data'!N2211&lt;=0.25),'Bảng Giá'!$B$5,IF(AND('Raw Data'!N2211&gt;0.25,'Raw Data'!N2211&lt;=0.5),'Bảng Giá'!$B$6,IF(AND('Raw Data'!N2211&gt;0.5,'Raw Data'!N2211&lt;=1),'Bảng Giá'!$B$7,IF(AND('Raw Data'!N2211&gt;1,'Raw Data'!N2211&lt;=1.5),'Bảng Giá'!$B$8,IF(AND('Raw Data'!N2211&gt;1.5,'Raw Data'!N2211&lt;=2),'Bảng Giá'!$B$9,IF(AND('Raw Data'!N2211&gt;2,'Raw Data'!N2211&lt;=2.5),'Bảng Giá'!$B$10,IF(AND('Raw Data'!N2211&gt;2.5,'Raw Data'!N2211&lt;=3),'Bảng Giá'!$B$11,IF(AND('Raw Data'!N2211&gt;3,'Raw Data'!N2211&lt;=3.5),'Bảng Giá'!$B$12,IF(AND('Raw Data'!N2211&gt;3.5,'Raw Data'!N2211&lt;=4),'Bảng Giá'!$B$13,IF(AND('Raw Data'!N2211&gt;4,'Raw Data'!N2211&lt;=4.5),'Bảng Giá'!$B$14,IF(AND('Raw Data'!N2211&gt;4.5,'Raw Data'!N2211&lt;=5),'Bảng Giá'!$B$15,IF(AND('Raw Data'!N2211&gt;5,'Raw Data'!N2211&lt;=5.5),'Bảng Giá'!$B$16,IF(AND('Raw Data'!N2211&gt;5.5,'Raw Data'!N2211&lt;=6),'Bảng Giá'!$B$17,'Bảng Giá'!$B$18)))))))))))))))</f>
        <v>1&lt;x&lt;=1.5</v>
      </c>
      <c r="Q2211" s="48">
        <f t="shared" si="207"/>
        <v>-7.2202166064981952E-3</v>
      </c>
      <c r="R2211">
        <f t="shared" si="208"/>
        <v>33000</v>
      </c>
      <c r="S2211">
        <f t="shared" si="209"/>
        <v>5300</v>
      </c>
    </row>
    <row r="2212" spans="1:19" x14ac:dyDescent="0.25">
      <c r="A2212" s="12">
        <v>2211</v>
      </c>
      <c r="B2212" s="12" t="s">
        <v>211</v>
      </c>
      <c r="C2212" s="12" t="s">
        <v>800</v>
      </c>
      <c r="D2212" s="28">
        <v>43007.660266203704</v>
      </c>
      <c r="E2212" s="17">
        <v>43009.960266203707</v>
      </c>
      <c r="F2212" s="13" t="s">
        <v>302</v>
      </c>
      <c r="G2212" s="12">
        <v>950</v>
      </c>
      <c r="H2212" s="12" t="s">
        <v>95</v>
      </c>
      <c r="I2212" s="12" t="s">
        <v>856</v>
      </c>
      <c r="J2212" s="37">
        <f>INDEX('Bảng Giá'!$C$3:$H$18,MATCH('Raw Data'!P2212,'Bảng Giá'!$B$3:$B$18,0),MATCH('Raw Data'!M2212,'Bảng Giá'!$C$2:$H$2,0))</f>
        <v>22500</v>
      </c>
      <c r="K2212" s="12">
        <v>22700</v>
      </c>
      <c r="L2212" s="36">
        <f t="shared" si="204"/>
        <v>2.3000000000029104</v>
      </c>
      <c r="M2212" t="str">
        <f>'References data'!H2213</f>
        <v>Nội Vùng</v>
      </c>
      <c r="N2212">
        <f t="shared" si="205"/>
        <v>0.95</v>
      </c>
      <c r="O2212">
        <f t="shared" si="206"/>
        <v>-200</v>
      </c>
      <c r="P2212" t="str">
        <f>IF(AND(N2212&gt;0,N2212&lt;=0.05),'Bảng Giá'!$B$3,IF(AND(N2212&lt;=0.1,N2212&gt;0.05),'Bảng Giá'!$B$4,IF(AND('Raw Data'!N2212&gt;0.1,'Raw Data'!N2212&lt;=0.25),'Bảng Giá'!$B$5,IF(AND('Raw Data'!N2212&gt;0.25,'Raw Data'!N2212&lt;=0.5),'Bảng Giá'!$B$6,IF(AND('Raw Data'!N2212&gt;0.5,'Raw Data'!N2212&lt;=1),'Bảng Giá'!$B$7,IF(AND('Raw Data'!N2212&gt;1,'Raw Data'!N2212&lt;=1.5),'Bảng Giá'!$B$8,IF(AND('Raw Data'!N2212&gt;1.5,'Raw Data'!N2212&lt;=2),'Bảng Giá'!$B$9,IF(AND('Raw Data'!N2212&gt;2,'Raw Data'!N2212&lt;=2.5),'Bảng Giá'!$B$10,IF(AND('Raw Data'!N2212&gt;2.5,'Raw Data'!N2212&lt;=3),'Bảng Giá'!$B$11,IF(AND('Raw Data'!N2212&gt;3,'Raw Data'!N2212&lt;=3.5),'Bảng Giá'!$B$12,IF(AND('Raw Data'!N2212&gt;3.5,'Raw Data'!N2212&lt;=4),'Bảng Giá'!$B$13,IF(AND('Raw Data'!N2212&gt;4,'Raw Data'!N2212&lt;=4.5),'Bảng Giá'!$B$14,IF(AND('Raw Data'!N2212&gt;4.5,'Raw Data'!N2212&lt;=5),'Bảng Giá'!$B$15,IF(AND('Raw Data'!N2212&gt;5,'Raw Data'!N2212&lt;=5.5),'Bảng Giá'!$B$16,IF(AND('Raw Data'!N2212&gt;5.5,'Raw Data'!N2212&lt;=6),'Bảng Giá'!$B$17,'Bảng Giá'!$B$18)))))))))))))))</f>
        <v>0.5&lt;x&lt;=1</v>
      </c>
      <c r="Q2212" s="48">
        <f t="shared" si="207"/>
        <v>-8.8105726872246704E-3</v>
      </c>
      <c r="R2212">
        <f t="shared" si="208"/>
        <v>27000</v>
      </c>
      <c r="S2212">
        <f t="shared" si="209"/>
        <v>4300</v>
      </c>
    </row>
    <row r="2213" spans="1:19" x14ac:dyDescent="0.25">
      <c r="A2213" s="12">
        <v>2212</v>
      </c>
      <c r="B2213" s="12" t="s">
        <v>211</v>
      </c>
      <c r="C2213" s="12" t="s">
        <v>801</v>
      </c>
      <c r="D2213" s="28">
        <v>43008.391284722224</v>
      </c>
      <c r="E2213" s="17">
        <v>43010.691284722227</v>
      </c>
      <c r="F2213" s="13" t="s">
        <v>302</v>
      </c>
      <c r="G2213" s="12">
        <v>1500</v>
      </c>
      <c r="H2213" s="12" t="s">
        <v>109</v>
      </c>
      <c r="I2213" s="12" t="s">
        <v>390</v>
      </c>
      <c r="J2213" s="37">
        <f>INDEX('Bảng Giá'!$C$3:$H$18,MATCH('Raw Data'!P2213,'Bảng Giá'!$B$3:$B$18,0),MATCH('Raw Data'!M2213,'Bảng Giá'!$C$2:$H$2,0))</f>
        <v>27500</v>
      </c>
      <c r="K2213" s="12">
        <v>32200</v>
      </c>
      <c r="L2213" s="36">
        <f t="shared" si="204"/>
        <v>2.3000000000029104</v>
      </c>
      <c r="M2213" t="str">
        <f>'References data'!H2214</f>
        <v>Nội Vùng</v>
      </c>
      <c r="N2213">
        <f t="shared" si="205"/>
        <v>1.5</v>
      </c>
      <c r="O2213">
        <f t="shared" si="206"/>
        <v>-4700</v>
      </c>
      <c r="P2213" t="str">
        <f>IF(AND(N2213&gt;0,N2213&lt;=0.05),'Bảng Giá'!$B$3,IF(AND(N2213&lt;=0.1,N2213&gt;0.05),'Bảng Giá'!$B$4,IF(AND('Raw Data'!N2213&gt;0.1,'Raw Data'!N2213&lt;=0.25),'Bảng Giá'!$B$5,IF(AND('Raw Data'!N2213&gt;0.25,'Raw Data'!N2213&lt;=0.5),'Bảng Giá'!$B$6,IF(AND('Raw Data'!N2213&gt;0.5,'Raw Data'!N2213&lt;=1),'Bảng Giá'!$B$7,IF(AND('Raw Data'!N2213&gt;1,'Raw Data'!N2213&lt;=1.5),'Bảng Giá'!$B$8,IF(AND('Raw Data'!N2213&gt;1.5,'Raw Data'!N2213&lt;=2),'Bảng Giá'!$B$9,IF(AND('Raw Data'!N2213&gt;2,'Raw Data'!N2213&lt;=2.5),'Bảng Giá'!$B$10,IF(AND('Raw Data'!N2213&gt;2.5,'Raw Data'!N2213&lt;=3),'Bảng Giá'!$B$11,IF(AND('Raw Data'!N2213&gt;3,'Raw Data'!N2213&lt;=3.5),'Bảng Giá'!$B$12,IF(AND('Raw Data'!N2213&gt;3.5,'Raw Data'!N2213&lt;=4),'Bảng Giá'!$B$13,IF(AND('Raw Data'!N2213&gt;4,'Raw Data'!N2213&lt;=4.5),'Bảng Giá'!$B$14,IF(AND('Raw Data'!N2213&gt;4.5,'Raw Data'!N2213&lt;=5),'Bảng Giá'!$B$15,IF(AND('Raw Data'!N2213&gt;5,'Raw Data'!N2213&lt;=5.5),'Bảng Giá'!$B$16,IF(AND('Raw Data'!N2213&gt;5.5,'Raw Data'!N2213&lt;=6),'Bảng Giá'!$B$17,'Bảng Giá'!$B$18)))))))))))))))</f>
        <v>1&lt;x&lt;=1.5</v>
      </c>
      <c r="Q2213" s="48">
        <f t="shared" si="207"/>
        <v>-0.14596273291925466</v>
      </c>
      <c r="R2213">
        <f t="shared" si="208"/>
        <v>33000</v>
      </c>
      <c r="S2213">
        <f t="shared" si="209"/>
        <v>800</v>
      </c>
    </row>
    <row r="2214" spans="1:19" x14ac:dyDescent="0.25">
      <c r="A2214" s="12">
        <v>2213</v>
      </c>
      <c r="B2214" s="12" t="s">
        <v>211</v>
      </c>
      <c r="C2214" s="12" t="s">
        <v>802</v>
      </c>
      <c r="D2214" s="28">
        <v>43007.660428240742</v>
      </c>
      <c r="E2214" s="17">
        <v>43010.36042824074</v>
      </c>
      <c r="F2214" s="13" t="s">
        <v>302</v>
      </c>
      <c r="G2214" s="12">
        <v>1150</v>
      </c>
      <c r="H2214" s="12" t="s">
        <v>190</v>
      </c>
      <c r="I2214" s="12" t="s">
        <v>431</v>
      </c>
      <c r="J2214" s="37">
        <f>INDEX('Bảng Giá'!$C$3:$H$18,MATCH('Raw Data'!P2214,'Bảng Giá'!$B$3:$B$18,0),MATCH('Raw Data'!M2214,'Bảng Giá'!$C$2:$H$2,0))</f>
        <v>27500</v>
      </c>
      <c r="K2214" s="12">
        <v>27800</v>
      </c>
      <c r="L2214" s="36">
        <f t="shared" si="204"/>
        <v>2.6999999999970896</v>
      </c>
      <c r="M2214" t="str">
        <f>'References data'!H2215</f>
        <v>Nội Vùng Tỉnh</v>
      </c>
      <c r="N2214">
        <f t="shared" si="205"/>
        <v>1.1499999999999999</v>
      </c>
      <c r="O2214">
        <f t="shared" si="206"/>
        <v>-300</v>
      </c>
      <c r="P2214" t="str">
        <f>IF(AND(N2214&gt;0,N2214&lt;=0.05),'Bảng Giá'!$B$3,IF(AND(N2214&lt;=0.1,N2214&gt;0.05),'Bảng Giá'!$B$4,IF(AND('Raw Data'!N2214&gt;0.1,'Raw Data'!N2214&lt;=0.25),'Bảng Giá'!$B$5,IF(AND('Raw Data'!N2214&gt;0.25,'Raw Data'!N2214&lt;=0.5),'Bảng Giá'!$B$6,IF(AND('Raw Data'!N2214&gt;0.5,'Raw Data'!N2214&lt;=1),'Bảng Giá'!$B$7,IF(AND('Raw Data'!N2214&gt;1,'Raw Data'!N2214&lt;=1.5),'Bảng Giá'!$B$8,IF(AND('Raw Data'!N2214&gt;1.5,'Raw Data'!N2214&lt;=2),'Bảng Giá'!$B$9,IF(AND('Raw Data'!N2214&gt;2,'Raw Data'!N2214&lt;=2.5),'Bảng Giá'!$B$10,IF(AND('Raw Data'!N2214&gt;2.5,'Raw Data'!N2214&lt;=3),'Bảng Giá'!$B$11,IF(AND('Raw Data'!N2214&gt;3,'Raw Data'!N2214&lt;=3.5),'Bảng Giá'!$B$12,IF(AND('Raw Data'!N2214&gt;3.5,'Raw Data'!N2214&lt;=4),'Bảng Giá'!$B$13,IF(AND('Raw Data'!N2214&gt;4,'Raw Data'!N2214&lt;=4.5),'Bảng Giá'!$B$14,IF(AND('Raw Data'!N2214&gt;4.5,'Raw Data'!N2214&lt;=5),'Bảng Giá'!$B$15,IF(AND('Raw Data'!N2214&gt;5,'Raw Data'!N2214&lt;=5.5),'Bảng Giá'!$B$16,IF(AND('Raw Data'!N2214&gt;5.5,'Raw Data'!N2214&lt;=6),'Bảng Giá'!$B$17,'Bảng Giá'!$B$18)))))))))))))))</f>
        <v>1&lt;x&lt;=1.5</v>
      </c>
      <c r="Q2214" s="48">
        <f t="shared" si="207"/>
        <v>-1.0791366906474821E-2</v>
      </c>
      <c r="R2214">
        <f t="shared" si="208"/>
        <v>33000</v>
      </c>
      <c r="S2214">
        <f t="shared" si="209"/>
        <v>5200</v>
      </c>
    </row>
    <row r="2215" spans="1:19" x14ac:dyDescent="0.25">
      <c r="A2215" s="12">
        <v>2214</v>
      </c>
      <c r="B2215" s="12" t="s">
        <v>211</v>
      </c>
      <c r="C2215" s="12" t="s">
        <v>803</v>
      </c>
      <c r="D2215" s="28">
        <v>43007.660601851851</v>
      </c>
      <c r="E2215" s="17">
        <v>43008.960601851853</v>
      </c>
      <c r="F2215" s="13" t="s">
        <v>302</v>
      </c>
      <c r="G2215" s="12">
        <v>600</v>
      </c>
      <c r="H2215" s="12" t="s">
        <v>95</v>
      </c>
      <c r="I2215" s="12" t="s">
        <v>74</v>
      </c>
      <c r="J2215" s="37">
        <f>INDEX('Bảng Giá'!$C$3:$H$18,MATCH('Raw Data'!P2215,'Bảng Giá'!$B$3:$B$18,0),MATCH('Raw Data'!M2215,'Bảng Giá'!$C$2:$H$2,0))</f>
        <v>14000</v>
      </c>
      <c r="K2215" s="12">
        <v>14100</v>
      </c>
      <c r="L2215" s="36">
        <f t="shared" si="204"/>
        <v>1.3000000000029104</v>
      </c>
      <c r="M2215" t="str">
        <f>'References data'!H2216</f>
        <v>Nội Tỉnh</v>
      </c>
      <c r="N2215">
        <f t="shared" si="205"/>
        <v>0.6</v>
      </c>
      <c r="O2215">
        <f t="shared" si="206"/>
        <v>-100</v>
      </c>
      <c r="P2215" t="str">
        <f>IF(AND(N2215&gt;0,N2215&lt;=0.05),'Bảng Giá'!$B$3,IF(AND(N2215&lt;=0.1,N2215&gt;0.05),'Bảng Giá'!$B$4,IF(AND('Raw Data'!N2215&gt;0.1,'Raw Data'!N2215&lt;=0.25),'Bảng Giá'!$B$5,IF(AND('Raw Data'!N2215&gt;0.25,'Raw Data'!N2215&lt;=0.5),'Bảng Giá'!$B$6,IF(AND('Raw Data'!N2215&gt;0.5,'Raw Data'!N2215&lt;=1),'Bảng Giá'!$B$7,IF(AND('Raw Data'!N2215&gt;1,'Raw Data'!N2215&lt;=1.5),'Bảng Giá'!$B$8,IF(AND('Raw Data'!N2215&gt;1.5,'Raw Data'!N2215&lt;=2),'Bảng Giá'!$B$9,IF(AND('Raw Data'!N2215&gt;2,'Raw Data'!N2215&lt;=2.5),'Bảng Giá'!$B$10,IF(AND('Raw Data'!N2215&gt;2.5,'Raw Data'!N2215&lt;=3),'Bảng Giá'!$B$11,IF(AND('Raw Data'!N2215&gt;3,'Raw Data'!N2215&lt;=3.5),'Bảng Giá'!$B$12,IF(AND('Raw Data'!N2215&gt;3.5,'Raw Data'!N2215&lt;=4),'Bảng Giá'!$B$13,IF(AND('Raw Data'!N2215&gt;4,'Raw Data'!N2215&lt;=4.5),'Bảng Giá'!$B$14,IF(AND('Raw Data'!N2215&gt;4.5,'Raw Data'!N2215&lt;=5),'Bảng Giá'!$B$15,IF(AND('Raw Data'!N2215&gt;5,'Raw Data'!N2215&lt;=5.5),'Bảng Giá'!$B$16,IF(AND('Raw Data'!N2215&gt;5.5,'Raw Data'!N2215&lt;=6),'Bảng Giá'!$B$17,'Bảng Giá'!$B$18)))))))))))))))</f>
        <v>0.5&lt;x&lt;=1</v>
      </c>
      <c r="Q2215" s="48">
        <f t="shared" si="207"/>
        <v>-7.0921985815602835E-3</v>
      </c>
      <c r="R2215">
        <f t="shared" si="208"/>
        <v>16800</v>
      </c>
      <c r="S2215">
        <f t="shared" si="209"/>
        <v>2700</v>
      </c>
    </row>
    <row r="2216" spans="1:19" x14ac:dyDescent="0.25">
      <c r="A2216" s="12">
        <v>2215</v>
      </c>
      <c r="B2216" s="12" t="s">
        <v>211</v>
      </c>
      <c r="C2216" s="12" t="s">
        <v>804</v>
      </c>
      <c r="D2216" s="28">
        <v>43007.66134259259</v>
      </c>
      <c r="E2216" s="17">
        <v>43009.961342592593</v>
      </c>
      <c r="F2216" s="13" t="s">
        <v>303</v>
      </c>
      <c r="G2216" s="12">
        <v>1000</v>
      </c>
      <c r="H2216" s="12" t="s">
        <v>76</v>
      </c>
      <c r="I2216" s="12" t="s">
        <v>462</v>
      </c>
      <c r="J2216" s="37">
        <f>INDEX('Bảng Giá'!$C$3:$H$18,MATCH('Raw Data'!P2216,'Bảng Giá'!$B$3:$B$18,0),MATCH('Raw Data'!M2216,'Bảng Giá'!$C$2:$H$2,0))</f>
        <v>22500</v>
      </c>
      <c r="K2216" s="12">
        <v>27700</v>
      </c>
      <c r="L2216" s="36">
        <f t="shared" si="204"/>
        <v>2.3000000000029104</v>
      </c>
      <c r="M2216" t="str">
        <f>'References data'!H2217</f>
        <v>Nội Vùng</v>
      </c>
      <c r="N2216">
        <f t="shared" si="205"/>
        <v>1</v>
      </c>
      <c r="O2216">
        <f t="shared" si="206"/>
        <v>-5200</v>
      </c>
      <c r="P2216" t="str">
        <f>IF(AND(N2216&gt;0,N2216&lt;=0.05),'Bảng Giá'!$B$3,IF(AND(N2216&lt;=0.1,N2216&gt;0.05),'Bảng Giá'!$B$4,IF(AND('Raw Data'!N2216&gt;0.1,'Raw Data'!N2216&lt;=0.25),'Bảng Giá'!$B$5,IF(AND('Raw Data'!N2216&gt;0.25,'Raw Data'!N2216&lt;=0.5),'Bảng Giá'!$B$6,IF(AND('Raw Data'!N2216&gt;0.5,'Raw Data'!N2216&lt;=1),'Bảng Giá'!$B$7,IF(AND('Raw Data'!N2216&gt;1,'Raw Data'!N2216&lt;=1.5),'Bảng Giá'!$B$8,IF(AND('Raw Data'!N2216&gt;1.5,'Raw Data'!N2216&lt;=2),'Bảng Giá'!$B$9,IF(AND('Raw Data'!N2216&gt;2,'Raw Data'!N2216&lt;=2.5),'Bảng Giá'!$B$10,IF(AND('Raw Data'!N2216&gt;2.5,'Raw Data'!N2216&lt;=3),'Bảng Giá'!$B$11,IF(AND('Raw Data'!N2216&gt;3,'Raw Data'!N2216&lt;=3.5),'Bảng Giá'!$B$12,IF(AND('Raw Data'!N2216&gt;3.5,'Raw Data'!N2216&lt;=4),'Bảng Giá'!$B$13,IF(AND('Raw Data'!N2216&gt;4,'Raw Data'!N2216&lt;=4.5),'Bảng Giá'!$B$14,IF(AND('Raw Data'!N2216&gt;4.5,'Raw Data'!N2216&lt;=5),'Bảng Giá'!$B$15,IF(AND('Raw Data'!N2216&gt;5,'Raw Data'!N2216&lt;=5.5),'Bảng Giá'!$B$16,IF(AND('Raw Data'!N2216&gt;5.5,'Raw Data'!N2216&lt;=6),'Bảng Giá'!$B$17,'Bảng Giá'!$B$18)))))))))))))))</f>
        <v>0.5&lt;x&lt;=1</v>
      </c>
      <c r="Q2216" s="48">
        <f t="shared" si="207"/>
        <v>-0.18772563176895307</v>
      </c>
      <c r="R2216">
        <f t="shared" si="208"/>
        <v>27000</v>
      </c>
      <c r="S2216">
        <f t="shared" si="209"/>
        <v>-700</v>
      </c>
    </row>
    <row r="2217" spans="1:19" x14ac:dyDescent="0.25">
      <c r="A2217" s="12">
        <v>2216</v>
      </c>
      <c r="B2217" s="12" t="s">
        <v>211</v>
      </c>
      <c r="C2217" s="12" t="s">
        <v>805</v>
      </c>
      <c r="D2217" s="28">
        <v>43007.661377314813</v>
      </c>
      <c r="E2217" s="17">
        <v>43009.961377314816</v>
      </c>
      <c r="F2217" s="13" t="s">
        <v>302</v>
      </c>
      <c r="G2217" s="12">
        <v>1000</v>
      </c>
      <c r="H2217" s="12" t="s">
        <v>76</v>
      </c>
      <c r="I2217" s="12" t="s">
        <v>140</v>
      </c>
      <c r="J2217" s="37">
        <f>INDEX('Bảng Giá'!$C$3:$H$18,MATCH('Raw Data'!P2217,'Bảng Giá'!$B$3:$B$18,0),MATCH('Raw Data'!M2217,'Bảng Giá'!$C$2:$H$2,0))</f>
        <v>22500</v>
      </c>
      <c r="K2217" s="12">
        <v>27700</v>
      </c>
      <c r="L2217" s="36">
        <f t="shared" si="204"/>
        <v>2.3000000000029104</v>
      </c>
      <c r="M2217" t="str">
        <f>'References data'!H2218</f>
        <v>Nội Vùng</v>
      </c>
      <c r="N2217">
        <f t="shared" si="205"/>
        <v>1</v>
      </c>
      <c r="O2217">
        <f t="shared" si="206"/>
        <v>-5200</v>
      </c>
      <c r="P2217" t="str">
        <f>IF(AND(N2217&gt;0,N2217&lt;=0.05),'Bảng Giá'!$B$3,IF(AND(N2217&lt;=0.1,N2217&gt;0.05),'Bảng Giá'!$B$4,IF(AND('Raw Data'!N2217&gt;0.1,'Raw Data'!N2217&lt;=0.25),'Bảng Giá'!$B$5,IF(AND('Raw Data'!N2217&gt;0.25,'Raw Data'!N2217&lt;=0.5),'Bảng Giá'!$B$6,IF(AND('Raw Data'!N2217&gt;0.5,'Raw Data'!N2217&lt;=1),'Bảng Giá'!$B$7,IF(AND('Raw Data'!N2217&gt;1,'Raw Data'!N2217&lt;=1.5),'Bảng Giá'!$B$8,IF(AND('Raw Data'!N2217&gt;1.5,'Raw Data'!N2217&lt;=2),'Bảng Giá'!$B$9,IF(AND('Raw Data'!N2217&gt;2,'Raw Data'!N2217&lt;=2.5),'Bảng Giá'!$B$10,IF(AND('Raw Data'!N2217&gt;2.5,'Raw Data'!N2217&lt;=3),'Bảng Giá'!$B$11,IF(AND('Raw Data'!N2217&gt;3,'Raw Data'!N2217&lt;=3.5),'Bảng Giá'!$B$12,IF(AND('Raw Data'!N2217&gt;3.5,'Raw Data'!N2217&lt;=4),'Bảng Giá'!$B$13,IF(AND('Raw Data'!N2217&gt;4,'Raw Data'!N2217&lt;=4.5),'Bảng Giá'!$B$14,IF(AND('Raw Data'!N2217&gt;4.5,'Raw Data'!N2217&lt;=5),'Bảng Giá'!$B$15,IF(AND('Raw Data'!N2217&gt;5,'Raw Data'!N2217&lt;=5.5),'Bảng Giá'!$B$16,IF(AND('Raw Data'!N2217&gt;5.5,'Raw Data'!N2217&lt;=6),'Bảng Giá'!$B$17,'Bảng Giá'!$B$18)))))))))))))))</f>
        <v>0.5&lt;x&lt;=1</v>
      </c>
      <c r="Q2217" s="48">
        <f t="shared" si="207"/>
        <v>-0.18772563176895307</v>
      </c>
      <c r="R2217">
        <f t="shared" si="208"/>
        <v>27000</v>
      </c>
      <c r="S2217">
        <f t="shared" si="209"/>
        <v>-700</v>
      </c>
    </row>
    <row r="2218" spans="1:19" x14ac:dyDescent="0.25">
      <c r="A2218" s="12">
        <v>2217</v>
      </c>
      <c r="B2218" s="12" t="s">
        <v>211</v>
      </c>
      <c r="C2218" s="12" t="s">
        <v>806</v>
      </c>
      <c r="D2218" s="28">
        <v>43008.391724537039</v>
      </c>
      <c r="E2218" s="17">
        <v>43010.691724537042</v>
      </c>
      <c r="F2218" s="13" t="s">
        <v>302</v>
      </c>
      <c r="G2218" s="12">
        <v>2000</v>
      </c>
      <c r="H2218" s="12" t="s">
        <v>114</v>
      </c>
      <c r="I2218" s="12" t="s">
        <v>383</v>
      </c>
      <c r="J2218" s="37">
        <f>INDEX('Bảng Giá'!$C$3:$H$18,MATCH('Raw Data'!P2218,'Bảng Giá'!$B$3:$B$18,0),MATCH('Raw Data'!M2218,'Bảng Giá'!$C$2:$H$2,0))</f>
        <v>32000</v>
      </c>
      <c r="K2218" s="12">
        <v>38200</v>
      </c>
      <c r="L2218" s="36">
        <f t="shared" si="204"/>
        <v>2.3000000000029104</v>
      </c>
      <c r="M2218" t="str">
        <f>'References data'!H2219</f>
        <v>Nội Vùng</v>
      </c>
      <c r="N2218">
        <f t="shared" si="205"/>
        <v>2</v>
      </c>
      <c r="O2218">
        <f t="shared" si="206"/>
        <v>-6200</v>
      </c>
      <c r="P2218" t="str">
        <f>IF(AND(N2218&gt;0,N2218&lt;=0.05),'Bảng Giá'!$B$3,IF(AND(N2218&lt;=0.1,N2218&gt;0.05),'Bảng Giá'!$B$4,IF(AND('Raw Data'!N2218&gt;0.1,'Raw Data'!N2218&lt;=0.25),'Bảng Giá'!$B$5,IF(AND('Raw Data'!N2218&gt;0.25,'Raw Data'!N2218&lt;=0.5),'Bảng Giá'!$B$6,IF(AND('Raw Data'!N2218&gt;0.5,'Raw Data'!N2218&lt;=1),'Bảng Giá'!$B$7,IF(AND('Raw Data'!N2218&gt;1,'Raw Data'!N2218&lt;=1.5),'Bảng Giá'!$B$8,IF(AND('Raw Data'!N2218&gt;1.5,'Raw Data'!N2218&lt;=2),'Bảng Giá'!$B$9,IF(AND('Raw Data'!N2218&gt;2,'Raw Data'!N2218&lt;=2.5),'Bảng Giá'!$B$10,IF(AND('Raw Data'!N2218&gt;2.5,'Raw Data'!N2218&lt;=3),'Bảng Giá'!$B$11,IF(AND('Raw Data'!N2218&gt;3,'Raw Data'!N2218&lt;=3.5),'Bảng Giá'!$B$12,IF(AND('Raw Data'!N2218&gt;3.5,'Raw Data'!N2218&lt;=4),'Bảng Giá'!$B$13,IF(AND('Raw Data'!N2218&gt;4,'Raw Data'!N2218&lt;=4.5),'Bảng Giá'!$B$14,IF(AND('Raw Data'!N2218&gt;4.5,'Raw Data'!N2218&lt;=5),'Bảng Giá'!$B$15,IF(AND('Raw Data'!N2218&gt;5,'Raw Data'!N2218&lt;=5.5),'Bảng Giá'!$B$16,IF(AND('Raw Data'!N2218&gt;5.5,'Raw Data'!N2218&lt;=6),'Bảng Giá'!$B$17,'Bảng Giá'!$B$18)))))))))))))))</f>
        <v>1.5&lt;x&lt;=2</v>
      </c>
      <c r="Q2218" s="48">
        <f t="shared" si="207"/>
        <v>-0.16230366492146597</v>
      </c>
      <c r="R2218">
        <f t="shared" si="208"/>
        <v>38400</v>
      </c>
      <c r="S2218">
        <f t="shared" si="209"/>
        <v>200</v>
      </c>
    </row>
    <row r="2219" spans="1:19" x14ac:dyDescent="0.25">
      <c r="A2219" s="12">
        <v>2218</v>
      </c>
      <c r="B2219" s="12" t="s">
        <v>211</v>
      </c>
      <c r="C2219" s="12" t="s">
        <v>807</v>
      </c>
      <c r="D2219" s="28">
        <v>43008.673090277778</v>
      </c>
      <c r="E2219" s="17">
        <v>43010.973090277781</v>
      </c>
      <c r="F2219" s="13" t="s">
        <v>302</v>
      </c>
      <c r="G2219" s="12">
        <v>3000</v>
      </c>
      <c r="H2219" s="12" t="s">
        <v>77</v>
      </c>
      <c r="I2219" s="12" t="s">
        <v>857</v>
      </c>
      <c r="J2219" s="37">
        <f>INDEX('Bảng Giá'!$C$3:$H$18,MATCH('Raw Data'!P2219,'Bảng Giá'!$B$3:$B$18,0),MATCH('Raw Data'!M2219,'Bảng Giá'!$C$2:$H$2,0))</f>
        <v>42500</v>
      </c>
      <c r="K2219" s="12">
        <v>47800</v>
      </c>
      <c r="L2219" s="36">
        <f t="shared" si="204"/>
        <v>2.3000000000029104</v>
      </c>
      <c r="M2219" t="str">
        <f>'References data'!H2220</f>
        <v>Nội Vùng</v>
      </c>
      <c r="N2219">
        <f t="shared" si="205"/>
        <v>3</v>
      </c>
      <c r="O2219">
        <f t="shared" si="206"/>
        <v>-5300</v>
      </c>
      <c r="P2219" t="str">
        <f>IF(AND(N2219&gt;0,N2219&lt;=0.05),'Bảng Giá'!$B$3,IF(AND(N2219&lt;=0.1,N2219&gt;0.05),'Bảng Giá'!$B$4,IF(AND('Raw Data'!N2219&gt;0.1,'Raw Data'!N2219&lt;=0.25),'Bảng Giá'!$B$5,IF(AND('Raw Data'!N2219&gt;0.25,'Raw Data'!N2219&lt;=0.5),'Bảng Giá'!$B$6,IF(AND('Raw Data'!N2219&gt;0.5,'Raw Data'!N2219&lt;=1),'Bảng Giá'!$B$7,IF(AND('Raw Data'!N2219&gt;1,'Raw Data'!N2219&lt;=1.5),'Bảng Giá'!$B$8,IF(AND('Raw Data'!N2219&gt;1.5,'Raw Data'!N2219&lt;=2),'Bảng Giá'!$B$9,IF(AND('Raw Data'!N2219&gt;2,'Raw Data'!N2219&lt;=2.5),'Bảng Giá'!$B$10,IF(AND('Raw Data'!N2219&gt;2.5,'Raw Data'!N2219&lt;=3),'Bảng Giá'!$B$11,IF(AND('Raw Data'!N2219&gt;3,'Raw Data'!N2219&lt;=3.5),'Bảng Giá'!$B$12,IF(AND('Raw Data'!N2219&gt;3.5,'Raw Data'!N2219&lt;=4),'Bảng Giá'!$B$13,IF(AND('Raw Data'!N2219&gt;4,'Raw Data'!N2219&lt;=4.5),'Bảng Giá'!$B$14,IF(AND('Raw Data'!N2219&gt;4.5,'Raw Data'!N2219&lt;=5),'Bảng Giá'!$B$15,IF(AND('Raw Data'!N2219&gt;5,'Raw Data'!N2219&lt;=5.5),'Bảng Giá'!$B$16,IF(AND('Raw Data'!N2219&gt;5.5,'Raw Data'!N2219&lt;=6),'Bảng Giá'!$B$17,'Bảng Giá'!$B$18)))))))))))))))</f>
        <v>2.5&lt;x&lt;=3</v>
      </c>
      <c r="Q2219" s="48">
        <f t="shared" si="207"/>
        <v>-0.11087866108786611</v>
      </c>
      <c r="R2219">
        <f t="shared" si="208"/>
        <v>51000</v>
      </c>
      <c r="S2219">
        <f t="shared" si="209"/>
        <v>3200</v>
      </c>
    </row>
    <row r="2220" spans="1:19" x14ac:dyDescent="0.25">
      <c r="A2220" s="12">
        <v>2219</v>
      </c>
      <c r="B2220" s="12" t="s">
        <v>211</v>
      </c>
      <c r="C2220" s="12" t="s">
        <v>808</v>
      </c>
      <c r="D2220" s="28">
        <v>43008.333333333336</v>
      </c>
      <c r="E2220" s="17">
        <v>43009.633333333339</v>
      </c>
      <c r="F2220" s="13" t="s">
        <v>302</v>
      </c>
      <c r="G2220" s="12">
        <v>1000</v>
      </c>
      <c r="H2220" s="12" t="s">
        <v>76</v>
      </c>
      <c r="I2220" s="12" t="s">
        <v>299</v>
      </c>
      <c r="J2220" s="37">
        <f>INDEX('Bảng Giá'!$C$3:$H$18,MATCH('Raw Data'!P2220,'Bảng Giá'!$B$3:$B$18,0),MATCH('Raw Data'!M2220,'Bảng Giá'!$C$2:$H$2,0))</f>
        <v>14000</v>
      </c>
      <c r="K2220" s="12">
        <v>14700</v>
      </c>
      <c r="L2220" s="36">
        <f t="shared" si="204"/>
        <v>1.3000000000029104</v>
      </c>
      <c r="M2220" t="str">
        <f>'References data'!H2221</f>
        <v>Nội Tỉnh</v>
      </c>
      <c r="N2220">
        <f t="shared" si="205"/>
        <v>1</v>
      </c>
      <c r="O2220">
        <f t="shared" si="206"/>
        <v>-700</v>
      </c>
      <c r="P2220" t="str">
        <f>IF(AND(N2220&gt;0,N2220&lt;=0.05),'Bảng Giá'!$B$3,IF(AND(N2220&lt;=0.1,N2220&gt;0.05),'Bảng Giá'!$B$4,IF(AND('Raw Data'!N2220&gt;0.1,'Raw Data'!N2220&lt;=0.25),'Bảng Giá'!$B$5,IF(AND('Raw Data'!N2220&gt;0.25,'Raw Data'!N2220&lt;=0.5),'Bảng Giá'!$B$6,IF(AND('Raw Data'!N2220&gt;0.5,'Raw Data'!N2220&lt;=1),'Bảng Giá'!$B$7,IF(AND('Raw Data'!N2220&gt;1,'Raw Data'!N2220&lt;=1.5),'Bảng Giá'!$B$8,IF(AND('Raw Data'!N2220&gt;1.5,'Raw Data'!N2220&lt;=2),'Bảng Giá'!$B$9,IF(AND('Raw Data'!N2220&gt;2,'Raw Data'!N2220&lt;=2.5),'Bảng Giá'!$B$10,IF(AND('Raw Data'!N2220&gt;2.5,'Raw Data'!N2220&lt;=3),'Bảng Giá'!$B$11,IF(AND('Raw Data'!N2220&gt;3,'Raw Data'!N2220&lt;=3.5),'Bảng Giá'!$B$12,IF(AND('Raw Data'!N2220&gt;3.5,'Raw Data'!N2220&lt;=4),'Bảng Giá'!$B$13,IF(AND('Raw Data'!N2220&gt;4,'Raw Data'!N2220&lt;=4.5),'Bảng Giá'!$B$14,IF(AND('Raw Data'!N2220&gt;4.5,'Raw Data'!N2220&lt;=5),'Bảng Giá'!$B$15,IF(AND('Raw Data'!N2220&gt;5,'Raw Data'!N2220&lt;=5.5),'Bảng Giá'!$B$16,IF(AND('Raw Data'!N2220&gt;5.5,'Raw Data'!N2220&lt;=6),'Bảng Giá'!$B$17,'Bảng Giá'!$B$18)))))))))))))))</f>
        <v>0.5&lt;x&lt;=1</v>
      </c>
      <c r="Q2220" s="48">
        <f t="shared" si="207"/>
        <v>-4.7619047619047616E-2</v>
      </c>
      <c r="R2220">
        <f t="shared" si="208"/>
        <v>16800</v>
      </c>
      <c r="S2220">
        <f t="shared" si="209"/>
        <v>2100</v>
      </c>
    </row>
    <row r="2221" spans="1:19" x14ac:dyDescent="0.25">
      <c r="A2221" s="12">
        <v>2220</v>
      </c>
      <c r="B2221" s="12" t="s">
        <v>211</v>
      </c>
      <c r="C2221" s="12" t="s">
        <v>809</v>
      </c>
      <c r="D2221" s="28">
        <v>43007.660312499997</v>
      </c>
      <c r="E2221" s="17">
        <v>43008.960312499999</v>
      </c>
      <c r="F2221" s="13" t="s">
        <v>302</v>
      </c>
      <c r="G2221" s="12">
        <v>200</v>
      </c>
      <c r="H2221" s="12" t="s">
        <v>76</v>
      </c>
      <c r="I2221" s="12" t="s">
        <v>74</v>
      </c>
      <c r="J2221" s="37">
        <f>INDEX('Bảng Giá'!$C$3:$H$18,MATCH('Raw Data'!P2221,'Bảng Giá'!$B$3:$B$18,0),MATCH('Raw Data'!M2221,'Bảng Giá'!$C$2:$H$2,0))</f>
        <v>13000</v>
      </c>
      <c r="K2221" s="12">
        <v>13100</v>
      </c>
      <c r="L2221" s="36">
        <f t="shared" si="204"/>
        <v>1.3000000000029104</v>
      </c>
      <c r="M2221" t="str">
        <f>'References data'!H2222</f>
        <v>Nội Tỉnh</v>
      </c>
      <c r="N2221">
        <f t="shared" si="205"/>
        <v>0.2</v>
      </c>
      <c r="O2221">
        <f t="shared" si="206"/>
        <v>-100</v>
      </c>
      <c r="P2221" t="str">
        <f>IF(AND(N2221&gt;0,N2221&lt;=0.05),'Bảng Giá'!$B$3,IF(AND(N2221&lt;=0.1,N2221&gt;0.05),'Bảng Giá'!$B$4,IF(AND('Raw Data'!N2221&gt;0.1,'Raw Data'!N2221&lt;=0.25),'Bảng Giá'!$B$5,IF(AND('Raw Data'!N2221&gt;0.25,'Raw Data'!N2221&lt;=0.5),'Bảng Giá'!$B$6,IF(AND('Raw Data'!N2221&gt;0.5,'Raw Data'!N2221&lt;=1),'Bảng Giá'!$B$7,IF(AND('Raw Data'!N2221&gt;1,'Raw Data'!N2221&lt;=1.5),'Bảng Giá'!$B$8,IF(AND('Raw Data'!N2221&gt;1.5,'Raw Data'!N2221&lt;=2),'Bảng Giá'!$B$9,IF(AND('Raw Data'!N2221&gt;2,'Raw Data'!N2221&lt;=2.5),'Bảng Giá'!$B$10,IF(AND('Raw Data'!N2221&gt;2.5,'Raw Data'!N2221&lt;=3),'Bảng Giá'!$B$11,IF(AND('Raw Data'!N2221&gt;3,'Raw Data'!N2221&lt;=3.5),'Bảng Giá'!$B$12,IF(AND('Raw Data'!N2221&gt;3.5,'Raw Data'!N2221&lt;=4),'Bảng Giá'!$B$13,IF(AND('Raw Data'!N2221&gt;4,'Raw Data'!N2221&lt;=4.5),'Bảng Giá'!$B$14,IF(AND('Raw Data'!N2221&gt;4.5,'Raw Data'!N2221&lt;=5),'Bảng Giá'!$B$15,IF(AND('Raw Data'!N2221&gt;5,'Raw Data'!N2221&lt;=5.5),'Bảng Giá'!$B$16,IF(AND('Raw Data'!N2221&gt;5.5,'Raw Data'!N2221&lt;=6),'Bảng Giá'!$B$17,'Bảng Giá'!$B$18)))))))))))))))</f>
        <v>0.1&lt;x&lt;=0.25</v>
      </c>
      <c r="Q2221" s="48">
        <f t="shared" si="207"/>
        <v>-7.6335877862595417E-3</v>
      </c>
      <c r="R2221">
        <f t="shared" si="208"/>
        <v>15600</v>
      </c>
      <c r="S2221">
        <f t="shared" si="209"/>
        <v>2500</v>
      </c>
    </row>
    <row r="2222" spans="1:19" x14ac:dyDescent="0.25">
      <c r="A2222" s="12">
        <v>2221</v>
      </c>
      <c r="B2222" s="12" t="s">
        <v>211</v>
      </c>
      <c r="C2222" s="12" t="s">
        <v>810</v>
      </c>
      <c r="D2222" s="28">
        <v>43008.391215277778</v>
      </c>
      <c r="E2222" s="17">
        <v>43010.69121527778</v>
      </c>
      <c r="F2222" s="13" t="s">
        <v>302</v>
      </c>
      <c r="G2222" s="12">
        <v>1000</v>
      </c>
      <c r="H2222" s="12" t="s">
        <v>78</v>
      </c>
      <c r="I2222" s="12" t="s">
        <v>444</v>
      </c>
      <c r="J2222" s="37">
        <f>INDEX('Bảng Giá'!$C$3:$H$18,MATCH('Raw Data'!P2222,'Bảng Giá'!$B$3:$B$18,0),MATCH('Raw Data'!M2222,'Bảng Giá'!$C$2:$H$2,0))</f>
        <v>22500</v>
      </c>
      <c r="K2222" s="12">
        <v>27700</v>
      </c>
      <c r="L2222" s="36">
        <f t="shared" si="204"/>
        <v>2.3000000000029104</v>
      </c>
      <c r="M2222" t="str">
        <f>'References data'!H2223</f>
        <v>Nội Vùng</v>
      </c>
      <c r="N2222">
        <f t="shared" si="205"/>
        <v>1</v>
      </c>
      <c r="O2222">
        <f t="shared" si="206"/>
        <v>-5200</v>
      </c>
      <c r="P2222" t="str">
        <f>IF(AND(N2222&gt;0,N2222&lt;=0.05),'Bảng Giá'!$B$3,IF(AND(N2222&lt;=0.1,N2222&gt;0.05),'Bảng Giá'!$B$4,IF(AND('Raw Data'!N2222&gt;0.1,'Raw Data'!N2222&lt;=0.25),'Bảng Giá'!$B$5,IF(AND('Raw Data'!N2222&gt;0.25,'Raw Data'!N2222&lt;=0.5),'Bảng Giá'!$B$6,IF(AND('Raw Data'!N2222&gt;0.5,'Raw Data'!N2222&lt;=1),'Bảng Giá'!$B$7,IF(AND('Raw Data'!N2222&gt;1,'Raw Data'!N2222&lt;=1.5),'Bảng Giá'!$B$8,IF(AND('Raw Data'!N2222&gt;1.5,'Raw Data'!N2222&lt;=2),'Bảng Giá'!$B$9,IF(AND('Raw Data'!N2222&gt;2,'Raw Data'!N2222&lt;=2.5),'Bảng Giá'!$B$10,IF(AND('Raw Data'!N2222&gt;2.5,'Raw Data'!N2222&lt;=3),'Bảng Giá'!$B$11,IF(AND('Raw Data'!N2222&gt;3,'Raw Data'!N2222&lt;=3.5),'Bảng Giá'!$B$12,IF(AND('Raw Data'!N2222&gt;3.5,'Raw Data'!N2222&lt;=4),'Bảng Giá'!$B$13,IF(AND('Raw Data'!N2222&gt;4,'Raw Data'!N2222&lt;=4.5),'Bảng Giá'!$B$14,IF(AND('Raw Data'!N2222&gt;4.5,'Raw Data'!N2222&lt;=5),'Bảng Giá'!$B$15,IF(AND('Raw Data'!N2222&gt;5,'Raw Data'!N2222&lt;=5.5),'Bảng Giá'!$B$16,IF(AND('Raw Data'!N2222&gt;5.5,'Raw Data'!N2222&lt;=6),'Bảng Giá'!$B$17,'Bảng Giá'!$B$18)))))))))))))))</f>
        <v>0.5&lt;x&lt;=1</v>
      </c>
      <c r="Q2222" s="48">
        <f t="shared" si="207"/>
        <v>-0.18772563176895307</v>
      </c>
      <c r="R2222">
        <f t="shared" si="208"/>
        <v>27000</v>
      </c>
      <c r="S2222">
        <f t="shared" si="209"/>
        <v>-700</v>
      </c>
    </row>
    <row r="2223" spans="1:19" x14ac:dyDescent="0.25">
      <c r="A2223" s="12">
        <v>2222</v>
      </c>
      <c r="B2223" s="12" t="s">
        <v>211</v>
      </c>
      <c r="C2223" s="12" t="s">
        <v>811</v>
      </c>
      <c r="D2223" s="28">
        <v>43008.391701388886</v>
      </c>
      <c r="E2223" s="17">
        <v>43010.691701388889</v>
      </c>
      <c r="F2223" s="13" t="s">
        <v>302</v>
      </c>
      <c r="G2223" s="12">
        <v>800</v>
      </c>
      <c r="H2223" s="12" t="s">
        <v>88</v>
      </c>
      <c r="I2223" s="12" t="s">
        <v>817</v>
      </c>
      <c r="J2223" s="37">
        <f>INDEX('Bảng Giá'!$C$3:$H$18,MATCH('Raw Data'!P2223,'Bảng Giá'!$B$3:$B$18,0),MATCH('Raw Data'!M2223,'Bảng Giá'!$C$2:$H$2,0))</f>
        <v>22500</v>
      </c>
      <c r="K2223" s="12">
        <v>22700</v>
      </c>
      <c r="L2223" s="36">
        <f t="shared" si="204"/>
        <v>2.3000000000029104</v>
      </c>
      <c r="M2223" t="str">
        <f>'References data'!H2224</f>
        <v>Nội Vùng</v>
      </c>
      <c r="N2223">
        <f t="shared" si="205"/>
        <v>0.8</v>
      </c>
      <c r="O2223">
        <f t="shared" si="206"/>
        <v>-200</v>
      </c>
      <c r="P2223" t="str">
        <f>IF(AND(N2223&gt;0,N2223&lt;=0.05),'Bảng Giá'!$B$3,IF(AND(N2223&lt;=0.1,N2223&gt;0.05),'Bảng Giá'!$B$4,IF(AND('Raw Data'!N2223&gt;0.1,'Raw Data'!N2223&lt;=0.25),'Bảng Giá'!$B$5,IF(AND('Raw Data'!N2223&gt;0.25,'Raw Data'!N2223&lt;=0.5),'Bảng Giá'!$B$6,IF(AND('Raw Data'!N2223&gt;0.5,'Raw Data'!N2223&lt;=1),'Bảng Giá'!$B$7,IF(AND('Raw Data'!N2223&gt;1,'Raw Data'!N2223&lt;=1.5),'Bảng Giá'!$B$8,IF(AND('Raw Data'!N2223&gt;1.5,'Raw Data'!N2223&lt;=2),'Bảng Giá'!$B$9,IF(AND('Raw Data'!N2223&gt;2,'Raw Data'!N2223&lt;=2.5),'Bảng Giá'!$B$10,IF(AND('Raw Data'!N2223&gt;2.5,'Raw Data'!N2223&lt;=3),'Bảng Giá'!$B$11,IF(AND('Raw Data'!N2223&gt;3,'Raw Data'!N2223&lt;=3.5),'Bảng Giá'!$B$12,IF(AND('Raw Data'!N2223&gt;3.5,'Raw Data'!N2223&lt;=4),'Bảng Giá'!$B$13,IF(AND('Raw Data'!N2223&gt;4,'Raw Data'!N2223&lt;=4.5),'Bảng Giá'!$B$14,IF(AND('Raw Data'!N2223&gt;4.5,'Raw Data'!N2223&lt;=5),'Bảng Giá'!$B$15,IF(AND('Raw Data'!N2223&gt;5,'Raw Data'!N2223&lt;=5.5),'Bảng Giá'!$B$16,IF(AND('Raw Data'!N2223&gt;5.5,'Raw Data'!N2223&lt;=6),'Bảng Giá'!$B$17,'Bảng Giá'!$B$18)))))))))))))))</f>
        <v>0.5&lt;x&lt;=1</v>
      </c>
      <c r="Q2223" s="48">
        <f t="shared" si="207"/>
        <v>-8.8105726872246704E-3</v>
      </c>
      <c r="R2223">
        <f t="shared" si="208"/>
        <v>27000</v>
      </c>
      <c r="S2223">
        <f t="shared" si="209"/>
        <v>4300</v>
      </c>
    </row>
    <row r="2224" spans="1:19" x14ac:dyDescent="0.25">
      <c r="A2224" s="12">
        <v>2223</v>
      </c>
      <c r="B2224" s="12" t="s">
        <v>211</v>
      </c>
      <c r="C2224" s="12" t="s">
        <v>812</v>
      </c>
      <c r="D2224" s="28">
        <v>43008.576701388891</v>
      </c>
      <c r="E2224" s="17">
        <v>43010.876701388894</v>
      </c>
      <c r="F2224" s="13" t="s">
        <v>302</v>
      </c>
      <c r="G2224" s="12">
        <v>1400</v>
      </c>
      <c r="H2224" s="12" t="s">
        <v>286</v>
      </c>
      <c r="I2224" s="12" t="s">
        <v>418</v>
      </c>
      <c r="J2224" s="37">
        <f>INDEX('Bảng Giá'!$C$3:$H$18,MATCH('Raw Data'!P2224,'Bảng Giá'!$B$3:$B$18,0),MATCH('Raw Data'!M2224,'Bảng Giá'!$C$2:$H$2,0))</f>
        <v>27500</v>
      </c>
      <c r="K2224" s="12">
        <v>27700</v>
      </c>
      <c r="L2224" s="36">
        <f t="shared" si="204"/>
        <v>2.3000000000029104</v>
      </c>
      <c r="M2224" t="str">
        <f>'References data'!H2225</f>
        <v>Nội Vùng</v>
      </c>
      <c r="N2224">
        <f t="shared" si="205"/>
        <v>1.4</v>
      </c>
      <c r="O2224">
        <f t="shared" si="206"/>
        <v>-200</v>
      </c>
      <c r="P2224" t="str">
        <f>IF(AND(N2224&gt;0,N2224&lt;=0.05),'Bảng Giá'!$B$3,IF(AND(N2224&lt;=0.1,N2224&gt;0.05),'Bảng Giá'!$B$4,IF(AND('Raw Data'!N2224&gt;0.1,'Raw Data'!N2224&lt;=0.25),'Bảng Giá'!$B$5,IF(AND('Raw Data'!N2224&gt;0.25,'Raw Data'!N2224&lt;=0.5),'Bảng Giá'!$B$6,IF(AND('Raw Data'!N2224&gt;0.5,'Raw Data'!N2224&lt;=1),'Bảng Giá'!$B$7,IF(AND('Raw Data'!N2224&gt;1,'Raw Data'!N2224&lt;=1.5),'Bảng Giá'!$B$8,IF(AND('Raw Data'!N2224&gt;1.5,'Raw Data'!N2224&lt;=2),'Bảng Giá'!$B$9,IF(AND('Raw Data'!N2224&gt;2,'Raw Data'!N2224&lt;=2.5),'Bảng Giá'!$B$10,IF(AND('Raw Data'!N2224&gt;2.5,'Raw Data'!N2224&lt;=3),'Bảng Giá'!$B$11,IF(AND('Raw Data'!N2224&gt;3,'Raw Data'!N2224&lt;=3.5),'Bảng Giá'!$B$12,IF(AND('Raw Data'!N2224&gt;3.5,'Raw Data'!N2224&lt;=4),'Bảng Giá'!$B$13,IF(AND('Raw Data'!N2224&gt;4,'Raw Data'!N2224&lt;=4.5),'Bảng Giá'!$B$14,IF(AND('Raw Data'!N2224&gt;4.5,'Raw Data'!N2224&lt;=5),'Bảng Giá'!$B$15,IF(AND('Raw Data'!N2224&gt;5,'Raw Data'!N2224&lt;=5.5),'Bảng Giá'!$B$16,IF(AND('Raw Data'!N2224&gt;5.5,'Raw Data'!N2224&lt;=6),'Bảng Giá'!$B$17,'Bảng Giá'!$B$18)))))))))))))))</f>
        <v>1&lt;x&lt;=1.5</v>
      </c>
      <c r="Q2224" s="48">
        <f t="shared" si="207"/>
        <v>-7.2202166064981952E-3</v>
      </c>
      <c r="R2224">
        <f t="shared" si="208"/>
        <v>33000</v>
      </c>
      <c r="S2224">
        <f t="shared" si="209"/>
        <v>5300</v>
      </c>
    </row>
    <row r="2225" spans="1:19" x14ac:dyDescent="0.25">
      <c r="A2225" s="12">
        <v>2224</v>
      </c>
      <c r="B2225" s="12" t="s">
        <v>211</v>
      </c>
      <c r="C2225" s="12" t="s">
        <v>813</v>
      </c>
      <c r="D2225" s="28">
        <v>43008.577546296299</v>
      </c>
      <c r="E2225" s="17">
        <v>43009.877546296302</v>
      </c>
      <c r="F2225" s="13" t="s">
        <v>302</v>
      </c>
      <c r="G2225" s="12">
        <v>350</v>
      </c>
      <c r="H2225" s="12" t="s">
        <v>114</v>
      </c>
      <c r="I2225" s="12" t="s">
        <v>114</v>
      </c>
      <c r="J2225" s="37">
        <f>INDEX('Bảng Giá'!$C$3:$H$18,MATCH('Raw Data'!P2225,'Bảng Giá'!$B$3:$B$18,0),MATCH('Raw Data'!M2225,'Bảng Giá'!$C$2:$H$2,0))</f>
        <v>13000</v>
      </c>
      <c r="K2225" s="12">
        <v>13100</v>
      </c>
      <c r="L2225" s="36">
        <f t="shared" si="204"/>
        <v>1.3000000000029104</v>
      </c>
      <c r="M2225" t="str">
        <f>'References data'!H2226</f>
        <v>Nội Tỉnh</v>
      </c>
      <c r="N2225">
        <f t="shared" si="205"/>
        <v>0.35</v>
      </c>
      <c r="O2225">
        <f t="shared" si="206"/>
        <v>-100</v>
      </c>
      <c r="P2225" t="str">
        <f>IF(AND(N2225&gt;0,N2225&lt;=0.05),'Bảng Giá'!$B$3,IF(AND(N2225&lt;=0.1,N2225&gt;0.05),'Bảng Giá'!$B$4,IF(AND('Raw Data'!N2225&gt;0.1,'Raw Data'!N2225&lt;=0.25),'Bảng Giá'!$B$5,IF(AND('Raw Data'!N2225&gt;0.25,'Raw Data'!N2225&lt;=0.5),'Bảng Giá'!$B$6,IF(AND('Raw Data'!N2225&gt;0.5,'Raw Data'!N2225&lt;=1),'Bảng Giá'!$B$7,IF(AND('Raw Data'!N2225&gt;1,'Raw Data'!N2225&lt;=1.5),'Bảng Giá'!$B$8,IF(AND('Raw Data'!N2225&gt;1.5,'Raw Data'!N2225&lt;=2),'Bảng Giá'!$B$9,IF(AND('Raw Data'!N2225&gt;2,'Raw Data'!N2225&lt;=2.5),'Bảng Giá'!$B$10,IF(AND('Raw Data'!N2225&gt;2.5,'Raw Data'!N2225&lt;=3),'Bảng Giá'!$B$11,IF(AND('Raw Data'!N2225&gt;3,'Raw Data'!N2225&lt;=3.5),'Bảng Giá'!$B$12,IF(AND('Raw Data'!N2225&gt;3.5,'Raw Data'!N2225&lt;=4),'Bảng Giá'!$B$13,IF(AND('Raw Data'!N2225&gt;4,'Raw Data'!N2225&lt;=4.5),'Bảng Giá'!$B$14,IF(AND('Raw Data'!N2225&gt;4.5,'Raw Data'!N2225&lt;=5),'Bảng Giá'!$B$15,IF(AND('Raw Data'!N2225&gt;5,'Raw Data'!N2225&lt;=5.5),'Bảng Giá'!$B$16,IF(AND('Raw Data'!N2225&gt;5.5,'Raw Data'!N2225&lt;=6),'Bảng Giá'!$B$17,'Bảng Giá'!$B$18)))))))))))))))</f>
        <v>0.25&lt;x&lt;=0.5</v>
      </c>
      <c r="Q2225" s="48">
        <f t="shared" si="207"/>
        <v>-7.6335877862595417E-3</v>
      </c>
      <c r="R2225">
        <f t="shared" si="208"/>
        <v>15600</v>
      </c>
      <c r="S2225">
        <f t="shared" si="209"/>
        <v>2500</v>
      </c>
    </row>
    <row r="2226" spans="1:19" x14ac:dyDescent="0.25">
      <c r="A2226" s="12">
        <v>2225</v>
      </c>
      <c r="B2226" s="12" t="s">
        <v>211</v>
      </c>
      <c r="C2226" s="12" t="s">
        <v>814</v>
      </c>
      <c r="D2226" s="28">
        <v>43007.660578703704</v>
      </c>
      <c r="E2226" s="17">
        <v>43010.360578703701</v>
      </c>
      <c r="F2226" s="13" t="s">
        <v>302</v>
      </c>
      <c r="G2226" s="12">
        <v>2000</v>
      </c>
      <c r="H2226" s="12" t="s">
        <v>815</v>
      </c>
      <c r="I2226" s="12" t="s">
        <v>386</v>
      </c>
      <c r="J2226" s="37">
        <f>INDEX('Bảng Giá'!$C$3:$H$18,MATCH('Raw Data'!P2226,'Bảng Giá'!$B$3:$B$18,0),MATCH('Raw Data'!M2226,'Bảng Giá'!$C$2:$H$2,0))</f>
        <v>32000</v>
      </c>
      <c r="K2226" s="12">
        <v>38400</v>
      </c>
      <c r="L2226" s="36">
        <f t="shared" si="204"/>
        <v>2.6999999999970896</v>
      </c>
      <c r="M2226" t="str">
        <f>'References data'!H2227</f>
        <v>Nội Vùng Tỉnh</v>
      </c>
      <c r="N2226">
        <f t="shared" si="205"/>
        <v>2</v>
      </c>
      <c r="O2226">
        <f t="shared" si="206"/>
        <v>-6400</v>
      </c>
      <c r="P2226" t="str">
        <f>IF(AND(N2226&gt;0,N2226&lt;=0.05),'Bảng Giá'!$B$3,IF(AND(N2226&lt;=0.1,N2226&gt;0.05),'Bảng Giá'!$B$4,IF(AND('Raw Data'!N2226&gt;0.1,'Raw Data'!N2226&lt;=0.25),'Bảng Giá'!$B$5,IF(AND('Raw Data'!N2226&gt;0.25,'Raw Data'!N2226&lt;=0.5),'Bảng Giá'!$B$6,IF(AND('Raw Data'!N2226&gt;0.5,'Raw Data'!N2226&lt;=1),'Bảng Giá'!$B$7,IF(AND('Raw Data'!N2226&gt;1,'Raw Data'!N2226&lt;=1.5),'Bảng Giá'!$B$8,IF(AND('Raw Data'!N2226&gt;1.5,'Raw Data'!N2226&lt;=2),'Bảng Giá'!$B$9,IF(AND('Raw Data'!N2226&gt;2,'Raw Data'!N2226&lt;=2.5),'Bảng Giá'!$B$10,IF(AND('Raw Data'!N2226&gt;2.5,'Raw Data'!N2226&lt;=3),'Bảng Giá'!$B$11,IF(AND('Raw Data'!N2226&gt;3,'Raw Data'!N2226&lt;=3.5),'Bảng Giá'!$B$12,IF(AND('Raw Data'!N2226&gt;3.5,'Raw Data'!N2226&lt;=4),'Bảng Giá'!$B$13,IF(AND('Raw Data'!N2226&gt;4,'Raw Data'!N2226&lt;=4.5),'Bảng Giá'!$B$14,IF(AND('Raw Data'!N2226&gt;4.5,'Raw Data'!N2226&lt;=5),'Bảng Giá'!$B$15,IF(AND('Raw Data'!N2226&gt;5,'Raw Data'!N2226&lt;=5.5),'Bảng Giá'!$B$16,IF(AND('Raw Data'!N2226&gt;5.5,'Raw Data'!N2226&lt;=6),'Bảng Giá'!$B$17,'Bảng Giá'!$B$18)))))))))))))))</f>
        <v>1.5&lt;x&lt;=2</v>
      </c>
      <c r="Q2226" s="48">
        <f t="shared" si="207"/>
        <v>-0.16666666666666666</v>
      </c>
      <c r="R2226">
        <f t="shared" si="208"/>
        <v>38400</v>
      </c>
      <c r="S2226">
        <f t="shared" si="209"/>
        <v>0</v>
      </c>
    </row>
    <row r="2227" spans="1:19" x14ac:dyDescent="0.25">
      <c r="A2227" s="12">
        <v>2226</v>
      </c>
      <c r="B2227" s="12" t="s">
        <v>211</v>
      </c>
      <c r="C2227" s="12" t="s">
        <v>858</v>
      </c>
      <c r="D2227" s="28">
        <v>43008.392743055556</v>
      </c>
      <c r="E2227" s="17">
        <v>43012.492743055554</v>
      </c>
      <c r="F2227" s="13" t="s">
        <v>302</v>
      </c>
      <c r="G2227" s="12">
        <v>750</v>
      </c>
      <c r="H2227" s="12" t="s">
        <v>190</v>
      </c>
      <c r="I2227" s="12" t="s">
        <v>169</v>
      </c>
      <c r="J2227" s="37">
        <f>INDEX('Bảng Giá'!$C$3:$H$18,MATCH('Raw Data'!P2227,'Bảng Giá'!$B$3:$B$18,0),MATCH('Raw Data'!M2227,'Bảng Giá'!$C$2:$H$2,0))</f>
        <v>31000</v>
      </c>
      <c r="K2227" s="12">
        <v>30500</v>
      </c>
      <c r="L2227" s="36">
        <f t="shared" si="204"/>
        <v>4.0999999999985448</v>
      </c>
      <c r="M2227" t="str">
        <f>'References data'!H2228</f>
        <v>Liên Vùng Tỉnh</v>
      </c>
      <c r="N2227">
        <f t="shared" si="205"/>
        <v>0.75</v>
      </c>
      <c r="O2227">
        <f t="shared" si="206"/>
        <v>500</v>
      </c>
      <c r="P2227" t="str">
        <f>IF(AND(N2227&gt;0,N2227&lt;=0.05),'Bảng Giá'!$B$3,IF(AND(N2227&lt;=0.1,N2227&gt;0.05),'Bảng Giá'!$B$4,IF(AND('Raw Data'!N2227&gt;0.1,'Raw Data'!N2227&lt;=0.25),'Bảng Giá'!$B$5,IF(AND('Raw Data'!N2227&gt;0.25,'Raw Data'!N2227&lt;=0.5),'Bảng Giá'!$B$6,IF(AND('Raw Data'!N2227&gt;0.5,'Raw Data'!N2227&lt;=1),'Bảng Giá'!$B$7,IF(AND('Raw Data'!N2227&gt;1,'Raw Data'!N2227&lt;=1.5),'Bảng Giá'!$B$8,IF(AND('Raw Data'!N2227&gt;1.5,'Raw Data'!N2227&lt;=2),'Bảng Giá'!$B$9,IF(AND('Raw Data'!N2227&gt;2,'Raw Data'!N2227&lt;=2.5),'Bảng Giá'!$B$10,IF(AND('Raw Data'!N2227&gt;2.5,'Raw Data'!N2227&lt;=3),'Bảng Giá'!$B$11,IF(AND('Raw Data'!N2227&gt;3,'Raw Data'!N2227&lt;=3.5),'Bảng Giá'!$B$12,IF(AND('Raw Data'!N2227&gt;3.5,'Raw Data'!N2227&lt;=4),'Bảng Giá'!$B$13,IF(AND('Raw Data'!N2227&gt;4,'Raw Data'!N2227&lt;=4.5),'Bảng Giá'!$B$14,IF(AND('Raw Data'!N2227&gt;4.5,'Raw Data'!N2227&lt;=5),'Bảng Giá'!$B$15,IF(AND('Raw Data'!N2227&gt;5,'Raw Data'!N2227&lt;=5.5),'Bảng Giá'!$B$16,IF(AND('Raw Data'!N2227&gt;5.5,'Raw Data'!N2227&lt;=6),'Bảng Giá'!$B$17,'Bảng Giá'!$B$18)))))))))))))))</f>
        <v>0.5&lt;x&lt;=1</v>
      </c>
      <c r="Q2227" s="48">
        <f t="shared" si="207"/>
        <v>1.6393442622950821E-2</v>
      </c>
      <c r="R2227">
        <f t="shared" si="208"/>
        <v>37200</v>
      </c>
      <c r="S2227">
        <f t="shared" si="209"/>
        <v>6700</v>
      </c>
    </row>
    <row r="2228" spans="1:19" x14ac:dyDescent="0.25">
      <c r="A2228" s="12">
        <v>2227</v>
      </c>
      <c r="B2228" s="12" t="s">
        <v>211</v>
      </c>
      <c r="C2228" s="12" t="s">
        <v>859</v>
      </c>
      <c r="D2228" s="28">
        <v>43008.392800925925</v>
      </c>
      <c r="E2228" s="17">
        <v>43010.492800925924</v>
      </c>
      <c r="F2228" s="13" t="s">
        <v>302</v>
      </c>
      <c r="G2228" s="12">
        <v>500</v>
      </c>
      <c r="H2228" s="12" t="s">
        <v>75</v>
      </c>
      <c r="I2228" s="12" t="s">
        <v>87</v>
      </c>
      <c r="J2228" s="37">
        <f>INDEX('Bảng Giá'!$C$3:$H$18,MATCH('Raw Data'!P2228,'Bảng Giá'!$B$3:$B$18,0),MATCH('Raw Data'!M2228,'Bảng Giá'!$C$2:$H$2,0))</f>
        <v>22500</v>
      </c>
      <c r="K2228" s="12">
        <v>29900</v>
      </c>
      <c r="L2228" s="36">
        <f t="shared" si="204"/>
        <v>2.0999999999985448</v>
      </c>
      <c r="M2228" t="str">
        <f>'References data'!H2229</f>
        <v>Liên Vùng đặc biệt</v>
      </c>
      <c r="N2228">
        <f t="shared" si="205"/>
        <v>0.5</v>
      </c>
      <c r="O2228">
        <f t="shared" si="206"/>
        <v>-7400</v>
      </c>
      <c r="P2228" t="str">
        <f>IF(AND(N2228&gt;0,N2228&lt;=0.05),'Bảng Giá'!$B$3,IF(AND(N2228&lt;=0.1,N2228&gt;0.05),'Bảng Giá'!$B$4,IF(AND('Raw Data'!N2228&gt;0.1,'Raw Data'!N2228&lt;=0.25),'Bảng Giá'!$B$5,IF(AND('Raw Data'!N2228&gt;0.25,'Raw Data'!N2228&lt;=0.5),'Bảng Giá'!$B$6,IF(AND('Raw Data'!N2228&gt;0.5,'Raw Data'!N2228&lt;=1),'Bảng Giá'!$B$7,IF(AND('Raw Data'!N2228&gt;1,'Raw Data'!N2228&lt;=1.5),'Bảng Giá'!$B$8,IF(AND('Raw Data'!N2228&gt;1.5,'Raw Data'!N2228&lt;=2),'Bảng Giá'!$B$9,IF(AND('Raw Data'!N2228&gt;2,'Raw Data'!N2228&lt;=2.5),'Bảng Giá'!$B$10,IF(AND('Raw Data'!N2228&gt;2.5,'Raw Data'!N2228&lt;=3),'Bảng Giá'!$B$11,IF(AND('Raw Data'!N2228&gt;3,'Raw Data'!N2228&lt;=3.5),'Bảng Giá'!$B$12,IF(AND('Raw Data'!N2228&gt;3.5,'Raw Data'!N2228&lt;=4),'Bảng Giá'!$B$13,IF(AND('Raw Data'!N2228&gt;4,'Raw Data'!N2228&lt;=4.5),'Bảng Giá'!$B$14,IF(AND('Raw Data'!N2228&gt;4.5,'Raw Data'!N2228&lt;=5),'Bảng Giá'!$B$15,IF(AND('Raw Data'!N2228&gt;5,'Raw Data'!N2228&lt;=5.5),'Bảng Giá'!$B$16,IF(AND('Raw Data'!N2228&gt;5.5,'Raw Data'!N2228&lt;=6),'Bảng Giá'!$B$17,'Bảng Giá'!$B$18)))))))))))))))</f>
        <v>0.25&lt;x&lt;=0.5</v>
      </c>
      <c r="Q2228" s="48">
        <f t="shared" si="207"/>
        <v>-0.24749163879598662</v>
      </c>
      <c r="R2228">
        <f t="shared" si="208"/>
        <v>27000</v>
      </c>
      <c r="S2228">
        <f t="shared" si="209"/>
        <v>-2900</v>
      </c>
    </row>
    <row r="2229" spans="1:19" x14ac:dyDescent="0.25">
      <c r="A2229" s="12">
        <v>2228</v>
      </c>
      <c r="B2229" s="12" t="s">
        <v>211</v>
      </c>
      <c r="C2229" s="12" t="s">
        <v>860</v>
      </c>
      <c r="D2229" s="28">
        <v>43008.672974537039</v>
      </c>
      <c r="E2229" s="17">
        <v>43012.472974537042</v>
      </c>
      <c r="F2229" s="13" t="s">
        <v>302</v>
      </c>
      <c r="G2229" s="12">
        <v>300</v>
      </c>
      <c r="H2229" s="12" t="s">
        <v>109</v>
      </c>
      <c r="I2229" s="12" t="s">
        <v>1560</v>
      </c>
      <c r="J2229" s="37">
        <f>INDEX('Bảng Giá'!$C$3:$H$18,MATCH('Raw Data'!P2229,'Bảng Giá'!$B$3:$B$18,0),MATCH('Raw Data'!M2229,'Bảng Giá'!$C$2:$H$2,0))</f>
        <v>26000</v>
      </c>
      <c r="K2229" s="12">
        <v>25400</v>
      </c>
      <c r="L2229" s="36">
        <f t="shared" si="204"/>
        <v>3.8000000000029104</v>
      </c>
      <c r="M2229" t="str">
        <f>'References data'!H2230</f>
        <v>Liên Vùng</v>
      </c>
      <c r="N2229">
        <f t="shared" si="205"/>
        <v>0.3</v>
      </c>
      <c r="O2229">
        <f t="shared" si="206"/>
        <v>600</v>
      </c>
      <c r="P2229" t="str">
        <f>IF(AND(N2229&gt;0,N2229&lt;=0.05),'Bảng Giá'!$B$3,IF(AND(N2229&lt;=0.1,N2229&gt;0.05),'Bảng Giá'!$B$4,IF(AND('Raw Data'!N2229&gt;0.1,'Raw Data'!N2229&lt;=0.25),'Bảng Giá'!$B$5,IF(AND('Raw Data'!N2229&gt;0.25,'Raw Data'!N2229&lt;=0.5),'Bảng Giá'!$B$6,IF(AND('Raw Data'!N2229&gt;0.5,'Raw Data'!N2229&lt;=1),'Bảng Giá'!$B$7,IF(AND('Raw Data'!N2229&gt;1,'Raw Data'!N2229&lt;=1.5),'Bảng Giá'!$B$8,IF(AND('Raw Data'!N2229&gt;1.5,'Raw Data'!N2229&lt;=2),'Bảng Giá'!$B$9,IF(AND('Raw Data'!N2229&gt;2,'Raw Data'!N2229&lt;=2.5),'Bảng Giá'!$B$10,IF(AND('Raw Data'!N2229&gt;2.5,'Raw Data'!N2229&lt;=3),'Bảng Giá'!$B$11,IF(AND('Raw Data'!N2229&gt;3,'Raw Data'!N2229&lt;=3.5),'Bảng Giá'!$B$12,IF(AND('Raw Data'!N2229&gt;3.5,'Raw Data'!N2229&lt;=4),'Bảng Giá'!$B$13,IF(AND('Raw Data'!N2229&gt;4,'Raw Data'!N2229&lt;=4.5),'Bảng Giá'!$B$14,IF(AND('Raw Data'!N2229&gt;4.5,'Raw Data'!N2229&lt;=5),'Bảng Giá'!$B$15,IF(AND('Raw Data'!N2229&gt;5,'Raw Data'!N2229&lt;=5.5),'Bảng Giá'!$B$16,IF(AND('Raw Data'!N2229&gt;5.5,'Raw Data'!N2229&lt;=6),'Bảng Giá'!$B$17,'Bảng Giá'!$B$18)))))))))))))))</f>
        <v>0.25&lt;x&lt;=0.5</v>
      </c>
      <c r="Q2229" s="48">
        <f t="shared" si="207"/>
        <v>2.3622047244094488E-2</v>
      </c>
      <c r="R2229">
        <f t="shared" si="208"/>
        <v>31200</v>
      </c>
      <c r="S2229">
        <f t="shared" si="209"/>
        <v>5800</v>
      </c>
    </row>
    <row r="2230" spans="1:19" x14ac:dyDescent="0.25">
      <c r="A2230" s="12">
        <v>2229</v>
      </c>
      <c r="B2230" s="12" t="s">
        <v>211</v>
      </c>
      <c r="C2230" s="12" t="s">
        <v>861</v>
      </c>
      <c r="D2230" s="28">
        <v>43008.673009259262</v>
      </c>
      <c r="E2230" s="17">
        <v>43012.473009259265</v>
      </c>
      <c r="F2230" s="13" t="s">
        <v>302</v>
      </c>
      <c r="G2230" s="12">
        <v>300</v>
      </c>
      <c r="H2230" s="12" t="s">
        <v>109</v>
      </c>
      <c r="I2230" s="12" t="s">
        <v>1561</v>
      </c>
      <c r="J2230" s="37">
        <f>INDEX('Bảng Giá'!$C$3:$H$18,MATCH('Raw Data'!P2230,'Bảng Giá'!$B$3:$B$18,0),MATCH('Raw Data'!M2230,'Bảng Giá'!$C$2:$H$2,0))</f>
        <v>26000</v>
      </c>
      <c r="K2230" s="12">
        <v>25400</v>
      </c>
      <c r="L2230" s="36">
        <f t="shared" si="204"/>
        <v>3.8000000000029104</v>
      </c>
      <c r="M2230" t="str">
        <f>'References data'!H2231</f>
        <v>Liên Vùng</v>
      </c>
      <c r="N2230">
        <f t="shared" si="205"/>
        <v>0.3</v>
      </c>
      <c r="O2230">
        <f t="shared" si="206"/>
        <v>600</v>
      </c>
      <c r="P2230" t="str">
        <f>IF(AND(N2230&gt;0,N2230&lt;=0.05),'Bảng Giá'!$B$3,IF(AND(N2230&lt;=0.1,N2230&gt;0.05),'Bảng Giá'!$B$4,IF(AND('Raw Data'!N2230&gt;0.1,'Raw Data'!N2230&lt;=0.25),'Bảng Giá'!$B$5,IF(AND('Raw Data'!N2230&gt;0.25,'Raw Data'!N2230&lt;=0.5),'Bảng Giá'!$B$6,IF(AND('Raw Data'!N2230&gt;0.5,'Raw Data'!N2230&lt;=1),'Bảng Giá'!$B$7,IF(AND('Raw Data'!N2230&gt;1,'Raw Data'!N2230&lt;=1.5),'Bảng Giá'!$B$8,IF(AND('Raw Data'!N2230&gt;1.5,'Raw Data'!N2230&lt;=2),'Bảng Giá'!$B$9,IF(AND('Raw Data'!N2230&gt;2,'Raw Data'!N2230&lt;=2.5),'Bảng Giá'!$B$10,IF(AND('Raw Data'!N2230&gt;2.5,'Raw Data'!N2230&lt;=3),'Bảng Giá'!$B$11,IF(AND('Raw Data'!N2230&gt;3,'Raw Data'!N2230&lt;=3.5),'Bảng Giá'!$B$12,IF(AND('Raw Data'!N2230&gt;3.5,'Raw Data'!N2230&lt;=4),'Bảng Giá'!$B$13,IF(AND('Raw Data'!N2230&gt;4,'Raw Data'!N2230&lt;=4.5),'Bảng Giá'!$B$14,IF(AND('Raw Data'!N2230&gt;4.5,'Raw Data'!N2230&lt;=5),'Bảng Giá'!$B$15,IF(AND('Raw Data'!N2230&gt;5,'Raw Data'!N2230&lt;=5.5),'Bảng Giá'!$B$16,IF(AND('Raw Data'!N2230&gt;5.5,'Raw Data'!N2230&lt;=6),'Bảng Giá'!$B$17,'Bảng Giá'!$B$18)))))))))))))))</f>
        <v>0.25&lt;x&lt;=0.5</v>
      </c>
      <c r="Q2230" s="48">
        <f t="shared" si="207"/>
        <v>2.3622047244094488E-2</v>
      </c>
      <c r="R2230">
        <f t="shared" si="208"/>
        <v>31200</v>
      </c>
      <c r="S2230">
        <f t="shared" si="209"/>
        <v>5800</v>
      </c>
    </row>
    <row r="2231" spans="1:19" x14ac:dyDescent="0.25">
      <c r="A2231" s="12">
        <v>2230</v>
      </c>
      <c r="B2231" s="12" t="s">
        <v>211</v>
      </c>
      <c r="C2231" s="12" t="s">
        <v>862</v>
      </c>
      <c r="D2231" s="28">
        <v>43008.39166666667</v>
      </c>
      <c r="E2231" s="17">
        <v>43010.491666666669</v>
      </c>
      <c r="F2231" s="13" t="s">
        <v>302</v>
      </c>
      <c r="G2231" s="12">
        <v>500</v>
      </c>
      <c r="H2231" s="12" t="s">
        <v>75</v>
      </c>
      <c r="I2231" s="12" t="s">
        <v>299</v>
      </c>
      <c r="J2231" s="37">
        <f>INDEX('Bảng Giá'!$C$3:$H$18,MATCH('Raw Data'!P2231,'Bảng Giá'!$B$3:$B$18,0),MATCH('Raw Data'!M2231,'Bảng Giá'!$C$2:$H$2,0))</f>
        <v>22500</v>
      </c>
      <c r="K2231" s="12">
        <v>29900</v>
      </c>
      <c r="L2231" s="36">
        <f t="shared" si="204"/>
        <v>2.0999999999985448</v>
      </c>
      <c r="M2231" t="str">
        <f>'References data'!H2232</f>
        <v>Liên Vùng đặc biệt</v>
      </c>
      <c r="N2231">
        <f t="shared" si="205"/>
        <v>0.5</v>
      </c>
      <c r="O2231">
        <f t="shared" si="206"/>
        <v>-7400</v>
      </c>
      <c r="P2231" t="str">
        <f>IF(AND(N2231&gt;0,N2231&lt;=0.05),'Bảng Giá'!$B$3,IF(AND(N2231&lt;=0.1,N2231&gt;0.05),'Bảng Giá'!$B$4,IF(AND('Raw Data'!N2231&gt;0.1,'Raw Data'!N2231&lt;=0.25),'Bảng Giá'!$B$5,IF(AND('Raw Data'!N2231&gt;0.25,'Raw Data'!N2231&lt;=0.5),'Bảng Giá'!$B$6,IF(AND('Raw Data'!N2231&gt;0.5,'Raw Data'!N2231&lt;=1),'Bảng Giá'!$B$7,IF(AND('Raw Data'!N2231&gt;1,'Raw Data'!N2231&lt;=1.5),'Bảng Giá'!$B$8,IF(AND('Raw Data'!N2231&gt;1.5,'Raw Data'!N2231&lt;=2),'Bảng Giá'!$B$9,IF(AND('Raw Data'!N2231&gt;2,'Raw Data'!N2231&lt;=2.5),'Bảng Giá'!$B$10,IF(AND('Raw Data'!N2231&gt;2.5,'Raw Data'!N2231&lt;=3),'Bảng Giá'!$B$11,IF(AND('Raw Data'!N2231&gt;3,'Raw Data'!N2231&lt;=3.5),'Bảng Giá'!$B$12,IF(AND('Raw Data'!N2231&gt;3.5,'Raw Data'!N2231&lt;=4),'Bảng Giá'!$B$13,IF(AND('Raw Data'!N2231&gt;4,'Raw Data'!N2231&lt;=4.5),'Bảng Giá'!$B$14,IF(AND('Raw Data'!N2231&gt;4.5,'Raw Data'!N2231&lt;=5),'Bảng Giá'!$B$15,IF(AND('Raw Data'!N2231&gt;5,'Raw Data'!N2231&lt;=5.5),'Bảng Giá'!$B$16,IF(AND('Raw Data'!N2231&gt;5.5,'Raw Data'!N2231&lt;=6),'Bảng Giá'!$B$17,'Bảng Giá'!$B$18)))))))))))))))</f>
        <v>0.25&lt;x&lt;=0.5</v>
      </c>
      <c r="Q2231" s="48">
        <f t="shared" si="207"/>
        <v>-0.24749163879598662</v>
      </c>
      <c r="R2231">
        <f t="shared" si="208"/>
        <v>27000</v>
      </c>
      <c r="S2231">
        <f t="shared" si="209"/>
        <v>-2900</v>
      </c>
    </row>
    <row r="2232" spans="1:19" x14ac:dyDescent="0.25">
      <c r="A2232" s="12">
        <v>2231</v>
      </c>
      <c r="B2232" s="12" t="s">
        <v>211</v>
      </c>
      <c r="C2232" s="12" t="s">
        <v>863</v>
      </c>
      <c r="D2232" s="28">
        <v>43008.39266203704</v>
      </c>
      <c r="E2232" s="17">
        <v>43010.492662037039</v>
      </c>
      <c r="F2232" s="13" t="s">
        <v>302</v>
      </c>
      <c r="G2232" s="12">
        <v>400</v>
      </c>
      <c r="H2232" s="12" t="s">
        <v>76</v>
      </c>
      <c r="I2232" s="12" t="s">
        <v>94</v>
      </c>
      <c r="J2232" s="37">
        <f>INDEX('Bảng Giá'!$C$3:$H$18,MATCH('Raw Data'!P2232,'Bảng Giá'!$B$3:$B$18,0),MATCH('Raw Data'!M2232,'Bảng Giá'!$C$2:$H$2,0))</f>
        <v>22500</v>
      </c>
      <c r="K2232" s="12">
        <v>22100</v>
      </c>
      <c r="L2232" s="36">
        <f t="shared" si="204"/>
        <v>2.0999999999985448</v>
      </c>
      <c r="M2232" t="str">
        <f>'References data'!H2233</f>
        <v>Liên Vùng đặc biệt</v>
      </c>
      <c r="N2232">
        <f t="shared" si="205"/>
        <v>0.4</v>
      </c>
      <c r="O2232">
        <f t="shared" si="206"/>
        <v>400</v>
      </c>
      <c r="P2232" t="str">
        <f>IF(AND(N2232&gt;0,N2232&lt;=0.05),'Bảng Giá'!$B$3,IF(AND(N2232&lt;=0.1,N2232&gt;0.05),'Bảng Giá'!$B$4,IF(AND('Raw Data'!N2232&gt;0.1,'Raw Data'!N2232&lt;=0.25),'Bảng Giá'!$B$5,IF(AND('Raw Data'!N2232&gt;0.25,'Raw Data'!N2232&lt;=0.5),'Bảng Giá'!$B$6,IF(AND('Raw Data'!N2232&gt;0.5,'Raw Data'!N2232&lt;=1),'Bảng Giá'!$B$7,IF(AND('Raw Data'!N2232&gt;1,'Raw Data'!N2232&lt;=1.5),'Bảng Giá'!$B$8,IF(AND('Raw Data'!N2232&gt;1.5,'Raw Data'!N2232&lt;=2),'Bảng Giá'!$B$9,IF(AND('Raw Data'!N2232&gt;2,'Raw Data'!N2232&lt;=2.5),'Bảng Giá'!$B$10,IF(AND('Raw Data'!N2232&gt;2.5,'Raw Data'!N2232&lt;=3),'Bảng Giá'!$B$11,IF(AND('Raw Data'!N2232&gt;3,'Raw Data'!N2232&lt;=3.5),'Bảng Giá'!$B$12,IF(AND('Raw Data'!N2232&gt;3.5,'Raw Data'!N2232&lt;=4),'Bảng Giá'!$B$13,IF(AND('Raw Data'!N2232&gt;4,'Raw Data'!N2232&lt;=4.5),'Bảng Giá'!$B$14,IF(AND('Raw Data'!N2232&gt;4.5,'Raw Data'!N2232&lt;=5),'Bảng Giá'!$B$15,IF(AND('Raw Data'!N2232&gt;5,'Raw Data'!N2232&lt;=5.5),'Bảng Giá'!$B$16,IF(AND('Raw Data'!N2232&gt;5.5,'Raw Data'!N2232&lt;=6),'Bảng Giá'!$B$17,'Bảng Giá'!$B$18)))))))))))))))</f>
        <v>0.25&lt;x&lt;=0.5</v>
      </c>
      <c r="Q2232" s="48">
        <f t="shared" si="207"/>
        <v>1.8099547511312219E-2</v>
      </c>
      <c r="R2232">
        <f t="shared" si="208"/>
        <v>27000</v>
      </c>
      <c r="S2232">
        <f t="shared" si="209"/>
        <v>4900</v>
      </c>
    </row>
    <row r="2233" spans="1:19" x14ac:dyDescent="0.25">
      <c r="A2233" s="12">
        <v>2232</v>
      </c>
      <c r="B2233" s="12" t="s">
        <v>211</v>
      </c>
      <c r="C2233" s="12" t="s">
        <v>864</v>
      </c>
      <c r="D2233" s="28">
        <v>43008.392812500002</v>
      </c>
      <c r="E2233" s="17">
        <v>43012.492812500001</v>
      </c>
      <c r="F2233" s="13" t="s">
        <v>302</v>
      </c>
      <c r="G2233" s="12">
        <v>1500</v>
      </c>
      <c r="H2233" s="12" t="s">
        <v>190</v>
      </c>
      <c r="I2233" s="12" t="s">
        <v>333</v>
      </c>
      <c r="J2233" s="37">
        <f>INDEX('Bảng Giá'!$C$3:$H$18,MATCH('Raw Data'!P2233,'Bảng Giá'!$B$3:$B$18,0),MATCH('Raw Data'!M2233,'Bảng Giá'!$C$2:$H$2,0))</f>
        <v>39000</v>
      </c>
      <c r="K2233" s="12">
        <v>46300</v>
      </c>
      <c r="L2233" s="36">
        <f t="shared" si="204"/>
        <v>4.0999999999985448</v>
      </c>
      <c r="M2233" t="str">
        <f>'References data'!H2234</f>
        <v>Liên Vùng Tỉnh</v>
      </c>
      <c r="N2233">
        <f t="shared" si="205"/>
        <v>1.5</v>
      </c>
      <c r="O2233">
        <f t="shared" si="206"/>
        <v>-7300</v>
      </c>
      <c r="P2233" t="str">
        <f>IF(AND(N2233&gt;0,N2233&lt;=0.05),'Bảng Giá'!$B$3,IF(AND(N2233&lt;=0.1,N2233&gt;0.05),'Bảng Giá'!$B$4,IF(AND('Raw Data'!N2233&gt;0.1,'Raw Data'!N2233&lt;=0.25),'Bảng Giá'!$B$5,IF(AND('Raw Data'!N2233&gt;0.25,'Raw Data'!N2233&lt;=0.5),'Bảng Giá'!$B$6,IF(AND('Raw Data'!N2233&gt;0.5,'Raw Data'!N2233&lt;=1),'Bảng Giá'!$B$7,IF(AND('Raw Data'!N2233&gt;1,'Raw Data'!N2233&lt;=1.5),'Bảng Giá'!$B$8,IF(AND('Raw Data'!N2233&gt;1.5,'Raw Data'!N2233&lt;=2),'Bảng Giá'!$B$9,IF(AND('Raw Data'!N2233&gt;2,'Raw Data'!N2233&lt;=2.5),'Bảng Giá'!$B$10,IF(AND('Raw Data'!N2233&gt;2.5,'Raw Data'!N2233&lt;=3),'Bảng Giá'!$B$11,IF(AND('Raw Data'!N2233&gt;3,'Raw Data'!N2233&lt;=3.5),'Bảng Giá'!$B$12,IF(AND('Raw Data'!N2233&gt;3.5,'Raw Data'!N2233&lt;=4),'Bảng Giá'!$B$13,IF(AND('Raw Data'!N2233&gt;4,'Raw Data'!N2233&lt;=4.5),'Bảng Giá'!$B$14,IF(AND('Raw Data'!N2233&gt;4.5,'Raw Data'!N2233&lt;=5),'Bảng Giá'!$B$15,IF(AND('Raw Data'!N2233&gt;5,'Raw Data'!N2233&lt;=5.5),'Bảng Giá'!$B$16,IF(AND('Raw Data'!N2233&gt;5.5,'Raw Data'!N2233&lt;=6),'Bảng Giá'!$B$17,'Bảng Giá'!$B$18)))))))))))))))</f>
        <v>1&lt;x&lt;=1.5</v>
      </c>
      <c r="Q2233" s="48">
        <f t="shared" si="207"/>
        <v>-0.15766738660907129</v>
      </c>
      <c r="R2233">
        <f t="shared" si="208"/>
        <v>46800</v>
      </c>
      <c r="S2233">
        <f t="shared" si="209"/>
        <v>500</v>
      </c>
    </row>
    <row r="2234" spans="1:19" x14ac:dyDescent="0.25">
      <c r="A2234" s="12">
        <v>2233</v>
      </c>
      <c r="B2234" s="12" t="s">
        <v>211</v>
      </c>
      <c r="C2234" s="12" t="s">
        <v>865</v>
      </c>
      <c r="D2234" s="28">
        <v>43008.673055555555</v>
      </c>
      <c r="E2234" s="17">
        <v>43010.773055555554</v>
      </c>
      <c r="F2234" s="13" t="s">
        <v>302</v>
      </c>
      <c r="G2234" s="12">
        <v>200</v>
      </c>
      <c r="H2234" s="12" t="s">
        <v>76</v>
      </c>
      <c r="I2234" s="12" t="s">
        <v>297</v>
      </c>
      <c r="J2234" s="37">
        <f>INDEX('Bảng Giá'!$C$3:$H$18,MATCH('Raw Data'!P2234,'Bảng Giá'!$B$3:$B$18,0),MATCH('Raw Data'!M2234,'Bảng Giá'!$C$2:$H$2,0))</f>
        <v>21000</v>
      </c>
      <c r="K2234" s="12">
        <v>20600</v>
      </c>
      <c r="L2234" s="36">
        <f t="shared" si="204"/>
        <v>2.0999999999985448</v>
      </c>
      <c r="M2234" t="str">
        <f>'References data'!H2235</f>
        <v>Liên Vùng đặc biệt</v>
      </c>
      <c r="N2234">
        <f t="shared" si="205"/>
        <v>0.2</v>
      </c>
      <c r="O2234">
        <f t="shared" si="206"/>
        <v>400</v>
      </c>
      <c r="P2234" t="str">
        <f>IF(AND(N2234&gt;0,N2234&lt;=0.05),'Bảng Giá'!$B$3,IF(AND(N2234&lt;=0.1,N2234&gt;0.05),'Bảng Giá'!$B$4,IF(AND('Raw Data'!N2234&gt;0.1,'Raw Data'!N2234&lt;=0.25),'Bảng Giá'!$B$5,IF(AND('Raw Data'!N2234&gt;0.25,'Raw Data'!N2234&lt;=0.5),'Bảng Giá'!$B$6,IF(AND('Raw Data'!N2234&gt;0.5,'Raw Data'!N2234&lt;=1),'Bảng Giá'!$B$7,IF(AND('Raw Data'!N2234&gt;1,'Raw Data'!N2234&lt;=1.5),'Bảng Giá'!$B$8,IF(AND('Raw Data'!N2234&gt;1.5,'Raw Data'!N2234&lt;=2),'Bảng Giá'!$B$9,IF(AND('Raw Data'!N2234&gt;2,'Raw Data'!N2234&lt;=2.5),'Bảng Giá'!$B$10,IF(AND('Raw Data'!N2234&gt;2.5,'Raw Data'!N2234&lt;=3),'Bảng Giá'!$B$11,IF(AND('Raw Data'!N2234&gt;3,'Raw Data'!N2234&lt;=3.5),'Bảng Giá'!$B$12,IF(AND('Raw Data'!N2234&gt;3.5,'Raw Data'!N2234&lt;=4),'Bảng Giá'!$B$13,IF(AND('Raw Data'!N2234&gt;4,'Raw Data'!N2234&lt;=4.5),'Bảng Giá'!$B$14,IF(AND('Raw Data'!N2234&gt;4.5,'Raw Data'!N2234&lt;=5),'Bảng Giá'!$B$15,IF(AND('Raw Data'!N2234&gt;5,'Raw Data'!N2234&lt;=5.5),'Bảng Giá'!$B$16,IF(AND('Raw Data'!N2234&gt;5.5,'Raw Data'!N2234&lt;=6),'Bảng Giá'!$B$17,'Bảng Giá'!$B$18)))))))))))))))</f>
        <v>0.1&lt;x&lt;=0.25</v>
      </c>
      <c r="Q2234" s="48">
        <f t="shared" si="207"/>
        <v>1.9417475728155338E-2</v>
      </c>
      <c r="R2234">
        <f t="shared" si="208"/>
        <v>25200</v>
      </c>
      <c r="S2234">
        <f t="shared" si="209"/>
        <v>4600</v>
      </c>
    </row>
    <row r="2235" spans="1:19" x14ac:dyDescent="0.25">
      <c r="A2235" s="12">
        <v>2234</v>
      </c>
      <c r="B2235" s="12" t="s">
        <v>211</v>
      </c>
      <c r="C2235" s="12" t="s">
        <v>866</v>
      </c>
      <c r="D2235" s="28">
        <v>43008.576539351852</v>
      </c>
      <c r="E2235" s="17">
        <v>43010.676539351851</v>
      </c>
      <c r="F2235" s="13" t="s">
        <v>303</v>
      </c>
      <c r="G2235" s="12">
        <v>200</v>
      </c>
      <c r="H2235" s="12" t="s">
        <v>296</v>
      </c>
      <c r="I2235" s="12" t="s">
        <v>89</v>
      </c>
      <c r="J2235" s="37">
        <f>INDEX('Bảng Giá'!$C$3:$H$18,MATCH('Raw Data'!P2235,'Bảng Giá'!$B$3:$B$18,0),MATCH('Raw Data'!M2235,'Bảng Giá'!$C$2:$H$2,0))</f>
        <v>21000</v>
      </c>
      <c r="K2235" s="12">
        <v>20600</v>
      </c>
      <c r="L2235" s="36">
        <f t="shared" si="204"/>
        <v>2.0999999999985448</v>
      </c>
      <c r="M2235" t="str">
        <f>'References data'!H2236</f>
        <v>Liên Vùng đặc biệt</v>
      </c>
      <c r="N2235">
        <f t="shared" si="205"/>
        <v>0.2</v>
      </c>
      <c r="O2235">
        <f t="shared" si="206"/>
        <v>400</v>
      </c>
      <c r="P2235" t="str">
        <f>IF(AND(N2235&gt;0,N2235&lt;=0.05),'Bảng Giá'!$B$3,IF(AND(N2235&lt;=0.1,N2235&gt;0.05),'Bảng Giá'!$B$4,IF(AND('Raw Data'!N2235&gt;0.1,'Raw Data'!N2235&lt;=0.25),'Bảng Giá'!$B$5,IF(AND('Raw Data'!N2235&gt;0.25,'Raw Data'!N2235&lt;=0.5),'Bảng Giá'!$B$6,IF(AND('Raw Data'!N2235&gt;0.5,'Raw Data'!N2235&lt;=1),'Bảng Giá'!$B$7,IF(AND('Raw Data'!N2235&gt;1,'Raw Data'!N2235&lt;=1.5),'Bảng Giá'!$B$8,IF(AND('Raw Data'!N2235&gt;1.5,'Raw Data'!N2235&lt;=2),'Bảng Giá'!$B$9,IF(AND('Raw Data'!N2235&gt;2,'Raw Data'!N2235&lt;=2.5),'Bảng Giá'!$B$10,IF(AND('Raw Data'!N2235&gt;2.5,'Raw Data'!N2235&lt;=3),'Bảng Giá'!$B$11,IF(AND('Raw Data'!N2235&gt;3,'Raw Data'!N2235&lt;=3.5),'Bảng Giá'!$B$12,IF(AND('Raw Data'!N2235&gt;3.5,'Raw Data'!N2235&lt;=4),'Bảng Giá'!$B$13,IF(AND('Raw Data'!N2235&gt;4,'Raw Data'!N2235&lt;=4.5),'Bảng Giá'!$B$14,IF(AND('Raw Data'!N2235&gt;4.5,'Raw Data'!N2235&lt;=5),'Bảng Giá'!$B$15,IF(AND('Raw Data'!N2235&gt;5,'Raw Data'!N2235&lt;=5.5),'Bảng Giá'!$B$16,IF(AND('Raw Data'!N2235&gt;5.5,'Raw Data'!N2235&lt;=6),'Bảng Giá'!$B$17,'Bảng Giá'!$B$18)))))))))))))))</f>
        <v>0.1&lt;x&lt;=0.25</v>
      </c>
      <c r="Q2235" s="48">
        <f t="shared" si="207"/>
        <v>1.9417475728155338E-2</v>
      </c>
      <c r="R2235">
        <f t="shared" si="208"/>
        <v>25200</v>
      </c>
      <c r="S2235">
        <f t="shared" si="209"/>
        <v>4600</v>
      </c>
    </row>
    <row r="2236" spans="1:19" x14ac:dyDescent="0.25">
      <c r="A2236" s="12">
        <v>2235</v>
      </c>
      <c r="B2236" s="12" t="s">
        <v>211</v>
      </c>
      <c r="C2236" s="12" t="s">
        <v>867</v>
      </c>
      <c r="D2236" s="28">
        <v>43008.57671296296</v>
      </c>
      <c r="E2236" s="17">
        <v>43010.676712962959</v>
      </c>
      <c r="F2236" s="13" t="s">
        <v>302</v>
      </c>
      <c r="G2236" s="12">
        <v>2000</v>
      </c>
      <c r="H2236" s="12" t="s">
        <v>296</v>
      </c>
      <c r="I2236" s="12" t="s">
        <v>315</v>
      </c>
      <c r="J2236" s="37">
        <f>INDEX('Bảng Giá'!$C$3:$H$18,MATCH('Raw Data'!P2236,'Bảng Giá'!$B$3:$B$18,0),MATCH('Raw Data'!M2236,'Bảng Giá'!$C$2:$H$2,0))</f>
        <v>46500</v>
      </c>
      <c r="K2236" s="12">
        <v>53500</v>
      </c>
      <c r="L2236" s="36">
        <f t="shared" si="204"/>
        <v>2.0999999999985448</v>
      </c>
      <c r="M2236" t="str">
        <f>'References data'!H2237</f>
        <v>Liên Vùng đặc biệt</v>
      </c>
      <c r="N2236">
        <f t="shared" si="205"/>
        <v>2</v>
      </c>
      <c r="O2236">
        <f t="shared" si="206"/>
        <v>-7000</v>
      </c>
      <c r="P2236" t="str">
        <f>IF(AND(N2236&gt;0,N2236&lt;=0.05),'Bảng Giá'!$B$3,IF(AND(N2236&lt;=0.1,N2236&gt;0.05),'Bảng Giá'!$B$4,IF(AND('Raw Data'!N2236&gt;0.1,'Raw Data'!N2236&lt;=0.25),'Bảng Giá'!$B$5,IF(AND('Raw Data'!N2236&gt;0.25,'Raw Data'!N2236&lt;=0.5),'Bảng Giá'!$B$6,IF(AND('Raw Data'!N2236&gt;0.5,'Raw Data'!N2236&lt;=1),'Bảng Giá'!$B$7,IF(AND('Raw Data'!N2236&gt;1,'Raw Data'!N2236&lt;=1.5),'Bảng Giá'!$B$8,IF(AND('Raw Data'!N2236&gt;1.5,'Raw Data'!N2236&lt;=2),'Bảng Giá'!$B$9,IF(AND('Raw Data'!N2236&gt;2,'Raw Data'!N2236&lt;=2.5),'Bảng Giá'!$B$10,IF(AND('Raw Data'!N2236&gt;2.5,'Raw Data'!N2236&lt;=3),'Bảng Giá'!$B$11,IF(AND('Raw Data'!N2236&gt;3,'Raw Data'!N2236&lt;=3.5),'Bảng Giá'!$B$12,IF(AND('Raw Data'!N2236&gt;3.5,'Raw Data'!N2236&lt;=4),'Bảng Giá'!$B$13,IF(AND('Raw Data'!N2236&gt;4,'Raw Data'!N2236&lt;=4.5),'Bảng Giá'!$B$14,IF(AND('Raw Data'!N2236&gt;4.5,'Raw Data'!N2236&lt;=5),'Bảng Giá'!$B$15,IF(AND('Raw Data'!N2236&gt;5,'Raw Data'!N2236&lt;=5.5),'Bảng Giá'!$B$16,IF(AND('Raw Data'!N2236&gt;5.5,'Raw Data'!N2236&lt;=6),'Bảng Giá'!$B$17,'Bảng Giá'!$B$18)))))))))))))))</f>
        <v>1.5&lt;x&lt;=2</v>
      </c>
      <c r="Q2236" s="48">
        <f t="shared" si="207"/>
        <v>-0.13084112149532709</v>
      </c>
      <c r="R2236">
        <f t="shared" si="208"/>
        <v>55800</v>
      </c>
      <c r="S2236">
        <f t="shared" si="209"/>
        <v>2300</v>
      </c>
    </row>
    <row r="2237" spans="1:19" x14ac:dyDescent="0.25">
      <c r="A2237" s="12">
        <v>2236</v>
      </c>
      <c r="B2237" s="12" t="s">
        <v>211</v>
      </c>
      <c r="C2237" s="12" t="s">
        <v>868</v>
      </c>
      <c r="D2237" s="28">
        <v>43008.576736111114</v>
      </c>
      <c r="E2237" s="17">
        <v>43012.376736111117</v>
      </c>
      <c r="F2237" s="13" t="s">
        <v>302</v>
      </c>
      <c r="G2237" s="12">
        <v>3500</v>
      </c>
      <c r="H2237" s="12" t="s">
        <v>294</v>
      </c>
      <c r="I2237" s="12" t="s">
        <v>474</v>
      </c>
      <c r="J2237" s="37">
        <f>INDEX('Bảng Giá'!$C$3:$H$18,MATCH('Raw Data'!P2237,'Bảng Giá'!$B$3:$B$18,0),MATCH('Raw Data'!M2237,'Bảng Giá'!$C$2:$H$2,0))</f>
        <v>75000</v>
      </c>
      <c r="K2237" s="12">
        <v>81500</v>
      </c>
      <c r="L2237" s="36">
        <f t="shared" si="204"/>
        <v>3.8000000000029104</v>
      </c>
      <c r="M2237" t="str">
        <f>'References data'!H2238</f>
        <v>Liên Vùng</v>
      </c>
      <c r="N2237">
        <f t="shared" si="205"/>
        <v>3.5</v>
      </c>
      <c r="O2237">
        <f t="shared" si="206"/>
        <v>-6500</v>
      </c>
      <c r="P2237" t="str">
        <f>IF(AND(N2237&gt;0,N2237&lt;=0.05),'Bảng Giá'!$B$3,IF(AND(N2237&lt;=0.1,N2237&gt;0.05),'Bảng Giá'!$B$4,IF(AND('Raw Data'!N2237&gt;0.1,'Raw Data'!N2237&lt;=0.25),'Bảng Giá'!$B$5,IF(AND('Raw Data'!N2237&gt;0.25,'Raw Data'!N2237&lt;=0.5),'Bảng Giá'!$B$6,IF(AND('Raw Data'!N2237&gt;0.5,'Raw Data'!N2237&lt;=1),'Bảng Giá'!$B$7,IF(AND('Raw Data'!N2237&gt;1,'Raw Data'!N2237&lt;=1.5),'Bảng Giá'!$B$8,IF(AND('Raw Data'!N2237&gt;1.5,'Raw Data'!N2237&lt;=2),'Bảng Giá'!$B$9,IF(AND('Raw Data'!N2237&gt;2,'Raw Data'!N2237&lt;=2.5),'Bảng Giá'!$B$10,IF(AND('Raw Data'!N2237&gt;2.5,'Raw Data'!N2237&lt;=3),'Bảng Giá'!$B$11,IF(AND('Raw Data'!N2237&gt;3,'Raw Data'!N2237&lt;=3.5),'Bảng Giá'!$B$12,IF(AND('Raw Data'!N2237&gt;3.5,'Raw Data'!N2237&lt;=4),'Bảng Giá'!$B$13,IF(AND('Raw Data'!N2237&gt;4,'Raw Data'!N2237&lt;=4.5),'Bảng Giá'!$B$14,IF(AND('Raw Data'!N2237&gt;4.5,'Raw Data'!N2237&lt;=5),'Bảng Giá'!$B$15,IF(AND('Raw Data'!N2237&gt;5,'Raw Data'!N2237&lt;=5.5),'Bảng Giá'!$B$16,IF(AND('Raw Data'!N2237&gt;5.5,'Raw Data'!N2237&lt;=6),'Bảng Giá'!$B$17,'Bảng Giá'!$B$18)))))))))))))))</f>
        <v>3&lt;x&lt;=3.5</v>
      </c>
      <c r="Q2237" s="48">
        <f t="shared" si="207"/>
        <v>-7.9754601226993863E-2</v>
      </c>
      <c r="R2237">
        <f t="shared" si="208"/>
        <v>90000</v>
      </c>
      <c r="S2237">
        <f t="shared" si="209"/>
        <v>8500</v>
      </c>
    </row>
    <row r="2238" spans="1:19" x14ac:dyDescent="0.25">
      <c r="A2238" s="12">
        <v>2237</v>
      </c>
      <c r="B2238" s="12" t="s">
        <v>211</v>
      </c>
      <c r="C2238" s="12" t="s">
        <v>869</v>
      </c>
      <c r="D2238" s="28">
        <v>43008.391250000001</v>
      </c>
      <c r="E2238" s="17">
        <v>43012.191250000003</v>
      </c>
      <c r="F2238" s="13" t="s">
        <v>302</v>
      </c>
      <c r="G2238" s="12">
        <v>200</v>
      </c>
      <c r="H2238" s="12" t="s">
        <v>114</v>
      </c>
      <c r="I2238" s="12" t="s">
        <v>820</v>
      </c>
      <c r="J2238" s="37">
        <f>INDEX('Bảng Giá'!$C$3:$H$18,MATCH('Raw Data'!P2238,'Bảng Giá'!$B$3:$B$18,0),MATCH('Raw Data'!M2238,'Bảng Giá'!$C$2:$H$2,0))</f>
        <v>21000</v>
      </c>
      <c r="K2238" s="12">
        <v>20500</v>
      </c>
      <c r="L2238" s="36">
        <f t="shared" si="204"/>
        <v>3.8000000000029104</v>
      </c>
      <c r="M2238" t="str">
        <f>'References data'!H2239</f>
        <v>Liên Vùng</v>
      </c>
      <c r="N2238">
        <f t="shared" si="205"/>
        <v>0.2</v>
      </c>
      <c r="O2238">
        <f t="shared" si="206"/>
        <v>500</v>
      </c>
      <c r="P2238" t="str">
        <f>IF(AND(N2238&gt;0,N2238&lt;=0.05),'Bảng Giá'!$B$3,IF(AND(N2238&lt;=0.1,N2238&gt;0.05),'Bảng Giá'!$B$4,IF(AND('Raw Data'!N2238&gt;0.1,'Raw Data'!N2238&lt;=0.25),'Bảng Giá'!$B$5,IF(AND('Raw Data'!N2238&gt;0.25,'Raw Data'!N2238&lt;=0.5),'Bảng Giá'!$B$6,IF(AND('Raw Data'!N2238&gt;0.5,'Raw Data'!N2238&lt;=1),'Bảng Giá'!$B$7,IF(AND('Raw Data'!N2238&gt;1,'Raw Data'!N2238&lt;=1.5),'Bảng Giá'!$B$8,IF(AND('Raw Data'!N2238&gt;1.5,'Raw Data'!N2238&lt;=2),'Bảng Giá'!$B$9,IF(AND('Raw Data'!N2238&gt;2,'Raw Data'!N2238&lt;=2.5),'Bảng Giá'!$B$10,IF(AND('Raw Data'!N2238&gt;2.5,'Raw Data'!N2238&lt;=3),'Bảng Giá'!$B$11,IF(AND('Raw Data'!N2238&gt;3,'Raw Data'!N2238&lt;=3.5),'Bảng Giá'!$B$12,IF(AND('Raw Data'!N2238&gt;3.5,'Raw Data'!N2238&lt;=4),'Bảng Giá'!$B$13,IF(AND('Raw Data'!N2238&gt;4,'Raw Data'!N2238&lt;=4.5),'Bảng Giá'!$B$14,IF(AND('Raw Data'!N2238&gt;4.5,'Raw Data'!N2238&lt;=5),'Bảng Giá'!$B$15,IF(AND('Raw Data'!N2238&gt;5,'Raw Data'!N2238&lt;=5.5),'Bảng Giá'!$B$16,IF(AND('Raw Data'!N2238&gt;5.5,'Raw Data'!N2238&lt;=6),'Bảng Giá'!$B$17,'Bảng Giá'!$B$18)))))))))))))))</f>
        <v>0.1&lt;x&lt;=0.25</v>
      </c>
      <c r="Q2238" s="48">
        <f t="shared" si="207"/>
        <v>2.4390243902439025E-2</v>
      </c>
      <c r="R2238">
        <f t="shared" si="208"/>
        <v>25200</v>
      </c>
      <c r="S2238">
        <f t="shared" si="209"/>
        <v>4700</v>
      </c>
    </row>
    <row r="2239" spans="1:19" x14ac:dyDescent="0.25">
      <c r="A2239" s="12">
        <v>2238</v>
      </c>
      <c r="B2239" s="12" t="s">
        <v>211</v>
      </c>
      <c r="C2239" s="12" t="s">
        <v>870</v>
      </c>
      <c r="D2239" s="28">
        <v>43008.39162037037</v>
      </c>
      <c r="E2239" s="17">
        <v>43010.491620370369</v>
      </c>
      <c r="F2239" s="13" t="s">
        <v>302</v>
      </c>
      <c r="G2239" s="12">
        <v>1000</v>
      </c>
      <c r="H2239" s="12" t="s">
        <v>75</v>
      </c>
      <c r="I2239" s="12" t="s">
        <v>78</v>
      </c>
      <c r="J2239" s="37">
        <f>INDEX('Bảng Giá'!$C$3:$H$18,MATCH('Raw Data'!P2239,'Bảng Giá'!$B$3:$B$18,0),MATCH('Raw Data'!M2239,'Bảng Giá'!$C$2:$H$2,0))</f>
        <v>30500</v>
      </c>
      <c r="K2239" s="12">
        <v>37800</v>
      </c>
      <c r="L2239" s="36">
        <f t="shared" si="204"/>
        <v>2.0999999999985448</v>
      </c>
      <c r="M2239" t="str">
        <f>'References data'!H2240</f>
        <v>Liên Vùng đặc biệt</v>
      </c>
      <c r="N2239">
        <f t="shared" si="205"/>
        <v>1</v>
      </c>
      <c r="O2239">
        <f t="shared" si="206"/>
        <v>-7300</v>
      </c>
      <c r="P2239" t="str">
        <f>IF(AND(N2239&gt;0,N2239&lt;=0.05),'Bảng Giá'!$B$3,IF(AND(N2239&lt;=0.1,N2239&gt;0.05),'Bảng Giá'!$B$4,IF(AND('Raw Data'!N2239&gt;0.1,'Raw Data'!N2239&lt;=0.25),'Bảng Giá'!$B$5,IF(AND('Raw Data'!N2239&gt;0.25,'Raw Data'!N2239&lt;=0.5),'Bảng Giá'!$B$6,IF(AND('Raw Data'!N2239&gt;0.5,'Raw Data'!N2239&lt;=1),'Bảng Giá'!$B$7,IF(AND('Raw Data'!N2239&gt;1,'Raw Data'!N2239&lt;=1.5),'Bảng Giá'!$B$8,IF(AND('Raw Data'!N2239&gt;1.5,'Raw Data'!N2239&lt;=2),'Bảng Giá'!$B$9,IF(AND('Raw Data'!N2239&gt;2,'Raw Data'!N2239&lt;=2.5),'Bảng Giá'!$B$10,IF(AND('Raw Data'!N2239&gt;2.5,'Raw Data'!N2239&lt;=3),'Bảng Giá'!$B$11,IF(AND('Raw Data'!N2239&gt;3,'Raw Data'!N2239&lt;=3.5),'Bảng Giá'!$B$12,IF(AND('Raw Data'!N2239&gt;3.5,'Raw Data'!N2239&lt;=4),'Bảng Giá'!$B$13,IF(AND('Raw Data'!N2239&gt;4,'Raw Data'!N2239&lt;=4.5),'Bảng Giá'!$B$14,IF(AND('Raw Data'!N2239&gt;4.5,'Raw Data'!N2239&lt;=5),'Bảng Giá'!$B$15,IF(AND('Raw Data'!N2239&gt;5,'Raw Data'!N2239&lt;=5.5),'Bảng Giá'!$B$16,IF(AND('Raw Data'!N2239&gt;5.5,'Raw Data'!N2239&lt;=6),'Bảng Giá'!$B$17,'Bảng Giá'!$B$18)))))))))))))))</f>
        <v>0.5&lt;x&lt;=1</v>
      </c>
      <c r="Q2239" s="48">
        <f t="shared" si="207"/>
        <v>-0.19312169312169311</v>
      </c>
      <c r="R2239">
        <f t="shared" si="208"/>
        <v>36600</v>
      </c>
      <c r="S2239">
        <f t="shared" si="209"/>
        <v>-1200</v>
      </c>
    </row>
    <row r="2240" spans="1:19" x14ac:dyDescent="0.25">
      <c r="A2240" s="12">
        <v>2239</v>
      </c>
      <c r="B2240" s="12" t="s">
        <v>211</v>
      </c>
      <c r="C2240" s="12" t="s">
        <v>871</v>
      </c>
      <c r="D2240" s="28">
        <v>43008.333333333336</v>
      </c>
      <c r="E2240" s="17">
        <v>43010.433333333334</v>
      </c>
      <c r="F2240" s="13" t="s">
        <v>302</v>
      </c>
      <c r="G2240" s="12">
        <v>1890</v>
      </c>
      <c r="H2240" s="12" t="s">
        <v>504</v>
      </c>
      <c r="I2240" s="12" t="s">
        <v>95</v>
      </c>
      <c r="J2240" s="37">
        <f>INDEX('Bảng Giá'!$C$3:$H$18,MATCH('Raw Data'!P2240,'Bảng Giá'!$B$3:$B$18,0),MATCH('Raw Data'!M2240,'Bảng Giá'!$C$2:$H$2,0))</f>
        <v>46500</v>
      </c>
      <c r="K2240" s="12">
        <v>45600</v>
      </c>
      <c r="L2240" s="36">
        <f t="shared" si="204"/>
        <v>2.0999999999985448</v>
      </c>
      <c r="M2240" t="str">
        <f>'References data'!H2241</f>
        <v>Liên Vùng đặc biệt</v>
      </c>
      <c r="N2240">
        <f t="shared" si="205"/>
        <v>1.89</v>
      </c>
      <c r="O2240">
        <f t="shared" si="206"/>
        <v>900</v>
      </c>
      <c r="P2240" t="str">
        <f>IF(AND(N2240&gt;0,N2240&lt;=0.05),'Bảng Giá'!$B$3,IF(AND(N2240&lt;=0.1,N2240&gt;0.05),'Bảng Giá'!$B$4,IF(AND('Raw Data'!N2240&gt;0.1,'Raw Data'!N2240&lt;=0.25),'Bảng Giá'!$B$5,IF(AND('Raw Data'!N2240&gt;0.25,'Raw Data'!N2240&lt;=0.5),'Bảng Giá'!$B$6,IF(AND('Raw Data'!N2240&gt;0.5,'Raw Data'!N2240&lt;=1),'Bảng Giá'!$B$7,IF(AND('Raw Data'!N2240&gt;1,'Raw Data'!N2240&lt;=1.5),'Bảng Giá'!$B$8,IF(AND('Raw Data'!N2240&gt;1.5,'Raw Data'!N2240&lt;=2),'Bảng Giá'!$B$9,IF(AND('Raw Data'!N2240&gt;2,'Raw Data'!N2240&lt;=2.5),'Bảng Giá'!$B$10,IF(AND('Raw Data'!N2240&gt;2.5,'Raw Data'!N2240&lt;=3),'Bảng Giá'!$B$11,IF(AND('Raw Data'!N2240&gt;3,'Raw Data'!N2240&lt;=3.5),'Bảng Giá'!$B$12,IF(AND('Raw Data'!N2240&gt;3.5,'Raw Data'!N2240&lt;=4),'Bảng Giá'!$B$13,IF(AND('Raw Data'!N2240&gt;4,'Raw Data'!N2240&lt;=4.5),'Bảng Giá'!$B$14,IF(AND('Raw Data'!N2240&gt;4.5,'Raw Data'!N2240&lt;=5),'Bảng Giá'!$B$15,IF(AND('Raw Data'!N2240&gt;5,'Raw Data'!N2240&lt;=5.5),'Bảng Giá'!$B$16,IF(AND('Raw Data'!N2240&gt;5.5,'Raw Data'!N2240&lt;=6),'Bảng Giá'!$B$17,'Bảng Giá'!$B$18)))))))))))))))</f>
        <v>1.5&lt;x&lt;=2</v>
      </c>
      <c r="Q2240" s="48">
        <f t="shared" si="207"/>
        <v>1.9736842105263157E-2</v>
      </c>
      <c r="R2240">
        <f t="shared" si="208"/>
        <v>55800</v>
      </c>
      <c r="S2240">
        <f t="shared" si="209"/>
        <v>10200</v>
      </c>
    </row>
    <row r="2241" spans="1:19" x14ac:dyDescent="0.25">
      <c r="A2241" s="12">
        <v>2240</v>
      </c>
      <c r="B2241" s="12" t="s">
        <v>211</v>
      </c>
      <c r="C2241" s="12" t="s">
        <v>872</v>
      </c>
      <c r="D2241" s="28">
        <v>43008.333333333336</v>
      </c>
      <c r="E2241" s="17">
        <v>43012.433333333334</v>
      </c>
      <c r="F2241" s="13" t="s">
        <v>302</v>
      </c>
      <c r="G2241" s="12">
        <v>1800</v>
      </c>
      <c r="H2241" s="12" t="s">
        <v>182</v>
      </c>
      <c r="I2241" s="12" t="s">
        <v>840</v>
      </c>
      <c r="J2241" s="37">
        <f>INDEX('Bảng Giá'!$C$3:$H$18,MATCH('Raw Data'!P2241,'Bảng Giá'!$B$3:$B$18,0),MATCH('Raw Data'!M2241,'Bảng Giá'!$C$2:$H$2,0))</f>
        <v>47000</v>
      </c>
      <c r="K2241" s="12">
        <v>46300</v>
      </c>
      <c r="L2241" s="36">
        <f t="shared" si="204"/>
        <v>4.0999999999985448</v>
      </c>
      <c r="M2241" t="str">
        <f>'References data'!H2242</f>
        <v>Liên Vùng Tỉnh</v>
      </c>
      <c r="N2241">
        <f t="shared" si="205"/>
        <v>1.8</v>
      </c>
      <c r="O2241">
        <f t="shared" si="206"/>
        <v>700</v>
      </c>
      <c r="P2241" t="str">
        <f>IF(AND(N2241&gt;0,N2241&lt;=0.05),'Bảng Giá'!$B$3,IF(AND(N2241&lt;=0.1,N2241&gt;0.05),'Bảng Giá'!$B$4,IF(AND('Raw Data'!N2241&gt;0.1,'Raw Data'!N2241&lt;=0.25),'Bảng Giá'!$B$5,IF(AND('Raw Data'!N2241&gt;0.25,'Raw Data'!N2241&lt;=0.5),'Bảng Giá'!$B$6,IF(AND('Raw Data'!N2241&gt;0.5,'Raw Data'!N2241&lt;=1),'Bảng Giá'!$B$7,IF(AND('Raw Data'!N2241&gt;1,'Raw Data'!N2241&lt;=1.5),'Bảng Giá'!$B$8,IF(AND('Raw Data'!N2241&gt;1.5,'Raw Data'!N2241&lt;=2),'Bảng Giá'!$B$9,IF(AND('Raw Data'!N2241&gt;2,'Raw Data'!N2241&lt;=2.5),'Bảng Giá'!$B$10,IF(AND('Raw Data'!N2241&gt;2.5,'Raw Data'!N2241&lt;=3),'Bảng Giá'!$B$11,IF(AND('Raw Data'!N2241&gt;3,'Raw Data'!N2241&lt;=3.5),'Bảng Giá'!$B$12,IF(AND('Raw Data'!N2241&gt;3.5,'Raw Data'!N2241&lt;=4),'Bảng Giá'!$B$13,IF(AND('Raw Data'!N2241&gt;4,'Raw Data'!N2241&lt;=4.5),'Bảng Giá'!$B$14,IF(AND('Raw Data'!N2241&gt;4.5,'Raw Data'!N2241&lt;=5),'Bảng Giá'!$B$15,IF(AND('Raw Data'!N2241&gt;5,'Raw Data'!N2241&lt;=5.5),'Bảng Giá'!$B$16,IF(AND('Raw Data'!N2241&gt;5.5,'Raw Data'!N2241&lt;=6),'Bảng Giá'!$B$17,'Bảng Giá'!$B$18)))))))))))))))</f>
        <v>1.5&lt;x&lt;=2</v>
      </c>
      <c r="Q2241" s="48">
        <f t="shared" si="207"/>
        <v>1.511879049676026E-2</v>
      </c>
      <c r="R2241">
        <f t="shared" si="208"/>
        <v>56400</v>
      </c>
      <c r="S2241">
        <f t="shared" si="209"/>
        <v>10100</v>
      </c>
    </row>
    <row r="2242" spans="1:19" x14ac:dyDescent="0.25">
      <c r="A2242" s="12">
        <v>2241</v>
      </c>
      <c r="B2242" s="12" t="s">
        <v>211</v>
      </c>
      <c r="C2242" s="12" t="s">
        <v>873</v>
      </c>
      <c r="D2242" s="28">
        <v>43008.576655092591</v>
      </c>
      <c r="E2242" s="17">
        <v>43012.376655092594</v>
      </c>
      <c r="F2242" s="13" t="s">
        <v>302</v>
      </c>
      <c r="G2242" s="12">
        <v>6000</v>
      </c>
      <c r="H2242" s="12" t="s">
        <v>296</v>
      </c>
      <c r="I2242" s="12" t="s">
        <v>140</v>
      </c>
      <c r="J2242" s="37">
        <f>INDEX('Bảng Giá'!$C$3:$H$18,MATCH('Raw Data'!P2242,'Bảng Giá'!$B$3:$B$18,0),MATCH('Raw Data'!M2242,'Bảng Giá'!$C$2:$H$2,0))</f>
        <v>117500</v>
      </c>
      <c r="K2242" s="12">
        <v>114600</v>
      </c>
      <c r="L2242" s="36">
        <f t="shared" si="204"/>
        <v>3.8000000000029104</v>
      </c>
      <c r="M2242" t="str">
        <f>'References data'!H2243</f>
        <v>Liên Vùng</v>
      </c>
      <c r="N2242">
        <f t="shared" si="205"/>
        <v>6</v>
      </c>
      <c r="O2242">
        <f t="shared" si="206"/>
        <v>2900</v>
      </c>
      <c r="P2242" t="str">
        <f>IF(AND(N2242&gt;0,N2242&lt;=0.05),'Bảng Giá'!$B$3,IF(AND(N2242&lt;=0.1,N2242&gt;0.05),'Bảng Giá'!$B$4,IF(AND('Raw Data'!N2242&gt;0.1,'Raw Data'!N2242&lt;=0.25),'Bảng Giá'!$B$5,IF(AND('Raw Data'!N2242&gt;0.25,'Raw Data'!N2242&lt;=0.5),'Bảng Giá'!$B$6,IF(AND('Raw Data'!N2242&gt;0.5,'Raw Data'!N2242&lt;=1),'Bảng Giá'!$B$7,IF(AND('Raw Data'!N2242&gt;1,'Raw Data'!N2242&lt;=1.5),'Bảng Giá'!$B$8,IF(AND('Raw Data'!N2242&gt;1.5,'Raw Data'!N2242&lt;=2),'Bảng Giá'!$B$9,IF(AND('Raw Data'!N2242&gt;2,'Raw Data'!N2242&lt;=2.5),'Bảng Giá'!$B$10,IF(AND('Raw Data'!N2242&gt;2.5,'Raw Data'!N2242&lt;=3),'Bảng Giá'!$B$11,IF(AND('Raw Data'!N2242&gt;3,'Raw Data'!N2242&lt;=3.5),'Bảng Giá'!$B$12,IF(AND('Raw Data'!N2242&gt;3.5,'Raw Data'!N2242&lt;=4),'Bảng Giá'!$B$13,IF(AND('Raw Data'!N2242&gt;4,'Raw Data'!N2242&lt;=4.5),'Bảng Giá'!$B$14,IF(AND('Raw Data'!N2242&gt;4.5,'Raw Data'!N2242&lt;=5),'Bảng Giá'!$B$15,IF(AND('Raw Data'!N2242&gt;5,'Raw Data'!N2242&lt;=5.5),'Bảng Giá'!$B$16,IF(AND('Raw Data'!N2242&gt;5.5,'Raw Data'!N2242&lt;=6),'Bảng Giá'!$B$17,'Bảng Giá'!$B$18)))))))))))))))</f>
        <v>5.5&lt;x&lt;=6</v>
      </c>
      <c r="Q2242" s="48">
        <f t="shared" si="207"/>
        <v>2.530541012216405E-2</v>
      </c>
      <c r="R2242">
        <f t="shared" si="208"/>
        <v>141000</v>
      </c>
      <c r="S2242">
        <f t="shared" si="209"/>
        <v>26400</v>
      </c>
    </row>
    <row r="2243" spans="1:19" x14ac:dyDescent="0.25">
      <c r="A2243" s="12">
        <v>2242</v>
      </c>
      <c r="B2243" s="12" t="s">
        <v>211</v>
      </c>
      <c r="C2243" s="12" t="s">
        <v>874</v>
      </c>
      <c r="D2243" s="28">
        <v>43008.576689814814</v>
      </c>
      <c r="E2243" s="17">
        <v>43010.676689814813</v>
      </c>
      <c r="F2243" s="13" t="s">
        <v>302</v>
      </c>
      <c r="G2243" s="12">
        <v>300</v>
      </c>
      <c r="H2243" s="12" t="s">
        <v>83</v>
      </c>
      <c r="I2243" s="12" t="s">
        <v>295</v>
      </c>
      <c r="J2243" s="37">
        <f>INDEX('Bảng Giá'!$C$3:$H$18,MATCH('Raw Data'!P2243,'Bảng Giá'!$B$3:$B$18,0),MATCH('Raw Data'!M2243,'Bảng Giá'!$C$2:$H$2,0))</f>
        <v>22500</v>
      </c>
      <c r="K2243" s="12">
        <v>22100</v>
      </c>
      <c r="L2243" s="36">
        <f t="shared" ref="L2243:L2306" si="210">E2243-D2243</f>
        <v>2.0999999999985448</v>
      </c>
      <c r="M2243" t="str">
        <f>'References data'!H2244</f>
        <v>Liên Vùng đặc biệt</v>
      </c>
      <c r="N2243">
        <f t="shared" ref="N2243:N2306" si="211">G2243/1000</f>
        <v>0.3</v>
      </c>
      <c r="O2243">
        <f t="shared" ref="O2243:O2306" si="212">J2243-K2243</f>
        <v>400</v>
      </c>
      <c r="P2243" t="str">
        <f>IF(AND(N2243&gt;0,N2243&lt;=0.05),'Bảng Giá'!$B$3,IF(AND(N2243&lt;=0.1,N2243&gt;0.05),'Bảng Giá'!$B$4,IF(AND('Raw Data'!N2243&gt;0.1,'Raw Data'!N2243&lt;=0.25),'Bảng Giá'!$B$5,IF(AND('Raw Data'!N2243&gt;0.25,'Raw Data'!N2243&lt;=0.5),'Bảng Giá'!$B$6,IF(AND('Raw Data'!N2243&gt;0.5,'Raw Data'!N2243&lt;=1),'Bảng Giá'!$B$7,IF(AND('Raw Data'!N2243&gt;1,'Raw Data'!N2243&lt;=1.5),'Bảng Giá'!$B$8,IF(AND('Raw Data'!N2243&gt;1.5,'Raw Data'!N2243&lt;=2),'Bảng Giá'!$B$9,IF(AND('Raw Data'!N2243&gt;2,'Raw Data'!N2243&lt;=2.5),'Bảng Giá'!$B$10,IF(AND('Raw Data'!N2243&gt;2.5,'Raw Data'!N2243&lt;=3),'Bảng Giá'!$B$11,IF(AND('Raw Data'!N2243&gt;3,'Raw Data'!N2243&lt;=3.5),'Bảng Giá'!$B$12,IF(AND('Raw Data'!N2243&gt;3.5,'Raw Data'!N2243&lt;=4),'Bảng Giá'!$B$13,IF(AND('Raw Data'!N2243&gt;4,'Raw Data'!N2243&lt;=4.5),'Bảng Giá'!$B$14,IF(AND('Raw Data'!N2243&gt;4.5,'Raw Data'!N2243&lt;=5),'Bảng Giá'!$B$15,IF(AND('Raw Data'!N2243&gt;5,'Raw Data'!N2243&lt;=5.5),'Bảng Giá'!$B$16,IF(AND('Raw Data'!N2243&gt;5.5,'Raw Data'!N2243&lt;=6),'Bảng Giá'!$B$17,'Bảng Giá'!$B$18)))))))))))))))</f>
        <v>0.25&lt;x&lt;=0.5</v>
      </c>
      <c r="Q2243" s="48">
        <f t="shared" ref="Q2243:Q2306" si="213">O2243/K2243</f>
        <v>1.8099547511312219E-2</v>
      </c>
      <c r="R2243">
        <f t="shared" ref="R2243:R2306" si="214">J2243+(J2243*0.2)</f>
        <v>27000</v>
      </c>
      <c r="S2243">
        <f t="shared" ref="S2243:S2306" si="215">R2243-K2243</f>
        <v>4900</v>
      </c>
    </row>
    <row r="2244" spans="1:19" x14ac:dyDescent="0.25">
      <c r="A2244" s="12">
        <v>2243</v>
      </c>
      <c r="B2244" s="12" t="s">
        <v>211</v>
      </c>
      <c r="C2244" s="12" t="s">
        <v>875</v>
      </c>
      <c r="D2244" s="28">
        <v>43008.391481481478</v>
      </c>
      <c r="E2244" s="17">
        <v>43012.191481481481</v>
      </c>
      <c r="F2244" s="13" t="s">
        <v>302</v>
      </c>
      <c r="G2244" s="12">
        <v>200</v>
      </c>
      <c r="H2244" s="12" t="s">
        <v>94</v>
      </c>
      <c r="I2244" s="12" t="s">
        <v>280</v>
      </c>
      <c r="J2244" s="37">
        <f>INDEX('Bảng Giá'!$C$3:$H$18,MATCH('Raw Data'!P2244,'Bảng Giá'!$B$3:$B$18,0),MATCH('Raw Data'!M2244,'Bảng Giá'!$C$2:$H$2,0))</f>
        <v>21000</v>
      </c>
      <c r="K2244" s="12">
        <v>20500</v>
      </c>
      <c r="L2244" s="36">
        <f t="shared" si="210"/>
        <v>3.8000000000029104</v>
      </c>
      <c r="M2244" t="str">
        <f>'References data'!H2245</f>
        <v>Liên Vùng</v>
      </c>
      <c r="N2244">
        <f t="shared" si="211"/>
        <v>0.2</v>
      </c>
      <c r="O2244">
        <f t="shared" si="212"/>
        <v>500</v>
      </c>
      <c r="P2244" t="str">
        <f>IF(AND(N2244&gt;0,N2244&lt;=0.05),'Bảng Giá'!$B$3,IF(AND(N2244&lt;=0.1,N2244&gt;0.05),'Bảng Giá'!$B$4,IF(AND('Raw Data'!N2244&gt;0.1,'Raw Data'!N2244&lt;=0.25),'Bảng Giá'!$B$5,IF(AND('Raw Data'!N2244&gt;0.25,'Raw Data'!N2244&lt;=0.5),'Bảng Giá'!$B$6,IF(AND('Raw Data'!N2244&gt;0.5,'Raw Data'!N2244&lt;=1),'Bảng Giá'!$B$7,IF(AND('Raw Data'!N2244&gt;1,'Raw Data'!N2244&lt;=1.5),'Bảng Giá'!$B$8,IF(AND('Raw Data'!N2244&gt;1.5,'Raw Data'!N2244&lt;=2),'Bảng Giá'!$B$9,IF(AND('Raw Data'!N2244&gt;2,'Raw Data'!N2244&lt;=2.5),'Bảng Giá'!$B$10,IF(AND('Raw Data'!N2244&gt;2.5,'Raw Data'!N2244&lt;=3),'Bảng Giá'!$B$11,IF(AND('Raw Data'!N2244&gt;3,'Raw Data'!N2244&lt;=3.5),'Bảng Giá'!$B$12,IF(AND('Raw Data'!N2244&gt;3.5,'Raw Data'!N2244&lt;=4),'Bảng Giá'!$B$13,IF(AND('Raw Data'!N2244&gt;4,'Raw Data'!N2244&lt;=4.5),'Bảng Giá'!$B$14,IF(AND('Raw Data'!N2244&gt;4.5,'Raw Data'!N2244&lt;=5),'Bảng Giá'!$B$15,IF(AND('Raw Data'!N2244&gt;5,'Raw Data'!N2244&lt;=5.5),'Bảng Giá'!$B$16,IF(AND('Raw Data'!N2244&gt;5.5,'Raw Data'!N2244&lt;=6),'Bảng Giá'!$B$17,'Bảng Giá'!$B$18)))))))))))))))</f>
        <v>0.1&lt;x&lt;=0.25</v>
      </c>
      <c r="Q2244" s="48">
        <f t="shared" si="213"/>
        <v>2.4390243902439025E-2</v>
      </c>
      <c r="R2244">
        <f t="shared" si="214"/>
        <v>25200</v>
      </c>
      <c r="S2244">
        <f t="shared" si="215"/>
        <v>4700</v>
      </c>
    </row>
    <row r="2245" spans="1:19" x14ac:dyDescent="0.25">
      <c r="A2245" s="12">
        <v>2244</v>
      </c>
      <c r="B2245" s="12" t="s">
        <v>211</v>
      </c>
      <c r="C2245" s="12" t="s">
        <v>876</v>
      </c>
      <c r="D2245" s="28">
        <v>43008.39167824074</v>
      </c>
      <c r="E2245" s="17">
        <v>43010.491678240738</v>
      </c>
      <c r="F2245" s="13" t="s">
        <v>302</v>
      </c>
      <c r="G2245" s="12">
        <v>600</v>
      </c>
      <c r="H2245" s="12" t="s">
        <v>315</v>
      </c>
      <c r="I2245" s="12" t="s">
        <v>512</v>
      </c>
      <c r="J2245" s="37">
        <f>INDEX('Bảng Giá'!$C$3:$H$18,MATCH('Raw Data'!P2245,'Bảng Giá'!$B$3:$B$18,0),MATCH('Raw Data'!M2245,'Bảng Giá'!$C$2:$H$2,0))</f>
        <v>30500</v>
      </c>
      <c r="K2245" s="12">
        <v>29900</v>
      </c>
      <c r="L2245" s="36">
        <f t="shared" si="210"/>
        <v>2.0999999999985448</v>
      </c>
      <c r="M2245" t="str">
        <f>'References data'!H2246</f>
        <v>Liên Vùng đặc biệt</v>
      </c>
      <c r="N2245">
        <f t="shared" si="211"/>
        <v>0.6</v>
      </c>
      <c r="O2245">
        <f t="shared" si="212"/>
        <v>600</v>
      </c>
      <c r="P2245" t="str">
        <f>IF(AND(N2245&gt;0,N2245&lt;=0.05),'Bảng Giá'!$B$3,IF(AND(N2245&lt;=0.1,N2245&gt;0.05),'Bảng Giá'!$B$4,IF(AND('Raw Data'!N2245&gt;0.1,'Raw Data'!N2245&lt;=0.25),'Bảng Giá'!$B$5,IF(AND('Raw Data'!N2245&gt;0.25,'Raw Data'!N2245&lt;=0.5),'Bảng Giá'!$B$6,IF(AND('Raw Data'!N2245&gt;0.5,'Raw Data'!N2245&lt;=1),'Bảng Giá'!$B$7,IF(AND('Raw Data'!N2245&gt;1,'Raw Data'!N2245&lt;=1.5),'Bảng Giá'!$B$8,IF(AND('Raw Data'!N2245&gt;1.5,'Raw Data'!N2245&lt;=2),'Bảng Giá'!$B$9,IF(AND('Raw Data'!N2245&gt;2,'Raw Data'!N2245&lt;=2.5),'Bảng Giá'!$B$10,IF(AND('Raw Data'!N2245&gt;2.5,'Raw Data'!N2245&lt;=3),'Bảng Giá'!$B$11,IF(AND('Raw Data'!N2245&gt;3,'Raw Data'!N2245&lt;=3.5),'Bảng Giá'!$B$12,IF(AND('Raw Data'!N2245&gt;3.5,'Raw Data'!N2245&lt;=4),'Bảng Giá'!$B$13,IF(AND('Raw Data'!N2245&gt;4,'Raw Data'!N2245&lt;=4.5),'Bảng Giá'!$B$14,IF(AND('Raw Data'!N2245&gt;4.5,'Raw Data'!N2245&lt;=5),'Bảng Giá'!$B$15,IF(AND('Raw Data'!N2245&gt;5,'Raw Data'!N2245&lt;=5.5),'Bảng Giá'!$B$16,IF(AND('Raw Data'!N2245&gt;5.5,'Raw Data'!N2245&lt;=6),'Bảng Giá'!$B$17,'Bảng Giá'!$B$18)))))))))))))))</f>
        <v>0.5&lt;x&lt;=1</v>
      </c>
      <c r="Q2245" s="48">
        <f t="shared" si="213"/>
        <v>2.0066889632107024E-2</v>
      </c>
      <c r="R2245">
        <f t="shared" si="214"/>
        <v>36600</v>
      </c>
      <c r="S2245">
        <f t="shared" si="215"/>
        <v>6700</v>
      </c>
    </row>
    <row r="2246" spans="1:19" x14ac:dyDescent="0.25">
      <c r="A2246" s="12">
        <v>2245</v>
      </c>
      <c r="B2246" s="12" t="s">
        <v>211</v>
      </c>
      <c r="C2246" s="12" t="s">
        <v>877</v>
      </c>
      <c r="D2246" s="28">
        <v>43008.391770833332</v>
      </c>
      <c r="E2246" s="17">
        <v>43010.491770833331</v>
      </c>
      <c r="F2246" s="13" t="s">
        <v>302</v>
      </c>
      <c r="G2246" s="12">
        <v>600</v>
      </c>
      <c r="H2246" s="12" t="s">
        <v>315</v>
      </c>
      <c r="I2246" s="12" t="s">
        <v>114</v>
      </c>
      <c r="J2246" s="37">
        <f>INDEX('Bảng Giá'!$C$3:$H$18,MATCH('Raw Data'!P2246,'Bảng Giá'!$B$3:$B$18,0),MATCH('Raw Data'!M2246,'Bảng Giá'!$C$2:$H$2,0))</f>
        <v>30500</v>
      </c>
      <c r="K2246" s="12">
        <v>29900</v>
      </c>
      <c r="L2246" s="36">
        <f t="shared" si="210"/>
        <v>2.0999999999985448</v>
      </c>
      <c r="M2246" t="str">
        <f>'References data'!H2247</f>
        <v>Liên Vùng đặc biệt</v>
      </c>
      <c r="N2246">
        <f t="shared" si="211"/>
        <v>0.6</v>
      </c>
      <c r="O2246">
        <f t="shared" si="212"/>
        <v>600</v>
      </c>
      <c r="P2246" t="str">
        <f>IF(AND(N2246&gt;0,N2246&lt;=0.05),'Bảng Giá'!$B$3,IF(AND(N2246&lt;=0.1,N2246&gt;0.05),'Bảng Giá'!$B$4,IF(AND('Raw Data'!N2246&gt;0.1,'Raw Data'!N2246&lt;=0.25),'Bảng Giá'!$B$5,IF(AND('Raw Data'!N2246&gt;0.25,'Raw Data'!N2246&lt;=0.5),'Bảng Giá'!$B$6,IF(AND('Raw Data'!N2246&gt;0.5,'Raw Data'!N2246&lt;=1),'Bảng Giá'!$B$7,IF(AND('Raw Data'!N2246&gt;1,'Raw Data'!N2246&lt;=1.5),'Bảng Giá'!$B$8,IF(AND('Raw Data'!N2246&gt;1.5,'Raw Data'!N2246&lt;=2),'Bảng Giá'!$B$9,IF(AND('Raw Data'!N2246&gt;2,'Raw Data'!N2246&lt;=2.5),'Bảng Giá'!$B$10,IF(AND('Raw Data'!N2246&gt;2.5,'Raw Data'!N2246&lt;=3),'Bảng Giá'!$B$11,IF(AND('Raw Data'!N2246&gt;3,'Raw Data'!N2246&lt;=3.5),'Bảng Giá'!$B$12,IF(AND('Raw Data'!N2246&gt;3.5,'Raw Data'!N2246&lt;=4),'Bảng Giá'!$B$13,IF(AND('Raw Data'!N2246&gt;4,'Raw Data'!N2246&lt;=4.5),'Bảng Giá'!$B$14,IF(AND('Raw Data'!N2246&gt;4.5,'Raw Data'!N2246&lt;=5),'Bảng Giá'!$B$15,IF(AND('Raw Data'!N2246&gt;5,'Raw Data'!N2246&lt;=5.5),'Bảng Giá'!$B$16,IF(AND('Raw Data'!N2246&gt;5.5,'Raw Data'!N2246&lt;=6),'Bảng Giá'!$B$17,'Bảng Giá'!$B$18)))))))))))))))</f>
        <v>0.5&lt;x&lt;=1</v>
      </c>
      <c r="Q2246" s="48">
        <f t="shared" si="213"/>
        <v>2.0066889632107024E-2</v>
      </c>
      <c r="R2246">
        <f t="shared" si="214"/>
        <v>36600</v>
      </c>
      <c r="S2246">
        <f t="shared" si="215"/>
        <v>6700</v>
      </c>
    </row>
    <row r="2247" spans="1:19" x14ac:dyDescent="0.25">
      <c r="A2247" s="12">
        <v>2246</v>
      </c>
      <c r="B2247" s="12" t="s">
        <v>211</v>
      </c>
      <c r="C2247" s="12" t="s">
        <v>878</v>
      </c>
      <c r="D2247" s="28">
        <v>43008.673136574071</v>
      </c>
      <c r="E2247" s="17">
        <v>43012.773136574069</v>
      </c>
      <c r="F2247" s="13" t="s">
        <v>302</v>
      </c>
      <c r="G2247" s="12">
        <v>800</v>
      </c>
      <c r="H2247" s="12" t="s">
        <v>452</v>
      </c>
      <c r="I2247" s="12" t="s">
        <v>335</v>
      </c>
      <c r="J2247" s="37">
        <f>INDEX('Bảng Giá'!$C$3:$H$18,MATCH('Raw Data'!P2247,'Bảng Giá'!$B$3:$B$18,0),MATCH('Raw Data'!M2247,'Bảng Giá'!$C$2:$H$2,0))</f>
        <v>31000</v>
      </c>
      <c r="K2247" s="12">
        <v>30500</v>
      </c>
      <c r="L2247" s="36">
        <f t="shared" si="210"/>
        <v>4.0999999999985448</v>
      </c>
      <c r="M2247" t="str">
        <f>'References data'!H2248</f>
        <v>Liên Vùng Tỉnh</v>
      </c>
      <c r="N2247">
        <f t="shared" si="211"/>
        <v>0.8</v>
      </c>
      <c r="O2247">
        <f t="shared" si="212"/>
        <v>500</v>
      </c>
      <c r="P2247" t="str">
        <f>IF(AND(N2247&gt;0,N2247&lt;=0.05),'Bảng Giá'!$B$3,IF(AND(N2247&lt;=0.1,N2247&gt;0.05),'Bảng Giá'!$B$4,IF(AND('Raw Data'!N2247&gt;0.1,'Raw Data'!N2247&lt;=0.25),'Bảng Giá'!$B$5,IF(AND('Raw Data'!N2247&gt;0.25,'Raw Data'!N2247&lt;=0.5),'Bảng Giá'!$B$6,IF(AND('Raw Data'!N2247&gt;0.5,'Raw Data'!N2247&lt;=1),'Bảng Giá'!$B$7,IF(AND('Raw Data'!N2247&gt;1,'Raw Data'!N2247&lt;=1.5),'Bảng Giá'!$B$8,IF(AND('Raw Data'!N2247&gt;1.5,'Raw Data'!N2247&lt;=2),'Bảng Giá'!$B$9,IF(AND('Raw Data'!N2247&gt;2,'Raw Data'!N2247&lt;=2.5),'Bảng Giá'!$B$10,IF(AND('Raw Data'!N2247&gt;2.5,'Raw Data'!N2247&lt;=3),'Bảng Giá'!$B$11,IF(AND('Raw Data'!N2247&gt;3,'Raw Data'!N2247&lt;=3.5),'Bảng Giá'!$B$12,IF(AND('Raw Data'!N2247&gt;3.5,'Raw Data'!N2247&lt;=4),'Bảng Giá'!$B$13,IF(AND('Raw Data'!N2247&gt;4,'Raw Data'!N2247&lt;=4.5),'Bảng Giá'!$B$14,IF(AND('Raw Data'!N2247&gt;4.5,'Raw Data'!N2247&lt;=5),'Bảng Giá'!$B$15,IF(AND('Raw Data'!N2247&gt;5,'Raw Data'!N2247&lt;=5.5),'Bảng Giá'!$B$16,IF(AND('Raw Data'!N2247&gt;5.5,'Raw Data'!N2247&lt;=6),'Bảng Giá'!$B$17,'Bảng Giá'!$B$18)))))))))))))))</f>
        <v>0.5&lt;x&lt;=1</v>
      </c>
      <c r="Q2247" s="48">
        <f t="shared" si="213"/>
        <v>1.6393442622950821E-2</v>
      </c>
      <c r="R2247">
        <f t="shared" si="214"/>
        <v>37200</v>
      </c>
      <c r="S2247">
        <f t="shared" si="215"/>
        <v>6700</v>
      </c>
    </row>
    <row r="2248" spans="1:19" x14ac:dyDescent="0.25">
      <c r="A2248" s="12">
        <v>2247</v>
      </c>
      <c r="B2248" s="12" t="s">
        <v>211</v>
      </c>
      <c r="C2248" s="12" t="s">
        <v>879</v>
      </c>
      <c r="D2248" s="28">
        <v>43008.576678240737</v>
      </c>
      <c r="E2248" s="17">
        <v>43012.37667824074</v>
      </c>
      <c r="F2248" s="13" t="s">
        <v>302</v>
      </c>
      <c r="G2248" s="12">
        <v>200</v>
      </c>
      <c r="H2248" s="12" t="s">
        <v>117</v>
      </c>
      <c r="I2248" s="12" t="s">
        <v>296</v>
      </c>
      <c r="J2248" s="37">
        <f>INDEX('Bảng Giá'!$C$3:$H$18,MATCH('Raw Data'!P2248,'Bảng Giá'!$B$3:$B$18,0),MATCH('Raw Data'!M2248,'Bảng Giá'!$C$2:$H$2,0))</f>
        <v>21000</v>
      </c>
      <c r="K2248" s="12">
        <v>20500</v>
      </c>
      <c r="L2248" s="36">
        <f t="shared" si="210"/>
        <v>3.8000000000029104</v>
      </c>
      <c r="M2248" t="str">
        <f>'References data'!H2249</f>
        <v>Liên Vùng</v>
      </c>
      <c r="N2248">
        <f t="shared" si="211"/>
        <v>0.2</v>
      </c>
      <c r="O2248">
        <f t="shared" si="212"/>
        <v>500</v>
      </c>
      <c r="P2248" t="str">
        <f>IF(AND(N2248&gt;0,N2248&lt;=0.05),'Bảng Giá'!$B$3,IF(AND(N2248&lt;=0.1,N2248&gt;0.05),'Bảng Giá'!$B$4,IF(AND('Raw Data'!N2248&gt;0.1,'Raw Data'!N2248&lt;=0.25),'Bảng Giá'!$B$5,IF(AND('Raw Data'!N2248&gt;0.25,'Raw Data'!N2248&lt;=0.5),'Bảng Giá'!$B$6,IF(AND('Raw Data'!N2248&gt;0.5,'Raw Data'!N2248&lt;=1),'Bảng Giá'!$B$7,IF(AND('Raw Data'!N2248&gt;1,'Raw Data'!N2248&lt;=1.5),'Bảng Giá'!$B$8,IF(AND('Raw Data'!N2248&gt;1.5,'Raw Data'!N2248&lt;=2),'Bảng Giá'!$B$9,IF(AND('Raw Data'!N2248&gt;2,'Raw Data'!N2248&lt;=2.5),'Bảng Giá'!$B$10,IF(AND('Raw Data'!N2248&gt;2.5,'Raw Data'!N2248&lt;=3),'Bảng Giá'!$B$11,IF(AND('Raw Data'!N2248&gt;3,'Raw Data'!N2248&lt;=3.5),'Bảng Giá'!$B$12,IF(AND('Raw Data'!N2248&gt;3.5,'Raw Data'!N2248&lt;=4),'Bảng Giá'!$B$13,IF(AND('Raw Data'!N2248&gt;4,'Raw Data'!N2248&lt;=4.5),'Bảng Giá'!$B$14,IF(AND('Raw Data'!N2248&gt;4.5,'Raw Data'!N2248&lt;=5),'Bảng Giá'!$B$15,IF(AND('Raw Data'!N2248&gt;5,'Raw Data'!N2248&lt;=5.5),'Bảng Giá'!$B$16,IF(AND('Raw Data'!N2248&gt;5.5,'Raw Data'!N2248&lt;=6),'Bảng Giá'!$B$17,'Bảng Giá'!$B$18)))))))))))))))</f>
        <v>0.1&lt;x&lt;=0.25</v>
      </c>
      <c r="Q2248" s="48">
        <f t="shared" si="213"/>
        <v>2.4390243902439025E-2</v>
      </c>
      <c r="R2248">
        <f t="shared" si="214"/>
        <v>25200</v>
      </c>
      <c r="S2248">
        <f t="shared" si="215"/>
        <v>4700</v>
      </c>
    </row>
    <row r="2249" spans="1:19" x14ac:dyDescent="0.25">
      <c r="A2249" s="12">
        <v>2248</v>
      </c>
      <c r="B2249" s="12" t="s">
        <v>211</v>
      </c>
      <c r="C2249" s="12" t="s">
        <v>880</v>
      </c>
      <c r="D2249" s="28">
        <v>43008.672905092593</v>
      </c>
      <c r="E2249" s="17">
        <v>43010.772905092592</v>
      </c>
      <c r="F2249" s="13" t="s">
        <v>302</v>
      </c>
      <c r="G2249" s="12">
        <v>5920</v>
      </c>
      <c r="H2249" s="12" t="s">
        <v>116</v>
      </c>
      <c r="I2249" s="12" t="s">
        <v>142</v>
      </c>
      <c r="J2249" s="37">
        <f>INDEX('Bảng Giá'!$C$3:$H$18,MATCH('Raw Data'!P2249,'Bảng Giá'!$B$3:$B$18,0),MATCH('Raw Data'!M2249,'Bảng Giá'!$C$2:$H$2,0))</f>
        <v>110500</v>
      </c>
      <c r="K2249" s="12">
        <v>108300</v>
      </c>
      <c r="L2249" s="36">
        <f t="shared" si="210"/>
        <v>2.0999999999985448</v>
      </c>
      <c r="M2249" t="str">
        <f>'References data'!H2250</f>
        <v>Liên Vùng đặc biệt</v>
      </c>
      <c r="N2249">
        <f t="shared" si="211"/>
        <v>5.92</v>
      </c>
      <c r="O2249">
        <f t="shared" si="212"/>
        <v>2200</v>
      </c>
      <c r="P2249" t="str">
        <f>IF(AND(N2249&gt;0,N2249&lt;=0.05),'Bảng Giá'!$B$3,IF(AND(N2249&lt;=0.1,N2249&gt;0.05),'Bảng Giá'!$B$4,IF(AND('Raw Data'!N2249&gt;0.1,'Raw Data'!N2249&lt;=0.25),'Bảng Giá'!$B$5,IF(AND('Raw Data'!N2249&gt;0.25,'Raw Data'!N2249&lt;=0.5),'Bảng Giá'!$B$6,IF(AND('Raw Data'!N2249&gt;0.5,'Raw Data'!N2249&lt;=1),'Bảng Giá'!$B$7,IF(AND('Raw Data'!N2249&gt;1,'Raw Data'!N2249&lt;=1.5),'Bảng Giá'!$B$8,IF(AND('Raw Data'!N2249&gt;1.5,'Raw Data'!N2249&lt;=2),'Bảng Giá'!$B$9,IF(AND('Raw Data'!N2249&gt;2,'Raw Data'!N2249&lt;=2.5),'Bảng Giá'!$B$10,IF(AND('Raw Data'!N2249&gt;2.5,'Raw Data'!N2249&lt;=3),'Bảng Giá'!$B$11,IF(AND('Raw Data'!N2249&gt;3,'Raw Data'!N2249&lt;=3.5),'Bảng Giá'!$B$12,IF(AND('Raw Data'!N2249&gt;3.5,'Raw Data'!N2249&lt;=4),'Bảng Giá'!$B$13,IF(AND('Raw Data'!N2249&gt;4,'Raw Data'!N2249&lt;=4.5),'Bảng Giá'!$B$14,IF(AND('Raw Data'!N2249&gt;4.5,'Raw Data'!N2249&lt;=5),'Bảng Giá'!$B$15,IF(AND('Raw Data'!N2249&gt;5,'Raw Data'!N2249&lt;=5.5),'Bảng Giá'!$B$16,IF(AND('Raw Data'!N2249&gt;5.5,'Raw Data'!N2249&lt;=6),'Bảng Giá'!$B$17,'Bảng Giá'!$B$18)))))))))))))))</f>
        <v>5.5&lt;x&lt;=6</v>
      </c>
      <c r="Q2249" s="48">
        <f t="shared" si="213"/>
        <v>2.0313942751615882E-2</v>
      </c>
      <c r="R2249">
        <f t="shared" si="214"/>
        <v>132600</v>
      </c>
      <c r="S2249">
        <f t="shared" si="215"/>
        <v>24300</v>
      </c>
    </row>
    <row r="2250" spans="1:19" x14ac:dyDescent="0.25">
      <c r="A2250" s="12">
        <v>2249</v>
      </c>
      <c r="B2250" s="12" t="s">
        <v>211</v>
      </c>
      <c r="C2250" s="12" t="s">
        <v>881</v>
      </c>
      <c r="D2250" s="28">
        <v>43008.673043981478</v>
      </c>
      <c r="E2250" s="17">
        <v>43012.473043981481</v>
      </c>
      <c r="F2250" s="13" t="s">
        <v>302</v>
      </c>
      <c r="G2250" s="12">
        <v>5700</v>
      </c>
      <c r="H2250" s="12" t="s">
        <v>83</v>
      </c>
      <c r="I2250" s="12" t="s">
        <v>288</v>
      </c>
      <c r="J2250" s="37">
        <f>INDEX('Bảng Giá'!$C$3:$H$18,MATCH('Raw Data'!P2250,'Bảng Giá'!$B$3:$B$18,0),MATCH('Raw Data'!M2250,'Bảng Giá'!$C$2:$H$2,0))</f>
        <v>117500</v>
      </c>
      <c r="K2250" s="12">
        <v>114600</v>
      </c>
      <c r="L2250" s="36">
        <f t="shared" si="210"/>
        <v>3.8000000000029104</v>
      </c>
      <c r="M2250" t="str">
        <f>'References data'!H2251</f>
        <v>Liên Vùng</v>
      </c>
      <c r="N2250">
        <f t="shared" si="211"/>
        <v>5.7</v>
      </c>
      <c r="O2250">
        <f t="shared" si="212"/>
        <v>2900</v>
      </c>
      <c r="P2250" t="str">
        <f>IF(AND(N2250&gt;0,N2250&lt;=0.05),'Bảng Giá'!$B$3,IF(AND(N2250&lt;=0.1,N2250&gt;0.05),'Bảng Giá'!$B$4,IF(AND('Raw Data'!N2250&gt;0.1,'Raw Data'!N2250&lt;=0.25),'Bảng Giá'!$B$5,IF(AND('Raw Data'!N2250&gt;0.25,'Raw Data'!N2250&lt;=0.5),'Bảng Giá'!$B$6,IF(AND('Raw Data'!N2250&gt;0.5,'Raw Data'!N2250&lt;=1),'Bảng Giá'!$B$7,IF(AND('Raw Data'!N2250&gt;1,'Raw Data'!N2250&lt;=1.5),'Bảng Giá'!$B$8,IF(AND('Raw Data'!N2250&gt;1.5,'Raw Data'!N2250&lt;=2),'Bảng Giá'!$B$9,IF(AND('Raw Data'!N2250&gt;2,'Raw Data'!N2250&lt;=2.5),'Bảng Giá'!$B$10,IF(AND('Raw Data'!N2250&gt;2.5,'Raw Data'!N2250&lt;=3),'Bảng Giá'!$B$11,IF(AND('Raw Data'!N2250&gt;3,'Raw Data'!N2250&lt;=3.5),'Bảng Giá'!$B$12,IF(AND('Raw Data'!N2250&gt;3.5,'Raw Data'!N2250&lt;=4),'Bảng Giá'!$B$13,IF(AND('Raw Data'!N2250&gt;4,'Raw Data'!N2250&lt;=4.5),'Bảng Giá'!$B$14,IF(AND('Raw Data'!N2250&gt;4.5,'Raw Data'!N2250&lt;=5),'Bảng Giá'!$B$15,IF(AND('Raw Data'!N2250&gt;5,'Raw Data'!N2250&lt;=5.5),'Bảng Giá'!$B$16,IF(AND('Raw Data'!N2250&gt;5.5,'Raw Data'!N2250&lt;=6),'Bảng Giá'!$B$17,'Bảng Giá'!$B$18)))))))))))))))</f>
        <v>5.5&lt;x&lt;=6</v>
      </c>
      <c r="Q2250" s="48">
        <f t="shared" si="213"/>
        <v>2.530541012216405E-2</v>
      </c>
      <c r="R2250">
        <f t="shared" si="214"/>
        <v>141000</v>
      </c>
      <c r="S2250">
        <f t="shared" si="215"/>
        <v>26400</v>
      </c>
    </row>
    <row r="2251" spans="1:19" x14ac:dyDescent="0.25">
      <c r="A2251" s="12">
        <v>2250</v>
      </c>
      <c r="B2251" s="12" t="s">
        <v>211</v>
      </c>
      <c r="C2251" s="12" t="s">
        <v>882</v>
      </c>
      <c r="D2251" s="28">
        <v>43008.67324074074</v>
      </c>
      <c r="E2251" s="17">
        <v>43012.473240740743</v>
      </c>
      <c r="F2251" s="13" t="s">
        <v>302</v>
      </c>
      <c r="G2251" s="12">
        <v>605</v>
      </c>
      <c r="H2251" s="12" t="s">
        <v>297</v>
      </c>
      <c r="I2251" s="12" t="s">
        <v>1562</v>
      </c>
      <c r="J2251" s="37">
        <f>INDEX('Bảng Giá'!$C$3:$H$18,MATCH('Raw Data'!P2251,'Bảng Giá'!$B$3:$B$18,0),MATCH('Raw Data'!M2251,'Bảng Giá'!$C$2:$H$2,0))</f>
        <v>32500</v>
      </c>
      <c r="K2251" s="12">
        <v>31700</v>
      </c>
      <c r="L2251" s="36">
        <f t="shared" si="210"/>
        <v>3.8000000000029104</v>
      </c>
      <c r="M2251" t="str">
        <f>'References data'!H2252</f>
        <v>Liên Vùng</v>
      </c>
      <c r="N2251">
        <f t="shared" si="211"/>
        <v>0.60499999999999998</v>
      </c>
      <c r="O2251">
        <f t="shared" si="212"/>
        <v>800</v>
      </c>
      <c r="P2251" t="str">
        <f>IF(AND(N2251&gt;0,N2251&lt;=0.05),'Bảng Giá'!$B$3,IF(AND(N2251&lt;=0.1,N2251&gt;0.05),'Bảng Giá'!$B$4,IF(AND('Raw Data'!N2251&gt;0.1,'Raw Data'!N2251&lt;=0.25),'Bảng Giá'!$B$5,IF(AND('Raw Data'!N2251&gt;0.25,'Raw Data'!N2251&lt;=0.5),'Bảng Giá'!$B$6,IF(AND('Raw Data'!N2251&gt;0.5,'Raw Data'!N2251&lt;=1),'Bảng Giá'!$B$7,IF(AND('Raw Data'!N2251&gt;1,'Raw Data'!N2251&lt;=1.5),'Bảng Giá'!$B$8,IF(AND('Raw Data'!N2251&gt;1.5,'Raw Data'!N2251&lt;=2),'Bảng Giá'!$B$9,IF(AND('Raw Data'!N2251&gt;2,'Raw Data'!N2251&lt;=2.5),'Bảng Giá'!$B$10,IF(AND('Raw Data'!N2251&gt;2.5,'Raw Data'!N2251&lt;=3),'Bảng Giá'!$B$11,IF(AND('Raw Data'!N2251&gt;3,'Raw Data'!N2251&lt;=3.5),'Bảng Giá'!$B$12,IF(AND('Raw Data'!N2251&gt;3.5,'Raw Data'!N2251&lt;=4),'Bảng Giá'!$B$13,IF(AND('Raw Data'!N2251&gt;4,'Raw Data'!N2251&lt;=4.5),'Bảng Giá'!$B$14,IF(AND('Raw Data'!N2251&gt;4.5,'Raw Data'!N2251&lt;=5),'Bảng Giá'!$B$15,IF(AND('Raw Data'!N2251&gt;5,'Raw Data'!N2251&lt;=5.5),'Bảng Giá'!$B$16,IF(AND('Raw Data'!N2251&gt;5.5,'Raw Data'!N2251&lt;=6),'Bảng Giá'!$B$17,'Bảng Giá'!$B$18)))))))))))))))</f>
        <v>0.5&lt;x&lt;=1</v>
      </c>
      <c r="Q2251" s="48">
        <f t="shared" si="213"/>
        <v>2.5236593059936908E-2</v>
      </c>
      <c r="R2251">
        <f t="shared" si="214"/>
        <v>39000</v>
      </c>
      <c r="S2251">
        <f t="shared" si="215"/>
        <v>7300</v>
      </c>
    </row>
    <row r="2252" spans="1:19" x14ac:dyDescent="0.25">
      <c r="A2252" s="12">
        <v>2251</v>
      </c>
      <c r="B2252" s="12" t="s">
        <v>211</v>
      </c>
      <c r="C2252" s="12" t="s">
        <v>883</v>
      </c>
      <c r="D2252" s="28">
        <v>43008.576620370368</v>
      </c>
      <c r="E2252" s="17">
        <v>43012.376620370371</v>
      </c>
      <c r="F2252" s="13" t="s">
        <v>302</v>
      </c>
      <c r="G2252" s="12">
        <v>650</v>
      </c>
      <c r="H2252" s="12" t="s">
        <v>103</v>
      </c>
      <c r="I2252" s="12" t="s">
        <v>171</v>
      </c>
      <c r="J2252" s="37">
        <f>INDEX('Bảng Giá'!$C$3:$H$18,MATCH('Raw Data'!P2252,'Bảng Giá'!$B$3:$B$18,0),MATCH('Raw Data'!M2252,'Bảng Giá'!$C$2:$H$2,0))</f>
        <v>32500</v>
      </c>
      <c r="K2252" s="12">
        <v>31700</v>
      </c>
      <c r="L2252" s="36">
        <f t="shared" si="210"/>
        <v>3.8000000000029104</v>
      </c>
      <c r="M2252" t="str">
        <f>'References data'!H2253</f>
        <v>Liên Vùng</v>
      </c>
      <c r="N2252">
        <f t="shared" si="211"/>
        <v>0.65</v>
      </c>
      <c r="O2252">
        <f t="shared" si="212"/>
        <v>800</v>
      </c>
      <c r="P2252" t="str">
        <f>IF(AND(N2252&gt;0,N2252&lt;=0.05),'Bảng Giá'!$B$3,IF(AND(N2252&lt;=0.1,N2252&gt;0.05),'Bảng Giá'!$B$4,IF(AND('Raw Data'!N2252&gt;0.1,'Raw Data'!N2252&lt;=0.25),'Bảng Giá'!$B$5,IF(AND('Raw Data'!N2252&gt;0.25,'Raw Data'!N2252&lt;=0.5),'Bảng Giá'!$B$6,IF(AND('Raw Data'!N2252&gt;0.5,'Raw Data'!N2252&lt;=1),'Bảng Giá'!$B$7,IF(AND('Raw Data'!N2252&gt;1,'Raw Data'!N2252&lt;=1.5),'Bảng Giá'!$B$8,IF(AND('Raw Data'!N2252&gt;1.5,'Raw Data'!N2252&lt;=2),'Bảng Giá'!$B$9,IF(AND('Raw Data'!N2252&gt;2,'Raw Data'!N2252&lt;=2.5),'Bảng Giá'!$B$10,IF(AND('Raw Data'!N2252&gt;2.5,'Raw Data'!N2252&lt;=3),'Bảng Giá'!$B$11,IF(AND('Raw Data'!N2252&gt;3,'Raw Data'!N2252&lt;=3.5),'Bảng Giá'!$B$12,IF(AND('Raw Data'!N2252&gt;3.5,'Raw Data'!N2252&lt;=4),'Bảng Giá'!$B$13,IF(AND('Raw Data'!N2252&gt;4,'Raw Data'!N2252&lt;=4.5),'Bảng Giá'!$B$14,IF(AND('Raw Data'!N2252&gt;4.5,'Raw Data'!N2252&lt;=5),'Bảng Giá'!$B$15,IF(AND('Raw Data'!N2252&gt;5,'Raw Data'!N2252&lt;=5.5),'Bảng Giá'!$B$16,IF(AND('Raw Data'!N2252&gt;5.5,'Raw Data'!N2252&lt;=6),'Bảng Giá'!$B$17,'Bảng Giá'!$B$18)))))))))))))))</f>
        <v>0.5&lt;x&lt;=1</v>
      </c>
      <c r="Q2252" s="48">
        <f t="shared" si="213"/>
        <v>2.5236593059936908E-2</v>
      </c>
      <c r="R2252">
        <f t="shared" si="214"/>
        <v>39000</v>
      </c>
      <c r="S2252">
        <f t="shared" si="215"/>
        <v>7300</v>
      </c>
    </row>
    <row r="2253" spans="1:19" x14ac:dyDescent="0.25">
      <c r="A2253" s="12">
        <v>2252</v>
      </c>
      <c r="B2253" s="12" t="s">
        <v>211</v>
      </c>
      <c r="C2253" s="12" t="s">
        <v>884</v>
      </c>
      <c r="D2253" s="28">
        <v>43008.576643518521</v>
      </c>
      <c r="E2253" s="17">
        <v>43012.376643518524</v>
      </c>
      <c r="F2253" s="13" t="s">
        <v>302</v>
      </c>
      <c r="G2253" s="12">
        <v>200</v>
      </c>
      <c r="H2253" s="12" t="s">
        <v>190</v>
      </c>
      <c r="I2253" s="12" t="s">
        <v>95</v>
      </c>
      <c r="J2253" s="37">
        <f>INDEX('Bảng Giá'!$C$3:$H$18,MATCH('Raw Data'!P2253,'Bảng Giá'!$B$3:$B$18,0),MATCH('Raw Data'!M2253,'Bảng Giá'!$C$2:$H$2,0))</f>
        <v>21000</v>
      </c>
      <c r="K2253" s="12">
        <v>20500</v>
      </c>
      <c r="L2253" s="36">
        <f t="shared" si="210"/>
        <v>3.8000000000029104</v>
      </c>
      <c r="M2253" t="str">
        <f>'References data'!H2254</f>
        <v>Liên Vùng</v>
      </c>
      <c r="N2253">
        <f t="shared" si="211"/>
        <v>0.2</v>
      </c>
      <c r="O2253">
        <f t="shared" si="212"/>
        <v>500</v>
      </c>
      <c r="P2253" t="str">
        <f>IF(AND(N2253&gt;0,N2253&lt;=0.05),'Bảng Giá'!$B$3,IF(AND(N2253&lt;=0.1,N2253&gt;0.05),'Bảng Giá'!$B$4,IF(AND('Raw Data'!N2253&gt;0.1,'Raw Data'!N2253&lt;=0.25),'Bảng Giá'!$B$5,IF(AND('Raw Data'!N2253&gt;0.25,'Raw Data'!N2253&lt;=0.5),'Bảng Giá'!$B$6,IF(AND('Raw Data'!N2253&gt;0.5,'Raw Data'!N2253&lt;=1),'Bảng Giá'!$B$7,IF(AND('Raw Data'!N2253&gt;1,'Raw Data'!N2253&lt;=1.5),'Bảng Giá'!$B$8,IF(AND('Raw Data'!N2253&gt;1.5,'Raw Data'!N2253&lt;=2),'Bảng Giá'!$B$9,IF(AND('Raw Data'!N2253&gt;2,'Raw Data'!N2253&lt;=2.5),'Bảng Giá'!$B$10,IF(AND('Raw Data'!N2253&gt;2.5,'Raw Data'!N2253&lt;=3),'Bảng Giá'!$B$11,IF(AND('Raw Data'!N2253&gt;3,'Raw Data'!N2253&lt;=3.5),'Bảng Giá'!$B$12,IF(AND('Raw Data'!N2253&gt;3.5,'Raw Data'!N2253&lt;=4),'Bảng Giá'!$B$13,IF(AND('Raw Data'!N2253&gt;4,'Raw Data'!N2253&lt;=4.5),'Bảng Giá'!$B$14,IF(AND('Raw Data'!N2253&gt;4.5,'Raw Data'!N2253&lt;=5),'Bảng Giá'!$B$15,IF(AND('Raw Data'!N2253&gt;5,'Raw Data'!N2253&lt;=5.5),'Bảng Giá'!$B$16,IF(AND('Raw Data'!N2253&gt;5.5,'Raw Data'!N2253&lt;=6),'Bảng Giá'!$B$17,'Bảng Giá'!$B$18)))))))))))))))</f>
        <v>0.1&lt;x&lt;=0.25</v>
      </c>
      <c r="Q2253" s="48">
        <f t="shared" si="213"/>
        <v>2.4390243902439025E-2</v>
      </c>
      <c r="R2253">
        <f t="shared" si="214"/>
        <v>25200</v>
      </c>
      <c r="S2253">
        <f t="shared" si="215"/>
        <v>4700</v>
      </c>
    </row>
    <row r="2254" spans="1:19" x14ac:dyDescent="0.25">
      <c r="A2254" s="12">
        <v>2253</v>
      </c>
      <c r="B2254" s="12" t="s">
        <v>211</v>
      </c>
      <c r="C2254" s="12" t="s">
        <v>885</v>
      </c>
      <c r="D2254" s="28">
        <v>43008.675243055557</v>
      </c>
      <c r="E2254" s="17">
        <v>43012.47524305556</v>
      </c>
      <c r="F2254" s="13" t="s">
        <v>302</v>
      </c>
      <c r="G2254" s="12">
        <v>800</v>
      </c>
      <c r="H2254" s="12" t="s">
        <v>114</v>
      </c>
      <c r="I2254" s="12" t="s">
        <v>165</v>
      </c>
      <c r="J2254" s="37">
        <f>INDEX('Bảng Giá'!$C$3:$H$18,MATCH('Raw Data'!P2254,'Bảng Giá'!$B$3:$B$18,0),MATCH('Raw Data'!M2254,'Bảng Giá'!$C$2:$H$2,0))</f>
        <v>32500</v>
      </c>
      <c r="K2254" s="12">
        <v>31700</v>
      </c>
      <c r="L2254" s="36">
        <f t="shared" si="210"/>
        <v>3.8000000000029104</v>
      </c>
      <c r="M2254" t="str">
        <f>'References data'!H2255</f>
        <v>Liên Vùng</v>
      </c>
      <c r="N2254">
        <f t="shared" si="211"/>
        <v>0.8</v>
      </c>
      <c r="O2254">
        <f t="shared" si="212"/>
        <v>800</v>
      </c>
      <c r="P2254" t="str">
        <f>IF(AND(N2254&gt;0,N2254&lt;=0.05),'Bảng Giá'!$B$3,IF(AND(N2254&lt;=0.1,N2254&gt;0.05),'Bảng Giá'!$B$4,IF(AND('Raw Data'!N2254&gt;0.1,'Raw Data'!N2254&lt;=0.25),'Bảng Giá'!$B$5,IF(AND('Raw Data'!N2254&gt;0.25,'Raw Data'!N2254&lt;=0.5),'Bảng Giá'!$B$6,IF(AND('Raw Data'!N2254&gt;0.5,'Raw Data'!N2254&lt;=1),'Bảng Giá'!$B$7,IF(AND('Raw Data'!N2254&gt;1,'Raw Data'!N2254&lt;=1.5),'Bảng Giá'!$B$8,IF(AND('Raw Data'!N2254&gt;1.5,'Raw Data'!N2254&lt;=2),'Bảng Giá'!$B$9,IF(AND('Raw Data'!N2254&gt;2,'Raw Data'!N2254&lt;=2.5),'Bảng Giá'!$B$10,IF(AND('Raw Data'!N2254&gt;2.5,'Raw Data'!N2254&lt;=3),'Bảng Giá'!$B$11,IF(AND('Raw Data'!N2254&gt;3,'Raw Data'!N2254&lt;=3.5),'Bảng Giá'!$B$12,IF(AND('Raw Data'!N2254&gt;3.5,'Raw Data'!N2254&lt;=4),'Bảng Giá'!$B$13,IF(AND('Raw Data'!N2254&gt;4,'Raw Data'!N2254&lt;=4.5),'Bảng Giá'!$B$14,IF(AND('Raw Data'!N2254&gt;4.5,'Raw Data'!N2254&lt;=5),'Bảng Giá'!$B$15,IF(AND('Raw Data'!N2254&gt;5,'Raw Data'!N2254&lt;=5.5),'Bảng Giá'!$B$16,IF(AND('Raw Data'!N2254&gt;5.5,'Raw Data'!N2254&lt;=6),'Bảng Giá'!$B$17,'Bảng Giá'!$B$18)))))))))))))))</f>
        <v>0.5&lt;x&lt;=1</v>
      </c>
      <c r="Q2254" s="48">
        <f t="shared" si="213"/>
        <v>2.5236593059936908E-2</v>
      </c>
      <c r="R2254">
        <f t="shared" si="214"/>
        <v>39000</v>
      </c>
      <c r="S2254">
        <f t="shared" si="215"/>
        <v>7300</v>
      </c>
    </row>
    <row r="2255" spans="1:19" x14ac:dyDescent="0.25">
      <c r="A2255" s="12">
        <v>2254</v>
      </c>
      <c r="B2255" s="12" t="s">
        <v>211</v>
      </c>
      <c r="C2255" s="12" t="s">
        <v>886</v>
      </c>
      <c r="D2255" s="28">
        <v>43005.333333333336</v>
      </c>
      <c r="E2255" s="17">
        <v>43007.433333333334</v>
      </c>
      <c r="F2255" s="13" t="s">
        <v>302</v>
      </c>
      <c r="G2255" s="12">
        <v>200</v>
      </c>
      <c r="H2255" s="12" t="s">
        <v>93</v>
      </c>
      <c r="I2255" s="12" t="s">
        <v>286</v>
      </c>
      <c r="J2255" s="37">
        <f>INDEX('Bảng Giá'!$C$3:$H$18,MATCH('Raw Data'!P2255,'Bảng Giá'!$B$3:$B$18,0),MATCH('Raw Data'!M2255,'Bảng Giá'!$C$2:$H$2,0))</f>
        <v>21000</v>
      </c>
      <c r="K2255" s="12">
        <v>20600</v>
      </c>
      <c r="L2255" s="36">
        <f t="shared" si="210"/>
        <v>2.0999999999985448</v>
      </c>
      <c r="M2255" t="str">
        <f>'References data'!H2256</f>
        <v>Liên Vùng đặc biệt</v>
      </c>
      <c r="N2255">
        <f t="shared" si="211"/>
        <v>0.2</v>
      </c>
      <c r="O2255">
        <f t="shared" si="212"/>
        <v>400</v>
      </c>
      <c r="P2255" t="str">
        <f>IF(AND(N2255&gt;0,N2255&lt;=0.05),'Bảng Giá'!$B$3,IF(AND(N2255&lt;=0.1,N2255&gt;0.05),'Bảng Giá'!$B$4,IF(AND('Raw Data'!N2255&gt;0.1,'Raw Data'!N2255&lt;=0.25),'Bảng Giá'!$B$5,IF(AND('Raw Data'!N2255&gt;0.25,'Raw Data'!N2255&lt;=0.5),'Bảng Giá'!$B$6,IF(AND('Raw Data'!N2255&gt;0.5,'Raw Data'!N2255&lt;=1),'Bảng Giá'!$B$7,IF(AND('Raw Data'!N2255&gt;1,'Raw Data'!N2255&lt;=1.5),'Bảng Giá'!$B$8,IF(AND('Raw Data'!N2255&gt;1.5,'Raw Data'!N2255&lt;=2),'Bảng Giá'!$B$9,IF(AND('Raw Data'!N2255&gt;2,'Raw Data'!N2255&lt;=2.5),'Bảng Giá'!$B$10,IF(AND('Raw Data'!N2255&gt;2.5,'Raw Data'!N2255&lt;=3),'Bảng Giá'!$B$11,IF(AND('Raw Data'!N2255&gt;3,'Raw Data'!N2255&lt;=3.5),'Bảng Giá'!$B$12,IF(AND('Raw Data'!N2255&gt;3.5,'Raw Data'!N2255&lt;=4),'Bảng Giá'!$B$13,IF(AND('Raw Data'!N2255&gt;4,'Raw Data'!N2255&lt;=4.5),'Bảng Giá'!$B$14,IF(AND('Raw Data'!N2255&gt;4.5,'Raw Data'!N2255&lt;=5),'Bảng Giá'!$B$15,IF(AND('Raw Data'!N2255&gt;5,'Raw Data'!N2255&lt;=5.5),'Bảng Giá'!$B$16,IF(AND('Raw Data'!N2255&gt;5.5,'Raw Data'!N2255&lt;=6),'Bảng Giá'!$B$17,'Bảng Giá'!$B$18)))))))))))))))</f>
        <v>0.1&lt;x&lt;=0.25</v>
      </c>
      <c r="Q2255" s="48">
        <f t="shared" si="213"/>
        <v>1.9417475728155338E-2</v>
      </c>
      <c r="R2255">
        <f t="shared" si="214"/>
        <v>25200</v>
      </c>
      <c r="S2255">
        <f t="shared" si="215"/>
        <v>4600</v>
      </c>
    </row>
    <row r="2256" spans="1:19" x14ac:dyDescent="0.25">
      <c r="A2256" s="12">
        <v>2255</v>
      </c>
      <c r="B2256" s="12" t="s">
        <v>211</v>
      </c>
      <c r="C2256" s="12" t="s">
        <v>887</v>
      </c>
      <c r="D2256" s="28">
        <v>43005.384131944447</v>
      </c>
      <c r="E2256" s="17">
        <v>43009.18413194445</v>
      </c>
      <c r="F2256" s="13" t="s">
        <v>302</v>
      </c>
      <c r="G2256" s="12">
        <v>1200</v>
      </c>
      <c r="H2256" s="12" t="s">
        <v>114</v>
      </c>
      <c r="I2256" s="12" t="s">
        <v>197</v>
      </c>
      <c r="J2256" s="37">
        <f>INDEX('Bảng Giá'!$C$3:$H$18,MATCH('Raw Data'!P2256,'Bảng Giá'!$B$3:$B$18,0),MATCH('Raw Data'!M2256,'Bảng Giá'!$C$2:$H$2,0))</f>
        <v>41000</v>
      </c>
      <c r="K2256" s="12">
        <v>40000</v>
      </c>
      <c r="L2256" s="36">
        <f t="shared" si="210"/>
        <v>3.8000000000029104</v>
      </c>
      <c r="M2256" t="str">
        <f>'References data'!H2257</f>
        <v>Liên Vùng</v>
      </c>
      <c r="N2256">
        <f t="shared" si="211"/>
        <v>1.2</v>
      </c>
      <c r="O2256">
        <f t="shared" si="212"/>
        <v>1000</v>
      </c>
      <c r="P2256" t="str">
        <f>IF(AND(N2256&gt;0,N2256&lt;=0.05),'Bảng Giá'!$B$3,IF(AND(N2256&lt;=0.1,N2256&gt;0.05),'Bảng Giá'!$B$4,IF(AND('Raw Data'!N2256&gt;0.1,'Raw Data'!N2256&lt;=0.25),'Bảng Giá'!$B$5,IF(AND('Raw Data'!N2256&gt;0.25,'Raw Data'!N2256&lt;=0.5),'Bảng Giá'!$B$6,IF(AND('Raw Data'!N2256&gt;0.5,'Raw Data'!N2256&lt;=1),'Bảng Giá'!$B$7,IF(AND('Raw Data'!N2256&gt;1,'Raw Data'!N2256&lt;=1.5),'Bảng Giá'!$B$8,IF(AND('Raw Data'!N2256&gt;1.5,'Raw Data'!N2256&lt;=2),'Bảng Giá'!$B$9,IF(AND('Raw Data'!N2256&gt;2,'Raw Data'!N2256&lt;=2.5),'Bảng Giá'!$B$10,IF(AND('Raw Data'!N2256&gt;2.5,'Raw Data'!N2256&lt;=3),'Bảng Giá'!$B$11,IF(AND('Raw Data'!N2256&gt;3,'Raw Data'!N2256&lt;=3.5),'Bảng Giá'!$B$12,IF(AND('Raw Data'!N2256&gt;3.5,'Raw Data'!N2256&lt;=4),'Bảng Giá'!$B$13,IF(AND('Raw Data'!N2256&gt;4,'Raw Data'!N2256&lt;=4.5),'Bảng Giá'!$B$14,IF(AND('Raw Data'!N2256&gt;4.5,'Raw Data'!N2256&lt;=5),'Bảng Giá'!$B$15,IF(AND('Raw Data'!N2256&gt;5,'Raw Data'!N2256&lt;=5.5),'Bảng Giá'!$B$16,IF(AND('Raw Data'!N2256&gt;5.5,'Raw Data'!N2256&lt;=6),'Bảng Giá'!$B$17,'Bảng Giá'!$B$18)))))))))))))))</f>
        <v>1&lt;x&lt;=1.5</v>
      </c>
      <c r="Q2256" s="48">
        <f t="shared" si="213"/>
        <v>2.5000000000000001E-2</v>
      </c>
      <c r="R2256">
        <f t="shared" si="214"/>
        <v>49200</v>
      </c>
      <c r="S2256">
        <f t="shared" si="215"/>
        <v>9200</v>
      </c>
    </row>
    <row r="2257" spans="1:19" x14ac:dyDescent="0.25">
      <c r="A2257" s="12">
        <v>2256</v>
      </c>
      <c r="B2257" s="12" t="s">
        <v>211</v>
      </c>
      <c r="C2257" s="12" t="s">
        <v>888</v>
      </c>
      <c r="D2257" s="28">
        <v>43006.333333333336</v>
      </c>
      <c r="E2257" s="17">
        <v>43010.133333333339</v>
      </c>
      <c r="F2257" s="13" t="s">
        <v>302</v>
      </c>
      <c r="G2257" s="12">
        <v>300</v>
      </c>
      <c r="H2257" s="12" t="s">
        <v>93</v>
      </c>
      <c r="I2257" s="12" t="s">
        <v>1563</v>
      </c>
      <c r="J2257" s="37">
        <f>INDEX('Bảng Giá'!$C$3:$H$18,MATCH('Raw Data'!P2257,'Bảng Giá'!$B$3:$B$18,0),MATCH('Raw Data'!M2257,'Bảng Giá'!$C$2:$H$2,0))</f>
        <v>26000</v>
      </c>
      <c r="K2257" s="12">
        <v>25400</v>
      </c>
      <c r="L2257" s="36">
        <f t="shared" si="210"/>
        <v>3.8000000000029104</v>
      </c>
      <c r="M2257" t="str">
        <f>'References data'!H2258</f>
        <v>Liên Vùng</v>
      </c>
      <c r="N2257">
        <f t="shared" si="211"/>
        <v>0.3</v>
      </c>
      <c r="O2257">
        <f t="shared" si="212"/>
        <v>600</v>
      </c>
      <c r="P2257" t="str">
        <f>IF(AND(N2257&gt;0,N2257&lt;=0.05),'Bảng Giá'!$B$3,IF(AND(N2257&lt;=0.1,N2257&gt;0.05),'Bảng Giá'!$B$4,IF(AND('Raw Data'!N2257&gt;0.1,'Raw Data'!N2257&lt;=0.25),'Bảng Giá'!$B$5,IF(AND('Raw Data'!N2257&gt;0.25,'Raw Data'!N2257&lt;=0.5),'Bảng Giá'!$B$6,IF(AND('Raw Data'!N2257&gt;0.5,'Raw Data'!N2257&lt;=1),'Bảng Giá'!$B$7,IF(AND('Raw Data'!N2257&gt;1,'Raw Data'!N2257&lt;=1.5),'Bảng Giá'!$B$8,IF(AND('Raw Data'!N2257&gt;1.5,'Raw Data'!N2257&lt;=2),'Bảng Giá'!$B$9,IF(AND('Raw Data'!N2257&gt;2,'Raw Data'!N2257&lt;=2.5),'Bảng Giá'!$B$10,IF(AND('Raw Data'!N2257&gt;2.5,'Raw Data'!N2257&lt;=3),'Bảng Giá'!$B$11,IF(AND('Raw Data'!N2257&gt;3,'Raw Data'!N2257&lt;=3.5),'Bảng Giá'!$B$12,IF(AND('Raw Data'!N2257&gt;3.5,'Raw Data'!N2257&lt;=4),'Bảng Giá'!$B$13,IF(AND('Raw Data'!N2257&gt;4,'Raw Data'!N2257&lt;=4.5),'Bảng Giá'!$B$14,IF(AND('Raw Data'!N2257&gt;4.5,'Raw Data'!N2257&lt;=5),'Bảng Giá'!$B$15,IF(AND('Raw Data'!N2257&gt;5,'Raw Data'!N2257&lt;=5.5),'Bảng Giá'!$B$16,IF(AND('Raw Data'!N2257&gt;5.5,'Raw Data'!N2257&lt;=6),'Bảng Giá'!$B$17,'Bảng Giá'!$B$18)))))))))))))))</f>
        <v>0.25&lt;x&lt;=0.5</v>
      </c>
      <c r="Q2257" s="48">
        <f t="shared" si="213"/>
        <v>2.3622047244094488E-2</v>
      </c>
      <c r="R2257">
        <f t="shared" si="214"/>
        <v>31200</v>
      </c>
      <c r="S2257">
        <f t="shared" si="215"/>
        <v>5800</v>
      </c>
    </row>
    <row r="2258" spans="1:19" x14ac:dyDescent="0.25">
      <c r="A2258" s="12">
        <v>2257</v>
      </c>
      <c r="B2258" s="12" t="s">
        <v>211</v>
      </c>
      <c r="C2258" s="12" t="s">
        <v>889</v>
      </c>
      <c r="D2258" s="28">
        <v>43007.370416666665</v>
      </c>
      <c r="E2258" s="17">
        <v>43011.170416666668</v>
      </c>
      <c r="F2258" s="13" t="s">
        <v>302</v>
      </c>
      <c r="G2258" s="12">
        <v>1400</v>
      </c>
      <c r="H2258" s="12" t="s">
        <v>94</v>
      </c>
      <c r="I2258" s="12" t="s">
        <v>1564</v>
      </c>
      <c r="J2258" s="37">
        <f>INDEX('Bảng Giá'!$C$3:$H$18,MATCH('Raw Data'!P2258,'Bảng Giá'!$B$3:$B$18,0),MATCH('Raw Data'!M2258,'Bảng Giá'!$C$2:$H$2,0))</f>
        <v>41000</v>
      </c>
      <c r="K2258" s="12">
        <v>40000</v>
      </c>
      <c r="L2258" s="36">
        <f t="shared" si="210"/>
        <v>3.8000000000029104</v>
      </c>
      <c r="M2258" t="str">
        <f>'References data'!H2259</f>
        <v>Liên Vùng</v>
      </c>
      <c r="N2258">
        <f t="shared" si="211"/>
        <v>1.4</v>
      </c>
      <c r="O2258">
        <f t="shared" si="212"/>
        <v>1000</v>
      </c>
      <c r="P2258" t="str">
        <f>IF(AND(N2258&gt;0,N2258&lt;=0.05),'Bảng Giá'!$B$3,IF(AND(N2258&lt;=0.1,N2258&gt;0.05),'Bảng Giá'!$B$4,IF(AND('Raw Data'!N2258&gt;0.1,'Raw Data'!N2258&lt;=0.25),'Bảng Giá'!$B$5,IF(AND('Raw Data'!N2258&gt;0.25,'Raw Data'!N2258&lt;=0.5),'Bảng Giá'!$B$6,IF(AND('Raw Data'!N2258&gt;0.5,'Raw Data'!N2258&lt;=1),'Bảng Giá'!$B$7,IF(AND('Raw Data'!N2258&gt;1,'Raw Data'!N2258&lt;=1.5),'Bảng Giá'!$B$8,IF(AND('Raw Data'!N2258&gt;1.5,'Raw Data'!N2258&lt;=2),'Bảng Giá'!$B$9,IF(AND('Raw Data'!N2258&gt;2,'Raw Data'!N2258&lt;=2.5),'Bảng Giá'!$B$10,IF(AND('Raw Data'!N2258&gt;2.5,'Raw Data'!N2258&lt;=3),'Bảng Giá'!$B$11,IF(AND('Raw Data'!N2258&gt;3,'Raw Data'!N2258&lt;=3.5),'Bảng Giá'!$B$12,IF(AND('Raw Data'!N2258&gt;3.5,'Raw Data'!N2258&lt;=4),'Bảng Giá'!$B$13,IF(AND('Raw Data'!N2258&gt;4,'Raw Data'!N2258&lt;=4.5),'Bảng Giá'!$B$14,IF(AND('Raw Data'!N2258&gt;4.5,'Raw Data'!N2258&lt;=5),'Bảng Giá'!$B$15,IF(AND('Raw Data'!N2258&gt;5,'Raw Data'!N2258&lt;=5.5),'Bảng Giá'!$B$16,IF(AND('Raw Data'!N2258&gt;5.5,'Raw Data'!N2258&lt;=6),'Bảng Giá'!$B$17,'Bảng Giá'!$B$18)))))))))))))))</f>
        <v>1&lt;x&lt;=1.5</v>
      </c>
      <c r="Q2258" s="48">
        <f t="shared" si="213"/>
        <v>2.5000000000000001E-2</v>
      </c>
      <c r="R2258">
        <f t="shared" si="214"/>
        <v>49200</v>
      </c>
      <c r="S2258">
        <f t="shared" si="215"/>
        <v>9200</v>
      </c>
    </row>
    <row r="2259" spans="1:19" x14ac:dyDescent="0.25">
      <c r="A2259" s="12">
        <v>2258</v>
      </c>
      <c r="B2259" s="12" t="s">
        <v>211</v>
      </c>
      <c r="C2259" s="12" t="s">
        <v>890</v>
      </c>
      <c r="D2259" s="28">
        <v>43007.373796296299</v>
      </c>
      <c r="E2259" s="17">
        <v>43011.173796296302</v>
      </c>
      <c r="F2259" s="13" t="s">
        <v>302</v>
      </c>
      <c r="G2259" s="12">
        <v>2500</v>
      </c>
      <c r="H2259" s="12" t="s">
        <v>160</v>
      </c>
      <c r="I2259" s="12" t="s">
        <v>493</v>
      </c>
      <c r="J2259" s="37">
        <f>INDEX('Bảng Giá'!$C$3:$H$18,MATCH('Raw Data'!P2259,'Bảng Giá'!$B$3:$B$18,0),MATCH('Raw Data'!M2259,'Bảng Giá'!$C$2:$H$2,0))</f>
        <v>58000</v>
      </c>
      <c r="K2259" s="12">
        <v>64900</v>
      </c>
      <c r="L2259" s="36">
        <f t="shared" si="210"/>
        <v>3.8000000000029104</v>
      </c>
      <c r="M2259" t="str">
        <f>'References data'!H2260</f>
        <v>Liên Vùng</v>
      </c>
      <c r="N2259">
        <f t="shared" si="211"/>
        <v>2.5</v>
      </c>
      <c r="O2259">
        <f t="shared" si="212"/>
        <v>-6900</v>
      </c>
      <c r="P2259" t="str">
        <f>IF(AND(N2259&gt;0,N2259&lt;=0.05),'Bảng Giá'!$B$3,IF(AND(N2259&lt;=0.1,N2259&gt;0.05),'Bảng Giá'!$B$4,IF(AND('Raw Data'!N2259&gt;0.1,'Raw Data'!N2259&lt;=0.25),'Bảng Giá'!$B$5,IF(AND('Raw Data'!N2259&gt;0.25,'Raw Data'!N2259&lt;=0.5),'Bảng Giá'!$B$6,IF(AND('Raw Data'!N2259&gt;0.5,'Raw Data'!N2259&lt;=1),'Bảng Giá'!$B$7,IF(AND('Raw Data'!N2259&gt;1,'Raw Data'!N2259&lt;=1.5),'Bảng Giá'!$B$8,IF(AND('Raw Data'!N2259&gt;1.5,'Raw Data'!N2259&lt;=2),'Bảng Giá'!$B$9,IF(AND('Raw Data'!N2259&gt;2,'Raw Data'!N2259&lt;=2.5),'Bảng Giá'!$B$10,IF(AND('Raw Data'!N2259&gt;2.5,'Raw Data'!N2259&lt;=3),'Bảng Giá'!$B$11,IF(AND('Raw Data'!N2259&gt;3,'Raw Data'!N2259&lt;=3.5),'Bảng Giá'!$B$12,IF(AND('Raw Data'!N2259&gt;3.5,'Raw Data'!N2259&lt;=4),'Bảng Giá'!$B$13,IF(AND('Raw Data'!N2259&gt;4,'Raw Data'!N2259&lt;=4.5),'Bảng Giá'!$B$14,IF(AND('Raw Data'!N2259&gt;4.5,'Raw Data'!N2259&lt;=5),'Bảng Giá'!$B$15,IF(AND('Raw Data'!N2259&gt;5,'Raw Data'!N2259&lt;=5.5),'Bảng Giá'!$B$16,IF(AND('Raw Data'!N2259&gt;5.5,'Raw Data'!N2259&lt;=6),'Bảng Giá'!$B$17,'Bảng Giá'!$B$18)))))))))))))))</f>
        <v>2&lt;x&lt;=2.5</v>
      </c>
      <c r="Q2259" s="48">
        <f t="shared" si="213"/>
        <v>-0.10631741140215717</v>
      </c>
      <c r="R2259">
        <f t="shared" si="214"/>
        <v>69600</v>
      </c>
      <c r="S2259">
        <f t="shared" si="215"/>
        <v>4700</v>
      </c>
    </row>
    <row r="2260" spans="1:19" x14ac:dyDescent="0.25">
      <c r="A2260" s="12">
        <v>2259</v>
      </c>
      <c r="B2260" s="12" t="s">
        <v>211</v>
      </c>
      <c r="C2260" s="12" t="s">
        <v>891</v>
      </c>
      <c r="D2260" s="28">
        <v>43007.660243055558</v>
      </c>
      <c r="E2260" s="17">
        <v>43011.760243055556</v>
      </c>
      <c r="F2260" s="13" t="s">
        <v>302</v>
      </c>
      <c r="G2260" s="12">
        <v>800</v>
      </c>
      <c r="H2260" s="12" t="s">
        <v>371</v>
      </c>
      <c r="I2260" s="12" t="s">
        <v>856</v>
      </c>
      <c r="J2260" s="37">
        <f>INDEX('Bảng Giá'!$C$3:$H$18,MATCH('Raw Data'!P2260,'Bảng Giá'!$B$3:$B$18,0),MATCH('Raw Data'!M2260,'Bảng Giá'!$C$2:$H$2,0))</f>
        <v>31000</v>
      </c>
      <c r="K2260" s="12">
        <v>30500</v>
      </c>
      <c r="L2260" s="36">
        <f t="shared" si="210"/>
        <v>4.0999999999985448</v>
      </c>
      <c r="M2260" t="str">
        <f>'References data'!H2261</f>
        <v>Liên Vùng Tỉnh</v>
      </c>
      <c r="N2260">
        <f t="shared" si="211"/>
        <v>0.8</v>
      </c>
      <c r="O2260">
        <f t="shared" si="212"/>
        <v>500</v>
      </c>
      <c r="P2260" t="str">
        <f>IF(AND(N2260&gt;0,N2260&lt;=0.05),'Bảng Giá'!$B$3,IF(AND(N2260&lt;=0.1,N2260&gt;0.05),'Bảng Giá'!$B$4,IF(AND('Raw Data'!N2260&gt;0.1,'Raw Data'!N2260&lt;=0.25),'Bảng Giá'!$B$5,IF(AND('Raw Data'!N2260&gt;0.25,'Raw Data'!N2260&lt;=0.5),'Bảng Giá'!$B$6,IF(AND('Raw Data'!N2260&gt;0.5,'Raw Data'!N2260&lt;=1),'Bảng Giá'!$B$7,IF(AND('Raw Data'!N2260&gt;1,'Raw Data'!N2260&lt;=1.5),'Bảng Giá'!$B$8,IF(AND('Raw Data'!N2260&gt;1.5,'Raw Data'!N2260&lt;=2),'Bảng Giá'!$B$9,IF(AND('Raw Data'!N2260&gt;2,'Raw Data'!N2260&lt;=2.5),'Bảng Giá'!$B$10,IF(AND('Raw Data'!N2260&gt;2.5,'Raw Data'!N2260&lt;=3),'Bảng Giá'!$B$11,IF(AND('Raw Data'!N2260&gt;3,'Raw Data'!N2260&lt;=3.5),'Bảng Giá'!$B$12,IF(AND('Raw Data'!N2260&gt;3.5,'Raw Data'!N2260&lt;=4),'Bảng Giá'!$B$13,IF(AND('Raw Data'!N2260&gt;4,'Raw Data'!N2260&lt;=4.5),'Bảng Giá'!$B$14,IF(AND('Raw Data'!N2260&gt;4.5,'Raw Data'!N2260&lt;=5),'Bảng Giá'!$B$15,IF(AND('Raw Data'!N2260&gt;5,'Raw Data'!N2260&lt;=5.5),'Bảng Giá'!$B$16,IF(AND('Raw Data'!N2260&gt;5.5,'Raw Data'!N2260&lt;=6),'Bảng Giá'!$B$17,'Bảng Giá'!$B$18)))))))))))))))</f>
        <v>0.5&lt;x&lt;=1</v>
      </c>
      <c r="Q2260" s="48">
        <f t="shared" si="213"/>
        <v>1.6393442622950821E-2</v>
      </c>
      <c r="R2260">
        <f t="shared" si="214"/>
        <v>37200</v>
      </c>
      <c r="S2260">
        <f t="shared" si="215"/>
        <v>6700</v>
      </c>
    </row>
    <row r="2261" spans="1:19" x14ac:dyDescent="0.25">
      <c r="A2261" s="12">
        <v>2260</v>
      </c>
      <c r="B2261" s="12" t="s">
        <v>211</v>
      </c>
      <c r="C2261" s="12" t="s">
        <v>892</v>
      </c>
      <c r="D2261" s="28">
        <v>43007.660405092596</v>
      </c>
      <c r="E2261" s="17">
        <v>43011.460405092599</v>
      </c>
      <c r="F2261" s="13" t="s">
        <v>302</v>
      </c>
      <c r="G2261" s="12">
        <v>2000</v>
      </c>
      <c r="H2261" s="12" t="s">
        <v>107</v>
      </c>
      <c r="I2261" s="12" t="s">
        <v>506</v>
      </c>
      <c r="J2261" s="37">
        <f>INDEX('Bảng Giá'!$C$3:$H$18,MATCH('Raw Data'!P2261,'Bảng Giá'!$B$3:$B$18,0),MATCH('Raw Data'!M2261,'Bảng Giá'!$C$2:$H$2,0))</f>
        <v>49500</v>
      </c>
      <c r="K2261" s="12">
        <v>56600</v>
      </c>
      <c r="L2261" s="36">
        <f t="shared" si="210"/>
        <v>3.8000000000029104</v>
      </c>
      <c r="M2261" t="str">
        <f>'References data'!H2262</f>
        <v>Liên Vùng</v>
      </c>
      <c r="N2261">
        <f t="shared" si="211"/>
        <v>2</v>
      </c>
      <c r="O2261">
        <f t="shared" si="212"/>
        <v>-7100</v>
      </c>
      <c r="P2261" t="str">
        <f>IF(AND(N2261&gt;0,N2261&lt;=0.05),'Bảng Giá'!$B$3,IF(AND(N2261&lt;=0.1,N2261&gt;0.05),'Bảng Giá'!$B$4,IF(AND('Raw Data'!N2261&gt;0.1,'Raw Data'!N2261&lt;=0.25),'Bảng Giá'!$B$5,IF(AND('Raw Data'!N2261&gt;0.25,'Raw Data'!N2261&lt;=0.5),'Bảng Giá'!$B$6,IF(AND('Raw Data'!N2261&gt;0.5,'Raw Data'!N2261&lt;=1),'Bảng Giá'!$B$7,IF(AND('Raw Data'!N2261&gt;1,'Raw Data'!N2261&lt;=1.5),'Bảng Giá'!$B$8,IF(AND('Raw Data'!N2261&gt;1.5,'Raw Data'!N2261&lt;=2),'Bảng Giá'!$B$9,IF(AND('Raw Data'!N2261&gt;2,'Raw Data'!N2261&lt;=2.5),'Bảng Giá'!$B$10,IF(AND('Raw Data'!N2261&gt;2.5,'Raw Data'!N2261&lt;=3),'Bảng Giá'!$B$11,IF(AND('Raw Data'!N2261&gt;3,'Raw Data'!N2261&lt;=3.5),'Bảng Giá'!$B$12,IF(AND('Raw Data'!N2261&gt;3.5,'Raw Data'!N2261&lt;=4),'Bảng Giá'!$B$13,IF(AND('Raw Data'!N2261&gt;4,'Raw Data'!N2261&lt;=4.5),'Bảng Giá'!$B$14,IF(AND('Raw Data'!N2261&gt;4.5,'Raw Data'!N2261&lt;=5),'Bảng Giá'!$B$15,IF(AND('Raw Data'!N2261&gt;5,'Raw Data'!N2261&lt;=5.5),'Bảng Giá'!$B$16,IF(AND('Raw Data'!N2261&gt;5.5,'Raw Data'!N2261&lt;=6),'Bảng Giá'!$B$17,'Bảng Giá'!$B$18)))))))))))))))</f>
        <v>1.5&lt;x&lt;=2</v>
      </c>
      <c r="Q2261" s="48">
        <f t="shared" si="213"/>
        <v>-0.12544169611307421</v>
      </c>
      <c r="R2261">
        <f t="shared" si="214"/>
        <v>59400</v>
      </c>
      <c r="S2261">
        <f t="shared" si="215"/>
        <v>2800</v>
      </c>
    </row>
    <row r="2262" spans="1:19" x14ac:dyDescent="0.25">
      <c r="A2262" s="12">
        <v>2261</v>
      </c>
      <c r="B2262" s="12" t="s">
        <v>211</v>
      </c>
      <c r="C2262" s="12" t="s">
        <v>893</v>
      </c>
      <c r="D2262" s="28">
        <v>43008.391631944447</v>
      </c>
      <c r="E2262" s="17">
        <v>43012.491631944446</v>
      </c>
      <c r="F2262" s="13" t="s">
        <v>302</v>
      </c>
      <c r="G2262" s="12">
        <v>300</v>
      </c>
      <c r="H2262" s="12" t="s">
        <v>167</v>
      </c>
      <c r="I2262" s="12" t="s">
        <v>452</v>
      </c>
      <c r="J2262" s="37">
        <f>INDEX('Bảng Giá'!$C$3:$H$18,MATCH('Raw Data'!P2262,'Bảng Giá'!$B$3:$B$18,0),MATCH('Raw Data'!M2262,'Bảng Giá'!$C$2:$H$2,0))</f>
        <v>24500</v>
      </c>
      <c r="K2262" s="12">
        <v>24100</v>
      </c>
      <c r="L2262" s="36">
        <f t="shared" si="210"/>
        <v>4.0999999999985448</v>
      </c>
      <c r="M2262" t="str">
        <f>'References data'!H2263</f>
        <v>Liên Vùng Tỉnh</v>
      </c>
      <c r="N2262">
        <f t="shared" si="211"/>
        <v>0.3</v>
      </c>
      <c r="O2262">
        <f t="shared" si="212"/>
        <v>400</v>
      </c>
      <c r="P2262" t="str">
        <f>IF(AND(N2262&gt;0,N2262&lt;=0.05),'Bảng Giá'!$B$3,IF(AND(N2262&lt;=0.1,N2262&gt;0.05),'Bảng Giá'!$B$4,IF(AND('Raw Data'!N2262&gt;0.1,'Raw Data'!N2262&lt;=0.25),'Bảng Giá'!$B$5,IF(AND('Raw Data'!N2262&gt;0.25,'Raw Data'!N2262&lt;=0.5),'Bảng Giá'!$B$6,IF(AND('Raw Data'!N2262&gt;0.5,'Raw Data'!N2262&lt;=1),'Bảng Giá'!$B$7,IF(AND('Raw Data'!N2262&gt;1,'Raw Data'!N2262&lt;=1.5),'Bảng Giá'!$B$8,IF(AND('Raw Data'!N2262&gt;1.5,'Raw Data'!N2262&lt;=2),'Bảng Giá'!$B$9,IF(AND('Raw Data'!N2262&gt;2,'Raw Data'!N2262&lt;=2.5),'Bảng Giá'!$B$10,IF(AND('Raw Data'!N2262&gt;2.5,'Raw Data'!N2262&lt;=3),'Bảng Giá'!$B$11,IF(AND('Raw Data'!N2262&gt;3,'Raw Data'!N2262&lt;=3.5),'Bảng Giá'!$B$12,IF(AND('Raw Data'!N2262&gt;3.5,'Raw Data'!N2262&lt;=4),'Bảng Giá'!$B$13,IF(AND('Raw Data'!N2262&gt;4,'Raw Data'!N2262&lt;=4.5),'Bảng Giá'!$B$14,IF(AND('Raw Data'!N2262&gt;4.5,'Raw Data'!N2262&lt;=5),'Bảng Giá'!$B$15,IF(AND('Raw Data'!N2262&gt;5,'Raw Data'!N2262&lt;=5.5),'Bảng Giá'!$B$16,IF(AND('Raw Data'!N2262&gt;5.5,'Raw Data'!N2262&lt;=6),'Bảng Giá'!$B$17,'Bảng Giá'!$B$18)))))))))))))))</f>
        <v>0.25&lt;x&lt;=0.5</v>
      </c>
      <c r="Q2262" s="48">
        <f t="shared" si="213"/>
        <v>1.6597510373443983E-2</v>
      </c>
      <c r="R2262">
        <f t="shared" si="214"/>
        <v>29400</v>
      </c>
      <c r="S2262">
        <f t="shared" si="215"/>
        <v>5300</v>
      </c>
    </row>
    <row r="2263" spans="1:19" x14ac:dyDescent="0.25">
      <c r="A2263" s="12">
        <v>2262</v>
      </c>
      <c r="B2263" s="12" t="s">
        <v>211</v>
      </c>
      <c r="C2263" s="12" t="s">
        <v>894</v>
      </c>
      <c r="D2263" s="28">
        <v>43008.391643518517</v>
      </c>
      <c r="E2263" s="17">
        <v>43010.491643518515</v>
      </c>
      <c r="F2263" s="13" t="s">
        <v>302</v>
      </c>
      <c r="G2263" s="12">
        <v>490</v>
      </c>
      <c r="H2263" s="12" t="s">
        <v>299</v>
      </c>
      <c r="I2263" s="12" t="s">
        <v>114</v>
      </c>
      <c r="J2263" s="37">
        <f>INDEX('Bảng Giá'!$C$3:$H$18,MATCH('Raw Data'!P2263,'Bảng Giá'!$B$3:$B$18,0),MATCH('Raw Data'!M2263,'Bảng Giá'!$C$2:$H$2,0))</f>
        <v>22500</v>
      </c>
      <c r="K2263" s="12">
        <v>22100</v>
      </c>
      <c r="L2263" s="36">
        <f t="shared" si="210"/>
        <v>2.0999999999985448</v>
      </c>
      <c r="M2263" t="str">
        <f>'References data'!H2264</f>
        <v>Liên Vùng đặc biệt</v>
      </c>
      <c r="N2263">
        <f t="shared" si="211"/>
        <v>0.49</v>
      </c>
      <c r="O2263">
        <f t="shared" si="212"/>
        <v>400</v>
      </c>
      <c r="P2263" t="str">
        <f>IF(AND(N2263&gt;0,N2263&lt;=0.05),'Bảng Giá'!$B$3,IF(AND(N2263&lt;=0.1,N2263&gt;0.05),'Bảng Giá'!$B$4,IF(AND('Raw Data'!N2263&gt;0.1,'Raw Data'!N2263&lt;=0.25),'Bảng Giá'!$B$5,IF(AND('Raw Data'!N2263&gt;0.25,'Raw Data'!N2263&lt;=0.5),'Bảng Giá'!$B$6,IF(AND('Raw Data'!N2263&gt;0.5,'Raw Data'!N2263&lt;=1),'Bảng Giá'!$B$7,IF(AND('Raw Data'!N2263&gt;1,'Raw Data'!N2263&lt;=1.5),'Bảng Giá'!$B$8,IF(AND('Raw Data'!N2263&gt;1.5,'Raw Data'!N2263&lt;=2),'Bảng Giá'!$B$9,IF(AND('Raw Data'!N2263&gt;2,'Raw Data'!N2263&lt;=2.5),'Bảng Giá'!$B$10,IF(AND('Raw Data'!N2263&gt;2.5,'Raw Data'!N2263&lt;=3),'Bảng Giá'!$B$11,IF(AND('Raw Data'!N2263&gt;3,'Raw Data'!N2263&lt;=3.5),'Bảng Giá'!$B$12,IF(AND('Raw Data'!N2263&gt;3.5,'Raw Data'!N2263&lt;=4),'Bảng Giá'!$B$13,IF(AND('Raw Data'!N2263&gt;4,'Raw Data'!N2263&lt;=4.5),'Bảng Giá'!$B$14,IF(AND('Raw Data'!N2263&gt;4.5,'Raw Data'!N2263&lt;=5),'Bảng Giá'!$B$15,IF(AND('Raw Data'!N2263&gt;5,'Raw Data'!N2263&lt;=5.5),'Bảng Giá'!$B$16,IF(AND('Raw Data'!N2263&gt;5.5,'Raw Data'!N2263&lt;=6),'Bảng Giá'!$B$17,'Bảng Giá'!$B$18)))))))))))))))</f>
        <v>0.25&lt;x&lt;=0.5</v>
      </c>
      <c r="Q2263" s="48">
        <f t="shared" si="213"/>
        <v>1.8099547511312219E-2</v>
      </c>
      <c r="R2263">
        <f t="shared" si="214"/>
        <v>27000</v>
      </c>
      <c r="S2263">
        <f t="shared" si="215"/>
        <v>4900</v>
      </c>
    </row>
    <row r="2264" spans="1:19" x14ac:dyDescent="0.25">
      <c r="A2264" s="12">
        <v>2263</v>
      </c>
      <c r="B2264" s="12" t="s">
        <v>211</v>
      </c>
      <c r="C2264" s="12" t="s">
        <v>895</v>
      </c>
      <c r="D2264" s="28">
        <v>43005.333333333336</v>
      </c>
      <c r="E2264" s="17">
        <v>43009.133333333339</v>
      </c>
      <c r="F2264" s="13" t="s">
        <v>302</v>
      </c>
      <c r="G2264" s="12">
        <v>200</v>
      </c>
      <c r="H2264" s="12" t="s">
        <v>509</v>
      </c>
      <c r="I2264" s="12" t="s">
        <v>449</v>
      </c>
      <c r="J2264" s="37">
        <f>INDEX('Bảng Giá'!$C$3:$H$18,MATCH('Raw Data'!P2264,'Bảng Giá'!$B$3:$B$18,0),MATCH('Raw Data'!M2264,'Bảng Giá'!$C$2:$H$2,0))</f>
        <v>21000</v>
      </c>
      <c r="K2264" s="12">
        <v>20500</v>
      </c>
      <c r="L2264" s="36">
        <f t="shared" si="210"/>
        <v>3.8000000000029104</v>
      </c>
      <c r="M2264" t="str">
        <f>'References data'!H2265</f>
        <v>Liên Vùng</v>
      </c>
      <c r="N2264">
        <f t="shared" si="211"/>
        <v>0.2</v>
      </c>
      <c r="O2264">
        <f t="shared" si="212"/>
        <v>500</v>
      </c>
      <c r="P2264" t="str">
        <f>IF(AND(N2264&gt;0,N2264&lt;=0.05),'Bảng Giá'!$B$3,IF(AND(N2264&lt;=0.1,N2264&gt;0.05),'Bảng Giá'!$B$4,IF(AND('Raw Data'!N2264&gt;0.1,'Raw Data'!N2264&lt;=0.25),'Bảng Giá'!$B$5,IF(AND('Raw Data'!N2264&gt;0.25,'Raw Data'!N2264&lt;=0.5),'Bảng Giá'!$B$6,IF(AND('Raw Data'!N2264&gt;0.5,'Raw Data'!N2264&lt;=1),'Bảng Giá'!$B$7,IF(AND('Raw Data'!N2264&gt;1,'Raw Data'!N2264&lt;=1.5),'Bảng Giá'!$B$8,IF(AND('Raw Data'!N2264&gt;1.5,'Raw Data'!N2264&lt;=2),'Bảng Giá'!$B$9,IF(AND('Raw Data'!N2264&gt;2,'Raw Data'!N2264&lt;=2.5),'Bảng Giá'!$B$10,IF(AND('Raw Data'!N2264&gt;2.5,'Raw Data'!N2264&lt;=3),'Bảng Giá'!$B$11,IF(AND('Raw Data'!N2264&gt;3,'Raw Data'!N2264&lt;=3.5),'Bảng Giá'!$B$12,IF(AND('Raw Data'!N2264&gt;3.5,'Raw Data'!N2264&lt;=4),'Bảng Giá'!$B$13,IF(AND('Raw Data'!N2264&gt;4,'Raw Data'!N2264&lt;=4.5),'Bảng Giá'!$B$14,IF(AND('Raw Data'!N2264&gt;4.5,'Raw Data'!N2264&lt;=5),'Bảng Giá'!$B$15,IF(AND('Raw Data'!N2264&gt;5,'Raw Data'!N2264&lt;=5.5),'Bảng Giá'!$B$16,IF(AND('Raw Data'!N2264&gt;5.5,'Raw Data'!N2264&lt;=6),'Bảng Giá'!$B$17,'Bảng Giá'!$B$18)))))))))))))))</f>
        <v>0.1&lt;x&lt;=0.25</v>
      </c>
      <c r="Q2264" s="48">
        <f t="shared" si="213"/>
        <v>2.4390243902439025E-2</v>
      </c>
      <c r="R2264">
        <f t="shared" si="214"/>
        <v>25200</v>
      </c>
      <c r="S2264">
        <f t="shared" si="215"/>
        <v>4700</v>
      </c>
    </row>
    <row r="2265" spans="1:19" x14ac:dyDescent="0.25">
      <c r="A2265" s="12">
        <v>2264</v>
      </c>
      <c r="B2265" s="12" t="s">
        <v>211</v>
      </c>
      <c r="C2265" s="12" t="s">
        <v>896</v>
      </c>
      <c r="D2265" s="28">
        <v>43006.390856481485</v>
      </c>
      <c r="E2265" s="17">
        <v>43010.190856481488</v>
      </c>
      <c r="F2265" s="13" t="s">
        <v>302</v>
      </c>
      <c r="G2265" s="12">
        <v>200</v>
      </c>
      <c r="H2265" s="12" t="s">
        <v>297</v>
      </c>
      <c r="I2265" s="12" t="s">
        <v>444</v>
      </c>
      <c r="J2265" s="37">
        <f>INDEX('Bảng Giá'!$C$3:$H$18,MATCH('Raw Data'!P2265,'Bảng Giá'!$B$3:$B$18,0),MATCH('Raw Data'!M2265,'Bảng Giá'!$C$2:$H$2,0))</f>
        <v>21000</v>
      </c>
      <c r="K2265" s="12">
        <v>20500</v>
      </c>
      <c r="L2265" s="36">
        <f t="shared" si="210"/>
        <v>3.8000000000029104</v>
      </c>
      <c r="M2265" t="str">
        <f>'References data'!H2266</f>
        <v>Liên Vùng</v>
      </c>
      <c r="N2265">
        <f t="shared" si="211"/>
        <v>0.2</v>
      </c>
      <c r="O2265">
        <f t="shared" si="212"/>
        <v>500</v>
      </c>
      <c r="P2265" t="str">
        <f>IF(AND(N2265&gt;0,N2265&lt;=0.05),'Bảng Giá'!$B$3,IF(AND(N2265&lt;=0.1,N2265&gt;0.05),'Bảng Giá'!$B$4,IF(AND('Raw Data'!N2265&gt;0.1,'Raw Data'!N2265&lt;=0.25),'Bảng Giá'!$B$5,IF(AND('Raw Data'!N2265&gt;0.25,'Raw Data'!N2265&lt;=0.5),'Bảng Giá'!$B$6,IF(AND('Raw Data'!N2265&gt;0.5,'Raw Data'!N2265&lt;=1),'Bảng Giá'!$B$7,IF(AND('Raw Data'!N2265&gt;1,'Raw Data'!N2265&lt;=1.5),'Bảng Giá'!$B$8,IF(AND('Raw Data'!N2265&gt;1.5,'Raw Data'!N2265&lt;=2),'Bảng Giá'!$B$9,IF(AND('Raw Data'!N2265&gt;2,'Raw Data'!N2265&lt;=2.5),'Bảng Giá'!$B$10,IF(AND('Raw Data'!N2265&gt;2.5,'Raw Data'!N2265&lt;=3),'Bảng Giá'!$B$11,IF(AND('Raw Data'!N2265&gt;3,'Raw Data'!N2265&lt;=3.5),'Bảng Giá'!$B$12,IF(AND('Raw Data'!N2265&gt;3.5,'Raw Data'!N2265&lt;=4),'Bảng Giá'!$B$13,IF(AND('Raw Data'!N2265&gt;4,'Raw Data'!N2265&lt;=4.5),'Bảng Giá'!$B$14,IF(AND('Raw Data'!N2265&gt;4.5,'Raw Data'!N2265&lt;=5),'Bảng Giá'!$B$15,IF(AND('Raw Data'!N2265&gt;5,'Raw Data'!N2265&lt;=5.5),'Bảng Giá'!$B$16,IF(AND('Raw Data'!N2265&gt;5.5,'Raw Data'!N2265&lt;=6),'Bảng Giá'!$B$17,'Bảng Giá'!$B$18)))))))))))))))</f>
        <v>0.1&lt;x&lt;=0.25</v>
      </c>
      <c r="Q2265" s="48">
        <f t="shared" si="213"/>
        <v>2.4390243902439025E-2</v>
      </c>
      <c r="R2265">
        <f t="shared" si="214"/>
        <v>25200</v>
      </c>
      <c r="S2265">
        <f t="shared" si="215"/>
        <v>4700</v>
      </c>
    </row>
    <row r="2266" spans="1:19" x14ac:dyDescent="0.25">
      <c r="A2266" s="12">
        <v>2265</v>
      </c>
      <c r="B2266" s="12" t="s">
        <v>211</v>
      </c>
      <c r="C2266" s="12" t="s">
        <v>897</v>
      </c>
      <c r="D2266" s="28">
        <v>43005.333333333336</v>
      </c>
      <c r="E2266" s="17">
        <v>43007.433333333334</v>
      </c>
      <c r="F2266" s="13" t="s">
        <v>302</v>
      </c>
      <c r="G2266" s="12">
        <v>1000</v>
      </c>
      <c r="H2266" s="12" t="s">
        <v>114</v>
      </c>
      <c r="I2266" s="12" t="s">
        <v>193</v>
      </c>
      <c r="J2266" s="37">
        <f>INDEX('Bảng Giá'!$C$3:$H$18,MATCH('Raw Data'!P2266,'Bảng Giá'!$B$3:$B$18,0),MATCH('Raw Data'!M2266,'Bảng Giá'!$C$2:$H$2,0))</f>
        <v>30500</v>
      </c>
      <c r="K2266" s="12">
        <v>37800</v>
      </c>
      <c r="L2266" s="36">
        <f t="shared" si="210"/>
        <v>2.0999999999985448</v>
      </c>
      <c r="M2266" t="str">
        <f>'References data'!H2267</f>
        <v>Liên Vùng đặc biệt</v>
      </c>
      <c r="N2266">
        <f t="shared" si="211"/>
        <v>1</v>
      </c>
      <c r="O2266">
        <f t="shared" si="212"/>
        <v>-7300</v>
      </c>
      <c r="P2266" t="str">
        <f>IF(AND(N2266&gt;0,N2266&lt;=0.05),'Bảng Giá'!$B$3,IF(AND(N2266&lt;=0.1,N2266&gt;0.05),'Bảng Giá'!$B$4,IF(AND('Raw Data'!N2266&gt;0.1,'Raw Data'!N2266&lt;=0.25),'Bảng Giá'!$B$5,IF(AND('Raw Data'!N2266&gt;0.25,'Raw Data'!N2266&lt;=0.5),'Bảng Giá'!$B$6,IF(AND('Raw Data'!N2266&gt;0.5,'Raw Data'!N2266&lt;=1),'Bảng Giá'!$B$7,IF(AND('Raw Data'!N2266&gt;1,'Raw Data'!N2266&lt;=1.5),'Bảng Giá'!$B$8,IF(AND('Raw Data'!N2266&gt;1.5,'Raw Data'!N2266&lt;=2),'Bảng Giá'!$B$9,IF(AND('Raw Data'!N2266&gt;2,'Raw Data'!N2266&lt;=2.5),'Bảng Giá'!$B$10,IF(AND('Raw Data'!N2266&gt;2.5,'Raw Data'!N2266&lt;=3),'Bảng Giá'!$B$11,IF(AND('Raw Data'!N2266&gt;3,'Raw Data'!N2266&lt;=3.5),'Bảng Giá'!$B$12,IF(AND('Raw Data'!N2266&gt;3.5,'Raw Data'!N2266&lt;=4),'Bảng Giá'!$B$13,IF(AND('Raw Data'!N2266&gt;4,'Raw Data'!N2266&lt;=4.5),'Bảng Giá'!$B$14,IF(AND('Raw Data'!N2266&gt;4.5,'Raw Data'!N2266&lt;=5),'Bảng Giá'!$B$15,IF(AND('Raw Data'!N2266&gt;5,'Raw Data'!N2266&lt;=5.5),'Bảng Giá'!$B$16,IF(AND('Raw Data'!N2266&gt;5.5,'Raw Data'!N2266&lt;=6),'Bảng Giá'!$B$17,'Bảng Giá'!$B$18)))))))))))))))</f>
        <v>0.5&lt;x&lt;=1</v>
      </c>
      <c r="Q2266" s="48">
        <f t="shared" si="213"/>
        <v>-0.19312169312169311</v>
      </c>
      <c r="R2266">
        <f t="shared" si="214"/>
        <v>36600</v>
      </c>
      <c r="S2266">
        <f t="shared" si="215"/>
        <v>-1200</v>
      </c>
    </row>
    <row r="2267" spans="1:19" x14ac:dyDescent="0.25">
      <c r="A2267" s="12">
        <v>2266</v>
      </c>
      <c r="B2267" s="12" t="s">
        <v>211</v>
      </c>
      <c r="C2267" s="12" t="s">
        <v>898</v>
      </c>
      <c r="D2267" s="28">
        <v>43007.37060185185</v>
      </c>
      <c r="E2267" s="17">
        <v>43011.170601851853</v>
      </c>
      <c r="F2267" s="13" t="s">
        <v>302</v>
      </c>
      <c r="G2267" s="12">
        <v>500</v>
      </c>
      <c r="H2267" s="12" t="s">
        <v>75</v>
      </c>
      <c r="I2267" s="12" t="s">
        <v>460</v>
      </c>
      <c r="J2267" s="37">
        <f>INDEX('Bảng Giá'!$C$3:$H$18,MATCH('Raw Data'!P2267,'Bảng Giá'!$B$3:$B$18,0),MATCH('Raw Data'!M2267,'Bảng Giá'!$C$2:$H$2,0))</f>
        <v>26000</v>
      </c>
      <c r="K2267" s="12">
        <v>31700</v>
      </c>
      <c r="L2267" s="36">
        <f t="shared" si="210"/>
        <v>3.8000000000029104</v>
      </c>
      <c r="M2267" t="str">
        <f>'References data'!H2268</f>
        <v>Liên Vùng</v>
      </c>
      <c r="N2267">
        <f t="shared" si="211"/>
        <v>0.5</v>
      </c>
      <c r="O2267">
        <f t="shared" si="212"/>
        <v>-5700</v>
      </c>
      <c r="P2267" t="str">
        <f>IF(AND(N2267&gt;0,N2267&lt;=0.05),'Bảng Giá'!$B$3,IF(AND(N2267&lt;=0.1,N2267&gt;0.05),'Bảng Giá'!$B$4,IF(AND('Raw Data'!N2267&gt;0.1,'Raw Data'!N2267&lt;=0.25),'Bảng Giá'!$B$5,IF(AND('Raw Data'!N2267&gt;0.25,'Raw Data'!N2267&lt;=0.5),'Bảng Giá'!$B$6,IF(AND('Raw Data'!N2267&gt;0.5,'Raw Data'!N2267&lt;=1),'Bảng Giá'!$B$7,IF(AND('Raw Data'!N2267&gt;1,'Raw Data'!N2267&lt;=1.5),'Bảng Giá'!$B$8,IF(AND('Raw Data'!N2267&gt;1.5,'Raw Data'!N2267&lt;=2),'Bảng Giá'!$B$9,IF(AND('Raw Data'!N2267&gt;2,'Raw Data'!N2267&lt;=2.5),'Bảng Giá'!$B$10,IF(AND('Raw Data'!N2267&gt;2.5,'Raw Data'!N2267&lt;=3),'Bảng Giá'!$B$11,IF(AND('Raw Data'!N2267&gt;3,'Raw Data'!N2267&lt;=3.5),'Bảng Giá'!$B$12,IF(AND('Raw Data'!N2267&gt;3.5,'Raw Data'!N2267&lt;=4),'Bảng Giá'!$B$13,IF(AND('Raw Data'!N2267&gt;4,'Raw Data'!N2267&lt;=4.5),'Bảng Giá'!$B$14,IF(AND('Raw Data'!N2267&gt;4.5,'Raw Data'!N2267&lt;=5),'Bảng Giá'!$B$15,IF(AND('Raw Data'!N2267&gt;5,'Raw Data'!N2267&lt;=5.5),'Bảng Giá'!$B$16,IF(AND('Raw Data'!N2267&gt;5.5,'Raw Data'!N2267&lt;=6),'Bảng Giá'!$B$17,'Bảng Giá'!$B$18)))))))))))))))</f>
        <v>0.25&lt;x&lt;=0.5</v>
      </c>
      <c r="Q2267" s="48">
        <f t="shared" si="213"/>
        <v>-0.17981072555205047</v>
      </c>
      <c r="R2267">
        <f t="shared" si="214"/>
        <v>31200</v>
      </c>
      <c r="S2267">
        <f t="shared" si="215"/>
        <v>-500</v>
      </c>
    </row>
    <row r="2268" spans="1:19" x14ac:dyDescent="0.25">
      <c r="A2268" s="12">
        <v>2267</v>
      </c>
      <c r="B2268" s="12" t="s">
        <v>211</v>
      </c>
      <c r="C2268" s="12" t="s">
        <v>899</v>
      </c>
      <c r="D2268" s="28">
        <v>43007.370474537034</v>
      </c>
      <c r="E2268" s="17">
        <v>43011.170474537037</v>
      </c>
      <c r="F2268" s="13" t="s">
        <v>302</v>
      </c>
      <c r="G2268" s="12">
        <v>4000</v>
      </c>
      <c r="H2268" s="12" t="s">
        <v>297</v>
      </c>
      <c r="I2268" s="12" t="s">
        <v>449</v>
      </c>
      <c r="J2268" s="37">
        <f>INDEX('Bảng Giá'!$C$3:$H$18,MATCH('Raw Data'!P2268,'Bảng Giá'!$B$3:$B$18,0),MATCH('Raw Data'!M2268,'Bảng Giá'!$C$2:$H$2,0))</f>
        <v>83500</v>
      </c>
      <c r="K2268" s="12">
        <v>89700</v>
      </c>
      <c r="L2268" s="36">
        <f t="shared" si="210"/>
        <v>3.8000000000029104</v>
      </c>
      <c r="M2268" t="str">
        <f>'References data'!H2269</f>
        <v>Liên Vùng</v>
      </c>
      <c r="N2268">
        <f t="shared" si="211"/>
        <v>4</v>
      </c>
      <c r="O2268">
        <f t="shared" si="212"/>
        <v>-6200</v>
      </c>
      <c r="P2268" t="str">
        <f>IF(AND(N2268&gt;0,N2268&lt;=0.05),'Bảng Giá'!$B$3,IF(AND(N2268&lt;=0.1,N2268&gt;0.05),'Bảng Giá'!$B$4,IF(AND('Raw Data'!N2268&gt;0.1,'Raw Data'!N2268&lt;=0.25),'Bảng Giá'!$B$5,IF(AND('Raw Data'!N2268&gt;0.25,'Raw Data'!N2268&lt;=0.5),'Bảng Giá'!$B$6,IF(AND('Raw Data'!N2268&gt;0.5,'Raw Data'!N2268&lt;=1),'Bảng Giá'!$B$7,IF(AND('Raw Data'!N2268&gt;1,'Raw Data'!N2268&lt;=1.5),'Bảng Giá'!$B$8,IF(AND('Raw Data'!N2268&gt;1.5,'Raw Data'!N2268&lt;=2),'Bảng Giá'!$B$9,IF(AND('Raw Data'!N2268&gt;2,'Raw Data'!N2268&lt;=2.5),'Bảng Giá'!$B$10,IF(AND('Raw Data'!N2268&gt;2.5,'Raw Data'!N2268&lt;=3),'Bảng Giá'!$B$11,IF(AND('Raw Data'!N2268&gt;3,'Raw Data'!N2268&lt;=3.5),'Bảng Giá'!$B$12,IF(AND('Raw Data'!N2268&gt;3.5,'Raw Data'!N2268&lt;=4),'Bảng Giá'!$B$13,IF(AND('Raw Data'!N2268&gt;4,'Raw Data'!N2268&lt;=4.5),'Bảng Giá'!$B$14,IF(AND('Raw Data'!N2268&gt;4.5,'Raw Data'!N2268&lt;=5),'Bảng Giá'!$B$15,IF(AND('Raw Data'!N2268&gt;5,'Raw Data'!N2268&lt;=5.5),'Bảng Giá'!$B$16,IF(AND('Raw Data'!N2268&gt;5.5,'Raw Data'!N2268&lt;=6),'Bảng Giá'!$B$17,'Bảng Giá'!$B$18)))))))))))))))</f>
        <v>3.5&lt;x&lt;=4</v>
      </c>
      <c r="Q2268" s="48">
        <f t="shared" si="213"/>
        <v>-6.9119286510590863E-2</v>
      </c>
      <c r="R2268">
        <f t="shared" si="214"/>
        <v>100200</v>
      </c>
      <c r="S2268">
        <f t="shared" si="215"/>
        <v>10500</v>
      </c>
    </row>
    <row r="2269" spans="1:19" x14ac:dyDescent="0.25">
      <c r="A2269" s="12">
        <v>2268</v>
      </c>
      <c r="B2269" s="12" t="s">
        <v>211</v>
      </c>
      <c r="C2269" s="12" t="s">
        <v>900</v>
      </c>
      <c r="D2269" s="28">
        <v>43007.37054398148</v>
      </c>
      <c r="E2269" s="17">
        <v>43011.170543981483</v>
      </c>
      <c r="F2269" s="13" t="s">
        <v>302</v>
      </c>
      <c r="G2269" s="12">
        <v>1700</v>
      </c>
      <c r="H2269" s="12" t="s">
        <v>94</v>
      </c>
      <c r="I2269" s="12" t="s">
        <v>1565</v>
      </c>
      <c r="J2269" s="37">
        <f>INDEX('Bảng Giá'!$C$3:$H$18,MATCH('Raw Data'!P2269,'Bảng Giá'!$B$3:$B$18,0),MATCH('Raw Data'!M2269,'Bảng Giá'!$C$2:$H$2,0))</f>
        <v>49500</v>
      </c>
      <c r="K2269" s="12">
        <v>48300</v>
      </c>
      <c r="L2269" s="36">
        <f t="shared" si="210"/>
        <v>3.8000000000029104</v>
      </c>
      <c r="M2269" t="str">
        <f>'References data'!H2270</f>
        <v>Liên Vùng</v>
      </c>
      <c r="N2269">
        <f t="shared" si="211"/>
        <v>1.7</v>
      </c>
      <c r="O2269">
        <f t="shared" si="212"/>
        <v>1200</v>
      </c>
      <c r="P2269" t="str">
        <f>IF(AND(N2269&gt;0,N2269&lt;=0.05),'Bảng Giá'!$B$3,IF(AND(N2269&lt;=0.1,N2269&gt;0.05),'Bảng Giá'!$B$4,IF(AND('Raw Data'!N2269&gt;0.1,'Raw Data'!N2269&lt;=0.25),'Bảng Giá'!$B$5,IF(AND('Raw Data'!N2269&gt;0.25,'Raw Data'!N2269&lt;=0.5),'Bảng Giá'!$B$6,IF(AND('Raw Data'!N2269&gt;0.5,'Raw Data'!N2269&lt;=1),'Bảng Giá'!$B$7,IF(AND('Raw Data'!N2269&gt;1,'Raw Data'!N2269&lt;=1.5),'Bảng Giá'!$B$8,IF(AND('Raw Data'!N2269&gt;1.5,'Raw Data'!N2269&lt;=2),'Bảng Giá'!$B$9,IF(AND('Raw Data'!N2269&gt;2,'Raw Data'!N2269&lt;=2.5),'Bảng Giá'!$B$10,IF(AND('Raw Data'!N2269&gt;2.5,'Raw Data'!N2269&lt;=3),'Bảng Giá'!$B$11,IF(AND('Raw Data'!N2269&gt;3,'Raw Data'!N2269&lt;=3.5),'Bảng Giá'!$B$12,IF(AND('Raw Data'!N2269&gt;3.5,'Raw Data'!N2269&lt;=4),'Bảng Giá'!$B$13,IF(AND('Raw Data'!N2269&gt;4,'Raw Data'!N2269&lt;=4.5),'Bảng Giá'!$B$14,IF(AND('Raw Data'!N2269&gt;4.5,'Raw Data'!N2269&lt;=5),'Bảng Giá'!$B$15,IF(AND('Raw Data'!N2269&gt;5,'Raw Data'!N2269&lt;=5.5),'Bảng Giá'!$B$16,IF(AND('Raw Data'!N2269&gt;5.5,'Raw Data'!N2269&lt;=6),'Bảng Giá'!$B$17,'Bảng Giá'!$B$18)))))))))))))))</f>
        <v>1.5&lt;x&lt;=2</v>
      </c>
      <c r="Q2269" s="48">
        <f t="shared" si="213"/>
        <v>2.4844720496894408E-2</v>
      </c>
      <c r="R2269">
        <f t="shared" si="214"/>
        <v>59400</v>
      </c>
      <c r="S2269">
        <f t="shared" si="215"/>
        <v>11100</v>
      </c>
    </row>
    <row r="2270" spans="1:19" x14ac:dyDescent="0.25">
      <c r="A2270" s="12">
        <v>2269</v>
      </c>
      <c r="B2270" s="12" t="s">
        <v>211</v>
      </c>
      <c r="C2270" s="12" t="s">
        <v>901</v>
      </c>
      <c r="D2270" s="28">
        <v>43007.354560185187</v>
      </c>
      <c r="E2270" s="17">
        <v>43011.15456018519</v>
      </c>
      <c r="F2270" s="13" t="s">
        <v>303</v>
      </c>
      <c r="G2270" s="12">
        <v>500</v>
      </c>
      <c r="H2270" s="12" t="s">
        <v>75</v>
      </c>
      <c r="I2270" s="12" t="s">
        <v>276</v>
      </c>
      <c r="J2270" s="37">
        <f>INDEX('Bảng Giá'!$C$3:$H$18,MATCH('Raw Data'!P2270,'Bảng Giá'!$B$3:$B$18,0),MATCH('Raw Data'!M2270,'Bảng Giá'!$C$2:$H$2,0))</f>
        <v>26000</v>
      </c>
      <c r="K2270" s="12">
        <v>31700</v>
      </c>
      <c r="L2270" s="36">
        <f t="shared" si="210"/>
        <v>3.8000000000029104</v>
      </c>
      <c r="M2270" t="str">
        <f>'References data'!H2271</f>
        <v>Liên Vùng</v>
      </c>
      <c r="N2270">
        <f t="shared" si="211"/>
        <v>0.5</v>
      </c>
      <c r="O2270">
        <f t="shared" si="212"/>
        <v>-5700</v>
      </c>
      <c r="P2270" t="str">
        <f>IF(AND(N2270&gt;0,N2270&lt;=0.05),'Bảng Giá'!$B$3,IF(AND(N2270&lt;=0.1,N2270&gt;0.05),'Bảng Giá'!$B$4,IF(AND('Raw Data'!N2270&gt;0.1,'Raw Data'!N2270&lt;=0.25),'Bảng Giá'!$B$5,IF(AND('Raw Data'!N2270&gt;0.25,'Raw Data'!N2270&lt;=0.5),'Bảng Giá'!$B$6,IF(AND('Raw Data'!N2270&gt;0.5,'Raw Data'!N2270&lt;=1),'Bảng Giá'!$B$7,IF(AND('Raw Data'!N2270&gt;1,'Raw Data'!N2270&lt;=1.5),'Bảng Giá'!$B$8,IF(AND('Raw Data'!N2270&gt;1.5,'Raw Data'!N2270&lt;=2),'Bảng Giá'!$B$9,IF(AND('Raw Data'!N2270&gt;2,'Raw Data'!N2270&lt;=2.5),'Bảng Giá'!$B$10,IF(AND('Raw Data'!N2270&gt;2.5,'Raw Data'!N2270&lt;=3),'Bảng Giá'!$B$11,IF(AND('Raw Data'!N2270&gt;3,'Raw Data'!N2270&lt;=3.5),'Bảng Giá'!$B$12,IF(AND('Raw Data'!N2270&gt;3.5,'Raw Data'!N2270&lt;=4),'Bảng Giá'!$B$13,IF(AND('Raw Data'!N2270&gt;4,'Raw Data'!N2270&lt;=4.5),'Bảng Giá'!$B$14,IF(AND('Raw Data'!N2270&gt;4.5,'Raw Data'!N2270&lt;=5),'Bảng Giá'!$B$15,IF(AND('Raw Data'!N2270&gt;5,'Raw Data'!N2270&lt;=5.5),'Bảng Giá'!$B$16,IF(AND('Raw Data'!N2270&gt;5.5,'Raw Data'!N2270&lt;=6),'Bảng Giá'!$B$17,'Bảng Giá'!$B$18)))))))))))))))</f>
        <v>0.25&lt;x&lt;=0.5</v>
      </c>
      <c r="Q2270" s="48">
        <f t="shared" si="213"/>
        <v>-0.17981072555205047</v>
      </c>
      <c r="R2270">
        <f t="shared" si="214"/>
        <v>31200</v>
      </c>
      <c r="S2270">
        <f t="shared" si="215"/>
        <v>-500</v>
      </c>
    </row>
    <row r="2271" spans="1:19" x14ac:dyDescent="0.25">
      <c r="A2271" s="12">
        <v>2270</v>
      </c>
      <c r="B2271" s="12" t="s">
        <v>211</v>
      </c>
      <c r="C2271" s="12" t="s">
        <v>902</v>
      </c>
      <c r="D2271" s="28">
        <v>43007.660300925927</v>
      </c>
      <c r="E2271" s="17">
        <v>43011.46030092593</v>
      </c>
      <c r="F2271" s="13" t="s">
        <v>302</v>
      </c>
      <c r="G2271" s="12">
        <v>950</v>
      </c>
      <c r="H2271" s="12" t="s">
        <v>116</v>
      </c>
      <c r="I2271" s="12" t="s">
        <v>338</v>
      </c>
      <c r="J2271" s="37">
        <f>INDEX('Bảng Giá'!$C$3:$H$18,MATCH('Raw Data'!P2271,'Bảng Giá'!$B$3:$B$18,0),MATCH('Raw Data'!M2271,'Bảng Giá'!$C$2:$H$2,0))</f>
        <v>32500</v>
      </c>
      <c r="K2271" s="12">
        <v>31700</v>
      </c>
      <c r="L2271" s="36">
        <f t="shared" si="210"/>
        <v>3.8000000000029104</v>
      </c>
      <c r="M2271" t="str">
        <f>'References data'!H2272</f>
        <v>Liên Vùng</v>
      </c>
      <c r="N2271">
        <f t="shared" si="211"/>
        <v>0.95</v>
      </c>
      <c r="O2271">
        <f t="shared" si="212"/>
        <v>800</v>
      </c>
      <c r="P2271" t="str">
        <f>IF(AND(N2271&gt;0,N2271&lt;=0.05),'Bảng Giá'!$B$3,IF(AND(N2271&lt;=0.1,N2271&gt;0.05),'Bảng Giá'!$B$4,IF(AND('Raw Data'!N2271&gt;0.1,'Raw Data'!N2271&lt;=0.25),'Bảng Giá'!$B$5,IF(AND('Raw Data'!N2271&gt;0.25,'Raw Data'!N2271&lt;=0.5),'Bảng Giá'!$B$6,IF(AND('Raw Data'!N2271&gt;0.5,'Raw Data'!N2271&lt;=1),'Bảng Giá'!$B$7,IF(AND('Raw Data'!N2271&gt;1,'Raw Data'!N2271&lt;=1.5),'Bảng Giá'!$B$8,IF(AND('Raw Data'!N2271&gt;1.5,'Raw Data'!N2271&lt;=2),'Bảng Giá'!$B$9,IF(AND('Raw Data'!N2271&gt;2,'Raw Data'!N2271&lt;=2.5),'Bảng Giá'!$B$10,IF(AND('Raw Data'!N2271&gt;2.5,'Raw Data'!N2271&lt;=3),'Bảng Giá'!$B$11,IF(AND('Raw Data'!N2271&gt;3,'Raw Data'!N2271&lt;=3.5),'Bảng Giá'!$B$12,IF(AND('Raw Data'!N2271&gt;3.5,'Raw Data'!N2271&lt;=4),'Bảng Giá'!$B$13,IF(AND('Raw Data'!N2271&gt;4,'Raw Data'!N2271&lt;=4.5),'Bảng Giá'!$B$14,IF(AND('Raw Data'!N2271&gt;4.5,'Raw Data'!N2271&lt;=5),'Bảng Giá'!$B$15,IF(AND('Raw Data'!N2271&gt;5,'Raw Data'!N2271&lt;=5.5),'Bảng Giá'!$B$16,IF(AND('Raw Data'!N2271&gt;5.5,'Raw Data'!N2271&lt;=6),'Bảng Giá'!$B$17,'Bảng Giá'!$B$18)))))))))))))))</f>
        <v>0.5&lt;x&lt;=1</v>
      </c>
      <c r="Q2271" s="48">
        <f t="shared" si="213"/>
        <v>2.5236593059936908E-2</v>
      </c>
      <c r="R2271">
        <f t="shared" si="214"/>
        <v>39000</v>
      </c>
      <c r="S2271">
        <f t="shared" si="215"/>
        <v>7300</v>
      </c>
    </row>
    <row r="2272" spans="1:19" x14ac:dyDescent="0.25">
      <c r="A2272" s="12">
        <v>2271</v>
      </c>
      <c r="B2272" s="12" t="s">
        <v>211</v>
      </c>
      <c r="C2272" s="12" t="s">
        <v>903</v>
      </c>
      <c r="D2272" s="28">
        <v>43007.37023148148</v>
      </c>
      <c r="E2272" s="17">
        <v>43009.470231481479</v>
      </c>
      <c r="F2272" s="13" t="s">
        <v>302</v>
      </c>
      <c r="G2272" s="12">
        <v>700</v>
      </c>
      <c r="H2272" s="12" t="s">
        <v>504</v>
      </c>
      <c r="I2272" s="12" t="s">
        <v>76</v>
      </c>
      <c r="J2272" s="37">
        <f>INDEX('Bảng Giá'!$C$3:$H$18,MATCH('Raw Data'!P2272,'Bảng Giá'!$B$3:$B$18,0),MATCH('Raw Data'!M2272,'Bảng Giá'!$C$2:$H$2,0))</f>
        <v>30500</v>
      </c>
      <c r="K2272" s="12">
        <v>29900</v>
      </c>
      <c r="L2272" s="36">
        <f t="shared" si="210"/>
        <v>2.0999999999985448</v>
      </c>
      <c r="M2272" t="str">
        <f>'References data'!H2273</f>
        <v>Liên Vùng đặc biệt</v>
      </c>
      <c r="N2272">
        <f t="shared" si="211"/>
        <v>0.7</v>
      </c>
      <c r="O2272">
        <f t="shared" si="212"/>
        <v>600</v>
      </c>
      <c r="P2272" t="str">
        <f>IF(AND(N2272&gt;0,N2272&lt;=0.05),'Bảng Giá'!$B$3,IF(AND(N2272&lt;=0.1,N2272&gt;0.05),'Bảng Giá'!$B$4,IF(AND('Raw Data'!N2272&gt;0.1,'Raw Data'!N2272&lt;=0.25),'Bảng Giá'!$B$5,IF(AND('Raw Data'!N2272&gt;0.25,'Raw Data'!N2272&lt;=0.5),'Bảng Giá'!$B$6,IF(AND('Raw Data'!N2272&gt;0.5,'Raw Data'!N2272&lt;=1),'Bảng Giá'!$B$7,IF(AND('Raw Data'!N2272&gt;1,'Raw Data'!N2272&lt;=1.5),'Bảng Giá'!$B$8,IF(AND('Raw Data'!N2272&gt;1.5,'Raw Data'!N2272&lt;=2),'Bảng Giá'!$B$9,IF(AND('Raw Data'!N2272&gt;2,'Raw Data'!N2272&lt;=2.5),'Bảng Giá'!$B$10,IF(AND('Raw Data'!N2272&gt;2.5,'Raw Data'!N2272&lt;=3),'Bảng Giá'!$B$11,IF(AND('Raw Data'!N2272&gt;3,'Raw Data'!N2272&lt;=3.5),'Bảng Giá'!$B$12,IF(AND('Raw Data'!N2272&gt;3.5,'Raw Data'!N2272&lt;=4),'Bảng Giá'!$B$13,IF(AND('Raw Data'!N2272&gt;4,'Raw Data'!N2272&lt;=4.5),'Bảng Giá'!$B$14,IF(AND('Raw Data'!N2272&gt;4.5,'Raw Data'!N2272&lt;=5),'Bảng Giá'!$B$15,IF(AND('Raw Data'!N2272&gt;5,'Raw Data'!N2272&lt;=5.5),'Bảng Giá'!$B$16,IF(AND('Raw Data'!N2272&gt;5.5,'Raw Data'!N2272&lt;=6),'Bảng Giá'!$B$17,'Bảng Giá'!$B$18)))))))))))))))</f>
        <v>0.5&lt;x&lt;=1</v>
      </c>
      <c r="Q2272" s="48">
        <f t="shared" si="213"/>
        <v>2.0066889632107024E-2</v>
      </c>
      <c r="R2272">
        <f t="shared" si="214"/>
        <v>36600</v>
      </c>
      <c r="S2272">
        <f t="shared" si="215"/>
        <v>6700</v>
      </c>
    </row>
    <row r="2273" spans="1:19" x14ac:dyDescent="0.25">
      <c r="A2273" s="12">
        <v>2272</v>
      </c>
      <c r="B2273" s="12" t="s">
        <v>211</v>
      </c>
      <c r="C2273" s="12" t="s">
        <v>904</v>
      </c>
      <c r="D2273" s="28">
        <v>43007.369953703703</v>
      </c>
      <c r="E2273" s="17">
        <v>43011.469953703701</v>
      </c>
      <c r="F2273" s="13" t="s">
        <v>302</v>
      </c>
      <c r="G2273" s="12">
        <v>750</v>
      </c>
      <c r="H2273" s="12" t="s">
        <v>452</v>
      </c>
      <c r="I2273" s="12" t="s">
        <v>425</v>
      </c>
      <c r="J2273" s="37">
        <f>INDEX('Bảng Giá'!$C$3:$H$18,MATCH('Raw Data'!P2273,'Bảng Giá'!$B$3:$B$18,0),MATCH('Raw Data'!M2273,'Bảng Giá'!$C$2:$H$2,0))</f>
        <v>31000</v>
      </c>
      <c r="K2273" s="12">
        <v>30500</v>
      </c>
      <c r="L2273" s="36">
        <f t="shared" si="210"/>
        <v>4.0999999999985448</v>
      </c>
      <c r="M2273" t="str">
        <f>'References data'!H2274</f>
        <v>Liên Vùng Tỉnh</v>
      </c>
      <c r="N2273">
        <f t="shared" si="211"/>
        <v>0.75</v>
      </c>
      <c r="O2273">
        <f t="shared" si="212"/>
        <v>500</v>
      </c>
      <c r="P2273" t="str">
        <f>IF(AND(N2273&gt;0,N2273&lt;=0.05),'Bảng Giá'!$B$3,IF(AND(N2273&lt;=0.1,N2273&gt;0.05),'Bảng Giá'!$B$4,IF(AND('Raw Data'!N2273&gt;0.1,'Raw Data'!N2273&lt;=0.25),'Bảng Giá'!$B$5,IF(AND('Raw Data'!N2273&gt;0.25,'Raw Data'!N2273&lt;=0.5),'Bảng Giá'!$B$6,IF(AND('Raw Data'!N2273&gt;0.5,'Raw Data'!N2273&lt;=1),'Bảng Giá'!$B$7,IF(AND('Raw Data'!N2273&gt;1,'Raw Data'!N2273&lt;=1.5),'Bảng Giá'!$B$8,IF(AND('Raw Data'!N2273&gt;1.5,'Raw Data'!N2273&lt;=2),'Bảng Giá'!$B$9,IF(AND('Raw Data'!N2273&gt;2,'Raw Data'!N2273&lt;=2.5),'Bảng Giá'!$B$10,IF(AND('Raw Data'!N2273&gt;2.5,'Raw Data'!N2273&lt;=3),'Bảng Giá'!$B$11,IF(AND('Raw Data'!N2273&gt;3,'Raw Data'!N2273&lt;=3.5),'Bảng Giá'!$B$12,IF(AND('Raw Data'!N2273&gt;3.5,'Raw Data'!N2273&lt;=4),'Bảng Giá'!$B$13,IF(AND('Raw Data'!N2273&gt;4,'Raw Data'!N2273&lt;=4.5),'Bảng Giá'!$B$14,IF(AND('Raw Data'!N2273&gt;4.5,'Raw Data'!N2273&lt;=5),'Bảng Giá'!$B$15,IF(AND('Raw Data'!N2273&gt;5,'Raw Data'!N2273&lt;=5.5),'Bảng Giá'!$B$16,IF(AND('Raw Data'!N2273&gt;5.5,'Raw Data'!N2273&lt;=6),'Bảng Giá'!$B$17,'Bảng Giá'!$B$18)))))))))))))))</f>
        <v>0.5&lt;x&lt;=1</v>
      </c>
      <c r="Q2273" s="48">
        <f t="shared" si="213"/>
        <v>1.6393442622950821E-2</v>
      </c>
      <c r="R2273">
        <f t="shared" si="214"/>
        <v>37200</v>
      </c>
      <c r="S2273">
        <f t="shared" si="215"/>
        <v>6700</v>
      </c>
    </row>
    <row r="2274" spans="1:19" x14ac:dyDescent="0.25">
      <c r="A2274" s="12">
        <v>2273</v>
      </c>
      <c r="B2274" s="12" t="s">
        <v>211</v>
      </c>
      <c r="C2274" s="12" t="s">
        <v>905</v>
      </c>
      <c r="D2274" s="28">
        <v>43007.660381944443</v>
      </c>
      <c r="E2274" s="17">
        <v>43011.460381944446</v>
      </c>
      <c r="F2274" s="13" t="s">
        <v>302</v>
      </c>
      <c r="G2274" s="12">
        <v>2592</v>
      </c>
      <c r="H2274" s="12" t="s">
        <v>114</v>
      </c>
      <c r="I2274" s="12" t="s">
        <v>1566</v>
      </c>
      <c r="J2274" s="37">
        <f>INDEX('Bảng Giá'!$C$3:$H$18,MATCH('Raw Data'!P2274,'Bảng Giá'!$B$3:$B$18,0),MATCH('Raw Data'!M2274,'Bảng Giá'!$C$2:$H$2,0))</f>
        <v>66500</v>
      </c>
      <c r="K2274" s="12">
        <v>64900</v>
      </c>
      <c r="L2274" s="36">
        <f t="shared" si="210"/>
        <v>3.8000000000029104</v>
      </c>
      <c r="M2274" t="str">
        <f>'References data'!H2275</f>
        <v>Liên Vùng</v>
      </c>
      <c r="N2274">
        <f t="shared" si="211"/>
        <v>2.5920000000000001</v>
      </c>
      <c r="O2274">
        <f t="shared" si="212"/>
        <v>1600</v>
      </c>
      <c r="P2274" t="str">
        <f>IF(AND(N2274&gt;0,N2274&lt;=0.05),'Bảng Giá'!$B$3,IF(AND(N2274&lt;=0.1,N2274&gt;0.05),'Bảng Giá'!$B$4,IF(AND('Raw Data'!N2274&gt;0.1,'Raw Data'!N2274&lt;=0.25),'Bảng Giá'!$B$5,IF(AND('Raw Data'!N2274&gt;0.25,'Raw Data'!N2274&lt;=0.5),'Bảng Giá'!$B$6,IF(AND('Raw Data'!N2274&gt;0.5,'Raw Data'!N2274&lt;=1),'Bảng Giá'!$B$7,IF(AND('Raw Data'!N2274&gt;1,'Raw Data'!N2274&lt;=1.5),'Bảng Giá'!$B$8,IF(AND('Raw Data'!N2274&gt;1.5,'Raw Data'!N2274&lt;=2),'Bảng Giá'!$B$9,IF(AND('Raw Data'!N2274&gt;2,'Raw Data'!N2274&lt;=2.5),'Bảng Giá'!$B$10,IF(AND('Raw Data'!N2274&gt;2.5,'Raw Data'!N2274&lt;=3),'Bảng Giá'!$B$11,IF(AND('Raw Data'!N2274&gt;3,'Raw Data'!N2274&lt;=3.5),'Bảng Giá'!$B$12,IF(AND('Raw Data'!N2274&gt;3.5,'Raw Data'!N2274&lt;=4),'Bảng Giá'!$B$13,IF(AND('Raw Data'!N2274&gt;4,'Raw Data'!N2274&lt;=4.5),'Bảng Giá'!$B$14,IF(AND('Raw Data'!N2274&gt;4.5,'Raw Data'!N2274&lt;=5),'Bảng Giá'!$B$15,IF(AND('Raw Data'!N2274&gt;5,'Raw Data'!N2274&lt;=5.5),'Bảng Giá'!$B$16,IF(AND('Raw Data'!N2274&gt;5.5,'Raw Data'!N2274&lt;=6),'Bảng Giá'!$B$17,'Bảng Giá'!$B$18)))))))))))))))</f>
        <v>2.5&lt;x&lt;=3</v>
      </c>
      <c r="Q2274" s="48">
        <f t="shared" si="213"/>
        <v>2.465331278890601E-2</v>
      </c>
      <c r="R2274">
        <f t="shared" si="214"/>
        <v>79800</v>
      </c>
      <c r="S2274">
        <f t="shared" si="215"/>
        <v>14900</v>
      </c>
    </row>
    <row r="2275" spans="1:19" x14ac:dyDescent="0.25">
      <c r="A2275" s="12">
        <v>2274</v>
      </c>
      <c r="B2275" s="12" t="s">
        <v>211</v>
      </c>
      <c r="C2275" s="12" t="s">
        <v>906</v>
      </c>
      <c r="D2275" s="28">
        <v>43008.333333333336</v>
      </c>
      <c r="E2275" s="17">
        <v>43012.133333333339</v>
      </c>
      <c r="F2275" s="13" t="s">
        <v>302</v>
      </c>
      <c r="G2275" s="12">
        <v>200</v>
      </c>
      <c r="H2275" s="12" t="s">
        <v>190</v>
      </c>
      <c r="I2275" s="12" t="s">
        <v>193</v>
      </c>
      <c r="J2275" s="37">
        <f>INDEX('Bảng Giá'!$C$3:$H$18,MATCH('Raw Data'!P2275,'Bảng Giá'!$B$3:$B$18,0),MATCH('Raw Data'!M2275,'Bảng Giá'!$C$2:$H$2,0))</f>
        <v>21000</v>
      </c>
      <c r="K2275" s="12">
        <v>20500</v>
      </c>
      <c r="L2275" s="36">
        <f t="shared" si="210"/>
        <v>3.8000000000029104</v>
      </c>
      <c r="M2275" t="str">
        <f>'References data'!H2276</f>
        <v>Liên Vùng</v>
      </c>
      <c r="N2275">
        <f t="shared" si="211"/>
        <v>0.2</v>
      </c>
      <c r="O2275">
        <f t="shared" si="212"/>
        <v>500</v>
      </c>
      <c r="P2275" t="str">
        <f>IF(AND(N2275&gt;0,N2275&lt;=0.05),'Bảng Giá'!$B$3,IF(AND(N2275&lt;=0.1,N2275&gt;0.05),'Bảng Giá'!$B$4,IF(AND('Raw Data'!N2275&gt;0.1,'Raw Data'!N2275&lt;=0.25),'Bảng Giá'!$B$5,IF(AND('Raw Data'!N2275&gt;0.25,'Raw Data'!N2275&lt;=0.5),'Bảng Giá'!$B$6,IF(AND('Raw Data'!N2275&gt;0.5,'Raw Data'!N2275&lt;=1),'Bảng Giá'!$B$7,IF(AND('Raw Data'!N2275&gt;1,'Raw Data'!N2275&lt;=1.5),'Bảng Giá'!$B$8,IF(AND('Raw Data'!N2275&gt;1.5,'Raw Data'!N2275&lt;=2),'Bảng Giá'!$B$9,IF(AND('Raw Data'!N2275&gt;2,'Raw Data'!N2275&lt;=2.5),'Bảng Giá'!$B$10,IF(AND('Raw Data'!N2275&gt;2.5,'Raw Data'!N2275&lt;=3),'Bảng Giá'!$B$11,IF(AND('Raw Data'!N2275&gt;3,'Raw Data'!N2275&lt;=3.5),'Bảng Giá'!$B$12,IF(AND('Raw Data'!N2275&gt;3.5,'Raw Data'!N2275&lt;=4),'Bảng Giá'!$B$13,IF(AND('Raw Data'!N2275&gt;4,'Raw Data'!N2275&lt;=4.5),'Bảng Giá'!$B$14,IF(AND('Raw Data'!N2275&gt;4.5,'Raw Data'!N2275&lt;=5),'Bảng Giá'!$B$15,IF(AND('Raw Data'!N2275&gt;5,'Raw Data'!N2275&lt;=5.5),'Bảng Giá'!$B$16,IF(AND('Raw Data'!N2275&gt;5.5,'Raw Data'!N2275&lt;=6),'Bảng Giá'!$B$17,'Bảng Giá'!$B$18)))))))))))))))</f>
        <v>0.1&lt;x&lt;=0.25</v>
      </c>
      <c r="Q2275" s="48">
        <f t="shared" si="213"/>
        <v>2.4390243902439025E-2</v>
      </c>
      <c r="R2275">
        <f t="shared" si="214"/>
        <v>25200</v>
      </c>
      <c r="S2275">
        <f t="shared" si="215"/>
        <v>4700</v>
      </c>
    </row>
    <row r="2276" spans="1:19" x14ac:dyDescent="0.25">
      <c r="A2276" s="12">
        <v>2275</v>
      </c>
      <c r="B2276" s="12" t="s">
        <v>211</v>
      </c>
      <c r="C2276" s="12" t="s">
        <v>907</v>
      </c>
      <c r="D2276" s="28">
        <v>43008.391238425924</v>
      </c>
      <c r="E2276" s="17">
        <v>43012.491238425922</v>
      </c>
      <c r="F2276" s="13" t="s">
        <v>302</v>
      </c>
      <c r="G2276" s="12">
        <v>200</v>
      </c>
      <c r="H2276" s="12" t="s">
        <v>190</v>
      </c>
      <c r="I2276" s="12" t="s">
        <v>460</v>
      </c>
      <c r="J2276" s="37">
        <f>INDEX('Bảng Giá'!$C$3:$H$18,MATCH('Raw Data'!P2276,'Bảng Giá'!$B$3:$B$18,0),MATCH('Raw Data'!M2276,'Bảng Giá'!$C$2:$H$2,0))</f>
        <v>20000</v>
      </c>
      <c r="K2276" s="12">
        <v>19700</v>
      </c>
      <c r="L2276" s="36">
        <f t="shared" si="210"/>
        <v>4.0999999999985448</v>
      </c>
      <c r="M2276" t="str">
        <f>'References data'!H2277</f>
        <v>Liên Vùng Tỉnh</v>
      </c>
      <c r="N2276">
        <f t="shared" si="211"/>
        <v>0.2</v>
      </c>
      <c r="O2276">
        <f t="shared" si="212"/>
        <v>300</v>
      </c>
      <c r="P2276" t="str">
        <f>IF(AND(N2276&gt;0,N2276&lt;=0.05),'Bảng Giá'!$B$3,IF(AND(N2276&lt;=0.1,N2276&gt;0.05),'Bảng Giá'!$B$4,IF(AND('Raw Data'!N2276&gt;0.1,'Raw Data'!N2276&lt;=0.25),'Bảng Giá'!$B$5,IF(AND('Raw Data'!N2276&gt;0.25,'Raw Data'!N2276&lt;=0.5),'Bảng Giá'!$B$6,IF(AND('Raw Data'!N2276&gt;0.5,'Raw Data'!N2276&lt;=1),'Bảng Giá'!$B$7,IF(AND('Raw Data'!N2276&gt;1,'Raw Data'!N2276&lt;=1.5),'Bảng Giá'!$B$8,IF(AND('Raw Data'!N2276&gt;1.5,'Raw Data'!N2276&lt;=2),'Bảng Giá'!$B$9,IF(AND('Raw Data'!N2276&gt;2,'Raw Data'!N2276&lt;=2.5),'Bảng Giá'!$B$10,IF(AND('Raw Data'!N2276&gt;2.5,'Raw Data'!N2276&lt;=3),'Bảng Giá'!$B$11,IF(AND('Raw Data'!N2276&gt;3,'Raw Data'!N2276&lt;=3.5),'Bảng Giá'!$B$12,IF(AND('Raw Data'!N2276&gt;3.5,'Raw Data'!N2276&lt;=4),'Bảng Giá'!$B$13,IF(AND('Raw Data'!N2276&gt;4,'Raw Data'!N2276&lt;=4.5),'Bảng Giá'!$B$14,IF(AND('Raw Data'!N2276&gt;4.5,'Raw Data'!N2276&lt;=5),'Bảng Giá'!$B$15,IF(AND('Raw Data'!N2276&gt;5,'Raw Data'!N2276&lt;=5.5),'Bảng Giá'!$B$16,IF(AND('Raw Data'!N2276&gt;5.5,'Raw Data'!N2276&lt;=6),'Bảng Giá'!$B$17,'Bảng Giá'!$B$18)))))))))))))))</f>
        <v>0.1&lt;x&lt;=0.25</v>
      </c>
      <c r="Q2276" s="48">
        <f t="shared" si="213"/>
        <v>1.5228426395939087E-2</v>
      </c>
      <c r="R2276">
        <f t="shared" si="214"/>
        <v>24000</v>
      </c>
      <c r="S2276">
        <f t="shared" si="215"/>
        <v>4300</v>
      </c>
    </row>
    <row r="2277" spans="1:19" x14ac:dyDescent="0.25">
      <c r="A2277" s="12">
        <v>2276</v>
      </c>
      <c r="B2277" s="12" t="s">
        <v>211</v>
      </c>
      <c r="C2277" s="12" t="s">
        <v>908</v>
      </c>
      <c r="D2277" s="28">
        <v>43008.391504629632</v>
      </c>
      <c r="E2277" s="17">
        <v>43012.191504629634</v>
      </c>
      <c r="F2277" s="13" t="s">
        <v>302</v>
      </c>
      <c r="G2277" s="12">
        <v>800</v>
      </c>
      <c r="H2277" s="12" t="s">
        <v>283</v>
      </c>
      <c r="I2277" s="12" t="s">
        <v>446</v>
      </c>
      <c r="J2277" s="37">
        <f>INDEX('Bảng Giá'!$C$3:$H$18,MATCH('Raw Data'!P2277,'Bảng Giá'!$B$3:$B$18,0),MATCH('Raw Data'!M2277,'Bảng Giá'!$C$2:$H$2,0))</f>
        <v>32500</v>
      </c>
      <c r="K2277" s="12">
        <v>31700</v>
      </c>
      <c r="L2277" s="36">
        <f t="shared" si="210"/>
        <v>3.8000000000029104</v>
      </c>
      <c r="M2277" t="str">
        <f>'References data'!H2278</f>
        <v>Liên Vùng</v>
      </c>
      <c r="N2277">
        <f t="shared" si="211"/>
        <v>0.8</v>
      </c>
      <c r="O2277">
        <f t="shared" si="212"/>
        <v>800</v>
      </c>
      <c r="P2277" t="str">
        <f>IF(AND(N2277&gt;0,N2277&lt;=0.05),'Bảng Giá'!$B$3,IF(AND(N2277&lt;=0.1,N2277&gt;0.05),'Bảng Giá'!$B$4,IF(AND('Raw Data'!N2277&gt;0.1,'Raw Data'!N2277&lt;=0.25),'Bảng Giá'!$B$5,IF(AND('Raw Data'!N2277&gt;0.25,'Raw Data'!N2277&lt;=0.5),'Bảng Giá'!$B$6,IF(AND('Raw Data'!N2277&gt;0.5,'Raw Data'!N2277&lt;=1),'Bảng Giá'!$B$7,IF(AND('Raw Data'!N2277&gt;1,'Raw Data'!N2277&lt;=1.5),'Bảng Giá'!$B$8,IF(AND('Raw Data'!N2277&gt;1.5,'Raw Data'!N2277&lt;=2),'Bảng Giá'!$B$9,IF(AND('Raw Data'!N2277&gt;2,'Raw Data'!N2277&lt;=2.5),'Bảng Giá'!$B$10,IF(AND('Raw Data'!N2277&gt;2.5,'Raw Data'!N2277&lt;=3),'Bảng Giá'!$B$11,IF(AND('Raw Data'!N2277&gt;3,'Raw Data'!N2277&lt;=3.5),'Bảng Giá'!$B$12,IF(AND('Raw Data'!N2277&gt;3.5,'Raw Data'!N2277&lt;=4),'Bảng Giá'!$B$13,IF(AND('Raw Data'!N2277&gt;4,'Raw Data'!N2277&lt;=4.5),'Bảng Giá'!$B$14,IF(AND('Raw Data'!N2277&gt;4.5,'Raw Data'!N2277&lt;=5),'Bảng Giá'!$B$15,IF(AND('Raw Data'!N2277&gt;5,'Raw Data'!N2277&lt;=5.5),'Bảng Giá'!$B$16,IF(AND('Raw Data'!N2277&gt;5.5,'Raw Data'!N2277&lt;=6),'Bảng Giá'!$B$17,'Bảng Giá'!$B$18)))))))))))))))</f>
        <v>0.5&lt;x&lt;=1</v>
      </c>
      <c r="Q2277" s="48">
        <f t="shared" si="213"/>
        <v>2.5236593059936908E-2</v>
      </c>
      <c r="R2277">
        <f t="shared" si="214"/>
        <v>39000</v>
      </c>
      <c r="S2277">
        <f t="shared" si="215"/>
        <v>7300</v>
      </c>
    </row>
    <row r="2278" spans="1:19" x14ac:dyDescent="0.25">
      <c r="A2278" s="12">
        <v>2277</v>
      </c>
      <c r="B2278" s="12" t="s">
        <v>211</v>
      </c>
      <c r="C2278" s="12" t="s">
        <v>909</v>
      </c>
      <c r="D2278" s="28">
        <v>43007.660254629627</v>
      </c>
      <c r="E2278" s="17">
        <v>43011.46025462963</v>
      </c>
      <c r="F2278" s="13" t="s">
        <v>302</v>
      </c>
      <c r="G2278" s="12">
        <v>200</v>
      </c>
      <c r="H2278" s="12" t="s">
        <v>287</v>
      </c>
      <c r="I2278" s="12" t="s">
        <v>85</v>
      </c>
      <c r="J2278" s="37">
        <f>INDEX('Bảng Giá'!$C$3:$H$18,MATCH('Raw Data'!P2278,'Bảng Giá'!$B$3:$B$18,0),MATCH('Raw Data'!M2278,'Bảng Giá'!$C$2:$H$2,0))</f>
        <v>21000</v>
      </c>
      <c r="K2278" s="12">
        <v>20500</v>
      </c>
      <c r="L2278" s="36">
        <f t="shared" si="210"/>
        <v>3.8000000000029104</v>
      </c>
      <c r="M2278" t="str">
        <f>'References data'!H2279</f>
        <v>Liên Vùng</v>
      </c>
      <c r="N2278">
        <f t="shared" si="211"/>
        <v>0.2</v>
      </c>
      <c r="O2278">
        <f t="shared" si="212"/>
        <v>500</v>
      </c>
      <c r="P2278" t="str">
        <f>IF(AND(N2278&gt;0,N2278&lt;=0.05),'Bảng Giá'!$B$3,IF(AND(N2278&lt;=0.1,N2278&gt;0.05),'Bảng Giá'!$B$4,IF(AND('Raw Data'!N2278&gt;0.1,'Raw Data'!N2278&lt;=0.25),'Bảng Giá'!$B$5,IF(AND('Raw Data'!N2278&gt;0.25,'Raw Data'!N2278&lt;=0.5),'Bảng Giá'!$B$6,IF(AND('Raw Data'!N2278&gt;0.5,'Raw Data'!N2278&lt;=1),'Bảng Giá'!$B$7,IF(AND('Raw Data'!N2278&gt;1,'Raw Data'!N2278&lt;=1.5),'Bảng Giá'!$B$8,IF(AND('Raw Data'!N2278&gt;1.5,'Raw Data'!N2278&lt;=2),'Bảng Giá'!$B$9,IF(AND('Raw Data'!N2278&gt;2,'Raw Data'!N2278&lt;=2.5),'Bảng Giá'!$B$10,IF(AND('Raw Data'!N2278&gt;2.5,'Raw Data'!N2278&lt;=3),'Bảng Giá'!$B$11,IF(AND('Raw Data'!N2278&gt;3,'Raw Data'!N2278&lt;=3.5),'Bảng Giá'!$B$12,IF(AND('Raw Data'!N2278&gt;3.5,'Raw Data'!N2278&lt;=4),'Bảng Giá'!$B$13,IF(AND('Raw Data'!N2278&gt;4,'Raw Data'!N2278&lt;=4.5),'Bảng Giá'!$B$14,IF(AND('Raw Data'!N2278&gt;4.5,'Raw Data'!N2278&lt;=5),'Bảng Giá'!$B$15,IF(AND('Raw Data'!N2278&gt;5,'Raw Data'!N2278&lt;=5.5),'Bảng Giá'!$B$16,IF(AND('Raw Data'!N2278&gt;5.5,'Raw Data'!N2278&lt;=6),'Bảng Giá'!$B$17,'Bảng Giá'!$B$18)))))))))))))))</f>
        <v>0.1&lt;x&lt;=0.25</v>
      </c>
      <c r="Q2278" s="48">
        <f t="shared" si="213"/>
        <v>2.4390243902439025E-2</v>
      </c>
      <c r="R2278">
        <f t="shared" si="214"/>
        <v>25200</v>
      </c>
      <c r="S2278">
        <f t="shared" si="215"/>
        <v>4700</v>
      </c>
    </row>
    <row r="2279" spans="1:19" x14ac:dyDescent="0.25">
      <c r="A2279" s="12">
        <v>2278</v>
      </c>
      <c r="B2279" s="12" t="s">
        <v>211</v>
      </c>
      <c r="C2279" s="12" t="s">
        <v>910</v>
      </c>
      <c r="D2279" s="28">
        <v>43008.333333333336</v>
      </c>
      <c r="E2279" s="17">
        <v>43012.133333333339</v>
      </c>
      <c r="F2279" s="13" t="s">
        <v>302</v>
      </c>
      <c r="G2279" s="12">
        <v>1400</v>
      </c>
      <c r="H2279" s="12" t="s">
        <v>94</v>
      </c>
      <c r="I2279" s="12" t="s">
        <v>1567</v>
      </c>
      <c r="J2279" s="37">
        <f>INDEX('Bảng Giá'!$C$3:$H$18,MATCH('Raw Data'!P2279,'Bảng Giá'!$B$3:$B$18,0),MATCH('Raw Data'!M2279,'Bảng Giá'!$C$2:$H$2,0))</f>
        <v>41000</v>
      </c>
      <c r="K2279" s="12">
        <v>40000</v>
      </c>
      <c r="L2279" s="36">
        <f t="shared" si="210"/>
        <v>3.8000000000029104</v>
      </c>
      <c r="M2279" t="str">
        <f>'References data'!H2280</f>
        <v>Liên Vùng</v>
      </c>
      <c r="N2279">
        <f t="shared" si="211"/>
        <v>1.4</v>
      </c>
      <c r="O2279">
        <f t="shared" si="212"/>
        <v>1000</v>
      </c>
      <c r="P2279" t="str">
        <f>IF(AND(N2279&gt;0,N2279&lt;=0.05),'Bảng Giá'!$B$3,IF(AND(N2279&lt;=0.1,N2279&gt;0.05),'Bảng Giá'!$B$4,IF(AND('Raw Data'!N2279&gt;0.1,'Raw Data'!N2279&lt;=0.25),'Bảng Giá'!$B$5,IF(AND('Raw Data'!N2279&gt;0.25,'Raw Data'!N2279&lt;=0.5),'Bảng Giá'!$B$6,IF(AND('Raw Data'!N2279&gt;0.5,'Raw Data'!N2279&lt;=1),'Bảng Giá'!$B$7,IF(AND('Raw Data'!N2279&gt;1,'Raw Data'!N2279&lt;=1.5),'Bảng Giá'!$B$8,IF(AND('Raw Data'!N2279&gt;1.5,'Raw Data'!N2279&lt;=2),'Bảng Giá'!$B$9,IF(AND('Raw Data'!N2279&gt;2,'Raw Data'!N2279&lt;=2.5),'Bảng Giá'!$B$10,IF(AND('Raw Data'!N2279&gt;2.5,'Raw Data'!N2279&lt;=3),'Bảng Giá'!$B$11,IF(AND('Raw Data'!N2279&gt;3,'Raw Data'!N2279&lt;=3.5),'Bảng Giá'!$B$12,IF(AND('Raw Data'!N2279&gt;3.5,'Raw Data'!N2279&lt;=4),'Bảng Giá'!$B$13,IF(AND('Raw Data'!N2279&gt;4,'Raw Data'!N2279&lt;=4.5),'Bảng Giá'!$B$14,IF(AND('Raw Data'!N2279&gt;4.5,'Raw Data'!N2279&lt;=5),'Bảng Giá'!$B$15,IF(AND('Raw Data'!N2279&gt;5,'Raw Data'!N2279&lt;=5.5),'Bảng Giá'!$B$16,IF(AND('Raw Data'!N2279&gt;5.5,'Raw Data'!N2279&lt;=6),'Bảng Giá'!$B$17,'Bảng Giá'!$B$18)))))))))))))))</f>
        <v>1&lt;x&lt;=1.5</v>
      </c>
      <c r="Q2279" s="48">
        <f t="shared" si="213"/>
        <v>2.5000000000000001E-2</v>
      </c>
      <c r="R2279">
        <f t="shared" si="214"/>
        <v>49200</v>
      </c>
      <c r="S2279">
        <f t="shared" si="215"/>
        <v>9200</v>
      </c>
    </row>
    <row r="2280" spans="1:19" x14ac:dyDescent="0.25">
      <c r="A2280" s="12">
        <v>2279</v>
      </c>
      <c r="B2280" s="12" t="s">
        <v>211</v>
      </c>
      <c r="C2280" s="12" t="s">
        <v>911</v>
      </c>
      <c r="D2280" s="28">
        <v>43008.391215277778</v>
      </c>
      <c r="E2280" s="17">
        <v>43012.491215277776</v>
      </c>
      <c r="F2280" s="13" t="s">
        <v>302</v>
      </c>
      <c r="G2280" s="12">
        <v>900</v>
      </c>
      <c r="H2280" s="12" t="s">
        <v>190</v>
      </c>
      <c r="I2280" s="12" t="s">
        <v>474</v>
      </c>
      <c r="J2280" s="37">
        <f>INDEX('Bảng Giá'!$C$3:$H$18,MATCH('Raw Data'!P2280,'Bảng Giá'!$B$3:$B$18,0),MATCH('Raw Data'!M2280,'Bảng Giá'!$C$2:$H$2,0))</f>
        <v>31000</v>
      </c>
      <c r="K2280" s="12">
        <v>30500</v>
      </c>
      <c r="L2280" s="36">
        <f t="shared" si="210"/>
        <v>4.0999999999985448</v>
      </c>
      <c r="M2280" t="str">
        <f>'References data'!H2281</f>
        <v>Liên Vùng Tỉnh</v>
      </c>
      <c r="N2280">
        <f t="shared" si="211"/>
        <v>0.9</v>
      </c>
      <c r="O2280">
        <f t="shared" si="212"/>
        <v>500</v>
      </c>
      <c r="P2280" t="str">
        <f>IF(AND(N2280&gt;0,N2280&lt;=0.05),'Bảng Giá'!$B$3,IF(AND(N2280&lt;=0.1,N2280&gt;0.05),'Bảng Giá'!$B$4,IF(AND('Raw Data'!N2280&gt;0.1,'Raw Data'!N2280&lt;=0.25),'Bảng Giá'!$B$5,IF(AND('Raw Data'!N2280&gt;0.25,'Raw Data'!N2280&lt;=0.5),'Bảng Giá'!$B$6,IF(AND('Raw Data'!N2280&gt;0.5,'Raw Data'!N2280&lt;=1),'Bảng Giá'!$B$7,IF(AND('Raw Data'!N2280&gt;1,'Raw Data'!N2280&lt;=1.5),'Bảng Giá'!$B$8,IF(AND('Raw Data'!N2280&gt;1.5,'Raw Data'!N2280&lt;=2),'Bảng Giá'!$B$9,IF(AND('Raw Data'!N2280&gt;2,'Raw Data'!N2280&lt;=2.5),'Bảng Giá'!$B$10,IF(AND('Raw Data'!N2280&gt;2.5,'Raw Data'!N2280&lt;=3),'Bảng Giá'!$B$11,IF(AND('Raw Data'!N2280&gt;3,'Raw Data'!N2280&lt;=3.5),'Bảng Giá'!$B$12,IF(AND('Raw Data'!N2280&gt;3.5,'Raw Data'!N2280&lt;=4),'Bảng Giá'!$B$13,IF(AND('Raw Data'!N2280&gt;4,'Raw Data'!N2280&lt;=4.5),'Bảng Giá'!$B$14,IF(AND('Raw Data'!N2280&gt;4.5,'Raw Data'!N2280&lt;=5),'Bảng Giá'!$B$15,IF(AND('Raw Data'!N2280&gt;5,'Raw Data'!N2280&lt;=5.5),'Bảng Giá'!$B$16,IF(AND('Raw Data'!N2280&gt;5.5,'Raw Data'!N2280&lt;=6),'Bảng Giá'!$B$17,'Bảng Giá'!$B$18)))))))))))))))</f>
        <v>0.5&lt;x&lt;=1</v>
      </c>
      <c r="Q2280" s="48">
        <f t="shared" si="213"/>
        <v>1.6393442622950821E-2</v>
      </c>
      <c r="R2280">
        <f t="shared" si="214"/>
        <v>37200</v>
      </c>
      <c r="S2280">
        <f t="shared" si="215"/>
        <v>6700</v>
      </c>
    </row>
    <row r="2281" spans="1:19" x14ac:dyDescent="0.25">
      <c r="A2281" s="12">
        <v>2280</v>
      </c>
      <c r="B2281" s="12" t="s">
        <v>211</v>
      </c>
      <c r="C2281" s="12" t="s">
        <v>912</v>
      </c>
      <c r="D2281" s="28">
        <v>43007.660358796296</v>
      </c>
      <c r="E2281" s="17">
        <v>43011.760358796295</v>
      </c>
      <c r="F2281" s="13" t="s">
        <v>302</v>
      </c>
      <c r="G2281" s="12">
        <v>1600</v>
      </c>
      <c r="H2281" s="12" t="s">
        <v>408</v>
      </c>
      <c r="I2281" s="12" t="s">
        <v>339</v>
      </c>
      <c r="J2281" s="37">
        <f>INDEX('Bảng Giá'!$C$3:$H$18,MATCH('Raw Data'!P2281,'Bảng Giá'!$B$3:$B$18,0),MATCH('Raw Data'!M2281,'Bảng Giá'!$C$2:$H$2,0))</f>
        <v>47000</v>
      </c>
      <c r="K2281" s="12">
        <v>46300</v>
      </c>
      <c r="L2281" s="36">
        <f t="shared" si="210"/>
        <v>4.0999999999985448</v>
      </c>
      <c r="M2281" t="str">
        <f>'References data'!H2282</f>
        <v>Liên Vùng Tỉnh</v>
      </c>
      <c r="N2281">
        <f t="shared" si="211"/>
        <v>1.6</v>
      </c>
      <c r="O2281">
        <f t="shared" si="212"/>
        <v>700</v>
      </c>
      <c r="P2281" t="str">
        <f>IF(AND(N2281&gt;0,N2281&lt;=0.05),'Bảng Giá'!$B$3,IF(AND(N2281&lt;=0.1,N2281&gt;0.05),'Bảng Giá'!$B$4,IF(AND('Raw Data'!N2281&gt;0.1,'Raw Data'!N2281&lt;=0.25),'Bảng Giá'!$B$5,IF(AND('Raw Data'!N2281&gt;0.25,'Raw Data'!N2281&lt;=0.5),'Bảng Giá'!$B$6,IF(AND('Raw Data'!N2281&gt;0.5,'Raw Data'!N2281&lt;=1),'Bảng Giá'!$B$7,IF(AND('Raw Data'!N2281&gt;1,'Raw Data'!N2281&lt;=1.5),'Bảng Giá'!$B$8,IF(AND('Raw Data'!N2281&gt;1.5,'Raw Data'!N2281&lt;=2),'Bảng Giá'!$B$9,IF(AND('Raw Data'!N2281&gt;2,'Raw Data'!N2281&lt;=2.5),'Bảng Giá'!$B$10,IF(AND('Raw Data'!N2281&gt;2.5,'Raw Data'!N2281&lt;=3),'Bảng Giá'!$B$11,IF(AND('Raw Data'!N2281&gt;3,'Raw Data'!N2281&lt;=3.5),'Bảng Giá'!$B$12,IF(AND('Raw Data'!N2281&gt;3.5,'Raw Data'!N2281&lt;=4),'Bảng Giá'!$B$13,IF(AND('Raw Data'!N2281&gt;4,'Raw Data'!N2281&lt;=4.5),'Bảng Giá'!$B$14,IF(AND('Raw Data'!N2281&gt;4.5,'Raw Data'!N2281&lt;=5),'Bảng Giá'!$B$15,IF(AND('Raw Data'!N2281&gt;5,'Raw Data'!N2281&lt;=5.5),'Bảng Giá'!$B$16,IF(AND('Raw Data'!N2281&gt;5.5,'Raw Data'!N2281&lt;=6),'Bảng Giá'!$B$17,'Bảng Giá'!$B$18)))))))))))))))</f>
        <v>1.5&lt;x&lt;=2</v>
      </c>
      <c r="Q2281" s="48">
        <f t="shared" si="213"/>
        <v>1.511879049676026E-2</v>
      </c>
      <c r="R2281">
        <f t="shared" si="214"/>
        <v>56400</v>
      </c>
      <c r="S2281">
        <f t="shared" si="215"/>
        <v>10100</v>
      </c>
    </row>
    <row r="2282" spans="1:19" x14ac:dyDescent="0.25">
      <c r="A2282" s="12">
        <v>2281</v>
      </c>
      <c r="B2282" s="12" t="s">
        <v>211</v>
      </c>
      <c r="C2282" s="12" t="s">
        <v>913</v>
      </c>
      <c r="D2282" s="28">
        <v>43008.391458333332</v>
      </c>
      <c r="E2282" s="17">
        <v>43010.49145833333</v>
      </c>
      <c r="F2282" s="13" t="s">
        <v>302</v>
      </c>
      <c r="G2282" s="12">
        <v>1000</v>
      </c>
      <c r="H2282" s="12" t="s">
        <v>301</v>
      </c>
      <c r="I2282" s="12" t="s">
        <v>297</v>
      </c>
      <c r="J2282" s="37">
        <f>INDEX('Bảng Giá'!$C$3:$H$18,MATCH('Raw Data'!P2282,'Bảng Giá'!$B$3:$B$18,0),MATCH('Raw Data'!M2282,'Bảng Giá'!$C$2:$H$2,0))</f>
        <v>30500</v>
      </c>
      <c r="K2282" s="12">
        <v>37800</v>
      </c>
      <c r="L2282" s="36">
        <f t="shared" si="210"/>
        <v>2.0999999999985448</v>
      </c>
      <c r="M2282" t="str">
        <f>'References data'!H2283</f>
        <v>Liên Vùng đặc biệt</v>
      </c>
      <c r="N2282">
        <f t="shared" si="211"/>
        <v>1</v>
      </c>
      <c r="O2282">
        <f t="shared" si="212"/>
        <v>-7300</v>
      </c>
      <c r="P2282" t="str">
        <f>IF(AND(N2282&gt;0,N2282&lt;=0.05),'Bảng Giá'!$B$3,IF(AND(N2282&lt;=0.1,N2282&gt;0.05),'Bảng Giá'!$B$4,IF(AND('Raw Data'!N2282&gt;0.1,'Raw Data'!N2282&lt;=0.25),'Bảng Giá'!$B$5,IF(AND('Raw Data'!N2282&gt;0.25,'Raw Data'!N2282&lt;=0.5),'Bảng Giá'!$B$6,IF(AND('Raw Data'!N2282&gt;0.5,'Raw Data'!N2282&lt;=1),'Bảng Giá'!$B$7,IF(AND('Raw Data'!N2282&gt;1,'Raw Data'!N2282&lt;=1.5),'Bảng Giá'!$B$8,IF(AND('Raw Data'!N2282&gt;1.5,'Raw Data'!N2282&lt;=2),'Bảng Giá'!$B$9,IF(AND('Raw Data'!N2282&gt;2,'Raw Data'!N2282&lt;=2.5),'Bảng Giá'!$B$10,IF(AND('Raw Data'!N2282&gt;2.5,'Raw Data'!N2282&lt;=3),'Bảng Giá'!$B$11,IF(AND('Raw Data'!N2282&gt;3,'Raw Data'!N2282&lt;=3.5),'Bảng Giá'!$B$12,IF(AND('Raw Data'!N2282&gt;3.5,'Raw Data'!N2282&lt;=4),'Bảng Giá'!$B$13,IF(AND('Raw Data'!N2282&gt;4,'Raw Data'!N2282&lt;=4.5),'Bảng Giá'!$B$14,IF(AND('Raw Data'!N2282&gt;4.5,'Raw Data'!N2282&lt;=5),'Bảng Giá'!$B$15,IF(AND('Raw Data'!N2282&gt;5,'Raw Data'!N2282&lt;=5.5),'Bảng Giá'!$B$16,IF(AND('Raw Data'!N2282&gt;5.5,'Raw Data'!N2282&lt;=6),'Bảng Giá'!$B$17,'Bảng Giá'!$B$18)))))))))))))))</f>
        <v>0.5&lt;x&lt;=1</v>
      </c>
      <c r="Q2282" s="48">
        <f t="shared" si="213"/>
        <v>-0.19312169312169311</v>
      </c>
      <c r="R2282">
        <f t="shared" si="214"/>
        <v>36600</v>
      </c>
      <c r="S2282">
        <f t="shared" si="215"/>
        <v>-1200</v>
      </c>
    </row>
    <row r="2283" spans="1:19" x14ac:dyDescent="0.25">
      <c r="A2283" s="12">
        <v>2282</v>
      </c>
      <c r="B2283" s="12" t="s">
        <v>211</v>
      </c>
      <c r="C2283" s="12" t="s">
        <v>914</v>
      </c>
      <c r="D2283" s="28">
        <v>43008.391539351855</v>
      </c>
      <c r="E2283" s="17">
        <v>43010.491539351853</v>
      </c>
      <c r="F2283" s="13" t="s">
        <v>302</v>
      </c>
      <c r="G2283" s="12">
        <v>1000</v>
      </c>
      <c r="H2283" s="12" t="s">
        <v>296</v>
      </c>
      <c r="I2283" s="12" t="s">
        <v>86</v>
      </c>
      <c r="J2283" s="37">
        <f>INDEX('Bảng Giá'!$C$3:$H$18,MATCH('Raw Data'!P2283,'Bảng Giá'!$B$3:$B$18,0),MATCH('Raw Data'!M2283,'Bảng Giá'!$C$2:$H$2,0))</f>
        <v>30500</v>
      </c>
      <c r="K2283" s="12">
        <v>37800</v>
      </c>
      <c r="L2283" s="36">
        <f t="shared" si="210"/>
        <v>2.0999999999985448</v>
      </c>
      <c r="M2283" t="str">
        <f>'References data'!H2284</f>
        <v>Liên Vùng đặc biệt</v>
      </c>
      <c r="N2283">
        <f t="shared" si="211"/>
        <v>1</v>
      </c>
      <c r="O2283">
        <f t="shared" si="212"/>
        <v>-7300</v>
      </c>
      <c r="P2283" t="str">
        <f>IF(AND(N2283&gt;0,N2283&lt;=0.05),'Bảng Giá'!$B$3,IF(AND(N2283&lt;=0.1,N2283&gt;0.05),'Bảng Giá'!$B$4,IF(AND('Raw Data'!N2283&gt;0.1,'Raw Data'!N2283&lt;=0.25),'Bảng Giá'!$B$5,IF(AND('Raw Data'!N2283&gt;0.25,'Raw Data'!N2283&lt;=0.5),'Bảng Giá'!$B$6,IF(AND('Raw Data'!N2283&gt;0.5,'Raw Data'!N2283&lt;=1),'Bảng Giá'!$B$7,IF(AND('Raw Data'!N2283&gt;1,'Raw Data'!N2283&lt;=1.5),'Bảng Giá'!$B$8,IF(AND('Raw Data'!N2283&gt;1.5,'Raw Data'!N2283&lt;=2),'Bảng Giá'!$B$9,IF(AND('Raw Data'!N2283&gt;2,'Raw Data'!N2283&lt;=2.5),'Bảng Giá'!$B$10,IF(AND('Raw Data'!N2283&gt;2.5,'Raw Data'!N2283&lt;=3),'Bảng Giá'!$B$11,IF(AND('Raw Data'!N2283&gt;3,'Raw Data'!N2283&lt;=3.5),'Bảng Giá'!$B$12,IF(AND('Raw Data'!N2283&gt;3.5,'Raw Data'!N2283&lt;=4),'Bảng Giá'!$B$13,IF(AND('Raw Data'!N2283&gt;4,'Raw Data'!N2283&lt;=4.5),'Bảng Giá'!$B$14,IF(AND('Raw Data'!N2283&gt;4.5,'Raw Data'!N2283&lt;=5),'Bảng Giá'!$B$15,IF(AND('Raw Data'!N2283&gt;5,'Raw Data'!N2283&lt;=5.5),'Bảng Giá'!$B$16,IF(AND('Raw Data'!N2283&gt;5.5,'Raw Data'!N2283&lt;=6),'Bảng Giá'!$B$17,'Bảng Giá'!$B$18)))))))))))))))</f>
        <v>0.5&lt;x&lt;=1</v>
      </c>
      <c r="Q2283" s="48">
        <f t="shared" si="213"/>
        <v>-0.19312169312169311</v>
      </c>
      <c r="R2283">
        <f t="shared" si="214"/>
        <v>36600</v>
      </c>
      <c r="S2283">
        <f t="shared" si="215"/>
        <v>-1200</v>
      </c>
    </row>
    <row r="2284" spans="1:19" x14ac:dyDescent="0.25">
      <c r="A2284" s="12">
        <v>2283</v>
      </c>
      <c r="B2284" s="12" t="s">
        <v>211</v>
      </c>
      <c r="C2284" s="12" t="s">
        <v>915</v>
      </c>
      <c r="D2284" s="28">
        <v>43008.391736111109</v>
      </c>
      <c r="E2284" s="17">
        <v>43012.491736111107</v>
      </c>
      <c r="F2284" s="13" t="s">
        <v>302</v>
      </c>
      <c r="G2284" s="12">
        <v>200</v>
      </c>
      <c r="H2284" s="12" t="s">
        <v>171</v>
      </c>
      <c r="I2284" s="12" t="s">
        <v>1568</v>
      </c>
      <c r="J2284" s="37">
        <f>INDEX('Bảng Giá'!$C$3:$H$18,MATCH('Raw Data'!P2284,'Bảng Giá'!$B$3:$B$18,0),MATCH('Raw Data'!M2284,'Bảng Giá'!$C$2:$H$2,0))</f>
        <v>20000</v>
      </c>
      <c r="K2284" s="12">
        <v>19700</v>
      </c>
      <c r="L2284" s="36">
        <f t="shared" si="210"/>
        <v>4.0999999999985448</v>
      </c>
      <c r="M2284" t="str">
        <f>'References data'!H2285</f>
        <v>Liên Vùng Tỉnh</v>
      </c>
      <c r="N2284">
        <f t="shared" si="211"/>
        <v>0.2</v>
      </c>
      <c r="O2284">
        <f t="shared" si="212"/>
        <v>300</v>
      </c>
      <c r="P2284" t="str">
        <f>IF(AND(N2284&gt;0,N2284&lt;=0.05),'Bảng Giá'!$B$3,IF(AND(N2284&lt;=0.1,N2284&gt;0.05),'Bảng Giá'!$B$4,IF(AND('Raw Data'!N2284&gt;0.1,'Raw Data'!N2284&lt;=0.25),'Bảng Giá'!$B$5,IF(AND('Raw Data'!N2284&gt;0.25,'Raw Data'!N2284&lt;=0.5),'Bảng Giá'!$B$6,IF(AND('Raw Data'!N2284&gt;0.5,'Raw Data'!N2284&lt;=1),'Bảng Giá'!$B$7,IF(AND('Raw Data'!N2284&gt;1,'Raw Data'!N2284&lt;=1.5),'Bảng Giá'!$B$8,IF(AND('Raw Data'!N2284&gt;1.5,'Raw Data'!N2284&lt;=2),'Bảng Giá'!$B$9,IF(AND('Raw Data'!N2284&gt;2,'Raw Data'!N2284&lt;=2.5),'Bảng Giá'!$B$10,IF(AND('Raw Data'!N2284&gt;2.5,'Raw Data'!N2284&lt;=3),'Bảng Giá'!$B$11,IF(AND('Raw Data'!N2284&gt;3,'Raw Data'!N2284&lt;=3.5),'Bảng Giá'!$B$12,IF(AND('Raw Data'!N2284&gt;3.5,'Raw Data'!N2284&lt;=4),'Bảng Giá'!$B$13,IF(AND('Raw Data'!N2284&gt;4,'Raw Data'!N2284&lt;=4.5),'Bảng Giá'!$B$14,IF(AND('Raw Data'!N2284&gt;4.5,'Raw Data'!N2284&lt;=5),'Bảng Giá'!$B$15,IF(AND('Raw Data'!N2284&gt;5,'Raw Data'!N2284&lt;=5.5),'Bảng Giá'!$B$16,IF(AND('Raw Data'!N2284&gt;5.5,'Raw Data'!N2284&lt;=6),'Bảng Giá'!$B$17,'Bảng Giá'!$B$18)))))))))))))))</f>
        <v>0.1&lt;x&lt;=0.25</v>
      </c>
      <c r="Q2284" s="48">
        <f t="shared" si="213"/>
        <v>1.5228426395939087E-2</v>
      </c>
      <c r="R2284">
        <f t="shared" si="214"/>
        <v>24000</v>
      </c>
      <c r="S2284">
        <f t="shared" si="215"/>
        <v>4300</v>
      </c>
    </row>
    <row r="2285" spans="1:19" x14ac:dyDescent="0.25">
      <c r="A2285" s="12">
        <v>2284</v>
      </c>
      <c r="B2285" s="12" t="s">
        <v>211</v>
      </c>
      <c r="C2285" s="12" t="s">
        <v>916</v>
      </c>
      <c r="D2285" s="28">
        <v>43008.673113425924</v>
      </c>
      <c r="E2285" s="17">
        <v>43012.473113425927</v>
      </c>
      <c r="F2285" s="13" t="s">
        <v>302</v>
      </c>
      <c r="G2285" s="12">
        <v>1000</v>
      </c>
      <c r="H2285" s="12" t="s">
        <v>91</v>
      </c>
      <c r="I2285" s="12" t="s">
        <v>320</v>
      </c>
      <c r="J2285" s="37">
        <f>INDEX('Bảng Giá'!$C$3:$H$18,MATCH('Raw Data'!P2285,'Bảng Giá'!$B$3:$B$18,0),MATCH('Raw Data'!M2285,'Bảng Giá'!$C$2:$H$2,0))</f>
        <v>32500</v>
      </c>
      <c r="K2285" s="12">
        <v>40000</v>
      </c>
      <c r="L2285" s="36">
        <f t="shared" si="210"/>
        <v>3.8000000000029104</v>
      </c>
      <c r="M2285" t="str">
        <f>'References data'!H2286</f>
        <v>Liên Vùng</v>
      </c>
      <c r="N2285">
        <f t="shared" si="211"/>
        <v>1</v>
      </c>
      <c r="O2285">
        <f t="shared" si="212"/>
        <v>-7500</v>
      </c>
      <c r="P2285" t="str">
        <f>IF(AND(N2285&gt;0,N2285&lt;=0.05),'Bảng Giá'!$B$3,IF(AND(N2285&lt;=0.1,N2285&gt;0.05),'Bảng Giá'!$B$4,IF(AND('Raw Data'!N2285&gt;0.1,'Raw Data'!N2285&lt;=0.25),'Bảng Giá'!$B$5,IF(AND('Raw Data'!N2285&gt;0.25,'Raw Data'!N2285&lt;=0.5),'Bảng Giá'!$B$6,IF(AND('Raw Data'!N2285&gt;0.5,'Raw Data'!N2285&lt;=1),'Bảng Giá'!$B$7,IF(AND('Raw Data'!N2285&gt;1,'Raw Data'!N2285&lt;=1.5),'Bảng Giá'!$B$8,IF(AND('Raw Data'!N2285&gt;1.5,'Raw Data'!N2285&lt;=2),'Bảng Giá'!$B$9,IF(AND('Raw Data'!N2285&gt;2,'Raw Data'!N2285&lt;=2.5),'Bảng Giá'!$B$10,IF(AND('Raw Data'!N2285&gt;2.5,'Raw Data'!N2285&lt;=3),'Bảng Giá'!$B$11,IF(AND('Raw Data'!N2285&gt;3,'Raw Data'!N2285&lt;=3.5),'Bảng Giá'!$B$12,IF(AND('Raw Data'!N2285&gt;3.5,'Raw Data'!N2285&lt;=4),'Bảng Giá'!$B$13,IF(AND('Raw Data'!N2285&gt;4,'Raw Data'!N2285&lt;=4.5),'Bảng Giá'!$B$14,IF(AND('Raw Data'!N2285&gt;4.5,'Raw Data'!N2285&lt;=5),'Bảng Giá'!$B$15,IF(AND('Raw Data'!N2285&gt;5,'Raw Data'!N2285&lt;=5.5),'Bảng Giá'!$B$16,IF(AND('Raw Data'!N2285&gt;5.5,'Raw Data'!N2285&lt;=6),'Bảng Giá'!$B$17,'Bảng Giá'!$B$18)))))))))))))))</f>
        <v>0.5&lt;x&lt;=1</v>
      </c>
      <c r="Q2285" s="48">
        <f t="shared" si="213"/>
        <v>-0.1875</v>
      </c>
      <c r="R2285">
        <f t="shared" si="214"/>
        <v>39000</v>
      </c>
      <c r="S2285">
        <f t="shared" si="215"/>
        <v>-1000</v>
      </c>
    </row>
    <row r="2286" spans="1:19" x14ac:dyDescent="0.25">
      <c r="A2286" s="12">
        <v>2285</v>
      </c>
      <c r="B2286" s="12" t="s">
        <v>211</v>
      </c>
      <c r="C2286" s="12" t="s">
        <v>917</v>
      </c>
      <c r="D2286" s="28">
        <v>43008.333333333336</v>
      </c>
      <c r="E2286" s="17">
        <v>43010.433333333334</v>
      </c>
      <c r="F2286" s="13" t="s">
        <v>302</v>
      </c>
      <c r="G2286" s="12">
        <v>800</v>
      </c>
      <c r="H2286" s="12" t="s">
        <v>297</v>
      </c>
      <c r="I2286" s="12" t="s">
        <v>315</v>
      </c>
      <c r="J2286" s="37">
        <f>INDEX('Bảng Giá'!$C$3:$H$18,MATCH('Raw Data'!P2286,'Bảng Giá'!$B$3:$B$18,0),MATCH('Raw Data'!M2286,'Bảng Giá'!$C$2:$H$2,0))</f>
        <v>30500</v>
      </c>
      <c r="K2286" s="12">
        <v>29900</v>
      </c>
      <c r="L2286" s="36">
        <f t="shared" si="210"/>
        <v>2.0999999999985448</v>
      </c>
      <c r="M2286" t="str">
        <f>'References data'!H2287</f>
        <v>Liên Vùng đặc biệt</v>
      </c>
      <c r="N2286">
        <f t="shared" si="211"/>
        <v>0.8</v>
      </c>
      <c r="O2286">
        <f t="shared" si="212"/>
        <v>600</v>
      </c>
      <c r="P2286" t="str">
        <f>IF(AND(N2286&gt;0,N2286&lt;=0.05),'Bảng Giá'!$B$3,IF(AND(N2286&lt;=0.1,N2286&gt;0.05),'Bảng Giá'!$B$4,IF(AND('Raw Data'!N2286&gt;0.1,'Raw Data'!N2286&lt;=0.25),'Bảng Giá'!$B$5,IF(AND('Raw Data'!N2286&gt;0.25,'Raw Data'!N2286&lt;=0.5),'Bảng Giá'!$B$6,IF(AND('Raw Data'!N2286&gt;0.5,'Raw Data'!N2286&lt;=1),'Bảng Giá'!$B$7,IF(AND('Raw Data'!N2286&gt;1,'Raw Data'!N2286&lt;=1.5),'Bảng Giá'!$B$8,IF(AND('Raw Data'!N2286&gt;1.5,'Raw Data'!N2286&lt;=2),'Bảng Giá'!$B$9,IF(AND('Raw Data'!N2286&gt;2,'Raw Data'!N2286&lt;=2.5),'Bảng Giá'!$B$10,IF(AND('Raw Data'!N2286&gt;2.5,'Raw Data'!N2286&lt;=3),'Bảng Giá'!$B$11,IF(AND('Raw Data'!N2286&gt;3,'Raw Data'!N2286&lt;=3.5),'Bảng Giá'!$B$12,IF(AND('Raw Data'!N2286&gt;3.5,'Raw Data'!N2286&lt;=4),'Bảng Giá'!$B$13,IF(AND('Raw Data'!N2286&gt;4,'Raw Data'!N2286&lt;=4.5),'Bảng Giá'!$B$14,IF(AND('Raw Data'!N2286&gt;4.5,'Raw Data'!N2286&lt;=5),'Bảng Giá'!$B$15,IF(AND('Raw Data'!N2286&gt;5,'Raw Data'!N2286&lt;=5.5),'Bảng Giá'!$B$16,IF(AND('Raw Data'!N2286&gt;5.5,'Raw Data'!N2286&lt;=6),'Bảng Giá'!$B$17,'Bảng Giá'!$B$18)))))))))))))))</f>
        <v>0.5&lt;x&lt;=1</v>
      </c>
      <c r="Q2286" s="48">
        <f t="shared" si="213"/>
        <v>2.0066889632107024E-2</v>
      </c>
      <c r="R2286">
        <f t="shared" si="214"/>
        <v>36600</v>
      </c>
      <c r="S2286">
        <f t="shared" si="215"/>
        <v>6700</v>
      </c>
    </row>
    <row r="2287" spans="1:19" x14ac:dyDescent="0.25">
      <c r="A2287" s="12">
        <v>2286</v>
      </c>
      <c r="B2287" s="12" t="s">
        <v>211</v>
      </c>
      <c r="C2287" s="12" t="s">
        <v>918</v>
      </c>
      <c r="D2287" s="28">
        <v>43008.576550925929</v>
      </c>
      <c r="E2287" s="17">
        <v>43012.376550925932</v>
      </c>
      <c r="F2287" s="13" t="s">
        <v>302</v>
      </c>
      <c r="G2287" s="12">
        <v>400</v>
      </c>
      <c r="H2287" s="12" t="s">
        <v>297</v>
      </c>
      <c r="I2287" s="12" t="s">
        <v>476</v>
      </c>
      <c r="J2287" s="37">
        <f>INDEX('Bảng Giá'!$C$3:$H$18,MATCH('Raw Data'!P2287,'Bảng Giá'!$B$3:$B$18,0),MATCH('Raw Data'!M2287,'Bảng Giá'!$C$2:$H$2,0))</f>
        <v>26000</v>
      </c>
      <c r="K2287" s="12">
        <v>25400</v>
      </c>
      <c r="L2287" s="36">
        <f t="shared" si="210"/>
        <v>3.8000000000029104</v>
      </c>
      <c r="M2287" t="str">
        <f>'References data'!H2288</f>
        <v>Liên Vùng</v>
      </c>
      <c r="N2287">
        <f t="shared" si="211"/>
        <v>0.4</v>
      </c>
      <c r="O2287">
        <f t="shared" si="212"/>
        <v>600</v>
      </c>
      <c r="P2287" t="str">
        <f>IF(AND(N2287&gt;0,N2287&lt;=0.05),'Bảng Giá'!$B$3,IF(AND(N2287&lt;=0.1,N2287&gt;0.05),'Bảng Giá'!$B$4,IF(AND('Raw Data'!N2287&gt;0.1,'Raw Data'!N2287&lt;=0.25),'Bảng Giá'!$B$5,IF(AND('Raw Data'!N2287&gt;0.25,'Raw Data'!N2287&lt;=0.5),'Bảng Giá'!$B$6,IF(AND('Raw Data'!N2287&gt;0.5,'Raw Data'!N2287&lt;=1),'Bảng Giá'!$B$7,IF(AND('Raw Data'!N2287&gt;1,'Raw Data'!N2287&lt;=1.5),'Bảng Giá'!$B$8,IF(AND('Raw Data'!N2287&gt;1.5,'Raw Data'!N2287&lt;=2),'Bảng Giá'!$B$9,IF(AND('Raw Data'!N2287&gt;2,'Raw Data'!N2287&lt;=2.5),'Bảng Giá'!$B$10,IF(AND('Raw Data'!N2287&gt;2.5,'Raw Data'!N2287&lt;=3),'Bảng Giá'!$B$11,IF(AND('Raw Data'!N2287&gt;3,'Raw Data'!N2287&lt;=3.5),'Bảng Giá'!$B$12,IF(AND('Raw Data'!N2287&gt;3.5,'Raw Data'!N2287&lt;=4),'Bảng Giá'!$B$13,IF(AND('Raw Data'!N2287&gt;4,'Raw Data'!N2287&lt;=4.5),'Bảng Giá'!$B$14,IF(AND('Raw Data'!N2287&gt;4.5,'Raw Data'!N2287&lt;=5),'Bảng Giá'!$B$15,IF(AND('Raw Data'!N2287&gt;5,'Raw Data'!N2287&lt;=5.5),'Bảng Giá'!$B$16,IF(AND('Raw Data'!N2287&gt;5.5,'Raw Data'!N2287&lt;=6),'Bảng Giá'!$B$17,'Bảng Giá'!$B$18)))))))))))))))</f>
        <v>0.25&lt;x&lt;=0.5</v>
      </c>
      <c r="Q2287" s="48">
        <f t="shared" si="213"/>
        <v>2.3622047244094488E-2</v>
      </c>
      <c r="R2287">
        <f t="shared" si="214"/>
        <v>31200</v>
      </c>
      <c r="S2287">
        <f t="shared" si="215"/>
        <v>5800</v>
      </c>
    </row>
    <row r="2288" spans="1:19" x14ac:dyDescent="0.25">
      <c r="A2288" s="12">
        <v>2287</v>
      </c>
      <c r="B2288" s="12" t="s">
        <v>211</v>
      </c>
      <c r="C2288" s="12" t="s">
        <v>919</v>
      </c>
      <c r="D2288" s="28">
        <v>43008.391585648147</v>
      </c>
      <c r="E2288" s="17">
        <v>43012.19158564815</v>
      </c>
      <c r="F2288" s="13" t="s">
        <v>302</v>
      </c>
      <c r="G2288" s="12">
        <v>500</v>
      </c>
      <c r="H2288" s="12" t="s">
        <v>74</v>
      </c>
      <c r="I2288" s="12" t="s">
        <v>438</v>
      </c>
      <c r="J2288" s="37">
        <f>INDEX('Bảng Giá'!$C$3:$H$18,MATCH('Raw Data'!P2288,'Bảng Giá'!$B$3:$B$18,0),MATCH('Raw Data'!M2288,'Bảng Giá'!$C$2:$H$2,0))</f>
        <v>26000</v>
      </c>
      <c r="K2288" s="12">
        <v>31700</v>
      </c>
      <c r="L2288" s="36">
        <f t="shared" si="210"/>
        <v>3.8000000000029104</v>
      </c>
      <c r="M2288" t="str">
        <f>'References data'!H2289</f>
        <v>Liên Vùng</v>
      </c>
      <c r="N2288">
        <f t="shared" si="211"/>
        <v>0.5</v>
      </c>
      <c r="O2288">
        <f t="shared" si="212"/>
        <v>-5700</v>
      </c>
      <c r="P2288" t="str">
        <f>IF(AND(N2288&gt;0,N2288&lt;=0.05),'Bảng Giá'!$B$3,IF(AND(N2288&lt;=0.1,N2288&gt;0.05),'Bảng Giá'!$B$4,IF(AND('Raw Data'!N2288&gt;0.1,'Raw Data'!N2288&lt;=0.25),'Bảng Giá'!$B$5,IF(AND('Raw Data'!N2288&gt;0.25,'Raw Data'!N2288&lt;=0.5),'Bảng Giá'!$B$6,IF(AND('Raw Data'!N2288&gt;0.5,'Raw Data'!N2288&lt;=1),'Bảng Giá'!$B$7,IF(AND('Raw Data'!N2288&gt;1,'Raw Data'!N2288&lt;=1.5),'Bảng Giá'!$B$8,IF(AND('Raw Data'!N2288&gt;1.5,'Raw Data'!N2288&lt;=2),'Bảng Giá'!$B$9,IF(AND('Raw Data'!N2288&gt;2,'Raw Data'!N2288&lt;=2.5),'Bảng Giá'!$B$10,IF(AND('Raw Data'!N2288&gt;2.5,'Raw Data'!N2288&lt;=3),'Bảng Giá'!$B$11,IF(AND('Raw Data'!N2288&gt;3,'Raw Data'!N2288&lt;=3.5),'Bảng Giá'!$B$12,IF(AND('Raw Data'!N2288&gt;3.5,'Raw Data'!N2288&lt;=4),'Bảng Giá'!$B$13,IF(AND('Raw Data'!N2288&gt;4,'Raw Data'!N2288&lt;=4.5),'Bảng Giá'!$B$14,IF(AND('Raw Data'!N2288&gt;4.5,'Raw Data'!N2288&lt;=5),'Bảng Giá'!$B$15,IF(AND('Raw Data'!N2288&gt;5,'Raw Data'!N2288&lt;=5.5),'Bảng Giá'!$B$16,IF(AND('Raw Data'!N2288&gt;5.5,'Raw Data'!N2288&lt;=6),'Bảng Giá'!$B$17,'Bảng Giá'!$B$18)))))))))))))))</f>
        <v>0.25&lt;x&lt;=0.5</v>
      </c>
      <c r="Q2288" s="48">
        <f t="shared" si="213"/>
        <v>-0.17981072555205047</v>
      </c>
      <c r="R2288">
        <f t="shared" si="214"/>
        <v>31200</v>
      </c>
      <c r="S2288">
        <f t="shared" si="215"/>
        <v>-500</v>
      </c>
    </row>
    <row r="2289" spans="1:19" x14ac:dyDescent="0.25">
      <c r="A2289" s="12">
        <v>2288</v>
      </c>
      <c r="B2289" s="12" t="s">
        <v>211</v>
      </c>
      <c r="C2289" s="12" t="s">
        <v>920</v>
      </c>
      <c r="D2289" s="28">
        <v>43008.391342592593</v>
      </c>
      <c r="E2289" s="17">
        <v>43012.191342592596</v>
      </c>
      <c r="F2289" s="13" t="s">
        <v>302</v>
      </c>
      <c r="G2289" s="12">
        <v>200</v>
      </c>
      <c r="H2289" s="12" t="s">
        <v>297</v>
      </c>
      <c r="I2289" s="12" t="s">
        <v>178</v>
      </c>
      <c r="J2289" s="37">
        <f>INDEX('Bảng Giá'!$C$3:$H$18,MATCH('Raw Data'!P2289,'Bảng Giá'!$B$3:$B$18,0),MATCH('Raw Data'!M2289,'Bảng Giá'!$C$2:$H$2,0))</f>
        <v>21000</v>
      </c>
      <c r="K2289" s="12">
        <v>20500</v>
      </c>
      <c r="L2289" s="36">
        <f t="shared" si="210"/>
        <v>3.8000000000029104</v>
      </c>
      <c r="M2289" t="str">
        <f>'References data'!H2290</f>
        <v>Liên Vùng</v>
      </c>
      <c r="N2289">
        <f t="shared" si="211"/>
        <v>0.2</v>
      </c>
      <c r="O2289">
        <f t="shared" si="212"/>
        <v>500</v>
      </c>
      <c r="P2289" t="str">
        <f>IF(AND(N2289&gt;0,N2289&lt;=0.05),'Bảng Giá'!$B$3,IF(AND(N2289&lt;=0.1,N2289&gt;0.05),'Bảng Giá'!$B$4,IF(AND('Raw Data'!N2289&gt;0.1,'Raw Data'!N2289&lt;=0.25),'Bảng Giá'!$B$5,IF(AND('Raw Data'!N2289&gt;0.25,'Raw Data'!N2289&lt;=0.5),'Bảng Giá'!$B$6,IF(AND('Raw Data'!N2289&gt;0.5,'Raw Data'!N2289&lt;=1),'Bảng Giá'!$B$7,IF(AND('Raw Data'!N2289&gt;1,'Raw Data'!N2289&lt;=1.5),'Bảng Giá'!$B$8,IF(AND('Raw Data'!N2289&gt;1.5,'Raw Data'!N2289&lt;=2),'Bảng Giá'!$B$9,IF(AND('Raw Data'!N2289&gt;2,'Raw Data'!N2289&lt;=2.5),'Bảng Giá'!$B$10,IF(AND('Raw Data'!N2289&gt;2.5,'Raw Data'!N2289&lt;=3),'Bảng Giá'!$B$11,IF(AND('Raw Data'!N2289&gt;3,'Raw Data'!N2289&lt;=3.5),'Bảng Giá'!$B$12,IF(AND('Raw Data'!N2289&gt;3.5,'Raw Data'!N2289&lt;=4),'Bảng Giá'!$B$13,IF(AND('Raw Data'!N2289&gt;4,'Raw Data'!N2289&lt;=4.5),'Bảng Giá'!$B$14,IF(AND('Raw Data'!N2289&gt;4.5,'Raw Data'!N2289&lt;=5),'Bảng Giá'!$B$15,IF(AND('Raw Data'!N2289&gt;5,'Raw Data'!N2289&lt;=5.5),'Bảng Giá'!$B$16,IF(AND('Raw Data'!N2289&gt;5.5,'Raw Data'!N2289&lt;=6),'Bảng Giá'!$B$17,'Bảng Giá'!$B$18)))))))))))))))</f>
        <v>0.1&lt;x&lt;=0.25</v>
      </c>
      <c r="Q2289" s="48">
        <f t="shared" si="213"/>
        <v>2.4390243902439025E-2</v>
      </c>
      <c r="R2289">
        <f t="shared" si="214"/>
        <v>25200</v>
      </c>
      <c r="S2289">
        <f t="shared" si="215"/>
        <v>4700</v>
      </c>
    </row>
    <row r="2290" spans="1:19" x14ac:dyDescent="0.25">
      <c r="A2290" s="12">
        <v>2289</v>
      </c>
      <c r="B2290" s="12" t="s">
        <v>211</v>
      </c>
      <c r="C2290" s="12" t="s">
        <v>921</v>
      </c>
      <c r="D2290" s="28">
        <v>43007.660416666666</v>
      </c>
      <c r="E2290" s="17">
        <v>43011.460416666669</v>
      </c>
      <c r="F2290" s="13" t="s">
        <v>302</v>
      </c>
      <c r="G2290" s="12">
        <v>1350</v>
      </c>
      <c r="H2290" s="12" t="s">
        <v>109</v>
      </c>
      <c r="I2290" s="12" t="s">
        <v>446</v>
      </c>
      <c r="J2290" s="37">
        <f>INDEX('Bảng Giá'!$C$3:$H$18,MATCH('Raw Data'!P2290,'Bảng Giá'!$B$3:$B$18,0),MATCH('Raw Data'!M2290,'Bảng Giá'!$C$2:$H$2,0))</f>
        <v>41000</v>
      </c>
      <c r="K2290" s="12">
        <v>40000</v>
      </c>
      <c r="L2290" s="36">
        <f t="shared" si="210"/>
        <v>3.8000000000029104</v>
      </c>
      <c r="M2290" t="str">
        <f>'References data'!H2291</f>
        <v>Liên Vùng</v>
      </c>
      <c r="N2290">
        <f t="shared" si="211"/>
        <v>1.35</v>
      </c>
      <c r="O2290">
        <f t="shared" si="212"/>
        <v>1000</v>
      </c>
      <c r="P2290" t="str">
        <f>IF(AND(N2290&gt;0,N2290&lt;=0.05),'Bảng Giá'!$B$3,IF(AND(N2290&lt;=0.1,N2290&gt;0.05),'Bảng Giá'!$B$4,IF(AND('Raw Data'!N2290&gt;0.1,'Raw Data'!N2290&lt;=0.25),'Bảng Giá'!$B$5,IF(AND('Raw Data'!N2290&gt;0.25,'Raw Data'!N2290&lt;=0.5),'Bảng Giá'!$B$6,IF(AND('Raw Data'!N2290&gt;0.5,'Raw Data'!N2290&lt;=1),'Bảng Giá'!$B$7,IF(AND('Raw Data'!N2290&gt;1,'Raw Data'!N2290&lt;=1.5),'Bảng Giá'!$B$8,IF(AND('Raw Data'!N2290&gt;1.5,'Raw Data'!N2290&lt;=2),'Bảng Giá'!$B$9,IF(AND('Raw Data'!N2290&gt;2,'Raw Data'!N2290&lt;=2.5),'Bảng Giá'!$B$10,IF(AND('Raw Data'!N2290&gt;2.5,'Raw Data'!N2290&lt;=3),'Bảng Giá'!$B$11,IF(AND('Raw Data'!N2290&gt;3,'Raw Data'!N2290&lt;=3.5),'Bảng Giá'!$B$12,IF(AND('Raw Data'!N2290&gt;3.5,'Raw Data'!N2290&lt;=4),'Bảng Giá'!$B$13,IF(AND('Raw Data'!N2290&gt;4,'Raw Data'!N2290&lt;=4.5),'Bảng Giá'!$B$14,IF(AND('Raw Data'!N2290&gt;4.5,'Raw Data'!N2290&lt;=5),'Bảng Giá'!$B$15,IF(AND('Raw Data'!N2290&gt;5,'Raw Data'!N2290&lt;=5.5),'Bảng Giá'!$B$16,IF(AND('Raw Data'!N2290&gt;5.5,'Raw Data'!N2290&lt;=6),'Bảng Giá'!$B$17,'Bảng Giá'!$B$18)))))))))))))))</f>
        <v>1&lt;x&lt;=1.5</v>
      </c>
      <c r="Q2290" s="48">
        <f t="shared" si="213"/>
        <v>2.5000000000000001E-2</v>
      </c>
      <c r="R2290">
        <f t="shared" si="214"/>
        <v>49200</v>
      </c>
      <c r="S2290">
        <f t="shared" si="215"/>
        <v>9200</v>
      </c>
    </row>
    <row r="2291" spans="1:19" x14ac:dyDescent="0.25">
      <c r="A2291" s="12">
        <v>2290</v>
      </c>
      <c r="B2291" s="12" t="s">
        <v>211</v>
      </c>
      <c r="C2291" s="12" t="s">
        <v>922</v>
      </c>
      <c r="D2291" s="28">
        <v>43008.672835648147</v>
      </c>
      <c r="E2291" s="17">
        <v>43010.772835648146</v>
      </c>
      <c r="F2291" s="13" t="s">
        <v>302</v>
      </c>
      <c r="G2291" s="12">
        <v>288</v>
      </c>
      <c r="H2291" s="12" t="s">
        <v>116</v>
      </c>
      <c r="I2291" s="12" t="s">
        <v>99</v>
      </c>
      <c r="J2291" s="37">
        <f>INDEX('Bảng Giá'!$C$3:$H$18,MATCH('Raw Data'!P2291,'Bảng Giá'!$B$3:$B$18,0),MATCH('Raw Data'!M2291,'Bảng Giá'!$C$2:$H$2,0))</f>
        <v>22500</v>
      </c>
      <c r="K2291" s="12">
        <v>22100</v>
      </c>
      <c r="L2291" s="36">
        <f t="shared" si="210"/>
        <v>2.0999999999985448</v>
      </c>
      <c r="M2291" t="str">
        <f>'References data'!H2292</f>
        <v>Liên Vùng đặc biệt</v>
      </c>
      <c r="N2291">
        <f t="shared" si="211"/>
        <v>0.28799999999999998</v>
      </c>
      <c r="O2291">
        <f t="shared" si="212"/>
        <v>400</v>
      </c>
      <c r="P2291" t="str">
        <f>IF(AND(N2291&gt;0,N2291&lt;=0.05),'Bảng Giá'!$B$3,IF(AND(N2291&lt;=0.1,N2291&gt;0.05),'Bảng Giá'!$B$4,IF(AND('Raw Data'!N2291&gt;0.1,'Raw Data'!N2291&lt;=0.25),'Bảng Giá'!$B$5,IF(AND('Raw Data'!N2291&gt;0.25,'Raw Data'!N2291&lt;=0.5),'Bảng Giá'!$B$6,IF(AND('Raw Data'!N2291&gt;0.5,'Raw Data'!N2291&lt;=1),'Bảng Giá'!$B$7,IF(AND('Raw Data'!N2291&gt;1,'Raw Data'!N2291&lt;=1.5),'Bảng Giá'!$B$8,IF(AND('Raw Data'!N2291&gt;1.5,'Raw Data'!N2291&lt;=2),'Bảng Giá'!$B$9,IF(AND('Raw Data'!N2291&gt;2,'Raw Data'!N2291&lt;=2.5),'Bảng Giá'!$B$10,IF(AND('Raw Data'!N2291&gt;2.5,'Raw Data'!N2291&lt;=3),'Bảng Giá'!$B$11,IF(AND('Raw Data'!N2291&gt;3,'Raw Data'!N2291&lt;=3.5),'Bảng Giá'!$B$12,IF(AND('Raw Data'!N2291&gt;3.5,'Raw Data'!N2291&lt;=4),'Bảng Giá'!$B$13,IF(AND('Raw Data'!N2291&gt;4,'Raw Data'!N2291&lt;=4.5),'Bảng Giá'!$B$14,IF(AND('Raw Data'!N2291&gt;4.5,'Raw Data'!N2291&lt;=5),'Bảng Giá'!$B$15,IF(AND('Raw Data'!N2291&gt;5,'Raw Data'!N2291&lt;=5.5),'Bảng Giá'!$B$16,IF(AND('Raw Data'!N2291&gt;5.5,'Raw Data'!N2291&lt;=6),'Bảng Giá'!$B$17,'Bảng Giá'!$B$18)))))))))))))))</f>
        <v>0.25&lt;x&lt;=0.5</v>
      </c>
      <c r="Q2291" s="48">
        <f t="shared" si="213"/>
        <v>1.8099547511312219E-2</v>
      </c>
      <c r="R2291">
        <f t="shared" si="214"/>
        <v>27000</v>
      </c>
      <c r="S2291">
        <f t="shared" si="215"/>
        <v>4900</v>
      </c>
    </row>
    <row r="2292" spans="1:19" x14ac:dyDescent="0.25">
      <c r="A2292" s="12">
        <v>2291</v>
      </c>
      <c r="B2292" s="12" t="s">
        <v>211</v>
      </c>
      <c r="C2292" s="12" t="s">
        <v>923</v>
      </c>
      <c r="D2292" s="28">
        <v>43008.672997685186</v>
      </c>
      <c r="E2292" s="17">
        <v>43010.772997685184</v>
      </c>
      <c r="F2292" s="13" t="s">
        <v>302</v>
      </c>
      <c r="G2292" s="12">
        <v>700</v>
      </c>
      <c r="H2292" s="12" t="s">
        <v>99</v>
      </c>
      <c r="I2292" s="12" t="s">
        <v>75</v>
      </c>
      <c r="J2292" s="37">
        <f>INDEX('Bảng Giá'!$C$3:$H$18,MATCH('Raw Data'!P2292,'Bảng Giá'!$B$3:$B$18,0),MATCH('Raw Data'!M2292,'Bảng Giá'!$C$2:$H$2,0))</f>
        <v>30500</v>
      </c>
      <c r="K2292" s="12">
        <v>29900</v>
      </c>
      <c r="L2292" s="36">
        <f t="shared" si="210"/>
        <v>2.0999999999985448</v>
      </c>
      <c r="M2292" t="str">
        <f>'References data'!H2293</f>
        <v>Liên Vùng đặc biệt</v>
      </c>
      <c r="N2292">
        <f t="shared" si="211"/>
        <v>0.7</v>
      </c>
      <c r="O2292">
        <f t="shared" si="212"/>
        <v>600</v>
      </c>
      <c r="P2292" t="str">
        <f>IF(AND(N2292&gt;0,N2292&lt;=0.05),'Bảng Giá'!$B$3,IF(AND(N2292&lt;=0.1,N2292&gt;0.05),'Bảng Giá'!$B$4,IF(AND('Raw Data'!N2292&gt;0.1,'Raw Data'!N2292&lt;=0.25),'Bảng Giá'!$B$5,IF(AND('Raw Data'!N2292&gt;0.25,'Raw Data'!N2292&lt;=0.5),'Bảng Giá'!$B$6,IF(AND('Raw Data'!N2292&gt;0.5,'Raw Data'!N2292&lt;=1),'Bảng Giá'!$B$7,IF(AND('Raw Data'!N2292&gt;1,'Raw Data'!N2292&lt;=1.5),'Bảng Giá'!$B$8,IF(AND('Raw Data'!N2292&gt;1.5,'Raw Data'!N2292&lt;=2),'Bảng Giá'!$B$9,IF(AND('Raw Data'!N2292&gt;2,'Raw Data'!N2292&lt;=2.5),'Bảng Giá'!$B$10,IF(AND('Raw Data'!N2292&gt;2.5,'Raw Data'!N2292&lt;=3),'Bảng Giá'!$B$11,IF(AND('Raw Data'!N2292&gt;3,'Raw Data'!N2292&lt;=3.5),'Bảng Giá'!$B$12,IF(AND('Raw Data'!N2292&gt;3.5,'Raw Data'!N2292&lt;=4),'Bảng Giá'!$B$13,IF(AND('Raw Data'!N2292&gt;4,'Raw Data'!N2292&lt;=4.5),'Bảng Giá'!$B$14,IF(AND('Raw Data'!N2292&gt;4.5,'Raw Data'!N2292&lt;=5),'Bảng Giá'!$B$15,IF(AND('Raw Data'!N2292&gt;5,'Raw Data'!N2292&lt;=5.5),'Bảng Giá'!$B$16,IF(AND('Raw Data'!N2292&gt;5.5,'Raw Data'!N2292&lt;=6),'Bảng Giá'!$B$17,'Bảng Giá'!$B$18)))))))))))))))</f>
        <v>0.5&lt;x&lt;=1</v>
      </c>
      <c r="Q2292" s="48">
        <f t="shared" si="213"/>
        <v>2.0066889632107024E-2</v>
      </c>
      <c r="R2292">
        <f t="shared" si="214"/>
        <v>36600</v>
      </c>
      <c r="S2292">
        <f t="shared" si="215"/>
        <v>6700</v>
      </c>
    </row>
    <row r="2293" spans="1:19" x14ac:dyDescent="0.25">
      <c r="A2293" s="12">
        <v>2292</v>
      </c>
      <c r="B2293" s="12" t="s">
        <v>211</v>
      </c>
      <c r="C2293" s="12" t="s">
        <v>924</v>
      </c>
      <c r="D2293" s="28">
        <v>43008.673159722224</v>
      </c>
      <c r="E2293" s="17">
        <v>43012.473159722227</v>
      </c>
      <c r="F2293" s="13" t="s">
        <v>302</v>
      </c>
      <c r="G2293" s="12">
        <v>200</v>
      </c>
      <c r="H2293" s="12" t="s">
        <v>288</v>
      </c>
      <c r="I2293" s="12" t="s">
        <v>87</v>
      </c>
      <c r="J2293" s="37">
        <f>INDEX('Bảng Giá'!$C$3:$H$18,MATCH('Raw Data'!P2293,'Bảng Giá'!$B$3:$B$18,0),MATCH('Raw Data'!M2293,'Bảng Giá'!$C$2:$H$2,0))</f>
        <v>21000</v>
      </c>
      <c r="K2293" s="12">
        <v>20500</v>
      </c>
      <c r="L2293" s="36">
        <f t="shared" si="210"/>
        <v>3.8000000000029104</v>
      </c>
      <c r="M2293" t="str">
        <f>'References data'!H2294</f>
        <v>Liên Vùng</v>
      </c>
      <c r="N2293">
        <f t="shared" si="211"/>
        <v>0.2</v>
      </c>
      <c r="O2293">
        <f t="shared" si="212"/>
        <v>500</v>
      </c>
      <c r="P2293" t="str">
        <f>IF(AND(N2293&gt;0,N2293&lt;=0.05),'Bảng Giá'!$B$3,IF(AND(N2293&lt;=0.1,N2293&gt;0.05),'Bảng Giá'!$B$4,IF(AND('Raw Data'!N2293&gt;0.1,'Raw Data'!N2293&lt;=0.25),'Bảng Giá'!$B$5,IF(AND('Raw Data'!N2293&gt;0.25,'Raw Data'!N2293&lt;=0.5),'Bảng Giá'!$B$6,IF(AND('Raw Data'!N2293&gt;0.5,'Raw Data'!N2293&lt;=1),'Bảng Giá'!$B$7,IF(AND('Raw Data'!N2293&gt;1,'Raw Data'!N2293&lt;=1.5),'Bảng Giá'!$B$8,IF(AND('Raw Data'!N2293&gt;1.5,'Raw Data'!N2293&lt;=2),'Bảng Giá'!$B$9,IF(AND('Raw Data'!N2293&gt;2,'Raw Data'!N2293&lt;=2.5),'Bảng Giá'!$B$10,IF(AND('Raw Data'!N2293&gt;2.5,'Raw Data'!N2293&lt;=3),'Bảng Giá'!$B$11,IF(AND('Raw Data'!N2293&gt;3,'Raw Data'!N2293&lt;=3.5),'Bảng Giá'!$B$12,IF(AND('Raw Data'!N2293&gt;3.5,'Raw Data'!N2293&lt;=4),'Bảng Giá'!$B$13,IF(AND('Raw Data'!N2293&gt;4,'Raw Data'!N2293&lt;=4.5),'Bảng Giá'!$B$14,IF(AND('Raw Data'!N2293&gt;4.5,'Raw Data'!N2293&lt;=5),'Bảng Giá'!$B$15,IF(AND('Raw Data'!N2293&gt;5,'Raw Data'!N2293&lt;=5.5),'Bảng Giá'!$B$16,IF(AND('Raw Data'!N2293&gt;5.5,'Raw Data'!N2293&lt;=6),'Bảng Giá'!$B$17,'Bảng Giá'!$B$18)))))))))))))))</f>
        <v>0.1&lt;x&lt;=0.25</v>
      </c>
      <c r="Q2293" s="48">
        <f t="shared" si="213"/>
        <v>2.4390243902439025E-2</v>
      </c>
      <c r="R2293">
        <f t="shared" si="214"/>
        <v>25200</v>
      </c>
      <c r="S2293">
        <f t="shared" si="215"/>
        <v>4700</v>
      </c>
    </row>
    <row r="2294" spans="1:19" x14ac:dyDescent="0.25">
      <c r="A2294" s="12">
        <v>2293</v>
      </c>
      <c r="B2294" s="12" t="s">
        <v>211</v>
      </c>
      <c r="C2294" s="12" t="s">
        <v>925</v>
      </c>
      <c r="D2294" s="28">
        <v>43008.391689814816</v>
      </c>
      <c r="E2294" s="17">
        <v>43010.491689814815</v>
      </c>
      <c r="F2294" s="13" t="s">
        <v>302</v>
      </c>
      <c r="G2294" s="12">
        <v>2400</v>
      </c>
      <c r="H2294" s="12" t="s">
        <v>297</v>
      </c>
      <c r="I2294" s="12" t="s">
        <v>131</v>
      </c>
      <c r="J2294" s="37">
        <f>INDEX('Bảng Giá'!$C$3:$H$18,MATCH('Raw Data'!P2294,'Bảng Giá'!$B$3:$B$18,0),MATCH('Raw Data'!M2294,'Bảng Giá'!$C$2:$H$2,0))</f>
        <v>54500</v>
      </c>
      <c r="K2294" s="12">
        <v>53500</v>
      </c>
      <c r="L2294" s="36">
        <f t="shared" si="210"/>
        <v>2.0999999999985448</v>
      </c>
      <c r="M2294" t="str">
        <f>'References data'!H2295</f>
        <v>Liên Vùng đặc biệt</v>
      </c>
      <c r="N2294">
        <f t="shared" si="211"/>
        <v>2.4</v>
      </c>
      <c r="O2294">
        <f t="shared" si="212"/>
        <v>1000</v>
      </c>
      <c r="P2294" t="str">
        <f>IF(AND(N2294&gt;0,N2294&lt;=0.05),'Bảng Giá'!$B$3,IF(AND(N2294&lt;=0.1,N2294&gt;0.05),'Bảng Giá'!$B$4,IF(AND('Raw Data'!N2294&gt;0.1,'Raw Data'!N2294&lt;=0.25),'Bảng Giá'!$B$5,IF(AND('Raw Data'!N2294&gt;0.25,'Raw Data'!N2294&lt;=0.5),'Bảng Giá'!$B$6,IF(AND('Raw Data'!N2294&gt;0.5,'Raw Data'!N2294&lt;=1),'Bảng Giá'!$B$7,IF(AND('Raw Data'!N2294&gt;1,'Raw Data'!N2294&lt;=1.5),'Bảng Giá'!$B$8,IF(AND('Raw Data'!N2294&gt;1.5,'Raw Data'!N2294&lt;=2),'Bảng Giá'!$B$9,IF(AND('Raw Data'!N2294&gt;2,'Raw Data'!N2294&lt;=2.5),'Bảng Giá'!$B$10,IF(AND('Raw Data'!N2294&gt;2.5,'Raw Data'!N2294&lt;=3),'Bảng Giá'!$B$11,IF(AND('Raw Data'!N2294&gt;3,'Raw Data'!N2294&lt;=3.5),'Bảng Giá'!$B$12,IF(AND('Raw Data'!N2294&gt;3.5,'Raw Data'!N2294&lt;=4),'Bảng Giá'!$B$13,IF(AND('Raw Data'!N2294&gt;4,'Raw Data'!N2294&lt;=4.5),'Bảng Giá'!$B$14,IF(AND('Raw Data'!N2294&gt;4.5,'Raw Data'!N2294&lt;=5),'Bảng Giá'!$B$15,IF(AND('Raw Data'!N2294&gt;5,'Raw Data'!N2294&lt;=5.5),'Bảng Giá'!$B$16,IF(AND('Raw Data'!N2294&gt;5.5,'Raw Data'!N2294&lt;=6),'Bảng Giá'!$B$17,'Bảng Giá'!$B$18)))))))))))))))</f>
        <v>2&lt;x&lt;=2.5</v>
      </c>
      <c r="Q2294" s="48">
        <f t="shared" si="213"/>
        <v>1.8691588785046728E-2</v>
      </c>
      <c r="R2294">
        <f t="shared" si="214"/>
        <v>65400</v>
      </c>
      <c r="S2294">
        <f t="shared" si="215"/>
        <v>11900</v>
      </c>
    </row>
    <row r="2295" spans="1:19" x14ac:dyDescent="0.25">
      <c r="A2295" s="12">
        <v>2294</v>
      </c>
      <c r="B2295" s="12" t="s">
        <v>211</v>
      </c>
      <c r="C2295" s="12" t="s">
        <v>926</v>
      </c>
      <c r="D2295" s="28">
        <v>43008.39135416667</v>
      </c>
      <c r="E2295" s="17">
        <v>43012.191354166673</v>
      </c>
      <c r="F2295" s="13" t="s">
        <v>302</v>
      </c>
      <c r="G2295" s="12">
        <v>3600</v>
      </c>
      <c r="H2295" s="12" t="s">
        <v>114</v>
      </c>
      <c r="I2295" s="12" t="s">
        <v>320</v>
      </c>
      <c r="J2295" s="37">
        <f>INDEX('Bảng Giá'!$C$3:$H$18,MATCH('Raw Data'!P2295,'Bảng Giá'!$B$3:$B$18,0),MATCH('Raw Data'!M2295,'Bảng Giá'!$C$2:$H$2,0))</f>
        <v>83500</v>
      </c>
      <c r="K2295" s="12">
        <v>81500</v>
      </c>
      <c r="L2295" s="36">
        <f t="shared" si="210"/>
        <v>3.8000000000029104</v>
      </c>
      <c r="M2295" t="str">
        <f>'References data'!H2296</f>
        <v>Liên Vùng</v>
      </c>
      <c r="N2295">
        <f t="shared" si="211"/>
        <v>3.6</v>
      </c>
      <c r="O2295">
        <f t="shared" si="212"/>
        <v>2000</v>
      </c>
      <c r="P2295" t="str">
        <f>IF(AND(N2295&gt;0,N2295&lt;=0.05),'Bảng Giá'!$B$3,IF(AND(N2295&lt;=0.1,N2295&gt;0.05),'Bảng Giá'!$B$4,IF(AND('Raw Data'!N2295&gt;0.1,'Raw Data'!N2295&lt;=0.25),'Bảng Giá'!$B$5,IF(AND('Raw Data'!N2295&gt;0.25,'Raw Data'!N2295&lt;=0.5),'Bảng Giá'!$B$6,IF(AND('Raw Data'!N2295&gt;0.5,'Raw Data'!N2295&lt;=1),'Bảng Giá'!$B$7,IF(AND('Raw Data'!N2295&gt;1,'Raw Data'!N2295&lt;=1.5),'Bảng Giá'!$B$8,IF(AND('Raw Data'!N2295&gt;1.5,'Raw Data'!N2295&lt;=2),'Bảng Giá'!$B$9,IF(AND('Raw Data'!N2295&gt;2,'Raw Data'!N2295&lt;=2.5),'Bảng Giá'!$B$10,IF(AND('Raw Data'!N2295&gt;2.5,'Raw Data'!N2295&lt;=3),'Bảng Giá'!$B$11,IF(AND('Raw Data'!N2295&gt;3,'Raw Data'!N2295&lt;=3.5),'Bảng Giá'!$B$12,IF(AND('Raw Data'!N2295&gt;3.5,'Raw Data'!N2295&lt;=4),'Bảng Giá'!$B$13,IF(AND('Raw Data'!N2295&gt;4,'Raw Data'!N2295&lt;=4.5),'Bảng Giá'!$B$14,IF(AND('Raw Data'!N2295&gt;4.5,'Raw Data'!N2295&lt;=5),'Bảng Giá'!$B$15,IF(AND('Raw Data'!N2295&gt;5,'Raw Data'!N2295&lt;=5.5),'Bảng Giá'!$B$16,IF(AND('Raw Data'!N2295&gt;5.5,'Raw Data'!N2295&lt;=6),'Bảng Giá'!$B$17,'Bảng Giá'!$B$18)))))))))))))))</f>
        <v>3.5&lt;x&lt;=4</v>
      </c>
      <c r="Q2295" s="48">
        <f t="shared" si="213"/>
        <v>2.4539877300613498E-2</v>
      </c>
      <c r="R2295">
        <f t="shared" si="214"/>
        <v>100200</v>
      </c>
      <c r="S2295">
        <f t="shared" si="215"/>
        <v>18700</v>
      </c>
    </row>
    <row r="2296" spans="1:19" x14ac:dyDescent="0.25">
      <c r="A2296" s="12">
        <v>2295</v>
      </c>
      <c r="B2296" s="12" t="s">
        <v>211</v>
      </c>
      <c r="C2296" s="12" t="s">
        <v>927</v>
      </c>
      <c r="D2296" s="28">
        <v>43008.391400462962</v>
      </c>
      <c r="E2296" s="17">
        <v>43010.491400462961</v>
      </c>
      <c r="F2296" s="13" t="s">
        <v>302</v>
      </c>
      <c r="G2296" s="12">
        <v>1289</v>
      </c>
      <c r="H2296" s="12" t="s">
        <v>504</v>
      </c>
      <c r="I2296" s="12" t="s">
        <v>76</v>
      </c>
      <c r="J2296" s="37">
        <f>INDEX('Bảng Giá'!$C$3:$H$18,MATCH('Raw Data'!P2296,'Bảng Giá'!$B$3:$B$18,0),MATCH('Raw Data'!M2296,'Bảng Giá'!$C$2:$H$2,0))</f>
        <v>38500</v>
      </c>
      <c r="K2296" s="12">
        <v>37800</v>
      </c>
      <c r="L2296" s="36">
        <f t="shared" si="210"/>
        <v>2.0999999999985448</v>
      </c>
      <c r="M2296" t="str">
        <f>'References data'!H2297</f>
        <v>Liên Vùng đặc biệt</v>
      </c>
      <c r="N2296">
        <f t="shared" si="211"/>
        <v>1.2889999999999999</v>
      </c>
      <c r="O2296">
        <f t="shared" si="212"/>
        <v>700</v>
      </c>
      <c r="P2296" t="str">
        <f>IF(AND(N2296&gt;0,N2296&lt;=0.05),'Bảng Giá'!$B$3,IF(AND(N2296&lt;=0.1,N2296&gt;0.05),'Bảng Giá'!$B$4,IF(AND('Raw Data'!N2296&gt;0.1,'Raw Data'!N2296&lt;=0.25),'Bảng Giá'!$B$5,IF(AND('Raw Data'!N2296&gt;0.25,'Raw Data'!N2296&lt;=0.5),'Bảng Giá'!$B$6,IF(AND('Raw Data'!N2296&gt;0.5,'Raw Data'!N2296&lt;=1),'Bảng Giá'!$B$7,IF(AND('Raw Data'!N2296&gt;1,'Raw Data'!N2296&lt;=1.5),'Bảng Giá'!$B$8,IF(AND('Raw Data'!N2296&gt;1.5,'Raw Data'!N2296&lt;=2),'Bảng Giá'!$B$9,IF(AND('Raw Data'!N2296&gt;2,'Raw Data'!N2296&lt;=2.5),'Bảng Giá'!$B$10,IF(AND('Raw Data'!N2296&gt;2.5,'Raw Data'!N2296&lt;=3),'Bảng Giá'!$B$11,IF(AND('Raw Data'!N2296&gt;3,'Raw Data'!N2296&lt;=3.5),'Bảng Giá'!$B$12,IF(AND('Raw Data'!N2296&gt;3.5,'Raw Data'!N2296&lt;=4),'Bảng Giá'!$B$13,IF(AND('Raw Data'!N2296&gt;4,'Raw Data'!N2296&lt;=4.5),'Bảng Giá'!$B$14,IF(AND('Raw Data'!N2296&gt;4.5,'Raw Data'!N2296&lt;=5),'Bảng Giá'!$B$15,IF(AND('Raw Data'!N2296&gt;5,'Raw Data'!N2296&lt;=5.5),'Bảng Giá'!$B$16,IF(AND('Raw Data'!N2296&gt;5.5,'Raw Data'!N2296&lt;=6),'Bảng Giá'!$B$17,'Bảng Giá'!$B$18)))))))))))))))</f>
        <v>1&lt;x&lt;=1.5</v>
      </c>
      <c r="Q2296" s="48">
        <f t="shared" si="213"/>
        <v>1.8518518518518517E-2</v>
      </c>
      <c r="R2296">
        <f t="shared" si="214"/>
        <v>46200</v>
      </c>
      <c r="S2296">
        <f t="shared" si="215"/>
        <v>8400</v>
      </c>
    </row>
    <row r="2297" spans="1:19" x14ac:dyDescent="0.25">
      <c r="A2297" s="12">
        <v>2296</v>
      </c>
      <c r="B2297" s="12" t="s">
        <v>211</v>
      </c>
      <c r="C2297" s="12" t="s">
        <v>928</v>
      </c>
      <c r="D2297" s="28">
        <v>43008.391562500001</v>
      </c>
      <c r="E2297" s="17">
        <v>43010.491562499999</v>
      </c>
      <c r="F2297" s="13" t="s">
        <v>302</v>
      </c>
      <c r="G2297" s="12">
        <v>850</v>
      </c>
      <c r="H2297" s="12" t="s">
        <v>301</v>
      </c>
      <c r="I2297" s="12" t="s">
        <v>283</v>
      </c>
      <c r="J2297" s="37">
        <f>INDEX('Bảng Giá'!$C$3:$H$18,MATCH('Raw Data'!P2297,'Bảng Giá'!$B$3:$B$18,0),MATCH('Raw Data'!M2297,'Bảng Giá'!$C$2:$H$2,0))</f>
        <v>30500</v>
      </c>
      <c r="K2297" s="12">
        <v>29900</v>
      </c>
      <c r="L2297" s="36">
        <f t="shared" si="210"/>
        <v>2.0999999999985448</v>
      </c>
      <c r="M2297" t="str">
        <f>'References data'!H2298</f>
        <v>Liên Vùng đặc biệt</v>
      </c>
      <c r="N2297">
        <f t="shared" si="211"/>
        <v>0.85</v>
      </c>
      <c r="O2297">
        <f t="shared" si="212"/>
        <v>600</v>
      </c>
      <c r="P2297" t="str">
        <f>IF(AND(N2297&gt;0,N2297&lt;=0.05),'Bảng Giá'!$B$3,IF(AND(N2297&lt;=0.1,N2297&gt;0.05),'Bảng Giá'!$B$4,IF(AND('Raw Data'!N2297&gt;0.1,'Raw Data'!N2297&lt;=0.25),'Bảng Giá'!$B$5,IF(AND('Raw Data'!N2297&gt;0.25,'Raw Data'!N2297&lt;=0.5),'Bảng Giá'!$B$6,IF(AND('Raw Data'!N2297&gt;0.5,'Raw Data'!N2297&lt;=1),'Bảng Giá'!$B$7,IF(AND('Raw Data'!N2297&gt;1,'Raw Data'!N2297&lt;=1.5),'Bảng Giá'!$B$8,IF(AND('Raw Data'!N2297&gt;1.5,'Raw Data'!N2297&lt;=2),'Bảng Giá'!$B$9,IF(AND('Raw Data'!N2297&gt;2,'Raw Data'!N2297&lt;=2.5),'Bảng Giá'!$B$10,IF(AND('Raw Data'!N2297&gt;2.5,'Raw Data'!N2297&lt;=3),'Bảng Giá'!$B$11,IF(AND('Raw Data'!N2297&gt;3,'Raw Data'!N2297&lt;=3.5),'Bảng Giá'!$B$12,IF(AND('Raw Data'!N2297&gt;3.5,'Raw Data'!N2297&lt;=4),'Bảng Giá'!$B$13,IF(AND('Raw Data'!N2297&gt;4,'Raw Data'!N2297&lt;=4.5),'Bảng Giá'!$B$14,IF(AND('Raw Data'!N2297&gt;4.5,'Raw Data'!N2297&lt;=5),'Bảng Giá'!$B$15,IF(AND('Raw Data'!N2297&gt;5,'Raw Data'!N2297&lt;=5.5),'Bảng Giá'!$B$16,IF(AND('Raw Data'!N2297&gt;5.5,'Raw Data'!N2297&lt;=6),'Bảng Giá'!$B$17,'Bảng Giá'!$B$18)))))))))))))))</f>
        <v>0.5&lt;x&lt;=1</v>
      </c>
      <c r="Q2297" s="48">
        <f t="shared" si="213"/>
        <v>2.0066889632107024E-2</v>
      </c>
      <c r="R2297">
        <f t="shared" si="214"/>
        <v>36600</v>
      </c>
      <c r="S2297">
        <f t="shared" si="215"/>
        <v>6700</v>
      </c>
    </row>
    <row r="2298" spans="1:19" x14ac:dyDescent="0.25">
      <c r="A2298" s="12">
        <v>2297</v>
      </c>
      <c r="B2298" s="12" t="s">
        <v>211</v>
      </c>
      <c r="C2298" s="12" t="s">
        <v>929</v>
      </c>
      <c r="D2298" s="28">
        <v>43008.672986111109</v>
      </c>
      <c r="E2298" s="17">
        <v>43010.772986111107</v>
      </c>
      <c r="F2298" s="13" t="s">
        <v>302</v>
      </c>
      <c r="G2298" s="12">
        <v>200</v>
      </c>
      <c r="H2298" s="12" t="s">
        <v>295</v>
      </c>
      <c r="I2298" s="12" t="s">
        <v>74</v>
      </c>
      <c r="J2298" s="37">
        <f>INDEX('Bảng Giá'!$C$3:$H$18,MATCH('Raw Data'!P2298,'Bảng Giá'!$B$3:$B$18,0),MATCH('Raw Data'!M2298,'Bảng Giá'!$C$2:$H$2,0))</f>
        <v>21000</v>
      </c>
      <c r="K2298" s="12">
        <v>20600</v>
      </c>
      <c r="L2298" s="36">
        <f t="shared" si="210"/>
        <v>2.0999999999985448</v>
      </c>
      <c r="M2298" t="str">
        <f>'References data'!H2299</f>
        <v>Liên Vùng đặc biệt</v>
      </c>
      <c r="N2298">
        <f t="shared" si="211"/>
        <v>0.2</v>
      </c>
      <c r="O2298">
        <f t="shared" si="212"/>
        <v>400</v>
      </c>
      <c r="P2298" t="str">
        <f>IF(AND(N2298&gt;0,N2298&lt;=0.05),'Bảng Giá'!$B$3,IF(AND(N2298&lt;=0.1,N2298&gt;0.05),'Bảng Giá'!$B$4,IF(AND('Raw Data'!N2298&gt;0.1,'Raw Data'!N2298&lt;=0.25),'Bảng Giá'!$B$5,IF(AND('Raw Data'!N2298&gt;0.25,'Raw Data'!N2298&lt;=0.5),'Bảng Giá'!$B$6,IF(AND('Raw Data'!N2298&gt;0.5,'Raw Data'!N2298&lt;=1),'Bảng Giá'!$B$7,IF(AND('Raw Data'!N2298&gt;1,'Raw Data'!N2298&lt;=1.5),'Bảng Giá'!$B$8,IF(AND('Raw Data'!N2298&gt;1.5,'Raw Data'!N2298&lt;=2),'Bảng Giá'!$B$9,IF(AND('Raw Data'!N2298&gt;2,'Raw Data'!N2298&lt;=2.5),'Bảng Giá'!$B$10,IF(AND('Raw Data'!N2298&gt;2.5,'Raw Data'!N2298&lt;=3),'Bảng Giá'!$B$11,IF(AND('Raw Data'!N2298&gt;3,'Raw Data'!N2298&lt;=3.5),'Bảng Giá'!$B$12,IF(AND('Raw Data'!N2298&gt;3.5,'Raw Data'!N2298&lt;=4),'Bảng Giá'!$B$13,IF(AND('Raw Data'!N2298&gt;4,'Raw Data'!N2298&lt;=4.5),'Bảng Giá'!$B$14,IF(AND('Raw Data'!N2298&gt;4.5,'Raw Data'!N2298&lt;=5),'Bảng Giá'!$B$15,IF(AND('Raw Data'!N2298&gt;5,'Raw Data'!N2298&lt;=5.5),'Bảng Giá'!$B$16,IF(AND('Raw Data'!N2298&gt;5.5,'Raw Data'!N2298&lt;=6),'Bảng Giá'!$B$17,'Bảng Giá'!$B$18)))))))))))))))</f>
        <v>0.1&lt;x&lt;=0.25</v>
      </c>
      <c r="Q2298" s="48">
        <f t="shared" si="213"/>
        <v>1.9417475728155338E-2</v>
      </c>
      <c r="R2298">
        <f t="shared" si="214"/>
        <v>25200</v>
      </c>
      <c r="S2298">
        <f t="shared" si="215"/>
        <v>4600</v>
      </c>
    </row>
    <row r="2299" spans="1:19" x14ac:dyDescent="0.25">
      <c r="A2299" s="12">
        <v>2298</v>
      </c>
      <c r="B2299" s="12" t="s">
        <v>211</v>
      </c>
      <c r="C2299" s="12" t="s">
        <v>930</v>
      </c>
      <c r="D2299" s="28">
        <v>43008.672939814816</v>
      </c>
      <c r="E2299" s="17">
        <v>43012.772939814815</v>
      </c>
      <c r="F2299" s="13" t="s">
        <v>302</v>
      </c>
      <c r="G2299" s="12">
        <v>1000</v>
      </c>
      <c r="H2299" s="12" t="s">
        <v>96</v>
      </c>
      <c r="I2299" s="12" t="s">
        <v>369</v>
      </c>
      <c r="J2299" s="37">
        <f>INDEX('Bảng Giá'!$C$3:$H$18,MATCH('Raw Data'!P2299,'Bảng Giá'!$B$3:$B$18,0),MATCH('Raw Data'!M2299,'Bảng Giá'!$C$2:$H$2,0))</f>
        <v>31000</v>
      </c>
      <c r="K2299" s="12">
        <v>38400</v>
      </c>
      <c r="L2299" s="36">
        <f t="shared" si="210"/>
        <v>4.0999999999985448</v>
      </c>
      <c r="M2299" t="str">
        <f>'References data'!H2300</f>
        <v>Liên Vùng Tỉnh</v>
      </c>
      <c r="N2299">
        <f t="shared" si="211"/>
        <v>1</v>
      </c>
      <c r="O2299">
        <f t="shared" si="212"/>
        <v>-7400</v>
      </c>
      <c r="P2299" t="str">
        <f>IF(AND(N2299&gt;0,N2299&lt;=0.05),'Bảng Giá'!$B$3,IF(AND(N2299&lt;=0.1,N2299&gt;0.05),'Bảng Giá'!$B$4,IF(AND('Raw Data'!N2299&gt;0.1,'Raw Data'!N2299&lt;=0.25),'Bảng Giá'!$B$5,IF(AND('Raw Data'!N2299&gt;0.25,'Raw Data'!N2299&lt;=0.5),'Bảng Giá'!$B$6,IF(AND('Raw Data'!N2299&gt;0.5,'Raw Data'!N2299&lt;=1),'Bảng Giá'!$B$7,IF(AND('Raw Data'!N2299&gt;1,'Raw Data'!N2299&lt;=1.5),'Bảng Giá'!$B$8,IF(AND('Raw Data'!N2299&gt;1.5,'Raw Data'!N2299&lt;=2),'Bảng Giá'!$B$9,IF(AND('Raw Data'!N2299&gt;2,'Raw Data'!N2299&lt;=2.5),'Bảng Giá'!$B$10,IF(AND('Raw Data'!N2299&gt;2.5,'Raw Data'!N2299&lt;=3),'Bảng Giá'!$B$11,IF(AND('Raw Data'!N2299&gt;3,'Raw Data'!N2299&lt;=3.5),'Bảng Giá'!$B$12,IF(AND('Raw Data'!N2299&gt;3.5,'Raw Data'!N2299&lt;=4),'Bảng Giá'!$B$13,IF(AND('Raw Data'!N2299&gt;4,'Raw Data'!N2299&lt;=4.5),'Bảng Giá'!$B$14,IF(AND('Raw Data'!N2299&gt;4.5,'Raw Data'!N2299&lt;=5),'Bảng Giá'!$B$15,IF(AND('Raw Data'!N2299&gt;5,'Raw Data'!N2299&lt;=5.5),'Bảng Giá'!$B$16,IF(AND('Raw Data'!N2299&gt;5.5,'Raw Data'!N2299&lt;=6),'Bảng Giá'!$B$17,'Bảng Giá'!$B$18)))))))))))))))</f>
        <v>0.5&lt;x&lt;=1</v>
      </c>
      <c r="Q2299" s="48">
        <f t="shared" si="213"/>
        <v>-0.19270833333333334</v>
      </c>
      <c r="R2299">
        <f t="shared" si="214"/>
        <v>37200</v>
      </c>
      <c r="S2299">
        <f t="shared" si="215"/>
        <v>-1200</v>
      </c>
    </row>
    <row r="2300" spans="1:19" x14ac:dyDescent="0.25">
      <c r="A2300" s="12">
        <v>2299</v>
      </c>
      <c r="B2300" s="12" t="s">
        <v>211</v>
      </c>
      <c r="C2300" s="12" t="s">
        <v>931</v>
      </c>
      <c r="D2300" s="28">
        <v>43010.390821759262</v>
      </c>
      <c r="E2300" s="17">
        <v>43014.49082175926</v>
      </c>
      <c r="F2300" s="13" t="s">
        <v>302</v>
      </c>
      <c r="G2300" s="12">
        <v>500</v>
      </c>
      <c r="H2300" s="12" t="s">
        <v>140</v>
      </c>
      <c r="I2300" s="12" t="s">
        <v>1569</v>
      </c>
      <c r="J2300" s="37">
        <f>INDEX('Bảng Giá'!$C$3:$H$18,MATCH('Raw Data'!P2300,'Bảng Giá'!$B$3:$B$18,0),MATCH('Raw Data'!M2300,'Bảng Giá'!$C$2:$H$2,0))</f>
        <v>24500</v>
      </c>
      <c r="K2300" s="12">
        <v>30500</v>
      </c>
      <c r="L2300" s="36">
        <f t="shared" si="210"/>
        <v>4.0999999999985448</v>
      </c>
      <c r="M2300" t="str">
        <f>'References data'!H2301</f>
        <v>Liên Vùng Tỉnh</v>
      </c>
      <c r="N2300">
        <f t="shared" si="211"/>
        <v>0.5</v>
      </c>
      <c r="O2300">
        <f t="shared" si="212"/>
        <v>-6000</v>
      </c>
      <c r="P2300" t="str">
        <f>IF(AND(N2300&gt;0,N2300&lt;=0.05),'Bảng Giá'!$B$3,IF(AND(N2300&lt;=0.1,N2300&gt;0.05),'Bảng Giá'!$B$4,IF(AND('Raw Data'!N2300&gt;0.1,'Raw Data'!N2300&lt;=0.25),'Bảng Giá'!$B$5,IF(AND('Raw Data'!N2300&gt;0.25,'Raw Data'!N2300&lt;=0.5),'Bảng Giá'!$B$6,IF(AND('Raw Data'!N2300&gt;0.5,'Raw Data'!N2300&lt;=1),'Bảng Giá'!$B$7,IF(AND('Raw Data'!N2300&gt;1,'Raw Data'!N2300&lt;=1.5),'Bảng Giá'!$B$8,IF(AND('Raw Data'!N2300&gt;1.5,'Raw Data'!N2300&lt;=2),'Bảng Giá'!$B$9,IF(AND('Raw Data'!N2300&gt;2,'Raw Data'!N2300&lt;=2.5),'Bảng Giá'!$B$10,IF(AND('Raw Data'!N2300&gt;2.5,'Raw Data'!N2300&lt;=3),'Bảng Giá'!$B$11,IF(AND('Raw Data'!N2300&gt;3,'Raw Data'!N2300&lt;=3.5),'Bảng Giá'!$B$12,IF(AND('Raw Data'!N2300&gt;3.5,'Raw Data'!N2300&lt;=4),'Bảng Giá'!$B$13,IF(AND('Raw Data'!N2300&gt;4,'Raw Data'!N2300&lt;=4.5),'Bảng Giá'!$B$14,IF(AND('Raw Data'!N2300&gt;4.5,'Raw Data'!N2300&lt;=5),'Bảng Giá'!$B$15,IF(AND('Raw Data'!N2300&gt;5,'Raw Data'!N2300&lt;=5.5),'Bảng Giá'!$B$16,IF(AND('Raw Data'!N2300&gt;5.5,'Raw Data'!N2300&lt;=6),'Bảng Giá'!$B$17,'Bảng Giá'!$B$18)))))))))))))))</f>
        <v>0.25&lt;x&lt;=0.5</v>
      </c>
      <c r="Q2300" s="48">
        <f t="shared" si="213"/>
        <v>-0.19672131147540983</v>
      </c>
      <c r="R2300">
        <f t="shared" si="214"/>
        <v>29400</v>
      </c>
      <c r="S2300">
        <f t="shared" si="215"/>
        <v>-1100</v>
      </c>
    </row>
    <row r="2301" spans="1:19" x14ac:dyDescent="0.25">
      <c r="A2301" s="12">
        <v>2300</v>
      </c>
      <c r="B2301" s="12" t="s">
        <v>211</v>
      </c>
      <c r="C2301" s="12" t="s">
        <v>932</v>
      </c>
      <c r="D2301" s="28">
        <v>43010.626574074071</v>
      </c>
      <c r="E2301" s="17">
        <v>43012.72657407407</v>
      </c>
      <c r="F2301" s="13" t="s">
        <v>302</v>
      </c>
      <c r="G2301" s="12">
        <v>1600</v>
      </c>
      <c r="H2301" s="12" t="s">
        <v>94</v>
      </c>
      <c r="I2301" s="12" t="s">
        <v>99</v>
      </c>
      <c r="J2301" s="37">
        <f>INDEX('Bảng Giá'!$C$3:$H$18,MATCH('Raw Data'!P2301,'Bảng Giá'!$B$3:$B$18,0),MATCH('Raw Data'!M2301,'Bảng Giá'!$C$2:$H$2,0))</f>
        <v>46500</v>
      </c>
      <c r="K2301" s="12">
        <v>45600</v>
      </c>
      <c r="L2301" s="36">
        <f t="shared" si="210"/>
        <v>2.0999999999985448</v>
      </c>
      <c r="M2301" t="str">
        <f>'References data'!H2302</f>
        <v>Liên Vùng đặc biệt</v>
      </c>
      <c r="N2301">
        <f t="shared" si="211"/>
        <v>1.6</v>
      </c>
      <c r="O2301">
        <f t="shared" si="212"/>
        <v>900</v>
      </c>
      <c r="P2301" t="str">
        <f>IF(AND(N2301&gt;0,N2301&lt;=0.05),'Bảng Giá'!$B$3,IF(AND(N2301&lt;=0.1,N2301&gt;0.05),'Bảng Giá'!$B$4,IF(AND('Raw Data'!N2301&gt;0.1,'Raw Data'!N2301&lt;=0.25),'Bảng Giá'!$B$5,IF(AND('Raw Data'!N2301&gt;0.25,'Raw Data'!N2301&lt;=0.5),'Bảng Giá'!$B$6,IF(AND('Raw Data'!N2301&gt;0.5,'Raw Data'!N2301&lt;=1),'Bảng Giá'!$B$7,IF(AND('Raw Data'!N2301&gt;1,'Raw Data'!N2301&lt;=1.5),'Bảng Giá'!$B$8,IF(AND('Raw Data'!N2301&gt;1.5,'Raw Data'!N2301&lt;=2),'Bảng Giá'!$B$9,IF(AND('Raw Data'!N2301&gt;2,'Raw Data'!N2301&lt;=2.5),'Bảng Giá'!$B$10,IF(AND('Raw Data'!N2301&gt;2.5,'Raw Data'!N2301&lt;=3),'Bảng Giá'!$B$11,IF(AND('Raw Data'!N2301&gt;3,'Raw Data'!N2301&lt;=3.5),'Bảng Giá'!$B$12,IF(AND('Raw Data'!N2301&gt;3.5,'Raw Data'!N2301&lt;=4),'Bảng Giá'!$B$13,IF(AND('Raw Data'!N2301&gt;4,'Raw Data'!N2301&lt;=4.5),'Bảng Giá'!$B$14,IF(AND('Raw Data'!N2301&gt;4.5,'Raw Data'!N2301&lt;=5),'Bảng Giá'!$B$15,IF(AND('Raw Data'!N2301&gt;5,'Raw Data'!N2301&lt;=5.5),'Bảng Giá'!$B$16,IF(AND('Raw Data'!N2301&gt;5.5,'Raw Data'!N2301&lt;=6),'Bảng Giá'!$B$17,'Bảng Giá'!$B$18)))))))))))))))</f>
        <v>1.5&lt;x&lt;=2</v>
      </c>
      <c r="Q2301" s="48">
        <f t="shared" si="213"/>
        <v>1.9736842105263157E-2</v>
      </c>
      <c r="R2301">
        <f t="shared" si="214"/>
        <v>55800</v>
      </c>
      <c r="S2301">
        <f t="shared" si="215"/>
        <v>10200</v>
      </c>
    </row>
    <row r="2302" spans="1:19" x14ac:dyDescent="0.25">
      <c r="A2302" s="12">
        <v>2301</v>
      </c>
      <c r="B2302" s="12" t="s">
        <v>211</v>
      </c>
      <c r="C2302" s="12" t="s">
        <v>933</v>
      </c>
      <c r="D2302" s="28">
        <v>43008.673217592594</v>
      </c>
      <c r="E2302" s="17">
        <v>43012.773217592592</v>
      </c>
      <c r="F2302" s="13" t="s">
        <v>302</v>
      </c>
      <c r="G2302" s="12">
        <v>400</v>
      </c>
      <c r="H2302" s="12" t="s">
        <v>275</v>
      </c>
      <c r="I2302" s="12" t="s">
        <v>424</v>
      </c>
      <c r="J2302" s="37">
        <f>INDEX('Bảng Giá'!$C$3:$H$18,MATCH('Raw Data'!P2302,'Bảng Giá'!$B$3:$B$18,0),MATCH('Raw Data'!M2302,'Bảng Giá'!$C$2:$H$2,0))</f>
        <v>24500</v>
      </c>
      <c r="K2302" s="12">
        <v>24100</v>
      </c>
      <c r="L2302" s="36">
        <f t="shared" si="210"/>
        <v>4.0999999999985448</v>
      </c>
      <c r="M2302" t="str">
        <f>'References data'!H2303</f>
        <v>Liên Vùng Tỉnh</v>
      </c>
      <c r="N2302">
        <f t="shared" si="211"/>
        <v>0.4</v>
      </c>
      <c r="O2302">
        <f t="shared" si="212"/>
        <v>400</v>
      </c>
      <c r="P2302" t="str">
        <f>IF(AND(N2302&gt;0,N2302&lt;=0.05),'Bảng Giá'!$B$3,IF(AND(N2302&lt;=0.1,N2302&gt;0.05),'Bảng Giá'!$B$4,IF(AND('Raw Data'!N2302&gt;0.1,'Raw Data'!N2302&lt;=0.25),'Bảng Giá'!$B$5,IF(AND('Raw Data'!N2302&gt;0.25,'Raw Data'!N2302&lt;=0.5),'Bảng Giá'!$B$6,IF(AND('Raw Data'!N2302&gt;0.5,'Raw Data'!N2302&lt;=1),'Bảng Giá'!$B$7,IF(AND('Raw Data'!N2302&gt;1,'Raw Data'!N2302&lt;=1.5),'Bảng Giá'!$B$8,IF(AND('Raw Data'!N2302&gt;1.5,'Raw Data'!N2302&lt;=2),'Bảng Giá'!$B$9,IF(AND('Raw Data'!N2302&gt;2,'Raw Data'!N2302&lt;=2.5),'Bảng Giá'!$B$10,IF(AND('Raw Data'!N2302&gt;2.5,'Raw Data'!N2302&lt;=3),'Bảng Giá'!$B$11,IF(AND('Raw Data'!N2302&gt;3,'Raw Data'!N2302&lt;=3.5),'Bảng Giá'!$B$12,IF(AND('Raw Data'!N2302&gt;3.5,'Raw Data'!N2302&lt;=4),'Bảng Giá'!$B$13,IF(AND('Raw Data'!N2302&gt;4,'Raw Data'!N2302&lt;=4.5),'Bảng Giá'!$B$14,IF(AND('Raw Data'!N2302&gt;4.5,'Raw Data'!N2302&lt;=5),'Bảng Giá'!$B$15,IF(AND('Raw Data'!N2302&gt;5,'Raw Data'!N2302&lt;=5.5),'Bảng Giá'!$B$16,IF(AND('Raw Data'!N2302&gt;5.5,'Raw Data'!N2302&lt;=6),'Bảng Giá'!$B$17,'Bảng Giá'!$B$18)))))))))))))))</f>
        <v>0.25&lt;x&lt;=0.5</v>
      </c>
      <c r="Q2302" s="48">
        <f t="shared" si="213"/>
        <v>1.6597510373443983E-2</v>
      </c>
      <c r="R2302">
        <f t="shared" si="214"/>
        <v>29400</v>
      </c>
      <c r="S2302">
        <f t="shared" si="215"/>
        <v>5300</v>
      </c>
    </row>
    <row r="2303" spans="1:19" x14ac:dyDescent="0.25">
      <c r="A2303" s="12">
        <v>2302</v>
      </c>
      <c r="B2303" s="12" t="s">
        <v>211</v>
      </c>
      <c r="C2303" s="12" t="s">
        <v>934</v>
      </c>
      <c r="D2303" s="28">
        <v>43010.390532407408</v>
      </c>
      <c r="E2303" s="17">
        <v>43014.190532407411</v>
      </c>
      <c r="F2303" s="13" t="s">
        <v>302</v>
      </c>
      <c r="G2303" s="12">
        <v>1055</v>
      </c>
      <c r="H2303" s="12" t="s">
        <v>504</v>
      </c>
      <c r="I2303" s="12" t="s">
        <v>170</v>
      </c>
      <c r="J2303" s="37">
        <f>INDEX('Bảng Giá'!$C$3:$H$18,MATCH('Raw Data'!P2303,'Bảng Giá'!$B$3:$B$18,0),MATCH('Raw Data'!M2303,'Bảng Giá'!$C$2:$H$2,0))</f>
        <v>41000</v>
      </c>
      <c r="K2303" s="12">
        <v>40000</v>
      </c>
      <c r="L2303" s="36">
        <f t="shared" si="210"/>
        <v>3.8000000000029104</v>
      </c>
      <c r="M2303" t="str">
        <f>'References data'!H2304</f>
        <v>Liên Vùng</v>
      </c>
      <c r="N2303">
        <f t="shared" si="211"/>
        <v>1.0549999999999999</v>
      </c>
      <c r="O2303">
        <f t="shared" si="212"/>
        <v>1000</v>
      </c>
      <c r="P2303" t="str">
        <f>IF(AND(N2303&gt;0,N2303&lt;=0.05),'Bảng Giá'!$B$3,IF(AND(N2303&lt;=0.1,N2303&gt;0.05),'Bảng Giá'!$B$4,IF(AND('Raw Data'!N2303&gt;0.1,'Raw Data'!N2303&lt;=0.25),'Bảng Giá'!$B$5,IF(AND('Raw Data'!N2303&gt;0.25,'Raw Data'!N2303&lt;=0.5),'Bảng Giá'!$B$6,IF(AND('Raw Data'!N2303&gt;0.5,'Raw Data'!N2303&lt;=1),'Bảng Giá'!$B$7,IF(AND('Raw Data'!N2303&gt;1,'Raw Data'!N2303&lt;=1.5),'Bảng Giá'!$B$8,IF(AND('Raw Data'!N2303&gt;1.5,'Raw Data'!N2303&lt;=2),'Bảng Giá'!$B$9,IF(AND('Raw Data'!N2303&gt;2,'Raw Data'!N2303&lt;=2.5),'Bảng Giá'!$B$10,IF(AND('Raw Data'!N2303&gt;2.5,'Raw Data'!N2303&lt;=3),'Bảng Giá'!$B$11,IF(AND('Raw Data'!N2303&gt;3,'Raw Data'!N2303&lt;=3.5),'Bảng Giá'!$B$12,IF(AND('Raw Data'!N2303&gt;3.5,'Raw Data'!N2303&lt;=4),'Bảng Giá'!$B$13,IF(AND('Raw Data'!N2303&gt;4,'Raw Data'!N2303&lt;=4.5),'Bảng Giá'!$B$14,IF(AND('Raw Data'!N2303&gt;4.5,'Raw Data'!N2303&lt;=5),'Bảng Giá'!$B$15,IF(AND('Raw Data'!N2303&gt;5,'Raw Data'!N2303&lt;=5.5),'Bảng Giá'!$B$16,IF(AND('Raw Data'!N2303&gt;5.5,'Raw Data'!N2303&lt;=6),'Bảng Giá'!$B$17,'Bảng Giá'!$B$18)))))))))))))))</f>
        <v>1&lt;x&lt;=1.5</v>
      </c>
      <c r="Q2303" s="48">
        <f t="shared" si="213"/>
        <v>2.5000000000000001E-2</v>
      </c>
      <c r="R2303">
        <f t="shared" si="214"/>
        <v>49200</v>
      </c>
      <c r="S2303">
        <f t="shared" si="215"/>
        <v>9200</v>
      </c>
    </row>
    <row r="2304" spans="1:19" x14ac:dyDescent="0.25">
      <c r="A2304" s="12">
        <v>2303</v>
      </c>
      <c r="B2304" s="12" t="s">
        <v>211</v>
      </c>
      <c r="C2304" s="12" t="s">
        <v>935</v>
      </c>
      <c r="D2304" s="28">
        <v>43010.389930555553</v>
      </c>
      <c r="E2304" s="17">
        <v>43012.489930555552</v>
      </c>
      <c r="F2304" s="13" t="s">
        <v>302</v>
      </c>
      <c r="G2304" s="12">
        <v>3672</v>
      </c>
      <c r="H2304" s="12" t="s">
        <v>94</v>
      </c>
      <c r="I2304" s="12" t="s">
        <v>95</v>
      </c>
      <c r="J2304" s="37">
        <f>INDEX('Bảng Giá'!$C$3:$H$18,MATCH('Raw Data'!P2304,'Bảng Giá'!$B$3:$B$18,0),MATCH('Raw Data'!M2304,'Bảng Giá'!$C$2:$H$2,0))</f>
        <v>78500</v>
      </c>
      <c r="K2304" s="12">
        <v>77000</v>
      </c>
      <c r="L2304" s="36">
        <f t="shared" si="210"/>
        <v>2.0999999999985448</v>
      </c>
      <c r="M2304" t="str">
        <f>'References data'!H2305</f>
        <v>Liên Vùng đặc biệt</v>
      </c>
      <c r="N2304">
        <f t="shared" si="211"/>
        <v>3.6720000000000002</v>
      </c>
      <c r="O2304">
        <f t="shared" si="212"/>
        <v>1500</v>
      </c>
      <c r="P2304" t="str">
        <f>IF(AND(N2304&gt;0,N2304&lt;=0.05),'Bảng Giá'!$B$3,IF(AND(N2304&lt;=0.1,N2304&gt;0.05),'Bảng Giá'!$B$4,IF(AND('Raw Data'!N2304&gt;0.1,'Raw Data'!N2304&lt;=0.25),'Bảng Giá'!$B$5,IF(AND('Raw Data'!N2304&gt;0.25,'Raw Data'!N2304&lt;=0.5),'Bảng Giá'!$B$6,IF(AND('Raw Data'!N2304&gt;0.5,'Raw Data'!N2304&lt;=1),'Bảng Giá'!$B$7,IF(AND('Raw Data'!N2304&gt;1,'Raw Data'!N2304&lt;=1.5),'Bảng Giá'!$B$8,IF(AND('Raw Data'!N2304&gt;1.5,'Raw Data'!N2304&lt;=2),'Bảng Giá'!$B$9,IF(AND('Raw Data'!N2304&gt;2,'Raw Data'!N2304&lt;=2.5),'Bảng Giá'!$B$10,IF(AND('Raw Data'!N2304&gt;2.5,'Raw Data'!N2304&lt;=3),'Bảng Giá'!$B$11,IF(AND('Raw Data'!N2304&gt;3,'Raw Data'!N2304&lt;=3.5),'Bảng Giá'!$B$12,IF(AND('Raw Data'!N2304&gt;3.5,'Raw Data'!N2304&lt;=4),'Bảng Giá'!$B$13,IF(AND('Raw Data'!N2304&gt;4,'Raw Data'!N2304&lt;=4.5),'Bảng Giá'!$B$14,IF(AND('Raw Data'!N2304&gt;4.5,'Raw Data'!N2304&lt;=5),'Bảng Giá'!$B$15,IF(AND('Raw Data'!N2304&gt;5,'Raw Data'!N2304&lt;=5.5),'Bảng Giá'!$B$16,IF(AND('Raw Data'!N2304&gt;5.5,'Raw Data'!N2304&lt;=6),'Bảng Giá'!$B$17,'Bảng Giá'!$B$18)))))))))))))))</f>
        <v>3.5&lt;x&lt;=4</v>
      </c>
      <c r="Q2304" s="48">
        <f t="shared" si="213"/>
        <v>1.948051948051948E-2</v>
      </c>
      <c r="R2304">
        <f t="shared" si="214"/>
        <v>94200</v>
      </c>
      <c r="S2304">
        <f t="shared" si="215"/>
        <v>17200</v>
      </c>
    </row>
    <row r="2305" spans="1:19" x14ac:dyDescent="0.25">
      <c r="A2305" s="12">
        <v>2304</v>
      </c>
      <c r="B2305" s="12" t="s">
        <v>211</v>
      </c>
      <c r="C2305" s="12" t="s">
        <v>936</v>
      </c>
      <c r="D2305" s="28">
        <v>43010.626736111109</v>
      </c>
      <c r="E2305" s="17">
        <v>43014.726736111108</v>
      </c>
      <c r="F2305" s="13" t="s">
        <v>302</v>
      </c>
      <c r="G2305" s="12">
        <v>400</v>
      </c>
      <c r="H2305" s="12" t="s">
        <v>275</v>
      </c>
      <c r="I2305" s="12" t="s">
        <v>424</v>
      </c>
      <c r="J2305" s="37">
        <f>INDEX('Bảng Giá'!$C$3:$H$18,MATCH('Raw Data'!P2305,'Bảng Giá'!$B$3:$B$18,0),MATCH('Raw Data'!M2305,'Bảng Giá'!$C$2:$H$2,0))</f>
        <v>24500</v>
      </c>
      <c r="K2305" s="12">
        <v>24100</v>
      </c>
      <c r="L2305" s="36">
        <f t="shared" si="210"/>
        <v>4.0999999999985448</v>
      </c>
      <c r="M2305" t="str">
        <f>'References data'!H2306</f>
        <v>Liên Vùng Tỉnh</v>
      </c>
      <c r="N2305">
        <f t="shared" si="211"/>
        <v>0.4</v>
      </c>
      <c r="O2305">
        <f t="shared" si="212"/>
        <v>400</v>
      </c>
      <c r="P2305" t="str">
        <f>IF(AND(N2305&gt;0,N2305&lt;=0.05),'Bảng Giá'!$B$3,IF(AND(N2305&lt;=0.1,N2305&gt;0.05),'Bảng Giá'!$B$4,IF(AND('Raw Data'!N2305&gt;0.1,'Raw Data'!N2305&lt;=0.25),'Bảng Giá'!$B$5,IF(AND('Raw Data'!N2305&gt;0.25,'Raw Data'!N2305&lt;=0.5),'Bảng Giá'!$B$6,IF(AND('Raw Data'!N2305&gt;0.5,'Raw Data'!N2305&lt;=1),'Bảng Giá'!$B$7,IF(AND('Raw Data'!N2305&gt;1,'Raw Data'!N2305&lt;=1.5),'Bảng Giá'!$B$8,IF(AND('Raw Data'!N2305&gt;1.5,'Raw Data'!N2305&lt;=2),'Bảng Giá'!$B$9,IF(AND('Raw Data'!N2305&gt;2,'Raw Data'!N2305&lt;=2.5),'Bảng Giá'!$B$10,IF(AND('Raw Data'!N2305&gt;2.5,'Raw Data'!N2305&lt;=3),'Bảng Giá'!$B$11,IF(AND('Raw Data'!N2305&gt;3,'Raw Data'!N2305&lt;=3.5),'Bảng Giá'!$B$12,IF(AND('Raw Data'!N2305&gt;3.5,'Raw Data'!N2305&lt;=4),'Bảng Giá'!$B$13,IF(AND('Raw Data'!N2305&gt;4,'Raw Data'!N2305&lt;=4.5),'Bảng Giá'!$B$14,IF(AND('Raw Data'!N2305&gt;4.5,'Raw Data'!N2305&lt;=5),'Bảng Giá'!$B$15,IF(AND('Raw Data'!N2305&gt;5,'Raw Data'!N2305&lt;=5.5),'Bảng Giá'!$B$16,IF(AND('Raw Data'!N2305&gt;5.5,'Raw Data'!N2305&lt;=6),'Bảng Giá'!$B$17,'Bảng Giá'!$B$18)))))))))))))))</f>
        <v>0.25&lt;x&lt;=0.5</v>
      </c>
      <c r="Q2305" s="48">
        <f t="shared" si="213"/>
        <v>1.6597510373443983E-2</v>
      </c>
      <c r="R2305">
        <f t="shared" si="214"/>
        <v>29400</v>
      </c>
      <c r="S2305">
        <f t="shared" si="215"/>
        <v>5300</v>
      </c>
    </row>
    <row r="2306" spans="1:19" x14ac:dyDescent="0.25">
      <c r="A2306" s="12">
        <v>2305</v>
      </c>
      <c r="B2306" s="12" t="s">
        <v>211</v>
      </c>
      <c r="C2306" s="12" t="s">
        <v>937</v>
      </c>
      <c r="D2306" s="28">
        <v>43010.390393518515</v>
      </c>
      <c r="E2306" s="17">
        <v>43014.490393518514</v>
      </c>
      <c r="F2306" s="13" t="s">
        <v>302</v>
      </c>
      <c r="G2306" s="12">
        <v>800</v>
      </c>
      <c r="H2306" s="12" t="s">
        <v>197</v>
      </c>
      <c r="I2306" s="12" t="s">
        <v>360</v>
      </c>
      <c r="J2306" s="37">
        <f>INDEX('Bảng Giá'!$C$3:$H$18,MATCH('Raw Data'!P2306,'Bảng Giá'!$B$3:$B$18,0),MATCH('Raw Data'!M2306,'Bảng Giá'!$C$2:$H$2,0))</f>
        <v>31000</v>
      </c>
      <c r="K2306" s="12">
        <v>30500</v>
      </c>
      <c r="L2306" s="36">
        <f t="shared" si="210"/>
        <v>4.0999999999985448</v>
      </c>
      <c r="M2306" t="str">
        <f>'References data'!H2307</f>
        <v>Liên Vùng Tỉnh</v>
      </c>
      <c r="N2306">
        <f t="shared" si="211"/>
        <v>0.8</v>
      </c>
      <c r="O2306">
        <f t="shared" si="212"/>
        <v>500</v>
      </c>
      <c r="P2306" t="str">
        <f>IF(AND(N2306&gt;0,N2306&lt;=0.05),'Bảng Giá'!$B$3,IF(AND(N2306&lt;=0.1,N2306&gt;0.05),'Bảng Giá'!$B$4,IF(AND('Raw Data'!N2306&gt;0.1,'Raw Data'!N2306&lt;=0.25),'Bảng Giá'!$B$5,IF(AND('Raw Data'!N2306&gt;0.25,'Raw Data'!N2306&lt;=0.5),'Bảng Giá'!$B$6,IF(AND('Raw Data'!N2306&gt;0.5,'Raw Data'!N2306&lt;=1),'Bảng Giá'!$B$7,IF(AND('Raw Data'!N2306&gt;1,'Raw Data'!N2306&lt;=1.5),'Bảng Giá'!$B$8,IF(AND('Raw Data'!N2306&gt;1.5,'Raw Data'!N2306&lt;=2),'Bảng Giá'!$B$9,IF(AND('Raw Data'!N2306&gt;2,'Raw Data'!N2306&lt;=2.5),'Bảng Giá'!$B$10,IF(AND('Raw Data'!N2306&gt;2.5,'Raw Data'!N2306&lt;=3),'Bảng Giá'!$B$11,IF(AND('Raw Data'!N2306&gt;3,'Raw Data'!N2306&lt;=3.5),'Bảng Giá'!$B$12,IF(AND('Raw Data'!N2306&gt;3.5,'Raw Data'!N2306&lt;=4),'Bảng Giá'!$B$13,IF(AND('Raw Data'!N2306&gt;4,'Raw Data'!N2306&lt;=4.5),'Bảng Giá'!$B$14,IF(AND('Raw Data'!N2306&gt;4.5,'Raw Data'!N2306&lt;=5),'Bảng Giá'!$B$15,IF(AND('Raw Data'!N2306&gt;5,'Raw Data'!N2306&lt;=5.5),'Bảng Giá'!$B$16,IF(AND('Raw Data'!N2306&gt;5.5,'Raw Data'!N2306&lt;=6),'Bảng Giá'!$B$17,'Bảng Giá'!$B$18)))))))))))))))</f>
        <v>0.5&lt;x&lt;=1</v>
      </c>
      <c r="Q2306" s="48">
        <f t="shared" si="213"/>
        <v>1.6393442622950821E-2</v>
      </c>
      <c r="R2306">
        <f t="shared" si="214"/>
        <v>37200</v>
      </c>
      <c r="S2306">
        <f t="shared" si="215"/>
        <v>6700</v>
      </c>
    </row>
    <row r="2307" spans="1:19" x14ac:dyDescent="0.25">
      <c r="A2307" s="12">
        <v>2306</v>
      </c>
      <c r="B2307" s="12" t="s">
        <v>211</v>
      </c>
      <c r="C2307" s="12" t="s">
        <v>938</v>
      </c>
      <c r="D2307" s="28">
        <v>43010.390925925924</v>
      </c>
      <c r="E2307" s="17">
        <v>43014.190925925926</v>
      </c>
      <c r="F2307" s="13" t="s">
        <v>302</v>
      </c>
      <c r="G2307" s="12">
        <v>500</v>
      </c>
      <c r="H2307" s="12" t="s">
        <v>196</v>
      </c>
      <c r="I2307" s="12" t="s">
        <v>301</v>
      </c>
      <c r="J2307" s="37">
        <f>INDEX('Bảng Giá'!$C$3:$H$18,MATCH('Raw Data'!P2307,'Bảng Giá'!$B$3:$B$18,0),MATCH('Raw Data'!M2307,'Bảng Giá'!$C$2:$H$2,0))</f>
        <v>26000</v>
      </c>
      <c r="K2307" s="12">
        <v>31700</v>
      </c>
      <c r="L2307" s="36">
        <f t="shared" ref="L2307:L2370" si="216">E2307-D2307</f>
        <v>3.8000000000029104</v>
      </c>
      <c r="M2307" t="str">
        <f>'References data'!H2308</f>
        <v>Liên Vùng</v>
      </c>
      <c r="N2307">
        <f t="shared" ref="N2307:N2370" si="217">G2307/1000</f>
        <v>0.5</v>
      </c>
      <c r="O2307">
        <f t="shared" ref="O2307:O2370" si="218">J2307-K2307</f>
        <v>-5700</v>
      </c>
      <c r="P2307" t="str">
        <f>IF(AND(N2307&gt;0,N2307&lt;=0.05),'Bảng Giá'!$B$3,IF(AND(N2307&lt;=0.1,N2307&gt;0.05),'Bảng Giá'!$B$4,IF(AND('Raw Data'!N2307&gt;0.1,'Raw Data'!N2307&lt;=0.25),'Bảng Giá'!$B$5,IF(AND('Raw Data'!N2307&gt;0.25,'Raw Data'!N2307&lt;=0.5),'Bảng Giá'!$B$6,IF(AND('Raw Data'!N2307&gt;0.5,'Raw Data'!N2307&lt;=1),'Bảng Giá'!$B$7,IF(AND('Raw Data'!N2307&gt;1,'Raw Data'!N2307&lt;=1.5),'Bảng Giá'!$B$8,IF(AND('Raw Data'!N2307&gt;1.5,'Raw Data'!N2307&lt;=2),'Bảng Giá'!$B$9,IF(AND('Raw Data'!N2307&gt;2,'Raw Data'!N2307&lt;=2.5),'Bảng Giá'!$B$10,IF(AND('Raw Data'!N2307&gt;2.5,'Raw Data'!N2307&lt;=3),'Bảng Giá'!$B$11,IF(AND('Raw Data'!N2307&gt;3,'Raw Data'!N2307&lt;=3.5),'Bảng Giá'!$B$12,IF(AND('Raw Data'!N2307&gt;3.5,'Raw Data'!N2307&lt;=4),'Bảng Giá'!$B$13,IF(AND('Raw Data'!N2307&gt;4,'Raw Data'!N2307&lt;=4.5),'Bảng Giá'!$B$14,IF(AND('Raw Data'!N2307&gt;4.5,'Raw Data'!N2307&lt;=5),'Bảng Giá'!$B$15,IF(AND('Raw Data'!N2307&gt;5,'Raw Data'!N2307&lt;=5.5),'Bảng Giá'!$B$16,IF(AND('Raw Data'!N2307&gt;5.5,'Raw Data'!N2307&lt;=6),'Bảng Giá'!$B$17,'Bảng Giá'!$B$18)))))))))))))))</f>
        <v>0.25&lt;x&lt;=0.5</v>
      </c>
      <c r="Q2307" s="48">
        <f t="shared" ref="Q2307:Q2370" si="219">O2307/K2307</f>
        <v>-0.17981072555205047</v>
      </c>
      <c r="R2307">
        <f t="shared" ref="R2307:R2370" si="220">J2307+(J2307*0.2)</f>
        <v>31200</v>
      </c>
      <c r="S2307">
        <f t="shared" ref="S2307:S2370" si="221">R2307-K2307</f>
        <v>-500</v>
      </c>
    </row>
    <row r="2308" spans="1:19" x14ac:dyDescent="0.25">
      <c r="A2308" s="12">
        <v>2307</v>
      </c>
      <c r="B2308" s="12" t="s">
        <v>211</v>
      </c>
      <c r="C2308" s="12" t="s">
        <v>939</v>
      </c>
      <c r="D2308" s="28">
        <v>43010.390208333331</v>
      </c>
      <c r="E2308" s="17">
        <v>43012.490208333329</v>
      </c>
      <c r="F2308" s="13" t="s">
        <v>303</v>
      </c>
      <c r="G2308" s="12">
        <v>200</v>
      </c>
      <c r="H2308" s="12" t="s">
        <v>507</v>
      </c>
      <c r="I2308" s="12" t="s">
        <v>301</v>
      </c>
      <c r="J2308" s="37">
        <f>INDEX('Bảng Giá'!$C$3:$H$18,MATCH('Raw Data'!P2308,'Bảng Giá'!$B$3:$B$18,0),MATCH('Raw Data'!M2308,'Bảng Giá'!$C$2:$H$2,0))</f>
        <v>21000</v>
      </c>
      <c r="K2308" s="12">
        <v>20600</v>
      </c>
      <c r="L2308" s="36">
        <f t="shared" si="216"/>
        <v>2.0999999999985448</v>
      </c>
      <c r="M2308" t="str">
        <f>'References data'!H2309</f>
        <v>Liên Vùng đặc biệt</v>
      </c>
      <c r="N2308">
        <f t="shared" si="217"/>
        <v>0.2</v>
      </c>
      <c r="O2308">
        <f t="shared" si="218"/>
        <v>400</v>
      </c>
      <c r="P2308" t="str">
        <f>IF(AND(N2308&gt;0,N2308&lt;=0.05),'Bảng Giá'!$B$3,IF(AND(N2308&lt;=0.1,N2308&gt;0.05),'Bảng Giá'!$B$4,IF(AND('Raw Data'!N2308&gt;0.1,'Raw Data'!N2308&lt;=0.25),'Bảng Giá'!$B$5,IF(AND('Raw Data'!N2308&gt;0.25,'Raw Data'!N2308&lt;=0.5),'Bảng Giá'!$B$6,IF(AND('Raw Data'!N2308&gt;0.5,'Raw Data'!N2308&lt;=1),'Bảng Giá'!$B$7,IF(AND('Raw Data'!N2308&gt;1,'Raw Data'!N2308&lt;=1.5),'Bảng Giá'!$B$8,IF(AND('Raw Data'!N2308&gt;1.5,'Raw Data'!N2308&lt;=2),'Bảng Giá'!$B$9,IF(AND('Raw Data'!N2308&gt;2,'Raw Data'!N2308&lt;=2.5),'Bảng Giá'!$B$10,IF(AND('Raw Data'!N2308&gt;2.5,'Raw Data'!N2308&lt;=3),'Bảng Giá'!$B$11,IF(AND('Raw Data'!N2308&gt;3,'Raw Data'!N2308&lt;=3.5),'Bảng Giá'!$B$12,IF(AND('Raw Data'!N2308&gt;3.5,'Raw Data'!N2308&lt;=4),'Bảng Giá'!$B$13,IF(AND('Raw Data'!N2308&gt;4,'Raw Data'!N2308&lt;=4.5),'Bảng Giá'!$B$14,IF(AND('Raw Data'!N2308&gt;4.5,'Raw Data'!N2308&lt;=5),'Bảng Giá'!$B$15,IF(AND('Raw Data'!N2308&gt;5,'Raw Data'!N2308&lt;=5.5),'Bảng Giá'!$B$16,IF(AND('Raw Data'!N2308&gt;5.5,'Raw Data'!N2308&lt;=6),'Bảng Giá'!$B$17,'Bảng Giá'!$B$18)))))))))))))))</f>
        <v>0.1&lt;x&lt;=0.25</v>
      </c>
      <c r="Q2308" s="48">
        <f t="shared" si="219"/>
        <v>1.9417475728155338E-2</v>
      </c>
      <c r="R2308">
        <f t="shared" si="220"/>
        <v>25200</v>
      </c>
      <c r="S2308">
        <f t="shared" si="221"/>
        <v>4600</v>
      </c>
    </row>
    <row r="2309" spans="1:19" x14ac:dyDescent="0.25">
      <c r="A2309" s="12">
        <v>2308</v>
      </c>
      <c r="B2309" s="12" t="s">
        <v>211</v>
      </c>
      <c r="C2309" s="12" t="s">
        <v>940</v>
      </c>
      <c r="D2309" s="28">
        <v>43010.3908912037</v>
      </c>
      <c r="E2309" s="17">
        <v>43012.490891203699</v>
      </c>
      <c r="F2309" s="13" t="s">
        <v>302</v>
      </c>
      <c r="G2309" s="12">
        <v>200</v>
      </c>
      <c r="H2309" s="12" t="s">
        <v>301</v>
      </c>
      <c r="I2309" s="12" t="s">
        <v>121</v>
      </c>
      <c r="J2309" s="37">
        <f>INDEX('Bảng Giá'!$C$3:$H$18,MATCH('Raw Data'!P2309,'Bảng Giá'!$B$3:$B$18,0),MATCH('Raw Data'!M2309,'Bảng Giá'!$C$2:$H$2,0))</f>
        <v>21000</v>
      </c>
      <c r="K2309" s="12">
        <v>20600</v>
      </c>
      <c r="L2309" s="36">
        <f t="shared" si="216"/>
        <v>2.0999999999985448</v>
      </c>
      <c r="M2309" t="str">
        <f>'References data'!H2310</f>
        <v>Liên Vùng đặc biệt</v>
      </c>
      <c r="N2309">
        <f t="shared" si="217"/>
        <v>0.2</v>
      </c>
      <c r="O2309">
        <f t="shared" si="218"/>
        <v>400</v>
      </c>
      <c r="P2309" t="str">
        <f>IF(AND(N2309&gt;0,N2309&lt;=0.05),'Bảng Giá'!$B$3,IF(AND(N2309&lt;=0.1,N2309&gt;0.05),'Bảng Giá'!$B$4,IF(AND('Raw Data'!N2309&gt;0.1,'Raw Data'!N2309&lt;=0.25),'Bảng Giá'!$B$5,IF(AND('Raw Data'!N2309&gt;0.25,'Raw Data'!N2309&lt;=0.5),'Bảng Giá'!$B$6,IF(AND('Raw Data'!N2309&gt;0.5,'Raw Data'!N2309&lt;=1),'Bảng Giá'!$B$7,IF(AND('Raw Data'!N2309&gt;1,'Raw Data'!N2309&lt;=1.5),'Bảng Giá'!$B$8,IF(AND('Raw Data'!N2309&gt;1.5,'Raw Data'!N2309&lt;=2),'Bảng Giá'!$B$9,IF(AND('Raw Data'!N2309&gt;2,'Raw Data'!N2309&lt;=2.5),'Bảng Giá'!$B$10,IF(AND('Raw Data'!N2309&gt;2.5,'Raw Data'!N2309&lt;=3),'Bảng Giá'!$B$11,IF(AND('Raw Data'!N2309&gt;3,'Raw Data'!N2309&lt;=3.5),'Bảng Giá'!$B$12,IF(AND('Raw Data'!N2309&gt;3.5,'Raw Data'!N2309&lt;=4),'Bảng Giá'!$B$13,IF(AND('Raw Data'!N2309&gt;4,'Raw Data'!N2309&lt;=4.5),'Bảng Giá'!$B$14,IF(AND('Raw Data'!N2309&gt;4.5,'Raw Data'!N2309&lt;=5),'Bảng Giá'!$B$15,IF(AND('Raw Data'!N2309&gt;5,'Raw Data'!N2309&lt;=5.5),'Bảng Giá'!$B$16,IF(AND('Raw Data'!N2309&gt;5.5,'Raw Data'!N2309&lt;=6),'Bảng Giá'!$B$17,'Bảng Giá'!$B$18)))))))))))))))</f>
        <v>0.1&lt;x&lt;=0.25</v>
      </c>
      <c r="Q2309" s="48">
        <f t="shared" si="219"/>
        <v>1.9417475728155338E-2</v>
      </c>
      <c r="R2309">
        <f t="shared" si="220"/>
        <v>25200</v>
      </c>
      <c r="S2309">
        <f t="shared" si="221"/>
        <v>4600</v>
      </c>
    </row>
    <row r="2310" spans="1:19" x14ac:dyDescent="0.25">
      <c r="A2310" s="12">
        <v>2309</v>
      </c>
      <c r="B2310" s="12" t="s">
        <v>211</v>
      </c>
      <c r="C2310" s="12" t="s">
        <v>941</v>
      </c>
      <c r="D2310" s="28">
        <v>43010.389872685184</v>
      </c>
      <c r="E2310" s="17">
        <v>43012.489872685182</v>
      </c>
      <c r="F2310" s="13" t="s">
        <v>302</v>
      </c>
      <c r="G2310" s="12">
        <v>600</v>
      </c>
      <c r="H2310" s="12" t="s">
        <v>94</v>
      </c>
      <c r="I2310" s="12" t="s">
        <v>325</v>
      </c>
      <c r="J2310" s="37">
        <f>INDEX('Bảng Giá'!$C$3:$H$18,MATCH('Raw Data'!P2310,'Bảng Giá'!$B$3:$B$18,0),MATCH('Raw Data'!M2310,'Bảng Giá'!$C$2:$H$2,0))</f>
        <v>30500</v>
      </c>
      <c r="K2310" s="12">
        <v>29900</v>
      </c>
      <c r="L2310" s="36">
        <f t="shared" si="216"/>
        <v>2.0999999999985448</v>
      </c>
      <c r="M2310" t="str">
        <f>'References data'!H2311</f>
        <v>Liên Vùng đặc biệt</v>
      </c>
      <c r="N2310">
        <f t="shared" si="217"/>
        <v>0.6</v>
      </c>
      <c r="O2310">
        <f t="shared" si="218"/>
        <v>600</v>
      </c>
      <c r="P2310" t="str">
        <f>IF(AND(N2310&gt;0,N2310&lt;=0.05),'Bảng Giá'!$B$3,IF(AND(N2310&lt;=0.1,N2310&gt;0.05),'Bảng Giá'!$B$4,IF(AND('Raw Data'!N2310&gt;0.1,'Raw Data'!N2310&lt;=0.25),'Bảng Giá'!$B$5,IF(AND('Raw Data'!N2310&gt;0.25,'Raw Data'!N2310&lt;=0.5),'Bảng Giá'!$B$6,IF(AND('Raw Data'!N2310&gt;0.5,'Raw Data'!N2310&lt;=1),'Bảng Giá'!$B$7,IF(AND('Raw Data'!N2310&gt;1,'Raw Data'!N2310&lt;=1.5),'Bảng Giá'!$B$8,IF(AND('Raw Data'!N2310&gt;1.5,'Raw Data'!N2310&lt;=2),'Bảng Giá'!$B$9,IF(AND('Raw Data'!N2310&gt;2,'Raw Data'!N2310&lt;=2.5),'Bảng Giá'!$B$10,IF(AND('Raw Data'!N2310&gt;2.5,'Raw Data'!N2310&lt;=3),'Bảng Giá'!$B$11,IF(AND('Raw Data'!N2310&gt;3,'Raw Data'!N2310&lt;=3.5),'Bảng Giá'!$B$12,IF(AND('Raw Data'!N2310&gt;3.5,'Raw Data'!N2310&lt;=4),'Bảng Giá'!$B$13,IF(AND('Raw Data'!N2310&gt;4,'Raw Data'!N2310&lt;=4.5),'Bảng Giá'!$B$14,IF(AND('Raw Data'!N2310&gt;4.5,'Raw Data'!N2310&lt;=5),'Bảng Giá'!$B$15,IF(AND('Raw Data'!N2310&gt;5,'Raw Data'!N2310&lt;=5.5),'Bảng Giá'!$B$16,IF(AND('Raw Data'!N2310&gt;5.5,'Raw Data'!N2310&lt;=6),'Bảng Giá'!$B$17,'Bảng Giá'!$B$18)))))))))))))))</f>
        <v>0.5&lt;x&lt;=1</v>
      </c>
      <c r="Q2310" s="48">
        <f t="shared" si="219"/>
        <v>2.0066889632107024E-2</v>
      </c>
      <c r="R2310">
        <f t="shared" si="220"/>
        <v>36600</v>
      </c>
      <c r="S2310">
        <f t="shared" si="221"/>
        <v>6700</v>
      </c>
    </row>
    <row r="2311" spans="1:19" x14ac:dyDescent="0.25">
      <c r="A2311" s="12">
        <v>2310</v>
      </c>
      <c r="B2311" s="12" t="s">
        <v>211</v>
      </c>
      <c r="C2311" s="12" t="s">
        <v>942</v>
      </c>
      <c r="D2311" s="28">
        <v>43010.390127314815</v>
      </c>
      <c r="E2311" s="17">
        <v>43012.490127314813</v>
      </c>
      <c r="F2311" s="13" t="s">
        <v>302</v>
      </c>
      <c r="G2311" s="12">
        <v>350</v>
      </c>
      <c r="H2311" s="12" t="s">
        <v>93</v>
      </c>
      <c r="I2311" s="12" t="s">
        <v>504</v>
      </c>
      <c r="J2311" s="37">
        <f>INDEX('Bảng Giá'!$C$3:$H$18,MATCH('Raw Data'!P2311,'Bảng Giá'!$B$3:$B$18,0),MATCH('Raw Data'!M2311,'Bảng Giá'!$C$2:$H$2,0))</f>
        <v>22500</v>
      </c>
      <c r="K2311" s="12">
        <v>22100</v>
      </c>
      <c r="L2311" s="36">
        <f t="shared" si="216"/>
        <v>2.0999999999985448</v>
      </c>
      <c r="M2311" t="str">
        <f>'References data'!H2312</f>
        <v>Liên Vùng đặc biệt</v>
      </c>
      <c r="N2311">
        <f t="shared" si="217"/>
        <v>0.35</v>
      </c>
      <c r="O2311">
        <f t="shared" si="218"/>
        <v>400</v>
      </c>
      <c r="P2311" t="str">
        <f>IF(AND(N2311&gt;0,N2311&lt;=0.05),'Bảng Giá'!$B$3,IF(AND(N2311&lt;=0.1,N2311&gt;0.05),'Bảng Giá'!$B$4,IF(AND('Raw Data'!N2311&gt;0.1,'Raw Data'!N2311&lt;=0.25),'Bảng Giá'!$B$5,IF(AND('Raw Data'!N2311&gt;0.25,'Raw Data'!N2311&lt;=0.5),'Bảng Giá'!$B$6,IF(AND('Raw Data'!N2311&gt;0.5,'Raw Data'!N2311&lt;=1),'Bảng Giá'!$B$7,IF(AND('Raw Data'!N2311&gt;1,'Raw Data'!N2311&lt;=1.5),'Bảng Giá'!$B$8,IF(AND('Raw Data'!N2311&gt;1.5,'Raw Data'!N2311&lt;=2),'Bảng Giá'!$B$9,IF(AND('Raw Data'!N2311&gt;2,'Raw Data'!N2311&lt;=2.5),'Bảng Giá'!$B$10,IF(AND('Raw Data'!N2311&gt;2.5,'Raw Data'!N2311&lt;=3),'Bảng Giá'!$B$11,IF(AND('Raw Data'!N2311&gt;3,'Raw Data'!N2311&lt;=3.5),'Bảng Giá'!$B$12,IF(AND('Raw Data'!N2311&gt;3.5,'Raw Data'!N2311&lt;=4),'Bảng Giá'!$B$13,IF(AND('Raw Data'!N2311&gt;4,'Raw Data'!N2311&lt;=4.5),'Bảng Giá'!$B$14,IF(AND('Raw Data'!N2311&gt;4.5,'Raw Data'!N2311&lt;=5),'Bảng Giá'!$B$15,IF(AND('Raw Data'!N2311&gt;5,'Raw Data'!N2311&lt;=5.5),'Bảng Giá'!$B$16,IF(AND('Raw Data'!N2311&gt;5.5,'Raw Data'!N2311&lt;=6),'Bảng Giá'!$B$17,'Bảng Giá'!$B$18)))))))))))))))</f>
        <v>0.25&lt;x&lt;=0.5</v>
      </c>
      <c r="Q2311" s="48">
        <f t="shared" si="219"/>
        <v>1.8099547511312219E-2</v>
      </c>
      <c r="R2311">
        <f t="shared" si="220"/>
        <v>27000</v>
      </c>
      <c r="S2311">
        <f t="shared" si="221"/>
        <v>4900</v>
      </c>
    </row>
    <row r="2312" spans="1:19" x14ac:dyDescent="0.25">
      <c r="A2312" s="12">
        <v>2311</v>
      </c>
      <c r="B2312" s="12" t="s">
        <v>211</v>
      </c>
      <c r="C2312" s="12" t="s">
        <v>943</v>
      </c>
      <c r="D2312" s="28">
        <v>43010.626817129632</v>
      </c>
      <c r="E2312" s="17">
        <v>43014.426817129635</v>
      </c>
      <c r="F2312" s="13" t="s">
        <v>302</v>
      </c>
      <c r="G2312" s="12">
        <v>200</v>
      </c>
      <c r="H2312" s="12" t="s">
        <v>371</v>
      </c>
      <c r="I2312" s="12" t="s">
        <v>86</v>
      </c>
      <c r="J2312" s="37">
        <f>INDEX('Bảng Giá'!$C$3:$H$18,MATCH('Raw Data'!P2312,'Bảng Giá'!$B$3:$B$18,0),MATCH('Raw Data'!M2312,'Bảng Giá'!$C$2:$H$2,0))</f>
        <v>21000</v>
      </c>
      <c r="K2312" s="12">
        <v>20500</v>
      </c>
      <c r="L2312" s="36">
        <f t="shared" si="216"/>
        <v>3.8000000000029104</v>
      </c>
      <c r="M2312" t="str">
        <f>'References data'!H2313</f>
        <v>Liên Vùng</v>
      </c>
      <c r="N2312">
        <f t="shared" si="217"/>
        <v>0.2</v>
      </c>
      <c r="O2312">
        <f t="shared" si="218"/>
        <v>500</v>
      </c>
      <c r="P2312" t="str">
        <f>IF(AND(N2312&gt;0,N2312&lt;=0.05),'Bảng Giá'!$B$3,IF(AND(N2312&lt;=0.1,N2312&gt;0.05),'Bảng Giá'!$B$4,IF(AND('Raw Data'!N2312&gt;0.1,'Raw Data'!N2312&lt;=0.25),'Bảng Giá'!$B$5,IF(AND('Raw Data'!N2312&gt;0.25,'Raw Data'!N2312&lt;=0.5),'Bảng Giá'!$B$6,IF(AND('Raw Data'!N2312&gt;0.5,'Raw Data'!N2312&lt;=1),'Bảng Giá'!$B$7,IF(AND('Raw Data'!N2312&gt;1,'Raw Data'!N2312&lt;=1.5),'Bảng Giá'!$B$8,IF(AND('Raw Data'!N2312&gt;1.5,'Raw Data'!N2312&lt;=2),'Bảng Giá'!$B$9,IF(AND('Raw Data'!N2312&gt;2,'Raw Data'!N2312&lt;=2.5),'Bảng Giá'!$B$10,IF(AND('Raw Data'!N2312&gt;2.5,'Raw Data'!N2312&lt;=3),'Bảng Giá'!$B$11,IF(AND('Raw Data'!N2312&gt;3,'Raw Data'!N2312&lt;=3.5),'Bảng Giá'!$B$12,IF(AND('Raw Data'!N2312&gt;3.5,'Raw Data'!N2312&lt;=4),'Bảng Giá'!$B$13,IF(AND('Raw Data'!N2312&gt;4,'Raw Data'!N2312&lt;=4.5),'Bảng Giá'!$B$14,IF(AND('Raw Data'!N2312&gt;4.5,'Raw Data'!N2312&lt;=5),'Bảng Giá'!$B$15,IF(AND('Raw Data'!N2312&gt;5,'Raw Data'!N2312&lt;=5.5),'Bảng Giá'!$B$16,IF(AND('Raw Data'!N2312&gt;5.5,'Raw Data'!N2312&lt;=6),'Bảng Giá'!$B$17,'Bảng Giá'!$B$18)))))))))))))))</f>
        <v>0.1&lt;x&lt;=0.25</v>
      </c>
      <c r="Q2312" s="48">
        <f t="shared" si="219"/>
        <v>2.4390243902439025E-2</v>
      </c>
      <c r="R2312">
        <f t="shared" si="220"/>
        <v>25200</v>
      </c>
      <c r="S2312">
        <f t="shared" si="221"/>
        <v>4700</v>
      </c>
    </row>
    <row r="2313" spans="1:19" x14ac:dyDescent="0.25">
      <c r="A2313" s="12">
        <v>2312</v>
      </c>
      <c r="B2313" s="12" t="s">
        <v>211</v>
      </c>
      <c r="C2313" s="12" t="s">
        <v>944</v>
      </c>
      <c r="D2313" s="28">
        <v>43010.390023148146</v>
      </c>
      <c r="E2313" s="17">
        <v>43012.490023148144</v>
      </c>
      <c r="F2313" s="13" t="s">
        <v>302</v>
      </c>
      <c r="G2313" s="12">
        <v>200</v>
      </c>
      <c r="H2313" s="12" t="s">
        <v>95</v>
      </c>
      <c r="I2313" s="12" t="s">
        <v>114</v>
      </c>
      <c r="J2313" s="37">
        <f>INDEX('Bảng Giá'!$C$3:$H$18,MATCH('Raw Data'!P2313,'Bảng Giá'!$B$3:$B$18,0),MATCH('Raw Data'!M2313,'Bảng Giá'!$C$2:$H$2,0))</f>
        <v>21000</v>
      </c>
      <c r="K2313" s="12">
        <v>20600</v>
      </c>
      <c r="L2313" s="36">
        <f t="shared" si="216"/>
        <v>2.0999999999985448</v>
      </c>
      <c r="M2313" t="str">
        <f>'References data'!H2314</f>
        <v>Liên Vùng đặc biệt</v>
      </c>
      <c r="N2313">
        <f t="shared" si="217"/>
        <v>0.2</v>
      </c>
      <c r="O2313">
        <f t="shared" si="218"/>
        <v>400</v>
      </c>
      <c r="P2313" t="str">
        <f>IF(AND(N2313&gt;0,N2313&lt;=0.05),'Bảng Giá'!$B$3,IF(AND(N2313&lt;=0.1,N2313&gt;0.05),'Bảng Giá'!$B$4,IF(AND('Raw Data'!N2313&gt;0.1,'Raw Data'!N2313&lt;=0.25),'Bảng Giá'!$B$5,IF(AND('Raw Data'!N2313&gt;0.25,'Raw Data'!N2313&lt;=0.5),'Bảng Giá'!$B$6,IF(AND('Raw Data'!N2313&gt;0.5,'Raw Data'!N2313&lt;=1),'Bảng Giá'!$B$7,IF(AND('Raw Data'!N2313&gt;1,'Raw Data'!N2313&lt;=1.5),'Bảng Giá'!$B$8,IF(AND('Raw Data'!N2313&gt;1.5,'Raw Data'!N2313&lt;=2),'Bảng Giá'!$B$9,IF(AND('Raw Data'!N2313&gt;2,'Raw Data'!N2313&lt;=2.5),'Bảng Giá'!$B$10,IF(AND('Raw Data'!N2313&gt;2.5,'Raw Data'!N2313&lt;=3),'Bảng Giá'!$B$11,IF(AND('Raw Data'!N2313&gt;3,'Raw Data'!N2313&lt;=3.5),'Bảng Giá'!$B$12,IF(AND('Raw Data'!N2313&gt;3.5,'Raw Data'!N2313&lt;=4),'Bảng Giá'!$B$13,IF(AND('Raw Data'!N2313&gt;4,'Raw Data'!N2313&lt;=4.5),'Bảng Giá'!$B$14,IF(AND('Raw Data'!N2313&gt;4.5,'Raw Data'!N2313&lt;=5),'Bảng Giá'!$B$15,IF(AND('Raw Data'!N2313&gt;5,'Raw Data'!N2313&lt;=5.5),'Bảng Giá'!$B$16,IF(AND('Raw Data'!N2313&gt;5.5,'Raw Data'!N2313&lt;=6),'Bảng Giá'!$B$17,'Bảng Giá'!$B$18)))))))))))))))</f>
        <v>0.1&lt;x&lt;=0.25</v>
      </c>
      <c r="Q2313" s="48">
        <f t="shared" si="219"/>
        <v>1.9417475728155338E-2</v>
      </c>
      <c r="R2313">
        <f t="shared" si="220"/>
        <v>25200</v>
      </c>
      <c r="S2313">
        <f t="shared" si="221"/>
        <v>4600</v>
      </c>
    </row>
    <row r="2314" spans="1:19" x14ac:dyDescent="0.25">
      <c r="A2314" s="12">
        <v>2313</v>
      </c>
      <c r="B2314" s="12" t="s">
        <v>211</v>
      </c>
      <c r="C2314" s="12" t="s">
        <v>945</v>
      </c>
      <c r="D2314" s="28">
        <v>43008.576574074075</v>
      </c>
      <c r="E2314" s="17">
        <v>43012.376574074078</v>
      </c>
      <c r="F2314" s="13" t="s">
        <v>302</v>
      </c>
      <c r="G2314" s="12">
        <v>8000</v>
      </c>
      <c r="H2314" s="12" t="s">
        <v>114</v>
      </c>
      <c r="I2314" s="12" t="s">
        <v>1570</v>
      </c>
      <c r="J2314" s="37">
        <f>INDEX('Bảng Giá'!$C$3:$H$18,MATCH('Raw Data'!P2314,'Bảng Giá'!$B$3:$B$18,0),MATCH('Raw Data'!M2314,'Bảng Giá'!$C$2:$H$2,0))</f>
        <v>8500</v>
      </c>
      <c r="K2314" s="12">
        <v>147800</v>
      </c>
      <c r="L2314" s="36">
        <f t="shared" si="216"/>
        <v>3.8000000000029104</v>
      </c>
      <c r="M2314" t="str">
        <f>'References data'!H2315</f>
        <v>Liên Vùng</v>
      </c>
      <c r="N2314" s="46">
        <f t="shared" si="217"/>
        <v>8</v>
      </c>
      <c r="O2314">
        <f t="shared" si="218"/>
        <v>-139300</v>
      </c>
      <c r="P2314" t="str">
        <f>IF(AND(N2314&gt;0,N2314&lt;=0.05),'Bảng Giá'!$B$3,IF(AND(N2314&lt;=0.1,N2314&gt;0.05),'Bảng Giá'!$B$4,IF(AND('Raw Data'!N2314&gt;0.1,'Raw Data'!N2314&lt;=0.25),'Bảng Giá'!$B$5,IF(AND('Raw Data'!N2314&gt;0.25,'Raw Data'!N2314&lt;=0.5),'Bảng Giá'!$B$6,IF(AND('Raw Data'!N2314&gt;0.5,'Raw Data'!N2314&lt;=1),'Bảng Giá'!$B$7,IF(AND('Raw Data'!N2314&gt;1,'Raw Data'!N2314&lt;=1.5),'Bảng Giá'!$B$8,IF(AND('Raw Data'!N2314&gt;1.5,'Raw Data'!N2314&lt;=2),'Bảng Giá'!$B$9,IF(AND('Raw Data'!N2314&gt;2,'Raw Data'!N2314&lt;=2.5),'Bảng Giá'!$B$10,IF(AND('Raw Data'!N2314&gt;2.5,'Raw Data'!N2314&lt;=3),'Bảng Giá'!$B$11,IF(AND('Raw Data'!N2314&gt;3,'Raw Data'!N2314&lt;=3.5),'Bảng Giá'!$B$12,IF(AND('Raw Data'!N2314&gt;3.5,'Raw Data'!N2314&lt;=4),'Bảng Giá'!$B$13,IF(AND('Raw Data'!N2314&gt;4,'Raw Data'!N2314&lt;=4.5),'Bảng Giá'!$B$14,IF(AND('Raw Data'!N2314&gt;4.5,'Raw Data'!N2314&lt;=5),'Bảng Giá'!$B$15,IF(AND('Raw Data'!N2314&gt;5,'Raw Data'!N2314&lt;=5.5),'Bảng Giá'!$B$16,IF(AND('Raw Data'!N2314&gt;5.5,'Raw Data'!N2314&lt;=6),'Bảng Giá'!$B$17,'Bảng Giá'!$B$18)))))))))))))))</f>
        <v>Next 0.5</v>
      </c>
      <c r="Q2314" s="48">
        <f t="shared" si="219"/>
        <v>-0.94248985115020301</v>
      </c>
      <c r="R2314">
        <f t="shared" si="220"/>
        <v>10200</v>
      </c>
      <c r="S2314">
        <f t="shared" si="221"/>
        <v>-137600</v>
      </c>
    </row>
    <row r="2315" spans="1:19" x14ac:dyDescent="0.25">
      <c r="A2315" s="12">
        <v>2314</v>
      </c>
      <c r="B2315" s="12" t="s">
        <v>211</v>
      </c>
      <c r="C2315" s="12" t="s">
        <v>946</v>
      </c>
      <c r="D2315" s="28">
        <v>43008.576597222222</v>
      </c>
      <c r="E2315" s="17">
        <v>43010.67659722222</v>
      </c>
      <c r="F2315" s="13" t="s">
        <v>302</v>
      </c>
      <c r="G2315" s="12">
        <v>800</v>
      </c>
      <c r="H2315" s="12" t="s">
        <v>98</v>
      </c>
      <c r="I2315" s="12" t="s">
        <v>160</v>
      </c>
      <c r="J2315" s="37">
        <f>INDEX('Bảng Giá'!$C$3:$H$18,MATCH('Raw Data'!P2315,'Bảng Giá'!$B$3:$B$18,0),MATCH('Raw Data'!M2315,'Bảng Giá'!$C$2:$H$2,0))</f>
        <v>30500</v>
      </c>
      <c r="K2315" s="12">
        <v>29900</v>
      </c>
      <c r="L2315" s="36">
        <f t="shared" si="216"/>
        <v>2.0999999999985448</v>
      </c>
      <c r="M2315" t="str">
        <f>'References data'!H2316</f>
        <v>Liên Vùng đặc biệt</v>
      </c>
      <c r="N2315">
        <f t="shared" si="217"/>
        <v>0.8</v>
      </c>
      <c r="O2315">
        <f t="shared" si="218"/>
        <v>600</v>
      </c>
      <c r="P2315" t="str">
        <f>IF(AND(N2315&gt;0,N2315&lt;=0.05),'Bảng Giá'!$B$3,IF(AND(N2315&lt;=0.1,N2315&gt;0.05),'Bảng Giá'!$B$4,IF(AND('Raw Data'!N2315&gt;0.1,'Raw Data'!N2315&lt;=0.25),'Bảng Giá'!$B$5,IF(AND('Raw Data'!N2315&gt;0.25,'Raw Data'!N2315&lt;=0.5),'Bảng Giá'!$B$6,IF(AND('Raw Data'!N2315&gt;0.5,'Raw Data'!N2315&lt;=1),'Bảng Giá'!$B$7,IF(AND('Raw Data'!N2315&gt;1,'Raw Data'!N2315&lt;=1.5),'Bảng Giá'!$B$8,IF(AND('Raw Data'!N2315&gt;1.5,'Raw Data'!N2315&lt;=2),'Bảng Giá'!$B$9,IF(AND('Raw Data'!N2315&gt;2,'Raw Data'!N2315&lt;=2.5),'Bảng Giá'!$B$10,IF(AND('Raw Data'!N2315&gt;2.5,'Raw Data'!N2315&lt;=3),'Bảng Giá'!$B$11,IF(AND('Raw Data'!N2315&gt;3,'Raw Data'!N2315&lt;=3.5),'Bảng Giá'!$B$12,IF(AND('Raw Data'!N2315&gt;3.5,'Raw Data'!N2315&lt;=4),'Bảng Giá'!$B$13,IF(AND('Raw Data'!N2315&gt;4,'Raw Data'!N2315&lt;=4.5),'Bảng Giá'!$B$14,IF(AND('Raw Data'!N2315&gt;4.5,'Raw Data'!N2315&lt;=5),'Bảng Giá'!$B$15,IF(AND('Raw Data'!N2315&gt;5,'Raw Data'!N2315&lt;=5.5),'Bảng Giá'!$B$16,IF(AND('Raw Data'!N2315&gt;5.5,'Raw Data'!N2315&lt;=6),'Bảng Giá'!$B$17,'Bảng Giá'!$B$18)))))))))))))))</f>
        <v>0.5&lt;x&lt;=1</v>
      </c>
      <c r="Q2315" s="48">
        <f t="shared" si="219"/>
        <v>2.0066889632107024E-2</v>
      </c>
      <c r="R2315">
        <f t="shared" si="220"/>
        <v>36600</v>
      </c>
      <c r="S2315">
        <f t="shared" si="221"/>
        <v>6700</v>
      </c>
    </row>
    <row r="2316" spans="1:19" x14ac:dyDescent="0.25">
      <c r="A2316" s="12">
        <v>2315</v>
      </c>
      <c r="B2316" s="12" t="s">
        <v>211</v>
      </c>
      <c r="C2316" s="12" t="s">
        <v>947</v>
      </c>
      <c r="D2316" s="28">
        <v>43010.390497685185</v>
      </c>
      <c r="E2316" s="17">
        <v>43012.490497685183</v>
      </c>
      <c r="F2316" s="13" t="s">
        <v>302</v>
      </c>
      <c r="G2316" s="12">
        <v>1000</v>
      </c>
      <c r="H2316" s="12" t="s">
        <v>94</v>
      </c>
      <c r="I2316" s="12" t="s">
        <v>74</v>
      </c>
      <c r="J2316" s="37">
        <f>INDEX('Bảng Giá'!$C$3:$H$18,MATCH('Raw Data'!P2316,'Bảng Giá'!$B$3:$B$18,0),MATCH('Raw Data'!M2316,'Bảng Giá'!$C$2:$H$2,0))</f>
        <v>30500</v>
      </c>
      <c r="K2316" s="12">
        <v>37800</v>
      </c>
      <c r="L2316" s="36">
        <f t="shared" si="216"/>
        <v>2.0999999999985448</v>
      </c>
      <c r="M2316" t="str">
        <f>'References data'!H2317</f>
        <v>Liên Vùng đặc biệt</v>
      </c>
      <c r="N2316">
        <f t="shared" si="217"/>
        <v>1</v>
      </c>
      <c r="O2316">
        <f t="shared" si="218"/>
        <v>-7300</v>
      </c>
      <c r="P2316" t="str">
        <f>IF(AND(N2316&gt;0,N2316&lt;=0.05),'Bảng Giá'!$B$3,IF(AND(N2316&lt;=0.1,N2316&gt;0.05),'Bảng Giá'!$B$4,IF(AND('Raw Data'!N2316&gt;0.1,'Raw Data'!N2316&lt;=0.25),'Bảng Giá'!$B$5,IF(AND('Raw Data'!N2316&gt;0.25,'Raw Data'!N2316&lt;=0.5),'Bảng Giá'!$B$6,IF(AND('Raw Data'!N2316&gt;0.5,'Raw Data'!N2316&lt;=1),'Bảng Giá'!$B$7,IF(AND('Raw Data'!N2316&gt;1,'Raw Data'!N2316&lt;=1.5),'Bảng Giá'!$B$8,IF(AND('Raw Data'!N2316&gt;1.5,'Raw Data'!N2316&lt;=2),'Bảng Giá'!$B$9,IF(AND('Raw Data'!N2316&gt;2,'Raw Data'!N2316&lt;=2.5),'Bảng Giá'!$B$10,IF(AND('Raw Data'!N2316&gt;2.5,'Raw Data'!N2316&lt;=3),'Bảng Giá'!$B$11,IF(AND('Raw Data'!N2316&gt;3,'Raw Data'!N2316&lt;=3.5),'Bảng Giá'!$B$12,IF(AND('Raw Data'!N2316&gt;3.5,'Raw Data'!N2316&lt;=4),'Bảng Giá'!$B$13,IF(AND('Raw Data'!N2316&gt;4,'Raw Data'!N2316&lt;=4.5),'Bảng Giá'!$B$14,IF(AND('Raw Data'!N2316&gt;4.5,'Raw Data'!N2316&lt;=5),'Bảng Giá'!$B$15,IF(AND('Raw Data'!N2316&gt;5,'Raw Data'!N2316&lt;=5.5),'Bảng Giá'!$B$16,IF(AND('Raw Data'!N2316&gt;5.5,'Raw Data'!N2316&lt;=6),'Bảng Giá'!$B$17,'Bảng Giá'!$B$18)))))))))))))))</f>
        <v>0.5&lt;x&lt;=1</v>
      </c>
      <c r="Q2316" s="48">
        <f t="shared" si="219"/>
        <v>-0.19312169312169311</v>
      </c>
      <c r="R2316">
        <f t="shared" si="220"/>
        <v>36600</v>
      </c>
      <c r="S2316">
        <f t="shared" si="221"/>
        <v>-1200</v>
      </c>
    </row>
    <row r="2317" spans="1:19" x14ac:dyDescent="0.25">
      <c r="A2317" s="12">
        <v>2316</v>
      </c>
      <c r="B2317" s="12" t="s">
        <v>211</v>
      </c>
      <c r="C2317" s="12" t="s">
        <v>948</v>
      </c>
      <c r="D2317" s="28">
        <v>43008.333333333336</v>
      </c>
      <c r="E2317" s="17">
        <v>43012.133333333339</v>
      </c>
      <c r="F2317" s="13" t="s">
        <v>302</v>
      </c>
      <c r="G2317" s="12">
        <v>449</v>
      </c>
      <c r="H2317" s="12" t="s">
        <v>100</v>
      </c>
      <c r="I2317" s="12" t="s">
        <v>191</v>
      </c>
      <c r="J2317" s="37">
        <f>INDEX('Bảng Giá'!$C$3:$H$18,MATCH('Raw Data'!P2317,'Bảng Giá'!$B$3:$B$18,0),MATCH('Raw Data'!M2317,'Bảng Giá'!$C$2:$H$2,0))</f>
        <v>26000</v>
      </c>
      <c r="K2317" s="12">
        <v>25400</v>
      </c>
      <c r="L2317" s="36">
        <f t="shared" si="216"/>
        <v>3.8000000000029104</v>
      </c>
      <c r="M2317" t="str">
        <f>'References data'!H2318</f>
        <v>Liên Vùng</v>
      </c>
      <c r="N2317">
        <f t="shared" si="217"/>
        <v>0.44900000000000001</v>
      </c>
      <c r="O2317">
        <f t="shared" si="218"/>
        <v>600</v>
      </c>
      <c r="P2317" t="str">
        <f>IF(AND(N2317&gt;0,N2317&lt;=0.05),'Bảng Giá'!$B$3,IF(AND(N2317&lt;=0.1,N2317&gt;0.05),'Bảng Giá'!$B$4,IF(AND('Raw Data'!N2317&gt;0.1,'Raw Data'!N2317&lt;=0.25),'Bảng Giá'!$B$5,IF(AND('Raw Data'!N2317&gt;0.25,'Raw Data'!N2317&lt;=0.5),'Bảng Giá'!$B$6,IF(AND('Raw Data'!N2317&gt;0.5,'Raw Data'!N2317&lt;=1),'Bảng Giá'!$B$7,IF(AND('Raw Data'!N2317&gt;1,'Raw Data'!N2317&lt;=1.5),'Bảng Giá'!$B$8,IF(AND('Raw Data'!N2317&gt;1.5,'Raw Data'!N2317&lt;=2),'Bảng Giá'!$B$9,IF(AND('Raw Data'!N2317&gt;2,'Raw Data'!N2317&lt;=2.5),'Bảng Giá'!$B$10,IF(AND('Raw Data'!N2317&gt;2.5,'Raw Data'!N2317&lt;=3),'Bảng Giá'!$B$11,IF(AND('Raw Data'!N2317&gt;3,'Raw Data'!N2317&lt;=3.5),'Bảng Giá'!$B$12,IF(AND('Raw Data'!N2317&gt;3.5,'Raw Data'!N2317&lt;=4),'Bảng Giá'!$B$13,IF(AND('Raw Data'!N2317&gt;4,'Raw Data'!N2317&lt;=4.5),'Bảng Giá'!$B$14,IF(AND('Raw Data'!N2317&gt;4.5,'Raw Data'!N2317&lt;=5),'Bảng Giá'!$B$15,IF(AND('Raw Data'!N2317&gt;5,'Raw Data'!N2317&lt;=5.5),'Bảng Giá'!$B$16,IF(AND('Raw Data'!N2317&gt;5.5,'Raw Data'!N2317&lt;=6),'Bảng Giá'!$B$17,'Bảng Giá'!$B$18)))))))))))))))</f>
        <v>0.25&lt;x&lt;=0.5</v>
      </c>
      <c r="Q2317" s="48">
        <f t="shared" si="219"/>
        <v>2.3622047244094488E-2</v>
      </c>
      <c r="R2317">
        <f t="shared" si="220"/>
        <v>31200</v>
      </c>
      <c r="S2317">
        <f t="shared" si="221"/>
        <v>5800</v>
      </c>
    </row>
    <row r="2318" spans="1:19" x14ac:dyDescent="0.25">
      <c r="A2318" s="12">
        <v>2317</v>
      </c>
      <c r="B2318" s="12" t="s">
        <v>211</v>
      </c>
      <c r="C2318" s="12" t="s">
        <v>949</v>
      </c>
      <c r="D2318" s="28">
        <v>43008.333333333336</v>
      </c>
      <c r="E2318" s="17">
        <v>43012.133333333339</v>
      </c>
      <c r="F2318" s="13" t="s">
        <v>302</v>
      </c>
      <c r="G2318" s="12">
        <v>400</v>
      </c>
      <c r="H2318" s="12" t="s">
        <v>98</v>
      </c>
      <c r="I2318" s="12" t="s">
        <v>363</v>
      </c>
      <c r="J2318" s="37">
        <f>INDEX('Bảng Giá'!$C$3:$H$18,MATCH('Raw Data'!P2318,'Bảng Giá'!$B$3:$B$18,0),MATCH('Raw Data'!M2318,'Bảng Giá'!$C$2:$H$2,0))</f>
        <v>26000</v>
      </c>
      <c r="K2318" s="12">
        <v>25400</v>
      </c>
      <c r="L2318" s="36">
        <f t="shared" si="216"/>
        <v>3.8000000000029104</v>
      </c>
      <c r="M2318" t="str">
        <f>'References data'!H2319</f>
        <v>Liên Vùng</v>
      </c>
      <c r="N2318">
        <f t="shared" si="217"/>
        <v>0.4</v>
      </c>
      <c r="O2318">
        <f t="shared" si="218"/>
        <v>600</v>
      </c>
      <c r="P2318" t="str">
        <f>IF(AND(N2318&gt;0,N2318&lt;=0.05),'Bảng Giá'!$B$3,IF(AND(N2318&lt;=0.1,N2318&gt;0.05),'Bảng Giá'!$B$4,IF(AND('Raw Data'!N2318&gt;0.1,'Raw Data'!N2318&lt;=0.25),'Bảng Giá'!$B$5,IF(AND('Raw Data'!N2318&gt;0.25,'Raw Data'!N2318&lt;=0.5),'Bảng Giá'!$B$6,IF(AND('Raw Data'!N2318&gt;0.5,'Raw Data'!N2318&lt;=1),'Bảng Giá'!$B$7,IF(AND('Raw Data'!N2318&gt;1,'Raw Data'!N2318&lt;=1.5),'Bảng Giá'!$B$8,IF(AND('Raw Data'!N2318&gt;1.5,'Raw Data'!N2318&lt;=2),'Bảng Giá'!$B$9,IF(AND('Raw Data'!N2318&gt;2,'Raw Data'!N2318&lt;=2.5),'Bảng Giá'!$B$10,IF(AND('Raw Data'!N2318&gt;2.5,'Raw Data'!N2318&lt;=3),'Bảng Giá'!$B$11,IF(AND('Raw Data'!N2318&gt;3,'Raw Data'!N2318&lt;=3.5),'Bảng Giá'!$B$12,IF(AND('Raw Data'!N2318&gt;3.5,'Raw Data'!N2318&lt;=4),'Bảng Giá'!$B$13,IF(AND('Raw Data'!N2318&gt;4,'Raw Data'!N2318&lt;=4.5),'Bảng Giá'!$B$14,IF(AND('Raw Data'!N2318&gt;4.5,'Raw Data'!N2318&lt;=5),'Bảng Giá'!$B$15,IF(AND('Raw Data'!N2318&gt;5,'Raw Data'!N2318&lt;=5.5),'Bảng Giá'!$B$16,IF(AND('Raw Data'!N2318&gt;5.5,'Raw Data'!N2318&lt;=6),'Bảng Giá'!$B$17,'Bảng Giá'!$B$18)))))))))))))))</f>
        <v>0.25&lt;x&lt;=0.5</v>
      </c>
      <c r="Q2318" s="48">
        <f t="shared" si="219"/>
        <v>2.3622047244094488E-2</v>
      </c>
      <c r="R2318">
        <f t="shared" si="220"/>
        <v>31200</v>
      </c>
      <c r="S2318">
        <f t="shared" si="221"/>
        <v>5800</v>
      </c>
    </row>
    <row r="2319" spans="1:19" x14ac:dyDescent="0.25">
      <c r="A2319" s="12">
        <v>2318</v>
      </c>
      <c r="B2319" s="12" t="s">
        <v>211</v>
      </c>
      <c r="C2319" s="12" t="s">
        <v>950</v>
      </c>
      <c r="D2319" s="28">
        <v>43010.560474537036</v>
      </c>
      <c r="E2319" s="17">
        <v>43014.360474537039</v>
      </c>
      <c r="F2319" s="13" t="s">
        <v>302</v>
      </c>
      <c r="G2319" s="12">
        <v>600</v>
      </c>
      <c r="H2319" s="12" t="s">
        <v>94</v>
      </c>
      <c r="I2319" s="12" t="s">
        <v>476</v>
      </c>
      <c r="J2319" s="37">
        <f>INDEX('Bảng Giá'!$C$3:$H$18,MATCH('Raw Data'!P2319,'Bảng Giá'!$B$3:$B$18,0),MATCH('Raw Data'!M2319,'Bảng Giá'!$C$2:$H$2,0))</f>
        <v>32500</v>
      </c>
      <c r="K2319" s="12">
        <v>31700</v>
      </c>
      <c r="L2319" s="36">
        <f t="shared" si="216"/>
        <v>3.8000000000029104</v>
      </c>
      <c r="M2319" t="str">
        <f>'References data'!H2320</f>
        <v>Liên Vùng</v>
      </c>
      <c r="N2319">
        <f t="shared" si="217"/>
        <v>0.6</v>
      </c>
      <c r="O2319">
        <f t="shared" si="218"/>
        <v>800</v>
      </c>
      <c r="P2319" t="str">
        <f>IF(AND(N2319&gt;0,N2319&lt;=0.05),'Bảng Giá'!$B$3,IF(AND(N2319&lt;=0.1,N2319&gt;0.05),'Bảng Giá'!$B$4,IF(AND('Raw Data'!N2319&gt;0.1,'Raw Data'!N2319&lt;=0.25),'Bảng Giá'!$B$5,IF(AND('Raw Data'!N2319&gt;0.25,'Raw Data'!N2319&lt;=0.5),'Bảng Giá'!$B$6,IF(AND('Raw Data'!N2319&gt;0.5,'Raw Data'!N2319&lt;=1),'Bảng Giá'!$B$7,IF(AND('Raw Data'!N2319&gt;1,'Raw Data'!N2319&lt;=1.5),'Bảng Giá'!$B$8,IF(AND('Raw Data'!N2319&gt;1.5,'Raw Data'!N2319&lt;=2),'Bảng Giá'!$B$9,IF(AND('Raw Data'!N2319&gt;2,'Raw Data'!N2319&lt;=2.5),'Bảng Giá'!$B$10,IF(AND('Raw Data'!N2319&gt;2.5,'Raw Data'!N2319&lt;=3),'Bảng Giá'!$B$11,IF(AND('Raw Data'!N2319&gt;3,'Raw Data'!N2319&lt;=3.5),'Bảng Giá'!$B$12,IF(AND('Raw Data'!N2319&gt;3.5,'Raw Data'!N2319&lt;=4),'Bảng Giá'!$B$13,IF(AND('Raw Data'!N2319&gt;4,'Raw Data'!N2319&lt;=4.5),'Bảng Giá'!$B$14,IF(AND('Raw Data'!N2319&gt;4.5,'Raw Data'!N2319&lt;=5),'Bảng Giá'!$B$15,IF(AND('Raw Data'!N2319&gt;5,'Raw Data'!N2319&lt;=5.5),'Bảng Giá'!$B$16,IF(AND('Raw Data'!N2319&gt;5.5,'Raw Data'!N2319&lt;=6),'Bảng Giá'!$B$17,'Bảng Giá'!$B$18)))))))))))))))</f>
        <v>0.5&lt;x&lt;=1</v>
      </c>
      <c r="Q2319" s="48">
        <f t="shared" si="219"/>
        <v>2.5236593059936908E-2</v>
      </c>
      <c r="R2319">
        <f t="shared" si="220"/>
        <v>39000</v>
      </c>
      <c r="S2319">
        <f t="shared" si="221"/>
        <v>7300</v>
      </c>
    </row>
    <row r="2320" spans="1:19" x14ac:dyDescent="0.25">
      <c r="A2320" s="12">
        <v>2319</v>
      </c>
      <c r="B2320" s="12" t="s">
        <v>211</v>
      </c>
      <c r="C2320" s="12" t="s">
        <v>951</v>
      </c>
      <c r="D2320" s="28">
        <v>43010.390196759261</v>
      </c>
      <c r="E2320" s="17">
        <v>43014.190196759264</v>
      </c>
      <c r="F2320" s="13" t="s">
        <v>302</v>
      </c>
      <c r="G2320" s="12">
        <v>600</v>
      </c>
      <c r="H2320" s="12" t="s">
        <v>94</v>
      </c>
      <c r="I2320" s="12" t="s">
        <v>280</v>
      </c>
      <c r="J2320" s="37">
        <f>INDEX('Bảng Giá'!$C$3:$H$18,MATCH('Raw Data'!P2320,'Bảng Giá'!$B$3:$B$18,0),MATCH('Raw Data'!M2320,'Bảng Giá'!$C$2:$H$2,0))</f>
        <v>32500</v>
      </c>
      <c r="K2320" s="12">
        <v>31700</v>
      </c>
      <c r="L2320" s="36">
        <f t="shared" si="216"/>
        <v>3.8000000000029104</v>
      </c>
      <c r="M2320" t="str">
        <f>'References data'!H2321</f>
        <v>Liên Vùng</v>
      </c>
      <c r="N2320">
        <f t="shared" si="217"/>
        <v>0.6</v>
      </c>
      <c r="O2320">
        <f t="shared" si="218"/>
        <v>800</v>
      </c>
      <c r="P2320" t="str">
        <f>IF(AND(N2320&gt;0,N2320&lt;=0.05),'Bảng Giá'!$B$3,IF(AND(N2320&lt;=0.1,N2320&gt;0.05),'Bảng Giá'!$B$4,IF(AND('Raw Data'!N2320&gt;0.1,'Raw Data'!N2320&lt;=0.25),'Bảng Giá'!$B$5,IF(AND('Raw Data'!N2320&gt;0.25,'Raw Data'!N2320&lt;=0.5),'Bảng Giá'!$B$6,IF(AND('Raw Data'!N2320&gt;0.5,'Raw Data'!N2320&lt;=1),'Bảng Giá'!$B$7,IF(AND('Raw Data'!N2320&gt;1,'Raw Data'!N2320&lt;=1.5),'Bảng Giá'!$B$8,IF(AND('Raw Data'!N2320&gt;1.5,'Raw Data'!N2320&lt;=2),'Bảng Giá'!$B$9,IF(AND('Raw Data'!N2320&gt;2,'Raw Data'!N2320&lt;=2.5),'Bảng Giá'!$B$10,IF(AND('Raw Data'!N2320&gt;2.5,'Raw Data'!N2320&lt;=3),'Bảng Giá'!$B$11,IF(AND('Raw Data'!N2320&gt;3,'Raw Data'!N2320&lt;=3.5),'Bảng Giá'!$B$12,IF(AND('Raw Data'!N2320&gt;3.5,'Raw Data'!N2320&lt;=4),'Bảng Giá'!$B$13,IF(AND('Raw Data'!N2320&gt;4,'Raw Data'!N2320&lt;=4.5),'Bảng Giá'!$B$14,IF(AND('Raw Data'!N2320&gt;4.5,'Raw Data'!N2320&lt;=5),'Bảng Giá'!$B$15,IF(AND('Raw Data'!N2320&gt;5,'Raw Data'!N2320&lt;=5.5),'Bảng Giá'!$B$16,IF(AND('Raw Data'!N2320&gt;5.5,'Raw Data'!N2320&lt;=6),'Bảng Giá'!$B$17,'Bảng Giá'!$B$18)))))))))))))))</f>
        <v>0.5&lt;x&lt;=1</v>
      </c>
      <c r="Q2320" s="48">
        <f t="shared" si="219"/>
        <v>2.5236593059936908E-2</v>
      </c>
      <c r="R2320">
        <f t="shared" si="220"/>
        <v>39000</v>
      </c>
      <c r="S2320">
        <f t="shared" si="221"/>
        <v>7300</v>
      </c>
    </row>
    <row r="2321" spans="1:19" x14ac:dyDescent="0.25">
      <c r="A2321" s="12">
        <v>2320</v>
      </c>
      <c r="B2321" s="12" t="s">
        <v>211</v>
      </c>
      <c r="C2321" s="12" t="s">
        <v>952</v>
      </c>
      <c r="D2321" s="28">
        <v>43010.389861111114</v>
      </c>
      <c r="E2321" s="17">
        <v>43014.189861111117</v>
      </c>
      <c r="F2321" s="13" t="s">
        <v>302</v>
      </c>
      <c r="G2321" s="12">
        <v>8000</v>
      </c>
      <c r="H2321" s="12" t="s">
        <v>297</v>
      </c>
      <c r="I2321" s="12" t="s">
        <v>151</v>
      </c>
      <c r="J2321" s="37">
        <f>INDEX('Bảng Giá'!$C$3:$H$18,MATCH('Raw Data'!P2321,'Bảng Giá'!$B$3:$B$18,0),MATCH('Raw Data'!M2321,'Bảng Giá'!$C$2:$H$2,0))</f>
        <v>8500</v>
      </c>
      <c r="K2321" s="12">
        <v>147800</v>
      </c>
      <c r="L2321" s="36">
        <f t="shared" si="216"/>
        <v>3.8000000000029104</v>
      </c>
      <c r="M2321" t="str">
        <f>'References data'!H2322</f>
        <v>Liên Vùng</v>
      </c>
      <c r="N2321" s="46">
        <f t="shared" si="217"/>
        <v>8</v>
      </c>
      <c r="O2321">
        <f t="shared" si="218"/>
        <v>-139300</v>
      </c>
      <c r="P2321" t="str">
        <f>IF(AND(N2321&gt;0,N2321&lt;=0.05),'Bảng Giá'!$B$3,IF(AND(N2321&lt;=0.1,N2321&gt;0.05),'Bảng Giá'!$B$4,IF(AND('Raw Data'!N2321&gt;0.1,'Raw Data'!N2321&lt;=0.25),'Bảng Giá'!$B$5,IF(AND('Raw Data'!N2321&gt;0.25,'Raw Data'!N2321&lt;=0.5),'Bảng Giá'!$B$6,IF(AND('Raw Data'!N2321&gt;0.5,'Raw Data'!N2321&lt;=1),'Bảng Giá'!$B$7,IF(AND('Raw Data'!N2321&gt;1,'Raw Data'!N2321&lt;=1.5),'Bảng Giá'!$B$8,IF(AND('Raw Data'!N2321&gt;1.5,'Raw Data'!N2321&lt;=2),'Bảng Giá'!$B$9,IF(AND('Raw Data'!N2321&gt;2,'Raw Data'!N2321&lt;=2.5),'Bảng Giá'!$B$10,IF(AND('Raw Data'!N2321&gt;2.5,'Raw Data'!N2321&lt;=3),'Bảng Giá'!$B$11,IF(AND('Raw Data'!N2321&gt;3,'Raw Data'!N2321&lt;=3.5),'Bảng Giá'!$B$12,IF(AND('Raw Data'!N2321&gt;3.5,'Raw Data'!N2321&lt;=4),'Bảng Giá'!$B$13,IF(AND('Raw Data'!N2321&gt;4,'Raw Data'!N2321&lt;=4.5),'Bảng Giá'!$B$14,IF(AND('Raw Data'!N2321&gt;4.5,'Raw Data'!N2321&lt;=5),'Bảng Giá'!$B$15,IF(AND('Raw Data'!N2321&gt;5,'Raw Data'!N2321&lt;=5.5),'Bảng Giá'!$B$16,IF(AND('Raw Data'!N2321&gt;5.5,'Raw Data'!N2321&lt;=6),'Bảng Giá'!$B$17,'Bảng Giá'!$B$18)))))))))))))))</f>
        <v>Next 0.5</v>
      </c>
      <c r="Q2321" s="48">
        <f t="shared" si="219"/>
        <v>-0.94248985115020301</v>
      </c>
      <c r="R2321">
        <f t="shared" si="220"/>
        <v>10200</v>
      </c>
      <c r="S2321">
        <f t="shared" si="221"/>
        <v>-137600</v>
      </c>
    </row>
    <row r="2322" spans="1:19" x14ac:dyDescent="0.25">
      <c r="A2322" s="12">
        <v>2321</v>
      </c>
      <c r="B2322" s="12" t="s">
        <v>211</v>
      </c>
      <c r="C2322" s="12" t="s">
        <v>953</v>
      </c>
      <c r="D2322" s="28">
        <v>43010.560300925928</v>
      </c>
      <c r="E2322" s="17">
        <v>43012.660300925927</v>
      </c>
      <c r="F2322" s="13" t="s">
        <v>302</v>
      </c>
      <c r="G2322" s="12">
        <v>1000</v>
      </c>
      <c r="H2322" s="12" t="s">
        <v>296</v>
      </c>
      <c r="I2322" s="12" t="s">
        <v>76</v>
      </c>
      <c r="J2322" s="37">
        <f>INDEX('Bảng Giá'!$C$3:$H$18,MATCH('Raw Data'!P2322,'Bảng Giá'!$B$3:$B$18,0),MATCH('Raw Data'!M2322,'Bảng Giá'!$C$2:$H$2,0))</f>
        <v>30500</v>
      </c>
      <c r="K2322" s="12">
        <v>37800</v>
      </c>
      <c r="L2322" s="36">
        <f t="shared" si="216"/>
        <v>2.0999999999985448</v>
      </c>
      <c r="M2322" t="str">
        <f>'References data'!H2323</f>
        <v>Liên Vùng đặc biệt</v>
      </c>
      <c r="N2322">
        <f t="shared" si="217"/>
        <v>1</v>
      </c>
      <c r="O2322">
        <f t="shared" si="218"/>
        <v>-7300</v>
      </c>
      <c r="P2322" t="str">
        <f>IF(AND(N2322&gt;0,N2322&lt;=0.05),'Bảng Giá'!$B$3,IF(AND(N2322&lt;=0.1,N2322&gt;0.05),'Bảng Giá'!$B$4,IF(AND('Raw Data'!N2322&gt;0.1,'Raw Data'!N2322&lt;=0.25),'Bảng Giá'!$B$5,IF(AND('Raw Data'!N2322&gt;0.25,'Raw Data'!N2322&lt;=0.5),'Bảng Giá'!$B$6,IF(AND('Raw Data'!N2322&gt;0.5,'Raw Data'!N2322&lt;=1),'Bảng Giá'!$B$7,IF(AND('Raw Data'!N2322&gt;1,'Raw Data'!N2322&lt;=1.5),'Bảng Giá'!$B$8,IF(AND('Raw Data'!N2322&gt;1.5,'Raw Data'!N2322&lt;=2),'Bảng Giá'!$B$9,IF(AND('Raw Data'!N2322&gt;2,'Raw Data'!N2322&lt;=2.5),'Bảng Giá'!$B$10,IF(AND('Raw Data'!N2322&gt;2.5,'Raw Data'!N2322&lt;=3),'Bảng Giá'!$B$11,IF(AND('Raw Data'!N2322&gt;3,'Raw Data'!N2322&lt;=3.5),'Bảng Giá'!$B$12,IF(AND('Raw Data'!N2322&gt;3.5,'Raw Data'!N2322&lt;=4),'Bảng Giá'!$B$13,IF(AND('Raw Data'!N2322&gt;4,'Raw Data'!N2322&lt;=4.5),'Bảng Giá'!$B$14,IF(AND('Raw Data'!N2322&gt;4.5,'Raw Data'!N2322&lt;=5),'Bảng Giá'!$B$15,IF(AND('Raw Data'!N2322&gt;5,'Raw Data'!N2322&lt;=5.5),'Bảng Giá'!$B$16,IF(AND('Raw Data'!N2322&gt;5.5,'Raw Data'!N2322&lt;=6),'Bảng Giá'!$B$17,'Bảng Giá'!$B$18)))))))))))))))</f>
        <v>0.5&lt;x&lt;=1</v>
      </c>
      <c r="Q2322" s="48">
        <f t="shared" si="219"/>
        <v>-0.19312169312169311</v>
      </c>
      <c r="R2322">
        <f t="shared" si="220"/>
        <v>36600</v>
      </c>
      <c r="S2322">
        <f t="shared" si="221"/>
        <v>-1200</v>
      </c>
    </row>
    <row r="2323" spans="1:19" x14ac:dyDescent="0.25">
      <c r="A2323" s="12">
        <v>2322</v>
      </c>
      <c r="B2323" s="12" t="s">
        <v>211</v>
      </c>
      <c r="C2323" s="12" t="s">
        <v>954</v>
      </c>
      <c r="D2323" s="28">
        <v>43010.560312499998</v>
      </c>
      <c r="E2323" s="17">
        <v>43014.360312500001</v>
      </c>
      <c r="F2323" s="13" t="s">
        <v>302</v>
      </c>
      <c r="G2323" s="12">
        <v>1400</v>
      </c>
      <c r="H2323" s="12" t="s">
        <v>512</v>
      </c>
      <c r="I2323" s="12" t="s">
        <v>191</v>
      </c>
      <c r="J2323" s="37">
        <f>INDEX('Bảng Giá'!$C$3:$H$18,MATCH('Raw Data'!P2323,'Bảng Giá'!$B$3:$B$18,0),MATCH('Raw Data'!M2323,'Bảng Giá'!$C$2:$H$2,0))</f>
        <v>41000</v>
      </c>
      <c r="K2323" s="12">
        <v>40000</v>
      </c>
      <c r="L2323" s="36">
        <f t="shared" si="216"/>
        <v>3.8000000000029104</v>
      </c>
      <c r="M2323" t="str">
        <f>'References data'!H2324</f>
        <v>Liên Vùng</v>
      </c>
      <c r="N2323">
        <f t="shared" si="217"/>
        <v>1.4</v>
      </c>
      <c r="O2323">
        <f t="shared" si="218"/>
        <v>1000</v>
      </c>
      <c r="P2323" t="str">
        <f>IF(AND(N2323&gt;0,N2323&lt;=0.05),'Bảng Giá'!$B$3,IF(AND(N2323&lt;=0.1,N2323&gt;0.05),'Bảng Giá'!$B$4,IF(AND('Raw Data'!N2323&gt;0.1,'Raw Data'!N2323&lt;=0.25),'Bảng Giá'!$B$5,IF(AND('Raw Data'!N2323&gt;0.25,'Raw Data'!N2323&lt;=0.5),'Bảng Giá'!$B$6,IF(AND('Raw Data'!N2323&gt;0.5,'Raw Data'!N2323&lt;=1),'Bảng Giá'!$B$7,IF(AND('Raw Data'!N2323&gt;1,'Raw Data'!N2323&lt;=1.5),'Bảng Giá'!$B$8,IF(AND('Raw Data'!N2323&gt;1.5,'Raw Data'!N2323&lt;=2),'Bảng Giá'!$B$9,IF(AND('Raw Data'!N2323&gt;2,'Raw Data'!N2323&lt;=2.5),'Bảng Giá'!$B$10,IF(AND('Raw Data'!N2323&gt;2.5,'Raw Data'!N2323&lt;=3),'Bảng Giá'!$B$11,IF(AND('Raw Data'!N2323&gt;3,'Raw Data'!N2323&lt;=3.5),'Bảng Giá'!$B$12,IF(AND('Raw Data'!N2323&gt;3.5,'Raw Data'!N2323&lt;=4),'Bảng Giá'!$B$13,IF(AND('Raw Data'!N2323&gt;4,'Raw Data'!N2323&lt;=4.5),'Bảng Giá'!$B$14,IF(AND('Raw Data'!N2323&gt;4.5,'Raw Data'!N2323&lt;=5),'Bảng Giá'!$B$15,IF(AND('Raw Data'!N2323&gt;5,'Raw Data'!N2323&lt;=5.5),'Bảng Giá'!$B$16,IF(AND('Raw Data'!N2323&gt;5.5,'Raw Data'!N2323&lt;=6),'Bảng Giá'!$B$17,'Bảng Giá'!$B$18)))))))))))))))</f>
        <v>1&lt;x&lt;=1.5</v>
      </c>
      <c r="Q2323" s="48">
        <f t="shared" si="219"/>
        <v>2.5000000000000001E-2</v>
      </c>
      <c r="R2323">
        <f t="shared" si="220"/>
        <v>49200</v>
      </c>
      <c r="S2323">
        <f t="shared" si="221"/>
        <v>9200</v>
      </c>
    </row>
    <row r="2324" spans="1:19" x14ac:dyDescent="0.25">
      <c r="A2324" s="12">
        <v>2323</v>
      </c>
      <c r="B2324" s="12" t="s">
        <v>211</v>
      </c>
      <c r="C2324" s="12" t="s">
        <v>955</v>
      </c>
      <c r="D2324" s="28">
        <v>43010.56045138889</v>
      </c>
      <c r="E2324" s="17">
        <v>43014.660451388889</v>
      </c>
      <c r="F2324" s="13" t="s">
        <v>302</v>
      </c>
      <c r="G2324" s="12">
        <v>200</v>
      </c>
      <c r="H2324" s="12" t="s">
        <v>371</v>
      </c>
      <c r="I2324" s="12" t="s">
        <v>1571</v>
      </c>
      <c r="J2324" s="37">
        <f>INDEX('Bảng Giá'!$C$3:$H$18,MATCH('Raw Data'!P2324,'Bảng Giá'!$B$3:$B$18,0),MATCH('Raw Data'!M2324,'Bảng Giá'!$C$2:$H$2,0))</f>
        <v>20000</v>
      </c>
      <c r="K2324" s="12">
        <v>19700</v>
      </c>
      <c r="L2324" s="36">
        <f t="shared" si="216"/>
        <v>4.0999999999985448</v>
      </c>
      <c r="M2324" t="str">
        <f>'References data'!H2325</f>
        <v>Liên Vùng Tỉnh</v>
      </c>
      <c r="N2324">
        <f t="shared" si="217"/>
        <v>0.2</v>
      </c>
      <c r="O2324">
        <f t="shared" si="218"/>
        <v>300</v>
      </c>
      <c r="P2324" t="str">
        <f>IF(AND(N2324&gt;0,N2324&lt;=0.05),'Bảng Giá'!$B$3,IF(AND(N2324&lt;=0.1,N2324&gt;0.05),'Bảng Giá'!$B$4,IF(AND('Raw Data'!N2324&gt;0.1,'Raw Data'!N2324&lt;=0.25),'Bảng Giá'!$B$5,IF(AND('Raw Data'!N2324&gt;0.25,'Raw Data'!N2324&lt;=0.5),'Bảng Giá'!$B$6,IF(AND('Raw Data'!N2324&gt;0.5,'Raw Data'!N2324&lt;=1),'Bảng Giá'!$B$7,IF(AND('Raw Data'!N2324&gt;1,'Raw Data'!N2324&lt;=1.5),'Bảng Giá'!$B$8,IF(AND('Raw Data'!N2324&gt;1.5,'Raw Data'!N2324&lt;=2),'Bảng Giá'!$B$9,IF(AND('Raw Data'!N2324&gt;2,'Raw Data'!N2324&lt;=2.5),'Bảng Giá'!$B$10,IF(AND('Raw Data'!N2324&gt;2.5,'Raw Data'!N2324&lt;=3),'Bảng Giá'!$B$11,IF(AND('Raw Data'!N2324&gt;3,'Raw Data'!N2324&lt;=3.5),'Bảng Giá'!$B$12,IF(AND('Raw Data'!N2324&gt;3.5,'Raw Data'!N2324&lt;=4),'Bảng Giá'!$B$13,IF(AND('Raw Data'!N2324&gt;4,'Raw Data'!N2324&lt;=4.5),'Bảng Giá'!$B$14,IF(AND('Raw Data'!N2324&gt;4.5,'Raw Data'!N2324&lt;=5),'Bảng Giá'!$B$15,IF(AND('Raw Data'!N2324&gt;5,'Raw Data'!N2324&lt;=5.5),'Bảng Giá'!$B$16,IF(AND('Raw Data'!N2324&gt;5.5,'Raw Data'!N2324&lt;=6),'Bảng Giá'!$B$17,'Bảng Giá'!$B$18)))))))))))))))</f>
        <v>0.1&lt;x&lt;=0.25</v>
      </c>
      <c r="Q2324" s="48">
        <f t="shared" si="219"/>
        <v>1.5228426395939087E-2</v>
      </c>
      <c r="R2324">
        <f t="shared" si="220"/>
        <v>24000</v>
      </c>
      <c r="S2324">
        <f t="shared" si="221"/>
        <v>4300</v>
      </c>
    </row>
    <row r="2325" spans="1:19" x14ac:dyDescent="0.25">
      <c r="A2325" s="12">
        <v>2324</v>
      </c>
      <c r="B2325" s="12" t="s">
        <v>211</v>
      </c>
      <c r="C2325" s="12" t="s">
        <v>956</v>
      </c>
      <c r="D2325" s="28">
        <v>43010.39</v>
      </c>
      <c r="E2325" s="17">
        <v>43014.19</v>
      </c>
      <c r="F2325" s="13" t="s">
        <v>302</v>
      </c>
      <c r="G2325" s="12">
        <v>990</v>
      </c>
      <c r="H2325" s="12" t="s">
        <v>116</v>
      </c>
      <c r="I2325" s="12" t="s">
        <v>460</v>
      </c>
      <c r="J2325" s="37">
        <f>INDEX('Bảng Giá'!$C$3:$H$18,MATCH('Raw Data'!P2325,'Bảng Giá'!$B$3:$B$18,0),MATCH('Raw Data'!M2325,'Bảng Giá'!$C$2:$H$2,0))</f>
        <v>32500</v>
      </c>
      <c r="K2325" s="12">
        <v>31700</v>
      </c>
      <c r="L2325" s="36">
        <f t="shared" si="216"/>
        <v>3.8000000000029104</v>
      </c>
      <c r="M2325" t="str">
        <f>'References data'!H2326</f>
        <v>Liên Vùng</v>
      </c>
      <c r="N2325">
        <f t="shared" si="217"/>
        <v>0.99</v>
      </c>
      <c r="O2325">
        <f t="shared" si="218"/>
        <v>800</v>
      </c>
      <c r="P2325" t="str">
        <f>IF(AND(N2325&gt;0,N2325&lt;=0.05),'Bảng Giá'!$B$3,IF(AND(N2325&lt;=0.1,N2325&gt;0.05),'Bảng Giá'!$B$4,IF(AND('Raw Data'!N2325&gt;0.1,'Raw Data'!N2325&lt;=0.25),'Bảng Giá'!$B$5,IF(AND('Raw Data'!N2325&gt;0.25,'Raw Data'!N2325&lt;=0.5),'Bảng Giá'!$B$6,IF(AND('Raw Data'!N2325&gt;0.5,'Raw Data'!N2325&lt;=1),'Bảng Giá'!$B$7,IF(AND('Raw Data'!N2325&gt;1,'Raw Data'!N2325&lt;=1.5),'Bảng Giá'!$B$8,IF(AND('Raw Data'!N2325&gt;1.5,'Raw Data'!N2325&lt;=2),'Bảng Giá'!$B$9,IF(AND('Raw Data'!N2325&gt;2,'Raw Data'!N2325&lt;=2.5),'Bảng Giá'!$B$10,IF(AND('Raw Data'!N2325&gt;2.5,'Raw Data'!N2325&lt;=3),'Bảng Giá'!$B$11,IF(AND('Raw Data'!N2325&gt;3,'Raw Data'!N2325&lt;=3.5),'Bảng Giá'!$B$12,IF(AND('Raw Data'!N2325&gt;3.5,'Raw Data'!N2325&lt;=4),'Bảng Giá'!$B$13,IF(AND('Raw Data'!N2325&gt;4,'Raw Data'!N2325&lt;=4.5),'Bảng Giá'!$B$14,IF(AND('Raw Data'!N2325&gt;4.5,'Raw Data'!N2325&lt;=5),'Bảng Giá'!$B$15,IF(AND('Raw Data'!N2325&gt;5,'Raw Data'!N2325&lt;=5.5),'Bảng Giá'!$B$16,IF(AND('Raw Data'!N2325&gt;5.5,'Raw Data'!N2325&lt;=6),'Bảng Giá'!$B$17,'Bảng Giá'!$B$18)))))))))))))))</f>
        <v>0.5&lt;x&lt;=1</v>
      </c>
      <c r="Q2325" s="48">
        <f t="shared" si="219"/>
        <v>2.5236593059936908E-2</v>
      </c>
      <c r="R2325">
        <f t="shared" si="220"/>
        <v>39000</v>
      </c>
      <c r="S2325">
        <f t="shared" si="221"/>
        <v>7300</v>
      </c>
    </row>
    <row r="2326" spans="1:19" x14ac:dyDescent="0.25">
      <c r="A2326" s="12">
        <v>2325</v>
      </c>
      <c r="B2326" s="12" t="s">
        <v>211</v>
      </c>
      <c r="C2326" s="12" t="s">
        <v>957</v>
      </c>
      <c r="D2326" s="28">
        <v>43010.391018518516</v>
      </c>
      <c r="E2326" s="17">
        <v>43014.191018518519</v>
      </c>
      <c r="F2326" s="13" t="s">
        <v>302</v>
      </c>
      <c r="G2326" s="12">
        <v>200</v>
      </c>
      <c r="H2326" s="12" t="s">
        <v>364</v>
      </c>
      <c r="I2326" s="12" t="s">
        <v>300</v>
      </c>
      <c r="J2326" s="37">
        <f>INDEX('Bảng Giá'!$C$3:$H$18,MATCH('Raw Data'!P2326,'Bảng Giá'!$B$3:$B$18,0),MATCH('Raw Data'!M2326,'Bảng Giá'!$C$2:$H$2,0))</f>
        <v>21000</v>
      </c>
      <c r="K2326" s="12">
        <v>20500</v>
      </c>
      <c r="L2326" s="36">
        <f t="shared" si="216"/>
        <v>3.8000000000029104</v>
      </c>
      <c r="M2326" t="str">
        <f>'References data'!H2327</f>
        <v>Liên Vùng</v>
      </c>
      <c r="N2326">
        <f t="shared" si="217"/>
        <v>0.2</v>
      </c>
      <c r="O2326">
        <f t="shared" si="218"/>
        <v>500</v>
      </c>
      <c r="P2326" t="str">
        <f>IF(AND(N2326&gt;0,N2326&lt;=0.05),'Bảng Giá'!$B$3,IF(AND(N2326&lt;=0.1,N2326&gt;0.05),'Bảng Giá'!$B$4,IF(AND('Raw Data'!N2326&gt;0.1,'Raw Data'!N2326&lt;=0.25),'Bảng Giá'!$B$5,IF(AND('Raw Data'!N2326&gt;0.25,'Raw Data'!N2326&lt;=0.5),'Bảng Giá'!$B$6,IF(AND('Raw Data'!N2326&gt;0.5,'Raw Data'!N2326&lt;=1),'Bảng Giá'!$B$7,IF(AND('Raw Data'!N2326&gt;1,'Raw Data'!N2326&lt;=1.5),'Bảng Giá'!$B$8,IF(AND('Raw Data'!N2326&gt;1.5,'Raw Data'!N2326&lt;=2),'Bảng Giá'!$B$9,IF(AND('Raw Data'!N2326&gt;2,'Raw Data'!N2326&lt;=2.5),'Bảng Giá'!$B$10,IF(AND('Raw Data'!N2326&gt;2.5,'Raw Data'!N2326&lt;=3),'Bảng Giá'!$B$11,IF(AND('Raw Data'!N2326&gt;3,'Raw Data'!N2326&lt;=3.5),'Bảng Giá'!$B$12,IF(AND('Raw Data'!N2326&gt;3.5,'Raw Data'!N2326&lt;=4),'Bảng Giá'!$B$13,IF(AND('Raw Data'!N2326&gt;4,'Raw Data'!N2326&lt;=4.5),'Bảng Giá'!$B$14,IF(AND('Raw Data'!N2326&gt;4.5,'Raw Data'!N2326&lt;=5),'Bảng Giá'!$B$15,IF(AND('Raw Data'!N2326&gt;5,'Raw Data'!N2326&lt;=5.5),'Bảng Giá'!$B$16,IF(AND('Raw Data'!N2326&gt;5.5,'Raw Data'!N2326&lt;=6),'Bảng Giá'!$B$17,'Bảng Giá'!$B$18)))))))))))))))</f>
        <v>0.1&lt;x&lt;=0.25</v>
      </c>
      <c r="Q2326" s="48">
        <f t="shared" si="219"/>
        <v>2.4390243902439025E-2</v>
      </c>
      <c r="R2326">
        <f t="shared" si="220"/>
        <v>25200</v>
      </c>
      <c r="S2326">
        <f t="shared" si="221"/>
        <v>4700</v>
      </c>
    </row>
    <row r="2327" spans="1:19" x14ac:dyDescent="0.25">
      <c r="A2327" s="12">
        <v>2326</v>
      </c>
      <c r="B2327" s="12" t="s">
        <v>211</v>
      </c>
      <c r="C2327" s="12" t="s">
        <v>958</v>
      </c>
      <c r="D2327" s="28">
        <v>43010.626712962963</v>
      </c>
      <c r="E2327" s="17">
        <v>43012.726712962962</v>
      </c>
      <c r="F2327" s="13" t="s">
        <v>302</v>
      </c>
      <c r="G2327" s="12">
        <v>350</v>
      </c>
      <c r="H2327" s="12" t="s">
        <v>123</v>
      </c>
      <c r="I2327" s="12" t="s">
        <v>100</v>
      </c>
      <c r="J2327" s="37">
        <f>INDEX('Bảng Giá'!$C$3:$H$18,MATCH('Raw Data'!P2327,'Bảng Giá'!$B$3:$B$18,0),MATCH('Raw Data'!M2327,'Bảng Giá'!$C$2:$H$2,0))</f>
        <v>22500</v>
      </c>
      <c r="K2327" s="12">
        <v>22100</v>
      </c>
      <c r="L2327" s="36">
        <f t="shared" si="216"/>
        <v>2.0999999999985448</v>
      </c>
      <c r="M2327" t="str">
        <f>'References data'!H2328</f>
        <v>Liên Vùng đặc biệt</v>
      </c>
      <c r="N2327">
        <f t="shared" si="217"/>
        <v>0.35</v>
      </c>
      <c r="O2327">
        <f t="shared" si="218"/>
        <v>400</v>
      </c>
      <c r="P2327" t="str">
        <f>IF(AND(N2327&gt;0,N2327&lt;=0.05),'Bảng Giá'!$B$3,IF(AND(N2327&lt;=0.1,N2327&gt;0.05),'Bảng Giá'!$B$4,IF(AND('Raw Data'!N2327&gt;0.1,'Raw Data'!N2327&lt;=0.25),'Bảng Giá'!$B$5,IF(AND('Raw Data'!N2327&gt;0.25,'Raw Data'!N2327&lt;=0.5),'Bảng Giá'!$B$6,IF(AND('Raw Data'!N2327&gt;0.5,'Raw Data'!N2327&lt;=1),'Bảng Giá'!$B$7,IF(AND('Raw Data'!N2327&gt;1,'Raw Data'!N2327&lt;=1.5),'Bảng Giá'!$B$8,IF(AND('Raw Data'!N2327&gt;1.5,'Raw Data'!N2327&lt;=2),'Bảng Giá'!$B$9,IF(AND('Raw Data'!N2327&gt;2,'Raw Data'!N2327&lt;=2.5),'Bảng Giá'!$B$10,IF(AND('Raw Data'!N2327&gt;2.5,'Raw Data'!N2327&lt;=3),'Bảng Giá'!$B$11,IF(AND('Raw Data'!N2327&gt;3,'Raw Data'!N2327&lt;=3.5),'Bảng Giá'!$B$12,IF(AND('Raw Data'!N2327&gt;3.5,'Raw Data'!N2327&lt;=4),'Bảng Giá'!$B$13,IF(AND('Raw Data'!N2327&gt;4,'Raw Data'!N2327&lt;=4.5),'Bảng Giá'!$B$14,IF(AND('Raw Data'!N2327&gt;4.5,'Raw Data'!N2327&lt;=5),'Bảng Giá'!$B$15,IF(AND('Raw Data'!N2327&gt;5,'Raw Data'!N2327&lt;=5.5),'Bảng Giá'!$B$16,IF(AND('Raw Data'!N2327&gt;5.5,'Raw Data'!N2327&lt;=6),'Bảng Giá'!$B$17,'Bảng Giá'!$B$18)))))))))))))))</f>
        <v>0.25&lt;x&lt;=0.5</v>
      </c>
      <c r="Q2327" s="48">
        <f t="shared" si="219"/>
        <v>1.8099547511312219E-2</v>
      </c>
      <c r="R2327">
        <f t="shared" si="220"/>
        <v>27000</v>
      </c>
      <c r="S2327">
        <f t="shared" si="221"/>
        <v>4900</v>
      </c>
    </row>
    <row r="2328" spans="1:19" x14ac:dyDescent="0.25">
      <c r="A2328" s="12">
        <v>2327</v>
      </c>
      <c r="B2328" s="12" t="s">
        <v>211</v>
      </c>
      <c r="C2328" s="12" t="s">
        <v>959</v>
      </c>
      <c r="D2328" s="28">
        <v>43010.626527777778</v>
      </c>
      <c r="E2328" s="17">
        <v>43014.426527777781</v>
      </c>
      <c r="F2328" s="13" t="s">
        <v>302</v>
      </c>
      <c r="G2328" s="12">
        <v>450</v>
      </c>
      <c r="H2328" s="12" t="s">
        <v>75</v>
      </c>
      <c r="I2328" s="12" t="s">
        <v>1572</v>
      </c>
      <c r="J2328" s="37">
        <f>INDEX('Bảng Giá'!$C$3:$H$18,MATCH('Raw Data'!P2328,'Bảng Giá'!$B$3:$B$18,0),MATCH('Raw Data'!M2328,'Bảng Giá'!$C$2:$H$2,0))</f>
        <v>26000</v>
      </c>
      <c r="K2328" s="12">
        <v>25400</v>
      </c>
      <c r="L2328" s="36">
        <f t="shared" si="216"/>
        <v>3.8000000000029104</v>
      </c>
      <c r="M2328" t="str">
        <f>'References data'!H2329</f>
        <v>Liên Vùng</v>
      </c>
      <c r="N2328">
        <f t="shared" si="217"/>
        <v>0.45</v>
      </c>
      <c r="O2328">
        <f t="shared" si="218"/>
        <v>600</v>
      </c>
      <c r="P2328" t="str">
        <f>IF(AND(N2328&gt;0,N2328&lt;=0.05),'Bảng Giá'!$B$3,IF(AND(N2328&lt;=0.1,N2328&gt;0.05),'Bảng Giá'!$B$4,IF(AND('Raw Data'!N2328&gt;0.1,'Raw Data'!N2328&lt;=0.25),'Bảng Giá'!$B$5,IF(AND('Raw Data'!N2328&gt;0.25,'Raw Data'!N2328&lt;=0.5),'Bảng Giá'!$B$6,IF(AND('Raw Data'!N2328&gt;0.5,'Raw Data'!N2328&lt;=1),'Bảng Giá'!$B$7,IF(AND('Raw Data'!N2328&gt;1,'Raw Data'!N2328&lt;=1.5),'Bảng Giá'!$B$8,IF(AND('Raw Data'!N2328&gt;1.5,'Raw Data'!N2328&lt;=2),'Bảng Giá'!$B$9,IF(AND('Raw Data'!N2328&gt;2,'Raw Data'!N2328&lt;=2.5),'Bảng Giá'!$B$10,IF(AND('Raw Data'!N2328&gt;2.5,'Raw Data'!N2328&lt;=3),'Bảng Giá'!$B$11,IF(AND('Raw Data'!N2328&gt;3,'Raw Data'!N2328&lt;=3.5),'Bảng Giá'!$B$12,IF(AND('Raw Data'!N2328&gt;3.5,'Raw Data'!N2328&lt;=4),'Bảng Giá'!$B$13,IF(AND('Raw Data'!N2328&gt;4,'Raw Data'!N2328&lt;=4.5),'Bảng Giá'!$B$14,IF(AND('Raw Data'!N2328&gt;4.5,'Raw Data'!N2328&lt;=5),'Bảng Giá'!$B$15,IF(AND('Raw Data'!N2328&gt;5,'Raw Data'!N2328&lt;=5.5),'Bảng Giá'!$B$16,IF(AND('Raw Data'!N2328&gt;5.5,'Raw Data'!N2328&lt;=6),'Bảng Giá'!$B$17,'Bảng Giá'!$B$18)))))))))))))))</f>
        <v>0.25&lt;x&lt;=0.5</v>
      </c>
      <c r="Q2328" s="48">
        <f t="shared" si="219"/>
        <v>2.3622047244094488E-2</v>
      </c>
      <c r="R2328">
        <f t="shared" si="220"/>
        <v>31200</v>
      </c>
      <c r="S2328">
        <f t="shared" si="221"/>
        <v>5800</v>
      </c>
    </row>
    <row r="2329" spans="1:19" x14ac:dyDescent="0.25">
      <c r="A2329" s="12">
        <v>2328</v>
      </c>
      <c r="B2329" s="12" t="s">
        <v>211</v>
      </c>
      <c r="C2329" s="12" t="s">
        <v>960</v>
      </c>
      <c r="D2329" s="28">
        <v>43010.390011574076</v>
      </c>
      <c r="E2329" s="17">
        <v>43014.490011574075</v>
      </c>
      <c r="F2329" s="13" t="s">
        <v>302</v>
      </c>
      <c r="G2329" s="12">
        <v>1200</v>
      </c>
      <c r="H2329" s="12" t="s">
        <v>79</v>
      </c>
      <c r="I2329" s="12" t="s">
        <v>357</v>
      </c>
      <c r="J2329" s="37">
        <f>INDEX('Bảng Giá'!$C$3:$H$18,MATCH('Raw Data'!P2329,'Bảng Giá'!$B$3:$B$18,0),MATCH('Raw Data'!M2329,'Bảng Giá'!$C$2:$H$2,0))</f>
        <v>39000</v>
      </c>
      <c r="K2329" s="12">
        <v>38400</v>
      </c>
      <c r="L2329" s="36">
        <f t="shared" si="216"/>
        <v>4.0999999999985448</v>
      </c>
      <c r="M2329" t="str">
        <f>'References data'!H2330</f>
        <v>Liên Vùng Tỉnh</v>
      </c>
      <c r="N2329">
        <f t="shared" si="217"/>
        <v>1.2</v>
      </c>
      <c r="O2329">
        <f t="shared" si="218"/>
        <v>600</v>
      </c>
      <c r="P2329" t="str">
        <f>IF(AND(N2329&gt;0,N2329&lt;=0.05),'Bảng Giá'!$B$3,IF(AND(N2329&lt;=0.1,N2329&gt;0.05),'Bảng Giá'!$B$4,IF(AND('Raw Data'!N2329&gt;0.1,'Raw Data'!N2329&lt;=0.25),'Bảng Giá'!$B$5,IF(AND('Raw Data'!N2329&gt;0.25,'Raw Data'!N2329&lt;=0.5),'Bảng Giá'!$B$6,IF(AND('Raw Data'!N2329&gt;0.5,'Raw Data'!N2329&lt;=1),'Bảng Giá'!$B$7,IF(AND('Raw Data'!N2329&gt;1,'Raw Data'!N2329&lt;=1.5),'Bảng Giá'!$B$8,IF(AND('Raw Data'!N2329&gt;1.5,'Raw Data'!N2329&lt;=2),'Bảng Giá'!$B$9,IF(AND('Raw Data'!N2329&gt;2,'Raw Data'!N2329&lt;=2.5),'Bảng Giá'!$B$10,IF(AND('Raw Data'!N2329&gt;2.5,'Raw Data'!N2329&lt;=3),'Bảng Giá'!$B$11,IF(AND('Raw Data'!N2329&gt;3,'Raw Data'!N2329&lt;=3.5),'Bảng Giá'!$B$12,IF(AND('Raw Data'!N2329&gt;3.5,'Raw Data'!N2329&lt;=4),'Bảng Giá'!$B$13,IF(AND('Raw Data'!N2329&gt;4,'Raw Data'!N2329&lt;=4.5),'Bảng Giá'!$B$14,IF(AND('Raw Data'!N2329&gt;4.5,'Raw Data'!N2329&lt;=5),'Bảng Giá'!$B$15,IF(AND('Raw Data'!N2329&gt;5,'Raw Data'!N2329&lt;=5.5),'Bảng Giá'!$B$16,IF(AND('Raw Data'!N2329&gt;5.5,'Raw Data'!N2329&lt;=6),'Bảng Giá'!$B$17,'Bảng Giá'!$B$18)))))))))))))))</f>
        <v>1&lt;x&lt;=1.5</v>
      </c>
      <c r="Q2329" s="48">
        <f t="shared" si="219"/>
        <v>1.5625E-2</v>
      </c>
      <c r="R2329">
        <f t="shared" si="220"/>
        <v>46800</v>
      </c>
      <c r="S2329">
        <f t="shared" si="221"/>
        <v>8400</v>
      </c>
    </row>
    <row r="2330" spans="1:19" x14ac:dyDescent="0.25">
      <c r="A2330" s="12">
        <v>2329</v>
      </c>
      <c r="B2330" s="12" t="s">
        <v>211</v>
      </c>
      <c r="C2330" s="12" t="s">
        <v>961</v>
      </c>
      <c r="D2330" s="28">
        <v>43010.390115740738</v>
      </c>
      <c r="E2330" s="17">
        <v>43012.490115740737</v>
      </c>
      <c r="F2330" s="13" t="s">
        <v>302</v>
      </c>
      <c r="G2330" s="12">
        <v>1500</v>
      </c>
      <c r="H2330" s="12" t="s">
        <v>89</v>
      </c>
      <c r="I2330" s="12" t="s">
        <v>88</v>
      </c>
      <c r="J2330" s="37">
        <f>INDEX('Bảng Giá'!$C$3:$H$18,MATCH('Raw Data'!P2330,'Bảng Giá'!$B$3:$B$18,0),MATCH('Raw Data'!M2330,'Bảng Giá'!$C$2:$H$2,0))</f>
        <v>38500</v>
      </c>
      <c r="K2330" s="12">
        <v>45600</v>
      </c>
      <c r="L2330" s="36">
        <f t="shared" si="216"/>
        <v>2.0999999999985448</v>
      </c>
      <c r="M2330" t="str">
        <f>'References data'!H2331</f>
        <v>Liên Vùng đặc biệt</v>
      </c>
      <c r="N2330">
        <f t="shared" si="217"/>
        <v>1.5</v>
      </c>
      <c r="O2330">
        <f t="shared" si="218"/>
        <v>-7100</v>
      </c>
      <c r="P2330" t="str">
        <f>IF(AND(N2330&gt;0,N2330&lt;=0.05),'Bảng Giá'!$B$3,IF(AND(N2330&lt;=0.1,N2330&gt;0.05),'Bảng Giá'!$B$4,IF(AND('Raw Data'!N2330&gt;0.1,'Raw Data'!N2330&lt;=0.25),'Bảng Giá'!$B$5,IF(AND('Raw Data'!N2330&gt;0.25,'Raw Data'!N2330&lt;=0.5),'Bảng Giá'!$B$6,IF(AND('Raw Data'!N2330&gt;0.5,'Raw Data'!N2330&lt;=1),'Bảng Giá'!$B$7,IF(AND('Raw Data'!N2330&gt;1,'Raw Data'!N2330&lt;=1.5),'Bảng Giá'!$B$8,IF(AND('Raw Data'!N2330&gt;1.5,'Raw Data'!N2330&lt;=2),'Bảng Giá'!$B$9,IF(AND('Raw Data'!N2330&gt;2,'Raw Data'!N2330&lt;=2.5),'Bảng Giá'!$B$10,IF(AND('Raw Data'!N2330&gt;2.5,'Raw Data'!N2330&lt;=3),'Bảng Giá'!$B$11,IF(AND('Raw Data'!N2330&gt;3,'Raw Data'!N2330&lt;=3.5),'Bảng Giá'!$B$12,IF(AND('Raw Data'!N2330&gt;3.5,'Raw Data'!N2330&lt;=4),'Bảng Giá'!$B$13,IF(AND('Raw Data'!N2330&gt;4,'Raw Data'!N2330&lt;=4.5),'Bảng Giá'!$B$14,IF(AND('Raw Data'!N2330&gt;4.5,'Raw Data'!N2330&lt;=5),'Bảng Giá'!$B$15,IF(AND('Raw Data'!N2330&gt;5,'Raw Data'!N2330&lt;=5.5),'Bảng Giá'!$B$16,IF(AND('Raw Data'!N2330&gt;5.5,'Raw Data'!N2330&lt;=6),'Bảng Giá'!$B$17,'Bảng Giá'!$B$18)))))))))))))))</f>
        <v>1&lt;x&lt;=1.5</v>
      </c>
      <c r="Q2330" s="48">
        <f t="shared" si="219"/>
        <v>-0.15570175438596492</v>
      </c>
      <c r="R2330">
        <f t="shared" si="220"/>
        <v>46200</v>
      </c>
      <c r="S2330">
        <f t="shared" si="221"/>
        <v>600</v>
      </c>
    </row>
    <row r="2331" spans="1:19" x14ac:dyDescent="0.25">
      <c r="A2331" s="12">
        <v>2330</v>
      </c>
      <c r="B2331" s="12" t="s">
        <v>211</v>
      </c>
      <c r="C2331" s="12" t="s">
        <v>962</v>
      </c>
      <c r="D2331" s="28">
        <v>43010.390833333331</v>
      </c>
      <c r="E2331" s="17">
        <v>43014.190833333334</v>
      </c>
      <c r="F2331" s="13" t="s">
        <v>302</v>
      </c>
      <c r="G2331" s="12">
        <v>1300</v>
      </c>
      <c r="H2331" s="12" t="s">
        <v>300</v>
      </c>
      <c r="I2331" s="12" t="s">
        <v>360</v>
      </c>
      <c r="J2331" s="37">
        <f>INDEX('Bảng Giá'!$C$3:$H$18,MATCH('Raw Data'!P2331,'Bảng Giá'!$B$3:$B$18,0),MATCH('Raw Data'!M2331,'Bảng Giá'!$C$2:$H$2,0))</f>
        <v>41000</v>
      </c>
      <c r="K2331" s="12">
        <v>40000</v>
      </c>
      <c r="L2331" s="36">
        <f t="shared" si="216"/>
        <v>3.8000000000029104</v>
      </c>
      <c r="M2331" t="str">
        <f>'References data'!H2332</f>
        <v>Liên Vùng</v>
      </c>
      <c r="N2331">
        <f t="shared" si="217"/>
        <v>1.3</v>
      </c>
      <c r="O2331">
        <f t="shared" si="218"/>
        <v>1000</v>
      </c>
      <c r="P2331" t="str">
        <f>IF(AND(N2331&gt;0,N2331&lt;=0.05),'Bảng Giá'!$B$3,IF(AND(N2331&lt;=0.1,N2331&gt;0.05),'Bảng Giá'!$B$4,IF(AND('Raw Data'!N2331&gt;0.1,'Raw Data'!N2331&lt;=0.25),'Bảng Giá'!$B$5,IF(AND('Raw Data'!N2331&gt;0.25,'Raw Data'!N2331&lt;=0.5),'Bảng Giá'!$B$6,IF(AND('Raw Data'!N2331&gt;0.5,'Raw Data'!N2331&lt;=1),'Bảng Giá'!$B$7,IF(AND('Raw Data'!N2331&gt;1,'Raw Data'!N2331&lt;=1.5),'Bảng Giá'!$B$8,IF(AND('Raw Data'!N2331&gt;1.5,'Raw Data'!N2331&lt;=2),'Bảng Giá'!$B$9,IF(AND('Raw Data'!N2331&gt;2,'Raw Data'!N2331&lt;=2.5),'Bảng Giá'!$B$10,IF(AND('Raw Data'!N2331&gt;2.5,'Raw Data'!N2331&lt;=3),'Bảng Giá'!$B$11,IF(AND('Raw Data'!N2331&gt;3,'Raw Data'!N2331&lt;=3.5),'Bảng Giá'!$B$12,IF(AND('Raw Data'!N2331&gt;3.5,'Raw Data'!N2331&lt;=4),'Bảng Giá'!$B$13,IF(AND('Raw Data'!N2331&gt;4,'Raw Data'!N2331&lt;=4.5),'Bảng Giá'!$B$14,IF(AND('Raw Data'!N2331&gt;4.5,'Raw Data'!N2331&lt;=5),'Bảng Giá'!$B$15,IF(AND('Raw Data'!N2331&gt;5,'Raw Data'!N2331&lt;=5.5),'Bảng Giá'!$B$16,IF(AND('Raw Data'!N2331&gt;5.5,'Raw Data'!N2331&lt;=6),'Bảng Giá'!$B$17,'Bảng Giá'!$B$18)))))))))))))))</f>
        <v>1&lt;x&lt;=1.5</v>
      </c>
      <c r="Q2331" s="48">
        <f t="shared" si="219"/>
        <v>2.5000000000000001E-2</v>
      </c>
      <c r="R2331">
        <f t="shared" si="220"/>
        <v>49200</v>
      </c>
      <c r="S2331">
        <f t="shared" si="221"/>
        <v>9200</v>
      </c>
    </row>
    <row r="2332" spans="1:19" x14ac:dyDescent="0.25">
      <c r="A2332" s="12">
        <v>2331</v>
      </c>
      <c r="B2332" s="12" t="s">
        <v>211</v>
      </c>
      <c r="C2332" s="12" t="s">
        <v>963</v>
      </c>
      <c r="D2332" s="28">
        <v>43010.389953703707</v>
      </c>
      <c r="E2332" s="17">
        <v>43012.489953703705</v>
      </c>
      <c r="F2332" s="13" t="s">
        <v>302</v>
      </c>
      <c r="G2332" s="12">
        <v>1000</v>
      </c>
      <c r="H2332" s="12" t="s">
        <v>301</v>
      </c>
      <c r="I2332" s="12" t="s">
        <v>82</v>
      </c>
      <c r="J2332" s="37">
        <f>INDEX('Bảng Giá'!$C$3:$H$18,MATCH('Raw Data'!P2332,'Bảng Giá'!$B$3:$B$18,0),MATCH('Raw Data'!M2332,'Bảng Giá'!$C$2:$H$2,0))</f>
        <v>30500</v>
      </c>
      <c r="K2332" s="12">
        <v>37800</v>
      </c>
      <c r="L2332" s="36">
        <f t="shared" si="216"/>
        <v>2.0999999999985448</v>
      </c>
      <c r="M2332" t="str">
        <f>'References data'!H2333</f>
        <v>Liên Vùng đặc biệt</v>
      </c>
      <c r="N2332">
        <f t="shared" si="217"/>
        <v>1</v>
      </c>
      <c r="O2332">
        <f t="shared" si="218"/>
        <v>-7300</v>
      </c>
      <c r="P2332" t="str">
        <f>IF(AND(N2332&gt;0,N2332&lt;=0.05),'Bảng Giá'!$B$3,IF(AND(N2332&lt;=0.1,N2332&gt;0.05),'Bảng Giá'!$B$4,IF(AND('Raw Data'!N2332&gt;0.1,'Raw Data'!N2332&lt;=0.25),'Bảng Giá'!$B$5,IF(AND('Raw Data'!N2332&gt;0.25,'Raw Data'!N2332&lt;=0.5),'Bảng Giá'!$B$6,IF(AND('Raw Data'!N2332&gt;0.5,'Raw Data'!N2332&lt;=1),'Bảng Giá'!$B$7,IF(AND('Raw Data'!N2332&gt;1,'Raw Data'!N2332&lt;=1.5),'Bảng Giá'!$B$8,IF(AND('Raw Data'!N2332&gt;1.5,'Raw Data'!N2332&lt;=2),'Bảng Giá'!$B$9,IF(AND('Raw Data'!N2332&gt;2,'Raw Data'!N2332&lt;=2.5),'Bảng Giá'!$B$10,IF(AND('Raw Data'!N2332&gt;2.5,'Raw Data'!N2332&lt;=3),'Bảng Giá'!$B$11,IF(AND('Raw Data'!N2332&gt;3,'Raw Data'!N2332&lt;=3.5),'Bảng Giá'!$B$12,IF(AND('Raw Data'!N2332&gt;3.5,'Raw Data'!N2332&lt;=4),'Bảng Giá'!$B$13,IF(AND('Raw Data'!N2332&gt;4,'Raw Data'!N2332&lt;=4.5),'Bảng Giá'!$B$14,IF(AND('Raw Data'!N2332&gt;4.5,'Raw Data'!N2332&lt;=5),'Bảng Giá'!$B$15,IF(AND('Raw Data'!N2332&gt;5,'Raw Data'!N2332&lt;=5.5),'Bảng Giá'!$B$16,IF(AND('Raw Data'!N2332&gt;5.5,'Raw Data'!N2332&lt;=6),'Bảng Giá'!$B$17,'Bảng Giá'!$B$18)))))))))))))))</f>
        <v>0.5&lt;x&lt;=1</v>
      </c>
      <c r="Q2332" s="48">
        <f t="shared" si="219"/>
        <v>-0.19312169312169311</v>
      </c>
      <c r="R2332">
        <f t="shared" si="220"/>
        <v>36600</v>
      </c>
      <c r="S2332">
        <f t="shared" si="221"/>
        <v>-1200</v>
      </c>
    </row>
    <row r="2333" spans="1:19" x14ac:dyDescent="0.25">
      <c r="A2333" s="12">
        <v>2332</v>
      </c>
      <c r="B2333" s="12" t="s">
        <v>211</v>
      </c>
      <c r="C2333" s="12" t="s">
        <v>964</v>
      </c>
      <c r="D2333" s="28">
        <v>43010.390162037038</v>
      </c>
      <c r="E2333" s="17">
        <v>43014.490162037036</v>
      </c>
      <c r="F2333" s="13" t="s">
        <v>302</v>
      </c>
      <c r="G2333" s="12">
        <v>600</v>
      </c>
      <c r="H2333" s="12" t="s">
        <v>178</v>
      </c>
      <c r="I2333" s="12" t="s">
        <v>421</v>
      </c>
      <c r="J2333" s="37">
        <f>INDEX('Bảng Giá'!$C$3:$H$18,MATCH('Raw Data'!P2333,'Bảng Giá'!$B$3:$B$18,0),MATCH('Raw Data'!M2333,'Bảng Giá'!$C$2:$H$2,0))</f>
        <v>31000</v>
      </c>
      <c r="K2333" s="12">
        <v>30500</v>
      </c>
      <c r="L2333" s="36">
        <f t="shared" si="216"/>
        <v>4.0999999999985448</v>
      </c>
      <c r="M2333" t="str">
        <f>'References data'!H2334</f>
        <v>Liên Vùng Tỉnh</v>
      </c>
      <c r="N2333">
        <f t="shared" si="217"/>
        <v>0.6</v>
      </c>
      <c r="O2333">
        <f t="shared" si="218"/>
        <v>500</v>
      </c>
      <c r="P2333" t="str">
        <f>IF(AND(N2333&gt;0,N2333&lt;=0.05),'Bảng Giá'!$B$3,IF(AND(N2333&lt;=0.1,N2333&gt;0.05),'Bảng Giá'!$B$4,IF(AND('Raw Data'!N2333&gt;0.1,'Raw Data'!N2333&lt;=0.25),'Bảng Giá'!$B$5,IF(AND('Raw Data'!N2333&gt;0.25,'Raw Data'!N2333&lt;=0.5),'Bảng Giá'!$B$6,IF(AND('Raw Data'!N2333&gt;0.5,'Raw Data'!N2333&lt;=1),'Bảng Giá'!$B$7,IF(AND('Raw Data'!N2333&gt;1,'Raw Data'!N2333&lt;=1.5),'Bảng Giá'!$B$8,IF(AND('Raw Data'!N2333&gt;1.5,'Raw Data'!N2333&lt;=2),'Bảng Giá'!$B$9,IF(AND('Raw Data'!N2333&gt;2,'Raw Data'!N2333&lt;=2.5),'Bảng Giá'!$B$10,IF(AND('Raw Data'!N2333&gt;2.5,'Raw Data'!N2333&lt;=3),'Bảng Giá'!$B$11,IF(AND('Raw Data'!N2333&gt;3,'Raw Data'!N2333&lt;=3.5),'Bảng Giá'!$B$12,IF(AND('Raw Data'!N2333&gt;3.5,'Raw Data'!N2333&lt;=4),'Bảng Giá'!$B$13,IF(AND('Raw Data'!N2333&gt;4,'Raw Data'!N2333&lt;=4.5),'Bảng Giá'!$B$14,IF(AND('Raw Data'!N2333&gt;4.5,'Raw Data'!N2333&lt;=5),'Bảng Giá'!$B$15,IF(AND('Raw Data'!N2333&gt;5,'Raw Data'!N2333&lt;=5.5),'Bảng Giá'!$B$16,IF(AND('Raw Data'!N2333&gt;5.5,'Raw Data'!N2333&lt;=6),'Bảng Giá'!$B$17,'Bảng Giá'!$B$18)))))))))))))))</f>
        <v>0.5&lt;x&lt;=1</v>
      </c>
      <c r="Q2333" s="48">
        <f t="shared" si="219"/>
        <v>1.6393442622950821E-2</v>
      </c>
      <c r="R2333">
        <f t="shared" si="220"/>
        <v>37200</v>
      </c>
      <c r="S2333">
        <f t="shared" si="221"/>
        <v>6700</v>
      </c>
    </row>
    <row r="2334" spans="1:19" x14ac:dyDescent="0.25">
      <c r="A2334" s="12">
        <v>2333</v>
      </c>
      <c r="B2334" s="12" t="s">
        <v>211</v>
      </c>
      <c r="C2334" s="12" t="s">
        <v>965</v>
      </c>
      <c r="D2334" s="28">
        <v>43010.390289351853</v>
      </c>
      <c r="E2334" s="17">
        <v>43012.490289351852</v>
      </c>
      <c r="F2334" s="13" t="s">
        <v>302</v>
      </c>
      <c r="G2334" s="12">
        <v>2646</v>
      </c>
      <c r="H2334" s="12" t="s">
        <v>295</v>
      </c>
      <c r="I2334" s="12" t="s">
        <v>300</v>
      </c>
      <c r="J2334" s="37">
        <f>INDEX('Bảng Giá'!$C$3:$H$18,MATCH('Raw Data'!P2334,'Bảng Giá'!$B$3:$B$18,0),MATCH('Raw Data'!M2334,'Bảng Giá'!$C$2:$H$2,0))</f>
        <v>62500</v>
      </c>
      <c r="K2334" s="12">
        <v>61300</v>
      </c>
      <c r="L2334" s="36">
        <f t="shared" si="216"/>
        <v>2.0999999999985448</v>
      </c>
      <c r="M2334" t="str">
        <f>'References data'!H2335</f>
        <v>Liên Vùng đặc biệt</v>
      </c>
      <c r="N2334">
        <f t="shared" si="217"/>
        <v>2.6459999999999999</v>
      </c>
      <c r="O2334">
        <f t="shared" si="218"/>
        <v>1200</v>
      </c>
      <c r="P2334" t="str">
        <f>IF(AND(N2334&gt;0,N2334&lt;=0.05),'Bảng Giá'!$B$3,IF(AND(N2334&lt;=0.1,N2334&gt;0.05),'Bảng Giá'!$B$4,IF(AND('Raw Data'!N2334&gt;0.1,'Raw Data'!N2334&lt;=0.25),'Bảng Giá'!$B$5,IF(AND('Raw Data'!N2334&gt;0.25,'Raw Data'!N2334&lt;=0.5),'Bảng Giá'!$B$6,IF(AND('Raw Data'!N2334&gt;0.5,'Raw Data'!N2334&lt;=1),'Bảng Giá'!$B$7,IF(AND('Raw Data'!N2334&gt;1,'Raw Data'!N2334&lt;=1.5),'Bảng Giá'!$B$8,IF(AND('Raw Data'!N2334&gt;1.5,'Raw Data'!N2334&lt;=2),'Bảng Giá'!$B$9,IF(AND('Raw Data'!N2334&gt;2,'Raw Data'!N2334&lt;=2.5),'Bảng Giá'!$B$10,IF(AND('Raw Data'!N2334&gt;2.5,'Raw Data'!N2334&lt;=3),'Bảng Giá'!$B$11,IF(AND('Raw Data'!N2334&gt;3,'Raw Data'!N2334&lt;=3.5),'Bảng Giá'!$B$12,IF(AND('Raw Data'!N2334&gt;3.5,'Raw Data'!N2334&lt;=4),'Bảng Giá'!$B$13,IF(AND('Raw Data'!N2334&gt;4,'Raw Data'!N2334&lt;=4.5),'Bảng Giá'!$B$14,IF(AND('Raw Data'!N2334&gt;4.5,'Raw Data'!N2334&lt;=5),'Bảng Giá'!$B$15,IF(AND('Raw Data'!N2334&gt;5,'Raw Data'!N2334&lt;=5.5),'Bảng Giá'!$B$16,IF(AND('Raw Data'!N2334&gt;5.5,'Raw Data'!N2334&lt;=6),'Bảng Giá'!$B$17,'Bảng Giá'!$B$18)))))))))))))))</f>
        <v>2.5&lt;x&lt;=3</v>
      </c>
      <c r="Q2334" s="48">
        <f t="shared" si="219"/>
        <v>1.9575856443719411E-2</v>
      </c>
      <c r="R2334">
        <f t="shared" si="220"/>
        <v>75000</v>
      </c>
      <c r="S2334">
        <f t="shared" si="221"/>
        <v>13700</v>
      </c>
    </row>
    <row r="2335" spans="1:19" x14ac:dyDescent="0.25">
      <c r="A2335" s="12">
        <v>2334</v>
      </c>
      <c r="B2335" s="12" t="s">
        <v>211</v>
      </c>
      <c r="C2335" s="12" t="s">
        <v>966</v>
      </c>
      <c r="D2335" s="28">
        <v>43010.560277777775</v>
      </c>
      <c r="E2335" s="17">
        <v>43014.660277777773</v>
      </c>
      <c r="F2335" s="13" t="s">
        <v>302</v>
      </c>
      <c r="G2335" s="12">
        <v>500</v>
      </c>
      <c r="H2335" s="12" t="s">
        <v>111</v>
      </c>
      <c r="I2335" s="12" t="s">
        <v>406</v>
      </c>
      <c r="J2335" s="37">
        <f>INDEX('Bảng Giá'!$C$3:$H$18,MATCH('Raw Data'!P2335,'Bảng Giá'!$B$3:$B$18,0),MATCH('Raw Data'!M2335,'Bảng Giá'!$C$2:$H$2,0))</f>
        <v>24500</v>
      </c>
      <c r="K2335" s="12">
        <v>30500</v>
      </c>
      <c r="L2335" s="36">
        <f t="shared" si="216"/>
        <v>4.0999999999985448</v>
      </c>
      <c r="M2335" t="str">
        <f>'References data'!H2336</f>
        <v>Liên Vùng Tỉnh</v>
      </c>
      <c r="N2335">
        <f t="shared" si="217"/>
        <v>0.5</v>
      </c>
      <c r="O2335">
        <f t="shared" si="218"/>
        <v>-6000</v>
      </c>
      <c r="P2335" t="str">
        <f>IF(AND(N2335&gt;0,N2335&lt;=0.05),'Bảng Giá'!$B$3,IF(AND(N2335&lt;=0.1,N2335&gt;0.05),'Bảng Giá'!$B$4,IF(AND('Raw Data'!N2335&gt;0.1,'Raw Data'!N2335&lt;=0.25),'Bảng Giá'!$B$5,IF(AND('Raw Data'!N2335&gt;0.25,'Raw Data'!N2335&lt;=0.5),'Bảng Giá'!$B$6,IF(AND('Raw Data'!N2335&gt;0.5,'Raw Data'!N2335&lt;=1),'Bảng Giá'!$B$7,IF(AND('Raw Data'!N2335&gt;1,'Raw Data'!N2335&lt;=1.5),'Bảng Giá'!$B$8,IF(AND('Raw Data'!N2335&gt;1.5,'Raw Data'!N2335&lt;=2),'Bảng Giá'!$B$9,IF(AND('Raw Data'!N2335&gt;2,'Raw Data'!N2335&lt;=2.5),'Bảng Giá'!$B$10,IF(AND('Raw Data'!N2335&gt;2.5,'Raw Data'!N2335&lt;=3),'Bảng Giá'!$B$11,IF(AND('Raw Data'!N2335&gt;3,'Raw Data'!N2335&lt;=3.5),'Bảng Giá'!$B$12,IF(AND('Raw Data'!N2335&gt;3.5,'Raw Data'!N2335&lt;=4),'Bảng Giá'!$B$13,IF(AND('Raw Data'!N2335&gt;4,'Raw Data'!N2335&lt;=4.5),'Bảng Giá'!$B$14,IF(AND('Raw Data'!N2335&gt;4.5,'Raw Data'!N2335&lt;=5),'Bảng Giá'!$B$15,IF(AND('Raw Data'!N2335&gt;5,'Raw Data'!N2335&lt;=5.5),'Bảng Giá'!$B$16,IF(AND('Raw Data'!N2335&gt;5.5,'Raw Data'!N2335&lt;=6),'Bảng Giá'!$B$17,'Bảng Giá'!$B$18)))))))))))))))</f>
        <v>0.25&lt;x&lt;=0.5</v>
      </c>
      <c r="Q2335" s="48">
        <f t="shared" si="219"/>
        <v>-0.19672131147540983</v>
      </c>
      <c r="R2335">
        <f t="shared" si="220"/>
        <v>29400</v>
      </c>
      <c r="S2335">
        <f t="shared" si="221"/>
        <v>-1100</v>
      </c>
    </row>
    <row r="2336" spans="1:19" x14ac:dyDescent="0.25">
      <c r="A2336" s="12">
        <v>2335</v>
      </c>
      <c r="B2336" s="12" t="s">
        <v>211</v>
      </c>
      <c r="C2336" s="12" t="s">
        <v>967</v>
      </c>
      <c r="D2336" s="28">
        <v>43010.560428240744</v>
      </c>
      <c r="E2336" s="17">
        <v>43014.660428240742</v>
      </c>
      <c r="F2336" s="13" t="s">
        <v>302</v>
      </c>
      <c r="G2336" s="12">
        <v>250</v>
      </c>
      <c r="H2336" s="12" t="s">
        <v>182</v>
      </c>
      <c r="I2336" s="12" t="s">
        <v>483</v>
      </c>
      <c r="J2336" s="37">
        <f>INDEX('Bảng Giá'!$C$3:$H$18,MATCH('Raw Data'!P2336,'Bảng Giá'!$B$3:$B$18,0),MATCH('Raw Data'!M2336,'Bảng Giá'!$C$2:$H$2,0))</f>
        <v>20000</v>
      </c>
      <c r="K2336" s="12">
        <v>24100</v>
      </c>
      <c r="L2336" s="36">
        <f t="shared" si="216"/>
        <v>4.0999999999985448</v>
      </c>
      <c r="M2336" t="str">
        <f>'References data'!H2337</f>
        <v>Liên Vùng Tỉnh</v>
      </c>
      <c r="N2336">
        <f t="shared" si="217"/>
        <v>0.25</v>
      </c>
      <c r="O2336">
        <f t="shared" si="218"/>
        <v>-4100</v>
      </c>
      <c r="P2336" t="str">
        <f>IF(AND(N2336&gt;0,N2336&lt;=0.05),'Bảng Giá'!$B$3,IF(AND(N2336&lt;=0.1,N2336&gt;0.05),'Bảng Giá'!$B$4,IF(AND('Raw Data'!N2336&gt;0.1,'Raw Data'!N2336&lt;=0.25),'Bảng Giá'!$B$5,IF(AND('Raw Data'!N2336&gt;0.25,'Raw Data'!N2336&lt;=0.5),'Bảng Giá'!$B$6,IF(AND('Raw Data'!N2336&gt;0.5,'Raw Data'!N2336&lt;=1),'Bảng Giá'!$B$7,IF(AND('Raw Data'!N2336&gt;1,'Raw Data'!N2336&lt;=1.5),'Bảng Giá'!$B$8,IF(AND('Raw Data'!N2336&gt;1.5,'Raw Data'!N2336&lt;=2),'Bảng Giá'!$B$9,IF(AND('Raw Data'!N2336&gt;2,'Raw Data'!N2336&lt;=2.5),'Bảng Giá'!$B$10,IF(AND('Raw Data'!N2336&gt;2.5,'Raw Data'!N2336&lt;=3),'Bảng Giá'!$B$11,IF(AND('Raw Data'!N2336&gt;3,'Raw Data'!N2336&lt;=3.5),'Bảng Giá'!$B$12,IF(AND('Raw Data'!N2336&gt;3.5,'Raw Data'!N2336&lt;=4),'Bảng Giá'!$B$13,IF(AND('Raw Data'!N2336&gt;4,'Raw Data'!N2336&lt;=4.5),'Bảng Giá'!$B$14,IF(AND('Raw Data'!N2336&gt;4.5,'Raw Data'!N2336&lt;=5),'Bảng Giá'!$B$15,IF(AND('Raw Data'!N2336&gt;5,'Raw Data'!N2336&lt;=5.5),'Bảng Giá'!$B$16,IF(AND('Raw Data'!N2336&gt;5.5,'Raw Data'!N2336&lt;=6),'Bảng Giá'!$B$17,'Bảng Giá'!$B$18)))))))))))))))</f>
        <v>0.1&lt;x&lt;=0.25</v>
      </c>
      <c r="Q2336" s="48">
        <f t="shared" si="219"/>
        <v>-0.17012448132780084</v>
      </c>
      <c r="R2336">
        <f t="shared" si="220"/>
        <v>24000</v>
      </c>
      <c r="S2336">
        <f t="shared" si="221"/>
        <v>-100</v>
      </c>
    </row>
    <row r="2337" spans="1:19" x14ac:dyDescent="0.25">
      <c r="A2337" s="12">
        <v>2336</v>
      </c>
      <c r="B2337" s="12" t="s">
        <v>211</v>
      </c>
      <c r="C2337" s="12" t="s">
        <v>968</v>
      </c>
      <c r="D2337" s="28">
        <v>43010.391064814816</v>
      </c>
      <c r="E2337" s="17">
        <v>43014.191064814819</v>
      </c>
      <c r="F2337" s="13" t="s">
        <v>302</v>
      </c>
      <c r="G2337" s="12">
        <v>2500</v>
      </c>
      <c r="H2337" s="12" t="s">
        <v>124</v>
      </c>
      <c r="I2337" s="12" t="s">
        <v>444</v>
      </c>
      <c r="J2337" s="37">
        <f>INDEX('Bảng Giá'!$C$3:$H$18,MATCH('Raw Data'!P2337,'Bảng Giá'!$B$3:$B$18,0),MATCH('Raw Data'!M2337,'Bảng Giá'!$C$2:$H$2,0))</f>
        <v>58000</v>
      </c>
      <c r="K2337" s="12">
        <v>64900</v>
      </c>
      <c r="L2337" s="36">
        <f t="shared" si="216"/>
        <v>3.8000000000029104</v>
      </c>
      <c r="M2337" t="str">
        <f>'References data'!H2338</f>
        <v>Liên Vùng</v>
      </c>
      <c r="N2337">
        <f t="shared" si="217"/>
        <v>2.5</v>
      </c>
      <c r="O2337">
        <f t="shared" si="218"/>
        <v>-6900</v>
      </c>
      <c r="P2337" t="str">
        <f>IF(AND(N2337&gt;0,N2337&lt;=0.05),'Bảng Giá'!$B$3,IF(AND(N2337&lt;=0.1,N2337&gt;0.05),'Bảng Giá'!$B$4,IF(AND('Raw Data'!N2337&gt;0.1,'Raw Data'!N2337&lt;=0.25),'Bảng Giá'!$B$5,IF(AND('Raw Data'!N2337&gt;0.25,'Raw Data'!N2337&lt;=0.5),'Bảng Giá'!$B$6,IF(AND('Raw Data'!N2337&gt;0.5,'Raw Data'!N2337&lt;=1),'Bảng Giá'!$B$7,IF(AND('Raw Data'!N2337&gt;1,'Raw Data'!N2337&lt;=1.5),'Bảng Giá'!$B$8,IF(AND('Raw Data'!N2337&gt;1.5,'Raw Data'!N2337&lt;=2),'Bảng Giá'!$B$9,IF(AND('Raw Data'!N2337&gt;2,'Raw Data'!N2337&lt;=2.5),'Bảng Giá'!$B$10,IF(AND('Raw Data'!N2337&gt;2.5,'Raw Data'!N2337&lt;=3),'Bảng Giá'!$B$11,IF(AND('Raw Data'!N2337&gt;3,'Raw Data'!N2337&lt;=3.5),'Bảng Giá'!$B$12,IF(AND('Raw Data'!N2337&gt;3.5,'Raw Data'!N2337&lt;=4),'Bảng Giá'!$B$13,IF(AND('Raw Data'!N2337&gt;4,'Raw Data'!N2337&lt;=4.5),'Bảng Giá'!$B$14,IF(AND('Raw Data'!N2337&gt;4.5,'Raw Data'!N2337&lt;=5),'Bảng Giá'!$B$15,IF(AND('Raw Data'!N2337&gt;5,'Raw Data'!N2337&lt;=5.5),'Bảng Giá'!$B$16,IF(AND('Raw Data'!N2337&gt;5.5,'Raw Data'!N2337&lt;=6),'Bảng Giá'!$B$17,'Bảng Giá'!$B$18)))))))))))))))</f>
        <v>2&lt;x&lt;=2.5</v>
      </c>
      <c r="Q2337" s="48">
        <f t="shared" si="219"/>
        <v>-0.10631741140215717</v>
      </c>
      <c r="R2337">
        <f t="shared" si="220"/>
        <v>69600</v>
      </c>
      <c r="S2337">
        <f t="shared" si="221"/>
        <v>4700</v>
      </c>
    </row>
    <row r="2338" spans="1:19" x14ac:dyDescent="0.25">
      <c r="A2338" s="12">
        <v>2337</v>
      </c>
      <c r="B2338" s="12" t="s">
        <v>211</v>
      </c>
      <c r="C2338" s="12" t="s">
        <v>969</v>
      </c>
      <c r="D2338" s="28">
        <v>43010.391087962962</v>
      </c>
      <c r="E2338" s="17">
        <v>43012.491087962961</v>
      </c>
      <c r="F2338" s="13" t="s">
        <v>302</v>
      </c>
      <c r="G2338" s="12">
        <v>250</v>
      </c>
      <c r="H2338" s="12" t="s">
        <v>146</v>
      </c>
      <c r="I2338" s="12" t="s">
        <v>315</v>
      </c>
      <c r="J2338" s="37">
        <f>INDEX('Bảng Giá'!$C$3:$H$18,MATCH('Raw Data'!P2338,'Bảng Giá'!$B$3:$B$18,0),MATCH('Raw Data'!M2338,'Bảng Giá'!$C$2:$H$2,0))</f>
        <v>21000</v>
      </c>
      <c r="K2338" s="12">
        <v>22100</v>
      </c>
      <c r="L2338" s="36">
        <f t="shared" si="216"/>
        <v>2.0999999999985448</v>
      </c>
      <c r="M2338" t="str">
        <f>'References data'!H2339</f>
        <v>Liên Vùng đặc biệt</v>
      </c>
      <c r="N2338">
        <f t="shared" si="217"/>
        <v>0.25</v>
      </c>
      <c r="O2338">
        <f t="shared" si="218"/>
        <v>-1100</v>
      </c>
      <c r="P2338" t="str">
        <f>IF(AND(N2338&gt;0,N2338&lt;=0.05),'Bảng Giá'!$B$3,IF(AND(N2338&lt;=0.1,N2338&gt;0.05),'Bảng Giá'!$B$4,IF(AND('Raw Data'!N2338&gt;0.1,'Raw Data'!N2338&lt;=0.25),'Bảng Giá'!$B$5,IF(AND('Raw Data'!N2338&gt;0.25,'Raw Data'!N2338&lt;=0.5),'Bảng Giá'!$B$6,IF(AND('Raw Data'!N2338&gt;0.5,'Raw Data'!N2338&lt;=1),'Bảng Giá'!$B$7,IF(AND('Raw Data'!N2338&gt;1,'Raw Data'!N2338&lt;=1.5),'Bảng Giá'!$B$8,IF(AND('Raw Data'!N2338&gt;1.5,'Raw Data'!N2338&lt;=2),'Bảng Giá'!$B$9,IF(AND('Raw Data'!N2338&gt;2,'Raw Data'!N2338&lt;=2.5),'Bảng Giá'!$B$10,IF(AND('Raw Data'!N2338&gt;2.5,'Raw Data'!N2338&lt;=3),'Bảng Giá'!$B$11,IF(AND('Raw Data'!N2338&gt;3,'Raw Data'!N2338&lt;=3.5),'Bảng Giá'!$B$12,IF(AND('Raw Data'!N2338&gt;3.5,'Raw Data'!N2338&lt;=4),'Bảng Giá'!$B$13,IF(AND('Raw Data'!N2338&gt;4,'Raw Data'!N2338&lt;=4.5),'Bảng Giá'!$B$14,IF(AND('Raw Data'!N2338&gt;4.5,'Raw Data'!N2338&lt;=5),'Bảng Giá'!$B$15,IF(AND('Raw Data'!N2338&gt;5,'Raw Data'!N2338&lt;=5.5),'Bảng Giá'!$B$16,IF(AND('Raw Data'!N2338&gt;5.5,'Raw Data'!N2338&lt;=6),'Bảng Giá'!$B$17,'Bảng Giá'!$B$18)))))))))))))))</f>
        <v>0.1&lt;x&lt;=0.25</v>
      </c>
      <c r="Q2338" s="48">
        <f t="shared" si="219"/>
        <v>-4.9773755656108594E-2</v>
      </c>
      <c r="R2338">
        <f t="shared" si="220"/>
        <v>25200</v>
      </c>
      <c r="S2338">
        <f t="shared" si="221"/>
        <v>3100</v>
      </c>
    </row>
    <row r="2339" spans="1:19" x14ac:dyDescent="0.25">
      <c r="A2339" s="12">
        <v>2338</v>
      </c>
      <c r="B2339" s="12" t="s">
        <v>211</v>
      </c>
      <c r="C2339" s="12" t="s">
        <v>970</v>
      </c>
      <c r="D2339" s="28">
        <v>43010.3903125</v>
      </c>
      <c r="E2339" s="17">
        <v>43012.490312499998</v>
      </c>
      <c r="F2339" s="13" t="s">
        <v>302</v>
      </c>
      <c r="G2339" s="12">
        <v>200</v>
      </c>
      <c r="H2339" s="12" t="s">
        <v>74</v>
      </c>
      <c r="I2339" s="12" t="s">
        <v>94</v>
      </c>
      <c r="J2339" s="37">
        <f>INDEX('Bảng Giá'!$C$3:$H$18,MATCH('Raw Data'!P2339,'Bảng Giá'!$B$3:$B$18,0),MATCH('Raw Data'!M2339,'Bảng Giá'!$C$2:$H$2,0))</f>
        <v>21000</v>
      </c>
      <c r="K2339" s="12">
        <v>20600</v>
      </c>
      <c r="L2339" s="36">
        <f t="shared" si="216"/>
        <v>2.0999999999985448</v>
      </c>
      <c r="M2339" t="str">
        <f>'References data'!H2340</f>
        <v>Liên Vùng đặc biệt</v>
      </c>
      <c r="N2339">
        <f t="shared" si="217"/>
        <v>0.2</v>
      </c>
      <c r="O2339">
        <f t="shared" si="218"/>
        <v>400</v>
      </c>
      <c r="P2339" t="str">
        <f>IF(AND(N2339&gt;0,N2339&lt;=0.05),'Bảng Giá'!$B$3,IF(AND(N2339&lt;=0.1,N2339&gt;0.05),'Bảng Giá'!$B$4,IF(AND('Raw Data'!N2339&gt;0.1,'Raw Data'!N2339&lt;=0.25),'Bảng Giá'!$B$5,IF(AND('Raw Data'!N2339&gt;0.25,'Raw Data'!N2339&lt;=0.5),'Bảng Giá'!$B$6,IF(AND('Raw Data'!N2339&gt;0.5,'Raw Data'!N2339&lt;=1),'Bảng Giá'!$B$7,IF(AND('Raw Data'!N2339&gt;1,'Raw Data'!N2339&lt;=1.5),'Bảng Giá'!$B$8,IF(AND('Raw Data'!N2339&gt;1.5,'Raw Data'!N2339&lt;=2),'Bảng Giá'!$B$9,IF(AND('Raw Data'!N2339&gt;2,'Raw Data'!N2339&lt;=2.5),'Bảng Giá'!$B$10,IF(AND('Raw Data'!N2339&gt;2.5,'Raw Data'!N2339&lt;=3),'Bảng Giá'!$B$11,IF(AND('Raw Data'!N2339&gt;3,'Raw Data'!N2339&lt;=3.5),'Bảng Giá'!$B$12,IF(AND('Raw Data'!N2339&gt;3.5,'Raw Data'!N2339&lt;=4),'Bảng Giá'!$B$13,IF(AND('Raw Data'!N2339&gt;4,'Raw Data'!N2339&lt;=4.5),'Bảng Giá'!$B$14,IF(AND('Raw Data'!N2339&gt;4.5,'Raw Data'!N2339&lt;=5),'Bảng Giá'!$B$15,IF(AND('Raw Data'!N2339&gt;5,'Raw Data'!N2339&lt;=5.5),'Bảng Giá'!$B$16,IF(AND('Raw Data'!N2339&gt;5.5,'Raw Data'!N2339&lt;=6),'Bảng Giá'!$B$17,'Bảng Giá'!$B$18)))))))))))))))</f>
        <v>0.1&lt;x&lt;=0.25</v>
      </c>
      <c r="Q2339" s="48">
        <f t="shared" si="219"/>
        <v>1.9417475728155338E-2</v>
      </c>
      <c r="R2339">
        <f t="shared" si="220"/>
        <v>25200</v>
      </c>
      <c r="S2339">
        <f t="shared" si="221"/>
        <v>4600</v>
      </c>
    </row>
    <row r="2340" spans="1:19" x14ac:dyDescent="0.25">
      <c r="A2340" s="12">
        <v>2339</v>
      </c>
      <c r="B2340" s="12" t="s">
        <v>211</v>
      </c>
      <c r="C2340" s="12" t="s">
        <v>971</v>
      </c>
      <c r="D2340" s="28">
        <v>43010.390694444446</v>
      </c>
      <c r="E2340" s="17">
        <v>43012.490694444445</v>
      </c>
      <c r="F2340" s="13" t="s">
        <v>302</v>
      </c>
      <c r="G2340" s="12">
        <v>800</v>
      </c>
      <c r="H2340" s="12" t="s">
        <v>297</v>
      </c>
      <c r="I2340" s="12" t="s">
        <v>99</v>
      </c>
      <c r="J2340" s="37">
        <f>INDEX('Bảng Giá'!$C$3:$H$18,MATCH('Raw Data'!P2340,'Bảng Giá'!$B$3:$B$18,0),MATCH('Raw Data'!M2340,'Bảng Giá'!$C$2:$H$2,0))</f>
        <v>30500</v>
      </c>
      <c r="K2340" s="12">
        <v>29900</v>
      </c>
      <c r="L2340" s="36">
        <f t="shared" si="216"/>
        <v>2.0999999999985448</v>
      </c>
      <c r="M2340" t="str">
        <f>'References data'!H2341</f>
        <v>Liên Vùng đặc biệt</v>
      </c>
      <c r="N2340">
        <f t="shared" si="217"/>
        <v>0.8</v>
      </c>
      <c r="O2340">
        <f t="shared" si="218"/>
        <v>600</v>
      </c>
      <c r="P2340" t="str">
        <f>IF(AND(N2340&gt;0,N2340&lt;=0.05),'Bảng Giá'!$B$3,IF(AND(N2340&lt;=0.1,N2340&gt;0.05),'Bảng Giá'!$B$4,IF(AND('Raw Data'!N2340&gt;0.1,'Raw Data'!N2340&lt;=0.25),'Bảng Giá'!$B$5,IF(AND('Raw Data'!N2340&gt;0.25,'Raw Data'!N2340&lt;=0.5),'Bảng Giá'!$B$6,IF(AND('Raw Data'!N2340&gt;0.5,'Raw Data'!N2340&lt;=1),'Bảng Giá'!$B$7,IF(AND('Raw Data'!N2340&gt;1,'Raw Data'!N2340&lt;=1.5),'Bảng Giá'!$B$8,IF(AND('Raw Data'!N2340&gt;1.5,'Raw Data'!N2340&lt;=2),'Bảng Giá'!$B$9,IF(AND('Raw Data'!N2340&gt;2,'Raw Data'!N2340&lt;=2.5),'Bảng Giá'!$B$10,IF(AND('Raw Data'!N2340&gt;2.5,'Raw Data'!N2340&lt;=3),'Bảng Giá'!$B$11,IF(AND('Raw Data'!N2340&gt;3,'Raw Data'!N2340&lt;=3.5),'Bảng Giá'!$B$12,IF(AND('Raw Data'!N2340&gt;3.5,'Raw Data'!N2340&lt;=4),'Bảng Giá'!$B$13,IF(AND('Raw Data'!N2340&gt;4,'Raw Data'!N2340&lt;=4.5),'Bảng Giá'!$B$14,IF(AND('Raw Data'!N2340&gt;4.5,'Raw Data'!N2340&lt;=5),'Bảng Giá'!$B$15,IF(AND('Raw Data'!N2340&gt;5,'Raw Data'!N2340&lt;=5.5),'Bảng Giá'!$B$16,IF(AND('Raw Data'!N2340&gt;5.5,'Raw Data'!N2340&lt;=6),'Bảng Giá'!$B$17,'Bảng Giá'!$B$18)))))))))))))))</f>
        <v>0.5&lt;x&lt;=1</v>
      </c>
      <c r="Q2340" s="48">
        <f t="shared" si="219"/>
        <v>2.0066889632107024E-2</v>
      </c>
      <c r="R2340">
        <f t="shared" si="220"/>
        <v>36600</v>
      </c>
      <c r="S2340">
        <f t="shared" si="221"/>
        <v>6700</v>
      </c>
    </row>
    <row r="2341" spans="1:19" x14ac:dyDescent="0.25">
      <c r="A2341" s="12">
        <v>2340</v>
      </c>
      <c r="B2341" s="12" t="s">
        <v>211</v>
      </c>
      <c r="C2341" s="12" t="s">
        <v>972</v>
      </c>
      <c r="D2341" s="28">
        <v>43011.415451388886</v>
      </c>
      <c r="E2341" s="17">
        <v>43015.215451388889</v>
      </c>
      <c r="F2341" s="13" t="s">
        <v>302</v>
      </c>
      <c r="G2341" s="12">
        <v>1500</v>
      </c>
      <c r="H2341" s="12" t="s">
        <v>286</v>
      </c>
      <c r="I2341" s="12" t="s">
        <v>285</v>
      </c>
      <c r="J2341" s="37">
        <f>INDEX('Bảng Giá'!$C$3:$H$18,MATCH('Raw Data'!P2341,'Bảng Giá'!$B$3:$B$18,0),MATCH('Raw Data'!M2341,'Bảng Giá'!$C$2:$H$2,0))</f>
        <v>41000</v>
      </c>
      <c r="K2341" s="12">
        <v>48300</v>
      </c>
      <c r="L2341" s="36">
        <f t="shared" si="216"/>
        <v>3.8000000000029104</v>
      </c>
      <c r="M2341" t="str">
        <f>'References data'!H2342</f>
        <v>Liên Vùng</v>
      </c>
      <c r="N2341">
        <f t="shared" si="217"/>
        <v>1.5</v>
      </c>
      <c r="O2341">
        <f t="shared" si="218"/>
        <v>-7300</v>
      </c>
      <c r="P2341" t="str">
        <f>IF(AND(N2341&gt;0,N2341&lt;=0.05),'Bảng Giá'!$B$3,IF(AND(N2341&lt;=0.1,N2341&gt;0.05),'Bảng Giá'!$B$4,IF(AND('Raw Data'!N2341&gt;0.1,'Raw Data'!N2341&lt;=0.25),'Bảng Giá'!$B$5,IF(AND('Raw Data'!N2341&gt;0.25,'Raw Data'!N2341&lt;=0.5),'Bảng Giá'!$B$6,IF(AND('Raw Data'!N2341&gt;0.5,'Raw Data'!N2341&lt;=1),'Bảng Giá'!$B$7,IF(AND('Raw Data'!N2341&gt;1,'Raw Data'!N2341&lt;=1.5),'Bảng Giá'!$B$8,IF(AND('Raw Data'!N2341&gt;1.5,'Raw Data'!N2341&lt;=2),'Bảng Giá'!$B$9,IF(AND('Raw Data'!N2341&gt;2,'Raw Data'!N2341&lt;=2.5),'Bảng Giá'!$B$10,IF(AND('Raw Data'!N2341&gt;2.5,'Raw Data'!N2341&lt;=3),'Bảng Giá'!$B$11,IF(AND('Raw Data'!N2341&gt;3,'Raw Data'!N2341&lt;=3.5),'Bảng Giá'!$B$12,IF(AND('Raw Data'!N2341&gt;3.5,'Raw Data'!N2341&lt;=4),'Bảng Giá'!$B$13,IF(AND('Raw Data'!N2341&gt;4,'Raw Data'!N2341&lt;=4.5),'Bảng Giá'!$B$14,IF(AND('Raw Data'!N2341&gt;4.5,'Raw Data'!N2341&lt;=5),'Bảng Giá'!$B$15,IF(AND('Raw Data'!N2341&gt;5,'Raw Data'!N2341&lt;=5.5),'Bảng Giá'!$B$16,IF(AND('Raw Data'!N2341&gt;5.5,'Raw Data'!N2341&lt;=6),'Bảng Giá'!$B$17,'Bảng Giá'!$B$18)))))))))))))))</f>
        <v>1&lt;x&lt;=1.5</v>
      </c>
      <c r="Q2341" s="48">
        <f t="shared" si="219"/>
        <v>-0.15113871635610765</v>
      </c>
      <c r="R2341">
        <f t="shared" si="220"/>
        <v>49200</v>
      </c>
      <c r="S2341">
        <f t="shared" si="221"/>
        <v>900</v>
      </c>
    </row>
    <row r="2342" spans="1:19" x14ac:dyDescent="0.25">
      <c r="A2342" s="12">
        <v>2341</v>
      </c>
      <c r="B2342" s="12" t="s">
        <v>211</v>
      </c>
      <c r="C2342" s="12" t="s">
        <v>973</v>
      </c>
      <c r="D2342" s="28">
        <v>43010.390277777777</v>
      </c>
      <c r="E2342" s="17">
        <v>43012.490277777775</v>
      </c>
      <c r="F2342" s="13" t="s">
        <v>302</v>
      </c>
      <c r="G2342" s="12">
        <v>250</v>
      </c>
      <c r="H2342" s="12" t="s">
        <v>109</v>
      </c>
      <c r="I2342" s="12" t="s">
        <v>87</v>
      </c>
      <c r="J2342" s="37">
        <f>INDEX('Bảng Giá'!$C$3:$H$18,MATCH('Raw Data'!P2342,'Bảng Giá'!$B$3:$B$18,0),MATCH('Raw Data'!M2342,'Bảng Giá'!$C$2:$H$2,0))</f>
        <v>21000</v>
      </c>
      <c r="K2342" s="12">
        <v>22100</v>
      </c>
      <c r="L2342" s="36">
        <f t="shared" si="216"/>
        <v>2.0999999999985448</v>
      </c>
      <c r="M2342" t="str">
        <f>'References data'!H2343</f>
        <v>Liên Vùng đặc biệt</v>
      </c>
      <c r="N2342">
        <f t="shared" si="217"/>
        <v>0.25</v>
      </c>
      <c r="O2342">
        <f t="shared" si="218"/>
        <v>-1100</v>
      </c>
      <c r="P2342" t="str">
        <f>IF(AND(N2342&gt;0,N2342&lt;=0.05),'Bảng Giá'!$B$3,IF(AND(N2342&lt;=0.1,N2342&gt;0.05),'Bảng Giá'!$B$4,IF(AND('Raw Data'!N2342&gt;0.1,'Raw Data'!N2342&lt;=0.25),'Bảng Giá'!$B$5,IF(AND('Raw Data'!N2342&gt;0.25,'Raw Data'!N2342&lt;=0.5),'Bảng Giá'!$B$6,IF(AND('Raw Data'!N2342&gt;0.5,'Raw Data'!N2342&lt;=1),'Bảng Giá'!$B$7,IF(AND('Raw Data'!N2342&gt;1,'Raw Data'!N2342&lt;=1.5),'Bảng Giá'!$B$8,IF(AND('Raw Data'!N2342&gt;1.5,'Raw Data'!N2342&lt;=2),'Bảng Giá'!$B$9,IF(AND('Raw Data'!N2342&gt;2,'Raw Data'!N2342&lt;=2.5),'Bảng Giá'!$B$10,IF(AND('Raw Data'!N2342&gt;2.5,'Raw Data'!N2342&lt;=3),'Bảng Giá'!$B$11,IF(AND('Raw Data'!N2342&gt;3,'Raw Data'!N2342&lt;=3.5),'Bảng Giá'!$B$12,IF(AND('Raw Data'!N2342&gt;3.5,'Raw Data'!N2342&lt;=4),'Bảng Giá'!$B$13,IF(AND('Raw Data'!N2342&gt;4,'Raw Data'!N2342&lt;=4.5),'Bảng Giá'!$B$14,IF(AND('Raw Data'!N2342&gt;4.5,'Raw Data'!N2342&lt;=5),'Bảng Giá'!$B$15,IF(AND('Raw Data'!N2342&gt;5,'Raw Data'!N2342&lt;=5.5),'Bảng Giá'!$B$16,IF(AND('Raw Data'!N2342&gt;5.5,'Raw Data'!N2342&lt;=6),'Bảng Giá'!$B$17,'Bảng Giá'!$B$18)))))))))))))))</f>
        <v>0.1&lt;x&lt;=0.25</v>
      </c>
      <c r="Q2342" s="48">
        <f t="shared" si="219"/>
        <v>-4.9773755656108594E-2</v>
      </c>
      <c r="R2342">
        <f t="shared" si="220"/>
        <v>25200</v>
      </c>
      <c r="S2342">
        <f t="shared" si="221"/>
        <v>3100</v>
      </c>
    </row>
    <row r="2343" spans="1:19" x14ac:dyDescent="0.25">
      <c r="A2343" s="12">
        <v>2342</v>
      </c>
      <c r="B2343" s="12" t="s">
        <v>211</v>
      </c>
      <c r="C2343" s="12" t="s">
        <v>974</v>
      </c>
      <c r="D2343" s="28">
        <v>43010.390138888892</v>
      </c>
      <c r="E2343" s="17">
        <v>43014.190138888895</v>
      </c>
      <c r="F2343" s="13" t="s">
        <v>302</v>
      </c>
      <c r="G2343" s="12">
        <v>1799</v>
      </c>
      <c r="H2343" s="12" t="s">
        <v>94</v>
      </c>
      <c r="I2343" s="12" t="s">
        <v>276</v>
      </c>
      <c r="J2343" s="37">
        <f>INDEX('Bảng Giá'!$C$3:$H$18,MATCH('Raw Data'!P2343,'Bảng Giá'!$B$3:$B$18,0),MATCH('Raw Data'!M2343,'Bảng Giá'!$C$2:$H$2,0))</f>
        <v>49500</v>
      </c>
      <c r="K2343" s="12">
        <v>48300</v>
      </c>
      <c r="L2343" s="36">
        <f t="shared" si="216"/>
        <v>3.8000000000029104</v>
      </c>
      <c r="M2343" t="str">
        <f>'References data'!H2344</f>
        <v>Liên Vùng</v>
      </c>
      <c r="N2343">
        <f t="shared" si="217"/>
        <v>1.7989999999999999</v>
      </c>
      <c r="O2343">
        <f t="shared" si="218"/>
        <v>1200</v>
      </c>
      <c r="P2343" t="str">
        <f>IF(AND(N2343&gt;0,N2343&lt;=0.05),'Bảng Giá'!$B$3,IF(AND(N2343&lt;=0.1,N2343&gt;0.05),'Bảng Giá'!$B$4,IF(AND('Raw Data'!N2343&gt;0.1,'Raw Data'!N2343&lt;=0.25),'Bảng Giá'!$B$5,IF(AND('Raw Data'!N2343&gt;0.25,'Raw Data'!N2343&lt;=0.5),'Bảng Giá'!$B$6,IF(AND('Raw Data'!N2343&gt;0.5,'Raw Data'!N2343&lt;=1),'Bảng Giá'!$B$7,IF(AND('Raw Data'!N2343&gt;1,'Raw Data'!N2343&lt;=1.5),'Bảng Giá'!$B$8,IF(AND('Raw Data'!N2343&gt;1.5,'Raw Data'!N2343&lt;=2),'Bảng Giá'!$B$9,IF(AND('Raw Data'!N2343&gt;2,'Raw Data'!N2343&lt;=2.5),'Bảng Giá'!$B$10,IF(AND('Raw Data'!N2343&gt;2.5,'Raw Data'!N2343&lt;=3),'Bảng Giá'!$B$11,IF(AND('Raw Data'!N2343&gt;3,'Raw Data'!N2343&lt;=3.5),'Bảng Giá'!$B$12,IF(AND('Raw Data'!N2343&gt;3.5,'Raw Data'!N2343&lt;=4),'Bảng Giá'!$B$13,IF(AND('Raw Data'!N2343&gt;4,'Raw Data'!N2343&lt;=4.5),'Bảng Giá'!$B$14,IF(AND('Raw Data'!N2343&gt;4.5,'Raw Data'!N2343&lt;=5),'Bảng Giá'!$B$15,IF(AND('Raw Data'!N2343&gt;5,'Raw Data'!N2343&lt;=5.5),'Bảng Giá'!$B$16,IF(AND('Raw Data'!N2343&gt;5.5,'Raw Data'!N2343&lt;=6),'Bảng Giá'!$B$17,'Bảng Giá'!$B$18)))))))))))))))</f>
        <v>1.5&lt;x&lt;=2</v>
      </c>
      <c r="Q2343" s="48">
        <f t="shared" si="219"/>
        <v>2.4844720496894408E-2</v>
      </c>
      <c r="R2343">
        <f t="shared" si="220"/>
        <v>59400</v>
      </c>
      <c r="S2343">
        <f t="shared" si="221"/>
        <v>11100</v>
      </c>
    </row>
    <row r="2344" spans="1:19" x14ac:dyDescent="0.25">
      <c r="A2344" s="12">
        <v>2343</v>
      </c>
      <c r="B2344" s="12" t="s">
        <v>211</v>
      </c>
      <c r="C2344" s="12" t="s">
        <v>975</v>
      </c>
      <c r="D2344" s="28">
        <v>43010.560370370367</v>
      </c>
      <c r="E2344" s="17">
        <v>43014.36037037037</v>
      </c>
      <c r="F2344" s="13" t="s">
        <v>302</v>
      </c>
      <c r="G2344" s="12">
        <v>1000</v>
      </c>
      <c r="H2344" s="12" t="s">
        <v>116</v>
      </c>
      <c r="I2344" s="12" t="s">
        <v>320</v>
      </c>
      <c r="J2344" s="37">
        <f>INDEX('Bảng Giá'!$C$3:$H$18,MATCH('Raw Data'!P2344,'Bảng Giá'!$B$3:$B$18,0),MATCH('Raw Data'!M2344,'Bảng Giá'!$C$2:$H$2,0))</f>
        <v>32500</v>
      </c>
      <c r="K2344" s="12">
        <v>40000</v>
      </c>
      <c r="L2344" s="36">
        <f t="shared" si="216"/>
        <v>3.8000000000029104</v>
      </c>
      <c r="M2344" t="str">
        <f>'References data'!H2345</f>
        <v>Liên Vùng</v>
      </c>
      <c r="N2344">
        <f t="shared" si="217"/>
        <v>1</v>
      </c>
      <c r="O2344">
        <f t="shared" si="218"/>
        <v>-7500</v>
      </c>
      <c r="P2344" t="str">
        <f>IF(AND(N2344&gt;0,N2344&lt;=0.05),'Bảng Giá'!$B$3,IF(AND(N2344&lt;=0.1,N2344&gt;0.05),'Bảng Giá'!$B$4,IF(AND('Raw Data'!N2344&gt;0.1,'Raw Data'!N2344&lt;=0.25),'Bảng Giá'!$B$5,IF(AND('Raw Data'!N2344&gt;0.25,'Raw Data'!N2344&lt;=0.5),'Bảng Giá'!$B$6,IF(AND('Raw Data'!N2344&gt;0.5,'Raw Data'!N2344&lt;=1),'Bảng Giá'!$B$7,IF(AND('Raw Data'!N2344&gt;1,'Raw Data'!N2344&lt;=1.5),'Bảng Giá'!$B$8,IF(AND('Raw Data'!N2344&gt;1.5,'Raw Data'!N2344&lt;=2),'Bảng Giá'!$B$9,IF(AND('Raw Data'!N2344&gt;2,'Raw Data'!N2344&lt;=2.5),'Bảng Giá'!$B$10,IF(AND('Raw Data'!N2344&gt;2.5,'Raw Data'!N2344&lt;=3),'Bảng Giá'!$B$11,IF(AND('Raw Data'!N2344&gt;3,'Raw Data'!N2344&lt;=3.5),'Bảng Giá'!$B$12,IF(AND('Raw Data'!N2344&gt;3.5,'Raw Data'!N2344&lt;=4),'Bảng Giá'!$B$13,IF(AND('Raw Data'!N2344&gt;4,'Raw Data'!N2344&lt;=4.5),'Bảng Giá'!$B$14,IF(AND('Raw Data'!N2344&gt;4.5,'Raw Data'!N2344&lt;=5),'Bảng Giá'!$B$15,IF(AND('Raw Data'!N2344&gt;5,'Raw Data'!N2344&lt;=5.5),'Bảng Giá'!$B$16,IF(AND('Raw Data'!N2344&gt;5.5,'Raw Data'!N2344&lt;=6),'Bảng Giá'!$B$17,'Bảng Giá'!$B$18)))))))))))))))</f>
        <v>0.5&lt;x&lt;=1</v>
      </c>
      <c r="Q2344" s="48">
        <f t="shared" si="219"/>
        <v>-0.1875</v>
      </c>
      <c r="R2344">
        <f t="shared" si="220"/>
        <v>39000</v>
      </c>
      <c r="S2344">
        <f t="shared" si="221"/>
        <v>-1000</v>
      </c>
    </row>
    <row r="2345" spans="1:19" x14ac:dyDescent="0.25">
      <c r="A2345" s="12">
        <v>2344</v>
      </c>
      <c r="B2345" s="12" t="s">
        <v>211</v>
      </c>
      <c r="C2345" s="12" t="s">
        <v>976</v>
      </c>
      <c r="D2345" s="28">
        <v>43010.390231481484</v>
      </c>
      <c r="E2345" s="17">
        <v>43014.190231481487</v>
      </c>
      <c r="F2345" s="13" t="s">
        <v>302</v>
      </c>
      <c r="G2345" s="12">
        <v>4465</v>
      </c>
      <c r="H2345" s="12" t="s">
        <v>94</v>
      </c>
      <c r="I2345" s="12" t="s">
        <v>1573</v>
      </c>
      <c r="J2345" s="37">
        <f>INDEX('Bảng Giá'!$C$3:$H$18,MATCH('Raw Data'!P2345,'Bảng Giá'!$B$3:$B$18,0),MATCH('Raw Data'!M2345,'Bảng Giá'!$C$2:$H$2,0))</f>
        <v>92000</v>
      </c>
      <c r="K2345" s="12">
        <v>89700</v>
      </c>
      <c r="L2345" s="36">
        <f t="shared" si="216"/>
        <v>3.8000000000029104</v>
      </c>
      <c r="M2345" t="str">
        <f>'References data'!H2346</f>
        <v>Liên Vùng</v>
      </c>
      <c r="N2345">
        <f t="shared" si="217"/>
        <v>4.4649999999999999</v>
      </c>
      <c r="O2345">
        <f t="shared" si="218"/>
        <v>2300</v>
      </c>
      <c r="P2345" t="str">
        <f>IF(AND(N2345&gt;0,N2345&lt;=0.05),'Bảng Giá'!$B$3,IF(AND(N2345&lt;=0.1,N2345&gt;0.05),'Bảng Giá'!$B$4,IF(AND('Raw Data'!N2345&gt;0.1,'Raw Data'!N2345&lt;=0.25),'Bảng Giá'!$B$5,IF(AND('Raw Data'!N2345&gt;0.25,'Raw Data'!N2345&lt;=0.5),'Bảng Giá'!$B$6,IF(AND('Raw Data'!N2345&gt;0.5,'Raw Data'!N2345&lt;=1),'Bảng Giá'!$B$7,IF(AND('Raw Data'!N2345&gt;1,'Raw Data'!N2345&lt;=1.5),'Bảng Giá'!$B$8,IF(AND('Raw Data'!N2345&gt;1.5,'Raw Data'!N2345&lt;=2),'Bảng Giá'!$B$9,IF(AND('Raw Data'!N2345&gt;2,'Raw Data'!N2345&lt;=2.5),'Bảng Giá'!$B$10,IF(AND('Raw Data'!N2345&gt;2.5,'Raw Data'!N2345&lt;=3),'Bảng Giá'!$B$11,IF(AND('Raw Data'!N2345&gt;3,'Raw Data'!N2345&lt;=3.5),'Bảng Giá'!$B$12,IF(AND('Raw Data'!N2345&gt;3.5,'Raw Data'!N2345&lt;=4),'Bảng Giá'!$B$13,IF(AND('Raw Data'!N2345&gt;4,'Raw Data'!N2345&lt;=4.5),'Bảng Giá'!$B$14,IF(AND('Raw Data'!N2345&gt;4.5,'Raw Data'!N2345&lt;=5),'Bảng Giá'!$B$15,IF(AND('Raw Data'!N2345&gt;5,'Raw Data'!N2345&lt;=5.5),'Bảng Giá'!$B$16,IF(AND('Raw Data'!N2345&gt;5.5,'Raw Data'!N2345&lt;=6),'Bảng Giá'!$B$17,'Bảng Giá'!$B$18)))))))))))))))</f>
        <v>4&lt;x&lt;=4.5</v>
      </c>
      <c r="Q2345" s="48">
        <f t="shared" si="219"/>
        <v>2.564102564102564E-2</v>
      </c>
      <c r="R2345">
        <f t="shared" si="220"/>
        <v>110400</v>
      </c>
      <c r="S2345">
        <f t="shared" si="221"/>
        <v>20700</v>
      </c>
    </row>
    <row r="2346" spans="1:19" x14ac:dyDescent="0.25">
      <c r="A2346" s="12">
        <v>2345</v>
      </c>
      <c r="B2346" s="12" t="s">
        <v>211</v>
      </c>
      <c r="C2346" s="12" t="s">
        <v>977</v>
      </c>
      <c r="D2346" s="28">
        <v>43010.390682870369</v>
      </c>
      <c r="E2346" s="17">
        <v>43014.490682870368</v>
      </c>
      <c r="F2346" s="13" t="s">
        <v>302</v>
      </c>
      <c r="G2346" s="12">
        <v>200</v>
      </c>
      <c r="H2346" s="12" t="s">
        <v>126</v>
      </c>
      <c r="I2346" s="12" t="s">
        <v>276</v>
      </c>
      <c r="J2346" s="37">
        <f>INDEX('Bảng Giá'!$C$3:$H$18,MATCH('Raw Data'!P2346,'Bảng Giá'!$B$3:$B$18,0),MATCH('Raw Data'!M2346,'Bảng Giá'!$C$2:$H$2,0))</f>
        <v>20000</v>
      </c>
      <c r="K2346" s="12">
        <v>19700</v>
      </c>
      <c r="L2346" s="36">
        <f t="shared" si="216"/>
        <v>4.0999999999985448</v>
      </c>
      <c r="M2346" t="str">
        <f>'References data'!H2347</f>
        <v>Liên Vùng Tỉnh</v>
      </c>
      <c r="N2346">
        <f t="shared" si="217"/>
        <v>0.2</v>
      </c>
      <c r="O2346">
        <f t="shared" si="218"/>
        <v>300</v>
      </c>
      <c r="P2346" t="str">
        <f>IF(AND(N2346&gt;0,N2346&lt;=0.05),'Bảng Giá'!$B$3,IF(AND(N2346&lt;=0.1,N2346&gt;0.05),'Bảng Giá'!$B$4,IF(AND('Raw Data'!N2346&gt;0.1,'Raw Data'!N2346&lt;=0.25),'Bảng Giá'!$B$5,IF(AND('Raw Data'!N2346&gt;0.25,'Raw Data'!N2346&lt;=0.5),'Bảng Giá'!$B$6,IF(AND('Raw Data'!N2346&gt;0.5,'Raw Data'!N2346&lt;=1),'Bảng Giá'!$B$7,IF(AND('Raw Data'!N2346&gt;1,'Raw Data'!N2346&lt;=1.5),'Bảng Giá'!$B$8,IF(AND('Raw Data'!N2346&gt;1.5,'Raw Data'!N2346&lt;=2),'Bảng Giá'!$B$9,IF(AND('Raw Data'!N2346&gt;2,'Raw Data'!N2346&lt;=2.5),'Bảng Giá'!$B$10,IF(AND('Raw Data'!N2346&gt;2.5,'Raw Data'!N2346&lt;=3),'Bảng Giá'!$B$11,IF(AND('Raw Data'!N2346&gt;3,'Raw Data'!N2346&lt;=3.5),'Bảng Giá'!$B$12,IF(AND('Raw Data'!N2346&gt;3.5,'Raw Data'!N2346&lt;=4),'Bảng Giá'!$B$13,IF(AND('Raw Data'!N2346&gt;4,'Raw Data'!N2346&lt;=4.5),'Bảng Giá'!$B$14,IF(AND('Raw Data'!N2346&gt;4.5,'Raw Data'!N2346&lt;=5),'Bảng Giá'!$B$15,IF(AND('Raw Data'!N2346&gt;5,'Raw Data'!N2346&lt;=5.5),'Bảng Giá'!$B$16,IF(AND('Raw Data'!N2346&gt;5.5,'Raw Data'!N2346&lt;=6),'Bảng Giá'!$B$17,'Bảng Giá'!$B$18)))))))))))))))</f>
        <v>0.1&lt;x&lt;=0.25</v>
      </c>
      <c r="Q2346" s="48">
        <f t="shared" si="219"/>
        <v>1.5228426395939087E-2</v>
      </c>
      <c r="R2346">
        <f t="shared" si="220"/>
        <v>24000</v>
      </c>
      <c r="S2346">
        <f t="shared" si="221"/>
        <v>4300</v>
      </c>
    </row>
    <row r="2347" spans="1:19" x14ac:dyDescent="0.25">
      <c r="A2347" s="12">
        <v>2346</v>
      </c>
      <c r="B2347" s="12" t="s">
        <v>211</v>
      </c>
      <c r="C2347" s="12" t="s">
        <v>978</v>
      </c>
      <c r="D2347" s="28">
        <v>43010.390740740739</v>
      </c>
      <c r="E2347" s="17">
        <v>43014.490740740737</v>
      </c>
      <c r="F2347" s="13" t="s">
        <v>303</v>
      </c>
      <c r="G2347" s="12">
        <v>1293</v>
      </c>
      <c r="H2347" s="12" t="s">
        <v>374</v>
      </c>
      <c r="I2347" s="12" t="s">
        <v>450</v>
      </c>
      <c r="J2347" s="37">
        <f>INDEX('Bảng Giá'!$C$3:$H$18,MATCH('Raw Data'!P2347,'Bảng Giá'!$B$3:$B$18,0),MATCH('Raw Data'!M2347,'Bảng Giá'!$C$2:$H$2,0))</f>
        <v>39000</v>
      </c>
      <c r="K2347" s="12">
        <v>38400</v>
      </c>
      <c r="L2347" s="36">
        <f t="shared" si="216"/>
        <v>4.0999999999985448</v>
      </c>
      <c r="M2347" t="str">
        <f>'References data'!H2348</f>
        <v>Liên Vùng Tỉnh</v>
      </c>
      <c r="N2347">
        <f t="shared" si="217"/>
        <v>1.2929999999999999</v>
      </c>
      <c r="O2347">
        <f t="shared" si="218"/>
        <v>600</v>
      </c>
      <c r="P2347" t="str">
        <f>IF(AND(N2347&gt;0,N2347&lt;=0.05),'Bảng Giá'!$B$3,IF(AND(N2347&lt;=0.1,N2347&gt;0.05),'Bảng Giá'!$B$4,IF(AND('Raw Data'!N2347&gt;0.1,'Raw Data'!N2347&lt;=0.25),'Bảng Giá'!$B$5,IF(AND('Raw Data'!N2347&gt;0.25,'Raw Data'!N2347&lt;=0.5),'Bảng Giá'!$B$6,IF(AND('Raw Data'!N2347&gt;0.5,'Raw Data'!N2347&lt;=1),'Bảng Giá'!$B$7,IF(AND('Raw Data'!N2347&gt;1,'Raw Data'!N2347&lt;=1.5),'Bảng Giá'!$B$8,IF(AND('Raw Data'!N2347&gt;1.5,'Raw Data'!N2347&lt;=2),'Bảng Giá'!$B$9,IF(AND('Raw Data'!N2347&gt;2,'Raw Data'!N2347&lt;=2.5),'Bảng Giá'!$B$10,IF(AND('Raw Data'!N2347&gt;2.5,'Raw Data'!N2347&lt;=3),'Bảng Giá'!$B$11,IF(AND('Raw Data'!N2347&gt;3,'Raw Data'!N2347&lt;=3.5),'Bảng Giá'!$B$12,IF(AND('Raw Data'!N2347&gt;3.5,'Raw Data'!N2347&lt;=4),'Bảng Giá'!$B$13,IF(AND('Raw Data'!N2347&gt;4,'Raw Data'!N2347&lt;=4.5),'Bảng Giá'!$B$14,IF(AND('Raw Data'!N2347&gt;4.5,'Raw Data'!N2347&lt;=5),'Bảng Giá'!$B$15,IF(AND('Raw Data'!N2347&gt;5,'Raw Data'!N2347&lt;=5.5),'Bảng Giá'!$B$16,IF(AND('Raw Data'!N2347&gt;5.5,'Raw Data'!N2347&lt;=6),'Bảng Giá'!$B$17,'Bảng Giá'!$B$18)))))))))))))))</f>
        <v>1&lt;x&lt;=1.5</v>
      </c>
      <c r="Q2347" s="48">
        <f t="shared" si="219"/>
        <v>1.5625E-2</v>
      </c>
      <c r="R2347">
        <f t="shared" si="220"/>
        <v>46800</v>
      </c>
      <c r="S2347">
        <f t="shared" si="221"/>
        <v>8400</v>
      </c>
    </row>
    <row r="2348" spans="1:19" x14ac:dyDescent="0.25">
      <c r="A2348" s="12">
        <v>2347</v>
      </c>
      <c r="B2348" s="12" t="s">
        <v>211</v>
      </c>
      <c r="C2348" s="12" t="s">
        <v>979</v>
      </c>
      <c r="D2348" s="28">
        <v>43010.626759259256</v>
      </c>
      <c r="E2348" s="17">
        <v>43014.426759259259</v>
      </c>
      <c r="F2348" s="13" t="s">
        <v>302</v>
      </c>
      <c r="G2348" s="12">
        <v>200</v>
      </c>
      <c r="H2348" s="12" t="s">
        <v>95</v>
      </c>
      <c r="I2348" s="12" t="s">
        <v>850</v>
      </c>
      <c r="J2348" s="37">
        <f>INDEX('Bảng Giá'!$C$3:$H$18,MATCH('Raw Data'!P2348,'Bảng Giá'!$B$3:$B$18,0),MATCH('Raw Data'!M2348,'Bảng Giá'!$C$2:$H$2,0))</f>
        <v>21000</v>
      </c>
      <c r="K2348" s="12">
        <v>20500</v>
      </c>
      <c r="L2348" s="36">
        <f t="shared" si="216"/>
        <v>3.8000000000029104</v>
      </c>
      <c r="M2348" t="str">
        <f>'References data'!H2349</f>
        <v>Liên Vùng</v>
      </c>
      <c r="N2348">
        <f t="shared" si="217"/>
        <v>0.2</v>
      </c>
      <c r="O2348">
        <f t="shared" si="218"/>
        <v>500</v>
      </c>
      <c r="P2348" t="str">
        <f>IF(AND(N2348&gt;0,N2348&lt;=0.05),'Bảng Giá'!$B$3,IF(AND(N2348&lt;=0.1,N2348&gt;0.05),'Bảng Giá'!$B$4,IF(AND('Raw Data'!N2348&gt;0.1,'Raw Data'!N2348&lt;=0.25),'Bảng Giá'!$B$5,IF(AND('Raw Data'!N2348&gt;0.25,'Raw Data'!N2348&lt;=0.5),'Bảng Giá'!$B$6,IF(AND('Raw Data'!N2348&gt;0.5,'Raw Data'!N2348&lt;=1),'Bảng Giá'!$B$7,IF(AND('Raw Data'!N2348&gt;1,'Raw Data'!N2348&lt;=1.5),'Bảng Giá'!$B$8,IF(AND('Raw Data'!N2348&gt;1.5,'Raw Data'!N2348&lt;=2),'Bảng Giá'!$B$9,IF(AND('Raw Data'!N2348&gt;2,'Raw Data'!N2348&lt;=2.5),'Bảng Giá'!$B$10,IF(AND('Raw Data'!N2348&gt;2.5,'Raw Data'!N2348&lt;=3),'Bảng Giá'!$B$11,IF(AND('Raw Data'!N2348&gt;3,'Raw Data'!N2348&lt;=3.5),'Bảng Giá'!$B$12,IF(AND('Raw Data'!N2348&gt;3.5,'Raw Data'!N2348&lt;=4),'Bảng Giá'!$B$13,IF(AND('Raw Data'!N2348&gt;4,'Raw Data'!N2348&lt;=4.5),'Bảng Giá'!$B$14,IF(AND('Raw Data'!N2348&gt;4.5,'Raw Data'!N2348&lt;=5),'Bảng Giá'!$B$15,IF(AND('Raw Data'!N2348&gt;5,'Raw Data'!N2348&lt;=5.5),'Bảng Giá'!$B$16,IF(AND('Raw Data'!N2348&gt;5.5,'Raw Data'!N2348&lt;=6),'Bảng Giá'!$B$17,'Bảng Giá'!$B$18)))))))))))))))</f>
        <v>0.1&lt;x&lt;=0.25</v>
      </c>
      <c r="Q2348" s="48">
        <f t="shared" si="219"/>
        <v>2.4390243902439025E-2</v>
      </c>
      <c r="R2348">
        <f t="shared" si="220"/>
        <v>25200</v>
      </c>
      <c r="S2348">
        <f t="shared" si="221"/>
        <v>4700</v>
      </c>
    </row>
    <row r="2349" spans="1:19" x14ac:dyDescent="0.25">
      <c r="A2349" s="12">
        <v>2348</v>
      </c>
      <c r="B2349" s="12" t="s">
        <v>211</v>
      </c>
      <c r="C2349" s="12" t="s">
        <v>980</v>
      </c>
      <c r="D2349" s="28">
        <v>43010.560266203705</v>
      </c>
      <c r="E2349" s="17">
        <v>43013.260266203702</v>
      </c>
      <c r="F2349" s="13" t="s">
        <v>302</v>
      </c>
      <c r="G2349" s="12">
        <v>220</v>
      </c>
      <c r="H2349" s="12" t="s">
        <v>171</v>
      </c>
      <c r="I2349" s="12" t="s">
        <v>276</v>
      </c>
      <c r="J2349" s="37">
        <f>INDEX('Bảng Giá'!$C$3:$H$18,MATCH('Raw Data'!P2349,'Bảng Giá'!$B$3:$B$18,0),MATCH('Raw Data'!M2349,'Bảng Giá'!$C$2:$H$2,0))</f>
        <v>20000</v>
      </c>
      <c r="K2349" s="12">
        <v>20200</v>
      </c>
      <c r="L2349" s="36">
        <f t="shared" si="216"/>
        <v>2.6999999999970896</v>
      </c>
      <c r="M2349" t="str">
        <f>'References data'!H2350</f>
        <v>Nội Vùng Tỉnh</v>
      </c>
      <c r="N2349">
        <f t="shared" si="217"/>
        <v>0.22</v>
      </c>
      <c r="O2349">
        <f t="shared" si="218"/>
        <v>-200</v>
      </c>
      <c r="P2349" t="str">
        <f>IF(AND(N2349&gt;0,N2349&lt;=0.05),'Bảng Giá'!$B$3,IF(AND(N2349&lt;=0.1,N2349&gt;0.05),'Bảng Giá'!$B$4,IF(AND('Raw Data'!N2349&gt;0.1,'Raw Data'!N2349&lt;=0.25),'Bảng Giá'!$B$5,IF(AND('Raw Data'!N2349&gt;0.25,'Raw Data'!N2349&lt;=0.5),'Bảng Giá'!$B$6,IF(AND('Raw Data'!N2349&gt;0.5,'Raw Data'!N2349&lt;=1),'Bảng Giá'!$B$7,IF(AND('Raw Data'!N2349&gt;1,'Raw Data'!N2349&lt;=1.5),'Bảng Giá'!$B$8,IF(AND('Raw Data'!N2349&gt;1.5,'Raw Data'!N2349&lt;=2),'Bảng Giá'!$B$9,IF(AND('Raw Data'!N2349&gt;2,'Raw Data'!N2349&lt;=2.5),'Bảng Giá'!$B$10,IF(AND('Raw Data'!N2349&gt;2.5,'Raw Data'!N2349&lt;=3),'Bảng Giá'!$B$11,IF(AND('Raw Data'!N2349&gt;3,'Raw Data'!N2349&lt;=3.5),'Bảng Giá'!$B$12,IF(AND('Raw Data'!N2349&gt;3.5,'Raw Data'!N2349&lt;=4),'Bảng Giá'!$B$13,IF(AND('Raw Data'!N2349&gt;4,'Raw Data'!N2349&lt;=4.5),'Bảng Giá'!$B$14,IF(AND('Raw Data'!N2349&gt;4.5,'Raw Data'!N2349&lt;=5),'Bảng Giá'!$B$15,IF(AND('Raw Data'!N2349&gt;5,'Raw Data'!N2349&lt;=5.5),'Bảng Giá'!$B$16,IF(AND('Raw Data'!N2349&gt;5.5,'Raw Data'!N2349&lt;=6),'Bảng Giá'!$B$17,'Bảng Giá'!$B$18)))))))))))))))</f>
        <v>0.1&lt;x&lt;=0.25</v>
      </c>
      <c r="Q2349" s="48">
        <f t="shared" si="219"/>
        <v>-9.9009900990099011E-3</v>
      </c>
      <c r="R2349">
        <f t="shared" si="220"/>
        <v>24000</v>
      </c>
      <c r="S2349">
        <f t="shared" si="221"/>
        <v>3800</v>
      </c>
    </row>
    <row r="2350" spans="1:19" x14ac:dyDescent="0.25">
      <c r="A2350" s="12">
        <v>2349</v>
      </c>
      <c r="B2350" s="12" t="s">
        <v>211</v>
      </c>
      <c r="C2350" s="12" t="s">
        <v>981</v>
      </c>
      <c r="D2350" s="28">
        <v>43011.415092592593</v>
      </c>
      <c r="E2350" s="17">
        <v>43013.515092592592</v>
      </c>
      <c r="F2350" s="13" t="s">
        <v>302</v>
      </c>
      <c r="G2350" s="12">
        <v>200</v>
      </c>
      <c r="H2350" s="12" t="s">
        <v>95</v>
      </c>
      <c r="I2350" s="12" t="s">
        <v>297</v>
      </c>
      <c r="J2350" s="37">
        <f>INDEX('Bảng Giá'!$C$3:$H$18,MATCH('Raw Data'!P2350,'Bảng Giá'!$B$3:$B$18,0),MATCH('Raw Data'!M2350,'Bảng Giá'!$C$2:$H$2,0))</f>
        <v>21000</v>
      </c>
      <c r="K2350" s="12">
        <v>20600</v>
      </c>
      <c r="L2350" s="36">
        <f t="shared" si="216"/>
        <v>2.0999999999985448</v>
      </c>
      <c r="M2350" t="str">
        <f>'References data'!H2351</f>
        <v>Liên Vùng đặc biệt</v>
      </c>
      <c r="N2350">
        <f t="shared" si="217"/>
        <v>0.2</v>
      </c>
      <c r="O2350">
        <f t="shared" si="218"/>
        <v>400</v>
      </c>
      <c r="P2350" t="str">
        <f>IF(AND(N2350&gt;0,N2350&lt;=0.05),'Bảng Giá'!$B$3,IF(AND(N2350&lt;=0.1,N2350&gt;0.05),'Bảng Giá'!$B$4,IF(AND('Raw Data'!N2350&gt;0.1,'Raw Data'!N2350&lt;=0.25),'Bảng Giá'!$B$5,IF(AND('Raw Data'!N2350&gt;0.25,'Raw Data'!N2350&lt;=0.5),'Bảng Giá'!$B$6,IF(AND('Raw Data'!N2350&gt;0.5,'Raw Data'!N2350&lt;=1),'Bảng Giá'!$B$7,IF(AND('Raw Data'!N2350&gt;1,'Raw Data'!N2350&lt;=1.5),'Bảng Giá'!$B$8,IF(AND('Raw Data'!N2350&gt;1.5,'Raw Data'!N2350&lt;=2),'Bảng Giá'!$B$9,IF(AND('Raw Data'!N2350&gt;2,'Raw Data'!N2350&lt;=2.5),'Bảng Giá'!$B$10,IF(AND('Raw Data'!N2350&gt;2.5,'Raw Data'!N2350&lt;=3),'Bảng Giá'!$B$11,IF(AND('Raw Data'!N2350&gt;3,'Raw Data'!N2350&lt;=3.5),'Bảng Giá'!$B$12,IF(AND('Raw Data'!N2350&gt;3.5,'Raw Data'!N2350&lt;=4),'Bảng Giá'!$B$13,IF(AND('Raw Data'!N2350&gt;4,'Raw Data'!N2350&lt;=4.5),'Bảng Giá'!$B$14,IF(AND('Raw Data'!N2350&gt;4.5,'Raw Data'!N2350&lt;=5),'Bảng Giá'!$B$15,IF(AND('Raw Data'!N2350&gt;5,'Raw Data'!N2350&lt;=5.5),'Bảng Giá'!$B$16,IF(AND('Raw Data'!N2350&gt;5.5,'Raw Data'!N2350&lt;=6),'Bảng Giá'!$B$17,'Bảng Giá'!$B$18)))))))))))))))</f>
        <v>0.1&lt;x&lt;=0.25</v>
      </c>
      <c r="Q2350" s="48">
        <f t="shared" si="219"/>
        <v>1.9417475728155338E-2</v>
      </c>
      <c r="R2350">
        <f t="shared" si="220"/>
        <v>25200</v>
      </c>
      <c r="S2350">
        <f t="shared" si="221"/>
        <v>4600</v>
      </c>
    </row>
    <row r="2351" spans="1:19" x14ac:dyDescent="0.25">
      <c r="A2351" s="12">
        <v>2350</v>
      </c>
      <c r="B2351" s="12" t="s">
        <v>211</v>
      </c>
      <c r="C2351" s="12" t="s">
        <v>982</v>
      </c>
      <c r="D2351" s="28">
        <v>43010.560254629629</v>
      </c>
      <c r="E2351" s="17">
        <v>43012.660254629627</v>
      </c>
      <c r="F2351" s="13" t="s">
        <v>302</v>
      </c>
      <c r="G2351" s="12">
        <v>510</v>
      </c>
      <c r="H2351" s="12" t="s">
        <v>297</v>
      </c>
      <c r="I2351" s="12" t="s">
        <v>93</v>
      </c>
      <c r="J2351" s="37">
        <f>INDEX('Bảng Giá'!$C$3:$H$18,MATCH('Raw Data'!P2351,'Bảng Giá'!$B$3:$B$18,0),MATCH('Raw Data'!M2351,'Bảng Giá'!$C$2:$H$2,0))</f>
        <v>30500</v>
      </c>
      <c r="K2351" s="12">
        <v>29900</v>
      </c>
      <c r="L2351" s="36">
        <f t="shared" si="216"/>
        <v>2.0999999999985448</v>
      </c>
      <c r="M2351" t="str">
        <f>'References data'!H2352</f>
        <v>Liên Vùng đặc biệt</v>
      </c>
      <c r="N2351">
        <f t="shared" si="217"/>
        <v>0.51</v>
      </c>
      <c r="O2351">
        <f t="shared" si="218"/>
        <v>600</v>
      </c>
      <c r="P2351" t="str">
        <f>IF(AND(N2351&gt;0,N2351&lt;=0.05),'Bảng Giá'!$B$3,IF(AND(N2351&lt;=0.1,N2351&gt;0.05),'Bảng Giá'!$B$4,IF(AND('Raw Data'!N2351&gt;0.1,'Raw Data'!N2351&lt;=0.25),'Bảng Giá'!$B$5,IF(AND('Raw Data'!N2351&gt;0.25,'Raw Data'!N2351&lt;=0.5),'Bảng Giá'!$B$6,IF(AND('Raw Data'!N2351&gt;0.5,'Raw Data'!N2351&lt;=1),'Bảng Giá'!$B$7,IF(AND('Raw Data'!N2351&gt;1,'Raw Data'!N2351&lt;=1.5),'Bảng Giá'!$B$8,IF(AND('Raw Data'!N2351&gt;1.5,'Raw Data'!N2351&lt;=2),'Bảng Giá'!$B$9,IF(AND('Raw Data'!N2351&gt;2,'Raw Data'!N2351&lt;=2.5),'Bảng Giá'!$B$10,IF(AND('Raw Data'!N2351&gt;2.5,'Raw Data'!N2351&lt;=3),'Bảng Giá'!$B$11,IF(AND('Raw Data'!N2351&gt;3,'Raw Data'!N2351&lt;=3.5),'Bảng Giá'!$B$12,IF(AND('Raw Data'!N2351&gt;3.5,'Raw Data'!N2351&lt;=4),'Bảng Giá'!$B$13,IF(AND('Raw Data'!N2351&gt;4,'Raw Data'!N2351&lt;=4.5),'Bảng Giá'!$B$14,IF(AND('Raw Data'!N2351&gt;4.5,'Raw Data'!N2351&lt;=5),'Bảng Giá'!$B$15,IF(AND('Raw Data'!N2351&gt;5,'Raw Data'!N2351&lt;=5.5),'Bảng Giá'!$B$16,IF(AND('Raw Data'!N2351&gt;5.5,'Raw Data'!N2351&lt;=6),'Bảng Giá'!$B$17,'Bảng Giá'!$B$18)))))))))))))))</f>
        <v>0.5&lt;x&lt;=1</v>
      </c>
      <c r="Q2351" s="48">
        <f t="shared" si="219"/>
        <v>2.0066889632107024E-2</v>
      </c>
      <c r="R2351">
        <f t="shared" si="220"/>
        <v>36600</v>
      </c>
      <c r="S2351">
        <f t="shared" si="221"/>
        <v>6700</v>
      </c>
    </row>
    <row r="2352" spans="1:19" x14ac:dyDescent="0.25">
      <c r="A2352" s="12">
        <v>2351</v>
      </c>
      <c r="B2352" s="12" t="s">
        <v>211</v>
      </c>
      <c r="C2352" s="12" t="s">
        <v>983</v>
      </c>
      <c r="D2352" s="28">
        <v>43011.415069444447</v>
      </c>
      <c r="E2352" s="17">
        <v>43015.515069444446</v>
      </c>
      <c r="F2352" s="13" t="s">
        <v>302</v>
      </c>
      <c r="G2352" s="12">
        <v>600</v>
      </c>
      <c r="H2352" s="12" t="s">
        <v>408</v>
      </c>
      <c r="I2352" s="12" t="s">
        <v>1574</v>
      </c>
      <c r="J2352" s="37">
        <f>INDEX('Bảng Giá'!$C$3:$H$18,MATCH('Raw Data'!P2352,'Bảng Giá'!$B$3:$B$18,0),MATCH('Raw Data'!M2352,'Bảng Giá'!$C$2:$H$2,0))</f>
        <v>31000</v>
      </c>
      <c r="K2352" s="12">
        <v>30500</v>
      </c>
      <c r="L2352" s="36">
        <f t="shared" si="216"/>
        <v>4.0999999999985448</v>
      </c>
      <c r="M2352" t="str">
        <f>'References data'!H2353</f>
        <v>Liên Vùng Tỉnh</v>
      </c>
      <c r="N2352">
        <f t="shared" si="217"/>
        <v>0.6</v>
      </c>
      <c r="O2352">
        <f t="shared" si="218"/>
        <v>500</v>
      </c>
      <c r="P2352" t="str">
        <f>IF(AND(N2352&gt;0,N2352&lt;=0.05),'Bảng Giá'!$B$3,IF(AND(N2352&lt;=0.1,N2352&gt;0.05),'Bảng Giá'!$B$4,IF(AND('Raw Data'!N2352&gt;0.1,'Raw Data'!N2352&lt;=0.25),'Bảng Giá'!$B$5,IF(AND('Raw Data'!N2352&gt;0.25,'Raw Data'!N2352&lt;=0.5),'Bảng Giá'!$B$6,IF(AND('Raw Data'!N2352&gt;0.5,'Raw Data'!N2352&lt;=1),'Bảng Giá'!$B$7,IF(AND('Raw Data'!N2352&gt;1,'Raw Data'!N2352&lt;=1.5),'Bảng Giá'!$B$8,IF(AND('Raw Data'!N2352&gt;1.5,'Raw Data'!N2352&lt;=2),'Bảng Giá'!$B$9,IF(AND('Raw Data'!N2352&gt;2,'Raw Data'!N2352&lt;=2.5),'Bảng Giá'!$B$10,IF(AND('Raw Data'!N2352&gt;2.5,'Raw Data'!N2352&lt;=3),'Bảng Giá'!$B$11,IF(AND('Raw Data'!N2352&gt;3,'Raw Data'!N2352&lt;=3.5),'Bảng Giá'!$B$12,IF(AND('Raw Data'!N2352&gt;3.5,'Raw Data'!N2352&lt;=4),'Bảng Giá'!$B$13,IF(AND('Raw Data'!N2352&gt;4,'Raw Data'!N2352&lt;=4.5),'Bảng Giá'!$B$14,IF(AND('Raw Data'!N2352&gt;4.5,'Raw Data'!N2352&lt;=5),'Bảng Giá'!$B$15,IF(AND('Raw Data'!N2352&gt;5,'Raw Data'!N2352&lt;=5.5),'Bảng Giá'!$B$16,IF(AND('Raw Data'!N2352&gt;5.5,'Raw Data'!N2352&lt;=6),'Bảng Giá'!$B$17,'Bảng Giá'!$B$18)))))))))))))))</f>
        <v>0.5&lt;x&lt;=1</v>
      </c>
      <c r="Q2352" s="48">
        <f t="shared" si="219"/>
        <v>1.6393442622950821E-2</v>
      </c>
      <c r="R2352">
        <f t="shared" si="220"/>
        <v>37200</v>
      </c>
      <c r="S2352">
        <f t="shared" si="221"/>
        <v>6700</v>
      </c>
    </row>
    <row r="2353" spans="1:19" x14ac:dyDescent="0.25">
      <c r="A2353" s="12">
        <v>2352</v>
      </c>
      <c r="B2353" s="12" t="s">
        <v>211</v>
      </c>
      <c r="C2353" s="12" t="s">
        <v>984</v>
      </c>
      <c r="D2353" s="28">
        <v>43010.626840277779</v>
      </c>
      <c r="E2353" s="17">
        <v>43012.726840277777</v>
      </c>
      <c r="F2353" s="13" t="s">
        <v>302</v>
      </c>
      <c r="G2353" s="12">
        <v>200</v>
      </c>
      <c r="H2353" s="12" t="s">
        <v>75</v>
      </c>
      <c r="I2353" s="12" t="s">
        <v>146</v>
      </c>
      <c r="J2353" s="37">
        <f>INDEX('Bảng Giá'!$C$3:$H$18,MATCH('Raw Data'!P2353,'Bảng Giá'!$B$3:$B$18,0),MATCH('Raw Data'!M2353,'Bảng Giá'!$C$2:$H$2,0))</f>
        <v>21000</v>
      </c>
      <c r="K2353" s="12">
        <v>20600</v>
      </c>
      <c r="L2353" s="36">
        <f t="shared" si="216"/>
        <v>2.0999999999985448</v>
      </c>
      <c r="M2353" t="str">
        <f>'References data'!H2354</f>
        <v>Liên Vùng đặc biệt</v>
      </c>
      <c r="N2353">
        <f t="shared" si="217"/>
        <v>0.2</v>
      </c>
      <c r="O2353">
        <f t="shared" si="218"/>
        <v>400</v>
      </c>
      <c r="P2353" t="str">
        <f>IF(AND(N2353&gt;0,N2353&lt;=0.05),'Bảng Giá'!$B$3,IF(AND(N2353&lt;=0.1,N2353&gt;0.05),'Bảng Giá'!$B$4,IF(AND('Raw Data'!N2353&gt;0.1,'Raw Data'!N2353&lt;=0.25),'Bảng Giá'!$B$5,IF(AND('Raw Data'!N2353&gt;0.25,'Raw Data'!N2353&lt;=0.5),'Bảng Giá'!$B$6,IF(AND('Raw Data'!N2353&gt;0.5,'Raw Data'!N2353&lt;=1),'Bảng Giá'!$B$7,IF(AND('Raw Data'!N2353&gt;1,'Raw Data'!N2353&lt;=1.5),'Bảng Giá'!$B$8,IF(AND('Raw Data'!N2353&gt;1.5,'Raw Data'!N2353&lt;=2),'Bảng Giá'!$B$9,IF(AND('Raw Data'!N2353&gt;2,'Raw Data'!N2353&lt;=2.5),'Bảng Giá'!$B$10,IF(AND('Raw Data'!N2353&gt;2.5,'Raw Data'!N2353&lt;=3),'Bảng Giá'!$B$11,IF(AND('Raw Data'!N2353&gt;3,'Raw Data'!N2353&lt;=3.5),'Bảng Giá'!$B$12,IF(AND('Raw Data'!N2353&gt;3.5,'Raw Data'!N2353&lt;=4),'Bảng Giá'!$B$13,IF(AND('Raw Data'!N2353&gt;4,'Raw Data'!N2353&lt;=4.5),'Bảng Giá'!$B$14,IF(AND('Raw Data'!N2353&gt;4.5,'Raw Data'!N2353&lt;=5),'Bảng Giá'!$B$15,IF(AND('Raw Data'!N2353&gt;5,'Raw Data'!N2353&lt;=5.5),'Bảng Giá'!$B$16,IF(AND('Raw Data'!N2353&gt;5.5,'Raw Data'!N2353&lt;=6),'Bảng Giá'!$B$17,'Bảng Giá'!$B$18)))))))))))))))</f>
        <v>0.1&lt;x&lt;=0.25</v>
      </c>
      <c r="Q2353" s="48">
        <f t="shared" si="219"/>
        <v>1.9417475728155338E-2</v>
      </c>
      <c r="R2353">
        <f t="shared" si="220"/>
        <v>25200</v>
      </c>
      <c r="S2353">
        <f t="shared" si="221"/>
        <v>4600</v>
      </c>
    </row>
    <row r="2354" spans="1:19" x14ac:dyDescent="0.25">
      <c r="A2354" s="12">
        <v>2353</v>
      </c>
      <c r="B2354" s="12" t="s">
        <v>211</v>
      </c>
      <c r="C2354" s="12" t="s">
        <v>985</v>
      </c>
      <c r="D2354" s="28">
        <v>43010.56046296296</v>
      </c>
      <c r="E2354" s="17">
        <v>43014.360462962963</v>
      </c>
      <c r="F2354" s="13" t="s">
        <v>302</v>
      </c>
      <c r="G2354" s="12">
        <v>510</v>
      </c>
      <c r="H2354" s="12" t="s">
        <v>297</v>
      </c>
      <c r="I2354" s="12" t="s">
        <v>314</v>
      </c>
      <c r="J2354" s="37">
        <f>INDEX('Bảng Giá'!$C$3:$H$18,MATCH('Raw Data'!P2354,'Bảng Giá'!$B$3:$B$18,0),MATCH('Raw Data'!M2354,'Bảng Giá'!$C$2:$H$2,0))</f>
        <v>32500</v>
      </c>
      <c r="K2354" s="12">
        <v>31700</v>
      </c>
      <c r="L2354" s="36">
        <f t="shared" si="216"/>
        <v>3.8000000000029104</v>
      </c>
      <c r="M2354" t="str">
        <f>'References data'!H2355</f>
        <v>Liên Vùng</v>
      </c>
      <c r="N2354">
        <f t="shared" si="217"/>
        <v>0.51</v>
      </c>
      <c r="O2354">
        <f t="shared" si="218"/>
        <v>800</v>
      </c>
      <c r="P2354" t="str">
        <f>IF(AND(N2354&gt;0,N2354&lt;=0.05),'Bảng Giá'!$B$3,IF(AND(N2354&lt;=0.1,N2354&gt;0.05),'Bảng Giá'!$B$4,IF(AND('Raw Data'!N2354&gt;0.1,'Raw Data'!N2354&lt;=0.25),'Bảng Giá'!$B$5,IF(AND('Raw Data'!N2354&gt;0.25,'Raw Data'!N2354&lt;=0.5),'Bảng Giá'!$B$6,IF(AND('Raw Data'!N2354&gt;0.5,'Raw Data'!N2354&lt;=1),'Bảng Giá'!$B$7,IF(AND('Raw Data'!N2354&gt;1,'Raw Data'!N2354&lt;=1.5),'Bảng Giá'!$B$8,IF(AND('Raw Data'!N2354&gt;1.5,'Raw Data'!N2354&lt;=2),'Bảng Giá'!$B$9,IF(AND('Raw Data'!N2354&gt;2,'Raw Data'!N2354&lt;=2.5),'Bảng Giá'!$B$10,IF(AND('Raw Data'!N2354&gt;2.5,'Raw Data'!N2354&lt;=3),'Bảng Giá'!$B$11,IF(AND('Raw Data'!N2354&gt;3,'Raw Data'!N2354&lt;=3.5),'Bảng Giá'!$B$12,IF(AND('Raw Data'!N2354&gt;3.5,'Raw Data'!N2354&lt;=4),'Bảng Giá'!$B$13,IF(AND('Raw Data'!N2354&gt;4,'Raw Data'!N2354&lt;=4.5),'Bảng Giá'!$B$14,IF(AND('Raw Data'!N2354&gt;4.5,'Raw Data'!N2354&lt;=5),'Bảng Giá'!$B$15,IF(AND('Raw Data'!N2354&gt;5,'Raw Data'!N2354&lt;=5.5),'Bảng Giá'!$B$16,IF(AND('Raw Data'!N2354&gt;5.5,'Raw Data'!N2354&lt;=6),'Bảng Giá'!$B$17,'Bảng Giá'!$B$18)))))))))))))))</f>
        <v>0.5&lt;x&lt;=1</v>
      </c>
      <c r="Q2354" s="48">
        <f t="shared" si="219"/>
        <v>2.5236593059936908E-2</v>
      </c>
      <c r="R2354">
        <f t="shared" si="220"/>
        <v>39000</v>
      </c>
      <c r="S2354">
        <f t="shared" si="221"/>
        <v>7300</v>
      </c>
    </row>
    <row r="2355" spans="1:19" x14ac:dyDescent="0.25">
      <c r="A2355" s="12">
        <v>2354</v>
      </c>
      <c r="B2355" s="12" t="s">
        <v>211</v>
      </c>
      <c r="C2355" s="12" t="s">
        <v>986</v>
      </c>
      <c r="D2355" s="28">
        <v>43010.626701388886</v>
      </c>
      <c r="E2355" s="17">
        <v>43014.726701388885</v>
      </c>
      <c r="F2355" s="13" t="s">
        <v>302</v>
      </c>
      <c r="G2355" s="12">
        <v>1000</v>
      </c>
      <c r="H2355" s="12" t="s">
        <v>111</v>
      </c>
      <c r="I2355" s="12" t="s">
        <v>1575</v>
      </c>
      <c r="J2355" s="37">
        <f>INDEX('Bảng Giá'!$C$3:$H$18,MATCH('Raw Data'!P2355,'Bảng Giá'!$B$3:$B$18,0),MATCH('Raw Data'!M2355,'Bảng Giá'!$C$2:$H$2,0))</f>
        <v>31000</v>
      </c>
      <c r="K2355" s="12">
        <v>38400</v>
      </c>
      <c r="L2355" s="36">
        <f t="shared" si="216"/>
        <v>4.0999999999985448</v>
      </c>
      <c r="M2355" t="str">
        <f>'References data'!H2356</f>
        <v>Liên Vùng Tỉnh</v>
      </c>
      <c r="N2355">
        <f t="shared" si="217"/>
        <v>1</v>
      </c>
      <c r="O2355">
        <f t="shared" si="218"/>
        <v>-7400</v>
      </c>
      <c r="P2355" t="str">
        <f>IF(AND(N2355&gt;0,N2355&lt;=0.05),'Bảng Giá'!$B$3,IF(AND(N2355&lt;=0.1,N2355&gt;0.05),'Bảng Giá'!$B$4,IF(AND('Raw Data'!N2355&gt;0.1,'Raw Data'!N2355&lt;=0.25),'Bảng Giá'!$B$5,IF(AND('Raw Data'!N2355&gt;0.25,'Raw Data'!N2355&lt;=0.5),'Bảng Giá'!$B$6,IF(AND('Raw Data'!N2355&gt;0.5,'Raw Data'!N2355&lt;=1),'Bảng Giá'!$B$7,IF(AND('Raw Data'!N2355&gt;1,'Raw Data'!N2355&lt;=1.5),'Bảng Giá'!$B$8,IF(AND('Raw Data'!N2355&gt;1.5,'Raw Data'!N2355&lt;=2),'Bảng Giá'!$B$9,IF(AND('Raw Data'!N2355&gt;2,'Raw Data'!N2355&lt;=2.5),'Bảng Giá'!$B$10,IF(AND('Raw Data'!N2355&gt;2.5,'Raw Data'!N2355&lt;=3),'Bảng Giá'!$B$11,IF(AND('Raw Data'!N2355&gt;3,'Raw Data'!N2355&lt;=3.5),'Bảng Giá'!$B$12,IF(AND('Raw Data'!N2355&gt;3.5,'Raw Data'!N2355&lt;=4),'Bảng Giá'!$B$13,IF(AND('Raw Data'!N2355&gt;4,'Raw Data'!N2355&lt;=4.5),'Bảng Giá'!$B$14,IF(AND('Raw Data'!N2355&gt;4.5,'Raw Data'!N2355&lt;=5),'Bảng Giá'!$B$15,IF(AND('Raw Data'!N2355&gt;5,'Raw Data'!N2355&lt;=5.5),'Bảng Giá'!$B$16,IF(AND('Raw Data'!N2355&gt;5.5,'Raw Data'!N2355&lt;=6),'Bảng Giá'!$B$17,'Bảng Giá'!$B$18)))))))))))))))</f>
        <v>0.5&lt;x&lt;=1</v>
      </c>
      <c r="Q2355" s="48">
        <f t="shared" si="219"/>
        <v>-0.19270833333333334</v>
      </c>
      <c r="R2355">
        <f t="shared" si="220"/>
        <v>37200</v>
      </c>
      <c r="S2355">
        <f t="shared" si="221"/>
        <v>-1200</v>
      </c>
    </row>
    <row r="2356" spans="1:19" x14ac:dyDescent="0.25">
      <c r="A2356" s="12">
        <v>2355</v>
      </c>
      <c r="B2356" s="12" t="s">
        <v>211</v>
      </c>
      <c r="C2356" s="12" t="s">
        <v>987</v>
      </c>
      <c r="D2356" s="28">
        <v>43010.626793981479</v>
      </c>
      <c r="E2356" s="17">
        <v>43014.426793981482</v>
      </c>
      <c r="F2356" s="13" t="s">
        <v>302</v>
      </c>
      <c r="G2356" s="12">
        <v>1800</v>
      </c>
      <c r="H2356" s="12" t="s">
        <v>114</v>
      </c>
      <c r="I2356" s="12" t="s">
        <v>1576</v>
      </c>
      <c r="J2356" s="37">
        <f>INDEX('Bảng Giá'!$C$3:$H$18,MATCH('Raw Data'!P2356,'Bảng Giá'!$B$3:$B$18,0),MATCH('Raw Data'!M2356,'Bảng Giá'!$C$2:$H$2,0))</f>
        <v>49500</v>
      </c>
      <c r="K2356" s="12">
        <v>48300</v>
      </c>
      <c r="L2356" s="36">
        <f t="shared" si="216"/>
        <v>3.8000000000029104</v>
      </c>
      <c r="M2356" t="str">
        <f>'References data'!H2357</f>
        <v>Liên Vùng</v>
      </c>
      <c r="N2356">
        <f t="shared" si="217"/>
        <v>1.8</v>
      </c>
      <c r="O2356">
        <f t="shared" si="218"/>
        <v>1200</v>
      </c>
      <c r="P2356" t="str">
        <f>IF(AND(N2356&gt;0,N2356&lt;=0.05),'Bảng Giá'!$B$3,IF(AND(N2356&lt;=0.1,N2356&gt;0.05),'Bảng Giá'!$B$4,IF(AND('Raw Data'!N2356&gt;0.1,'Raw Data'!N2356&lt;=0.25),'Bảng Giá'!$B$5,IF(AND('Raw Data'!N2356&gt;0.25,'Raw Data'!N2356&lt;=0.5),'Bảng Giá'!$B$6,IF(AND('Raw Data'!N2356&gt;0.5,'Raw Data'!N2356&lt;=1),'Bảng Giá'!$B$7,IF(AND('Raw Data'!N2356&gt;1,'Raw Data'!N2356&lt;=1.5),'Bảng Giá'!$B$8,IF(AND('Raw Data'!N2356&gt;1.5,'Raw Data'!N2356&lt;=2),'Bảng Giá'!$B$9,IF(AND('Raw Data'!N2356&gt;2,'Raw Data'!N2356&lt;=2.5),'Bảng Giá'!$B$10,IF(AND('Raw Data'!N2356&gt;2.5,'Raw Data'!N2356&lt;=3),'Bảng Giá'!$B$11,IF(AND('Raw Data'!N2356&gt;3,'Raw Data'!N2356&lt;=3.5),'Bảng Giá'!$B$12,IF(AND('Raw Data'!N2356&gt;3.5,'Raw Data'!N2356&lt;=4),'Bảng Giá'!$B$13,IF(AND('Raw Data'!N2356&gt;4,'Raw Data'!N2356&lt;=4.5),'Bảng Giá'!$B$14,IF(AND('Raw Data'!N2356&gt;4.5,'Raw Data'!N2356&lt;=5),'Bảng Giá'!$B$15,IF(AND('Raw Data'!N2356&gt;5,'Raw Data'!N2356&lt;=5.5),'Bảng Giá'!$B$16,IF(AND('Raw Data'!N2356&gt;5.5,'Raw Data'!N2356&lt;=6),'Bảng Giá'!$B$17,'Bảng Giá'!$B$18)))))))))))))))</f>
        <v>1.5&lt;x&lt;=2</v>
      </c>
      <c r="Q2356" s="48">
        <f t="shared" si="219"/>
        <v>2.4844720496894408E-2</v>
      </c>
      <c r="R2356">
        <f t="shared" si="220"/>
        <v>59400</v>
      </c>
      <c r="S2356">
        <f t="shared" si="221"/>
        <v>11100</v>
      </c>
    </row>
    <row r="2357" spans="1:19" x14ac:dyDescent="0.25">
      <c r="A2357" s="12">
        <v>2356</v>
      </c>
      <c r="B2357" s="12" t="s">
        <v>211</v>
      </c>
      <c r="C2357" s="12" t="s">
        <v>988</v>
      </c>
      <c r="D2357" s="28">
        <v>43010.626585648148</v>
      </c>
      <c r="E2357" s="17">
        <v>43014.426585648151</v>
      </c>
      <c r="F2357" s="13" t="s">
        <v>302</v>
      </c>
      <c r="G2357" s="12">
        <v>600</v>
      </c>
      <c r="H2357" s="12" t="s">
        <v>114</v>
      </c>
      <c r="I2357" s="12" t="s">
        <v>276</v>
      </c>
      <c r="J2357" s="37">
        <f>INDEX('Bảng Giá'!$C$3:$H$18,MATCH('Raw Data'!P2357,'Bảng Giá'!$B$3:$B$18,0),MATCH('Raw Data'!M2357,'Bảng Giá'!$C$2:$H$2,0))</f>
        <v>32500</v>
      </c>
      <c r="K2357" s="12">
        <v>31700</v>
      </c>
      <c r="L2357" s="36">
        <f t="shared" si="216"/>
        <v>3.8000000000029104</v>
      </c>
      <c r="M2357" t="str">
        <f>'References data'!H2358</f>
        <v>Liên Vùng</v>
      </c>
      <c r="N2357">
        <f t="shared" si="217"/>
        <v>0.6</v>
      </c>
      <c r="O2357">
        <f t="shared" si="218"/>
        <v>800</v>
      </c>
      <c r="P2357" t="str">
        <f>IF(AND(N2357&gt;0,N2357&lt;=0.05),'Bảng Giá'!$B$3,IF(AND(N2357&lt;=0.1,N2357&gt;0.05),'Bảng Giá'!$B$4,IF(AND('Raw Data'!N2357&gt;0.1,'Raw Data'!N2357&lt;=0.25),'Bảng Giá'!$B$5,IF(AND('Raw Data'!N2357&gt;0.25,'Raw Data'!N2357&lt;=0.5),'Bảng Giá'!$B$6,IF(AND('Raw Data'!N2357&gt;0.5,'Raw Data'!N2357&lt;=1),'Bảng Giá'!$B$7,IF(AND('Raw Data'!N2357&gt;1,'Raw Data'!N2357&lt;=1.5),'Bảng Giá'!$B$8,IF(AND('Raw Data'!N2357&gt;1.5,'Raw Data'!N2357&lt;=2),'Bảng Giá'!$B$9,IF(AND('Raw Data'!N2357&gt;2,'Raw Data'!N2357&lt;=2.5),'Bảng Giá'!$B$10,IF(AND('Raw Data'!N2357&gt;2.5,'Raw Data'!N2357&lt;=3),'Bảng Giá'!$B$11,IF(AND('Raw Data'!N2357&gt;3,'Raw Data'!N2357&lt;=3.5),'Bảng Giá'!$B$12,IF(AND('Raw Data'!N2357&gt;3.5,'Raw Data'!N2357&lt;=4),'Bảng Giá'!$B$13,IF(AND('Raw Data'!N2357&gt;4,'Raw Data'!N2357&lt;=4.5),'Bảng Giá'!$B$14,IF(AND('Raw Data'!N2357&gt;4.5,'Raw Data'!N2357&lt;=5),'Bảng Giá'!$B$15,IF(AND('Raw Data'!N2357&gt;5,'Raw Data'!N2357&lt;=5.5),'Bảng Giá'!$B$16,IF(AND('Raw Data'!N2357&gt;5.5,'Raw Data'!N2357&lt;=6),'Bảng Giá'!$B$17,'Bảng Giá'!$B$18)))))))))))))))</f>
        <v>0.5&lt;x&lt;=1</v>
      </c>
      <c r="Q2357" s="48">
        <f t="shared" si="219"/>
        <v>2.5236593059936908E-2</v>
      </c>
      <c r="R2357">
        <f t="shared" si="220"/>
        <v>39000</v>
      </c>
      <c r="S2357">
        <f t="shared" si="221"/>
        <v>7300</v>
      </c>
    </row>
    <row r="2358" spans="1:19" x14ac:dyDescent="0.25">
      <c r="A2358" s="12">
        <v>2357</v>
      </c>
      <c r="B2358" s="12" t="s">
        <v>211</v>
      </c>
      <c r="C2358" s="12" t="s">
        <v>989</v>
      </c>
      <c r="D2358" s="28">
        <v>43011.415208333332</v>
      </c>
      <c r="E2358" s="17">
        <v>43013.515208333331</v>
      </c>
      <c r="F2358" s="13" t="s">
        <v>303</v>
      </c>
      <c r="G2358" s="12">
        <v>1500</v>
      </c>
      <c r="H2358" s="12" t="s">
        <v>160</v>
      </c>
      <c r="I2358" s="12" t="s">
        <v>91</v>
      </c>
      <c r="J2358" s="37">
        <f>INDEX('Bảng Giá'!$C$3:$H$18,MATCH('Raw Data'!P2358,'Bảng Giá'!$B$3:$B$18,0),MATCH('Raw Data'!M2358,'Bảng Giá'!$C$2:$H$2,0))</f>
        <v>38500</v>
      </c>
      <c r="K2358" s="12">
        <v>45600</v>
      </c>
      <c r="L2358" s="36">
        <f t="shared" si="216"/>
        <v>2.0999999999985448</v>
      </c>
      <c r="M2358" t="str">
        <f>'References data'!H2359</f>
        <v>Liên Vùng đặc biệt</v>
      </c>
      <c r="N2358">
        <f t="shared" si="217"/>
        <v>1.5</v>
      </c>
      <c r="O2358">
        <f t="shared" si="218"/>
        <v>-7100</v>
      </c>
      <c r="P2358" t="str">
        <f>IF(AND(N2358&gt;0,N2358&lt;=0.05),'Bảng Giá'!$B$3,IF(AND(N2358&lt;=0.1,N2358&gt;0.05),'Bảng Giá'!$B$4,IF(AND('Raw Data'!N2358&gt;0.1,'Raw Data'!N2358&lt;=0.25),'Bảng Giá'!$B$5,IF(AND('Raw Data'!N2358&gt;0.25,'Raw Data'!N2358&lt;=0.5),'Bảng Giá'!$B$6,IF(AND('Raw Data'!N2358&gt;0.5,'Raw Data'!N2358&lt;=1),'Bảng Giá'!$B$7,IF(AND('Raw Data'!N2358&gt;1,'Raw Data'!N2358&lt;=1.5),'Bảng Giá'!$B$8,IF(AND('Raw Data'!N2358&gt;1.5,'Raw Data'!N2358&lt;=2),'Bảng Giá'!$B$9,IF(AND('Raw Data'!N2358&gt;2,'Raw Data'!N2358&lt;=2.5),'Bảng Giá'!$B$10,IF(AND('Raw Data'!N2358&gt;2.5,'Raw Data'!N2358&lt;=3),'Bảng Giá'!$B$11,IF(AND('Raw Data'!N2358&gt;3,'Raw Data'!N2358&lt;=3.5),'Bảng Giá'!$B$12,IF(AND('Raw Data'!N2358&gt;3.5,'Raw Data'!N2358&lt;=4),'Bảng Giá'!$B$13,IF(AND('Raw Data'!N2358&gt;4,'Raw Data'!N2358&lt;=4.5),'Bảng Giá'!$B$14,IF(AND('Raw Data'!N2358&gt;4.5,'Raw Data'!N2358&lt;=5),'Bảng Giá'!$B$15,IF(AND('Raw Data'!N2358&gt;5,'Raw Data'!N2358&lt;=5.5),'Bảng Giá'!$B$16,IF(AND('Raw Data'!N2358&gt;5.5,'Raw Data'!N2358&lt;=6),'Bảng Giá'!$B$17,'Bảng Giá'!$B$18)))))))))))))))</f>
        <v>1&lt;x&lt;=1.5</v>
      </c>
      <c r="Q2358" s="48">
        <f t="shared" si="219"/>
        <v>-0.15570175438596492</v>
      </c>
      <c r="R2358">
        <f t="shared" si="220"/>
        <v>46200</v>
      </c>
      <c r="S2358">
        <f t="shared" si="221"/>
        <v>600</v>
      </c>
    </row>
    <row r="2359" spans="1:19" x14ac:dyDescent="0.25">
      <c r="A2359" s="12">
        <v>2358</v>
      </c>
      <c r="B2359" s="12" t="s">
        <v>211</v>
      </c>
      <c r="C2359" s="12" t="s">
        <v>990</v>
      </c>
      <c r="D2359" s="28">
        <v>43011.415000000001</v>
      </c>
      <c r="E2359" s="17">
        <v>43015.215000000004</v>
      </c>
      <c r="F2359" s="13" t="s">
        <v>302</v>
      </c>
      <c r="G2359" s="12">
        <v>3760</v>
      </c>
      <c r="H2359" s="12" t="s">
        <v>504</v>
      </c>
      <c r="I2359" s="12" t="s">
        <v>1577</v>
      </c>
      <c r="J2359" s="37">
        <f>INDEX('Bảng Giá'!$C$3:$H$18,MATCH('Raw Data'!P2359,'Bảng Giá'!$B$3:$B$18,0),MATCH('Raw Data'!M2359,'Bảng Giá'!$C$2:$H$2,0))</f>
        <v>83500</v>
      </c>
      <c r="K2359" s="12">
        <v>81500</v>
      </c>
      <c r="L2359" s="36">
        <f t="shared" si="216"/>
        <v>3.8000000000029104</v>
      </c>
      <c r="M2359" t="str">
        <f>'References data'!H2360</f>
        <v>Liên Vùng</v>
      </c>
      <c r="N2359">
        <f t="shared" si="217"/>
        <v>3.76</v>
      </c>
      <c r="O2359">
        <f t="shared" si="218"/>
        <v>2000</v>
      </c>
      <c r="P2359" t="str">
        <f>IF(AND(N2359&gt;0,N2359&lt;=0.05),'Bảng Giá'!$B$3,IF(AND(N2359&lt;=0.1,N2359&gt;0.05),'Bảng Giá'!$B$4,IF(AND('Raw Data'!N2359&gt;0.1,'Raw Data'!N2359&lt;=0.25),'Bảng Giá'!$B$5,IF(AND('Raw Data'!N2359&gt;0.25,'Raw Data'!N2359&lt;=0.5),'Bảng Giá'!$B$6,IF(AND('Raw Data'!N2359&gt;0.5,'Raw Data'!N2359&lt;=1),'Bảng Giá'!$B$7,IF(AND('Raw Data'!N2359&gt;1,'Raw Data'!N2359&lt;=1.5),'Bảng Giá'!$B$8,IF(AND('Raw Data'!N2359&gt;1.5,'Raw Data'!N2359&lt;=2),'Bảng Giá'!$B$9,IF(AND('Raw Data'!N2359&gt;2,'Raw Data'!N2359&lt;=2.5),'Bảng Giá'!$B$10,IF(AND('Raw Data'!N2359&gt;2.5,'Raw Data'!N2359&lt;=3),'Bảng Giá'!$B$11,IF(AND('Raw Data'!N2359&gt;3,'Raw Data'!N2359&lt;=3.5),'Bảng Giá'!$B$12,IF(AND('Raw Data'!N2359&gt;3.5,'Raw Data'!N2359&lt;=4),'Bảng Giá'!$B$13,IF(AND('Raw Data'!N2359&gt;4,'Raw Data'!N2359&lt;=4.5),'Bảng Giá'!$B$14,IF(AND('Raw Data'!N2359&gt;4.5,'Raw Data'!N2359&lt;=5),'Bảng Giá'!$B$15,IF(AND('Raw Data'!N2359&gt;5,'Raw Data'!N2359&lt;=5.5),'Bảng Giá'!$B$16,IF(AND('Raw Data'!N2359&gt;5.5,'Raw Data'!N2359&lt;=6),'Bảng Giá'!$B$17,'Bảng Giá'!$B$18)))))))))))))))</f>
        <v>3.5&lt;x&lt;=4</v>
      </c>
      <c r="Q2359" s="48">
        <f t="shared" si="219"/>
        <v>2.4539877300613498E-2</v>
      </c>
      <c r="R2359">
        <f t="shared" si="220"/>
        <v>100200</v>
      </c>
      <c r="S2359">
        <f t="shared" si="221"/>
        <v>18700</v>
      </c>
    </row>
    <row r="2360" spans="1:19" x14ac:dyDescent="0.25">
      <c r="A2360" s="12">
        <v>2359</v>
      </c>
      <c r="B2360" s="12" t="s">
        <v>211</v>
      </c>
      <c r="C2360" s="12" t="s">
        <v>991</v>
      </c>
      <c r="D2360" s="28">
        <v>43007.660671296297</v>
      </c>
      <c r="E2360" s="17">
        <v>43011.4606712963</v>
      </c>
      <c r="F2360" s="13" t="s">
        <v>302</v>
      </c>
      <c r="G2360" s="12">
        <v>1000</v>
      </c>
      <c r="H2360" s="12" t="s">
        <v>512</v>
      </c>
      <c r="I2360" s="12" t="s">
        <v>1578</v>
      </c>
      <c r="J2360" s="37">
        <f>INDEX('Bảng Giá'!$C$3:$H$18,MATCH('Raw Data'!P2360,'Bảng Giá'!$B$3:$B$18,0),MATCH('Raw Data'!M2360,'Bảng Giá'!$C$2:$H$2,0))</f>
        <v>32500</v>
      </c>
      <c r="K2360" s="12">
        <v>40000</v>
      </c>
      <c r="L2360" s="36">
        <f t="shared" si="216"/>
        <v>3.8000000000029104</v>
      </c>
      <c r="M2360" t="str">
        <f>'References data'!H2361</f>
        <v>Liên Vùng</v>
      </c>
      <c r="N2360">
        <f t="shared" si="217"/>
        <v>1</v>
      </c>
      <c r="O2360">
        <f t="shared" si="218"/>
        <v>-7500</v>
      </c>
      <c r="P2360" t="str">
        <f>IF(AND(N2360&gt;0,N2360&lt;=0.05),'Bảng Giá'!$B$3,IF(AND(N2360&lt;=0.1,N2360&gt;0.05),'Bảng Giá'!$B$4,IF(AND('Raw Data'!N2360&gt;0.1,'Raw Data'!N2360&lt;=0.25),'Bảng Giá'!$B$5,IF(AND('Raw Data'!N2360&gt;0.25,'Raw Data'!N2360&lt;=0.5),'Bảng Giá'!$B$6,IF(AND('Raw Data'!N2360&gt;0.5,'Raw Data'!N2360&lt;=1),'Bảng Giá'!$B$7,IF(AND('Raw Data'!N2360&gt;1,'Raw Data'!N2360&lt;=1.5),'Bảng Giá'!$B$8,IF(AND('Raw Data'!N2360&gt;1.5,'Raw Data'!N2360&lt;=2),'Bảng Giá'!$B$9,IF(AND('Raw Data'!N2360&gt;2,'Raw Data'!N2360&lt;=2.5),'Bảng Giá'!$B$10,IF(AND('Raw Data'!N2360&gt;2.5,'Raw Data'!N2360&lt;=3),'Bảng Giá'!$B$11,IF(AND('Raw Data'!N2360&gt;3,'Raw Data'!N2360&lt;=3.5),'Bảng Giá'!$B$12,IF(AND('Raw Data'!N2360&gt;3.5,'Raw Data'!N2360&lt;=4),'Bảng Giá'!$B$13,IF(AND('Raw Data'!N2360&gt;4,'Raw Data'!N2360&lt;=4.5),'Bảng Giá'!$B$14,IF(AND('Raw Data'!N2360&gt;4.5,'Raw Data'!N2360&lt;=5),'Bảng Giá'!$B$15,IF(AND('Raw Data'!N2360&gt;5,'Raw Data'!N2360&lt;=5.5),'Bảng Giá'!$B$16,IF(AND('Raw Data'!N2360&gt;5.5,'Raw Data'!N2360&lt;=6),'Bảng Giá'!$B$17,'Bảng Giá'!$B$18)))))))))))))))</f>
        <v>0.5&lt;x&lt;=1</v>
      </c>
      <c r="Q2360" s="48">
        <f t="shared" si="219"/>
        <v>-0.1875</v>
      </c>
      <c r="R2360">
        <f t="shared" si="220"/>
        <v>39000</v>
      </c>
      <c r="S2360">
        <f t="shared" si="221"/>
        <v>-1000</v>
      </c>
    </row>
    <row r="2361" spans="1:19" x14ac:dyDescent="0.25">
      <c r="A2361" s="12">
        <v>2360</v>
      </c>
      <c r="B2361" s="12" t="s">
        <v>211</v>
      </c>
      <c r="C2361" s="12" t="s">
        <v>992</v>
      </c>
      <c r="D2361" s="28">
        <v>43010.390659722223</v>
      </c>
      <c r="E2361" s="17">
        <v>43014.190659722226</v>
      </c>
      <c r="F2361" s="13" t="s">
        <v>302</v>
      </c>
      <c r="G2361" s="12">
        <v>1075</v>
      </c>
      <c r="H2361" s="12" t="s">
        <v>95</v>
      </c>
      <c r="I2361" s="12" t="s">
        <v>340</v>
      </c>
      <c r="J2361" s="37">
        <f>INDEX('Bảng Giá'!$C$3:$H$18,MATCH('Raw Data'!P2361,'Bảng Giá'!$B$3:$B$18,0),MATCH('Raw Data'!M2361,'Bảng Giá'!$C$2:$H$2,0))</f>
        <v>41000</v>
      </c>
      <c r="K2361" s="12">
        <v>40000</v>
      </c>
      <c r="L2361" s="36">
        <f t="shared" si="216"/>
        <v>3.8000000000029104</v>
      </c>
      <c r="M2361" t="str">
        <f>'References data'!H2362</f>
        <v>Liên Vùng</v>
      </c>
      <c r="N2361">
        <f t="shared" si="217"/>
        <v>1.075</v>
      </c>
      <c r="O2361">
        <f t="shared" si="218"/>
        <v>1000</v>
      </c>
      <c r="P2361" t="str">
        <f>IF(AND(N2361&gt;0,N2361&lt;=0.05),'Bảng Giá'!$B$3,IF(AND(N2361&lt;=0.1,N2361&gt;0.05),'Bảng Giá'!$B$4,IF(AND('Raw Data'!N2361&gt;0.1,'Raw Data'!N2361&lt;=0.25),'Bảng Giá'!$B$5,IF(AND('Raw Data'!N2361&gt;0.25,'Raw Data'!N2361&lt;=0.5),'Bảng Giá'!$B$6,IF(AND('Raw Data'!N2361&gt;0.5,'Raw Data'!N2361&lt;=1),'Bảng Giá'!$B$7,IF(AND('Raw Data'!N2361&gt;1,'Raw Data'!N2361&lt;=1.5),'Bảng Giá'!$B$8,IF(AND('Raw Data'!N2361&gt;1.5,'Raw Data'!N2361&lt;=2),'Bảng Giá'!$B$9,IF(AND('Raw Data'!N2361&gt;2,'Raw Data'!N2361&lt;=2.5),'Bảng Giá'!$B$10,IF(AND('Raw Data'!N2361&gt;2.5,'Raw Data'!N2361&lt;=3),'Bảng Giá'!$B$11,IF(AND('Raw Data'!N2361&gt;3,'Raw Data'!N2361&lt;=3.5),'Bảng Giá'!$B$12,IF(AND('Raw Data'!N2361&gt;3.5,'Raw Data'!N2361&lt;=4),'Bảng Giá'!$B$13,IF(AND('Raw Data'!N2361&gt;4,'Raw Data'!N2361&lt;=4.5),'Bảng Giá'!$B$14,IF(AND('Raw Data'!N2361&gt;4.5,'Raw Data'!N2361&lt;=5),'Bảng Giá'!$B$15,IF(AND('Raw Data'!N2361&gt;5,'Raw Data'!N2361&lt;=5.5),'Bảng Giá'!$B$16,IF(AND('Raw Data'!N2361&gt;5.5,'Raw Data'!N2361&lt;=6),'Bảng Giá'!$B$17,'Bảng Giá'!$B$18)))))))))))))))</f>
        <v>1&lt;x&lt;=1.5</v>
      </c>
      <c r="Q2361" s="48">
        <f t="shared" si="219"/>
        <v>2.5000000000000001E-2</v>
      </c>
      <c r="R2361">
        <f t="shared" si="220"/>
        <v>49200</v>
      </c>
      <c r="S2361">
        <f t="shared" si="221"/>
        <v>9200</v>
      </c>
    </row>
    <row r="2362" spans="1:19" x14ac:dyDescent="0.25">
      <c r="A2362" s="12">
        <v>2361</v>
      </c>
      <c r="B2362" s="12" t="s">
        <v>211</v>
      </c>
      <c r="C2362" s="12" t="s">
        <v>993</v>
      </c>
      <c r="D2362" s="28">
        <v>43007.370497685188</v>
      </c>
      <c r="E2362" s="17">
        <v>43011.170497685191</v>
      </c>
      <c r="F2362" s="13" t="s">
        <v>302</v>
      </c>
      <c r="G2362" s="12">
        <v>500</v>
      </c>
      <c r="H2362" s="12" t="s">
        <v>142</v>
      </c>
      <c r="I2362" s="12" t="s">
        <v>485</v>
      </c>
      <c r="J2362" s="37">
        <f>INDEX('Bảng Giá'!$C$3:$H$18,MATCH('Raw Data'!P2362,'Bảng Giá'!$B$3:$B$18,0),MATCH('Raw Data'!M2362,'Bảng Giá'!$C$2:$H$2,0))</f>
        <v>26000</v>
      </c>
      <c r="K2362" s="12">
        <v>31700</v>
      </c>
      <c r="L2362" s="36">
        <f t="shared" si="216"/>
        <v>3.8000000000029104</v>
      </c>
      <c r="M2362" t="str">
        <f>'References data'!H2363</f>
        <v>Liên Vùng</v>
      </c>
      <c r="N2362">
        <f t="shared" si="217"/>
        <v>0.5</v>
      </c>
      <c r="O2362">
        <f t="shared" si="218"/>
        <v>-5700</v>
      </c>
      <c r="P2362" t="str">
        <f>IF(AND(N2362&gt;0,N2362&lt;=0.05),'Bảng Giá'!$B$3,IF(AND(N2362&lt;=0.1,N2362&gt;0.05),'Bảng Giá'!$B$4,IF(AND('Raw Data'!N2362&gt;0.1,'Raw Data'!N2362&lt;=0.25),'Bảng Giá'!$B$5,IF(AND('Raw Data'!N2362&gt;0.25,'Raw Data'!N2362&lt;=0.5),'Bảng Giá'!$B$6,IF(AND('Raw Data'!N2362&gt;0.5,'Raw Data'!N2362&lt;=1),'Bảng Giá'!$B$7,IF(AND('Raw Data'!N2362&gt;1,'Raw Data'!N2362&lt;=1.5),'Bảng Giá'!$B$8,IF(AND('Raw Data'!N2362&gt;1.5,'Raw Data'!N2362&lt;=2),'Bảng Giá'!$B$9,IF(AND('Raw Data'!N2362&gt;2,'Raw Data'!N2362&lt;=2.5),'Bảng Giá'!$B$10,IF(AND('Raw Data'!N2362&gt;2.5,'Raw Data'!N2362&lt;=3),'Bảng Giá'!$B$11,IF(AND('Raw Data'!N2362&gt;3,'Raw Data'!N2362&lt;=3.5),'Bảng Giá'!$B$12,IF(AND('Raw Data'!N2362&gt;3.5,'Raw Data'!N2362&lt;=4),'Bảng Giá'!$B$13,IF(AND('Raw Data'!N2362&gt;4,'Raw Data'!N2362&lt;=4.5),'Bảng Giá'!$B$14,IF(AND('Raw Data'!N2362&gt;4.5,'Raw Data'!N2362&lt;=5),'Bảng Giá'!$B$15,IF(AND('Raw Data'!N2362&gt;5,'Raw Data'!N2362&lt;=5.5),'Bảng Giá'!$B$16,IF(AND('Raw Data'!N2362&gt;5.5,'Raw Data'!N2362&lt;=6),'Bảng Giá'!$B$17,'Bảng Giá'!$B$18)))))))))))))))</f>
        <v>0.25&lt;x&lt;=0.5</v>
      </c>
      <c r="Q2362" s="48">
        <f t="shared" si="219"/>
        <v>-0.17981072555205047</v>
      </c>
      <c r="R2362">
        <f t="shared" si="220"/>
        <v>31200</v>
      </c>
      <c r="S2362">
        <f t="shared" si="221"/>
        <v>-500</v>
      </c>
    </row>
    <row r="2363" spans="1:19" x14ac:dyDescent="0.25">
      <c r="A2363" s="12">
        <v>2362</v>
      </c>
      <c r="B2363" s="12" t="s">
        <v>211</v>
      </c>
      <c r="C2363" s="12" t="s">
        <v>994</v>
      </c>
      <c r="D2363" s="28">
        <v>43006.333333333336</v>
      </c>
      <c r="E2363" s="17">
        <v>43010.133333333339</v>
      </c>
      <c r="F2363" s="13" t="s">
        <v>302</v>
      </c>
      <c r="G2363" s="12">
        <v>2099</v>
      </c>
      <c r="H2363" s="12" t="s">
        <v>286</v>
      </c>
      <c r="I2363" s="12" t="s">
        <v>491</v>
      </c>
      <c r="J2363" s="37">
        <f>INDEX('Bảng Giá'!$C$3:$H$18,MATCH('Raw Data'!P2363,'Bảng Giá'!$B$3:$B$18,0),MATCH('Raw Data'!M2363,'Bảng Giá'!$C$2:$H$2,0))</f>
        <v>58000</v>
      </c>
      <c r="K2363" s="12">
        <v>56600</v>
      </c>
      <c r="L2363" s="36">
        <f t="shared" si="216"/>
        <v>3.8000000000029104</v>
      </c>
      <c r="M2363" t="str">
        <f>'References data'!H2364</f>
        <v>Liên Vùng</v>
      </c>
      <c r="N2363">
        <f t="shared" si="217"/>
        <v>2.0990000000000002</v>
      </c>
      <c r="O2363">
        <f t="shared" si="218"/>
        <v>1400</v>
      </c>
      <c r="P2363" t="str">
        <f>IF(AND(N2363&gt;0,N2363&lt;=0.05),'Bảng Giá'!$B$3,IF(AND(N2363&lt;=0.1,N2363&gt;0.05),'Bảng Giá'!$B$4,IF(AND('Raw Data'!N2363&gt;0.1,'Raw Data'!N2363&lt;=0.25),'Bảng Giá'!$B$5,IF(AND('Raw Data'!N2363&gt;0.25,'Raw Data'!N2363&lt;=0.5),'Bảng Giá'!$B$6,IF(AND('Raw Data'!N2363&gt;0.5,'Raw Data'!N2363&lt;=1),'Bảng Giá'!$B$7,IF(AND('Raw Data'!N2363&gt;1,'Raw Data'!N2363&lt;=1.5),'Bảng Giá'!$B$8,IF(AND('Raw Data'!N2363&gt;1.5,'Raw Data'!N2363&lt;=2),'Bảng Giá'!$B$9,IF(AND('Raw Data'!N2363&gt;2,'Raw Data'!N2363&lt;=2.5),'Bảng Giá'!$B$10,IF(AND('Raw Data'!N2363&gt;2.5,'Raw Data'!N2363&lt;=3),'Bảng Giá'!$B$11,IF(AND('Raw Data'!N2363&gt;3,'Raw Data'!N2363&lt;=3.5),'Bảng Giá'!$B$12,IF(AND('Raw Data'!N2363&gt;3.5,'Raw Data'!N2363&lt;=4),'Bảng Giá'!$B$13,IF(AND('Raw Data'!N2363&gt;4,'Raw Data'!N2363&lt;=4.5),'Bảng Giá'!$B$14,IF(AND('Raw Data'!N2363&gt;4.5,'Raw Data'!N2363&lt;=5),'Bảng Giá'!$B$15,IF(AND('Raw Data'!N2363&gt;5,'Raw Data'!N2363&lt;=5.5),'Bảng Giá'!$B$16,IF(AND('Raw Data'!N2363&gt;5.5,'Raw Data'!N2363&lt;=6),'Bảng Giá'!$B$17,'Bảng Giá'!$B$18)))))))))))))))</f>
        <v>2&lt;x&lt;=2.5</v>
      </c>
      <c r="Q2363" s="48">
        <f t="shared" si="219"/>
        <v>2.4734982332155476E-2</v>
      </c>
      <c r="R2363">
        <f t="shared" si="220"/>
        <v>69600</v>
      </c>
      <c r="S2363">
        <f t="shared" si="221"/>
        <v>13000</v>
      </c>
    </row>
    <row r="2364" spans="1:19" x14ac:dyDescent="0.25">
      <c r="A2364" s="12">
        <v>2363</v>
      </c>
      <c r="B2364" s="12" t="s">
        <v>211</v>
      </c>
      <c r="C2364" s="12" t="s">
        <v>995</v>
      </c>
      <c r="D2364" s="28">
        <v>43008.333333333336</v>
      </c>
      <c r="E2364" s="17">
        <v>43012.133333333339</v>
      </c>
      <c r="F2364" s="13" t="s">
        <v>302</v>
      </c>
      <c r="G2364" s="12">
        <v>1000</v>
      </c>
      <c r="H2364" s="12" t="s">
        <v>187</v>
      </c>
      <c r="I2364" s="12" t="s">
        <v>78</v>
      </c>
      <c r="J2364" s="37">
        <f>INDEX('Bảng Giá'!$C$3:$H$18,MATCH('Raw Data'!P2364,'Bảng Giá'!$B$3:$B$18,0),MATCH('Raw Data'!M2364,'Bảng Giá'!$C$2:$H$2,0))</f>
        <v>32500</v>
      </c>
      <c r="K2364" s="12">
        <v>40000</v>
      </c>
      <c r="L2364" s="36">
        <f t="shared" si="216"/>
        <v>3.8000000000029104</v>
      </c>
      <c r="M2364" t="str">
        <f>'References data'!H2365</f>
        <v>Liên Vùng</v>
      </c>
      <c r="N2364">
        <f t="shared" si="217"/>
        <v>1</v>
      </c>
      <c r="O2364">
        <f t="shared" si="218"/>
        <v>-7500</v>
      </c>
      <c r="P2364" t="str">
        <f>IF(AND(N2364&gt;0,N2364&lt;=0.05),'Bảng Giá'!$B$3,IF(AND(N2364&lt;=0.1,N2364&gt;0.05),'Bảng Giá'!$B$4,IF(AND('Raw Data'!N2364&gt;0.1,'Raw Data'!N2364&lt;=0.25),'Bảng Giá'!$B$5,IF(AND('Raw Data'!N2364&gt;0.25,'Raw Data'!N2364&lt;=0.5),'Bảng Giá'!$B$6,IF(AND('Raw Data'!N2364&gt;0.5,'Raw Data'!N2364&lt;=1),'Bảng Giá'!$B$7,IF(AND('Raw Data'!N2364&gt;1,'Raw Data'!N2364&lt;=1.5),'Bảng Giá'!$B$8,IF(AND('Raw Data'!N2364&gt;1.5,'Raw Data'!N2364&lt;=2),'Bảng Giá'!$B$9,IF(AND('Raw Data'!N2364&gt;2,'Raw Data'!N2364&lt;=2.5),'Bảng Giá'!$B$10,IF(AND('Raw Data'!N2364&gt;2.5,'Raw Data'!N2364&lt;=3),'Bảng Giá'!$B$11,IF(AND('Raw Data'!N2364&gt;3,'Raw Data'!N2364&lt;=3.5),'Bảng Giá'!$B$12,IF(AND('Raw Data'!N2364&gt;3.5,'Raw Data'!N2364&lt;=4),'Bảng Giá'!$B$13,IF(AND('Raw Data'!N2364&gt;4,'Raw Data'!N2364&lt;=4.5),'Bảng Giá'!$B$14,IF(AND('Raw Data'!N2364&gt;4.5,'Raw Data'!N2364&lt;=5),'Bảng Giá'!$B$15,IF(AND('Raw Data'!N2364&gt;5,'Raw Data'!N2364&lt;=5.5),'Bảng Giá'!$B$16,IF(AND('Raw Data'!N2364&gt;5.5,'Raw Data'!N2364&lt;=6),'Bảng Giá'!$B$17,'Bảng Giá'!$B$18)))))))))))))))</f>
        <v>0.5&lt;x&lt;=1</v>
      </c>
      <c r="Q2364" s="48">
        <f t="shared" si="219"/>
        <v>-0.1875</v>
      </c>
      <c r="R2364">
        <f t="shared" si="220"/>
        <v>39000</v>
      </c>
      <c r="S2364">
        <f t="shared" si="221"/>
        <v>-1000</v>
      </c>
    </row>
    <row r="2365" spans="1:19" x14ac:dyDescent="0.25">
      <c r="A2365" s="12">
        <v>2364</v>
      </c>
      <c r="B2365" s="12" t="s">
        <v>211</v>
      </c>
      <c r="C2365" s="12" t="s">
        <v>996</v>
      </c>
      <c r="D2365" s="28">
        <v>43008.333333333336</v>
      </c>
      <c r="E2365" s="17">
        <v>43012.133333333339</v>
      </c>
      <c r="F2365" s="13" t="s">
        <v>302</v>
      </c>
      <c r="G2365" s="12">
        <v>500</v>
      </c>
      <c r="H2365" s="12" t="s">
        <v>444</v>
      </c>
      <c r="I2365" s="12" t="s">
        <v>295</v>
      </c>
      <c r="J2365" s="37">
        <f>INDEX('Bảng Giá'!$C$3:$H$18,MATCH('Raw Data'!P2365,'Bảng Giá'!$B$3:$B$18,0),MATCH('Raw Data'!M2365,'Bảng Giá'!$C$2:$H$2,0))</f>
        <v>26000</v>
      </c>
      <c r="K2365" s="12">
        <v>31700</v>
      </c>
      <c r="L2365" s="36">
        <f t="shared" si="216"/>
        <v>3.8000000000029104</v>
      </c>
      <c r="M2365" t="str">
        <f>'References data'!H2366</f>
        <v>Liên Vùng</v>
      </c>
      <c r="N2365">
        <f t="shared" si="217"/>
        <v>0.5</v>
      </c>
      <c r="O2365">
        <f t="shared" si="218"/>
        <v>-5700</v>
      </c>
      <c r="P2365" t="str">
        <f>IF(AND(N2365&gt;0,N2365&lt;=0.05),'Bảng Giá'!$B$3,IF(AND(N2365&lt;=0.1,N2365&gt;0.05),'Bảng Giá'!$B$4,IF(AND('Raw Data'!N2365&gt;0.1,'Raw Data'!N2365&lt;=0.25),'Bảng Giá'!$B$5,IF(AND('Raw Data'!N2365&gt;0.25,'Raw Data'!N2365&lt;=0.5),'Bảng Giá'!$B$6,IF(AND('Raw Data'!N2365&gt;0.5,'Raw Data'!N2365&lt;=1),'Bảng Giá'!$B$7,IF(AND('Raw Data'!N2365&gt;1,'Raw Data'!N2365&lt;=1.5),'Bảng Giá'!$B$8,IF(AND('Raw Data'!N2365&gt;1.5,'Raw Data'!N2365&lt;=2),'Bảng Giá'!$B$9,IF(AND('Raw Data'!N2365&gt;2,'Raw Data'!N2365&lt;=2.5),'Bảng Giá'!$B$10,IF(AND('Raw Data'!N2365&gt;2.5,'Raw Data'!N2365&lt;=3),'Bảng Giá'!$B$11,IF(AND('Raw Data'!N2365&gt;3,'Raw Data'!N2365&lt;=3.5),'Bảng Giá'!$B$12,IF(AND('Raw Data'!N2365&gt;3.5,'Raw Data'!N2365&lt;=4),'Bảng Giá'!$B$13,IF(AND('Raw Data'!N2365&gt;4,'Raw Data'!N2365&lt;=4.5),'Bảng Giá'!$B$14,IF(AND('Raw Data'!N2365&gt;4.5,'Raw Data'!N2365&lt;=5),'Bảng Giá'!$B$15,IF(AND('Raw Data'!N2365&gt;5,'Raw Data'!N2365&lt;=5.5),'Bảng Giá'!$B$16,IF(AND('Raw Data'!N2365&gt;5.5,'Raw Data'!N2365&lt;=6),'Bảng Giá'!$B$17,'Bảng Giá'!$B$18)))))))))))))))</f>
        <v>0.25&lt;x&lt;=0.5</v>
      </c>
      <c r="Q2365" s="48">
        <f t="shared" si="219"/>
        <v>-0.17981072555205047</v>
      </c>
      <c r="R2365">
        <f t="shared" si="220"/>
        <v>31200</v>
      </c>
      <c r="S2365">
        <f t="shared" si="221"/>
        <v>-500</v>
      </c>
    </row>
    <row r="2366" spans="1:19" x14ac:dyDescent="0.25">
      <c r="A2366" s="12">
        <v>2365</v>
      </c>
      <c r="B2366" s="12" t="s">
        <v>211</v>
      </c>
      <c r="C2366" s="12" t="s">
        <v>997</v>
      </c>
      <c r="D2366" s="28">
        <v>43007.370358796295</v>
      </c>
      <c r="E2366" s="17">
        <v>43011.170358796298</v>
      </c>
      <c r="F2366" s="13" t="s">
        <v>302</v>
      </c>
      <c r="G2366" s="12">
        <v>1056</v>
      </c>
      <c r="H2366" s="12" t="s">
        <v>94</v>
      </c>
      <c r="I2366" s="12" t="s">
        <v>1579</v>
      </c>
      <c r="J2366" s="37">
        <f>INDEX('Bảng Giá'!$C$3:$H$18,MATCH('Raw Data'!P2366,'Bảng Giá'!$B$3:$B$18,0),MATCH('Raw Data'!M2366,'Bảng Giá'!$C$2:$H$2,0))</f>
        <v>41000</v>
      </c>
      <c r="K2366" s="12">
        <v>40000</v>
      </c>
      <c r="L2366" s="36">
        <f t="shared" si="216"/>
        <v>3.8000000000029104</v>
      </c>
      <c r="M2366" t="str">
        <f>'References data'!H2367</f>
        <v>Liên Vùng</v>
      </c>
      <c r="N2366">
        <f t="shared" si="217"/>
        <v>1.056</v>
      </c>
      <c r="O2366">
        <f t="shared" si="218"/>
        <v>1000</v>
      </c>
      <c r="P2366" t="str">
        <f>IF(AND(N2366&gt;0,N2366&lt;=0.05),'Bảng Giá'!$B$3,IF(AND(N2366&lt;=0.1,N2366&gt;0.05),'Bảng Giá'!$B$4,IF(AND('Raw Data'!N2366&gt;0.1,'Raw Data'!N2366&lt;=0.25),'Bảng Giá'!$B$5,IF(AND('Raw Data'!N2366&gt;0.25,'Raw Data'!N2366&lt;=0.5),'Bảng Giá'!$B$6,IF(AND('Raw Data'!N2366&gt;0.5,'Raw Data'!N2366&lt;=1),'Bảng Giá'!$B$7,IF(AND('Raw Data'!N2366&gt;1,'Raw Data'!N2366&lt;=1.5),'Bảng Giá'!$B$8,IF(AND('Raw Data'!N2366&gt;1.5,'Raw Data'!N2366&lt;=2),'Bảng Giá'!$B$9,IF(AND('Raw Data'!N2366&gt;2,'Raw Data'!N2366&lt;=2.5),'Bảng Giá'!$B$10,IF(AND('Raw Data'!N2366&gt;2.5,'Raw Data'!N2366&lt;=3),'Bảng Giá'!$B$11,IF(AND('Raw Data'!N2366&gt;3,'Raw Data'!N2366&lt;=3.5),'Bảng Giá'!$B$12,IF(AND('Raw Data'!N2366&gt;3.5,'Raw Data'!N2366&lt;=4),'Bảng Giá'!$B$13,IF(AND('Raw Data'!N2366&gt;4,'Raw Data'!N2366&lt;=4.5),'Bảng Giá'!$B$14,IF(AND('Raw Data'!N2366&gt;4.5,'Raw Data'!N2366&lt;=5),'Bảng Giá'!$B$15,IF(AND('Raw Data'!N2366&gt;5,'Raw Data'!N2366&lt;=5.5),'Bảng Giá'!$B$16,IF(AND('Raw Data'!N2366&gt;5.5,'Raw Data'!N2366&lt;=6),'Bảng Giá'!$B$17,'Bảng Giá'!$B$18)))))))))))))))</f>
        <v>1&lt;x&lt;=1.5</v>
      </c>
      <c r="Q2366" s="48">
        <f t="shared" si="219"/>
        <v>2.5000000000000001E-2</v>
      </c>
      <c r="R2366">
        <f t="shared" si="220"/>
        <v>49200</v>
      </c>
      <c r="S2366">
        <f t="shared" si="221"/>
        <v>9200</v>
      </c>
    </row>
    <row r="2367" spans="1:19" x14ac:dyDescent="0.25">
      <c r="A2367" s="12">
        <v>2366</v>
      </c>
      <c r="B2367" s="12" t="s">
        <v>211</v>
      </c>
      <c r="C2367" s="12" t="s">
        <v>998</v>
      </c>
      <c r="D2367" s="28">
        <v>43007.354375000003</v>
      </c>
      <c r="E2367" s="17">
        <v>43011.154375000006</v>
      </c>
      <c r="F2367" s="13" t="s">
        <v>302</v>
      </c>
      <c r="G2367" s="12">
        <v>200</v>
      </c>
      <c r="H2367" s="12" t="s">
        <v>94</v>
      </c>
      <c r="I2367" s="12" t="s">
        <v>110</v>
      </c>
      <c r="J2367" s="37">
        <f>INDEX('Bảng Giá'!$C$3:$H$18,MATCH('Raw Data'!P2367,'Bảng Giá'!$B$3:$B$18,0),MATCH('Raw Data'!M2367,'Bảng Giá'!$C$2:$H$2,0))</f>
        <v>21000</v>
      </c>
      <c r="K2367" s="12">
        <v>20500</v>
      </c>
      <c r="L2367" s="36">
        <f t="shared" si="216"/>
        <v>3.8000000000029104</v>
      </c>
      <c r="M2367" t="str">
        <f>'References data'!H2368</f>
        <v>Liên Vùng</v>
      </c>
      <c r="N2367">
        <f t="shared" si="217"/>
        <v>0.2</v>
      </c>
      <c r="O2367">
        <f t="shared" si="218"/>
        <v>500</v>
      </c>
      <c r="P2367" t="str">
        <f>IF(AND(N2367&gt;0,N2367&lt;=0.05),'Bảng Giá'!$B$3,IF(AND(N2367&lt;=0.1,N2367&gt;0.05),'Bảng Giá'!$B$4,IF(AND('Raw Data'!N2367&gt;0.1,'Raw Data'!N2367&lt;=0.25),'Bảng Giá'!$B$5,IF(AND('Raw Data'!N2367&gt;0.25,'Raw Data'!N2367&lt;=0.5),'Bảng Giá'!$B$6,IF(AND('Raw Data'!N2367&gt;0.5,'Raw Data'!N2367&lt;=1),'Bảng Giá'!$B$7,IF(AND('Raw Data'!N2367&gt;1,'Raw Data'!N2367&lt;=1.5),'Bảng Giá'!$B$8,IF(AND('Raw Data'!N2367&gt;1.5,'Raw Data'!N2367&lt;=2),'Bảng Giá'!$B$9,IF(AND('Raw Data'!N2367&gt;2,'Raw Data'!N2367&lt;=2.5),'Bảng Giá'!$B$10,IF(AND('Raw Data'!N2367&gt;2.5,'Raw Data'!N2367&lt;=3),'Bảng Giá'!$B$11,IF(AND('Raw Data'!N2367&gt;3,'Raw Data'!N2367&lt;=3.5),'Bảng Giá'!$B$12,IF(AND('Raw Data'!N2367&gt;3.5,'Raw Data'!N2367&lt;=4),'Bảng Giá'!$B$13,IF(AND('Raw Data'!N2367&gt;4,'Raw Data'!N2367&lt;=4.5),'Bảng Giá'!$B$14,IF(AND('Raw Data'!N2367&gt;4.5,'Raw Data'!N2367&lt;=5),'Bảng Giá'!$B$15,IF(AND('Raw Data'!N2367&gt;5,'Raw Data'!N2367&lt;=5.5),'Bảng Giá'!$B$16,IF(AND('Raw Data'!N2367&gt;5.5,'Raw Data'!N2367&lt;=6),'Bảng Giá'!$B$17,'Bảng Giá'!$B$18)))))))))))))))</f>
        <v>0.1&lt;x&lt;=0.25</v>
      </c>
      <c r="Q2367" s="48">
        <f t="shared" si="219"/>
        <v>2.4390243902439025E-2</v>
      </c>
      <c r="R2367">
        <f t="shared" si="220"/>
        <v>25200</v>
      </c>
      <c r="S2367">
        <f t="shared" si="221"/>
        <v>4700</v>
      </c>
    </row>
    <row r="2368" spans="1:19" x14ac:dyDescent="0.25">
      <c r="A2368" s="12">
        <v>2367</v>
      </c>
      <c r="B2368" s="12" t="s">
        <v>211</v>
      </c>
      <c r="C2368" s="12" t="s">
        <v>999</v>
      </c>
      <c r="D2368" s="28">
        <v>43008.333333333336</v>
      </c>
      <c r="E2368" s="17">
        <v>43010.433333333334</v>
      </c>
      <c r="F2368" s="13" t="s">
        <v>302</v>
      </c>
      <c r="G2368" s="12">
        <v>280</v>
      </c>
      <c r="H2368" s="12" t="s">
        <v>91</v>
      </c>
      <c r="I2368" s="12" t="s">
        <v>289</v>
      </c>
      <c r="J2368" s="37">
        <f>INDEX('Bảng Giá'!$C$3:$H$18,MATCH('Raw Data'!P2368,'Bảng Giá'!$B$3:$B$18,0),MATCH('Raw Data'!M2368,'Bảng Giá'!$C$2:$H$2,0))</f>
        <v>22500</v>
      </c>
      <c r="K2368" s="12">
        <v>22100</v>
      </c>
      <c r="L2368" s="36">
        <f t="shared" si="216"/>
        <v>2.0999999999985448</v>
      </c>
      <c r="M2368" t="str">
        <f>'References data'!H2369</f>
        <v>Liên Vùng đặc biệt</v>
      </c>
      <c r="N2368">
        <f t="shared" si="217"/>
        <v>0.28000000000000003</v>
      </c>
      <c r="O2368">
        <f t="shared" si="218"/>
        <v>400</v>
      </c>
      <c r="P2368" t="str">
        <f>IF(AND(N2368&gt;0,N2368&lt;=0.05),'Bảng Giá'!$B$3,IF(AND(N2368&lt;=0.1,N2368&gt;0.05),'Bảng Giá'!$B$4,IF(AND('Raw Data'!N2368&gt;0.1,'Raw Data'!N2368&lt;=0.25),'Bảng Giá'!$B$5,IF(AND('Raw Data'!N2368&gt;0.25,'Raw Data'!N2368&lt;=0.5),'Bảng Giá'!$B$6,IF(AND('Raw Data'!N2368&gt;0.5,'Raw Data'!N2368&lt;=1),'Bảng Giá'!$B$7,IF(AND('Raw Data'!N2368&gt;1,'Raw Data'!N2368&lt;=1.5),'Bảng Giá'!$B$8,IF(AND('Raw Data'!N2368&gt;1.5,'Raw Data'!N2368&lt;=2),'Bảng Giá'!$B$9,IF(AND('Raw Data'!N2368&gt;2,'Raw Data'!N2368&lt;=2.5),'Bảng Giá'!$B$10,IF(AND('Raw Data'!N2368&gt;2.5,'Raw Data'!N2368&lt;=3),'Bảng Giá'!$B$11,IF(AND('Raw Data'!N2368&gt;3,'Raw Data'!N2368&lt;=3.5),'Bảng Giá'!$B$12,IF(AND('Raw Data'!N2368&gt;3.5,'Raw Data'!N2368&lt;=4),'Bảng Giá'!$B$13,IF(AND('Raw Data'!N2368&gt;4,'Raw Data'!N2368&lt;=4.5),'Bảng Giá'!$B$14,IF(AND('Raw Data'!N2368&gt;4.5,'Raw Data'!N2368&lt;=5),'Bảng Giá'!$B$15,IF(AND('Raw Data'!N2368&gt;5,'Raw Data'!N2368&lt;=5.5),'Bảng Giá'!$B$16,IF(AND('Raw Data'!N2368&gt;5.5,'Raw Data'!N2368&lt;=6),'Bảng Giá'!$B$17,'Bảng Giá'!$B$18)))))))))))))))</f>
        <v>0.25&lt;x&lt;=0.5</v>
      </c>
      <c r="Q2368" s="48">
        <f t="shared" si="219"/>
        <v>1.8099547511312219E-2</v>
      </c>
      <c r="R2368">
        <f t="shared" si="220"/>
        <v>27000</v>
      </c>
      <c r="S2368">
        <f t="shared" si="221"/>
        <v>4900</v>
      </c>
    </row>
    <row r="2369" spans="1:19" x14ac:dyDescent="0.25">
      <c r="A2369" s="12">
        <v>2368</v>
      </c>
      <c r="B2369" s="12" t="s">
        <v>211</v>
      </c>
      <c r="C2369" s="12" t="s">
        <v>1000</v>
      </c>
      <c r="D2369" s="28">
        <v>43008.576527777775</v>
      </c>
      <c r="E2369" s="17">
        <v>43012.376527777778</v>
      </c>
      <c r="F2369" s="13" t="s">
        <v>302</v>
      </c>
      <c r="G2369" s="12">
        <v>3000</v>
      </c>
      <c r="H2369" s="12" t="s">
        <v>87</v>
      </c>
      <c r="I2369" s="12" t="s">
        <v>1580</v>
      </c>
      <c r="J2369" s="37">
        <f>INDEX('Bảng Giá'!$C$3:$H$18,MATCH('Raw Data'!P2369,'Bảng Giá'!$B$3:$B$18,0),MATCH('Raw Data'!M2369,'Bảng Giá'!$C$2:$H$2,0))</f>
        <v>66500</v>
      </c>
      <c r="K2369" s="12">
        <v>73200</v>
      </c>
      <c r="L2369" s="36">
        <f t="shared" si="216"/>
        <v>3.8000000000029104</v>
      </c>
      <c r="M2369" t="str">
        <f>'References data'!H2370</f>
        <v>Liên Vùng</v>
      </c>
      <c r="N2369">
        <f t="shared" si="217"/>
        <v>3</v>
      </c>
      <c r="O2369">
        <f t="shared" si="218"/>
        <v>-6700</v>
      </c>
      <c r="P2369" t="str">
        <f>IF(AND(N2369&gt;0,N2369&lt;=0.05),'Bảng Giá'!$B$3,IF(AND(N2369&lt;=0.1,N2369&gt;0.05),'Bảng Giá'!$B$4,IF(AND('Raw Data'!N2369&gt;0.1,'Raw Data'!N2369&lt;=0.25),'Bảng Giá'!$B$5,IF(AND('Raw Data'!N2369&gt;0.25,'Raw Data'!N2369&lt;=0.5),'Bảng Giá'!$B$6,IF(AND('Raw Data'!N2369&gt;0.5,'Raw Data'!N2369&lt;=1),'Bảng Giá'!$B$7,IF(AND('Raw Data'!N2369&gt;1,'Raw Data'!N2369&lt;=1.5),'Bảng Giá'!$B$8,IF(AND('Raw Data'!N2369&gt;1.5,'Raw Data'!N2369&lt;=2),'Bảng Giá'!$B$9,IF(AND('Raw Data'!N2369&gt;2,'Raw Data'!N2369&lt;=2.5),'Bảng Giá'!$B$10,IF(AND('Raw Data'!N2369&gt;2.5,'Raw Data'!N2369&lt;=3),'Bảng Giá'!$B$11,IF(AND('Raw Data'!N2369&gt;3,'Raw Data'!N2369&lt;=3.5),'Bảng Giá'!$B$12,IF(AND('Raw Data'!N2369&gt;3.5,'Raw Data'!N2369&lt;=4),'Bảng Giá'!$B$13,IF(AND('Raw Data'!N2369&gt;4,'Raw Data'!N2369&lt;=4.5),'Bảng Giá'!$B$14,IF(AND('Raw Data'!N2369&gt;4.5,'Raw Data'!N2369&lt;=5),'Bảng Giá'!$B$15,IF(AND('Raw Data'!N2369&gt;5,'Raw Data'!N2369&lt;=5.5),'Bảng Giá'!$B$16,IF(AND('Raw Data'!N2369&gt;5.5,'Raw Data'!N2369&lt;=6),'Bảng Giá'!$B$17,'Bảng Giá'!$B$18)))))))))))))))</f>
        <v>2.5&lt;x&lt;=3</v>
      </c>
      <c r="Q2369" s="48">
        <f t="shared" si="219"/>
        <v>-9.1530054644808748E-2</v>
      </c>
      <c r="R2369">
        <f t="shared" si="220"/>
        <v>79800</v>
      </c>
      <c r="S2369">
        <f t="shared" si="221"/>
        <v>6600</v>
      </c>
    </row>
    <row r="2370" spans="1:19" x14ac:dyDescent="0.25">
      <c r="A2370" s="12">
        <v>2369</v>
      </c>
      <c r="B2370" s="12" t="s">
        <v>211</v>
      </c>
      <c r="C2370" s="12" t="s">
        <v>1001</v>
      </c>
      <c r="D2370" s="28">
        <v>43008.333333333336</v>
      </c>
      <c r="E2370" s="17">
        <v>43012.133333333339</v>
      </c>
      <c r="F2370" s="13" t="s">
        <v>302</v>
      </c>
      <c r="G2370" s="12">
        <v>200</v>
      </c>
      <c r="H2370" s="12" t="s">
        <v>116</v>
      </c>
      <c r="I2370" s="12" t="s">
        <v>165</v>
      </c>
      <c r="J2370" s="37">
        <f>INDEX('Bảng Giá'!$C$3:$H$18,MATCH('Raw Data'!P2370,'Bảng Giá'!$B$3:$B$18,0),MATCH('Raw Data'!M2370,'Bảng Giá'!$C$2:$H$2,0))</f>
        <v>21000</v>
      </c>
      <c r="K2370" s="12">
        <v>20500</v>
      </c>
      <c r="L2370" s="36">
        <f t="shared" si="216"/>
        <v>3.8000000000029104</v>
      </c>
      <c r="M2370" t="str">
        <f>'References data'!H2371</f>
        <v>Liên Vùng</v>
      </c>
      <c r="N2370">
        <f t="shared" si="217"/>
        <v>0.2</v>
      </c>
      <c r="O2370">
        <f t="shared" si="218"/>
        <v>500</v>
      </c>
      <c r="P2370" t="str">
        <f>IF(AND(N2370&gt;0,N2370&lt;=0.05),'Bảng Giá'!$B$3,IF(AND(N2370&lt;=0.1,N2370&gt;0.05),'Bảng Giá'!$B$4,IF(AND('Raw Data'!N2370&gt;0.1,'Raw Data'!N2370&lt;=0.25),'Bảng Giá'!$B$5,IF(AND('Raw Data'!N2370&gt;0.25,'Raw Data'!N2370&lt;=0.5),'Bảng Giá'!$B$6,IF(AND('Raw Data'!N2370&gt;0.5,'Raw Data'!N2370&lt;=1),'Bảng Giá'!$B$7,IF(AND('Raw Data'!N2370&gt;1,'Raw Data'!N2370&lt;=1.5),'Bảng Giá'!$B$8,IF(AND('Raw Data'!N2370&gt;1.5,'Raw Data'!N2370&lt;=2),'Bảng Giá'!$B$9,IF(AND('Raw Data'!N2370&gt;2,'Raw Data'!N2370&lt;=2.5),'Bảng Giá'!$B$10,IF(AND('Raw Data'!N2370&gt;2.5,'Raw Data'!N2370&lt;=3),'Bảng Giá'!$B$11,IF(AND('Raw Data'!N2370&gt;3,'Raw Data'!N2370&lt;=3.5),'Bảng Giá'!$B$12,IF(AND('Raw Data'!N2370&gt;3.5,'Raw Data'!N2370&lt;=4),'Bảng Giá'!$B$13,IF(AND('Raw Data'!N2370&gt;4,'Raw Data'!N2370&lt;=4.5),'Bảng Giá'!$B$14,IF(AND('Raw Data'!N2370&gt;4.5,'Raw Data'!N2370&lt;=5),'Bảng Giá'!$B$15,IF(AND('Raw Data'!N2370&gt;5,'Raw Data'!N2370&lt;=5.5),'Bảng Giá'!$B$16,IF(AND('Raw Data'!N2370&gt;5.5,'Raw Data'!N2370&lt;=6),'Bảng Giá'!$B$17,'Bảng Giá'!$B$18)))))))))))))))</f>
        <v>0.1&lt;x&lt;=0.25</v>
      </c>
      <c r="Q2370" s="48">
        <f t="shared" si="219"/>
        <v>2.4390243902439025E-2</v>
      </c>
      <c r="R2370">
        <f t="shared" si="220"/>
        <v>25200</v>
      </c>
      <c r="S2370">
        <f t="shared" si="221"/>
        <v>4700</v>
      </c>
    </row>
    <row r="2371" spans="1:19" x14ac:dyDescent="0.25">
      <c r="A2371" s="12">
        <v>2370</v>
      </c>
      <c r="B2371" s="12" t="s">
        <v>211</v>
      </c>
      <c r="C2371" s="12" t="s">
        <v>1002</v>
      </c>
      <c r="D2371" s="28">
        <v>43008.673136574071</v>
      </c>
      <c r="E2371" s="17">
        <v>43010.773136574069</v>
      </c>
      <c r="F2371" s="13" t="s">
        <v>302</v>
      </c>
      <c r="G2371" s="12">
        <v>1060</v>
      </c>
      <c r="H2371" s="12" t="s">
        <v>75</v>
      </c>
      <c r="I2371" s="12" t="s">
        <v>83</v>
      </c>
      <c r="J2371" s="37">
        <f>INDEX('Bảng Giá'!$C$3:$H$18,MATCH('Raw Data'!P2371,'Bảng Giá'!$B$3:$B$18,0),MATCH('Raw Data'!M2371,'Bảng Giá'!$C$2:$H$2,0))</f>
        <v>38500</v>
      </c>
      <c r="K2371" s="12">
        <v>37800</v>
      </c>
      <c r="L2371" s="36">
        <f t="shared" ref="L2371:L2434" si="222">E2371-D2371</f>
        <v>2.0999999999985448</v>
      </c>
      <c r="M2371" t="str">
        <f>'References data'!H2372</f>
        <v>Liên Vùng đặc biệt</v>
      </c>
      <c r="N2371">
        <f t="shared" ref="N2371:N2434" si="223">G2371/1000</f>
        <v>1.06</v>
      </c>
      <c r="O2371">
        <f t="shared" ref="O2371:O2434" si="224">J2371-K2371</f>
        <v>700</v>
      </c>
      <c r="P2371" t="str">
        <f>IF(AND(N2371&gt;0,N2371&lt;=0.05),'Bảng Giá'!$B$3,IF(AND(N2371&lt;=0.1,N2371&gt;0.05),'Bảng Giá'!$B$4,IF(AND('Raw Data'!N2371&gt;0.1,'Raw Data'!N2371&lt;=0.25),'Bảng Giá'!$B$5,IF(AND('Raw Data'!N2371&gt;0.25,'Raw Data'!N2371&lt;=0.5),'Bảng Giá'!$B$6,IF(AND('Raw Data'!N2371&gt;0.5,'Raw Data'!N2371&lt;=1),'Bảng Giá'!$B$7,IF(AND('Raw Data'!N2371&gt;1,'Raw Data'!N2371&lt;=1.5),'Bảng Giá'!$B$8,IF(AND('Raw Data'!N2371&gt;1.5,'Raw Data'!N2371&lt;=2),'Bảng Giá'!$B$9,IF(AND('Raw Data'!N2371&gt;2,'Raw Data'!N2371&lt;=2.5),'Bảng Giá'!$B$10,IF(AND('Raw Data'!N2371&gt;2.5,'Raw Data'!N2371&lt;=3),'Bảng Giá'!$B$11,IF(AND('Raw Data'!N2371&gt;3,'Raw Data'!N2371&lt;=3.5),'Bảng Giá'!$B$12,IF(AND('Raw Data'!N2371&gt;3.5,'Raw Data'!N2371&lt;=4),'Bảng Giá'!$B$13,IF(AND('Raw Data'!N2371&gt;4,'Raw Data'!N2371&lt;=4.5),'Bảng Giá'!$B$14,IF(AND('Raw Data'!N2371&gt;4.5,'Raw Data'!N2371&lt;=5),'Bảng Giá'!$B$15,IF(AND('Raw Data'!N2371&gt;5,'Raw Data'!N2371&lt;=5.5),'Bảng Giá'!$B$16,IF(AND('Raw Data'!N2371&gt;5.5,'Raw Data'!N2371&lt;=6),'Bảng Giá'!$B$17,'Bảng Giá'!$B$18)))))))))))))))</f>
        <v>1&lt;x&lt;=1.5</v>
      </c>
      <c r="Q2371" s="48">
        <f t="shared" ref="Q2371:Q2434" si="225">O2371/K2371</f>
        <v>1.8518518518518517E-2</v>
      </c>
      <c r="R2371">
        <f t="shared" ref="R2371:R2434" si="226">J2371+(J2371*0.2)</f>
        <v>46200</v>
      </c>
      <c r="S2371">
        <f t="shared" ref="S2371:S2434" si="227">R2371-K2371</f>
        <v>8400</v>
      </c>
    </row>
    <row r="2372" spans="1:19" x14ac:dyDescent="0.25">
      <c r="A2372" s="12">
        <v>2371</v>
      </c>
      <c r="B2372" s="12" t="s">
        <v>211</v>
      </c>
      <c r="C2372" s="12" t="s">
        <v>1003</v>
      </c>
      <c r="D2372" s="28">
        <v>43008.576585648145</v>
      </c>
      <c r="E2372" s="17">
        <v>43012.376585648148</v>
      </c>
      <c r="F2372" s="13" t="s">
        <v>303</v>
      </c>
      <c r="G2372" s="12">
        <v>200</v>
      </c>
      <c r="H2372" s="12" t="s">
        <v>193</v>
      </c>
      <c r="I2372" s="12" t="s">
        <v>1581</v>
      </c>
      <c r="J2372" s="37">
        <f>INDEX('Bảng Giá'!$C$3:$H$18,MATCH('Raw Data'!P2372,'Bảng Giá'!$B$3:$B$18,0),MATCH('Raw Data'!M2372,'Bảng Giá'!$C$2:$H$2,0))</f>
        <v>21000</v>
      </c>
      <c r="K2372" s="12">
        <v>20500</v>
      </c>
      <c r="L2372" s="36">
        <f t="shared" si="222"/>
        <v>3.8000000000029104</v>
      </c>
      <c r="M2372" t="str">
        <f>'References data'!H2373</f>
        <v>Liên Vùng</v>
      </c>
      <c r="N2372">
        <f t="shared" si="223"/>
        <v>0.2</v>
      </c>
      <c r="O2372">
        <f t="shared" si="224"/>
        <v>500</v>
      </c>
      <c r="P2372" t="str">
        <f>IF(AND(N2372&gt;0,N2372&lt;=0.05),'Bảng Giá'!$B$3,IF(AND(N2372&lt;=0.1,N2372&gt;0.05),'Bảng Giá'!$B$4,IF(AND('Raw Data'!N2372&gt;0.1,'Raw Data'!N2372&lt;=0.25),'Bảng Giá'!$B$5,IF(AND('Raw Data'!N2372&gt;0.25,'Raw Data'!N2372&lt;=0.5),'Bảng Giá'!$B$6,IF(AND('Raw Data'!N2372&gt;0.5,'Raw Data'!N2372&lt;=1),'Bảng Giá'!$B$7,IF(AND('Raw Data'!N2372&gt;1,'Raw Data'!N2372&lt;=1.5),'Bảng Giá'!$B$8,IF(AND('Raw Data'!N2372&gt;1.5,'Raw Data'!N2372&lt;=2),'Bảng Giá'!$B$9,IF(AND('Raw Data'!N2372&gt;2,'Raw Data'!N2372&lt;=2.5),'Bảng Giá'!$B$10,IF(AND('Raw Data'!N2372&gt;2.5,'Raw Data'!N2372&lt;=3),'Bảng Giá'!$B$11,IF(AND('Raw Data'!N2372&gt;3,'Raw Data'!N2372&lt;=3.5),'Bảng Giá'!$B$12,IF(AND('Raw Data'!N2372&gt;3.5,'Raw Data'!N2372&lt;=4),'Bảng Giá'!$B$13,IF(AND('Raw Data'!N2372&gt;4,'Raw Data'!N2372&lt;=4.5),'Bảng Giá'!$B$14,IF(AND('Raw Data'!N2372&gt;4.5,'Raw Data'!N2372&lt;=5),'Bảng Giá'!$B$15,IF(AND('Raw Data'!N2372&gt;5,'Raw Data'!N2372&lt;=5.5),'Bảng Giá'!$B$16,IF(AND('Raw Data'!N2372&gt;5.5,'Raw Data'!N2372&lt;=6),'Bảng Giá'!$B$17,'Bảng Giá'!$B$18)))))))))))))))</f>
        <v>0.1&lt;x&lt;=0.25</v>
      </c>
      <c r="Q2372" s="48">
        <f t="shared" si="225"/>
        <v>2.4390243902439025E-2</v>
      </c>
      <c r="R2372">
        <f t="shared" si="226"/>
        <v>25200</v>
      </c>
      <c r="S2372">
        <f t="shared" si="227"/>
        <v>4700</v>
      </c>
    </row>
    <row r="2373" spans="1:19" x14ac:dyDescent="0.25">
      <c r="A2373" s="12">
        <v>2372</v>
      </c>
      <c r="B2373" s="12" t="s">
        <v>211</v>
      </c>
      <c r="C2373" s="12" t="s">
        <v>1004</v>
      </c>
      <c r="D2373" s="28">
        <v>43008.673067129632</v>
      </c>
      <c r="E2373" s="17">
        <v>43012.77306712963</v>
      </c>
      <c r="F2373" s="13" t="s">
        <v>302</v>
      </c>
      <c r="G2373" s="12">
        <v>1000</v>
      </c>
      <c r="H2373" s="12" t="s">
        <v>444</v>
      </c>
      <c r="I2373" s="12" t="s">
        <v>335</v>
      </c>
      <c r="J2373" s="37">
        <f>INDEX('Bảng Giá'!$C$3:$H$18,MATCH('Raw Data'!P2373,'Bảng Giá'!$B$3:$B$18,0),MATCH('Raw Data'!M2373,'Bảng Giá'!$C$2:$H$2,0))</f>
        <v>31000</v>
      </c>
      <c r="K2373" s="12">
        <v>38400</v>
      </c>
      <c r="L2373" s="36">
        <f t="shared" si="222"/>
        <v>4.0999999999985448</v>
      </c>
      <c r="M2373" t="str">
        <f>'References data'!H2374</f>
        <v>Liên Vùng Tỉnh</v>
      </c>
      <c r="N2373">
        <f t="shared" si="223"/>
        <v>1</v>
      </c>
      <c r="O2373">
        <f t="shared" si="224"/>
        <v>-7400</v>
      </c>
      <c r="P2373" t="str">
        <f>IF(AND(N2373&gt;0,N2373&lt;=0.05),'Bảng Giá'!$B$3,IF(AND(N2373&lt;=0.1,N2373&gt;0.05),'Bảng Giá'!$B$4,IF(AND('Raw Data'!N2373&gt;0.1,'Raw Data'!N2373&lt;=0.25),'Bảng Giá'!$B$5,IF(AND('Raw Data'!N2373&gt;0.25,'Raw Data'!N2373&lt;=0.5),'Bảng Giá'!$B$6,IF(AND('Raw Data'!N2373&gt;0.5,'Raw Data'!N2373&lt;=1),'Bảng Giá'!$B$7,IF(AND('Raw Data'!N2373&gt;1,'Raw Data'!N2373&lt;=1.5),'Bảng Giá'!$B$8,IF(AND('Raw Data'!N2373&gt;1.5,'Raw Data'!N2373&lt;=2),'Bảng Giá'!$B$9,IF(AND('Raw Data'!N2373&gt;2,'Raw Data'!N2373&lt;=2.5),'Bảng Giá'!$B$10,IF(AND('Raw Data'!N2373&gt;2.5,'Raw Data'!N2373&lt;=3),'Bảng Giá'!$B$11,IF(AND('Raw Data'!N2373&gt;3,'Raw Data'!N2373&lt;=3.5),'Bảng Giá'!$B$12,IF(AND('Raw Data'!N2373&gt;3.5,'Raw Data'!N2373&lt;=4),'Bảng Giá'!$B$13,IF(AND('Raw Data'!N2373&gt;4,'Raw Data'!N2373&lt;=4.5),'Bảng Giá'!$B$14,IF(AND('Raw Data'!N2373&gt;4.5,'Raw Data'!N2373&lt;=5),'Bảng Giá'!$B$15,IF(AND('Raw Data'!N2373&gt;5,'Raw Data'!N2373&lt;=5.5),'Bảng Giá'!$B$16,IF(AND('Raw Data'!N2373&gt;5.5,'Raw Data'!N2373&lt;=6),'Bảng Giá'!$B$17,'Bảng Giá'!$B$18)))))))))))))))</f>
        <v>0.5&lt;x&lt;=1</v>
      </c>
      <c r="Q2373" s="48">
        <f t="shared" si="225"/>
        <v>-0.19270833333333334</v>
      </c>
      <c r="R2373">
        <f t="shared" si="226"/>
        <v>37200</v>
      </c>
      <c r="S2373">
        <f t="shared" si="227"/>
        <v>-1200</v>
      </c>
    </row>
    <row r="2374" spans="1:19" x14ac:dyDescent="0.25">
      <c r="A2374" s="12">
        <v>2373</v>
      </c>
      <c r="B2374" s="12" t="s">
        <v>211</v>
      </c>
      <c r="C2374" s="12" t="s">
        <v>1005</v>
      </c>
      <c r="D2374" s="28">
        <v>43008.576724537037</v>
      </c>
      <c r="E2374" s="17">
        <v>43010.676724537036</v>
      </c>
      <c r="F2374" s="13" t="s">
        <v>303</v>
      </c>
      <c r="G2374" s="12">
        <v>600</v>
      </c>
      <c r="H2374" s="12" t="s">
        <v>91</v>
      </c>
      <c r="I2374" s="12" t="s">
        <v>131</v>
      </c>
      <c r="J2374" s="37">
        <f>INDEX('Bảng Giá'!$C$3:$H$18,MATCH('Raw Data'!P2374,'Bảng Giá'!$B$3:$B$18,0),MATCH('Raw Data'!M2374,'Bảng Giá'!$C$2:$H$2,0))</f>
        <v>30500</v>
      </c>
      <c r="K2374" s="12">
        <v>29900</v>
      </c>
      <c r="L2374" s="36">
        <f t="shared" si="222"/>
        <v>2.0999999999985448</v>
      </c>
      <c r="M2374" t="str">
        <f>'References data'!H2375</f>
        <v>Liên Vùng đặc biệt</v>
      </c>
      <c r="N2374">
        <f t="shared" si="223"/>
        <v>0.6</v>
      </c>
      <c r="O2374">
        <f t="shared" si="224"/>
        <v>600</v>
      </c>
      <c r="P2374" t="str">
        <f>IF(AND(N2374&gt;0,N2374&lt;=0.05),'Bảng Giá'!$B$3,IF(AND(N2374&lt;=0.1,N2374&gt;0.05),'Bảng Giá'!$B$4,IF(AND('Raw Data'!N2374&gt;0.1,'Raw Data'!N2374&lt;=0.25),'Bảng Giá'!$B$5,IF(AND('Raw Data'!N2374&gt;0.25,'Raw Data'!N2374&lt;=0.5),'Bảng Giá'!$B$6,IF(AND('Raw Data'!N2374&gt;0.5,'Raw Data'!N2374&lt;=1),'Bảng Giá'!$B$7,IF(AND('Raw Data'!N2374&gt;1,'Raw Data'!N2374&lt;=1.5),'Bảng Giá'!$B$8,IF(AND('Raw Data'!N2374&gt;1.5,'Raw Data'!N2374&lt;=2),'Bảng Giá'!$B$9,IF(AND('Raw Data'!N2374&gt;2,'Raw Data'!N2374&lt;=2.5),'Bảng Giá'!$B$10,IF(AND('Raw Data'!N2374&gt;2.5,'Raw Data'!N2374&lt;=3),'Bảng Giá'!$B$11,IF(AND('Raw Data'!N2374&gt;3,'Raw Data'!N2374&lt;=3.5),'Bảng Giá'!$B$12,IF(AND('Raw Data'!N2374&gt;3.5,'Raw Data'!N2374&lt;=4),'Bảng Giá'!$B$13,IF(AND('Raw Data'!N2374&gt;4,'Raw Data'!N2374&lt;=4.5),'Bảng Giá'!$B$14,IF(AND('Raw Data'!N2374&gt;4.5,'Raw Data'!N2374&lt;=5),'Bảng Giá'!$B$15,IF(AND('Raw Data'!N2374&gt;5,'Raw Data'!N2374&lt;=5.5),'Bảng Giá'!$B$16,IF(AND('Raw Data'!N2374&gt;5.5,'Raw Data'!N2374&lt;=6),'Bảng Giá'!$B$17,'Bảng Giá'!$B$18)))))))))))))))</f>
        <v>0.5&lt;x&lt;=1</v>
      </c>
      <c r="Q2374" s="48">
        <f t="shared" si="225"/>
        <v>2.0066889632107024E-2</v>
      </c>
      <c r="R2374">
        <f t="shared" si="226"/>
        <v>36600</v>
      </c>
      <c r="S2374">
        <f t="shared" si="227"/>
        <v>6700</v>
      </c>
    </row>
    <row r="2375" spans="1:19" x14ac:dyDescent="0.25">
      <c r="A2375" s="12">
        <v>2374</v>
      </c>
      <c r="B2375" s="12" t="s">
        <v>211</v>
      </c>
      <c r="C2375" s="12" t="s">
        <v>1006</v>
      </c>
      <c r="D2375" s="28">
        <v>43008.67291666667</v>
      </c>
      <c r="E2375" s="17">
        <v>43012.772916666669</v>
      </c>
      <c r="F2375" s="13" t="s">
        <v>302</v>
      </c>
      <c r="G2375" s="12">
        <v>700</v>
      </c>
      <c r="H2375" s="12" t="s">
        <v>290</v>
      </c>
      <c r="I2375" s="12" t="s">
        <v>1582</v>
      </c>
      <c r="J2375" s="37">
        <f>INDEX('Bảng Giá'!$C$3:$H$18,MATCH('Raw Data'!P2375,'Bảng Giá'!$B$3:$B$18,0),MATCH('Raw Data'!M2375,'Bảng Giá'!$C$2:$H$2,0))</f>
        <v>31000</v>
      </c>
      <c r="K2375" s="12">
        <v>30500</v>
      </c>
      <c r="L2375" s="36">
        <f t="shared" si="222"/>
        <v>4.0999999999985448</v>
      </c>
      <c r="M2375" t="str">
        <f>'References data'!H2376</f>
        <v>Liên Vùng Tỉnh</v>
      </c>
      <c r="N2375">
        <f t="shared" si="223"/>
        <v>0.7</v>
      </c>
      <c r="O2375">
        <f t="shared" si="224"/>
        <v>500</v>
      </c>
      <c r="P2375" t="str">
        <f>IF(AND(N2375&gt;0,N2375&lt;=0.05),'Bảng Giá'!$B$3,IF(AND(N2375&lt;=0.1,N2375&gt;0.05),'Bảng Giá'!$B$4,IF(AND('Raw Data'!N2375&gt;0.1,'Raw Data'!N2375&lt;=0.25),'Bảng Giá'!$B$5,IF(AND('Raw Data'!N2375&gt;0.25,'Raw Data'!N2375&lt;=0.5),'Bảng Giá'!$B$6,IF(AND('Raw Data'!N2375&gt;0.5,'Raw Data'!N2375&lt;=1),'Bảng Giá'!$B$7,IF(AND('Raw Data'!N2375&gt;1,'Raw Data'!N2375&lt;=1.5),'Bảng Giá'!$B$8,IF(AND('Raw Data'!N2375&gt;1.5,'Raw Data'!N2375&lt;=2),'Bảng Giá'!$B$9,IF(AND('Raw Data'!N2375&gt;2,'Raw Data'!N2375&lt;=2.5),'Bảng Giá'!$B$10,IF(AND('Raw Data'!N2375&gt;2.5,'Raw Data'!N2375&lt;=3),'Bảng Giá'!$B$11,IF(AND('Raw Data'!N2375&gt;3,'Raw Data'!N2375&lt;=3.5),'Bảng Giá'!$B$12,IF(AND('Raw Data'!N2375&gt;3.5,'Raw Data'!N2375&lt;=4),'Bảng Giá'!$B$13,IF(AND('Raw Data'!N2375&gt;4,'Raw Data'!N2375&lt;=4.5),'Bảng Giá'!$B$14,IF(AND('Raw Data'!N2375&gt;4.5,'Raw Data'!N2375&lt;=5),'Bảng Giá'!$B$15,IF(AND('Raw Data'!N2375&gt;5,'Raw Data'!N2375&lt;=5.5),'Bảng Giá'!$B$16,IF(AND('Raw Data'!N2375&gt;5.5,'Raw Data'!N2375&lt;=6),'Bảng Giá'!$B$17,'Bảng Giá'!$B$18)))))))))))))))</f>
        <v>0.5&lt;x&lt;=1</v>
      </c>
      <c r="Q2375" s="48">
        <f t="shared" si="225"/>
        <v>1.6393442622950821E-2</v>
      </c>
      <c r="R2375">
        <f t="shared" si="226"/>
        <v>37200</v>
      </c>
      <c r="S2375">
        <f t="shared" si="227"/>
        <v>6700</v>
      </c>
    </row>
    <row r="2376" spans="1:19" x14ac:dyDescent="0.25">
      <c r="A2376" s="12">
        <v>2375</v>
      </c>
      <c r="B2376" s="12" t="s">
        <v>211</v>
      </c>
      <c r="C2376" s="12" t="s">
        <v>1007</v>
      </c>
      <c r="D2376" s="28">
        <v>43008.673275462963</v>
      </c>
      <c r="E2376" s="17">
        <v>43010.773275462961</v>
      </c>
      <c r="F2376" s="13" t="s">
        <v>302</v>
      </c>
      <c r="G2376" s="12">
        <v>400</v>
      </c>
      <c r="H2376" s="12" t="s">
        <v>116</v>
      </c>
      <c r="I2376" s="12" t="s">
        <v>93</v>
      </c>
      <c r="J2376" s="37">
        <f>INDEX('Bảng Giá'!$C$3:$H$18,MATCH('Raw Data'!P2376,'Bảng Giá'!$B$3:$B$18,0),MATCH('Raw Data'!M2376,'Bảng Giá'!$C$2:$H$2,0))</f>
        <v>22500</v>
      </c>
      <c r="K2376" s="12">
        <v>22100</v>
      </c>
      <c r="L2376" s="36">
        <f t="shared" si="222"/>
        <v>2.0999999999985448</v>
      </c>
      <c r="M2376" t="str">
        <f>'References data'!H2377</f>
        <v>Liên Vùng đặc biệt</v>
      </c>
      <c r="N2376">
        <f t="shared" si="223"/>
        <v>0.4</v>
      </c>
      <c r="O2376">
        <f t="shared" si="224"/>
        <v>400</v>
      </c>
      <c r="P2376" t="str">
        <f>IF(AND(N2376&gt;0,N2376&lt;=0.05),'Bảng Giá'!$B$3,IF(AND(N2376&lt;=0.1,N2376&gt;0.05),'Bảng Giá'!$B$4,IF(AND('Raw Data'!N2376&gt;0.1,'Raw Data'!N2376&lt;=0.25),'Bảng Giá'!$B$5,IF(AND('Raw Data'!N2376&gt;0.25,'Raw Data'!N2376&lt;=0.5),'Bảng Giá'!$B$6,IF(AND('Raw Data'!N2376&gt;0.5,'Raw Data'!N2376&lt;=1),'Bảng Giá'!$B$7,IF(AND('Raw Data'!N2376&gt;1,'Raw Data'!N2376&lt;=1.5),'Bảng Giá'!$B$8,IF(AND('Raw Data'!N2376&gt;1.5,'Raw Data'!N2376&lt;=2),'Bảng Giá'!$B$9,IF(AND('Raw Data'!N2376&gt;2,'Raw Data'!N2376&lt;=2.5),'Bảng Giá'!$B$10,IF(AND('Raw Data'!N2376&gt;2.5,'Raw Data'!N2376&lt;=3),'Bảng Giá'!$B$11,IF(AND('Raw Data'!N2376&gt;3,'Raw Data'!N2376&lt;=3.5),'Bảng Giá'!$B$12,IF(AND('Raw Data'!N2376&gt;3.5,'Raw Data'!N2376&lt;=4),'Bảng Giá'!$B$13,IF(AND('Raw Data'!N2376&gt;4,'Raw Data'!N2376&lt;=4.5),'Bảng Giá'!$B$14,IF(AND('Raw Data'!N2376&gt;4.5,'Raw Data'!N2376&lt;=5),'Bảng Giá'!$B$15,IF(AND('Raw Data'!N2376&gt;5,'Raw Data'!N2376&lt;=5.5),'Bảng Giá'!$B$16,IF(AND('Raw Data'!N2376&gt;5.5,'Raw Data'!N2376&lt;=6),'Bảng Giá'!$B$17,'Bảng Giá'!$B$18)))))))))))))))</f>
        <v>0.25&lt;x&lt;=0.5</v>
      </c>
      <c r="Q2376" s="48">
        <f t="shared" si="225"/>
        <v>1.8099547511312219E-2</v>
      </c>
      <c r="R2376">
        <f t="shared" si="226"/>
        <v>27000</v>
      </c>
      <c r="S2376">
        <f t="shared" si="227"/>
        <v>4900</v>
      </c>
    </row>
    <row r="2377" spans="1:19" x14ac:dyDescent="0.25">
      <c r="A2377" s="12">
        <v>2376</v>
      </c>
      <c r="B2377" s="12" t="s">
        <v>211</v>
      </c>
      <c r="C2377" s="12" t="s">
        <v>1008</v>
      </c>
      <c r="D2377" s="28">
        <v>43008.672881944447</v>
      </c>
      <c r="E2377" s="17">
        <v>43012.772881944446</v>
      </c>
      <c r="F2377" s="13" t="s">
        <v>302</v>
      </c>
      <c r="G2377" s="12">
        <v>650</v>
      </c>
      <c r="H2377" s="12" t="s">
        <v>171</v>
      </c>
      <c r="I2377" s="12" t="s">
        <v>476</v>
      </c>
      <c r="J2377" s="37">
        <f>INDEX('Bảng Giá'!$C$3:$H$18,MATCH('Raw Data'!P2377,'Bảng Giá'!$B$3:$B$18,0),MATCH('Raw Data'!M2377,'Bảng Giá'!$C$2:$H$2,0))</f>
        <v>31000</v>
      </c>
      <c r="K2377" s="12">
        <v>30500</v>
      </c>
      <c r="L2377" s="36">
        <f t="shared" si="222"/>
        <v>4.0999999999985448</v>
      </c>
      <c r="M2377" t="str">
        <f>'References data'!H2378</f>
        <v>Liên Vùng Tỉnh</v>
      </c>
      <c r="N2377">
        <f t="shared" si="223"/>
        <v>0.65</v>
      </c>
      <c r="O2377">
        <f t="shared" si="224"/>
        <v>500</v>
      </c>
      <c r="P2377" t="str">
        <f>IF(AND(N2377&gt;0,N2377&lt;=0.05),'Bảng Giá'!$B$3,IF(AND(N2377&lt;=0.1,N2377&gt;0.05),'Bảng Giá'!$B$4,IF(AND('Raw Data'!N2377&gt;0.1,'Raw Data'!N2377&lt;=0.25),'Bảng Giá'!$B$5,IF(AND('Raw Data'!N2377&gt;0.25,'Raw Data'!N2377&lt;=0.5),'Bảng Giá'!$B$6,IF(AND('Raw Data'!N2377&gt;0.5,'Raw Data'!N2377&lt;=1),'Bảng Giá'!$B$7,IF(AND('Raw Data'!N2377&gt;1,'Raw Data'!N2377&lt;=1.5),'Bảng Giá'!$B$8,IF(AND('Raw Data'!N2377&gt;1.5,'Raw Data'!N2377&lt;=2),'Bảng Giá'!$B$9,IF(AND('Raw Data'!N2377&gt;2,'Raw Data'!N2377&lt;=2.5),'Bảng Giá'!$B$10,IF(AND('Raw Data'!N2377&gt;2.5,'Raw Data'!N2377&lt;=3),'Bảng Giá'!$B$11,IF(AND('Raw Data'!N2377&gt;3,'Raw Data'!N2377&lt;=3.5),'Bảng Giá'!$B$12,IF(AND('Raw Data'!N2377&gt;3.5,'Raw Data'!N2377&lt;=4),'Bảng Giá'!$B$13,IF(AND('Raw Data'!N2377&gt;4,'Raw Data'!N2377&lt;=4.5),'Bảng Giá'!$B$14,IF(AND('Raw Data'!N2377&gt;4.5,'Raw Data'!N2377&lt;=5),'Bảng Giá'!$B$15,IF(AND('Raw Data'!N2377&gt;5,'Raw Data'!N2377&lt;=5.5),'Bảng Giá'!$B$16,IF(AND('Raw Data'!N2377&gt;5.5,'Raw Data'!N2377&lt;=6),'Bảng Giá'!$B$17,'Bảng Giá'!$B$18)))))))))))))))</f>
        <v>0.5&lt;x&lt;=1</v>
      </c>
      <c r="Q2377" s="48">
        <f t="shared" si="225"/>
        <v>1.6393442622950821E-2</v>
      </c>
      <c r="R2377">
        <f t="shared" si="226"/>
        <v>37200</v>
      </c>
      <c r="S2377">
        <f t="shared" si="227"/>
        <v>6700</v>
      </c>
    </row>
    <row r="2378" spans="1:19" x14ac:dyDescent="0.25">
      <c r="A2378" s="12">
        <v>2377</v>
      </c>
      <c r="B2378" s="12" t="s">
        <v>211</v>
      </c>
      <c r="C2378" s="12" t="s">
        <v>1009</v>
      </c>
      <c r="D2378" s="28">
        <v>43008.673101851855</v>
      </c>
      <c r="E2378" s="17">
        <v>43012.473101851858</v>
      </c>
      <c r="F2378" s="13" t="s">
        <v>302</v>
      </c>
      <c r="G2378" s="12">
        <v>700</v>
      </c>
      <c r="H2378" s="12" t="s">
        <v>109</v>
      </c>
      <c r="I2378" s="12" t="s">
        <v>1583</v>
      </c>
      <c r="J2378" s="37">
        <f>INDEX('Bảng Giá'!$C$3:$H$18,MATCH('Raw Data'!P2378,'Bảng Giá'!$B$3:$B$18,0),MATCH('Raw Data'!M2378,'Bảng Giá'!$C$2:$H$2,0))</f>
        <v>32500</v>
      </c>
      <c r="K2378" s="12">
        <v>31700</v>
      </c>
      <c r="L2378" s="36">
        <f t="shared" si="222"/>
        <v>3.8000000000029104</v>
      </c>
      <c r="M2378" t="str">
        <f>'References data'!H2379</f>
        <v>Liên Vùng</v>
      </c>
      <c r="N2378">
        <f t="shared" si="223"/>
        <v>0.7</v>
      </c>
      <c r="O2378">
        <f t="shared" si="224"/>
        <v>800</v>
      </c>
      <c r="P2378" t="str">
        <f>IF(AND(N2378&gt;0,N2378&lt;=0.05),'Bảng Giá'!$B$3,IF(AND(N2378&lt;=0.1,N2378&gt;0.05),'Bảng Giá'!$B$4,IF(AND('Raw Data'!N2378&gt;0.1,'Raw Data'!N2378&lt;=0.25),'Bảng Giá'!$B$5,IF(AND('Raw Data'!N2378&gt;0.25,'Raw Data'!N2378&lt;=0.5),'Bảng Giá'!$B$6,IF(AND('Raw Data'!N2378&gt;0.5,'Raw Data'!N2378&lt;=1),'Bảng Giá'!$B$7,IF(AND('Raw Data'!N2378&gt;1,'Raw Data'!N2378&lt;=1.5),'Bảng Giá'!$B$8,IF(AND('Raw Data'!N2378&gt;1.5,'Raw Data'!N2378&lt;=2),'Bảng Giá'!$B$9,IF(AND('Raw Data'!N2378&gt;2,'Raw Data'!N2378&lt;=2.5),'Bảng Giá'!$B$10,IF(AND('Raw Data'!N2378&gt;2.5,'Raw Data'!N2378&lt;=3),'Bảng Giá'!$B$11,IF(AND('Raw Data'!N2378&gt;3,'Raw Data'!N2378&lt;=3.5),'Bảng Giá'!$B$12,IF(AND('Raw Data'!N2378&gt;3.5,'Raw Data'!N2378&lt;=4),'Bảng Giá'!$B$13,IF(AND('Raw Data'!N2378&gt;4,'Raw Data'!N2378&lt;=4.5),'Bảng Giá'!$B$14,IF(AND('Raw Data'!N2378&gt;4.5,'Raw Data'!N2378&lt;=5),'Bảng Giá'!$B$15,IF(AND('Raw Data'!N2378&gt;5,'Raw Data'!N2378&lt;=5.5),'Bảng Giá'!$B$16,IF(AND('Raw Data'!N2378&gt;5.5,'Raw Data'!N2378&lt;=6),'Bảng Giá'!$B$17,'Bảng Giá'!$B$18)))))))))))))))</f>
        <v>0.5&lt;x&lt;=1</v>
      </c>
      <c r="Q2378" s="48">
        <f t="shared" si="225"/>
        <v>2.5236593059936908E-2</v>
      </c>
      <c r="R2378">
        <f t="shared" si="226"/>
        <v>39000</v>
      </c>
      <c r="S2378">
        <f t="shared" si="227"/>
        <v>7300</v>
      </c>
    </row>
    <row r="2379" spans="1:19" x14ac:dyDescent="0.25">
      <c r="A2379" s="12">
        <v>2378</v>
      </c>
      <c r="B2379" s="12" t="s">
        <v>211</v>
      </c>
      <c r="C2379" s="12" t="s">
        <v>1010</v>
      </c>
      <c r="D2379" s="28">
        <v>43008.673194444447</v>
      </c>
      <c r="E2379" s="17">
        <v>43012.47319444445</v>
      </c>
      <c r="F2379" s="13" t="s">
        <v>302</v>
      </c>
      <c r="G2379" s="12">
        <v>600</v>
      </c>
      <c r="H2379" s="12" t="s">
        <v>290</v>
      </c>
      <c r="I2379" s="12" t="s">
        <v>298</v>
      </c>
      <c r="J2379" s="37">
        <f>INDEX('Bảng Giá'!$C$3:$H$18,MATCH('Raw Data'!P2379,'Bảng Giá'!$B$3:$B$18,0),MATCH('Raw Data'!M2379,'Bảng Giá'!$C$2:$H$2,0))</f>
        <v>32500</v>
      </c>
      <c r="K2379" s="12">
        <v>31700</v>
      </c>
      <c r="L2379" s="36">
        <f t="shared" si="222"/>
        <v>3.8000000000029104</v>
      </c>
      <c r="M2379" t="str">
        <f>'References data'!H2380</f>
        <v>Liên Vùng</v>
      </c>
      <c r="N2379">
        <f t="shared" si="223"/>
        <v>0.6</v>
      </c>
      <c r="O2379">
        <f t="shared" si="224"/>
        <v>800</v>
      </c>
      <c r="P2379" t="str">
        <f>IF(AND(N2379&gt;0,N2379&lt;=0.05),'Bảng Giá'!$B$3,IF(AND(N2379&lt;=0.1,N2379&gt;0.05),'Bảng Giá'!$B$4,IF(AND('Raw Data'!N2379&gt;0.1,'Raw Data'!N2379&lt;=0.25),'Bảng Giá'!$B$5,IF(AND('Raw Data'!N2379&gt;0.25,'Raw Data'!N2379&lt;=0.5),'Bảng Giá'!$B$6,IF(AND('Raw Data'!N2379&gt;0.5,'Raw Data'!N2379&lt;=1),'Bảng Giá'!$B$7,IF(AND('Raw Data'!N2379&gt;1,'Raw Data'!N2379&lt;=1.5),'Bảng Giá'!$B$8,IF(AND('Raw Data'!N2379&gt;1.5,'Raw Data'!N2379&lt;=2),'Bảng Giá'!$B$9,IF(AND('Raw Data'!N2379&gt;2,'Raw Data'!N2379&lt;=2.5),'Bảng Giá'!$B$10,IF(AND('Raw Data'!N2379&gt;2.5,'Raw Data'!N2379&lt;=3),'Bảng Giá'!$B$11,IF(AND('Raw Data'!N2379&gt;3,'Raw Data'!N2379&lt;=3.5),'Bảng Giá'!$B$12,IF(AND('Raw Data'!N2379&gt;3.5,'Raw Data'!N2379&lt;=4),'Bảng Giá'!$B$13,IF(AND('Raw Data'!N2379&gt;4,'Raw Data'!N2379&lt;=4.5),'Bảng Giá'!$B$14,IF(AND('Raw Data'!N2379&gt;4.5,'Raw Data'!N2379&lt;=5),'Bảng Giá'!$B$15,IF(AND('Raw Data'!N2379&gt;5,'Raw Data'!N2379&lt;=5.5),'Bảng Giá'!$B$16,IF(AND('Raw Data'!N2379&gt;5.5,'Raw Data'!N2379&lt;=6),'Bảng Giá'!$B$17,'Bảng Giá'!$B$18)))))))))))))))</f>
        <v>0.5&lt;x&lt;=1</v>
      </c>
      <c r="Q2379" s="48">
        <f t="shared" si="225"/>
        <v>2.5236593059936908E-2</v>
      </c>
      <c r="R2379">
        <f t="shared" si="226"/>
        <v>39000</v>
      </c>
      <c r="S2379">
        <f t="shared" si="227"/>
        <v>7300</v>
      </c>
    </row>
    <row r="2380" spans="1:19" x14ac:dyDescent="0.25">
      <c r="A2380" s="12">
        <v>2379</v>
      </c>
      <c r="B2380" s="12" t="s">
        <v>211</v>
      </c>
      <c r="C2380" s="12" t="s">
        <v>1011</v>
      </c>
      <c r="D2380" s="28">
        <v>43008.391493055555</v>
      </c>
      <c r="E2380" s="17">
        <v>43012.191493055558</v>
      </c>
      <c r="F2380" s="13" t="s">
        <v>302</v>
      </c>
      <c r="G2380" s="12">
        <v>200</v>
      </c>
      <c r="H2380" s="12" t="s">
        <v>103</v>
      </c>
      <c r="I2380" s="12" t="s">
        <v>314</v>
      </c>
      <c r="J2380" s="37">
        <f>INDEX('Bảng Giá'!$C$3:$H$18,MATCH('Raw Data'!P2380,'Bảng Giá'!$B$3:$B$18,0),MATCH('Raw Data'!M2380,'Bảng Giá'!$C$2:$H$2,0))</f>
        <v>21000</v>
      </c>
      <c r="K2380" s="12">
        <v>20500</v>
      </c>
      <c r="L2380" s="36">
        <f t="shared" si="222"/>
        <v>3.8000000000029104</v>
      </c>
      <c r="M2380" t="str">
        <f>'References data'!H2381</f>
        <v>Liên Vùng</v>
      </c>
      <c r="N2380">
        <f t="shared" si="223"/>
        <v>0.2</v>
      </c>
      <c r="O2380">
        <f t="shared" si="224"/>
        <v>500</v>
      </c>
      <c r="P2380" t="str">
        <f>IF(AND(N2380&gt;0,N2380&lt;=0.05),'Bảng Giá'!$B$3,IF(AND(N2380&lt;=0.1,N2380&gt;0.05),'Bảng Giá'!$B$4,IF(AND('Raw Data'!N2380&gt;0.1,'Raw Data'!N2380&lt;=0.25),'Bảng Giá'!$B$5,IF(AND('Raw Data'!N2380&gt;0.25,'Raw Data'!N2380&lt;=0.5),'Bảng Giá'!$B$6,IF(AND('Raw Data'!N2380&gt;0.5,'Raw Data'!N2380&lt;=1),'Bảng Giá'!$B$7,IF(AND('Raw Data'!N2380&gt;1,'Raw Data'!N2380&lt;=1.5),'Bảng Giá'!$B$8,IF(AND('Raw Data'!N2380&gt;1.5,'Raw Data'!N2380&lt;=2),'Bảng Giá'!$B$9,IF(AND('Raw Data'!N2380&gt;2,'Raw Data'!N2380&lt;=2.5),'Bảng Giá'!$B$10,IF(AND('Raw Data'!N2380&gt;2.5,'Raw Data'!N2380&lt;=3),'Bảng Giá'!$B$11,IF(AND('Raw Data'!N2380&gt;3,'Raw Data'!N2380&lt;=3.5),'Bảng Giá'!$B$12,IF(AND('Raw Data'!N2380&gt;3.5,'Raw Data'!N2380&lt;=4),'Bảng Giá'!$B$13,IF(AND('Raw Data'!N2380&gt;4,'Raw Data'!N2380&lt;=4.5),'Bảng Giá'!$B$14,IF(AND('Raw Data'!N2380&gt;4.5,'Raw Data'!N2380&lt;=5),'Bảng Giá'!$B$15,IF(AND('Raw Data'!N2380&gt;5,'Raw Data'!N2380&lt;=5.5),'Bảng Giá'!$B$16,IF(AND('Raw Data'!N2380&gt;5.5,'Raw Data'!N2380&lt;=6),'Bảng Giá'!$B$17,'Bảng Giá'!$B$18)))))))))))))))</f>
        <v>0.1&lt;x&lt;=0.25</v>
      </c>
      <c r="Q2380" s="48">
        <f t="shared" si="225"/>
        <v>2.4390243902439025E-2</v>
      </c>
      <c r="R2380">
        <f t="shared" si="226"/>
        <v>25200</v>
      </c>
      <c r="S2380">
        <f t="shared" si="227"/>
        <v>4700</v>
      </c>
    </row>
    <row r="2381" spans="1:19" x14ac:dyDescent="0.25">
      <c r="A2381" s="12">
        <v>2380</v>
      </c>
      <c r="B2381" s="12" t="s">
        <v>211</v>
      </c>
      <c r="C2381" s="12" t="s">
        <v>1012</v>
      </c>
      <c r="D2381" s="28">
        <v>43010.3906712963</v>
      </c>
      <c r="E2381" s="17">
        <v>43012.490671296298</v>
      </c>
      <c r="F2381" s="13" t="s">
        <v>302</v>
      </c>
      <c r="G2381" s="12">
        <v>400</v>
      </c>
      <c r="H2381" s="12" t="s">
        <v>99</v>
      </c>
      <c r="I2381" s="12" t="s">
        <v>146</v>
      </c>
      <c r="J2381" s="37">
        <f>INDEX('Bảng Giá'!$C$3:$H$18,MATCH('Raw Data'!P2381,'Bảng Giá'!$B$3:$B$18,0),MATCH('Raw Data'!M2381,'Bảng Giá'!$C$2:$H$2,0))</f>
        <v>22500</v>
      </c>
      <c r="K2381" s="12">
        <v>22100</v>
      </c>
      <c r="L2381" s="36">
        <f t="shared" si="222"/>
        <v>2.0999999999985448</v>
      </c>
      <c r="M2381" t="str">
        <f>'References data'!H2382</f>
        <v>Liên Vùng đặc biệt</v>
      </c>
      <c r="N2381">
        <f t="shared" si="223"/>
        <v>0.4</v>
      </c>
      <c r="O2381">
        <f t="shared" si="224"/>
        <v>400</v>
      </c>
      <c r="P2381" t="str">
        <f>IF(AND(N2381&gt;0,N2381&lt;=0.05),'Bảng Giá'!$B$3,IF(AND(N2381&lt;=0.1,N2381&gt;0.05),'Bảng Giá'!$B$4,IF(AND('Raw Data'!N2381&gt;0.1,'Raw Data'!N2381&lt;=0.25),'Bảng Giá'!$B$5,IF(AND('Raw Data'!N2381&gt;0.25,'Raw Data'!N2381&lt;=0.5),'Bảng Giá'!$B$6,IF(AND('Raw Data'!N2381&gt;0.5,'Raw Data'!N2381&lt;=1),'Bảng Giá'!$B$7,IF(AND('Raw Data'!N2381&gt;1,'Raw Data'!N2381&lt;=1.5),'Bảng Giá'!$B$8,IF(AND('Raw Data'!N2381&gt;1.5,'Raw Data'!N2381&lt;=2),'Bảng Giá'!$B$9,IF(AND('Raw Data'!N2381&gt;2,'Raw Data'!N2381&lt;=2.5),'Bảng Giá'!$B$10,IF(AND('Raw Data'!N2381&gt;2.5,'Raw Data'!N2381&lt;=3),'Bảng Giá'!$B$11,IF(AND('Raw Data'!N2381&gt;3,'Raw Data'!N2381&lt;=3.5),'Bảng Giá'!$B$12,IF(AND('Raw Data'!N2381&gt;3.5,'Raw Data'!N2381&lt;=4),'Bảng Giá'!$B$13,IF(AND('Raw Data'!N2381&gt;4,'Raw Data'!N2381&lt;=4.5),'Bảng Giá'!$B$14,IF(AND('Raw Data'!N2381&gt;4.5,'Raw Data'!N2381&lt;=5),'Bảng Giá'!$B$15,IF(AND('Raw Data'!N2381&gt;5,'Raw Data'!N2381&lt;=5.5),'Bảng Giá'!$B$16,IF(AND('Raw Data'!N2381&gt;5.5,'Raw Data'!N2381&lt;=6),'Bảng Giá'!$B$17,'Bảng Giá'!$B$18)))))))))))))))</f>
        <v>0.25&lt;x&lt;=0.5</v>
      </c>
      <c r="Q2381" s="48">
        <f t="shared" si="225"/>
        <v>1.8099547511312219E-2</v>
      </c>
      <c r="R2381">
        <f t="shared" si="226"/>
        <v>27000</v>
      </c>
      <c r="S2381">
        <f t="shared" si="227"/>
        <v>4900</v>
      </c>
    </row>
    <row r="2382" spans="1:19" x14ac:dyDescent="0.25">
      <c r="A2382" s="12">
        <v>2381</v>
      </c>
      <c r="B2382" s="12" t="s">
        <v>211</v>
      </c>
      <c r="C2382" s="12" t="s">
        <v>1013</v>
      </c>
      <c r="D2382" s="28">
        <v>43010.390787037039</v>
      </c>
      <c r="E2382" s="17">
        <v>43014.190787037041</v>
      </c>
      <c r="F2382" s="13" t="s">
        <v>302</v>
      </c>
      <c r="G2382" s="12">
        <v>1056</v>
      </c>
      <c r="H2382" s="12" t="s">
        <v>94</v>
      </c>
      <c r="I2382" s="12" t="s">
        <v>111</v>
      </c>
      <c r="J2382" s="37">
        <f>INDEX('Bảng Giá'!$C$3:$H$18,MATCH('Raw Data'!P2382,'Bảng Giá'!$B$3:$B$18,0),MATCH('Raw Data'!M2382,'Bảng Giá'!$C$2:$H$2,0))</f>
        <v>41000</v>
      </c>
      <c r="K2382" s="12">
        <v>40000</v>
      </c>
      <c r="L2382" s="36">
        <f t="shared" si="222"/>
        <v>3.8000000000029104</v>
      </c>
      <c r="M2382" t="str">
        <f>'References data'!H2383</f>
        <v>Liên Vùng</v>
      </c>
      <c r="N2382">
        <f t="shared" si="223"/>
        <v>1.056</v>
      </c>
      <c r="O2382">
        <f t="shared" si="224"/>
        <v>1000</v>
      </c>
      <c r="P2382" t="str">
        <f>IF(AND(N2382&gt;0,N2382&lt;=0.05),'Bảng Giá'!$B$3,IF(AND(N2382&lt;=0.1,N2382&gt;0.05),'Bảng Giá'!$B$4,IF(AND('Raw Data'!N2382&gt;0.1,'Raw Data'!N2382&lt;=0.25),'Bảng Giá'!$B$5,IF(AND('Raw Data'!N2382&gt;0.25,'Raw Data'!N2382&lt;=0.5),'Bảng Giá'!$B$6,IF(AND('Raw Data'!N2382&gt;0.5,'Raw Data'!N2382&lt;=1),'Bảng Giá'!$B$7,IF(AND('Raw Data'!N2382&gt;1,'Raw Data'!N2382&lt;=1.5),'Bảng Giá'!$B$8,IF(AND('Raw Data'!N2382&gt;1.5,'Raw Data'!N2382&lt;=2),'Bảng Giá'!$B$9,IF(AND('Raw Data'!N2382&gt;2,'Raw Data'!N2382&lt;=2.5),'Bảng Giá'!$B$10,IF(AND('Raw Data'!N2382&gt;2.5,'Raw Data'!N2382&lt;=3),'Bảng Giá'!$B$11,IF(AND('Raw Data'!N2382&gt;3,'Raw Data'!N2382&lt;=3.5),'Bảng Giá'!$B$12,IF(AND('Raw Data'!N2382&gt;3.5,'Raw Data'!N2382&lt;=4),'Bảng Giá'!$B$13,IF(AND('Raw Data'!N2382&gt;4,'Raw Data'!N2382&lt;=4.5),'Bảng Giá'!$B$14,IF(AND('Raw Data'!N2382&gt;4.5,'Raw Data'!N2382&lt;=5),'Bảng Giá'!$B$15,IF(AND('Raw Data'!N2382&gt;5,'Raw Data'!N2382&lt;=5.5),'Bảng Giá'!$B$16,IF(AND('Raw Data'!N2382&gt;5.5,'Raw Data'!N2382&lt;=6),'Bảng Giá'!$B$17,'Bảng Giá'!$B$18)))))))))))))))</f>
        <v>1&lt;x&lt;=1.5</v>
      </c>
      <c r="Q2382" s="48">
        <f t="shared" si="225"/>
        <v>2.5000000000000001E-2</v>
      </c>
      <c r="R2382">
        <f t="shared" si="226"/>
        <v>49200</v>
      </c>
      <c r="S2382">
        <f t="shared" si="227"/>
        <v>9200</v>
      </c>
    </row>
    <row r="2383" spans="1:19" x14ac:dyDescent="0.25">
      <c r="A2383" s="12">
        <v>2382</v>
      </c>
      <c r="B2383" s="12" t="s">
        <v>211</v>
      </c>
      <c r="C2383" s="12" t="s">
        <v>1014</v>
      </c>
      <c r="D2383" s="28">
        <v>43010.390081018515</v>
      </c>
      <c r="E2383" s="17">
        <v>43014.190081018518</v>
      </c>
      <c r="F2383" s="13" t="s">
        <v>302</v>
      </c>
      <c r="G2383" s="12">
        <v>1056</v>
      </c>
      <c r="H2383" s="12" t="s">
        <v>94</v>
      </c>
      <c r="I2383" s="12" t="s">
        <v>140</v>
      </c>
      <c r="J2383" s="37">
        <f>INDEX('Bảng Giá'!$C$3:$H$18,MATCH('Raw Data'!P2383,'Bảng Giá'!$B$3:$B$18,0),MATCH('Raw Data'!M2383,'Bảng Giá'!$C$2:$H$2,0))</f>
        <v>41000</v>
      </c>
      <c r="K2383" s="12">
        <v>40000</v>
      </c>
      <c r="L2383" s="36">
        <f t="shared" si="222"/>
        <v>3.8000000000029104</v>
      </c>
      <c r="M2383" t="str">
        <f>'References data'!H2384</f>
        <v>Liên Vùng</v>
      </c>
      <c r="N2383">
        <f t="shared" si="223"/>
        <v>1.056</v>
      </c>
      <c r="O2383">
        <f t="shared" si="224"/>
        <v>1000</v>
      </c>
      <c r="P2383" t="str">
        <f>IF(AND(N2383&gt;0,N2383&lt;=0.05),'Bảng Giá'!$B$3,IF(AND(N2383&lt;=0.1,N2383&gt;0.05),'Bảng Giá'!$B$4,IF(AND('Raw Data'!N2383&gt;0.1,'Raw Data'!N2383&lt;=0.25),'Bảng Giá'!$B$5,IF(AND('Raw Data'!N2383&gt;0.25,'Raw Data'!N2383&lt;=0.5),'Bảng Giá'!$B$6,IF(AND('Raw Data'!N2383&gt;0.5,'Raw Data'!N2383&lt;=1),'Bảng Giá'!$B$7,IF(AND('Raw Data'!N2383&gt;1,'Raw Data'!N2383&lt;=1.5),'Bảng Giá'!$B$8,IF(AND('Raw Data'!N2383&gt;1.5,'Raw Data'!N2383&lt;=2),'Bảng Giá'!$B$9,IF(AND('Raw Data'!N2383&gt;2,'Raw Data'!N2383&lt;=2.5),'Bảng Giá'!$B$10,IF(AND('Raw Data'!N2383&gt;2.5,'Raw Data'!N2383&lt;=3),'Bảng Giá'!$B$11,IF(AND('Raw Data'!N2383&gt;3,'Raw Data'!N2383&lt;=3.5),'Bảng Giá'!$B$12,IF(AND('Raw Data'!N2383&gt;3.5,'Raw Data'!N2383&lt;=4),'Bảng Giá'!$B$13,IF(AND('Raw Data'!N2383&gt;4,'Raw Data'!N2383&lt;=4.5),'Bảng Giá'!$B$14,IF(AND('Raw Data'!N2383&gt;4.5,'Raw Data'!N2383&lt;=5),'Bảng Giá'!$B$15,IF(AND('Raw Data'!N2383&gt;5,'Raw Data'!N2383&lt;=5.5),'Bảng Giá'!$B$16,IF(AND('Raw Data'!N2383&gt;5.5,'Raw Data'!N2383&lt;=6),'Bảng Giá'!$B$17,'Bảng Giá'!$B$18)))))))))))))))</f>
        <v>1&lt;x&lt;=1.5</v>
      </c>
      <c r="Q2383" s="48">
        <f t="shared" si="225"/>
        <v>2.5000000000000001E-2</v>
      </c>
      <c r="R2383">
        <f t="shared" si="226"/>
        <v>49200</v>
      </c>
      <c r="S2383">
        <f t="shared" si="227"/>
        <v>9200</v>
      </c>
    </row>
    <row r="2384" spans="1:19" x14ac:dyDescent="0.25">
      <c r="A2384" s="12">
        <v>2383</v>
      </c>
      <c r="B2384" s="12" t="s">
        <v>211</v>
      </c>
      <c r="C2384" s="12" t="s">
        <v>1015</v>
      </c>
      <c r="D2384" s="28">
        <v>43010.390856481485</v>
      </c>
      <c r="E2384" s="17">
        <v>43014.490856481483</v>
      </c>
      <c r="F2384" s="13" t="s">
        <v>303</v>
      </c>
      <c r="G2384" s="12">
        <v>1200</v>
      </c>
      <c r="H2384" s="12" t="s">
        <v>815</v>
      </c>
      <c r="I2384" s="12" t="s">
        <v>339</v>
      </c>
      <c r="J2384" s="37">
        <f>INDEX('Bảng Giá'!$C$3:$H$18,MATCH('Raw Data'!P2384,'Bảng Giá'!$B$3:$B$18,0),MATCH('Raw Data'!M2384,'Bảng Giá'!$C$2:$H$2,0))</f>
        <v>39000</v>
      </c>
      <c r="K2384" s="12">
        <v>38400</v>
      </c>
      <c r="L2384" s="36">
        <f t="shared" si="222"/>
        <v>4.0999999999985448</v>
      </c>
      <c r="M2384" t="str">
        <f>'References data'!H2385</f>
        <v>Liên Vùng Tỉnh</v>
      </c>
      <c r="N2384">
        <f t="shared" si="223"/>
        <v>1.2</v>
      </c>
      <c r="O2384">
        <f t="shared" si="224"/>
        <v>600</v>
      </c>
      <c r="P2384" t="str">
        <f>IF(AND(N2384&gt;0,N2384&lt;=0.05),'Bảng Giá'!$B$3,IF(AND(N2384&lt;=0.1,N2384&gt;0.05),'Bảng Giá'!$B$4,IF(AND('Raw Data'!N2384&gt;0.1,'Raw Data'!N2384&lt;=0.25),'Bảng Giá'!$B$5,IF(AND('Raw Data'!N2384&gt;0.25,'Raw Data'!N2384&lt;=0.5),'Bảng Giá'!$B$6,IF(AND('Raw Data'!N2384&gt;0.5,'Raw Data'!N2384&lt;=1),'Bảng Giá'!$B$7,IF(AND('Raw Data'!N2384&gt;1,'Raw Data'!N2384&lt;=1.5),'Bảng Giá'!$B$8,IF(AND('Raw Data'!N2384&gt;1.5,'Raw Data'!N2384&lt;=2),'Bảng Giá'!$B$9,IF(AND('Raw Data'!N2384&gt;2,'Raw Data'!N2384&lt;=2.5),'Bảng Giá'!$B$10,IF(AND('Raw Data'!N2384&gt;2.5,'Raw Data'!N2384&lt;=3),'Bảng Giá'!$B$11,IF(AND('Raw Data'!N2384&gt;3,'Raw Data'!N2384&lt;=3.5),'Bảng Giá'!$B$12,IF(AND('Raw Data'!N2384&gt;3.5,'Raw Data'!N2384&lt;=4),'Bảng Giá'!$B$13,IF(AND('Raw Data'!N2384&gt;4,'Raw Data'!N2384&lt;=4.5),'Bảng Giá'!$B$14,IF(AND('Raw Data'!N2384&gt;4.5,'Raw Data'!N2384&lt;=5),'Bảng Giá'!$B$15,IF(AND('Raw Data'!N2384&gt;5,'Raw Data'!N2384&lt;=5.5),'Bảng Giá'!$B$16,IF(AND('Raw Data'!N2384&gt;5.5,'Raw Data'!N2384&lt;=6),'Bảng Giá'!$B$17,'Bảng Giá'!$B$18)))))))))))))))</f>
        <v>1&lt;x&lt;=1.5</v>
      </c>
      <c r="Q2384" s="48">
        <f t="shared" si="225"/>
        <v>1.5625E-2</v>
      </c>
      <c r="R2384">
        <f t="shared" si="226"/>
        <v>46800</v>
      </c>
      <c r="S2384">
        <f t="shared" si="227"/>
        <v>8400</v>
      </c>
    </row>
    <row r="2385" spans="1:19" x14ac:dyDescent="0.25">
      <c r="A2385" s="12">
        <v>2384</v>
      </c>
      <c r="B2385" s="12" t="s">
        <v>211</v>
      </c>
      <c r="C2385" s="12" t="s">
        <v>1016</v>
      </c>
      <c r="D2385" s="28">
        <v>43010.390868055554</v>
      </c>
      <c r="E2385" s="17">
        <v>43014.490868055553</v>
      </c>
      <c r="F2385" s="13" t="s">
        <v>302</v>
      </c>
      <c r="G2385" s="12">
        <v>656</v>
      </c>
      <c r="H2385" s="12" t="s">
        <v>179</v>
      </c>
      <c r="I2385" s="12" t="s">
        <v>439</v>
      </c>
      <c r="J2385" s="37">
        <f>INDEX('Bảng Giá'!$C$3:$H$18,MATCH('Raw Data'!P2385,'Bảng Giá'!$B$3:$B$18,0),MATCH('Raw Data'!M2385,'Bảng Giá'!$C$2:$H$2,0))</f>
        <v>31000</v>
      </c>
      <c r="K2385" s="12">
        <v>30500</v>
      </c>
      <c r="L2385" s="36">
        <f t="shared" si="222"/>
        <v>4.0999999999985448</v>
      </c>
      <c r="M2385" t="str">
        <f>'References data'!H2386</f>
        <v>Liên Vùng Tỉnh</v>
      </c>
      <c r="N2385">
        <f t="shared" si="223"/>
        <v>0.65600000000000003</v>
      </c>
      <c r="O2385">
        <f t="shared" si="224"/>
        <v>500</v>
      </c>
      <c r="P2385" t="str">
        <f>IF(AND(N2385&gt;0,N2385&lt;=0.05),'Bảng Giá'!$B$3,IF(AND(N2385&lt;=0.1,N2385&gt;0.05),'Bảng Giá'!$B$4,IF(AND('Raw Data'!N2385&gt;0.1,'Raw Data'!N2385&lt;=0.25),'Bảng Giá'!$B$5,IF(AND('Raw Data'!N2385&gt;0.25,'Raw Data'!N2385&lt;=0.5),'Bảng Giá'!$B$6,IF(AND('Raw Data'!N2385&gt;0.5,'Raw Data'!N2385&lt;=1),'Bảng Giá'!$B$7,IF(AND('Raw Data'!N2385&gt;1,'Raw Data'!N2385&lt;=1.5),'Bảng Giá'!$B$8,IF(AND('Raw Data'!N2385&gt;1.5,'Raw Data'!N2385&lt;=2),'Bảng Giá'!$B$9,IF(AND('Raw Data'!N2385&gt;2,'Raw Data'!N2385&lt;=2.5),'Bảng Giá'!$B$10,IF(AND('Raw Data'!N2385&gt;2.5,'Raw Data'!N2385&lt;=3),'Bảng Giá'!$B$11,IF(AND('Raw Data'!N2385&gt;3,'Raw Data'!N2385&lt;=3.5),'Bảng Giá'!$B$12,IF(AND('Raw Data'!N2385&gt;3.5,'Raw Data'!N2385&lt;=4),'Bảng Giá'!$B$13,IF(AND('Raw Data'!N2385&gt;4,'Raw Data'!N2385&lt;=4.5),'Bảng Giá'!$B$14,IF(AND('Raw Data'!N2385&gt;4.5,'Raw Data'!N2385&lt;=5),'Bảng Giá'!$B$15,IF(AND('Raw Data'!N2385&gt;5,'Raw Data'!N2385&lt;=5.5),'Bảng Giá'!$B$16,IF(AND('Raw Data'!N2385&gt;5.5,'Raw Data'!N2385&lt;=6),'Bảng Giá'!$B$17,'Bảng Giá'!$B$18)))))))))))))))</f>
        <v>0.5&lt;x&lt;=1</v>
      </c>
      <c r="Q2385" s="48">
        <f t="shared" si="225"/>
        <v>1.6393442622950821E-2</v>
      </c>
      <c r="R2385">
        <f t="shared" si="226"/>
        <v>37200</v>
      </c>
      <c r="S2385">
        <f t="shared" si="227"/>
        <v>6700</v>
      </c>
    </row>
    <row r="2386" spans="1:19" x14ac:dyDescent="0.25">
      <c r="A2386" s="12">
        <v>2385</v>
      </c>
      <c r="B2386" s="12" t="s">
        <v>211</v>
      </c>
      <c r="C2386" s="12" t="s">
        <v>1017</v>
      </c>
      <c r="D2386" s="28">
        <v>43010.390243055554</v>
      </c>
      <c r="E2386" s="17">
        <v>43014.190243055556</v>
      </c>
      <c r="F2386" s="13" t="s">
        <v>302</v>
      </c>
      <c r="G2386" s="12">
        <v>998</v>
      </c>
      <c r="H2386" s="12" t="s">
        <v>109</v>
      </c>
      <c r="I2386" s="12" t="s">
        <v>1584</v>
      </c>
      <c r="J2386" s="37">
        <f>INDEX('Bảng Giá'!$C$3:$H$18,MATCH('Raw Data'!P2386,'Bảng Giá'!$B$3:$B$18,0),MATCH('Raw Data'!M2386,'Bảng Giá'!$C$2:$H$2,0))</f>
        <v>32500</v>
      </c>
      <c r="K2386" s="12">
        <v>31700</v>
      </c>
      <c r="L2386" s="36">
        <f t="shared" si="222"/>
        <v>3.8000000000029104</v>
      </c>
      <c r="M2386" t="str">
        <f>'References data'!H2387</f>
        <v>Liên Vùng</v>
      </c>
      <c r="N2386">
        <f t="shared" si="223"/>
        <v>0.998</v>
      </c>
      <c r="O2386">
        <f t="shared" si="224"/>
        <v>800</v>
      </c>
      <c r="P2386" t="str">
        <f>IF(AND(N2386&gt;0,N2386&lt;=0.05),'Bảng Giá'!$B$3,IF(AND(N2386&lt;=0.1,N2386&gt;0.05),'Bảng Giá'!$B$4,IF(AND('Raw Data'!N2386&gt;0.1,'Raw Data'!N2386&lt;=0.25),'Bảng Giá'!$B$5,IF(AND('Raw Data'!N2386&gt;0.25,'Raw Data'!N2386&lt;=0.5),'Bảng Giá'!$B$6,IF(AND('Raw Data'!N2386&gt;0.5,'Raw Data'!N2386&lt;=1),'Bảng Giá'!$B$7,IF(AND('Raw Data'!N2386&gt;1,'Raw Data'!N2386&lt;=1.5),'Bảng Giá'!$B$8,IF(AND('Raw Data'!N2386&gt;1.5,'Raw Data'!N2386&lt;=2),'Bảng Giá'!$B$9,IF(AND('Raw Data'!N2386&gt;2,'Raw Data'!N2386&lt;=2.5),'Bảng Giá'!$B$10,IF(AND('Raw Data'!N2386&gt;2.5,'Raw Data'!N2386&lt;=3),'Bảng Giá'!$B$11,IF(AND('Raw Data'!N2386&gt;3,'Raw Data'!N2386&lt;=3.5),'Bảng Giá'!$B$12,IF(AND('Raw Data'!N2386&gt;3.5,'Raw Data'!N2386&lt;=4),'Bảng Giá'!$B$13,IF(AND('Raw Data'!N2386&gt;4,'Raw Data'!N2386&lt;=4.5),'Bảng Giá'!$B$14,IF(AND('Raw Data'!N2386&gt;4.5,'Raw Data'!N2386&lt;=5),'Bảng Giá'!$B$15,IF(AND('Raw Data'!N2386&gt;5,'Raw Data'!N2386&lt;=5.5),'Bảng Giá'!$B$16,IF(AND('Raw Data'!N2386&gt;5.5,'Raw Data'!N2386&lt;=6),'Bảng Giá'!$B$17,'Bảng Giá'!$B$18)))))))))))))))</f>
        <v>0.5&lt;x&lt;=1</v>
      </c>
      <c r="Q2386" s="48">
        <f t="shared" si="225"/>
        <v>2.5236593059936908E-2</v>
      </c>
      <c r="R2386">
        <f t="shared" si="226"/>
        <v>39000</v>
      </c>
      <c r="S2386">
        <f t="shared" si="227"/>
        <v>7300</v>
      </c>
    </row>
    <row r="2387" spans="1:19" x14ac:dyDescent="0.25">
      <c r="A2387" s="12">
        <v>2386</v>
      </c>
      <c r="B2387" s="12" t="s">
        <v>211</v>
      </c>
      <c r="C2387" s="12" t="s">
        <v>1018</v>
      </c>
      <c r="D2387" s="28">
        <v>43010.390960648147</v>
      </c>
      <c r="E2387" s="17">
        <v>43014.190960648149</v>
      </c>
      <c r="F2387" s="13" t="s">
        <v>302</v>
      </c>
      <c r="G2387" s="12">
        <v>300</v>
      </c>
      <c r="H2387" s="12" t="s">
        <v>109</v>
      </c>
      <c r="I2387" s="12" t="s">
        <v>826</v>
      </c>
      <c r="J2387" s="37">
        <f>INDEX('Bảng Giá'!$C$3:$H$18,MATCH('Raw Data'!P2387,'Bảng Giá'!$B$3:$B$18,0),MATCH('Raw Data'!M2387,'Bảng Giá'!$C$2:$H$2,0))</f>
        <v>26000</v>
      </c>
      <c r="K2387" s="12">
        <v>25400</v>
      </c>
      <c r="L2387" s="36">
        <f t="shared" si="222"/>
        <v>3.8000000000029104</v>
      </c>
      <c r="M2387" t="str">
        <f>'References data'!H2388</f>
        <v>Liên Vùng</v>
      </c>
      <c r="N2387">
        <f t="shared" si="223"/>
        <v>0.3</v>
      </c>
      <c r="O2387">
        <f t="shared" si="224"/>
        <v>600</v>
      </c>
      <c r="P2387" t="str">
        <f>IF(AND(N2387&gt;0,N2387&lt;=0.05),'Bảng Giá'!$B$3,IF(AND(N2387&lt;=0.1,N2387&gt;0.05),'Bảng Giá'!$B$4,IF(AND('Raw Data'!N2387&gt;0.1,'Raw Data'!N2387&lt;=0.25),'Bảng Giá'!$B$5,IF(AND('Raw Data'!N2387&gt;0.25,'Raw Data'!N2387&lt;=0.5),'Bảng Giá'!$B$6,IF(AND('Raw Data'!N2387&gt;0.5,'Raw Data'!N2387&lt;=1),'Bảng Giá'!$B$7,IF(AND('Raw Data'!N2387&gt;1,'Raw Data'!N2387&lt;=1.5),'Bảng Giá'!$B$8,IF(AND('Raw Data'!N2387&gt;1.5,'Raw Data'!N2387&lt;=2),'Bảng Giá'!$B$9,IF(AND('Raw Data'!N2387&gt;2,'Raw Data'!N2387&lt;=2.5),'Bảng Giá'!$B$10,IF(AND('Raw Data'!N2387&gt;2.5,'Raw Data'!N2387&lt;=3),'Bảng Giá'!$B$11,IF(AND('Raw Data'!N2387&gt;3,'Raw Data'!N2387&lt;=3.5),'Bảng Giá'!$B$12,IF(AND('Raw Data'!N2387&gt;3.5,'Raw Data'!N2387&lt;=4),'Bảng Giá'!$B$13,IF(AND('Raw Data'!N2387&gt;4,'Raw Data'!N2387&lt;=4.5),'Bảng Giá'!$B$14,IF(AND('Raw Data'!N2387&gt;4.5,'Raw Data'!N2387&lt;=5),'Bảng Giá'!$B$15,IF(AND('Raw Data'!N2387&gt;5,'Raw Data'!N2387&lt;=5.5),'Bảng Giá'!$B$16,IF(AND('Raw Data'!N2387&gt;5.5,'Raw Data'!N2387&lt;=6),'Bảng Giá'!$B$17,'Bảng Giá'!$B$18)))))))))))))))</f>
        <v>0.25&lt;x&lt;=0.5</v>
      </c>
      <c r="Q2387" s="48">
        <f t="shared" si="225"/>
        <v>2.3622047244094488E-2</v>
      </c>
      <c r="R2387">
        <f t="shared" si="226"/>
        <v>31200</v>
      </c>
      <c r="S2387">
        <f t="shared" si="227"/>
        <v>5800</v>
      </c>
    </row>
    <row r="2388" spans="1:19" x14ac:dyDescent="0.25">
      <c r="A2388" s="12">
        <v>2387</v>
      </c>
      <c r="B2388" s="12" t="s">
        <v>211</v>
      </c>
      <c r="C2388" s="12" t="s">
        <v>1019</v>
      </c>
      <c r="D2388" s="28">
        <v>43010.391041666669</v>
      </c>
      <c r="E2388" s="17">
        <v>43012.491041666668</v>
      </c>
      <c r="F2388" s="13" t="s">
        <v>302</v>
      </c>
      <c r="G2388" s="12">
        <v>1000</v>
      </c>
      <c r="H2388" s="12" t="s">
        <v>315</v>
      </c>
      <c r="I2388" s="12" t="s">
        <v>296</v>
      </c>
      <c r="J2388" s="37">
        <f>INDEX('Bảng Giá'!$C$3:$H$18,MATCH('Raw Data'!P2388,'Bảng Giá'!$B$3:$B$18,0),MATCH('Raw Data'!M2388,'Bảng Giá'!$C$2:$H$2,0))</f>
        <v>30500</v>
      </c>
      <c r="K2388" s="12">
        <v>37800</v>
      </c>
      <c r="L2388" s="36">
        <f t="shared" si="222"/>
        <v>2.0999999999985448</v>
      </c>
      <c r="M2388" t="str">
        <f>'References data'!H2389</f>
        <v>Liên Vùng đặc biệt</v>
      </c>
      <c r="N2388">
        <f t="shared" si="223"/>
        <v>1</v>
      </c>
      <c r="O2388">
        <f t="shared" si="224"/>
        <v>-7300</v>
      </c>
      <c r="P2388" t="str">
        <f>IF(AND(N2388&gt;0,N2388&lt;=0.05),'Bảng Giá'!$B$3,IF(AND(N2388&lt;=0.1,N2388&gt;0.05),'Bảng Giá'!$B$4,IF(AND('Raw Data'!N2388&gt;0.1,'Raw Data'!N2388&lt;=0.25),'Bảng Giá'!$B$5,IF(AND('Raw Data'!N2388&gt;0.25,'Raw Data'!N2388&lt;=0.5),'Bảng Giá'!$B$6,IF(AND('Raw Data'!N2388&gt;0.5,'Raw Data'!N2388&lt;=1),'Bảng Giá'!$B$7,IF(AND('Raw Data'!N2388&gt;1,'Raw Data'!N2388&lt;=1.5),'Bảng Giá'!$B$8,IF(AND('Raw Data'!N2388&gt;1.5,'Raw Data'!N2388&lt;=2),'Bảng Giá'!$B$9,IF(AND('Raw Data'!N2388&gt;2,'Raw Data'!N2388&lt;=2.5),'Bảng Giá'!$B$10,IF(AND('Raw Data'!N2388&gt;2.5,'Raw Data'!N2388&lt;=3),'Bảng Giá'!$B$11,IF(AND('Raw Data'!N2388&gt;3,'Raw Data'!N2388&lt;=3.5),'Bảng Giá'!$B$12,IF(AND('Raw Data'!N2388&gt;3.5,'Raw Data'!N2388&lt;=4),'Bảng Giá'!$B$13,IF(AND('Raw Data'!N2388&gt;4,'Raw Data'!N2388&lt;=4.5),'Bảng Giá'!$B$14,IF(AND('Raw Data'!N2388&gt;4.5,'Raw Data'!N2388&lt;=5),'Bảng Giá'!$B$15,IF(AND('Raw Data'!N2388&gt;5,'Raw Data'!N2388&lt;=5.5),'Bảng Giá'!$B$16,IF(AND('Raw Data'!N2388&gt;5.5,'Raw Data'!N2388&lt;=6),'Bảng Giá'!$B$17,'Bảng Giá'!$B$18)))))))))))))))</f>
        <v>0.5&lt;x&lt;=1</v>
      </c>
      <c r="Q2388" s="48">
        <f t="shared" si="225"/>
        <v>-0.19312169312169311</v>
      </c>
      <c r="R2388">
        <f t="shared" si="226"/>
        <v>36600</v>
      </c>
      <c r="S2388">
        <f t="shared" si="227"/>
        <v>-1200</v>
      </c>
    </row>
    <row r="2389" spans="1:19" x14ac:dyDescent="0.25">
      <c r="A2389" s="12">
        <v>2388</v>
      </c>
      <c r="B2389" s="12" t="s">
        <v>211</v>
      </c>
      <c r="C2389" s="12" t="s">
        <v>1020</v>
      </c>
      <c r="D2389" s="28">
        <v>43010.391053240739</v>
      </c>
      <c r="E2389" s="17">
        <v>43014.191053240742</v>
      </c>
      <c r="F2389" s="13" t="s">
        <v>302</v>
      </c>
      <c r="G2389" s="12">
        <v>200</v>
      </c>
      <c r="H2389" s="12" t="s">
        <v>77</v>
      </c>
      <c r="I2389" s="12" t="s">
        <v>1585</v>
      </c>
      <c r="J2389" s="37">
        <f>INDEX('Bảng Giá'!$C$3:$H$18,MATCH('Raw Data'!P2389,'Bảng Giá'!$B$3:$B$18,0),MATCH('Raw Data'!M2389,'Bảng Giá'!$C$2:$H$2,0))</f>
        <v>21000</v>
      </c>
      <c r="K2389" s="12">
        <v>20500</v>
      </c>
      <c r="L2389" s="36">
        <f t="shared" si="222"/>
        <v>3.8000000000029104</v>
      </c>
      <c r="M2389" t="str">
        <f>'References data'!H2390</f>
        <v>Liên Vùng</v>
      </c>
      <c r="N2389">
        <f t="shared" si="223"/>
        <v>0.2</v>
      </c>
      <c r="O2389">
        <f t="shared" si="224"/>
        <v>500</v>
      </c>
      <c r="P2389" t="str">
        <f>IF(AND(N2389&gt;0,N2389&lt;=0.05),'Bảng Giá'!$B$3,IF(AND(N2389&lt;=0.1,N2389&gt;0.05),'Bảng Giá'!$B$4,IF(AND('Raw Data'!N2389&gt;0.1,'Raw Data'!N2389&lt;=0.25),'Bảng Giá'!$B$5,IF(AND('Raw Data'!N2389&gt;0.25,'Raw Data'!N2389&lt;=0.5),'Bảng Giá'!$B$6,IF(AND('Raw Data'!N2389&gt;0.5,'Raw Data'!N2389&lt;=1),'Bảng Giá'!$B$7,IF(AND('Raw Data'!N2389&gt;1,'Raw Data'!N2389&lt;=1.5),'Bảng Giá'!$B$8,IF(AND('Raw Data'!N2389&gt;1.5,'Raw Data'!N2389&lt;=2),'Bảng Giá'!$B$9,IF(AND('Raw Data'!N2389&gt;2,'Raw Data'!N2389&lt;=2.5),'Bảng Giá'!$B$10,IF(AND('Raw Data'!N2389&gt;2.5,'Raw Data'!N2389&lt;=3),'Bảng Giá'!$B$11,IF(AND('Raw Data'!N2389&gt;3,'Raw Data'!N2389&lt;=3.5),'Bảng Giá'!$B$12,IF(AND('Raw Data'!N2389&gt;3.5,'Raw Data'!N2389&lt;=4),'Bảng Giá'!$B$13,IF(AND('Raw Data'!N2389&gt;4,'Raw Data'!N2389&lt;=4.5),'Bảng Giá'!$B$14,IF(AND('Raw Data'!N2389&gt;4.5,'Raw Data'!N2389&lt;=5),'Bảng Giá'!$B$15,IF(AND('Raw Data'!N2389&gt;5,'Raw Data'!N2389&lt;=5.5),'Bảng Giá'!$B$16,IF(AND('Raw Data'!N2389&gt;5.5,'Raw Data'!N2389&lt;=6),'Bảng Giá'!$B$17,'Bảng Giá'!$B$18)))))))))))))))</f>
        <v>0.1&lt;x&lt;=0.25</v>
      </c>
      <c r="Q2389" s="48">
        <f t="shared" si="225"/>
        <v>2.4390243902439025E-2</v>
      </c>
      <c r="R2389">
        <f t="shared" si="226"/>
        <v>25200</v>
      </c>
      <c r="S2389">
        <f t="shared" si="227"/>
        <v>4700</v>
      </c>
    </row>
    <row r="2390" spans="1:19" x14ac:dyDescent="0.25">
      <c r="A2390" s="12">
        <v>2389</v>
      </c>
      <c r="B2390" s="12" t="s">
        <v>211</v>
      </c>
      <c r="C2390" s="12" t="s">
        <v>1021</v>
      </c>
      <c r="D2390" s="28">
        <v>43010.390324074076</v>
      </c>
      <c r="E2390" s="17">
        <v>43014.190324074079</v>
      </c>
      <c r="F2390" s="13" t="s">
        <v>302</v>
      </c>
      <c r="G2390" s="12">
        <v>700</v>
      </c>
      <c r="H2390" s="12" t="s">
        <v>94</v>
      </c>
      <c r="I2390" s="12" t="s">
        <v>165</v>
      </c>
      <c r="J2390" s="37">
        <f>INDEX('Bảng Giá'!$C$3:$H$18,MATCH('Raw Data'!P2390,'Bảng Giá'!$B$3:$B$18,0),MATCH('Raw Data'!M2390,'Bảng Giá'!$C$2:$H$2,0))</f>
        <v>32500</v>
      </c>
      <c r="K2390" s="12">
        <v>31700</v>
      </c>
      <c r="L2390" s="36">
        <f t="shared" si="222"/>
        <v>3.8000000000029104</v>
      </c>
      <c r="M2390" t="str">
        <f>'References data'!H2391</f>
        <v>Liên Vùng</v>
      </c>
      <c r="N2390">
        <f t="shared" si="223"/>
        <v>0.7</v>
      </c>
      <c r="O2390">
        <f t="shared" si="224"/>
        <v>800</v>
      </c>
      <c r="P2390" t="str">
        <f>IF(AND(N2390&gt;0,N2390&lt;=0.05),'Bảng Giá'!$B$3,IF(AND(N2390&lt;=0.1,N2390&gt;0.05),'Bảng Giá'!$B$4,IF(AND('Raw Data'!N2390&gt;0.1,'Raw Data'!N2390&lt;=0.25),'Bảng Giá'!$B$5,IF(AND('Raw Data'!N2390&gt;0.25,'Raw Data'!N2390&lt;=0.5),'Bảng Giá'!$B$6,IF(AND('Raw Data'!N2390&gt;0.5,'Raw Data'!N2390&lt;=1),'Bảng Giá'!$B$7,IF(AND('Raw Data'!N2390&gt;1,'Raw Data'!N2390&lt;=1.5),'Bảng Giá'!$B$8,IF(AND('Raw Data'!N2390&gt;1.5,'Raw Data'!N2390&lt;=2),'Bảng Giá'!$B$9,IF(AND('Raw Data'!N2390&gt;2,'Raw Data'!N2390&lt;=2.5),'Bảng Giá'!$B$10,IF(AND('Raw Data'!N2390&gt;2.5,'Raw Data'!N2390&lt;=3),'Bảng Giá'!$B$11,IF(AND('Raw Data'!N2390&gt;3,'Raw Data'!N2390&lt;=3.5),'Bảng Giá'!$B$12,IF(AND('Raw Data'!N2390&gt;3.5,'Raw Data'!N2390&lt;=4),'Bảng Giá'!$B$13,IF(AND('Raw Data'!N2390&gt;4,'Raw Data'!N2390&lt;=4.5),'Bảng Giá'!$B$14,IF(AND('Raw Data'!N2390&gt;4.5,'Raw Data'!N2390&lt;=5),'Bảng Giá'!$B$15,IF(AND('Raw Data'!N2390&gt;5,'Raw Data'!N2390&lt;=5.5),'Bảng Giá'!$B$16,IF(AND('Raw Data'!N2390&gt;5.5,'Raw Data'!N2390&lt;=6),'Bảng Giá'!$B$17,'Bảng Giá'!$B$18)))))))))))))))</f>
        <v>0.5&lt;x&lt;=1</v>
      </c>
      <c r="Q2390" s="48">
        <f t="shared" si="225"/>
        <v>2.5236593059936908E-2</v>
      </c>
      <c r="R2390">
        <f t="shared" si="226"/>
        <v>39000</v>
      </c>
      <c r="S2390">
        <f t="shared" si="227"/>
        <v>7300</v>
      </c>
    </row>
    <row r="2391" spans="1:19" x14ac:dyDescent="0.25">
      <c r="A2391" s="12">
        <v>2390</v>
      </c>
      <c r="B2391" s="12" t="s">
        <v>211</v>
      </c>
      <c r="C2391" s="12" t="s">
        <v>1022</v>
      </c>
      <c r="D2391" s="28">
        <v>43010.391134259262</v>
      </c>
      <c r="E2391" s="17">
        <v>43014.49113425926</v>
      </c>
      <c r="F2391" s="13" t="s">
        <v>302</v>
      </c>
      <c r="G2391" s="12">
        <v>700</v>
      </c>
      <c r="H2391" s="12" t="s">
        <v>167</v>
      </c>
      <c r="I2391" s="12" t="s">
        <v>484</v>
      </c>
      <c r="J2391" s="37">
        <f>INDEX('Bảng Giá'!$C$3:$H$18,MATCH('Raw Data'!P2391,'Bảng Giá'!$B$3:$B$18,0),MATCH('Raw Data'!M2391,'Bảng Giá'!$C$2:$H$2,0))</f>
        <v>31000</v>
      </c>
      <c r="K2391" s="12">
        <v>30500</v>
      </c>
      <c r="L2391" s="36">
        <f t="shared" si="222"/>
        <v>4.0999999999985448</v>
      </c>
      <c r="M2391" t="str">
        <f>'References data'!H2392</f>
        <v>Liên Vùng Tỉnh</v>
      </c>
      <c r="N2391">
        <f t="shared" si="223"/>
        <v>0.7</v>
      </c>
      <c r="O2391">
        <f t="shared" si="224"/>
        <v>500</v>
      </c>
      <c r="P2391" t="str">
        <f>IF(AND(N2391&gt;0,N2391&lt;=0.05),'Bảng Giá'!$B$3,IF(AND(N2391&lt;=0.1,N2391&gt;0.05),'Bảng Giá'!$B$4,IF(AND('Raw Data'!N2391&gt;0.1,'Raw Data'!N2391&lt;=0.25),'Bảng Giá'!$B$5,IF(AND('Raw Data'!N2391&gt;0.25,'Raw Data'!N2391&lt;=0.5),'Bảng Giá'!$B$6,IF(AND('Raw Data'!N2391&gt;0.5,'Raw Data'!N2391&lt;=1),'Bảng Giá'!$B$7,IF(AND('Raw Data'!N2391&gt;1,'Raw Data'!N2391&lt;=1.5),'Bảng Giá'!$B$8,IF(AND('Raw Data'!N2391&gt;1.5,'Raw Data'!N2391&lt;=2),'Bảng Giá'!$B$9,IF(AND('Raw Data'!N2391&gt;2,'Raw Data'!N2391&lt;=2.5),'Bảng Giá'!$B$10,IF(AND('Raw Data'!N2391&gt;2.5,'Raw Data'!N2391&lt;=3),'Bảng Giá'!$B$11,IF(AND('Raw Data'!N2391&gt;3,'Raw Data'!N2391&lt;=3.5),'Bảng Giá'!$B$12,IF(AND('Raw Data'!N2391&gt;3.5,'Raw Data'!N2391&lt;=4),'Bảng Giá'!$B$13,IF(AND('Raw Data'!N2391&gt;4,'Raw Data'!N2391&lt;=4.5),'Bảng Giá'!$B$14,IF(AND('Raw Data'!N2391&gt;4.5,'Raw Data'!N2391&lt;=5),'Bảng Giá'!$B$15,IF(AND('Raw Data'!N2391&gt;5,'Raw Data'!N2391&lt;=5.5),'Bảng Giá'!$B$16,IF(AND('Raw Data'!N2391&gt;5.5,'Raw Data'!N2391&lt;=6),'Bảng Giá'!$B$17,'Bảng Giá'!$B$18)))))))))))))))</f>
        <v>0.5&lt;x&lt;=1</v>
      </c>
      <c r="Q2391" s="48">
        <f t="shared" si="225"/>
        <v>1.6393442622950821E-2</v>
      </c>
      <c r="R2391">
        <f t="shared" si="226"/>
        <v>37200</v>
      </c>
      <c r="S2391">
        <f t="shared" si="227"/>
        <v>6700</v>
      </c>
    </row>
    <row r="2392" spans="1:19" x14ac:dyDescent="0.25">
      <c r="A2392" s="12">
        <v>2391</v>
      </c>
      <c r="B2392" s="12" t="s">
        <v>211</v>
      </c>
      <c r="C2392" s="12" t="s">
        <v>1023</v>
      </c>
      <c r="D2392" s="28">
        <v>43010.390752314815</v>
      </c>
      <c r="E2392" s="17">
        <v>43012.490752314814</v>
      </c>
      <c r="F2392" s="13" t="s">
        <v>302</v>
      </c>
      <c r="G2392" s="12">
        <v>840</v>
      </c>
      <c r="H2392" s="12" t="s">
        <v>95</v>
      </c>
      <c r="I2392" s="12" t="s">
        <v>286</v>
      </c>
      <c r="J2392" s="37">
        <f>INDEX('Bảng Giá'!$C$3:$H$18,MATCH('Raw Data'!P2392,'Bảng Giá'!$B$3:$B$18,0),MATCH('Raw Data'!M2392,'Bảng Giá'!$C$2:$H$2,0))</f>
        <v>30500</v>
      </c>
      <c r="K2392" s="12">
        <v>29900</v>
      </c>
      <c r="L2392" s="36">
        <f t="shared" si="222"/>
        <v>2.0999999999985448</v>
      </c>
      <c r="M2392" t="str">
        <f>'References data'!H2393</f>
        <v>Liên Vùng đặc biệt</v>
      </c>
      <c r="N2392">
        <f t="shared" si="223"/>
        <v>0.84</v>
      </c>
      <c r="O2392">
        <f t="shared" si="224"/>
        <v>600</v>
      </c>
      <c r="P2392" t="str">
        <f>IF(AND(N2392&gt;0,N2392&lt;=0.05),'Bảng Giá'!$B$3,IF(AND(N2392&lt;=0.1,N2392&gt;0.05),'Bảng Giá'!$B$4,IF(AND('Raw Data'!N2392&gt;0.1,'Raw Data'!N2392&lt;=0.25),'Bảng Giá'!$B$5,IF(AND('Raw Data'!N2392&gt;0.25,'Raw Data'!N2392&lt;=0.5),'Bảng Giá'!$B$6,IF(AND('Raw Data'!N2392&gt;0.5,'Raw Data'!N2392&lt;=1),'Bảng Giá'!$B$7,IF(AND('Raw Data'!N2392&gt;1,'Raw Data'!N2392&lt;=1.5),'Bảng Giá'!$B$8,IF(AND('Raw Data'!N2392&gt;1.5,'Raw Data'!N2392&lt;=2),'Bảng Giá'!$B$9,IF(AND('Raw Data'!N2392&gt;2,'Raw Data'!N2392&lt;=2.5),'Bảng Giá'!$B$10,IF(AND('Raw Data'!N2392&gt;2.5,'Raw Data'!N2392&lt;=3),'Bảng Giá'!$B$11,IF(AND('Raw Data'!N2392&gt;3,'Raw Data'!N2392&lt;=3.5),'Bảng Giá'!$B$12,IF(AND('Raw Data'!N2392&gt;3.5,'Raw Data'!N2392&lt;=4),'Bảng Giá'!$B$13,IF(AND('Raw Data'!N2392&gt;4,'Raw Data'!N2392&lt;=4.5),'Bảng Giá'!$B$14,IF(AND('Raw Data'!N2392&gt;4.5,'Raw Data'!N2392&lt;=5),'Bảng Giá'!$B$15,IF(AND('Raw Data'!N2392&gt;5,'Raw Data'!N2392&lt;=5.5),'Bảng Giá'!$B$16,IF(AND('Raw Data'!N2392&gt;5.5,'Raw Data'!N2392&lt;=6),'Bảng Giá'!$B$17,'Bảng Giá'!$B$18)))))))))))))))</f>
        <v>0.5&lt;x&lt;=1</v>
      </c>
      <c r="Q2392" s="48">
        <f t="shared" si="225"/>
        <v>2.0066889632107024E-2</v>
      </c>
      <c r="R2392">
        <f t="shared" si="226"/>
        <v>36600</v>
      </c>
      <c r="S2392">
        <f t="shared" si="227"/>
        <v>6700</v>
      </c>
    </row>
    <row r="2393" spans="1:19" x14ac:dyDescent="0.25">
      <c r="A2393" s="12">
        <v>2392</v>
      </c>
      <c r="B2393" s="12" t="s">
        <v>211</v>
      </c>
      <c r="C2393" s="12" t="s">
        <v>1024</v>
      </c>
      <c r="D2393" s="28">
        <v>43010.390775462962</v>
      </c>
      <c r="E2393" s="17">
        <v>43014.190775462965</v>
      </c>
      <c r="F2393" s="13" t="s">
        <v>302</v>
      </c>
      <c r="G2393" s="12">
        <v>1056</v>
      </c>
      <c r="H2393" s="12" t="s">
        <v>94</v>
      </c>
      <c r="I2393" s="12" t="s">
        <v>171</v>
      </c>
      <c r="J2393" s="37">
        <f>INDEX('Bảng Giá'!$C$3:$H$18,MATCH('Raw Data'!P2393,'Bảng Giá'!$B$3:$B$18,0),MATCH('Raw Data'!M2393,'Bảng Giá'!$C$2:$H$2,0))</f>
        <v>41000</v>
      </c>
      <c r="K2393" s="12">
        <v>40000</v>
      </c>
      <c r="L2393" s="36">
        <f t="shared" si="222"/>
        <v>3.8000000000029104</v>
      </c>
      <c r="M2393" t="str">
        <f>'References data'!H2394</f>
        <v>Liên Vùng</v>
      </c>
      <c r="N2393">
        <f t="shared" si="223"/>
        <v>1.056</v>
      </c>
      <c r="O2393">
        <f t="shared" si="224"/>
        <v>1000</v>
      </c>
      <c r="P2393" t="str">
        <f>IF(AND(N2393&gt;0,N2393&lt;=0.05),'Bảng Giá'!$B$3,IF(AND(N2393&lt;=0.1,N2393&gt;0.05),'Bảng Giá'!$B$4,IF(AND('Raw Data'!N2393&gt;0.1,'Raw Data'!N2393&lt;=0.25),'Bảng Giá'!$B$5,IF(AND('Raw Data'!N2393&gt;0.25,'Raw Data'!N2393&lt;=0.5),'Bảng Giá'!$B$6,IF(AND('Raw Data'!N2393&gt;0.5,'Raw Data'!N2393&lt;=1),'Bảng Giá'!$B$7,IF(AND('Raw Data'!N2393&gt;1,'Raw Data'!N2393&lt;=1.5),'Bảng Giá'!$B$8,IF(AND('Raw Data'!N2393&gt;1.5,'Raw Data'!N2393&lt;=2),'Bảng Giá'!$B$9,IF(AND('Raw Data'!N2393&gt;2,'Raw Data'!N2393&lt;=2.5),'Bảng Giá'!$B$10,IF(AND('Raw Data'!N2393&gt;2.5,'Raw Data'!N2393&lt;=3),'Bảng Giá'!$B$11,IF(AND('Raw Data'!N2393&gt;3,'Raw Data'!N2393&lt;=3.5),'Bảng Giá'!$B$12,IF(AND('Raw Data'!N2393&gt;3.5,'Raw Data'!N2393&lt;=4),'Bảng Giá'!$B$13,IF(AND('Raw Data'!N2393&gt;4,'Raw Data'!N2393&lt;=4.5),'Bảng Giá'!$B$14,IF(AND('Raw Data'!N2393&gt;4.5,'Raw Data'!N2393&lt;=5),'Bảng Giá'!$B$15,IF(AND('Raw Data'!N2393&gt;5,'Raw Data'!N2393&lt;=5.5),'Bảng Giá'!$B$16,IF(AND('Raw Data'!N2393&gt;5.5,'Raw Data'!N2393&lt;=6),'Bảng Giá'!$B$17,'Bảng Giá'!$B$18)))))))))))))))</f>
        <v>1&lt;x&lt;=1.5</v>
      </c>
      <c r="Q2393" s="48">
        <f t="shared" si="225"/>
        <v>2.5000000000000001E-2</v>
      </c>
      <c r="R2393">
        <f t="shared" si="226"/>
        <v>49200</v>
      </c>
      <c r="S2393">
        <f t="shared" si="227"/>
        <v>9200</v>
      </c>
    </row>
    <row r="2394" spans="1:19" x14ac:dyDescent="0.25">
      <c r="A2394" s="12">
        <v>2393</v>
      </c>
      <c r="B2394" s="12" t="s">
        <v>211</v>
      </c>
      <c r="C2394" s="12" t="s">
        <v>1025</v>
      </c>
      <c r="D2394" s="28">
        <v>43010.390173611115</v>
      </c>
      <c r="E2394" s="17">
        <v>43014.190173611118</v>
      </c>
      <c r="F2394" s="13" t="s">
        <v>302</v>
      </c>
      <c r="G2394" s="12">
        <v>1000</v>
      </c>
      <c r="H2394" s="12" t="s">
        <v>94</v>
      </c>
      <c r="I2394" s="12" t="s">
        <v>151</v>
      </c>
      <c r="J2394" s="37">
        <f>INDEX('Bảng Giá'!$C$3:$H$18,MATCH('Raw Data'!P2394,'Bảng Giá'!$B$3:$B$18,0),MATCH('Raw Data'!M2394,'Bảng Giá'!$C$2:$H$2,0))</f>
        <v>32500</v>
      </c>
      <c r="K2394" s="12">
        <v>40000</v>
      </c>
      <c r="L2394" s="36">
        <f t="shared" si="222"/>
        <v>3.8000000000029104</v>
      </c>
      <c r="M2394" t="str">
        <f>'References data'!H2395</f>
        <v>Liên Vùng</v>
      </c>
      <c r="N2394">
        <f t="shared" si="223"/>
        <v>1</v>
      </c>
      <c r="O2394">
        <f t="shared" si="224"/>
        <v>-7500</v>
      </c>
      <c r="P2394" t="str">
        <f>IF(AND(N2394&gt;0,N2394&lt;=0.05),'Bảng Giá'!$B$3,IF(AND(N2394&lt;=0.1,N2394&gt;0.05),'Bảng Giá'!$B$4,IF(AND('Raw Data'!N2394&gt;0.1,'Raw Data'!N2394&lt;=0.25),'Bảng Giá'!$B$5,IF(AND('Raw Data'!N2394&gt;0.25,'Raw Data'!N2394&lt;=0.5),'Bảng Giá'!$B$6,IF(AND('Raw Data'!N2394&gt;0.5,'Raw Data'!N2394&lt;=1),'Bảng Giá'!$B$7,IF(AND('Raw Data'!N2394&gt;1,'Raw Data'!N2394&lt;=1.5),'Bảng Giá'!$B$8,IF(AND('Raw Data'!N2394&gt;1.5,'Raw Data'!N2394&lt;=2),'Bảng Giá'!$B$9,IF(AND('Raw Data'!N2394&gt;2,'Raw Data'!N2394&lt;=2.5),'Bảng Giá'!$B$10,IF(AND('Raw Data'!N2394&gt;2.5,'Raw Data'!N2394&lt;=3),'Bảng Giá'!$B$11,IF(AND('Raw Data'!N2394&gt;3,'Raw Data'!N2394&lt;=3.5),'Bảng Giá'!$B$12,IF(AND('Raw Data'!N2394&gt;3.5,'Raw Data'!N2394&lt;=4),'Bảng Giá'!$B$13,IF(AND('Raw Data'!N2394&gt;4,'Raw Data'!N2394&lt;=4.5),'Bảng Giá'!$B$14,IF(AND('Raw Data'!N2394&gt;4.5,'Raw Data'!N2394&lt;=5),'Bảng Giá'!$B$15,IF(AND('Raw Data'!N2394&gt;5,'Raw Data'!N2394&lt;=5.5),'Bảng Giá'!$B$16,IF(AND('Raw Data'!N2394&gt;5.5,'Raw Data'!N2394&lt;=6),'Bảng Giá'!$B$17,'Bảng Giá'!$B$18)))))))))))))))</f>
        <v>0.5&lt;x&lt;=1</v>
      </c>
      <c r="Q2394" s="48">
        <f t="shared" si="225"/>
        <v>-0.1875</v>
      </c>
      <c r="R2394">
        <f t="shared" si="226"/>
        <v>39000</v>
      </c>
      <c r="S2394">
        <f t="shared" si="227"/>
        <v>-1000</v>
      </c>
    </row>
    <row r="2395" spans="1:19" x14ac:dyDescent="0.25">
      <c r="A2395" s="12">
        <v>2394</v>
      </c>
      <c r="B2395" s="12" t="s">
        <v>211</v>
      </c>
      <c r="C2395" s="12" t="s">
        <v>1026</v>
      </c>
      <c r="D2395" s="28">
        <v>43010.390092592592</v>
      </c>
      <c r="E2395" s="17">
        <v>43014.190092592595</v>
      </c>
      <c r="F2395" s="13" t="s">
        <v>302</v>
      </c>
      <c r="G2395" s="12">
        <v>850</v>
      </c>
      <c r="H2395" s="12" t="s">
        <v>99</v>
      </c>
      <c r="I2395" s="12" t="s">
        <v>1586</v>
      </c>
      <c r="J2395" s="37">
        <f>INDEX('Bảng Giá'!$C$3:$H$18,MATCH('Raw Data'!P2395,'Bảng Giá'!$B$3:$B$18,0),MATCH('Raw Data'!M2395,'Bảng Giá'!$C$2:$H$2,0))</f>
        <v>32500</v>
      </c>
      <c r="K2395" s="12">
        <v>31700</v>
      </c>
      <c r="L2395" s="36">
        <f t="shared" si="222"/>
        <v>3.8000000000029104</v>
      </c>
      <c r="M2395" t="str">
        <f>'References data'!H2396</f>
        <v>Liên Vùng</v>
      </c>
      <c r="N2395">
        <f t="shared" si="223"/>
        <v>0.85</v>
      </c>
      <c r="O2395">
        <f t="shared" si="224"/>
        <v>800</v>
      </c>
      <c r="P2395" t="str">
        <f>IF(AND(N2395&gt;0,N2395&lt;=0.05),'Bảng Giá'!$B$3,IF(AND(N2395&lt;=0.1,N2395&gt;0.05),'Bảng Giá'!$B$4,IF(AND('Raw Data'!N2395&gt;0.1,'Raw Data'!N2395&lt;=0.25),'Bảng Giá'!$B$5,IF(AND('Raw Data'!N2395&gt;0.25,'Raw Data'!N2395&lt;=0.5),'Bảng Giá'!$B$6,IF(AND('Raw Data'!N2395&gt;0.5,'Raw Data'!N2395&lt;=1),'Bảng Giá'!$B$7,IF(AND('Raw Data'!N2395&gt;1,'Raw Data'!N2395&lt;=1.5),'Bảng Giá'!$B$8,IF(AND('Raw Data'!N2395&gt;1.5,'Raw Data'!N2395&lt;=2),'Bảng Giá'!$B$9,IF(AND('Raw Data'!N2395&gt;2,'Raw Data'!N2395&lt;=2.5),'Bảng Giá'!$B$10,IF(AND('Raw Data'!N2395&gt;2.5,'Raw Data'!N2395&lt;=3),'Bảng Giá'!$B$11,IF(AND('Raw Data'!N2395&gt;3,'Raw Data'!N2395&lt;=3.5),'Bảng Giá'!$B$12,IF(AND('Raw Data'!N2395&gt;3.5,'Raw Data'!N2395&lt;=4),'Bảng Giá'!$B$13,IF(AND('Raw Data'!N2395&gt;4,'Raw Data'!N2395&lt;=4.5),'Bảng Giá'!$B$14,IF(AND('Raw Data'!N2395&gt;4.5,'Raw Data'!N2395&lt;=5),'Bảng Giá'!$B$15,IF(AND('Raw Data'!N2395&gt;5,'Raw Data'!N2395&lt;=5.5),'Bảng Giá'!$B$16,IF(AND('Raw Data'!N2395&gt;5.5,'Raw Data'!N2395&lt;=6),'Bảng Giá'!$B$17,'Bảng Giá'!$B$18)))))))))))))))</f>
        <v>0.5&lt;x&lt;=1</v>
      </c>
      <c r="Q2395" s="48">
        <f t="shared" si="225"/>
        <v>2.5236593059936908E-2</v>
      </c>
      <c r="R2395">
        <f t="shared" si="226"/>
        <v>39000</v>
      </c>
      <c r="S2395">
        <f t="shared" si="227"/>
        <v>7300</v>
      </c>
    </row>
    <row r="2396" spans="1:19" x14ac:dyDescent="0.25">
      <c r="A2396" s="12">
        <v>2395</v>
      </c>
      <c r="B2396" s="12" t="s">
        <v>211</v>
      </c>
      <c r="C2396" s="12" t="s">
        <v>1027</v>
      </c>
      <c r="D2396" s="28">
        <v>43010.390104166669</v>
      </c>
      <c r="E2396" s="17">
        <v>43014.190104166672</v>
      </c>
      <c r="F2396" s="13" t="s">
        <v>303</v>
      </c>
      <c r="G2396" s="12">
        <v>1900</v>
      </c>
      <c r="H2396" s="12" t="s">
        <v>296</v>
      </c>
      <c r="I2396" s="12" t="s">
        <v>453</v>
      </c>
      <c r="J2396" s="37">
        <f>INDEX('Bảng Giá'!$C$3:$H$18,MATCH('Raw Data'!P2396,'Bảng Giá'!$B$3:$B$18,0),MATCH('Raw Data'!M2396,'Bảng Giá'!$C$2:$H$2,0))</f>
        <v>49500</v>
      </c>
      <c r="K2396" s="12">
        <v>48300</v>
      </c>
      <c r="L2396" s="36">
        <f t="shared" si="222"/>
        <v>3.8000000000029104</v>
      </c>
      <c r="M2396" t="str">
        <f>'References data'!H2397</f>
        <v>Liên Vùng</v>
      </c>
      <c r="N2396">
        <f t="shared" si="223"/>
        <v>1.9</v>
      </c>
      <c r="O2396">
        <f t="shared" si="224"/>
        <v>1200</v>
      </c>
      <c r="P2396" t="str">
        <f>IF(AND(N2396&gt;0,N2396&lt;=0.05),'Bảng Giá'!$B$3,IF(AND(N2396&lt;=0.1,N2396&gt;0.05),'Bảng Giá'!$B$4,IF(AND('Raw Data'!N2396&gt;0.1,'Raw Data'!N2396&lt;=0.25),'Bảng Giá'!$B$5,IF(AND('Raw Data'!N2396&gt;0.25,'Raw Data'!N2396&lt;=0.5),'Bảng Giá'!$B$6,IF(AND('Raw Data'!N2396&gt;0.5,'Raw Data'!N2396&lt;=1),'Bảng Giá'!$B$7,IF(AND('Raw Data'!N2396&gt;1,'Raw Data'!N2396&lt;=1.5),'Bảng Giá'!$B$8,IF(AND('Raw Data'!N2396&gt;1.5,'Raw Data'!N2396&lt;=2),'Bảng Giá'!$B$9,IF(AND('Raw Data'!N2396&gt;2,'Raw Data'!N2396&lt;=2.5),'Bảng Giá'!$B$10,IF(AND('Raw Data'!N2396&gt;2.5,'Raw Data'!N2396&lt;=3),'Bảng Giá'!$B$11,IF(AND('Raw Data'!N2396&gt;3,'Raw Data'!N2396&lt;=3.5),'Bảng Giá'!$B$12,IF(AND('Raw Data'!N2396&gt;3.5,'Raw Data'!N2396&lt;=4),'Bảng Giá'!$B$13,IF(AND('Raw Data'!N2396&gt;4,'Raw Data'!N2396&lt;=4.5),'Bảng Giá'!$B$14,IF(AND('Raw Data'!N2396&gt;4.5,'Raw Data'!N2396&lt;=5),'Bảng Giá'!$B$15,IF(AND('Raw Data'!N2396&gt;5,'Raw Data'!N2396&lt;=5.5),'Bảng Giá'!$B$16,IF(AND('Raw Data'!N2396&gt;5.5,'Raw Data'!N2396&lt;=6),'Bảng Giá'!$B$17,'Bảng Giá'!$B$18)))))))))))))))</f>
        <v>1.5&lt;x&lt;=2</v>
      </c>
      <c r="Q2396" s="48">
        <f t="shared" si="225"/>
        <v>2.4844720496894408E-2</v>
      </c>
      <c r="R2396">
        <f t="shared" si="226"/>
        <v>59400</v>
      </c>
      <c r="S2396">
        <f t="shared" si="227"/>
        <v>11100</v>
      </c>
    </row>
    <row r="2397" spans="1:19" x14ac:dyDescent="0.25">
      <c r="A2397" s="12">
        <v>2396</v>
      </c>
      <c r="B2397" s="12" t="s">
        <v>211</v>
      </c>
      <c r="C2397" s="12" t="s">
        <v>1028</v>
      </c>
      <c r="D2397" s="28">
        <v>43010.389965277776</v>
      </c>
      <c r="E2397" s="17">
        <v>43014.489965277775</v>
      </c>
      <c r="F2397" s="13" t="s">
        <v>302</v>
      </c>
      <c r="G2397" s="12">
        <v>900</v>
      </c>
      <c r="H2397" s="12" t="s">
        <v>815</v>
      </c>
      <c r="I2397" s="12" t="s">
        <v>165</v>
      </c>
      <c r="J2397" s="37">
        <f>INDEX('Bảng Giá'!$C$3:$H$18,MATCH('Raw Data'!P2397,'Bảng Giá'!$B$3:$B$18,0),MATCH('Raw Data'!M2397,'Bảng Giá'!$C$2:$H$2,0))</f>
        <v>31000</v>
      </c>
      <c r="K2397" s="12">
        <v>30500</v>
      </c>
      <c r="L2397" s="36">
        <f t="shared" si="222"/>
        <v>4.0999999999985448</v>
      </c>
      <c r="M2397" t="str">
        <f>'References data'!H2398</f>
        <v>Liên Vùng Tỉnh</v>
      </c>
      <c r="N2397">
        <f t="shared" si="223"/>
        <v>0.9</v>
      </c>
      <c r="O2397">
        <f t="shared" si="224"/>
        <v>500</v>
      </c>
      <c r="P2397" t="str">
        <f>IF(AND(N2397&gt;0,N2397&lt;=0.05),'Bảng Giá'!$B$3,IF(AND(N2397&lt;=0.1,N2397&gt;0.05),'Bảng Giá'!$B$4,IF(AND('Raw Data'!N2397&gt;0.1,'Raw Data'!N2397&lt;=0.25),'Bảng Giá'!$B$5,IF(AND('Raw Data'!N2397&gt;0.25,'Raw Data'!N2397&lt;=0.5),'Bảng Giá'!$B$6,IF(AND('Raw Data'!N2397&gt;0.5,'Raw Data'!N2397&lt;=1),'Bảng Giá'!$B$7,IF(AND('Raw Data'!N2397&gt;1,'Raw Data'!N2397&lt;=1.5),'Bảng Giá'!$B$8,IF(AND('Raw Data'!N2397&gt;1.5,'Raw Data'!N2397&lt;=2),'Bảng Giá'!$B$9,IF(AND('Raw Data'!N2397&gt;2,'Raw Data'!N2397&lt;=2.5),'Bảng Giá'!$B$10,IF(AND('Raw Data'!N2397&gt;2.5,'Raw Data'!N2397&lt;=3),'Bảng Giá'!$B$11,IF(AND('Raw Data'!N2397&gt;3,'Raw Data'!N2397&lt;=3.5),'Bảng Giá'!$B$12,IF(AND('Raw Data'!N2397&gt;3.5,'Raw Data'!N2397&lt;=4),'Bảng Giá'!$B$13,IF(AND('Raw Data'!N2397&gt;4,'Raw Data'!N2397&lt;=4.5),'Bảng Giá'!$B$14,IF(AND('Raw Data'!N2397&gt;4.5,'Raw Data'!N2397&lt;=5),'Bảng Giá'!$B$15,IF(AND('Raw Data'!N2397&gt;5,'Raw Data'!N2397&lt;=5.5),'Bảng Giá'!$B$16,IF(AND('Raw Data'!N2397&gt;5.5,'Raw Data'!N2397&lt;=6),'Bảng Giá'!$B$17,'Bảng Giá'!$B$18)))))))))))))))</f>
        <v>0.5&lt;x&lt;=1</v>
      </c>
      <c r="Q2397" s="48">
        <f t="shared" si="225"/>
        <v>1.6393442622950821E-2</v>
      </c>
      <c r="R2397">
        <f t="shared" si="226"/>
        <v>37200</v>
      </c>
      <c r="S2397">
        <f t="shared" si="227"/>
        <v>6700</v>
      </c>
    </row>
    <row r="2398" spans="1:19" x14ac:dyDescent="0.25">
      <c r="A2398" s="12">
        <v>2397</v>
      </c>
      <c r="B2398" s="12" t="s">
        <v>211</v>
      </c>
      <c r="C2398" s="12" t="s">
        <v>1029</v>
      </c>
      <c r="D2398" s="28">
        <v>43010.390266203707</v>
      </c>
      <c r="E2398" s="17">
        <v>43014.19026620371</v>
      </c>
      <c r="F2398" s="13" t="s">
        <v>302</v>
      </c>
      <c r="G2398" s="12">
        <v>900</v>
      </c>
      <c r="H2398" s="12" t="s">
        <v>109</v>
      </c>
      <c r="I2398" s="12" t="s">
        <v>1587</v>
      </c>
      <c r="J2398" s="37">
        <f>INDEX('Bảng Giá'!$C$3:$H$18,MATCH('Raw Data'!P2398,'Bảng Giá'!$B$3:$B$18,0),MATCH('Raw Data'!M2398,'Bảng Giá'!$C$2:$H$2,0))</f>
        <v>32500</v>
      </c>
      <c r="K2398" s="12">
        <v>31700</v>
      </c>
      <c r="L2398" s="36">
        <f t="shared" si="222"/>
        <v>3.8000000000029104</v>
      </c>
      <c r="M2398" t="str">
        <f>'References data'!H2399</f>
        <v>Liên Vùng</v>
      </c>
      <c r="N2398">
        <f t="shared" si="223"/>
        <v>0.9</v>
      </c>
      <c r="O2398">
        <f t="shared" si="224"/>
        <v>800</v>
      </c>
      <c r="P2398" t="str">
        <f>IF(AND(N2398&gt;0,N2398&lt;=0.05),'Bảng Giá'!$B$3,IF(AND(N2398&lt;=0.1,N2398&gt;0.05),'Bảng Giá'!$B$4,IF(AND('Raw Data'!N2398&gt;0.1,'Raw Data'!N2398&lt;=0.25),'Bảng Giá'!$B$5,IF(AND('Raw Data'!N2398&gt;0.25,'Raw Data'!N2398&lt;=0.5),'Bảng Giá'!$B$6,IF(AND('Raw Data'!N2398&gt;0.5,'Raw Data'!N2398&lt;=1),'Bảng Giá'!$B$7,IF(AND('Raw Data'!N2398&gt;1,'Raw Data'!N2398&lt;=1.5),'Bảng Giá'!$B$8,IF(AND('Raw Data'!N2398&gt;1.5,'Raw Data'!N2398&lt;=2),'Bảng Giá'!$B$9,IF(AND('Raw Data'!N2398&gt;2,'Raw Data'!N2398&lt;=2.5),'Bảng Giá'!$B$10,IF(AND('Raw Data'!N2398&gt;2.5,'Raw Data'!N2398&lt;=3),'Bảng Giá'!$B$11,IF(AND('Raw Data'!N2398&gt;3,'Raw Data'!N2398&lt;=3.5),'Bảng Giá'!$B$12,IF(AND('Raw Data'!N2398&gt;3.5,'Raw Data'!N2398&lt;=4),'Bảng Giá'!$B$13,IF(AND('Raw Data'!N2398&gt;4,'Raw Data'!N2398&lt;=4.5),'Bảng Giá'!$B$14,IF(AND('Raw Data'!N2398&gt;4.5,'Raw Data'!N2398&lt;=5),'Bảng Giá'!$B$15,IF(AND('Raw Data'!N2398&gt;5,'Raw Data'!N2398&lt;=5.5),'Bảng Giá'!$B$16,IF(AND('Raw Data'!N2398&gt;5.5,'Raw Data'!N2398&lt;=6),'Bảng Giá'!$B$17,'Bảng Giá'!$B$18)))))))))))))))</f>
        <v>0.5&lt;x&lt;=1</v>
      </c>
      <c r="Q2398" s="48">
        <f t="shared" si="225"/>
        <v>2.5236593059936908E-2</v>
      </c>
      <c r="R2398">
        <f t="shared" si="226"/>
        <v>39000</v>
      </c>
      <c r="S2398">
        <f t="shared" si="227"/>
        <v>7300</v>
      </c>
    </row>
    <row r="2399" spans="1:19" x14ac:dyDescent="0.25">
      <c r="A2399" s="12">
        <v>2398</v>
      </c>
      <c r="B2399" s="12" t="s">
        <v>211</v>
      </c>
      <c r="C2399" s="12" t="s">
        <v>1030</v>
      </c>
      <c r="D2399" s="28">
        <v>43011.425717592596</v>
      </c>
      <c r="E2399" s="17">
        <v>43015.225717592599</v>
      </c>
      <c r="F2399" s="13" t="s">
        <v>302</v>
      </c>
      <c r="G2399" s="12">
        <v>639</v>
      </c>
      <c r="H2399" s="12" t="s">
        <v>109</v>
      </c>
      <c r="I2399" s="12" t="s">
        <v>120</v>
      </c>
      <c r="J2399" s="37">
        <f>INDEX('Bảng Giá'!$C$3:$H$18,MATCH('Raw Data'!P2399,'Bảng Giá'!$B$3:$B$18,0),MATCH('Raw Data'!M2399,'Bảng Giá'!$C$2:$H$2,0))</f>
        <v>32500</v>
      </c>
      <c r="K2399" s="12">
        <v>31700</v>
      </c>
      <c r="L2399" s="36">
        <f t="shared" si="222"/>
        <v>3.8000000000029104</v>
      </c>
      <c r="M2399" t="str">
        <f>'References data'!H2400</f>
        <v>Liên Vùng</v>
      </c>
      <c r="N2399">
        <f t="shared" si="223"/>
        <v>0.63900000000000001</v>
      </c>
      <c r="O2399">
        <f t="shared" si="224"/>
        <v>800</v>
      </c>
      <c r="P2399" t="str">
        <f>IF(AND(N2399&gt;0,N2399&lt;=0.05),'Bảng Giá'!$B$3,IF(AND(N2399&lt;=0.1,N2399&gt;0.05),'Bảng Giá'!$B$4,IF(AND('Raw Data'!N2399&gt;0.1,'Raw Data'!N2399&lt;=0.25),'Bảng Giá'!$B$5,IF(AND('Raw Data'!N2399&gt;0.25,'Raw Data'!N2399&lt;=0.5),'Bảng Giá'!$B$6,IF(AND('Raw Data'!N2399&gt;0.5,'Raw Data'!N2399&lt;=1),'Bảng Giá'!$B$7,IF(AND('Raw Data'!N2399&gt;1,'Raw Data'!N2399&lt;=1.5),'Bảng Giá'!$B$8,IF(AND('Raw Data'!N2399&gt;1.5,'Raw Data'!N2399&lt;=2),'Bảng Giá'!$B$9,IF(AND('Raw Data'!N2399&gt;2,'Raw Data'!N2399&lt;=2.5),'Bảng Giá'!$B$10,IF(AND('Raw Data'!N2399&gt;2.5,'Raw Data'!N2399&lt;=3),'Bảng Giá'!$B$11,IF(AND('Raw Data'!N2399&gt;3,'Raw Data'!N2399&lt;=3.5),'Bảng Giá'!$B$12,IF(AND('Raw Data'!N2399&gt;3.5,'Raw Data'!N2399&lt;=4),'Bảng Giá'!$B$13,IF(AND('Raw Data'!N2399&gt;4,'Raw Data'!N2399&lt;=4.5),'Bảng Giá'!$B$14,IF(AND('Raw Data'!N2399&gt;4.5,'Raw Data'!N2399&lt;=5),'Bảng Giá'!$B$15,IF(AND('Raw Data'!N2399&gt;5,'Raw Data'!N2399&lt;=5.5),'Bảng Giá'!$B$16,IF(AND('Raw Data'!N2399&gt;5.5,'Raw Data'!N2399&lt;=6),'Bảng Giá'!$B$17,'Bảng Giá'!$B$18)))))))))))))))</f>
        <v>0.5&lt;x&lt;=1</v>
      </c>
      <c r="Q2399" s="48">
        <f t="shared" si="225"/>
        <v>2.5236593059936908E-2</v>
      </c>
      <c r="R2399">
        <f t="shared" si="226"/>
        <v>39000</v>
      </c>
      <c r="S2399">
        <f t="shared" si="227"/>
        <v>7300</v>
      </c>
    </row>
    <row r="2400" spans="1:19" x14ac:dyDescent="0.25">
      <c r="A2400" s="12">
        <v>2399</v>
      </c>
      <c r="B2400" s="12" t="s">
        <v>211</v>
      </c>
      <c r="C2400" s="12" t="s">
        <v>1031</v>
      </c>
      <c r="D2400" s="28">
        <v>43011.425821759258</v>
      </c>
      <c r="E2400" s="17">
        <v>43015.225821759261</v>
      </c>
      <c r="F2400" s="13" t="s">
        <v>302</v>
      </c>
      <c r="G2400" s="12">
        <v>400</v>
      </c>
      <c r="H2400" s="12" t="s">
        <v>76</v>
      </c>
      <c r="I2400" s="12" t="s">
        <v>1588</v>
      </c>
      <c r="J2400" s="37">
        <f>INDEX('Bảng Giá'!$C$3:$H$18,MATCH('Raw Data'!P2400,'Bảng Giá'!$B$3:$B$18,0),MATCH('Raw Data'!M2400,'Bảng Giá'!$C$2:$H$2,0))</f>
        <v>26000</v>
      </c>
      <c r="K2400" s="12">
        <v>25400</v>
      </c>
      <c r="L2400" s="36">
        <f t="shared" si="222"/>
        <v>3.8000000000029104</v>
      </c>
      <c r="M2400" t="str">
        <f>'References data'!H2401</f>
        <v>Liên Vùng</v>
      </c>
      <c r="N2400">
        <f t="shared" si="223"/>
        <v>0.4</v>
      </c>
      <c r="O2400">
        <f t="shared" si="224"/>
        <v>600</v>
      </c>
      <c r="P2400" t="str">
        <f>IF(AND(N2400&gt;0,N2400&lt;=0.05),'Bảng Giá'!$B$3,IF(AND(N2400&lt;=0.1,N2400&gt;0.05),'Bảng Giá'!$B$4,IF(AND('Raw Data'!N2400&gt;0.1,'Raw Data'!N2400&lt;=0.25),'Bảng Giá'!$B$5,IF(AND('Raw Data'!N2400&gt;0.25,'Raw Data'!N2400&lt;=0.5),'Bảng Giá'!$B$6,IF(AND('Raw Data'!N2400&gt;0.5,'Raw Data'!N2400&lt;=1),'Bảng Giá'!$B$7,IF(AND('Raw Data'!N2400&gt;1,'Raw Data'!N2400&lt;=1.5),'Bảng Giá'!$B$8,IF(AND('Raw Data'!N2400&gt;1.5,'Raw Data'!N2400&lt;=2),'Bảng Giá'!$B$9,IF(AND('Raw Data'!N2400&gt;2,'Raw Data'!N2400&lt;=2.5),'Bảng Giá'!$B$10,IF(AND('Raw Data'!N2400&gt;2.5,'Raw Data'!N2400&lt;=3),'Bảng Giá'!$B$11,IF(AND('Raw Data'!N2400&gt;3,'Raw Data'!N2400&lt;=3.5),'Bảng Giá'!$B$12,IF(AND('Raw Data'!N2400&gt;3.5,'Raw Data'!N2400&lt;=4),'Bảng Giá'!$B$13,IF(AND('Raw Data'!N2400&gt;4,'Raw Data'!N2400&lt;=4.5),'Bảng Giá'!$B$14,IF(AND('Raw Data'!N2400&gt;4.5,'Raw Data'!N2400&lt;=5),'Bảng Giá'!$B$15,IF(AND('Raw Data'!N2400&gt;5,'Raw Data'!N2400&lt;=5.5),'Bảng Giá'!$B$16,IF(AND('Raw Data'!N2400&gt;5.5,'Raw Data'!N2400&lt;=6),'Bảng Giá'!$B$17,'Bảng Giá'!$B$18)))))))))))))))</f>
        <v>0.25&lt;x&lt;=0.5</v>
      </c>
      <c r="Q2400" s="48">
        <f t="shared" si="225"/>
        <v>2.3622047244094488E-2</v>
      </c>
      <c r="R2400">
        <f t="shared" si="226"/>
        <v>31200</v>
      </c>
      <c r="S2400">
        <f t="shared" si="227"/>
        <v>5800</v>
      </c>
    </row>
    <row r="2401" spans="1:19" x14ac:dyDescent="0.25">
      <c r="A2401" s="12">
        <v>2400</v>
      </c>
      <c r="B2401" s="12" t="s">
        <v>211</v>
      </c>
      <c r="C2401" s="12" t="s">
        <v>1032</v>
      </c>
      <c r="D2401" s="28">
        <v>43011.415381944447</v>
      </c>
      <c r="E2401" s="17">
        <v>43015.21538194445</v>
      </c>
      <c r="F2401" s="13" t="s">
        <v>302</v>
      </c>
      <c r="G2401" s="12">
        <v>980</v>
      </c>
      <c r="H2401" s="12" t="s">
        <v>109</v>
      </c>
      <c r="I2401" s="12" t="s">
        <v>444</v>
      </c>
      <c r="J2401" s="37">
        <f>INDEX('Bảng Giá'!$C$3:$H$18,MATCH('Raw Data'!P2401,'Bảng Giá'!$B$3:$B$18,0),MATCH('Raw Data'!M2401,'Bảng Giá'!$C$2:$H$2,0))</f>
        <v>32500</v>
      </c>
      <c r="K2401" s="12">
        <v>31700</v>
      </c>
      <c r="L2401" s="36">
        <f t="shared" si="222"/>
        <v>3.8000000000029104</v>
      </c>
      <c r="M2401" t="str">
        <f>'References data'!H2402</f>
        <v>Liên Vùng</v>
      </c>
      <c r="N2401">
        <f t="shared" si="223"/>
        <v>0.98</v>
      </c>
      <c r="O2401">
        <f t="shared" si="224"/>
        <v>800</v>
      </c>
      <c r="P2401" t="str">
        <f>IF(AND(N2401&gt;0,N2401&lt;=0.05),'Bảng Giá'!$B$3,IF(AND(N2401&lt;=0.1,N2401&gt;0.05),'Bảng Giá'!$B$4,IF(AND('Raw Data'!N2401&gt;0.1,'Raw Data'!N2401&lt;=0.25),'Bảng Giá'!$B$5,IF(AND('Raw Data'!N2401&gt;0.25,'Raw Data'!N2401&lt;=0.5),'Bảng Giá'!$B$6,IF(AND('Raw Data'!N2401&gt;0.5,'Raw Data'!N2401&lt;=1),'Bảng Giá'!$B$7,IF(AND('Raw Data'!N2401&gt;1,'Raw Data'!N2401&lt;=1.5),'Bảng Giá'!$B$8,IF(AND('Raw Data'!N2401&gt;1.5,'Raw Data'!N2401&lt;=2),'Bảng Giá'!$B$9,IF(AND('Raw Data'!N2401&gt;2,'Raw Data'!N2401&lt;=2.5),'Bảng Giá'!$B$10,IF(AND('Raw Data'!N2401&gt;2.5,'Raw Data'!N2401&lt;=3),'Bảng Giá'!$B$11,IF(AND('Raw Data'!N2401&gt;3,'Raw Data'!N2401&lt;=3.5),'Bảng Giá'!$B$12,IF(AND('Raw Data'!N2401&gt;3.5,'Raw Data'!N2401&lt;=4),'Bảng Giá'!$B$13,IF(AND('Raw Data'!N2401&gt;4,'Raw Data'!N2401&lt;=4.5),'Bảng Giá'!$B$14,IF(AND('Raw Data'!N2401&gt;4.5,'Raw Data'!N2401&lt;=5),'Bảng Giá'!$B$15,IF(AND('Raw Data'!N2401&gt;5,'Raw Data'!N2401&lt;=5.5),'Bảng Giá'!$B$16,IF(AND('Raw Data'!N2401&gt;5.5,'Raw Data'!N2401&lt;=6),'Bảng Giá'!$B$17,'Bảng Giá'!$B$18)))))))))))))))</f>
        <v>0.5&lt;x&lt;=1</v>
      </c>
      <c r="Q2401" s="48">
        <f t="shared" si="225"/>
        <v>2.5236593059936908E-2</v>
      </c>
      <c r="R2401">
        <f t="shared" si="226"/>
        <v>39000</v>
      </c>
      <c r="S2401">
        <f t="shared" si="227"/>
        <v>7300</v>
      </c>
    </row>
    <row r="2402" spans="1:19" x14ac:dyDescent="0.25">
      <c r="A2402" s="12">
        <v>2401</v>
      </c>
      <c r="B2402" s="12" t="s">
        <v>211</v>
      </c>
      <c r="C2402" s="12" t="s">
        <v>1033</v>
      </c>
      <c r="D2402" s="28">
        <v>43011.425763888888</v>
      </c>
      <c r="E2402" s="17">
        <v>43013.525763888887</v>
      </c>
      <c r="F2402" s="13" t="s">
        <v>302</v>
      </c>
      <c r="G2402" s="12">
        <v>998</v>
      </c>
      <c r="H2402" s="12" t="s">
        <v>109</v>
      </c>
      <c r="I2402" s="12" t="s">
        <v>100</v>
      </c>
      <c r="J2402" s="37">
        <f>INDEX('Bảng Giá'!$C$3:$H$18,MATCH('Raw Data'!P2402,'Bảng Giá'!$B$3:$B$18,0),MATCH('Raw Data'!M2402,'Bảng Giá'!$C$2:$H$2,0))</f>
        <v>30500</v>
      </c>
      <c r="K2402" s="12">
        <v>29900</v>
      </c>
      <c r="L2402" s="36">
        <f t="shared" si="222"/>
        <v>2.0999999999985448</v>
      </c>
      <c r="M2402" t="str">
        <f>'References data'!H2403</f>
        <v>Liên Vùng đặc biệt</v>
      </c>
      <c r="N2402">
        <f t="shared" si="223"/>
        <v>0.998</v>
      </c>
      <c r="O2402">
        <f t="shared" si="224"/>
        <v>600</v>
      </c>
      <c r="P2402" t="str">
        <f>IF(AND(N2402&gt;0,N2402&lt;=0.05),'Bảng Giá'!$B$3,IF(AND(N2402&lt;=0.1,N2402&gt;0.05),'Bảng Giá'!$B$4,IF(AND('Raw Data'!N2402&gt;0.1,'Raw Data'!N2402&lt;=0.25),'Bảng Giá'!$B$5,IF(AND('Raw Data'!N2402&gt;0.25,'Raw Data'!N2402&lt;=0.5),'Bảng Giá'!$B$6,IF(AND('Raw Data'!N2402&gt;0.5,'Raw Data'!N2402&lt;=1),'Bảng Giá'!$B$7,IF(AND('Raw Data'!N2402&gt;1,'Raw Data'!N2402&lt;=1.5),'Bảng Giá'!$B$8,IF(AND('Raw Data'!N2402&gt;1.5,'Raw Data'!N2402&lt;=2),'Bảng Giá'!$B$9,IF(AND('Raw Data'!N2402&gt;2,'Raw Data'!N2402&lt;=2.5),'Bảng Giá'!$B$10,IF(AND('Raw Data'!N2402&gt;2.5,'Raw Data'!N2402&lt;=3),'Bảng Giá'!$B$11,IF(AND('Raw Data'!N2402&gt;3,'Raw Data'!N2402&lt;=3.5),'Bảng Giá'!$B$12,IF(AND('Raw Data'!N2402&gt;3.5,'Raw Data'!N2402&lt;=4),'Bảng Giá'!$B$13,IF(AND('Raw Data'!N2402&gt;4,'Raw Data'!N2402&lt;=4.5),'Bảng Giá'!$B$14,IF(AND('Raw Data'!N2402&gt;4.5,'Raw Data'!N2402&lt;=5),'Bảng Giá'!$B$15,IF(AND('Raw Data'!N2402&gt;5,'Raw Data'!N2402&lt;=5.5),'Bảng Giá'!$B$16,IF(AND('Raw Data'!N2402&gt;5.5,'Raw Data'!N2402&lt;=6),'Bảng Giá'!$B$17,'Bảng Giá'!$B$18)))))))))))))))</f>
        <v>0.5&lt;x&lt;=1</v>
      </c>
      <c r="Q2402" s="48">
        <f t="shared" si="225"/>
        <v>2.0066889632107024E-2</v>
      </c>
      <c r="R2402">
        <f t="shared" si="226"/>
        <v>36600</v>
      </c>
      <c r="S2402">
        <f t="shared" si="227"/>
        <v>6700</v>
      </c>
    </row>
    <row r="2403" spans="1:19" x14ac:dyDescent="0.25">
      <c r="A2403" s="12">
        <v>2402</v>
      </c>
      <c r="B2403" s="12" t="s">
        <v>211</v>
      </c>
      <c r="C2403" s="12" t="s">
        <v>1034</v>
      </c>
      <c r="D2403" s="28">
        <v>43011.425787037035</v>
      </c>
      <c r="E2403" s="17">
        <v>43013.525787037033</v>
      </c>
      <c r="F2403" s="13" t="s">
        <v>302</v>
      </c>
      <c r="G2403" s="12">
        <v>1200</v>
      </c>
      <c r="H2403" s="12" t="s">
        <v>88</v>
      </c>
      <c r="I2403" s="12" t="s">
        <v>315</v>
      </c>
      <c r="J2403" s="37">
        <f>INDEX('Bảng Giá'!$C$3:$H$18,MATCH('Raw Data'!P2403,'Bảng Giá'!$B$3:$B$18,0),MATCH('Raw Data'!M2403,'Bảng Giá'!$C$2:$H$2,0))</f>
        <v>38500</v>
      </c>
      <c r="K2403" s="12">
        <v>37800</v>
      </c>
      <c r="L2403" s="36">
        <f t="shared" si="222"/>
        <v>2.0999999999985448</v>
      </c>
      <c r="M2403" t="str">
        <f>'References data'!H2404</f>
        <v>Liên Vùng đặc biệt</v>
      </c>
      <c r="N2403">
        <f t="shared" si="223"/>
        <v>1.2</v>
      </c>
      <c r="O2403">
        <f t="shared" si="224"/>
        <v>700</v>
      </c>
      <c r="P2403" t="str">
        <f>IF(AND(N2403&gt;0,N2403&lt;=0.05),'Bảng Giá'!$B$3,IF(AND(N2403&lt;=0.1,N2403&gt;0.05),'Bảng Giá'!$B$4,IF(AND('Raw Data'!N2403&gt;0.1,'Raw Data'!N2403&lt;=0.25),'Bảng Giá'!$B$5,IF(AND('Raw Data'!N2403&gt;0.25,'Raw Data'!N2403&lt;=0.5),'Bảng Giá'!$B$6,IF(AND('Raw Data'!N2403&gt;0.5,'Raw Data'!N2403&lt;=1),'Bảng Giá'!$B$7,IF(AND('Raw Data'!N2403&gt;1,'Raw Data'!N2403&lt;=1.5),'Bảng Giá'!$B$8,IF(AND('Raw Data'!N2403&gt;1.5,'Raw Data'!N2403&lt;=2),'Bảng Giá'!$B$9,IF(AND('Raw Data'!N2403&gt;2,'Raw Data'!N2403&lt;=2.5),'Bảng Giá'!$B$10,IF(AND('Raw Data'!N2403&gt;2.5,'Raw Data'!N2403&lt;=3),'Bảng Giá'!$B$11,IF(AND('Raw Data'!N2403&gt;3,'Raw Data'!N2403&lt;=3.5),'Bảng Giá'!$B$12,IF(AND('Raw Data'!N2403&gt;3.5,'Raw Data'!N2403&lt;=4),'Bảng Giá'!$B$13,IF(AND('Raw Data'!N2403&gt;4,'Raw Data'!N2403&lt;=4.5),'Bảng Giá'!$B$14,IF(AND('Raw Data'!N2403&gt;4.5,'Raw Data'!N2403&lt;=5),'Bảng Giá'!$B$15,IF(AND('Raw Data'!N2403&gt;5,'Raw Data'!N2403&lt;=5.5),'Bảng Giá'!$B$16,IF(AND('Raw Data'!N2403&gt;5.5,'Raw Data'!N2403&lt;=6),'Bảng Giá'!$B$17,'Bảng Giá'!$B$18)))))))))))))))</f>
        <v>1&lt;x&lt;=1.5</v>
      </c>
      <c r="Q2403" s="48">
        <f t="shared" si="225"/>
        <v>1.8518518518518517E-2</v>
      </c>
      <c r="R2403">
        <f t="shared" si="226"/>
        <v>46200</v>
      </c>
      <c r="S2403">
        <f t="shared" si="227"/>
        <v>8400</v>
      </c>
    </row>
    <row r="2404" spans="1:19" x14ac:dyDescent="0.25">
      <c r="A2404" s="12">
        <v>2403</v>
      </c>
      <c r="B2404" s="12" t="s">
        <v>211</v>
      </c>
      <c r="C2404" s="12" t="s">
        <v>1035</v>
      </c>
      <c r="D2404" s="28">
        <v>43012.39880787037</v>
      </c>
      <c r="E2404" s="17">
        <v>43016.498807870368</v>
      </c>
      <c r="F2404" s="13" t="s">
        <v>302</v>
      </c>
      <c r="G2404" s="12">
        <v>1000</v>
      </c>
      <c r="H2404" s="12" t="s">
        <v>441</v>
      </c>
      <c r="I2404" s="12" t="s">
        <v>1559</v>
      </c>
      <c r="J2404" s="37">
        <f>INDEX('Bảng Giá'!$C$3:$H$18,MATCH('Raw Data'!P2404,'Bảng Giá'!$B$3:$B$18,0),MATCH('Raw Data'!M2404,'Bảng Giá'!$C$2:$H$2,0))</f>
        <v>31000</v>
      </c>
      <c r="K2404" s="12">
        <v>38400</v>
      </c>
      <c r="L2404" s="36">
        <f t="shared" si="222"/>
        <v>4.0999999999985448</v>
      </c>
      <c r="M2404" t="str">
        <f>'References data'!H2405</f>
        <v>Liên Vùng Tỉnh</v>
      </c>
      <c r="N2404">
        <f t="shared" si="223"/>
        <v>1</v>
      </c>
      <c r="O2404">
        <f t="shared" si="224"/>
        <v>-7400</v>
      </c>
      <c r="P2404" t="str">
        <f>IF(AND(N2404&gt;0,N2404&lt;=0.05),'Bảng Giá'!$B$3,IF(AND(N2404&lt;=0.1,N2404&gt;0.05),'Bảng Giá'!$B$4,IF(AND('Raw Data'!N2404&gt;0.1,'Raw Data'!N2404&lt;=0.25),'Bảng Giá'!$B$5,IF(AND('Raw Data'!N2404&gt;0.25,'Raw Data'!N2404&lt;=0.5),'Bảng Giá'!$B$6,IF(AND('Raw Data'!N2404&gt;0.5,'Raw Data'!N2404&lt;=1),'Bảng Giá'!$B$7,IF(AND('Raw Data'!N2404&gt;1,'Raw Data'!N2404&lt;=1.5),'Bảng Giá'!$B$8,IF(AND('Raw Data'!N2404&gt;1.5,'Raw Data'!N2404&lt;=2),'Bảng Giá'!$B$9,IF(AND('Raw Data'!N2404&gt;2,'Raw Data'!N2404&lt;=2.5),'Bảng Giá'!$B$10,IF(AND('Raw Data'!N2404&gt;2.5,'Raw Data'!N2404&lt;=3),'Bảng Giá'!$B$11,IF(AND('Raw Data'!N2404&gt;3,'Raw Data'!N2404&lt;=3.5),'Bảng Giá'!$B$12,IF(AND('Raw Data'!N2404&gt;3.5,'Raw Data'!N2404&lt;=4),'Bảng Giá'!$B$13,IF(AND('Raw Data'!N2404&gt;4,'Raw Data'!N2404&lt;=4.5),'Bảng Giá'!$B$14,IF(AND('Raw Data'!N2404&gt;4.5,'Raw Data'!N2404&lt;=5),'Bảng Giá'!$B$15,IF(AND('Raw Data'!N2404&gt;5,'Raw Data'!N2404&lt;=5.5),'Bảng Giá'!$B$16,IF(AND('Raw Data'!N2404&gt;5.5,'Raw Data'!N2404&lt;=6),'Bảng Giá'!$B$17,'Bảng Giá'!$B$18)))))))))))))))</f>
        <v>0.5&lt;x&lt;=1</v>
      </c>
      <c r="Q2404" s="48">
        <f t="shared" si="225"/>
        <v>-0.19270833333333334</v>
      </c>
      <c r="R2404">
        <f t="shared" si="226"/>
        <v>37200</v>
      </c>
      <c r="S2404">
        <f t="shared" si="227"/>
        <v>-1200</v>
      </c>
    </row>
    <row r="2405" spans="1:19" x14ac:dyDescent="0.25">
      <c r="A2405" s="12">
        <v>2404</v>
      </c>
      <c r="B2405" s="12" t="s">
        <v>211</v>
      </c>
      <c r="C2405" s="12" t="s">
        <v>1036</v>
      </c>
      <c r="D2405" s="28">
        <v>43011.415347222224</v>
      </c>
      <c r="E2405" s="17">
        <v>43015.215347222227</v>
      </c>
      <c r="F2405" s="13" t="s">
        <v>302</v>
      </c>
      <c r="G2405" s="12">
        <v>600</v>
      </c>
      <c r="H2405" s="12" t="s">
        <v>296</v>
      </c>
      <c r="I2405" s="12" t="s">
        <v>1589</v>
      </c>
      <c r="J2405" s="37">
        <f>INDEX('Bảng Giá'!$C$3:$H$18,MATCH('Raw Data'!P2405,'Bảng Giá'!$B$3:$B$18,0),MATCH('Raw Data'!M2405,'Bảng Giá'!$C$2:$H$2,0))</f>
        <v>32500</v>
      </c>
      <c r="K2405" s="12">
        <v>31700</v>
      </c>
      <c r="L2405" s="36">
        <f t="shared" si="222"/>
        <v>3.8000000000029104</v>
      </c>
      <c r="M2405" t="str">
        <f>'References data'!H2406</f>
        <v>Liên Vùng</v>
      </c>
      <c r="N2405">
        <f t="shared" si="223"/>
        <v>0.6</v>
      </c>
      <c r="O2405">
        <f t="shared" si="224"/>
        <v>800</v>
      </c>
      <c r="P2405" t="str">
        <f>IF(AND(N2405&gt;0,N2405&lt;=0.05),'Bảng Giá'!$B$3,IF(AND(N2405&lt;=0.1,N2405&gt;0.05),'Bảng Giá'!$B$4,IF(AND('Raw Data'!N2405&gt;0.1,'Raw Data'!N2405&lt;=0.25),'Bảng Giá'!$B$5,IF(AND('Raw Data'!N2405&gt;0.25,'Raw Data'!N2405&lt;=0.5),'Bảng Giá'!$B$6,IF(AND('Raw Data'!N2405&gt;0.5,'Raw Data'!N2405&lt;=1),'Bảng Giá'!$B$7,IF(AND('Raw Data'!N2405&gt;1,'Raw Data'!N2405&lt;=1.5),'Bảng Giá'!$B$8,IF(AND('Raw Data'!N2405&gt;1.5,'Raw Data'!N2405&lt;=2),'Bảng Giá'!$B$9,IF(AND('Raw Data'!N2405&gt;2,'Raw Data'!N2405&lt;=2.5),'Bảng Giá'!$B$10,IF(AND('Raw Data'!N2405&gt;2.5,'Raw Data'!N2405&lt;=3),'Bảng Giá'!$B$11,IF(AND('Raw Data'!N2405&gt;3,'Raw Data'!N2405&lt;=3.5),'Bảng Giá'!$B$12,IF(AND('Raw Data'!N2405&gt;3.5,'Raw Data'!N2405&lt;=4),'Bảng Giá'!$B$13,IF(AND('Raw Data'!N2405&gt;4,'Raw Data'!N2405&lt;=4.5),'Bảng Giá'!$B$14,IF(AND('Raw Data'!N2405&gt;4.5,'Raw Data'!N2405&lt;=5),'Bảng Giá'!$B$15,IF(AND('Raw Data'!N2405&gt;5,'Raw Data'!N2405&lt;=5.5),'Bảng Giá'!$B$16,IF(AND('Raw Data'!N2405&gt;5.5,'Raw Data'!N2405&lt;=6),'Bảng Giá'!$B$17,'Bảng Giá'!$B$18)))))))))))))))</f>
        <v>0.5&lt;x&lt;=1</v>
      </c>
      <c r="Q2405" s="48">
        <f t="shared" si="225"/>
        <v>2.5236593059936908E-2</v>
      </c>
      <c r="R2405">
        <f t="shared" si="226"/>
        <v>39000</v>
      </c>
      <c r="S2405">
        <f t="shared" si="227"/>
        <v>7300</v>
      </c>
    </row>
    <row r="2406" spans="1:19" x14ac:dyDescent="0.25">
      <c r="A2406" s="12">
        <v>2405</v>
      </c>
      <c r="B2406" s="12" t="s">
        <v>211</v>
      </c>
      <c r="C2406" s="12" t="s">
        <v>1037</v>
      </c>
      <c r="D2406" s="28">
        <v>43011.41542824074</v>
      </c>
      <c r="E2406" s="17">
        <v>43013.515428240738</v>
      </c>
      <c r="F2406" s="13" t="s">
        <v>302</v>
      </c>
      <c r="G2406" s="12">
        <v>2000</v>
      </c>
      <c r="H2406" s="12" t="s">
        <v>91</v>
      </c>
      <c r="I2406" s="12" t="s">
        <v>128</v>
      </c>
      <c r="J2406" s="37">
        <f>INDEX('Bảng Giá'!$C$3:$H$18,MATCH('Raw Data'!P2406,'Bảng Giá'!$B$3:$B$18,0),MATCH('Raw Data'!M2406,'Bảng Giá'!$C$2:$H$2,0))</f>
        <v>46500</v>
      </c>
      <c r="K2406" s="12">
        <v>53500</v>
      </c>
      <c r="L2406" s="36">
        <f t="shared" si="222"/>
        <v>2.0999999999985448</v>
      </c>
      <c r="M2406" t="str">
        <f>'References data'!H2407</f>
        <v>Liên Vùng đặc biệt</v>
      </c>
      <c r="N2406">
        <f t="shared" si="223"/>
        <v>2</v>
      </c>
      <c r="O2406">
        <f t="shared" si="224"/>
        <v>-7000</v>
      </c>
      <c r="P2406" t="str">
        <f>IF(AND(N2406&gt;0,N2406&lt;=0.05),'Bảng Giá'!$B$3,IF(AND(N2406&lt;=0.1,N2406&gt;0.05),'Bảng Giá'!$B$4,IF(AND('Raw Data'!N2406&gt;0.1,'Raw Data'!N2406&lt;=0.25),'Bảng Giá'!$B$5,IF(AND('Raw Data'!N2406&gt;0.25,'Raw Data'!N2406&lt;=0.5),'Bảng Giá'!$B$6,IF(AND('Raw Data'!N2406&gt;0.5,'Raw Data'!N2406&lt;=1),'Bảng Giá'!$B$7,IF(AND('Raw Data'!N2406&gt;1,'Raw Data'!N2406&lt;=1.5),'Bảng Giá'!$B$8,IF(AND('Raw Data'!N2406&gt;1.5,'Raw Data'!N2406&lt;=2),'Bảng Giá'!$B$9,IF(AND('Raw Data'!N2406&gt;2,'Raw Data'!N2406&lt;=2.5),'Bảng Giá'!$B$10,IF(AND('Raw Data'!N2406&gt;2.5,'Raw Data'!N2406&lt;=3),'Bảng Giá'!$B$11,IF(AND('Raw Data'!N2406&gt;3,'Raw Data'!N2406&lt;=3.5),'Bảng Giá'!$B$12,IF(AND('Raw Data'!N2406&gt;3.5,'Raw Data'!N2406&lt;=4),'Bảng Giá'!$B$13,IF(AND('Raw Data'!N2406&gt;4,'Raw Data'!N2406&lt;=4.5),'Bảng Giá'!$B$14,IF(AND('Raw Data'!N2406&gt;4.5,'Raw Data'!N2406&lt;=5),'Bảng Giá'!$B$15,IF(AND('Raw Data'!N2406&gt;5,'Raw Data'!N2406&lt;=5.5),'Bảng Giá'!$B$16,IF(AND('Raw Data'!N2406&gt;5.5,'Raw Data'!N2406&lt;=6),'Bảng Giá'!$B$17,'Bảng Giá'!$B$18)))))))))))))))</f>
        <v>1.5&lt;x&lt;=2</v>
      </c>
      <c r="Q2406" s="48">
        <f t="shared" si="225"/>
        <v>-0.13084112149532709</v>
      </c>
      <c r="R2406">
        <f t="shared" si="226"/>
        <v>55800</v>
      </c>
      <c r="S2406">
        <f t="shared" si="227"/>
        <v>2300</v>
      </c>
    </row>
    <row r="2407" spans="1:19" x14ac:dyDescent="0.25">
      <c r="A2407" s="12">
        <v>2406</v>
      </c>
      <c r="B2407" s="12" t="s">
        <v>211</v>
      </c>
      <c r="C2407" s="12" t="s">
        <v>1038</v>
      </c>
      <c r="D2407" s="28">
        <v>43011.415590277778</v>
      </c>
      <c r="E2407" s="17">
        <v>43013.515590277777</v>
      </c>
      <c r="F2407" s="13" t="s">
        <v>302</v>
      </c>
      <c r="G2407" s="12">
        <v>1056</v>
      </c>
      <c r="H2407" s="12" t="s">
        <v>94</v>
      </c>
      <c r="I2407" s="12" t="s">
        <v>514</v>
      </c>
      <c r="J2407" s="37">
        <f>INDEX('Bảng Giá'!$C$3:$H$18,MATCH('Raw Data'!P2407,'Bảng Giá'!$B$3:$B$18,0),MATCH('Raw Data'!M2407,'Bảng Giá'!$C$2:$H$2,0))</f>
        <v>38500</v>
      </c>
      <c r="K2407" s="12">
        <v>37800</v>
      </c>
      <c r="L2407" s="36">
        <f t="shared" si="222"/>
        <v>2.0999999999985448</v>
      </c>
      <c r="M2407" t="str">
        <f>'References data'!H2408</f>
        <v>Liên Vùng đặc biệt</v>
      </c>
      <c r="N2407">
        <f t="shared" si="223"/>
        <v>1.056</v>
      </c>
      <c r="O2407">
        <f t="shared" si="224"/>
        <v>700</v>
      </c>
      <c r="P2407" t="str">
        <f>IF(AND(N2407&gt;0,N2407&lt;=0.05),'Bảng Giá'!$B$3,IF(AND(N2407&lt;=0.1,N2407&gt;0.05),'Bảng Giá'!$B$4,IF(AND('Raw Data'!N2407&gt;0.1,'Raw Data'!N2407&lt;=0.25),'Bảng Giá'!$B$5,IF(AND('Raw Data'!N2407&gt;0.25,'Raw Data'!N2407&lt;=0.5),'Bảng Giá'!$B$6,IF(AND('Raw Data'!N2407&gt;0.5,'Raw Data'!N2407&lt;=1),'Bảng Giá'!$B$7,IF(AND('Raw Data'!N2407&gt;1,'Raw Data'!N2407&lt;=1.5),'Bảng Giá'!$B$8,IF(AND('Raw Data'!N2407&gt;1.5,'Raw Data'!N2407&lt;=2),'Bảng Giá'!$B$9,IF(AND('Raw Data'!N2407&gt;2,'Raw Data'!N2407&lt;=2.5),'Bảng Giá'!$B$10,IF(AND('Raw Data'!N2407&gt;2.5,'Raw Data'!N2407&lt;=3),'Bảng Giá'!$B$11,IF(AND('Raw Data'!N2407&gt;3,'Raw Data'!N2407&lt;=3.5),'Bảng Giá'!$B$12,IF(AND('Raw Data'!N2407&gt;3.5,'Raw Data'!N2407&lt;=4),'Bảng Giá'!$B$13,IF(AND('Raw Data'!N2407&gt;4,'Raw Data'!N2407&lt;=4.5),'Bảng Giá'!$B$14,IF(AND('Raw Data'!N2407&gt;4.5,'Raw Data'!N2407&lt;=5),'Bảng Giá'!$B$15,IF(AND('Raw Data'!N2407&gt;5,'Raw Data'!N2407&lt;=5.5),'Bảng Giá'!$B$16,IF(AND('Raw Data'!N2407&gt;5.5,'Raw Data'!N2407&lt;=6),'Bảng Giá'!$B$17,'Bảng Giá'!$B$18)))))))))))))))</f>
        <v>1&lt;x&lt;=1.5</v>
      </c>
      <c r="Q2407" s="48">
        <f t="shared" si="225"/>
        <v>1.8518518518518517E-2</v>
      </c>
      <c r="R2407">
        <f t="shared" si="226"/>
        <v>46200</v>
      </c>
      <c r="S2407">
        <f t="shared" si="227"/>
        <v>8400</v>
      </c>
    </row>
    <row r="2408" spans="1:19" x14ac:dyDescent="0.25">
      <c r="A2408" s="12">
        <v>2407</v>
      </c>
      <c r="B2408" s="12" t="s">
        <v>211</v>
      </c>
      <c r="C2408" s="12" t="s">
        <v>1039</v>
      </c>
      <c r="D2408" s="28">
        <v>43011.415752314817</v>
      </c>
      <c r="E2408" s="17">
        <v>43013.515752314815</v>
      </c>
      <c r="F2408" s="13" t="s">
        <v>302</v>
      </c>
      <c r="G2408" s="12">
        <v>1000</v>
      </c>
      <c r="H2408" s="12" t="s">
        <v>116</v>
      </c>
      <c r="I2408" s="12" t="s">
        <v>80</v>
      </c>
      <c r="J2408" s="37">
        <f>INDEX('Bảng Giá'!$C$3:$H$18,MATCH('Raw Data'!P2408,'Bảng Giá'!$B$3:$B$18,0),MATCH('Raw Data'!M2408,'Bảng Giá'!$C$2:$H$2,0))</f>
        <v>30500</v>
      </c>
      <c r="K2408" s="12">
        <v>37800</v>
      </c>
      <c r="L2408" s="36">
        <f t="shared" si="222"/>
        <v>2.0999999999985448</v>
      </c>
      <c r="M2408" t="str">
        <f>'References data'!H2409</f>
        <v>Liên Vùng đặc biệt</v>
      </c>
      <c r="N2408">
        <f t="shared" si="223"/>
        <v>1</v>
      </c>
      <c r="O2408">
        <f t="shared" si="224"/>
        <v>-7300</v>
      </c>
      <c r="P2408" t="str">
        <f>IF(AND(N2408&gt;0,N2408&lt;=0.05),'Bảng Giá'!$B$3,IF(AND(N2408&lt;=0.1,N2408&gt;0.05),'Bảng Giá'!$B$4,IF(AND('Raw Data'!N2408&gt;0.1,'Raw Data'!N2408&lt;=0.25),'Bảng Giá'!$B$5,IF(AND('Raw Data'!N2408&gt;0.25,'Raw Data'!N2408&lt;=0.5),'Bảng Giá'!$B$6,IF(AND('Raw Data'!N2408&gt;0.5,'Raw Data'!N2408&lt;=1),'Bảng Giá'!$B$7,IF(AND('Raw Data'!N2408&gt;1,'Raw Data'!N2408&lt;=1.5),'Bảng Giá'!$B$8,IF(AND('Raw Data'!N2408&gt;1.5,'Raw Data'!N2408&lt;=2),'Bảng Giá'!$B$9,IF(AND('Raw Data'!N2408&gt;2,'Raw Data'!N2408&lt;=2.5),'Bảng Giá'!$B$10,IF(AND('Raw Data'!N2408&gt;2.5,'Raw Data'!N2408&lt;=3),'Bảng Giá'!$B$11,IF(AND('Raw Data'!N2408&gt;3,'Raw Data'!N2408&lt;=3.5),'Bảng Giá'!$B$12,IF(AND('Raw Data'!N2408&gt;3.5,'Raw Data'!N2408&lt;=4),'Bảng Giá'!$B$13,IF(AND('Raw Data'!N2408&gt;4,'Raw Data'!N2408&lt;=4.5),'Bảng Giá'!$B$14,IF(AND('Raw Data'!N2408&gt;4.5,'Raw Data'!N2408&lt;=5),'Bảng Giá'!$B$15,IF(AND('Raw Data'!N2408&gt;5,'Raw Data'!N2408&lt;=5.5),'Bảng Giá'!$B$16,IF(AND('Raw Data'!N2408&gt;5.5,'Raw Data'!N2408&lt;=6),'Bảng Giá'!$B$17,'Bảng Giá'!$B$18)))))))))))))))</f>
        <v>0.5&lt;x&lt;=1</v>
      </c>
      <c r="Q2408" s="48">
        <f t="shared" si="225"/>
        <v>-0.19312169312169311</v>
      </c>
      <c r="R2408">
        <f t="shared" si="226"/>
        <v>36600</v>
      </c>
      <c r="S2408">
        <f t="shared" si="227"/>
        <v>-1200</v>
      </c>
    </row>
    <row r="2409" spans="1:19" x14ac:dyDescent="0.25">
      <c r="A2409" s="12">
        <v>2408</v>
      </c>
      <c r="B2409" s="12" t="s">
        <v>211</v>
      </c>
      <c r="C2409" s="12" t="s">
        <v>1040</v>
      </c>
      <c r="D2409" s="28">
        <v>43011.415810185186</v>
      </c>
      <c r="E2409" s="17">
        <v>43013.515810185185</v>
      </c>
      <c r="F2409" s="13" t="s">
        <v>302</v>
      </c>
      <c r="G2409" s="12">
        <v>2000</v>
      </c>
      <c r="H2409" s="12" t="s">
        <v>297</v>
      </c>
      <c r="I2409" s="12" t="s">
        <v>139</v>
      </c>
      <c r="J2409" s="37">
        <f>INDEX('Bảng Giá'!$C$3:$H$18,MATCH('Raw Data'!P2409,'Bảng Giá'!$B$3:$B$18,0),MATCH('Raw Data'!M2409,'Bảng Giá'!$C$2:$H$2,0))</f>
        <v>46500</v>
      </c>
      <c r="K2409" s="12">
        <v>53500</v>
      </c>
      <c r="L2409" s="36">
        <f t="shared" si="222"/>
        <v>2.0999999999985448</v>
      </c>
      <c r="M2409" t="str">
        <f>'References data'!H2410</f>
        <v>Liên Vùng đặc biệt</v>
      </c>
      <c r="N2409">
        <f t="shared" si="223"/>
        <v>2</v>
      </c>
      <c r="O2409">
        <f t="shared" si="224"/>
        <v>-7000</v>
      </c>
      <c r="P2409" t="str">
        <f>IF(AND(N2409&gt;0,N2409&lt;=0.05),'Bảng Giá'!$B$3,IF(AND(N2409&lt;=0.1,N2409&gt;0.05),'Bảng Giá'!$B$4,IF(AND('Raw Data'!N2409&gt;0.1,'Raw Data'!N2409&lt;=0.25),'Bảng Giá'!$B$5,IF(AND('Raw Data'!N2409&gt;0.25,'Raw Data'!N2409&lt;=0.5),'Bảng Giá'!$B$6,IF(AND('Raw Data'!N2409&gt;0.5,'Raw Data'!N2409&lt;=1),'Bảng Giá'!$B$7,IF(AND('Raw Data'!N2409&gt;1,'Raw Data'!N2409&lt;=1.5),'Bảng Giá'!$B$8,IF(AND('Raw Data'!N2409&gt;1.5,'Raw Data'!N2409&lt;=2),'Bảng Giá'!$B$9,IF(AND('Raw Data'!N2409&gt;2,'Raw Data'!N2409&lt;=2.5),'Bảng Giá'!$B$10,IF(AND('Raw Data'!N2409&gt;2.5,'Raw Data'!N2409&lt;=3),'Bảng Giá'!$B$11,IF(AND('Raw Data'!N2409&gt;3,'Raw Data'!N2409&lt;=3.5),'Bảng Giá'!$B$12,IF(AND('Raw Data'!N2409&gt;3.5,'Raw Data'!N2409&lt;=4),'Bảng Giá'!$B$13,IF(AND('Raw Data'!N2409&gt;4,'Raw Data'!N2409&lt;=4.5),'Bảng Giá'!$B$14,IF(AND('Raw Data'!N2409&gt;4.5,'Raw Data'!N2409&lt;=5),'Bảng Giá'!$B$15,IF(AND('Raw Data'!N2409&gt;5,'Raw Data'!N2409&lt;=5.5),'Bảng Giá'!$B$16,IF(AND('Raw Data'!N2409&gt;5.5,'Raw Data'!N2409&lt;=6),'Bảng Giá'!$B$17,'Bảng Giá'!$B$18)))))))))))))))</f>
        <v>1.5&lt;x&lt;=2</v>
      </c>
      <c r="Q2409" s="48">
        <f t="shared" si="225"/>
        <v>-0.13084112149532709</v>
      </c>
      <c r="R2409">
        <f t="shared" si="226"/>
        <v>55800</v>
      </c>
      <c r="S2409">
        <f t="shared" si="227"/>
        <v>2300</v>
      </c>
    </row>
    <row r="2410" spans="1:19" x14ac:dyDescent="0.25">
      <c r="A2410" s="12">
        <v>2409</v>
      </c>
      <c r="B2410" s="12" t="s">
        <v>211</v>
      </c>
      <c r="C2410" s="12" t="s">
        <v>1041</v>
      </c>
      <c r="D2410" s="28">
        <v>43011.425428240742</v>
      </c>
      <c r="E2410" s="17">
        <v>43015.225428240745</v>
      </c>
      <c r="F2410" s="13" t="s">
        <v>302</v>
      </c>
      <c r="G2410" s="12">
        <v>1000</v>
      </c>
      <c r="H2410" s="12" t="s">
        <v>288</v>
      </c>
      <c r="I2410" s="12" t="s">
        <v>514</v>
      </c>
      <c r="J2410" s="37">
        <f>INDEX('Bảng Giá'!$C$3:$H$18,MATCH('Raw Data'!P2410,'Bảng Giá'!$B$3:$B$18,0),MATCH('Raw Data'!M2410,'Bảng Giá'!$C$2:$H$2,0))</f>
        <v>32500</v>
      </c>
      <c r="K2410" s="12">
        <v>40000</v>
      </c>
      <c r="L2410" s="36">
        <f t="shared" si="222"/>
        <v>3.8000000000029104</v>
      </c>
      <c r="M2410" t="str">
        <f>'References data'!H2411</f>
        <v>Liên Vùng</v>
      </c>
      <c r="N2410">
        <f t="shared" si="223"/>
        <v>1</v>
      </c>
      <c r="O2410">
        <f t="shared" si="224"/>
        <v>-7500</v>
      </c>
      <c r="P2410" t="str">
        <f>IF(AND(N2410&gt;0,N2410&lt;=0.05),'Bảng Giá'!$B$3,IF(AND(N2410&lt;=0.1,N2410&gt;0.05),'Bảng Giá'!$B$4,IF(AND('Raw Data'!N2410&gt;0.1,'Raw Data'!N2410&lt;=0.25),'Bảng Giá'!$B$5,IF(AND('Raw Data'!N2410&gt;0.25,'Raw Data'!N2410&lt;=0.5),'Bảng Giá'!$B$6,IF(AND('Raw Data'!N2410&gt;0.5,'Raw Data'!N2410&lt;=1),'Bảng Giá'!$B$7,IF(AND('Raw Data'!N2410&gt;1,'Raw Data'!N2410&lt;=1.5),'Bảng Giá'!$B$8,IF(AND('Raw Data'!N2410&gt;1.5,'Raw Data'!N2410&lt;=2),'Bảng Giá'!$B$9,IF(AND('Raw Data'!N2410&gt;2,'Raw Data'!N2410&lt;=2.5),'Bảng Giá'!$B$10,IF(AND('Raw Data'!N2410&gt;2.5,'Raw Data'!N2410&lt;=3),'Bảng Giá'!$B$11,IF(AND('Raw Data'!N2410&gt;3,'Raw Data'!N2410&lt;=3.5),'Bảng Giá'!$B$12,IF(AND('Raw Data'!N2410&gt;3.5,'Raw Data'!N2410&lt;=4),'Bảng Giá'!$B$13,IF(AND('Raw Data'!N2410&gt;4,'Raw Data'!N2410&lt;=4.5),'Bảng Giá'!$B$14,IF(AND('Raw Data'!N2410&gt;4.5,'Raw Data'!N2410&lt;=5),'Bảng Giá'!$B$15,IF(AND('Raw Data'!N2410&gt;5,'Raw Data'!N2410&lt;=5.5),'Bảng Giá'!$B$16,IF(AND('Raw Data'!N2410&gt;5.5,'Raw Data'!N2410&lt;=6),'Bảng Giá'!$B$17,'Bảng Giá'!$B$18)))))))))))))))</f>
        <v>0.5&lt;x&lt;=1</v>
      </c>
      <c r="Q2410" s="48">
        <f t="shared" si="225"/>
        <v>-0.1875</v>
      </c>
      <c r="R2410">
        <f t="shared" si="226"/>
        <v>39000</v>
      </c>
      <c r="S2410">
        <f t="shared" si="227"/>
        <v>-1000</v>
      </c>
    </row>
    <row r="2411" spans="1:19" x14ac:dyDescent="0.25">
      <c r="A2411" s="12">
        <v>2410</v>
      </c>
      <c r="B2411" s="12" t="s">
        <v>211</v>
      </c>
      <c r="C2411" s="12" t="s">
        <v>1042</v>
      </c>
      <c r="D2411" s="28">
        <v>43011.425509259258</v>
      </c>
      <c r="E2411" s="17">
        <v>43015.22550925926</v>
      </c>
      <c r="F2411" s="13" t="s">
        <v>302</v>
      </c>
      <c r="G2411" s="12">
        <v>200</v>
      </c>
      <c r="H2411" s="12" t="s">
        <v>114</v>
      </c>
      <c r="I2411" s="12" t="s">
        <v>1590</v>
      </c>
      <c r="J2411" s="37">
        <f>INDEX('Bảng Giá'!$C$3:$H$18,MATCH('Raw Data'!P2411,'Bảng Giá'!$B$3:$B$18,0),MATCH('Raw Data'!M2411,'Bảng Giá'!$C$2:$H$2,0))</f>
        <v>21000</v>
      </c>
      <c r="K2411" s="12">
        <v>20500</v>
      </c>
      <c r="L2411" s="36">
        <f t="shared" si="222"/>
        <v>3.8000000000029104</v>
      </c>
      <c r="M2411" t="str">
        <f>'References data'!H2412</f>
        <v>Liên Vùng</v>
      </c>
      <c r="N2411">
        <f t="shared" si="223"/>
        <v>0.2</v>
      </c>
      <c r="O2411">
        <f t="shared" si="224"/>
        <v>500</v>
      </c>
      <c r="P2411" t="str">
        <f>IF(AND(N2411&gt;0,N2411&lt;=0.05),'Bảng Giá'!$B$3,IF(AND(N2411&lt;=0.1,N2411&gt;0.05),'Bảng Giá'!$B$4,IF(AND('Raw Data'!N2411&gt;0.1,'Raw Data'!N2411&lt;=0.25),'Bảng Giá'!$B$5,IF(AND('Raw Data'!N2411&gt;0.25,'Raw Data'!N2411&lt;=0.5),'Bảng Giá'!$B$6,IF(AND('Raw Data'!N2411&gt;0.5,'Raw Data'!N2411&lt;=1),'Bảng Giá'!$B$7,IF(AND('Raw Data'!N2411&gt;1,'Raw Data'!N2411&lt;=1.5),'Bảng Giá'!$B$8,IF(AND('Raw Data'!N2411&gt;1.5,'Raw Data'!N2411&lt;=2),'Bảng Giá'!$B$9,IF(AND('Raw Data'!N2411&gt;2,'Raw Data'!N2411&lt;=2.5),'Bảng Giá'!$B$10,IF(AND('Raw Data'!N2411&gt;2.5,'Raw Data'!N2411&lt;=3),'Bảng Giá'!$B$11,IF(AND('Raw Data'!N2411&gt;3,'Raw Data'!N2411&lt;=3.5),'Bảng Giá'!$B$12,IF(AND('Raw Data'!N2411&gt;3.5,'Raw Data'!N2411&lt;=4),'Bảng Giá'!$B$13,IF(AND('Raw Data'!N2411&gt;4,'Raw Data'!N2411&lt;=4.5),'Bảng Giá'!$B$14,IF(AND('Raw Data'!N2411&gt;4.5,'Raw Data'!N2411&lt;=5),'Bảng Giá'!$B$15,IF(AND('Raw Data'!N2411&gt;5,'Raw Data'!N2411&lt;=5.5),'Bảng Giá'!$B$16,IF(AND('Raw Data'!N2411&gt;5.5,'Raw Data'!N2411&lt;=6),'Bảng Giá'!$B$17,'Bảng Giá'!$B$18)))))))))))))))</f>
        <v>0.1&lt;x&lt;=0.25</v>
      </c>
      <c r="Q2411" s="48">
        <f t="shared" si="225"/>
        <v>2.4390243902439025E-2</v>
      </c>
      <c r="R2411">
        <f t="shared" si="226"/>
        <v>25200</v>
      </c>
      <c r="S2411">
        <f t="shared" si="227"/>
        <v>4700</v>
      </c>
    </row>
    <row r="2412" spans="1:19" x14ac:dyDescent="0.25">
      <c r="A2412" s="12">
        <v>2411</v>
      </c>
      <c r="B2412" s="12" t="s">
        <v>211</v>
      </c>
      <c r="C2412" s="12" t="s">
        <v>1043</v>
      </c>
      <c r="D2412" s="28">
        <v>43011.659826388888</v>
      </c>
      <c r="E2412" s="17">
        <v>43015.459826388891</v>
      </c>
      <c r="F2412" s="13" t="s">
        <v>302</v>
      </c>
      <c r="G2412" s="12">
        <v>760</v>
      </c>
      <c r="H2412" s="12" t="s">
        <v>286</v>
      </c>
      <c r="I2412" s="12" t="s">
        <v>173</v>
      </c>
      <c r="J2412" s="37">
        <f>INDEX('Bảng Giá'!$C$3:$H$18,MATCH('Raw Data'!P2412,'Bảng Giá'!$B$3:$B$18,0),MATCH('Raw Data'!M2412,'Bảng Giá'!$C$2:$H$2,0))</f>
        <v>32500</v>
      </c>
      <c r="K2412" s="12">
        <v>31700</v>
      </c>
      <c r="L2412" s="36">
        <f t="shared" si="222"/>
        <v>3.8000000000029104</v>
      </c>
      <c r="M2412" t="str">
        <f>'References data'!H2413</f>
        <v>Liên Vùng</v>
      </c>
      <c r="N2412">
        <f t="shared" si="223"/>
        <v>0.76</v>
      </c>
      <c r="O2412">
        <f t="shared" si="224"/>
        <v>800</v>
      </c>
      <c r="P2412" t="str">
        <f>IF(AND(N2412&gt;0,N2412&lt;=0.05),'Bảng Giá'!$B$3,IF(AND(N2412&lt;=0.1,N2412&gt;0.05),'Bảng Giá'!$B$4,IF(AND('Raw Data'!N2412&gt;0.1,'Raw Data'!N2412&lt;=0.25),'Bảng Giá'!$B$5,IF(AND('Raw Data'!N2412&gt;0.25,'Raw Data'!N2412&lt;=0.5),'Bảng Giá'!$B$6,IF(AND('Raw Data'!N2412&gt;0.5,'Raw Data'!N2412&lt;=1),'Bảng Giá'!$B$7,IF(AND('Raw Data'!N2412&gt;1,'Raw Data'!N2412&lt;=1.5),'Bảng Giá'!$B$8,IF(AND('Raw Data'!N2412&gt;1.5,'Raw Data'!N2412&lt;=2),'Bảng Giá'!$B$9,IF(AND('Raw Data'!N2412&gt;2,'Raw Data'!N2412&lt;=2.5),'Bảng Giá'!$B$10,IF(AND('Raw Data'!N2412&gt;2.5,'Raw Data'!N2412&lt;=3),'Bảng Giá'!$B$11,IF(AND('Raw Data'!N2412&gt;3,'Raw Data'!N2412&lt;=3.5),'Bảng Giá'!$B$12,IF(AND('Raw Data'!N2412&gt;3.5,'Raw Data'!N2412&lt;=4),'Bảng Giá'!$B$13,IF(AND('Raw Data'!N2412&gt;4,'Raw Data'!N2412&lt;=4.5),'Bảng Giá'!$B$14,IF(AND('Raw Data'!N2412&gt;4.5,'Raw Data'!N2412&lt;=5),'Bảng Giá'!$B$15,IF(AND('Raw Data'!N2412&gt;5,'Raw Data'!N2412&lt;=5.5),'Bảng Giá'!$B$16,IF(AND('Raw Data'!N2412&gt;5.5,'Raw Data'!N2412&lt;=6),'Bảng Giá'!$B$17,'Bảng Giá'!$B$18)))))))))))))))</f>
        <v>0.5&lt;x&lt;=1</v>
      </c>
      <c r="Q2412" s="48">
        <f t="shared" si="225"/>
        <v>2.5236593059936908E-2</v>
      </c>
      <c r="R2412">
        <f t="shared" si="226"/>
        <v>39000</v>
      </c>
      <c r="S2412">
        <f t="shared" si="227"/>
        <v>7300</v>
      </c>
    </row>
    <row r="2413" spans="1:19" x14ac:dyDescent="0.25">
      <c r="A2413" s="12">
        <v>2412</v>
      </c>
      <c r="B2413" s="12" t="s">
        <v>211</v>
      </c>
      <c r="C2413" s="12" t="s">
        <v>1044</v>
      </c>
      <c r="D2413" s="28">
        <v>43012.399259259262</v>
      </c>
      <c r="E2413" s="17">
        <v>43016.199259259265</v>
      </c>
      <c r="F2413" s="13" t="s">
        <v>302</v>
      </c>
      <c r="G2413" s="12">
        <v>200</v>
      </c>
      <c r="H2413" s="12" t="s">
        <v>114</v>
      </c>
      <c r="I2413" s="12" t="s">
        <v>117</v>
      </c>
      <c r="J2413" s="37">
        <f>INDEX('Bảng Giá'!$C$3:$H$18,MATCH('Raw Data'!P2413,'Bảng Giá'!$B$3:$B$18,0),MATCH('Raw Data'!M2413,'Bảng Giá'!$C$2:$H$2,0))</f>
        <v>21000</v>
      </c>
      <c r="K2413" s="12">
        <v>20500</v>
      </c>
      <c r="L2413" s="36">
        <f t="shared" si="222"/>
        <v>3.8000000000029104</v>
      </c>
      <c r="M2413" t="str">
        <f>'References data'!H2414</f>
        <v>Liên Vùng</v>
      </c>
      <c r="N2413">
        <f t="shared" si="223"/>
        <v>0.2</v>
      </c>
      <c r="O2413">
        <f t="shared" si="224"/>
        <v>500</v>
      </c>
      <c r="P2413" t="str">
        <f>IF(AND(N2413&gt;0,N2413&lt;=0.05),'Bảng Giá'!$B$3,IF(AND(N2413&lt;=0.1,N2413&gt;0.05),'Bảng Giá'!$B$4,IF(AND('Raw Data'!N2413&gt;0.1,'Raw Data'!N2413&lt;=0.25),'Bảng Giá'!$B$5,IF(AND('Raw Data'!N2413&gt;0.25,'Raw Data'!N2413&lt;=0.5),'Bảng Giá'!$B$6,IF(AND('Raw Data'!N2413&gt;0.5,'Raw Data'!N2413&lt;=1),'Bảng Giá'!$B$7,IF(AND('Raw Data'!N2413&gt;1,'Raw Data'!N2413&lt;=1.5),'Bảng Giá'!$B$8,IF(AND('Raw Data'!N2413&gt;1.5,'Raw Data'!N2413&lt;=2),'Bảng Giá'!$B$9,IF(AND('Raw Data'!N2413&gt;2,'Raw Data'!N2413&lt;=2.5),'Bảng Giá'!$B$10,IF(AND('Raw Data'!N2413&gt;2.5,'Raw Data'!N2413&lt;=3),'Bảng Giá'!$B$11,IF(AND('Raw Data'!N2413&gt;3,'Raw Data'!N2413&lt;=3.5),'Bảng Giá'!$B$12,IF(AND('Raw Data'!N2413&gt;3.5,'Raw Data'!N2413&lt;=4),'Bảng Giá'!$B$13,IF(AND('Raw Data'!N2413&gt;4,'Raw Data'!N2413&lt;=4.5),'Bảng Giá'!$B$14,IF(AND('Raw Data'!N2413&gt;4.5,'Raw Data'!N2413&lt;=5),'Bảng Giá'!$B$15,IF(AND('Raw Data'!N2413&gt;5,'Raw Data'!N2413&lt;=5.5),'Bảng Giá'!$B$16,IF(AND('Raw Data'!N2413&gt;5.5,'Raw Data'!N2413&lt;=6),'Bảng Giá'!$B$17,'Bảng Giá'!$B$18)))))))))))))))</f>
        <v>0.1&lt;x&lt;=0.25</v>
      </c>
      <c r="Q2413" s="48">
        <f t="shared" si="225"/>
        <v>2.4390243902439025E-2</v>
      </c>
      <c r="R2413">
        <f t="shared" si="226"/>
        <v>25200</v>
      </c>
      <c r="S2413">
        <f t="shared" si="227"/>
        <v>4700</v>
      </c>
    </row>
    <row r="2414" spans="1:19" x14ac:dyDescent="0.25">
      <c r="A2414" s="12">
        <v>2413</v>
      </c>
      <c r="B2414" s="12" t="s">
        <v>211</v>
      </c>
      <c r="C2414" s="12" t="s">
        <v>1045</v>
      </c>
      <c r="D2414" s="28">
        <v>43012.399467592593</v>
      </c>
      <c r="E2414" s="17">
        <v>43016.199467592596</v>
      </c>
      <c r="F2414" s="13" t="s">
        <v>302</v>
      </c>
      <c r="G2414" s="12">
        <v>300</v>
      </c>
      <c r="H2414" s="12" t="s">
        <v>103</v>
      </c>
      <c r="I2414" s="12" t="s">
        <v>1558</v>
      </c>
      <c r="J2414" s="37">
        <f>INDEX('Bảng Giá'!$C$3:$H$18,MATCH('Raw Data'!P2414,'Bảng Giá'!$B$3:$B$18,0),MATCH('Raw Data'!M2414,'Bảng Giá'!$C$2:$H$2,0))</f>
        <v>26000</v>
      </c>
      <c r="K2414" s="12">
        <v>25400</v>
      </c>
      <c r="L2414" s="36">
        <f t="shared" si="222"/>
        <v>3.8000000000029104</v>
      </c>
      <c r="M2414" t="str">
        <f>'References data'!H2415</f>
        <v>Liên Vùng</v>
      </c>
      <c r="N2414">
        <f t="shared" si="223"/>
        <v>0.3</v>
      </c>
      <c r="O2414">
        <f t="shared" si="224"/>
        <v>600</v>
      </c>
      <c r="P2414" t="str">
        <f>IF(AND(N2414&gt;0,N2414&lt;=0.05),'Bảng Giá'!$B$3,IF(AND(N2414&lt;=0.1,N2414&gt;0.05),'Bảng Giá'!$B$4,IF(AND('Raw Data'!N2414&gt;0.1,'Raw Data'!N2414&lt;=0.25),'Bảng Giá'!$B$5,IF(AND('Raw Data'!N2414&gt;0.25,'Raw Data'!N2414&lt;=0.5),'Bảng Giá'!$B$6,IF(AND('Raw Data'!N2414&gt;0.5,'Raw Data'!N2414&lt;=1),'Bảng Giá'!$B$7,IF(AND('Raw Data'!N2414&gt;1,'Raw Data'!N2414&lt;=1.5),'Bảng Giá'!$B$8,IF(AND('Raw Data'!N2414&gt;1.5,'Raw Data'!N2414&lt;=2),'Bảng Giá'!$B$9,IF(AND('Raw Data'!N2414&gt;2,'Raw Data'!N2414&lt;=2.5),'Bảng Giá'!$B$10,IF(AND('Raw Data'!N2414&gt;2.5,'Raw Data'!N2414&lt;=3),'Bảng Giá'!$B$11,IF(AND('Raw Data'!N2414&gt;3,'Raw Data'!N2414&lt;=3.5),'Bảng Giá'!$B$12,IF(AND('Raw Data'!N2414&gt;3.5,'Raw Data'!N2414&lt;=4),'Bảng Giá'!$B$13,IF(AND('Raw Data'!N2414&gt;4,'Raw Data'!N2414&lt;=4.5),'Bảng Giá'!$B$14,IF(AND('Raw Data'!N2414&gt;4.5,'Raw Data'!N2414&lt;=5),'Bảng Giá'!$B$15,IF(AND('Raw Data'!N2414&gt;5,'Raw Data'!N2414&lt;=5.5),'Bảng Giá'!$B$16,IF(AND('Raw Data'!N2414&gt;5.5,'Raw Data'!N2414&lt;=6),'Bảng Giá'!$B$17,'Bảng Giá'!$B$18)))))))))))))))</f>
        <v>0.25&lt;x&lt;=0.5</v>
      </c>
      <c r="Q2414" s="48">
        <f t="shared" si="225"/>
        <v>2.3622047244094488E-2</v>
      </c>
      <c r="R2414">
        <f t="shared" si="226"/>
        <v>31200</v>
      </c>
      <c r="S2414">
        <f t="shared" si="227"/>
        <v>5800</v>
      </c>
    </row>
    <row r="2415" spans="1:19" x14ac:dyDescent="0.25">
      <c r="A2415" s="12">
        <v>2414</v>
      </c>
      <c r="B2415" s="12" t="s">
        <v>211</v>
      </c>
      <c r="C2415" s="12" t="s">
        <v>1046</v>
      </c>
      <c r="D2415" s="28">
        <v>43011.415520833332</v>
      </c>
      <c r="E2415" s="17">
        <v>43015.215520833335</v>
      </c>
      <c r="F2415" s="13" t="s">
        <v>302</v>
      </c>
      <c r="G2415" s="12">
        <v>550</v>
      </c>
      <c r="H2415" s="12" t="s">
        <v>121</v>
      </c>
      <c r="I2415" s="12" t="s">
        <v>117</v>
      </c>
      <c r="J2415" s="37">
        <f>INDEX('Bảng Giá'!$C$3:$H$18,MATCH('Raw Data'!P2415,'Bảng Giá'!$B$3:$B$18,0),MATCH('Raw Data'!M2415,'Bảng Giá'!$C$2:$H$2,0))</f>
        <v>32500</v>
      </c>
      <c r="K2415" s="12">
        <v>31700</v>
      </c>
      <c r="L2415" s="36">
        <f t="shared" si="222"/>
        <v>3.8000000000029104</v>
      </c>
      <c r="M2415" t="str">
        <f>'References data'!H2416</f>
        <v>Liên Vùng</v>
      </c>
      <c r="N2415">
        <f t="shared" si="223"/>
        <v>0.55000000000000004</v>
      </c>
      <c r="O2415">
        <f t="shared" si="224"/>
        <v>800</v>
      </c>
      <c r="P2415" t="str">
        <f>IF(AND(N2415&gt;0,N2415&lt;=0.05),'Bảng Giá'!$B$3,IF(AND(N2415&lt;=0.1,N2415&gt;0.05),'Bảng Giá'!$B$4,IF(AND('Raw Data'!N2415&gt;0.1,'Raw Data'!N2415&lt;=0.25),'Bảng Giá'!$B$5,IF(AND('Raw Data'!N2415&gt;0.25,'Raw Data'!N2415&lt;=0.5),'Bảng Giá'!$B$6,IF(AND('Raw Data'!N2415&gt;0.5,'Raw Data'!N2415&lt;=1),'Bảng Giá'!$B$7,IF(AND('Raw Data'!N2415&gt;1,'Raw Data'!N2415&lt;=1.5),'Bảng Giá'!$B$8,IF(AND('Raw Data'!N2415&gt;1.5,'Raw Data'!N2415&lt;=2),'Bảng Giá'!$B$9,IF(AND('Raw Data'!N2415&gt;2,'Raw Data'!N2415&lt;=2.5),'Bảng Giá'!$B$10,IF(AND('Raw Data'!N2415&gt;2.5,'Raw Data'!N2415&lt;=3),'Bảng Giá'!$B$11,IF(AND('Raw Data'!N2415&gt;3,'Raw Data'!N2415&lt;=3.5),'Bảng Giá'!$B$12,IF(AND('Raw Data'!N2415&gt;3.5,'Raw Data'!N2415&lt;=4),'Bảng Giá'!$B$13,IF(AND('Raw Data'!N2415&gt;4,'Raw Data'!N2415&lt;=4.5),'Bảng Giá'!$B$14,IF(AND('Raw Data'!N2415&gt;4.5,'Raw Data'!N2415&lt;=5),'Bảng Giá'!$B$15,IF(AND('Raw Data'!N2415&gt;5,'Raw Data'!N2415&lt;=5.5),'Bảng Giá'!$B$16,IF(AND('Raw Data'!N2415&gt;5.5,'Raw Data'!N2415&lt;=6),'Bảng Giá'!$B$17,'Bảng Giá'!$B$18)))))))))))))))</f>
        <v>0.5&lt;x&lt;=1</v>
      </c>
      <c r="Q2415" s="48">
        <f t="shared" si="225"/>
        <v>2.5236593059936908E-2</v>
      </c>
      <c r="R2415">
        <f t="shared" si="226"/>
        <v>39000</v>
      </c>
      <c r="S2415">
        <f t="shared" si="227"/>
        <v>7300</v>
      </c>
    </row>
    <row r="2416" spans="1:19" x14ac:dyDescent="0.25">
      <c r="A2416" s="12">
        <v>2415</v>
      </c>
      <c r="B2416" s="12" t="s">
        <v>211</v>
      </c>
      <c r="C2416" s="12" t="s">
        <v>1047</v>
      </c>
      <c r="D2416" s="28">
        <v>43011.415532407409</v>
      </c>
      <c r="E2416" s="17">
        <v>43015.215532407412</v>
      </c>
      <c r="F2416" s="13" t="s">
        <v>302</v>
      </c>
      <c r="G2416" s="12">
        <v>1056</v>
      </c>
      <c r="H2416" s="12" t="s">
        <v>94</v>
      </c>
      <c r="I2416" s="12" t="s">
        <v>189</v>
      </c>
      <c r="J2416" s="37">
        <f>INDEX('Bảng Giá'!$C$3:$H$18,MATCH('Raw Data'!P2416,'Bảng Giá'!$B$3:$B$18,0),MATCH('Raw Data'!M2416,'Bảng Giá'!$C$2:$H$2,0))</f>
        <v>41000</v>
      </c>
      <c r="K2416" s="12">
        <v>40000</v>
      </c>
      <c r="L2416" s="36">
        <f t="shared" si="222"/>
        <v>3.8000000000029104</v>
      </c>
      <c r="M2416" t="str">
        <f>'References data'!H2417</f>
        <v>Liên Vùng</v>
      </c>
      <c r="N2416">
        <f t="shared" si="223"/>
        <v>1.056</v>
      </c>
      <c r="O2416">
        <f t="shared" si="224"/>
        <v>1000</v>
      </c>
      <c r="P2416" t="str">
        <f>IF(AND(N2416&gt;0,N2416&lt;=0.05),'Bảng Giá'!$B$3,IF(AND(N2416&lt;=0.1,N2416&gt;0.05),'Bảng Giá'!$B$4,IF(AND('Raw Data'!N2416&gt;0.1,'Raw Data'!N2416&lt;=0.25),'Bảng Giá'!$B$5,IF(AND('Raw Data'!N2416&gt;0.25,'Raw Data'!N2416&lt;=0.5),'Bảng Giá'!$B$6,IF(AND('Raw Data'!N2416&gt;0.5,'Raw Data'!N2416&lt;=1),'Bảng Giá'!$B$7,IF(AND('Raw Data'!N2416&gt;1,'Raw Data'!N2416&lt;=1.5),'Bảng Giá'!$B$8,IF(AND('Raw Data'!N2416&gt;1.5,'Raw Data'!N2416&lt;=2),'Bảng Giá'!$B$9,IF(AND('Raw Data'!N2416&gt;2,'Raw Data'!N2416&lt;=2.5),'Bảng Giá'!$B$10,IF(AND('Raw Data'!N2416&gt;2.5,'Raw Data'!N2416&lt;=3),'Bảng Giá'!$B$11,IF(AND('Raw Data'!N2416&gt;3,'Raw Data'!N2416&lt;=3.5),'Bảng Giá'!$B$12,IF(AND('Raw Data'!N2416&gt;3.5,'Raw Data'!N2416&lt;=4),'Bảng Giá'!$B$13,IF(AND('Raw Data'!N2416&gt;4,'Raw Data'!N2416&lt;=4.5),'Bảng Giá'!$B$14,IF(AND('Raw Data'!N2416&gt;4.5,'Raw Data'!N2416&lt;=5),'Bảng Giá'!$B$15,IF(AND('Raw Data'!N2416&gt;5,'Raw Data'!N2416&lt;=5.5),'Bảng Giá'!$B$16,IF(AND('Raw Data'!N2416&gt;5.5,'Raw Data'!N2416&lt;=6),'Bảng Giá'!$B$17,'Bảng Giá'!$B$18)))))))))))))))</f>
        <v>1&lt;x&lt;=1.5</v>
      </c>
      <c r="Q2416" s="48">
        <f t="shared" si="225"/>
        <v>2.5000000000000001E-2</v>
      </c>
      <c r="R2416">
        <f t="shared" si="226"/>
        <v>49200</v>
      </c>
      <c r="S2416">
        <f t="shared" si="227"/>
        <v>9200</v>
      </c>
    </row>
    <row r="2417" spans="1:19" x14ac:dyDescent="0.25">
      <c r="A2417" s="12">
        <v>2416</v>
      </c>
      <c r="B2417" s="12" t="s">
        <v>211</v>
      </c>
      <c r="C2417" s="12" t="s">
        <v>1048</v>
      </c>
      <c r="D2417" s="28">
        <v>43011.425312500003</v>
      </c>
      <c r="E2417" s="17">
        <v>43015.225312500006</v>
      </c>
      <c r="F2417" s="13" t="s">
        <v>302</v>
      </c>
      <c r="G2417" s="12">
        <v>600</v>
      </c>
      <c r="H2417" s="12" t="s">
        <v>294</v>
      </c>
      <c r="I2417" s="12" t="s">
        <v>314</v>
      </c>
      <c r="J2417" s="37">
        <f>INDEX('Bảng Giá'!$C$3:$H$18,MATCH('Raw Data'!P2417,'Bảng Giá'!$B$3:$B$18,0),MATCH('Raw Data'!M2417,'Bảng Giá'!$C$2:$H$2,0))</f>
        <v>32500</v>
      </c>
      <c r="K2417" s="12">
        <v>31700</v>
      </c>
      <c r="L2417" s="36">
        <f t="shared" si="222"/>
        <v>3.8000000000029104</v>
      </c>
      <c r="M2417" t="str">
        <f>'References data'!H2418</f>
        <v>Liên Vùng</v>
      </c>
      <c r="N2417">
        <f t="shared" si="223"/>
        <v>0.6</v>
      </c>
      <c r="O2417">
        <f t="shared" si="224"/>
        <v>800</v>
      </c>
      <c r="P2417" t="str">
        <f>IF(AND(N2417&gt;0,N2417&lt;=0.05),'Bảng Giá'!$B$3,IF(AND(N2417&lt;=0.1,N2417&gt;0.05),'Bảng Giá'!$B$4,IF(AND('Raw Data'!N2417&gt;0.1,'Raw Data'!N2417&lt;=0.25),'Bảng Giá'!$B$5,IF(AND('Raw Data'!N2417&gt;0.25,'Raw Data'!N2417&lt;=0.5),'Bảng Giá'!$B$6,IF(AND('Raw Data'!N2417&gt;0.5,'Raw Data'!N2417&lt;=1),'Bảng Giá'!$B$7,IF(AND('Raw Data'!N2417&gt;1,'Raw Data'!N2417&lt;=1.5),'Bảng Giá'!$B$8,IF(AND('Raw Data'!N2417&gt;1.5,'Raw Data'!N2417&lt;=2),'Bảng Giá'!$B$9,IF(AND('Raw Data'!N2417&gt;2,'Raw Data'!N2417&lt;=2.5),'Bảng Giá'!$B$10,IF(AND('Raw Data'!N2417&gt;2.5,'Raw Data'!N2417&lt;=3),'Bảng Giá'!$B$11,IF(AND('Raw Data'!N2417&gt;3,'Raw Data'!N2417&lt;=3.5),'Bảng Giá'!$B$12,IF(AND('Raw Data'!N2417&gt;3.5,'Raw Data'!N2417&lt;=4),'Bảng Giá'!$B$13,IF(AND('Raw Data'!N2417&gt;4,'Raw Data'!N2417&lt;=4.5),'Bảng Giá'!$B$14,IF(AND('Raw Data'!N2417&gt;4.5,'Raw Data'!N2417&lt;=5),'Bảng Giá'!$B$15,IF(AND('Raw Data'!N2417&gt;5,'Raw Data'!N2417&lt;=5.5),'Bảng Giá'!$B$16,IF(AND('Raw Data'!N2417&gt;5.5,'Raw Data'!N2417&lt;=6),'Bảng Giá'!$B$17,'Bảng Giá'!$B$18)))))))))))))))</f>
        <v>0.5&lt;x&lt;=1</v>
      </c>
      <c r="Q2417" s="48">
        <f t="shared" si="225"/>
        <v>2.5236593059936908E-2</v>
      </c>
      <c r="R2417">
        <f t="shared" si="226"/>
        <v>39000</v>
      </c>
      <c r="S2417">
        <f t="shared" si="227"/>
        <v>7300</v>
      </c>
    </row>
    <row r="2418" spans="1:19" x14ac:dyDescent="0.25">
      <c r="A2418" s="12">
        <v>2417</v>
      </c>
      <c r="B2418" s="12" t="s">
        <v>211</v>
      </c>
      <c r="C2418" s="12" t="s">
        <v>1049</v>
      </c>
      <c r="D2418" s="28">
        <v>43011.425451388888</v>
      </c>
      <c r="E2418" s="17">
        <v>43015.225451388891</v>
      </c>
      <c r="F2418" s="13" t="s">
        <v>302</v>
      </c>
      <c r="G2418" s="12">
        <v>1000</v>
      </c>
      <c r="H2418" s="12" t="s">
        <v>83</v>
      </c>
      <c r="I2418" s="12" t="s">
        <v>126</v>
      </c>
      <c r="J2418" s="37">
        <f>INDEX('Bảng Giá'!$C$3:$H$18,MATCH('Raw Data'!P2418,'Bảng Giá'!$B$3:$B$18,0),MATCH('Raw Data'!M2418,'Bảng Giá'!$C$2:$H$2,0))</f>
        <v>32500</v>
      </c>
      <c r="K2418" s="12">
        <v>40000</v>
      </c>
      <c r="L2418" s="36">
        <f t="shared" si="222"/>
        <v>3.8000000000029104</v>
      </c>
      <c r="M2418" t="str">
        <f>'References data'!H2419</f>
        <v>Liên Vùng</v>
      </c>
      <c r="N2418">
        <f t="shared" si="223"/>
        <v>1</v>
      </c>
      <c r="O2418">
        <f t="shared" si="224"/>
        <v>-7500</v>
      </c>
      <c r="P2418" t="str">
        <f>IF(AND(N2418&gt;0,N2418&lt;=0.05),'Bảng Giá'!$B$3,IF(AND(N2418&lt;=0.1,N2418&gt;0.05),'Bảng Giá'!$B$4,IF(AND('Raw Data'!N2418&gt;0.1,'Raw Data'!N2418&lt;=0.25),'Bảng Giá'!$B$5,IF(AND('Raw Data'!N2418&gt;0.25,'Raw Data'!N2418&lt;=0.5),'Bảng Giá'!$B$6,IF(AND('Raw Data'!N2418&gt;0.5,'Raw Data'!N2418&lt;=1),'Bảng Giá'!$B$7,IF(AND('Raw Data'!N2418&gt;1,'Raw Data'!N2418&lt;=1.5),'Bảng Giá'!$B$8,IF(AND('Raw Data'!N2418&gt;1.5,'Raw Data'!N2418&lt;=2),'Bảng Giá'!$B$9,IF(AND('Raw Data'!N2418&gt;2,'Raw Data'!N2418&lt;=2.5),'Bảng Giá'!$B$10,IF(AND('Raw Data'!N2418&gt;2.5,'Raw Data'!N2418&lt;=3),'Bảng Giá'!$B$11,IF(AND('Raw Data'!N2418&gt;3,'Raw Data'!N2418&lt;=3.5),'Bảng Giá'!$B$12,IF(AND('Raw Data'!N2418&gt;3.5,'Raw Data'!N2418&lt;=4),'Bảng Giá'!$B$13,IF(AND('Raw Data'!N2418&gt;4,'Raw Data'!N2418&lt;=4.5),'Bảng Giá'!$B$14,IF(AND('Raw Data'!N2418&gt;4.5,'Raw Data'!N2418&lt;=5),'Bảng Giá'!$B$15,IF(AND('Raw Data'!N2418&gt;5,'Raw Data'!N2418&lt;=5.5),'Bảng Giá'!$B$16,IF(AND('Raw Data'!N2418&gt;5.5,'Raw Data'!N2418&lt;=6),'Bảng Giá'!$B$17,'Bảng Giá'!$B$18)))))))))))))))</f>
        <v>0.5&lt;x&lt;=1</v>
      </c>
      <c r="Q2418" s="48">
        <f t="shared" si="225"/>
        <v>-0.1875</v>
      </c>
      <c r="R2418">
        <f t="shared" si="226"/>
        <v>39000</v>
      </c>
      <c r="S2418">
        <f t="shared" si="227"/>
        <v>-1000</v>
      </c>
    </row>
    <row r="2419" spans="1:19" x14ac:dyDescent="0.25">
      <c r="A2419" s="12">
        <v>2418</v>
      </c>
      <c r="B2419" s="12" t="s">
        <v>211</v>
      </c>
      <c r="C2419" s="12" t="s">
        <v>1050</v>
      </c>
      <c r="D2419" s="28">
        <v>43011.425532407404</v>
      </c>
      <c r="E2419" s="17">
        <v>43015.225532407407</v>
      </c>
      <c r="F2419" s="13" t="s">
        <v>302</v>
      </c>
      <c r="G2419" s="12">
        <v>450</v>
      </c>
      <c r="H2419" s="12" t="s">
        <v>297</v>
      </c>
      <c r="I2419" s="12" t="s">
        <v>117</v>
      </c>
      <c r="J2419" s="37">
        <f>INDEX('Bảng Giá'!$C$3:$H$18,MATCH('Raw Data'!P2419,'Bảng Giá'!$B$3:$B$18,0),MATCH('Raw Data'!M2419,'Bảng Giá'!$C$2:$H$2,0))</f>
        <v>26000</v>
      </c>
      <c r="K2419" s="12">
        <v>25400</v>
      </c>
      <c r="L2419" s="36">
        <f t="shared" si="222"/>
        <v>3.8000000000029104</v>
      </c>
      <c r="M2419" t="str">
        <f>'References data'!H2420</f>
        <v>Liên Vùng</v>
      </c>
      <c r="N2419">
        <f t="shared" si="223"/>
        <v>0.45</v>
      </c>
      <c r="O2419">
        <f t="shared" si="224"/>
        <v>600</v>
      </c>
      <c r="P2419" t="str">
        <f>IF(AND(N2419&gt;0,N2419&lt;=0.05),'Bảng Giá'!$B$3,IF(AND(N2419&lt;=0.1,N2419&gt;0.05),'Bảng Giá'!$B$4,IF(AND('Raw Data'!N2419&gt;0.1,'Raw Data'!N2419&lt;=0.25),'Bảng Giá'!$B$5,IF(AND('Raw Data'!N2419&gt;0.25,'Raw Data'!N2419&lt;=0.5),'Bảng Giá'!$B$6,IF(AND('Raw Data'!N2419&gt;0.5,'Raw Data'!N2419&lt;=1),'Bảng Giá'!$B$7,IF(AND('Raw Data'!N2419&gt;1,'Raw Data'!N2419&lt;=1.5),'Bảng Giá'!$B$8,IF(AND('Raw Data'!N2419&gt;1.5,'Raw Data'!N2419&lt;=2),'Bảng Giá'!$B$9,IF(AND('Raw Data'!N2419&gt;2,'Raw Data'!N2419&lt;=2.5),'Bảng Giá'!$B$10,IF(AND('Raw Data'!N2419&gt;2.5,'Raw Data'!N2419&lt;=3),'Bảng Giá'!$B$11,IF(AND('Raw Data'!N2419&gt;3,'Raw Data'!N2419&lt;=3.5),'Bảng Giá'!$B$12,IF(AND('Raw Data'!N2419&gt;3.5,'Raw Data'!N2419&lt;=4),'Bảng Giá'!$B$13,IF(AND('Raw Data'!N2419&gt;4,'Raw Data'!N2419&lt;=4.5),'Bảng Giá'!$B$14,IF(AND('Raw Data'!N2419&gt;4.5,'Raw Data'!N2419&lt;=5),'Bảng Giá'!$B$15,IF(AND('Raw Data'!N2419&gt;5,'Raw Data'!N2419&lt;=5.5),'Bảng Giá'!$B$16,IF(AND('Raw Data'!N2419&gt;5.5,'Raw Data'!N2419&lt;=6),'Bảng Giá'!$B$17,'Bảng Giá'!$B$18)))))))))))))))</f>
        <v>0.25&lt;x&lt;=0.5</v>
      </c>
      <c r="Q2419" s="48">
        <f t="shared" si="225"/>
        <v>2.3622047244094488E-2</v>
      </c>
      <c r="R2419">
        <f t="shared" si="226"/>
        <v>31200</v>
      </c>
      <c r="S2419">
        <f t="shared" si="227"/>
        <v>5800</v>
      </c>
    </row>
    <row r="2420" spans="1:19" x14ac:dyDescent="0.25">
      <c r="A2420" s="12">
        <v>2419</v>
      </c>
      <c r="B2420" s="12" t="s">
        <v>211</v>
      </c>
      <c r="C2420" s="12" t="s">
        <v>1051</v>
      </c>
      <c r="D2420" s="28">
        <v>43012.333333333336</v>
      </c>
      <c r="E2420" s="17">
        <v>43014.433333333334</v>
      </c>
      <c r="F2420" s="13" t="s">
        <v>302</v>
      </c>
      <c r="G2420" s="12">
        <v>1100</v>
      </c>
      <c r="H2420" s="12" t="s">
        <v>77</v>
      </c>
      <c r="I2420" s="12" t="s">
        <v>298</v>
      </c>
      <c r="J2420" s="37">
        <f>INDEX('Bảng Giá'!$C$3:$H$18,MATCH('Raw Data'!P2420,'Bảng Giá'!$B$3:$B$18,0),MATCH('Raw Data'!M2420,'Bảng Giá'!$C$2:$H$2,0))</f>
        <v>38500</v>
      </c>
      <c r="K2420" s="12">
        <v>37800</v>
      </c>
      <c r="L2420" s="36">
        <f t="shared" si="222"/>
        <v>2.0999999999985448</v>
      </c>
      <c r="M2420" t="str">
        <f>'References data'!H2421</f>
        <v>Liên Vùng đặc biệt</v>
      </c>
      <c r="N2420">
        <f t="shared" si="223"/>
        <v>1.1000000000000001</v>
      </c>
      <c r="O2420">
        <f t="shared" si="224"/>
        <v>700</v>
      </c>
      <c r="P2420" t="str">
        <f>IF(AND(N2420&gt;0,N2420&lt;=0.05),'Bảng Giá'!$B$3,IF(AND(N2420&lt;=0.1,N2420&gt;0.05),'Bảng Giá'!$B$4,IF(AND('Raw Data'!N2420&gt;0.1,'Raw Data'!N2420&lt;=0.25),'Bảng Giá'!$B$5,IF(AND('Raw Data'!N2420&gt;0.25,'Raw Data'!N2420&lt;=0.5),'Bảng Giá'!$B$6,IF(AND('Raw Data'!N2420&gt;0.5,'Raw Data'!N2420&lt;=1),'Bảng Giá'!$B$7,IF(AND('Raw Data'!N2420&gt;1,'Raw Data'!N2420&lt;=1.5),'Bảng Giá'!$B$8,IF(AND('Raw Data'!N2420&gt;1.5,'Raw Data'!N2420&lt;=2),'Bảng Giá'!$B$9,IF(AND('Raw Data'!N2420&gt;2,'Raw Data'!N2420&lt;=2.5),'Bảng Giá'!$B$10,IF(AND('Raw Data'!N2420&gt;2.5,'Raw Data'!N2420&lt;=3),'Bảng Giá'!$B$11,IF(AND('Raw Data'!N2420&gt;3,'Raw Data'!N2420&lt;=3.5),'Bảng Giá'!$B$12,IF(AND('Raw Data'!N2420&gt;3.5,'Raw Data'!N2420&lt;=4),'Bảng Giá'!$B$13,IF(AND('Raw Data'!N2420&gt;4,'Raw Data'!N2420&lt;=4.5),'Bảng Giá'!$B$14,IF(AND('Raw Data'!N2420&gt;4.5,'Raw Data'!N2420&lt;=5),'Bảng Giá'!$B$15,IF(AND('Raw Data'!N2420&gt;5,'Raw Data'!N2420&lt;=5.5),'Bảng Giá'!$B$16,IF(AND('Raw Data'!N2420&gt;5.5,'Raw Data'!N2420&lt;=6),'Bảng Giá'!$B$17,'Bảng Giá'!$B$18)))))))))))))))</f>
        <v>1&lt;x&lt;=1.5</v>
      </c>
      <c r="Q2420" s="48">
        <f t="shared" si="225"/>
        <v>1.8518518518518517E-2</v>
      </c>
      <c r="R2420">
        <f t="shared" si="226"/>
        <v>46200</v>
      </c>
      <c r="S2420">
        <f t="shared" si="227"/>
        <v>8400</v>
      </c>
    </row>
    <row r="2421" spans="1:19" x14ac:dyDescent="0.25">
      <c r="A2421" s="12">
        <v>2420</v>
      </c>
      <c r="B2421" s="12" t="s">
        <v>211</v>
      </c>
      <c r="C2421" s="12" t="s">
        <v>1052</v>
      </c>
      <c r="D2421" s="28">
        <v>43011.659687500003</v>
      </c>
      <c r="E2421" s="17">
        <v>43015.759687500002</v>
      </c>
      <c r="F2421" s="13" t="s">
        <v>302</v>
      </c>
      <c r="G2421" s="12">
        <v>500</v>
      </c>
      <c r="H2421" s="12" t="s">
        <v>192</v>
      </c>
      <c r="I2421" s="12" t="s">
        <v>444</v>
      </c>
      <c r="J2421" s="37">
        <f>INDEX('Bảng Giá'!$C$3:$H$18,MATCH('Raw Data'!P2421,'Bảng Giá'!$B$3:$B$18,0),MATCH('Raw Data'!M2421,'Bảng Giá'!$C$2:$H$2,0))</f>
        <v>24500</v>
      </c>
      <c r="K2421" s="12">
        <v>30500</v>
      </c>
      <c r="L2421" s="36">
        <f t="shared" si="222"/>
        <v>4.0999999999985448</v>
      </c>
      <c r="M2421" t="str">
        <f>'References data'!H2422</f>
        <v>Liên Vùng Tỉnh</v>
      </c>
      <c r="N2421">
        <f t="shared" si="223"/>
        <v>0.5</v>
      </c>
      <c r="O2421">
        <f t="shared" si="224"/>
        <v>-6000</v>
      </c>
      <c r="P2421" t="str">
        <f>IF(AND(N2421&gt;0,N2421&lt;=0.05),'Bảng Giá'!$B$3,IF(AND(N2421&lt;=0.1,N2421&gt;0.05),'Bảng Giá'!$B$4,IF(AND('Raw Data'!N2421&gt;0.1,'Raw Data'!N2421&lt;=0.25),'Bảng Giá'!$B$5,IF(AND('Raw Data'!N2421&gt;0.25,'Raw Data'!N2421&lt;=0.5),'Bảng Giá'!$B$6,IF(AND('Raw Data'!N2421&gt;0.5,'Raw Data'!N2421&lt;=1),'Bảng Giá'!$B$7,IF(AND('Raw Data'!N2421&gt;1,'Raw Data'!N2421&lt;=1.5),'Bảng Giá'!$B$8,IF(AND('Raw Data'!N2421&gt;1.5,'Raw Data'!N2421&lt;=2),'Bảng Giá'!$B$9,IF(AND('Raw Data'!N2421&gt;2,'Raw Data'!N2421&lt;=2.5),'Bảng Giá'!$B$10,IF(AND('Raw Data'!N2421&gt;2.5,'Raw Data'!N2421&lt;=3),'Bảng Giá'!$B$11,IF(AND('Raw Data'!N2421&gt;3,'Raw Data'!N2421&lt;=3.5),'Bảng Giá'!$B$12,IF(AND('Raw Data'!N2421&gt;3.5,'Raw Data'!N2421&lt;=4),'Bảng Giá'!$B$13,IF(AND('Raw Data'!N2421&gt;4,'Raw Data'!N2421&lt;=4.5),'Bảng Giá'!$B$14,IF(AND('Raw Data'!N2421&gt;4.5,'Raw Data'!N2421&lt;=5),'Bảng Giá'!$B$15,IF(AND('Raw Data'!N2421&gt;5,'Raw Data'!N2421&lt;=5.5),'Bảng Giá'!$B$16,IF(AND('Raw Data'!N2421&gt;5.5,'Raw Data'!N2421&lt;=6),'Bảng Giá'!$B$17,'Bảng Giá'!$B$18)))))))))))))))</f>
        <v>0.25&lt;x&lt;=0.5</v>
      </c>
      <c r="Q2421" s="48">
        <f t="shared" si="225"/>
        <v>-0.19672131147540983</v>
      </c>
      <c r="R2421">
        <f t="shared" si="226"/>
        <v>29400</v>
      </c>
      <c r="S2421">
        <f t="shared" si="227"/>
        <v>-1100</v>
      </c>
    </row>
    <row r="2422" spans="1:19" x14ac:dyDescent="0.25">
      <c r="A2422" s="12">
        <v>2421</v>
      </c>
      <c r="B2422" s="12" t="s">
        <v>211</v>
      </c>
      <c r="C2422" s="12" t="s">
        <v>1053</v>
      </c>
      <c r="D2422" s="28">
        <v>43011.660092592596</v>
      </c>
      <c r="E2422" s="17">
        <v>43015.760092592594</v>
      </c>
      <c r="F2422" s="13" t="s">
        <v>302</v>
      </c>
      <c r="G2422" s="12">
        <v>1500</v>
      </c>
      <c r="H2422" s="12" t="s">
        <v>444</v>
      </c>
      <c r="I2422" s="12" t="s">
        <v>187</v>
      </c>
      <c r="J2422" s="37">
        <f>INDEX('Bảng Giá'!$C$3:$H$18,MATCH('Raw Data'!P2422,'Bảng Giá'!$B$3:$B$18,0),MATCH('Raw Data'!M2422,'Bảng Giá'!$C$2:$H$2,0))</f>
        <v>39000</v>
      </c>
      <c r="K2422" s="12">
        <v>46300</v>
      </c>
      <c r="L2422" s="36">
        <f t="shared" si="222"/>
        <v>4.0999999999985448</v>
      </c>
      <c r="M2422" t="str">
        <f>'References data'!H2423</f>
        <v>Liên Vùng Tỉnh</v>
      </c>
      <c r="N2422">
        <f t="shared" si="223"/>
        <v>1.5</v>
      </c>
      <c r="O2422">
        <f t="shared" si="224"/>
        <v>-7300</v>
      </c>
      <c r="P2422" t="str">
        <f>IF(AND(N2422&gt;0,N2422&lt;=0.05),'Bảng Giá'!$B$3,IF(AND(N2422&lt;=0.1,N2422&gt;0.05),'Bảng Giá'!$B$4,IF(AND('Raw Data'!N2422&gt;0.1,'Raw Data'!N2422&lt;=0.25),'Bảng Giá'!$B$5,IF(AND('Raw Data'!N2422&gt;0.25,'Raw Data'!N2422&lt;=0.5),'Bảng Giá'!$B$6,IF(AND('Raw Data'!N2422&gt;0.5,'Raw Data'!N2422&lt;=1),'Bảng Giá'!$B$7,IF(AND('Raw Data'!N2422&gt;1,'Raw Data'!N2422&lt;=1.5),'Bảng Giá'!$B$8,IF(AND('Raw Data'!N2422&gt;1.5,'Raw Data'!N2422&lt;=2),'Bảng Giá'!$B$9,IF(AND('Raw Data'!N2422&gt;2,'Raw Data'!N2422&lt;=2.5),'Bảng Giá'!$B$10,IF(AND('Raw Data'!N2422&gt;2.5,'Raw Data'!N2422&lt;=3),'Bảng Giá'!$B$11,IF(AND('Raw Data'!N2422&gt;3,'Raw Data'!N2422&lt;=3.5),'Bảng Giá'!$B$12,IF(AND('Raw Data'!N2422&gt;3.5,'Raw Data'!N2422&lt;=4),'Bảng Giá'!$B$13,IF(AND('Raw Data'!N2422&gt;4,'Raw Data'!N2422&lt;=4.5),'Bảng Giá'!$B$14,IF(AND('Raw Data'!N2422&gt;4.5,'Raw Data'!N2422&lt;=5),'Bảng Giá'!$B$15,IF(AND('Raw Data'!N2422&gt;5,'Raw Data'!N2422&lt;=5.5),'Bảng Giá'!$B$16,IF(AND('Raw Data'!N2422&gt;5.5,'Raw Data'!N2422&lt;=6),'Bảng Giá'!$B$17,'Bảng Giá'!$B$18)))))))))))))))</f>
        <v>1&lt;x&lt;=1.5</v>
      </c>
      <c r="Q2422" s="48">
        <f t="shared" si="225"/>
        <v>-0.15766738660907129</v>
      </c>
      <c r="R2422">
        <f t="shared" si="226"/>
        <v>46800</v>
      </c>
      <c r="S2422">
        <f t="shared" si="227"/>
        <v>500</v>
      </c>
    </row>
    <row r="2423" spans="1:19" x14ac:dyDescent="0.25">
      <c r="A2423" s="12">
        <v>2422</v>
      </c>
      <c r="B2423" s="12" t="s">
        <v>211</v>
      </c>
      <c r="C2423" s="12" t="s">
        <v>1054</v>
      </c>
      <c r="D2423" s="28">
        <v>43011.414953703701</v>
      </c>
      <c r="E2423" s="17">
        <v>43015.5149537037</v>
      </c>
      <c r="F2423" s="13" t="s">
        <v>302</v>
      </c>
      <c r="G2423" s="12">
        <v>200</v>
      </c>
      <c r="H2423" s="12" t="s">
        <v>167</v>
      </c>
      <c r="I2423" s="12" t="s">
        <v>178</v>
      </c>
      <c r="J2423" s="37">
        <f>INDEX('Bảng Giá'!$C$3:$H$18,MATCH('Raw Data'!P2423,'Bảng Giá'!$B$3:$B$18,0),MATCH('Raw Data'!M2423,'Bảng Giá'!$C$2:$H$2,0))</f>
        <v>20000</v>
      </c>
      <c r="K2423" s="12">
        <v>19700</v>
      </c>
      <c r="L2423" s="36">
        <f t="shared" si="222"/>
        <v>4.0999999999985448</v>
      </c>
      <c r="M2423" t="str">
        <f>'References data'!H2424</f>
        <v>Liên Vùng Tỉnh</v>
      </c>
      <c r="N2423">
        <f t="shared" si="223"/>
        <v>0.2</v>
      </c>
      <c r="O2423">
        <f t="shared" si="224"/>
        <v>300</v>
      </c>
      <c r="P2423" t="str">
        <f>IF(AND(N2423&gt;0,N2423&lt;=0.05),'Bảng Giá'!$B$3,IF(AND(N2423&lt;=0.1,N2423&gt;0.05),'Bảng Giá'!$B$4,IF(AND('Raw Data'!N2423&gt;0.1,'Raw Data'!N2423&lt;=0.25),'Bảng Giá'!$B$5,IF(AND('Raw Data'!N2423&gt;0.25,'Raw Data'!N2423&lt;=0.5),'Bảng Giá'!$B$6,IF(AND('Raw Data'!N2423&gt;0.5,'Raw Data'!N2423&lt;=1),'Bảng Giá'!$B$7,IF(AND('Raw Data'!N2423&gt;1,'Raw Data'!N2423&lt;=1.5),'Bảng Giá'!$B$8,IF(AND('Raw Data'!N2423&gt;1.5,'Raw Data'!N2423&lt;=2),'Bảng Giá'!$B$9,IF(AND('Raw Data'!N2423&gt;2,'Raw Data'!N2423&lt;=2.5),'Bảng Giá'!$B$10,IF(AND('Raw Data'!N2423&gt;2.5,'Raw Data'!N2423&lt;=3),'Bảng Giá'!$B$11,IF(AND('Raw Data'!N2423&gt;3,'Raw Data'!N2423&lt;=3.5),'Bảng Giá'!$B$12,IF(AND('Raw Data'!N2423&gt;3.5,'Raw Data'!N2423&lt;=4),'Bảng Giá'!$B$13,IF(AND('Raw Data'!N2423&gt;4,'Raw Data'!N2423&lt;=4.5),'Bảng Giá'!$B$14,IF(AND('Raw Data'!N2423&gt;4.5,'Raw Data'!N2423&lt;=5),'Bảng Giá'!$B$15,IF(AND('Raw Data'!N2423&gt;5,'Raw Data'!N2423&lt;=5.5),'Bảng Giá'!$B$16,IF(AND('Raw Data'!N2423&gt;5.5,'Raw Data'!N2423&lt;=6),'Bảng Giá'!$B$17,'Bảng Giá'!$B$18)))))))))))))))</f>
        <v>0.1&lt;x&lt;=0.25</v>
      </c>
      <c r="Q2423" s="48">
        <f t="shared" si="225"/>
        <v>1.5228426395939087E-2</v>
      </c>
      <c r="R2423">
        <f t="shared" si="226"/>
        <v>24000</v>
      </c>
      <c r="S2423">
        <f t="shared" si="227"/>
        <v>4300</v>
      </c>
    </row>
    <row r="2424" spans="1:19" x14ac:dyDescent="0.25">
      <c r="A2424" s="12">
        <v>2423</v>
      </c>
      <c r="B2424" s="12" t="s">
        <v>211</v>
      </c>
      <c r="C2424" s="12" t="s">
        <v>1055</v>
      </c>
      <c r="D2424" s="28">
        <v>43011.415081018517</v>
      </c>
      <c r="E2424" s="17">
        <v>43015.515081018515</v>
      </c>
      <c r="F2424" s="13" t="s">
        <v>302</v>
      </c>
      <c r="G2424" s="12">
        <v>250</v>
      </c>
      <c r="H2424" s="12" t="s">
        <v>358</v>
      </c>
      <c r="I2424" s="12" t="s">
        <v>197</v>
      </c>
      <c r="J2424" s="37">
        <f>INDEX('Bảng Giá'!$C$3:$H$18,MATCH('Raw Data'!P2424,'Bảng Giá'!$B$3:$B$18,0),MATCH('Raw Data'!M2424,'Bảng Giá'!$C$2:$H$2,0))</f>
        <v>20000</v>
      </c>
      <c r="K2424" s="12">
        <v>24100</v>
      </c>
      <c r="L2424" s="36">
        <f t="shared" si="222"/>
        <v>4.0999999999985448</v>
      </c>
      <c r="M2424" t="str">
        <f>'References data'!H2425</f>
        <v>Liên Vùng Tỉnh</v>
      </c>
      <c r="N2424">
        <f t="shared" si="223"/>
        <v>0.25</v>
      </c>
      <c r="O2424">
        <f t="shared" si="224"/>
        <v>-4100</v>
      </c>
      <c r="P2424" t="str">
        <f>IF(AND(N2424&gt;0,N2424&lt;=0.05),'Bảng Giá'!$B$3,IF(AND(N2424&lt;=0.1,N2424&gt;0.05),'Bảng Giá'!$B$4,IF(AND('Raw Data'!N2424&gt;0.1,'Raw Data'!N2424&lt;=0.25),'Bảng Giá'!$B$5,IF(AND('Raw Data'!N2424&gt;0.25,'Raw Data'!N2424&lt;=0.5),'Bảng Giá'!$B$6,IF(AND('Raw Data'!N2424&gt;0.5,'Raw Data'!N2424&lt;=1),'Bảng Giá'!$B$7,IF(AND('Raw Data'!N2424&gt;1,'Raw Data'!N2424&lt;=1.5),'Bảng Giá'!$B$8,IF(AND('Raw Data'!N2424&gt;1.5,'Raw Data'!N2424&lt;=2),'Bảng Giá'!$B$9,IF(AND('Raw Data'!N2424&gt;2,'Raw Data'!N2424&lt;=2.5),'Bảng Giá'!$B$10,IF(AND('Raw Data'!N2424&gt;2.5,'Raw Data'!N2424&lt;=3),'Bảng Giá'!$B$11,IF(AND('Raw Data'!N2424&gt;3,'Raw Data'!N2424&lt;=3.5),'Bảng Giá'!$B$12,IF(AND('Raw Data'!N2424&gt;3.5,'Raw Data'!N2424&lt;=4),'Bảng Giá'!$B$13,IF(AND('Raw Data'!N2424&gt;4,'Raw Data'!N2424&lt;=4.5),'Bảng Giá'!$B$14,IF(AND('Raw Data'!N2424&gt;4.5,'Raw Data'!N2424&lt;=5),'Bảng Giá'!$B$15,IF(AND('Raw Data'!N2424&gt;5,'Raw Data'!N2424&lt;=5.5),'Bảng Giá'!$B$16,IF(AND('Raw Data'!N2424&gt;5.5,'Raw Data'!N2424&lt;=6),'Bảng Giá'!$B$17,'Bảng Giá'!$B$18)))))))))))))))</f>
        <v>0.1&lt;x&lt;=0.25</v>
      </c>
      <c r="Q2424" s="48">
        <f t="shared" si="225"/>
        <v>-0.17012448132780084</v>
      </c>
      <c r="R2424">
        <f t="shared" si="226"/>
        <v>24000</v>
      </c>
      <c r="S2424">
        <f t="shared" si="227"/>
        <v>-100</v>
      </c>
    </row>
    <row r="2425" spans="1:19" x14ac:dyDescent="0.25">
      <c r="A2425" s="12">
        <v>2424</v>
      </c>
      <c r="B2425" s="12" t="s">
        <v>211</v>
      </c>
      <c r="C2425" s="12" t="s">
        <v>1056</v>
      </c>
      <c r="D2425" s="28">
        <v>43011.415370370371</v>
      </c>
      <c r="E2425" s="17">
        <v>43015.215370370373</v>
      </c>
      <c r="F2425" s="13" t="s">
        <v>302</v>
      </c>
      <c r="G2425" s="12">
        <v>1600</v>
      </c>
      <c r="H2425" s="12" t="s">
        <v>112</v>
      </c>
      <c r="I2425" s="12" t="s">
        <v>444</v>
      </c>
      <c r="J2425" s="37">
        <f>INDEX('Bảng Giá'!$C$3:$H$18,MATCH('Raw Data'!P2425,'Bảng Giá'!$B$3:$B$18,0),MATCH('Raw Data'!M2425,'Bảng Giá'!$C$2:$H$2,0))</f>
        <v>49500</v>
      </c>
      <c r="K2425" s="12">
        <v>48300</v>
      </c>
      <c r="L2425" s="36">
        <f t="shared" si="222"/>
        <v>3.8000000000029104</v>
      </c>
      <c r="M2425" t="str">
        <f>'References data'!H2426</f>
        <v>Liên Vùng</v>
      </c>
      <c r="N2425">
        <f t="shared" si="223"/>
        <v>1.6</v>
      </c>
      <c r="O2425">
        <f t="shared" si="224"/>
        <v>1200</v>
      </c>
      <c r="P2425" t="str">
        <f>IF(AND(N2425&gt;0,N2425&lt;=0.05),'Bảng Giá'!$B$3,IF(AND(N2425&lt;=0.1,N2425&gt;0.05),'Bảng Giá'!$B$4,IF(AND('Raw Data'!N2425&gt;0.1,'Raw Data'!N2425&lt;=0.25),'Bảng Giá'!$B$5,IF(AND('Raw Data'!N2425&gt;0.25,'Raw Data'!N2425&lt;=0.5),'Bảng Giá'!$B$6,IF(AND('Raw Data'!N2425&gt;0.5,'Raw Data'!N2425&lt;=1),'Bảng Giá'!$B$7,IF(AND('Raw Data'!N2425&gt;1,'Raw Data'!N2425&lt;=1.5),'Bảng Giá'!$B$8,IF(AND('Raw Data'!N2425&gt;1.5,'Raw Data'!N2425&lt;=2),'Bảng Giá'!$B$9,IF(AND('Raw Data'!N2425&gt;2,'Raw Data'!N2425&lt;=2.5),'Bảng Giá'!$B$10,IF(AND('Raw Data'!N2425&gt;2.5,'Raw Data'!N2425&lt;=3),'Bảng Giá'!$B$11,IF(AND('Raw Data'!N2425&gt;3,'Raw Data'!N2425&lt;=3.5),'Bảng Giá'!$B$12,IF(AND('Raw Data'!N2425&gt;3.5,'Raw Data'!N2425&lt;=4),'Bảng Giá'!$B$13,IF(AND('Raw Data'!N2425&gt;4,'Raw Data'!N2425&lt;=4.5),'Bảng Giá'!$B$14,IF(AND('Raw Data'!N2425&gt;4.5,'Raw Data'!N2425&lt;=5),'Bảng Giá'!$B$15,IF(AND('Raw Data'!N2425&gt;5,'Raw Data'!N2425&lt;=5.5),'Bảng Giá'!$B$16,IF(AND('Raw Data'!N2425&gt;5.5,'Raw Data'!N2425&lt;=6),'Bảng Giá'!$B$17,'Bảng Giá'!$B$18)))))))))))))))</f>
        <v>1.5&lt;x&lt;=2</v>
      </c>
      <c r="Q2425" s="48">
        <f t="shared" si="225"/>
        <v>2.4844720496894408E-2</v>
      </c>
      <c r="R2425">
        <f t="shared" si="226"/>
        <v>59400</v>
      </c>
      <c r="S2425">
        <f t="shared" si="227"/>
        <v>11100</v>
      </c>
    </row>
    <row r="2426" spans="1:19" x14ac:dyDescent="0.25">
      <c r="A2426" s="12">
        <v>2425</v>
      </c>
      <c r="B2426" s="12" t="s">
        <v>211</v>
      </c>
      <c r="C2426" s="12" t="s">
        <v>1057</v>
      </c>
      <c r="D2426" s="28">
        <v>43012.654791666668</v>
      </c>
      <c r="E2426" s="17">
        <v>43016.754791666666</v>
      </c>
      <c r="F2426" s="13" t="s">
        <v>302</v>
      </c>
      <c r="G2426" s="12">
        <v>1000</v>
      </c>
      <c r="H2426" s="12" t="s">
        <v>408</v>
      </c>
      <c r="I2426" s="12" t="s">
        <v>178</v>
      </c>
      <c r="J2426" s="37">
        <f>INDEX('Bảng Giá'!$C$3:$H$18,MATCH('Raw Data'!P2426,'Bảng Giá'!$B$3:$B$18,0),MATCH('Raw Data'!M2426,'Bảng Giá'!$C$2:$H$2,0))</f>
        <v>31000</v>
      </c>
      <c r="K2426" s="12">
        <v>38400</v>
      </c>
      <c r="L2426" s="36">
        <f t="shared" si="222"/>
        <v>4.0999999999985448</v>
      </c>
      <c r="M2426" t="str">
        <f>'References data'!H2427</f>
        <v>Liên Vùng Tỉnh</v>
      </c>
      <c r="N2426">
        <f t="shared" si="223"/>
        <v>1</v>
      </c>
      <c r="O2426">
        <f t="shared" si="224"/>
        <v>-7400</v>
      </c>
      <c r="P2426" t="str">
        <f>IF(AND(N2426&gt;0,N2426&lt;=0.05),'Bảng Giá'!$B$3,IF(AND(N2426&lt;=0.1,N2426&gt;0.05),'Bảng Giá'!$B$4,IF(AND('Raw Data'!N2426&gt;0.1,'Raw Data'!N2426&lt;=0.25),'Bảng Giá'!$B$5,IF(AND('Raw Data'!N2426&gt;0.25,'Raw Data'!N2426&lt;=0.5),'Bảng Giá'!$B$6,IF(AND('Raw Data'!N2426&gt;0.5,'Raw Data'!N2426&lt;=1),'Bảng Giá'!$B$7,IF(AND('Raw Data'!N2426&gt;1,'Raw Data'!N2426&lt;=1.5),'Bảng Giá'!$B$8,IF(AND('Raw Data'!N2426&gt;1.5,'Raw Data'!N2426&lt;=2),'Bảng Giá'!$B$9,IF(AND('Raw Data'!N2426&gt;2,'Raw Data'!N2426&lt;=2.5),'Bảng Giá'!$B$10,IF(AND('Raw Data'!N2426&gt;2.5,'Raw Data'!N2426&lt;=3),'Bảng Giá'!$B$11,IF(AND('Raw Data'!N2426&gt;3,'Raw Data'!N2426&lt;=3.5),'Bảng Giá'!$B$12,IF(AND('Raw Data'!N2426&gt;3.5,'Raw Data'!N2426&lt;=4),'Bảng Giá'!$B$13,IF(AND('Raw Data'!N2426&gt;4,'Raw Data'!N2426&lt;=4.5),'Bảng Giá'!$B$14,IF(AND('Raw Data'!N2426&gt;4.5,'Raw Data'!N2426&lt;=5),'Bảng Giá'!$B$15,IF(AND('Raw Data'!N2426&gt;5,'Raw Data'!N2426&lt;=5.5),'Bảng Giá'!$B$16,IF(AND('Raw Data'!N2426&gt;5.5,'Raw Data'!N2426&lt;=6),'Bảng Giá'!$B$17,'Bảng Giá'!$B$18)))))))))))))))</f>
        <v>0.5&lt;x&lt;=1</v>
      </c>
      <c r="Q2426" s="48">
        <f t="shared" si="225"/>
        <v>-0.19270833333333334</v>
      </c>
      <c r="R2426">
        <f t="shared" si="226"/>
        <v>37200</v>
      </c>
      <c r="S2426">
        <f t="shared" si="227"/>
        <v>-1200</v>
      </c>
    </row>
    <row r="2427" spans="1:19" x14ac:dyDescent="0.25">
      <c r="A2427" s="12">
        <v>2426</v>
      </c>
      <c r="B2427" s="12" t="s">
        <v>211</v>
      </c>
      <c r="C2427" s="12" t="s">
        <v>1058</v>
      </c>
      <c r="D2427" s="28">
        <v>43012.333333333336</v>
      </c>
      <c r="E2427" s="17">
        <v>43014.433333333334</v>
      </c>
      <c r="F2427" s="13" t="s">
        <v>302</v>
      </c>
      <c r="G2427" s="12">
        <v>1056</v>
      </c>
      <c r="H2427" s="12" t="s">
        <v>94</v>
      </c>
      <c r="I2427" s="12" t="s">
        <v>298</v>
      </c>
      <c r="J2427" s="37">
        <f>INDEX('Bảng Giá'!$C$3:$H$18,MATCH('Raw Data'!P2427,'Bảng Giá'!$B$3:$B$18,0),MATCH('Raw Data'!M2427,'Bảng Giá'!$C$2:$H$2,0))</f>
        <v>38500</v>
      </c>
      <c r="K2427" s="12">
        <v>37800</v>
      </c>
      <c r="L2427" s="36">
        <f t="shared" si="222"/>
        <v>2.0999999999985448</v>
      </c>
      <c r="M2427" t="str">
        <f>'References data'!H2428</f>
        <v>Liên Vùng đặc biệt</v>
      </c>
      <c r="N2427">
        <f t="shared" si="223"/>
        <v>1.056</v>
      </c>
      <c r="O2427">
        <f t="shared" si="224"/>
        <v>700</v>
      </c>
      <c r="P2427" t="str">
        <f>IF(AND(N2427&gt;0,N2427&lt;=0.05),'Bảng Giá'!$B$3,IF(AND(N2427&lt;=0.1,N2427&gt;0.05),'Bảng Giá'!$B$4,IF(AND('Raw Data'!N2427&gt;0.1,'Raw Data'!N2427&lt;=0.25),'Bảng Giá'!$B$5,IF(AND('Raw Data'!N2427&gt;0.25,'Raw Data'!N2427&lt;=0.5),'Bảng Giá'!$B$6,IF(AND('Raw Data'!N2427&gt;0.5,'Raw Data'!N2427&lt;=1),'Bảng Giá'!$B$7,IF(AND('Raw Data'!N2427&gt;1,'Raw Data'!N2427&lt;=1.5),'Bảng Giá'!$B$8,IF(AND('Raw Data'!N2427&gt;1.5,'Raw Data'!N2427&lt;=2),'Bảng Giá'!$B$9,IF(AND('Raw Data'!N2427&gt;2,'Raw Data'!N2427&lt;=2.5),'Bảng Giá'!$B$10,IF(AND('Raw Data'!N2427&gt;2.5,'Raw Data'!N2427&lt;=3),'Bảng Giá'!$B$11,IF(AND('Raw Data'!N2427&gt;3,'Raw Data'!N2427&lt;=3.5),'Bảng Giá'!$B$12,IF(AND('Raw Data'!N2427&gt;3.5,'Raw Data'!N2427&lt;=4),'Bảng Giá'!$B$13,IF(AND('Raw Data'!N2427&gt;4,'Raw Data'!N2427&lt;=4.5),'Bảng Giá'!$B$14,IF(AND('Raw Data'!N2427&gt;4.5,'Raw Data'!N2427&lt;=5),'Bảng Giá'!$B$15,IF(AND('Raw Data'!N2427&gt;5,'Raw Data'!N2427&lt;=5.5),'Bảng Giá'!$B$16,IF(AND('Raw Data'!N2427&gt;5.5,'Raw Data'!N2427&lt;=6),'Bảng Giá'!$B$17,'Bảng Giá'!$B$18)))))))))))))))</f>
        <v>1&lt;x&lt;=1.5</v>
      </c>
      <c r="Q2427" s="48">
        <f t="shared" si="225"/>
        <v>1.8518518518518517E-2</v>
      </c>
      <c r="R2427">
        <f t="shared" si="226"/>
        <v>46200</v>
      </c>
      <c r="S2427">
        <f t="shared" si="227"/>
        <v>8400</v>
      </c>
    </row>
    <row r="2428" spans="1:19" x14ac:dyDescent="0.25">
      <c r="A2428" s="12">
        <v>2427</v>
      </c>
      <c r="B2428" s="12" t="s">
        <v>211</v>
      </c>
      <c r="C2428" s="12" t="s">
        <v>1059</v>
      </c>
      <c r="D2428" s="28">
        <v>43012.704062500001</v>
      </c>
      <c r="E2428" s="17">
        <v>43016.504062500004</v>
      </c>
      <c r="F2428" s="13" t="s">
        <v>302</v>
      </c>
      <c r="G2428" s="12">
        <v>500</v>
      </c>
      <c r="H2428" s="12" t="s">
        <v>290</v>
      </c>
      <c r="I2428" s="12" t="s">
        <v>91</v>
      </c>
      <c r="J2428" s="37">
        <f>INDEX('Bảng Giá'!$C$3:$H$18,MATCH('Raw Data'!P2428,'Bảng Giá'!$B$3:$B$18,0),MATCH('Raw Data'!M2428,'Bảng Giá'!$C$2:$H$2,0))</f>
        <v>26000</v>
      </c>
      <c r="K2428" s="12">
        <v>31700</v>
      </c>
      <c r="L2428" s="36">
        <f t="shared" si="222"/>
        <v>3.8000000000029104</v>
      </c>
      <c r="M2428" t="str">
        <f>'References data'!H2429</f>
        <v>Liên Vùng</v>
      </c>
      <c r="N2428">
        <f t="shared" si="223"/>
        <v>0.5</v>
      </c>
      <c r="O2428">
        <f t="shared" si="224"/>
        <v>-5700</v>
      </c>
      <c r="P2428" t="str">
        <f>IF(AND(N2428&gt;0,N2428&lt;=0.05),'Bảng Giá'!$B$3,IF(AND(N2428&lt;=0.1,N2428&gt;0.05),'Bảng Giá'!$B$4,IF(AND('Raw Data'!N2428&gt;0.1,'Raw Data'!N2428&lt;=0.25),'Bảng Giá'!$B$5,IF(AND('Raw Data'!N2428&gt;0.25,'Raw Data'!N2428&lt;=0.5),'Bảng Giá'!$B$6,IF(AND('Raw Data'!N2428&gt;0.5,'Raw Data'!N2428&lt;=1),'Bảng Giá'!$B$7,IF(AND('Raw Data'!N2428&gt;1,'Raw Data'!N2428&lt;=1.5),'Bảng Giá'!$B$8,IF(AND('Raw Data'!N2428&gt;1.5,'Raw Data'!N2428&lt;=2),'Bảng Giá'!$B$9,IF(AND('Raw Data'!N2428&gt;2,'Raw Data'!N2428&lt;=2.5),'Bảng Giá'!$B$10,IF(AND('Raw Data'!N2428&gt;2.5,'Raw Data'!N2428&lt;=3),'Bảng Giá'!$B$11,IF(AND('Raw Data'!N2428&gt;3,'Raw Data'!N2428&lt;=3.5),'Bảng Giá'!$B$12,IF(AND('Raw Data'!N2428&gt;3.5,'Raw Data'!N2428&lt;=4),'Bảng Giá'!$B$13,IF(AND('Raw Data'!N2428&gt;4,'Raw Data'!N2428&lt;=4.5),'Bảng Giá'!$B$14,IF(AND('Raw Data'!N2428&gt;4.5,'Raw Data'!N2428&lt;=5),'Bảng Giá'!$B$15,IF(AND('Raw Data'!N2428&gt;5,'Raw Data'!N2428&lt;=5.5),'Bảng Giá'!$B$16,IF(AND('Raw Data'!N2428&gt;5.5,'Raw Data'!N2428&lt;=6),'Bảng Giá'!$B$17,'Bảng Giá'!$B$18)))))))))))))))</f>
        <v>0.25&lt;x&lt;=0.5</v>
      </c>
      <c r="Q2428" s="48">
        <f t="shared" si="225"/>
        <v>-0.17981072555205047</v>
      </c>
      <c r="R2428">
        <f t="shared" si="226"/>
        <v>31200</v>
      </c>
      <c r="S2428">
        <f t="shared" si="227"/>
        <v>-500</v>
      </c>
    </row>
    <row r="2429" spans="1:19" x14ac:dyDescent="0.25">
      <c r="A2429" s="12">
        <v>2428</v>
      </c>
      <c r="B2429" s="12" t="s">
        <v>211</v>
      </c>
      <c r="C2429" s="12" t="s">
        <v>1060</v>
      </c>
      <c r="D2429" s="28">
        <v>43011.493703703702</v>
      </c>
      <c r="E2429" s="17">
        <v>43015.5937037037</v>
      </c>
      <c r="F2429" s="13" t="s">
        <v>302</v>
      </c>
      <c r="G2429" s="12">
        <v>1000</v>
      </c>
      <c r="H2429" s="12" t="s">
        <v>389</v>
      </c>
      <c r="I2429" s="12" t="s">
        <v>1571</v>
      </c>
      <c r="J2429" s="37">
        <f>INDEX('Bảng Giá'!$C$3:$H$18,MATCH('Raw Data'!P2429,'Bảng Giá'!$B$3:$B$18,0),MATCH('Raw Data'!M2429,'Bảng Giá'!$C$2:$H$2,0))</f>
        <v>31000</v>
      </c>
      <c r="K2429" s="12">
        <v>38400</v>
      </c>
      <c r="L2429" s="36">
        <f t="shared" si="222"/>
        <v>4.0999999999985448</v>
      </c>
      <c r="M2429" t="str">
        <f>'References data'!H2430</f>
        <v>Liên Vùng Tỉnh</v>
      </c>
      <c r="N2429">
        <f t="shared" si="223"/>
        <v>1</v>
      </c>
      <c r="O2429">
        <f t="shared" si="224"/>
        <v>-7400</v>
      </c>
      <c r="P2429" t="str">
        <f>IF(AND(N2429&gt;0,N2429&lt;=0.05),'Bảng Giá'!$B$3,IF(AND(N2429&lt;=0.1,N2429&gt;0.05),'Bảng Giá'!$B$4,IF(AND('Raw Data'!N2429&gt;0.1,'Raw Data'!N2429&lt;=0.25),'Bảng Giá'!$B$5,IF(AND('Raw Data'!N2429&gt;0.25,'Raw Data'!N2429&lt;=0.5),'Bảng Giá'!$B$6,IF(AND('Raw Data'!N2429&gt;0.5,'Raw Data'!N2429&lt;=1),'Bảng Giá'!$B$7,IF(AND('Raw Data'!N2429&gt;1,'Raw Data'!N2429&lt;=1.5),'Bảng Giá'!$B$8,IF(AND('Raw Data'!N2429&gt;1.5,'Raw Data'!N2429&lt;=2),'Bảng Giá'!$B$9,IF(AND('Raw Data'!N2429&gt;2,'Raw Data'!N2429&lt;=2.5),'Bảng Giá'!$B$10,IF(AND('Raw Data'!N2429&gt;2.5,'Raw Data'!N2429&lt;=3),'Bảng Giá'!$B$11,IF(AND('Raw Data'!N2429&gt;3,'Raw Data'!N2429&lt;=3.5),'Bảng Giá'!$B$12,IF(AND('Raw Data'!N2429&gt;3.5,'Raw Data'!N2429&lt;=4),'Bảng Giá'!$B$13,IF(AND('Raw Data'!N2429&gt;4,'Raw Data'!N2429&lt;=4.5),'Bảng Giá'!$B$14,IF(AND('Raw Data'!N2429&gt;4.5,'Raw Data'!N2429&lt;=5),'Bảng Giá'!$B$15,IF(AND('Raw Data'!N2429&gt;5,'Raw Data'!N2429&lt;=5.5),'Bảng Giá'!$B$16,IF(AND('Raw Data'!N2429&gt;5.5,'Raw Data'!N2429&lt;=6),'Bảng Giá'!$B$17,'Bảng Giá'!$B$18)))))))))))))))</f>
        <v>0.5&lt;x&lt;=1</v>
      </c>
      <c r="Q2429" s="48">
        <f t="shared" si="225"/>
        <v>-0.19270833333333334</v>
      </c>
      <c r="R2429">
        <f t="shared" si="226"/>
        <v>37200</v>
      </c>
      <c r="S2429">
        <f t="shared" si="227"/>
        <v>-1200</v>
      </c>
    </row>
    <row r="2430" spans="1:19" x14ac:dyDescent="0.25">
      <c r="A2430" s="12">
        <v>2429</v>
      </c>
      <c r="B2430" s="12" t="s">
        <v>211</v>
      </c>
      <c r="C2430" s="12" t="s">
        <v>1061</v>
      </c>
      <c r="D2430" s="28">
        <v>43012.399444444447</v>
      </c>
      <c r="E2430" s="17">
        <v>43014.499444444446</v>
      </c>
      <c r="F2430" s="13" t="s">
        <v>302</v>
      </c>
      <c r="G2430" s="12">
        <v>400</v>
      </c>
      <c r="H2430" s="12" t="s">
        <v>75</v>
      </c>
      <c r="I2430" s="12" t="s">
        <v>100</v>
      </c>
      <c r="J2430" s="37">
        <f>INDEX('Bảng Giá'!$C$3:$H$18,MATCH('Raw Data'!P2430,'Bảng Giá'!$B$3:$B$18,0),MATCH('Raw Data'!M2430,'Bảng Giá'!$C$2:$H$2,0))</f>
        <v>22500</v>
      </c>
      <c r="K2430" s="12">
        <v>22100</v>
      </c>
      <c r="L2430" s="36">
        <f t="shared" si="222"/>
        <v>2.0999999999985448</v>
      </c>
      <c r="M2430" t="str">
        <f>'References data'!H2431</f>
        <v>Liên Vùng đặc biệt</v>
      </c>
      <c r="N2430">
        <f t="shared" si="223"/>
        <v>0.4</v>
      </c>
      <c r="O2430">
        <f t="shared" si="224"/>
        <v>400</v>
      </c>
      <c r="P2430" t="str">
        <f>IF(AND(N2430&gt;0,N2430&lt;=0.05),'Bảng Giá'!$B$3,IF(AND(N2430&lt;=0.1,N2430&gt;0.05),'Bảng Giá'!$B$4,IF(AND('Raw Data'!N2430&gt;0.1,'Raw Data'!N2430&lt;=0.25),'Bảng Giá'!$B$5,IF(AND('Raw Data'!N2430&gt;0.25,'Raw Data'!N2430&lt;=0.5),'Bảng Giá'!$B$6,IF(AND('Raw Data'!N2430&gt;0.5,'Raw Data'!N2430&lt;=1),'Bảng Giá'!$B$7,IF(AND('Raw Data'!N2430&gt;1,'Raw Data'!N2430&lt;=1.5),'Bảng Giá'!$B$8,IF(AND('Raw Data'!N2430&gt;1.5,'Raw Data'!N2430&lt;=2),'Bảng Giá'!$B$9,IF(AND('Raw Data'!N2430&gt;2,'Raw Data'!N2430&lt;=2.5),'Bảng Giá'!$B$10,IF(AND('Raw Data'!N2430&gt;2.5,'Raw Data'!N2430&lt;=3),'Bảng Giá'!$B$11,IF(AND('Raw Data'!N2430&gt;3,'Raw Data'!N2430&lt;=3.5),'Bảng Giá'!$B$12,IF(AND('Raw Data'!N2430&gt;3.5,'Raw Data'!N2430&lt;=4),'Bảng Giá'!$B$13,IF(AND('Raw Data'!N2430&gt;4,'Raw Data'!N2430&lt;=4.5),'Bảng Giá'!$B$14,IF(AND('Raw Data'!N2430&gt;4.5,'Raw Data'!N2430&lt;=5),'Bảng Giá'!$B$15,IF(AND('Raw Data'!N2430&gt;5,'Raw Data'!N2430&lt;=5.5),'Bảng Giá'!$B$16,IF(AND('Raw Data'!N2430&gt;5.5,'Raw Data'!N2430&lt;=6),'Bảng Giá'!$B$17,'Bảng Giá'!$B$18)))))))))))))))</f>
        <v>0.25&lt;x&lt;=0.5</v>
      </c>
      <c r="Q2430" s="48">
        <f t="shared" si="225"/>
        <v>1.8099547511312219E-2</v>
      </c>
      <c r="R2430">
        <f t="shared" si="226"/>
        <v>27000</v>
      </c>
      <c r="S2430">
        <f t="shared" si="227"/>
        <v>4900</v>
      </c>
    </row>
    <row r="2431" spans="1:19" x14ac:dyDescent="0.25">
      <c r="A2431" s="12">
        <v>2430</v>
      </c>
      <c r="B2431" s="12" t="s">
        <v>211</v>
      </c>
      <c r="C2431" s="12" t="s">
        <v>1062</v>
      </c>
      <c r="D2431" s="28">
        <v>43012.333333333336</v>
      </c>
      <c r="E2431" s="17">
        <v>43014.433333333334</v>
      </c>
      <c r="F2431" s="13" t="s">
        <v>302</v>
      </c>
      <c r="G2431" s="12">
        <v>1497</v>
      </c>
      <c r="H2431" s="12" t="s">
        <v>109</v>
      </c>
      <c r="I2431" s="12" t="s">
        <v>100</v>
      </c>
      <c r="J2431" s="37">
        <f>INDEX('Bảng Giá'!$C$3:$H$18,MATCH('Raw Data'!P2431,'Bảng Giá'!$B$3:$B$18,0),MATCH('Raw Data'!M2431,'Bảng Giá'!$C$2:$H$2,0))</f>
        <v>38500</v>
      </c>
      <c r="K2431" s="12">
        <v>37800</v>
      </c>
      <c r="L2431" s="36">
        <f t="shared" si="222"/>
        <v>2.0999999999985448</v>
      </c>
      <c r="M2431" t="str">
        <f>'References data'!H2432</f>
        <v>Liên Vùng đặc biệt</v>
      </c>
      <c r="N2431">
        <f t="shared" si="223"/>
        <v>1.4970000000000001</v>
      </c>
      <c r="O2431">
        <f t="shared" si="224"/>
        <v>700</v>
      </c>
      <c r="P2431" t="str">
        <f>IF(AND(N2431&gt;0,N2431&lt;=0.05),'Bảng Giá'!$B$3,IF(AND(N2431&lt;=0.1,N2431&gt;0.05),'Bảng Giá'!$B$4,IF(AND('Raw Data'!N2431&gt;0.1,'Raw Data'!N2431&lt;=0.25),'Bảng Giá'!$B$5,IF(AND('Raw Data'!N2431&gt;0.25,'Raw Data'!N2431&lt;=0.5),'Bảng Giá'!$B$6,IF(AND('Raw Data'!N2431&gt;0.5,'Raw Data'!N2431&lt;=1),'Bảng Giá'!$B$7,IF(AND('Raw Data'!N2431&gt;1,'Raw Data'!N2431&lt;=1.5),'Bảng Giá'!$B$8,IF(AND('Raw Data'!N2431&gt;1.5,'Raw Data'!N2431&lt;=2),'Bảng Giá'!$B$9,IF(AND('Raw Data'!N2431&gt;2,'Raw Data'!N2431&lt;=2.5),'Bảng Giá'!$B$10,IF(AND('Raw Data'!N2431&gt;2.5,'Raw Data'!N2431&lt;=3),'Bảng Giá'!$B$11,IF(AND('Raw Data'!N2431&gt;3,'Raw Data'!N2431&lt;=3.5),'Bảng Giá'!$B$12,IF(AND('Raw Data'!N2431&gt;3.5,'Raw Data'!N2431&lt;=4),'Bảng Giá'!$B$13,IF(AND('Raw Data'!N2431&gt;4,'Raw Data'!N2431&lt;=4.5),'Bảng Giá'!$B$14,IF(AND('Raw Data'!N2431&gt;4.5,'Raw Data'!N2431&lt;=5),'Bảng Giá'!$B$15,IF(AND('Raw Data'!N2431&gt;5,'Raw Data'!N2431&lt;=5.5),'Bảng Giá'!$B$16,IF(AND('Raw Data'!N2431&gt;5.5,'Raw Data'!N2431&lt;=6),'Bảng Giá'!$B$17,'Bảng Giá'!$B$18)))))))))))))))</f>
        <v>1&lt;x&lt;=1.5</v>
      </c>
      <c r="Q2431" s="48">
        <f t="shared" si="225"/>
        <v>1.8518518518518517E-2</v>
      </c>
      <c r="R2431">
        <f t="shared" si="226"/>
        <v>46200</v>
      </c>
      <c r="S2431">
        <f t="shared" si="227"/>
        <v>8400</v>
      </c>
    </row>
    <row r="2432" spans="1:19" x14ac:dyDescent="0.25">
      <c r="A2432" s="12">
        <v>2431</v>
      </c>
      <c r="B2432" s="12" t="s">
        <v>211</v>
      </c>
      <c r="C2432" s="12" t="s">
        <v>1063</v>
      </c>
      <c r="D2432" s="28">
        <v>43011.659918981481</v>
      </c>
      <c r="E2432" s="17">
        <v>43015.459918981483</v>
      </c>
      <c r="F2432" s="13" t="s">
        <v>302</v>
      </c>
      <c r="G2432" s="12">
        <v>800</v>
      </c>
      <c r="H2432" s="12" t="s">
        <v>283</v>
      </c>
      <c r="I2432" s="12" t="s">
        <v>1566</v>
      </c>
      <c r="J2432" s="37">
        <f>INDEX('Bảng Giá'!$C$3:$H$18,MATCH('Raw Data'!P2432,'Bảng Giá'!$B$3:$B$18,0),MATCH('Raw Data'!M2432,'Bảng Giá'!$C$2:$H$2,0))</f>
        <v>32500</v>
      </c>
      <c r="K2432" s="12">
        <v>31700</v>
      </c>
      <c r="L2432" s="36">
        <f t="shared" si="222"/>
        <v>3.8000000000029104</v>
      </c>
      <c r="M2432" t="str">
        <f>'References data'!H2433</f>
        <v>Liên Vùng</v>
      </c>
      <c r="N2432">
        <f t="shared" si="223"/>
        <v>0.8</v>
      </c>
      <c r="O2432">
        <f t="shared" si="224"/>
        <v>800</v>
      </c>
      <c r="P2432" t="str">
        <f>IF(AND(N2432&gt;0,N2432&lt;=0.05),'Bảng Giá'!$B$3,IF(AND(N2432&lt;=0.1,N2432&gt;0.05),'Bảng Giá'!$B$4,IF(AND('Raw Data'!N2432&gt;0.1,'Raw Data'!N2432&lt;=0.25),'Bảng Giá'!$B$5,IF(AND('Raw Data'!N2432&gt;0.25,'Raw Data'!N2432&lt;=0.5),'Bảng Giá'!$B$6,IF(AND('Raw Data'!N2432&gt;0.5,'Raw Data'!N2432&lt;=1),'Bảng Giá'!$B$7,IF(AND('Raw Data'!N2432&gt;1,'Raw Data'!N2432&lt;=1.5),'Bảng Giá'!$B$8,IF(AND('Raw Data'!N2432&gt;1.5,'Raw Data'!N2432&lt;=2),'Bảng Giá'!$B$9,IF(AND('Raw Data'!N2432&gt;2,'Raw Data'!N2432&lt;=2.5),'Bảng Giá'!$B$10,IF(AND('Raw Data'!N2432&gt;2.5,'Raw Data'!N2432&lt;=3),'Bảng Giá'!$B$11,IF(AND('Raw Data'!N2432&gt;3,'Raw Data'!N2432&lt;=3.5),'Bảng Giá'!$B$12,IF(AND('Raw Data'!N2432&gt;3.5,'Raw Data'!N2432&lt;=4),'Bảng Giá'!$B$13,IF(AND('Raw Data'!N2432&gt;4,'Raw Data'!N2432&lt;=4.5),'Bảng Giá'!$B$14,IF(AND('Raw Data'!N2432&gt;4.5,'Raw Data'!N2432&lt;=5),'Bảng Giá'!$B$15,IF(AND('Raw Data'!N2432&gt;5,'Raw Data'!N2432&lt;=5.5),'Bảng Giá'!$B$16,IF(AND('Raw Data'!N2432&gt;5.5,'Raw Data'!N2432&lt;=6),'Bảng Giá'!$B$17,'Bảng Giá'!$B$18)))))))))))))))</f>
        <v>0.5&lt;x&lt;=1</v>
      </c>
      <c r="Q2432" s="48">
        <f t="shared" si="225"/>
        <v>2.5236593059936908E-2</v>
      </c>
      <c r="R2432">
        <f t="shared" si="226"/>
        <v>39000</v>
      </c>
      <c r="S2432">
        <f t="shared" si="227"/>
        <v>7300</v>
      </c>
    </row>
    <row r="2433" spans="1:19" x14ac:dyDescent="0.25">
      <c r="A2433" s="12">
        <v>2432</v>
      </c>
      <c r="B2433" s="12" t="s">
        <v>211</v>
      </c>
      <c r="C2433" s="12" t="s">
        <v>1064</v>
      </c>
      <c r="D2433" s="28">
        <v>43011.425324074073</v>
      </c>
      <c r="E2433" s="17">
        <v>43015.525324074071</v>
      </c>
      <c r="F2433" s="13" t="s">
        <v>302</v>
      </c>
      <c r="G2433" s="12">
        <v>220</v>
      </c>
      <c r="H2433" s="12" t="s">
        <v>815</v>
      </c>
      <c r="I2433" s="12" t="s">
        <v>81</v>
      </c>
      <c r="J2433" s="37">
        <f>INDEX('Bảng Giá'!$C$3:$H$18,MATCH('Raw Data'!P2433,'Bảng Giá'!$B$3:$B$18,0),MATCH('Raw Data'!M2433,'Bảng Giá'!$C$2:$H$2,0))</f>
        <v>20000</v>
      </c>
      <c r="K2433" s="12">
        <v>19700</v>
      </c>
      <c r="L2433" s="36">
        <f t="shared" si="222"/>
        <v>4.0999999999985448</v>
      </c>
      <c r="M2433" t="str">
        <f>'References data'!H2434</f>
        <v>Liên Vùng Tỉnh</v>
      </c>
      <c r="N2433">
        <f t="shared" si="223"/>
        <v>0.22</v>
      </c>
      <c r="O2433">
        <f t="shared" si="224"/>
        <v>300</v>
      </c>
      <c r="P2433" t="str">
        <f>IF(AND(N2433&gt;0,N2433&lt;=0.05),'Bảng Giá'!$B$3,IF(AND(N2433&lt;=0.1,N2433&gt;0.05),'Bảng Giá'!$B$4,IF(AND('Raw Data'!N2433&gt;0.1,'Raw Data'!N2433&lt;=0.25),'Bảng Giá'!$B$5,IF(AND('Raw Data'!N2433&gt;0.25,'Raw Data'!N2433&lt;=0.5),'Bảng Giá'!$B$6,IF(AND('Raw Data'!N2433&gt;0.5,'Raw Data'!N2433&lt;=1),'Bảng Giá'!$B$7,IF(AND('Raw Data'!N2433&gt;1,'Raw Data'!N2433&lt;=1.5),'Bảng Giá'!$B$8,IF(AND('Raw Data'!N2433&gt;1.5,'Raw Data'!N2433&lt;=2),'Bảng Giá'!$B$9,IF(AND('Raw Data'!N2433&gt;2,'Raw Data'!N2433&lt;=2.5),'Bảng Giá'!$B$10,IF(AND('Raw Data'!N2433&gt;2.5,'Raw Data'!N2433&lt;=3),'Bảng Giá'!$B$11,IF(AND('Raw Data'!N2433&gt;3,'Raw Data'!N2433&lt;=3.5),'Bảng Giá'!$B$12,IF(AND('Raw Data'!N2433&gt;3.5,'Raw Data'!N2433&lt;=4),'Bảng Giá'!$B$13,IF(AND('Raw Data'!N2433&gt;4,'Raw Data'!N2433&lt;=4.5),'Bảng Giá'!$B$14,IF(AND('Raw Data'!N2433&gt;4.5,'Raw Data'!N2433&lt;=5),'Bảng Giá'!$B$15,IF(AND('Raw Data'!N2433&gt;5,'Raw Data'!N2433&lt;=5.5),'Bảng Giá'!$B$16,IF(AND('Raw Data'!N2433&gt;5.5,'Raw Data'!N2433&lt;=6),'Bảng Giá'!$B$17,'Bảng Giá'!$B$18)))))))))))))))</f>
        <v>0.1&lt;x&lt;=0.25</v>
      </c>
      <c r="Q2433" s="48">
        <f t="shared" si="225"/>
        <v>1.5228426395939087E-2</v>
      </c>
      <c r="R2433">
        <f t="shared" si="226"/>
        <v>24000</v>
      </c>
      <c r="S2433">
        <f t="shared" si="227"/>
        <v>4300</v>
      </c>
    </row>
    <row r="2434" spans="1:19" x14ac:dyDescent="0.25">
      <c r="A2434" s="12">
        <v>2433</v>
      </c>
      <c r="B2434" s="12" t="s">
        <v>211</v>
      </c>
      <c r="C2434" s="12" t="s">
        <v>1065</v>
      </c>
      <c r="D2434" s="28">
        <v>43011.493576388886</v>
      </c>
      <c r="E2434" s="17">
        <v>43015.293576388889</v>
      </c>
      <c r="F2434" s="13" t="s">
        <v>302</v>
      </c>
      <c r="G2434" s="12">
        <v>1500</v>
      </c>
      <c r="H2434" s="12" t="s">
        <v>315</v>
      </c>
      <c r="I2434" s="12" t="s">
        <v>391</v>
      </c>
      <c r="J2434" s="37">
        <f>INDEX('Bảng Giá'!$C$3:$H$18,MATCH('Raw Data'!P2434,'Bảng Giá'!$B$3:$B$18,0),MATCH('Raw Data'!M2434,'Bảng Giá'!$C$2:$H$2,0))</f>
        <v>41000</v>
      </c>
      <c r="K2434" s="12">
        <v>48300</v>
      </c>
      <c r="L2434" s="36">
        <f t="shared" si="222"/>
        <v>3.8000000000029104</v>
      </c>
      <c r="M2434" t="str">
        <f>'References data'!H2435</f>
        <v>Liên Vùng</v>
      </c>
      <c r="N2434">
        <f t="shared" si="223"/>
        <v>1.5</v>
      </c>
      <c r="O2434">
        <f t="shared" si="224"/>
        <v>-7300</v>
      </c>
      <c r="P2434" t="str">
        <f>IF(AND(N2434&gt;0,N2434&lt;=0.05),'Bảng Giá'!$B$3,IF(AND(N2434&lt;=0.1,N2434&gt;0.05),'Bảng Giá'!$B$4,IF(AND('Raw Data'!N2434&gt;0.1,'Raw Data'!N2434&lt;=0.25),'Bảng Giá'!$B$5,IF(AND('Raw Data'!N2434&gt;0.25,'Raw Data'!N2434&lt;=0.5),'Bảng Giá'!$B$6,IF(AND('Raw Data'!N2434&gt;0.5,'Raw Data'!N2434&lt;=1),'Bảng Giá'!$B$7,IF(AND('Raw Data'!N2434&gt;1,'Raw Data'!N2434&lt;=1.5),'Bảng Giá'!$B$8,IF(AND('Raw Data'!N2434&gt;1.5,'Raw Data'!N2434&lt;=2),'Bảng Giá'!$B$9,IF(AND('Raw Data'!N2434&gt;2,'Raw Data'!N2434&lt;=2.5),'Bảng Giá'!$B$10,IF(AND('Raw Data'!N2434&gt;2.5,'Raw Data'!N2434&lt;=3),'Bảng Giá'!$B$11,IF(AND('Raw Data'!N2434&gt;3,'Raw Data'!N2434&lt;=3.5),'Bảng Giá'!$B$12,IF(AND('Raw Data'!N2434&gt;3.5,'Raw Data'!N2434&lt;=4),'Bảng Giá'!$B$13,IF(AND('Raw Data'!N2434&gt;4,'Raw Data'!N2434&lt;=4.5),'Bảng Giá'!$B$14,IF(AND('Raw Data'!N2434&gt;4.5,'Raw Data'!N2434&lt;=5),'Bảng Giá'!$B$15,IF(AND('Raw Data'!N2434&gt;5,'Raw Data'!N2434&lt;=5.5),'Bảng Giá'!$B$16,IF(AND('Raw Data'!N2434&gt;5.5,'Raw Data'!N2434&lt;=6),'Bảng Giá'!$B$17,'Bảng Giá'!$B$18)))))))))))))))</f>
        <v>1&lt;x&lt;=1.5</v>
      </c>
      <c r="Q2434" s="48">
        <f t="shared" si="225"/>
        <v>-0.15113871635610765</v>
      </c>
      <c r="R2434">
        <f t="shared" si="226"/>
        <v>49200</v>
      </c>
      <c r="S2434">
        <f t="shared" si="227"/>
        <v>900</v>
      </c>
    </row>
    <row r="2435" spans="1:19" x14ac:dyDescent="0.25">
      <c r="A2435" s="12">
        <v>2434</v>
      </c>
      <c r="B2435" s="12" t="s">
        <v>211</v>
      </c>
      <c r="C2435" s="12" t="s">
        <v>1066</v>
      </c>
      <c r="D2435" s="28">
        <v>43012.399502314816</v>
      </c>
      <c r="E2435" s="17">
        <v>43014.499502314815</v>
      </c>
      <c r="F2435" s="13" t="s">
        <v>302</v>
      </c>
      <c r="G2435" s="12">
        <v>200</v>
      </c>
      <c r="H2435" s="12" t="s">
        <v>76</v>
      </c>
      <c r="I2435" s="12" t="s">
        <v>123</v>
      </c>
      <c r="J2435" s="37">
        <f>INDEX('Bảng Giá'!$C$3:$H$18,MATCH('Raw Data'!P2435,'Bảng Giá'!$B$3:$B$18,0),MATCH('Raw Data'!M2435,'Bảng Giá'!$C$2:$H$2,0))</f>
        <v>21000</v>
      </c>
      <c r="K2435" s="12">
        <v>20600</v>
      </c>
      <c r="L2435" s="36">
        <f t="shared" ref="L2435:L2498" si="228">E2435-D2435</f>
        <v>2.0999999999985448</v>
      </c>
      <c r="M2435" t="str">
        <f>'References data'!H2436</f>
        <v>Liên Vùng đặc biệt</v>
      </c>
      <c r="N2435">
        <f t="shared" ref="N2435:N2498" si="229">G2435/1000</f>
        <v>0.2</v>
      </c>
      <c r="O2435">
        <f t="shared" ref="O2435:O2498" si="230">J2435-K2435</f>
        <v>400</v>
      </c>
      <c r="P2435" t="str">
        <f>IF(AND(N2435&gt;0,N2435&lt;=0.05),'Bảng Giá'!$B$3,IF(AND(N2435&lt;=0.1,N2435&gt;0.05),'Bảng Giá'!$B$4,IF(AND('Raw Data'!N2435&gt;0.1,'Raw Data'!N2435&lt;=0.25),'Bảng Giá'!$B$5,IF(AND('Raw Data'!N2435&gt;0.25,'Raw Data'!N2435&lt;=0.5),'Bảng Giá'!$B$6,IF(AND('Raw Data'!N2435&gt;0.5,'Raw Data'!N2435&lt;=1),'Bảng Giá'!$B$7,IF(AND('Raw Data'!N2435&gt;1,'Raw Data'!N2435&lt;=1.5),'Bảng Giá'!$B$8,IF(AND('Raw Data'!N2435&gt;1.5,'Raw Data'!N2435&lt;=2),'Bảng Giá'!$B$9,IF(AND('Raw Data'!N2435&gt;2,'Raw Data'!N2435&lt;=2.5),'Bảng Giá'!$B$10,IF(AND('Raw Data'!N2435&gt;2.5,'Raw Data'!N2435&lt;=3),'Bảng Giá'!$B$11,IF(AND('Raw Data'!N2435&gt;3,'Raw Data'!N2435&lt;=3.5),'Bảng Giá'!$B$12,IF(AND('Raw Data'!N2435&gt;3.5,'Raw Data'!N2435&lt;=4),'Bảng Giá'!$B$13,IF(AND('Raw Data'!N2435&gt;4,'Raw Data'!N2435&lt;=4.5),'Bảng Giá'!$B$14,IF(AND('Raw Data'!N2435&gt;4.5,'Raw Data'!N2435&lt;=5),'Bảng Giá'!$B$15,IF(AND('Raw Data'!N2435&gt;5,'Raw Data'!N2435&lt;=5.5),'Bảng Giá'!$B$16,IF(AND('Raw Data'!N2435&gt;5.5,'Raw Data'!N2435&lt;=6),'Bảng Giá'!$B$17,'Bảng Giá'!$B$18)))))))))))))))</f>
        <v>0.1&lt;x&lt;=0.25</v>
      </c>
      <c r="Q2435" s="48">
        <f t="shared" ref="Q2435:Q2498" si="231">O2435/K2435</f>
        <v>1.9417475728155338E-2</v>
      </c>
      <c r="R2435">
        <f t="shared" ref="R2435:R2498" si="232">J2435+(J2435*0.2)</f>
        <v>25200</v>
      </c>
      <c r="S2435">
        <f t="shared" ref="S2435:S2498" si="233">R2435-K2435</f>
        <v>4600</v>
      </c>
    </row>
    <row r="2436" spans="1:19" x14ac:dyDescent="0.25">
      <c r="A2436" s="12">
        <v>2435</v>
      </c>
      <c r="B2436" s="12" t="s">
        <v>211</v>
      </c>
      <c r="C2436" s="12" t="s">
        <v>1067</v>
      </c>
      <c r="D2436" s="28">
        <v>43011.659745370373</v>
      </c>
      <c r="E2436" s="17">
        <v>43015.759745370371</v>
      </c>
      <c r="F2436" s="13" t="s">
        <v>302</v>
      </c>
      <c r="G2436" s="12">
        <v>1110</v>
      </c>
      <c r="H2436" s="12" t="s">
        <v>371</v>
      </c>
      <c r="I2436" s="12" t="s">
        <v>1577</v>
      </c>
      <c r="J2436" s="37">
        <f>INDEX('Bảng Giá'!$C$3:$H$18,MATCH('Raw Data'!P2436,'Bảng Giá'!$B$3:$B$18,0),MATCH('Raw Data'!M2436,'Bảng Giá'!$C$2:$H$2,0))</f>
        <v>39000</v>
      </c>
      <c r="K2436" s="12">
        <v>38400</v>
      </c>
      <c r="L2436" s="36">
        <f t="shared" si="228"/>
        <v>4.0999999999985448</v>
      </c>
      <c r="M2436" t="str">
        <f>'References data'!H2437</f>
        <v>Liên Vùng Tỉnh</v>
      </c>
      <c r="N2436">
        <f t="shared" si="229"/>
        <v>1.1100000000000001</v>
      </c>
      <c r="O2436">
        <f t="shared" si="230"/>
        <v>600</v>
      </c>
      <c r="P2436" t="str">
        <f>IF(AND(N2436&gt;0,N2436&lt;=0.05),'Bảng Giá'!$B$3,IF(AND(N2436&lt;=0.1,N2436&gt;0.05),'Bảng Giá'!$B$4,IF(AND('Raw Data'!N2436&gt;0.1,'Raw Data'!N2436&lt;=0.25),'Bảng Giá'!$B$5,IF(AND('Raw Data'!N2436&gt;0.25,'Raw Data'!N2436&lt;=0.5),'Bảng Giá'!$B$6,IF(AND('Raw Data'!N2436&gt;0.5,'Raw Data'!N2436&lt;=1),'Bảng Giá'!$B$7,IF(AND('Raw Data'!N2436&gt;1,'Raw Data'!N2436&lt;=1.5),'Bảng Giá'!$B$8,IF(AND('Raw Data'!N2436&gt;1.5,'Raw Data'!N2436&lt;=2),'Bảng Giá'!$B$9,IF(AND('Raw Data'!N2436&gt;2,'Raw Data'!N2436&lt;=2.5),'Bảng Giá'!$B$10,IF(AND('Raw Data'!N2436&gt;2.5,'Raw Data'!N2436&lt;=3),'Bảng Giá'!$B$11,IF(AND('Raw Data'!N2436&gt;3,'Raw Data'!N2436&lt;=3.5),'Bảng Giá'!$B$12,IF(AND('Raw Data'!N2436&gt;3.5,'Raw Data'!N2436&lt;=4),'Bảng Giá'!$B$13,IF(AND('Raw Data'!N2436&gt;4,'Raw Data'!N2436&lt;=4.5),'Bảng Giá'!$B$14,IF(AND('Raw Data'!N2436&gt;4.5,'Raw Data'!N2436&lt;=5),'Bảng Giá'!$B$15,IF(AND('Raw Data'!N2436&gt;5,'Raw Data'!N2436&lt;=5.5),'Bảng Giá'!$B$16,IF(AND('Raw Data'!N2436&gt;5.5,'Raw Data'!N2436&lt;=6),'Bảng Giá'!$B$17,'Bảng Giá'!$B$18)))))))))))))))</f>
        <v>1&lt;x&lt;=1.5</v>
      </c>
      <c r="Q2436" s="48">
        <f t="shared" si="231"/>
        <v>1.5625E-2</v>
      </c>
      <c r="R2436">
        <f t="shared" si="232"/>
        <v>46800</v>
      </c>
      <c r="S2436">
        <f t="shared" si="233"/>
        <v>8400</v>
      </c>
    </row>
    <row r="2437" spans="1:19" x14ac:dyDescent="0.25">
      <c r="A2437" s="12">
        <v>2436</v>
      </c>
      <c r="B2437" s="12" t="s">
        <v>211</v>
      </c>
      <c r="C2437" s="12" t="s">
        <v>1068</v>
      </c>
      <c r="D2437" s="28">
        <v>43011.659942129627</v>
      </c>
      <c r="E2437" s="17">
        <v>43015.759942129625</v>
      </c>
      <c r="F2437" s="13" t="s">
        <v>302</v>
      </c>
      <c r="G2437" s="12">
        <v>2900</v>
      </c>
      <c r="H2437" s="12" t="s">
        <v>439</v>
      </c>
      <c r="I2437" s="12" t="s">
        <v>115</v>
      </c>
      <c r="J2437" s="37">
        <f>INDEX('Bảng Giá'!$C$3:$H$18,MATCH('Raw Data'!P2437,'Bảng Giá'!$B$3:$B$18,0),MATCH('Raw Data'!M2437,'Bảng Giá'!$C$2:$H$2,0))</f>
        <v>63000</v>
      </c>
      <c r="K2437" s="12">
        <v>62000</v>
      </c>
      <c r="L2437" s="36">
        <f t="shared" si="228"/>
        <v>4.0999999999985448</v>
      </c>
      <c r="M2437" t="str">
        <f>'References data'!H2438</f>
        <v>Liên Vùng Tỉnh</v>
      </c>
      <c r="N2437">
        <f t="shared" si="229"/>
        <v>2.9</v>
      </c>
      <c r="O2437">
        <f t="shared" si="230"/>
        <v>1000</v>
      </c>
      <c r="P2437" t="str">
        <f>IF(AND(N2437&gt;0,N2437&lt;=0.05),'Bảng Giá'!$B$3,IF(AND(N2437&lt;=0.1,N2437&gt;0.05),'Bảng Giá'!$B$4,IF(AND('Raw Data'!N2437&gt;0.1,'Raw Data'!N2437&lt;=0.25),'Bảng Giá'!$B$5,IF(AND('Raw Data'!N2437&gt;0.25,'Raw Data'!N2437&lt;=0.5),'Bảng Giá'!$B$6,IF(AND('Raw Data'!N2437&gt;0.5,'Raw Data'!N2437&lt;=1),'Bảng Giá'!$B$7,IF(AND('Raw Data'!N2437&gt;1,'Raw Data'!N2437&lt;=1.5),'Bảng Giá'!$B$8,IF(AND('Raw Data'!N2437&gt;1.5,'Raw Data'!N2437&lt;=2),'Bảng Giá'!$B$9,IF(AND('Raw Data'!N2437&gt;2,'Raw Data'!N2437&lt;=2.5),'Bảng Giá'!$B$10,IF(AND('Raw Data'!N2437&gt;2.5,'Raw Data'!N2437&lt;=3),'Bảng Giá'!$B$11,IF(AND('Raw Data'!N2437&gt;3,'Raw Data'!N2437&lt;=3.5),'Bảng Giá'!$B$12,IF(AND('Raw Data'!N2437&gt;3.5,'Raw Data'!N2437&lt;=4),'Bảng Giá'!$B$13,IF(AND('Raw Data'!N2437&gt;4,'Raw Data'!N2437&lt;=4.5),'Bảng Giá'!$B$14,IF(AND('Raw Data'!N2437&gt;4.5,'Raw Data'!N2437&lt;=5),'Bảng Giá'!$B$15,IF(AND('Raw Data'!N2437&gt;5,'Raw Data'!N2437&lt;=5.5),'Bảng Giá'!$B$16,IF(AND('Raw Data'!N2437&gt;5.5,'Raw Data'!N2437&lt;=6),'Bảng Giá'!$B$17,'Bảng Giá'!$B$18)))))))))))))))</f>
        <v>2.5&lt;x&lt;=3</v>
      </c>
      <c r="Q2437" s="48">
        <f t="shared" si="231"/>
        <v>1.6129032258064516E-2</v>
      </c>
      <c r="R2437">
        <f t="shared" si="232"/>
        <v>75600</v>
      </c>
      <c r="S2437">
        <f t="shared" si="233"/>
        <v>13600</v>
      </c>
    </row>
    <row r="2438" spans="1:19" x14ac:dyDescent="0.25">
      <c r="A2438" s="12">
        <v>2437</v>
      </c>
      <c r="B2438" s="12" t="s">
        <v>211</v>
      </c>
      <c r="C2438" s="12" t="s">
        <v>1069</v>
      </c>
      <c r="D2438" s="28">
        <v>43012.398912037039</v>
      </c>
      <c r="E2438" s="17">
        <v>43016.198912037042</v>
      </c>
      <c r="F2438" s="13" t="s">
        <v>302</v>
      </c>
      <c r="G2438" s="12">
        <v>200</v>
      </c>
      <c r="H2438" s="12" t="s">
        <v>504</v>
      </c>
      <c r="I2438" s="12" t="s">
        <v>151</v>
      </c>
      <c r="J2438" s="37">
        <f>INDEX('Bảng Giá'!$C$3:$H$18,MATCH('Raw Data'!P2438,'Bảng Giá'!$B$3:$B$18,0),MATCH('Raw Data'!M2438,'Bảng Giá'!$C$2:$H$2,0))</f>
        <v>21000</v>
      </c>
      <c r="K2438" s="12">
        <v>20500</v>
      </c>
      <c r="L2438" s="36">
        <f t="shared" si="228"/>
        <v>3.8000000000029104</v>
      </c>
      <c r="M2438" t="str">
        <f>'References data'!H2439</f>
        <v>Liên Vùng</v>
      </c>
      <c r="N2438">
        <f t="shared" si="229"/>
        <v>0.2</v>
      </c>
      <c r="O2438">
        <f t="shared" si="230"/>
        <v>500</v>
      </c>
      <c r="P2438" t="str">
        <f>IF(AND(N2438&gt;0,N2438&lt;=0.05),'Bảng Giá'!$B$3,IF(AND(N2438&lt;=0.1,N2438&gt;0.05),'Bảng Giá'!$B$4,IF(AND('Raw Data'!N2438&gt;0.1,'Raw Data'!N2438&lt;=0.25),'Bảng Giá'!$B$5,IF(AND('Raw Data'!N2438&gt;0.25,'Raw Data'!N2438&lt;=0.5),'Bảng Giá'!$B$6,IF(AND('Raw Data'!N2438&gt;0.5,'Raw Data'!N2438&lt;=1),'Bảng Giá'!$B$7,IF(AND('Raw Data'!N2438&gt;1,'Raw Data'!N2438&lt;=1.5),'Bảng Giá'!$B$8,IF(AND('Raw Data'!N2438&gt;1.5,'Raw Data'!N2438&lt;=2),'Bảng Giá'!$B$9,IF(AND('Raw Data'!N2438&gt;2,'Raw Data'!N2438&lt;=2.5),'Bảng Giá'!$B$10,IF(AND('Raw Data'!N2438&gt;2.5,'Raw Data'!N2438&lt;=3),'Bảng Giá'!$B$11,IF(AND('Raw Data'!N2438&gt;3,'Raw Data'!N2438&lt;=3.5),'Bảng Giá'!$B$12,IF(AND('Raw Data'!N2438&gt;3.5,'Raw Data'!N2438&lt;=4),'Bảng Giá'!$B$13,IF(AND('Raw Data'!N2438&gt;4,'Raw Data'!N2438&lt;=4.5),'Bảng Giá'!$B$14,IF(AND('Raw Data'!N2438&gt;4.5,'Raw Data'!N2438&lt;=5),'Bảng Giá'!$B$15,IF(AND('Raw Data'!N2438&gt;5,'Raw Data'!N2438&lt;=5.5),'Bảng Giá'!$B$16,IF(AND('Raw Data'!N2438&gt;5.5,'Raw Data'!N2438&lt;=6),'Bảng Giá'!$B$17,'Bảng Giá'!$B$18)))))))))))))))</f>
        <v>0.1&lt;x&lt;=0.25</v>
      </c>
      <c r="Q2438" s="48">
        <f t="shared" si="231"/>
        <v>2.4390243902439025E-2</v>
      </c>
      <c r="R2438">
        <f t="shared" si="232"/>
        <v>25200</v>
      </c>
      <c r="S2438">
        <f t="shared" si="233"/>
        <v>4700</v>
      </c>
    </row>
    <row r="2439" spans="1:19" x14ac:dyDescent="0.25">
      <c r="A2439" s="12">
        <v>2438</v>
      </c>
      <c r="B2439" s="12" t="s">
        <v>211</v>
      </c>
      <c r="C2439" s="12" t="s">
        <v>1070</v>
      </c>
      <c r="D2439" s="28">
        <v>43011.659675925926</v>
      </c>
      <c r="E2439" s="17">
        <v>43015.459675925929</v>
      </c>
      <c r="F2439" s="13" t="s">
        <v>302</v>
      </c>
      <c r="G2439" s="12">
        <v>300</v>
      </c>
      <c r="H2439" s="12" t="s">
        <v>123</v>
      </c>
      <c r="I2439" s="12" t="s">
        <v>840</v>
      </c>
      <c r="J2439" s="37">
        <f>INDEX('Bảng Giá'!$C$3:$H$18,MATCH('Raw Data'!P2439,'Bảng Giá'!$B$3:$B$18,0),MATCH('Raw Data'!M2439,'Bảng Giá'!$C$2:$H$2,0))</f>
        <v>26000</v>
      </c>
      <c r="K2439" s="12">
        <v>25400</v>
      </c>
      <c r="L2439" s="36">
        <f t="shared" si="228"/>
        <v>3.8000000000029104</v>
      </c>
      <c r="M2439" t="str">
        <f>'References data'!H2440</f>
        <v>Liên Vùng</v>
      </c>
      <c r="N2439">
        <f t="shared" si="229"/>
        <v>0.3</v>
      </c>
      <c r="O2439">
        <f t="shared" si="230"/>
        <v>600</v>
      </c>
      <c r="P2439" t="str">
        <f>IF(AND(N2439&gt;0,N2439&lt;=0.05),'Bảng Giá'!$B$3,IF(AND(N2439&lt;=0.1,N2439&gt;0.05),'Bảng Giá'!$B$4,IF(AND('Raw Data'!N2439&gt;0.1,'Raw Data'!N2439&lt;=0.25),'Bảng Giá'!$B$5,IF(AND('Raw Data'!N2439&gt;0.25,'Raw Data'!N2439&lt;=0.5),'Bảng Giá'!$B$6,IF(AND('Raw Data'!N2439&gt;0.5,'Raw Data'!N2439&lt;=1),'Bảng Giá'!$B$7,IF(AND('Raw Data'!N2439&gt;1,'Raw Data'!N2439&lt;=1.5),'Bảng Giá'!$B$8,IF(AND('Raw Data'!N2439&gt;1.5,'Raw Data'!N2439&lt;=2),'Bảng Giá'!$B$9,IF(AND('Raw Data'!N2439&gt;2,'Raw Data'!N2439&lt;=2.5),'Bảng Giá'!$B$10,IF(AND('Raw Data'!N2439&gt;2.5,'Raw Data'!N2439&lt;=3),'Bảng Giá'!$B$11,IF(AND('Raw Data'!N2439&gt;3,'Raw Data'!N2439&lt;=3.5),'Bảng Giá'!$B$12,IF(AND('Raw Data'!N2439&gt;3.5,'Raw Data'!N2439&lt;=4),'Bảng Giá'!$B$13,IF(AND('Raw Data'!N2439&gt;4,'Raw Data'!N2439&lt;=4.5),'Bảng Giá'!$B$14,IF(AND('Raw Data'!N2439&gt;4.5,'Raw Data'!N2439&lt;=5),'Bảng Giá'!$B$15,IF(AND('Raw Data'!N2439&gt;5,'Raw Data'!N2439&lt;=5.5),'Bảng Giá'!$B$16,IF(AND('Raw Data'!N2439&gt;5.5,'Raw Data'!N2439&lt;=6),'Bảng Giá'!$B$17,'Bảng Giá'!$B$18)))))))))))))))</f>
        <v>0.25&lt;x&lt;=0.5</v>
      </c>
      <c r="Q2439" s="48">
        <f t="shared" si="231"/>
        <v>2.3622047244094488E-2</v>
      </c>
      <c r="R2439">
        <f t="shared" si="232"/>
        <v>31200</v>
      </c>
      <c r="S2439">
        <f t="shared" si="233"/>
        <v>5800</v>
      </c>
    </row>
    <row r="2440" spans="1:19" x14ac:dyDescent="0.25">
      <c r="A2440" s="12">
        <v>2439</v>
      </c>
      <c r="B2440" s="12" t="s">
        <v>211</v>
      </c>
      <c r="C2440" s="12" t="s">
        <v>1071</v>
      </c>
      <c r="D2440" s="28">
        <v>43012.333333333336</v>
      </c>
      <c r="E2440" s="17">
        <v>43016.133333333339</v>
      </c>
      <c r="F2440" s="13" t="s">
        <v>302</v>
      </c>
      <c r="G2440" s="12">
        <v>200</v>
      </c>
      <c r="H2440" s="12" t="s">
        <v>75</v>
      </c>
      <c r="I2440" s="12" t="s">
        <v>189</v>
      </c>
      <c r="J2440" s="37">
        <f>INDEX('Bảng Giá'!$C$3:$H$18,MATCH('Raw Data'!P2440,'Bảng Giá'!$B$3:$B$18,0),MATCH('Raw Data'!M2440,'Bảng Giá'!$C$2:$H$2,0))</f>
        <v>21000</v>
      </c>
      <c r="K2440" s="12">
        <v>20500</v>
      </c>
      <c r="L2440" s="36">
        <f t="shared" si="228"/>
        <v>3.8000000000029104</v>
      </c>
      <c r="M2440" t="str">
        <f>'References data'!H2441</f>
        <v>Liên Vùng</v>
      </c>
      <c r="N2440">
        <f t="shared" si="229"/>
        <v>0.2</v>
      </c>
      <c r="O2440">
        <f t="shared" si="230"/>
        <v>500</v>
      </c>
      <c r="P2440" t="str">
        <f>IF(AND(N2440&gt;0,N2440&lt;=0.05),'Bảng Giá'!$B$3,IF(AND(N2440&lt;=0.1,N2440&gt;0.05),'Bảng Giá'!$B$4,IF(AND('Raw Data'!N2440&gt;0.1,'Raw Data'!N2440&lt;=0.25),'Bảng Giá'!$B$5,IF(AND('Raw Data'!N2440&gt;0.25,'Raw Data'!N2440&lt;=0.5),'Bảng Giá'!$B$6,IF(AND('Raw Data'!N2440&gt;0.5,'Raw Data'!N2440&lt;=1),'Bảng Giá'!$B$7,IF(AND('Raw Data'!N2440&gt;1,'Raw Data'!N2440&lt;=1.5),'Bảng Giá'!$B$8,IF(AND('Raw Data'!N2440&gt;1.5,'Raw Data'!N2440&lt;=2),'Bảng Giá'!$B$9,IF(AND('Raw Data'!N2440&gt;2,'Raw Data'!N2440&lt;=2.5),'Bảng Giá'!$B$10,IF(AND('Raw Data'!N2440&gt;2.5,'Raw Data'!N2440&lt;=3),'Bảng Giá'!$B$11,IF(AND('Raw Data'!N2440&gt;3,'Raw Data'!N2440&lt;=3.5),'Bảng Giá'!$B$12,IF(AND('Raw Data'!N2440&gt;3.5,'Raw Data'!N2440&lt;=4),'Bảng Giá'!$B$13,IF(AND('Raw Data'!N2440&gt;4,'Raw Data'!N2440&lt;=4.5),'Bảng Giá'!$B$14,IF(AND('Raw Data'!N2440&gt;4.5,'Raw Data'!N2440&lt;=5),'Bảng Giá'!$B$15,IF(AND('Raw Data'!N2440&gt;5,'Raw Data'!N2440&lt;=5.5),'Bảng Giá'!$B$16,IF(AND('Raw Data'!N2440&gt;5.5,'Raw Data'!N2440&lt;=6),'Bảng Giá'!$B$17,'Bảng Giá'!$B$18)))))))))))))))</f>
        <v>0.1&lt;x&lt;=0.25</v>
      </c>
      <c r="Q2440" s="48">
        <f t="shared" si="231"/>
        <v>2.4390243902439025E-2</v>
      </c>
      <c r="R2440">
        <f t="shared" si="232"/>
        <v>25200</v>
      </c>
      <c r="S2440">
        <f t="shared" si="233"/>
        <v>4700</v>
      </c>
    </row>
    <row r="2441" spans="1:19" x14ac:dyDescent="0.25">
      <c r="A2441" s="12">
        <v>2440</v>
      </c>
      <c r="B2441" s="12" t="s">
        <v>211</v>
      </c>
      <c r="C2441" s="12" t="s">
        <v>1072</v>
      </c>
      <c r="D2441" s="28">
        <v>43012.399652777778</v>
      </c>
      <c r="E2441" s="17">
        <v>43016.499652777777</v>
      </c>
      <c r="F2441" s="13" t="s">
        <v>302</v>
      </c>
      <c r="G2441" s="12">
        <v>1909</v>
      </c>
      <c r="H2441" s="12" t="s">
        <v>179</v>
      </c>
      <c r="I2441" s="12" t="s">
        <v>96</v>
      </c>
      <c r="J2441" s="37">
        <f>INDEX('Bảng Giá'!$C$3:$H$18,MATCH('Raw Data'!P2441,'Bảng Giá'!$B$3:$B$18,0),MATCH('Raw Data'!M2441,'Bảng Giá'!$C$2:$H$2,0))</f>
        <v>47000</v>
      </c>
      <c r="K2441" s="12">
        <v>46300</v>
      </c>
      <c r="L2441" s="36">
        <f t="shared" si="228"/>
        <v>4.0999999999985448</v>
      </c>
      <c r="M2441" t="str">
        <f>'References data'!H2442</f>
        <v>Liên Vùng Tỉnh</v>
      </c>
      <c r="N2441">
        <f t="shared" si="229"/>
        <v>1.909</v>
      </c>
      <c r="O2441">
        <f t="shared" si="230"/>
        <v>700</v>
      </c>
      <c r="P2441" t="str">
        <f>IF(AND(N2441&gt;0,N2441&lt;=0.05),'Bảng Giá'!$B$3,IF(AND(N2441&lt;=0.1,N2441&gt;0.05),'Bảng Giá'!$B$4,IF(AND('Raw Data'!N2441&gt;0.1,'Raw Data'!N2441&lt;=0.25),'Bảng Giá'!$B$5,IF(AND('Raw Data'!N2441&gt;0.25,'Raw Data'!N2441&lt;=0.5),'Bảng Giá'!$B$6,IF(AND('Raw Data'!N2441&gt;0.5,'Raw Data'!N2441&lt;=1),'Bảng Giá'!$B$7,IF(AND('Raw Data'!N2441&gt;1,'Raw Data'!N2441&lt;=1.5),'Bảng Giá'!$B$8,IF(AND('Raw Data'!N2441&gt;1.5,'Raw Data'!N2441&lt;=2),'Bảng Giá'!$B$9,IF(AND('Raw Data'!N2441&gt;2,'Raw Data'!N2441&lt;=2.5),'Bảng Giá'!$B$10,IF(AND('Raw Data'!N2441&gt;2.5,'Raw Data'!N2441&lt;=3),'Bảng Giá'!$B$11,IF(AND('Raw Data'!N2441&gt;3,'Raw Data'!N2441&lt;=3.5),'Bảng Giá'!$B$12,IF(AND('Raw Data'!N2441&gt;3.5,'Raw Data'!N2441&lt;=4),'Bảng Giá'!$B$13,IF(AND('Raw Data'!N2441&gt;4,'Raw Data'!N2441&lt;=4.5),'Bảng Giá'!$B$14,IF(AND('Raw Data'!N2441&gt;4.5,'Raw Data'!N2441&lt;=5),'Bảng Giá'!$B$15,IF(AND('Raw Data'!N2441&gt;5,'Raw Data'!N2441&lt;=5.5),'Bảng Giá'!$B$16,IF(AND('Raw Data'!N2441&gt;5.5,'Raw Data'!N2441&lt;=6),'Bảng Giá'!$B$17,'Bảng Giá'!$B$18)))))))))))))))</f>
        <v>1.5&lt;x&lt;=2</v>
      </c>
      <c r="Q2441" s="48">
        <f t="shared" si="231"/>
        <v>1.511879049676026E-2</v>
      </c>
      <c r="R2441">
        <f t="shared" si="232"/>
        <v>56400</v>
      </c>
      <c r="S2441">
        <f t="shared" si="233"/>
        <v>10100</v>
      </c>
    </row>
    <row r="2442" spans="1:19" x14ac:dyDescent="0.25">
      <c r="A2442" s="12">
        <v>2441</v>
      </c>
      <c r="B2442" s="12" t="s">
        <v>211</v>
      </c>
      <c r="C2442" s="12" t="s">
        <v>1073</v>
      </c>
      <c r="D2442" s="28">
        <v>43011.415671296294</v>
      </c>
      <c r="E2442" s="17">
        <v>43015.215671296297</v>
      </c>
      <c r="F2442" s="13" t="s">
        <v>302</v>
      </c>
      <c r="G2442" s="12">
        <v>700</v>
      </c>
      <c r="H2442" s="12" t="s">
        <v>100</v>
      </c>
      <c r="I2442" s="12" t="s">
        <v>113</v>
      </c>
      <c r="J2442" s="37">
        <f>INDEX('Bảng Giá'!$C$3:$H$18,MATCH('Raw Data'!P2442,'Bảng Giá'!$B$3:$B$18,0),MATCH('Raw Data'!M2442,'Bảng Giá'!$C$2:$H$2,0))</f>
        <v>32500</v>
      </c>
      <c r="K2442" s="12">
        <v>31700</v>
      </c>
      <c r="L2442" s="36">
        <f t="shared" si="228"/>
        <v>3.8000000000029104</v>
      </c>
      <c r="M2442" t="str">
        <f>'References data'!H2443</f>
        <v>Liên Vùng</v>
      </c>
      <c r="N2442">
        <f t="shared" si="229"/>
        <v>0.7</v>
      </c>
      <c r="O2442">
        <f t="shared" si="230"/>
        <v>800</v>
      </c>
      <c r="P2442" t="str">
        <f>IF(AND(N2442&gt;0,N2442&lt;=0.05),'Bảng Giá'!$B$3,IF(AND(N2442&lt;=0.1,N2442&gt;0.05),'Bảng Giá'!$B$4,IF(AND('Raw Data'!N2442&gt;0.1,'Raw Data'!N2442&lt;=0.25),'Bảng Giá'!$B$5,IF(AND('Raw Data'!N2442&gt;0.25,'Raw Data'!N2442&lt;=0.5),'Bảng Giá'!$B$6,IF(AND('Raw Data'!N2442&gt;0.5,'Raw Data'!N2442&lt;=1),'Bảng Giá'!$B$7,IF(AND('Raw Data'!N2442&gt;1,'Raw Data'!N2442&lt;=1.5),'Bảng Giá'!$B$8,IF(AND('Raw Data'!N2442&gt;1.5,'Raw Data'!N2442&lt;=2),'Bảng Giá'!$B$9,IF(AND('Raw Data'!N2442&gt;2,'Raw Data'!N2442&lt;=2.5),'Bảng Giá'!$B$10,IF(AND('Raw Data'!N2442&gt;2.5,'Raw Data'!N2442&lt;=3),'Bảng Giá'!$B$11,IF(AND('Raw Data'!N2442&gt;3,'Raw Data'!N2442&lt;=3.5),'Bảng Giá'!$B$12,IF(AND('Raw Data'!N2442&gt;3.5,'Raw Data'!N2442&lt;=4),'Bảng Giá'!$B$13,IF(AND('Raw Data'!N2442&gt;4,'Raw Data'!N2442&lt;=4.5),'Bảng Giá'!$B$14,IF(AND('Raw Data'!N2442&gt;4.5,'Raw Data'!N2442&lt;=5),'Bảng Giá'!$B$15,IF(AND('Raw Data'!N2442&gt;5,'Raw Data'!N2442&lt;=5.5),'Bảng Giá'!$B$16,IF(AND('Raw Data'!N2442&gt;5.5,'Raw Data'!N2442&lt;=6),'Bảng Giá'!$B$17,'Bảng Giá'!$B$18)))))))))))))))</f>
        <v>0.5&lt;x&lt;=1</v>
      </c>
      <c r="Q2442" s="48">
        <f t="shared" si="231"/>
        <v>2.5236593059936908E-2</v>
      </c>
      <c r="R2442">
        <f t="shared" si="232"/>
        <v>39000</v>
      </c>
      <c r="S2442">
        <f t="shared" si="233"/>
        <v>7300</v>
      </c>
    </row>
    <row r="2443" spans="1:19" x14ac:dyDescent="0.25">
      <c r="A2443" s="12">
        <v>2442</v>
      </c>
      <c r="B2443" s="12" t="s">
        <v>211</v>
      </c>
      <c r="C2443" s="12" t="s">
        <v>1074</v>
      </c>
      <c r="D2443" s="28">
        <v>43011.425497685188</v>
      </c>
      <c r="E2443" s="17">
        <v>43015.525497685187</v>
      </c>
      <c r="F2443" s="13" t="s">
        <v>302</v>
      </c>
      <c r="G2443" s="12">
        <v>1000</v>
      </c>
      <c r="H2443" s="12" t="s">
        <v>371</v>
      </c>
      <c r="I2443" s="12" t="s">
        <v>484</v>
      </c>
      <c r="J2443" s="37">
        <f>INDEX('Bảng Giá'!$C$3:$H$18,MATCH('Raw Data'!P2443,'Bảng Giá'!$B$3:$B$18,0),MATCH('Raw Data'!M2443,'Bảng Giá'!$C$2:$H$2,0))</f>
        <v>31000</v>
      </c>
      <c r="K2443" s="12">
        <v>38400</v>
      </c>
      <c r="L2443" s="36">
        <f t="shared" si="228"/>
        <v>4.0999999999985448</v>
      </c>
      <c r="M2443" t="str">
        <f>'References data'!H2444</f>
        <v>Liên Vùng Tỉnh</v>
      </c>
      <c r="N2443">
        <f t="shared" si="229"/>
        <v>1</v>
      </c>
      <c r="O2443">
        <f t="shared" si="230"/>
        <v>-7400</v>
      </c>
      <c r="P2443" t="str">
        <f>IF(AND(N2443&gt;0,N2443&lt;=0.05),'Bảng Giá'!$B$3,IF(AND(N2443&lt;=0.1,N2443&gt;0.05),'Bảng Giá'!$B$4,IF(AND('Raw Data'!N2443&gt;0.1,'Raw Data'!N2443&lt;=0.25),'Bảng Giá'!$B$5,IF(AND('Raw Data'!N2443&gt;0.25,'Raw Data'!N2443&lt;=0.5),'Bảng Giá'!$B$6,IF(AND('Raw Data'!N2443&gt;0.5,'Raw Data'!N2443&lt;=1),'Bảng Giá'!$B$7,IF(AND('Raw Data'!N2443&gt;1,'Raw Data'!N2443&lt;=1.5),'Bảng Giá'!$B$8,IF(AND('Raw Data'!N2443&gt;1.5,'Raw Data'!N2443&lt;=2),'Bảng Giá'!$B$9,IF(AND('Raw Data'!N2443&gt;2,'Raw Data'!N2443&lt;=2.5),'Bảng Giá'!$B$10,IF(AND('Raw Data'!N2443&gt;2.5,'Raw Data'!N2443&lt;=3),'Bảng Giá'!$B$11,IF(AND('Raw Data'!N2443&gt;3,'Raw Data'!N2443&lt;=3.5),'Bảng Giá'!$B$12,IF(AND('Raw Data'!N2443&gt;3.5,'Raw Data'!N2443&lt;=4),'Bảng Giá'!$B$13,IF(AND('Raw Data'!N2443&gt;4,'Raw Data'!N2443&lt;=4.5),'Bảng Giá'!$B$14,IF(AND('Raw Data'!N2443&gt;4.5,'Raw Data'!N2443&lt;=5),'Bảng Giá'!$B$15,IF(AND('Raw Data'!N2443&gt;5,'Raw Data'!N2443&lt;=5.5),'Bảng Giá'!$B$16,IF(AND('Raw Data'!N2443&gt;5.5,'Raw Data'!N2443&lt;=6),'Bảng Giá'!$B$17,'Bảng Giá'!$B$18)))))))))))))))</f>
        <v>0.5&lt;x&lt;=1</v>
      </c>
      <c r="Q2443" s="48">
        <f t="shared" si="231"/>
        <v>-0.19270833333333334</v>
      </c>
      <c r="R2443">
        <f t="shared" si="232"/>
        <v>37200</v>
      </c>
      <c r="S2443">
        <f t="shared" si="233"/>
        <v>-1200</v>
      </c>
    </row>
    <row r="2444" spans="1:19" x14ac:dyDescent="0.25">
      <c r="A2444" s="12">
        <v>2443</v>
      </c>
      <c r="B2444" s="12" t="s">
        <v>211</v>
      </c>
      <c r="C2444" s="12" t="s">
        <v>1075</v>
      </c>
      <c r="D2444" s="28">
        <v>43011.425659722219</v>
      </c>
      <c r="E2444" s="17">
        <v>43015.525659722218</v>
      </c>
      <c r="F2444" s="13" t="s">
        <v>302</v>
      </c>
      <c r="G2444" s="12">
        <v>1000</v>
      </c>
      <c r="H2444" s="12" t="s">
        <v>371</v>
      </c>
      <c r="I2444" s="12" t="s">
        <v>460</v>
      </c>
      <c r="J2444" s="37">
        <f>INDEX('Bảng Giá'!$C$3:$H$18,MATCH('Raw Data'!P2444,'Bảng Giá'!$B$3:$B$18,0),MATCH('Raw Data'!M2444,'Bảng Giá'!$C$2:$H$2,0))</f>
        <v>31000</v>
      </c>
      <c r="K2444" s="12">
        <v>38400</v>
      </c>
      <c r="L2444" s="36">
        <f t="shared" si="228"/>
        <v>4.0999999999985448</v>
      </c>
      <c r="M2444" t="str">
        <f>'References data'!H2445</f>
        <v>Liên Vùng Tỉnh</v>
      </c>
      <c r="N2444">
        <f t="shared" si="229"/>
        <v>1</v>
      </c>
      <c r="O2444">
        <f t="shared" si="230"/>
        <v>-7400</v>
      </c>
      <c r="P2444" t="str">
        <f>IF(AND(N2444&gt;0,N2444&lt;=0.05),'Bảng Giá'!$B$3,IF(AND(N2444&lt;=0.1,N2444&gt;0.05),'Bảng Giá'!$B$4,IF(AND('Raw Data'!N2444&gt;0.1,'Raw Data'!N2444&lt;=0.25),'Bảng Giá'!$B$5,IF(AND('Raw Data'!N2444&gt;0.25,'Raw Data'!N2444&lt;=0.5),'Bảng Giá'!$B$6,IF(AND('Raw Data'!N2444&gt;0.5,'Raw Data'!N2444&lt;=1),'Bảng Giá'!$B$7,IF(AND('Raw Data'!N2444&gt;1,'Raw Data'!N2444&lt;=1.5),'Bảng Giá'!$B$8,IF(AND('Raw Data'!N2444&gt;1.5,'Raw Data'!N2444&lt;=2),'Bảng Giá'!$B$9,IF(AND('Raw Data'!N2444&gt;2,'Raw Data'!N2444&lt;=2.5),'Bảng Giá'!$B$10,IF(AND('Raw Data'!N2444&gt;2.5,'Raw Data'!N2444&lt;=3),'Bảng Giá'!$B$11,IF(AND('Raw Data'!N2444&gt;3,'Raw Data'!N2444&lt;=3.5),'Bảng Giá'!$B$12,IF(AND('Raw Data'!N2444&gt;3.5,'Raw Data'!N2444&lt;=4),'Bảng Giá'!$B$13,IF(AND('Raw Data'!N2444&gt;4,'Raw Data'!N2444&lt;=4.5),'Bảng Giá'!$B$14,IF(AND('Raw Data'!N2444&gt;4.5,'Raw Data'!N2444&lt;=5),'Bảng Giá'!$B$15,IF(AND('Raw Data'!N2444&gt;5,'Raw Data'!N2444&lt;=5.5),'Bảng Giá'!$B$16,IF(AND('Raw Data'!N2444&gt;5.5,'Raw Data'!N2444&lt;=6),'Bảng Giá'!$B$17,'Bảng Giá'!$B$18)))))))))))))))</f>
        <v>0.5&lt;x&lt;=1</v>
      </c>
      <c r="Q2444" s="48">
        <f t="shared" si="231"/>
        <v>-0.19270833333333334</v>
      </c>
      <c r="R2444">
        <f t="shared" si="232"/>
        <v>37200</v>
      </c>
      <c r="S2444">
        <f t="shared" si="233"/>
        <v>-1200</v>
      </c>
    </row>
    <row r="2445" spans="1:19" x14ac:dyDescent="0.25">
      <c r="A2445" s="12">
        <v>2444</v>
      </c>
      <c r="B2445" s="12" t="s">
        <v>211</v>
      </c>
      <c r="C2445" s="12" t="s">
        <v>1076</v>
      </c>
      <c r="D2445" s="28">
        <v>43011.425706018519</v>
      </c>
      <c r="E2445" s="17">
        <v>43015.225706018522</v>
      </c>
      <c r="F2445" s="13" t="s">
        <v>302</v>
      </c>
      <c r="G2445" s="12">
        <v>300</v>
      </c>
      <c r="H2445" s="12" t="s">
        <v>179</v>
      </c>
      <c r="I2445" s="12" t="s">
        <v>139</v>
      </c>
      <c r="J2445" s="37">
        <f>INDEX('Bảng Giá'!$C$3:$H$18,MATCH('Raw Data'!P2445,'Bảng Giá'!$B$3:$B$18,0),MATCH('Raw Data'!M2445,'Bảng Giá'!$C$2:$H$2,0))</f>
        <v>26000</v>
      </c>
      <c r="K2445" s="12">
        <v>25400</v>
      </c>
      <c r="L2445" s="36">
        <f t="shared" si="228"/>
        <v>3.8000000000029104</v>
      </c>
      <c r="M2445" t="str">
        <f>'References data'!H2446</f>
        <v>Liên Vùng</v>
      </c>
      <c r="N2445">
        <f t="shared" si="229"/>
        <v>0.3</v>
      </c>
      <c r="O2445">
        <f t="shared" si="230"/>
        <v>600</v>
      </c>
      <c r="P2445" t="str">
        <f>IF(AND(N2445&gt;0,N2445&lt;=0.05),'Bảng Giá'!$B$3,IF(AND(N2445&lt;=0.1,N2445&gt;0.05),'Bảng Giá'!$B$4,IF(AND('Raw Data'!N2445&gt;0.1,'Raw Data'!N2445&lt;=0.25),'Bảng Giá'!$B$5,IF(AND('Raw Data'!N2445&gt;0.25,'Raw Data'!N2445&lt;=0.5),'Bảng Giá'!$B$6,IF(AND('Raw Data'!N2445&gt;0.5,'Raw Data'!N2445&lt;=1),'Bảng Giá'!$B$7,IF(AND('Raw Data'!N2445&gt;1,'Raw Data'!N2445&lt;=1.5),'Bảng Giá'!$B$8,IF(AND('Raw Data'!N2445&gt;1.5,'Raw Data'!N2445&lt;=2),'Bảng Giá'!$B$9,IF(AND('Raw Data'!N2445&gt;2,'Raw Data'!N2445&lt;=2.5),'Bảng Giá'!$B$10,IF(AND('Raw Data'!N2445&gt;2.5,'Raw Data'!N2445&lt;=3),'Bảng Giá'!$B$11,IF(AND('Raw Data'!N2445&gt;3,'Raw Data'!N2445&lt;=3.5),'Bảng Giá'!$B$12,IF(AND('Raw Data'!N2445&gt;3.5,'Raw Data'!N2445&lt;=4),'Bảng Giá'!$B$13,IF(AND('Raw Data'!N2445&gt;4,'Raw Data'!N2445&lt;=4.5),'Bảng Giá'!$B$14,IF(AND('Raw Data'!N2445&gt;4.5,'Raw Data'!N2445&lt;=5),'Bảng Giá'!$B$15,IF(AND('Raw Data'!N2445&gt;5,'Raw Data'!N2445&lt;=5.5),'Bảng Giá'!$B$16,IF(AND('Raw Data'!N2445&gt;5.5,'Raw Data'!N2445&lt;=6),'Bảng Giá'!$B$17,'Bảng Giá'!$B$18)))))))))))))))</f>
        <v>0.25&lt;x&lt;=0.5</v>
      </c>
      <c r="Q2445" s="48">
        <f t="shared" si="231"/>
        <v>2.3622047244094488E-2</v>
      </c>
      <c r="R2445">
        <f t="shared" si="232"/>
        <v>31200</v>
      </c>
      <c r="S2445">
        <f t="shared" si="233"/>
        <v>5800</v>
      </c>
    </row>
    <row r="2446" spans="1:19" x14ac:dyDescent="0.25">
      <c r="A2446" s="12">
        <v>2445</v>
      </c>
      <c r="B2446" s="12" t="s">
        <v>211</v>
      </c>
      <c r="C2446" s="12" t="s">
        <v>1077</v>
      </c>
      <c r="D2446" s="28">
        <v>43012.333333333336</v>
      </c>
      <c r="E2446" s="17">
        <v>43016.133333333339</v>
      </c>
      <c r="F2446" s="13" t="s">
        <v>302</v>
      </c>
      <c r="G2446" s="12">
        <v>500</v>
      </c>
      <c r="H2446" s="12" t="s">
        <v>297</v>
      </c>
      <c r="I2446" s="12" t="s">
        <v>280</v>
      </c>
      <c r="J2446" s="37">
        <f>INDEX('Bảng Giá'!$C$3:$H$18,MATCH('Raw Data'!P2446,'Bảng Giá'!$B$3:$B$18,0),MATCH('Raw Data'!M2446,'Bảng Giá'!$C$2:$H$2,0))</f>
        <v>26000</v>
      </c>
      <c r="K2446" s="12">
        <v>31700</v>
      </c>
      <c r="L2446" s="36">
        <f t="shared" si="228"/>
        <v>3.8000000000029104</v>
      </c>
      <c r="M2446" t="str">
        <f>'References data'!H2447</f>
        <v>Liên Vùng</v>
      </c>
      <c r="N2446">
        <f t="shared" si="229"/>
        <v>0.5</v>
      </c>
      <c r="O2446">
        <f t="shared" si="230"/>
        <v>-5700</v>
      </c>
      <c r="P2446" t="str">
        <f>IF(AND(N2446&gt;0,N2446&lt;=0.05),'Bảng Giá'!$B$3,IF(AND(N2446&lt;=0.1,N2446&gt;0.05),'Bảng Giá'!$B$4,IF(AND('Raw Data'!N2446&gt;0.1,'Raw Data'!N2446&lt;=0.25),'Bảng Giá'!$B$5,IF(AND('Raw Data'!N2446&gt;0.25,'Raw Data'!N2446&lt;=0.5),'Bảng Giá'!$B$6,IF(AND('Raw Data'!N2446&gt;0.5,'Raw Data'!N2446&lt;=1),'Bảng Giá'!$B$7,IF(AND('Raw Data'!N2446&gt;1,'Raw Data'!N2446&lt;=1.5),'Bảng Giá'!$B$8,IF(AND('Raw Data'!N2446&gt;1.5,'Raw Data'!N2446&lt;=2),'Bảng Giá'!$B$9,IF(AND('Raw Data'!N2446&gt;2,'Raw Data'!N2446&lt;=2.5),'Bảng Giá'!$B$10,IF(AND('Raw Data'!N2446&gt;2.5,'Raw Data'!N2446&lt;=3),'Bảng Giá'!$B$11,IF(AND('Raw Data'!N2446&gt;3,'Raw Data'!N2446&lt;=3.5),'Bảng Giá'!$B$12,IF(AND('Raw Data'!N2446&gt;3.5,'Raw Data'!N2446&lt;=4),'Bảng Giá'!$B$13,IF(AND('Raw Data'!N2446&gt;4,'Raw Data'!N2446&lt;=4.5),'Bảng Giá'!$B$14,IF(AND('Raw Data'!N2446&gt;4.5,'Raw Data'!N2446&lt;=5),'Bảng Giá'!$B$15,IF(AND('Raw Data'!N2446&gt;5,'Raw Data'!N2446&lt;=5.5),'Bảng Giá'!$B$16,IF(AND('Raw Data'!N2446&gt;5.5,'Raw Data'!N2446&lt;=6),'Bảng Giá'!$B$17,'Bảng Giá'!$B$18)))))))))))))))</f>
        <v>0.25&lt;x&lt;=0.5</v>
      </c>
      <c r="Q2446" s="48">
        <f t="shared" si="231"/>
        <v>-0.17981072555205047</v>
      </c>
      <c r="R2446">
        <f t="shared" si="232"/>
        <v>31200</v>
      </c>
      <c r="S2446">
        <f t="shared" si="233"/>
        <v>-500</v>
      </c>
    </row>
    <row r="2447" spans="1:19" x14ac:dyDescent="0.25">
      <c r="A2447" s="12">
        <v>2446</v>
      </c>
      <c r="B2447" s="12" t="s">
        <v>211</v>
      </c>
      <c r="C2447" s="12" t="s">
        <v>1078</v>
      </c>
      <c r="D2447" s="28">
        <v>43011.66</v>
      </c>
      <c r="E2447" s="17">
        <v>43015.460000000006</v>
      </c>
      <c r="F2447" s="13" t="s">
        <v>302</v>
      </c>
      <c r="G2447" s="12">
        <v>1000</v>
      </c>
      <c r="H2447" s="12" t="s">
        <v>114</v>
      </c>
      <c r="I2447" s="12" t="s">
        <v>1591</v>
      </c>
      <c r="J2447" s="37">
        <f>INDEX('Bảng Giá'!$C$3:$H$18,MATCH('Raw Data'!P2447,'Bảng Giá'!$B$3:$B$18,0),MATCH('Raw Data'!M2447,'Bảng Giá'!$C$2:$H$2,0))</f>
        <v>32500</v>
      </c>
      <c r="K2447" s="12">
        <v>40000</v>
      </c>
      <c r="L2447" s="36">
        <f t="shared" si="228"/>
        <v>3.8000000000029104</v>
      </c>
      <c r="M2447" t="str">
        <f>'References data'!H2448</f>
        <v>Liên Vùng</v>
      </c>
      <c r="N2447">
        <f t="shared" si="229"/>
        <v>1</v>
      </c>
      <c r="O2447">
        <f t="shared" si="230"/>
        <v>-7500</v>
      </c>
      <c r="P2447" t="str">
        <f>IF(AND(N2447&gt;0,N2447&lt;=0.05),'Bảng Giá'!$B$3,IF(AND(N2447&lt;=0.1,N2447&gt;0.05),'Bảng Giá'!$B$4,IF(AND('Raw Data'!N2447&gt;0.1,'Raw Data'!N2447&lt;=0.25),'Bảng Giá'!$B$5,IF(AND('Raw Data'!N2447&gt;0.25,'Raw Data'!N2447&lt;=0.5),'Bảng Giá'!$B$6,IF(AND('Raw Data'!N2447&gt;0.5,'Raw Data'!N2447&lt;=1),'Bảng Giá'!$B$7,IF(AND('Raw Data'!N2447&gt;1,'Raw Data'!N2447&lt;=1.5),'Bảng Giá'!$B$8,IF(AND('Raw Data'!N2447&gt;1.5,'Raw Data'!N2447&lt;=2),'Bảng Giá'!$B$9,IF(AND('Raw Data'!N2447&gt;2,'Raw Data'!N2447&lt;=2.5),'Bảng Giá'!$B$10,IF(AND('Raw Data'!N2447&gt;2.5,'Raw Data'!N2447&lt;=3),'Bảng Giá'!$B$11,IF(AND('Raw Data'!N2447&gt;3,'Raw Data'!N2447&lt;=3.5),'Bảng Giá'!$B$12,IF(AND('Raw Data'!N2447&gt;3.5,'Raw Data'!N2447&lt;=4),'Bảng Giá'!$B$13,IF(AND('Raw Data'!N2447&gt;4,'Raw Data'!N2447&lt;=4.5),'Bảng Giá'!$B$14,IF(AND('Raw Data'!N2447&gt;4.5,'Raw Data'!N2447&lt;=5),'Bảng Giá'!$B$15,IF(AND('Raw Data'!N2447&gt;5,'Raw Data'!N2447&lt;=5.5),'Bảng Giá'!$B$16,IF(AND('Raw Data'!N2447&gt;5.5,'Raw Data'!N2447&lt;=6),'Bảng Giá'!$B$17,'Bảng Giá'!$B$18)))))))))))))))</f>
        <v>0.5&lt;x&lt;=1</v>
      </c>
      <c r="Q2447" s="48">
        <f t="shared" si="231"/>
        <v>-0.1875</v>
      </c>
      <c r="R2447">
        <f t="shared" si="232"/>
        <v>39000</v>
      </c>
      <c r="S2447">
        <f t="shared" si="233"/>
        <v>-1000</v>
      </c>
    </row>
    <row r="2448" spans="1:19" x14ac:dyDescent="0.25">
      <c r="A2448" s="12">
        <v>2447</v>
      </c>
      <c r="B2448" s="12" t="s">
        <v>211</v>
      </c>
      <c r="C2448" s="12" t="s">
        <v>1079</v>
      </c>
      <c r="D2448" s="28">
        <v>43012.399178240739</v>
      </c>
      <c r="E2448" s="17">
        <v>43014.499178240738</v>
      </c>
      <c r="F2448" s="13" t="s">
        <v>302</v>
      </c>
      <c r="G2448" s="12">
        <v>1200</v>
      </c>
      <c r="H2448" s="12" t="s">
        <v>108</v>
      </c>
      <c r="I2448" s="12" t="s">
        <v>87</v>
      </c>
      <c r="J2448" s="37">
        <f>INDEX('Bảng Giá'!$C$3:$H$18,MATCH('Raw Data'!P2448,'Bảng Giá'!$B$3:$B$18,0),MATCH('Raw Data'!M2448,'Bảng Giá'!$C$2:$H$2,0))</f>
        <v>38500</v>
      </c>
      <c r="K2448" s="12">
        <v>37800</v>
      </c>
      <c r="L2448" s="36">
        <f t="shared" si="228"/>
        <v>2.0999999999985448</v>
      </c>
      <c r="M2448" t="str">
        <f>'References data'!H2449</f>
        <v>Liên Vùng đặc biệt</v>
      </c>
      <c r="N2448">
        <f t="shared" si="229"/>
        <v>1.2</v>
      </c>
      <c r="O2448">
        <f t="shared" si="230"/>
        <v>700</v>
      </c>
      <c r="P2448" t="str">
        <f>IF(AND(N2448&gt;0,N2448&lt;=0.05),'Bảng Giá'!$B$3,IF(AND(N2448&lt;=0.1,N2448&gt;0.05),'Bảng Giá'!$B$4,IF(AND('Raw Data'!N2448&gt;0.1,'Raw Data'!N2448&lt;=0.25),'Bảng Giá'!$B$5,IF(AND('Raw Data'!N2448&gt;0.25,'Raw Data'!N2448&lt;=0.5),'Bảng Giá'!$B$6,IF(AND('Raw Data'!N2448&gt;0.5,'Raw Data'!N2448&lt;=1),'Bảng Giá'!$B$7,IF(AND('Raw Data'!N2448&gt;1,'Raw Data'!N2448&lt;=1.5),'Bảng Giá'!$B$8,IF(AND('Raw Data'!N2448&gt;1.5,'Raw Data'!N2448&lt;=2),'Bảng Giá'!$B$9,IF(AND('Raw Data'!N2448&gt;2,'Raw Data'!N2448&lt;=2.5),'Bảng Giá'!$B$10,IF(AND('Raw Data'!N2448&gt;2.5,'Raw Data'!N2448&lt;=3),'Bảng Giá'!$B$11,IF(AND('Raw Data'!N2448&gt;3,'Raw Data'!N2448&lt;=3.5),'Bảng Giá'!$B$12,IF(AND('Raw Data'!N2448&gt;3.5,'Raw Data'!N2448&lt;=4),'Bảng Giá'!$B$13,IF(AND('Raw Data'!N2448&gt;4,'Raw Data'!N2448&lt;=4.5),'Bảng Giá'!$B$14,IF(AND('Raw Data'!N2448&gt;4.5,'Raw Data'!N2448&lt;=5),'Bảng Giá'!$B$15,IF(AND('Raw Data'!N2448&gt;5,'Raw Data'!N2448&lt;=5.5),'Bảng Giá'!$B$16,IF(AND('Raw Data'!N2448&gt;5.5,'Raw Data'!N2448&lt;=6),'Bảng Giá'!$B$17,'Bảng Giá'!$B$18)))))))))))))))</f>
        <v>1&lt;x&lt;=1.5</v>
      </c>
      <c r="Q2448" s="48">
        <f t="shared" si="231"/>
        <v>1.8518518518518517E-2</v>
      </c>
      <c r="R2448">
        <f t="shared" si="232"/>
        <v>46200</v>
      </c>
      <c r="S2448">
        <f t="shared" si="233"/>
        <v>8400</v>
      </c>
    </row>
    <row r="2449" spans="1:19" x14ac:dyDescent="0.25">
      <c r="A2449" s="12">
        <v>2448</v>
      </c>
      <c r="B2449" s="12" t="s">
        <v>211</v>
      </c>
      <c r="C2449" s="12" t="s">
        <v>1080</v>
      </c>
      <c r="D2449" s="28">
        <v>43012.399456018517</v>
      </c>
      <c r="E2449" s="17">
        <v>43016.199456018519</v>
      </c>
      <c r="F2449" s="13" t="s">
        <v>302</v>
      </c>
      <c r="G2449" s="12">
        <v>1295</v>
      </c>
      <c r="H2449" s="12" t="s">
        <v>114</v>
      </c>
      <c r="I2449" s="12" t="s">
        <v>171</v>
      </c>
      <c r="J2449" s="37">
        <f>INDEX('Bảng Giá'!$C$3:$H$18,MATCH('Raw Data'!P2449,'Bảng Giá'!$B$3:$B$18,0),MATCH('Raw Data'!M2449,'Bảng Giá'!$C$2:$H$2,0))</f>
        <v>41000</v>
      </c>
      <c r="K2449" s="12">
        <v>40000</v>
      </c>
      <c r="L2449" s="36">
        <f t="shared" si="228"/>
        <v>3.8000000000029104</v>
      </c>
      <c r="M2449" t="str">
        <f>'References data'!H2450</f>
        <v>Liên Vùng</v>
      </c>
      <c r="N2449">
        <f t="shared" si="229"/>
        <v>1.2949999999999999</v>
      </c>
      <c r="O2449">
        <f t="shared" si="230"/>
        <v>1000</v>
      </c>
      <c r="P2449" t="str">
        <f>IF(AND(N2449&gt;0,N2449&lt;=0.05),'Bảng Giá'!$B$3,IF(AND(N2449&lt;=0.1,N2449&gt;0.05),'Bảng Giá'!$B$4,IF(AND('Raw Data'!N2449&gt;0.1,'Raw Data'!N2449&lt;=0.25),'Bảng Giá'!$B$5,IF(AND('Raw Data'!N2449&gt;0.25,'Raw Data'!N2449&lt;=0.5),'Bảng Giá'!$B$6,IF(AND('Raw Data'!N2449&gt;0.5,'Raw Data'!N2449&lt;=1),'Bảng Giá'!$B$7,IF(AND('Raw Data'!N2449&gt;1,'Raw Data'!N2449&lt;=1.5),'Bảng Giá'!$B$8,IF(AND('Raw Data'!N2449&gt;1.5,'Raw Data'!N2449&lt;=2),'Bảng Giá'!$B$9,IF(AND('Raw Data'!N2449&gt;2,'Raw Data'!N2449&lt;=2.5),'Bảng Giá'!$B$10,IF(AND('Raw Data'!N2449&gt;2.5,'Raw Data'!N2449&lt;=3),'Bảng Giá'!$B$11,IF(AND('Raw Data'!N2449&gt;3,'Raw Data'!N2449&lt;=3.5),'Bảng Giá'!$B$12,IF(AND('Raw Data'!N2449&gt;3.5,'Raw Data'!N2449&lt;=4),'Bảng Giá'!$B$13,IF(AND('Raw Data'!N2449&gt;4,'Raw Data'!N2449&lt;=4.5),'Bảng Giá'!$B$14,IF(AND('Raw Data'!N2449&gt;4.5,'Raw Data'!N2449&lt;=5),'Bảng Giá'!$B$15,IF(AND('Raw Data'!N2449&gt;5,'Raw Data'!N2449&lt;=5.5),'Bảng Giá'!$B$16,IF(AND('Raw Data'!N2449&gt;5.5,'Raw Data'!N2449&lt;=6),'Bảng Giá'!$B$17,'Bảng Giá'!$B$18)))))))))))))))</f>
        <v>1&lt;x&lt;=1.5</v>
      </c>
      <c r="Q2449" s="48">
        <f t="shared" si="231"/>
        <v>2.5000000000000001E-2</v>
      </c>
      <c r="R2449">
        <f t="shared" si="232"/>
        <v>49200</v>
      </c>
      <c r="S2449">
        <f t="shared" si="233"/>
        <v>9200</v>
      </c>
    </row>
    <row r="2450" spans="1:19" x14ac:dyDescent="0.25">
      <c r="A2450" s="12">
        <v>2449</v>
      </c>
      <c r="B2450" s="12" t="s">
        <v>211</v>
      </c>
      <c r="C2450" s="12" t="s">
        <v>1081</v>
      </c>
      <c r="D2450" s="28">
        <v>43012.333333333336</v>
      </c>
      <c r="E2450" s="17">
        <v>43016.133333333339</v>
      </c>
      <c r="F2450" s="13" t="s">
        <v>302</v>
      </c>
      <c r="G2450" s="12">
        <v>750</v>
      </c>
      <c r="H2450" s="12" t="s">
        <v>297</v>
      </c>
      <c r="I2450" s="12" t="s">
        <v>276</v>
      </c>
      <c r="J2450" s="37">
        <f>INDEX('Bảng Giá'!$C$3:$H$18,MATCH('Raw Data'!P2450,'Bảng Giá'!$B$3:$B$18,0),MATCH('Raw Data'!M2450,'Bảng Giá'!$C$2:$H$2,0))</f>
        <v>32500</v>
      </c>
      <c r="K2450" s="12">
        <v>31700</v>
      </c>
      <c r="L2450" s="36">
        <f t="shared" si="228"/>
        <v>3.8000000000029104</v>
      </c>
      <c r="M2450" t="str">
        <f>'References data'!H2451</f>
        <v>Liên Vùng</v>
      </c>
      <c r="N2450">
        <f t="shared" si="229"/>
        <v>0.75</v>
      </c>
      <c r="O2450">
        <f t="shared" si="230"/>
        <v>800</v>
      </c>
      <c r="P2450" t="str">
        <f>IF(AND(N2450&gt;0,N2450&lt;=0.05),'Bảng Giá'!$B$3,IF(AND(N2450&lt;=0.1,N2450&gt;0.05),'Bảng Giá'!$B$4,IF(AND('Raw Data'!N2450&gt;0.1,'Raw Data'!N2450&lt;=0.25),'Bảng Giá'!$B$5,IF(AND('Raw Data'!N2450&gt;0.25,'Raw Data'!N2450&lt;=0.5),'Bảng Giá'!$B$6,IF(AND('Raw Data'!N2450&gt;0.5,'Raw Data'!N2450&lt;=1),'Bảng Giá'!$B$7,IF(AND('Raw Data'!N2450&gt;1,'Raw Data'!N2450&lt;=1.5),'Bảng Giá'!$B$8,IF(AND('Raw Data'!N2450&gt;1.5,'Raw Data'!N2450&lt;=2),'Bảng Giá'!$B$9,IF(AND('Raw Data'!N2450&gt;2,'Raw Data'!N2450&lt;=2.5),'Bảng Giá'!$B$10,IF(AND('Raw Data'!N2450&gt;2.5,'Raw Data'!N2450&lt;=3),'Bảng Giá'!$B$11,IF(AND('Raw Data'!N2450&gt;3,'Raw Data'!N2450&lt;=3.5),'Bảng Giá'!$B$12,IF(AND('Raw Data'!N2450&gt;3.5,'Raw Data'!N2450&lt;=4),'Bảng Giá'!$B$13,IF(AND('Raw Data'!N2450&gt;4,'Raw Data'!N2450&lt;=4.5),'Bảng Giá'!$B$14,IF(AND('Raw Data'!N2450&gt;4.5,'Raw Data'!N2450&lt;=5),'Bảng Giá'!$B$15,IF(AND('Raw Data'!N2450&gt;5,'Raw Data'!N2450&lt;=5.5),'Bảng Giá'!$B$16,IF(AND('Raw Data'!N2450&gt;5.5,'Raw Data'!N2450&lt;=6),'Bảng Giá'!$B$17,'Bảng Giá'!$B$18)))))))))))))))</f>
        <v>0.5&lt;x&lt;=1</v>
      </c>
      <c r="Q2450" s="48">
        <f t="shared" si="231"/>
        <v>2.5236593059936908E-2</v>
      </c>
      <c r="R2450">
        <f t="shared" si="232"/>
        <v>39000</v>
      </c>
      <c r="S2450">
        <f t="shared" si="233"/>
        <v>7300</v>
      </c>
    </row>
    <row r="2451" spans="1:19" x14ac:dyDescent="0.25">
      <c r="A2451" s="12">
        <v>2450</v>
      </c>
      <c r="B2451" s="12" t="s">
        <v>211</v>
      </c>
      <c r="C2451" s="12" t="s">
        <v>1082</v>
      </c>
      <c r="D2451" s="28">
        <v>43012.333333333336</v>
      </c>
      <c r="E2451" s="17">
        <v>43016.133333333339</v>
      </c>
      <c r="F2451" s="13" t="s">
        <v>302</v>
      </c>
      <c r="G2451" s="12">
        <v>200</v>
      </c>
      <c r="H2451" s="12" t="s">
        <v>178</v>
      </c>
      <c r="I2451" s="12" t="s">
        <v>294</v>
      </c>
      <c r="J2451" s="37">
        <f>INDEX('Bảng Giá'!$C$3:$H$18,MATCH('Raw Data'!P2451,'Bảng Giá'!$B$3:$B$18,0),MATCH('Raw Data'!M2451,'Bảng Giá'!$C$2:$H$2,0))</f>
        <v>21000</v>
      </c>
      <c r="K2451" s="12">
        <v>20500</v>
      </c>
      <c r="L2451" s="36">
        <f t="shared" si="228"/>
        <v>3.8000000000029104</v>
      </c>
      <c r="M2451" t="str">
        <f>'References data'!H2452</f>
        <v>Liên Vùng</v>
      </c>
      <c r="N2451">
        <f t="shared" si="229"/>
        <v>0.2</v>
      </c>
      <c r="O2451">
        <f t="shared" si="230"/>
        <v>500</v>
      </c>
      <c r="P2451" t="str">
        <f>IF(AND(N2451&gt;0,N2451&lt;=0.05),'Bảng Giá'!$B$3,IF(AND(N2451&lt;=0.1,N2451&gt;0.05),'Bảng Giá'!$B$4,IF(AND('Raw Data'!N2451&gt;0.1,'Raw Data'!N2451&lt;=0.25),'Bảng Giá'!$B$5,IF(AND('Raw Data'!N2451&gt;0.25,'Raw Data'!N2451&lt;=0.5),'Bảng Giá'!$B$6,IF(AND('Raw Data'!N2451&gt;0.5,'Raw Data'!N2451&lt;=1),'Bảng Giá'!$B$7,IF(AND('Raw Data'!N2451&gt;1,'Raw Data'!N2451&lt;=1.5),'Bảng Giá'!$B$8,IF(AND('Raw Data'!N2451&gt;1.5,'Raw Data'!N2451&lt;=2),'Bảng Giá'!$B$9,IF(AND('Raw Data'!N2451&gt;2,'Raw Data'!N2451&lt;=2.5),'Bảng Giá'!$B$10,IF(AND('Raw Data'!N2451&gt;2.5,'Raw Data'!N2451&lt;=3),'Bảng Giá'!$B$11,IF(AND('Raw Data'!N2451&gt;3,'Raw Data'!N2451&lt;=3.5),'Bảng Giá'!$B$12,IF(AND('Raw Data'!N2451&gt;3.5,'Raw Data'!N2451&lt;=4),'Bảng Giá'!$B$13,IF(AND('Raw Data'!N2451&gt;4,'Raw Data'!N2451&lt;=4.5),'Bảng Giá'!$B$14,IF(AND('Raw Data'!N2451&gt;4.5,'Raw Data'!N2451&lt;=5),'Bảng Giá'!$B$15,IF(AND('Raw Data'!N2451&gt;5,'Raw Data'!N2451&lt;=5.5),'Bảng Giá'!$B$16,IF(AND('Raw Data'!N2451&gt;5.5,'Raw Data'!N2451&lt;=6),'Bảng Giá'!$B$17,'Bảng Giá'!$B$18)))))))))))))))</f>
        <v>0.1&lt;x&lt;=0.25</v>
      </c>
      <c r="Q2451" s="48">
        <f t="shared" si="231"/>
        <v>2.4390243902439025E-2</v>
      </c>
      <c r="R2451">
        <f t="shared" si="232"/>
        <v>25200</v>
      </c>
      <c r="S2451">
        <f t="shared" si="233"/>
        <v>4700</v>
      </c>
    </row>
    <row r="2452" spans="1:19" x14ac:dyDescent="0.25">
      <c r="A2452" s="12">
        <v>2451</v>
      </c>
      <c r="B2452" s="12" t="s">
        <v>211</v>
      </c>
      <c r="C2452" s="12" t="s">
        <v>1083</v>
      </c>
      <c r="D2452" s="28">
        <v>43011.493622685186</v>
      </c>
      <c r="E2452" s="17">
        <v>43015.293622685189</v>
      </c>
      <c r="F2452" s="13" t="s">
        <v>302</v>
      </c>
      <c r="G2452" s="12">
        <v>1399</v>
      </c>
      <c r="H2452" s="12" t="s">
        <v>160</v>
      </c>
      <c r="I2452" s="12" t="s">
        <v>342</v>
      </c>
      <c r="J2452" s="37">
        <f>INDEX('Bảng Giá'!$C$3:$H$18,MATCH('Raw Data'!P2452,'Bảng Giá'!$B$3:$B$18,0),MATCH('Raw Data'!M2452,'Bảng Giá'!$C$2:$H$2,0))</f>
        <v>41000</v>
      </c>
      <c r="K2452" s="12">
        <v>40000</v>
      </c>
      <c r="L2452" s="36">
        <f t="shared" si="228"/>
        <v>3.8000000000029104</v>
      </c>
      <c r="M2452" t="str">
        <f>'References data'!H2453</f>
        <v>Liên Vùng</v>
      </c>
      <c r="N2452">
        <f t="shared" si="229"/>
        <v>1.399</v>
      </c>
      <c r="O2452">
        <f t="shared" si="230"/>
        <v>1000</v>
      </c>
      <c r="P2452" t="str">
        <f>IF(AND(N2452&gt;0,N2452&lt;=0.05),'Bảng Giá'!$B$3,IF(AND(N2452&lt;=0.1,N2452&gt;0.05),'Bảng Giá'!$B$4,IF(AND('Raw Data'!N2452&gt;0.1,'Raw Data'!N2452&lt;=0.25),'Bảng Giá'!$B$5,IF(AND('Raw Data'!N2452&gt;0.25,'Raw Data'!N2452&lt;=0.5),'Bảng Giá'!$B$6,IF(AND('Raw Data'!N2452&gt;0.5,'Raw Data'!N2452&lt;=1),'Bảng Giá'!$B$7,IF(AND('Raw Data'!N2452&gt;1,'Raw Data'!N2452&lt;=1.5),'Bảng Giá'!$B$8,IF(AND('Raw Data'!N2452&gt;1.5,'Raw Data'!N2452&lt;=2),'Bảng Giá'!$B$9,IF(AND('Raw Data'!N2452&gt;2,'Raw Data'!N2452&lt;=2.5),'Bảng Giá'!$B$10,IF(AND('Raw Data'!N2452&gt;2.5,'Raw Data'!N2452&lt;=3),'Bảng Giá'!$B$11,IF(AND('Raw Data'!N2452&gt;3,'Raw Data'!N2452&lt;=3.5),'Bảng Giá'!$B$12,IF(AND('Raw Data'!N2452&gt;3.5,'Raw Data'!N2452&lt;=4),'Bảng Giá'!$B$13,IF(AND('Raw Data'!N2452&gt;4,'Raw Data'!N2452&lt;=4.5),'Bảng Giá'!$B$14,IF(AND('Raw Data'!N2452&gt;4.5,'Raw Data'!N2452&lt;=5),'Bảng Giá'!$B$15,IF(AND('Raw Data'!N2452&gt;5,'Raw Data'!N2452&lt;=5.5),'Bảng Giá'!$B$16,IF(AND('Raw Data'!N2452&gt;5.5,'Raw Data'!N2452&lt;=6),'Bảng Giá'!$B$17,'Bảng Giá'!$B$18)))))))))))))))</f>
        <v>1&lt;x&lt;=1.5</v>
      </c>
      <c r="Q2452" s="48">
        <f t="shared" si="231"/>
        <v>2.5000000000000001E-2</v>
      </c>
      <c r="R2452">
        <f t="shared" si="232"/>
        <v>49200</v>
      </c>
      <c r="S2452">
        <f t="shared" si="233"/>
        <v>9200</v>
      </c>
    </row>
    <row r="2453" spans="1:19" x14ac:dyDescent="0.25">
      <c r="A2453" s="12">
        <v>2452</v>
      </c>
      <c r="B2453" s="12" t="s">
        <v>211</v>
      </c>
      <c r="C2453" s="12" t="s">
        <v>1084</v>
      </c>
      <c r="D2453" s="28">
        <v>43012.399212962962</v>
      </c>
      <c r="E2453" s="17">
        <v>43014.499212962961</v>
      </c>
      <c r="F2453" s="13" t="s">
        <v>302</v>
      </c>
      <c r="G2453" s="12">
        <v>1600</v>
      </c>
      <c r="H2453" s="12" t="s">
        <v>294</v>
      </c>
      <c r="I2453" s="12" t="s">
        <v>315</v>
      </c>
      <c r="J2453" s="37">
        <f>INDEX('Bảng Giá'!$C$3:$H$18,MATCH('Raw Data'!P2453,'Bảng Giá'!$B$3:$B$18,0),MATCH('Raw Data'!M2453,'Bảng Giá'!$C$2:$H$2,0))</f>
        <v>46500</v>
      </c>
      <c r="K2453" s="12">
        <v>45600</v>
      </c>
      <c r="L2453" s="36">
        <f t="shared" si="228"/>
        <v>2.0999999999985448</v>
      </c>
      <c r="M2453" t="str">
        <f>'References data'!H2454</f>
        <v>Liên Vùng đặc biệt</v>
      </c>
      <c r="N2453">
        <f t="shared" si="229"/>
        <v>1.6</v>
      </c>
      <c r="O2453">
        <f t="shared" si="230"/>
        <v>900</v>
      </c>
      <c r="P2453" t="str">
        <f>IF(AND(N2453&gt;0,N2453&lt;=0.05),'Bảng Giá'!$B$3,IF(AND(N2453&lt;=0.1,N2453&gt;0.05),'Bảng Giá'!$B$4,IF(AND('Raw Data'!N2453&gt;0.1,'Raw Data'!N2453&lt;=0.25),'Bảng Giá'!$B$5,IF(AND('Raw Data'!N2453&gt;0.25,'Raw Data'!N2453&lt;=0.5),'Bảng Giá'!$B$6,IF(AND('Raw Data'!N2453&gt;0.5,'Raw Data'!N2453&lt;=1),'Bảng Giá'!$B$7,IF(AND('Raw Data'!N2453&gt;1,'Raw Data'!N2453&lt;=1.5),'Bảng Giá'!$B$8,IF(AND('Raw Data'!N2453&gt;1.5,'Raw Data'!N2453&lt;=2),'Bảng Giá'!$B$9,IF(AND('Raw Data'!N2453&gt;2,'Raw Data'!N2453&lt;=2.5),'Bảng Giá'!$B$10,IF(AND('Raw Data'!N2453&gt;2.5,'Raw Data'!N2453&lt;=3),'Bảng Giá'!$B$11,IF(AND('Raw Data'!N2453&gt;3,'Raw Data'!N2453&lt;=3.5),'Bảng Giá'!$B$12,IF(AND('Raw Data'!N2453&gt;3.5,'Raw Data'!N2453&lt;=4),'Bảng Giá'!$B$13,IF(AND('Raw Data'!N2453&gt;4,'Raw Data'!N2453&lt;=4.5),'Bảng Giá'!$B$14,IF(AND('Raw Data'!N2453&gt;4.5,'Raw Data'!N2453&lt;=5),'Bảng Giá'!$B$15,IF(AND('Raw Data'!N2453&gt;5,'Raw Data'!N2453&lt;=5.5),'Bảng Giá'!$B$16,IF(AND('Raw Data'!N2453&gt;5.5,'Raw Data'!N2453&lt;=6),'Bảng Giá'!$B$17,'Bảng Giá'!$B$18)))))))))))))))</f>
        <v>1.5&lt;x&lt;=2</v>
      </c>
      <c r="Q2453" s="48">
        <f t="shared" si="231"/>
        <v>1.9736842105263157E-2</v>
      </c>
      <c r="R2453">
        <f t="shared" si="232"/>
        <v>55800</v>
      </c>
      <c r="S2453">
        <f t="shared" si="233"/>
        <v>10200</v>
      </c>
    </row>
    <row r="2454" spans="1:19" x14ac:dyDescent="0.25">
      <c r="A2454" s="12">
        <v>2453</v>
      </c>
      <c r="B2454" s="12" t="s">
        <v>211</v>
      </c>
      <c r="C2454" s="12" t="s">
        <v>1085</v>
      </c>
      <c r="D2454" s="28">
        <v>43012.39943287037</v>
      </c>
      <c r="E2454" s="17">
        <v>43014.499432870369</v>
      </c>
      <c r="F2454" s="13" t="s">
        <v>302</v>
      </c>
      <c r="G2454" s="12">
        <v>750</v>
      </c>
      <c r="H2454" s="12" t="s">
        <v>504</v>
      </c>
      <c r="I2454" s="12" t="s">
        <v>85</v>
      </c>
      <c r="J2454" s="37">
        <f>INDEX('Bảng Giá'!$C$3:$H$18,MATCH('Raw Data'!P2454,'Bảng Giá'!$B$3:$B$18,0),MATCH('Raw Data'!M2454,'Bảng Giá'!$C$2:$H$2,0))</f>
        <v>30500</v>
      </c>
      <c r="K2454" s="12">
        <v>29900</v>
      </c>
      <c r="L2454" s="36">
        <f t="shared" si="228"/>
        <v>2.0999999999985448</v>
      </c>
      <c r="M2454" t="str">
        <f>'References data'!H2455</f>
        <v>Liên Vùng đặc biệt</v>
      </c>
      <c r="N2454">
        <f t="shared" si="229"/>
        <v>0.75</v>
      </c>
      <c r="O2454">
        <f t="shared" si="230"/>
        <v>600</v>
      </c>
      <c r="P2454" t="str">
        <f>IF(AND(N2454&gt;0,N2454&lt;=0.05),'Bảng Giá'!$B$3,IF(AND(N2454&lt;=0.1,N2454&gt;0.05),'Bảng Giá'!$B$4,IF(AND('Raw Data'!N2454&gt;0.1,'Raw Data'!N2454&lt;=0.25),'Bảng Giá'!$B$5,IF(AND('Raw Data'!N2454&gt;0.25,'Raw Data'!N2454&lt;=0.5),'Bảng Giá'!$B$6,IF(AND('Raw Data'!N2454&gt;0.5,'Raw Data'!N2454&lt;=1),'Bảng Giá'!$B$7,IF(AND('Raw Data'!N2454&gt;1,'Raw Data'!N2454&lt;=1.5),'Bảng Giá'!$B$8,IF(AND('Raw Data'!N2454&gt;1.5,'Raw Data'!N2454&lt;=2),'Bảng Giá'!$B$9,IF(AND('Raw Data'!N2454&gt;2,'Raw Data'!N2454&lt;=2.5),'Bảng Giá'!$B$10,IF(AND('Raw Data'!N2454&gt;2.5,'Raw Data'!N2454&lt;=3),'Bảng Giá'!$B$11,IF(AND('Raw Data'!N2454&gt;3,'Raw Data'!N2454&lt;=3.5),'Bảng Giá'!$B$12,IF(AND('Raw Data'!N2454&gt;3.5,'Raw Data'!N2454&lt;=4),'Bảng Giá'!$B$13,IF(AND('Raw Data'!N2454&gt;4,'Raw Data'!N2454&lt;=4.5),'Bảng Giá'!$B$14,IF(AND('Raw Data'!N2454&gt;4.5,'Raw Data'!N2454&lt;=5),'Bảng Giá'!$B$15,IF(AND('Raw Data'!N2454&gt;5,'Raw Data'!N2454&lt;=5.5),'Bảng Giá'!$B$16,IF(AND('Raw Data'!N2454&gt;5.5,'Raw Data'!N2454&lt;=6),'Bảng Giá'!$B$17,'Bảng Giá'!$B$18)))))))))))))))</f>
        <v>0.5&lt;x&lt;=1</v>
      </c>
      <c r="Q2454" s="48">
        <f t="shared" si="231"/>
        <v>2.0066889632107024E-2</v>
      </c>
      <c r="R2454">
        <f t="shared" si="232"/>
        <v>36600</v>
      </c>
      <c r="S2454">
        <f t="shared" si="233"/>
        <v>6700</v>
      </c>
    </row>
    <row r="2455" spans="1:19" x14ac:dyDescent="0.25">
      <c r="A2455" s="12">
        <v>2454</v>
      </c>
      <c r="B2455" s="12" t="s">
        <v>211</v>
      </c>
      <c r="C2455" s="12" t="s">
        <v>1086</v>
      </c>
      <c r="D2455" s="28">
        <v>43012.398680555554</v>
      </c>
      <c r="E2455" s="17">
        <v>43016.198680555557</v>
      </c>
      <c r="F2455" s="13" t="s">
        <v>302</v>
      </c>
      <c r="G2455" s="12">
        <v>600</v>
      </c>
      <c r="H2455" s="12" t="s">
        <v>114</v>
      </c>
      <c r="I2455" s="12" t="s">
        <v>1592</v>
      </c>
      <c r="J2455" s="37">
        <f>INDEX('Bảng Giá'!$C$3:$H$18,MATCH('Raw Data'!P2455,'Bảng Giá'!$B$3:$B$18,0),MATCH('Raw Data'!M2455,'Bảng Giá'!$C$2:$H$2,0))</f>
        <v>32500</v>
      </c>
      <c r="K2455" s="12">
        <v>31700</v>
      </c>
      <c r="L2455" s="36">
        <f t="shared" si="228"/>
        <v>3.8000000000029104</v>
      </c>
      <c r="M2455" t="str">
        <f>'References data'!H2456</f>
        <v>Liên Vùng</v>
      </c>
      <c r="N2455">
        <f t="shared" si="229"/>
        <v>0.6</v>
      </c>
      <c r="O2455">
        <f t="shared" si="230"/>
        <v>800</v>
      </c>
      <c r="P2455" t="str">
        <f>IF(AND(N2455&gt;0,N2455&lt;=0.05),'Bảng Giá'!$B$3,IF(AND(N2455&lt;=0.1,N2455&gt;0.05),'Bảng Giá'!$B$4,IF(AND('Raw Data'!N2455&gt;0.1,'Raw Data'!N2455&lt;=0.25),'Bảng Giá'!$B$5,IF(AND('Raw Data'!N2455&gt;0.25,'Raw Data'!N2455&lt;=0.5),'Bảng Giá'!$B$6,IF(AND('Raw Data'!N2455&gt;0.5,'Raw Data'!N2455&lt;=1),'Bảng Giá'!$B$7,IF(AND('Raw Data'!N2455&gt;1,'Raw Data'!N2455&lt;=1.5),'Bảng Giá'!$B$8,IF(AND('Raw Data'!N2455&gt;1.5,'Raw Data'!N2455&lt;=2),'Bảng Giá'!$B$9,IF(AND('Raw Data'!N2455&gt;2,'Raw Data'!N2455&lt;=2.5),'Bảng Giá'!$B$10,IF(AND('Raw Data'!N2455&gt;2.5,'Raw Data'!N2455&lt;=3),'Bảng Giá'!$B$11,IF(AND('Raw Data'!N2455&gt;3,'Raw Data'!N2455&lt;=3.5),'Bảng Giá'!$B$12,IF(AND('Raw Data'!N2455&gt;3.5,'Raw Data'!N2455&lt;=4),'Bảng Giá'!$B$13,IF(AND('Raw Data'!N2455&gt;4,'Raw Data'!N2455&lt;=4.5),'Bảng Giá'!$B$14,IF(AND('Raw Data'!N2455&gt;4.5,'Raw Data'!N2455&lt;=5),'Bảng Giá'!$B$15,IF(AND('Raw Data'!N2455&gt;5,'Raw Data'!N2455&lt;=5.5),'Bảng Giá'!$B$16,IF(AND('Raw Data'!N2455&gt;5.5,'Raw Data'!N2455&lt;=6),'Bảng Giá'!$B$17,'Bảng Giá'!$B$18)))))))))))))))</f>
        <v>0.5&lt;x&lt;=1</v>
      </c>
      <c r="Q2455" s="48">
        <f t="shared" si="231"/>
        <v>2.5236593059936908E-2</v>
      </c>
      <c r="R2455">
        <f t="shared" si="232"/>
        <v>39000</v>
      </c>
      <c r="S2455">
        <f t="shared" si="233"/>
        <v>7300</v>
      </c>
    </row>
    <row r="2456" spans="1:19" x14ac:dyDescent="0.25">
      <c r="A2456" s="12">
        <v>2455</v>
      </c>
      <c r="B2456" s="12" t="s">
        <v>211</v>
      </c>
      <c r="C2456" s="12" t="s">
        <v>1087</v>
      </c>
      <c r="D2456" s="28">
        <v>43012.398715277777</v>
      </c>
      <c r="E2456" s="17">
        <v>43014.498715277776</v>
      </c>
      <c r="F2456" s="13" t="s">
        <v>302</v>
      </c>
      <c r="G2456" s="12">
        <v>5600</v>
      </c>
      <c r="H2456" s="12" t="s">
        <v>504</v>
      </c>
      <c r="I2456" s="12" t="s">
        <v>78</v>
      </c>
      <c r="J2456" s="37">
        <f>INDEX('Bảng Giá'!$C$3:$H$18,MATCH('Raw Data'!P2456,'Bảng Giá'!$B$3:$B$18,0),MATCH('Raw Data'!M2456,'Bảng Giá'!$C$2:$H$2,0))</f>
        <v>110500</v>
      </c>
      <c r="K2456" s="12">
        <v>108300</v>
      </c>
      <c r="L2456" s="36">
        <f t="shared" si="228"/>
        <v>2.0999999999985448</v>
      </c>
      <c r="M2456" t="str">
        <f>'References data'!H2457</f>
        <v>Liên Vùng đặc biệt</v>
      </c>
      <c r="N2456">
        <f t="shared" si="229"/>
        <v>5.6</v>
      </c>
      <c r="O2456">
        <f t="shared" si="230"/>
        <v>2200</v>
      </c>
      <c r="P2456" t="str">
        <f>IF(AND(N2456&gt;0,N2456&lt;=0.05),'Bảng Giá'!$B$3,IF(AND(N2456&lt;=0.1,N2456&gt;0.05),'Bảng Giá'!$B$4,IF(AND('Raw Data'!N2456&gt;0.1,'Raw Data'!N2456&lt;=0.25),'Bảng Giá'!$B$5,IF(AND('Raw Data'!N2456&gt;0.25,'Raw Data'!N2456&lt;=0.5),'Bảng Giá'!$B$6,IF(AND('Raw Data'!N2456&gt;0.5,'Raw Data'!N2456&lt;=1),'Bảng Giá'!$B$7,IF(AND('Raw Data'!N2456&gt;1,'Raw Data'!N2456&lt;=1.5),'Bảng Giá'!$B$8,IF(AND('Raw Data'!N2456&gt;1.5,'Raw Data'!N2456&lt;=2),'Bảng Giá'!$B$9,IF(AND('Raw Data'!N2456&gt;2,'Raw Data'!N2456&lt;=2.5),'Bảng Giá'!$B$10,IF(AND('Raw Data'!N2456&gt;2.5,'Raw Data'!N2456&lt;=3),'Bảng Giá'!$B$11,IF(AND('Raw Data'!N2456&gt;3,'Raw Data'!N2456&lt;=3.5),'Bảng Giá'!$B$12,IF(AND('Raw Data'!N2456&gt;3.5,'Raw Data'!N2456&lt;=4),'Bảng Giá'!$B$13,IF(AND('Raw Data'!N2456&gt;4,'Raw Data'!N2456&lt;=4.5),'Bảng Giá'!$B$14,IF(AND('Raw Data'!N2456&gt;4.5,'Raw Data'!N2456&lt;=5),'Bảng Giá'!$B$15,IF(AND('Raw Data'!N2456&gt;5,'Raw Data'!N2456&lt;=5.5),'Bảng Giá'!$B$16,IF(AND('Raw Data'!N2456&gt;5.5,'Raw Data'!N2456&lt;=6),'Bảng Giá'!$B$17,'Bảng Giá'!$B$18)))))))))))))))</f>
        <v>5.5&lt;x&lt;=6</v>
      </c>
      <c r="Q2456" s="48">
        <f t="shared" si="231"/>
        <v>2.0313942751615882E-2</v>
      </c>
      <c r="R2456">
        <f t="shared" si="232"/>
        <v>132600</v>
      </c>
      <c r="S2456">
        <f t="shared" si="233"/>
        <v>24300</v>
      </c>
    </row>
    <row r="2457" spans="1:19" x14ac:dyDescent="0.25">
      <c r="A2457" s="12">
        <v>2456</v>
      </c>
      <c r="B2457" s="12" t="s">
        <v>211</v>
      </c>
      <c r="C2457" s="12" t="s">
        <v>1088</v>
      </c>
      <c r="D2457" s="28">
        <v>43012.333333333336</v>
      </c>
      <c r="E2457" s="17">
        <v>43016.133333333339</v>
      </c>
      <c r="F2457" s="13" t="s">
        <v>302</v>
      </c>
      <c r="G2457" s="12">
        <v>200</v>
      </c>
      <c r="H2457" s="12" t="s">
        <v>504</v>
      </c>
      <c r="I2457" s="12" t="s">
        <v>494</v>
      </c>
      <c r="J2457" s="37">
        <f>INDEX('Bảng Giá'!$C$3:$H$18,MATCH('Raw Data'!P2457,'Bảng Giá'!$B$3:$B$18,0),MATCH('Raw Data'!M2457,'Bảng Giá'!$C$2:$H$2,0))</f>
        <v>21000</v>
      </c>
      <c r="K2457" s="12">
        <v>20500</v>
      </c>
      <c r="L2457" s="36">
        <f t="shared" si="228"/>
        <v>3.8000000000029104</v>
      </c>
      <c r="M2457" t="str">
        <f>'References data'!H2458</f>
        <v>Liên Vùng</v>
      </c>
      <c r="N2457">
        <f t="shared" si="229"/>
        <v>0.2</v>
      </c>
      <c r="O2457">
        <f t="shared" si="230"/>
        <v>500</v>
      </c>
      <c r="P2457" t="str">
        <f>IF(AND(N2457&gt;0,N2457&lt;=0.05),'Bảng Giá'!$B$3,IF(AND(N2457&lt;=0.1,N2457&gt;0.05),'Bảng Giá'!$B$4,IF(AND('Raw Data'!N2457&gt;0.1,'Raw Data'!N2457&lt;=0.25),'Bảng Giá'!$B$5,IF(AND('Raw Data'!N2457&gt;0.25,'Raw Data'!N2457&lt;=0.5),'Bảng Giá'!$B$6,IF(AND('Raw Data'!N2457&gt;0.5,'Raw Data'!N2457&lt;=1),'Bảng Giá'!$B$7,IF(AND('Raw Data'!N2457&gt;1,'Raw Data'!N2457&lt;=1.5),'Bảng Giá'!$B$8,IF(AND('Raw Data'!N2457&gt;1.5,'Raw Data'!N2457&lt;=2),'Bảng Giá'!$B$9,IF(AND('Raw Data'!N2457&gt;2,'Raw Data'!N2457&lt;=2.5),'Bảng Giá'!$B$10,IF(AND('Raw Data'!N2457&gt;2.5,'Raw Data'!N2457&lt;=3),'Bảng Giá'!$B$11,IF(AND('Raw Data'!N2457&gt;3,'Raw Data'!N2457&lt;=3.5),'Bảng Giá'!$B$12,IF(AND('Raw Data'!N2457&gt;3.5,'Raw Data'!N2457&lt;=4),'Bảng Giá'!$B$13,IF(AND('Raw Data'!N2457&gt;4,'Raw Data'!N2457&lt;=4.5),'Bảng Giá'!$B$14,IF(AND('Raw Data'!N2457&gt;4.5,'Raw Data'!N2457&lt;=5),'Bảng Giá'!$B$15,IF(AND('Raw Data'!N2457&gt;5,'Raw Data'!N2457&lt;=5.5),'Bảng Giá'!$B$16,IF(AND('Raw Data'!N2457&gt;5.5,'Raw Data'!N2457&lt;=6),'Bảng Giá'!$B$17,'Bảng Giá'!$B$18)))))))))))))))</f>
        <v>0.1&lt;x&lt;=0.25</v>
      </c>
      <c r="Q2457" s="48">
        <f t="shared" si="231"/>
        <v>2.4390243902439025E-2</v>
      </c>
      <c r="R2457">
        <f t="shared" si="232"/>
        <v>25200</v>
      </c>
      <c r="S2457">
        <f t="shared" si="233"/>
        <v>4700</v>
      </c>
    </row>
    <row r="2458" spans="1:19" x14ac:dyDescent="0.25">
      <c r="A2458" s="12">
        <v>2457</v>
      </c>
      <c r="B2458" s="12" t="s">
        <v>211</v>
      </c>
      <c r="C2458" s="12" t="s">
        <v>1089</v>
      </c>
      <c r="D2458" s="28">
        <v>43012.399155092593</v>
      </c>
      <c r="E2458" s="17">
        <v>43016.199155092596</v>
      </c>
      <c r="F2458" s="13" t="s">
        <v>302</v>
      </c>
      <c r="G2458" s="12">
        <v>250</v>
      </c>
      <c r="H2458" s="12" t="s">
        <v>76</v>
      </c>
      <c r="I2458" s="12" t="s">
        <v>113</v>
      </c>
      <c r="J2458" s="37">
        <f>INDEX('Bảng Giá'!$C$3:$H$18,MATCH('Raw Data'!P2458,'Bảng Giá'!$B$3:$B$18,0),MATCH('Raw Data'!M2458,'Bảng Giá'!$C$2:$H$2,0))</f>
        <v>21000</v>
      </c>
      <c r="K2458" s="12">
        <v>25400</v>
      </c>
      <c r="L2458" s="36">
        <f t="shared" si="228"/>
        <v>3.8000000000029104</v>
      </c>
      <c r="M2458" t="str">
        <f>'References data'!H2459</f>
        <v>Liên Vùng</v>
      </c>
      <c r="N2458">
        <f t="shared" si="229"/>
        <v>0.25</v>
      </c>
      <c r="O2458">
        <f t="shared" si="230"/>
        <v>-4400</v>
      </c>
      <c r="P2458" t="str">
        <f>IF(AND(N2458&gt;0,N2458&lt;=0.05),'Bảng Giá'!$B$3,IF(AND(N2458&lt;=0.1,N2458&gt;0.05),'Bảng Giá'!$B$4,IF(AND('Raw Data'!N2458&gt;0.1,'Raw Data'!N2458&lt;=0.25),'Bảng Giá'!$B$5,IF(AND('Raw Data'!N2458&gt;0.25,'Raw Data'!N2458&lt;=0.5),'Bảng Giá'!$B$6,IF(AND('Raw Data'!N2458&gt;0.5,'Raw Data'!N2458&lt;=1),'Bảng Giá'!$B$7,IF(AND('Raw Data'!N2458&gt;1,'Raw Data'!N2458&lt;=1.5),'Bảng Giá'!$B$8,IF(AND('Raw Data'!N2458&gt;1.5,'Raw Data'!N2458&lt;=2),'Bảng Giá'!$B$9,IF(AND('Raw Data'!N2458&gt;2,'Raw Data'!N2458&lt;=2.5),'Bảng Giá'!$B$10,IF(AND('Raw Data'!N2458&gt;2.5,'Raw Data'!N2458&lt;=3),'Bảng Giá'!$B$11,IF(AND('Raw Data'!N2458&gt;3,'Raw Data'!N2458&lt;=3.5),'Bảng Giá'!$B$12,IF(AND('Raw Data'!N2458&gt;3.5,'Raw Data'!N2458&lt;=4),'Bảng Giá'!$B$13,IF(AND('Raw Data'!N2458&gt;4,'Raw Data'!N2458&lt;=4.5),'Bảng Giá'!$B$14,IF(AND('Raw Data'!N2458&gt;4.5,'Raw Data'!N2458&lt;=5),'Bảng Giá'!$B$15,IF(AND('Raw Data'!N2458&gt;5,'Raw Data'!N2458&lt;=5.5),'Bảng Giá'!$B$16,IF(AND('Raw Data'!N2458&gt;5.5,'Raw Data'!N2458&lt;=6),'Bảng Giá'!$B$17,'Bảng Giá'!$B$18)))))))))))))))</f>
        <v>0.1&lt;x&lt;=0.25</v>
      </c>
      <c r="Q2458" s="48">
        <f t="shared" si="231"/>
        <v>-0.17322834645669291</v>
      </c>
      <c r="R2458">
        <f t="shared" si="232"/>
        <v>25200</v>
      </c>
      <c r="S2458">
        <f t="shared" si="233"/>
        <v>-200</v>
      </c>
    </row>
    <row r="2459" spans="1:19" x14ac:dyDescent="0.25">
      <c r="A2459" s="12">
        <v>2458</v>
      </c>
      <c r="B2459" s="12" t="s">
        <v>211</v>
      </c>
      <c r="C2459" s="12" t="s">
        <v>1090</v>
      </c>
      <c r="D2459" s="28">
        <v>43011.659641203703</v>
      </c>
      <c r="E2459" s="17">
        <v>43013.759641203702</v>
      </c>
      <c r="F2459" s="13" t="s">
        <v>302</v>
      </c>
      <c r="G2459" s="12">
        <v>1000</v>
      </c>
      <c r="H2459" s="12" t="s">
        <v>504</v>
      </c>
      <c r="I2459" s="12" t="s">
        <v>93</v>
      </c>
      <c r="J2459" s="37">
        <f>INDEX('Bảng Giá'!$C$3:$H$18,MATCH('Raw Data'!P2459,'Bảng Giá'!$B$3:$B$18,0),MATCH('Raw Data'!M2459,'Bảng Giá'!$C$2:$H$2,0))</f>
        <v>30500</v>
      </c>
      <c r="K2459" s="12">
        <v>37800</v>
      </c>
      <c r="L2459" s="36">
        <f t="shared" si="228"/>
        <v>2.0999999999985448</v>
      </c>
      <c r="M2459" t="str">
        <f>'References data'!H2460</f>
        <v>Liên Vùng đặc biệt</v>
      </c>
      <c r="N2459">
        <f t="shared" si="229"/>
        <v>1</v>
      </c>
      <c r="O2459">
        <f t="shared" si="230"/>
        <v>-7300</v>
      </c>
      <c r="P2459" t="str">
        <f>IF(AND(N2459&gt;0,N2459&lt;=0.05),'Bảng Giá'!$B$3,IF(AND(N2459&lt;=0.1,N2459&gt;0.05),'Bảng Giá'!$B$4,IF(AND('Raw Data'!N2459&gt;0.1,'Raw Data'!N2459&lt;=0.25),'Bảng Giá'!$B$5,IF(AND('Raw Data'!N2459&gt;0.25,'Raw Data'!N2459&lt;=0.5),'Bảng Giá'!$B$6,IF(AND('Raw Data'!N2459&gt;0.5,'Raw Data'!N2459&lt;=1),'Bảng Giá'!$B$7,IF(AND('Raw Data'!N2459&gt;1,'Raw Data'!N2459&lt;=1.5),'Bảng Giá'!$B$8,IF(AND('Raw Data'!N2459&gt;1.5,'Raw Data'!N2459&lt;=2),'Bảng Giá'!$B$9,IF(AND('Raw Data'!N2459&gt;2,'Raw Data'!N2459&lt;=2.5),'Bảng Giá'!$B$10,IF(AND('Raw Data'!N2459&gt;2.5,'Raw Data'!N2459&lt;=3),'Bảng Giá'!$B$11,IF(AND('Raw Data'!N2459&gt;3,'Raw Data'!N2459&lt;=3.5),'Bảng Giá'!$B$12,IF(AND('Raw Data'!N2459&gt;3.5,'Raw Data'!N2459&lt;=4),'Bảng Giá'!$B$13,IF(AND('Raw Data'!N2459&gt;4,'Raw Data'!N2459&lt;=4.5),'Bảng Giá'!$B$14,IF(AND('Raw Data'!N2459&gt;4.5,'Raw Data'!N2459&lt;=5),'Bảng Giá'!$B$15,IF(AND('Raw Data'!N2459&gt;5,'Raw Data'!N2459&lt;=5.5),'Bảng Giá'!$B$16,IF(AND('Raw Data'!N2459&gt;5.5,'Raw Data'!N2459&lt;=6),'Bảng Giá'!$B$17,'Bảng Giá'!$B$18)))))))))))))))</f>
        <v>0.5&lt;x&lt;=1</v>
      </c>
      <c r="Q2459" s="48">
        <f t="shared" si="231"/>
        <v>-0.19312169312169311</v>
      </c>
      <c r="R2459">
        <f t="shared" si="232"/>
        <v>36600</v>
      </c>
      <c r="S2459">
        <f t="shared" si="233"/>
        <v>-1200</v>
      </c>
    </row>
    <row r="2460" spans="1:19" x14ac:dyDescent="0.25">
      <c r="A2460" s="12">
        <v>2459</v>
      </c>
      <c r="B2460" s="12" t="s">
        <v>211</v>
      </c>
      <c r="C2460" s="12" t="s">
        <v>1091</v>
      </c>
      <c r="D2460" s="28">
        <v>43012.704039351855</v>
      </c>
      <c r="E2460" s="17">
        <v>43016.504039351858</v>
      </c>
      <c r="F2460" s="13" t="s">
        <v>303</v>
      </c>
      <c r="G2460" s="12">
        <v>300</v>
      </c>
      <c r="H2460" s="12" t="s">
        <v>94</v>
      </c>
      <c r="I2460" s="12" t="s">
        <v>478</v>
      </c>
      <c r="J2460" s="37">
        <f>INDEX('Bảng Giá'!$C$3:$H$18,MATCH('Raw Data'!P2460,'Bảng Giá'!$B$3:$B$18,0),MATCH('Raw Data'!M2460,'Bảng Giá'!$C$2:$H$2,0))</f>
        <v>26000</v>
      </c>
      <c r="K2460" s="12">
        <v>25400</v>
      </c>
      <c r="L2460" s="36">
        <f t="shared" si="228"/>
        <v>3.8000000000029104</v>
      </c>
      <c r="M2460" t="str">
        <f>'References data'!H2461</f>
        <v>Liên Vùng</v>
      </c>
      <c r="N2460">
        <f t="shared" si="229"/>
        <v>0.3</v>
      </c>
      <c r="O2460">
        <f t="shared" si="230"/>
        <v>600</v>
      </c>
      <c r="P2460" t="str">
        <f>IF(AND(N2460&gt;0,N2460&lt;=0.05),'Bảng Giá'!$B$3,IF(AND(N2460&lt;=0.1,N2460&gt;0.05),'Bảng Giá'!$B$4,IF(AND('Raw Data'!N2460&gt;0.1,'Raw Data'!N2460&lt;=0.25),'Bảng Giá'!$B$5,IF(AND('Raw Data'!N2460&gt;0.25,'Raw Data'!N2460&lt;=0.5),'Bảng Giá'!$B$6,IF(AND('Raw Data'!N2460&gt;0.5,'Raw Data'!N2460&lt;=1),'Bảng Giá'!$B$7,IF(AND('Raw Data'!N2460&gt;1,'Raw Data'!N2460&lt;=1.5),'Bảng Giá'!$B$8,IF(AND('Raw Data'!N2460&gt;1.5,'Raw Data'!N2460&lt;=2),'Bảng Giá'!$B$9,IF(AND('Raw Data'!N2460&gt;2,'Raw Data'!N2460&lt;=2.5),'Bảng Giá'!$B$10,IF(AND('Raw Data'!N2460&gt;2.5,'Raw Data'!N2460&lt;=3),'Bảng Giá'!$B$11,IF(AND('Raw Data'!N2460&gt;3,'Raw Data'!N2460&lt;=3.5),'Bảng Giá'!$B$12,IF(AND('Raw Data'!N2460&gt;3.5,'Raw Data'!N2460&lt;=4),'Bảng Giá'!$B$13,IF(AND('Raw Data'!N2460&gt;4,'Raw Data'!N2460&lt;=4.5),'Bảng Giá'!$B$14,IF(AND('Raw Data'!N2460&gt;4.5,'Raw Data'!N2460&lt;=5),'Bảng Giá'!$B$15,IF(AND('Raw Data'!N2460&gt;5,'Raw Data'!N2460&lt;=5.5),'Bảng Giá'!$B$16,IF(AND('Raw Data'!N2460&gt;5.5,'Raw Data'!N2460&lt;=6),'Bảng Giá'!$B$17,'Bảng Giá'!$B$18)))))))))))))))</f>
        <v>0.25&lt;x&lt;=0.5</v>
      </c>
      <c r="Q2460" s="48">
        <f t="shared" si="231"/>
        <v>2.3622047244094488E-2</v>
      </c>
      <c r="R2460">
        <f t="shared" si="232"/>
        <v>31200</v>
      </c>
      <c r="S2460">
        <f t="shared" si="233"/>
        <v>5800</v>
      </c>
    </row>
    <row r="2461" spans="1:19" x14ac:dyDescent="0.25">
      <c r="A2461" s="12">
        <v>2460</v>
      </c>
      <c r="B2461" s="12" t="s">
        <v>211</v>
      </c>
      <c r="C2461" s="12" t="s">
        <v>1092</v>
      </c>
      <c r="D2461" s="28">
        <v>43012.494849537034</v>
      </c>
      <c r="E2461" s="17">
        <v>43016.294849537036</v>
      </c>
      <c r="F2461" s="13" t="s">
        <v>302</v>
      </c>
      <c r="G2461" s="12">
        <v>500</v>
      </c>
      <c r="H2461" s="12" t="s">
        <v>76</v>
      </c>
      <c r="I2461" s="12" t="s">
        <v>1593</v>
      </c>
      <c r="J2461" s="37">
        <f>INDEX('Bảng Giá'!$C$3:$H$18,MATCH('Raw Data'!P2461,'Bảng Giá'!$B$3:$B$18,0),MATCH('Raw Data'!M2461,'Bảng Giá'!$C$2:$H$2,0))</f>
        <v>26000</v>
      </c>
      <c r="K2461" s="12">
        <v>31700</v>
      </c>
      <c r="L2461" s="36">
        <f t="shared" si="228"/>
        <v>3.8000000000029104</v>
      </c>
      <c r="M2461" t="str">
        <f>'References data'!H2462</f>
        <v>Liên Vùng</v>
      </c>
      <c r="N2461">
        <f t="shared" si="229"/>
        <v>0.5</v>
      </c>
      <c r="O2461">
        <f t="shared" si="230"/>
        <v>-5700</v>
      </c>
      <c r="P2461" t="str">
        <f>IF(AND(N2461&gt;0,N2461&lt;=0.05),'Bảng Giá'!$B$3,IF(AND(N2461&lt;=0.1,N2461&gt;0.05),'Bảng Giá'!$B$4,IF(AND('Raw Data'!N2461&gt;0.1,'Raw Data'!N2461&lt;=0.25),'Bảng Giá'!$B$5,IF(AND('Raw Data'!N2461&gt;0.25,'Raw Data'!N2461&lt;=0.5),'Bảng Giá'!$B$6,IF(AND('Raw Data'!N2461&gt;0.5,'Raw Data'!N2461&lt;=1),'Bảng Giá'!$B$7,IF(AND('Raw Data'!N2461&gt;1,'Raw Data'!N2461&lt;=1.5),'Bảng Giá'!$B$8,IF(AND('Raw Data'!N2461&gt;1.5,'Raw Data'!N2461&lt;=2),'Bảng Giá'!$B$9,IF(AND('Raw Data'!N2461&gt;2,'Raw Data'!N2461&lt;=2.5),'Bảng Giá'!$B$10,IF(AND('Raw Data'!N2461&gt;2.5,'Raw Data'!N2461&lt;=3),'Bảng Giá'!$B$11,IF(AND('Raw Data'!N2461&gt;3,'Raw Data'!N2461&lt;=3.5),'Bảng Giá'!$B$12,IF(AND('Raw Data'!N2461&gt;3.5,'Raw Data'!N2461&lt;=4),'Bảng Giá'!$B$13,IF(AND('Raw Data'!N2461&gt;4,'Raw Data'!N2461&lt;=4.5),'Bảng Giá'!$B$14,IF(AND('Raw Data'!N2461&gt;4.5,'Raw Data'!N2461&lt;=5),'Bảng Giá'!$B$15,IF(AND('Raw Data'!N2461&gt;5,'Raw Data'!N2461&lt;=5.5),'Bảng Giá'!$B$16,IF(AND('Raw Data'!N2461&gt;5.5,'Raw Data'!N2461&lt;=6),'Bảng Giá'!$B$17,'Bảng Giá'!$B$18)))))))))))))))</f>
        <v>0.25&lt;x&lt;=0.5</v>
      </c>
      <c r="Q2461" s="48">
        <f t="shared" si="231"/>
        <v>-0.17981072555205047</v>
      </c>
      <c r="R2461">
        <f t="shared" si="232"/>
        <v>31200</v>
      </c>
      <c r="S2461">
        <f t="shared" si="233"/>
        <v>-500</v>
      </c>
    </row>
    <row r="2462" spans="1:19" x14ac:dyDescent="0.25">
      <c r="A2462" s="12">
        <v>2461</v>
      </c>
      <c r="B2462" s="12" t="s">
        <v>211</v>
      </c>
      <c r="C2462" s="12" t="s">
        <v>1093</v>
      </c>
      <c r="D2462" s="28">
        <v>43011.65996527778</v>
      </c>
      <c r="E2462" s="17">
        <v>43013.759965277779</v>
      </c>
      <c r="F2462" s="13" t="s">
        <v>302</v>
      </c>
      <c r="G2462" s="12">
        <v>980</v>
      </c>
      <c r="H2462" s="12" t="s">
        <v>160</v>
      </c>
      <c r="I2462" s="12" t="s">
        <v>100</v>
      </c>
      <c r="J2462" s="37">
        <f>INDEX('Bảng Giá'!$C$3:$H$18,MATCH('Raw Data'!P2462,'Bảng Giá'!$B$3:$B$18,0),MATCH('Raw Data'!M2462,'Bảng Giá'!$C$2:$H$2,0))</f>
        <v>30500</v>
      </c>
      <c r="K2462" s="12">
        <v>29900</v>
      </c>
      <c r="L2462" s="36">
        <f t="shared" si="228"/>
        <v>2.0999999999985448</v>
      </c>
      <c r="M2462" t="str">
        <f>'References data'!H2463</f>
        <v>Liên Vùng đặc biệt</v>
      </c>
      <c r="N2462">
        <f t="shared" si="229"/>
        <v>0.98</v>
      </c>
      <c r="O2462">
        <f t="shared" si="230"/>
        <v>600</v>
      </c>
      <c r="P2462" t="str">
        <f>IF(AND(N2462&gt;0,N2462&lt;=0.05),'Bảng Giá'!$B$3,IF(AND(N2462&lt;=0.1,N2462&gt;0.05),'Bảng Giá'!$B$4,IF(AND('Raw Data'!N2462&gt;0.1,'Raw Data'!N2462&lt;=0.25),'Bảng Giá'!$B$5,IF(AND('Raw Data'!N2462&gt;0.25,'Raw Data'!N2462&lt;=0.5),'Bảng Giá'!$B$6,IF(AND('Raw Data'!N2462&gt;0.5,'Raw Data'!N2462&lt;=1),'Bảng Giá'!$B$7,IF(AND('Raw Data'!N2462&gt;1,'Raw Data'!N2462&lt;=1.5),'Bảng Giá'!$B$8,IF(AND('Raw Data'!N2462&gt;1.5,'Raw Data'!N2462&lt;=2),'Bảng Giá'!$B$9,IF(AND('Raw Data'!N2462&gt;2,'Raw Data'!N2462&lt;=2.5),'Bảng Giá'!$B$10,IF(AND('Raw Data'!N2462&gt;2.5,'Raw Data'!N2462&lt;=3),'Bảng Giá'!$B$11,IF(AND('Raw Data'!N2462&gt;3,'Raw Data'!N2462&lt;=3.5),'Bảng Giá'!$B$12,IF(AND('Raw Data'!N2462&gt;3.5,'Raw Data'!N2462&lt;=4),'Bảng Giá'!$B$13,IF(AND('Raw Data'!N2462&gt;4,'Raw Data'!N2462&lt;=4.5),'Bảng Giá'!$B$14,IF(AND('Raw Data'!N2462&gt;4.5,'Raw Data'!N2462&lt;=5),'Bảng Giá'!$B$15,IF(AND('Raw Data'!N2462&gt;5,'Raw Data'!N2462&lt;=5.5),'Bảng Giá'!$B$16,IF(AND('Raw Data'!N2462&gt;5.5,'Raw Data'!N2462&lt;=6),'Bảng Giá'!$B$17,'Bảng Giá'!$B$18)))))))))))))))</f>
        <v>0.5&lt;x&lt;=1</v>
      </c>
      <c r="Q2462" s="48">
        <f t="shared" si="231"/>
        <v>2.0066889632107024E-2</v>
      </c>
      <c r="R2462">
        <f t="shared" si="232"/>
        <v>36600</v>
      </c>
      <c r="S2462">
        <f t="shared" si="233"/>
        <v>6700</v>
      </c>
    </row>
    <row r="2463" spans="1:19" x14ac:dyDescent="0.25">
      <c r="A2463" s="12">
        <v>2462</v>
      </c>
      <c r="B2463" s="12" t="s">
        <v>211</v>
      </c>
      <c r="C2463" s="12" t="s">
        <v>1094</v>
      </c>
      <c r="D2463" s="28">
        <v>43011.660162037035</v>
      </c>
      <c r="E2463" s="17">
        <v>43013.760162037033</v>
      </c>
      <c r="F2463" s="13" t="s">
        <v>303</v>
      </c>
      <c r="G2463" s="12">
        <v>200</v>
      </c>
      <c r="H2463" s="12" t="s">
        <v>114</v>
      </c>
      <c r="I2463" s="12" t="s">
        <v>103</v>
      </c>
      <c r="J2463" s="37">
        <f>INDEX('Bảng Giá'!$C$3:$H$18,MATCH('Raw Data'!P2463,'Bảng Giá'!$B$3:$B$18,0),MATCH('Raw Data'!M2463,'Bảng Giá'!$C$2:$H$2,0))</f>
        <v>21000</v>
      </c>
      <c r="K2463" s="12">
        <v>20600</v>
      </c>
      <c r="L2463" s="36">
        <f t="shared" si="228"/>
        <v>2.0999999999985448</v>
      </c>
      <c r="M2463" t="str">
        <f>'References data'!H2464</f>
        <v>Liên Vùng đặc biệt</v>
      </c>
      <c r="N2463">
        <f t="shared" si="229"/>
        <v>0.2</v>
      </c>
      <c r="O2463">
        <f t="shared" si="230"/>
        <v>400</v>
      </c>
      <c r="P2463" t="str">
        <f>IF(AND(N2463&gt;0,N2463&lt;=0.05),'Bảng Giá'!$B$3,IF(AND(N2463&lt;=0.1,N2463&gt;0.05),'Bảng Giá'!$B$4,IF(AND('Raw Data'!N2463&gt;0.1,'Raw Data'!N2463&lt;=0.25),'Bảng Giá'!$B$5,IF(AND('Raw Data'!N2463&gt;0.25,'Raw Data'!N2463&lt;=0.5),'Bảng Giá'!$B$6,IF(AND('Raw Data'!N2463&gt;0.5,'Raw Data'!N2463&lt;=1),'Bảng Giá'!$B$7,IF(AND('Raw Data'!N2463&gt;1,'Raw Data'!N2463&lt;=1.5),'Bảng Giá'!$B$8,IF(AND('Raw Data'!N2463&gt;1.5,'Raw Data'!N2463&lt;=2),'Bảng Giá'!$B$9,IF(AND('Raw Data'!N2463&gt;2,'Raw Data'!N2463&lt;=2.5),'Bảng Giá'!$B$10,IF(AND('Raw Data'!N2463&gt;2.5,'Raw Data'!N2463&lt;=3),'Bảng Giá'!$B$11,IF(AND('Raw Data'!N2463&gt;3,'Raw Data'!N2463&lt;=3.5),'Bảng Giá'!$B$12,IF(AND('Raw Data'!N2463&gt;3.5,'Raw Data'!N2463&lt;=4),'Bảng Giá'!$B$13,IF(AND('Raw Data'!N2463&gt;4,'Raw Data'!N2463&lt;=4.5),'Bảng Giá'!$B$14,IF(AND('Raw Data'!N2463&gt;4.5,'Raw Data'!N2463&lt;=5),'Bảng Giá'!$B$15,IF(AND('Raw Data'!N2463&gt;5,'Raw Data'!N2463&lt;=5.5),'Bảng Giá'!$B$16,IF(AND('Raw Data'!N2463&gt;5.5,'Raw Data'!N2463&lt;=6),'Bảng Giá'!$B$17,'Bảng Giá'!$B$18)))))))))))))))</f>
        <v>0.1&lt;x&lt;=0.25</v>
      </c>
      <c r="Q2463" s="48">
        <f t="shared" si="231"/>
        <v>1.9417475728155338E-2</v>
      </c>
      <c r="R2463">
        <f t="shared" si="232"/>
        <v>25200</v>
      </c>
      <c r="S2463">
        <f t="shared" si="233"/>
        <v>4600</v>
      </c>
    </row>
    <row r="2464" spans="1:19" x14ac:dyDescent="0.25">
      <c r="A2464" s="12">
        <v>2463</v>
      </c>
      <c r="B2464" s="12" t="s">
        <v>211</v>
      </c>
      <c r="C2464" s="12" t="s">
        <v>1095</v>
      </c>
      <c r="D2464" s="28">
        <v>43012.494826388887</v>
      </c>
      <c r="E2464" s="17">
        <v>43016.29482638889</v>
      </c>
      <c r="F2464" s="13" t="s">
        <v>303</v>
      </c>
      <c r="G2464" s="12">
        <v>2370</v>
      </c>
      <c r="H2464" s="12" t="s">
        <v>78</v>
      </c>
      <c r="I2464" s="12" t="s">
        <v>392</v>
      </c>
      <c r="J2464" s="37">
        <f>INDEX('Bảng Giá'!$C$3:$H$18,MATCH('Raw Data'!P2464,'Bảng Giá'!$B$3:$B$18,0),MATCH('Raw Data'!M2464,'Bảng Giá'!$C$2:$H$2,0))</f>
        <v>58000</v>
      </c>
      <c r="K2464" s="12">
        <v>56600</v>
      </c>
      <c r="L2464" s="36">
        <f t="shared" si="228"/>
        <v>3.8000000000029104</v>
      </c>
      <c r="M2464" t="str">
        <f>'References data'!H2465</f>
        <v>Liên Vùng</v>
      </c>
      <c r="N2464">
        <f t="shared" si="229"/>
        <v>2.37</v>
      </c>
      <c r="O2464">
        <f t="shared" si="230"/>
        <v>1400</v>
      </c>
      <c r="P2464" t="str">
        <f>IF(AND(N2464&gt;0,N2464&lt;=0.05),'Bảng Giá'!$B$3,IF(AND(N2464&lt;=0.1,N2464&gt;0.05),'Bảng Giá'!$B$4,IF(AND('Raw Data'!N2464&gt;0.1,'Raw Data'!N2464&lt;=0.25),'Bảng Giá'!$B$5,IF(AND('Raw Data'!N2464&gt;0.25,'Raw Data'!N2464&lt;=0.5),'Bảng Giá'!$B$6,IF(AND('Raw Data'!N2464&gt;0.5,'Raw Data'!N2464&lt;=1),'Bảng Giá'!$B$7,IF(AND('Raw Data'!N2464&gt;1,'Raw Data'!N2464&lt;=1.5),'Bảng Giá'!$B$8,IF(AND('Raw Data'!N2464&gt;1.5,'Raw Data'!N2464&lt;=2),'Bảng Giá'!$B$9,IF(AND('Raw Data'!N2464&gt;2,'Raw Data'!N2464&lt;=2.5),'Bảng Giá'!$B$10,IF(AND('Raw Data'!N2464&gt;2.5,'Raw Data'!N2464&lt;=3),'Bảng Giá'!$B$11,IF(AND('Raw Data'!N2464&gt;3,'Raw Data'!N2464&lt;=3.5),'Bảng Giá'!$B$12,IF(AND('Raw Data'!N2464&gt;3.5,'Raw Data'!N2464&lt;=4),'Bảng Giá'!$B$13,IF(AND('Raw Data'!N2464&gt;4,'Raw Data'!N2464&lt;=4.5),'Bảng Giá'!$B$14,IF(AND('Raw Data'!N2464&gt;4.5,'Raw Data'!N2464&lt;=5),'Bảng Giá'!$B$15,IF(AND('Raw Data'!N2464&gt;5,'Raw Data'!N2464&lt;=5.5),'Bảng Giá'!$B$16,IF(AND('Raw Data'!N2464&gt;5.5,'Raw Data'!N2464&lt;=6),'Bảng Giá'!$B$17,'Bảng Giá'!$B$18)))))))))))))))</f>
        <v>2&lt;x&lt;=2.5</v>
      </c>
      <c r="Q2464" s="48">
        <f t="shared" si="231"/>
        <v>2.4734982332155476E-2</v>
      </c>
      <c r="R2464">
        <f t="shared" si="232"/>
        <v>69600</v>
      </c>
      <c r="S2464">
        <f t="shared" si="233"/>
        <v>13000</v>
      </c>
    </row>
    <row r="2465" spans="1:19" x14ac:dyDescent="0.25">
      <c r="A2465" s="12">
        <v>2464</v>
      </c>
      <c r="B2465" s="12" t="s">
        <v>211</v>
      </c>
      <c r="C2465" s="12" t="s">
        <v>1096</v>
      </c>
      <c r="D2465" s="28">
        <v>43010.626608796294</v>
      </c>
      <c r="E2465" s="17">
        <v>43014.426608796297</v>
      </c>
      <c r="F2465" s="13" t="s">
        <v>302</v>
      </c>
      <c r="G2465" s="12">
        <v>450</v>
      </c>
      <c r="H2465" s="12" t="s">
        <v>101</v>
      </c>
      <c r="I2465" s="12" t="s">
        <v>103</v>
      </c>
      <c r="J2465" s="37">
        <f>INDEX('Bảng Giá'!$C$3:$H$18,MATCH('Raw Data'!P2465,'Bảng Giá'!$B$3:$B$18,0),MATCH('Raw Data'!M2465,'Bảng Giá'!$C$2:$H$2,0))</f>
        <v>26000</v>
      </c>
      <c r="K2465" s="12">
        <v>25400</v>
      </c>
      <c r="L2465" s="36">
        <f t="shared" si="228"/>
        <v>3.8000000000029104</v>
      </c>
      <c r="M2465" t="str">
        <f>'References data'!H2466</f>
        <v>Liên Vùng</v>
      </c>
      <c r="N2465">
        <f t="shared" si="229"/>
        <v>0.45</v>
      </c>
      <c r="O2465">
        <f t="shared" si="230"/>
        <v>600</v>
      </c>
      <c r="P2465" t="str">
        <f>IF(AND(N2465&gt;0,N2465&lt;=0.05),'Bảng Giá'!$B$3,IF(AND(N2465&lt;=0.1,N2465&gt;0.05),'Bảng Giá'!$B$4,IF(AND('Raw Data'!N2465&gt;0.1,'Raw Data'!N2465&lt;=0.25),'Bảng Giá'!$B$5,IF(AND('Raw Data'!N2465&gt;0.25,'Raw Data'!N2465&lt;=0.5),'Bảng Giá'!$B$6,IF(AND('Raw Data'!N2465&gt;0.5,'Raw Data'!N2465&lt;=1),'Bảng Giá'!$B$7,IF(AND('Raw Data'!N2465&gt;1,'Raw Data'!N2465&lt;=1.5),'Bảng Giá'!$B$8,IF(AND('Raw Data'!N2465&gt;1.5,'Raw Data'!N2465&lt;=2),'Bảng Giá'!$B$9,IF(AND('Raw Data'!N2465&gt;2,'Raw Data'!N2465&lt;=2.5),'Bảng Giá'!$B$10,IF(AND('Raw Data'!N2465&gt;2.5,'Raw Data'!N2465&lt;=3),'Bảng Giá'!$B$11,IF(AND('Raw Data'!N2465&gt;3,'Raw Data'!N2465&lt;=3.5),'Bảng Giá'!$B$12,IF(AND('Raw Data'!N2465&gt;3.5,'Raw Data'!N2465&lt;=4),'Bảng Giá'!$B$13,IF(AND('Raw Data'!N2465&gt;4,'Raw Data'!N2465&lt;=4.5),'Bảng Giá'!$B$14,IF(AND('Raw Data'!N2465&gt;4.5,'Raw Data'!N2465&lt;=5),'Bảng Giá'!$B$15,IF(AND('Raw Data'!N2465&gt;5,'Raw Data'!N2465&lt;=5.5),'Bảng Giá'!$B$16,IF(AND('Raw Data'!N2465&gt;5.5,'Raw Data'!N2465&lt;=6),'Bảng Giá'!$B$17,'Bảng Giá'!$B$18)))))))))))))))</f>
        <v>0.25&lt;x&lt;=0.5</v>
      </c>
      <c r="Q2465" s="48">
        <f t="shared" si="231"/>
        <v>2.3622047244094488E-2</v>
      </c>
      <c r="R2465">
        <f t="shared" si="232"/>
        <v>31200</v>
      </c>
      <c r="S2465">
        <f t="shared" si="233"/>
        <v>5800</v>
      </c>
    </row>
    <row r="2466" spans="1:19" x14ac:dyDescent="0.25">
      <c r="A2466" s="12">
        <v>2465</v>
      </c>
      <c r="B2466" s="12" t="s">
        <v>211</v>
      </c>
      <c r="C2466" s="12" t="s">
        <v>1097</v>
      </c>
      <c r="D2466" s="28">
        <v>43011.415462962963</v>
      </c>
      <c r="E2466" s="17">
        <v>43015.215462962966</v>
      </c>
      <c r="F2466" s="13" t="s">
        <v>302</v>
      </c>
      <c r="G2466" s="12">
        <v>1000</v>
      </c>
      <c r="H2466" s="12" t="s">
        <v>160</v>
      </c>
      <c r="I2466" s="12" t="s">
        <v>1594</v>
      </c>
      <c r="J2466" s="37">
        <f>INDEX('Bảng Giá'!$C$3:$H$18,MATCH('Raw Data'!P2466,'Bảng Giá'!$B$3:$B$18,0),MATCH('Raw Data'!M2466,'Bảng Giá'!$C$2:$H$2,0))</f>
        <v>32500</v>
      </c>
      <c r="K2466" s="12">
        <v>40000</v>
      </c>
      <c r="L2466" s="36">
        <f t="shared" si="228"/>
        <v>3.8000000000029104</v>
      </c>
      <c r="M2466" t="str">
        <f>'References data'!H2467</f>
        <v>Liên Vùng</v>
      </c>
      <c r="N2466">
        <f t="shared" si="229"/>
        <v>1</v>
      </c>
      <c r="O2466">
        <f t="shared" si="230"/>
        <v>-7500</v>
      </c>
      <c r="P2466" t="str">
        <f>IF(AND(N2466&gt;0,N2466&lt;=0.05),'Bảng Giá'!$B$3,IF(AND(N2466&lt;=0.1,N2466&gt;0.05),'Bảng Giá'!$B$4,IF(AND('Raw Data'!N2466&gt;0.1,'Raw Data'!N2466&lt;=0.25),'Bảng Giá'!$B$5,IF(AND('Raw Data'!N2466&gt;0.25,'Raw Data'!N2466&lt;=0.5),'Bảng Giá'!$B$6,IF(AND('Raw Data'!N2466&gt;0.5,'Raw Data'!N2466&lt;=1),'Bảng Giá'!$B$7,IF(AND('Raw Data'!N2466&gt;1,'Raw Data'!N2466&lt;=1.5),'Bảng Giá'!$B$8,IF(AND('Raw Data'!N2466&gt;1.5,'Raw Data'!N2466&lt;=2),'Bảng Giá'!$B$9,IF(AND('Raw Data'!N2466&gt;2,'Raw Data'!N2466&lt;=2.5),'Bảng Giá'!$B$10,IF(AND('Raw Data'!N2466&gt;2.5,'Raw Data'!N2466&lt;=3),'Bảng Giá'!$B$11,IF(AND('Raw Data'!N2466&gt;3,'Raw Data'!N2466&lt;=3.5),'Bảng Giá'!$B$12,IF(AND('Raw Data'!N2466&gt;3.5,'Raw Data'!N2466&lt;=4),'Bảng Giá'!$B$13,IF(AND('Raw Data'!N2466&gt;4,'Raw Data'!N2466&lt;=4.5),'Bảng Giá'!$B$14,IF(AND('Raw Data'!N2466&gt;4.5,'Raw Data'!N2466&lt;=5),'Bảng Giá'!$B$15,IF(AND('Raw Data'!N2466&gt;5,'Raw Data'!N2466&lt;=5.5),'Bảng Giá'!$B$16,IF(AND('Raw Data'!N2466&gt;5.5,'Raw Data'!N2466&lt;=6),'Bảng Giá'!$B$17,'Bảng Giá'!$B$18)))))))))))))))</f>
        <v>0.5&lt;x&lt;=1</v>
      </c>
      <c r="Q2466" s="48">
        <f t="shared" si="231"/>
        <v>-0.1875</v>
      </c>
      <c r="R2466">
        <f t="shared" si="232"/>
        <v>39000</v>
      </c>
      <c r="S2466">
        <f t="shared" si="233"/>
        <v>-1000</v>
      </c>
    </row>
    <row r="2467" spans="1:19" x14ac:dyDescent="0.25">
      <c r="A2467" s="12">
        <v>2466</v>
      </c>
      <c r="B2467" s="12" t="s">
        <v>211</v>
      </c>
      <c r="C2467" s="12" t="s">
        <v>1098</v>
      </c>
      <c r="D2467" s="28">
        <v>43011.493680555555</v>
      </c>
      <c r="E2467" s="17">
        <v>43015.593680555554</v>
      </c>
      <c r="F2467" s="13" t="s">
        <v>302</v>
      </c>
      <c r="G2467" s="12">
        <v>3000</v>
      </c>
      <c r="H2467" s="12" t="s">
        <v>358</v>
      </c>
      <c r="I2467" s="12" t="s">
        <v>79</v>
      </c>
      <c r="J2467" s="37">
        <f>INDEX('Bảng Giá'!$C$3:$H$18,MATCH('Raw Data'!P2467,'Bảng Giá'!$B$3:$B$18,0),MATCH('Raw Data'!M2467,'Bảng Giá'!$C$2:$H$2,0))</f>
        <v>63000</v>
      </c>
      <c r="K2467" s="12">
        <v>70300</v>
      </c>
      <c r="L2467" s="36">
        <f t="shared" si="228"/>
        <v>4.0999999999985448</v>
      </c>
      <c r="M2467" t="str">
        <f>'References data'!H2468</f>
        <v>Liên Vùng Tỉnh</v>
      </c>
      <c r="N2467">
        <f t="shared" si="229"/>
        <v>3</v>
      </c>
      <c r="O2467">
        <f t="shared" si="230"/>
        <v>-7300</v>
      </c>
      <c r="P2467" t="str">
        <f>IF(AND(N2467&gt;0,N2467&lt;=0.05),'Bảng Giá'!$B$3,IF(AND(N2467&lt;=0.1,N2467&gt;0.05),'Bảng Giá'!$B$4,IF(AND('Raw Data'!N2467&gt;0.1,'Raw Data'!N2467&lt;=0.25),'Bảng Giá'!$B$5,IF(AND('Raw Data'!N2467&gt;0.25,'Raw Data'!N2467&lt;=0.5),'Bảng Giá'!$B$6,IF(AND('Raw Data'!N2467&gt;0.5,'Raw Data'!N2467&lt;=1),'Bảng Giá'!$B$7,IF(AND('Raw Data'!N2467&gt;1,'Raw Data'!N2467&lt;=1.5),'Bảng Giá'!$B$8,IF(AND('Raw Data'!N2467&gt;1.5,'Raw Data'!N2467&lt;=2),'Bảng Giá'!$B$9,IF(AND('Raw Data'!N2467&gt;2,'Raw Data'!N2467&lt;=2.5),'Bảng Giá'!$B$10,IF(AND('Raw Data'!N2467&gt;2.5,'Raw Data'!N2467&lt;=3),'Bảng Giá'!$B$11,IF(AND('Raw Data'!N2467&gt;3,'Raw Data'!N2467&lt;=3.5),'Bảng Giá'!$B$12,IF(AND('Raw Data'!N2467&gt;3.5,'Raw Data'!N2467&lt;=4),'Bảng Giá'!$B$13,IF(AND('Raw Data'!N2467&gt;4,'Raw Data'!N2467&lt;=4.5),'Bảng Giá'!$B$14,IF(AND('Raw Data'!N2467&gt;4.5,'Raw Data'!N2467&lt;=5),'Bảng Giá'!$B$15,IF(AND('Raw Data'!N2467&gt;5,'Raw Data'!N2467&lt;=5.5),'Bảng Giá'!$B$16,IF(AND('Raw Data'!N2467&gt;5.5,'Raw Data'!N2467&lt;=6),'Bảng Giá'!$B$17,'Bảng Giá'!$B$18)))))))))))))))</f>
        <v>2.5&lt;x&lt;=3</v>
      </c>
      <c r="Q2467" s="48">
        <f t="shared" si="231"/>
        <v>-0.10384068278805121</v>
      </c>
      <c r="R2467">
        <f t="shared" si="232"/>
        <v>75600</v>
      </c>
      <c r="S2467">
        <f t="shared" si="233"/>
        <v>5300</v>
      </c>
    </row>
    <row r="2468" spans="1:19" x14ac:dyDescent="0.25">
      <c r="A2468" s="12">
        <v>2467</v>
      </c>
      <c r="B2468" s="12" t="s">
        <v>211</v>
      </c>
      <c r="C2468" s="12" t="s">
        <v>1099</v>
      </c>
      <c r="D2468" s="28">
        <v>43012.333333333336</v>
      </c>
      <c r="E2468" s="17">
        <v>43016.133333333339</v>
      </c>
      <c r="F2468" s="13" t="s">
        <v>302</v>
      </c>
      <c r="G2468" s="12">
        <v>1400</v>
      </c>
      <c r="H2468" s="12" t="s">
        <v>283</v>
      </c>
      <c r="I2468" s="12" t="s">
        <v>488</v>
      </c>
      <c r="J2468" s="37">
        <f>INDEX('Bảng Giá'!$C$3:$H$18,MATCH('Raw Data'!P2468,'Bảng Giá'!$B$3:$B$18,0),MATCH('Raw Data'!M2468,'Bảng Giá'!$C$2:$H$2,0))</f>
        <v>41000</v>
      </c>
      <c r="K2468" s="12">
        <v>40000</v>
      </c>
      <c r="L2468" s="36">
        <f t="shared" si="228"/>
        <v>3.8000000000029104</v>
      </c>
      <c r="M2468" t="str">
        <f>'References data'!H2469</f>
        <v>Liên Vùng</v>
      </c>
      <c r="N2468">
        <f t="shared" si="229"/>
        <v>1.4</v>
      </c>
      <c r="O2468">
        <f t="shared" si="230"/>
        <v>1000</v>
      </c>
      <c r="P2468" t="str">
        <f>IF(AND(N2468&gt;0,N2468&lt;=0.05),'Bảng Giá'!$B$3,IF(AND(N2468&lt;=0.1,N2468&gt;0.05),'Bảng Giá'!$B$4,IF(AND('Raw Data'!N2468&gt;0.1,'Raw Data'!N2468&lt;=0.25),'Bảng Giá'!$B$5,IF(AND('Raw Data'!N2468&gt;0.25,'Raw Data'!N2468&lt;=0.5),'Bảng Giá'!$B$6,IF(AND('Raw Data'!N2468&gt;0.5,'Raw Data'!N2468&lt;=1),'Bảng Giá'!$B$7,IF(AND('Raw Data'!N2468&gt;1,'Raw Data'!N2468&lt;=1.5),'Bảng Giá'!$B$8,IF(AND('Raw Data'!N2468&gt;1.5,'Raw Data'!N2468&lt;=2),'Bảng Giá'!$B$9,IF(AND('Raw Data'!N2468&gt;2,'Raw Data'!N2468&lt;=2.5),'Bảng Giá'!$B$10,IF(AND('Raw Data'!N2468&gt;2.5,'Raw Data'!N2468&lt;=3),'Bảng Giá'!$B$11,IF(AND('Raw Data'!N2468&gt;3,'Raw Data'!N2468&lt;=3.5),'Bảng Giá'!$B$12,IF(AND('Raw Data'!N2468&gt;3.5,'Raw Data'!N2468&lt;=4),'Bảng Giá'!$B$13,IF(AND('Raw Data'!N2468&gt;4,'Raw Data'!N2468&lt;=4.5),'Bảng Giá'!$B$14,IF(AND('Raw Data'!N2468&gt;4.5,'Raw Data'!N2468&lt;=5),'Bảng Giá'!$B$15,IF(AND('Raw Data'!N2468&gt;5,'Raw Data'!N2468&lt;=5.5),'Bảng Giá'!$B$16,IF(AND('Raw Data'!N2468&gt;5.5,'Raw Data'!N2468&lt;=6),'Bảng Giá'!$B$17,'Bảng Giá'!$B$18)))))))))))))))</f>
        <v>1&lt;x&lt;=1.5</v>
      </c>
      <c r="Q2468" s="48">
        <f t="shared" si="231"/>
        <v>2.5000000000000001E-2</v>
      </c>
      <c r="R2468">
        <f t="shared" si="232"/>
        <v>49200</v>
      </c>
      <c r="S2468">
        <f t="shared" si="233"/>
        <v>9200</v>
      </c>
    </row>
    <row r="2469" spans="1:19" x14ac:dyDescent="0.25">
      <c r="A2469" s="12">
        <v>2468</v>
      </c>
      <c r="B2469" s="12" t="s">
        <v>211</v>
      </c>
      <c r="C2469" s="12" t="s">
        <v>1100</v>
      </c>
      <c r="D2469" s="28">
        <v>43012.494953703703</v>
      </c>
      <c r="E2469" s="17">
        <v>43016.594953703701</v>
      </c>
      <c r="F2469" s="13" t="s">
        <v>302</v>
      </c>
      <c r="G2469" s="12">
        <v>200</v>
      </c>
      <c r="H2469" s="12" t="s">
        <v>831</v>
      </c>
      <c r="I2469" s="12" t="s">
        <v>165</v>
      </c>
      <c r="J2469" s="37">
        <f>INDEX('Bảng Giá'!$C$3:$H$18,MATCH('Raw Data'!P2469,'Bảng Giá'!$B$3:$B$18,0),MATCH('Raw Data'!M2469,'Bảng Giá'!$C$2:$H$2,0))</f>
        <v>20000</v>
      </c>
      <c r="K2469" s="12">
        <v>19700</v>
      </c>
      <c r="L2469" s="36">
        <f t="shared" si="228"/>
        <v>4.0999999999985448</v>
      </c>
      <c r="M2469" t="str">
        <f>'References data'!H2470</f>
        <v>Liên Vùng Tỉnh</v>
      </c>
      <c r="N2469">
        <f t="shared" si="229"/>
        <v>0.2</v>
      </c>
      <c r="O2469">
        <f t="shared" si="230"/>
        <v>300</v>
      </c>
      <c r="P2469" t="str">
        <f>IF(AND(N2469&gt;0,N2469&lt;=0.05),'Bảng Giá'!$B$3,IF(AND(N2469&lt;=0.1,N2469&gt;0.05),'Bảng Giá'!$B$4,IF(AND('Raw Data'!N2469&gt;0.1,'Raw Data'!N2469&lt;=0.25),'Bảng Giá'!$B$5,IF(AND('Raw Data'!N2469&gt;0.25,'Raw Data'!N2469&lt;=0.5),'Bảng Giá'!$B$6,IF(AND('Raw Data'!N2469&gt;0.5,'Raw Data'!N2469&lt;=1),'Bảng Giá'!$B$7,IF(AND('Raw Data'!N2469&gt;1,'Raw Data'!N2469&lt;=1.5),'Bảng Giá'!$B$8,IF(AND('Raw Data'!N2469&gt;1.5,'Raw Data'!N2469&lt;=2),'Bảng Giá'!$B$9,IF(AND('Raw Data'!N2469&gt;2,'Raw Data'!N2469&lt;=2.5),'Bảng Giá'!$B$10,IF(AND('Raw Data'!N2469&gt;2.5,'Raw Data'!N2469&lt;=3),'Bảng Giá'!$B$11,IF(AND('Raw Data'!N2469&gt;3,'Raw Data'!N2469&lt;=3.5),'Bảng Giá'!$B$12,IF(AND('Raw Data'!N2469&gt;3.5,'Raw Data'!N2469&lt;=4),'Bảng Giá'!$B$13,IF(AND('Raw Data'!N2469&gt;4,'Raw Data'!N2469&lt;=4.5),'Bảng Giá'!$B$14,IF(AND('Raw Data'!N2469&gt;4.5,'Raw Data'!N2469&lt;=5),'Bảng Giá'!$B$15,IF(AND('Raw Data'!N2469&gt;5,'Raw Data'!N2469&lt;=5.5),'Bảng Giá'!$B$16,IF(AND('Raw Data'!N2469&gt;5.5,'Raw Data'!N2469&lt;=6),'Bảng Giá'!$B$17,'Bảng Giá'!$B$18)))))))))))))))</f>
        <v>0.1&lt;x&lt;=0.25</v>
      </c>
      <c r="Q2469" s="48">
        <f t="shared" si="231"/>
        <v>1.5228426395939087E-2</v>
      </c>
      <c r="R2469">
        <f t="shared" si="232"/>
        <v>24000</v>
      </c>
      <c r="S2469">
        <f t="shared" si="233"/>
        <v>4300</v>
      </c>
    </row>
    <row r="2470" spans="1:19" x14ac:dyDescent="0.25">
      <c r="A2470" s="12">
        <v>2469</v>
      </c>
      <c r="B2470" s="12" t="s">
        <v>211</v>
      </c>
      <c r="C2470" s="12" t="s">
        <v>1101</v>
      </c>
      <c r="D2470" s="28">
        <v>43008.333333333336</v>
      </c>
      <c r="E2470" s="17">
        <v>43010.433333333334</v>
      </c>
      <c r="F2470" s="13" t="s">
        <v>302</v>
      </c>
      <c r="G2470" s="12">
        <v>1140</v>
      </c>
      <c r="H2470" s="12" t="s">
        <v>95</v>
      </c>
      <c r="I2470" s="12" t="s">
        <v>509</v>
      </c>
      <c r="J2470" s="37">
        <f>INDEX('Bảng Giá'!$C$3:$H$18,MATCH('Raw Data'!P2470,'Bảng Giá'!$B$3:$B$18,0),MATCH('Raw Data'!M2470,'Bảng Giá'!$C$2:$H$2,0))</f>
        <v>38500</v>
      </c>
      <c r="K2470" s="12">
        <v>37800</v>
      </c>
      <c r="L2470" s="36">
        <f t="shared" si="228"/>
        <v>2.0999999999985448</v>
      </c>
      <c r="M2470" t="str">
        <f>'References data'!H2471</f>
        <v>Liên Vùng đặc biệt</v>
      </c>
      <c r="N2470">
        <f t="shared" si="229"/>
        <v>1.1399999999999999</v>
      </c>
      <c r="O2470">
        <f t="shared" si="230"/>
        <v>700</v>
      </c>
      <c r="P2470" t="str">
        <f>IF(AND(N2470&gt;0,N2470&lt;=0.05),'Bảng Giá'!$B$3,IF(AND(N2470&lt;=0.1,N2470&gt;0.05),'Bảng Giá'!$B$4,IF(AND('Raw Data'!N2470&gt;0.1,'Raw Data'!N2470&lt;=0.25),'Bảng Giá'!$B$5,IF(AND('Raw Data'!N2470&gt;0.25,'Raw Data'!N2470&lt;=0.5),'Bảng Giá'!$B$6,IF(AND('Raw Data'!N2470&gt;0.5,'Raw Data'!N2470&lt;=1),'Bảng Giá'!$B$7,IF(AND('Raw Data'!N2470&gt;1,'Raw Data'!N2470&lt;=1.5),'Bảng Giá'!$B$8,IF(AND('Raw Data'!N2470&gt;1.5,'Raw Data'!N2470&lt;=2),'Bảng Giá'!$B$9,IF(AND('Raw Data'!N2470&gt;2,'Raw Data'!N2470&lt;=2.5),'Bảng Giá'!$B$10,IF(AND('Raw Data'!N2470&gt;2.5,'Raw Data'!N2470&lt;=3),'Bảng Giá'!$B$11,IF(AND('Raw Data'!N2470&gt;3,'Raw Data'!N2470&lt;=3.5),'Bảng Giá'!$B$12,IF(AND('Raw Data'!N2470&gt;3.5,'Raw Data'!N2470&lt;=4),'Bảng Giá'!$B$13,IF(AND('Raw Data'!N2470&gt;4,'Raw Data'!N2470&lt;=4.5),'Bảng Giá'!$B$14,IF(AND('Raw Data'!N2470&gt;4.5,'Raw Data'!N2470&lt;=5),'Bảng Giá'!$B$15,IF(AND('Raw Data'!N2470&gt;5,'Raw Data'!N2470&lt;=5.5),'Bảng Giá'!$B$16,IF(AND('Raw Data'!N2470&gt;5.5,'Raw Data'!N2470&lt;=6),'Bảng Giá'!$B$17,'Bảng Giá'!$B$18)))))))))))))))</f>
        <v>1&lt;x&lt;=1.5</v>
      </c>
      <c r="Q2470" s="48">
        <f t="shared" si="231"/>
        <v>1.8518518518518517E-2</v>
      </c>
      <c r="R2470">
        <f t="shared" si="232"/>
        <v>46200</v>
      </c>
      <c r="S2470">
        <f t="shared" si="233"/>
        <v>8400</v>
      </c>
    </row>
    <row r="2471" spans="1:19" x14ac:dyDescent="0.25">
      <c r="A2471" s="12">
        <v>2470</v>
      </c>
      <c r="B2471" s="12" t="s">
        <v>211</v>
      </c>
      <c r="C2471" s="12" t="s">
        <v>1102</v>
      </c>
      <c r="D2471" s="28">
        <v>43006.650879629633</v>
      </c>
      <c r="E2471" s="17">
        <v>43008.750879629632</v>
      </c>
      <c r="F2471" s="13" t="s">
        <v>302</v>
      </c>
      <c r="G2471" s="12">
        <v>500</v>
      </c>
      <c r="H2471" s="12" t="s">
        <v>76</v>
      </c>
      <c r="I2471" s="12" t="s">
        <v>123</v>
      </c>
      <c r="J2471" s="37">
        <f>INDEX('Bảng Giá'!$C$3:$H$18,MATCH('Raw Data'!P2471,'Bảng Giá'!$B$3:$B$18,0),MATCH('Raw Data'!M2471,'Bảng Giá'!$C$2:$H$2,0))</f>
        <v>22500</v>
      </c>
      <c r="K2471" s="12">
        <v>29900</v>
      </c>
      <c r="L2471" s="36">
        <f t="shared" si="228"/>
        <v>2.0999999999985448</v>
      </c>
      <c r="M2471" t="str">
        <f>'References data'!H2472</f>
        <v>Liên Vùng đặc biệt</v>
      </c>
      <c r="N2471">
        <f t="shared" si="229"/>
        <v>0.5</v>
      </c>
      <c r="O2471">
        <f t="shared" si="230"/>
        <v>-7400</v>
      </c>
      <c r="P2471" t="str">
        <f>IF(AND(N2471&gt;0,N2471&lt;=0.05),'Bảng Giá'!$B$3,IF(AND(N2471&lt;=0.1,N2471&gt;0.05),'Bảng Giá'!$B$4,IF(AND('Raw Data'!N2471&gt;0.1,'Raw Data'!N2471&lt;=0.25),'Bảng Giá'!$B$5,IF(AND('Raw Data'!N2471&gt;0.25,'Raw Data'!N2471&lt;=0.5),'Bảng Giá'!$B$6,IF(AND('Raw Data'!N2471&gt;0.5,'Raw Data'!N2471&lt;=1),'Bảng Giá'!$B$7,IF(AND('Raw Data'!N2471&gt;1,'Raw Data'!N2471&lt;=1.5),'Bảng Giá'!$B$8,IF(AND('Raw Data'!N2471&gt;1.5,'Raw Data'!N2471&lt;=2),'Bảng Giá'!$B$9,IF(AND('Raw Data'!N2471&gt;2,'Raw Data'!N2471&lt;=2.5),'Bảng Giá'!$B$10,IF(AND('Raw Data'!N2471&gt;2.5,'Raw Data'!N2471&lt;=3),'Bảng Giá'!$B$11,IF(AND('Raw Data'!N2471&gt;3,'Raw Data'!N2471&lt;=3.5),'Bảng Giá'!$B$12,IF(AND('Raw Data'!N2471&gt;3.5,'Raw Data'!N2471&lt;=4),'Bảng Giá'!$B$13,IF(AND('Raw Data'!N2471&gt;4,'Raw Data'!N2471&lt;=4.5),'Bảng Giá'!$B$14,IF(AND('Raw Data'!N2471&gt;4.5,'Raw Data'!N2471&lt;=5),'Bảng Giá'!$B$15,IF(AND('Raw Data'!N2471&gt;5,'Raw Data'!N2471&lt;=5.5),'Bảng Giá'!$B$16,IF(AND('Raw Data'!N2471&gt;5.5,'Raw Data'!N2471&lt;=6),'Bảng Giá'!$B$17,'Bảng Giá'!$B$18)))))))))))))))</f>
        <v>0.25&lt;x&lt;=0.5</v>
      </c>
      <c r="Q2471" s="48">
        <f t="shared" si="231"/>
        <v>-0.24749163879598662</v>
      </c>
      <c r="R2471">
        <f t="shared" si="232"/>
        <v>27000</v>
      </c>
      <c r="S2471">
        <f t="shared" si="233"/>
        <v>-2900</v>
      </c>
    </row>
    <row r="2472" spans="1:19" x14ac:dyDescent="0.25">
      <c r="A2472" s="12">
        <v>2471</v>
      </c>
      <c r="B2472" s="12" t="s">
        <v>211</v>
      </c>
      <c r="C2472" s="12" t="s">
        <v>1103</v>
      </c>
      <c r="D2472" s="28">
        <v>43008.673263888886</v>
      </c>
      <c r="E2472" s="17">
        <v>43012.473263888889</v>
      </c>
      <c r="F2472" s="13" t="s">
        <v>302</v>
      </c>
      <c r="G2472" s="12">
        <v>1200</v>
      </c>
      <c r="H2472" s="12" t="s">
        <v>146</v>
      </c>
      <c r="I2472" s="12" t="s">
        <v>281</v>
      </c>
      <c r="J2472" s="37">
        <f>INDEX('Bảng Giá'!$C$3:$H$18,MATCH('Raw Data'!P2472,'Bảng Giá'!$B$3:$B$18,0),MATCH('Raw Data'!M2472,'Bảng Giá'!$C$2:$H$2,0))</f>
        <v>41000</v>
      </c>
      <c r="K2472" s="12">
        <v>40000</v>
      </c>
      <c r="L2472" s="36">
        <f t="shared" si="228"/>
        <v>3.8000000000029104</v>
      </c>
      <c r="M2472" t="str">
        <f>'References data'!H2473</f>
        <v>Liên Vùng</v>
      </c>
      <c r="N2472">
        <f t="shared" si="229"/>
        <v>1.2</v>
      </c>
      <c r="O2472">
        <f t="shared" si="230"/>
        <v>1000</v>
      </c>
      <c r="P2472" t="str">
        <f>IF(AND(N2472&gt;0,N2472&lt;=0.05),'Bảng Giá'!$B$3,IF(AND(N2472&lt;=0.1,N2472&gt;0.05),'Bảng Giá'!$B$4,IF(AND('Raw Data'!N2472&gt;0.1,'Raw Data'!N2472&lt;=0.25),'Bảng Giá'!$B$5,IF(AND('Raw Data'!N2472&gt;0.25,'Raw Data'!N2472&lt;=0.5),'Bảng Giá'!$B$6,IF(AND('Raw Data'!N2472&gt;0.5,'Raw Data'!N2472&lt;=1),'Bảng Giá'!$B$7,IF(AND('Raw Data'!N2472&gt;1,'Raw Data'!N2472&lt;=1.5),'Bảng Giá'!$B$8,IF(AND('Raw Data'!N2472&gt;1.5,'Raw Data'!N2472&lt;=2),'Bảng Giá'!$B$9,IF(AND('Raw Data'!N2472&gt;2,'Raw Data'!N2472&lt;=2.5),'Bảng Giá'!$B$10,IF(AND('Raw Data'!N2472&gt;2.5,'Raw Data'!N2472&lt;=3),'Bảng Giá'!$B$11,IF(AND('Raw Data'!N2472&gt;3,'Raw Data'!N2472&lt;=3.5),'Bảng Giá'!$B$12,IF(AND('Raw Data'!N2472&gt;3.5,'Raw Data'!N2472&lt;=4),'Bảng Giá'!$B$13,IF(AND('Raw Data'!N2472&gt;4,'Raw Data'!N2472&lt;=4.5),'Bảng Giá'!$B$14,IF(AND('Raw Data'!N2472&gt;4.5,'Raw Data'!N2472&lt;=5),'Bảng Giá'!$B$15,IF(AND('Raw Data'!N2472&gt;5,'Raw Data'!N2472&lt;=5.5),'Bảng Giá'!$B$16,IF(AND('Raw Data'!N2472&gt;5.5,'Raw Data'!N2472&lt;=6),'Bảng Giá'!$B$17,'Bảng Giá'!$B$18)))))))))))))))</f>
        <v>1&lt;x&lt;=1.5</v>
      </c>
      <c r="Q2472" s="48">
        <f t="shared" si="231"/>
        <v>2.5000000000000001E-2</v>
      </c>
      <c r="R2472">
        <f t="shared" si="232"/>
        <v>49200</v>
      </c>
      <c r="S2472">
        <f t="shared" si="233"/>
        <v>9200</v>
      </c>
    </row>
    <row r="2473" spans="1:19" x14ac:dyDescent="0.25">
      <c r="A2473" s="12">
        <v>2472</v>
      </c>
      <c r="B2473" s="12" t="s">
        <v>211</v>
      </c>
      <c r="C2473" s="12" t="s">
        <v>1104</v>
      </c>
      <c r="D2473" s="28">
        <v>43007.354398148149</v>
      </c>
      <c r="E2473" s="17">
        <v>43009.454398148147</v>
      </c>
      <c r="F2473" s="13" t="s">
        <v>302</v>
      </c>
      <c r="G2473" s="12">
        <v>1000</v>
      </c>
      <c r="H2473" s="12" t="s">
        <v>297</v>
      </c>
      <c r="I2473" s="12" t="s">
        <v>83</v>
      </c>
      <c r="J2473" s="37">
        <f>INDEX('Bảng Giá'!$C$3:$H$18,MATCH('Raw Data'!P2473,'Bảng Giá'!$B$3:$B$18,0),MATCH('Raw Data'!M2473,'Bảng Giá'!$C$2:$H$2,0))</f>
        <v>30500</v>
      </c>
      <c r="K2473" s="12">
        <v>37800</v>
      </c>
      <c r="L2473" s="36">
        <f t="shared" si="228"/>
        <v>2.0999999999985448</v>
      </c>
      <c r="M2473" t="str">
        <f>'References data'!H2474</f>
        <v>Liên Vùng đặc biệt</v>
      </c>
      <c r="N2473">
        <f t="shared" si="229"/>
        <v>1</v>
      </c>
      <c r="O2473">
        <f t="shared" si="230"/>
        <v>-7300</v>
      </c>
      <c r="P2473" t="str">
        <f>IF(AND(N2473&gt;0,N2473&lt;=0.05),'Bảng Giá'!$B$3,IF(AND(N2473&lt;=0.1,N2473&gt;0.05),'Bảng Giá'!$B$4,IF(AND('Raw Data'!N2473&gt;0.1,'Raw Data'!N2473&lt;=0.25),'Bảng Giá'!$B$5,IF(AND('Raw Data'!N2473&gt;0.25,'Raw Data'!N2473&lt;=0.5),'Bảng Giá'!$B$6,IF(AND('Raw Data'!N2473&gt;0.5,'Raw Data'!N2473&lt;=1),'Bảng Giá'!$B$7,IF(AND('Raw Data'!N2473&gt;1,'Raw Data'!N2473&lt;=1.5),'Bảng Giá'!$B$8,IF(AND('Raw Data'!N2473&gt;1.5,'Raw Data'!N2473&lt;=2),'Bảng Giá'!$B$9,IF(AND('Raw Data'!N2473&gt;2,'Raw Data'!N2473&lt;=2.5),'Bảng Giá'!$B$10,IF(AND('Raw Data'!N2473&gt;2.5,'Raw Data'!N2473&lt;=3),'Bảng Giá'!$B$11,IF(AND('Raw Data'!N2473&gt;3,'Raw Data'!N2473&lt;=3.5),'Bảng Giá'!$B$12,IF(AND('Raw Data'!N2473&gt;3.5,'Raw Data'!N2473&lt;=4),'Bảng Giá'!$B$13,IF(AND('Raw Data'!N2473&gt;4,'Raw Data'!N2473&lt;=4.5),'Bảng Giá'!$B$14,IF(AND('Raw Data'!N2473&gt;4.5,'Raw Data'!N2473&lt;=5),'Bảng Giá'!$B$15,IF(AND('Raw Data'!N2473&gt;5,'Raw Data'!N2473&lt;=5.5),'Bảng Giá'!$B$16,IF(AND('Raw Data'!N2473&gt;5.5,'Raw Data'!N2473&lt;=6),'Bảng Giá'!$B$17,'Bảng Giá'!$B$18)))))))))))))))</f>
        <v>0.5&lt;x&lt;=1</v>
      </c>
      <c r="Q2473" s="48">
        <f t="shared" si="231"/>
        <v>-0.19312169312169311</v>
      </c>
      <c r="R2473">
        <f t="shared" si="232"/>
        <v>36600</v>
      </c>
      <c r="S2473">
        <f t="shared" si="233"/>
        <v>-1200</v>
      </c>
    </row>
    <row r="2474" spans="1:19" x14ac:dyDescent="0.25">
      <c r="A2474" s="12">
        <v>2473</v>
      </c>
      <c r="B2474" s="12" t="s">
        <v>211</v>
      </c>
      <c r="C2474" s="12" t="s">
        <v>1105</v>
      </c>
      <c r="D2474" s="28">
        <v>43008.672951388886</v>
      </c>
      <c r="E2474" s="17">
        <v>43012.472951388889</v>
      </c>
      <c r="F2474" s="13" t="s">
        <v>302</v>
      </c>
      <c r="G2474" s="12">
        <v>200</v>
      </c>
      <c r="H2474" s="12" t="s">
        <v>831</v>
      </c>
      <c r="I2474" s="12" t="s">
        <v>85</v>
      </c>
      <c r="J2474" s="37">
        <f>INDEX('Bảng Giá'!$C$3:$H$18,MATCH('Raw Data'!P2474,'Bảng Giá'!$B$3:$B$18,0),MATCH('Raw Data'!M2474,'Bảng Giá'!$C$2:$H$2,0))</f>
        <v>21000</v>
      </c>
      <c r="K2474" s="12">
        <v>20500</v>
      </c>
      <c r="L2474" s="36">
        <f t="shared" si="228"/>
        <v>3.8000000000029104</v>
      </c>
      <c r="M2474" t="str">
        <f>'References data'!H2475</f>
        <v>Liên Vùng</v>
      </c>
      <c r="N2474">
        <f t="shared" si="229"/>
        <v>0.2</v>
      </c>
      <c r="O2474">
        <f t="shared" si="230"/>
        <v>500</v>
      </c>
      <c r="P2474" t="str">
        <f>IF(AND(N2474&gt;0,N2474&lt;=0.05),'Bảng Giá'!$B$3,IF(AND(N2474&lt;=0.1,N2474&gt;0.05),'Bảng Giá'!$B$4,IF(AND('Raw Data'!N2474&gt;0.1,'Raw Data'!N2474&lt;=0.25),'Bảng Giá'!$B$5,IF(AND('Raw Data'!N2474&gt;0.25,'Raw Data'!N2474&lt;=0.5),'Bảng Giá'!$B$6,IF(AND('Raw Data'!N2474&gt;0.5,'Raw Data'!N2474&lt;=1),'Bảng Giá'!$B$7,IF(AND('Raw Data'!N2474&gt;1,'Raw Data'!N2474&lt;=1.5),'Bảng Giá'!$B$8,IF(AND('Raw Data'!N2474&gt;1.5,'Raw Data'!N2474&lt;=2),'Bảng Giá'!$B$9,IF(AND('Raw Data'!N2474&gt;2,'Raw Data'!N2474&lt;=2.5),'Bảng Giá'!$B$10,IF(AND('Raw Data'!N2474&gt;2.5,'Raw Data'!N2474&lt;=3),'Bảng Giá'!$B$11,IF(AND('Raw Data'!N2474&gt;3,'Raw Data'!N2474&lt;=3.5),'Bảng Giá'!$B$12,IF(AND('Raw Data'!N2474&gt;3.5,'Raw Data'!N2474&lt;=4),'Bảng Giá'!$B$13,IF(AND('Raw Data'!N2474&gt;4,'Raw Data'!N2474&lt;=4.5),'Bảng Giá'!$B$14,IF(AND('Raw Data'!N2474&gt;4.5,'Raw Data'!N2474&lt;=5),'Bảng Giá'!$B$15,IF(AND('Raw Data'!N2474&gt;5,'Raw Data'!N2474&lt;=5.5),'Bảng Giá'!$B$16,IF(AND('Raw Data'!N2474&gt;5.5,'Raw Data'!N2474&lt;=6),'Bảng Giá'!$B$17,'Bảng Giá'!$B$18)))))))))))))))</f>
        <v>0.1&lt;x&lt;=0.25</v>
      </c>
      <c r="Q2474" s="48">
        <f t="shared" si="231"/>
        <v>2.4390243902439025E-2</v>
      </c>
      <c r="R2474">
        <f t="shared" si="232"/>
        <v>25200</v>
      </c>
      <c r="S2474">
        <f t="shared" si="233"/>
        <v>4700</v>
      </c>
    </row>
    <row r="2475" spans="1:19" x14ac:dyDescent="0.25">
      <c r="A2475" s="12">
        <v>2474</v>
      </c>
      <c r="B2475" s="12" t="s">
        <v>211</v>
      </c>
      <c r="C2475" s="12" t="s">
        <v>1106</v>
      </c>
      <c r="D2475" s="28">
        <v>43010.389837962961</v>
      </c>
      <c r="E2475" s="17">
        <v>43014.489837962959</v>
      </c>
      <c r="F2475" s="13" t="s">
        <v>302</v>
      </c>
      <c r="G2475" s="12">
        <v>300</v>
      </c>
      <c r="H2475" s="12" t="s">
        <v>111</v>
      </c>
      <c r="I2475" s="12" t="s">
        <v>1595</v>
      </c>
      <c r="J2475" s="37">
        <f>INDEX('Bảng Giá'!$C$3:$H$18,MATCH('Raw Data'!P2475,'Bảng Giá'!$B$3:$B$18,0),MATCH('Raw Data'!M2475,'Bảng Giá'!$C$2:$H$2,0))</f>
        <v>24500</v>
      </c>
      <c r="K2475" s="12">
        <v>24100</v>
      </c>
      <c r="L2475" s="36">
        <f t="shared" si="228"/>
        <v>4.0999999999985448</v>
      </c>
      <c r="M2475" t="str">
        <f>'References data'!H2476</f>
        <v>Liên Vùng Tỉnh</v>
      </c>
      <c r="N2475">
        <f t="shared" si="229"/>
        <v>0.3</v>
      </c>
      <c r="O2475">
        <f t="shared" si="230"/>
        <v>400</v>
      </c>
      <c r="P2475" t="str">
        <f>IF(AND(N2475&gt;0,N2475&lt;=0.05),'Bảng Giá'!$B$3,IF(AND(N2475&lt;=0.1,N2475&gt;0.05),'Bảng Giá'!$B$4,IF(AND('Raw Data'!N2475&gt;0.1,'Raw Data'!N2475&lt;=0.25),'Bảng Giá'!$B$5,IF(AND('Raw Data'!N2475&gt;0.25,'Raw Data'!N2475&lt;=0.5),'Bảng Giá'!$B$6,IF(AND('Raw Data'!N2475&gt;0.5,'Raw Data'!N2475&lt;=1),'Bảng Giá'!$B$7,IF(AND('Raw Data'!N2475&gt;1,'Raw Data'!N2475&lt;=1.5),'Bảng Giá'!$B$8,IF(AND('Raw Data'!N2475&gt;1.5,'Raw Data'!N2475&lt;=2),'Bảng Giá'!$B$9,IF(AND('Raw Data'!N2475&gt;2,'Raw Data'!N2475&lt;=2.5),'Bảng Giá'!$B$10,IF(AND('Raw Data'!N2475&gt;2.5,'Raw Data'!N2475&lt;=3),'Bảng Giá'!$B$11,IF(AND('Raw Data'!N2475&gt;3,'Raw Data'!N2475&lt;=3.5),'Bảng Giá'!$B$12,IF(AND('Raw Data'!N2475&gt;3.5,'Raw Data'!N2475&lt;=4),'Bảng Giá'!$B$13,IF(AND('Raw Data'!N2475&gt;4,'Raw Data'!N2475&lt;=4.5),'Bảng Giá'!$B$14,IF(AND('Raw Data'!N2475&gt;4.5,'Raw Data'!N2475&lt;=5),'Bảng Giá'!$B$15,IF(AND('Raw Data'!N2475&gt;5,'Raw Data'!N2475&lt;=5.5),'Bảng Giá'!$B$16,IF(AND('Raw Data'!N2475&gt;5.5,'Raw Data'!N2475&lt;=6),'Bảng Giá'!$B$17,'Bảng Giá'!$B$18)))))))))))))))</f>
        <v>0.25&lt;x&lt;=0.5</v>
      </c>
      <c r="Q2475" s="48">
        <f t="shared" si="231"/>
        <v>1.6597510373443983E-2</v>
      </c>
      <c r="R2475">
        <f t="shared" si="232"/>
        <v>29400</v>
      </c>
      <c r="S2475">
        <f t="shared" si="233"/>
        <v>5300</v>
      </c>
    </row>
    <row r="2476" spans="1:19" x14ac:dyDescent="0.25">
      <c r="A2476" s="12">
        <v>2475</v>
      </c>
      <c r="B2476" s="12" t="s">
        <v>211</v>
      </c>
      <c r="C2476" s="12" t="s">
        <v>1107</v>
      </c>
      <c r="D2476" s="28">
        <v>43010.390439814815</v>
      </c>
      <c r="E2476" s="17">
        <v>43014.490439814814</v>
      </c>
      <c r="F2476" s="13" t="s">
        <v>302</v>
      </c>
      <c r="G2476" s="12">
        <v>2000</v>
      </c>
      <c r="H2476" s="12" t="s">
        <v>179</v>
      </c>
      <c r="I2476" s="12" t="s">
        <v>140</v>
      </c>
      <c r="J2476" s="37">
        <f>INDEX('Bảng Giá'!$C$3:$H$18,MATCH('Raw Data'!P2476,'Bảng Giá'!$B$3:$B$18,0),MATCH('Raw Data'!M2476,'Bảng Giá'!$C$2:$H$2,0))</f>
        <v>47000</v>
      </c>
      <c r="K2476" s="12">
        <v>54100</v>
      </c>
      <c r="L2476" s="36">
        <f t="shared" si="228"/>
        <v>4.0999999999985448</v>
      </c>
      <c r="M2476" t="str">
        <f>'References data'!H2477</f>
        <v>Liên Vùng Tỉnh</v>
      </c>
      <c r="N2476">
        <f t="shared" si="229"/>
        <v>2</v>
      </c>
      <c r="O2476">
        <f t="shared" si="230"/>
        <v>-7100</v>
      </c>
      <c r="P2476" t="str">
        <f>IF(AND(N2476&gt;0,N2476&lt;=0.05),'Bảng Giá'!$B$3,IF(AND(N2476&lt;=0.1,N2476&gt;0.05),'Bảng Giá'!$B$4,IF(AND('Raw Data'!N2476&gt;0.1,'Raw Data'!N2476&lt;=0.25),'Bảng Giá'!$B$5,IF(AND('Raw Data'!N2476&gt;0.25,'Raw Data'!N2476&lt;=0.5),'Bảng Giá'!$B$6,IF(AND('Raw Data'!N2476&gt;0.5,'Raw Data'!N2476&lt;=1),'Bảng Giá'!$B$7,IF(AND('Raw Data'!N2476&gt;1,'Raw Data'!N2476&lt;=1.5),'Bảng Giá'!$B$8,IF(AND('Raw Data'!N2476&gt;1.5,'Raw Data'!N2476&lt;=2),'Bảng Giá'!$B$9,IF(AND('Raw Data'!N2476&gt;2,'Raw Data'!N2476&lt;=2.5),'Bảng Giá'!$B$10,IF(AND('Raw Data'!N2476&gt;2.5,'Raw Data'!N2476&lt;=3),'Bảng Giá'!$B$11,IF(AND('Raw Data'!N2476&gt;3,'Raw Data'!N2476&lt;=3.5),'Bảng Giá'!$B$12,IF(AND('Raw Data'!N2476&gt;3.5,'Raw Data'!N2476&lt;=4),'Bảng Giá'!$B$13,IF(AND('Raw Data'!N2476&gt;4,'Raw Data'!N2476&lt;=4.5),'Bảng Giá'!$B$14,IF(AND('Raw Data'!N2476&gt;4.5,'Raw Data'!N2476&lt;=5),'Bảng Giá'!$B$15,IF(AND('Raw Data'!N2476&gt;5,'Raw Data'!N2476&lt;=5.5),'Bảng Giá'!$B$16,IF(AND('Raw Data'!N2476&gt;5.5,'Raw Data'!N2476&lt;=6),'Bảng Giá'!$B$17,'Bảng Giá'!$B$18)))))))))))))))</f>
        <v>1.5&lt;x&lt;=2</v>
      </c>
      <c r="Q2476" s="48">
        <f t="shared" si="231"/>
        <v>-0.13123844731977818</v>
      </c>
      <c r="R2476">
        <f t="shared" si="232"/>
        <v>56400</v>
      </c>
      <c r="S2476">
        <f t="shared" si="233"/>
        <v>2300</v>
      </c>
    </row>
    <row r="2477" spans="1:19" x14ac:dyDescent="0.25">
      <c r="A2477" s="12">
        <v>2476</v>
      </c>
      <c r="B2477" s="12" t="s">
        <v>211</v>
      </c>
      <c r="C2477" s="12" t="s">
        <v>1108</v>
      </c>
      <c r="D2477" s="28">
        <v>43010.390844907408</v>
      </c>
      <c r="E2477" s="17">
        <v>43014.490844907406</v>
      </c>
      <c r="F2477" s="13" t="s">
        <v>302</v>
      </c>
      <c r="G2477" s="12">
        <v>1997</v>
      </c>
      <c r="H2477" s="12" t="s">
        <v>179</v>
      </c>
      <c r="I2477" s="12" t="s">
        <v>171</v>
      </c>
      <c r="J2477" s="37">
        <f>INDEX('Bảng Giá'!$C$3:$H$18,MATCH('Raw Data'!P2477,'Bảng Giá'!$B$3:$B$18,0),MATCH('Raw Data'!M2477,'Bảng Giá'!$C$2:$H$2,0))</f>
        <v>47000</v>
      </c>
      <c r="K2477" s="12">
        <v>46300</v>
      </c>
      <c r="L2477" s="36">
        <f t="shared" si="228"/>
        <v>4.0999999999985448</v>
      </c>
      <c r="M2477" t="str">
        <f>'References data'!H2478</f>
        <v>Liên Vùng Tỉnh</v>
      </c>
      <c r="N2477">
        <f t="shared" si="229"/>
        <v>1.9970000000000001</v>
      </c>
      <c r="O2477">
        <f t="shared" si="230"/>
        <v>700</v>
      </c>
      <c r="P2477" t="str">
        <f>IF(AND(N2477&gt;0,N2477&lt;=0.05),'Bảng Giá'!$B$3,IF(AND(N2477&lt;=0.1,N2477&gt;0.05),'Bảng Giá'!$B$4,IF(AND('Raw Data'!N2477&gt;0.1,'Raw Data'!N2477&lt;=0.25),'Bảng Giá'!$B$5,IF(AND('Raw Data'!N2477&gt;0.25,'Raw Data'!N2477&lt;=0.5),'Bảng Giá'!$B$6,IF(AND('Raw Data'!N2477&gt;0.5,'Raw Data'!N2477&lt;=1),'Bảng Giá'!$B$7,IF(AND('Raw Data'!N2477&gt;1,'Raw Data'!N2477&lt;=1.5),'Bảng Giá'!$B$8,IF(AND('Raw Data'!N2477&gt;1.5,'Raw Data'!N2477&lt;=2),'Bảng Giá'!$B$9,IF(AND('Raw Data'!N2477&gt;2,'Raw Data'!N2477&lt;=2.5),'Bảng Giá'!$B$10,IF(AND('Raw Data'!N2477&gt;2.5,'Raw Data'!N2477&lt;=3),'Bảng Giá'!$B$11,IF(AND('Raw Data'!N2477&gt;3,'Raw Data'!N2477&lt;=3.5),'Bảng Giá'!$B$12,IF(AND('Raw Data'!N2477&gt;3.5,'Raw Data'!N2477&lt;=4),'Bảng Giá'!$B$13,IF(AND('Raw Data'!N2477&gt;4,'Raw Data'!N2477&lt;=4.5),'Bảng Giá'!$B$14,IF(AND('Raw Data'!N2477&gt;4.5,'Raw Data'!N2477&lt;=5),'Bảng Giá'!$B$15,IF(AND('Raw Data'!N2477&gt;5,'Raw Data'!N2477&lt;=5.5),'Bảng Giá'!$B$16,IF(AND('Raw Data'!N2477&gt;5.5,'Raw Data'!N2477&lt;=6),'Bảng Giá'!$B$17,'Bảng Giá'!$B$18)))))))))))))))</f>
        <v>1.5&lt;x&lt;=2</v>
      </c>
      <c r="Q2477" s="48">
        <f t="shared" si="231"/>
        <v>1.511879049676026E-2</v>
      </c>
      <c r="R2477">
        <f t="shared" si="232"/>
        <v>56400</v>
      </c>
      <c r="S2477">
        <f t="shared" si="233"/>
        <v>10100</v>
      </c>
    </row>
    <row r="2478" spans="1:19" x14ac:dyDescent="0.25">
      <c r="A2478" s="12">
        <v>2477</v>
      </c>
      <c r="B2478" s="12" t="s">
        <v>211</v>
      </c>
      <c r="C2478" s="12" t="s">
        <v>1109</v>
      </c>
      <c r="D2478" s="28">
        <v>43010.390520833331</v>
      </c>
      <c r="E2478" s="17">
        <v>43014.490520833329</v>
      </c>
      <c r="F2478" s="13" t="s">
        <v>303</v>
      </c>
      <c r="G2478" s="12">
        <v>499</v>
      </c>
      <c r="H2478" s="12" t="s">
        <v>179</v>
      </c>
      <c r="I2478" s="12" t="s">
        <v>107</v>
      </c>
      <c r="J2478" s="37">
        <f>INDEX('Bảng Giá'!$C$3:$H$18,MATCH('Raw Data'!P2478,'Bảng Giá'!$B$3:$B$18,0),MATCH('Raw Data'!M2478,'Bảng Giá'!$C$2:$H$2,0))</f>
        <v>24500</v>
      </c>
      <c r="K2478" s="12">
        <v>24100</v>
      </c>
      <c r="L2478" s="36">
        <f t="shared" si="228"/>
        <v>4.0999999999985448</v>
      </c>
      <c r="M2478" t="str">
        <f>'References data'!H2479</f>
        <v>Liên Vùng Tỉnh</v>
      </c>
      <c r="N2478">
        <f t="shared" si="229"/>
        <v>0.499</v>
      </c>
      <c r="O2478">
        <f t="shared" si="230"/>
        <v>400</v>
      </c>
      <c r="P2478" t="str">
        <f>IF(AND(N2478&gt;0,N2478&lt;=0.05),'Bảng Giá'!$B$3,IF(AND(N2478&lt;=0.1,N2478&gt;0.05),'Bảng Giá'!$B$4,IF(AND('Raw Data'!N2478&gt;0.1,'Raw Data'!N2478&lt;=0.25),'Bảng Giá'!$B$5,IF(AND('Raw Data'!N2478&gt;0.25,'Raw Data'!N2478&lt;=0.5),'Bảng Giá'!$B$6,IF(AND('Raw Data'!N2478&gt;0.5,'Raw Data'!N2478&lt;=1),'Bảng Giá'!$B$7,IF(AND('Raw Data'!N2478&gt;1,'Raw Data'!N2478&lt;=1.5),'Bảng Giá'!$B$8,IF(AND('Raw Data'!N2478&gt;1.5,'Raw Data'!N2478&lt;=2),'Bảng Giá'!$B$9,IF(AND('Raw Data'!N2478&gt;2,'Raw Data'!N2478&lt;=2.5),'Bảng Giá'!$B$10,IF(AND('Raw Data'!N2478&gt;2.5,'Raw Data'!N2478&lt;=3),'Bảng Giá'!$B$11,IF(AND('Raw Data'!N2478&gt;3,'Raw Data'!N2478&lt;=3.5),'Bảng Giá'!$B$12,IF(AND('Raw Data'!N2478&gt;3.5,'Raw Data'!N2478&lt;=4),'Bảng Giá'!$B$13,IF(AND('Raw Data'!N2478&gt;4,'Raw Data'!N2478&lt;=4.5),'Bảng Giá'!$B$14,IF(AND('Raw Data'!N2478&gt;4.5,'Raw Data'!N2478&lt;=5),'Bảng Giá'!$B$15,IF(AND('Raw Data'!N2478&gt;5,'Raw Data'!N2478&lt;=5.5),'Bảng Giá'!$B$16,IF(AND('Raw Data'!N2478&gt;5.5,'Raw Data'!N2478&lt;=6),'Bảng Giá'!$B$17,'Bảng Giá'!$B$18)))))))))))))))</f>
        <v>0.25&lt;x&lt;=0.5</v>
      </c>
      <c r="Q2478" s="48">
        <f t="shared" si="231"/>
        <v>1.6597510373443983E-2</v>
      </c>
      <c r="R2478">
        <f t="shared" si="232"/>
        <v>29400</v>
      </c>
      <c r="S2478">
        <f t="shared" si="233"/>
        <v>5300</v>
      </c>
    </row>
    <row r="2479" spans="1:19" x14ac:dyDescent="0.25">
      <c r="A2479" s="12">
        <v>2478</v>
      </c>
      <c r="B2479" s="12" t="s">
        <v>211</v>
      </c>
      <c r="C2479" s="12" t="s">
        <v>1110</v>
      </c>
      <c r="D2479" s="28">
        <v>43010.390902777777</v>
      </c>
      <c r="E2479" s="17">
        <v>43014.490902777776</v>
      </c>
      <c r="F2479" s="13" t="s">
        <v>302</v>
      </c>
      <c r="G2479" s="12">
        <v>1000</v>
      </c>
      <c r="H2479" s="12" t="s">
        <v>359</v>
      </c>
      <c r="I2479" s="12" t="s">
        <v>276</v>
      </c>
      <c r="J2479" s="37">
        <f>INDEX('Bảng Giá'!$C$3:$H$18,MATCH('Raw Data'!P2479,'Bảng Giá'!$B$3:$B$18,0),MATCH('Raw Data'!M2479,'Bảng Giá'!$C$2:$H$2,0))</f>
        <v>31000</v>
      </c>
      <c r="K2479" s="12">
        <v>38400</v>
      </c>
      <c r="L2479" s="36">
        <f t="shared" si="228"/>
        <v>4.0999999999985448</v>
      </c>
      <c r="M2479" t="str">
        <f>'References data'!H2480</f>
        <v>Liên Vùng Tỉnh</v>
      </c>
      <c r="N2479">
        <f t="shared" si="229"/>
        <v>1</v>
      </c>
      <c r="O2479">
        <f t="shared" si="230"/>
        <v>-7400</v>
      </c>
      <c r="P2479" t="str">
        <f>IF(AND(N2479&gt;0,N2479&lt;=0.05),'Bảng Giá'!$B$3,IF(AND(N2479&lt;=0.1,N2479&gt;0.05),'Bảng Giá'!$B$4,IF(AND('Raw Data'!N2479&gt;0.1,'Raw Data'!N2479&lt;=0.25),'Bảng Giá'!$B$5,IF(AND('Raw Data'!N2479&gt;0.25,'Raw Data'!N2479&lt;=0.5),'Bảng Giá'!$B$6,IF(AND('Raw Data'!N2479&gt;0.5,'Raw Data'!N2479&lt;=1),'Bảng Giá'!$B$7,IF(AND('Raw Data'!N2479&gt;1,'Raw Data'!N2479&lt;=1.5),'Bảng Giá'!$B$8,IF(AND('Raw Data'!N2479&gt;1.5,'Raw Data'!N2479&lt;=2),'Bảng Giá'!$B$9,IF(AND('Raw Data'!N2479&gt;2,'Raw Data'!N2479&lt;=2.5),'Bảng Giá'!$B$10,IF(AND('Raw Data'!N2479&gt;2.5,'Raw Data'!N2479&lt;=3),'Bảng Giá'!$B$11,IF(AND('Raw Data'!N2479&gt;3,'Raw Data'!N2479&lt;=3.5),'Bảng Giá'!$B$12,IF(AND('Raw Data'!N2479&gt;3.5,'Raw Data'!N2479&lt;=4),'Bảng Giá'!$B$13,IF(AND('Raw Data'!N2479&gt;4,'Raw Data'!N2479&lt;=4.5),'Bảng Giá'!$B$14,IF(AND('Raw Data'!N2479&gt;4.5,'Raw Data'!N2479&lt;=5),'Bảng Giá'!$B$15,IF(AND('Raw Data'!N2479&gt;5,'Raw Data'!N2479&lt;=5.5),'Bảng Giá'!$B$16,IF(AND('Raw Data'!N2479&gt;5.5,'Raw Data'!N2479&lt;=6),'Bảng Giá'!$B$17,'Bảng Giá'!$B$18)))))))))))))))</f>
        <v>0.5&lt;x&lt;=1</v>
      </c>
      <c r="Q2479" s="48">
        <f t="shared" si="231"/>
        <v>-0.19270833333333334</v>
      </c>
      <c r="R2479">
        <f t="shared" si="232"/>
        <v>37200</v>
      </c>
      <c r="S2479">
        <f t="shared" si="233"/>
        <v>-1200</v>
      </c>
    </row>
    <row r="2480" spans="1:19" x14ac:dyDescent="0.25">
      <c r="A2480" s="12">
        <v>2479</v>
      </c>
      <c r="B2480" s="12" t="s">
        <v>211</v>
      </c>
      <c r="C2480" s="12" t="s">
        <v>1111</v>
      </c>
      <c r="D2480" s="28">
        <v>43010.389918981484</v>
      </c>
      <c r="E2480" s="17">
        <v>43014.189918981487</v>
      </c>
      <c r="F2480" s="13" t="s">
        <v>302</v>
      </c>
      <c r="G2480" s="12">
        <v>350</v>
      </c>
      <c r="H2480" s="12" t="s">
        <v>75</v>
      </c>
      <c r="I2480" s="12" t="s">
        <v>454</v>
      </c>
      <c r="J2480" s="37">
        <f>INDEX('Bảng Giá'!$C$3:$H$18,MATCH('Raw Data'!P2480,'Bảng Giá'!$B$3:$B$18,0),MATCH('Raw Data'!M2480,'Bảng Giá'!$C$2:$H$2,0))</f>
        <v>26000</v>
      </c>
      <c r="K2480" s="12">
        <v>25400</v>
      </c>
      <c r="L2480" s="36">
        <f t="shared" si="228"/>
        <v>3.8000000000029104</v>
      </c>
      <c r="M2480" t="str">
        <f>'References data'!H2481</f>
        <v>Liên Vùng</v>
      </c>
      <c r="N2480">
        <f t="shared" si="229"/>
        <v>0.35</v>
      </c>
      <c r="O2480">
        <f t="shared" si="230"/>
        <v>600</v>
      </c>
      <c r="P2480" t="str">
        <f>IF(AND(N2480&gt;0,N2480&lt;=0.05),'Bảng Giá'!$B$3,IF(AND(N2480&lt;=0.1,N2480&gt;0.05),'Bảng Giá'!$B$4,IF(AND('Raw Data'!N2480&gt;0.1,'Raw Data'!N2480&lt;=0.25),'Bảng Giá'!$B$5,IF(AND('Raw Data'!N2480&gt;0.25,'Raw Data'!N2480&lt;=0.5),'Bảng Giá'!$B$6,IF(AND('Raw Data'!N2480&gt;0.5,'Raw Data'!N2480&lt;=1),'Bảng Giá'!$B$7,IF(AND('Raw Data'!N2480&gt;1,'Raw Data'!N2480&lt;=1.5),'Bảng Giá'!$B$8,IF(AND('Raw Data'!N2480&gt;1.5,'Raw Data'!N2480&lt;=2),'Bảng Giá'!$B$9,IF(AND('Raw Data'!N2480&gt;2,'Raw Data'!N2480&lt;=2.5),'Bảng Giá'!$B$10,IF(AND('Raw Data'!N2480&gt;2.5,'Raw Data'!N2480&lt;=3),'Bảng Giá'!$B$11,IF(AND('Raw Data'!N2480&gt;3,'Raw Data'!N2480&lt;=3.5),'Bảng Giá'!$B$12,IF(AND('Raw Data'!N2480&gt;3.5,'Raw Data'!N2480&lt;=4),'Bảng Giá'!$B$13,IF(AND('Raw Data'!N2480&gt;4,'Raw Data'!N2480&lt;=4.5),'Bảng Giá'!$B$14,IF(AND('Raw Data'!N2480&gt;4.5,'Raw Data'!N2480&lt;=5),'Bảng Giá'!$B$15,IF(AND('Raw Data'!N2480&gt;5,'Raw Data'!N2480&lt;=5.5),'Bảng Giá'!$B$16,IF(AND('Raw Data'!N2480&gt;5.5,'Raw Data'!N2480&lt;=6),'Bảng Giá'!$B$17,'Bảng Giá'!$B$18)))))))))))))))</f>
        <v>0.25&lt;x&lt;=0.5</v>
      </c>
      <c r="Q2480" s="48">
        <f t="shared" si="231"/>
        <v>2.3622047244094488E-2</v>
      </c>
      <c r="R2480">
        <f t="shared" si="232"/>
        <v>31200</v>
      </c>
      <c r="S2480">
        <f t="shared" si="233"/>
        <v>5800</v>
      </c>
    </row>
    <row r="2481" spans="1:19" x14ac:dyDescent="0.25">
      <c r="A2481" s="12">
        <v>2480</v>
      </c>
      <c r="B2481" s="12" t="s">
        <v>211</v>
      </c>
      <c r="C2481" s="12" t="s">
        <v>1112</v>
      </c>
      <c r="D2481" s="28">
        <v>43010.389988425923</v>
      </c>
      <c r="E2481" s="17">
        <v>43014.189988425926</v>
      </c>
      <c r="F2481" s="13" t="s">
        <v>303</v>
      </c>
      <c r="G2481" s="12">
        <v>899</v>
      </c>
      <c r="H2481" s="12" t="s">
        <v>111</v>
      </c>
      <c r="I2481" s="12" t="s">
        <v>114</v>
      </c>
      <c r="J2481" s="37">
        <f>INDEX('Bảng Giá'!$C$3:$H$18,MATCH('Raw Data'!P2481,'Bảng Giá'!$B$3:$B$18,0),MATCH('Raw Data'!M2481,'Bảng Giá'!$C$2:$H$2,0))</f>
        <v>32500</v>
      </c>
      <c r="K2481" s="12">
        <v>31700</v>
      </c>
      <c r="L2481" s="36">
        <f t="shared" si="228"/>
        <v>3.8000000000029104</v>
      </c>
      <c r="M2481" t="str">
        <f>'References data'!H2482</f>
        <v>Liên Vùng</v>
      </c>
      <c r="N2481">
        <f t="shared" si="229"/>
        <v>0.89900000000000002</v>
      </c>
      <c r="O2481">
        <f t="shared" si="230"/>
        <v>800</v>
      </c>
      <c r="P2481" t="str">
        <f>IF(AND(N2481&gt;0,N2481&lt;=0.05),'Bảng Giá'!$B$3,IF(AND(N2481&lt;=0.1,N2481&gt;0.05),'Bảng Giá'!$B$4,IF(AND('Raw Data'!N2481&gt;0.1,'Raw Data'!N2481&lt;=0.25),'Bảng Giá'!$B$5,IF(AND('Raw Data'!N2481&gt;0.25,'Raw Data'!N2481&lt;=0.5),'Bảng Giá'!$B$6,IF(AND('Raw Data'!N2481&gt;0.5,'Raw Data'!N2481&lt;=1),'Bảng Giá'!$B$7,IF(AND('Raw Data'!N2481&gt;1,'Raw Data'!N2481&lt;=1.5),'Bảng Giá'!$B$8,IF(AND('Raw Data'!N2481&gt;1.5,'Raw Data'!N2481&lt;=2),'Bảng Giá'!$B$9,IF(AND('Raw Data'!N2481&gt;2,'Raw Data'!N2481&lt;=2.5),'Bảng Giá'!$B$10,IF(AND('Raw Data'!N2481&gt;2.5,'Raw Data'!N2481&lt;=3),'Bảng Giá'!$B$11,IF(AND('Raw Data'!N2481&gt;3,'Raw Data'!N2481&lt;=3.5),'Bảng Giá'!$B$12,IF(AND('Raw Data'!N2481&gt;3.5,'Raw Data'!N2481&lt;=4),'Bảng Giá'!$B$13,IF(AND('Raw Data'!N2481&gt;4,'Raw Data'!N2481&lt;=4.5),'Bảng Giá'!$B$14,IF(AND('Raw Data'!N2481&gt;4.5,'Raw Data'!N2481&lt;=5),'Bảng Giá'!$B$15,IF(AND('Raw Data'!N2481&gt;5,'Raw Data'!N2481&lt;=5.5),'Bảng Giá'!$B$16,IF(AND('Raw Data'!N2481&gt;5.5,'Raw Data'!N2481&lt;=6),'Bảng Giá'!$B$17,'Bảng Giá'!$B$18)))))))))))))))</f>
        <v>0.5&lt;x&lt;=1</v>
      </c>
      <c r="Q2481" s="48">
        <f t="shared" si="231"/>
        <v>2.5236593059936908E-2</v>
      </c>
      <c r="R2481">
        <f t="shared" si="232"/>
        <v>39000</v>
      </c>
      <c r="S2481">
        <f t="shared" si="233"/>
        <v>7300</v>
      </c>
    </row>
    <row r="2482" spans="1:19" x14ac:dyDescent="0.25">
      <c r="A2482" s="12">
        <v>2481</v>
      </c>
      <c r="B2482" s="12" t="s">
        <v>211</v>
      </c>
      <c r="C2482" s="12" t="s">
        <v>1113</v>
      </c>
      <c r="D2482" s="28">
        <v>43010.390034722222</v>
      </c>
      <c r="E2482" s="17">
        <v>43012.490034722221</v>
      </c>
      <c r="F2482" s="13" t="s">
        <v>302</v>
      </c>
      <c r="G2482" s="12">
        <v>1820</v>
      </c>
      <c r="H2482" s="12" t="s">
        <v>75</v>
      </c>
      <c r="I2482" s="12" t="s">
        <v>89</v>
      </c>
      <c r="J2482" s="37">
        <f>INDEX('Bảng Giá'!$C$3:$H$18,MATCH('Raw Data'!P2482,'Bảng Giá'!$B$3:$B$18,0),MATCH('Raw Data'!M2482,'Bảng Giá'!$C$2:$H$2,0))</f>
        <v>46500</v>
      </c>
      <c r="K2482" s="12">
        <v>45600</v>
      </c>
      <c r="L2482" s="36">
        <f t="shared" si="228"/>
        <v>2.0999999999985448</v>
      </c>
      <c r="M2482" t="str">
        <f>'References data'!H2483</f>
        <v>Liên Vùng đặc biệt</v>
      </c>
      <c r="N2482">
        <f t="shared" si="229"/>
        <v>1.82</v>
      </c>
      <c r="O2482">
        <f t="shared" si="230"/>
        <v>900</v>
      </c>
      <c r="P2482" t="str">
        <f>IF(AND(N2482&gt;0,N2482&lt;=0.05),'Bảng Giá'!$B$3,IF(AND(N2482&lt;=0.1,N2482&gt;0.05),'Bảng Giá'!$B$4,IF(AND('Raw Data'!N2482&gt;0.1,'Raw Data'!N2482&lt;=0.25),'Bảng Giá'!$B$5,IF(AND('Raw Data'!N2482&gt;0.25,'Raw Data'!N2482&lt;=0.5),'Bảng Giá'!$B$6,IF(AND('Raw Data'!N2482&gt;0.5,'Raw Data'!N2482&lt;=1),'Bảng Giá'!$B$7,IF(AND('Raw Data'!N2482&gt;1,'Raw Data'!N2482&lt;=1.5),'Bảng Giá'!$B$8,IF(AND('Raw Data'!N2482&gt;1.5,'Raw Data'!N2482&lt;=2),'Bảng Giá'!$B$9,IF(AND('Raw Data'!N2482&gt;2,'Raw Data'!N2482&lt;=2.5),'Bảng Giá'!$B$10,IF(AND('Raw Data'!N2482&gt;2.5,'Raw Data'!N2482&lt;=3),'Bảng Giá'!$B$11,IF(AND('Raw Data'!N2482&gt;3,'Raw Data'!N2482&lt;=3.5),'Bảng Giá'!$B$12,IF(AND('Raw Data'!N2482&gt;3.5,'Raw Data'!N2482&lt;=4),'Bảng Giá'!$B$13,IF(AND('Raw Data'!N2482&gt;4,'Raw Data'!N2482&lt;=4.5),'Bảng Giá'!$B$14,IF(AND('Raw Data'!N2482&gt;4.5,'Raw Data'!N2482&lt;=5),'Bảng Giá'!$B$15,IF(AND('Raw Data'!N2482&gt;5,'Raw Data'!N2482&lt;=5.5),'Bảng Giá'!$B$16,IF(AND('Raw Data'!N2482&gt;5.5,'Raw Data'!N2482&lt;=6),'Bảng Giá'!$B$17,'Bảng Giá'!$B$18)))))))))))))))</f>
        <v>1.5&lt;x&lt;=2</v>
      </c>
      <c r="Q2482" s="48">
        <f t="shared" si="231"/>
        <v>1.9736842105263157E-2</v>
      </c>
      <c r="R2482">
        <f t="shared" si="232"/>
        <v>55800</v>
      </c>
      <c r="S2482">
        <f t="shared" si="233"/>
        <v>10200</v>
      </c>
    </row>
    <row r="2483" spans="1:19" x14ac:dyDescent="0.25">
      <c r="A2483" s="12">
        <v>2482</v>
      </c>
      <c r="B2483" s="12" t="s">
        <v>211</v>
      </c>
      <c r="C2483" s="12" t="s">
        <v>1114</v>
      </c>
      <c r="D2483" s="28">
        <v>43010.560324074075</v>
      </c>
      <c r="E2483" s="17">
        <v>43012.660324074073</v>
      </c>
      <c r="F2483" s="13" t="s">
        <v>302</v>
      </c>
      <c r="G2483" s="12">
        <v>200</v>
      </c>
      <c r="H2483" s="12" t="s">
        <v>88</v>
      </c>
      <c r="I2483" s="12" t="s">
        <v>85</v>
      </c>
      <c r="J2483" s="37">
        <f>INDEX('Bảng Giá'!$C$3:$H$18,MATCH('Raw Data'!P2483,'Bảng Giá'!$B$3:$B$18,0),MATCH('Raw Data'!M2483,'Bảng Giá'!$C$2:$H$2,0))</f>
        <v>21000</v>
      </c>
      <c r="K2483" s="12">
        <v>20600</v>
      </c>
      <c r="L2483" s="36">
        <f t="shared" si="228"/>
        <v>2.0999999999985448</v>
      </c>
      <c r="M2483" t="str">
        <f>'References data'!H2484</f>
        <v>Liên Vùng đặc biệt</v>
      </c>
      <c r="N2483">
        <f t="shared" si="229"/>
        <v>0.2</v>
      </c>
      <c r="O2483">
        <f t="shared" si="230"/>
        <v>400</v>
      </c>
      <c r="P2483" t="str">
        <f>IF(AND(N2483&gt;0,N2483&lt;=0.05),'Bảng Giá'!$B$3,IF(AND(N2483&lt;=0.1,N2483&gt;0.05),'Bảng Giá'!$B$4,IF(AND('Raw Data'!N2483&gt;0.1,'Raw Data'!N2483&lt;=0.25),'Bảng Giá'!$B$5,IF(AND('Raw Data'!N2483&gt;0.25,'Raw Data'!N2483&lt;=0.5),'Bảng Giá'!$B$6,IF(AND('Raw Data'!N2483&gt;0.5,'Raw Data'!N2483&lt;=1),'Bảng Giá'!$B$7,IF(AND('Raw Data'!N2483&gt;1,'Raw Data'!N2483&lt;=1.5),'Bảng Giá'!$B$8,IF(AND('Raw Data'!N2483&gt;1.5,'Raw Data'!N2483&lt;=2),'Bảng Giá'!$B$9,IF(AND('Raw Data'!N2483&gt;2,'Raw Data'!N2483&lt;=2.5),'Bảng Giá'!$B$10,IF(AND('Raw Data'!N2483&gt;2.5,'Raw Data'!N2483&lt;=3),'Bảng Giá'!$B$11,IF(AND('Raw Data'!N2483&gt;3,'Raw Data'!N2483&lt;=3.5),'Bảng Giá'!$B$12,IF(AND('Raw Data'!N2483&gt;3.5,'Raw Data'!N2483&lt;=4),'Bảng Giá'!$B$13,IF(AND('Raw Data'!N2483&gt;4,'Raw Data'!N2483&lt;=4.5),'Bảng Giá'!$B$14,IF(AND('Raw Data'!N2483&gt;4.5,'Raw Data'!N2483&lt;=5),'Bảng Giá'!$B$15,IF(AND('Raw Data'!N2483&gt;5,'Raw Data'!N2483&lt;=5.5),'Bảng Giá'!$B$16,IF(AND('Raw Data'!N2483&gt;5.5,'Raw Data'!N2483&lt;=6),'Bảng Giá'!$B$17,'Bảng Giá'!$B$18)))))))))))))))</f>
        <v>0.1&lt;x&lt;=0.25</v>
      </c>
      <c r="Q2483" s="48">
        <f t="shared" si="231"/>
        <v>1.9417475728155338E-2</v>
      </c>
      <c r="R2483">
        <f t="shared" si="232"/>
        <v>25200</v>
      </c>
      <c r="S2483">
        <f t="shared" si="233"/>
        <v>4600</v>
      </c>
    </row>
    <row r="2484" spans="1:19" x14ac:dyDescent="0.25">
      <c r="A2484" s="12">
        <v>2483</v>
      </c>
      <c r="B2484" s="12" t="s">
        <v>211</v>
      </c>
      <c r="C2484" s="12" t="s">
        <v>1115</v>
      </c>
      <c r="D2484" s="28">
        <v>43010.389884259261</v>
      </c>
      <c r="E2484" s="17">
        <v>43014.189884259264</v>
      </c>
      <c r="F2484" s="13" t="s">
        <v>302</v>
      </c>
      <c r="G2484" s="12">
        <v>2520</v>
      </c>
      <c r="H2484" s="12" t="s">
        <v>88</v>
      </c>
      <c r="I2484" s="12" t="s">
        <v>1596</v>
      </c>
      <c r="J2484" s="37">
        <f>INDEX('Bảng Giá'!$C$3:$H$18,MATCH('Raw Data'!P2484,'Bảng Giá'!$B$3:$B$18,0),MATCH('Raw Data'!M2484,'Bảng Giá'!$C$2:$H$2,0))</f>
        <v>66500</v>
      </c>
      <c r="K2484" s="12">
        <v>64900</v>
      </c>
      <c r="L2484" s="36">
        <f t="shared" si="228"/>
        <v>3.8000000000029104</v>
      </c>
      <c r="M2484" t="str">
        <f>'References data'!H2485</f>
        <v>Liên Vùng</v>
      </c>
      <c r="N2484">
        <f t="shared" si="229"/>
        <v>2.52</v>
      </c>
      <c r="O2484">
        <f t="shared" si="230"/>
        <v>1600</v>
      </c>
      <c r="P2484" t="str">
        <f>IF(AND(N2484&gt;0,N2484&lt;=0.05),'Bảng Giá'!$B$3,IF(AND(N2484&lt;=0.1,N2484&gt;0.05),'Bảng Giá'!$B$4,IF(AND('Raw Data'!N2484&gt;0.1,'Raw Data'!N2484&lt;=0.25),'Bảng Giá'!$B$5,IF(AND('Raw Data'!N2484&gt;0.25,'Raw Data'!N2484&lt;=0.5),'Bảng Giá'!$B$6,IF(AND('Raw Data'!N2484&gt;0.5,'Raw Data'!N2484&lt;=1),'Bảng Giá'!$B$7,IF(AND('Raw Data'!N2484&gt;1,'Raw Data'!N2484&lt;=1.5),'Bảng Giá'!$B$8,IF(AND('Raw Data'!N2484&gt;1.5,'Raw Data'!N2484&lt;=2),'Bảng Giá'!$B$9,IF(AND('Raw Data'!N2484&gt;2,'Raw Data'!N2484&lt;=2.5),'Bảng Giá'!$B$10,IF(AND('Raw Data'!N2484&gt;2.5,'Raw Data'!N2484&lt;=3),'Bảng Giá'!$B$11,IF(AND('Raw Data'!N2484&gt;3,'Raw Data'!N2484&lt;=3.5),'Bảng Giá'!$B$12,IF(AND('Raw Data'!N2484&gt;3.5,'Raw Data'!N2484&lt;=4),'Bảng Giá'!$B$13,IF(AND('Raw Data'!N2484&gt;4,'Raw Data'!N2484&lt;=4.5),'Bảng Giá'!$B$14,IF(AND('Raw Data'!N2484&gt;4.5,'Raw Data'!N2484&lt;=5),'Bảng Giá'!$B$15,IF(AND('Raw Data'!N2484&gt;5,'Raw Data'!N2484&lt;=5.5),'Bảng Giá'!$B$16,IF(AND('Raw Data'!N2484&gt;5.5,'Raw Data'!N2484&lt;=6),'Bảng Giá'!$B$17,'Bảng Giá'!$B$18)))))))))))))))</f>
        <v>2.5&lt;x&lt;=3</v>
      </c>
      <c r="Q2484" s="48">
        <f t="shared" si="231"/>
        <v>2.465331278890601E-2</v>
      </c>
      <c r="R2484">
        <f t="shared" si="232"/>
        <v>79800</v>
      </c>
      <c r="S2484">
        <f t="shared" si="233"/>
        <v>14900</v>
      </c>
    </row>
    <row r="2485" spans="1:19" x14ac:dyDescent="0.25">
      <c r="A2485" s="12">
        <v>2484</v>
      </c>
      <c r="B2485" s="12" t="s">
        <v>211</v>
      </c>
      <c r="C2485" s="12" t="s">
        <v>1116</v>
      </c>
      <c r="D2485" s="28">
        <v>43010.560439814813</v>
      </c>
      <c r="E2485" s="17">
        <v>43012.660439814812</v>
      </c>
      <c r="F2485" s="13" t="s">
        <v>302</v>
      </c>
      <c r="G2485" s="12">
        <v>1050</v>
      </c>
      <c r="H2485" s="12" t="s">
        <v>128</v>
      </c>
      <c r="I2485" s="12" t="s">
        <v>296</v>
      </c>
      <c r="J2485" s="37">
        <f>INDEX('Bảng Giá'!$C$3:$H$18,MATCH('Raw Data'!P2485,'Bảng Giá'!$B$3:$B$18,0),MATCH('Raw Data'!M2485,'Bảng Giá'!$C$2:$H$2,0))</f>
        <v>38500</v>
      </c>
      <c r="K2485" s="12">
        <v>37800</v>
      </c>
      <c r="L2485" s="36">
        <f t="shared" si="228"/>
        <v>2.0999999999985448</v>
      </c>
      <c r="M2485" t="str">
        <f>'References data'!H2486</f>
        <v>Liên Vùng đặc biệt</v>
      </c>
      <c r="N2485">
        <f t="shared" si="229"/>
        <v>1.05</v>
      </c>
      <c r="O2485">
        <f t="shared" si="230"/>
        <v>700</v>
      </c>
      <c r="P2485" t="str">
        <f>IF(AND(N2485&gt;0,N2485&lt;=0.05),'Bảng Giá'!$B$3,IF(AND(N2485&lt;=0.1,N2485&gt;0.05),'Bảng Giá'!$B$4,IF(AND('Raw Data'!N2485&gt;0.1,'Raw Data'!N2485&lt;=0.25),'Bảng Giá'!$B$5,IF(AND('Raw Data'!N2485&gt;0.25,'Raw Data'!N2485&lt;=0.5),'Bảng Giá'!$B$6,IF(AND('Raw Data'!N2485&gt;0.5,'Raw Data'!N2485&lt;=1),'Bảng Giá'!$B$7,IF(AND('Raw Data'!N2485&gt;1,'Raw Data'!N2485&lt;=1.5),'Bảng Giá'!$B$8,IF(AND('Raw Data'!N2485&gt;1.5,'Raw Data'!N2485&lt;=2),'Bảng Giá'!$B$9,IF(AND('Raw Data'!N2485&gt;2,'Raw Data'!N2485&lt;=2.5),'Bảng Giá'!$B$10,IF(AND('Raw Data'!N2485&gt;2.5,'Raw Data'!N2485&lt;=3),'Bảng Giá'!$B$11,IF(AND('Raw Data'!N2485&gt;3,'Raw Data'!N2485&lt;=3.5),'Bảng Giá'!$B$12,IF(AND('Raw Data'!N2485&gt;3.5,'Raw Data'!N2485&lt;=4),'Bảng Giá'!$B$13,IF(AND('Raw Data'!N2485&gt;4,'Raw Data'!N2485&lt;=4.5),'Bảng Giá'!$B$14,IF(AND('Raw Data'!N2485&gt;4.5,'Raw Data'!N2485&lt;=5),'Bảng Giá'!$B$15,IF(AND('Raw Data'!N2485&gt;5,'Raw Data'!N2485&lt;=5.5),'Bảng Giá'!$B$16,IF(AND('Raw Data'!N2485&gt;5.5,'Raw Data'!N2485&lt;=6),'Bảng Giá'!$B$17,'Bảng Giá'!$B$18)))))))))))))))</f>
        <v>1&lt;x&lt;=1.5</v>
      </c>
      <c r="Q2485" s="48">
        <f t="shared" si="231"/>
        <v>1.8518518518518517E-2</v>
      </c>
      <c r="R2485">
        <f t="shared" si="232"/>
        <v>46200</v>
      </c>
      <c r="S2485">
        <f t="shared" si="233"/>
        <v>8400</v>
      </c>
    </row>
    <row r="2486" spans="1:19" x14ac:dyDescent="0.25">
      <c r="A2486" s="12">
        <v>2485</v>
      </c>
      <c r="B2486" s="12" t="s">
        <v>211</v>
      </c>
      <c r="C2486" s="12" t="s">
        <v>1117</v>
      </c>
      <c r="D2486" s="28">
        <v>43010.390300925923</v>
      </c>
      <c r="E2486" s="17">
        <v>43014.190300925926</v>
      </c>
      <c r="F2486" s="13" t="s">
        <v>302</v>
      </c>
      <c r="G2486" s="12">
        <v>570</v>
      </c>
      <c r="H2486" s="12" t="s">
        <v>75</v>
      </c>
      <c r="I2486" s="12" t="s">
        <v>1571</v>
      </c>
      <c r="J2486" s="37">
        <f>INDEX('Bảng Giá'!$C$3:$H$18,MATCH('Raw Data'!P2486,'Bảng Giá'!$B$3:$B$18,0),MATCH('Raw Data'!M2486,'Bảng Giá'!$C$2:$H$2,0))</f>
        <v>32500</v>
      </c>
      <c r="K2486" s="12">
        <v>31700</v>
      </c>
      <c r="L2486" s="36">
        <f t="shared" si="228"/>
        <v>3.8000000000029104</v>
      </c>
      <c r="M2486" t="str">
        <f>'References data'!H2487</f>
        <v>Liên Vùng</v>
      </c>
      <c r="N2486">
        <f t="shared" si="229"/>
        <v>0.56999999999999995</v>
      </c>
      <c r="O2486">
        <f t="shared" si="230"/>
        <v>800</v>
      </c>
      <c r="P2486" t="str">
        <f>IF(AND(N2486&gt;0,N2486&lt;=0.05),'Bảng Giá'!$B$3,IF(AND(N2486&lt;=0.1,N2486&gt;0.05),'Bảng Giá'!$B$4,IF(AND('Raw Data'!N2486&gt;0.1,'Raw Data'!N2486&lt;=0.25),'Bảng Giá'!$B$5,IF(AND('Raw Data'!N2486&gt;0.25,'Raw Data'!N2486&lt;=0.5),'Bảng Giá'!$B$6,IF(AND('Raw Data'!N2486&gt;0.5,'Raw Data'!N2486&lt;=1),'Bảng Giá'!$B$7,IF(AND('Raw Data'!N2486&gt;1,'Raw Data'!N2486&lt;=1.5),'Bảng Giá'!$B$8,IF(AND('Raw Data'!N2486&gt;1.5,'Raw Data'!N2486&lt;=2),'Bảng Giá'!$B$9,IF(AND('Raw Data'!N2486&gt;2,'Raw Data'!N2486&lt;=2.5),'Bảng Giá'!$B$10,IF(AND('Raw Data'!N2486&gt;2.5,'Raw Data'!N2486&lt;=3),'Bảng Giá'!$B$11,IF(AND('Raw Data'!N2486&gt;3,'Raw Data'!N2486&lt;=3.5),'Bảng Giá'!$B$12,IF(AND('Raw Data'!N2486&gt;3.5,'Raw Data'!N2486&lt;=4),'Bảng Giá'!$B$13,IF(AND('Raw Data'!N2486&gt;4,'Raw Data'!N2486&lt;=4.5),'Bảng Giá'!$B$14,IF(AND('Raw Data'!N2486&gt;4.5,'Raw Data'!N2486&lt;=5),'Bảng Giá'!$B$15,IF(AND('Raw Data'!N2486&gt;5,'Raw Data'!N2486&lt;=5.5),'Bảng Giá'!$B$16,IF(AND('Raw Data'!N2486&gt;5.5,'Raw Data'!N2486&lt;=6),'Bảng Giá'!$B$17,'Bảng Giá'!$B$18)))))))))))))))</f>
        <v>0.5&lt;x&lt;=1</v>
      </c>
      <c r="Q2486" s="48">
        <f t="shared" si="231"/>
        <v>2.5236593059936908E-2</v>
      </c>
      <c r="R2486">
        <f t="shared" si="232"/>
        <v>39000</v>
      </c>
      <c r="S2486">
        <f t="shared" si="233"/>
        <v>7300</v>
      </c>
    </row>
    <row r="2487" spans="1:19" x14ac:dyDescent="0.25">
      <c r="A2487" s="12">
        <v>2486</v>
      </c>
      <c r="B2487" s="12" t="s">
        <v>211</v>
      </c>
      <c r="C2487" s="12" t="s">
        <v>1118</v>
      </c>
      <c r="D2487" s="28">
        <v>43010.390798611108</v>
      </c>
      <c r="E2487" s="17">
        <v>43014.490798611107</v>
      </c>
      <c r="F2487" s="13" t="s">
        <v>302</v>
      </c>
      <c r="G2487" s="12">
        <v>900</v>
      </c>
      <c r="H2487" s="12" t="s">
        <v>167</v>
      </c>
      <c r="I2487" s="12" t="s">
        <v>1597</v>
      </c>
      <c r="J2487" s="37">
        <f>INDEX('Bảng Giá'!$C$3:$H$18,MATCH('Raw Data'!P2487,'Bảng Giá'!$B$3:$B$18,0),MATCH('Raw Data'!M2487,'Bảng Giá'!$C$2:$H$2,0))</f>
        <v>31000</v>
      </c>
      <c r="K2487" s="12">
        <v>30500</v>
      </c>
      <c r="L2487" s="36">
        <f t="shared" si="228"/>
        <v>4.0999999999985448</v>
      </c>
      <c r="M2487" t="str">
        <f>'References data'!H2488</f>
        <v>Liên Vùng Tỉnh</v>
      </c>
      <c r="N2487">
        <f t="shared" si="229"/>
        <v>0.9</v>
      </c>
      <c r="O2487">
        <f t="shared" si="230"/>
        <v>500</v>
      </c>
      <c r="P2487" t="str">
        <f>IF(AND(N2487&gt;0,N2487&lt;=0.05),'Bảng Giá'!$B$3,IF(AND(N2487&lt;=0.1,N2487&gt;0.05),'Bảng Giá'!$B$4,IF(AND('Raw Data'!N2487&gt;0.1,'Raw Data'!N2487&lt;=0.25),'Bảng Giá'!$B$5,IF(AND('Raw Data'!N2487&gt;0.25,'Raw Data'!N2487&lt;=0.5),'Bảng Giá'!$B$6,IF(AND('Raw Data'!N2487&gt;0.5,'Raw Data'!N2487&lt;=1),'Bảng Giá'!$B$7,IF(AND('Raw Data'!N2487&gt;1,'Raw Data'!N2487&lt;=1.5),'Bảng Giá'!$B$8,IF(AND('Raw Data'!N2487&gt;1.5,'Raw Data'!N2487&lt;=2),'Bảng Giá'!$B$9,IF(AND('Raw Data'!N2487&gt;2,'Raw Data'!N2487&lt;=2.5),'Bảng Giá'!$B$10,IF(AND('Raw Data'!N2487&gt;2.5,'Raw Data'!N2487&lt;=3),'Bảng Giá'!$B$11,IF(AND('Raw Data'!N2487&gt;3,'Raw Data'!N2487&lt;=3.5),'Bảng Giá'!$B$12,IF(AND('Raw Data'!N2487&gt;3.5,'Raw Data'!N2487&lt;=4),'Bảng Giá'!$B$13,IF(AND('Raw Data'!N2487&gt;4,'Raw Data'!N2487&lt;=4.5),'Bảng Giá'!$B$14,IF(AND('Raw Data'!N2487&gt;4.5,'Raw Data'!N2487&lt;=5),'Bảng Giá'!$B$15,IF(AND('Raw Data'!N2487&gt;5,'Raw Data'!N2487&lt;=5.5),'Bảng Giá'!$B$16,IF(AND('Raw Data'!N2487&gt;5.5,'Raw Data'!N2487&lt;=6),'Bảng Giá'!$B$17,'Bảng Giá'!$B$18)))))))))))))))</f>
        <v>0.5&lt;x&lt;=1</v>
      </c>
      <c r="Q2487" s="48">
        <f t="shared" si="231"/>
        <v>1.6393442622950821E-2</v>
      </c>
      <c r="R2487">
        <f t="shared" si="232"/>
        <v>37200</v>
      </c>
      <c r="S2487">
        <f t="shared" si="233"/>
        <v>6700</v>
      </c>
    </row>
    <row r="2488" spans="1:19" x14ac:dyDescent="0.25">
      <c r="A2488" s="12">
        <v>2487</v>
      </c>
      <c r="B2488" s="12" t="s">
        <v>211</v>
      </c>
      <c r="C2488" s="12" t="s">
        <v>1119</v>
      </c>
      <c r="D2488" s="28">
        <v>43010.390185185184</v>
      </c>
      <c r="E2488" s="17">
        <v>43014.190185185187</v>
      </c>
      <c r="F2488" s="13" t="s">
        <v>302</v>
      </c>
      <c r="G2488" s="12">
        <v>750</v>
      </c>
      <c r="H2488" s="12" t="s">
        <v>111</v>
      </c>
      <c r="I2488" s="12" t="s">
        <v>289</v>
      </c>
      <c r="J2488" s="37">
        <f>INDEX('Bảng Giá'!$C$3:$H$18,MATCH('Raw Data'!P2488,'Bảng Giá'!$B$3:$B$18,0),MATCH('Raw Data'!M2488,'Bảng Giá'!$C$2:$H$2,0))</f>
        <v>32500</v>
      </c>
      <c r="K2488" s="12">
        <v>31700</v>
      </c>
      <c r="L2488" s="36">
        <f t="shared" si="228"/>
        <v>3.8000000000029104</v>
      </c>
      <c r="M2488" t="str">
        <f>'References data'!H2489</f>
        <v>Liên Vùng</v>
      </c>
      <c r="N2488">
        <f t="shared" si="229"/>
        <v>0.75</v>
      </c>
      <c r="O2488">
        <f t="shared" si="230"/>
        <v>800</v>
      </c>
      <c r="P2488" t="str">
        <f>IF(AND(N2488&gt;0,N2488&lt;=0.05),'Bảng Giá'!$B$3,IF(AND(N2488&lt;=0.1,N2488&gt;0.05),'Bảng Giá'!$B$4,IF(AND('Raw Data'!N2488&gt;0.1,'Raw Data'!N2488&lt;=0.25),'Bảng Giá'!$B$5,IF(AND('Raw Data'!N2488&gt;0.25,'Raw Data'!N2488&lt;=0.5),'Bảng Giá'!$B$6,IF(AND('Raw Data'!N2488&gt;0.5,'Raw Data'!N2488&lt;=1),'Bảng Giá'!$B$7,IF(AND('Raw Data'!N2488&gt;1,'Raw Data'!N2488&lt;=1.5),'Bảng Giá'!$B$8,IF(AND('Raw Data'!N2488&gt;1.5,'Raw Data'!N2488&lt;=2),'Bảng Giá'!$B$9,IF(AND('Raw Data'!N2488&gt;2,'Raw Data'!N2488&lt;=2.5),'Bảng Giá'!$B$10,IF(AND('Raw Data'!N2488&gt;2.5,'Raw Data'!N2488&lt;=3),'Bảng Giá'!$B$11,IF(AND('Raw Data'!N2488&gt;3,'Raw Data'!N2488&lt;=3.5),'Bảng Giá'!$B$12,IF(AND('Raw Data'!N2488&gt;3.5,'Raw Data'!N2488&lt;=4),'Bảng Giá'!$B$13,IF(AND('Raw Data'!N2488&gt;4,'Raw Data'!N2488&lt;=4.5),'Bảng Giá'!$B$14,IF(AND('Raw Data'!N2488&gt;4.5,'Raw Data'!N2488&lt;=5),'Bảng Giá'!$B$15,IF(AND('Raw Data'!N2488&gt;5,'Raw Data'!N2488&lt;=5.5),'Bảng Giá'!$B$16,IF(AND('Raw Data'!N2488&gt;5.5,'Raw Data'!N2488&lt;=6),'Bảng Giá'!$B$17,'Bảng Giá'!$B$18)))))))))))))))</f>
        <v>0.5&lt;x&lt;=1</v>
      </c>
      <c r="Q2488" s="48">
        <f t="shared" si="231"/>
        <v>2.5236593059936908E-2</v>
      </c>
      <c r="R2488">
        <f t="shared" si="232"/>
        <v>39000</v>
      </c>
      <c r="S2488">
        <f t="shared" si="233"/>
        <v>7300</v>
      </c>
    </row>
    <row r="2489" spans="1:19" x14ac:dyDescent="0.25">
      <c r="A2489" s="12">
        <v>2488</v>
      </c>
      <c r="B2489" s="12" t="s">
        <v>211</v>
      </c>
      <c r="C2489" s="12" t="s">
        <v>1120</v>
      </c>
      <c r="D2489" s="28">
        <v>43010.390381944446</v>
      </c>
      <c r="E2489" s="17">
        <v>43012.490381944444</v>
      </c>
      <c r="F2489" s="13" t="s">
        <v>302</v>
      </c>
      <c r="G2489" s="12">
        <v>300</v>
      </c>
      <c r="H2489" s="12" t="s">
        <v>87</v>
      </c>
      <c r="I2489" s="12" t="s">
        <v>88</v>
      </c>
      <c r="J2489" s="37">
        <f>INDEX('Bảng Giá'!$C$3:$H$18,MATCH('Raw Data'!P2489,'Bảng Giá'!$B$3:$B$18,0),MATCH('Raw Data'!M2489,'Bảng Giá'!$C$2:$H$2,0))</f>
        <v>22500</v>
      </c>
      <c r="K2489" s="12">
        <v>22100</v>
      </c>
      <c r="L2489" s="36">
        <f t="shared" si="228"/>
        <v>2.0999999999985448</v>
      </c>
      <c r="M2489" t="str">
        <f>'References data'!H2490</f>
        <v>Liên Vùng đặc biệt</v>
      </c>
      <c r="N2489">
        <f t="shared" si="229"/>
        <v>0.3</v>
      </c>
      <c r="O2489">
        <f t="shared" si="230"/>
        <v>400</v>
      </c>
      <c r="P2489" t="str">
        <f>IF(AND(N2489&gt;0,N2489&lt;=0.05),'Bảng Giá'!$B$3,IF(AND(N2489&lt;=0.1,N2489&gt;0.05),'Bảng Giá'!$B$4,IF(AND('Raw Data'!N2489&gt;0.1,'Raw Data'!N2489&lt;=0.25),'Bảng Giá'!$B$5,IF(AND('Raw Data'!N2489&gt;0.25,'Raw Data'!N2489&lt;=0.5),'Bảng Giá'!$B$6,IF(AND('Raw Data'!N2489&gt;0.5,'Raw Data'!N2489&lt;=1),'Bảng Giá'!$B$7,IF(AND('Raw Data'!N2489&gt;1,'Raw Data'!N2489&lt;=1.5),'Bảng Giá'!$B$8,IF(AND('Raw Data'!N2489&gt;1.5,'Raw Data'!N2489&lt;=2),'Bảng Giá'!$B$9,IF(AND('Raw Data'!N2489&gt;2,'Raw Data'!N2489&lt;=2.5),'Bảng Giá'!$B$10,IF(AND('Raw Data'!N2489&gt;2.5,'Raw Data'!N2489&lt;=3),'Bảng Giá'!$B$11,IF(AND('Raw Data'!N2489&gt;3,'Raw Data'!N2489&lt;=3.5),'Bảng Giá'!$B$12,IF(AND('Raw Data'!N2489&gt;3.5,'Raw Data'!N2489&lt;=4),'Bảng Giá'!$B$13,IF(AND('Raw Data'!N2489&gt;4,'Raw Data'!N2489&lt;=4.5),'Bảng Giá'!$B$14,IF(AND('Raw Data'!N2489&gt;4.5,'Raw Data'!N2489&lt;=5),'Bảng Giá'!$B$15,IF(AND('Raw Data'!N2489&gt;5,'Raw Data'!N2489&lt;=5.5),'Bảng Giá'!$B$16,IF(AND('Raw Data'!N2489&gt;5.5,'Raw Data'!N2489&lt;=6),'Bảng Giá'!$B$17,'Bảng Giá'!$B$18)))))))))))))))</f>
        <v>0.25&lt;x&lt;=0.5</v>
      </c>
      <c r="Q2489" s="48">
        <f t="shared" si="231"/>
        <v>1.8099547511312219E-2</v>
      </c>
      <c r="R2489">
        <f t="shared" si="232"/>
        <v>27000</v>
      </c>
      <c r="S2489">
        <f t="shared" si="233"/>
        <v>4900</v>
      </c>
    </row>
    <row r="2490" spans="1:19" x14ac:dyDescent="0.25">
      <c r="A2490" s="12">
        <v>2489</v>
      </c>
      <c r="B2490" s="12" t="s">
        <v>211</v>
      </c>
      <c r="C2490" s="12" t="s">
        <v>1121</v>
      </c>
      <c r="D2490" s="28">
        <v>43010.390763888892</v>
      </c>
      <c r="E2490" s="17">
        <v>43012.490763888891</v>
      </c>
      <c r="F2490" s="13" t="s">
        <v>302</v>
      </c>
      <c r="G2490" s="12">
        <v>1100</v>
      </c>
      <c r="H2490" s="12" t="s">
        <v>505</v>
      </c>
      <c r="I2490" s="12" t="s">
        <v>95</v>
      </c>
      <c r="J2490" s="37">
        <f>INDEX('Bảng Giá'!$C$3:$H$18,MATCH('Raw Data'!P2490,'Bảng Giá'!$B$3:$B$18,0),MATCH('Raw Data'!M2490,'Bảng Giá'!$C$2:$H$2,0))</f>
        <v>38500</v>
      </c>
      <c r="K2490" s="12">
        <v>37800</v>
      </c>
      <c r="L2490" s="36">
        <f t="shared" si="228"/>
        <v>2.0999999999985448</v>
      </c>
      <c r="M2490" t="str">
        <f>'References data'!H2491</f>
        <v>Liên Vùng đặc biệt</v>
      </c>
      <c r="N2490">
        <f t="shared" si="229"/>
        <v>1.1000000000000001</v>
      </c>
      <c r="O2490">
        <f t="shared" si="230"/>
        <v>700</v>
      </c>
      <c r="P2490" t="str">
        <f>IF(AND(N2490&gt;0,N2490&lt;=0.05),'Bảng Giá'!$B$3,IF(AND(N2490&lt;=0.1,N2490&gt;0.05),'Bảng Giá'!$B$4,IF(AND('Raw Data'!N2490&gt;0.1,'Raw Data'!N2490&lt;=0.25),'Bảng Giá'!$B$5,IF(AND('Raw Data'!N2490&gt;0.25,'Raw Data'!N2490&lt;=0.5),'Bảng Giá'!$B$6,IF(AND('Raw Data'!N2490&gt;0.5,'Raw Data'!N2490&lt;=1),'Bảng Giá'!$B$7,IF(AND('Raw Data'!N2490&gt;1,'Raw Data'!N2490&lt;=1.5),'Bảng Giá'!$B$8,IF(AND('Raw Data'!N2490&gt;1.5,'Raw Data'!N2490&lt;=2),'Bảng Giá'!$B$9,IF(AND('Raw Data'!N2490&gt;2,'Raw Data'!N2490&lt;=2.5),'Bảng Giá'!$B$10,IF(AND('Raw Data'!N2490&gt;2.5,'Raw Data'!N2490&lt;=3),'Bảng Giá'!$B$11,IF(AND('Raw Data'!N2490&gt;3,'Raw Data'!N2490&lt;=3.5),'Bảng Giá'!$B$12,IF(AND('Raw Data'!N2490&gt;3.5,'Raw Data'!N2490&lt;=4),'Bảng Giá'!$B$13,IF(AND('Raw Data'!N2490&gt;4,'Raw Data'!N2490&lt;=4.5),'Bảng Giá'!$B$14,IF(AND('Raw Data'!N2490&gt;4.5,'Raw Data'!N2490&lt;=5),'Bảng Giá'!$B$15,IF(AND('Raw Data'!N2490&gt;5,'Raw Data'!N2490&lt;=5.5),'Bảng Giá'!$B$16,IF(AND('Raw Data'!N2490&gt;5.5,'Raw Data'!N2490&lt;=6),'Bảng Giá'!$B$17,'Bảng Giá'!$B$18)))))))))))))))</f>
        <v>1&lt;x&lt;=1.5</v>
      </c>
      <c r="Q2490" s="48">
        <f t="shared" si="231"/>
        <v>1.8518518518518517E-2</v>
      </c>
      <c r="R2490">
        <f t="shared" si="232"/>
        <v>46200</v>
      </c>
      <c r="S2490">
        <f t="shared" si="233"/>
        <v>8400</v>
      </c>
    </row>
    <row r="2491" spans="1:19" x14ac:dyDescent="0.25">
      <c r="A2491" s="12">
        <v>2490</v>
      </c>
      <c r="B2491" s="12" t="s">
        <v>211</v>
      </c>
      <c r="C2491" s="12" t="s">
        <v>1122</v>
      </c>
      <c r="D2491" s="28">
        <v>43010.390567129631</v>
      </c>
      <c r="E2491" s="17">
        <v>43014.190567129634</v>
      </c>
      <c r="F2491" s="13" t="s">
        <v>302</v>
      </c>
      <c r="G2491" s="12">
        <v>2000</v>
      </c>
      <c r="H2491" s="12" t="s">
        <v>108</v>
      </c>
      <c r="I2491" s="12" t="s">
        <v>120</v>
      </c>
      <c r="J2491" s="37">
        <f>INDEX('Bảng Giá'!$C$3:$H$18,MATCH('Raw Data'!P2491,'Bảng Giá'!$B$3:$B$18,0),MATCH('Raw Data'!M2491,'Bảng Giá'!$C$2:$H$2,0))</f>
        <v>49500</v>
      </c>
      <c r="K2491" s="12">
        <v>56600</v>
      </c>
      <c r="L2491" s="36">
        <f t="shared" si="228"/>
        <v>3.8000000000029104</v>
      </c>
      <c r="M2491" t="str">
        <f>'References data'!H2492</f>
        <v>Liên Vùng</v>
      </c>
      <c r="N2491">
        <f t="shared" si="229"/>
        <v>2</v>
      </c>
      <c r="O2491">
        <f t="shared" si="230"/>
        <v>-7100</v>
      </c>
      <c r="P2491" t="str">
        <f>IF(AND(N2491&gt;0,N2491&lt;=0.05),'Bảng Giá'!$B$3,IF(AND(N2491&lt;=0.1,N2491&gt;0.05),'Bảng Giá'!$B$4,IF(AND('Raw Data'!N2491&gt;0.1,'Raw Data'!N2491&lt;=0.25),'Bảng Giá'!$B$5,IF(AND('Raw Data'!N2491&gt;0.25,'Raw Data'!N2491&lt;=0.5),'Bảng Giá'!$B$6,IF(AND('Raw Data'!N2491&gt;0.5,'Raw Data'!N2491&lt;=1),'Bảng Giá'!$B$7,IF(AND('Raw Data'!N2491&gt;1,'Raw Data'!N2491&lt;=1.5),'Bảng Giá'!$B$8,IF(AND('Raw Data'!N2491&gt;1.5,'Raw Data'!N2491&lt;=2),'Bảng Giá'!$B$9,IF(AND('Raw Data'!N2491&gt;2,'Raw Data'!N2491&lt;=2.5),'Bảng Giá'!$B$10,IF(AND('Raw Data'!N2491&gt;2.5,'Raw Data'!N2491&lt;=3),'Bảng Giá'!$B$11,IF(AND('Raw Data'!N2491&gt;3,'Raw Data'!N2491&lt;=3.5),'Bảng Giá'!$B$12,IF(AND('Raw Data'!N2491&gt;3.5,'Raw Data'!N2491&lt;=4),'Bảng Giá'!$B$13,IF(AND('Raw Data'!N2491&gt;4,'Raw Data'!N2491&lt;=4.5),'Bảng Giá'!$B$14,IF(AND('Raw Data'!N2491&gt;4.5,'Raw Data'!N2491&lt;=5),'Bảng Giá'!$B$15,IF(AND('Raw Data'!N2491&gt;5,'Raw Data'!N2491&lt;=5.5),'Bảng Giá'!$B$16,IF(AND('Raw Data'!N2491&gt;5.5,'Raw Data'!N2491&lt;=6),'Bảng Giá'!$B$17,'Bảng Giá'!$B$18)))))))))))))))</f>
        <v>1.5&lt;x&lt;=2</v>
      </c>
      <c r="Q2491" s="48">
        <f t="shared" si="231"/>
        <v>-0.12544169611307421</v>
      </c>
      <c r="R2491">
        <f t="shared" si="232"/>
        <v>59400</v>
      </c>
      <c r="S2491">
        <f t="shared" si="233"/>
        <v>2800</v>
      </c>
    </row>
    <row r="2492" spans="1:19" x14ac:dyDescent="0.25">
      <c r="A2492" s="12">
        <v>2491</v>
      </c>
      <c r="B2492" s="12" t="s">
        <v>211</v>
      </c>
      <c r="C2492" s="12" t="s">
        <v>1123</v>
      </c>
      <c r="D2492" s="28">
        <v>43010.560347222221</v>
      </c>
      <c r="E2492" s="17">
        <v>43014.66034722222</v>
      </c>
      <c r="F2492" s="13" t="s">
        <v>302</v>
      </c>
      <c r="G2492" s="12">
        <v>300</v>
      </c>
      <c r="H2492" s="12" t="s">
        <v>287</v>
      </c>
      <c r="I2492" s="12" t="s">
        <v>117</v>
      </c>
      <c r="J2492" s="37">
        <f>INDEX('Bảng Giá'!$C$3:$H$18,MATCH('Raw Data'!P2492,'Bảng Giá'!$B$3:$B$18,0),MATCH('Raw Data'!M2492,'Bảng Giá'!$C$2:$H$2,0))</f>
        <v>24500</v>
      </c>
      <c r="K2492" s="12">
        <v>24100</v>
      </c>
      <c r="L2492" s="36">
        <f t="shared" si="228"/>
        <v>4.0999999999985448</v>
      </c>
      <c r="M2492" t="str">
        <f>'References data'!H2493</f>
        <v>Liên Vùng Tỉnh</v>
      </c>
      <c r="N2492">
        <f t="shared" si="229"/>
        <v>0.3</v>
      </c>
      <c r="O2492">
        <f t="shared" si="230"/>
        <v>400</v>
      </c>
      <c r="P2492" t="str">
        <f>IF(AND(N2492&gt;0,N2492&lt;=0.05),'Bảng Giá'!$B$3,IF(AND(N2492&lt;=0.1,N2492&gt;0.05),'Bảng Giá'!$B$4,IF(AND('Raw Data'!N2492&gt;0.1,'Raw Data'!N2492&lt;=0.25),'Bảng Giá'!$B$5,IF(AND('Raw Data'!N2492&gt;0.25,'Raw Data'!N2492&lt;=0.5),'Bảng Giá'!$B$6,IF(AND('Raw Data'!N2492&gt;0.5,'Raw Data'!N2492&lt;=1),'Bảng Giá'!$B$7,IF(AND('Raw Data'!N2492&gt;1,'Raw Data'!N2492&lt;=1.5),'Bảng Giá'!$B$8,IF(AND('Raw Data'!N2492&gt;1.5,'Raw Data'!N2492&lt;=2),'Bảng Giá'!$B$9,IF(AND('Raw Data'!N2492&gt;2,'Raw Data'!N2492&lt;=2.5),'Bảng Giá'!$B$10,IF(AND('Raw Data'!N2492&gt;2.5,'Raw Data'!N2492&lt;=3),'Bảng Giá'!$B$11,IF(AND('Raw Data'!N2492&gt;3,'Raw Data'!N2492&lt;=3.5),'Bảng Giá'!$B$12,IF(AND('Raw Data'!N2492&gt;3.5,'Raw Data'!N2492&lt;=4),'Bảng Giá'!$B$13,IF(AND('Raw Data'!N2492&gt;4,'Raw Data'!N2492&lt;=4.5),'Bảng Giá'!$B$14,IF(AND('Raw Data'!N2492&gt;4.5,'Raw Data'!N2492&lt;=5),'Bảng Giá'!$B$15,IF(AND('Raw Data'!N2492&gt;5,'Raw Data'!N2492&lt;=5.5),'Bảng Giá'!$B$16,IF(AND('Raw Data'!N2492&gt;5.5,'Raw Data'!N2492&lt;=6),'Bảng Giá'!$B$17,'Bảng Giá'!$B$18)))))))))))))))</f>
        <v>0.25&lt;x&lt;=0.5</v>
      </c>
      <c r="Q2492" s="48">
        <f t="shared" si="231"/>
        <v>1.6597510373443983E-2</v>
      </c>
      <c r="R2492">
        <f t="shared" si="232"/>
        <v>29400</v>
      </c>
      <c r="S2492">
        <f t="shared" si="233"/>
        <v>5300</v>
      </c>
    </row>
    <row r="2493" spans="1:19" x14ac:dyDescent="0.25">
      <c r="A2493" s="12">
        <v>2492</v>
      </c>
      <c r="B2493" s="12" t="s">
        <v>211</v>
      </c>
      <c r="C2493" s="12" t="s">
        <v>1124</v>
      </c>
      <c r="D2493" s="28">
        <v>43010.626597222225</v>
      </c>
      <c r="E2493" s="17">
        <v>43014.426597222227</v>
      </c>
      <c r="F2493" s="13" t="s">
        <v>302</v>
      </c>
      <c r="G2493" s="12">
        <v>1000</v>
      </c>
      <c r="H2493" s="12" t="s">
        <v>294</v>
      </c>
      <c r="I2493" s="12" t="s">
        <v>441</v>
      </c>
      <c r="J2493" s="37">
        <f>INDEX('Bảng Giá'!$C$3:$H$18,MATCH('Raw Data'!P2493,'Bảng Giá'!$B$3:$B$18,0),MATCH('Raw Data'!M2493,'Bảng Giá'!$C$2:$H$2,0))</f>
        <v>32500</v>
      </c>
      <c r="K2493" s="12">
        <v>40000</v>
      </c>
      <c r="L2493" s="36">
        <f t="shared" si="228"/>
        <v>3.8000000000029104</v>
      </c>
      <c r="M2493" t="str">
        <f>'References data'!H2494</f>
        <v>Liên Vùng</v>
      </c>
      <c r="N2493">
        <f t="shared" si="229"/>
        <v>1</v>
      </c>
      <c r="O2493">
        <f t="shared" si="230"/>
        <v>-7500</v>
      </c>
      <c r="P2493" t="str">
        <f>IF(AND(N2493&gt;0,N2493&lt;=0.05),'Bảng Giá'!$B$3,IF(AND(N2493&lt;=0.1,N2493&gt;0.05),'Bảng Giá'!$B$4,IF(AND('Raw Data'!N2493&gt;0.1,'Raw Data'!N2493&lt;=0.25),'Bảng Giá'!$B$5,IF(AND('Raw Data'!N2493&gt;0.25,'Raw Data'!N2493&lt;=0.5),'Bảng Giá'!$B$6,IF(AND('Raw Data'!N2493&gt;0.5,'Raw Data'!N2493&lt;=1),'Bảng Giá'!$B$7,IF(AND('Raw Data'!N2493&gt;1,'Raw Data'!N2493&lt;=1.5),'Bảng Giá'!$B$8,IF(AND('Raw Data'!N2493&gt;1.5,'Raw Data'!N2493&lt;=2),'Bảng Giá'!$B$9,IF(AND('Raw Data'!N2493&gt;2,'Raw Data'!N2493&lt;=2.5),'Bảng Giá'!$B$10,IF(AND('Raw Data'!N2493&gt;2.5,'Raw Data'!N2493&lt;=3),'Bảng Giá'!$B$11,IF(AND('Raw Data'!N2493&gt;3,'Raw Data'!N2493&lt;=3.5),'Bảng Giá'!$B$12,IF(AND('Raw Data'!N2493&gt;3.5,'Raw Data'!N2493&lt;=4),'Bảng Giá'!$B$13,IF(AND('Raw Data'!N2493&gt;4,'Raw Data'!N2493&lt;=4.5),'Bảng Giá'!$B$14,IF(AND('Raw Data'!N2493&gt;4.5,'Raw Data'!N2493&lt;=5),'Bảng Giá'!$B$15,IF(AND('Raw Data'!N2493&gt;5,'Raw Data'!N2493&lt;=5.5),'Bảng Giá'!$B$16,IF(AND('Raw Data'!N2493&gt;5.5,'Raw Data'!N2493&lt;=6),'Bảng Giá'!$B$17,'Bảng Giá'!$B$18)))))))))))))))</f>
        <v>0.5&lt;x&lt;=1</v>
      </c>
      <c r="Q2493" s="48">
        <f t="shared" si="231"/>
        <v>-0.1875</v>
      </c>
      <c r="R2493">
        <f t="shared" si="232"/>
        <v>39000</v>
      </c>
      <c r="S2493">
        <f t="shared" si="233"/>
        <v>-1000</v>
      </c>
    </row>
    <row r="2494" spans="1:19" x14ac:dyDescent="0.25">
      <c r="A2494" s="12">
        <v>2493</v>
      </c>
      <c r="B2494" s="12" t="s">
        <v>211</v>
      </c>
      <c r="C2494" s="12" t="s">
        <v>1125</v>
      </c>
      <c r="D2494" s="28">
        <v>43010.626875000002</v>
      </c>
      <c r="E2494" s="17">
        <v>43012.726875</v>
      </c>
      <c r="F2494" s="13" t="s">
        <v>302</v>
      </c>
      <c r="G2494" s="12">
        <v>250</v>
      </c>
      <c r="H2494" s="12" t="s">
        <v>123</v>
      </c>
      <c r="I2494" s="12" t="s">
        <v>87</v>
      </c>
      <c r="J2494" s="37">
        <f>INDEX('Bảng Giá'!$C$3:$H$18,MATCH('Raw Data'!P2494,'Bảng Giá'!$B$3:$B$18,0),MATCH('Raw Data'!M2494,'Bảng Giá'!$C$2:$H$2,0))</f>
        <v>21000</v>
      </c>
      <c r="K2494" s="12">
        <v>22100</v>
      </c>
      <c r="L2494" s="36">
        <f t="shared" si="228"/>
        <v>2.0999999999985448</v>
      </c>
      <c r="M2494" t="str">
        <f>'References data'!H2495</f>
        <v>Liên Vùng đặc biệt</v>
      </c>
      <c r="N2494">
        <f t="shared" si="229"/>
        <v>0.25</v>
      </c>
      <c r="O2494">
        <f t="shared" si="230"/>
        <v>-1100</v>
      </c>
      <c r="P2494" t="str">
        <f>IF(AND(N2494&gt;0,N2494&lt;=0.05),'Bảng Giá'!$B$3,IF(AND(N2494&lt;=0.1,N2494&gt;0.05),'Bảng Giá'!$B$4,IF(AND('Raw Data'!N2494&gt;0.1,'Raw Data'!N2494&lt;=0.25),'Bảng Giá'!$B$5,IF(AND('Raw Data'!N2494&gt;0.25,'Raw Data'!N2494&lt;=0.5),'Bảng Giá'!$B$6,IF(AND('Raw Data'!N2494&gt;0.5,'Raw Data'!N2494&lt;=1),'Bảng Giá'!$B$7,IF(AND('Raw Data'!N2494&gt;1,'Raw Data'!N2494&lt;=1.5),'Bảng Giá'!$B$8,IF(AND('Raw Data'!N2494&gt;1.5,'Raw Data'!N2494&lt;=2),'Bảng Giá'!$B$9,IF(AND('Raw Data'!N2494&gt;2,'Raw Data'!N2494&lt;=2.5),'Bảng Giá'!$B$10,IF(AND('Raw Data'!N2494&gt;2.5,'Raw Data'!N2494&lt;=3),'Bảng Giá'!$B$11,IF(AND('Raw Data'!N2494&gt;3,'Raw Data'!N2494&lt;=3.5),'Bảng Giá'!$B$12,IF(AND('Raw Data'!N2494&gt;3.5,'Raw Data'!N2494&lt;=4),'Bảng Giá'!$B$13,IF(AND('Raw Data'!N2494&gt;4,'Raw Data'!N2494&lt;=4.5),'Bảng Giá'!$B$14,IF(AND('Raw Data'!N2494&gt;4.5,'Raw Data'!N2494&lt;=5),'Bảng Giá'!$B$15,IF(AND('Raw Data'!N2494&gt;5,'Raw Data'!N2494&lt;=5.5),'Bảng Giá'!$B$16,IF(AND('Raw Data'!N2494&gt;5.5,'Raw Data'!N2494&lt;=6),'Bảng Giá'!$B$17,'Bảng Giá'!$B$18)))))))))))))))</f>
        <v>0.1&lt;x&lt;=0.25</v>
      </c>
      <c r="Q2494" s="48">
        <f t="shared" si="231"/>
        <v>-4.9773755656108594E-2</v>
      </c>
      <c r="R2494">
        <f t="shared" si="232"/>
        <v>25200</v>
      </c>
      <c r="S2494">
        <f t="shared" si="233"/>
        <v>3100</v>
      </c>
    </row>
    <row r="2495" spans="1:19" x14ac:dyDescent="0.25">
      <c r="A2495" s="12">
        <v>2494</v>
      </c>
      <c r="B2495" s="12" t="s">
        <v>211</v>
      </c>
      <c r="C2495" s="12" t="s">
        <v>1126</v>
      </c>
      <c r="D2495" s="28">
        <v>43010.389907407407</v>
      </c>
      <c r="E2495" s="17">
        <v>43014.489907407406</v>
      </c>
      <c r="F2495" s="13" t="s">
        <v>302</v>
      </c>
      <c r="G2495" s="12">
        <v>3000</v>
      </c>
      <c r="H2495" s="12" t="s">
        <v>358</v>
      </c>
      <c r="I2495" s="12" t="s">
        <v>279</v>
      </c>
      <c r="J2495" s="37">
        <f>INDEX('Bảng Giá'!$C$3:$H$18,MATCH('Raw Data'!P2495,'Bảng Giá'!$B$3:$B$18,0),MATCH('Raw Data'!M2495,'Bảng Giá'!$C$2:$H$2,0))</f>
        <v>63000</v>
      </c>
      <c r="K2495" s="12">
        <v>70300</v>
      </c>
      <c r="L2495" s="36">
        <f t="shared" si="228"/>
        <v>4.0999999999985448</v>
      </c>
      <c r="M2495" t="str">
        <f>'References data'!H2496</f>
        <v>Liên Vùng Tỉnh</v>
      </c>
      <c r="N2495">
        <f t="shared" si="229"/>
        <v>3</v>
      </c>
      <c r="O2495">
        <f t="shared" si="230"/>
        <v>-7300</v>
      </c>
      <c r="P2495" t="str">
        <f>IF(AND(N2495&gt;0,N2495&lt;=0.05),'Bảng Giá'!$B$3,IF(AND(N2495&lt;=0.1,N2495&gt;0.05),'Bảng Giá'!$B$4,IF(AND('Raw Data'!N2495&gt;0.1,'Raw Data'!N2495&lt;=0.25),'Bảng Giá'!$B$5,IF(AND('Raw Data'!N2495&gt;0.25,'Raw Data'!N2495&lt;=0.5),'Bảng Giá'!$B$6,IF(AND('Raw Data'!N2495&gt;0.5,'Raw Data'!N2495&lt;=1),'Bảng Giá'!$B$7,IF(AND('Raw Data'!N2495&gt;1,'Raw Data'!N2495&lt;=1.5),'Bảng Giá'!$B$8,IF(AND('Raw Data'!N2495&gt;1.5,'Raw Data'!N2495&lt;=2),'Bảng Giá'!$B$9,IF(AND('Raw Data'!N2495&gt;2,'Raw Data'!N2495&lt;=2.5),'Bảng Giá'!$B$10,IF(AND('Raw Data'!N2495&gt;2.5,'Raw Data'!N2495&lt;=3),'Bảng Giá'!$B$11,IF(AND('Raw Data'!N2495&gt;3,'Raw Data'!N2495&lt;=3.5),'Bảng Giá'!$B$12,IF(AND('Raw Data'!N2495&gt;3.5,'Raw Data'!N2495&lt;=4),'Bảng Giá'!$B$13,IF(AND('Raw Data'!N2495&gt;4,'Raw Data'!N2495&lt;=4.5),'Bảng Giá'!$B$14,IF(AND('Raw Data'!N2495&gt;4.5,'Raw Data'!N2495&lt;=5),'Bảng Giá'!$B$15,IF(AND('Raw Data'!N2495&gt;5,'Raw Data'!N2495&lt;=5.5),'Bảng Giá'!$B$16,IF(AND('Raw Data'!N2495&gt;5.5,'Raw Data'!N2495&lt;=6),'Bảng Giá'!$B$17,'Bảng Giá'!$B$18)))))))))))))))</f>
        <v>2.5&lt;x&lt;=3</v>
      </c>
      <c r="Q2495" s="48">
        <f t="shared" si="231"/>
        <v>-0.10384068278805121</v>
      </c>
      <c r="R2495">
        <f t="shared" si="232"/>
        <v>75600</v>
      </c>
      <c r="S2495">
        <f t="shared" si="233"/>
        <v>5300</v>
      </c>
    </row>
    <row r="2496" spans="1:19" x14ac:dyDescent="0.25">
      <c r="A2496" s="12">
        <v>2495</v>
      </c>
      <c r="B2496" s="12" t="s">
        <v>211</v>
      </c>
      <c r="C2496" s="12" t="s">
        <v>1127</v>
      </c>
      <c r="D2496" s="28">
        <v>43010.390706018516</v>
      </c>
      <c r="E2496" s="17">
        <v>43014.190706018519</v>
      </c>
      <c r="F2496" s="13" t="s">
        <v>302</v>
      </c>
      <c r="G2496" s="12">
        <v>1900</v>
      </c>
      <c r="H2496" s="12" t="s">
        <v>94</v>
      </c>
      <c r="I2496" s="12" t="s">
        <v>165</v>
      </c>
      <c r="J2496" s="37">
        <f>INDEX('Bảng Giá'!$C$3:$H$18,MATCH('Raw Data'!P2496,'Bảng Giá'!$B$3:$B$18,0),MATCH('Raw Data'!M2496,'Bảng Giá'!$C$2:$H$2,0))</f>
        <v>49500</v>
      </c>
      <c r="K2496" s="12">
        <v>48300</v>
      </c>
      <c r="L2496" s="36">
        <f t="shared" si="228"/>
        <v>3.8000000000029104</v>
      </c>
      <c r="M2496" t="str">
        <f>'References data'!H2497</f>
        <v>Liên Vùng</v>
      </c>
      <c r="N2496">
        <f t="shared" si="229"/>
        <v>1.9</v>
      </c>
      <c r="O2496">
        <f t="shared" si="230"/>
        <v>1200</v>
      </c>
      <c r="P2496" t="str">
        <f>IF(AND(N2496&gt;0,N2496&lt;=0.05),'Bảng Giá'!$B$3,IF(AND(N2496&lt;=0.1,N2496&gt;0.05),'Bảng Giá'!$B$4,IF(AND('Raw Data'!N2496&gt;0.1,'Raw Data'!N2496&lt;=0.25),'Bảng Giá'!$B$5,IF(AND('Raw Data'!N2496&gt;0.25,'Raw Data'!N2496&lt;=0.5),'Bảng Giá'!$B$6,IF(AND('Raw Data'!N2496&gt;0.5,'Raw Data'!N2496&lt;=1),'Bảng Giá'!$B$7,IF(AND('Raw Data'!N2496&gt;1,'Raw Data'!N2496&lt;=1.5),'Bảng Giá'!$B$8,IF(AND('Raw Data'!N2496&gt;1.5,'Raw Data'!N2496&lt;=2),'Bảng Giá'!$B$9,IF(AND('Raw Data'!N2496&gt;2,'Raw Data'!N2496&lt;=2.5),'Bảng Giá'!$B$10,IF(AND('Raw Data'!N2496&gt;2.5,'Raw Data'!N2496&lt;=3),'Bảng Giá'!$B$11,IF(AND('Raw Data'!N2496&gt;3,'Raw Data'!N2496&lt;=3.5),'Bảng Giá'!$B$12,IF(AND('Raw Data'!N2496&gt;3.5,'Raw Data'!N2496&lt;=4),'Bảng Giá'!$B$13,IF(AND('Raw Data'!N2496&gt;4,'Raw Data'!N2496&lt;=4.5),'Bảng Giá'!$B$14,IF(AND('Raw Data'!N2496&gt;4.5,'Raw Data'!N2496&lt;=5),'Bảng Giá'!$B$15,IF(AND('Raw Data'!N2496&gt;5,'Raw Data'!N2496&lt;=5.5),'Bảng Giá'!$B$16,IF(AND('Raw Data'!N2496&gt;5.5,'Raw Data'!N2496&lt;=6),'Bảng Giá'!$B$17,'Bảng Giá'!$B$18)))))))))))))))</f>
        <v>1.5&lt;x&lt;=2</v>
      </c>
      <c r="Q2496" s="48">
        <f t="shared" si="231"/>
        <v>2.4844720496894408E-2</v>
      </c>
      <c r="R2496">
        <f t="shared" si="232"/>
        <v>59400</v>
      </c>
      <c r="S2496">
        <f t="shared" si="233"/>
        <v>11100</v>
      </c>
    </row>
    <row r="2497" spans="1:19" x14ac:dyDescent="0.25">
      <c r="A2497" s="12">
        <v>2496</v>
      </c>
      <c r="B2497" s="12" t="s">
        <v>211</v>
      </c>
      <c r="C2497" s="12" t="s">
        <v>1128</v>
      </c>
      <c r="D2497" s="28">
        <v>43010.3903587963</v>
      </c>
      <c r="E2497" s="17">
        <v>43012.490358796298</v>
      </c>
      <c r="F2497" s="13" t="s">
        <v>302</v>
      </c>
      <c r="G2497" s="12">
        <v>200</v>
      </c>
      <c r="H2497" s="12" t="s">
        <v>76</v>
      </c>
      <c r="I2497" s="12" t="s">
        <v>160</v>
      </c>
      <c r="J2497" s="37">
        <f>INDEX('Bảng Giá'!$C$3:$H$18,MATCH('Raw Data'!P2497,'Bảng Giá'!$B$3:$B$18,0),MATCH('Raw Data'!M2497,'Bảng Giá'!$C$2:$H$2,0))</f>
        <v>21000</v>
      </c>
      <c r="K2497" s="12">
        <v>20600</v>
      </c>
      <c r="L2497" s="36">
        <f t="shared" si="228"/>
        <v>2.0999999999985448</v>
      </c>
      <c r="M2497" t="str">
        <f>'References data'!H2498</f>
        <v>Liên Vùng đặc biệt</v>
      </c>
      <c r="N2497">
        <f t="shared" si="229"/>
        <v>0.2</v>
      </c>
      <c r="O2497">
        <f t="shared" si="230"/>
        <v>400</v>
      </c>
      <c r="P2497" t="str">
        <f>IF(AND(N2497&gt;0,N2497&lt;=0.05),'Bảng Giá'!$B$3,IF(AND(N2497&lt;=0.1,N2497&gt;0.05),'Bảng Giá'!$B$4,IF(AND('Raw Data'!N2497&gt;0.1,'Raw Data'!N2497&lt;=0.25),'Bảng Giá'!$B$5,IF(AND('Raw Data'!N2497&gt;0.25,'Raw Data'!N2497&lt;=0.5),'Bảng Giá'!$B$6,IF(AND('Raw Data'!N2497&gt;0.5,'Raw Data'!N2497&lt;=1),'Bảng Giá'!$B$7,IF(AND('Raw Data'!N2497&gt;1,'Raw Data'!N2497&lt;=1.5),'Bảng Giá'!$B$8,IF(AND('Raw Data'!N2497&gt;1.5,'Raw Data'!N2497&lt;=2),'Bảng Giá'!$B$9,IF(AND('Raw Data'!N2497&gt;2,'Raw Data'!N2497&lt;=2.5),'Bảng Giá'!$B$10,IF(AND('Raw Data'!N2497&gt;2.5,'Raw Data'!N2497&lt;=3),'Bảng Giá'!$B$11,IF(AND('Raw Data'!N2497&gt;3,'Raw Data'!N2497&lt;=3.5),'Bảng Giá'!$B$12,IF(AND('Raw Data'!N2497&gt;3.5,'Raw Data'!N2497&lt;=4),'Bảng Giá'!$B$13,IF(AND('Raw Data'!N2497&gt;4,'Raw Data'!N2497&lt;=4.5),'Bảng Giá'!$B$14,IF(AND('Raw Data'!N2497&gt;4.5,'Raw Data'!N2497&lt;=5),'Bảng Giá'!$B$15,IF(AND('Raw Data'!N2497&gt;5,'Raw Data'!N2497&lt;=5.5),'Bảng Giá'!$B$16,IF(AND('Raw Data'!N2497&gt;5.5,'Raw Data'!N2497&lt;=6),'Bảng Giá'!$B$17,'Bảng Giá'!$B$18)))))))))))))))</f>
        <v>0.1&lt;x&lt;=0.25</v>
      </c>
      <c r="Q2497" s="48">
        <f t="shared" si="231"/>
        <v>1.9417475728155338E-2</v>
      </c>
      <c r="R2497">
        <f t="shared" si="232"/>
        <v>25200</v>
      </c>
      <c r="S2497">
        <f t="shared" si="233"/>
        <v>4600</v>
      </c>
    </row>
    <row r="2498" spans="1:19" x14ac:dyDescent="0.25">
      <c r="A2498" s="12">
        <v>2497</v>
      </c>
      <c r="B2498" s="12" t="s">
        <v>211</v>
      </c>
      <c r="C2498" s="12" t="s">
        <v>1129</v>
      </c>
      <c r="D2498" s="28">
        <v>43010.390972222223</v>
      </c>
      <c r="E2498" s="17">
        <v>43014.190972222226</v>
      </c>
      <c r="F2498" s="13" t="s">
        <v>302</v>
      </c>
      <c r="G2498" s="12">
        <v>300</v>
      </c>
      <c r="H2498" s="12" t="s">
        <v>94</v>
      </c>
      <c r="I2498" s="12" t="s">
        <v>276</v>
      </c>
      <c r="J2498" s="37">
        <f>INDEX('Bảng Giá'!$C$3:$H$18,MATCH('Raw Data'!P2498,'Bảng Giá'!$B$3:$B$18,0),MATCH('Raw Data'!M2498,'Bảng Giá'!$C$2:$H$2,0))</f>
        <v>26000</v>
      </c>
      <c r="K2498" s="12">
        <v>25400</v>
      </c>
      <c r="L2498" s="36">
        <f t="shared" si="228"/>
        <v>3.8000000000029104</v>
      </c>
      <c r="M2498" t="str">
        <f>'References data'!H2499</f>
        <v>Liên Vùng</v>
      </c>
      <c r="N2498">
        <f t="shared" si="229"/>
        <v>0.3</v>
      </c>
      <c r="O2498">
        <f t="shared" si="230"/>
        <v>600</v>
      </c>
      <c r="P2498" t="str">
        <f>IF(AND(N2498&gt;0,N2498&lt;=0.05),'Bảng Giá'!$B$3,IF(AND(N2498&lt;=0.1,N2498&gt;0.05),'Bảng Giá'!$B$4,IF(AND('Raw Data'!N2498&gt;0.1,'Raw Data'!N2498&lt;=0.25),'Bảng Giá'!$B$5,IF(AND('Raw Data'!N2498&gt;0.25,'Raw Data'!N2498&lt;=0.5),'Bảng Giá'!$B$6,IF(AND('Raw Data'!N2498&gt;0.5,'Raw Data'!N2498&lt;=1),'Bảng Giá'!$B$7,IF(AND('Raw Data'!N2498&gt;1,'Raw Data'!N2498&lt;=1.5),'Bảng Giá'!$B$8,IF(AND('Raw Data'!N2498&gt;1.5,'Raw Data'!N2498&lt;=2),'Bảng Giá'!$B$9,IF(AND('Raw Data'!N2498&gt;2,'Raw Data'!N2498&lt;=2.5),'Bảng Giá'!$B$10,IF(AND('Raw Data'!N2498&gt;2.5,'Raw Data'!N2498&lt;=3),'Bảng Giá'!$B$11,IF(AND('Raw Data'!N2498&gt;3,'Raw Data'!N2498&lt;=3.5),'Bảng Giá'!$B$12,IF(AND('Raw Data'!N2498&gt;3.5,'Raw Data'!N2498&lt;=4),'Bảng Giá'!$B$13,IF(AND('Raw Data'!N2498&gt;4,'Raw Data'!N2498&lt;=4.5),'Bảng Giá'!$B$14,IF(AND('Raw Data'!N2498&gt;4.5,'Raw Data'!N2498&lt;=5),'Bảng Giá'!$B$15,IF(AND('Raw Data'!N2498&gt;5,'Raw Data'!N2498&lt;=5.5),'Bảng Giá'!$B$16,IF(AND('Raw Data'!N2498&gt;5.5,'Raw Data'!N2498&lt;=6),'Bảng Giá'!$B$17,'Bảng Giá'!$B$18)))))))))))))))</f>
        <v>0.25&lt;x&lt;=0.5</v>
      </c>
      <c r="Q2498" s="48">
        <f t="shared" si="231"/>
        <v>2.3622047244094488E-2</v>
      </c>
      <c r="R2498">
        <f t="shared" si="232"/>
        <v>31200</v>
      </c>
      <c r="S2498">
        <f t="shared" si="233"/>
        <v>5800</v>
      </c>
    </row>
    <row r="2499" spans="1:19" x14ac:dyDescent="0.25">
      <c r="A2499" s="12">
        <v>2498</v>
      </c>
      <c r="B2499" s="12" t="s">
        <v>211</v>
      </c>
      <c r="C2499" s="12" t="s">
        <v>1130</v>
      </c>
      <c r="D2499" s="28">
        <v>43010.560416666667</v>
      </c>
      <c r="E2499" s="17">
        <v>43014.36041666667</v>
      </c>
      <c r="F2499" s="13" t="s">
        <v>303</v>
      </c>
      <c r="G2499" s="12">
        <v>500</v>
      </c>
      <c r="H2499" s="12" t="s">
        <v>297</v>
      </c>
      <c r="I2499" s="12" t="s">
        <v>1577</v>
      </c>
      <c r="J2499" s="37">
        <f>INDEX('Bảng Giá'!$C$3:$H$18,MATCH('Raw Data'!P2499,'Bảng Giá'!$B$3:$B$18,0),MATCH('Raw Data'!M2499,'Bảng Giá'!$C$2:$H$2,0))</f>
        <v>26000</v>
      </c>
      <c r="K2499" s="12">
        <v>31700</v>
      </c>
      <c r="L2499" s="36">
        <f t="shared" ref="L2499:L2562" si="234">E2499-D2499</f>
        <v>3.8000000000029104</v>
      </c>
      <c r="M2499" t="str">
        <f>'References data'!H2500</f>
        <v>Liên Vùng</v>
      </c>
      <c r="N2499">
        <f t="shared" ref="N2499:N2562" si="235">G2499/1000</f>
        <v>0.5</v>
      </c>
      <c r="O2499">
        <f t="shared" ref="O2499:O2562" si="236">J2499-K2499</f>
        <v>-5700</v>
      </c>
      <c r="P2499" t="str">
        <f>IF(AND(N2499&gt;0,N2499&lt;=0.05),'Bảng Giá'!$B$3,IF(AND(N2499&lt;=0.1,N2499&gt;0.05),'Bảng Giá'!$B$4,IF(AND('Raw Data'!N2499&gt;0.1,'Raw Data'!N2499&lt;=0.25),'Bảng Giá'!$B$5,IF(AND('Raw Data'!N2499&gt;0.25,'Raw Data'!N2499&lt;=0.5),'Bảng Giá'!$B$6,IF(AND('Raw Data'!N2499&gt;0.5,'Raw Data'!N2499&lt;=1),'Bảng Giá'!$B$7,IF(AND('Raw Data'!N2499&gt;1,'Raw Data'!N2499&lt;=1.5),'Bảng Giá'!$B$8,IF(AND('Raw Data'!N2499&gt;1.5,'Raw Data'!N2499&lt;=2),'Bảng Giá'!$B$9,IF(AND('Raw Data'!N2499&gt;2,'Raw Data'!N2499&lt;=2.5),'Bảng Giá'!$B$10,IF(AND('Raw Data'!N2499&gt;2.5,'Raw Data'!N2499&lt;=3),'Bảng Giá'!$B$11,IF(AND('Raw Data'!N2499&gt;3,'Raw Data'!N2499&lt;=3.5),'Bảng Giá'!$B$12,IF(AND('Raw Data'!N2499&gt;3.5,'Raw Data'!N2499&lt;=4),'Bảng Giá'!$B$13,IF(AND('Raw Data'!N2499&gt;4,'Raw Data'!N2499&lt;=4.5),'Bảng Giá'!$B$14,IF(AND('Raw Data'!N2499&gt;4.5,'Raw Data'!N2499&lt;=5),'Bảng Giá'!$B$15,IF(AND('Raw Data'!N2499&gt;5,'Raw Data'!N2499&lt;=5.5),'Bảng Giá'!$B$16,IF(AND('Raw Data'!N2499&gt;5.5,'Raw Data'!N2499&lt;=6),'Bảng Giá'!$B$17,'Bảng Giá'!$B$18)))))))))))))))</f>
        <v>0.25&lt;x&lt;=0.5</v>
      </c>
      <c r="Q2499" s="48">
        <f t="shared" ref="Q2499:Q2562" si="237">O2499/K2499</f>
        <v>-0.17981072555205047</v>
      </c>
      <c r="R2499">
        <f t="shared" ref="R2499:R2562" si="238">J2499+(J2499*0.2)</f>
        <v>31200</v>
      </c>
      <c r="S2499">
        <f t="shared" ref="S2499:S2562" si="239">R2499-K2499</f>
        <v>-500</v>
      </c>
    </row>
    <row r="2500" spans="1:19" x14ac:dyDescent="0.25">
      <c r="A2500" s="12">
        <v>2499</v>
      </c>
      <c r="B2500" s="12" t="s">
        <v>211</v>
      </c>
      <c r="C2500" s="12" t="s">
        <v>1131</v>
      </c>
      <c r="D2500" s="28">
        <v>43010.626539351855</v>
      </c>
      <c r="E2500" s="17">
        <v>43014.426539351858</v>
      </c>
      <c r="F2500" s="13" t="s">
        <v>302</v>
      </c>
      <c r="G2500" s="12">
        <v>1000</v>
      </c>
      <c r="H2500" s="12" t="s">
        <v>77</v>
      </c>
      <c r="I2500" s="12" t="s">
        <v>276</v>
      </c>
      <c r="J2500" s="37">
        <f>INDEX('Bảng Giá'!$C$3:$H$18,MATCH('Raw Data'!P2500,'Bảng Giá'!$B$3:$B$18,0),MATCH('Raw Data'!M2500,'Bảng Giá'!$C$2:$H$2,0))</f>
        <v>32500</v>
      </c>
      <c r="K2500" s="12">
        <v>40000</v>
      </c>
      <c r="L2500" s="36">
        <f t="shared" si="234"/>
        <v>3.8000000000029104</v>
      </c>
      <c r="M2500" t="str">
        <f>'References data'!H2501</f>
        <v>Liên Vùng</v>
      </c>
      <c r="N2500">
        <f t="shared" si="235"/>
        <v>1</v>
      </c>
      <c r="O2500">
        <f t="shared" si="236"/>
        <v>-7500</v>
      </c>
      <c r="P2500" t="str">
        <f>IF(AND(N2500&gt;0,N2500&lt;=0.05),'Bảng Giá'!$B$3,IF(AND(N2500&lt;=0.1,N2500&gt;0.05),'Bảng Giá'!$B$4,IF(AND('Raw Data'!N2500&gt;0.1,'Raw Data'!N2500&lt;=0.25),'Bảng Giá'!$B$5,IF(AND('Raw Data'!N2500&gt;0.25,'Raw Data'!N2500&lt;=0.5),'Bảng Giá'!$B$6,IF(AND('Raw Data'!N2500&gt;0.5,'Raw Data'!N2500&lt;=1),'Bảng Giá'!$B$7,IF(AND('Raw Data'!N2500&gt;1,'Raw Data'!N2500&lt;=1.5),'Bảng Giá'!$B$8,IF(AND('Raw Data'!N2500&gt;1.5,'Raw Data'!N2500&lt;=2),'Bảng Giá'!$B$9,IF(AND('Raw Data'!N2500&gt;2,'Raw Data'!N2500&lt;=2.5),'Bảng Giá'!$B$10,IF(AND('Raw Data'!N2500&gt;2.5,'Raw Data'!N2500&lt;=3),'Bảng Giá'!$B$11,IF(AND('Raw Data'!N2500&gt;3,'Raw Data'!N2500&lt;=3.5),'Bảng Giá'!$B$12,IF(AND('Raw Data'!N2500&gt;3.5,'Raw Data'!N2500&lt;=4),'Bảng Giá'!$B$13,IF(AND('Raw Data'!N2500&gt;4,'Raw Data'!N2500&lt;=4.5),'Bảng Giá'!$B$14,IF(AND('Raw Data'!N2500&gt;4.5,'Raw Data'!N2500&lt;=5),'Bảng Giá'!$B$15,IF(AND('Raw Data'!N2500&gt;5,'Raw Data'!N2500&lt;=5.5),'Bảng Giá'!$B$16,IF(AND('Raw Data'!N2500&gt;5.5,'Raw Data'!N2500&lt;=6),'Bảng Giá'!$B$17,'Bảng Giá'!$B$18)))))))))))))))</f>
        <v>0.5&lt;x&lt;=1</v>
      </c>
      <c r="Q2500" s="48">
        <f t="shared" si="237"/>
        <v>-0.1875</v>
      </c>
      <c r="R2500">
        <f t="shared" si="238"/>
        <v>39000</v>
      </c>
      <c r="S2500">
        <f t="shared" si="239"/>
        <v>-1000</v>
      </c>
    </row>
    <row r="2501" spans="1:19" x14ac:dyDescent="0.25">
      <c r="A2501" s="12">
        <v>2500</v>
      </c>
      <c r="B2501" s="12" t="s">
        <v>211</v>
      </c>
      <c r="C2501" s="12" t="s">
        <v>1132</v>
      </c>
      <c r="D2501" s="28">
        <v>43010.626643518517</v>
      </c>
      <c r="E2501" s="17">
        <v>43014.726643518516</v>
      </c>
      <c r="F2501" s="13" t="s">
        <v>302</v>
      </c>
      <c r="G2501" s="12">
        <v>1400</v>
      </c>
      <c r="H2501" s="12" t="s">
        <v>190</v>
      </c>
      <c r="I2501" s="12" t="s">
        <v>171</v>
      </c>
      <c r="J2501" s="37">
        <f>INDEX('Bảng Giá'!$C$3:$H$18,MATCH('Raw Data'!P2501,'Bảng Giá'!$B$3:$B$18,0),MATCH('Raw Data'!M2501,'Bảng Giá'!$C$2:$H$2,0))</f>
        <v>39000</v>
      </c>
      <c r="K2501" s="12">
        <v>38400</v>
      </c>
      <c r="L2501" s="36">
        <f t="shared" si="234"/>
        <v>4.0999999999985448</v>
      </c>
      <c r="M2501" t="str">
        <f>'References data'!H2502</f>
        <v>Liên Vùng Tỉnh</v>
      </c>
      <c r="N2501">
        <f t="shared" si="235"/>
        <v>1.4</v>
      </c>
      <c r="O2501">
        <f t="shared" si="236"/>
        <v>600</v>
      </c>
      <c r="P2501" t="str">
        <f>IF(AND(N2501&gt;0,N2501&lt;=0.05),'Bảng Giá'!$B$3,IF(AND(N2501&lt;=0.1,N2501&gt;0.05),'Bảng Giá'!$B$4,IF(AND('Raw Data'!N2501&gt;0.1,'Raw Data'!N2501&lt;=0.25),'Bảng Giá'!$B$5,IF(AND('Raw Data'!N2501&gt;0.25,'Raw Data'!N2501&lt;=0.5),'Bảng Giá'!$B$6,IF(AND('Raw Data'!N2501&gt;0.5,'Raw Data'!N2501&lt;=1),'Bảng Giá'!$B$7,IF(AND('Raw Data'!N2501&gt;1,'Raw Data'!N2501&lt;=1.5),'Bảng Giá'!$B$8,IF(AND('Raw Data'!N2501&gt;1.5,'Raw Data'!N2501&lt;=2),'Bảng Giá'!$B$9,IF(AND('Raw Data'!N2501&gt;2,'Raw Data'!N2501&lt;=2.5),'Bảng Giá'!$B$10,IF(AND('Raw Data'!N2501&gt;2.5,'Raw Data'!N2501&lt;=3),'Bảng Giá'!$B$11,IF(AND('Raw Data'!N2501&gt;3,'Raw Data'!N2501&lt;=3.5),'Bảng Giá'!$B$12,IF(AND('Raw Data'!N2501&gt;3.5,'Raw Data'!N2501&lt;=4),'Bảng Giá'!$B$13,IF(AND('Raw Data'!N2501&gt;4,'Raw Data'!N2501&lt;=4.5),'Bảng Giá'!$B$14,IF(AND('Raw Data'!N2501&gt;4.5,'Raw Data'!N2501&lt;=5),'Bảng Giá'!$B$15,IF(AND('Raw Data'!N2501&gt;5,'Raw Data'!N2501&lt;=5.5),'Bảng Giá'!$B$16,IF(AND('Raw Data'!N2501&gt;5.5,'Raw Data'!N2501&lt;=6),'Bảng Giá'!$B$17,'Bảng Giá'!$B$18)))))))))))))))</f>
        <v>1&lt;x&lt;=1.5</v>
      </c>
      <c r="Q2501" s="48">
        <f t="shared" si="237"/>
        <v>1.5625E-2</v>
      </c>
      <c r="R2501">
        <f t="shared" si="238"/>
        <v>46800</v>
      </c>
      <c r="S2501">
        <f t="shared" si="239"/>
        <v>8400</v>
      </c>
    </row>
    <row r="2502" spans="1:19" x14ac:dyDescent="0.25">
      <c r="A2502" s="12">
        <v>2501</v>
      </c>
      <c r="B2502" s="12" t="s">
        <v>211</v>
      </c>
      <c r="C2502" s="12" t="s">
        <v>1133</v>
      </c>
      <c r="D2502" s="28">
        <v>43010.390335648146</v>
      </c>
      <c r="E2502" s="17">
        <v>43014.190335648149</v>
      </c>
      <c r="F2502" s="13" t="s">
        <v>302</v>
      </c>
      <c r="G2502" s="12">
        <v>1400</v>
      </c>
      <c r="H2502" s="12" t="s">
        <v>297</v>
      </c>
      <c r="I2502" s="12" t="s">
        <v>140</v>
      </c>
      <c r="J2502" s="37">
        <f>INDEX('Bảng Giá'!$C$3:$H$18,MATCH('Raw Data'!P2502,'Bảng Giá'!$B$3:$B$18,0),MATCH('Raw Data'!M2502,'Bảng Giá'!$C$2:$H$2,0))</f>
        <v>41000</v>
      </c>
      <c r="K2502" s="12">
        <v>40000</v>
      </c>
      <c r="L2502" s="36">
        <f t="shared" si="234"/>
        <v>3.8000000000029104</v>
      </c>
      <c r="M2502" t="str">
        <f>'References data'!H2503</f>
        <v>Liên Vùng</v>
      </c>
      <c r="N2502">
        <f t="shared" si="235"/>
        <v>1.4</v>
      </c>
      <c r="O2502">
        <f t="shared" si="236"/>
        <v>1000</v>
      </c>
      <c r="P2502" t="str">
        <f>IF(AND(N2502&gt;0,N2502&lt;=0.05),'Bảng Giá'!$B$3,IF(AND(N2502&lt;=0.1,N2502&gt;0.05),'Bảng Giá'!$B$4,IF(AND('Raw Data'!N2502&gt;0.1,'Raw Data'!N2502&lt;=0.25),'Bảng Giá'!$B$5,IF(AND('Raw Data'!N2502&gt;0.25,'Raw Data'!N2502&lt;=0.5),'Bảng Giá'!$B$6,IF(AND('Raw Data'!N2502&gt;0.5,'Raw Data'!N2502&lt;=1),'Bảng Giá'!$B$7,IF(AND('Raw Data'!N2502&gt;1,'Raw Data'!N2502&lt;=1.5),'Bảng Giá'!$B$8,IF(AND('Raw Data'!N2502&gt;1.5,'Raw Data'!N2502&lt;=2),'Bảng Giá'!$B$9,IF(AND('Raw Data'!N2502&gt;2,'Raw Data'!N2502&lt;=2.5),'Bảng Giá'!$B$10,IF(AND('Raw Data'!N2502&gt;2.5,'Raw Data'!N2502&lt;=3),'Bảng Giá'!$B$11,IF(AND('Raw Data'!N2502&gt;3,'Raw Data'!N2502&lt;=3.5),'Bảng Giá'!$B$12,IF(AND('Raw Data'!N2502&gt;3.5,'Raw Data'!N2502&lt;=4),'Bảng Giá'!$B$13,IF(AND('Raw Data'!N2502&gt;4,'Raw Data'!N2502&lt;=4.5),'Bảng Giá'!$B$14,IF(AND('Raw Data'!N2502&gt;4.5,'Raw Data'!N2502&lt;=5),'Bảng Giá'!$B$15,IF(AND('Raw Data'!N2502&gt;5,'Raw Data'!N2502&lt;=5.5),'Bảng Giá'!$B$16,IF(AND('Raw Data'!N2502&gt;5.5,'Raw Data'!N2502&lt;=6),'Bảng Giá'!$B$17,'Bảng Giá'!$B$18)))))))))))))))</f>
        <v>1&lt;x&lt;=1.5</v>
      </c>
      <c r="Q2502" s="48">
        <f t="shared" si="237"/>
        <v>2.5000000000000001E-2</v>
      </c>
      <c r="R2502">
        <f t="shared" si="238"/>
        <v>49200</v>
      </c>
      <c r="S2502">
        <f t="shared" si="239"/>
        <v>9200</v>
      </c>
    </row>
    <row r="2503" spans="1:19" x14ac:dyDescent="0.25">
      <c r="A2503" s="12">
        <v>2502</v>
      </c>
      <c r="B2503" s="12" t="s">
        <v>211</v>
      </c>
      <c r="C2503" s="12" t="s">
        <v>1134</v>
      </c>
      <c r="D2503" s="28">
        <v>43010.390717592592</v>
      </c>
      <c r="E2503" s="17">
        <v>43012.490717592591</v>
      </c>
      <c r="F2503" s="13" t="s">
        <v>302</v>
      </c>
      <c r="G2503" s="12">
        <v>666</v>
      </c>
      <c r="H2503" s="12" t="s">
        <v>504</v>
      </c>
      <c r="I2503" s="12" t="s">
        <v>298</v>
      </c>
      <c r="J2503" s="37">
        <f>INDEX('Bảng Giá'!$C$3:$H$18,MATCH('Raw Data'!P2503,'Bảng Giá'!$B$3:$B$18,0),MATCH('Raw Data'!M2503,'Bảng Giá'!$C$2:$H$2,0))</f>
        <v>30500</v>
      </c>
      <c r="K2503" s="12">
        <v>29900</v>
      </c>
      <c r="L2503" s="36">
        <f t="shared" si="234"/>
        <v>2.0999999999985448</v>
      </c>
      <c r="M2503" t="str">
        <f>'References data'!H2504</f>
        <v>Liên Vùng đặc biệt</v>
      </c>
      <c r="N2503">
        <f t="shared" si="235"/>
        <v>0.66600000000000004</v>
      </c>
      <c r="O2503">
        <f t="shared" si="236"/>
        <v>600</v>
      </c>
      <c r="P2503" t="str">
        <f>IF(AND(N2503&gt;0,N2503&lt;=0.05),'Bảng Giá'!$B$3,IF(AND(N2503&lt;=0.1,N2503&gt;0.05),'Bảng Giá'!$B$4,IF(AND('Raw Data'!N2503&gt;0.1,'Raw Data'!N2503&lt;=0.25),'Bảng Giá'!$B$5,IF(AND('Raw Data'!N2503&gt;0.25,'Raw Data'!N2503&lt;=0.5),'Bảng Giá'!$B$6,IF(AND('Raw Data'!N2503&gt;0.5,'Raw Data'!N2503&lt;=1),'Bảng Giá'!$B$7,IF(AND('Raw Data'!N2503&gt;1,'Raw Data'!N2503&lt;=1.5),'Bảng Giá'!$B$8,IF(AND('Raw Data'!N2503&gt;1.5,'Raw Data'!N2503&lt;=2),'Bảng Giá'!$B$9,IF(AND('Raw Data'!N2503&gt;2,'Raw Data'!N2503&lt;=2.5),'Bảng Giá'!$B$10,IF(AND('Raw Data'!N2503&gt;2.5,'Raw Data'!N2503&lt;=3),'Bảng Giá'!$B$11,IF(AND('Raw Data'!N2503&gt;3,'Raw Data'!N2503&lt;=3.5),'Bảng Giá'!$B$12,IF(AND('Raw Data'!N2503&gt;3.5,'Raw Data'!N2503&lt;=4),'Bảng Giá'!$B$13,IF(AND('Raw Data'!N2503&gt;4,'Raw Data'!N2503&lt;=4.5),'Bảng Giá'!$B$14,IF(AND('Raw Data'!N2503&gt;4.5,'Raw Data'!N2503&lt;=5),'Bảng Giá'!$B$15,IF(AND('Raw Data'!N2503&gt;5,'Raw Data'!N2503&lt;=5.5),'Bảng Giá'!$B$16,IF(AND('Raw Data'!N2503&gt;5.5,'Raw Data'!N2503&lt;=6),'Bảng Giá'!$B$17,'Bảng Giá'!$B$18)))))))))))))))</f>
        <v>0.5&lt;x&lt;=1</v>
      </c>
      <c r="Q2503" s="48">
        <f t="shared" si="237"/>
        <v>2.0066889632107024E-2</v>
      </c>
      <c r="R2503">
        <f t="shared" si="238"/>
        <v>36600</v>
      </c>
      <c r="S2503">
        <f t="shared" si="239"/>
        <v>6700</v>
      </c>
    </row>
    <row r="2504" spans="1:19" x14ac:dyDescent="0.25">
      <c r="A2504" s="12">
        <v>2503</v>
      </c>
      <c r="B2504" s="12" t="s">
        <v>211</v>
      </c>
      <c r="C2504" s="12" t="s">
        <v>1135</v>
      </c>
      <c r="D2504" s="28">
        <v>43010.391030092593</v>
      </c>
      <c r="E2504" s="17">
        <v>43014.191030092596</v>
      </c>
      <c r="F2504" s="13" t="s">
        <v>302</v>
      </c>
      <c r="G2504" s="12">
        <v>1800</v>
      </c>
      <c r="H2504" s="12" t="s">
        <v>504</v>
      </c>
      <c r="I2504" s="12" t="s">
        <v>276</v>
      </c>
      <c r="J2504" s="37">
        <f>INDEX('Bảng Giá'!$C$3:$H$18,MATCH('Raw Data'!P2504,'Bảng Giá'!$B$3:$B$18,0),MATCH('Raw Data'!M2504,'Bảng Giá'!$C$2:$H$2,0))</f>
        <v>49500</v>
      </c>
      <c r="K2504" s="12">
        <v>48300</v>
      </c>
      <c r="L2504" s="36">
        <f t="shared" si="234"/>
        <v>3.8000000000029104</v>
      </c>
      <c r="M2504" t="str">
        <f>'References data'!H2505</f>
        <v>Liên Vùng</v>
      </c>
      <c r="N2504">
        <f t="shared" si="235"/>
        <v>1.8</v>
      </c>
      <c r="O2504">
        <f t="shared" si="236"/>
        <v>1200</v>
      </c>
      <c r="P2504" t="str">
        <f>IF(AND(N2504&gt;0,N2504&lt;=0.05),'Bảng Giá'!$B$3,IF(AND(N2504&lt;=0.1,N2504&gt;0.05),'Bảng Giá'!$B$4,IF(AND('Raw Data'!N2504&gt;0.1,'Raw Data'!N2504&lt;=0.25),'Bảng Giá'!$B$5,IF(AND('Raw Data'!N2504&gt;0.25,'Raw Data'!N2504&lt;=0.5),'Bảng Giá'!$B$6,IF(AND('Raw Data'!N2504&gt;0.5,'Raw Data'!N2504&lt;=1),'Bảng Giá'!$B$7,IF(AND('Raw Data'!N2504&gt;1,'Raw Data'!N2504&lt;=1.5),'Bảng Giá'!$B$8,IF(AND('Raw Data'!N2504&gt;1.5,'Raw Data'!N2504&lt;=2),'Bảng Giá'!$B$9,IF(AND('Raw Data'!N2504&gt;2,'Raw Data'!N2504&lt;=2.5),'Bảng Giá'!$B$10,IF(AND('Raw Data'!N2504&gt;2.5,'Raw Data'!N2504&lt;=3),'Bảng Giá'!$B$11,IF(AND('Raw Data'!N2504&gt;3,'Raw Data'!N2504&lt;=3.5),'Bảng Giá'!$B$12,IF(AND('Raw Data'!N2504&gt;3.5,'Raw Data'!N2504&lt;=4),'Bảng Giá'!$B$13,IF(AND('Raw Data'!N2504&gt;4,'Raw Data'!N2504&lt;=4.5),'Bảng Giá'!$B$14,IF(AND('Raw Data'!N2504&gt;4.5,'Raw Data'!N2504&lt;=5),'Bảng Giá'!$B$15,IF(AND('Raw Data'!N2504&gt;5,'Raw Data'!N2504&lt;=5.5),'Bảng Giá'!$B$16,IF(AND('Raw Data'!N2504&gt;5.5,'Raw Data'!N2504&lt;=6),'Bảng Giá'!$B$17,'Bảng Giá'!$B$18)))))))))))))))</f>
        <v>1.5&lt;x&lt;=2</v>
      </c>
      <c r="Q2504" s="48">
        <f t="shared" si="237"/>
        <v>2.4844720496894408E-2</v>
      </c>
      <c r="R2504">
        <f t="shared" si="238"/>
        <v>59400</v>
      </c>
      <c r="S2504">
        <f t="shared" si="239"/>
        <v>11100</v>
      </c>
    </row>
    <row r="2505" spans="1:19" x14ac:dyDescent="0.25">
      <c r="A2505" s="12">
        <v>2504</v>
      </c>
      <c r="B2505" s="12" t="s">
        <v>211</v>
      </c>
      <c r="C2505" s="12" t="s">
        <v>1136</v>
      </c>
      <c r="D2505" s="28">
        <v>43010.390046296299</v>
      </c>
      <c r="E2505" s="17">
        <v>43014.190046296302</v>
      </c>
      <c r="F2505" s="13" t="s">
        <v>302</v>
      </c>
      <c r="G2505" s="12">
        <v>600</v>
      </c>
      <c r="H2505" s="12" t="s">
        <v>283</v>
      </c>
      <c r="I2505" s="12" t="s">
        <v>1583</v>
      </c>
      <c r="J2505" s="37">
        <f>INDEX('Bảng Giá'!$C$3:$H$18,MATCH('Raw Data'!P2505,'Bảng Giá'!$B$3:$B$18,0),MATCH('Raw Data'!M2505,'Bảng Giá'!$C$2:$H$2,0))</f>
        <v>32500</v>
      </c>
      <c r="K2505" s="12">
        <v>31700</v>
      </c>
      <c r="L2505" s="36">
        <f t="shared" si="234"/>
        <v>3.8000000000029104</v>
      </c>
      <c r="M2505" t="str">
        <f>'References data'!H2506</f>
        <v>Liên Vùng</v>
      </c>
      <c r="N2505">
        <f t="shared" si="235"/>
        <v>0.6</v>
      </c>
      <c r="O2505">
        <f t="shared" si="236"/>
        <v>800</v>
      </c>
      <c r="P2505" t="str">
        <f>IF(AND(N2505&gt;0,N2505&lt;=0.05),'Bảng Giá'!$B$3,IF(AND(N2505&lt;=0.1,N2505&gt;0.05),'Bảng Giá'!$B$4,IF(AND('Raw Data'!N2505&gt;0.1,'Raw Data'!N2505&lt;=0.25),'Bảng Giá'!$B$5,IF(AND('Raw Data'!N2505&gt;0.25,'Raw Data'!N2505&lt;=0.5),'Bảng Giá'!$B$6,IF(AND('Raw Data'!N2505&gt;0.5,'Raw Data'!N2505&lt;=1),'Bảng Giá'!$B$7,IF(AND('Raw Data'!N2505&gt;1,'Raw Data'!N2505&lt;=1.5),'Bảng Giá'!$B$8,IF(AND('Raw Data'!N2505&gt;1.5,'Raw Data'!N2505&lt;=2),'Bảng Giá'!$B$9,IF(AND('Raw Data'!N2505&gt;2,'Raw Data'!N2505&lt;=2.5),'Bảng Giá'!$B$10,IF(AND('Raw Data'!N2505&gt;2.5,'Raw Data'!N2505&lt;=3),'Bảng Giá'!$B$11,IF(AND('Raw Data'!N2505&gt;3,'Raw Data'!N2505&lt;=3.5),'Bảng Giá'!$B$12,IF(AND('Raw Data'!N2505&gt;3.5,'Raw Data'!N2505&lt;=4),'Bảng Giá'!$B$13,IF(AND('Raw Data'!N2505&gt;4,'Raw Data'!N2505&lt;=4.5),'Bảng Giá'!$B$14,IF(AND('Raw Data'!N2505&gt;4.5,'Raw Data'!N2505&lt;=5),'Bảng Giá'!$B$15,IF(AND('Raw Data'!N2505&gt;5,'Raw Data'!N2505&lt;=5.5),'Bảng Giá'!$B$16,IF(AND('Raw Data'!N2505&gt;5.5,'Raw Data'!N2505&lt;=6),'Bảng Giá'!$B$17,'Bảng Giá'!$B$18)))))))))))))))</f>
        <v>0.5&lt;x&lt;=1</v>
      </c>
      <c r="Q2505" s="48">
        <f t="shared" si="237"/>
        <v>2.5236593059936908E-2</v>
      </c>
      <c r="R2505">
        <f t="shared" si="238"/>
        <v>39000</v>
      </c>
      <c r="S2505">
        <f t="shared" si="239"/>
        <v>7300</v>
      </c>
    </row>
    <row r="2506" spans="1:19" x14ac:dyDescent="0.25">
      <c r="A2506" s="12">
        <v>2505</v>
      </c>
      <c r="B2506" s="12" t="s">
        <v>211</v>
      </c>
      <c r="C2506" s="12" t="s">
        <v>1137</v>
      </c>
      <c r="D2506" s="28">
        <v>43010.390057870369</v>
      </c>
      <c r="E2506" s="17">
        <v>43014.190057870372</v>
      </c>
      <c r="F2506" s="13" t="s">
        <v>302</v>
      </c>
      <c r="G2506" s="12">
        <v>1699</v>
      </c>
      <c r="H2506" s="12" t="s">
        <v>504</v>
      </c>
      <c r="I2506" s="12" t="s">
        <v>169</v>
      </c>
      <c r="J2506" s="37">
        <f>INDEX('Bảng Giá'!$C$3:$H$18,MATCH('Raw Data'!P2506,'Bảng Giá'!$B$3:$B$18,0),MATCH('Raw Data'!M2506,'Bảng Giá'!$C$2:$H$2,0))</f>
        <v>49500</v>
      </c>
      <c r="K2506" s="12">
        <v>48300</v>
      </c>
      <c r="L2506" s="36">
        <f t="shared" si="234"/>
        <v>3.8000000000029104</v>
      </c>
      <c r="M2506" t="str">
        <f>'References data'!H2507</f>
        <v>Liên Vùng</v>
      </c>
      <c r="N2506">
        <f t="shared" si="235"/>
        <v>1.6990000000000001</v>
      </c>
      <c r="O2506">
        <f t="shared" si="236"/>
        <v>1200</v>
      </c>
      <c r="P2506" t="str">
        <f>IF(AND(N2506&gt;0,N2506&lt;=0.05),'Bảng Giá'!$B$3,IF(AND(N2506&lt;=0.1,N2506&gt;0.05),'Bảng Giá'!$B$4,IF(AND('Raw Data'!N2506&gt;0.1,'Raw Data'!N2506&lt;=0.25),'Bảng Giá'!$B$5,IF(AND('Raw Data'!N2506&gt;0.25,'Raw Data'!N2506&lt;=0.5),'Bảng Giá'!$B$6,IF(AND('Raw Data'!N2506&gt;0.5,'Raw Data'!N2506&lt;=1),'Bảng Giá'!$B$7,IF(AND('Raw Data'!N2506&gt;1,'Raw Data'!N2506&lt;=1.5),'Bảng Giá'!$B$8,IF(AND('Raw Data'!N2506&gt;1.5,'Raw Data'!N2506&lt;=2),'Bảng Giá'!$B$9,IF(AND('Raw Data'!N2506&gt;2,'Raw Data'!N2506&lt;=2.5),'Bảng Giá'!$B$10,IF(AND('Raw Data'!N2506&gt;2.5,'Raw Data'!N2506&lt;=3),'Bảng Giá'!$B$11,IF(AND('Raw Data'!N2506&gt;3,'Raw Data'!N2506&lt;=3.5),'Bảng Giá'!$B$12,IF(AND('Raw Data'!N2506&gt;3.5,'Raw Data'!N2506&lt;=4),'Bảng Giá'!$B$13,IF(AND('Raw Data'!N2506&gt;4,'Raw Data'!N2506&lt;=4.5),'Bảng Giá'!$B$14,IF(AND('Raw Data'!N2506&gt;4.5,'Raw Data'!N2506&lt;=5),'Bảng Giá'!$B$15,IF(AND('Raw Data'!N2506&gt;5,'Raw Data'!N2506&lt;=5.5),'Bảng Giá'!$B$16,IF(AND('Raw Data'!N2506&gt;5.5,'Raw Data'!N2506&lt;=6),'Bảng Giá'!$B$17,'Bảng Giá'!$B$18)))))))))))))))</f>
        <v>1.5&lt;x&lt;=2</v>
      </c>
      <c r="Q2506" s="48">
        <f t="shared" si="237"/>
        <v>2.4844720496894408E-2</v>
      </c>
      <c r="R2506">
        <f t="shared" si="238"/>
        <v>59400</v>
      </c>
      <c r="S2506">
        <f t="shared" si="239"/>
        <v>11100</v>
      </c>
    </row>
    <row r="2507" spans="1:19" x14ac:dyDescent="0.25">
      <c r="A2507" s="12">
        <v>2506</v>
      </c>
      <c r="B2507" s="12" t="s">
        <v>211</v>
      </c>
      <c r="C2507" s="12" t="s">
        <v>1138</v>
      </c>
      <c r="D2507" s="28">
        <v>43010.560335648152</v>
      </c>
      <c r="E2507" s="17">
        <v>43014.66033564815</v>
      </c>
      <c r="F2507" s="13" t="s">
        <v>302</v>
      </c>
      <c r="G2507" s="12">
        <v>200</v>
      </c>
      <c r="H2507" s="12" t="s">
        <v>168</v>
      </c>
      <c r="I2507" s="12" t="s">
        <v>140</v>
      </c>
      <c r="J2507" s="37">
        <f>INDEX('Bảng Giá'!$C$3:$H$18,MATCH('Raw Data'!P2507,'Bảng Giá'!$B$3:$B$18,0),MATCH('Raw Data'!M2507,'Bảng Giá'!$C$2:$H$2,0))</f>
        <v>20000</v>
      </c>
      <c r="K2507" s="12">
        <v>19700</v>
      </c>
      <c r="L2507" s="36">
        <f t="shared" si="234"/>
        <v>4.0999999999985448</v>
      </c>
      <c r="M2507" t="str">
        <f>'References data'!H2508</f>
        <v>Liên Vùng Tỉnh</v>
      </c>
      <c r="N2507">
        <f t="shared" si="235"/>
        <v>0.2</v>
      </c>
      <c r="O2507">
        <f t="shared" si="236"/>
        <v>300</v>
      </c>
      <c r="P2507" t="str">
        <f>IF(AND(N2507&gt;0,N2507&lt;=0.05),'Bảng Giá'!$B$3,IF(AND(N2507&lt;=0.1,N2507&gt;0.05),'Bảng Giá'!$B$4,IF(AND('Raw Data'!N2507&gt;0.1,'Raw Data'!N2507&lt;=0.25),'Bảng Giá'!$B$5,IF(AND('Raw Data'!N2507&gt;0.25,'Raw Data'!N2507&lt;=0.5),'Bảng Giá'!$B$6,IF(AND('Raw Data'!N2507&gt;0.5,'Raw Data'!N2507&lt;=1),'Bảng Giá'!$B$7,IF(AND('Raw Data'!N2507&gt;1,'Raw Data'!N2507&lt;=1.5),'Bảng Giá'!$B$8,IF(AND('Raw Data'!N2507&gt;1.5,'Raw Data'!N2507&lt;=2),'Bảng Giá'!$B$9,IF(AND('Raw Data'!N2507&gt;2,'Raw Data'!N2507&lt;=2.5),'Bảng Giá'!$B$10,IF(AND('Raw Data'!N2507&gt;2.5,'Raw Data'!N2507&lt;=3),'Bảng Giá'!$B$11,IF(AND('Raw Data'!N2507&gt;3,'Raw Data'!N2507&lt;=3.5),'Bảng Giá'!$B$12,IF(AND('Raw Data'!N2507&gt;3.5,'Raw Data'!N2507&lt;=4),'Bảng Giá'!$B$13,IF(AND('Raw Data'!N2507&gt;4,'Raw Data'!N2507&lt;=4.5),'Bảng Giá'!$B$14,IF(AND('Raw Data'!N2507&gt;4.5,'Raw Data'!N2507&lt;=5),'Bảng Giá'!$B$15,IF(AND('Raw Data'!N2507&gt;5,'Raw Data'!N2507&lt;=5.5),'Bảng Giá'!$B$16,IF(AND('Raw Data'!N2507&gt;5.5,'Raw Data'!N2507&lt;=6),'Bảng Giá'!$B$17,'Bảng Giá'!$B$18)))))))))))))))</f>
        <v>0.1&lt;x&lt;=0.25</v>
      </c>
      <c r="Q2507" s="48">
        <f t="shared" si="237"/>
        <v>1.5228426395939087E-2</v>
      </c>
      <c r="R2507">
        <f t="shared" si="238"/>
        <v>24000</v>
      </c>
      <c r="S2507">
        <f t="shared" si="239"/>
        <v>4300</v>
      </c>
    </row>
    <row r="2508" spans="1:19" x14ac:dyDescent="0.25">
      <c r="A2508" s="12">
        <v>2507</v>
      </c>
      <c r="B2508" s="12" t="s">
        <v>211</v>
      </c>
      <c r="C2508" s="12" t="s">
        <v>1139</v>
      </c>
      <c r="D2508" s="28">
        <v>43011.415150462963</v>
      </c>
      <c r="E2508" s="17">
        <v>43015.215150462966</v>
      </c>
      <c r="F2508" s="13" t="s">
        <v>302</v>
      </c>
      <c r="G2508" s="12">
        <v>300</v>
      </c>
      <c r="H2508" s="12" t="s">
        <v>504</v>
      </c>
      <c r="I2508" s="12" t="s">
        <v>197</v>
      </c>
      <c r="J2508" s="37">
        <f>INDEX('Bảng Giá'!$C$3:$H$18,MATCH('Raw Data'!P2508,'Bảng Giá'!$B$3:$B$18,0),MATCH('Raw Data'!M2508,'Bảng Giá'!$C$2:$H$2,0))</f>
        <v>26000</v>
      </c>
      <c r="K2508" s="12">
        <v>25400</v>
      </c>
      <c r="L2508" s="36">
        <f t="shared" si="234"/>
        <v>3.8000000000029104</v>
      </c>
      <c r="M2508" t="str">
        <f>'References data'!H2509</f>
        <v>Liên Vùng</v>
      </c>
      <c r="N2508">
        <f t="shared" si="235"/>
        <v>0.3</v>
      </c>
      <c r="O2508">
        <f t="shared" si="236"/>
        <v>600</v>
      </c>
      <c r="P2508" t="str">
        <f>IF(AND(N2508&gt;0,N2508&lt;=0.05),'Bảng Giá'!$B$3,IF(AND(N2508&lt;=0.1,N2508&gt;0.05),'Bảng Giá'!$B$4,IF(AND('Raw Data'!N2508&gt;0.1,'Raw Data'!N2508&lt;=0.25),'Bảng Giá'!$B$5,IF(AND('Raw Data'!N2508&gt;0.25,'Raw Data'!N2508&lt;=0.5),'Bảng Giá'!$B$6,IF(AND('Raw Data'!N2508&gt;0.5,'Raw Data'!N2508&lt;=1),'Bảng Giá'!$B$7,IF(AND('Raw Data'!N2508&gt;1,'Raw Data'!N2508&lt;=1.5),'Bảng Giá'!$B$8,IF(AND('Raw Data'!N2508&gt;1.5,'Raw Data'!N2508&lt;=2),'Bảng Giá'!$B$9,IF(AND('Raw Data'!N2508&gt;2,'Raw Data'!N2508&lt;=2.5),'Bảng Giá'!$B$10,IF(AND('Raw Data'!N2508&gt;2.5,'Raw Data'!N2508&lt;=3),'Bảng Giá'!$B$11,IF(AND('Raw Data'!N2508&gt;3,'Raw Data'!N2508&lt;=3.5),'Bảng Giá'!$B$12,IF(AND('Raw Data'!N2508&gt;3.5,'Raw Data'!N2508&lt;=4),'Bảng Giá'!$B$13,IF(AND('Raw Data'!N2508&gt;4,'Raw Data'!N2508&lt;=4.5),'Bảng Giá'!$B$14,IF(AND('Raw Data'!N2508&gt;4.5,'Raw Data'!N2508&lt;=5),'Bảng Giá'!$B$15,IF(AND('Raw Data'!N2508&gt;5,'Raw Data'!N2508&lt;=5.5),'Bảng Giá'!$B$16,IF(AND('Raw Data'!N2508&gt;5.5,'Raw Data'!N2508&lt;=6),'Bảng Giá'!$B$17,'Bảng Giá'!$B$18)))))))))))))))</f>
        <v>0.25&lt;x&lt;=0.5</v>
      </c>
      <c r="Q2508" s="48">
        <f t="shared" si="237"/>
        <v>2.3622047244094488E-2</v>
      </c>
      <c r="R2508">
        <f t="shared" si="238"/>
        <v>31200</v>
      </c>
      <c r="S2508">
        <f t="shared" si="239"/>
        <v>5800</v>
      </c>
    </row>
    <row r="2509" spans="1:19" x14ac:dyDescent="0.25">
      <c r="A2509" s="12">
        <v>2508</v>
      </c>
      <c r="B2509" s="12" t="s">
        <v>211</v>
      </c>
      <c r="C2509" s="12" t="s">
        <v>1140</v>
      </c>
      <c r="D2509" s="28">
        <v>43011.425324074073</v>
      </c>
      <c r="E2509" s="17">
        <v>43015.525324074071</v>
      </c>
      <c r="F2509" s="13" t="s">
        <v>302</v>
      </c>
      <c r="G2509" s="12">
        <v>1499</v>
      </c>
      <c r="H2509" s="12" t="s">
        <v>179</v>
      </c>
      <c r="I2509" s="12" t="s">
        <v>276</v>
      </c>
      <c r="J2509" s="37">
        <f>INDEX('Bảng Giá'!$C$3:$H$18,MATCH('Raw Data'!P2509,'Bảng Giá'!$B$3:$B$18,0),MATCH('Raw Data'!M2509,'Bảng Giá'!$C$2:$H$2,0))</f>
        <v>39000</v>
      </c>
      <c r="K2509" s="12">
        <v>38400</v>
      </c>
      <c r="L2509" s="36">
        <f t="shared" si="234"/>
        <v>4.0999999999985448</v>
      </c>
      <c r="M2509" t="str">
        <f>'References data'!H2510</f>
        <v>Liên Vùng Tỉnh</v>
      </c>
      <c r="N2509">
        <f t="shared" si="235"/>
        <v>1.4990000000000001</v>
      </c>
      <c r="O2509">
        <f t="shared" si="236"/>
        <v>600</v>
      </c>
      <c r="P2509" t="str">
        <f>IF(AND(N2509&gt;0,N2509&lt;=0.05),'Bảng Giá'!$B$3,IF(AND(N2509&lt;=0.1,N2509&gt;0.05),'Bảng Giá'!$B$4,IF(AND('Raw Data'!N2509&gt;0.1,'Raw Data'!N2509&lt;=0.25),'Bảng Giá'!$B$5,IF(AND('Raw Data'!N2509&gt;0.25,'Raw Data'!N2509&lt;=0.5),'Bảng Giá'!$B$6,IF(AND('Raw Data'!N2509&gt;0.5,'Raw Data'!N2509&lt;=1),'Bảng Giá'!$B$7,IF(AND('Raw Data'!N2509&gt;1,'Raw Data'!N2509&lt;=1.5),'Bảng Giá'!$B$8,IF(AND('Raw Data'!N2509&gt;1.5,'Raw Data'!N2509&lt;=2),'Bảng Giá'!$B$9,IF(AND('Raw Data'!N2509&gt;2,'Raw Data'!N2509&lt;=2.5),'Bảng Giá'!$B$10,IF(AND('Raw Data'!N2509&gt;2.5,'Raw Data'!N2509&lt;=3),'Bảng Giá'!$B$11,IF(AND('Raw Data'!N2509&gt;3,'Raw Data'!N2509&lt;=3.5),'Bảng Giá'!$B$12,IF(AND('Raw Data'!N2509&gt;3.5,'Raw Data'!N2509&lt;=4),'Bảng Giá'!$B$13,IF(AND('Raw Data'!N2509&gt;4,'Raw Data'!N2509&lt;=4.5),'Bảng Giá'!$B$14,IF(AND('Raw Data'!N2509&gt;4.5,'Raw Data'!N2509&lt;=5),'Bảng Giá'!$B$15,IF(AND('Raw Data'!N2509&gt;5,'Raw Data'!N2509&lt;=5.5),'Bảng Giá'!$B$16,IF(AND('Raw Data'!N2509&gt;5.5,'Raw Data'!N2509&lt;=6),'Bảng Giá'!$B$17,'Bảng Giá'!$B$18)))))))))))))))</f>
        <v>1&lt;x&lt;=1.5</v>
      </c>
      <c r="Q2509" s="48">
        <f t="shared" si="237"/>
        <v>1.5625E-2</v>
      </c>
      <c r="R2509">
        <f t="shared" si="238"/>
        <v>46800</v>
      </c>
      <c r="S2509">
        <f t="shared" si="239"/>
        <v>8400</v>
      </c>
    </row>
    <row r="2510" spans="1:19" x14ac:dyDescent="0.25">
      <c r="A2510" s="12">
        <v>2509</v>
      </c>
      <c r="B2510" s="12" t="s">
        <v>211</v>
      </c>
      <c r="C2510" s="12" t="s">
        <v>1141</v>
      </c>
      <c r="D2510" s="28">
        <v>43011.425347222219</v>
      </c>
      <c r="E2510" s="17">
        <v>43013.525347222218</v>
      </c>
      <c r="F2510" s="13" t="s">
        <v>302</v>
      </c>
      <c r="G2510" s="12">
        <v>400</v>
      </c>
      <c r="H2510" s="12" t="s">
        <v>504</v>
      </c>
      <c r="I2510" s="12" t="s">
        <v>300</v>
      </c>
      <c r="J2510" s="37">
        <f>INDEX('Bảng Giá'!$C$3:$H$18,MATCH('Raw Data'!P2510,'Bảng Giá'!$B$3:$B$18,0),MATCH('Raw Data'!M2510,'Bảng Giá'!$C$2:$H$2,0))</f>
        <v>22500</v>
      </c>
      <c r="K2510" s="12">
        <v>22100</v>
      </c>
      <c r="L2510" s="36">
        <f t="shared" si="234"/>
        <v>2.0999999999985448</v>
      </c>
      <c r="M2510" t="str">
        <f>'References data'!H2511</f>
        <v>Liên Vùng đặc biệt</v>
      </c>
      <c r="N2510">
        <f t="shared" si="235"/>
        <v>0.4</v>
      </c>
      <c r="O2510">
        <f t="shared" si="236"/>
        <v>400</v>
      </c>
      <c r="P2510" t="str">
        <f>IF(AND(N2510&gt;0,N2510&lt;=0.05),'Bảng Giá'!$B$3,IF(AND(N2510&lt;=0.1,N2510&gt;0.05),'Bảng Giá'!$B$4,IF(AND('Raw Data'!N2510&gt;0.1,'Raw Data'!N2510&lt;=0.25),'Bảng Giá'!$B$5,IF(AND('Raw Data'!N2510&gt;0.25,'Raw Data'!N2510&lt;=0.5),'Bảng Giá'!$B$6,IF(AND('Raw Data'!N2510&gt;0.5,'Raw Data'!N2510&lt;=1),'Bảng Giá'!$B$7,IF(AND('Raw Data'!N2510&gt;1,'Raw Data'!N2510&lt;=1.5),'Bảng Giá'!$B$8,IF(AND('Raw Data'!N2510&gt;1.5,'Raw Data'!N2510&lt;=2),'Bảng Giá'!$B$9,IF(AND('Raw Data'!N2510&gt;2,'Raw Data'!N2510&lt;=2.5),'Bảng Giá'!$B$10,IF(AND('Raw Data'!N2510&gt;2.5,'Raw Data'!N2510&lt;=3),'Bảng Giá'!$B$11,IF(AND('Raw Data'!N2510&gt;3,'Raw Data'!N2510&lt;=3.5),'Bảng Giá'!$B$12,IF(AND('Raw Data'!N2510&gt;3.5,'Raw Data'!N2510&lt;=4),'Bảng Giá'!$B$13,IF(AND('Raw Data'!N2510&gt;4,'Raw Data'!N2510&lt;=4.5),'Bảng Giá'!$B$14,IF(AND('Raw Data'!N2510&gt;4.5,'Raw Data'!N2510&lt;=5),'Bảng Giá'!$B$15,IF(AND('Raw Data'!N2510&gt;5,'Raw Data'!N2510&lt;=5.5),'Bảng Giá'!$B$16,IF(AND('Raw Data'!N2510&gt;5.5,'Raw Data'!N2510&lt;=6),'Bảng Giá'!$B$17,'Bảng Giá'!$B$18)))))))))))))))</f>
        <v>0.25&lt;x&lt;=0.5</v>
      </c>
      <c r="Q2510" s="48">
        <f t="shared" si="237"/>
        <v>1.8099547511312219E-2</v>
      </c>
      <c r="R2510">
        <f t="shared" si="238"/>
        <v>27000</v>
      </c>
      <c r="S2510">
        <f t="shared" si="239"/>
        <v>4900</v>
      </c>
    </row>
    <row r="2511" spans="1:19" x14ac:dyDescent="0.25">
      <c r="A2511" s="12">
        <v>2510</v>
      </c>
      <c r="B2511" s="12" t="s">
        <v>211</v>
      </c>
      <c r="C2511" s="12" t="s">
        <v>1142</v>
      </c>
      <c r="D2511" s="28">
        <v>43011.425613425927</v>
      </c>
      <c r="E2511" s="17">
        <v>43015.22561342593</v>
      </c>
      <c r="F2511" s="13" t="s">
        <v>302</v>
      </c>
      <c r="G2511" s="12">
        <v>4900</v>
      </c>
      <c r="H2511" s="12" t="s">
        <v>504</v>
      </c>
      <c r="I2511" s="12" t="s">
        <v>1598</v>
      </c>
      <c r="J2511" s="37">
        <f>INDEX('Bảng Giá'!$C$3:$H$18,MATCH('Raw Data'!P2511,'Bảng Giá'!$B$3:$B$18,0),MATCH('Raw Data'!M2511,'Bảng Giá'!$C$2:$H$2,0))</f>
        <v>100500</v>
      </c>
      <c r="K2511" s="12">
        <v>98000</v>
      </c>
      <c r="L2511" s="36">
        <f t="shared" si="234"/>
        <v>3.8000000000029104</v>
      </c>
      <c r="M2511" t="str">
        <f>'References data'!H2512</f>
        <v>Liên Vùng</v>
      </c>
      <c r="N2511">
        <f t="shared" si="235"/>
        <v>4.9000000000000004</v>
      </c>
      <c r="O2511">
        <f t="shared" si="236"/>
        <v>2500</v>
      </c>
      <c r="P2511" t="str">
        <f>IF(AND(N2511&gt;0,N2511&lt;=0.05),'Bảng Giá'!$B$3,IF(AND(N2511&lt;=0.1,N2511&gt;0.05),'Bảng Giá'!$B$4,IF(AND('Raw Data'!N2511&gt;0.1,'Raw Data'!N2511&lt;=0.25),'Bảng Giá'!$B$5,IF(AND('Raw Data'!N2511&gt;0.25,'Raw Data'!N2511&lt;=0.5),'Bảng Giá'!$B$6,IF(AND('Raw Data'!N2511&gt;0.5,'Raw Data'!N2511&lt;=1),'Bảng Giá'!$B$7,IF(AND('Raw Data'!N2511&gt;1,'Raw Data'!N2511&lt;=1.5),'Bảng Giá'!$B$8,IF(AND('Raw Data'!N2511&gt;1.5,'Raw Data'!N2511&lt;=2),'Bảng Giá'!$B$9,IF(AND('Raw Data'!N2511&gt;2,'Raw Data'!N2511&lt;=2.5),'Bảng Giá'!$B$10,IF(AND('Raw Data'!N2511&gt;2.5,'Raw Data'!N2511&lt;=3),'Bảng Giá'!$B$11,IF(AND('Raw Data'!N2511&gt;3,'Raw Data'!N2511&lt;=3.5),'Bảng Giá'!$B$12,IF(AND('Raw Data'!N2511&gt;3.5,'Raw Data'!N2511&lt;=4),'Bảng Giá'!$B$13,IF(AND('Raw Data'!N2511&gt;4,'Raw Data'!N2511&lt;=4.5),'Bảng Giá'!$B$14,IF(AND('Raw Data'!N2511&gt;4.5,'Raw Data'!N2511&lt;=5),'Bảng Giá'!$B$15,IF(AND('Raw Data'!N2511&gt;5,'Raw Data'!N2511&lt;=5.5),'Bảng Giá'!$B$16,IF(AND('Raw Data'!N2511&gt;5.5,'Raw Data'!N2511&lt;=6),'Bảng Giá'!$B$17,'Bảng Giá'!$B$18)))))))))))))))</f>
        <v>4.5&lt;x&lt;=5</v>
      </c>
      <c r="Q2511" s="48">
        <f t="shared" si="237"/>
        <v>2.5510204081632654E-2</v>
      </c>
      <c r="R2511">
        <f t="shared" si="238"/>
        <v>120600</v>
      </c>
      <c r="S2511">
        <f t="shared" si="239"/>
        <v>22600</v>
      </c>
    </row>
    <row r="2512" spans="1:19" x14ac:dyDescent="0.25">
      <c r="A2512" s="12">
        <v>2511</v>
      </c>
      <c r="B2512" s="12" t="s">
        <v>211</v>
      </c>
      <c r="C2512" s="12" t="s">
        <v>1143</v>
      </c>
      <c r="D2512" s="28">
        <v>43010.62667824074</v>
      </c>
      <c r="E2512" s="17">
        <v>43014.726678240739</v>
      </c>
      <c r="F2512" s="13" t="s">
        <v>302</v>
      </c>
      <c r="G2512" s="12">
        <v>1260</v>
      </c>
      <c r="H2512" s="12" t="s">
        <v>167</v>
      </c>
      <c r="I2512" s="12" t="s">
        <v>820</v>
      </c>
      <c r="J2512" s="37">
        <f>INDEX('Bảng Giá'!$C$3:$H$18,MATCH('Raw Data'!P2512,'Bảng Giá'!$B$3:$B$18,0),MATCH('Raw Data'!M2512,'Bảng Giá'!$C$2:$H$2,0))</f>
        <v>39000</v>
      </c>
      <c r="K2512" s="12">
        <v>38400</v>
      </c>
      <c r="L2512" s="36">
        <f t="shared" si="234"/>
        <v>4.0999999999985448</v>
      </c>
      <c r="M2512" t="str">
        <f>'References data'!H2513</f>
        <v>Liên Vùng Tỉnh</v>
      </c>
      <c r="N2512">
        <f t="shared" si="235"/>
        <v>1.26</v>
      </c>
      <c r="O2512">
        <f t="shared" si="236"/>
        <v>600</v>
      </c>
      <c r="P2512" t="str">
        <f>IF(AND(N2512&gt;0,N2512&lt;=0.05),'Bảng Giá'!$B$3,IF(AND(N2512&lt;=0.1,N2512&gt;0.05),'Bảng Giá'!$B$4,IF(AND('Raw Data'!N2512&gt;0.1,'Raw Data'!N2512&lt;=0.25),'Bảng Giá'!$B$5,IF(AND('Raw Data'!N2512&gt;0.25,'Raw Data'!N2512&lt;=0.5),'Bảng Giá'!$B$6,IF(AND('Raw Data'!N2512&gt;0.5,'Raw Data'!N2512&lt;=1),'Bảng Giá'!$B$7,IF(AND('Raw Data'!N2512&gt;1,'Raw Data'!N2512&lt;=1.5),'Bảng Giá'!$B$8,IF(AND('Raw Data'!N2512&gt;1.5,'Raw Data'!N2512&lt;=2),'Bảng Giá'!$B$9,IF(AND('Raw Data'!N2512&gt;2,'Raw Data'!N2512&lt;=2.5),'Bảng Giá'!$B$10,IF(AND('Raw Data'!N2512&gt;2.5,'Raw Data'!N2512&lt;=3),'Bảng Giá'!$B$11,IF(AND('Raw Data'!N2512&gt;3,'Raw Data'!N2512&lt;=3.5),'Bảng Giá'!$B$12,IF(AND('Raw Data'!N2512&gt;3.5,'Raw Data'!N2512&lt;=4),'Bảng Giá'!$B$13,IF(AND('Raw Data'!N2512&gt;4,'Raw Data'!N2512&lt;=4.5),'Bảng Giá'!$B$14,IF(AND('Raw Data'!N2512&gt;4.5,'Raw Data'!N2512&lt;=5),'Bảng Giá'!$B$15,IF(AND('Raw Data'!N2512&gt;5,'Raw Data'!N2512&lt;=5.5),'Bảng Giá'!$B$16,IF(AND('Raw Data'!N2512&gt;5.5,'Raw Data'!N2512&lt;=6),'Bảng Giá'!$B$17,'Bảng Giá'!$B$18)))))))))))))))</f>
        <v>1&lt;x&lt;=1.5</v>
      </c>
      <c r="Q2512" s="48">
        <f t="shared" si="237"/>
        <v>1.5625E-2</v>
      </c>
      <c r="R2512">
        <f t="shared" si="238"/>
        <v>46800</v>
      </c>
      <c r="S2512">
        <f t="shared" si="239"/>
        <v>8400</v>
      </c>
    </row>
    <row r="2513" spans="1:19" x14ac:dyDescent="0.25">
      <c r="A2513" s="12">
        <v>2512</v>
      </c>
      <c r="B2513" s="12" t="s">
        <v>211</v>
      </c>
      <c r="C2513" s="12" t="s">
        <v>1144</v>
      </c>
      <c r="D2513" s="28">
        <v>43010.626863425925</v>
      </c>
      <c r="E2513" s="17">
        <v>43012.726863425924</v>
      </c>
      <c r="F2513" s="13" t="s">
        <v>302</v>
      </c>
      <c r="G2513" s="12">
        <v>300</v>
      </c>
      <c r="H2513" s="12" t="s">
        <v>103</v>
      </c>
      <c r="I2513" s="12" t="s">
        <v>112</v>
      </c>
      <c r="J2513" s="37">
        <f>INDEX('Bảng Giá'!$C$3:$H$18,MATCH('Raw Data'!P2513,'Bảng Giá'!$B$3:$B$18,0),MATCH('Raw Data'!M2513,'Bảng Giá'!$C$2:$H$2,0))</f>
        <v>22500</v>
      </c>
      <c r="K2513" s="12">
        <v>22100</v>
      </c>
      <c r="L2513" s="36">
        <f t="shared" si="234"/>
        <v>2.0999999999985448</v>
      </c>
      <c r="M2513" t="str">
        <f>'References data'!H2514</f>
        <v>Liên Vùng đặc biệt</v>
      </c>
      <c r="N2513">
        <f t="shared" si="235"/>
        <v>0.3</v>
      </c>
      <c r="O2513">
        <f t="shared" si="236"/>
        <v>400</v>
      </c>
      <c r="P2513" t="str">
        <f>IF(AND(N2513&gt;0,N2513&lt;=0.05),'Bảng Giá'!$B$3,IF(AND(N2513&lt;=0.1,N2513&gt;0.05),'Bảng Giá'!$B$4,IF(AND('Raw Data'!N2513&gt;0.1,'Raw Data'!N2513&lt;=0.25),'Bảng Giá'!$B$5,IF(AND('Raw Data'!N2513&gt;0.25,'Raw Data'!N2513&lt;=0.5),'Bảng Giá'!$B$6,IF(AND('Raw Data'!N2513&gt;0.5,'Raw Data'!N2513&lt;=1),'Bảng Giá'!$B$7,IF(AND('Raw Data'!N2513&gt;1,'Raw Data'!N2513&lt;=1.5),'Bảng Giá'!$B$8,IF(AND('Raw Data'!N2513&gt;1.5,'Raw Data'!N2513&lt;=2),'Bảng Giá'!$B$9,IF(AND('Raw Data'!N2513&gt;2,'Raw Data'!N2513&lt;=2.5),'Bảng Giá'!$B$10,IF(AND('Raw Data'!N2513&gt;2.5,'Raw Data'!N2513&lt;=3),'Bảng Giá'!$B$11,IF(AND('Raw Data'!N2513&gt;3,'Raw Data'!N2513&lt;=3.5),'Bảng Giá'!$B$12,IF(AND('Raw Data'!N2513&gt;3.5,'Raw Data'!N2513&lt;=4),'Bảng Giá'!$B$13,IF(AND('Raw Data'!N2513&gt;4,'Raw Data'!N2513&lt;=4.5),'Bảng Giá'!$B$14,IF(AND('Raw Data'!N2513&gt;4.5,'Raw Data'!N2513&lt;=5),'Bảng Giá'!$B$15,IF(AND('Raw Data'!N2513&gt;5,'Raw Data'!N2513&lt;=5.5),'Bảng Giá'!$B$16,IF(AND('Raw Data'!N2513&gt;5.5,'Raw Data'!N2513&lt;=6),'Bảng Giá'!$B$17,'Bảng Giá'!$B$18)))))))))))))))</f>
        <v>0.25&lt;x&lt;=0.5</v>
      </c>
      <c r="Q2513" s="48">
        <f t="shared" si="237"/>
        <v>1.8099547511312219E-2</v>
      </c>
      <c r="R2513">
        <f t="shared" si="238"/>
        <v>27000</v>
      </c>
      <c r="S2513">
        <f t="shared" si="239"/>
        <v>4900</v>
      </c>
    </row>
    <row r="2514" spans="1:19" x14ac:dyDescent="0.25">
      <c r="A2514" s="12">
        <v>2513</v>
      </c>
      <c r="B2514" s="12" t="s">
        <v>211</v>
      </c>
      <c r="C2514" s="12" t="s">
        <v>1145</v>
      </c>
      <c r="D2514" s="28">
        <v>43010.389849537038</v>
      </c>
      <c r="E2514" s="17">
        <v>43014.189849537041</v>
      </c>
      <c r="F2514" s="13" t="s">
        <v>302</v>
      </c>
      <c r="G2514" s="12">
        <v>300</v>
      </c>
      <c r="H2514" s="12" t="s">
        <v>75</v>
      </c>
      <c r="I2514" s="12" t="s">
        <v>842</v>
      </c>
      <c r="J2514" s="37">
        <f>INDEX('Bảng Giá'!$C$3:$H$18,MATCH('Raw Data'!P2514,'Bảng Giá'!$B$3:$B$18,0),MATCH('Raw Data'!M2514,'Bảng Giá'!$C$2:$H$2,0))</f>
        <v>26000</v>
      </c>
      <c r="K2514" s="12">
        <v>25400</v>
      </c>
      <c r="L2514" s="36">
        <f t="shared" si="234"/>
        <v>3.8000000000029104</v>
      </c>
      <c r="M2514" t="str">
        <f>'References data'!H2515</f>
        <v>Liên Vùng</v>
      </c>
      <c r="N2514">
        <f t="shared" si="235"/>
        <v>0.3</v>
      </c>
      <c r="O2514">
        <f t="shared" si="236"/>
        <v>600</v>
      </c>
      <c r="P2514" t="str">
        <f>IF(AND(N2514&gt;0,N2514&lt;=0.05),'Bảng Giá'!$B$3,IF(AND(N2514&lt;=0.1,N2514&gt;0.05),'Bảng Giá'!$B$4,IF(AND('Raw Data'!N2514&gt;0.1,'Raw Data'!N2514&lt;=0.25),'Bảng Giá'!$B$5,IF(AND('Raw Data'!N2514&gt;0.25,'Raw Data'!N2514&lt;=0.5),'Bảng Giá'!$B$6,IF(AND('Raw Data'!N2514&gt;0.5,'Raw Data'!N2514&lt;=1),'Bảng Giá'!$B$7,IF(AND('Raw Data'!N2514&gt;1,'Raw Data'!N2514&lt;=1.5),'Bảng Giá'!$B$8,IF(AND('Raw Data'!N2514&gt;1.5,'Raw Data'!N2514&lt;=2),'Bảng Giá'!$B$9,IF(AND('Raw Data'!N2514&gt;2,'Raw Data'!N2514&lt;=2.5),'Bảng Giá'!$B$10,IF(AND('Raw Data'!N2514&gt;2.5,'Raw Data'!N2514&lt;=3),'Bảng Giá'!$B$11,IF(AND('Raw Data'!N2514&gt;3,'Raw Data'!N2514&lt;=3.5),'Bảng Giá'!$B$12,IF(AND('Raw Data'!N2514&gt;3.5,'Raw Data'!N2514&lt;=4),'Bảng Giá'!$B$13,IF(AND('Raw Data'!N2514&gt;4,'Raw Data'!N2514&lt;=4.5),'Bảng Giá'!$B$14,IF(AND('Raw Data'!N2514&gt;4.5,'Raw Data'!N2514&lt;=5),'Bảng Giá'!$B$15,IF(AND('Raw Data'!N2514&gt;5,'Raw Data'!N2514&lt;=5.5),'Bảng Giá'!$B$16,IF(AND('Raw Data'!N2514&gt;5.5,'Raw Data'!N2514&lt;=6),'Bảng Giá'!$B$17,'Bảng Giá'!$B$18)))))))))))))))</f>
        <v>0.25&lt;x&lt;=0.5</v>
      </c>
      <c r="Q2514" s="48">
        <f t="shared" si="237"/>
        <v>2.3622047244094488E-2</v>
      </c>
      <c r="R2514">
        <f t="shared" si="238"/>
        <v>31200</v>
      </c>
      <c r="S2514">
        <f t="shared" si="239"/>
        <v>5800</v>
      </c>
    </row>
    <row r="2515" spans="1:19" x14ac:dyDescent="0.25">
      <c r="A2515" s="12">
        <v>2514</v>
      </c>
      <c r="B2515" s="12" t="s">
        <v>211</v>
      </c>
      <c r="C2515" s="12" t="s">
        <v>1146</v>
      </c>
      <c r="D2515" s="28">
        <v>43010.390219907407</v>
      </c>
      <c r="E2515" s="17">
        <v>43014.19021990741</v>
      </c>
      <c r="F2515" s="13" t="s">
        <v>303</v>
      </c>
      <c r="G2515" s="12">
        <v>600</v>
      </c>
      <c r="H2515" s="12" t="s">
        <v>88</v>
      </c>
      <c r="I2515" s="12" t="s">
        <v>197</v>
      </c>
      <c r="J2515" s="37">
        <f>INDEX('Bảng Giá'!$C$3:$H$18,MATCH('Raw Data'!P2515,'Bảng Giá'!$B$3:$B$18,0),MATCH('Raw Data'!M2515,'Bảng Giá'!$C$2:$H$2,0))</f>
        <v>32500</v>
      </c>
      <c r="K2515" s="12">
        <v>31700</v>
      </c>
      <c r="L2515" s="36">
        <f t="shared" si="234"/>
        <v>3.8000000000029104</v>
      </c>
      <c r="M2515" t="str">
        <f>'References data'!H2516</f>
        <v>Liên Vùng</v>
      </c>
      <c r="N2515">
        <f t="shared" si="235"/>
        <v>0.6</v>
      </c>
      <c r="O2515">
        <f t="shared" si="236"/>
        <v>800</v>
      </c>
      <c r="P2515" t="str">
        <f>IF(AND(N2515&gt;0,N2515&lt;=0.05),'Bảng Giá'!$B$3,IF(AND(N2515&lt;=0.1,N2515&gt;0.05),'Bảng Giá'!$B$4,IF(AND('Raw Data'!N2515&gt;0.1,'Raw Data'!N2515&lt;=0.25),'Bảng Giá'!$B$5,IF(AND('Raw Data'!N2515&gt;0.25,'Raw Data'!N2515&lt;=0.5),'Bảng Giá'!$B$6,IF(AND('Raw Data'!N2515&gt;0.5,'Raw Data'!N2515&lt;=1),'Bảng Giá'!$B$7,IF(AND('Raw Data'!N2515&gt;1,'Raw Data'!N2515&lt;=1.5),'Bảng Giá'!$B$8,IF(AND('Raw Data'!N2515&gt;1.5,'Raw Data'!N2515&lt;=2),'Bảng Giá'!$B$9,IF(AND('Raw Data'!N2515&gt;2,'Raw Data'!N2515&lt;=2.5),'Bảng Giá'!$B$10,IF(AND('Raw Data'!N2515&gt;2.5,'Raw Data'!N2515&lt;=3),'Bảng Giá'!$B$11,IF(AND('Raw Data'!N2515&gt;3,'Raw Data'!N2515&lt;=3.5),'Bảng Giá'!$B$12,IF(AND('Raw Data'!N2515&gt;3.5,'Raw Data'!N2515&lt;=4),'Bảng Giá'!$B$13,IF(AND('Raw Data'!N2515&gt;4,'Raw Data'!N2515&lt;=4.5),'Bảng Giá'!$B$14,IF(AND('Raw Data'!N2515&gt;4.5,'Raw Data'!N2515&lt;=5),'Bảng Giá'!$B$15,IF(AND('Raw Data'!N2515&gt;5,'Raw Data'!N2515&lt;=5.5),'Bảng Giá'!$B$16,IF(AND('Raw Data'!N2515&gt;5.5,'Raw Data'!N2515&lt;=6),'Bảng Giá'!$B$17,'Bảng Giá'!$B$18)))))))))))))))</f>
        <v>0.5&lt;x&lt;=1</v>
      </c>
      <c r="Q2515" s="48">
        <f t="shared" si="237"/>
        <v>2.5236593059936908E-2</v>
      </c>
      <c r="R2515">
        <f t="shared" si="238"/>
        <v>39000</v>
      </c>
      <c r="S2515">
        <f t="shared" si="239"/>
        <v>7300</v>
      </c>
    </row>
    <row r="2516" spans="1:19" x14ac:dyDescent="0.25">
      <c r="A2516" s="12">
        <v>2515</v>
      </c>
      <c r="B2516" s="12" t="s">
        <v>211</v>
      </c>
      <c r="C2516" s="12" t="s">
        <v>1147</v>
      </c>
      <c r="D2516" s="28">
        <v>43010.390543981484</v>
      </c>
      <c r="E2516" s="17">
        <v>43012.490543981483</v>
      </c>
      <c r="F2516" s="13" t="s">
        <v>302</v>
      </c>
      <c r="G2516" s="12">
        <v>1500</v>
      </c>
      <c r="H2516" s="12" t="s">
        <v>94</v>
      </c>
      <c r="I2516" s="12" t="s">
        <v>299</v>
      </c>
      <c r="J2516" s="37">
        <f>INDEX('Bảng Giá'!$C$3:$H$18,MATCH('Raw Data'!P2516,'Bảng Giá'!$B$3:$B$18,0),MATCH('Raw Data'!M2516,'Bảng Giá'!$C$2:$H$2,0))</f>
        <v>38500</v>
      </c>
      <c r="K2516" s="12">
        <v>45600</v>
      </c>
      <c r="L2516" s="36">
        <f t="shared" si="234"/>
        <v>2.0999999999985448</v>
      </c>
      <c r="M2516" t="str">
        <f>'References data'!H2517</f>
        <v>Liên Vùng đặc biệt</v>
      </c>
      <c r="N2516">
        <f t="shared" si="235"/>
        <v>1.5</v>
      </c>
      <c r="O2516">
        <f t="shared" si="236"/>
        <v>-7100</v>
      </c>
      <c r="P2516" t="str">
        <f>IF(AND(N2516&gt;0,N2516&lt;=0.05),'Bảng Giá'!$B$3,IF(AND(N2516&lt;=0.1,N2516&gt;0.05),'Bảng Giá'!$B$4,IF(AND('Raw Data'!N2516&gt;0.1,'Raw Data'!N2516&lt;=0.25),'Bảng Giá'!$B$5,IF(AND('Raw Data'!N2516&gt;0.25,'Raw Data'!N2516&lt;=0.5),'Bảng Giá'!$B$6,IF(AND('Raw Data'!N2516&gt;0.5,'Raw Data'!N2516&lt;=1),'Bảng Giá'!$B$7,IF(AND('Raw Data'!N2516&gt;1,'Raw Data'!N2516&lt;=1.5),'Bảng Giá'!$B$8,IF(AND('Raw Data'!N2516&gt;1.5,'Raw Data'!N2516&lt;=2),'Bảng Giá'!$B$9,IF(AND('Raw Data'!N2516&gt;2,'Raw Data'!N2516&lt;=2.5),'Bảng Giá'!$B$10,IF(AND('Raw Data'!N2516&gt;2.5,'Raw Data'!N2516&lt;=3),'Bảng Giá'!$B$11,IF(AND('Raw Data'!N2516&gt;3,'Raw Data'!N2516&lt;=3.5),'Bảng Giá'!$B$12,IF(AND('Raw Data'!N2516&gt;3.5,'Raw Data'!N2516&lt;=4),'Bảng Giá'!$B$13,IF(AND('Raw Data'!N2516&gt;4,'Raw Data'!N2516&lt;=4.5),'Bảng Giá'!$B$14,IF(AND('Raw Data'!N2516&gt;4.5,'Raw Data'!N2516&lt;=5),'Bảng Giá'!$B$15,IF(AND('Raw Data'!N2516&gt;5,'Raw Data'!N2516&lt;=5.5),'Bảng Giá'!$B$16,IF(AND('Raw Data'!N2516&gt;5.5,'Raw Data'!N2516&lt;=6),'Bảng Giá'!$B$17,'Bảng Giá'!$B$18)))))))))))))))</f>
        <v>1&lt;x&lt;=1.5</v>
      </c>
      <c r="Q2516" s="48">
        <f t="shared" si="237"/>
        <v>-0.15570175438596492</v>
      </c>
      <c r="R2516">
        <f t="shared" si="238"/>
        <v>46200</v>
      </c>
      <c r="S2516">
        <f t="shared" si="239"/>
        <v>600</v>
      </c>
    </row>
    <row r="2517" spans="1:19" x14ac:dyDescent="0.25">
      <c r="A2517" s="12">
        <v>2516</v>
      </c>
      <c r="B2517" s="12" t="s">
        <v>211</v>
      </c>
      <c r="C2517" s="12" t="s">
        <v>1148</v>
      </c>
      <c r="D2517" s="28">
        <v>43011.425393518519</v>
      </c>
      <c r="E2517" s="17">
        <v>43013.525393518517</v>
      </c>
      <c r="F2517" s="13" t="s">
        <v>302</v>
      </c>
      <c r="G2517" s="12">
        <v>500</v>
      </c>
      <c r="H2517" s="12" t="s">
        <v>146</v>
      </c>
      <c r="I2517" s="12" t="s">
        <v>511</v>
      </c>
      <c r="J2517" s="37">
        <f>INDEX('Bảng Giá'!$C$3:$H$18,MATCH('Raw Data'!P2517,'Bảng Giá'!$B$3:$B$18,0),MATCH('Raw Data'!M2517,'Bảng Giá'!$C$2:$H$2,0))</f>
        <v>22500</v>
      </c>
      <c r="K2517" s="12">
        <v>29900</v>
      </c>
      <c r="L2517" s="36">
        <f t="shared" si="234"/>
        <v>2.0999999999985448</v>
      </c>
      <c r="M2517" t="str">
        <f>'References data'!H2518</f>
        <v>Liên Vùng đặc biệt</v>
      </c>
      <c r="N2517">
        <f t="shared" si="235"/>
        <v>0.5</v>
      </c>
      <c r="O2517">
        <f t="shared" si="236"/>
        <v>-7400</v>
      </c>
      <c r="P2517" t="str">
        <f>IF(AND(N2517&gt;0,N2517&lt;=0.05),'Bảng Giá'!$B$3,IF(AND(N2517&lt;=0.1,N2517&gt;0.05),'Bảng Giá'!$B$4,IF(AND('Raw Data'!N2517&gt;0.1,'Raw Data'!N2517&lt;=0.25),'Bảng Giá'!$B$5,IF(AND('Raw Data'!N2517&gt;0.25,'Raw Data'!N2517&lt;=0.5),'Bảng Giá'!$B$6,IF(AND('Raw Data'!N2517&gt;0.5,'Raw Data'!N2517&lt;=1),'Bảng Giá'!$B$7,IF(AND('Raw Data'!N2517&gt;1,'Raw Data'!N2517&lt;=1.5),'Bảng Giá'!$B$8,IF(AND('Raw Data'!N2517&gt;1.5,'Raw Data'!N2517&lt;=2),'Bảng Giá'!$B$9,IF(AND('Raw Data'!N2517&gt;2,'Raw Data'!N2517&lt;=2.5),'Bảng Giá'!$B$10,IF(AND('Raw Data'!N2517&gt;2.5,'Raw Data'!N2517&lt;=3),'Bảng Giá'!$B$11,IF(AND('Raw Data'!N2517&gt;3,'Raw Data'!N2517&lt;=3.5),'Bảng Giá'!$B$12,IF(AND('Raw Data'!N2517&gt;3.5,'Raw Data'!N2517&lt;=4),'Bảng Giá'!$B$13,IF(AND('Raw Data'!N2517&gt;4,'Raw Data'!N2517&lt;=4.5),'Bảng Giá'!$B$14,IF(AND('Raw Data'!N2517&gt;4.5,'Raw Data'!N2517&lt;=5),'Bảng Giá'!$B$15,IF(AND('Raw Data'!N2517&gt;5,'Raw Data'!N2517&lt;=5.5),'Bảng Giá'!$B$16,IF(AND('Raw Data'!N2517&gt;5.5,'Raw Data'!N2517&lt;=6),'Bảng Giá'!$B$17,'Bảng Giá'!$B$18)))))))))))))))</f>
        <v>0.25&lt;x&lt;=0.5</v>
      </c>
      <c r="Q2517" s="48">
        <f t="shared" si="237"/>
        <v>-0.24749163879598662</v>
      </c>
      <c r="R2517">
        <f t="shared" si="238"/>
        <v>27000</v>
      </c>
      <c r="S2517">
        <f t="shared" si="239"/>
        <v>-2900</v>
      </c>
    </row>
    <row r="2518" spans="1:19" x14ac:dyDescent="0.25">
      <c r="A2518" s="12">
        <v>2517</v>
      </c>
      <c r="B2518" s="12" t="s">
        <v>211</v>
      </c>
      <c r="C2518" s="12" t="s">
        <v>1149</v>
      </c>
      <c r="D2518" s="28">
        <v>43011.42559027778</v>
      </c>
      <c r="E2518" s="17">
        <v>43015.225590277783</v>
      </c>
      <c r="F2518" s="13" t="s">
        <v>302</v>
      </c>
      <c r="G2518" s="12">
        <v>1100</v>
      </c>
      <c r="H2518" s="12" t="s">
        <v>505</v>
      </c>
      <c r="I2518" s="12" t="s">
        <v>1599</v>
      </c>
      <c r="J2518" s="37">
        <f>INDEX('Bảng Giá'!$C$3:$H$18,MATCH('Raw Data'!P2518,'Bảng Giá'!$B$3:$B$18,0),MATCH('Raw Data'!M2518,'Bảng Giá'!$C$2:$H$2,0))</f>
        <v>41000</v>
      </c>
      <c r="K2518" s="12">
        <v>40000</v>
      </c>
      <c r="L2518" s="36">
        <f t="shared" si="234"/>
        <v>3.8000000000029104</v>
      </c>
      <c r="M2518" t="str">
        <f>'References data'!H2519</f>
        <v>Liên Vùng</v>
      </c>
      <c r="N2518">
        <f t="shared" si="235"/>
        <v>1.1000000000000001</v>
      </c>
      <c r="O2518">
        <f t="shared" si="236"/>
        <v>1000</v>
      </c>
      <c r="P2518" t="str">
        <f>IF(AND(N2518&gt;0,N2518&lt;=0.05),'Bảng Giá'!$B$3,IF(AND(N2518&lt;=0.1,N2518&gt;0.05),'Bảng Giá'!$B$4,IF(AND('Raw Data'!N2518&gt;0.1,'Raw Data'!N2518&lt;=0.25),'Bảng Giá'!$B$5,IF(AND('Raw Data'!N2518&gt;0.25,'Raw Data'!N2518&lt;=0.5),'Bảng Giá'!$B$6,IF(AND('Raw Data'!N2518&gt;0.5,'Raw Data'!N2518&lt;=1),'Bảng Giá'!$B$7,IF(AND('Raw Data'!N2518&gt;1,'Raw Data'!N2518&lt;=1.5),'Bảng Giá'!$B$8,IF(AND('Raw Data'!N2518&gt;1.5,'Raw Data'!N2518&lt;=2),'Bảng Giá'!$B$9,IF(AND('Raw Data'!N2518&gt;2,'Raw Data'!N2518&lt;=2.5),'Bảng Giá'!$B$10,IF(AND('Raw Data'!N2518&gt;2.5,'Raw Data'!N2518&lt;=3),'Bảng Giá'!$B$11,IF(AND('Raw Data'!N2518&gt;3,'Raw Data'!N2518&lt;=3.5),'Bảng Giá'!$B$12,IF(AND('Raw Data'!N2518&gt;3.5,'Raw Data'!N2518&lt;=4),'Bảng Giá'!$B$13,IF(AND('Raw Data'!N2518&gt;4,'Raw Data'!N2518&lt;=4.5),'Bảng Giá'!$B$14,IF(AND('Raw Data'!N2518&gt;4.5,'Raw Data'!N2518&lt;=5),'Bảng Giá'!$B$15,IF(AND('Raw Data'!N2518&gt;5,'Raw Data'!N2518&lt;=5.5),'Bảng Giá'!$B$16,IF(AND('Raw Data'!N2518&gt;5.5,'Raw Data'!N2518&lt;=6),'Bảng Giá'!$B$17,'Bảng Giá'!$B$18)))))))))))))))</f>
        <v>1&lt;x&lt;=1.5</v>
      </c>
      <c r="Q2518" s="48">
        <f t="shared" si="237"/>
        <v>2.5000000000000001E-2</v>
      </c>
      <c r="R2518">
        <f t="shared" si="238"/>
        <v>49200</v>
      </c>
      <c r="S2518">
        <f t="shared" si="239"/>
        <v>9200</v>
      </c>
    </row>
    <row r="2519" spans="1:19" x14ac:dyDescent="0.25">
      <c r="A2519" s="12">
        <v>2518</v>
      </c>
      <c r="B2519" s="12" t="s">
        <v>211</v>
      </c>
      <c r="C2519" s="12" t="s">
        <v>1150</v>
      </c>
      <c r="D2519" s="28">
        <v>43011.415289351855</v>
      </c>
      <c r="E2519" s="17">
        <v>43015.215289351858</v>
      </c>
      <c r="F2519" s="13" t="s">
        <v>302</v>
      </c>
      <c r="G2519" s="12">
        <v>200</v>
      </c>
      <c r="H2519" s="12" t="s">
        <v>409</v>
      </c>
      <c r="I2519" s="12" t="s">
        <v>93</v>
      </c>
      <c r="J2519" s="37">
        <f>INDEX('Bảng Giá'!$C$3:$H$18,MATCH('Raw Data'!P2519,'Bảng Giá'!$B$3:$B$18,0),MATCH('Raw Data'!M2519,'Bảng Giá'!$C$2:$H$2,0))</f>
        <v>21000</v>
      </c>
      <c r="K2519" s="12">
        <v>20500</v>
      </c>
      <c r="L2519" s="36">
        <f t="shared" si="234"/>
        <v>3.8000000000029104</v>
      </c>
      <c r="M2519" t="str">
        <f>'References data'!H2520</f>
        <v>Liên Vùng</v>
      </c>
      <c r="N2519">
        <f t="shared" si="235"/>
        <v>0.2</v>
      </c>
      <c r="O2519">
        <f t="shared" si="236"/>
        <v>500</v>
      </c>
      <c r="P2519" t="str">
        <f>IF(AND(N2519&gt;0,N2519&lt;=0.05),'Bảng Giá'!$B$3,IF(AND(N2519&lt;=0.1,N2519&gt;0.05),'Bảng Giá'!$B$4,IF(AND('Raw Data'!N2519&gt;0.1,'Raw Data'!N2519&lt;=0.25),'Bảng Giá'!$B$5,IF(AND('Raw Data'!N2519&gt;0.25,'Raw Data'!N2519&lt;=0.5),'Bảng Giá'!$B$6,IF(AND('Raw Data'!N2519&gt;0.5,'Raw Data'!N2519&lt;=1),'Bảng Giá'!$B$7,IF(AND('Raw Data'!N2519&gt;1,'Raw Data'!N2519&lt;=1.5),'Bảng Giá'!$B$8,IF(AND('Raw Data'!N2519&gt;1.5,'Raw Data'!N2519&lt;=2),'Bảng Giá'!$B$9,IF(AND('Raw Data'!N2519&gt;2,'Raw Data'!N2519&lt;=2.5),'Bảng Giá'!$B$10,IF(AND('Raw Data'!N2519&gt;2.5,'Raw Data'!N2519&lt;=3),'Bảng Giá'!$B$11,IF(AND('Raw Data'!N2519&gt;3,'Raw Data'!N2519&lt;=3.5),'Bảng Giá'!$B$12,IF(AND('Raw Data'!N2519&gt;3.5,'Raw Data'!N2519&lt;=4),'Bảng Giá'!$B$13,IF(AND('Raw Data'!N2519&gt;4,'Raw Data'!N2519&lt;=4.5),'Bảng Giá'!$B$14,IF(AND('Raw Data'!N2519&gt;4.5,'Raw Data'!N2519&lt;=5),'Bảng Giá'!$B$15,IF(AND('Raw Data'!N2519&gt;5,'Raw Data'!N2519&lt;=5.5),'Bảng Giá'!$B$16,IF(AND('Raw Data'!N2519&gt;5.5,'Raw Data'!N2519&lt;=6),'Bảng Giá'!$B$17,'Bảng Giá'!$B$18)))))))))))))))</f>
        <v>0.1&lt;x&lt;=0.25</v>
      </c>
      <c r="Q2519" s="48">
        <f t="shared" si="237"/>
        <v>2.4390243902439025E-2</v>
      </c>
      <c r="R2519">
        <f t="shared" si="238"/>
        <v>25200</v>
      </c>
      <c r="S2519">
        <f t="shared" si="239"/>
        <v>4700</v>
      </c>
    </row>
    <row r="2520" spans="1:19" x14ac:dyDescent="0.25">
      <c r="A2520" s="12">
        <v>2519</v>
      </c>
      <c r="B2520" s="12" t="s">
        <v>211</v>
      </c>
      <c r="C2520" s="12" t="s">
        <v>1151</v>
      </c>
      <c r="D2520" s="28">
        <v>43011.415601851855</v>
      </c>
      <c r="E2520" s="17">
        <v>43015.215601851858</v>
      </c>
      <c r="F2520" s="13" t="s">
        <v>302</v>
      </c>
      <c r="G2520" s="12">
        <v>1000</v>
      </c>
      <c r="H2520" s="12" t="s">
        <v>298</v>
      </c>
      <c r="I2520" s="12" t="s">
        <v>1600</v>
      </c>
      <c r="J2520" s="37">
        <f>INDEX('Bảng Giá'!$C$3:$H$18,MATCH('Raw Data'!P2520,'Bảng Giá'!$B$3:$B$18,0),MATCH('Raw Data'!M2520,'Bảng Giá'!$C$2:$H$2,0))</f>
        <v>32500</v>
      </c>
      <c r="K2520" s="12">
        <v>40000</v>
      </c>
      <c r="L2520" s="36">
        <f t="shared" si="234"/>
        <v>3.8000000000029104</v>
      </c>
      <c r="M2520" t="str">
        <f>'References data'!H2521</f>
        <v>Liên Vùng</v>
      </c>
      <c r="N2520">
        <f t="shared" si="235"/>
        <v>1</v>
      </c>
      <c r="O2520">
        <f t="shared" si="236"/>
        <v>-7500</v>
      </c>
      <c r="P2520" t="str">
        <f>IF(AND(N2520&gt;0,N2520&lt;=0.05),'Bảng Giá'!$B$3,IF(AND(N2520&lt;=0.1,N2520&gt;0.05),'Bảng Giá'!$B$4,IF(AND('Raw Data'!N2520&gt;0.1,'Raw Data'!N2520&lt;=0.25),'Bảng Giá'!$B$5,IF(AND('Raw Data'!N2520&gt;0.25,'Raw Data'!N2520&lt;=0.5),'Bảng Giá'!$B$6,IF(AND('Raw Data'!N2520&gt;0.5,'Raw Data'!N2520&lt;=1),'Bảng Giá'!$B$7,IF(AND('Raw Data'!N2520&gt;1,'Raw Data'!N2520&lt;=1.5),'Bảng Giá'!$B$8,IF(AND('Raw Data'!N2520&gt;1.5,'Raw Data'!N2520&lt;=2),'Bảng Giá'!$B$9,IF(AND('Raw Data'!N2520&gt;2,'Raw Data'!N2520&lt;=2.5),'Bảng Giá'!$B$10,IF(AND('Raw Data'!N2520&gt;2.5,'Raw Data'!N2520&lt;=3),'Bảng Giá'!$B$11,IF(AND('Raw Data'!N2520&gt;3,'Raw Data'!N2520&lt;=3.5),'Bảng Giá'!$B$12,IF(AND('Raw Data'!N2520&gt;3.5,'Raw Data'!N2520&lt;=4),'Bảng Giá'!$B$13,IF(AND('Raw Data'!N2520&gt;4,'Raw Data'!N2520&lt;=4.5),'Bảng Giá'!$B$14,IF(AND('Raw Data'!N2520&gt;4.5,'Raw Data'!N2520&lt;=5),'Bảng Giá'!$B$15,IF(AND('Raw Data'!N2520&gt;5,'Raw Data'!N2520&lt;=5.5),'Bảng Giá'!$B$16,IF(AND('Raw Data'!N2520&gt;5.5,'Raw Data'!N2520&lt;=6),'Bảng Giá'!$B$17,'Bảng Giá'!$B$18)))))))))))))))</f>
        <v>0.5&lt;x&lt;=1</v>
      </c>
      <c r="Q2520" s="48">
        <f t="shared" si="237"/>
        <v>-0.1875</v>
      </c>
      <c r="R2520">
        <f t="shared" si="238"/>
        <v>39000</v>
      </c>
      <c r="S2520">
        <f t="shared" si="239"/>
        <v>-1000</v>
      </c>
    </row>
    <row r="2521" spans="1:19" x14ac:dyDescent="0.25">
      <c r="A2521" s="12">
        <v>2520</v>
      </c>
      <c r="B2521" s="12" t="s">
        <v>211</v>
      </c>
      <c r="C2521" s="12" t="s">
        <v>1152</v>
      </c>
      <c r="D2521" s="28">
        <v>43011.415613425925</v>
      </c>
      <c r="E2521" s="17">
        <v>43015.215613425928</v>
      </c>
      <c r="F2521" s="13" t="s">
        <v>302</v>
      </c>
      <c r="G2521" s="12">
        <v>200</v>
      </c>
      <c r="H2521" s="12" t="s">
        <v>94</v>
      </c>
      <c r="I2521" s="12" t="s">
        <v>117</v>
      </c>
      <c r="J2521" s="37">
        <f>INDEX('Bảng Giá'!$C$3:$H$18,MATCH('Raw Data'!P2521,'Bảng Giá'!$B$3:$B$18,0),MATCH('Raw Data'!M2521,'Bảng Giá'!$C$2:$H$2,0))</f>
        <v>21000</v>
      </c>
      <c r="K2521" s="12">
        <v>20500</v>
      </c>
      <c r="L2521" s="36">
        <f t="shared" si="234"/>
        <v>3.8000000000029104</v>
      </c>
      <c r="M2521" t="str">
        <f>'References data'!H2522</f>
        <v>Liên Vùng</v>
      </c>
      <c r="N2521">
        <f t="shared" si="235"/>
        <v>0.2</v>
      </c>
      <c r="O2521">
        <f t="shared" si="236"/>
        <v>500</v>
      </c>
      <c r="P2521" t="str">
        <f>IF(AND(N2521&gt;0,N2521&lt;=0.05),'Bảng Giá'!$B$3,IF(AND(N2521&lt;=0.1,N2521&gt;0.05),'Bảng Giá'!$B$4,IF(AND('Raw Data'!N2521&gt;0.1,'Raw Data'!N2521&lt;=0.25),'Bảng Giá'!$B$5,IF(AND('Raw Data'!N2521&gt;0.25,'Raw Data'!N2521&lt;=0.5),'Bảng Giá'!$B$6,IF(AND('Raw Data'!N2521&gt;0.5,'Raw Data'!N2521&lt;=1),'Bảng Giá'!$B$7,IF(AND('Raw Data'!N2521&gt;1,'Raw Data'!N2521&lt;=1.5),'Bảng Giá'!$B$8,IF(AND('Raw Data'!N2521&gt;1.5,'Raw Data'!N2521&lt;=2),'Bảng Giá'!$B$9,IF(AND('Raw Data'!N2521&gt;2,'Raw Data'!N2521&lt;=2.5),'Bảng Giá'!$B$10,IF(AND('Raw Data'!N2521&gt;2.5,'Raw Data'!N2521&lt;=3),'Bảng Giá'!$B$11,IF(AND('Raw Data'!N2521&gt;3,'Raw Data'!N2521&lt;=3.5),'Bảng Giá'!$B$12,IF(AND('Raw Data'!N2521&gt;3.5,'Raw Data'!N2521&lt;=4),'Bảng Giá'!$B$13,IF(AND('Raw Data'!N2521&gt;4,'Raw Data'!N2521&lt;=4.5),'Bảng Giá'!$B$14,IF(AND('Raw Data'!N2521&gt;4.5,'Raw Data'!N2521&lt;=5),'Bảng Giá'!$B$15,IF(AND('Raw Data'!N2521&gt;5,'Raw Data'!N2521&lt;=5.5),'Bảng Giá'!$B$16,IF(AND('Raw Data'!N2521&gt;5.5,'Raw Data'!N2521&lt;=6),'Bảng Giá'!$B$17,'Bảng Giá'!$B$18)))))))))))))))</f>
        <v>0.1&lt;x&lt;=0.25</v>
      </c>
      <c r="Q2521" s="48">
        <f t="shared" si="237"/>
        <v>2.4390243902439025E-2</v>
      </c>
      <c r="R2521">
        <f t="shared" si="238"/>
        <v>25200</v>
      </c>
      <c r="S2521">
        <f t="shared" si="239"/>
        <v>4700</v>
      </c>
    </row>
    <row r="2522" spans="1:19" x14ac:dyDescent="0.25">
      <c r="A2522" s="12">
        <v>2521</v>
      </c>
      <c r="B2522" s="12" t="s">
        <v>211</v>
      </c>
      <c r="C2522" s="12" t="s">
        <v>1153</v>
      </c>
      <c r="D2522" s="28">
        <v>43011.415185185186</v>
      </c>
      <c r="E2522" s="17">
        <v>43015.515185185184</v>
      </c>
      <c r="F2522" s="13" t="s">
        <v>302</v>
      </c>
      <c r="G2522" s="12">
        <v>1000</v>
      </c>
      <c r="H2522" s="12" t="s">
        <v>408</v>
      </c>
      <c r="I2522" s="12" t="s">
        <v>1561</v>
      </c>
      <c r="J2522" s="37">
        <f>INDEX('Bảng Giá'!$C$3:$H$18,MATCH('Raw Data'!P2522,'Bảng Giá'!$B$3:$B$18,0),MATCH('Raw Data'!M2522,'Bảng Giá'!$C$2:$H$2,0))</f>
        <v>31000</v>
      </c>
      <c r="K2522" s="12">
        <v>38400</v>
      </c>
      <c r="L2522" s="36">
        <f t="shared" si="234"/>
        <v>4.0999999999985448</v>
      </c>
      <c r="M2522" t="str">
        <f>'References data'!H2523</f>
        <v>Liên Vùng Tỉnh</v>
      </c>
      <c r="N2522">
        <f t="shared" si="235"/>
        <v>1</v>
      </c>
      <c r="O2522">
        <f t="shared" si="236"/>
        <v>-7400</v>
      </c>
      <c r="P2522" t="str">
        <f>IF(AND(N2522&gt;0,N2522&lt;=0.05),'Bảng Giá'!$B$3,IF(AND(N2522&lt;=0.1,N2522&gt;0.05),'Bảng Giá'!$B$4,IF(AND('Raw Data'!N2522&gt;0.1,'Raw Data'!N2522&lt;=0.25),'Bảng Giá'!$B$5,IF(AND('Raw Data'!N2522&gt;0.25,'Raw Data'!N2522&lt;=0.5),'Bảng Giá'!$B$6,IF(AND('Raw Data'!N2522&gt;0.5,'Raw Data'!N2522&lt;=1),'Bảng Giá'!$B$7,IF(AND('Raw Data'!N2522&gt;1,'Raw Data'!N2522&lt;=1.5),'Bảng Giá'!$B$8,IF(AND('Raw Data'!N2522&gt;1.5,'Raw Data'!N2522&lt;=2),'Bảng Giá'!$B$9,IF(AND('Raw Data'!N2522&gt;2,'Raw Data'!N2522&lt;=2.5),'Bảng Giá'!$B$10,IF(AND('Raw Data'!N2522&gt;2.5,'Raw Data'!N2522&lt;=3),'Bảng Giá'!$B$11,IF(AND('Raw Data'!N2522&gt;3,'Raw Data'!N2522&lt;=3.5),'Bảng Giá'!$B$12,IF(AND('Raw Data'!N2522&gt;3.5,'Raw Data'!N2522&lt;=4),'Bảng Giá'!$B$13,IF(AND('Raw Data'!N2522&gt;4,'Raw Data'!N2522&lt;=4.5),'Bảng Giá'!$B$14,IF(AND('Raw Data'!N2522&gt;4.5,'Raw Data'!N2522&lt;=5),'Bảng Giá'!$B$15,IF(AND('Raw Data'!N2522&gt;5,'Raw Data'!N2522&lt;=5.5),'Bảng Giá'!$B$16,IF(AND('Raw Data'!N2522&gt;5.5,'Raw Data'!N2522&lt;=6),'Bảng Giá'!$B$17,'Bảng Giá'!$B$18)))))))))))))))</f>
        <v>0.5&lt;x&lt;=1</v>
      </c>
      <c r="Q2522" s="48">
        <f t="shared" si="237"/>
        <v>-0.19270833333333334</v>
      </c>
      <c r="R2522">
        <f t="shared" si="238"/>
        <v>37200</v>
      </c>
      <c r="S2522">
        <f t="shared" si="239"/>
        <v>-1200</v>
      </c>
    </row>
    <row r="2523" spans="1:19" x14ac:dyDescent="0.25">
      <c r="A2523" s="12">
        <v>2522</v>
      </c>
      <c r="B2523" s="12" t="s">
        <v>211</v>
      </c>
      <c r="C2523" s="12" t="s">
        <v>1154</v>
      </c>
      <c r="D2523" s="28">
        <v>43011.414872685185</v>
      </c>
      <c r="E2523" s="17">
        <v>43015.214872685188</v>
      </c>
      <c r="F2523" s="13" t="s">
        <v>302</v>
      </c>
      <c r="G2523" s="12">
        <v>1500</v>
      </c>
      <c r="H2523" s="12" t="s">
        <v>286</v>
      </c>
      <c r="I2523" s="12" t="s">
        <v>450</v>
      </c>
      <c r="J2523" s="37">
        <f>INDEX('Bảng Giá'!$C$3:$H$18,MATCH('Raw Data'!P2523,'Bảng Giá'!$B$3:$B$18,0),MATCH('Raw Data'!M2523,'Bảng Giá'!$C$2:$H$2,0))</f>
        <v>41000</v>
      </c>
      <c r="K2523" s="12">
        <v>48300</v>
      </c>
      <c r="L2523" s="36">
        <f t="shared" si="234"/>
        <v>3.8000000000029104</v>
      </c>
      <c r="M2523" t="str">
        <f>'References data'!H2524</f>
        <v>Liên Vùng</v>
      </c>
      <c r="N2523">
        <f t="shared" si="235"/>
        <v>1.5</v>
      </c>
      <c r="O2523">
        <f t="shared" si="236"/>
        <v>-7300</v>
      </c>
      <c r="P2523" t="str">
        <f>IF(AND(N2523&gt;0,N2523&lt;=0.05),'Bảng Giá'!$B$3,IF(AND(N2523&lt;=0.1,N2523&gt;0.05),'Bảng Giá'!$B$4,IF(AND('Raw Data'!N2523&gt;0.1,'Raw Data'!N2523&lt;=0.25),'Bảng Giá'!$B$5,IF(AND('Raw Data'!N2523&gt;0.25,'Raw Data'!N2523&lt;=0.5),'Bảng Giá'!$B$6,IF(AND('Raw Data'!N2523&gt;0.5,'Raw Data'!N2523&lt;=1),'Bảng Giá'!$B$7,IF(AND('Raw Data'!N2523&gt;1,'Raw Data'!N2523&lt;=1.5),'Bảng Giá'!$B$8,IF(AND('Raw Data'!N2523&gt;1.5,'Raw Data'!N2523&lt;=2),'Bảng Giá'!$B$9,IF(AND('Raw Data'!N2523&gt;2,'Raw Data'!N2523&lt;=2.5),'Bảng Giá'!$B$10,IF(AND('Raw Data'!N2523&gt;2.5,'Raw Data'!N2523&lt;=3),'Bảng Giá'!$B$11,IF(AND('Raw Data'!N2523&gt;3,'Raw Data'!N2523&lt;=3.5),'Bảng Giá'!$B$12,IF(AND('Raw Data'!N2523&gt;3.5,'Raw Data'!N2523&lt;=4),'Bảng Giá'!$B$13,IF(AND('Raw Data'!N2523&gt;4,'Raw Data'!N2523&lt;=4.5),'Bảng Giá'!$B$14,IF(AND('Raw Data'!N2523&gt;4.5,'Raw Data'!N2523&lt;=5),'Bảng Giá'!$B$15,IF(AND('Raw Data'!N2523&gt;5,'Raw Data'!N2523&lt;=5.5),'Bảng Giá'!$B$16,IF(AND('Raw Data'!N2523&gt;5.5,'Raw Data'!N2523&lt;=6),'Bảng Giá'!$B$17,'Bảng Giá'!$B$18)))))))))))))))</f>
        <v>1&lt;x&lt;=1.5</v>
      </c>
      <c r="Q2523" s="48">
        <f t="shared" si="237"/>
        <v>-0.15113871635610765</v>
      </c>
      <c r="R2523">
        <f t="shared" si="238"/>
        <v>49200</v>
      </c>
      <c r="S2523">
        <f t="shared" si="239"/>
        <v>900</v>
      </c>
    </row>
    <row r="2524" spans="1:19" x14ac:dyDescent="0.25">
      <c r="A2524" s="12">
        <v>2523</v>
      </c>
      <c r="B2524" s="12" t="s">
        <v>211</v>
      </c>
      <c r="C2524" s="12" t="s">
        <v>1155</v>
      </c>
      <c r="D2524" s="28">
        <v>43011.414942129632</v>
      </c>
      <c r="E2524" s="17">
        <v>43015.51494212963</v>
      </c>
      <c r="F2524" s="13" t="s">
        <v>302</v>
      </c>
      <c r="G2524" s="12">
        <v>3400</v>
      </c>
      <c r="H2524" s="12" t="s">
        <v>358</v>
      </c>
      <c r="I2524" s="12" t="s">
        <v>276</v>
      </c>
      <c r="J2524" s="37">
        <f>INDEX('Bảng Giá'!$C$3:$H$18,MATCH('Raw Data'!P2524,'Bảng Giá'!$B$3:$B$18,0),MATCH('Raw Data'!M2524,'Bảng Giá'!$C$2:$H$2,0))</f>
        <v>71500</v>
      </c>
      <c r="K2524" s="12">
        <v>70300</v>
      </c>
      <c r="L2524" s="36">
        <f t="shared" si="234"/>
        <v>4.0999999999985448</v>
      </c>
      <c r="M2524" t="str">
        <f>'References data'!H2525</f>
        <v>Liên Vùng Tỉnh</v>
      </c>
      <c r="N2524">
        <f t="shared" si="235"/>
        <v>3.4</v>
      </c>
      <c r="O2524">
        <f t="shared" si="236"/>
        <v>1200</v>
      </c>
      <c r="P2524" t="str">
        <f>IF(AND(N2524&gt;0,N2524&lt;=0.05),'Bảng Giá'!$B$3,IF(AND(N2524&lt;=0.1,N2524&gt;0.05),'Bảng Giá'!$B$4,IF(AND('Raw Data'!N2524&gt;0.1,'Raw Data'!N2524&lt;=0.25),'Bảng Giá'!$B$5,IF(AND('Raw Data'!N2524&gt;0.25,'Raw Data'!N2524&lt;=0.5),'Bảng Giá'!$B$6,IF(AND('Raw Data'!N2524&gt;0.5,'Raw Data'!N2524&lt;=1),'Bảng Giá'!$B$7,IF(AND('Raw Data'!N2524&gt;1,'Raw Data'!N2524&lt;=1.5),'Bảng Giá'!$B$8,IF(AND('Raw Data'!N2524&gt;1.5,'Raw Data'!N2524&lt;=2),'Bảng Giá'!$B$9,IF(AND('Raw Data'!N2524&gt;2,'Raw Data'!N2524&lt;=2.5),'Bảng Giá'!$B$10,IF(AND('Raw Data'!N2524&gt;2.5,'Raw Data'!N2524&lt;=3),'Bảng Giá'!$B$11,IF(AND('Raw Data'!N2524&gt;3,'Raw Data'!N2524&lt;=3.5),'Bảng Giá'!$B$12,IF(AND('Raw Data'!N2524&gt;3.5,'Raw Data'!N2524&lt;=4),'Bảng Giá'!$B$13,IF(AND('Raw Data'!N2524&gt;4,'Raw Data'!N2524&lt;=4.5),'Bảng Giá'!$B$14,IF(AND('Raw Data'!N2524&gt;4.5,'Raw Data'!N2524&lt;=5),'Bảng Giá'!$B$15,IF(AND('Raw Data'!N2524&gt;5,'Raw Data'!N2524&lt;=5.5),'Bảng Giá'!$B$16,IF(AND('Raw Data'!N2524&gt;5.5,'Raw Data'!N2524&lt;=6),'Bảng Giá'!$B$17,'Bảng Giá'!$B$18)))))))))))))))</f>
        <v>3&lt;x&lt;=3.5</v>
      </c>
      <c r="Q2524" s="48">
        <f t="shared" si="237"/>
        <v>1.7069701280227598E-2</v>
      </c>
      <c r="R2524">
        <f t="shared" si="238"/>
        <v>85800</v>
      </c>
      <c r="S2524">
        <f t="shared" si="239"/>
        <v>15500</v>
      </c>
    </row>
    <row r="2525" spans="1:19" x14ac:dyDescent="0.25">
      <c r="A2525" s="12">
        <v>2524</v>
      </c>
      <c r="B2525" s="12" t="s">
        <v>211</v>
      </c>
      <c r="C2525" s="12" t="s">
        <v>1156</v>
      </c>
      <c r="D2525" s="28">
        <v>43011.415023148147</v>
      </c>
      <c r="E2525" s="17">
        <v>43015.21502314815</v>
      </c>
      <c r="F2525" s="13" t="s">
        <v>302</v>
      </c>
      <c r="G2525" s="12">
        <v>3250</v>
      </c>
      <c r="H2525" s="12" t="s">
        <v>88</v>
      </c>
      <c r="I2525" s="12" t="s">
        <v>842</v>
      </c>
      <c r="J2525" s="37">
        <f>INDEX('Bảng Giá'!$C$3:$H$18,MATCH('Raw Data'!P2525,'Bảng Giá'!$B$3:$B$18,0),MATCH('Raw Data'!M2525,'Bảng Giá'!$C$2:$H$2,0))</f>
        <v>75000</v>
      </c>
      <c r="K2525" s="12">
        <v>73200</v>
      </c>
      <c r="L2525" s="36">
        <f t="shared" si="234"/>
        <v>3.8000000000029104</v>
      </c>
      <c r="M2525" t="str">
        <f>'References data'!H2526</f>
        <v>Liên Vùng</v>
      </c>
      <c r="N2525">
        <f t="shared" si="235"/>
        <v>3.25</v>
      </c>
      <c r="O2525">
        <f t="shared" si="236"/>
        <v>1800</v>
      </c>
      <c r="P2525" t="str">
        <f>IF(AND(N2525&gt;0,N2525&lt;=0.05),'Bảng Giá'!$B$3,IF(AND(N2525&lt;=0.1,N2525&gt;0.05),'Bảng Giá'!$B$4,IF(AND('Raw Data'!N2525&gt;0.1,'Raw Data'!N2525&lt;=0.25),'Bảng Giá'!$B$5,IF(AND('Raw Data'!N2525&gt;0.25,'Raw Data'!N2525&lt;=0.5),'Bảng Giá'!$B$6,IF(AND('Raw Data'!N2525&gt;0.5,'Raw Data'!N2525&lt;=1),'Bảng Giá'!$B$7,IF(AND('Raw Data'!N2525&gt;1,'Raw Data'!N2525&lt;=1.5),'Bảng Giá'!$B$8,IF(AND('Raw Data'!N2525&gt;1.5,'Raw Data'!N2525&lt;=2),'Bảng Giá'!$B$9,IF(AND('Raw Data'!N2525&gt;2,'Raw Data'!N2525&lt;=2.5),'Bảng Giá'!$B$10,IF(AND('Raw Data'!N2525&gt;2.5,'Raw Data'!N2525&lt;=3),'Bảng Giá'!$B$11,IF(AND('Raw Data'!N2525&gt;3,'Raw Data'!N2525&lt;=3.5),'Bảng Giá'!$B$12,IF(AND('Raw Data'!N2525&gt;3.5,'Raw Data'!N2525&lt;=4),'Bảng Giá'!$B$13,IF(AND('Raw Data'!N2525&gt;4,'Raw Data'!N2525&lt;=4.5),'Bảng Giá'!$B$14,IF(AND('Raw Data'!N2525&gt;4.5,'Raw Data'!N2525&lt;=5),'Bảng Giá'!$B$15,IF(AND('Raw Data'!N2525&gt;5,'Raw Data'!N2525&lt;=5.5),'Bảng Giá'!$B$16,IF(AND('Raw Data'!N2525&gt;5.5,'Raw Data'!N2525&lt;=6),'Bảng Giá'!$B$17,'Bảng Giá'!$B$18)))))))))))))))</f>
        <v>3&lt;x&lt;=3.5</v>
      </c>
      <c r="Q2525" s="48">
        <f t="shared" si="237"/>
        <v>2.4590163934426229E-2</v>
      </c>
      <c r="R2525">
        <f t="shared" si="238"/>
        <v>90000</v>
      </c>
      <c r="S2525">
        <f t="shared" si="239"/>
        <v>16800</v>
      </c>
    </row>
    <row r="2526" spans="1:19" x14ac:dyDescent="0.25">
      <c r="A2526" s="12">
        <v>2525</v>
      </c>
      <c r="B2526" s="12" t="s">
        <v>211</v>
      </c>
      <c r="C2526" s="12" t="s">
        <v>1157</v>
      </c>
      <c r="D2526" s="28">
        <v>43011.415717592594</v>
      </c>
      <c r="E2526" s="17">
        <v>43015.215717592597</v>
      </c>
      <c r="F2526" s="13" t="s">
        <v>302</v>
      </c>
      <c r="G2526" s="12">
        <v>2500</v>
      </c>
      <c r="H2526" s="12" t="s">
        <v>88</v>
      </c>
      <c r="I2526" s="12" t="s">
        <v>441</v>
      </c>
      <c r="J2526" s="37">
        <f>INDEX('Bảng Giá'!$C$3:$H$18,MATCH('Raw Data'!P2526,'Bảng Giá'!$B$3:$B$18,0),MATCH('Raw Data'!M2526,'Bảng Giá'!$C$2:$H$2,0))</f>
        <v>58000</v>
      </c>
      <c r="K2526" s="12">
        <v>64900</v>
      </c>
      <c r="L2526" s="36">
        <f t="shared" si="234"/>
        <v>3.8000000000029104</v>
      </c>
      <c r="M2526" t="str">
        <f>'References data'!H2527</f>
        <v>Liên Vùng</v>
      </c>
      <c r="N2526">
        <f t="shared" si="235"/>
        <v>2.5</v>
      </c>
      <c r="O2526">
        <f t="shared" si="236"/>
        <v>-6900</v>
      </c>
      <c r="P2526" t="str">
        <f>IF(AND(N2526&gt;0,N2526&lt;=0.05),'Bảng Giá'!$B$3,IF(AND(N2526&lt;=0.1,N2526&gt;0.05),'Bảng Giá'!$B$4,IF(AND('Raw Data'!N2526&gt;0.1,'Raw Data'!N2526&lt;=0.25),'Bảng Giá'!$B$5,IF(AND('Raw Data'!N2526&gt;0.25,'Raw Data'!N2526&lt;=0.5),'Bảng Giá'!$B$6,IF(AND('Raw Data'!N2526&gt;0.5,'Raw Data'!N2526&lt;=1),'Bảng Giá'!$B$7,IF(AND('Raw Data'!N2526&gt;1,'Raw Data'!N2526&lt;=1.5),'Bảng Giá'!$B$8,IF(AND('Raw Data'!N2526&gt;1.5,'Raw Data'!N2526&lt;=2),'Bảng Giá'!$B$9,IF(AND('Raw Data'!N2526&gt;2,'Raw Data'!N2526&lt;=2.5),'Bảng Giá'!$B$10,IF(AND('Raw Data'!N2526&gt;2.5,'Raw Data'!N2526&lt;=3),'Bảng Giá'!$B$11,IF(AND('Raw Data'!N2526&gt;3,'Raw Data'!N2526&lt;=3.5),'Bảng Giá'!$B$12,IF(AND('Raw Data'!N2526&gt;3.5,'Raw Data'!N2526&lt;=4),'Bảng Giá'!$B$13,IF(AND('Raw Data'!N2526&gt;4,'Raw Data'!N2526&lt;=4.5),'Bảng Giá'!$B$14,IF(AND('Raw Data'!N2526&gt;4.5,'Raw Data'!N2526&lt;=5),'Bảng Giá'!$B$15,IF(AND('Raw Data'!N2526&gt;5,'Raw Data'!N2526&lt;=5.5),'Bảng Giá'!$B$16,IF(AND('Raw Data'!N2526&gt;5.5,'Raw Data'!N2526&lt;=6),'Bảng Giá'!$B$17,'Bảng Giá'!$B$18)))))))))))))))</f>
        <v>2&lt;x&lt;=2.5</v>
      </c>
      <c r="Q2526" s="48">
        <f t="shared" si="237"/>
        <v>-0.10631741140215717</v>
      </c>
      <c r="R2526">
        <f t="shared" si="238"/>
        <v>69600</v>
      </c>
      <c r="S2526">
        <f t="shared" si="239"/>
        <v>4700</v>
      </c>
    </row>
    <row r="2527" spans="1:19" x14ac:dyDescent="0.25">
      <c r="A2527" s="12">
        <v>2526</v>
      </c>
      <c r="B2527" s="12" t="s">
        <v>211</v>
      </c>
      <c r="C2527" s="12" t="s">
        <v>1158</v>
      </c>
      <c r="D2527" s="28">
        <v>43011.415879629632</v>
      </c>
      <c r="E2527" s="17">
        <v>43013.515879629631</v>
      </c>
      <c r="F2527" s="13" t="s">
        <v>303</v>
      </c>
      <c r="G2527" s="12">
        <v>1500</v>
      </c>
      <c r="H2527" s="12" t="s">
        <v>300</v>
      </c>
      <c r="I2527" s="12" t="s">
        <v>297</v>
      </c>
      <c r="J2527" s="37">
        <f>INDEX('Bảng Giá'!$C$3:$H$18,MATCH('Raw Data'!P2527,'Bảng Giá'!$B$3:$B$18,0),MATCH('Raw Data'!M2527,'Bảng Giá'!$C$2:$H$2,0))</f>
        <v>38500</v>
      </c>
      <c r="K2527" s="12">
        <v>45600</v>
      </c>
      <c r="L2527" s="36">
        <f t="shared" si="234"/>
        <v>2.0999999999985448</v>
      </c>
      <c r="M2527" t="str">
        <f>'References data'!H2528</f>
        <v>Liên Vùng đặc biệt</v>
      </c>
      <c r="N2527">
        <f t="shared" si="235"/>
        <v>1.5</v>
      </c>
      <c r="O2527">
        <f t="shared" si="236"/>
        <v>-7100</v>
      </c>
      <c r="P2527" t="str">
        <f>IF(AND(N2527&gt;0,N2527&lt;=0.05),'Bảng Giá'!$B$3,IF(AND(N2527&lt;=0.1,N2527&gt;0.05),'Bảng Giá'!$B$4,IF(AND('Raw Data'!N2527&gt;0.1,'Raw Data'!N2527&lt;=0.25),'Bảng Giá'!$B$5,IF(AND('Raw Data'!N2527&gt;0.25,'Raw Data'!N2527&lt;=0.5),'Bảng Giá'!$B$6,IF(AND('Raw Data'!N2527&gt;0.5,'Raw Data'!N2527&lt;=1),'Bảng Giá'!$B$7,IF(AND('Raw Data'!N2527&gt;1,'Raw Data'!N2527&lt;=1.5),'Bảng Giá'!$B$8,IF(AND('Raw Data'!N2527&gt;1.5,'Raw Data'!N2527&lt;=2),'Bảng Giá'!$B$9,IF(AND('Raw Data'!N2527&gt;2,'Raw Data'!N2527&lt;=2.5),'Bảng Giá'!$B$10,IF(AND('Raw Data'!N2527&gt;2.5,'Raw Data'!N2527&lt;=3),'Bảng Giá'!$B$11,IF(AND('Raw Data'!N2527&gt;3,'Raw Data'!N2527&lt;=3.5),'Bảng Giá'!$B$12,IF(AND('Raw Data'!N2527&gt;3.5,'Raw Data'!N2527&lt;=4),'Bảng Giá'!$B$13,IF(AND('Raw Data'!N2527&gt;4,'Raw Data'!N2527&lt;=4.5),'Bảng Giá'!$B$14,IF(AND('Raw Data'!N2527&gt;4.5,'Raw Data'!N2527&lt;=5),'Bảng Giá'!$B$15,IF(AND('Raw Data'!N2527&gt;5,'Raw Data'!N2527&lt;=5.5),'Bảng Giá'!$B$16,IF(AND('Raw Data'!N2527&gt;5.5,'Raw Data'!N2527&lt;=6),'Bảng Giá'!$B$17,'Bảng Giá'!$B$18)))))))))))))))</f>
        <v>1&lt;x&lt;=1.5</v>
      </c>
      <c r="Q2527" s="48">
        <f t="shared" si="237"/>
        <v>-0.15570175438596492</v>
      </c>
      <c r="R2527">
        <f t="shared" si="238"/>
        <v>46200</v>
      </c>
      <c r="S2527">
        <f t="shared" si="239"/>
        <v>600</v>
      </c>
    </row>
    <row r="2528" spans="1:19" x14ac:dyDescent="0.25">
      <c r="A2528" s="12">
        <v>2527</v>
      </c>
      <c r="B2528" s="12" t="s">
        <v>211</v>
      </c>
      <c r="C2528" s="12" t="s">
        <v>1159</v>
      </c>
      <c r="D2528" s="28">
        <v>43011.425856481481</v>
      </c>
      <c r="E2528" s="17">
        <v>43015.225856481484</v>
      </c>
      <c r="F2528" s="13" t="s">
        <v>302</v>
      </c>
      <c r="G2528" s="12">
        <v>650</v>
      </c>
      <c r="H2528" s="12" t="s">
        <v>298</v>
      </c>
      <c r="I2528" s="12" t="s">
        <v>412</v>
      </c>
      <c r="J2528" s="37">
        <f>INDEX('Bảng Giá'!$C$3:$H$18,MATCH('Raw Data'!P2528,'Bảng Giá'!$B$3:$B$18,0),MATCH('Raw Data'!M2528,'Bảng Giá'!$C$2:$H$2,0))</f>
        <v>32500</v>
      </c>
      <c r="K2528" s="12">
        <v>31700</v>
      </c>
      <c r="L2528" s="36">
        <f t="shared" si="234"/>
        <v>3.8000000000029104</v>
      </c>
      <c r="M2528" t="str">
        <f>'References data'!H2529</f>
        <v>Liên Vùng</v>
      </c>
      <c r="N2528">
        <f t="shared" si="235"/>
        <v>0.65</v>
      </c>
      <c r="O2528">
        <f t="shared" si="236"/>
        <v>800</v>
      </c>
      <c r="P2528" t="str">
        <f>IF(AND(N2528&gt;0,N2528&lt;=0.05),'Bảng Giá'!$B$3,IF(AND(N2528&lt;=0.1,N2528&gt;0.05),'Bảng Giá'!$B$4,IF(AND('Raw Data'!N2528&gt;0.1,'Raw Data'!N2528&lt;=0.25),'Bảng Giá'!$B$5,IF(AND('Raw Data'!N2528&gt;0.25,'Raw Data'!N2528&lt;=0.5),'Bảng Giá'!$B$6,IF(AND('Raw Data'!N2528&gt;0.5,'Raw Data'!N2528&lt;=1),'Bảng Giá'!$B$7,IF(AND('Raw Data'!N2528&gt;1,'Raw Data'!N2528&lt;=1.5),'Bảng Giá'!$B$8,IF(AND('Raw Data'!N2528&gt;1.5,'Raw Data'!N2528&lt;=2),'Bảng Giá'!$B$9,IF(AND('Raw Data'!N2528&gt;2,'Raw Data'!N2528&lt;=2.5),'Bảng Giá'!$B$10,IF(AND('Raw Data'!N2528&gt;2.5,'Raw Data'!N2528&lt;=3),'Bảng Giá'!$B$11,IF(AND('Raw Data'!N2528&gt;3,'Raw Data'!N2528&lt;=3.5),'Bảng Giá'!$B$12,IF(AND('Raw Data'!N2528&gt;3.5,'Raw Data'!N2528&lt;=4),'Bảng Giá'!$B$13,IF(AND('Raw Data'!N2528&gt;4,'Raw Data'!N2528&lt;=4.5),'Bảng Giá'!$B$14,IF(AND('Raw Data'!N2528&gt;4.5,'Raw Data'!N2528&lt;=5),'Bảng Giá'!$B$15,IF(AND('Raw Data'!N2528&gt;5,'Raw Data'!N2528&lt;=5.5),'Bảng Giá'!$B$16,IF(AND('Raw Data'!N2528&gt;5.5,'Raw Data'!N2528&lt;=6),'Bảng Giá'!$B$17,'Bảng Giá'!$B$18)))))))))))))))</f>
        <v>0.5&lt;x&lt;=1</v>
      </c>
      <c r="Q2528" s="48">
        <f t="shared" si="237"/>
        <v>2.5236593059936908E-2</v>
      </c>
      <c r="R2528">
        <f t="shared" si="238"/>
        <v>39000</v>
      </c>
      <c r="S2528">
        <f t="shared" si="239"/>
        <v>7300</v>
      </c>
    </row>
    <row r="2529" spans="1:19" x14ac:dyDescent="0.25">
      <c r="A2529" s="12">
        <v>2528</v>
      </c>
      <c r="B2529" s="12" t="s">
        <v>211</v>
      </c>
      <c r="C2529" s="12" t="s">
        <v>1160</v>
      </c>
      <c r="D2529" s="28">
        <v>43011.425439814811</v>
      </c>
      <c r="E2529" s="17">
        <v>43013.52543981481</v>
      </c>
      <c r="F2529" s="13" t="s">
        <v>302</v>
      </c>
      <c r="G2529" s="12">
        <v>1000</v>
      </c>
      <c r="H2529" s="12" t="s">
        <v>286</v>
      </c>
      <c r="I2529" s="12" t="s">
        <v>87</v>
      </c>
      <c r="J2529" s="37">
        <f>INDEX('Bảng Giá'!$C$3:$H$18,MATCH('Raw Data'!P2529,'Bảng Giá'!$B$3:$B$18,0),MATCH('Raw Data'!M2529,'Bảng Giá'!$C$2:$H$2,0))</f>
        <v>30500</v>
      </c>
      <c r="K2529" s="12">
        <v>37800</v>
      </c>
      <c r="L2529" s="36">
        <f t="shared" si="234"/>
        <v>2.0999999999985448</v>
      </c>
      <c r="M2529" t="str">
        <f>'References data'!H2530</f>
        <v>Liên Vùng đặc biệt</v>
      </c>
      <c r="N2529">
        <f t="shared" si="235"/>
        <v>1</v>
      </c>
      <c r="O2529">
        <f t="shared" si="236"/>
        <v>-7300</v>
      </c>
      <c r="P2529" t="str">
        <f>IF(AND(N2529&gt;0,N2529&lt;=0.05),'Bảng Giá'!$B$3,IF(AND(N2529&lt;=0.1,N2529&gt;0.05),'Bảng Giá'!$B$4,IF(AND('Raw Data'!N2529&gt;0.1,'Raw Data'!N2529&lt;=0.25),'Bảng Giá'!$B$5,IF(AND('Raw Data'!N2529&gt;0.25,'Raw Data'!N2529&lt;=0.5),'Bảng Giá'!$B$6,IF(AND('Raw Data'!N2529&gt;0.5,'Raw Data'!N2529&lt;=1),'Bảng Giá'!$B$7,IF(AND('Raw Data'!N2529&gt;1,'Raw Data'!N2529&lt;=1.5),'Bảng Giá'!$B$8,IF(AND('Raw Data'!N2529&gt;1.5,'Raw Data'!N2529&lt;=2),'Bảng Giá'!$B$9,IF(AND('Raw Data'!N2529&gt;2,'Raw Data'!N2529&lt;=2.5),'Bảng Giá'!$B$10,IF(AND('Raw Data'!N2529&gt;2.5,'Raw Data'!N2529&lt;=3),'Bảng Giá'!$B$11,IF(AND('Raw Data'!N2529&gt;3,'Raw Data'!N2529&lt;=3.5),'Bảng Giá'!$B$12,IF(AND('Raw Data'!N2529&gt;3.5,'Raw Data'!N2529&lt;=4),'Bảng Giá'!$B$13,IF(AND('Raw Data'!N2529&gt;4,'Raw Data'!N2529&lt;=4.5),'Bảng Giá'!$B$14,IF(AND('Raw Data'!N2529&gt;4.5,'Raw Data'!N2529&lt;=5),'Bảng Giá'!$B$15,IF(AND('Raw Data'!N2529&gt;5,'Raw Data'!N2529&lt;=5.5),'Bảng Giá'!$B$16,IF(AND('Raw Data'!N2529&gt;5.5,'Raw Data'!N2529&lt;=6),'Bảng Giá'!$B$17,'Bảng Giá'!$B$18)))))))))))))))</f>
        <v>0.5&lt;x&lt;=1</v>
      </c>
      <c r="Q2529" s="48">
        <f t="shared" si="237"/>
        <v>-0.19312169312169311</v>
      </c>
      <c r="R2529">
        <f t="shared" si="238"/>
        <v>36600</v>
      </c>
      <c r="S2529">
        <f t="shared" si="239"/>
        <v>-1200</v>
      </c>
    </row>
    <row r="2530" spans="1:19" x14ac:dyDescent="0.25">
      <c r="A2530" s="12">
        <v>2529</v>
      </c>
      <c r="B2530" s="12" t="s">
        <v>211</v>
      </c>
      <c r="C2530" s="12" t="s">
        <v>1161</v>
      </c>
      <c r="D2530" s="28">
        <v>43010.390150462961</v>
      </c>
      <c r="E2530" s="17">
        <v>43014.190150462964</v>
      </c>
      <c r="F2530" s="13" t="s">
        <v>302</v>
      </c>
      <c r="G2530" s="12">
        <v>650</v>
      </c>
      <c r="H2530" s="12" t="s">
        <v>298</v>
      </c>
      <c r="I2530" s="12" t="s">
        <v>190</v>
      </c>
      <c r="J2530" s="37">
        <f>INDEX('Bảng Giá'!$C$3:$H$18,MATCH('Raw Data'!P2530,'Bảng Giá'!$B$3:$B$18,0),MATCH('Raw Data'!M2530,'Bảng Giá'!$C$2:$H$2,0))</f>
        <v>32500</v>
      </c>
      <c r="K2530" s="12">
        <v>31700</v>
      </c>
      <c r="L2530" s="36">
        <f t="shared" si="234"/>
        <v>3.8000000000029104</v>
      </c>
      <c r="M2530" t="str">
        <f>'References data'!H2531</f>
        <v>Liên Vùng</v>
      </c>
      <c r="N2530">
        <f t="shared" si="235"/>
        <v>0.65</v>
      </c>
      <c r="O2530">
        <f t="shared" si="236"/>
        <v>800</v>
      </c>
      <c r="P2530" t="str">
        <f>IF(AND(N2530&gt;0,N2530&lt;=0.05),'Bảng Giá'!$B$3,IF(AND(N2530&lt;=0.1,N2530&gt;0.05),'Bảng Giá'!$B$4,IF(AND('Raw Data'!N2530&gt;0.1,'Raw Data'!N2530&lt;=0.25),'Bảng Giá'!$B$5,IF(AND('Raw Data'!N2530&gt;0.25,'Raw Data'!N2530&lt;=0.5),'Bảng Giá'!$B$6,IF(AND('Raw Data'!N2530&gt;0.5,'Raw Data'!N2530&lt;=1),'Bảng Giá'!$B$7,IF(AND('Raw Data'!N2530&gt;1,'Raw Data'!N2530&lt;=1.5),'Bảng Giá'!$B$8,IF(AND('Raw Data'!N2530&gt;1.5,'Raw Data'!N2530&lt;=2),'Bảng Giá'!$B$9,IF(AND('Raw Data'!N2530&gt;2,'Raw Data'!N2530&lt;=2.5),'Bảng Giá'!$B$10,IF(AND('Raw Data'!N2530&gt;2.5,'Raw Data'!N2530&lt;=3),'Bảng Giá'!$B$11,IF(AND('Raw Data'!N2530&gt;3,'Raw Data'!N2530&lt;=3.5),'Bảng Giá'!$B$12,IF(AND('Raw Data'!N2530&gt;3.5,'Raw Data'!N2530&lt;=4),'Bảng Giá'!$B$13,IF(AND('Raw Data'!N2530&gt;4,'Raw Data'!N2530&lt;=4.5),'Bảng Giá'!$B$14,IF(AND('Raw Data'!N2530&gt;4.5,'Raw Data'!N2530&lt;=5),'Bảng Giá'!$B$15,IF(AND('Raw Data'!N2530&gt;5,'Raw Data'!N2530&lt;=5.5),'Bảng Giá'!$B$16,IF(AND('Raw Data'!N2530&gt;5.5,'Raw Data'!N2530&lt;=6),'Bảng Giá'!$B$17,'Bảng Giá'!$B$18)))))))))))))))</f>
        <v>0.5&lt;x&lt;=1</v>
      </c>
      <c r="Q2530" s="48">
        <f t="shared" si="237"/>
        <v>2.5236593059936908E-2</v>
      </c>
      <c r="R2530">
        <f t="shared" si="238"/>
        <v>39000</v>
      </c>
      <c r="S2530">
        <f t="shared" si="239"/>
        <v>7300</v>
      </c>
    </row>
    <row r="2531" spans="1:19" x14ac:dyDescent="0.25">
      <c r="A2531" s="12">
        <v>2530</v>
      </c>
      <c r="B2531" s="12" t="s">
        <v>211</v>
      </c>
      <c r="C2531" s="12" t="s">
        <v>1162</v>
      </c>
      <c r="D2531" s="28">
        <v>43010.56040509259</v>
      </c>
      <c r="E2531" s="17">
        <v>43012.660405092589</v>
      </c>
      <c r="F2531" s="13" t="s">
        <v>302</v>
      </c>
      <c r="G2531" s="12">
        <v>1000</v>
      </c>
      <c r="H2531" s="12" t="s">
        <v>286</v>
      </c>
      <c r="I2531" s="12" t="s">
        <v>80</v>
      </c>
      <c r="J2531" s="37">
        <f>INDEX('Bảng Giá'!$C$3:$H$18,MATCH('Raw Data'!P2531,'Bảng Giá'!$B$3:$B$18,0),MATCH('Raw Data'!M2531,'Bảng Giá'!$C$2:$H$2,0))</f>
        <v>30500</v>
      </c>
      <c r="K2531" s="12">
        <v>37800</v>
      </c>
      <c r="L2531" s="36">
        <f t="shared" si="234"/>
        <v>2.0999999999985448</v>
      </c>
      <c r="M2531" t="str">
        <f>'References data'!H2532</f>
        <v>Liên Vùng đặc biệt</v>
      </c>
      <c r="N2531">
        <f t="shared" si="235"/>
        <v>1</v>
      </c>
      <c r="O2531">
        <f t="shared" si="236"/>
        <v>-7300</v>
      </c>
      <c r="P2531" t="str">
        <f>IF(AND(N2531&gt;0,N2531&lt;=0.05),'Bảng Giá'!$B$3,IF(AND(N2531&lt;=0.1,N2531&gt;0.05),'Bảng Giá'!$B$4,IF(AND('Raw Data'!N2531&gt;0.1,'Raw Data'!N2531&lt;=0.25),'Bảng Giá'!$B$5,IF(AND('Raw Data'!N2531&gt;0.25,'Raw Data'!N2531&lt;=0.5),'Bảng Giá'!$B$6,IF(AND('Raw Data'!N2531&gt;0.5,'Raw Data'!N2531&lt;=1),'Bảng Giá'!$B$7,IF(AND('Raw Data'!N2531&gt;1,'Raw Data'!N2531&lt;=1.5),'Bảng Giá'!$B$8,IF(AND('Raw Data'!N2531&gt;1.5,'Raw Data'!N2531&lt;=2),'Bảng Giá'!$B$9,IF(AND('Raw Data'!N2531&gt;2,'Raw Data'!N2531&lt;=2.5),'Bảng Giá'!$B$10,IF(AND('Raw Data'!N2531&gt;2.5,'Raw Data'!N2531&lt;=3),'Bảng Giá'!$B$11,IF(AND('Raw Data'!N2531&gt;3,'Raw Data'!N2531&lt;=3.5),'Bảng Giá'!$B$12,IF(AND('Raw Data'!N2531&gt;3.5,'Raw Data'!N2531&lt;=4),'Bảng Giá'!$B$13,IF(AND('Raw Data'!N2531&gt;4,'Raw Data'!N2531&lt;=4.5),'Bảng Giá'!$B$14,IF(AND('Raw Data'!N2531&gt;4.5,'Raw Data'!N2531&lt;=5),'Bảng Giá'!$B$15,IF(AND('Raw Data'!N2531&gt;5,'Raw Data'!N2531&lt;=5.5),'Bảng Giá'!$B$16,IF(AND('Raw Data'!N2531&gt;5.5,'Raw Data'!N2531&lt;=6),'Bảng Giá'!$B$17,'Bảng Giá'!$B$18)))))))))))))))</f>
        <v>0.5&lt;x&lt;=1</v>
      </c>
      <c r="Q2531" s="48">
        <f t="shared" si="237"/>
        <v>-0.19312169312169311</v>
      </c>
      <c r="R2531">
        <f t="shared" si="238"/>
        <v>36600</v>
      </c>
      <c r="S2531">
        <f t="shared" si="239"/>
        <v>-1200</v>
      </c>
    </row>
    <row r="2532" spans="1:19" x14ac:dyDescent="0.25">
      <c r="A2532" s="12">
        <v>2531</v>
      </c>
      <c r="B2532" s="12" t="s">
        <v>211</v>
      </c>
      <c r="C2532" s="12" t="s">
        <v>1163</v>
      </c>
      <c r="D2532" s="28">
        <v>43011.415844907409</v>
      </c>
      <c r="E2532" s="17">
        <v>43015.515844907408</v>
      </c>
      <c r="F2532" s="13" t="s">
        <v>302</v>
      </c>
      <c r="G2532" s="12">
        <v>200</v>
      </c>
      <c r="H2532" s="12" t="s">
        <v>279</v>
      </c>
      <c r="I2532" s="12" t="s">
        <v>1601</v>
      </c>
      <c r="J2532" s="37">
        <f>INDEX('Bảng Giá'!$C$3:$H$18,MATCH('Raw Data'!P2532,'Bảng Giá'!$B$3:$B$18,0),MATCH('Raw Data'!M2532,'Bảng Giá'!$C$2:$H$2,0))</f>
        <v>20000</v>
      </c>
      <c r="K2532" s="12">
        <v>19700</v>
      </c>
      <c r="L2532" s="36">
        <f t="shared" si="234"/>
        <v>4.0999999999985448</v>
      </c>
      <c r="M2532" t="str">
        <f>'References data'!H2533</f>
        <v>Liên Vùng Tỉnh</v>
      </c>
      <c r="N2532">
        <f t="shared" si="235"/>
        <v>0.2</v>
      </c>
      <c r="O2532">
        <f t="shared" si="236"/>
        <v>300</v>
      </c>
      <c r="P2532" t="str">
        <f>IF(AND(N2532&gt;0,N2532&lt;=0.05),'Bảng Giá'!$B$3,IF(AND(N2532&lt;=0.1,N2532&gt;0.05),'Bảng Giá'!$B$4,IF(AND('Raw Data'!N2532&gt;0.1,'Raw Data'!N2532&lt;=0.25),'Bảng Giá'!$B$5,IF(AND('Raw Data'!N2532&gt;0.25,'Raw Data'!N2532&lt;=0.5),'Bảng Giá'!$B$6,IF(AND('Raw Data'!N2532&gt;0.5,'Raw Data'!N2532&lt;=1),'Bảng Giá'!$B$7,IF(AND('Raw Data'!N2532&gt;1,'Raw Data'!N2532&lt;=1.5),'Bảng Giá'!$B$8,IF(AND('Raw Data'!N2532&gt;1.5,'Raw Data'!N2532&lt;=2),'Bảng Giá'!$B$9,IF(AND('Raw Data'!N2532&gt;2,'Raw Data'!N2532&lt;=2.5),'Bảng Giá'!$B$10,IF(AND('Raw Data'!N2532&gt;2.5,'Raw Data'!N2532&lt;=3),'Bảng Giá'!$B$11,IF(AND('Raw Data'!N2532&gt;3,'Raw Data'!N2532&lt;=3.5),'Bảng Giá'!$B$12,IF(AND('Raw Data'!N2532&gt;3.5,'Raw Data'!N2532&lt;=4),'Bảng Giá'!$B$13,IF(AND('Raw Data'!N2532&gt;4,'Raw Data'!N2532&lt;=4.5),'Bảng Giá'!$B$14,IF(AND('Raw Data'!N2532&gt;4.5,'Raw Data'!N2532&lt;=5),'Bảng Giá'!$B$15,IF(AND('Raw Data'!N2532&gt;5,'Raw Data'!N2532&lt;=5.5),'Bảng Giá'!$B$16,IF(AND('Raw Data'!N2532&gt;5.5,'Raw Data'!N2532&lt;=6),'Bảng Giá'!$B$17,'Bảng Giá'!$B$18)))))))))))))))</f>
        <v>0.1&lt;x&lt;=0.25</v>
      </c>
      <c r="Q2532" s="48">
        <f t="shared" si="237"/>
        <v>1.5228426395939087E-2</v>
      </c>
      <c r="R2532">
        <f t="shared" si="238"/>
        <v>24000</v>
      </c>
      <c r="S2532">
        <f t="shared" si="239"/>
        <v>4300</v>
      </c>
    </row>
    <row r="2533" spans="1:19" x14ac:dyDescent="0.25">
      <c r="A2533" s="12">
        <v>2532</v>
      </c>
      <c r="B2533" s="12" t="s">
        <v>211</v>
      </c>
      <c r="C2533" s="12" t="s">
        <v>1164</v>
      </c>
      <c r="D2533" s="28">
        <v>43011.659768518519</v>
      </c>
      <c r="E2533" s="17">
        <v>43013.759768518517</v>
      </c>
      <c r="F2533" s="13" t="s">
        <v>302</v>
      </c>
      <c r="G2533" s="12">
        <v>400</v>
      </c>
      <c r="H2533" s="12" t="s">
        <v>297</v>
      </c>
      <c r="I2533" s="12" t="s">
        <v>325</v>
      </c>
      <c r="J2533" s="37">
        <f>INDEX('Bảng Giá'!$C$3:$H$18,MATCH('Raw Data'!P2533,'Bảng Giá'!$B$3:$B$18,0),MATCH('Raw Data'!M2533,'Bảng Giá'!$C$2:$H$2,0))</f>
        <v>22500</v>
      </c>
      <c r="K2533" s="12">
        <v>22100</v>
      </c>
      <c r="L2533" s="36">
        <f t="shared" si="234"/>
        <v>2.0999999999985448</v>
      </c>
      <c r="M2533" t="str">
        <f>'References data'!H2534</f>
        <v>Liên Vùng đặc biệt</v>
      </c>
      <c r="N2533">
        <f t="shared" si="235"/>
        <v>0.4</v>
      </c>
      <c r="O2533">
        <f t="shared" si="236"/>
        <v>400</v>
      </c>
      <c r="P2533" t="str">
        <f>IF(AND(N2533&gt;0,N2533&lt;=0.05),'Bảng Giá'!$B$3,IF(AND(N2533&lt;=0.1,N2533&gt;0.05),'Bảng Giá'!$B$4,IF(AND('Raw Data'!N2533&gt;0.1,'Raw Data'!N2533&lt;=0.25),'Bảng Giá'!$B$5,IF(AND('Raw Data'!N2533&gt;0.25,'Raw Data'!N2533&lt;=0.5),'Bảng Giá'!$B$6,IF(AND('Raw Data'!N2533&gt;0.5,'Raw Data'!N2533&lt;=1),'Bảng Giá'!$B$7,IF(AND('Raw Data'!N2533&gt;1,'Raw Data'!N2533&lt;=1.5),'Bảng Giá'!$B$8,IF(AND('Raw Data'!N2533&gt;1.5,'Raw Data'!N2533&lt;=2),'Bảng Giá'!$B$9,IF(AND('Raw Data'!N2533&gt;2,'Raw Data'!N2533&lt;=2.5),'Bảng Giá'!$B$10,IF(AND('Raw Data'!N2533&gt;2.5,'Raw Data'!N2533&lt;=3),'Bảng Giá'!$B$11,IF(AND('Raw Data'!N2533&gt;3,'Raw Data'!N2533&lt;=3.5),'Bảng Giá'!$B$12,IF(AND('Raw Data'!N2533&gt;3.5,'Raw Data'!N2533&lt;=4),'Bảng Giá'!$B$13,IF(AND('Raw Data'!N2533&gt;4,'Raw Data'!N2533&lt;=4.5),'Bảng Giá'!$B$14,IF(AND('Raw Data'!N2533&gt;4.5,'Raw Data'!N2533&lt;=5),'Bảng Giá'!$B$15,IF(AND('Raw Data'!N2533&gt;5,'Raw Data'!N2533&lt;=5.5),'Bảng Giá'!$B$16,IF(AND('Raw Data'!N2533&gt;5.5,'Raw Data'!N2533&lt;=6),'Bảng Giá'!$B$17,'Bảng Giá'!$B$18)))))))))))))))</f>
        <v>0.25&lt;x&lt;=0.5</v>
      </c>
      <c r="Q2533" s="48">
        <f t="shared" si="237"/>
        <v>1.8099547511312219E-2</v>
      </c>
      <c r="R2533">
        <f t="shared" si="238"/>
        <v>27000</v>
      </c>
      <c r="S2533">
        <f t="shared" si="239"/>
        <v>4900</v>
      </c>
    </row>
    <row r="2534" spans="1:19" x14ac:dyDescent="0.25">
      <c r="A2534" s="12">
        <v>2533</v>
      </c>
      <c r="B2534" s="12" t="s">
        <v>211</v>
      </c>
      <c r="C2534" s="12" t="s">
        <v>1165</v>
      </c>
      <c r="D2534" s="28">
        <v>43011.659791666665</v>
      </c>
      <c r="E2534" s="17">
        <v>43013.759791666664</v>
      </c>
      <c r="F2534" s="13" t="s">
        <v>302</v>
      </c>
      <c r="G2534" s="12">
        <v>1900</v>
      </c>
      <c r="H2534" s="12" t="s">
        <v>116</v>
      </c>
      <c r="I2534" s="12" t="s">
        <v>83</v>
      </c>
      <c r="J2534" s="37">
        <f>INDEX('Bảng Giá'!$C$3:$H$18,MATCH('Raw Data'!P2534,'Bảng Giá'!$B$3:$B$18,0),MATCH('Raw Data'!M2534,'Bảng Giá'!$C$2:$H$2,0))</f>
        <v>46500</v>
      </c>
      <c r="K2534" s="12">
        <v>45600</v>
      </c>
      <c r="L2534" s="36">
        <f t="shared" si="234"/>
        <v>2.0999999999985448</v>
      </c>
      <c r="M2534" t="str">
        <f>'References data'!H2535</f>
        <v>Liên Vùng đặc biệt</v>
      </c>
      <c r="N2534">
        <f t="shared" si="235"/>
        <v>1.9</v>
      </c>
      <c r="O2534">
        <f t="shared" si="236"/>
        <v>900</v>
      </c>
      <c r="P2534" t="str">
        <f>IF(AND(N2534&gt;0,N2534&lt;=0.05),'Bảng Giá'!$B$3,IF(AND(N2534&lt;=0.1,N2534&gt;0.05),'Bảng Giá'!$B$4,IF(AND('Raw Data'!N2534&gt;0.1,'Raw Data'!N2534&lt;=0.25),'Bảng Giá'!$B$5,IF(AND('Raw Data'!N2534&gt;0.25,'Raw Data'!N2534&lt;=0.5),'Bảng Giá'!$B$6,IF(AND('Raw Data'!N2534&gt;0.5,'Raw Data'!N2534&lt;=1),'Bảng Giá'!$B$7,IF(AND('Raw Data'!N2534&gt;1,'Raw Data'!N2534&lt;=1.5),'Bảng Giá'!$B$8,IF(AND('Raw Data'!N2534&gt;1.5,'Raw Data'!N2534&lt;=2),'Bảng Giá'!$B$9,IF(AND('Raw Data'!N2534&gt;2,'Raw Data'!N2534&lt;=2.5),'Bảng Giá'!$B$10,IF(AND('Raw Data'!N2534&gt;2.5,'Raw Data'!N2534&lt;=3),'Bảng Giá'!$B$11,IF(AND('Raw Data'!N2534&gt;3,'Raw Data'!N2534&lt;=3.5),'Bảng Giá'!$B$12,IF(AND('Raw Data'!N2534&gt;3.5,'Raw Data'!N2534&lt;=4),'Bảng Giá'!$B$13,IF(AND('Raw Data'!N2534&gt;4,'Raw Data'!N2534&lt;=4.5),'Bảng Giá'!$B$14,IF(AND('Raw Data'!N2534&gt;4.5,'Raw Data'!N2534&lt;=5),'Bảng Giá'!$B$15,IF(AND('Raw Data'!N2534&gt;5,'Raw Data'!N2534&lt;=5.5),'Bảng Giá'!$B$16,IF(AND('Raw Data'!N2534&gt;5.5,'Raw Data'!N2534&lt;=6),'Bảng Giá'!$B$17,'Bảng Giá'!$B$18)))))))))))))))</f>
        <v>1.5&lt;x&lt;=2</v>
      </c>
      <c r="Q2534" s="48">
        <f t="shared" si="237"/>
        <v>1.9736842105263157E-2</v>
      </c>
      <c r="R2534">
        <f t="shared" si="238"/>
        <v>55800</v>
      </c>
      <c r="S2534">
        <f t="shared" si="239"/>
        <v>10200</v>
      </c>
    </row>
    <row r="2535" spans="1:19" x14ac:dyDescent="0.25">
      <c r="A2535" s="12">
        <v>2534</v>
      </c>
      <c r="B2535" s="12" t="s">
        <v>211</v>
      </c>
      <c r="C2535" s="12" t="s">
        <v>1166</v>
      </c>
      <c r="D2535" s="28">
        <v>43011.425393518519</v>
      </c>
      <c r="E2535" s="17">
        <v>43015.225393518522</v>
      </c>
      <c r="F2535" s="13" t="s">
        <v>302</v>
      </c>
      <c r="G2535" s="12">
        <v>500</v>
      </c>
      <c r="H2535" s="12" t="s">
        <v>114</v>
      </c>
      <c r="I2535" s="12" t="s">
        <v>1602</v>
      </c>
      <c r="J2535" s="37">
        <f>INDEX('Bảng Giá'!$C$3:$H$18,MATCH('Raw Data'!P2535,'Bảng Giá'!$B$3:$B$18,0),MATCH('Raw Data'!M2535,'Bảng Giá'!$C$2:$H$2,0))</f>
        <v>26000</v>
      </c>
      <c r="K2535" s="12">
        <v>31700</v>
      </c>
      <c r="L2535" s="36">
        <f t="shared" si="234"/>
        <v>3.8000000000029104</v>
      </c>
      <c r="M2535" t="str">
        <f>'References data'!H2536</f>
        <v>Liên Vùng</v>
      </c>
      <c r="N2535">
        <f t="shared" si="235"/>
        <v>0.5</v>
      </c>
      <c r="O2535">
        <f t="shared" si="236"/>
        <v>-5700</v>
      </c>
      <c r="P2535" t="str">
        <f>IF(AND(N2535&gt;0,N2535&lt;=0.05),'Bảng Giá'!$B$3,IF(AND(N2535&lt;=0.1,N2535&gt;0.05),'Bảng Giá'!$B$4,IF(AND('Raw Data'!N2535&gt;0.1,'Raw Data'!N2535&lt;=0.25),'Bảng Giá'!$B$5,IF(AND('Raw Data'!N2535&gt;0.25,'Raw Data'!N2535&lt;=0.5),'Bảng Giá'!$B$6,IF(AND('Raw Data'!N2535&gt;0.5,'Raw Data'!N2535&lt;=1),'Bảng Giá'!$B$7,IF(AND('Raw Data'!N2535&gt;1,'Raw Data'!N2535&lt;=1.5),'Bảng Giá'!$B$8,IF(AND('Raw Data'!N2535&gt;1.5,'Raw Data'!N2535&lt;=2),'Bảng Giá'!$B$9,IF(AND('Raw Data'!N2535&gt;2,'Raw Data'!N2535&lt;=2.5),'Bảng Giá'!$B$10,IF(AND('Raw Data'!N2535&gt;2.5,'Raw Data'!N2535&lt;=3),'Bảng Giá'!$B$11,IF(AND('Raw Data'!N2535&gt;3,'Raw Data'!N2535&lt;=3.5),'Bảng Giá'!$B$12,IF(AND('Raw Data'!N2535&gt;3.5,'Raw Data'!N2535&lt;=4),'Bảng Giá'!$B$13,IF(AND('Raw Data'!N2535&gt;4,'Raw Data'!N2535&lt;=4.5),'Bảng Giá'!$B$14,IF(AND('Raw Data'!N2535&gt;4.5,'Raw Data'!N2535&lt;=5),'Bảng Giá'!$B$15,IF(AND('Raw Data'!N2535&gt;5,'Raw Data'!N2535&lt;=5.5),'Bảng Giá'!$B$16,IF(AND('Raw Data'!N2535&gt;5.5,'Raw Data'!N2535&lt;=6),'Bảng Giá'!$B$17,'Bảng Giá'!$B$18)))))))))))))))</f>
        <v>0.25&lt;x&lt;=0.5</v>
      </c>
      <c r="Q2535" s="48">
        <f t="shared" si="237"/>
        <v>-0.17981072555205047</v>
      </c>
      <c r="R2535">
        <f t="shared" si="238"/>
        <v>31200</v>
      </c>
      <c r="S2535">
        <f t="shared" si="239"/>
        <v>-500</v>
      </c>
    </row>
    <row r="2536" spans="1:19" x14ac:dyDescent="0.25">
      <c r="A2536" s="12">
        <v>2535</v>
      </c>
      <c r="B2536" s="12" t="s">
        <v>211</v>
      </c>
      <c r="C2536" s="12" t="s">
        <v>1167</v>
      </c>
      <c r="D2536" s="28">
        <v>43011.425405092596</v>
      </c>
      <c r="E2536" s="17">
        <v>43013.525405092594</v>
      </c>
      <c r="F2536" s="13" t="s">
        <v>302</v>
      </c>
      <c r="G2536" s="12">
        <v>1500</v>
      </c>
      <c r="H2536" s="12" t="s">
        <v>75</v>
      </c>
      <c r="I2536" s="12" t="s">
        <v>300</v>
      </c>
      <c r="J2536" s="37">
        <f>INDEX('Bảng Giá'!$C$3:$H$18,MATCH('Raw Data'!P2536,'Bảng Giá'!$B$3:$B$18,0),MATCH('Raw Data'!M2536,'Bảng Giá'!$C$2:$H$2,0))</f>
        <v>38500</v>
      </c>
      <c r="K2536" s="12">
        <v>45600</v>
      </c>
      <c r="L2536" s="36">
        <f t="shared" si="234"/>
        <v>2.0999999999985448</v>
      </c>
      <c r="M2536" t="str">
        <f>'References data'!H2537</f>
        <v>Liên Vùng đặc biệt</v>
      </c>
      <c r="N2536">
        <f t="shared" si="235"/>
        <v>1.5</v>
      </c>
      <c r="O2536">
        <f t="shared" si="236"/>
        <v>-7100</v>
      </c>
      <c r="P2536" t="str">
        <f>IF(AND(N2536&gt;0,N2536&lt;=0.05),'Bảng Giá'!$B$3,IF(AND(N2536&lt;=0.1,N2536&gt;0.05),'Bảng Giá'!$B$4,IF(AND('Raw Data'!N2536&gt;0.1,'Raw Data'!N2536&lt;=0.25),'Bảng Giá'!$B$5,IF(AND('Raw Data'!N2536&gt;0.25,'Raw Data'!N2536&lt;=0.5),'Bảng Giá'!$B$6,IF(AND('Raw Data'!N2536&gt;0.5,'Raw Data'!N2536&lt;=1),'Bảng Giá'!$B$7,IF(AND('Raw Data'!N2536&gt;1,'Raw Data'!N2536&lt;=1.5),'Bảng Giá'!$B$8,IF(AND('Raw Data'!N2536&gt;1.5,'Raw Data'!N2536&lt;=2),'Bảng Giá'!$B$9,IF(AND('Raw Data'!N2536&gt;2,'Raw Data'!N2536&lt;=2.5),'Bảng Giá'!$B$10,IF(AND('Raw Data'!N2536&gt;2.5,'Raw Data'!N2536&lt;=3),'Bảng Giá'!$B$11,IF(AND('Raw Data'!N2536&gt;3,'Raw Data'!N2536&lt;=3.5),'Bảng Giá'!$B$12,IF(AND('Raw Data'!N2536&gt;3.5,'Raw Data'!N2536&lt;=4),'Bảng Giá'!$B$13,IF(AND('Raw Data'!N2536&gt;4,'Raw Data'!N2536&lt;=4.5),'Bảng Giá'!$B$14,IF(AND('Raw Data'!N2536&gt;4.5,'Raw Data'!N2536&lt;=5),'Bảng Giá'!$B$15,IF(AND('Raw Data'!N2536&gt;5,'Raw Data'!N2536&lt;=5.5),'Bảng Giá'!$B$16,IF(AND('Raw Data'!N2536&gt;5.5,'Raw Data'!N2536&lt;=6),'Bảng Giá'!$B$17,'Bảng Giá'!$B$18)))))))))))))))</f>
        <v>1&lt;x&lt;=1.5</v>
      </c>
      <c r="Q2536" s="48">
        <f t="shared" si="237"/>
        <v>-0.15570175438596492</v>
      </c>
      <c r="R2536">
        <f t="shared" si="238"/>
        <v>46200</v>
      </c>
      <c r="S2536">
        <f t="shared" si="239"/>
        <v>600</v>
      </c>
    </row>
    <row r="2537" spans="1:19" x14ac:dyDescent="0.25">
      <c r="A2537" s="12">
        <v>2536</v>
      </c>
      <c r="B2537" s="12" t="s">
        <v>211</v>
      </c>
      <c r="C2537" s="12" t="s">
        <v>1168</v>
      </c>
      <c r="D2537" s="28">
        <v>43011.425416666665</v>
      </c>
      <c r="E2537" s="17">
        <v>43015.525416666664</v>
      </c>
      <c r="F2537" s="13" t="s">
        <v>302</v>
      </c>
      <c r="G2537" s="12">
        <v>300</v>
      </c>
      <c r="H2537" s="12" t="s">
        <v>171</v>
      </c>
      <c r="I2537" s="12" t="s">
        <v>476</v>
      </c>
      <c r="J2537" s="37">
        <f>INDEX('Bảng Giá'!$C$3:$H$18,MATCH('Raw Data'!P2537,'Bảng Giá'!$B$3:$B$18,0),MATCH('Raw Data'!M2537,'Bảng Giá'!$C$2:$H$2,0))</f>
        <v>24500</v>
      </c>
      <c r="K2537" s="12">
        <v>24100</v>
      </c>
      <c r="L2537" s="36">
        <f t="shared" si="234"/>
        <v>4.0999999999985448</v>
      </c>
      <c r="M2537" t="str">
        <f>'References data'!H2538</f>
        <v>Liên Vùng Tỉnh</v>
      </c>
      <c r="N2537">
        <f t="shared" si="235"/>
        <v>0.3</v>
      </c>
      <c r="O2537">
        <f t="shared" si="236"/>
        <v>400</v>
      </c>
      <c r="P2537" t="str">
        <f>IF(AND(N2537&gt;0,N2537&lt;=0.05),'Bảng Giá'!$B$3,IF(AND(N2537&lt;=0.1,N2537&gt;0.05),'Bảng Giá'!$B$4,IF(AND('Raw Data'!N2537&gt;0.1,'Raw Data'!N2537&lt;=0.25),'Bảng Giá'!$B$5,IF(AND('Raw Data'!N2537&gt;0.25,'Raw Data'!N2537&lt;=0.5),'Bảng Giá'!$B$6,IF(AND('Raw Data'!N2537&gt;0.5,'Raw Data'!N2537&lt;=1),'Bảng Giá'!$B$7,IF(AND('Raw Data'!N2537&gt;1,'Raw Data'!N2537&lt;=1.5),'Bảng Giá'!$B$8,IF(AND('Raw Data'!N2537&gt;1.5,'Raw Data'!N2537&lt;=2),'Bảng Giá'!$B$9,IF(AND('Raw Data'!N2537&gt;2,'Raw Data'!N2537&lt;=2.5),'Bảng Giá'!$B$10,IF(AND('Raw Data'!N2537&gt;2.5,'Raw Data'!N2537&lt;=3),'Bảng Giá'!$B$11,IF(AND('Raw Data'!N2537&gt;3,'Raw Data'!N2537&lt;=3.5),'Bảng Giá'!$B$12,IF(AND('Raw Data'!N2537&gt;3.5,'Raw Data'!N2537&lt;=4),'Bảng Giá'!$B$13,IF(AND('Raw Data'!N2537&gt;4,'Raw Data'!N2537&lt;=4.5),'Bảng Giá'!$B$14,IF(AND('Raw Data'!N2537&gt;4.5,'Raw Data'!N2537&lt;=5),'Bảng Giá'!$B$15,IF(AND('Raw Data'!N2537&gt;5,'Raw Data'!N2537&lt;=5.5),'Bảng Giá'!$B$16,IF(AND('Raw Data'!N2537&gt;5.5,'Raw Data'!N2537&lt;=6),'Bảng Giá'!$B$17,'Bảng Giá'!$B$18)))))))))))))))</f>
        <v>0.25&lt;x&lt;=0.5</v>
      </c>
      <c r="Q2537" s="48">
        <f t="shared" si="237"/>
        <v>1.6597510373443983E-2</v>
      </c>
      <c r="R2537">
        <f t="shared" si="238"/>
        <v>29400</v>
      </c>
      <c r="S2537">
        <f t="shared" si="239"/>
        <v>5300</v>
      </c>
    </row>
    <row r="2538" spans="1:19" x14ac:dyDescent="0.25">
      <c r="A2538" s="12">
        <v>2537</v>
      </c>
      <c r="B2538" s="12" t="s">
        <v>211</v>
      </c>
      <c r="C2538" s="12" t="s">
        <v>1169</v>
      </c>
      <c r="D2538" s="28">
        <v>43011.425555555557</v>
      </c>
      <c r="E2538" s="17">
        <v>43015.22555555556</v>
      </c>
      <c r="F2538" s="13" t="s">
        <v>302</v>
      </c>
      <c r="G2538" s="12">
        <v>1250</v>
      </c>
      <c r="H2538" s="12" t="s">
        <v>290</v>
      </c>
      <c r="I2538" s="12" t="s">
        <v>76</v>
      </c>
      <c r="J2538" s="37">
        <f>INDEX('Bảng Giá'!$C$3:$H$18,MATCH('Raw Data'!P2538,'Bảng Giá'!$B$3:$B$18,0),MATCH('Raw Data'!M2538,'Bảng Giá'!$C$2:$H$2,0))</f>
        <v>41000</v>
      </c>
      <c r="K2538" s="12">
        <v>40000</v>
      </c>
      <c r="L2538" s="36">
        <f t="shared" si="234"/>
        <v>3.8000000000029104</v>
      </c>
      <c r="M2538" t="str">
        <f>'References data'!H2539</f>
        <v>Liên Vùng</v>
      </c>
      <c r="N2538">
        <f t="shared" si="235"/>
        <v>1.25</v>
      </c>
      <c r="O2538">
        <f t="shared" si="236"/>
        <v>1000</v>
      </c>
      <c r="P2538" t="str">
        <f>IF(AND(N2538&gt;0,N2538&lt;=0.05),'Bảng Giá'!$B$3,IF(AND(N2538&lt;=0.1,N2538&gt;0.05),'Bảng Giá'!$B$4,IF(AND('Raw Data'!N2538&gt;0.1,'Raw Data'!N2538&lt;=0.25),'Bảng Giá'!$B$5,IF(AND('Raw Data'!N2538&gt;0.25,'Raw Data'!N2538&lt;=0.5),'Bảng Giá'!$B$6,IF(AND('Raw Data'!N2538&gt;0.5,'Raw Data'!N2538&lt;=1),'Bảng Giá'!$B$7,IF(AND('Raw Data'!N2538&gt;1,'Raw Data'!N2538&lt;=1.5),'Bảng Giá'!$B$8,IF(AND('Raw Data'!N2538&gt;1.5,'Raw Data'!N2538&lt;=2),'Bảng Giá'!$B$9,IF(AND('Raw Data'!N2538&gt;2,'Raw Data'!N2538&lt;=2.5),'Bảng Giá'!$B$10,IF(AND('Raw Data'!N2538&gt;2.5,'Raw Data'!N2538&lt;=3),'Bảng Giá'!$B$11,IF(AND('Raw Data'!N2538&gt;3,'Raw Data'!N2538&lt;=3.5),'Bảng Giá'!$B$12,IF(AND('Raw Data'!N2538&gt;3.5,'Raw Data'!N2538&lt;=4),'Bảng Giá'!$B$13,IF(AND('Raw Data'!N2538&gt;4,'Raw Data'!N2538&lt;=4.5),'Bảng Giá'!$B$14,IF(AND('Raw Data'!N2538&gt;4.5,'Raw Data'!N2538&lt;=5),'Bảng Giá'!$B$15,IF(AND('Raw Data'!N2538&gt;5,'Raw Data'!N2538&lt;=5.5),'Bảng Giá'!$B$16,IF(AND('Raw Data'!N2538&gt;5.5,'Raw Data'!N2538&lt;=6),'Bảng Giá'!$B$17,'Bảng Giá'!$B$18)))))))))))))))</f>
        <v>1&lt;x&lt;=1.5</v>
      </c>
      <c r="Q2538" s="48">
        <f t="shared" si="237"/>
        <v>2.5000000000000001E-2</v>
      </c>
      <c r="R2538">
        <f t="shared" si="238"/>
        <v>49200</v>
      </c>
      <c r="S2538">
        <f t="shared" si="239"/>
        <v>9200</v>
      </c>
    </row>
    <row r="2539" spans="1:19" x14ac:dyDescent="0.25">
      <c r="A2539" s="12">
        <v>2538</v>
      </c>
      <c r="B2539" s="12" t="s">
        <v>211</v>
      </c>
      <c r="C2539" s="12" t="s">
        <v>1170</v>
      </c>
      <c r="D2539" s="28">
        <v>43011.425682870373</v>
      </c>
      <c r="E2539" s="17">
        <v>43015.225682870376</v>
      </c>
      <c r="F2539" s="13" t="s">
        <v>302</v>
      </c>
      <c r="G2539" s="12">
        <v>1000</v>
      </c>
      <c r="H2539" s="12" t="s">
        <v>504</v>
      </c>
      <c r="I2539" s="12" t="s">
        <v>450</v>
      </c>
      <c r="J2539" s="37">
        <f>INDEX('Bảng Giá'!$C$3:$H$18,MATCH('Raw Data'!P2539,'Bảng Giá'!$B$3:$B$18,0),MATCH('Raw Data'!M2539,'Bảng Giá'!$C$2:$H$2,0))</f>
        <v>32500</v>
      </c>
      <c r="K2539" s="12">
        <v>40000</v>
      </c>
      <c r="L2539" s="36">
        <f t="shared" si="234"/>
        <v>3.8000000000029104</v>
      </c>
      <c r="M2539" t="str">
        <f>'References data'!H2540</f>
        <v>Liên Vùng</v>
      </c>
      <c r="N2539">
        <f t="shared" si="235"/>
        <v>1</v>
      </c>
      <c r="O2539">
        <f t="shared" si="236"/>
        <v>-7500</v>
      </c>
      <c r="P2539" t="str">
        <f>IF(AND(N2539&gt;0,N2539&lt;=0.05),'Bảng Giá'!$B$3,IF(AND(N2539&lt;=0.1,N2539&gt;0.05),'Bảng Giá'!$B$4,IF(AND('Raw Data'!N2539&gt;0.1,'Raw Data'!N2539&lt;=0.25),'Bảng Giá'!$B$5,IF(AND('Raw Data'!N2539&gt;0.25,'Raw Data'!N2539&lt;=0.5),'Bảng Giá'!$B$6,IF(AND('Raw Data'!N2539&gt;0.5,'Raw Data'!N2539&lt;=1),'Bảng Giá'!$B$7,IF(AND('Raw Data'!N2539&gt;1,'Raw Data'!N2539&lt;=1.5),'Bảng Giá'!$B$8,IF(AND('Raw Data'!N2539&gt;1.5,'Raw Data'!N2539&lt;=2),'Bảng Giá'!$B$9,IF(AND('Raw Data'!N2539&gt;2,'Raw Data'!N2539&lt;=2.5),'Bảng Giá'!$B$10,IF(AND('Raw Data'!N2539&gt;2.5,'Raw Data'!N2539&lt;=3),'Bảng Giá'!$B$11,IF(AND('Raw Data'!N2539&gt;3,'Raw Data'!N2539&lt;=3.5),'Bảng Giá'!$B$12,IF(AND('Raw Data'!N2539&gt;3.5,'Raw Data'!N2539&lt;=4),'Bảng Giá'!$B$13,IF(AND('Raw Data'!N2539&gt;4,'Raw Data'!N2539&lt;=4.5),'Bảng Giá'!$B$14,IF(AND('Raw Data'!N2539&gt;4.5,'Raw Data'!N2539&lt;=5),'Bảng Giá'!$B$15,IF(AND('Raw Data'!N2539&gt;5,'Raw Data'!N2539&lt;=5.5),'Bảng Giá'!$B$16,IF(AND('Raw Data'!N2539&gt;5.5,'Raw Data'!N2539&lt;=6),'Bảng Giá'!$B$17,'Bảng Giá'!$B$18)))))))))))))))</f>
        <v>0.5&lt;x&lt;=1</v>
      </c>
      <c r="Q2539" s="48">
        <f t="shared" si="237"/>
        <v>-0.1875</v>
      </c>
      <c r="R2539">
        <f t="shared" si="238"/>
        <v>39000</v>
      </c>
      <c r="S2539">
        <f t="shared" si="239"/>
        <v>-1000</v>
      </c>
    </row>
    <row r="2540" spans="1:19" x14ac:dyDescent="0.25">
      <c r="A2540" s="12">
        <v>2539</v>
      </c>
      <c r="B2540" s="12" t="s">
        <v>211</v>
      </c>
      <c r="C2540" s="12" t="s">
        <v>1171</v>
      </c>
      <c r="D2540" s="28">
        <v>43011.415034722224</v>
      </c>
      <c r="E2540" s="17">
        <v>43013.515034722222</v>
      </c>
      <c r="F2540" s="13" t="s">
        <v>302</v>
      </c>
      <c r="G2540" s="12">
        <v>3000</v>
      </c>
      <c r="H2540" s="12" t="s">
        <v>298</v>
      </c>
      <c r="I2540" s="12" t="s">
        <v>94</v>
      </c>
      <c r="J2540" s="37">
        <f>INDEX('Bảng Giá'!$C$3:$H$18,MATCH('Raw Data'!P2540,'Bảng Giá'!$B$3:$B$18,0),MATCH('Raw Data'!M2540,'Bảng Giá'!$C$2:$H$2,0))</f>
        <v>62500</v>
      </c>
      <c r="K2540" s="12">
        <v>69100</v>
      </c>
      <c r="L2540" s="36">
        <f t="shared" si="234"/>
        <v>2.0999999999985448</v>
      </c>
      <c r="M2540" t="str">
        <f>'References data'!H2541</f>
        <v>Liên Vùng đặc biệt</v>
      </c>
      <c r="N2540">
        <f t="shared" si="235"/>
        <v>3</v>
      </c>
      <c r="O2540">
        <f t="shared" si="236"/>
        <v>-6600</v>
      </c>
      <c r="P2540" t="str">
        <f>IF(AND(N2540&gt;0,N2540&lt;=0.05),'Bảng Giá'!$B$3,IF(AND(N2540&lt;=0.1,N2540&gt;0.05),'Bảng Giá'!$B$4,IF(AND('Raw Data'!N2540&gt;0.1,'Raw Data'!N2540&lt;=0.25),'Bảng Giá'!$B$5,IF(AND('Raw Data'!N2540&gt;0.25,'Raw Data'!N2540&lt;=0.5),'Bảng Giá'!$B$6,IF(AND('Raw Data'!N2540&gt;0.5,'Raw Data'!N2540&lt;=1),'Bảng Giá'!$B$7,IF(AND('Raw Data'!N2540&gt;1,'Raw Data'!N2540&lt;=1.5),'Bảng Giá'!$B$8,IF(AND('Raw Data'!N2540&gt;1.5,'Raw Data'!N2540&lt;=2),'Bảng Giá'!$B$9,IF(AND('Raw Data'!N2540&gt;2,'Raw Data'!N2540&lt;=2.5),'Bảng Giá'!$B$10,IF(AND('Raw Data'!N2540&gt;2.5,'Raw Data'!N2540&lt;=3),'Bảng Giá'!$B$11,IF(AND('Raw Data'!N2540&gt;3,'Raw Data'!N2540&lt;=3.5),'Bảng Giá'!$B$12,IF(AND('Raw Data'!N2540&gt;3.5,'Raw Data'!N2540&lt;=4),'Bảng Giá'!$B$13,IF(AND('Raw Data'!N2540&gt;4,'Raw Data'!N2540&lt;=4.5),'Bảng Giá'!$B$14,IF(AND('Raw Data'!N2540&gt;4.5,'Raw Data'!N2540&lt;=5),'Bảng Giá'!$B$15,IF(AND('Raw Data'!N2540&gt;5,'Raw Data'!N2540&lt;=5.5),'Bảng Giá'!$B$16,IF(AND('Raw Data'!N2540&gt;5.5,'Raw Data'!N2540&lt;=6),'Bảng Giá'!$B$17,'Bảng Giá'!$B$18)))))))))))))))</f>
        <v>2.5&lt;x&lt;=3</v>
      </c>
      <c r="Q2540" s="48">
        <f t="shared" si="237"/>
        <v>-9.5513748191027495E-2</v>
      </c>
      <c r="R2540">
        <f t="shared" si="238"/>
        <v>75000</v>
      </c>
      <c r="S2540">
        <f t="shared" si="239"/>
        <v>5900</v>
      </c>
    </row>
    <row r="2541" spans="1:19" x14ac:dyDescent="0.25">
      <c r="A2541" s="12">
        <v>2540</v>
      </c>
      <c r="B2541" s="12" t="s">
        <v>211</v>
      </c>
      <c r="C2541" s="12" t="s">
        <v>1172</v>
      </c>
      <c r="D2541" s="28">
        <v>43010.560393518521</v>
      </c>
      <c r="E2541" s="17">
        <v>43014.360393518524</v>
      </c>
      <c r="F2541" s="13" t="s">
        <v>302</v>
      </c>
      <c r="G2541" s="12">
        <v>3000</v>
      </c>
      <c r="H2541" s="12" t="s">
        <v>298</v>
      </c>
      <c r="I2541" s="12" t="s">
        <v>1603</v>
      </c>
      <c r="J2541" s="37">
        <f>INDEX('Bảng Giá'!$C$3:$H$18,MATCH('Raw Data'!P2541,'Bảng Giá'!$B$3:$B$18,0),MATCH('Raw Data'!M2541,'Bảng Giá'!$C$2:$H$2,0))</f>
        <v>66500</v>
      </c>
      <c r="K2541" s="12">
        <v>73200</v>
      </c>
      <c r="L2541" s="36">
        <f t="shared" si="234"/>
        <v>3.8000000000029104</v>
      </c>
      <c r="M2541" t="str">
        <f>'References data'!H2542</f>
        <v>Liên Vùng</v>
      </c>
      <c r="N2541">
        <f t="shared" si="235"/>
        <v>3</v>
      </c>
      <c r="O2541">
        <f t="shared" si="236"/>
        <v>-6700</v>
      </c>
      <c r="P2541" t="str">
        <f>IF(AND(N2541&gt;0,N2541&lt;=0.05),'Bảng Giá'!$B$3,IF(AND(N2541&lt;=0.1,N2541&gt;0.05),'Bảng Giá'!$B$4,IF(AND('Raw Data'!N2541&gt;0.1,'Raw Data'!N2541&lt;=0.25),'Bảng Giá'!$B$5,IF(AND('Raw Data'!N2541&gt;0.25,'Raw Data'!N2541&lt;=0.5),'Bảng Giá'!$B$6,IF(AND('Raw Data'!N2541&gt;0.5,'Raw Data'!N2541&lt;=1),'Bảng Giá'!$B$7,IF(AND('Raw Data'!N2541&gt;1,'Raw Data'!N2541&lt;=1.5),'Bảng Giá'!$B$8,IF(AND('Raw Data'!N2541&gt;1.5,'Raw Data'!N2541&lt;=2),'Bảng Giá'!$B$9,IF(AND('Raw Data'!N2541&gt;2,'Raw Data'!N2541&lt;=2.5),'Bảng Giá'!$B$10,IF(AND('Raw Data'!N2541&gt;2.5,'Raw Data'!N2541&lt;=3),'Bảng Giá'!$B$11,IF(AND('Raw Data'!N2541&gt;3,'Raw Data'!N2541&lt;=3.5),'Bảng Giá'!$B$12,IF(AND('Raw Data'!N2541&gt;3.5,'Raw Data'!N2541&lt;=4),'Bảng Giá'!$B$13,IF(AND('Raw Data'!N2541&gt;4,'Raw Data'!N2541&lt;=4.5),'Bảng Giá'!$B$14,IF(AND('Raw Data'!N2541&gt;4.5,'Raw Data'!N2541&lt;=5),'Bảng Giá'!$B$15,IF(AND('Raw Data'!N2541&gt;5,'Raw Data'!N2541&lt;=5.5),'Bảng Giá'!$B$16,IF(AND('Raw Data'!N2541&gt;5.5,'Raw Data'!N2541&lt;=6),'Bảng Giá'!$B$17,'Bảng Giá'!$B$18)))))))))))))))</f>
        <v>2.5&lt;x&lt;=3</v>
      </c>
      <c r="Q2541" s="48">
        <f t="shared" si="237"/>
        <v>-9.1530054644808748E-2</v>
      </c>
      <c r="R2541">
        <f t="shared" si="238"/>
        <v>79800</v>
      </c>
      <c r="S2541">
        <f t="shared" si="239"/>
        <v>6600</v>
      </c>
    </row>
    <row r="2542" spans="1:19" x14ac:dyDescent="0.25">
      <c r="A2542" s="12">
        <v>2541</v>
      </c>
      <c r="B2542" s="12" t="s">
        <v>211</v>
      </c>
      <c r="C2542" s="12" t="s">
        <v>1173</v>
      </c>
      <c r="D2542" s="28">
        <v>43011.425844907404</v>
      </c>
      <c r="E2542" s="17">
        <v>43015.225844907407</v>
      </c>
      <c r="F2542" s="13" t="s">
        <v>302</v>
      </c>
      <c r="G2542" s="12">
        <v>800</v>
      </c>
      <c r="H2542" s="12" t="s">
        <v>286</v>
      </c>
      <c r="I2542" s="12" t="s">
        <v>840</v>
      </c>
      <c r="J2542" s="37">
        <f>INDEX('Bảng Giá'!$C$3:$H$18,MATCH('Raw Data'!P2542,'Bảng Giá'!$B$3:$B$18,0),MATCH('Raw Data'!M2542,'Bảng Giá'!$C$2:$H$2,0))</f>
        <v>32500</v>
      </c>
      <c r="K2542" s="12">
        <v>31700</v>
      </c>
      <c r="L2542" s="36">
        <f t="shared" si="234"/>
        <v>3.8000000000029104</v>
      </c>
      <c r="M2542" t="str">
        <f>'References data'!H2543</f>
        <v>Liên Vùng</v>
      </c>
      <c r="N2542">
        <f t="shared" si="235"/>
        <v>0.8</v>
      </c>
      <c r="O2542">
        <f t="shared" si="236"/>
        <v>800</v>
      </c>
      <c r="P2542" t="str">
        <f>IF(AND(N2542&gt;0,N2542&lt;=0.05),'Bảng Giá'!$B$3,IF(AND(N2542&lt;=0.1,N2542&gt;0.05),'Bảng Giá'!$B$4,IF(AND('Raw Data'!N2542&gt;0.1,'Raw Data'!N2542&lt;=0.25),'Bảng Giá'!$B$5,IF(AND('Raw Data'!N2542&gt;0.25,'Raw Data'!N2542&lt;=0.5),'Bảng Giá'!$B$6,IF(AND('Raw Data'!N2542&gt;0.5,'Raw Data'!N2542&lt;=1),'Bảng Giá'!$B$7,IF(AND('Raw Data'!N2542&gt;1,'Raw Data'!N2542&lt;=1.5),'Bảng Giá'!$B$8,IF(AND('Raw Data'!N2542&gt;1.5,'Raw Data'!N2542&lt;=2),'Bảng Giá'!$B$9,IF(AND('Raw Data'!N2542&gt;2,'Raw Data'!N2542&lt;=2.5),'Bảng Giá'!$B$10,IF(AND('Raw Data'!N2542&gt;2.5,'Raw Data'!N2542&lt;=3),'Bảng Giá'!$B$11,IF(AND('Raw Data'!N2542&gt;3,'Raw Data'!N2542&lt;=3.5),'Bảng Giá'!$B$12,IF(AND('Raw Data'!N2542&gt;3.5,'Raw Data'!N2542&lt;=4),'Bảng Giá'!$B$13,IF(AND('Raw Data'!N2542&gt;4,'Raw Data'!N2542&lt;=4.5),'Bảng Giá'!$B$14,IF(AND('Raw Data'!N2542&gt;4.5,'Raw Data'!N2542&lt;=5),'Bảng Giá'!$B$15,IF(AND('Raw Data'!N2542&gt;5,'Raw Data'!N2542&lt;=5.5),'Bảng Giá'!$B$16,IF(AND('Raw Data'!N2542&gt;5.5,'Raw Data'!N2542&lt;=6),'Bảng Giá'!$B$17,'Bảng Giá'!$B$18)))))))))))))))</f>
        <v>0.5&lt;x&lt;=1</v>
      </c>
      <c r="Q2542" s="48">
        <f t="shared" si="237"/>
        <v>2.5236593059936908E-2</v>
      </c>
      <c r="R2542">
        <f t="shared" si="238"/>
        <v>39000</v>
      </c>
      <c r="S2542">
        <f t="shared" si="239"/>
        <v>7300</v>
      </c>
    </row>
    <row r="2543" spans="1:19" x14ac:dyDescent="0.25">
      <c r="A2543" s="12">
        <v>2542</v>
      </c>
      <c r="B2543" s="12" t="s">
        <v>211</v>
      </c>
      <c r="C2543" s="12" t="s">
        <v>1174</v>
      </c>
      <c r="D2543" s="28">
        <v>43011.414918981478</v>
      </c>
      <c r="E2543" s="17">
        <v>43015.214918981481</v>
      </c>
      <c r="F2543" s="13" t="s">
        <v>302</v>
      </c>
      <c r="G2543" s="12">
        <v>500</v>
      </c>
      <c r="H2543" s="12" t="s">
        <v>85</v>
      </c>
      <c r="I2543" s="12" t="s">
        <v>275</v>
      </c>
      <c r="J2543" s="37">
        <f>INDEX('Bảng Giá'!$C$3:$H$18,MATCH('Raw Data'!P2543,'Bảng Giá'!$B$3:$B$18,0),MATCH('Raw Data'!M2543,'Bảng Giá'!$C$2:$H$2,0))</f>
        <v>26000</v>
      </c>
      <c r="K2543" s="12">
        <v>31700</v>
      </c>
      <c r="L2543" s="36">
        <f t="shared" si="234"/>
        <v>3.8000000000029104</v>
      </c>
      <c r="M2543" t="str">
        <f>'References data'!H2544</f>
        <v>Liên Vùng</v>
      </c>
      <c r="N2543">
        <f t="shared" si="235"/>
        <v>0.5</v>
      </c>
      <c r="O2543">
        <f t="shared" si="236"/>
        <v>-5700</v>
      </c>
      <c r="P2543" t="str">
        <f>IF(AND(N2543&gt;0,N2543&lt;=0.05),'Bảng Giá'!$B$3,IF(AND(N2543&lt;=0.1,N2543&gt;0.05),'Bảng Giá'!$B$4,IF(AND('Raw Data'!N2543&gt;0.1,'Raw Data'!N2543&lt;=0.25),'Bảng Giá'!$B$5,IF(AND('Raw Data'!N2543&gt;0.25,'Raw Data'!N2543&lt;=0.5),'Bảng Giá'!$B$6,IF(AND('Raw Data'!N2543&gt;0.5,'Raw Data'!N2543&lt;=1),'Bảng Giá'!$B$7,IF(AND('Raw Data'!N2543&gt;1,'Raw Data'!N2543&lt;=1.5),'Bảng Giá'!$B$8,IF(AND('Raw Data'!N2543&gt;1.5,'Raw Data'!N2543&lt;=2),'Bảng Giá'!$B$9,IF(AND('Raw Data'!N2543&gt;2,'Raw Data'!N2543&lt;=2.5),'Bảng Giá'!$B$10,IF(AND('Raw Data'!N2543&gt;2.5,'Raw Data'!N2543&lt;=3),'Bảng Giá'!$B$11,IF(AND('Raw Data'!N2543&gt;3,'Raw Data'!N2543&lt;=3.5),'Bảng Giá'!$B$12,IF(AND('Raw Data'!N2543&gt;3.5,'Raw Data'!N2543&lt;=4),'Bảng Giá'!$B$13,IF(AND('Raw Data'!N2543&gt;4,'Raw Data'!N2543&lt;=4.5),'Bảng Giá'!$B$14,IF(AND('Raw Data'!N2543&gt;4.5,'Raw Data'!N2543&lt;=5),'Bảng Giá'!$B$15,IF(AND('Raw Data'!N2543&gt;5,'Raw Data'!N2543&lt;=5.5),'Bảng Giá'!$B$16,IF(AND('Raw Data'!N2543&gt;5.5,'Raw Data'!N2543&lt;=6),'Bảng Giá'!$B$17,'Bảng Giá'!$B$18)))))))))))))))</f>
        <v>0.25&lt;x&lt;=0.5</v>
      </c>
      <c r="Q2543" s="48">
        <f t="shared" si="237"/>
        <v>-0.17981072555205047</v>
      </c>
      <c r="R2543">
        <f t="shared" si="238"/>
        <v>31200</v>
      </c>
      <c r="S2543">
        <f t="shared" si="239"/>
        <v>-500</v>
      </c>
    </row>
    <row r="2544" spans="1:19" x14ac:dyDescent="0.25">
      <c r="A2544" s="12">
        <v>2543</v>
      </c>
      <c r="B2544" s="12" t="s">
        <v>211</v>
      </c>
      <c r="C2544" s="12" t="s">
        <v>1175</v>
      </c>
      <c r="D2544" s="28">
        <v>43011.415162037039</v>
      </c>
      <c r="E2544" s="17">
        <v>43015.215162037042</v>
      </c>
      <c r="F2544" s="13" t="s">
        <v>303</v>
      </c>
      <c r="G2544" s="12">
        <v>1250</v>
      </c>
      <c r="H2544" s="12" t="s">
        <v>286</v>
      </c>
      <c r="I2544" s="12" t="s">
        <v>1582</v>
      </c>
      <c r="J2544" s="37">
        <f>INDEX('Bảng Giá'!$C$3:$H$18,MATCH('Raw Data'!P2544,'Bảng Giá'!$B$3:$B$18,0),MATCH('Raw Data'!M2544,'Bảng Giá'!$C$2:$H$2,0))</f>
        <v>41000</v>
      </c>
      <c r="K2544" s="12">
        <v>40000</v>
      </c>
      <c r="L2544" s="36">
        <f t="shared" si="234"/>
        <v>3.8000000000029104</v>
      </c>
      <c r="M2544" t="str">
        <f>'References data'!H2545</f>
        <v>Liên Vùng</v>
      </c>
      <c r="N2544">
        <f t="shared" si="235"/>
        <v>1.25</v>
      </c>
      <c r="O2544">
        <f t="shared" si="236"/>
        <v>1000</v>
      </c>
      <c r="P2544" t="str">
        <f>IF(AND(N2544&gt;0,N2544&lt;=0.05),'Bảng Giá'!$B$3,IF(AND(N2544&lt;=0.1,N2544&gt;0.05),'Bảng Giá'!$B$4,IF(AND('Raw Data'!N2544&gt;0.1,'Raw Data'!N2544&lt;=0.25),'Bảng Giá'!$B$5,IF(AND('Raw Data'!N2544&gt;0.25,'Raw Data'!N2544&lt;=0.5),'Bảng Giá'!$B$6,IF(AND('Raw Data'!N2544&gt;0.5,'Raw Data'!N2544&lt;=1),'Bảng Giá'!$B$7,IF(AND('Raw Data'!N2544&gt;1,'Raw Data'!N2544&lt;=1.5),'Bảng Giá'!$B$8,IF(AND('Raw Data'!N2544&gt;1.5,'Raw Data'!N2544&lt;=2),'Bảng Giá'!$B$9,IF(AND('Raw Data'!N2544&gt;2,'Raw Data'!N2544&lt;=2.5),'Bảng Giá'!$B$10,IF(AND('Raw Data'!N2544&gt;2.5,'Raw Data'!N2544&lt;=3),'Bảng Giá'!$B$11,IF(AND('Raw Data'!N2544&gt;3,'Raw Data'!N2544&lt;=3.5),'Bảng Giá'!$B$12,IF(AND('Raw Data'!N2544&gt;3.5,'Raw Data'!N2544&lt;=4),'Bảng Giá'!$B$13,IF(AND('Raw Data'!N2544&gt;4,'Raw Data'!N2544&lt;=4.5),'Bảng Giá'!$B$14,IF(AND('Raw Data'!N2544&gt;4.5,'Raw Data'!N2544&lt;=5),'Bảng Giá'!$B$15,IF(AND('Raw Data'!N2544&gt;5,'Raw Data'!N2544&lt;=5.5),'Bảng Giá'!$B$16,IF(AND('Raw Data'!N2544&gt;5.5,'Raw Data'!N2544&lt;=6),'Bảng Giá'!$B$17,'Bảng Giá'!$B$18)))))))))))))))</f>
        <v>1&lt;x&lt;=1.5</v>
      </c>
      <c r="Q2544" s="48">
        <f t="shared" si="237"/>
        <v>2.5000000000000001E-2</v>
      </c>
      <c r="R2544">
        <f t="shared" si="238"/>
        <v>49200</v>
      </c>
      <c r="S2544">
        <f t="shared" si="239"/>
        <v>9200</v>
      </c>
    </row>
    <row r="2545" spans="1:19" x14ac:dyDescent="0.25">
      <c r="A2545" s="12">
        <v>2544</v>
      </c>
      <c r="B2545" s="12" t="s">
        <v>211</v>
      </c>
      <c r="C2545" s="12" t="s">
        <v>1176</v>
      </c>
      <c r="D2545" s="28">
        <v>43011.415486111109</v>
      </c>
      <c r="E2545" s="17">
        <v>43013.515486111108</v>
      </c>
      <c r="F2545" s="13" t="s">
        <v>302</v>
      </c>
      <c r="G2545" s="12">
        <v>1500</v>
      </c>
      <c r="H2545" s="12" t="s">
        <v>114</v>
      </c>
      <c r="I2545" s="12" t="s">
        <v>80</v>
      </c>
      <c r="J2545" s="37">
        <f>INDEX('Bảng Giá'!$C$3:$H$18,MATCH('Raw Data'!P2545,'Bảng Giá'!$B$3:$B$18,0),MATCH('Raw Data'!M2545,'Bảng Giá'!$C$2:$H$2,0))</f>
        <v>38500</v>
      </c>
      <c r="K2545" s="12">
        <v>45600</v>
      </c>
      <c r="L2545" s="36">
        <f t="shared" si="234"/>
        <v>2.0999999999985448</v>
      </c>
      <c r="M2545" t="str">
        <f>'References data'!H2546</f>
        <v>Liên Vùng đặc biệt</v>
      </c>
      <c r="N2545">
        <f t="shared" si="235"/>
        <v>1.5</v>
      </c>
      <c r="O2545">
        <f t="shared" si="236"/>
        <v>-7100</v>
      </c>
      <c r="P2545" t="str">
        <f>IF(AND(N2545&gt;0,N2545&lt;=0.05),'Bảng Giá'!$B$3,IF(AND(N2545&lt;=0.1,N2545&gt;0.05),'Bảng Giá'!$B$4,IF(AND('Raw Data'!N2545&gt;0.1,'Raw Data'!N2545&lt;=0.25),'Bảng Giá'!$B$5,IF(AND('Raw Data'!N2545&gt;0.25,'Raw Data'!N2545&lt;=0.5),'Bảng Giá'!$B$6,IF(AND('Raw Data'!N2545&gt;0.5,'Raw Data'!N2545&lt;=1),'Bảng Giá'!$B$7,IF(AND('Raw Data'!N2545&gt;1,'Raw Data'!N2545&lt;=1.5),'Bảng Giá'!$B$8,IF(AND('Raw Data'!N2545&gt;1.5,'Raw Data'!N2545&lt;=2),'Bảng Giá'!$B$9,IF(AND('Raw Data'!N2545&gt;2,'Raw Data'!N2545&lt;=2.5),'Bảng Giá'!$B$10,IF(AND('Raw Data'!N2545&gt;2.5,'Raw Data'!N2545&lt;=3),'Bảng Giá'!$B$11,IF(AND('Raw Data'!N2545&gt;3,'Raw Data'!N2545&lt;=3.5),'Bảng Giá'!$B$12,IF(AND('Raw Data'!N2545&gt;3.5,'Raw Data'!N2545&lt;=4),'Bảng Giá'!$B$13,IF(AND('Raw Data'!N2545&gt;4,'Raw Data'!N2545&lt;=4.5),'Bảng Giá'!$B$14,IF(AND('Raw Data'!N2545&gt;4.5,'Raw Data'!N2545&lt;=5),'Bảng Giá'!$B$15,IF(AND('Raw Data'!N2545&gt;5,'Raw Data'!N2545&lt;=5.5),'Bảng Giá'!$B$16,IF(AND('Raw Data'!N2545&gt;5.5,'Raw Data'!N2545&lt;=6),'Bảng Giá'!$B$17,'Bảng Giá'!$B$18)))))))))))))))</f>
        <v>1&lt;x&lt;=1.5</v>
      </c>
      <c r="Q2545" s="48">
        <f t="shared" si="237"/>
        <v>-0.15570175438596492</v>
      </c>
      <c r="R2545">
        <f t="shared" si="238"/>
        <v>46200</v>
      </c>
      <c r="S2545">
        <f t="shared" si="239"/>
        <v>600</v>
      </c>
    </row>
    <row r="2546" spans="1:19" x14ac:dyDescent="0.25">
      <c r="A2546" s="12">
        <v>2545</v>
      </c>
      <c r="B2546" s="12" t="s">
        <v>211</v>
      </c>
      <c r="C2546" s="12" t="s">
        <v>1177</v>
      </c>
      <c r="D2546" s="28">
        <v>43011.415798611109</v>
      </c>
      <c r="E2546" s="17">
        <v>43015.215798611112</v>
      </c>
      <c r="F2546" s="13" t="s">
        <v>302</v>
      </c>
      <c r="G2546" s="12">
        <v>850</v>
      </c>
      <c r="H2546" s="12" t="s">
        <v>116</v>
      </c>
      <c r="I2546" s="12" t="s">
        <v>96</v>
      </c>
      <c r="J2546" s="37">
        <f>INDEX('Bảng Giá'!$C$3:$H$18,MATCH('Raw Data'!P2546,'Bảng Giá'!$B$3:$B$18,0),MATCH('Raw Data'!M2546,'Bảng Giá'!$C$2:$H$2,0))</f>
        <v>32500</v>
      </c>
      <c r="K2546" s="12">
        <v>31700</v>
      </c>
      <c r="L2546" s="36">
        <f t="shared" si="234"/>
        <v>3.8000000000029104</v>
      </c>
      <c r="M2546" t="str">
        <f>'References data'!H2547</f>
        <v>Liên Vùng</v>
      </c>
      <c r="N2546">
        <f t="shared" si="235"/>
        <v>0.85</v>
      </c>
      <c r="O2546">
        <f t="shared" si="236"/>
        <v>800</v>
      </c>
      <c r="P2546" t="str">
        <f>IF(AND(N2546&gt;0,N2546&lt;=0.05),'Bảng Giá'!$B$3,IF(AND(N2546&lt;=0.1,N2546&gt;0.05),'Bảng Giá'!$B$4,IF(AND('Raw Data'!N2546&gt;0.1,'Raw Data'!N2546&lt;=0.25),'Bảng Giá'!$B$5,IF(AND('Raw Data'!N2546&gt;0.25,'Raw Data'!N2546&lt;=0.5),'Bảng Giá'!$B$6,IF(AND('Raw Data'!N2546&gt;0.5,'Raw Data'!N2546&lt;=1),'Bảng Giá'!$B$7,IF(AND('Raw Data'!N2546&gt;1,'Raw Data'!N2546&lt;=1.5),'Bảng Giá'!$B$8,IF(AND('Raw Data'!N2546&gt;1.5,'Raw Data'!N2546&lt;=2),'Bảng Giá'!$B$9,IF(AND('Raw Data'!N2546&gt;2,'Raw Data'!N2546&lt;=2.5),'Bảng Giá'!$B$10,IF(AND('Raw Data'!N2546&gt;2.5,'Raw Data'!N2546&lt;=3),'Bảng Giá'!$B$11,IF(AND('Raw Data'!N2546&gt;3,'Raw Data'!N2546&lt;=3.5),'Bảng Giá'!$B$12,IF(AND('Raw Data'!N2546&gt;3.5,'Raw Data'!N2546&lt;=4),'Bảng Giá'!$B$13,IF(AND('Raw Data'!N2546&gt;4,'Raw Data'!N2546&lt;=4.5),'Bảng Giá'!$B$14,IF(AND('Raw Data'!N2546&gt;4.5,'Raw Data'!N2546&lt;=5),'Bảng Giá'!$B$15,IF(AND('Raw Data'!N2546&gt;5,'Raw Data'!N2546&lt;=5.5),'Bảng Giá'!$B$16,IF(AND('Raw Data'!N2546&gt;5.5,'Raw Data'!N2546&lt;=6),'Bảng Giá'!$B$17,'Bảng Giá'!$B$18)))))))))))))))</f>
        <v>0.5&lt;x&lt;=1</v>
      </c>
      <c r="Q2546" s="48">
        <f t="shared" si="237"/>
        <v>2.5236593059936908E-2</v>
      </c>
      <c r="R2546">
        <f t="shared" si="238"/>
        <v>39000</v>
      </c>
      <c r="S2546">
        <f t="shared" si="239"/>
        <v>7300</v>
      </c>
    </row>
    <row r="2547" spans="1:19" x14ac:dyDescent="0.25">
      <c r="A2547" s="12">
        <v>2546</v>
      </c>
      <c r="B2547" s="12" t="s">
        <v>211</v>
      </c>
      <c r="C2547" s="12" t="s">
        <v>1178</v>
      </c>
      <c r="D2547" s="28">
        <v>43010.62672453704</v>
      </c>
      <c r="E2547" s="17">
        <v>43014.426724537043</v>
      </c>
      <c r="F2547" s="13" t="s">
        <v>302</v>
      </c>
      <c r="G2547" s="12">
        <v>1900</v>
      </c>
      <c r="H2547" s="12" t="s">
        <v>88</v>
      </c>
      <c r="I2547" s="12" t="s">
        <v>1604</v>
      </c>
      <c r="J2547" s="37">
        <f>INDEX('Bảng Giá'!$C$3:$H$18,MATCH('Raw Data'!P2547,'Bảng Giá'!$B$3:$B$18,0),MATCH('Raw Data'!M2547,'Bảng Giá'!$C$2:$H$2,0))</f>
        <v>49500</v>
      </c>
      <c r="K2547" s="12">
        <v>48300</v>
      </c>
      <c r="L2547" s="36">
        <f t="shared" si="234"/>
        <v>3.8000000000029104</v>
      </c>
      <c r="M2547" t="str">
        <f>'References data'!H2548</f>
        <v>Liên Vùng</v>
      </c>
      <c r="N2547">
        <f t="shared" si="235"/>
        <v>1.9</v>
      </c>
      <c r="O2547">
        <f t="shared" si="236"/>
        <v>1200</v>
      </c>
      <c r="P2547" t="str">
        <f>IF(AND(N2547&gt;0,N2547&lt;=0.05),'Bảng Giá'!$B$3,IF(AND(N2547&lt;=0.1,N2547&gt;0.05),'Bảng Giá'!$B$4,IF(AND('Raw Data'!N2547&gt;0.1,'Raw Data'!N2547&lt;=0.25),'Bảng Giá'!$B$5,IF(AND('Raw Data'!N2547&gt;0.25,'Raw Data'!N2547&lt;=0.5),'Bảng Giá'!$B$6,IF(AND('Raw Data'!N2547&gt;0.5,'Raw Data'!N2547&lt;=1),'Bảng Giá'!$B$7,IF(AND('Raw Data'!N2547&gt;1,'Raw Data'!N2547&lt;=1.5),'Bảng Giá'!$B$8,IF(AND('Raw Data'!N2547&gt;1.5,'Raw Data'!N2547&lt;=2),'Bảng Giá'!$B$9,IF(AND('Raw Data'!N2547&gt;2,'Raw Data'!N2547&lt;=2.5),'Bảng Giá'!$B$10,IF(AND('Raw Data'!N2547&gt;2.5,'Raw Data'!N2547&lt;=3),'Bảng Giá'!$B$11,IF(AND('Raw Data'!N2547&gt;3,'Raw Data'!N2547&lt;=3.5),'Bảng Giá'!$B$12,IF(AND('Raw Data'!N2547&gt;3.5,'Raw Data'!N2547&lt;=4),'Bảng Giá'!$B$13,IF(AND('Raw Data'!N2547&gt;4,'Raw Data'!N2547&lt;=4.5),'Bảng Giá'!$B$14,IF(AND('Raw Data'!N2547&gt;4.5,'Raw Data'!N2547&lt;=5),'Bảng Giá'!$B$15,IF(AND('Raw Data'!N2547&gt;5,'Raw Data'!N2547&lt;=5.5),'Bảng Giá'!$B$16,IF(AND('Raw Data'!N2547&gt;5.5,'Raw Data'!N2547&lt;=6),'Bảng Giá'!$B$17,'Bảng Giá'!$B$18)))))))))))))))</f>
        <v>1.5&lt;x&lt;=2</v>
      </c>
      <c r="Q2547" s="48">
        <f t="shared" si="237"/>
        <v>2.4844720496894408E-2</v>
      </c>
      <c r="R2547">
        <f t="shared" si="238"/>
        <v>59400</v>
      </c>
      <c r="S2547">
        <f t="shared" si="239"/>
        <v>11100</v>
      </c>
    </row>
    <row r="2548" spans="1:19" x14ac:dyDescent="0.25">
      <c r="A2548" s="12">
        <v>2547</v>
      </c>
      <c r="B2548" s="12" t="s">
        <v>211</v>
      </c>
      <c r="C2548" s="12" t="s">
        <v>1179</v>
      </c>
      <c r="D2548" s="28">
        <v>43010.560358796298</v>
      </c>
      <c r="E2548" s="17">
        <v>43014.360358796301</v>
      </c>
      <c r="F2548" s="13" t="s">
        <v>302</v>
      </c>
      <c r="G2548" s="12">
        <v>1000</v>
      </c>
      <c r="H2548" s="12" t="s">
        <v>95</v>
      </c>
      <c r="I2548" s="12" t="s">
        <v>375</v>
      </c>
      <c r="J2548" s="37">
        <f>INDEX('Bảng Giá'!$C$3:$H$18,MATCH('Raw Data'!P2548,'Bảng Giá'!$B$3:$B$18,0),MATCH('Raw Data'!M2548,'Bảng Giá'!$C$2:$H$2,0))</f>
        <v>32500</v>
      </c>
      <c r="K2548" s="12">
        <v>40000</v>
      </c>
      <c r="L2548" s="36">
        <f t="shared" si="234"/>
        <v>3.8000000000029104</v>
      </c>
      <c r="M2548" t="str">
        <f>'References data'!H2549</f>
        <v>Liên Vùng</v>
      </c>
      <c r="N2548">
        <f t="shared" si="235"/>
        <v>1</v>
      </c>
      <c r="O2548">
        <f t="shared" si="236"/>
        <v>-7500</v>
      </c>
      <c r="P2548" t="str">
        <f>IF(AND(N2548&gt;0,N2548&lt;=0.05),'Bảng Giá'!$B$3,IF(AND(N2548&lt;=0.1,N2548&gt;0.05),'Bảng Giá'!$B$4,IF(AND('Raw Data'!N2548&gt;0.1,'Raw Data'!N2548&lt;=0.25),'Bảng Giá'!$B$5,IF(AND('Raw Data'!N2548&gt;0.25,'Raw Data'!N2548&lt;=0.5),'Bảng Giá'!$B$6,IF(AND('Raw Data'!N2548&gt;0.5,'Raw Data'!N2548&lt;=1),'Bảng Giá'!$B$7,IF(AND('Raw Data'!N2548&gt;1,'Raw Data'!N2548&lt;=1.5),'Bảng Giá'!$B$8,IF(AND('Raw Data'!N2548&gt;1.5,'Raw Data'!N2548&lt;=2),'Bảng Giá'!$B$9,IF(AND('Raw Data'!N2548&gt;2,'Raw Data'!N2548&lt;=2.5),'Bảng Giá'!$B$10,IF(AND('Raw Data'!N2548&gt;2.5,'Raw Data'!N2548&lt;=3),'Bảng Giá'!$B$11,IF(AND('Raw Data'!N2548&gt;3,'Raw Data'!N2548&lt;=3.5),'Bảng Giá'!$B$12,IF(AND('Raw Data'!N2548&gt;3.5,'Raw Data'!N2548&lt;=4),'Bảng Giá'!$B$13,IF(AND('Raw Data'!N2548&gt;4,'Raw Data'!N2548&lt;=4.5),'Bảng Giá'!$B$14,IF(AND('Raw Data'!N2548&gt;4.5,'Raw Data'!N2548&lt;=5),'Bảng Giá'!$B$15,IF(AND('Raw Data'!N2548&gt;5,'Raw Data'!N2548&lt;=5.5),'Bảng Giá'!$B$16,IF(AND('Raw Data'!N2548&gt;5.5,'Raw Data'!N2548&lt;=6),'Bảng Giá'!$B$17,'Bảng Giá'!$B$18)))))))))))))))</f>
        <v>0.5&lt;x&lt;=1</v>
      </c>
      <c r="Q2548" s="48">
        <f t="shared" si="237"/>
        <v>-0.1875</v>
      </c>
      <c r="R2548">
        <f t="shared" si="238"/>
        <v>39000</v>
      </c>
      <c r="S2548">
        <f t="shared" si="239"/>
        <v>-1000</v>
      </c>
    </row>
    <row r="2549" spans="1:19" x14ac:dyDescent="0.25">
      <c r="A2549" s="12">
        <v>2548</v>
      </c>
      <c r="B2549" s="12" t="s">
        <v>211</v>
      </c>
      <c r="C2549" s="12" t="s">
        <v>1180</v>
      </c>
      <c r="D2549" s="28">
        <v>43010.626655092594</v>
      </c>
      <c r="E2549" s="17">
        <v>43014.426655092597</v>
      </c>
      <c r="F2549" s="13" t="s">
        <v>302</v>
      </c>
      <c r="G2549" s="12">
        <v>400</v>
      </c>
      <c r="H2549" s="12" t="s">
        <v>112</v>
      </c>
      <c r="I2549" s="12" t="s">
        <v>178</v>
      </c>
      <c r="J2549" s="37">
        <f>INDEX('Bảng Giá'!$C$3:$H$18,MATCH('Raw Data'!P2549,'Bảng Giá'!$B$3:$B$18,0),MATCH('Raw Data'!M2549,'Bảng Giá'!$C$2:$H$2,0))</f>
        <v>26000</v>
      </c>
      <c r="K2549" s="12">
        <v>25400</v>
      </c>
      <c r="L2549" s="36">
        <f t="shared" si="234"/>
        <v>3.8000000000029104</v>
      </c>
      <c r="M2549" t="str">
        <f>'References data'!H2550</f>
        <v>Liên Vùng</v>
      </c>
      <c r="N2549">
        <f t="shared" si="235"/>
        <v>0.4</v>
      </c>
      <c r="O2549">
        <f t="shared" si="236"/>
        <v>600</v>
      </c>
      <c r="P2549" t="str">
        <f>IF(AND(N2549&gt;0,N2549&lt;=0.05),'Bảng Giá'!$B$3,IF(AND(N2549&lt;=0.1,N2549&gt;0.05),'Bảng Giá'!$B$4,IF(AND('Raw Data'!N2549&gt;0.1,'Raw Data'!N2549&lt;=0.25),'Bảng Giá'!$B$5,IF(AND('Raw Data'!N2549&gt;0.25,'Raw Data'!N2549&lt;=0.5),'Bảng Giá'!$B$6,IF(AND('Raw Data'!N2549&gt;0.5,'Raw Data'!N2549&lt;=1),'Bảng Giá'!$B$7,IF(AND('Raw Data'!N2549&gt;1,'Raw Data'!N2549&lt;=1.5),'Bảng Giá'!$B$8,IF(AND('Raw Data'!N2549&gt;1.5,'Raw Data'!N2549&lt;=2),'Bảng Giá'!$B$9,IF(AND('Raw Data'!N2549&gt;2,'Raw Data'!N2549&lt;=2.5),'Bảng Giá'!$B$10,IF(AND('Raw Data'!N2549&gt;2.5,'Raw Data'!N2549&lt;=3),'Bảng Giá'!$B$11,IF(AND('Raw Data'!N2549&gt;3,'Raw Data'!N2549&lt;=3.5),'Bảng Giá'!$B$12,IF(AND('Raw Data'!N2549&gt;3.5,'Raw Data'!N2549&lt;=4),'Bảng Giá'!$B$13,IF(AND('Raw Data'!N2549&gt;4,'Raw Data'!N2549&lt;=4.5),'Bảng Giá'!$B$14,IF(AND('Raw Data'!N2549&gt;4.5,'Raw Data'!N2549&lt;=5),'Bảng Giá'!$B$15,IF(AND('Raw Data'!N2549&gt;5,'Raw Data'!N2549&lt;=5.5),'Bảng Giá'!$B$16,IF(AND('Raw Data'!N2549&gt;5.5,'Raw Data'!N2549&lt;=6),'Bảng Giá'!$B$17,'Bảng Giá'!$B$18)))))))))))))))</f>
        <v>0.25&lt;x&lt;=0.5</v>
      </c>
      <c r="Q2549" s="48">
        <f t="shared" si="237"/>
        <v>2.3622047244094488E-2</v>
      </c>
      <c r="R2549">
        <f t="shared" si="238"/>
        <v>31200</v>
      </c>
      <c r="S2549">
        <f t="shared" si="239"/>
        <v>5800</v>
      </c>
    </row>
    <row r="2550" spans="1:19" x14ac:dyDescent="0.25">
      <c r="A2550" s="12">
        <v>2549</v>
      </c>
      <c r="B2550" s="12" t="s">
        <v>211</v>
      </c>
      <c r="C2550" s="12" t="s">
        <v>1181</v>
      </c>
      <c r="D2550" s="28">
        <v>43010.626666666663</v>
      </c>
      <c r="E2550" s="17">
        <v>43014.426666666666</v>
      </c>
      <c r="F2550" s="13" t="s">
        <v>302</v>
      </c>
      <c r="G2550" s="12">
        <v>200</v>
      </c>
      <c r="H2550" s="12" t="s">
        <v>100</v>
      </c>
      <c r="I2550" s="12" t="s">
        <v>101</v>
      </c>
      <c r="J2550" s="37">
        <f>INDEX('Bảng Giá'!$C$3:$H$18,MATCH('Raw Data'!P2550,'Bảng Giá'!$B$3:$B$18,0),MATCH('Raw Data'!M2550,'Bảng Giá'!$C$2:$H$2,0))</f>
        <v>21000</v>
      </c>
      <c r="K2550" s="12">
        <v>20500</v>
      </c>
      <c r="L2550" s="36">
        <f t="shared" si="234"/>
        <v>3.8000000000029104</v>
      </c>
      <c r="M2550" t="str">
        <f>'References data'!H2551</f>
        <v>Liên Vùng</v>
      </c>
      <c r="N2550">
        <f t="shared" si="235"/>
        <v>0.2</v>
      </c>
      <c r="O2550">
        <f t="shared" si="236"/>
        <v>500</v>
      </c>
      <c r="P2550" t="str">
        <f>IF(AND(N2550&gt;0,N2550&lt;=0.05),'Bảng Giá'!$B$3,IF(AND(N2550&lt;=0.1,N2550&gt;0.05),'Bảng Giá'!$B$4,IF(AND('Raw Data'!N2550&gt;0.1,'Raw Data'!N2550&lt;=0.25),'Bảng Giá'!$B$5,IF(AND('Raw Data'!N2550&gt;0.25,'Raw Data'!N2550&lt;=0.5),'Bảng Giá'!$B$6,IF(AND('Raw Data'!N2550&gt;0.5,'Raw Data'!N2550&lt;=1),'Bảng Giá'!$B$7,IF(AND('Raw Data'!N2550&gt;1,'Raw Data'!N2550&lt;=1.5),'Bảng Giá'!$B$8,IF(AND('Raw Data'!N2550&gt;1.5,'Raw Data'!N2550&lt;=2),'Bảng Giá'!$B$9,IF(AND('Raw Data'!N2550&gt;2,'Raw Data'!N2550&lt;=2.5),'Bảng Giá'!$B$10,IF(AND('Raw Data'!N2550&gt;2.5,'Raw Data'!N2550&lt;=3),'Bảng Giá'!$B$11,IF(AND('Raw Data'!N2550&gt;3,'Raw Data'!N2550&lt;=3.5),'Bảng Giá'!$B$12,IF(AND('Raw Data'!N2550&gt;3.5,'Raw Data'!N2550&lt;=4),'Bảng Giá'!$B$13,IF(AND('Raw Data'!N2550&gt;4,'Raw Data'!N2550&lt;=4.5),'Bảng Giá'!$B$14,IF(AND('Raw Data'!N2550&gt;4.5,'Raw Data'!N2550&lt;=5),'Bảng Giá'!$B$15,IF(AND('Raw Data'!N2550&gt;5,'Raw Data'!N2550&lt;=5.5),'Bảng Giá'!$B$16,IF(AND('Raw Data'!N2550&gt;5.5,'Raw Data'!N2550&lt;=6),'Bảng Giá'!$B$17,'Bảng Giá'!$B$18)))))))))))))))</f>
        <v>0.1&lt;x&lt;=0.25</v>
      </c>
      <c r="Q2550" s="48">
        <f t="shared" si="237"/>
        <v>2.4390243902439025E-2</v>
      </c>
      <c r="R2550">
        <f t="shared" si="238"/>
        <v>25200</v>
      </c>
      <c r="S2550">
        <f t="shared" si="239"/>
        <v>4700</v>
      </c>
    </row>
    <row r="2551" spans="1:19" x14ac:dyDescent="0.25">
      <c r="A2551" s="12">
        <v>2550</v>
      </c>
      <c r="B2551" s="12" t="s">
        <v>211</v>
      </c>
      <c r="C2551" s="12" t="s">
        <v>1182</v>
      </c>
      <c r="D2551" s="28">
        <v>43011.425347222219</v>
      </c>
      <c r="E2551" s="17">
        <v>43015.225347222222</v>
      </c>
      <c r="F2551" s="13" t="s">
        <v>302</v>
      </c>
      <c r="G2551" s="12">
        <v>200</v>
      </c>
      <c r="H2551" s="12" t="s">
        <v>111</v>
      </c>
      <c r="I2551" s="12" t="s">
        <v>94</v>
      </c>
      <c r="J2551" s="37">
        <f>INDEX('Bảng Giá'!$C$3:$H$18,MATCH('Raw Data'!P2551,'Bảng Giá'!$B$3:$B$18,0),MATCH('Raw Data'!M2551,'Bảng Giá'!$C$2:$H$2,0))</f>
        <v>21000</v>
      </c>
      <c r="K2551" s="12">
        <v>20500</v>
      </c>
      <c r="L2551" s="36">
        <f t="shared" si="234"/>
        <v>3.8000000000029104</v>
      </c>
      <c r="M2551" t="str">
        <f>'References data'!H2552</f>
        <v>Liên Vùng</v>
      </c>
      <c r="N2551">
        <f t="shared" si="235"/>
        <v>0.2</v>
      </c>
      <c r="O2551">
        <f t="shared" si="236"/>
        <v>500</v>
      </c>
      <c r="P2551" t="str">
        <f>IF(AND(N2551&gt;0,N2551&lt;=0.05),'Bảng Giá'!$B$3,IF(AND(N2551&lt;=0.1,N2551&gt;0.05),'Bảng Giá'!$B$4,IF(AND('Raw Data'!N2551&gt;0.1,'Raw Data'!N2551&lt;=0.25),'Bảng Giá'!$B$5,IF(AND('Raw Data'!N2551&gt;0.25,'Raw Data'!N2551&lt;=0.5),'Bảng Giá'!$B$6,IF(AND('Raw Data'!N2551&gt;0.5,'Raw Data'!N2551&lt;=1),'Bảng Giá'!$B$7,IF(AND('Raw Data'!N2551&gt;1,'Raw Data'!N2551&lt;=1.5),'Bảng Giá'!$B$8,IF(AND('Raw Data'!N2551&gt;1.5,'Raw Data'!N2551&lt;=2),'Bảng Giá'!$B$9,IF(AND('Raw Data'!N2551&gt;2,'Raw Data'!N2551&lt;=2.5),'Bảng Giá'!$B$10,IF(AND('Raw Data'!N2551&gt;2.5,'Raw Data'!N2551&lt;=3),'Bảng Giá'!$B$11,IF(AND('Raw Data'!N2551&gt;3,'Raw Data'!N2551&lt;=3.5),'Bảng Giá'!$B$12,IF(AND('Raw Data'!N2551&gt;3.5,'Raw Data'!N2551&lt;=4),'Bảng Giá'!$B$13,IF(AND('Raw Data'!N2551&gt;4,'Raw Data'!N2551&lt;=4.5),'Bảng Giá'!$B$14,IF(AND('Raw Data'!N2551&gt;4.5,'Raw Data'!N2551&lt;=5),'Bảng Giá'!$B$15,IF(AND('Raw Data'!N2551&gt;5,'Raw Data'!N2551&lt;=5.5),'Bảng Giá'!$B$16,IF(AND('Raw Data'!N2551&gt;5.5,'Raw Data'!N2551&lt;=6),'Bảng Giá'!$B$17,'Bảng Giá'!$B$18)))))))))))))))</f>
        <v>0.1&lt;x&lt;=0.25</v>
      </c>
      <c r="Q2551" s="48">
        <f t="shared" si="237"/>
        <v>2.4390243902439025E-2</v>
      </c>
      <c r="R2551">
        <f t="shared" si="238"/>
        <v>25200</v>
      </c>
      <c r="S2551">
        <f t="shared" si="239"/>
        <v>4700</v>
      </c>
    </row>
    <row r="2552" spans="1:19" x14ac:dyDescent="0.25">
      <c r="A2552" s="12">
        <v>2551</v>
      </c>
      <c r="B2552" s="12" t="s">
        <v>211</v>
      </c>
      <c r="C2552" s="12" t="s">
        <v>1183</v>
      </c>
      <c r="D2552" s="28">
        <v>43011.425486111111</v>
      </c>
      <c r="E2552" s="17">
        <v>43015.225486111114</v>
      </c>
      <c r="F2552" s="13" t="s">
        <v>302</v>
      </c>
      <c r="G2552" s="12">
        <v>200</v>
      </c>
      <c r="H2552" s="12" t="s">
        <v>100</v>
      </c>
      <c r="I2552" s="12" t="s">
        <v>1568</v>
      </c>
      <c r="J2552" s="37">
        <f>INDEX('Bảng Giá'!$C$3:$H$18,MATCH('Raw Data'!P2552,'Bảng Giá'!$B$3:$B$18,0),MATCH('Raw Data'!M2552,'Bảng Giá'!$C$2:$H$2,0))</f>
        <v>21000</v>
      </c>
      <c r="K2552" s="12">
        <v>20500</v>
      </c>
      <c r="L2552" s="36">
        <f t="shared" si="234"/>
        <v>3.8000000000029104</v>
      </c>
      <c r="M2552" t="str">
        <f>'References data'!H2553</f>
        <v>Liên Vùng</v>
      </c>
      <c r="N2552">
        <f t="shared" si="235"/>
        <v>0.2</v>
      </c>
      <c r="O2552">
        <f t="shared" si="236"/>
        <v>500</v>
      </c>
      <c r="P2552" t="str">
        <f>IF(AND(N2552&gt;0,N2552&lt;=0.05),'Bảng Giá'!$B$3,IF(AND(N2552&lt;=0.1,N2552&gt;0.05),'Bảng Giá'!$B$4,IF(AND('Raw Data'!N2552&gt;0.1,'Raw Data'!N2552&lt;=0.25),'Bảng Giá'!$B$5,IF(AND('Raw Data'!N2552&gt;0.25,'Raw Data'!N2552&lt;=0.5),'Bảng Giá'!$B$6,IF(AND('Raw Data'!N2552&gt;0.5,'Raw Data'!N2552&lt;=1),'Bảng Giá'!$B$7,IF(AND('Raw Data'!N2552&gt;1,'Raw Data'!N2552&lt;=1.5),'Bảng Giá'!$B$8,IF(AND('Raw Data'!N2552&gt;1.5,'Raw Data'!N2552&lt;=2),'Bảng Giá'!$B$9,IF(AND('Raw Data'!N2552&gt;2,'Raw Data'!N2552&lt;=2.5),'Bảng Giá'!$B$10,IF(AND('Raw Data'!N2552&gt;2.5,'Raw Data'!N2552&lt;=3),'Bảng Giá'!$B$11,IF(AND('Raw Data'!N2552&gt;3,'Raw Data'!N2552&lt;=3.5),'Bảng Giá'!$B$12,IF(AND('Raw Data'!N2552&gt;3.5,'Raw Data'!N2552&lt;=4),'Bảng Giá'!$B$13,IF(AND('Raw Data'!N2552&gt;4,'Raw Data'!N2552&lt;=4.5),'Bảng Giá'!$B$14,IF(AND('Raw Data'!N2552&gt;4.5,'Raw Data'!N2552&lt;=5),'Bảng Giá'!$B$15,IF(AND('Raw Data'!N2552&gt;5,'Raw Data'!N2552&lt;=5.5),'Bảng Giá'!$B$16,IF(AND('Raw Data'!N2552&gt;5.5,'Raw Data'!N2552&lt;=6),'Bảng Giá'!$B$17,'Bảng Giá'!$B$18)))))))))))))))</f>
        <v>0.1&lt;x&lt;=0.25</v>
      </c>
      <c r="Q2552" s="48">
        <f t="shared" si="237"/>
        <v>2.4390243902439025E-2</v>
      </c>
      <c r="R2552">
        <f t="shared" si="238"/>
        <v>25200</v>
      </c>
      <c r="S2552">
        <f t="shared" si="239"/>
        <v>4700</v>
      </c>
    </row>
    <row r="2553" spans="1:19" x14ac:dyDescent="0.25">
      <c r="A2553" s="12">
        <v>2552</v>
      </c>
      <c r="B2553" s="12" t="s">
        <v>211</v>
      </c>
      <c r="C2553" s="12" t="s">
        <v>1184</v>
      </c>
      <c r="D2553" s="28">
        <v>43011.659629629627</v>
      </c>
      <c r="E2553" s="17">
        <v>43013.759629629625</v>
      </c>
      <c r="F2553" s="13" t="s">
        <v>302</v>
      </c>
      <c r="G2553" s="12">
        <v>200</v>
      </c>
      <c r="H2553" s="12" t="s">
        <v>100</v>
      </c>
      <c r="I2553" s="12" t="s">
        <v>123</v>
      </c>
      <c r="J2553" s="37">
        <f>INDEX('Bảng Giá'!$C$3:$H$18,MATCH('Raw Data'!P2553,'Bảng Giá'!$B$3:$B$18,0),MATCH('Raw Data'!M2553,'Bảng Giá'!$C$2:$H$2,0))</f>
        <v>21000</v>
      </c>
      <c r="K2553" s="12">
        <v>20600</v>
      </c>
      <c r="L2553" s="36">
        <f t="shared" si="234"/>
        <v>2.0999999999985448</v>
      </c>
      <c r="M2553" t="str">
        <f>'References data'!H2554</f>
        <v>Liên Vùng đặc biệt</v>
      </c>
      <c r="N2553">
        <f t="shared" si="235"/>
        <v>0.2</v>
      </c>
      <c r="O2553">
        <f t="shared" si="236"/>
        <v>400</v>
      </c>
      <c r="P2553" t="str">
        <f>IF(AND(N2553&gt;0,N2553&lt;=0.05),'Bảng Giá'!$B$3,IF(AND(N2553&lt;=0.1,N2553&gt;0.05),'Bảng Giá'!$B$4,IF(AND('Raw Data'!N2553&gt;0.1,'Raw Data'!N2553&lt;=0.25),'Bảng Giá'!$B$5,IF(AND('Raw Data'!N2553&gt;0.25,'Raw Data'!N2553&lt;=0.5),'Bảng Giá'!$B$6,IF(AND('Raw Data'!N2553&gt;0.5,'Raw Data'!N2553&lt;=1),'Bảng Giá'!$B$7,IF(AND('Raw Data'!N2553&gt;1,'Raw Data'!N2553&lt;=1.5),'Bảng Giá'!$B$8,IF(AND('Raw Data'!N2553&gt;1.5,'Raw Data'!N2553&lt;=2),'Bảng Giá'!$B$9,IF(AND('Raw Data'!N2553&gt;2,'Raw Data'!N2553&lt;=2.5),'Bảng Giá'!$B$10,IF(AND('Raw Data'!N2553&gt;2.5,'Raw Data'!N2553&lt;=3),'Bảng Giá'!$B$11,IF(AND('Raw Data'!N2553&gt;3,'Raw Data'!N2553&lt;=3.5),'Bảng Giá'!$B$12,IF(AND('Raw Data'!N2553&gt;3.5,'Raw Data'!N2553&lt;=4),'Bảng Giá'!$B$13,IF(AND('Raw Data'!N2553&gt;4,'Raw Data'!N2553&lt;=4.5),'Bảng Giá'!$B$14,IF(AND('Raw Data'!N2553&gt;4.5,'Raw Data'!N2553&lt;=5),'Bảng Giá'!$B$15,IF(AND('Raw Data'!N2553&gt;5,'Raw Data'!N2553&lt;=5.5),'Bảng Giá'!$B$16,IF(AND('Raw Data'!N2553&gt;5.5,'Raw Data'!N2553&lt;=6),'Bảng Giá'!$B$17,'Bảng Giá'!$B$18)))))))))))))))</f>
        <v>0.1&lt;x&lt;=0.25</v>
      </c>
      <c r="Q2553" s="48">
        <f t="shared" si="237"/>
        <v>1.9417475728155338E-2</v>
      </c>
      <c r="R2553">
        <f t="shared" si="238"/>
        <v>25200</v>
      </c>
      <c r="S2553">
        <f t="shared" si="239"/>
        <v>4600</v>
      </c>
    </row>
    <row r="2554" spans="1:19" x14ac:dyDescent="0.25">
      <c r="A2554" s="12">
        <v>2553</v>
      </c>
      <c r="B2554" s="12" t="s">
        <v>211</v>
      </c>
      <c r="C2554" s="12" t="s">
        <v>1185</v>
      </c>
      <c r="D2554" s="28">
        <v>43011.414976851855</v>
      </c>
      <c r="E2554" s="17">
        <v>43015.214976851858</v>
      </c>
      <c r="F2554" s="13" t="s">
        <v>302</v>
      </c>
      <c r="G2554" s="12">
        <v>2000</v>
      </c>
      <c r="H2554" s="12" t="s">
        <v>94</v>
      </c>
      <c r="I2554" s="12" t="s">
        <v>120</v>
      </c>
      <c r="J2554" s="37">
        <f>INDEX('Bảng Giá'!$C$3:$H$18,MATCH('Raw Data'!P2554,'Bảng Giá'!$B$3:$B$18,0),MATCH('Raw Data'!M2554,'Bảng Giá'!$C$2:$H$2,0))</f>
        <v>49500</v>
      </c>
      <c r="K2554" s="12">
        <v>56600</v>
      </c>
      <c r="L2554" s="36">
        <f t="shared" si="234"/>
        <v>3.8000000000029104</v>
      </c>
      <c r="M2554" t="str">
        <f>'References data'!H2555</f>
        <v>Liên Vùng</v>
      </c>
      <c r="N2554">
        <f t="shared" si="235"/>
        <v>2</v>
      </c>
      <c r="O2554">
        <f t="shared" si="236"/>
        <v>-7100</v>
      </c>
      <c r="P2554" t="str">
        <f>IF(AND(N2554&gt;0,N2554&lt;=0.05),'Bảng Giá'!$B$3,IF(AND(N2554&lt;=0.1,N2554&gt;0.05),'Bảng Giá'!$B$4,IF(AND('Raw Data'!N2554&gt;0.1,'Raw Data'!N2554&lt;=0.25),'Bảng Giá'!$B$5,IF(AND('Raw Data'!N2554&gt;0.25,'Raw Data'!N2554&lt;=0.5),'Bảng Giá'!$B$6,IF(AND('Raw Data'!N2554&gt;0.5,'Raw Data'!N2554&lt;=1),'Bảng Giá'!$B$7,IF(AND('Raw Data'!N2554&gt;1,'Raw Data'!N2554&lt;=1.5),'Bảng Giá'!$B$8,IF(AND('Raw Data'!N2554&gt;1.5,'Raw Data'!N2554&lt;=2),'Bảng Giá'!$B$9,IF(AND('Raw Data'!N2554&gt;2,'Raw Data'!N2554&lt;=2.5),'Bảng Giá'!$B$10,IF(AND('Raw Data'!N2554&gt;2.5,'Raw Data'!N2554&lt;=3),'Bảng Giá'!$B$11,IF(AND('Raw Data'!N2554&gt;3,'Raw Data'!N2554&lt;=3.5),'Bảng Giá'!$B$12,IF(AND('Raw Data'!N2554&gt;3.5,'Raw Data'!N2554&lt;=4),'Bảng Giá'!$B$13,IF(AND('Raw Data'!N2554&gt;4,'Raw Data'!N2554&lt;=4.5),'Bảng Giá'!$B$14,IF(AND('Raw Data'!N2554&gt;4.5,'Raw Data'!N2554&lt;=5),'Bảng Giá'!$B$15,IF(AND('Raw Data'!N2554&gt;5,'Raw Data'!N2554&lt;=5.5),'Bảng Giá'!$B$16,IF(AND('Raw Data'!N2554&gt;5.5,'Raw Data'!N2554&lt;=6),'Bảng Giá'!$B$17,'Bảng Giá'!$B$18)))))))))))))))</f>
        <v>1.5&lt;x&lt;=2</v>
      </c>
      <c r="Q2554" s="48">
        <f t="shared" si="237"/>
        <v>-0.12544169611307421</v>
      </c>
      <c r="R2554">
        <f t="shared" si="238"/>
        <v>59400</v>
      </c>
      <c r="S2554">
        <f t="shared" si="239"/>
        <v>2800</v>
      </c>
    </row>
    <row r="2555" spans="1:19" x14ac:dyDescent="0.25">
      <c r="A2555" s="12">
        <v>2554</v>
      </c>
      <c r="B2555" s="12" t="s">
        <v>211</v>
      </c>
      <c r="C2555" s="12" t="s">
        <v>1186</v>
      </c>
      <c r="D2555" s="28">
        <v>43011.41511574074</v>
      </c>
      <c r="E2555" s="17">
        <v>43015.215115740742</v>
      </c>
      <c r="F2555" s="13" t="s">
        <v>303</v>
      </c>
      <c r="G2555" s="12">
        <v>200</v>
      </c>
      <c r="H2555" s="12" t="s">
        <v>151</v>
      </c>
      <c r="I2555" s="12" t="s">
        <v>128</v>
      </c>
      <c r="J2555" s="37">
        <f>INDEX('Bảng Giá'!$C$3:$H$18,MATCH('Raw Data'!P2555,'Bảng Giá'!$B$3:$B$18,0),MATCH('Raw Data'!M2555,'Bảng Giá'!$C$2:$H$2,0))</f>
        <v>21000</v>
      </c>
      <c r="K2555" s="12">
        <v>20500</v>
      </c>
      <c r="L2555" s="36">
        <f t="shared" si="234"/>
        <v>3.8000000000029104</v>
      </c>
      <c r="M2555" t="str">
        <f>'References data'!H2556</f>
        <v>Liên Vùng</v>
      </c>
      <c r="N2555">
        <f t="shared" si="235"/>
        <v>0.2</v>
      </c>
      <c r="O2555">
        <f t="shared" si="236"/>
        <v>500</v>
      </c>
      <c r="P2555" t="str">
        <f>IF(AND(N2555&gt;0,N2555&lt;=0.05),'Bảng Giá'!$B$3,IF(AND(N2555&lt;=0.1,N2555&gt;0.05),'Bảng Giá'!$B$4,IF(AND('Raw Data'!N2555&gt;0.1,'Raw Data'!N2555&lt;=0.25),'Bảng Giá'!$B$5,IF(AND('Raw Data'!N2555&gt;0.25,'Raw Data'!N2555&lt;=0.5),'Bảng Giá'!$B$6,IF(AND('Raw Data'!N2555&gt;0.5,'Raw Data'!N2555&lt;=1),'Bảng Giá'!$B$7,IF(AND('Raw Data'!N2555&gt;1,'Raw Data'!N2555&lt;=1.5),'Bảng Giá'!$B$8,IF(AND('Raw Data'!N2555&gt;1.5,'Raw Data'!N2555&lt;=2),'Bảng Giá'!$B$9,IF(AND('Raw Data'!N2555&gt;2,'Raw Data'!N2555&lt;=2.5),'Bảng Giá'!$B$10,IF(AND('Raw Data'!N2555&gt;2.5,'Raw Data'!N2555&lt;=3),'Bảng Giá'!$B$11,IF(AND('Raw Data'!N2555&gt;3,'Raw Data'!N2555&lt;=3.5),'Bảng Giá'!$B$12,IF(AND('Raw Data'!N2555&gt;3.5,'Raw Data'!N2555&lt;=4),'Bảng Giá'!$B$13,IF(AND('Raw Data'!N2555&gt;4,'Raw Data'!N2555&lt;=4.5),'Bảng Giá'!$B$14,IF(AND('Raw Data'!N2555&gt;4.5,'Raw Data'!N2555&lt;=5),'Bảng Giá'!$B$15,IF(AND('Raw Data'!N2555&gt;5,'Raw Data'!N2555&lt;=5.5),'Bảng Giá'!$B$16,IF(AND('Raw Data'!N2555&gt;5.5,'Raw Data'!N2555&lt;=6),'Bảng Giá'!$B$17,'Bảng Giá'!$B$18)))))))))))))))</f>
        <v>0.1&lt;x&lt;=0.25</v>
      </c>
      <c r="Q2555" s="48">
        <f t="shared" si="237"/>
        <v>2.4390243902439025E-2</v>
      </c>
      <c r="R2555">
        <f t="shared" si="238"/>
        <v>25200</v>
      </c>
      <c r="S2555">
        <f t="shared" si="239"/>
        <v>4700</v>
      </c>
    </row>
    <row r="2556" spans="1:19" x14ac:dyDescent="0.25">
      <c r="A2556" s="12">
        <v>2555</v>
      </c>
      <c r="B2556" s="12" t="s">
        <v>211</v>
      </c>
      <c r="C2556" s="12" t="s">
        <v>1187</v>
      </c>
      <c r="D2556" s="28">
        <v>43012.333333333336</v>
      </c>
      <c r="E2556" s="17">
        <v>43016.133333333339</v>
      </c>
      <c r="F2556" s="13" t="s">
        <v>302</v>
      </c>
      <c r="G2556" s="12">
        <v>2000</v>
      </c>
      <c r="H2556" s="12" t="s">
        <v>114</v>
      </c>
      <c r="I2556" s="12" t="s">
        <v>468</v>
      </c>
      <c r="J2556" s="37">
        <f>INDEX('Bảng Giá'!$C$3:$H$18,MATCH('Raw Data'!P2556,'Bảng Giá'!$B$3:$B$18,0),MATCH('Raw Data'!M2556,'Bảng Giá'!$C$2:$H$2,0))</f>
        <v>49500</v>
      </c>
      <c r="K2556" s="12">
        <v>56600</v>
      </c>
      <c r="L2556" s="36">
        <f t="shared" si="234"/>
        <v>3.8000000000029104</v>
      </c>
      <c r="M2556" t="str">
        <f>'References data'!H2557</f>
        <v>Liên Vùng</v>
      </c>
      <c r="N2556">
        <f t="shared" si="235"/>
        <v>2</v>
      </c>
      <c r="O2556">
        <f t="shared" si="236"/>
        <v>-7100</v>
      </c>
      <c r="P2556" t="str">
        <f>IF(AND(N2556&gt;0,N2556&lt;=0.05),'Bảng Giá'!$B$3,IF(AND(N2556&lt;=0.1,N2556&gt;0.05),'Bảng Giá'!$B$4,IF(AND('Raw Data'!N2556&gt;0.1,'Raw Data'!N2556&lt;=0.25),'Bảng Giá'!$B$5,IF(AND('Raw Data'!N2556&gt;0.25,'Raw Data'!N2556&lt;=0.5),'Bảng Giá'!$B$6,IF(AND('Raw Data'!N2556&gt;0.5,'Raw Data'!N2556&lt;=1),'Bảng Giá'!$B$7,IF(AND('Raw Data'!N2556&gt;1,'Raw Data'!N2556&lt;=1.5),'Bảng Giá'!$B$8,IF(AND('Raw Data'!N2556&gt;1.5,'Raw Data'!N2556&lt;=2),'Bảng Giá'!$B$9,IF(AND('Raw Data'!N2556&gt;2,'Raw Data'!N2556&lt;=2.5),'Bảng Giá'!$B$10,IF(AND('Raw Data'!N2556&gt;2.5,'Raw Data'!N2556&lt;=3),'Bảng Giá'!$B$11,IF(AND('Raw Data'!N2556&gt;3,'Raw Data'!N2556&lt;=3.5),'Bảng Giá'!$B$12,IF(AND('Raw Data'!N2556&gt;3.5,'Raw Data'!N2556&lt;=4),'Bảng Giá'!$B$13,IF(AND('Raw Data'!N2556&gt;4,'Raw Data'!N2556&lt;=4.5),'Bảng Giá'!$B$14,IF(AND('Raw Data'!N2556&gt;4.5,'Raw Data'!N2556&lt;=5),'Bảng Giá'!$B$15,IF(AND('Raw Data'!N2556&gt;5,'Raw Data'!N2556&lt;=5.5),'Bảng Giá'!$B$16,IF(AND('Raw Data'!N2556&gt;5.5,'Raw Data'!N2556&lt;=6),'Bảng Giá'!$B$17,'Bảng Giá'!$B$18)))))))))))))))</f>
        <v>1.5&lt;x&lt;=2</v>
      </c>
      <c r="Q2556" s="48">
        <f t="shared" si="237"/>
        <v>-0.12544169611307421</v>
      </c>
      <c r="R2556">
        <f t="shared" si="238"/>
        <v>59400</v>
      </c>
      <c r="S2556">
        <f t="shared" si="239"/>
        <v>2800</v>
      </c>
    </row>
    <row r="2557" spans="1:19" x14ac:dyDescent="0.25">
      <c r="A2557" s="12">
        <v>2556</v>
      </c>
      <c r="B2557" s="12" t="s">
        <v>211</v>
      </c>
      <c r="C2557" s="12" t="s">
        <v>1188</v>
      </c>
      <c r="D2557" s="28">
        <v>43011.415706018517</v>
      </c>
      <c r="E2557" s="17">
        <v>43013.515706018516</v>
      </c>
      <c r="F2557" s="13" t="s">
        <v>302</v>
      </c>
      <c r="G2557" s="12">
        <v>2300</v>
      </c>
      <c r="H2557" s="12" t="s">
        <v>75</v>
      </c>
      <c r="I2557" s="12" t="s">
        <v>315</v>
      </c>
      <c r="J2557" s="37">
        <f>INDEX('Bảng Giá'!$C$3:$H$18,MATCH('Raw Data'!P2557,'Bảng Giá'!$B$3:$B$18,0),MATCH('Raw Data'!M2557,'Bảng Giá'!$C$2:$H$2,0))</f>
        <v>54500</v>
      </c>
      <c r="K2557" s="12">
        <v>53500</v>
      </c>
      <c r="L2557" s="36">
        <f t="shared" si="234"/>
        <v>2.0999999999985448</v>
      </c>
      <c r="M2557" t="str">
        <f>'References data'!H2558</f>
        <v>Liên Vùng đặc biệt</v>
      </c>
      <c r="N2557">
        <f t="shared" si="235"/>
        <v>2.2999999999999998</v>
      </c>
      <c r="O2557">
        <f t="shared" si="236"/>
        <v>1000</v>
      </c>
      <c r="P2557" t="str">
        <f>IF(AND(N2557&gt;0,N2557&lt;=0.05),'Bảng Giá'!$B$3,IF(AND(N2557&lt;=0.1,N2557&gt;0.05),'Bảng Giá'!$B$4,IF(AND('Raw Data'!N2557&gt;0.1,'Raw Data'!N2557&lt;=0.25),'Bảng Giá'!$B$5,IF(AND('Raw Data'!N2557&gt;0.25,'Raw Data'!N2557&lt;=0.5),'Bảng Giá'!$B$6,IF(AND('Raw Data'!N2557&gt;0.5,'Raw Data'!N2557&lt;=1),'Bảng Giá'!$B$7,IF(AND('Raw Data'!N2557&gt;1,'Raw Data'!N2557&lt;=1.5),'Bảng Giá'!$B$8,IF(AND('Raw Data'!N2557&gt;1.5,'Raw Data'!N2557&lt;=2),'Bảng Giá'!$B$9,IF(AND('Raw Data'!N2557&gt;2,'Raw Data'!N2557&lt;=2.5),'Bảng Giá'!$B$10,IF(AND('Raw Data'!N2557&gt;2.5,'Raw Data'!N2557&lt;=3),'Bảng Giá'!$B$11,IF(AND('Raw Data'!N2557&gt;3,'Raw Data'!N2557&lt;=3.5),'Bảng Giá'!$B$12,IF(AND('Raw Data'!N2557&gt;3.5,'Raw Data'!N2557&lt;=4),'Bảng Giá'!$B$13,IF(AND('Raw Data'!N2557&gt;4,'Raw Data'!N2557&lt;=4.5),'Bảng Giá'!$B$14,IF(AND('Raw Data'!N2557&gt;4.5,'Raw Data'!N2557&lt;=5),'Bảng Giá'!$B$15,IF(AND('Raw Data'!N2557&gt;5,'Raw Data'!N2557&lt;=5.5),'Bảng Giá'!$B$16,IF(AND('Raw Data'!N2557&gt;5.5,'Raw Data'!N2557&lt;=6),'Bảng Giá'!$B$17,'Bảng Giá'!$B$18)))))))))))))))</f>
        <v>2&lt;x&lt;=2.5</v>
      </c>
      <c r="Q2557" s="48">
        <f t="shared" si="237"/>
        <v>1.8691588785046728E-2</v>
      </c>
      <c r="R2557">
        <f t="shared" si="238"/>
        <v>65400</v>
      </c>
      <c r="S2557">
        <f t="shared" si="239"/>
        <v>11900</v>
      </c>
    </row>
    <row r="2558" spans="1:19" x14ac:dyDescent="0.25">
      <c r="A2558" s="12">
        <v>2557</v>
      </c>
      <c r="B2558" s="12" t="s">
        <v>211</v>
      </c>
      <c r="C2558" s="12" t="s">
        <v>1189</v>
      </c>
      <c r="D2558" s="28">
        <v>43011.65966435185</v>
      </c>
      <c r="E2558" s="17">
        <v>43013.759664351848</v>
      </c>
      <c r="F2558" s="13" t="s">
        <v>302</v>
      </c>
      <c r="G2558" s="12">
        <v>1000</v>
      </c>
      <c r="H2558" s="12" t="s">
        <v>75</v>
      </c>
      <c r="I2558" s="12" t="s">
        <v>76</v>
      </c>
      <c r="J2558" s="37">
        <f>INDEX('Bảng Giá'!$C$3:$H$18,MATCH('Raw Data'!P2558,'Bảng Giá'!$B$3:$B$18,0),MATCH('Raw Data'!M2558,'Bảng Giá'!$C$2:$H$2,0))</f>
        <v>30500</v>
      </c>
      <c r="K2558" s="12">
        <v>37800</v>
      </c>
      <c r="L2558" s="36">
        <f t="shared" si="234"/>
        <v>2.0999999999985448</v>
      </c>
      <c r="M2558" t="str">
        <f>'References data'!H2559</f>
        <v>Liên Vùng đặc biệt</v>
      </c>
      <c r="N2558">
        <f t="shared" si="235"/>
        <v>1</v>
      </c>
      <c r="O2558">
        <f t="shared" si="236"/>
        <v>-7300</v>
      </c>
      <c r="P2558" t="str">
        <f>IF(AND(N2558&gt;0,N2558&lt;=0.05),'Bảng Giá'!$B$3,IF(AND(N2558&lt;=0.1,N2558&gt;0.05),'Bảng Giá'!$B$4,IF(AND('Raw Data'!N2558&gt;0.1,'Raw Data'!N2558&lt;=0.25),'Bảng Giá'!$B$5,IF(AND('Raw Data'!N2558&gt;0.25,'Raw Data'!N2558&lt;=0.5),'Bảng Giá'!$B$6,IF(AND('Raw Data'!N2558&gt;0.5,'Raw Data'!N2558&lt;=1),'Bảng Giá'!$B$7,IF(AND('Raw Data'!N2558&gt;1,'Raw Data'!N2558&lt;=1.5),'Bảng Giá'!$B$8,IF(AND('Raw Data'!N2558&gt;1.5,'Raw Data'!N2558&lt;=2),'Bảng Giá'!$B$9,IF(AND('Raw Data'!N2558&gt;2,'Raw Data'!N2558&lt;=2.5),'Bảng Giá'!$B$10,IF(AND('Raw Data'!N2558&gt;2.5,'Raw Data'!N2558&lt;=3),'Bảng Giá'!$B$11,IF(AND('Raw Data'!N2558&gt;3,'Raw Data'!N2558&lt;=3.5),'Bảng Giá'!$B$12,IF(AND('Raw Data'!N2558&gt;3.5,'Raw Data'!N2558&lt;=4),'Bảng Giá'!$B$13,IF(AND('Raw Data'!N2558&gt;4,'Raw Data'!N2558&lt;=4.5),'Bảng Giá'!$B$14,IF(AND('Raw Data'!N2558&gt;4.5,'Raw Data'!N2558&lt;=5),'Bảng Giá'!$B$15,IF(AND('Raw Data'!N2558&gt;5,'Raw Data'!N2558&lt;=5.5),'Bảng Giá'!$B$16,IF(AND('Raw Data'!N2558&gt;5.5,'Raw Data'!N2558&lt;=6),'Bảng Giá'!$B$17,'Bảng Giá'!$B$18)))))))))))))))</f>
        <v>0.5&lt;x&lt;=1</v>
      </c>
      <c r="Q2558" s="48">
        <f t="shared" si="237"/>
        <v>-0.19312169312169311</v>
      </c>
      <c r="R2558">
        <f t="shared" si="238"/>
        <v>36600</v>
      </c>
      <c r="S2558">
        <f t="shared" si="239"/>
        <v>-1200</v>
      </c>
    </row>
    <row r="2559" spans="1:19" x14ac:dyDescent="0.25">
      <c r="A2559" s="12">
        <v>2558</v>
      </c>
      <c r="B2559" s="12" t="s">
        <v>211</v>
      </c>
      <c r="C2559" s="12" t="s">
        <v>1190</v>
      </c>
      <c r="D2559" s="28">
        <v>43011.659756944442</v>
      </c>
      <c r="E2559" s="17">
        <v>43015.459756944445</v>
      </c>
      <c r="F2559" s="13" t="s">
        <v>302</v>
      </c>
      <c r="G2559" s="12">
        <v>1000</v>
      </c>
      <c r="H2559" s="12" t="s">
        <v>75</v>
      </c>
      <c r="I2559" s="12" t="s">
        <v>136</v>
      </c>
      <c r="J2559" s="37">
        <f>INDEX('Bảng Giá'!$C$3:$H$18,MATCH('Raw Data'!P2559,'Bảng Giá'!$B$3:$B$18,0),MATCH('Raw Data'!M2559,'Bảng Giá'!$C$2:$H$2,0))</f>
        <v>32500</v>
      </c>
      <c r="K2559" s="12">
        <v>40000</v>
      </c>
      <c r="L2559" s="36">
        <f t="shared" si="234"/>
        <v>3.8000000000029104</v>
      </c>
      <c r="M2559" t="str">
        <f>'References data'!H2560</f>
        <v>Liên Vùng</v>
      </c>
      <c r="N2559">
        <f t="shared" si="235"/>
        <v>1</v>
      </c>
      <c r="O2559">
        <f t="shared" si="236"/>
        <v>-7500</v>
      </c>
      <c r="P2559" t="str">
        <f>IF(AND(N2559&gt;0,N2559&lt;=0.05),'Bảng Giá'!$B$3,IF(AND(N2559&lt;=0.1,N2559&gt;0.05),'Bảng Giá'!$B$4,IF(AND('Raw Data'!N2559&gt;0.1,'Raw Data'!N2559&lt;=0.25),'Bảng Giá'!$B$5,IF(AND('Raw Data'!N2559&gt;0.25,'Raw Data'!N2559&lt;=0.5),'Bảng Giá'!$B$6,IF(AND('Raw Data'!N2559&gt;0.5,'Raw Data'!N2559&lt;=1),'Bảng Giá'!$B$7,IF(AND('Raw Data'!N2559&gt;1,'Raw Data'!N2559&lt;=1.5),'Bảng Giá'!$B$8,IF(AND('Raw Data'!N2559&gt;1.5,'Raw Data'!N2559&lt;=2),'Bảng Giá'!$B$9,IF(AND('Raw Data'!N2559&gt;2,'Raw Data'!N2559&lt;=2.5),'Bảng Giá'!$B$10,IF(AND('Raw Data'!N2559&gt;2.5,'Raw Data'!N2559&lt;=3),'Bảng Giá'!$B$11,IF(AND('Raw Data'!N2559&gt;3,'Raw Data'!N2559&lt;=3.5),'Bảng Giá'!$B$12,IF(AND('Raw Data'!N2559&gt;3.5,'Raw Data'!N2559&lt;=4),'Bảng Giá'!$B$13,IF(AND('Raw Data'!N2559&gt;4,'Raw Data'!N2559&lt;=4.5),'Bảng Giá'!$B$14,IF(AND('Raw Data'!N2559&gt;4.5,'Raw Data'!N2559&lt;=5),'Bảng Giá'!$B$15,IF(AND('Raw Data'!N2559&gt;5,'Raw Data'!N2559&lt;=5.5),'Bảng Giá'!$B$16,IF(AND('Raw Data'!N2559&gt;5.5,'Raw Data'!N2559&lt;=6),'Bảng Giá'!$B$17,'Bảng Giá'!$B$18)))))))))))))))</f>
        <v>0.5&lt;x&lt;=1</v>
      </c>
      <c r="Q2559" s="48">
        <f t="shared" si="237"/>
        <v>-0.1875</v>
      </c>
      <c r="R2559">
        <f t="shared" si="238"/>
        <v>39000</v>
      </c>
      <c r="S2559">
        <f t="shared" si="239"/>
        <v>-1000</v>
      </c>
    </row>
    <row r="2560" spans="1:19" x14ac:dyDescent="0.25">
      <c r="A2560" s="12">
        <v>2559</v>
      </c>
      <c r="B2560" s="12" t="s">
        <v>211</v>
      </c>
      <c r="C2560" s="12" t="s">
        <v>1191</v>
      </c>
      <c r="D2560" s="28">
        <v>43011.659814814811</v>
      </c>
      <c r="E2560" s="17">
        <v>43013.75981481481</v>
      </c>
      <c r="F2560" s="13" t="s">
        <v>302</v>
      </c>
      <c r="G2560" s="12">
        <v>700</v>
      </c>
      <c r="H2560" s="12" t="s">
        <v>295</v>
      </c>
      <c r="I2560" s="12" t="s">
        <v>95</v>
      </c>
      <c r="J2560" s="37">
        <f>INDEX('Bảng Giá'!$C$3:$H$18,MATCH('Raw Data'!P2560,'Bảng Giá'!$B$3:$B$18,0),MATCH('Raw Data'!M2560,'Bảng Giá'!$C$2:$H$2,0))</f>
        <v>30500</v>
      </c>
      <c r="K2560" s="12">
        <v>29900</v>
      </c>
      <c r="L2560" s="36">
        <f t="shared" si="234"/>
        <v>2.0999999999985448</v>
      </c>
      <c r="M2560" t="str">
        <f>'References data'!H2561</f>
        <v>Liên Vùng đặc biệt</v>
      </c>
      <c r="N2560">
        <f t="shared" si="235"/>
        <v>0.7</v>
      </c>
      <c r="O2560">
        <f t="shared" si="236"/>
        <v>600</v>
      </c>
      <c r="P2560" t="str">
        <f>IF(AND(N2560&gt;0,N2560&lt;=0.05),'Bảng Giá'!$B$3,IF(AND(N2560&lt;=0.1,N2560&gt;0.05),'Bảng Giá'!$B$4,IF(AND('Raw Data'!N2560&gt;0.1,'Raw Data'!N2560&lt;=0.25),'Bảng Giá'!$B$5,IF(AND('Raw Data'!N2560&gt;0.25,'Raw Data'!N2560&lt;=0.5),'Bảng Giá'!$B$6,IF(AND('Raw Data'!N2560&gt;0.5,'Raw Data'!N2560&lt;=1),'Bảng Giá'!$B$7,IF(AND('Raw Data'!N2560&gt;1,'Raw Data'!N2560&lt;=1.5),'Bảng Giá'!$B$8,IF(AND('Raw Data'!N2560&gt;1.5,'Raw Data'!N2560&lt;=2),'Bảng Giá'!$B$9,IF(AND('Raw Data'!N2560&gt;2,'Raw Data'!N2560&lt;=2.5),'Bảng Giá'!$B$10,IF(AND('Raw Data'!N2560&gt;2.5,'Raw Data'!N2560&lt;=3),'Bảng Giá'!$B$11,IF(AND('Raw Data'!N2560&gt;3,'Raw Data'!N2560&lt;=3.5),'Bảng Giá'!$B$12,IF(AND('Raw Data'!N2560&gt;3.5,'Raw Data'!N2560&lt;=4),'Bảng Giá'!$B$13,IF(AND('Raw Data'!N2560&gt;4,'Raw Data'!N2560&lt;=4.5),'Bảng Giá'!$B$14,IF(AND('Raw Data'!N2560&gt;4.5,'Raw Data'!N2560&lt;=5),'Bảng Giá'!$B$15,IF(AND('Raw Data'!N2560&gt;5,'Raw Data'!N2560&lt;=5.5),'Bảng Giá'!$B$16,IF(AND('Raw Data'!N2560&gt;5.5,'Raw Data'!N2560&lt;=6),'Bảng Giá'!$B$17,'Bảng Giá'!$B$18)))))))))))))))</f>
        <v>0.5&lt;x&lt;=1</v>
      </c>
      <c r="Q2560" s="48">
        <f t="shared" si="237"/>
        <v>2.0066889632107024E-2</v>
      </c>
      <c r="R2560">
        <f t="shared" si="238"/>
        <v>36600</v>
      </c>
      <c r="S2560">
        <f t="shared" si="239"/>
        <v>6700</v>
      </c>
    </row>
    <row r="2561" spans="1:19" x14ac:dyDescent="0.25">
      <c r="A2561" s="12">
        <v>2560</v>
      </c>
      <c r="B2561" s="12" t="s">
        <v>211</v>
      </c>
      <c r="C2561" s="12" t="s">
        <v>1192</v>
      </c>
      <c r="D2561" s="28">
        <v>43011.659953703704</v>
      </c>
      <c r="E2561" s="17">
        <v>43015.459953703707</v>
      </c>
      <c r="F2561" s="13" t="s">
        <v>302</v>
      </c>
      <c r="G2561" s="12">
        <v>800</v>
      </c>
      <c r="H2561" s="12" t="s">
        <v>297</v>
      </c>
      <c r="I2561" s="12" t="s">
        <v>1605</v>
      </c>
      <c r="J2561" s="37">
        <f>INDEX('Bảng Giá'!$C$3:$H$18,MATCH('Raw Data'!P2561,'Bảng Giá'!$B$3:$B$18,0),MATCH('Raw Data'!M2561,'Bảng Giá'!$C$2:$H$2,0))</f>
        <v>32500</v>
      </c>
      <c r="K2561" s="12">
        <v>31700</v>
      </c>
      <c r="L2561" s="36">
        <f t="shared" si="234"/>
        <v>3.8000000000029104</v>
      </c>
      <c r="M2561" t="str">
        <f>'References data'!H2562</f>
        <v>Liên Vùng</v>
      </c>
      <c r="N2561">
        <f t="shared" si="235"/>
        <v>0.8</v>
      </c>
      <c r="O2561">
        <f t="shared" si="236"/>
        <v>800</v>
      </c>
      <c r="P2561" t="str">
        <f>IF(AND(N2561&gt;0,N2561&lt;=0.05),'Bảng Giá'!$B$3,IF(AND(N2561&lt;=0.1,N2561&gt;0.05),'Bảng Giá'!$B$4,IF(AND('Raw Data'!N2561&gt;0.1,'Raw Data'!N2561&lt;=0.25),'Bảng Giá'!$B$5,IF(AND('Raw Data'!N2561&gt;0.25,'Raw Data'!N2561&lt;=0.5),'Bảng Giá'!$B$6,IF(AND('Raw Data'!N2561&gt;0.5,'Raw Data'!N2561&lt;=1),'Bảng Giá'!$B$7,IF(AND('Raw Data'!N2561&gt;1,'Raw Data'!N2561&lt;=1.5),'Bảng Giá'!$B$8,IF(AND('Raw Data'!N2561&gt;1.5,'Raw Data'!N2561&lt;=2),'Bảng Giá'!$B$9,IF(AND('Raw Data'!N2561&gt;2,'Raw Data'!N2561&lt;=2.5),'Bảng Giá'!$B$10,IF(AND('Raw Data'!N2561&gt;2.5,'Raw Data'!N2561&lt;=3),'Bảng Giá'!$B$11,IF(AND('Raw Data'!N2561&gt;3,'Raw Data'!N2561&lt;=3.5),'Bảng Giá'!$B$12,IF(AND('Raw Data'!N2561&gt;3.5,'Raw Data'!N2561&lt;=4),'Bảng Giá'!$B$13,IF(AND('Raw Data'!N2561&gt;4,'Raw Data'!N2561&lt;=4.5),'Bảng Giá'!$B$14,IF(AND('Raw Data'!N2561&gt;4.5,'Raw Data'!N2561&lt;=5),'Bảng Giá'!$B$15,IF(AND('Raw Data'!N2561&gt;5,'Raw Data'!N2561&lt;=5.5),'Bảng Giá'!$B$16,IF(AND('Raw Data'!N2561&gt;5.5,'Raw Data'!N2561&lt;=6),'Bảng Giá'!$B$17,'Bảng Giá'!$B$18)))))))))))))))</f>
        <v>0.5&lt;x&lt;=1</v>
      </c>
      <c r="Q2561" s="48">
        <f t="shared" si="237"/>
        <v>2.5236593059936908E-2</v>
      </c>
      <c r="R2561">
        <f t="shared" si="238"/>
        <v>39000</v>
      </c>
      <c r="S2561">
        <f t="shared" si="239"/>
        <v>7300</v>
      </c>
    </row>
    <row r="2562" spans="1:19" x14ac:dyDescent="0.25">
      <c r="A2562" s="12">
        <v>2561</v>
      </c>
      <c r="B2562" s="12" t="s">
        <v>211</v>
      </c>
      <c r="C2562" s="12" t="s">
        <v>1193</v>
      </c>
      <c r="D2562" s="28">
        <v>43011.415532407409</v>
      </c>
      <c r="E2562" s="17">
        <v>43013.515532407408</v>
      </c>
      <c r="F2562" s="13" t="s">
        <v>302</v>
      </c>
      <c r="G2562" s="12">
        <v>1600</v>
      </c>
      <c r="H2562" s="12" t="s">
        <v>94</v>
      </c>
      <c r="I2562" s="12" t="s">
        <v>95</v>
      </c>
      <c r="J2562" s="37">
        <f>INDEX('Bảng Giá'!$C$3:$H$18,MATCH('Raw Data'!P2562,'Bảng Giá'!$B$3:$B$18,0),MATCH('Raw Data'!M2562,'Bảng Giá'!$C$2:$H$2,0))</f>
        <v>46500</v>
      </c>
      <c r="K2562" s="12">
        <v>45600</v>
      </c>
      <c r="L2562" s="36">
        <f t="shared" si="234"/>
        <v>2.0999999999985448</v>
      </c>
      <c r="M2562" t="str">
        <f>'References data'!H2563</f>
        <v>Liên Vùng đặc biệt</v>
      </c>
      <c r="N2562">
        <f t="shared" si="235"/>
        <v>1.6</v>
      </c>
      <c r="O2562">
        <f t="shared" si="236"/>
        <v>900</v>
      </c>
      <c r="P2562" t="str">
        <f>IF(AND(N2562&gt;0,N2562&lt;=0.05),'Bảng Giá'!$B$3,IF(AND(N2562&lt;=0.1,N2562&gt;0.05),'Bảng Giá'!$B$4,IF(AND('Raw Data'!N2562&gt;0.1,'Raw Data'!N2562&lt;=0.25),'Bảng Giá'!$B$5,IF(AND('Raw Data'!N2562&gt;0.25,'Raw Data'!N2562&lt;=0.5),'Bảng Giá'!$B$6,IF(AND('Raw Data'!N2562&gt;0.5,'Raw Data'!N2562&lt;=1),'Bảng Giá'!$B$7,IF(AND('Raw Data'!N2562&gt;1,'Raw Data'!N2562&lt;=1.5),'Bảng Giá'!$B$8,IF(AND('Raw Data'!N2562&gt;1.5,'Raw Data'!N2562&lt;=2),'Bảng Giá'!$B$9,IF(AND('Raw Data'!N2562&gt;2,'Raw Data'!N2562&lt;=2.5),'Bảng Giá'!$B$10,IF(AND('Raw Data'!N2562&gt;2.5,'Raw Data'!N2562&lt;=3),'Bảng Giá'!$B$11,IF(AND('Raw Data'!N2562&gt;3,'Raw Data'!N2562&lt;=3.5),'Bảng Giá'!$B$12,IF(AND('Raw Data'!N2562&gt;3.5,'Raw Data'!N2562&lt;=4),'Bảng Giá'!$B$13,IF(AND('Raw Data'!N2562&gt;4,'Raw Data'!N2562&lt;=4.5),'Bảng Giá'!$B$14,IF(AND('Raw Data'!N2562&gt;4.5,'Raw Data'!N2562&lt;=5),'Bảng Giá'!$B$15,IF(AND('Raw Data'!N2562&gt;5,'Raw Data'!N2562&lt;=5.5),'Bảng Giá'!$B$16,IF(AND('Raw Data'!N2562&gt;5.5,'Raw Data'!N2562&lt;=6),'Bảng Giá'!$B$17,'Bảng Giá'!$B$18)))))))))))))))</f>
        <v>1.5&lt;x&lt;=2</v>
      </c>
      <c r="Q2562" s="48">
        <f t="shared" si="237"/>
        <v>1.9736842105263157E-2</v>
      </c>
      <c r="R2562">
        <f t="shared" si="238"/>
        <v>55800</v>
      </c>
      <c r="S2562">
        <f t="shared" si="239"/>
        <v>10200</v>
      </c>
    </row>
    <row r="2563" spans="1:19" x14ac:dyDescent="0.25">
      <c r="A2563" s="12">
        <v>2562</v>
      </c>
      <c r="B2563" s="12" t="s">
        <v>211</v>
      </c>
      <c r="C2563" s="12" t="s">
        <v>1194</v>
      </c>
      <c r="D2563" s="28">
        <v>43011.425219907411</v>
      </c>
      <c r="E2563" s="17">
        <v>43013.525219907409</v>
      </c>
      <c r="F2563" s="13" t="s">
        <v>302</v>
      </c>
      <c r="G2563" s="12">
        <v>900</v>
      </c>
      <c r="H2563" s="12" t="s">
        <v>116</v>
      </c>
      <c r="I2563" s="12" t="s">
        <v>87</v>
      </c>
      <c r="J2563" s="37">
        <f>INDEX('Bảng Giá'!$C$3:$H$18,MATCH('Raw Data'!P2563,'Bảng Giá'!$B$3:$B$18,0),MATCH('Raw Data'!M2563,'Bảng Giá'!$C$2:$H$2,0))</f>
        <v>30500</v>
      </c>
      <c r="K2563" s="12">
        <v>29900</v>
      </c>
      <c r="L2563" s="36">
        <f t="shared" ref="L2563:L2626" si="240">E2563-D2563</f>
        <v>2.0999999999985448</v>
      </c>
      <c r="M2563" t="str">
        <f>'References data'!H2564</f>
        <v>Liên Vùng đặc biệt</v>
      </c>
      <c r="N2563">
        <f t="shared" ref="N2563:N2626" si="241">G2563/1000</f>
        <v>0.9</v>
      </c>
      <c r="O2563">
        <f t="shared" ref="O2563:O2626" si="242">J2563-K2563</f>
        <v>600</v>
      </c>
      <c r="P2563" t="str">
        <f>IF(AND(N2563&gt;0,N2563&lt;=0.05),'Bảng Giá'!$B$3,IF(AND(N2563&lt;=0.1,N2563&gt;0.05),'Bảng Giá'!$B$4,IF(AND('Raw Data'!N2563&gt;0.1,'Raw Data'!N2563&lt;=0.25),'Bảng Giá'!$B$5,IF(AND('Raw Data'!N2563&gt;0.25,'Raw Data'!N2563&lt;=0.5),'Bảng Giá'!$B$6,IF(AND('Raw Data'!N2563&gt;0.5,'Raw Data'!N2563&lt;=1),'Bảng Giá'!$B$7,IF(AND('Raw Data'!N2563&gt;1,'Raw Data'!N2563&lt;=1.5),'Bảng Giá'!$B$8,IF(AND('Raw Data'!N2563&gt;1.5,'Raw Data'!N2563&lt;=2),'Bảng Giá'!$B$9,IF(AND('Raw Data'!N2563&gt;2,'Raw Data'!N2563&lt;=2.5),'Bảng Giá'!$B$10,IF(AND('Raw Data'!N2563&gt;2.5,'Raw Data'!N2563&lt;=3),'Bảng Giá'!$B$11,IF(AND('Raw Data'!N2563&gt;3,'Raw Data'!N2563&lt;=3.5),'Bảng Giá'!$B$12,IF(AND('Raw Data'!N2563&gt;3.5,'Raw Data'!N2563&lt;=4),'Bảng Giá'!$B$13,IF(AND('Raw Data'!N2563&gt;4,'Raw Data'!N2563&lt;=4.5),'Bảng Giá'!$B$14,IF(AND('Raw Data'!N2563&gt;4.5,'Raw Data'!N2563&lt;=5),'Bảng Giá'!$B$15,IF(AND('Raw Data'!N2563&gt;5,'Raw Data'!N2563&lt;=5.5),'Bảng Giá'!$B$16,IF(AND('Raw Data'!N2563&gt;5.5,'Raw Data'!N2563&lt;=6),'Bảng Giá'!$B$17,'Bảng Giá'!$B$18)))))))))))))))</f>
        <v>0.5&lt;x&lt;=1</v>
      </c>
      <c r="Q2563" s="48">
        <f t="shared" ref="Q2563:Q2626" si="243">O2563/K2563</f>
        <v>2.0066889632107024E-2</v>
      </c>
      <c r="R2563">
        <f t="shared" ref="R2563:R2626" si="244">J2563+(J2563*0.2)</f>
        <v>36600</v>
      </c>
      <c r="S2563">
        <f t="shared" ref="S2563:S2626" si="245">R2563-K2563</f>
        <v>6700</v>
      </c>
    </row>
    <row r="2564" spans="1:19" x14ac:dyDescent="0.25">
      <c r="A2564" s="12">
        <v>2563</v>
      </c>
      <c r="B2564" s="12" t="s">
        <v>211</v>
      </c>
      <c r="C2564" s="12" t="s">
        <v>1195</v>
      </c>
      <c r="D2564" s="28">
        <v>43010.626747685186</v>
      </c>
      <c r="E2564" s="17">
        <v>43012.726747685185</v>
      </c>
      <c r="F2564" s="13" t="s">
        <v>302</v>
      </c>
      <c r="G2564" s="12">
        <v>800</v>
      </c>
      <c r="H2564" s="12" t="s">
        <v>160</v>
      </c>
      <c r="I2564" s="12" t="s">
        <v>91</v>
      </c>
      <c r="J2564" s="37">
        <f>INDEX('Bảng Giá'!$C$3:$H$18,MATCH('Raw Data'!P2564,'Bảng Giá'!$B$3:$B$18,0),MATCH('Raw Data'!M2564,'Bảng Giá'!$C$2:$H$2,0))</f>
        <v>30500</v>
      </c>
      <c r="K2564" s="12">
        <v>29900</v>
      </c>
      <c r="L2564" s="36">
        <f t="shared" si="240"/>
        <v>2.0999999999985448</v>
      </c>
      <c r="M2564" t="str">
        <f>'References data'!H2565</f>
        <v>Liên Vùng đặc biệt</v>
      </c>
      <c r="N2564">
        <f t="shared" si="241"/>
        <v>0.8</v>
      </c>
      <c r="O2564">
        <f t="shared" si="242"/>
        <v>600</v>
      </c>
      <c r="P2564" t="str">
        <f>IF(AND(N2564&gt;0,N2564&lt;=0.05),'Bảng Giá'!$B$3,IF(AND(N2564&lt;=0.1,N2564&gt;0.05),'Bảng Giá'!$B$4,IF(AND('Raw Data'!N2564&gt;0.1,'Raw Data'!N2564&lt;=0.25),'Bảng Giá'!$B$5,IF(AND('Raw Data'!N2564&gt;0.25,'Raw Data'!N2564&lt;=0.5),'Bảng Giá'!$B$6,IF(AND('Raw Data'!N2564&gt;0.5,'Raw Data'!N2564&lt;=1),'Bảng Giá'!$B$7,IF(AND('Raw Data'!N2564&gt;1,'Raw Data'!N2564&lt;=1.5),'Bảng Giá'!$B$8,IF(AND('Raw Data'!N2564&gt;1.5,'Raw Data'!N2564&lt;=2),'Bảng Giá'!$B$9,IF(AND('Raw Data'!N2564&gt;2,'Raw Data'!N2564&lt;=2.5),'Bảng Giá'!$B$10,IF(AND('Raw Data'!N2564&gt;2.5,'Raw Data'!N2564&lt;=3),'Bảng Giá'!$B$11,IF(AND('Raw Data'!N2564&gt;3,'Raw Data'!N2564&lt;=3.5),'Bảng Giá'!$B$12,IF(AND('Raw Data'!N2564&gt;3.5,'Raw Data'!N2564&lt;=4),'Bảng Giá'!$B$13,IF(AND('Raw Data'!N2564&gt;4,'Raw Data'!N2564&lt;=4.5),'Bảng Giá'!$B$14,IF(AND('Raw Data'!N2564&gt;4.5,'Raw Data'!N2564&lt;=5),'Bảng Giá'!$B$15,IF(AND('Raw Data'!N2564&gt;5,'Raw Data'!N2564&lt;=5.5),'Bảng Giá'!$B$16,IF(AND('Raw Data'!N2564&gt;5.5,'Raw Data'!N2564&lt;=6),'Bảng Giá'!$B$17,'Bảng Giá'!$B$18)))))))))))))))</f>
        <v>0.5&lt;x&lt;=1</v>
      </c>
      <c r="Q2564" s="48">
        <f t="shared" si="243"/>
        <v>2.0066889632107024E-2</v>
      </c>
      <c r="R2564">
        <f t="shared" si="244"/>
        <v>36600</v>
      </c>
      <c r="S2564">
        <f t="shared" si="245"/>
        <v>6700</v>
      </c>
    </row>
    <row r="2565" spans="1:19" x14ac:dyDescent="0.25">
      <c r="A2565" s="12">
        <v>2564</v>
      </c>
      <c r="B2565" s="12" t="s">
        <v>211</v>
      </c>
      <c r="C2565" s="12" t="s">
        <v>1196</v>
      </c>
      <c r="D2565" s="28">
        <v>43011.425555555557</v>
      </c>
      <c r="E2565" s="17">
        <v>43015.22555555556</v>
      </c>
      <c r="F2565" s="13" t="s">
        <v>302</v>
      </c>
      <c r="G2565" s="12">
        <v>1120</v>
      </c>
      <c r="H2565" s="12" t="s">
        <v>297</v>
      </c>
      <c r="I2565" s="12" t="s">
        <v>178</v>
      </c>
      <c r="J2565" s="37">
        <f>INDEX('Bảng Giá'!$C$3:$H$18,MATCH('Raw Data'!P2565,'Bảng Giá'!$B$3:$B$18,0),MATCH('Raw Data'!M2565,'Bảng Giá'!$C$2:$H$2,0))</f>
        <v>41000</v>
      </c>
      <c r="K2565" s="12">
        <v>40000</v>
      </c>
      <c r="L2565" s="36">
        <f t="shared" si="240"/>
        <v>3.8000000000029104</v>
      </c>
      <c r="M2565" t="str">
        <f>'References data'!H2566</f>
        <v>Liên Vùng</v>
      </c>
      <c r="N2565">
        <f t="shared" si="241"/>
        <v>1.1200000000000001</v>
      </c>
      <c r="O2565">
        <f t="shared" si="242"/>
        <v>1000</v>
      </c>
      <c r="P2565" t="str">
        <f>IF(AND(N2565&gt;0,N2565&lt;=0.05),'Bảng Giá'!$B$3,IF(AND(N2565&lt;=0.1,N2565&gt;0.05),'Bảng Giá'!$B$4,IF(AND('Raw Data'!N2565&gt;0.1,'Raw Data'!N2565&lt;=0.25),'Bảng Giá'!$B$5,IF(AND('Raw Data'!N2565&gt;0.25,'Raw Data'!N2565&lt;=0.5),'Bảng Giá'!$B$6,IF(AND('Raw Data'!N2565&gt;0.5,'Raw Data'!N2565&lt;=1),'Bảng Giá'!$B$7,IF(AND('Raw Data'!N2565&gt;1,'Raw Data'!N2565&lt;=1.5),'Bảng Giá'!$B$8,IF(AND('Raw Data'!N2565&gt;1.5,'Raw Data'!N2565&lt;=2),'Bảng Giá'!$B$9,IF(AND('Raw Data'!N2565&gt;2,'Raw Data'!N2565&lt;=2.5),'Bảng Giá'!$B$10,IF(AND('Raw Data'!N2565&gt;2.5,'Raw Data'!N2565&lt;=3),'Bảng Giá'!$B$11,IF(AND('Raw Data'!N2565&gt;3,'Raw Data'!N2565&lt;=3.5),'Bảng Giá'!$B$12,IF(AND('Raw Data'!N2565&gt;3.5,'Raw Data'!N2565&lt;=4),'Bảng Giá'!$B$13,IF(AND('Raw Data'!N2565&gt;4,'Raw Data'!N2565&lt;=4.5),'Bảng Giá'!$B$14,IF(AND('Raw Data'!N2565&gt;4.5,'Raw Data'!N2565&lt;=5),'Bảng Giá'!$B$15,IF(AND('Raw Data'!N2565&gt;5,'Raw Data'!N2565&lt;=5.5),'Bảng Giá'!$B$16,IF(AND('Raw Data'!N2565&gt;5.5,'Raw Data'!N2565&lt;=6),'Bảng Giá'!$B$17,'Bảng Giá'!$B$18)))))))))))))))</f>
        <v>1&lt;x&lt;=1.5</v>
      </c>
      <c r="Q2565" s="48">
        <f t="shared" si="243"/>
        <v>2.5000000000000001E-2</v>
      </c>
      <c r="R2565">
        <f t="shared" si="244"/>
        <v>49200</v>
      </c>
      <c r="S2565">
        <f t="shared" si="245"/>
        <v>9200</v>
      </c>
    </row>
    <row r="2566" spans="1:19" x14ac:dyDescent="0.25">
      <c r="A2566" s="12">
        <v>2565</v>
      </c>
      <c r="B2566" s="12" t="s">
        <v>211</v>
      </c>
      <c r="C2566" s="12" t="s">
        <v>1197</v>
      </c>
      <c r="D2566" s="28">
        <v>43011.425671296296</v>
      </c>
      <c r="E2566" s="17">
        <v>43015.225671296299</v>
      </c>
      <c r="F2566" s="13" t="s">
        <v>302</v>
      </c>
      <c r="G2566" s="12">
        <v>1000</v>
      </c>
      <c r="H2566" s="12" t="s">
        <v>160</v>
      </c>
      <c r="I2566" s="12" t="s">
        <v>151</v>
      </c>
      <c r="J2566" s="37">
        <f>INDEX('Bảng Giá'!$C$3:$H$18,MATCH('Raw Data'!P2566,'Bảng Giá'!$B$3:$B$18,0),MATCH('Raw Data'!M2566,'Bảng Giá'!$C$2:$H$2,0))</f>
        <v>32500</v>
      </c>
      <c r="K2566" s="12">
        <v>40000</v>
      </c>
      <c r="L2566" s="36">
        <f t="shared" si="240"/>
        <v>3.8000000000029104</v>
      </c>
      <c r="M2566" t="str">
        <f>'References data'!H2567</f>
        <v>Liên Vùng</v>
      </c>
      <c r="N2566">
        <f t="shared" si="241"/>
        <v>1</v>
      </c>
      <c r="O2566">
        <f t="shared" si="242"/>
        <v>-7500</v>
      </c>
      <c r="P2566" t="str">
        <f>IF(AND(N2566&gt;0,N2566&lt;=0.05),'Bảng Giá'!$B$3,IF(AND(N2566&lt;=0.1,N2566&gt;0.05),'Bảng Giá'!$B$4,IF(AND('Raw Data'!N2566&gt;0.1,'Raw Data'!N2566&lt;=0.25),'Bảng Giá'!$B$5,IF(AND('Raw Data'!N2566&gt;0.25,'Raw Data'!N2566&lt;=0.5),'Bảng Giá'!$B$6,IF(AND('Raw Data'!N2566&gt;0.5,'Raw Data'!N2566&lt;=1),'Bảng Giá'!$B$7,IF(AND('Raw Data'!N2566&gt;1,'Raw Data'!N2566&lt;=1.5),'Bảng Giá'!$B$8,IF(AND('Raw Data'!N2566&gt;1.5,'Raw Data'!N2566&lt;=2),'Bảng Giá'!$B$9,IF(AND('Raw Data'!N2566&gt;2,'Raw Data'!N2566&lt;=2.5),'Bảng Giá'!$B$10,IF(AND('Raw Data'!N2566&gt;2.5,'Raw Data'!N2566&lt;=3),'Bảng Giá'!$B$11,IF(AND('Raw Data'!N2566&gt;3,'Raw Data'!N2566&lt;=3.5),'Bảng Giá'!$B$12,IF(AND('Raw Data'!N2566&gt;3.5,'Raw Data'!N2566&lt;=4),'Bảng Giá'!$B$13,IF(AND('Raw Data'!N2566&gt;4,'Raw Data'!N2566&lt;=4.5),'Bảng Giá'!$B$14,IF(AND('Raw Data'!N2566&gt;4.5,'Raw Data'!N2566&lt;=5),'Bảng Giá'!$B$15,IF(AND('Raw Data'!N2566&gt;5,'Raw Data'!N2566&lt;=5.5),'Bảng Giá'!$B$16,IF(AND('Raw Data'!N2566&gt;5.5,'Raw Data'!N2566&lt;=6),'Bảng Giá'!$B$17,'Bảng Giá'!$B$18)))))))))))))))</f>
        <v>0.5&lt;x&lt;=1</v>
      </c>
      <c r="Q2566" s="48">
        <f t="shared" si="243"/>
        <v>-0.1875</v>
      </c>
      <c r="R2566">
        <f t="shared" si="244"/>
        <v>39000</v>
      </c>
      <c r="S2566">
        <f t="shared" si="245"/>
        <v>-1000</v>
      </c>
    </row>
    <row r="2567" spans="1:19" x14ac:dyDescent="0.25">
      <c r="A2567" s="12">
        <v>2566</v>
      </c>
      <c r="B2567" s="12" t="s">
        <v>211</v>
      </c>
      <c r="C2567" s="12" t="s">
        <v>1198</v>
      </c>
      <c r="D2567" s="28">
        <v>43012.333333333336</v>
      </c>
      <c r="E2567" s="17">
        <v>43016.433333333334</v>
      </c>
      <c r="F2567" s="13" t="s">
        <v>302</v>
      </c>
      <c r="G2567" s="12">
        <v>3150</v>
      </c>
      <c r="H2567" s="12" t="s">
        <v>374</v>
      </c>
      <c r="I2567" s="12" t="s">
        <v>1606</v>
      </c>
      <c r="J2567" s="37">
        <f>INDEX('Bảng Giá'!$C$3:$H$18,MATCH('Raw Data'!P2567,'Bảng Giá'!$B$3:$B$18,0),MATCH('Raw Data'!M2567,'Bảng Giá'!$C$2:$H$2,0))</f>
        <v>71500</v>
      </c>
      <c r="K2567" s="12">
        <v>70300</v>
      </c>
      <c r="L2567" s="36">
        <f t="shared" si="240"/>
        <v>4.0999999999985448</v>
      </c>
      <c r="M2567" t="str">
        <f>'References data'!H2568</f>
        <v>Liên Vùng Tỉnh</v>
      </c>
      <c r="N2567">
        <f t="shared" si="241"/>
        <v>3.15</v>
      </c>
      <c r="O2567">
        <f t="shared" si="242"/>
        <v>1200</v>
      </c>
      <c r="P2567" t="str">
        <f>IF(AND(N2567&gt;0,N2567&lt;=0.05),'Bảng Giá'!$B$3,IF(AND(N2567&lt;=0.1,N2567&gt;0.05),'Bảng Giá'!$B$4,IF(AND('Raw Data'!N2567&gt;0.1,'Raw Data'!N2567&lt;=0.25),'Bảng Giá'!$B$5,IF(AND('Raw Data'!N2567&gt;0.25,'Raw Data'!N2567&lt;=0.5),'Bảng Giá'!$B$6,IF(AND('Raw Data'!N2567&gt;0.5,'Raw Data'!N2567&lt;=1),'Bảng Giá'!$B$7,IF(AND('Raw Data'!N2567&gt;1,'Raw Data'!N2567&lt;=1.5),'Bảng Giá'!$B$8,IF(AND('Raw Data'!N2567&gt;1.5,'Raw Data'!N2567&lt;=2),'Bảng Giá'!$B$9,IF(AND('Raw Data'!N2567&gt;2,'Raw Data'!N2567&lt;=2.5),'Bảng Giá'!$B$10,IF(AND('Raw Data'!N2567&gt;2.5,'Raw Data'!N2567&lt;=3),'Bảng Giá'!$B$11,IF(AND('Raw Data'!N2567&gt;3,'Raw Data'!N2567&lt;=3.5),'Bảng Giá'!$B$12,IF(AND('Raw Data'!N2567&gt;3.5,'Raw Data'!N2567&lt;=4),'Bảng Giá'!$B$13,IF(AND('Raw Data'!N2567&gt;4,'Raw Data'!N2567&lt;=4.5),'Bảng Giá'!$B$14,IF(AND('Raw Data'!N2567&gt;4.5,'Raw Data'!N2567&lt;=5),'Bảng Giá'!$B$15,IF(AND('Raw Data'!N2567&gt;5,'Raw Data'!N2567&lt;=5.5),'Bảng Giá'!$B$16,IF(AND('Raw Data'!N2567&gt;5.5,'Raw Data'!N2567&lt;=6),'Bảng Giá'!$B$17,'Bảng Giá'!$B$18)))))))))))))))</f>
        <v>3&lt;x&lt;=3.5</v>
      </c>
      <c r="Q2567" s="48">
        <f t="shared" si="243"/>
        <v>1.7069701280227598E-2</v>
      </c>
      <c r="R2567">
        <f t="shared" si="244"/>
        <v>85800</v>
      </c>
      <c r="S2567">
        <f t="shared" si="245"/>
        <v>15500</v>
      </c>
    </row>
    <row r="2568" spans="1:19" x14ac:dyDescent="0.25">
      <c r="A2568" s="12">
        <v>2567</v>
      </c>
      <c r="B2568" s="12" t="s">
        <v>211</v>
      </c>
      <c r="C2568" s="12" t="s">
        <v>1199</v>
      </c>
      <c r="D2568" s="28">
        <v>43011.659803240742</v>
      </c>
      <c r="E2568" s="17">
        <v>43015.459803240745</v>
      </c>
      <c r="F2568" s="13" t="s">
        <v>302</v>
      </c>
      <c r="G2568" s="12">
        <v>1050</v>
      </c>
      <c r="H2568" s="12" t="s">
        <v>116</v>
      </c>
      <c r="I2568" s="12" t="s">
        <v>1607</v>
      </c>
      <c r="J2568" s="37">
        <f>INDEX('Bảng Giá'!$C$3:$H$18,MATCH('Raw Data'!P2568,'Bảng Giá'!$B$3:$B$18,0),MATCH('Raw Data'!M2568,'Bảng Giá'!$C$2:$H$2,0))</f>
        <v>41000</v>
      </c>
      <c r="K2568" s="12">
        <v>40000</v>
      </c>
      <c r="L2568" s="36">
        <f t="shared" si="240"/>
        <v>3.8000000000029104</v>
      </c>
      <c r="M2568" t="str">
        <f>'References data'!H2569</f>
        <v>Liên Vùng</v>
      </c>
      <c r="N2568">
        <f t="shared" si="241"/>
        <v>1.05</v>
      </c>
      <c r="O2568">
        <f t="shared" si="242"/>
        <v>1000</v>
      </c>
      <c r="P2568" t="str">
        <f>IF(AND(N2568&gt;0,N2568&lt;=0.05),'Bảng Giá'!$B$3,IF(AND(N2568&lt;=0.1,N2568&gt;0.05),'Bảng Giá'!$B$4,IF(AND('Raw Data'!N2568&gt;0.1,'Raw Data'!N2568&lt;=0.25),'Bảng Giá'!$B$5,IF(AND('Raw Data'!N2568&gt;0.25,'Raw Data'!N2568&lt;=0.5),'Bảng Giá'!$B$6,IF(AND('Raw Data'!N2568&gt;0.5,'Raw Data'!N2568&lt;=1),'Bảng Giá'!$B$7,IF(AND('Raw Data'!N2568&gt;1,'Raw Data'!N2568&lt;=1.5),'Bảng Giá'!$B$8,IF(AND('Raw Data'!N2568&gt;1.5,'Raw Data'!N2568&lt;=2),'Bảng Giá'!$B$9,IF(AND('Raw Data'!N2568&gt;2,'Raw Data'!N2568&lt;=2.5),'Bảng Giá'!$B$10,IF(AND('Raw Data'!N2568&gt;2.5,'Raw Data'!N2568&lt;=3),'Bảng Giá'!$B$11,IF(AND('Raw Data'!N2568&gt;3,'Raw Data'!N2568&lt;=3.5),'Bảng Giá'!$B$12,IF(AND('Raw Data'!N2568&gt;3.5,'Raw Data'!N2568&lt;=4),'Bảng Giá'!$B$13,IF(AND('Raw Data'!N2568&gt;4,'Raw Data'!N2568&lt;=4.5),'Bảng Giá'!$B$14,IF(AND('Raw Data'!N2568&gt;4.5,'Raw Data'!N2568&lt;=5),'Bảng Giá'!$B$15,IF(AND('Raw Data'!N2568&gt;5,'Raw Data'!N2568&lt;=5.5),'Bảng Giá'!$B$16,IF(AND('Raw Data'!N2568&gt;5.5,'Raw Data'!N2568&lt;=6),'Bảng Giá'!$B$17,'Bảng Giá'!$B$18)))))))))))))))</f>
        <v>1&lt;x&lt;=1.5</v>
      </c>
      <c r="Q2568" s="48">
        <f t="shared" si="243"/>
        <v>2.5000000000000001E-2</v>
      </c>
      <c r="R2568">
        <f t="shared" si="244"/>
        <v>49200</v>
      </c>
      <c r="S2568">
        <f t="shared" si="245"/>
        <v>9200</v>
      </c>
    </row>
    <row r="2569" spans="1:19" x14ac:dyDescent="0.25">
      <c r="A2569" s="12">
        <v>2568</v>
      </c>
      <c r="B2569" s="12" t="s">
        <v>211</v>
      </c>
      <c r="C2569" s="12" t="s">
        <v>1200</v>
      </c>
      <c r="D2569" s="28">
        <v>43011.660069444442</v>
      </c>
      <c r="E2569" s="17">
        <v>43015.760069444441</v>
      </c>
      <c r="F2569" s="13" t="s">
        <v>302</v>
      </c>
      <c r="G2569" s="12">
        <v>1200</v>
      </c>
      <c r="H2569" s="12" t="s">
        <v>167</v>
      </c>
      <c r="I2569" s="12" t="s">
        <v>173</v>
      </c>
      <c r="J2569" s="37">
        <f>INDEX('Bảng Giá'!$C$3:$H$18,MATCH('Raw Data'!P2569,'Bảng Giá'!$B$3:$B$18,0),MATCH('Raw Data'!M2569,'Bảng Giá'!$C$2:$H$2,0))</f>
        <v>39000</v>
      </c>
      <c r="K2569" s="12">
        <v>38400</v>
      </c>
      <c r="L2569" s="36">
        <f t="shared" si="240"/>
        <v>4.0999999999985448</v>
      </c>
      <c r="M2569" t="str">
        <f>'References data'!H2570</f>
        <v>Liên Vùng Tỉnh</v>
      </c>
      <c r="N2569">
        <f t="shared" si="241"/>
        <v>1.2</v>
      </c>
      <c r="O2569">
        <f t="shared" si="242"/>
        <v>600</v>
      </c>
      <c r="P2569" t="str">
        <f>IF(AND(N2569&gt;0,N2569&lt;=0.05),'Bảng Giá'!$B$3,IF(AND(N2569&lt;=0.1,N2569&gt;0.05),'Bảng Giá'!$B$4,IF(AND('Raw Data'!N2569&gt;0.1,'Raw Data'!N2569&lt;=0.25),'Bảng Giá'!$B$5,IF(AND('Raw Data'!N2569&gt;0.25,'Raw Data'!N2569&lt;=0.5),'Bảng Giá'!$B$6,IF(AND('Raw Data'!N2569&gt;0.5,'Raw Data'!N2569&lt;=1),'Bảng Giá'!$B$7,IF(AND('Raw Data'!N2569&gt;1,'Raw Data'!N2569&lt;=1.5),'Bảng Giá'!$B$8,IF(AND('Raw Data'!N2569&gt;1.5,'Raw Data'!N2569&lt;=2),'Bảng Giá'!$B$9,IF(AND('Raw Data'!N2569&gt;2,'Raw Data'!N2569&lt;=2.5),'Bảng Giá'!$B$10,IF(AND('Raw Data'!N2569&gt;2.5,'Raw Data'!N2569&lt;=3),'Bảng Giá'!$B$11,IF(AND('Raw Data'!N2569&gt;3,'Raw Data'!N2569&lt;=3.5),'Bảng Giá'!$B$12,IF(AND('Raw Data'!N2569&gt;3.5,'Raw Data'!N2569&lt;=4),'Bảng Giá'!$B$13,IF(AND('Raw Data'!N2569&gt;4,'Raw Data'!N2569&lt;=4.5),'Bảng Giá'!$B$14,IF(AND('Raw Data'!N2569&gt;4.5,'Raw Data'!N2569&lt;=5),'Bảng Giá'!$B$15,IF(AND('Raw Data'!N2569&gt;5,'Raw Data'!N2569&lt;=5.5),'Bảng Giá'!$B$16,IF(AND('Raw Data'!N2569&gt;5.5,'Raw Data'!N2569&lt;=6),'Bảng Giá'!$B$17,'Bảng Giá'!$B$18)))))))))))))))</f>
        <v>1&lt;x&lt;=1.5</v>
      </c>
      <c r="Q2569" s="48">
        <f t="shared" si="243"/>
        <v>1.5625E-2</v>
      </c>
      <c r="R2569">
        <f t="shared" si="244"/>
        <v>46800</v>
      </c>
      <c r="S2569">
        <f t="shared" si="245"/>
        <v>8400</v>
      </c>
    </row>
    <row r="2570" spans="1:19" x14ac:dyDescent="0.25">
      <c r="A2570" s="12">
        <v>2569</v>
      </c>
      <c r="B2570" s="12" t="s">
        <v>211</v>
      </c>
      <c r="C2570" s="12" t="s">
        <v>1201</v>
      </c>
      <c r="D2570" s="28">
        <v>43011.660856481481</v>
      </c>
      <c r="E2570" s="17">
        <v>43015.76085648148</v>
      </c>
      <c r="F2570" s="13" t="s">
        <v>302</v>
      </c>
      <c r="G2570" s="12">
        <v>1000</v>
      </c>
      <c r="H2570" s="12" t="s">
        <v>167</v>
      </c>
      <c r="I2570" s="12" t="s">
        <v>475</v>
      </c>
      <c r="J2570" s="37">
        <f>INDEX('Bảng Giá'!$C$3:$H$18,MATCH('Raw Data'!P2570,'Bảng Giá'!$B$3:$B$18,0),MATCH('Raw Data'!M2570,'Bảng Giá'!$C$2:$H$2,0))</f>
        <v>31000</v>
      </c>
      <c r="K2570" s="12">
        <v>38400</v>
      </c>
      <c r="L2570" s="36">
        <f t="shared" si="240"/>
        <v>4.0999999999985448</v>
      </c>
      <c r="M2570" t="str">
        <f>'References data'!H2571</f>
        <v>Liên Vùng Tỉnh</v>
      </c>
      <c r="N2570">
        <f t="shared" si="241"/>
        <v>1</v>
      </c>
      <c r="O2570">
        <f t="shared" si="242"/>
        <v>-7400</v>
      </c>
      <c r="P2570" t="str">
        <f>IF(AND(N2570&gt;0,N2570&lt;=0.05),'Bảng Giá'!$B$3,IF(AND(N2570&lt;=0.1,N2570&gt;0.05),'Bảng Giá'!$B$4,IF(AND('Raw Data'!N2570&gt;0.1,'Raw Data'!N2570&lt;=0.25),'Bảng Giá'!$B$5,IF(AND('Raw Data'!N2570&gt;0.25,'Raw Data'!N2570&lt;=0.5),'Bảng Giá'!$B$6,IF(AND('Raw Data'!N2570&gt;0.5,'Raw Data'!N2570&lt;=1),'Bảng Giá'!$B$7,IF(AND('Raw Data'!N2570&gt;1,'Raw Data'!N2570&lt;=1.5),'Bảng Giá'!$B$8,IF(AND('Raw Data'!N2570&gt;1.5,'Raw Data'!N2570&lt;=2),'Bảng Giá'!$B$9,IF(AND('Raw Data'!N2570&gt;2,'Raw Data'!N2570&lt;=2.5),'Bảng Giá'!$B$10,IF(AND('Raw Data'!N2570&gt;2.5,'Raw Data'!N2570&lt;=3),'Bảng Giá'!$B$11,IF(AND('Raw Data'!N2570&gt;3,'Raw Data'!N2570&lt;=3.5),'Bảng Giá'!$B$12,IF(AND('Raw Data'!N2570&gt;3.5,'Raw Data'!N2570&lt;=4),'Bảng Giá'!$B$13,IF(AND('Raw Data'!N2570&gt;4,'Raw Data'!N2570&lt;=4.5),'Bảng Giá'!$B$14,IF(AND('Raw Data'!N2570&gt;4.5,'Raw Data'!N2570&lt;=5),'Bảng Giá'!$B$15,IF(AND('Raw Data'!N2570&gt;5,'Raw Data'!N2570&lt;=5.5),'Bảng Giá'!$B$16,IF(AND('Raw Data'!N2570&gt;5.5,'Raw Data'!N2570&lt;=6),'Bảng Giá'!$B$17,'Bảng Giá'!$B$18)))))))))))))))</f>
        <v>0.5&lt;x&lt;=1</v>
      </c>
      <c r="Q2570" s="48">
        <f t="shared" si="243"/>
        <v>-0.19270833333333334</v>
      </c>
      <c r="R2570">
        <f t="shared" si="244"/>
        <v>37200</v>
      </c>
      <c r="S2570">
        <f t="shared" si="245"/>
        <v>-1200</v>
      </c>
    </row>
    <row r="2571" spans="1:19" x14ac:dyDescent="0.25">
      <c r="A2571" s="12">
        <v>2570</v>
      </c>
      <c r="B2571" s="12" t="s">
        <v>211</v>
      </c>
      <c r="C2571" s="12" t="s">
        <v>1202</v>
      </c>
      <c r="D2571" s="28">
        <v>43011.660011574073</v>
      </c>
      <c r="E2571" s="17">
        <v>43015.460011574076</v>
      </c>
      <c r="F2571" s="13" t="s">
        <v>302</v>
      </c>
      <c r="G2571" s="12">
        <v>350</v>
      </c>
      <c r="H2571" s="12" t="s">
        <v>167</v>
      </c>
      <c r="I2571" s="12" t="s">
        <v>146</v>
      </c>
      <c r="J2571" s="37">
        <f>INDEX('Bảng Giá'!$C$3:$H$18,MATCH('Raw Data'!P2571,'Bảng Giá'!$B$3:$B$18,0),MATCH('Raw Data'!M2571,'Bảng Giá'!$C$2:$H$2,0))</f>
        <v>26000</v>
      </c>
      <c r="K2571" s="12">
        <v>25400</v>
      </c>
      <c r="L2571" s="36">
        <f t="shared" si="240"/>
        <v>3.8000000000029104</v>
      </c>
      <c r="M2571" t="str">
        <f>'References data'!H2572</f>
        <v>Liên Vùng</v>
      </c>
      <c r="N2571">
        <f t="shared" si="241"/>
        <v>0.35</v>
      </c>
      <c r="O2571">
        <f t="shared" si="242"/>
        <v>600</v>
      </c>
      <c r="P2571" t="str">
        <f>IF(AND(N2571&gt;0,N2571&lt;=0.05),'Bảng Giá'!$B$3,IF(AND(N2571&lt;=0.1,N2571&gt;0.05),'Bảng Giá'!$B$4,IF(AND('Raw Data'!N2571&gt;0.1,'Raw Data'!N2571&lt;=0.25),'Bảng Giá'!$B$5,IF(AND('Raw Data'!N2571&gt;0.25,'Raw Data'!N2571&lt;=0.5),'Bảng Giá'!$B$6,IF(AND('Raw Data'!N2571&gt;0.5,'Raw Data'!N2571&lt;=1),'Bảng Giá'!$B$7,IF(AND('Raw Data'!N2571&gt;1,'Raw Data'!N2571&lt;=1.5),'Bảng Giá'!$B$8,IF(AND('Raw Data'!N2571&gt;1.5,'Raw Data'!N2571&lt;=2),'Bảng Giá'!$B$9,IF(AND('Raw Data'!N2571&gt;2,'Raw Data'!N2571&lt;=2.5),'Bảng Giá'!$B$10,IF(AND('Raw Data'!N2571&gt;2.5,'Raw Data'!N2571&lt;=3),'Bảng Giá'!$B$11,IF(AND('Raw Data'!N2571&gt;3,'Raw Data'!N2571&lt;=3.5),'Bảng Giá'!$B$12,IF(AND('Raw Data'!N2571&gt;3.5,'Raw Data'!N2571&lt;=4),'Bảng Giá'!$B$13,IF(AND('Raw Data'!N2571&gt;4,'Raw Data'!N2571&lt;=4.5),'Bảng Giá'!$B$14,IF(AND('Raw Data'!N2571&gt;4.5,'Raw Data'!N2571&lt;=5),'Bảng Giá'!$B$15,IF(AND('Raw Data'!N2571&gt;5,'Raw Data'!N2571&lt;=5.5),'Bảng Giá'!$B$16,IF(AND('Raw Data'!N2571&gt;5.5,'Raw Data'!N2571&lt;=6),'Bảng Giá'!$B$17,'Bảng Giá'!$B$18)))))))))))))))</f>
        <v>0.25&lt;x&lt;=0.5</v>
      </c>
      <c r="Q2571" s="48">
        <f t="shared" si="243"/>
        <v>2.3622047244094488E-2</v>
      </c>
      <c r="R2571">
        <f t="shared" si="244"/>
        <v>31200</v>
      </c>
      <c r="S2571">
        <f t="shared" si="245"/>
        <v>5800</v>
      </c>
    </row>
    <row r="2572" spans="1:19" x14ac:dyDescent="0.25">
      <c r="A2572" s="12">
        <v>2571</v>
      </c>
      <c r="B2572" s="12" t="s">
        <v>211</v>
      </c>
      <c r="C2572" s="12" t="s">
        <v>1203</v>
      </c>
      <c r="D2572" s="28">
        <v>43011.659618055557</v>
      </c>
      <c r="E2572" s="17">
        <v>43015.45961805556</v>
      </c>
      <c r="F2572" s="13" t="s">
        <v>302</v>
      </c>
      <c r="G2572" s="12">
        <v>2000</v>
      </c>
      <c r="H2572" s="12" t="s">
        <v>297</v>
      </c>
      <c r="I2572" s="12" t="s">
        <v>120</v>
      </c>
      <c r="J2572" s="37">
        <f>INDEX('Bảng Giá'!$C$3:$H$18,MATCH('Raw Data'!P2572,'Bảng Giá'!$B$3:$B$18,0),MATCH('Raw Data'!M2572,'Bảng Giá'!$C$2:$H$2,0))</f>
        <v>49500</v>
      </c>
      <c r="K2572" s="12">
        <v>56600</v>
      </c>
      <c r="L2572" s="36">
        <f t="shared" si="240"/>
        <v>3.8000000000029104</v>
      </c>
      <c r="M2572" t="str">
        <f>'References data'!H2573</f>
        <v>Liên Vùng</v>
      </c>
      <c r="N2572">
        <f t="shared" si="241"/>
        <v>2</v>
      </c>
      <c r="O2572">
        <f t="shared" si="242"/>
        <v>-7100</v>
      </c>
      <c r="P2572" t="str">
        <f>IF(AND(N2572&gt;0,N2572&lt;=0.05),'Bảng Giá'!$B$3,IF(AND(N2572&lt;=0.1,N2572&gt;0.05),'Bảng Giá'!$B$4,IF(AND('Raw Data'!N2572&gt;0.1,'Raw Data'!N2572&lt;=0.25),'Bảng Giá'!$B$5,IF(AND('Raw Data'!N2572&gt;0.25,'Raw Data'!N2572&lt;=0.5),'Bảng Giá'!$B$6,IF(AND('Raw Data'!N2572&gt;0.5,'Raw Data'!N2572&lt;=1),'Bảng Giá'!$B$7,IF(AND('Raw Data'!N2572&gt;1,'Raw Data'!N2572&lt;=1.5),'Bảng Giá'!$B$8,IF(AND('Raw Data'!N2572&gt;1.5,'Raw Data'!N2572&lt;=2),'Bảng Giá'!$B$9,IF(AND('Raw Data'!N2572&gt;2,'Raw Data'!N2572&lt;=2.5),'Bảng Giá'!$B$10,IF(AND('Raw Data'!N2572&gt;2.5,'Raw Data'!N2572&lt;=3),'Bảng Giá'!$B$11,IF(AND('Raw Data'!N2572&gt;3,'Raw Data'!N2572&lt;=3.5),'Bảng Giá'!$B$12,IF(AND('Raw Data'!N2572&gt;3.5,'Raw Data'!N2572&lt;=4),'Bảng Giá'!$B$13,IF(AND('Raw Data'!N2572&gt;4,'Raw Data'!N2572&lt;=4.5),'Bảng Giá'!$B$14,IF(AND('Raw Data'!N2572&gt;4.5,'Raw Data'!N2572&lt;=5),'Bảng Giá'!$B$15,IF(AND('Raw Data'!N2572&gt;5,'Raw Data'!N2572&lt;=5.5),'Bảng Giá'!$B$16,IF(AND('Raw Data'!N2572&gt;5.5,'Raw Data'!N2572&lt;=6),'Bảng Giá'!$B$17,'Bảng Giá'!$B$18)))))))))))))))</f>
        <v>1.5&lt;x&lt;=2</v>
      </c>
      <c r="Q2572" s="48">
        <f t="shared" si="243"/>
        <v>-0.12544169611307421</v>
      </c>
      <c r="R2572">
        <f t="shared" si="244"/>
        <v>59400</v>
      </c>
      <c r="S2572">
        <f t="shared" si="245"/>
        <v>2800</v>
      </c>
    </row>
    <row r="2573" spans="1:19" x14ac:dyDescent="0.25">
      <c r="A2573" s="12">
        <v>2572</v>
      </c>
      <c r="B2573" s="12" t="s">
        <v>211</v>
      </c>
      <c r="C2573" s="12" t="s">
        <v>1204</v>
      </c>
      <c r="D2573" s="28">
        <v>43011.659699074073</v>
      </c>
      <c r="E2573" s="17">
        <v>43015.759699074071</v>
      </c>
      <c r="F2573" s="13" t="s">
        <v>302</v>
      </c>
      <c r="G2573" s="12">
        <v>300</v>
      </c>
      <c r="H2573" s="12" t="s">
        <v>167</v>
      </c>
      <c r="I2573" s="12" t="s">
        <v>107</v>
      </c>
      <c r="J2573" s="37">
        <f>INDEX('Bảng Giá'!$C$3:$H$18,MATCH('Raw Data'!P2573,'Bảng Giá'!$B$3:$B$18,0),MATCH('Raw Data'!M2573,'Bảng Giá'!$C$2:$H$2,0))</f>
        <v>24500</v>
      </c>
      <c r="K2573" s="12">
        <v>24100</v>
      </c>
      <c r="L2573" s="36">
        <f t="shared" si="240"/>
        <v>4.0999999999985448</v>
      </c>
      <c r="M2573" t="str">
        <f>'References data'!H2574</f>
        <v>Liên Vùng Tỉnh</v>
      </c>
      <c r="N2573">
        <f t="shared" si="241"/>
        <v>0.3</v>
      </c>
      <c r="O2573">
        <f t="shared" si="242"/>
        <v>400</v>
      </c>
      <c r="P2573" t="str">
        <f>IF(AND(N2573&gt;0,N2573&lt;=0.05),'Bảng Giá'!$B$3,IF(AND(N2573&lt;=0.1,N2573&gt;0.05),'Bảng Giá'!$B$4,IF(AND('Raw Data'!N2573&gt;0.1,'Raw Data'!N2573&lt;=0.25),'Bảng Giá'!$B$5,IF(AND('Raw Data'!N2573&gt;0.25,'Raw Data'!N2573&lt;=0.5),'Bảng Giá'!$B$6,IF(AND('Raw Data'!N2573&gt;0.5,'Raw Data'!N2573&lt;=1),'Bảng Giá'!$B$7,IF(AND('Raw Data'!N2573&gt;1,'Raw Data'!N2573&lt;=1.5),'Bảng Giá'!$B$8,IF(AND('Raw Data'!N2573&gt;1.5,'Raw Data'!N2573&lt;=2),'Bảng Giá'!$B$9,IF(AND('Raw Data'!N2573&gt;2,'Raw Data'!N2573&lt;=2.5),'Bảng Giá'!$B$10,IF(AND('Raw Data'!N2573&gt;2.5,'Raw Data'!N2573&lt;=3),'Bảng Giá'!$B$11,IF(AND('Raw Data'!N2573&gt;3,'Raw Data'!N2573&lt;=3.5),'Bảng Giá'!$B$12,IF(AND('Raw Data'!N2573&gt;3.5,'Raw Data'!N2573&lt;=4),'Bảng Giá'!$B$13,IF(AND('Raw Data'!N2573&gt;4,'Raw Data'!N2573&lt;=4.5),'Bảng Giá'!$B$14,IF(AND('Raw Data'!N2573&gt;4.5,'Raw Data'!N2573&lt;=5),'Bảng Giá'!$B$15,IF(AND('Raw Data'!N2573&gt;5,'Raw Data'!N2573&lt;=5.5),'Bảng Giá'!$B$16,IF(AND('Raw Data'!N2573&gt;5.5,'Raw Data'!N2573&lt;=6),'Bảng Giá'!$B$17,'Bảng Giá'!$B$18)))))))))))))))</f>
        <v>0.25&lt;x&lt;=0.5</v>
      </c>
      <c r="Q2573" s="48">
        <f t="shared" si="243"/>
        <v>1.6597510373443983E-2</v>
      </c>
      <c r="R2573">
        <f t="shared" si="244"/>
        <v>29400</v>
      </c>
      <c r="S2573">
        <f t="shared" si="245"/>
        <v>5300</v>
      </c>
    </row>
    <row r="2574" spans="1:19" x14ac:dyDescent="0.25">
      <c r="A2574" s="12">
        <v>2573</v>
      </c>
      <c r="B2574" s="12" t="s">
        <v>211</v>
      </c>
      <c r="C2574" s="12" t="s">
        <v>1205</v>
      </c>
      <c r="D2574" s="28">
        <v>43012.333333333336</v>
      </c>
      <c r="E2574" s="17">
        <v>43014.433333333334</v>
      </c>
      <c r="F2574" s="13" t="s">
        <v>302</v>
      </c>
      <c r="G2574" s="12">
        <v>200</v>
      </c>
      <c r="H2574" s="12" t="s">
        <v>296</v>
      </c>
      <c r="I2574" s="12" t="s">
        <v>76</v>
      </c>
      <c r="J2574" s="37">
        <f>INDEX('Bảng Giá'!$C$3:$H$18,MATCH('Raw Data'!P2574,'Bảng Giá'!$B$3:$B$18,0),MATCH('Raw Data'!M2574,'Bảng Giá'!$C$2:$H$2,0))</f>
        <v>21000</v>
      </c>
      <c r="K2574" s="12">
        <v>20600</v>
      </c>
      <c r="L2574" s="36">
        <f t="shared" si="240"/>
        <v>2.0999999999985448</v>
      </c>
      <c r="M2574" t="str">
        <f>'References data'!H2575</f>
        <v>Liên Vùng đặc biệt</v>
      </c>
      <c r="N2574">
        <f t="shared" si="241"/>
        <v>0.2</v>
      </c>
      <c r="O2574">
        <f t="shared" si="242"/>
        <v>400</v>
      </c>
      <c r="P2574" t="str">
        <f>IF(AND(N2574&gt;0,N2574&lt;=0.05),'Bảng Giá'!$B$3,IF(AND(N2574&lt;=0.1,N2574&gt;0.05),'Bảng Giá'!$B$4,IF(AND('Raw Data'!N2574&gt;0.1,'Raw Data'!N2574&lt;=0.25),'Bảng Giá'!$B$5,IF(AND('Raw Data'!N2574&gt;0.25,'Raw Data'!N2574&lt;=0.5),'Bảng Giá'!$B$6,IF(AND('Raw Data'!N2574&gt;0.5,'Raw Data'!N2574&lt;=1),'Bảng Giá'!$B$7,IF(AND('Raw Data'!N2574&gt;1,'Raw Data'!N2574&lt;=1.5),'Bảng Giá'!$B$8,IF(AND('Raw Data'!N2574&gt;1.5,'Raw Data'!N2574&lt;=2),'Bảng Giá'!$B$9,IF(AND('Raw Data'!N2574&gt;2,'Raw Data'!N2574&lt;=2.5),'Bảng Giá'!$B$10,IF(AND('Raw Data'!N2574&gt;2.5,'Raw Data'!N2574&lt;=3),'Bảng Giá'!$B$11,IF(AND('Raw Data'!N2574&gt;3,'Raw Data'!N2574&lt;=3.5),'Bảng Giá'!$B$12,IF(AND('Raw Data'!N2574&gt;3.5,'Raw Data'!N2574&lt;=4),'Bảng Giá'!$B$13,IF(AND('Raw Data'!N2574&gt;4,'Raw Data'!N2574&lt;=4.5),'Bảng Giá'!$B$14,IF(AND('Raw Data'!N2574&gt;4.5,'Raw Data'!N2574&lt;=5),'Bảng Giá'!$B$15,IF(AND('Raw Data'!N2574&gt;5,'Raw Data'!N2574&lt;=5.5),'Bảng Giá'!$B$16,IF(AND('Raw Data'!N2574&gt;5.5,'Raw Data'!N2574&lt;=6),'Bảng Giá'!$B$17,'Bảng Giá'!$B$18)))))))))))))))</f>
        <v>0.1&lt;x&lt;=0.25</v>
      </c>
      <c r="Q2574" s="48">
        <f t="shared" si="243"/>
        <v>1.9417475728155338E-2</v>
      </c>
      <c r="R2574">
        <f t="shared" si="244"/>
        <v>25200</v>
      </c>
      <c r="S2574">
        <f t="shared" si="245"/>
        <v>4600</v>
      </c>
    </row>
    <row r="2575" spans="1:19" x14ac:dyDescent="0.25">
      <c r="A2575" s="12">
        <v>2574</v>
      </c>
      <c r="B2575" s="12" t="s">
        <v>211</v>
      </c>
      <c r="C2575" s="12" t="s">
        <v>1206</v>
      </c>
      <c r="D2575" s="28">
        <v>43011.659710648149</v>
      </c>
      <c r="E2575" s="17">
        <v>43013.759710648148</v>
      </c>
      <c r="F2575" s="13" t="s">
        <v>302</v>
      </c>
      <c r="G2575" s="12">
        <v>300</v>
      </c>
      <c r="H2575" s="12" t="s">
        <v>514</v>
      </c>
      <c r="I2575" s="12" t="s">
        <v>512</v>
      </c>
      <c r="J2575" s="37">
        <f>INDEX('Bảng Giá'!$C$3:$H$18,MATCH('Raw Data'!P2575,'Bảng Giá'!$B$3:$B$18,0),MATCH('Raw Data'!M2575,'Bảng Giá'!$C$2:$H$2,0))</f>
        <v>22500</v>
      </c>
      <c r="K2575" s="12">
        <v>22100</v>
      </c>
      <c r="L2575" s="36">
        <f t="shared" si="240"/>
        <v>2.0999999999985448</v>
      </c>
      <c r="M2575" t="str">
        <f>'References data'!H2576</f>
        <v>Liên Vùng đặc biệt</v>
      </c>
      <c r="N2575">
        <f t="shared" si="241"/>
        <v>0.3</v>
      </c>
      <c r="O2575">
        <f t="shared" si="242"/>
        <v>400</v>
      </c>
      <c r="P2575" t="str">
        <f>IF(AND(N2575&gt;0,N2575&lt;=0.05),'Bảng Giá'!$B$3,IF(AND(N2575&lt;=0.1,N2575&gt;0.05),'Bảng Giá'!$B$4,IF(AND('Raw Data'!N2575&gt;0.1,'Raw Data'!N2575&lt;=0.25),'Bảng Giá'!$B$5,IF(AND('Raw Data'!N2575&gt;0.25,'Raw Data'!N2575&lt;=0.5),'Bảng Giá'!$B$6,IF(AND('Raw Data'!N2575&gt;0.5,'Raw Data'!N2575&lt;=1),'Bảng Giá'!$B$7,IF(AND('Raw Data'!N2575&gt;1,'Raw Data'!N2575&lt;=1.5),'Bảng Giá'!$B$8,IF(AND('Raw Data'!N2575&gt;1.5,'Raw Data'!N2575&lt;=2),'Bảng Giá'!$B$9,IF(AND('Raw Data'!N2575&gt;2,'Raw Data'!N2575&lt;=2.5),'Bảng Giá'!$B$10,IF(AND('Raw Data'!N2575&gt;2.5,'Raw Data'!N2575&lt;=3),'Bảng Giá'!$B$11,IF(AND('Raw Data'!N2575&gt;3,'Raw Data'!N2575&lt;=3.5),'Bảng Giá'!$B$12,IF(AND('Raw Data'!N2575&gt;3.5,'Raw Data'!N2575&lt;=4),'Bảng Giá'!$B$13,IF(AND('Raw Data'!N2575&gt;4,'Raw Data'!N2575&lt;=4.5),'Bảng Giá'!$B$14,IF(AND('Raw Data'!N2575&gt;4.5,'Raw Data'!N2575&lt;=5),'Bảng Giá'!$B$15,IF(AND('Raw Data'!N2575&gt;5,'Raw Data'!N2575&lt;=5.5),'Bảng Giá'!$B$16,IF(AND('Raw Data'!N2575&gt;5.5,'Raw Data'!N2575&lt;=6),'Bảng Giá'!$B$17,'Bảng Giá'!$B$18)))))))))))))))</f>
        <v>0.25&lt;x&lt;=0.5</v>
      </c>
      <c r="Q2575" s="48">
        <f t="shared" si="243"/>
        <v>1.8099547511312219E-2</v>
      </c>
      <c r="R2575">
        <f t="shared" si="244"/>
        <v>27000</v>
      </c>
      <c r="S2575">
        <f t="shared" si="245"/>
        <v>4900</v>
      </c>
    </row>
    <row r="2576" spans="1:19" x14ac:dyDescent="0.25">
      <c r="A2576" s="12">
        <v>2575</v>
      </c>
      <c r="B2576" s="12" t="s">
        <v>211</v>
      </c>
      <c r="C2576" s="12" t="s">
        <v>1207</v>
      </c>
      <c r="D2576" s="28">
        <v>43011.659849537034</v>
      </c>
      <c r="E2576" s="17">
        <v>43015.459849537037</v>
      </c>
      <c r="F2576" s="13" t="s">
        <v>302</v>
      </c>
      <c r="G2576" s="12">
        <v>3300</v>
      </c>
      <c r="H2576" s="12" t="s">
        <v>75</v>
      </c>
      <c r="I2576" s="12" t="s">
        <v>173</v>
      </c>
      <c r="J2576" s="37">
        <f>INDEX('Bảng Giá'!$C$3:$H$18,MATCH('Raw Data'!P2576,'Bảng Giá'!$B$3:$B$18,0),MATCH('Raw Data'!M2576,'Bảng Giá'!$C$2:$H$2,0))</f>
        <v>75000</v>
      </c>
      <c r="K2576" s="12">
        <v>73200</v>
      </c>
      <c r="L2576" s="36">
        <f t="shared" si="240"/>
        <v>3.8000000000029104</v>
      </c>
      <c r="M2576" t="str">
        <f>'References data'!H2577</f>
        <v>Liên Vùng</v>
      </c>
      <c r="N2576">
        <f t="shared" si="241"/>
        <v>3.3</v>
      </c>
      <c r="O2576">
        <f t="shared" si="242"/>
        <v>1800</v>
      </c>
      <c r="P2576" t="str">
        <f>IF(AND(N2576&gt;0,N2576&lt;=0.05),'Bảng Giá'!$B$3,IF(AND(N2576&lt;=0.1,N2576&gt;0.05),'Bảng Giá'!$B$4,IF(AND('Raw Data'!N2576&gt;0.1,'Raw Data'!N2576&lt;=0.25),'Bảng Giá'!$B$5,IF(AND('Raw Data'!N2576&gt;0.25,'Raw Data'!N2576&lt;=0.5),'Bảng Giá'!$B$6,IF(AND('Raw Data'!N2576&gt;0.5,'Raw Data'!N2576&lt;=1),'Bảng Giá'!$B$7,IF(AND('Raw Data'!N2576&gt;1,'Raw Data'!N2576&lt;=1.5),'Bảng Giá'!$B$8,IF(AND('Raw Data'!N2576&gt;1.5,'Raw Data'!N2576&lt;=2),'Bảng Giá'!$B$9,IF(AND('Raw Data'!N2576&gt;2,'Raw Data'!N2576&lt;=2.5),'Bảng Giá'!$B$10,IF(AND('Raw Data'!N2576&gt;2.5,'Raw Data'!N2576&lt;=3),'Bảng Giá'!$B$11,IF(AND('Raw Data'!N2576&gt;3,'Raw Data'!N2576&lt;=3.5),'Bảng Giá'!$B$12,IF(AND('Raw Data'!N2576&gt;3.5,'Raw Data'!N2576&lt;=4),'Bảng Giá'!$B$13,IF(AND('Raw Data'!N2576&gt;4,'Raw Data'!N2576&lt;=4.5),'Bảng Giá'!$B$14,IF(AND('Raw Data'!N2576&gt;4.5,'Raw Data'!N2576&lt;=5),'Bảng Giá'!$B$15,IF(AND('Raw Data'!N2576&gt;5,'Raw Data'!N2576&lt;=5.5),'Bảng Giá'!$B$16,IF(AND('Raw Data'!N2576&gt;5.5,'Raw Data'!N2576&lt;=6),'Bảng Giá'!$B$17,'Bảng Giá'!$B$18)))))))))))))))</f>
        <v>3&lt;x&lt;=3.5</v>
      </c>
      <c r="Q2576" s="48">
        <f t="shared" si="243"/>
        <v>2.4590163934426229E-2</v>
      </c>
      <c r="R2576">
        <f t="shared" si="244"/>
        <v>90000</v>
      </c>
      <c r="S2576">
        <f t="shared" si="245"/>
        <v>16800</v>
      </c>
    </row>
    <row r="2577" spans="1:19" x14ac:dyDescent="0.25">
      <c r="A2577" s="12">
        <v>2576</v>
      </c>
      <c r="B2577" s="12" t="s">
        <v>211</v>
      </c>
      <c r="C2577" s="12" t="s">
        <v>1208</v>
      </c>
      <c r="D2577" s="28">
        <v>43011.660173611112</v>
      </c>
      <c r="E2577" s="17">
        <v>43013.76017361111</v>
      </c>
      <c r="F2577" s="13" t="s">
        <v>302</v>
      </c>
      <c r="G2577" s="12">
        <v>2000</v>
      </c>
      <c r="H2577" s="12" t="s">
        <v>94</v>
      </c>
      <c r="I2577" s="12" t="s">
        <v>298</v>
      </c>
      <c r="J2577" s="37">
        <f>INDEX('Bảng Giá'!$C$3:$H$18,MATCH('Raw Data'!P2577,'Bảng Giá'!$B$3:$B$18,0),MATCH('Raw Data'!M2577,'Bảng Giá'!$C$2:$H$2,0))</f>
        <v>46500</v>
      </c>
      <c r="K2577" s="12">
        <v>53500</v>
      </c>
      <c r="L2577" s="36">
        <f t="shared" si="240"/>
        <v>2.0999999999985448</v>
      </c>
      <c r="M2577" t="str">
        <f>'References data'!H2578</f>
        <v>Liên Vùng đặc biệt</v>
      </c>
      <c r="N2577">
        <f t="shared" si="241"/>
        <v>2</v>
      </c>
      <c r="O2577">
        <f t="shared" si="242"/>
        <v>-7000</v>
      </c>
      <c r="P2577" t="str">
        <f>IF(AND(N2577&gt;0,N2577&lt;=0.05),'Bảng Giá'!$B$3,IF(AND(N2577&lt;=0.1,N2577&gt;0.05),'Bảng Giá'!$B$4,IF(AND('Raw Data'!N2577&gt;0.1,'Raw Data'!N2577&lt;=0.25),'Bảng Giá'!$B$5,IF(AND('Raw Data'!N2577&gt;0.25,'Raw Data'!N2577&lt;=0.5),'Bảng Giá'!$B$6,IF(AND('Raw Data'!N2577&gt;0.5,'Raw Data'!N2577&lt;=1),'Bảng Giá'!$B$7,IF(AND('Raw Data'!N2577&gt;1,'Raw Data'!N2577&lt;=1.5),'Bảng Giá'!$B$8,IF(AND('Raw Data'!N2577&gt;1.5,'Raw Data'!N2577&lt;=2),'Bảng Giá'!$B$9,IF(AND('Raw Data'!N2577&gt;2,'Raw Data'!N2577&lt;=2.5),'Bảng Giá'!$B$10,IF(AND('Raw Data'!N2577&gt;2.5,'Raw Data'!N2577&lt;=3),'Bảng Giá'!$B$11,IF(AND('Raw Data'!N2577&gt;3,'Raw Data'!N2577&lt;=3.5),'Bảng Giá'!$B$12,IF(AND('Raw Data'!N2577&gt;3.5,'Raw Data'!N2577&lt;=4),'Bảng Giá'!$B$13,IF(AND('Raw Data'!N2577&gt;4,'Raw Data'!N2577&lt;=4.5),'Bảng Giá'!$B$14,IF(AND('Raw Data'!N2577&gt;4.5,'Raw Data'!N2577&lt;=5),'Bảng Giá'!$B$15,IF(AND('Raw Data'!N2577&gt;5,'Raw Data'!N2577&lt;=5.5),'Bảng Giá'!$B$16,IF(AND('Raw Data'!N2577&gt;5.5,'Raw Data'!N2577&lt;=6),'Bảng Giá'!$B$17,'Bảng Giá'!$B$18)))))))))))))))</f>
        <v>1.5&lt;x&lt;=2</v>
      </c>
      <c r="Q2577" s="48">
        <f t="shared" si="243"/>
        <v>-0.13084112149532709</v>
      </c>
      <c r="R2577">
        <f t="shared" si="244"/>
        <v>55800</v>
      </c>
      <c r="S2577">
        <f t="shared" si="245"/>
        <v>2300</v>
      </c>
    </row>
    <row r="2578" spans="1:19" x14ac:dyDescent="0.25">
      <c r="A2578" s="12">
        <v>2577</v>
      </c>
      <c r="B2578" s="12" t="s">
        <v>211</v>
      </c>
      <c r="C2578" s="12" t="s">
        <v>1209</v>
      </c>
      <c r="D2578" s="28">
        <v>43011.659895833334</v>
      </c>
      <c r="E2578" s="17">
        <v>43013.759895833333</v>
      </c>
      <c r="F2578" s="13" t="s">
        <v>302</v>
      </c>
      <c r="G2578" s="12">
        <v>600</v>
      </c>
      <c r="H2578" s="12" t="s">
        <v>75</v>
      </c>
      <c r="I2578" s="12" t="s">
        <v>85</v>
      </c>
      <c r="J2578" s="37">
        <f>INDEX('Bảng Giá'!$C$3:$H$18,MATCH('Raw Data'!P2578,'Bảng Giá'!$B$3:$B$18,0),MATCH('Raw Data'!M2578,'Bảng Giá'!$C$2:$H$2,0))</f>
        <v>30500</v>
      </c>
      <c r="K2578" s="12">
        <v>29900</v>
      </c>
      <c r="L2578" s="36">
        <f t="shared" si="240"/>
        <v>2.0999999999985448</v>
      </c>
      <c r="M2578" t="str">
        <f>'References data'!H2579</f>
        <v>Liên Vùng đặc biệt</v>
      </c>
      <c r="N2578">
        <f t="shared" si="241"/>
        <v>0.6</v>
      </c>
      <c r="O2578">
        <f t="shared" si="242"/>
        <v>600</v>
      </c>
      <c r="P2578" t="str">
        <f>IF(AND(N2578&gt;0,N2578&lt;=0.05),'Bảng Giá'!$B$3,IF(AND(N2578&lt;=0.1,N2578&gt;0.05),'Bảng Giá'!$B$4,IF(AND('Raw Data'!N2578&gt;0.1,'Raw Data'!N2578&lt;=0.25),'Bảng Giá'!$B$5,IF(AND('Raw Data'!N2578&gt;0.25,'Raw Data'!N2578&lt;=0.5),'Bảng Giá'!$B$6,IF(AND('Raw Data'!N2578&gt;0.5,'Raw Data'!N2578&lt;=1),'Bảng Giá'!$B$7,IF(AND('Raw Data'!N2578&gt;1,'Raw Data'!N2578&lt;=1.5),'Bảng Giá'!$B$8,IF(AND('Raw Data'!N2578&gt;1.5,'Raw Data'!N2578&lt;=2),'Bảng Giá'!$B$9,IF(AND('Raw Data'!N2578&gt;2,'Raw Data'!N2578&lt;=2.5),'Bảng Giá'!$B$10,IF(AND('Raw Data'!N2578&gt;2.5,'Raw Data'!N2578&lt;=3),'Bảng Giá'!$B$11,IF(AND('Raw Data'!N2578&gt;3,'Raw Data'!N2578&lt;=3.5),'Bảng Giá'!$B$12,IF(AND('Raw Data'!N2578&gt;3.5,'Raw Data'!N2578&lt;=4),'Bảng Giá'!$B$13,IF(AND('Raw Data'!N2578&gt;4,'Raw Data'!N2578&lt;=4.5),'Bảng Giá'!$B$14,IF(AND('Raw Data'!N2578&gt;4.5,'Raw Data'!N2578&lt;=5),'Bảng Giá'!$B$15,IF(AND('Raw Data'!N2578&gt;5,'Raw Data'!N2578&lt;=5.5),'Bảng Giá'!$B$16,IF(AND('Raw Data'!N2578&gt;5.5,'Raw Data'!N2578&lt;=6),'Bảng Giá'!$B$17,'Bảng Giá'!$B$18)))))))))))))))</f>
        <v>0.5&lt;x&lt;=1</v>
      </c>
      <c r="Q2578" s="48">
        <f t="shared" si="243"/>
        <v>2.0066889632107024E-2</v>
      </c>
      <c r="R2578">
        <f t="shared" si="244"/>
        <v>36600</v>
      </c>
      <c r="S2578">
        <f t="shared" si="245"/>
        <v>6700</v>
      </c>
    </row>
    <row r="2579" spans="1:19" x14ac:dyDescent="0.25">
      <c r="A2579" s="12">
        <v>2578</v>
      </c>
      <c r="B2579" s="12" t="s">
        <v>211</v>
      </c>
      <c r="C2579" s="12" t="s">
        <v>1210</v>
      </c>
      <c r="D2579" s="28">
        <v>43012.333333333336</v>
      </c>
      <c r="E2579" s="17">
        <v>43016.133333333339</v>
      </c>
      <c r="F2579" s="13" t="s">
        <v>302</v>
      </c>
      <c r="G2579" s="12">
        <v>500</v>
      </c>
      <c r="H2579" s="12" t="s">
        <v>294</v>
      </c>
      <c r="I2579" s="12" t="s">
        <v>111</v>
      </c>
      <c r="J2579" s="37">
        <f>INDEX('Bảng Giá'!$C$3:$H$18,MATCH('Raw Data'!P2579,'Bảng Giá'!$B$3:$B$18,0),MATCH('Raw Data'!M2579,'Bảng Giá'!$C$2:$H$2,0))</f>
        <v>26000</v>
      </c>
      <c r="K2579" s="12">
        <v>31700</v>
      </c>
      <c r="L2579" s="36">
        <f t="shared" si="240"/>
        <v>3.8000000000029104</v>
      </c>
      <c r="M2579" t="str">
        <f>'References data'!H2580</f>
        <v>Liên Vùng</v>
      </c>
      <c r="N2579">
        <f t="shared" si="241"/>
        <v>0.5</v>
      </c>
      <c r="O2579">
        <f t="shared" si="242"/>
        <v>-5700</v>
      </c>
      <c r="P2579" t="str">
        <f>IF(AND(N2579&gt;0,N2579&lt;=0.05),'Bảng Giá'!$B$3,IF(AND(N2579&lt;=0.1,N2579&gt;0.05),'Bảng Giá'!$B$4,IF(AND('Raw Data'!N2579&gt;0.1,'Raw Data'!N2579&lt;=0.25),'Bảng Giá'!$B$5,IF(AND('Raw Data'!N2579&gt;0.25,'Raw Data'!N2579&lt;=0.5),'Bảng Giá'!$B$6,IF(AND('Raw Data'!N2579&gt;0.5,'Raw Data'!N2579&lt;=1),'Bảng Giá'!$B$7,IF(AND('Raw Data'!N2579&gt;1,'Raw Data'!N2579&lt;=1.5),'Bảng Giá'!$B$8,IF(AND('Raw Data'!N2579&gt;1.5,'Raw Data'!N2579&lt;=2),'Bảng Giá'!$B$9,IF(AND('Raw Data'!N2579&gt;2,'Raw Data'!N2579&lt;=2.5),'Bảng Giá'!$B$10,IF(AND('Raw Data'!N2579&gt;2.5,'Raw Data'!N2579&lt;=3),'Bảng Giá'!$B$11,IF(AND('Raw Data'!N2579&gt;3,'Raw Data'!N2579&lt;=3.5),'Bảng Giá'!$B$12,IF(AND('Raw Data'!N2579&gt;3.5,'Raw Data'!N2579&lt;=4),'Bảng Giá'!$B$13,IF(AND('Raw Data'!N2579&gt;4,'Raw Data'!N2579&lt;=4.5),'Bảng Giá'!$B$14,IF(AND('Raw Data'!N2579&gt;4.5,'Raw Data'!N2579&lt;=5),'Bảng Giá'!$B$15,IF(AND('Raw Data'!N2579&gt;5,'Raw Data'!N2579&lt;=5.5),'Bảng Giá'!$B$16,IF(AND('Raw Data'!N2579&gt;5.5,'Raw Data'!N2579&lt;=6),'Bảng Giá'!$B$17,'Bảng Giá'!$B$18)))))))))))))))</f>
        <v>0.25&lt;x&lt;=0.5</v>
      </c>
      <c r="Q2579" s="48">
        <f t="shared" si="243"/>
        <v>-0.17981072555205047</v>
      </c>
      <c r="R2579">
        <f t="shared" si="244"/>
        <v>31200</v>
      </c>
      <c r="S2579">
        <f t="shared" si="245"/>
        <v>-500</v>
      </c>
    </row>
    <row r="2580" spans="1:19" x14ac:dyDescent="0.25">
      <c r="A2580" s="12">
        <v>2579</v>
      </c>
      <c r="B2580" s="12" t="s">
        <v>211</v>
      </c>
      <c r="C2580" s="12" t="s">
        <v>1211</v>
      </c>
      <c r="D2580" s="28">
        <v>43012.333333333336</v>
      </c>
      <c r="E2580" s="17">
        <v>43014.433333333334</v>
      </c>
      <c r="F2580" s="13" t="s">
        <v>302</v>
      </c>
      <c r="G2580" s="12">
        <v>500</v>
      </c>
      <c r="H2580" s="12" t="s">
        <v>75</v>
      </c>
      <c r="I2580" s="12" t="s">
        <v>146</v>
      </c>
      <c r="J2580" s="37">
        <f>INDEX('Bảng Giá'!$C$3:$H$18,MATCH('Raw Data'!P2580,'Bảng Giá'!$B$3:$B$18,0),MATCH('Raw Data'!M2580,'Bảng Giá'!$C$2:$H$2,0))</f>
        <v>22500</v>
      </c>
      <c r="K2580" s="12">
        <v>29900</v>
      </c>
      <c r="L2580" s="36">
        <f t="shared" si="240"/>
        <v>2.0999999999985448</v>
      </c>
      <c r="M2580" t="str">
        <f>'References data'!H2581</f>
        <v>Liên Vùng đặc biệt</v>
      </c>
      <c r="N2580">
        <f t="shared" si="241"/>
        <v>0.5</v>
      </c>
      <c r="O2580">
        <f t="shared" si="242"/>
        <v>-7400</v>
      </c>
      <c r="P2580" t="str">
        <f>IF(AND(N2580&gt;0,N2580&lt;=0.05),'Bảng Giá'!$B$3,IF(AND(N2580&lt;=0.1,N2580&gt;0.05),'Bảng Giá'!$B$4,IF(AND('Raw Data'!N2580&gt;0.1,'Raw Data'!N2580&lt;=0.25),'Bảng Giá'!$B$5,IF(AND('Raw Data'!N2580&gt;0.25,'Raw Data'!N2580&lt;=0.5),'Bảng Giá'!$B$6,IF(AND('Raw Data'!N2580&gt;0.5,'Raw Data'!N2580&lt;=1),'Bảng Giá'!$B$7,IF(AND('Raw Data'!N2580&gt;1,'Raw Data'!N2580&lt;=1.5),'Bảng Giá'!$B$8,IF(AND('Raw Data'!N2580&gt;1.5,'Raw Data'!N2580&lt;=2),'Bảng Giá'!$B$9,IF(AND('Raw Data'!N2580&gt;2,'Raw Data'!N2580&lt;=2.5),'Bảng Giá'!$B$10,IF(AND('Raw Data'!N2580&gt;2.5,'Raw Data'!N2580&lt;=3),'Bảng Giá'!$B$11,IF(AND('Raw Data'!N2580&gt;3,'Raw Data'!N2580&lt;=3.5),'Bảng Giá'!$B$12,IF(AND('Raw Data'!N2580&gt;3.5,'Raw Data'!N2580&lt;=4),'Bảng Giá'!$B$13,IF(AND('Raw Data'!N2580&gt;4,'Raw Data'!N2580&lt;=4.5),'Bảng Giá'!$B$14,IF(AND('Raw Data'!N2580&gt;4.5,'Raw Data'!N2580&lt;=5),'Bảng Giá'!$B$15,IF(AND('Raw Data'!N2580&gt;5,'Raw Data'!N2580&lt;=5.5),'Bảng Giá'!$B$16,IF(AND('Raw Data'!N2580&gt;5.5,'Raw Data'!N2580&lt;=6),'Bảng Giá'!$B$17,'Bảng Giá'!$B$18)))))))))))))))</f>
        <v>0.25&lt;x&lt;=0.5</v>
      </c>
      <c r="Q2580" s="48">
        <f t="shared" si="243"/>
        <v>-0.24749163879598662</v>
      </c>
      <c r="R2580">
        <f t="shared" si="244"/>
        <v>27000</v>
      </c>
      <c r="S2580">
        <f t="shared" si="245"/>
        <v>-2900</v>
      </c>
    </row>
    <row r="2581" spans="1:19" x14ac:dyDescent="0.25">
      <c r="A2581" s="12">
        <v>2580</v>
      </c>
      <c r="B2581" s="12" t="s">
        <v>211</v>
      </c>
      <c r="C2581" s="12" t="s">
        <v>1212</v>
      </c>
      <c r="D2581" s="28">
        <v>43012.333333333336</v>
      </c>
      <c r="E2581" s="17">
        <v>43014.433333333334</v>
      </c>
      <c r="F2581" s="13" t="s">
        <v>302</v>
      </c>
      <c r="G2581" s="12">
        <v>5000</v>
      </c>
      <c r="H2581" s="12" t="s">
        <v>80</v>
      </c>
      <c r="I2581" s="12" t="s">
        <v>82</v>
      </c>
      <c r="J2581" s="37">
        <f>INDEX('Bảng Giá'!$C$3:$H$18,MATCH('Raw Data'!P2581,'Bảng Giá'!$B$3:$B$18,0),MATCH('Raw Data'!M2581,'Bảng Giá'!$C$2:$H$2,0))</f>
        <v>94500</v>
      </c>
      <c r="K2581" s="12">
        <v>100500</v>
      </c>
      <c r="L2581" s="36">
        <f t="shared" si="240"/>
        <v>2.0999999999985448</v>
      </c>
      <c r="M2581" t="str">
        <f>'References data'!H2582</f>
        <v>Liên Vùng đặc biệt</v>
      </c>
      <c r="N2581">
        <f t="shared" si="241"/>
        <v>5</v>
      </c>
      <c r="O2581">
        <f t="shared" si="242"/>
        <v>-6000</v>
      </c>
      <c r="P2581" t="str">
        <f>IF(AND(N2581&gt;0,N2581&lt;=0.05),'Bảng Giá'!$B$3,IF(AND(N2581&lt;=0.1,N2581&gt;0.05),'Bảng Giá'!$B$4,IF(AND('Raw Data'!N2581&gt;0.1,'Raw Data'!N2581&lt;=0.25),'Bảng Giá'!$B$5,IF(AND('Raw Data'!N2581&gt;0.25,'Raw Data'!N2581&lt;=0.5),'Bảng Giá'!$B$6,IF(AND('Raw Data'!N2581&gt;0.5,'Raw Data'!N2581&lt;=1),'Bảng Giá'!$B$7,IF(AND('Raw Data'!N2581&gt;1,'Raw Data'!N2581&lt;=1.5),'Bảng Giá'!$B$8,IF(AND('Raw Data'!N2581&gt;1.5,'Raw Data'!N2581&lt;=2),'Bảng Giá'!$B$9,IF(AND('Raw Data'!N2581&gt;2,'Raw Data'!N2581&lt;=2.5),'Bảng Giá'!$B$10,IF(AND('Raw Data'!N2581&gt;2.5,'Raw Data'!N2581&lt;=3),'Bảng Giá'!$B$11,IF(AND('Raw Data'!N2581&gt;3,'Raw Data'!N2581&lt;=3.5),'Bảng Giá'!$B$12,IF(AND('Raw Data'!N2581&gt;3.5,'Raw Data'!N2581&lt;=4),'Bảng Giá'!$B$13,IF(AND('Raw Data'!N2581&gt;4,'Raw Data'!N2581&lt;=4.5),'Bảng Giá'!$B$14,IF(AND('Raw Data'!N2581&gt;4.5,'Raw Data'!N2581&lt;=5),'Bảng Giá'!$B$15,IF(AND('Raw Data'!N2581&gt;5,'Raw Data'!N2581&lt;=5.5),'Bảng Giá'!$B$16,IF(AND('Raw Data'!N2581&gt;5.5,'Raw Data'!N2581&lt;=6),'Bảng Giá'!$B$17,'Bảng Giá'!$B$18)))))))))))))))</f>
        <v>4.5&lt;x&lt;=5</v>
      </c>
      <c r="Q2581" s="48">
        <f t="shared" si="243"/>
        <v>-5.9701492537313432E-2</v>
      </c>
      <c r="R2581">
        <f t="shared" si="244"/>
        <v>113400</v>
      </c>
      <c r="S2581">
        <f t="shared" si="245"/>
        <v>12900</v>
      </c>
    </row>
    <row r="2582" spans="1:19" x14ac:dyDescent="0.25">
      <c r="A2582" s="12">
        <v>2581</v>
      </c>
      <c r="B2582" s="12" t="s">
        <v>211</v>
      </c>
      <c r="C2582" s="12" t="s">
        <v>1213</v>
      </c>
      <c r="D2582" s="28">
        <v>43011.659872685188</v>
      </c>
      <c r="E2582" s="17">
        <v>43013.759872685187</v>
      </c>
      <c r="F2582" s="13" t="s">
        <v>302</v>
      </c>
      <c r="G2582" s="12">
        <v>200</v>
      </c>
      <c r="H2582" s="12" t="s">
        <v>78</v>
      </c>
      <c r="I2582" s="12" t="s">
        <v>94</v>
      </c>
      <c r="J2582" s="37">
        <f>INDEX('Bảng Giá'!$C$3:$H$18,MATCH('Raw Data'!P2582,'Bảng Giá'!$B$3:$B$18,0),MATCH('Raw Data'!M2582,'Bảng Giá'!$C$2:$H$2,0))</f>
        <v>21000</v>
      </c>
      <c r="K2582" s="12">
        <v>20600</v>
      </c>
      <c r="L2582" s="36">
        <f t="shared" si="240"/>
        <v>2.0999999999985448</v>
      </c>
      <c r="M2582" t="str">
        <f>'References data'!H2583</f>
        <v>Liên Vùng đặc biệt</v>
      </c>
      <c r="N2582">
        <f t="shared" si="241"/>
        <v>0.2</v>
      </c>
      <c r="O2582">
        <f t="shared" si="242"/>
        <v>400</v>
      </c>
      <c r="P2582" t="str">
        <f>IF(AND(N2582&gt;0,N2582&lt;=0.05),'Bảng Giá'!$B$3,IF(AND(N2582&lt;=0.1,N2582&gt;0.05),'Bảng Giá'!$B$4,IF(AND('Raw Data'!N2582&gt;0.1,'Raw Data'!N2582&lt;=0.25),'Bảng Giá'!$B$5,IF(AND('Raw Data'!N2582&gt;0.25,'Raw Data'!N2582&lt;=0.5),'Bảng Giá'!$B$6,IF(AND('Raw Data'!N2582&gt;0.5,'Raw Data'!N2582&lt;=1),'Bảng Giá'!$B$7,IF(AND('Raw Data'!N2582&gt;1,'Raw Data'!N2582&lt;=1.5),'Bảng Giá'!$B$8,IF(AND('Raw Data'!N2582&gt;1.5,'Raw Data'!N2582&lt;=2),'Bảng Giá'!$B$9,IF(AND('Raw Data'!N2582&gt;2,'Raw Data'!N2582&lt;=2.5),'Bảng Giá'!$B$10,IF(AND('Raw Data'!N2582&gt;2.5,'Raw Data'!N2582&lt;=3),'Bảng Giá'!$B$11,IF(AND('Raw Data'!N2582&gt;3,'Raw Data'!N2582&lt;=3.5),'Bảng Giá'!$B$12,IF(AND('Raw Data'!N2582&gt;3.5,'Raw Data'!N2582&lt;=4),'Bảng Giá'!$B$13,IF(AND('Raw Data'!N2582&gt;4,'Raw Data'!N2582&lt;=4.5),'Bảng Giá'!$B$14,IF(AND('Raw Data'!N2582&gt;4.5,'Raw Data'!N2582&lt;=5),'Bảng Giá'!$B$15,IF(AND('Raw Data'!N2582&gt;5,'Raw Data'!N2582&lt;=5.5),'Bảng Giá'!$B$16,IF(AND('Raw Data'!N2582&gt;5.5,'Raw Data'!N2582&lt;=6),'Bảng Giá'!$B$17,'Bảng Giá'!$B$18)))))))))))))))</f>
        <v>0.1&lt;x&lt;=0.25</v>
      </c>
      <c r="Q2582" s="48">
        <f t="shared" si="243"/>
        <v>1.9417475728155338E-2</v>
      </c>
      <c r="R2582">
        <f t="shared" si="244"/>
        <v>25200</v>
      </c>
      <c r="S2582">
        <f t="shared" si="245"/>
        <v>4600</v>
      </c>
    </row>
    <row r="2583" spans="1:19" x14ac:dyDescent="0.25">
      <c r="A2583" s="12">
        <v>2582</v>
      </c>
      <c r="B2583" s="12" t="s">
        <v>211</v>
      </c>
      <c r="C2583" s="12" t="s">
        <v>1214</v>
      </c>
      <c r="D2583" s="28">
        <v>43011.660046296296</v>
      </c>
      <c r="E2583" s="17">
        <v>43015.460046296299</v>
      </c>
      <c r="F2583" s="13" t="s">
        <v>302</v>
      </c>
      <c r="G2583" s="12">
        <v>1000</v>
      </c>
      <c r="H2583" s="12" t="s">
        <v>194</v>
      </c>
      <c r="I2583" s="12" t="s">
        <v>100</v>
      </c>
      <c r="J2583" s="37">
        <f>INDEX('Bảng Giá'!$C$3:$H$18,MATCH('Raw Data'!P2583,'Bảng Giá'!$B$3:$B$18,0),MATCH('Raw Data'!M2583,'Bảng Giá'!$C$2:$H$2,0))</f>
        <v>32500</v>
      </c>
      <c r="K2583" s="12">
        <v>40000</v>
      </c>
      <c r="L2583" s="36">
        <f t="shared" si="240"/>
        <v>3.8000000000029104</v>
      </c>
      <c r="M2583" t="str">
        <f>'References data'!H2584</f>
        <v>Liên Vùng</v>
      </c>
      <c r="N2583">
        <f t="shared" si="241"/>
        <v>1</v>
      </c>
      <c r="O2583">
        <f t="shared" si="242"/>
        <v>-7500</v>
      </c>
      <c r="P2583" t="str">
        <f>IF(AND(N2583&gt;0,N2583&lt;=0.05),'Bảng Giá'!$B$3,IF(AND(N2583&lt;=0.1,N2583&gt;0.05),'Bảng Giá'!$B$4,IF(AND('Raw Data'!N2583&gt;0.1,'Raw Data'!N2583&lt;=0.25),'Bảng Giá'!$B$5,IF(AND('Raw Data'!N2583&gt;0.25,'Raw Data'!N2583&lt;=0.5),'Bảng Giá'!$B$6,IF(AND('Raw Data'!N2583&gt;0.5,'Raw Data'!N2583&lt;=1),'Bảng Giá'!$B$7,IF(AND('Raw Data'!N2583&gt;1,'Raw Data'!N2583&lt;=1.5),'Bảng Giá'!$B$8,IF(AND('Raw Data'!N2583&gt;1.5,'Raw Data'!N2583&lt;=2),'Bảng Giá'!$B$9,IF(AND('Raw Data'!N2583&gt;2,'Raw Data'!N2583&lt;=2.5),'Bảng Giá'!$B$10,IF(AND('Raw Data'!N2583&gt;2.5,'Raw Data'!N2583&lt;=3),'Bảng Giá'!$B$11,IF(AND('Raw Data'!N2583&gt;3,'Raw Data'!N2583&lt;=3.5),'Bảng Giá'!$B$12,IF(AND('Raw Data'!N2583&gt;3.5,'Raw Data'!N2583&lt;=4),'Bảng Giá'!$B$13,IF(AND('Raw Data'!N2583&gt;4,'Raw Data'!N2583&lt;=4.5),'Bảng Giá'!$B$14,IF(AND('Raw Data'!N2583&gt;4.5,'Raw Data'!N2583&lt;=5),'Bảng Giá'!$B$15,IF(AND('Raw Data'!N2583&gt;5,'Raw Data'!N2583&lt;=5.5),'Bảng Giá'!$B$16,IF(AND('Raw Data'!N2583&gt;5.5,'Raw Data'!N2583&lt;=6),'Bảng Giá'!$B$17,'Bảng Giá'!$B$18)))))))))))))))</f>
        <v>0.5&lt;x&lt;=1</v>
      </c>
      <c r="Q2583" s="48">
        <f t="shared" si="243"/>
        <v>-0.1875</v>
      </c>
      <c r="R2583">
        <f t="shared" si="244"/>
        <v>39000</v>
      </c>
      <c r="S2583">
        <f t="shared" si="245"/>
        <v>-1000</v>
      </c>
    </row>
    <row r="2584" spans="1:19" x14ac:dyDescent="0.25">
      <c r="A2584" s="12">
        <v>2583</v>
      </c>
      <c r="B2584" s="12" t="s">
        <v>211</v>
      </c>
      <c r="C2584" s="12" t="s">
        <v>1215</v>
      </c>
      <c r="D2584" s="28">
        <v>43011.660833333335</v>
      </c>
      <c r="E2584" s="17">
        <v>43013.760833333334</v>
      </c>
      <c r="F2584" s="13" t="s">
        <v>302</v>
      </c>
      <c r="G2584" s="12">
        <v>500</v>
      </c>
      <c r="H2584" s="12" t="s">
        <v>299</v>
      </c>
      <c r="I2584" s="12" t="s">
        <v>505</v>
      </c>
      <c r="J2584" s="37">
        <f>INDEX('Bảng Giá'!$C$3:$H$18,MATCH('Raw Data'!P2584,'Bảng Giá'!$B$3:$B$18,0),MATCH('Raw Data'!M2584,'Bảng Giá'!$C$2:$H$2,0))</f>
        <v>22500</v>
      </c>
      <c r="K2584" s="12">
        <v>29900</v>
      </c>
      <c r="L2584" s="36">
        <f t="shared" si="240"/>
        <v>2.0999999999985448</v>
      </c>
      <c r="M2584" t="str">
        <f>'References data'!H2585</f>
        <v>Liên Vùng đặc biệt</v>
      </c>
      <c r="N2584">
        <f t="shared" si="241"/>
        <v>0.5</v>
      </c>
      <c r="O2584">
        <f t="shared" si="242"/>
        <v>-7400</v>
      </c>
      <c r="P2584" t="str">
        <f>IF(AND(N2584&gt;0,N2584&lt;=0.05),'Bảng Giá'!$B$3,IF(AND(N2584&lt;=0.1,N2584&gt;0.05),'Bảng Giá'!$B$4,IF(AND('Raw Data'!N2584&gt;0.1,'Raw Data'!N2584&lt;=0.25),'Bảng Giá'!$B$5,IF(AND('Raw Data'!N2584&gt;0.25,'Raw Data'!N2584&lt;=0.5),'Bảng Giá'!$B$6,IF(AND('Raw Data'!N2584&gt;0.5,'Raw Data'!N2584&lt;=1),'Bảng Giá'!$B$7,IF(AND('Raw Data'!N2584&gt;1,'Raw Data'!N2584&lt;=1.5),'Bảng Giá'!$B$8,IF(AND('Raw Data'!N2584&gt;1.5,'Raw Data'!N2584&lt;=2),'Bảng Giá'!$B$9,IF(AND('Raw Data'!N2584&gt;2,'Raw Data'!N2584&lt;=2.5),'Bảng Giá'!$B$10,IF(AND('Raw Data'!N2584&gt;2.5,'Raw Data'!N2584&lt;=3),'Bảng Giá'!$B$11,IF(AND('Raw Data'!N2584&gt;3,'Raw Data'!N2584&lt;=3.5),'Bảng Giá'!$B$12,IF(AND('Raw Data'!N2584&gt;3.5,'Raw Data'!N2584&lt;=4),'Bảng Giá'!$B$13,IF(AND('Raw Data'!N2584&gt;4,'Raw Data'!N2584&lt;=4.5),'Bảng Giá'!$B$14,IF(AND('Raw Data'!N2584&gt;4.5,'Raw Data'!N2584&lt;=5),'Bảng Giá'!$B$15,IF(AND('Raw Data'!N2584&gt;5,'Raw Data'!N2584&lt;=5.5),'Bảng Giá'!$B$16,IF(AND('Raw Data'!N2584&gt;5.5,'Raw Data'!N2584&lt;=6),'Bảng Giá'!$B$17,'Bảng Giá'!$B$18)))))))))))))))</f>
        <v>0.25&lt;x&lt;=0.5</v>
      </c>
      <c r="Q2584" s="48">
        <f t="shared" si="243"/>
        <v>-0.24749163879598662</v>
      </c>
      <c r="R2584">
        <f t="shared" si="244"/>
        <v>27000</v>
      </c>
      <c r="S2584">
        <f t="shared" si="245"/>
        <v>-2900</v>
      </c>
    </row>
    <row r="2585" spans="1:19" x14ac:dyDescent="0.25">
      <c r="A2585" s="12">
        <v>2584</v>
      </c>
      <c r="B2585" s="12" t="s">
        <v>211</v>
      </c>
      <c r="C2585" s="12" t="s">
        <v>1216</v>
      </c>
      <c r="D2585" s="28">
        <v>43012.399097222224</v>
      </c>
      <c r="E2585" s="17">
        <v>43016.199097222227</v>
      </c>
      <c r="F2585" s="13" t="s">
        <v>302</v>
      </c>
      <c r="G2585" s="12">
        <v>1200</v>
      </c>
      <c r="H2585" s="12" t="s">
        <v>297</v>
      </c>
      <c r="I2585" s="12" t="s">
        <v>117</v>
      </c>
      <c r="J2585" s="37">
        <f>INDEX('Bảng Giá'!$C$3:$H$18,MATCH('Raw Data'!P2585,'Bảng Giá'!$B$3:$B$18,0),MATCH('Raw Data'!M2585,'Bảng Giá'!$C$2:$H$2,0))</f>
        <v>41000</v>
      </c>
      <c r="K2585" s="12">
        <v>40000</v>
      </c>
      <c r="L2585" s="36">
        <f t="shared" si="240"/>
        <v>3.8000000000029104</v>
      </c>
      <c r="M2585" t="str">
        <f>'References data'!H2586</f>
        <v>Liên Vùng</v>
      </c>
      <c r="N2585">
        <f t="shared" si="241"/>
        <v>1.2</v>
      </c>
      <c r="O2585">
        <f t="shared" si="242"/>
        <v>1000</v>
      </c>
      <c r="P2585" t="str">
        <f>IF(AND(N2585&gt;0,N2585&lt;=0.05),'Bảng Giá'!$B$3,IF(AND(N2585&lt;=0.1,N2585&gt;0.05),'Bảng Giá'!$B$4,IF(AND('Raw Data'!N2585&gt;0.1,'Raw Data'!N2585&lt;=0.25),'Bảng Giá'!$B$5,IF(AND('Raw Data'!N2585&gt;0.25,'Raw Data'!N2585&lt;=0.5),'Bảng Giá'!$B$6,IF(AND('Raw Data'!N2585&gt;0.5,'Raw Data'!N2585&lt;=1),'Bảng Giá'!$B$7,IF(AND('Raw Data'!N2585&gt;1,'Raw Data'!N2585&lt;=1.5),'Bảng Giá'!$B$8,IF(AND('Raw Data'!N2585&gt;1.5,'Raw Data'!N2585&lt;=2),'Bảng Giá'!$B$9,IF(AND('Raw Data'!N2585&gt;2,'Raw Data'!N2585&lt;=2.5),'Bảng Giá'!$B$10,IF(AND('Raw Data'!N2585&gt;2.5,'Raw Data'!N2585&lt;=3),'Bảng Giá'!$B$11,IF(AND('Raw Data'!N2585&gt;3,'Raw Data'!N2585&lt;=3.5),'Bảng Giá'!$B$12,IF(AND('Raw Data'!N2585&gt;3.5,'Raw Data'!N2585&lt;=4),'Bảng Giá'!$B$13,IF(AND('Raw Data'!N2585&gt;4,'Raw Data'!N2585&lt;=4.5),'Bảng Giá'!$B$14,IF(AND('Raw Data'!N2585&gt;4.5,'Raw Data'!N2585&lt;=5),'Bảng Giá'!$B$15,IF(AND('Raw Data'!N2585&gt;5,'Raw Data'!N2585&lt;=5.5),'Bảng Giá'!$B$16,IF(AND('Raw Data'!N2585&gt;5.5,'Raw Data'!N2585&lt;=6),'Bảng Giá'!$B$17,'Bảng Giá'!$B$18)))))))))))))))</f>
        <v>1&lt;x&lt;=1.5</v>
      </c>
      <c r="Q2585" s="48">
        <f t="shared" si="243"/>
        <v>2.5000000000000001E-2</v>
      </c>
      <c r="R2585">
        <f t="shared" si="244"/>
        <v>49200</v>
      </c>
      <c r="S2585">
        <f t="shared" si="245"/>
        <v>9200</v>
      </c>
    </row>
    <row r="2586" spans="1:19" x14ac:dyDescent="0.25">
      <c r="A2586" s="12">
        <v>2585</v>
      </c>
      <c r="B2586" s="12" t="s">
        <v>211</v>
      </c>
      <c r="C2586" s="12" t="s">
        <v>1217</v>
      </c>
      <c r="D2586" s="28">
        <v>43012.399525462963</v>
      </c>
      <c r="E2586" s="17">
        <v>43014.499525462961</v>
      </c>
      <c r="F2586" s="13" t="s">
        <v>302</v>
      </c>
      <c r="G2586" s="12">
        <v>200</v>
      </c>
      <c r="H2586" s="12" t="s">
        <v>82</v>
      </c>
      <c r="I2586" s="12" t="s">
        <v>299</v>
      </c>
      <c r="J2586" s="37">
        <f>INDEX('Bảng Giá'!$C$3:$H$18,MATCH('Raw Data'!P2586,'Bảng Giá'!$B$3:$B$18,0),MATCH('Raw Data'!M2586,'Bảng Giá'!$C$2:$H$2,0))</f>
        <v>21000</v>
      </c>
      <c r="K2586" s="12">
        <v>20600</v>
      </c>
      <c r="L2586" s="36">
        <f t="shared" si="240"/>
        <v>2.0999999999985448</v>
      </c>
      <c r="M2586" t="str">
        <f>'References data'!H2587</f>
        <v>Liên Vùng đặc biệt</v>
      </c>
      <c r="N2586">
        <f t="shared" si="241"/>
        <v>0.2</v>
      </c>
      <c r="O2586">
        <f t="shared" si="242"/>
        <v>400</v>
      </c>
      <c r="P2586" t="str">
        <f>IF(AND(N2586&gt;0,N2586&lt;=0.05),'Bảng Giá'!$B$3,IF(AND(N2586&lt;=0.1,N2586&gt;0.05),'Bảng Giá'!$B$4,IF(AND('Raw Data'!N2586&gt;0.1,'Raw Data'!N2586&lt;=0.25),'Bảng Giá'!$B$5,IF(AND('Raw Data'!N2586&gt;0.25,'Raw Data'!N2586&lt;=0.5),'Bảng Giá'!$B$6,IF(AND('Raw Data'!N2586&gt;0.5,'Raw Data'!N2586&lt;=1),'Bảng Giá'!$B$7,IF(AND('Raw Data'!N2586&gt;1,'Raw Data'!N2586&lt;=1.5),'Bảng Giá'!$B$8,IF(AND('Raw Data'!N2586&gt;1.5,'Raw Data'!N2586&lt;=2),'Bảng Giá'!$B$9,IF(AND('Raw Data'!N2586&gt;2,'Raw Data'!N2586&lt;=2.5),'Bảng Giá'!$B$10,IF(AND('Raw Data'!N2586&gt;2.5,'Raw Data'!N2586&lt;=3),'Bảng Giá'!$B$11,IF(AND('Raw Data'!N2586&gt;3,'Raw Data'!N2586&lt;=3.5),'Bảng Giá'!$B$12,IF(AND('Raw Data'!N2586&gt;3.5,'Raw Data'!N2586&lt;=4),'Bảng Giá'!$B$13,IF(AND('Raw Data'!N2586&gt;4,'Raw Data'!N2586&lt;=4.5),'Bảng Giá'!$B$14,IF(AND('Raw Data'!N2586&gt;4.5,'Raw Data'!N2586&lt;=5),'Bảng Giá'!$B$15,IF(AND('Raw Data'!N2586&gt;5,'Raw Data'!N2586&lt;=5.5),'Bảng Giá'!$B$16,IF(AND('Raw Data'!N2586&gt;5.5,'Raw Data'!N2586&lt;=6),'Bảng Giá'!$B$17,'Bảng Giá'!$B$18)))))))))))))))</f>
        <v>0.1&lt;x&lt;=0.25</v>
      </c>
      <c r="Q2586" s="48">
        <f t="shared" si="243"/>
        <v>1.9417475728155338E-2</v>
      </c>
      <c r="R2586">
        <f t="shared" si="244"/>
        <v>25200</v>
      </c>
      <c r="S2586">
        <f t="shared" si="245"/>
        <v>4600</v>
      </c>
    </row>
    <row r="2587" spans="1:19" x14ac:dyDescent="0.25">
      <c r="A2587" s="12">
        <v>2586</v>
      </c>
      <c r="B2587" s="12" t="s">
        <v>211</v>
      </c>
      <c r="C2587" s="12" t="s">
        <v>1218</v>
      </c>
      <c r="D2587" s="28">
        <v>43012.333333333336</v>
      </c>
      <c r="E2587" s="17">
        <v>43016.433333333334</v>
      </c>
      <c r="F2587" s="13" t="s">
        <v>302</v>
      </c>
      <c r="G2587" s="12">
        <v>1200</v>
      </c>
      <c r="H2587" s="12" t="s">
        <v>815</v>
      </c>
      <c r="I2587" s="12" t="s">
        <v>851</v>
      </c>
      <c r="J2587" s="37">
        <f>INDEX('Bảng Giá'!$C$3:$H$18,MATCH('Raw Data'!P2587,'Bảng Giá'!$B$3:$B$18,0),MATCH('Raw Data'!M2587,'Bảng Giá'!$C$2:$H$2,0))</f>
        <v>39000</v>
      </c>
      <c r="K2587" s="12">
        <v>38400</v>
      </c>
      <c r="L2587" s="36">
        <f t="shared" si="240"/>
        <v>4.0999999999985448</v>
      </c>
      <c r="M2587" t="str">
        <f>'References data'!H2588</f>
        <v>Liên Vùng Tỉnh</v>
      </c>
      <c r="N2587">
        <f t="shared" si="241"/>
        <v>1.2</v>
      </c>
      <c r="O2587">
        <f t="shared" si="242"/>
        <v>600</v>
      </c>
      <c r="P2587" t="str">
        <f>IF(AND(N2587&gt;0,N2587&lt;=0.05),'Bảng Giá'!$B$3,IF(AND(N2587&lt;=0.1,N2587&gt;0.05),'Bảng Giá'!$B$4,IF(AND('Raw Data'!N2587&gt;0.1,'Raw Data'!N2587&lt;=0.25),'Bảng Giá'!$B$5,IF(AND('Raw Data'!N2587&gt;0.25,'Raw Data'!N2587&lt;=0.5),'Bảng Giá'!$B$6,IF(AND('Raw Data'!N2587&gt;0.5,'Raw Data'!N2587&lt;=1),'Bảng Giá'!$B$7,IF(AND('Raw Data'!N2587&gt;1,'Raw Data'!N2587&lt;=1.5),'Bảng Giá'!$B$8,IF(AND('Raw Data'!N2587&gt;1.5,'Raw Data'!N2587&lt;=2),'Bảng Giá'!$B$9,IF(AND('Raw Data'!N2587&gt;2,'Raw Data'!N2587&lt;=2.5),'Bảng Giá'!$B$10,IF(AND('Raw Data'!N2587&gt;2.5,'Raw Data'!N2587&lt;=3),'Bảng Giá'!$B$11,IF(AND('Raw Data'!N2587&gt;3,'Raw Data'!N2587&lt;=3.5),'Bảng Giá'!$B$12,IF(AND('Raw Data'!N2587&gt;3.5,'Raw Data'!N2587&lt;=4),'Bảng Giá'!$B$13,IF(AND('Raw Data'!N2587&gt;4,'Raw Data'!N2587&lt;=4.5),'Bảng Giá'!$B$14,IF(AND('Raw Data'!N2587&gt;4.5,'Raw Data'!N2587&lt;=5),'Bảng Giá'!$B$15,IF(AND('Raw Data'!N2587&gt;5,'Raw Data'!N2587&lt;=5.5),'Bảng Giá'!$B$16,IF(AND('Raw Data'!N2587&gt;5.5,'Raw Data'!N2587&lt;=6),'Bảng Giá'!$B$17,'Bảng Giá'!$B$18)))))))))))))))</f>
        <v>1&lt;x&lt;=1.5</v>
      </c>
      <c r="Q2587" s="48">
        <f t="shared" si="243"/>
        <v>1.5625E-2</v>
      </c>
      <c r="R2587">
        <f t="shared" si="244"/>
        <v>46800</v>
      </c>
      <c r="S2587">
        <f t="shared" si="245"/>
        <v>8400</v>
      </c>
    </row>
    <row r="2588" spans="1:19" x14ac:dyDescent="0.25">
      <c r="A2588" s="12">
        <v>2587</v>
      </c>
      <c r="B2588" s="12" t="s">
        <v>211</v>
      </c>
      <c r="C2588" s="12" t="s">
        <v>1219</v>
      </c>
      <c r="D2588" s="28">
        <v>43012.333333333336</v>
      </c>
      <c r="E2588" s="17">
        <v>43016.433333333334</v>
      </c>
      <c r="F2588" s="13" t="s">
        <v>302</v>
      </c>
      <c r="G2588" s="12">
        <v>3290</v>
      </c>
      <c r="H2588" s="12" t="s">
        <v>815</v>
      </c>
      <c r="I2588" s="12" t="s">
        <v>164</v>
      </c>
      <c r="J2588" s="37">
        <f>INDEX('Bảng Giá'!$C$3:$H$18,MATCH('Raw Data'!P2588,'Bảng Giá'!$B$3:$B$18,0),MATCH('Raw Data'!M2588,'Bảng Giá'!$C$2:$H$2,0))</f>
        <v>71500</v>
      </c>
      <c r="K2588" s="12">
        <v>70300</v>
      </c>
      <c r="L2588" s="36">
        <f t="shared" si="240"/>
        <v>4.0999999999985448</v>
      </c>
      <c r="M2588" t="str">
        <f>'References data'!H2589</f>
        <v>Liên Vùng Tỉnh</v>
      </c>
      <c r="N2588">
        <f t="shared" si="241"/>
        <v>3.29</v>
      </c>
      <c r="O2588">
        <f t="shared" si="242"/>
        <v>1200</v>
      </c>
      <c r="P2588" t="str">
        <f>IF(AND(N2588&gt;0,N2588&lt;=0.05),'Bảng Giá'!$B$3,IF(AND(N2588&lt;=0.1,N2588&gt;0.05),'Bảng Giá'!$B$4,IF(AND('Raw Data'!N2588&gt;0.1,'Raw Data'!N2588&lt;=0.25),'Bảng Giá'!$B$5,IF(AND('Raw Data'!N2588&gt;0.25,'Raw Data'!N2588&lt;=0.5),'Bảng Giá'!$B$6,IF(AND('Raw Data'!N2588&gt;0.5,'Raw Data'!N2588&lt;=1),'Bảng Giá'!$B$7,IF(AND('Raw Data'!N2588&gt;1,'Raw Data'!N2588&lt;=1.5),'Bảng Giá'!$B$8,IF(AND('Raw Data'!N2588&gt;1.5,'Raw Data'!N2588&lt;=2),'Bảng Giá'!$B$9,IF(AND('Raw Data'!N2588&gt;2,'Raw Data'!N2588&lt;=2.5),'Bảng Giá'!$B$10,IF(AND('Raw Data'!N2588&gt;2.5,'Raw Data'!N2588&lt;=3),'Bảng Giá'!$B$11,IF(AND('Raw Data'!N2588&gt;3,'Raw Data'!N2588&lt;=3.5),'Bảng Giá'!$B$12,IF(AND('Raw Data'!N2588&gt;3.5,'Raw Data'!N2588&lt;=4),'Bảng Giá'!$B$13,IF(AND('Raw Data'!N2588&gt;4,'Raw Data'!N2588&lt;=4.5),'Bảng Giá'!$B$14,IF(AND('Raw Data'!N2588&gt;4.5,'Raw Data'!N2588&lt;=5),'Bảng Giá'!$B$15,IF(AND('Raw Data'!N2588&gt;5,'Raw Data'!N2588&lt;=5.5),'Bảng Giá'!$B$16,IF(AND('Raw Data'!N2588&gt;5.5,'Raw Data'!N2588&lt;=6),'Bảng Giá'!$B$17,'Bảng Giá'!$B$18)))))))))))))))</f>
        <v>3&lt;x&lt;=3.5</v>
      </c>
      <c r="Q2588" s="48">
        <f t="shared" si="243"/>
        <v>1.7069701280227598E-2</v>
      </c>
      <c r="R2588">
        <f t="shared" si="244"/>
        <v>85800</v>
      </c>
      <c r="S2588">
        <f t="shared" si="245"/>
        <v>15500</v>
      </c>
    </row>
    <row r="2589" spans="1:19" x14ac:dyDescent="0.25">
      <c r="A2589" s="12">
        <v>2588</v>
      </c>
      <c r="B2589" s="12" t="s">
        <v>211</v>
      </c>
      <c r="C2589" s="12" t="s">
        <v>1220</v>
      </c>
      <c r="D2589" s="28">
        <v>43012.333333333336</v>
      </c>
      <c r="E2589" s="17">
        <v>43016.433333333334</v>
      </c>
      <c r="F2589" s="13" t="s">
        <v>302</v>
      </c>
      <c r="G2589" s="12">
        <v>1220</v>
      </c>
      <c r="H2589" s="12" t="s">
        <v>815</v>
      </c>
      <c r="I2589" s="12" t="s">
        <v>280</v>
      </c>
      <c r="J2589" s="37">
        <f>INDEX('Bảng Giá'!$C$3:$H$18,MATCH('Raw Data'!P2589,'Bảng Giá'!$B$3:$B$18,0),MATCH('Raw Data'!M2589,'Bảng Giá'!$C$2:$H$2,0))</f>
        <v>39000</v>
      </c>
      <c r="K2589" s="12">
        <v>38400</v>
      </c>
      <c r="L2589" s="36">
        <f t="shared" si="240"/>
        <v>4.0999999999985448</v>
      </c>
      <c r="M2589" t="str">
        <f>'References data'!H2590</f>
        <v>Liên Vùng Tỉnh</v>
      </c>
      <c r="N2589">
        <f t="shared" si="241"/>
        <v>1.22</v>
      </c>
      <c r="O2589">
        <f t="shared" si="242"/>
        <v>600</v>
      </c>
      <c r="P2589" t="str">
        <f>IF(AND(N2589&gt;0,N2589&lt;=0.05),'Bảng Giá'!$B$3,IF(AND(N2589&lt;=0.1,N2589&gt;0.05),'Bảng Giá'!$B$4,IF(AND('Raw Data'!N2589&gt;0.1,'Raw Data'!N2589&lt;=0.25),'Bảng Giá'!$B$5,IF(AND('Raw Data'!N2589&gt;0.25,'Raw Data'!N2589&lt;=0.5),'Bảng Giá'!$B$6,IF(AND('Raw Data'!N2589&gt;0.5,'Raw Data'!N2589&lt;=1),'Bảng Giá'!$B$7,IF(AND('Raw Data'!N2589&gt;1,'Raw Data'!N2589&lt;=1.5),'Bảng Giá'!$B$8,IF(AND('Raw Data'!N2589&gt;1.5,'Raw Data'!N2589&lt;=2),'Bảng Giá'!$B$9,IF(AND('Raw Data'!N2589&gt;2,'Raw Data'!N2589&lt;=2.5),'Bảng Giá'!$B$10,IF(AND('Raw Data'!N2589&gt;2.5,'Raw Data'!N2589&lt;=3),'Bảng Giá'!$B$11,IF(AND('Raw Data'!N2589&gt;3,'Raw Data'!N2589&lt;=3.5),'Bảng Giá'!$B$12,IF(AND('Raw Data'!N2589&gt;3.5,'Raw Data'!N2589&lt;=4),'Bảng Giá'!$B$13,IF(AND('Raw Data'!N2589&gt;4,'Raw Data'!N2589&lt;=4.5),'Bảng Giá'!$B$14,IF(AND('Raw Data'!N2589&gt;4.5,'Raw Data'!N2589&lt;=5),'Bảng Giá'!$B$15,IF(AND('Raw Data'!N2589&gt;5,'Raw Data'!N2589&lt;=5.5),'Bảng Giá'!$B$16,IF(AND('Raw Data'!N2589&gt;5.5,'Raw Data'!N2589&lt;=6),'Bảng Giá'!$B$17,'Bảng Giá'!$B$18)))))))))))))))</f>
        <v>1&lt;x&lt;=1.5</v>
      </c>
      <c r="Q2589" s="48">
        <f t="shared" si="243"/>
        <v>1.5625E-2</v>
      </c>
      <c r="R2589">
        <f t="shared" si="244"/>
        <v>46800</v>
      </c>
      <c r="S2589">
        <f t="shared" si="245"/>
        <v>8400</v>
      </c>
    </row>
    <row r="2590" spans="1:19" x14ac:dyDescent="0.25">
      <c r="A2590" s="12">
        <v>2589</v>
      </c>
      <c r="B2590" s="12" t="s">
        <v>211</v>
      </c>
      <c r="C2590" s="12" t="s">
        <v>1221</v>
      </c>
      <c r="D2590" s="28">
        <v>43012.333333333336</v>
      </c>
      <c r="E2590" s="17">
        <v>43016.133333333339</v>
      </c>
      <c r="F2590" s="13" t="s">
        <v>302</v>
      </c>
      <c r="G2590" s="12">
        <v>440</v>
      </c>
      <c r="H2590" s="12" t="s">
        <v>815</v>
      </c>
      <c r="I2590" s="12" t="s">
        <v>298</v>
      </c>
      <c r="J2590" s="37">
        <f>INDEX('Bảng Giá'!$C$3:$H$18,MATCH('Raw Data'!P2590,'Bảng Giá'!$B$3:$B$18,0),MATCH('Raw Data'!M2590,'Bảng Giá'!$C$2:$H$2,0))</f>
        <v>26000</v>
      </c>
      <c r="K2590" s="12">
        <v>25400</v>
      </c>
      <c r="L2590" s="36">
        <f t="shared" si="240"/>
        <v>3.8000000000029104</v>
      </c>
      <c r="M2590" t="str">
        <f>'References data'!H2591</f>
        <v>Liên Vùng</v>
      </c>
      <c r="N2590">
        <f t="shared" si="241"/>
        <v>0.44</v>
      </c>
      <c r="O2590">
        <f t="shared" si="242"/>
        <v>600</v>
      </c>
      <c r="P2590" t="str">
        <f>IF(AND(N2590&gt;0,N2590&lt;=0.05),'Bảng Giá'!$B$3,IF(AND(N2590&lt;=0.1,N2590&gt;0.05),'Bảng Giá'!$B$4,IF(AND('Raw Data'!N2590&gt;0.1,'Raw Data'!N2590&lt;=0.25),'Bảng Giá'!$B$5,IF(AND('Raw Data'!N2590&gt;0.25,'Raw Data'!N2590&lt;=0.5),'Bảng Giá'!$B$6,IF(AND('Raw Data'!N2590&gt;0.5,'Raw Data'!N2590&lt;=1),'Bảng Giá'!$B$7,IF(AND('Raw Data'!N2590&gt;1,'Raw Data'!N2590&lt;=1.5),'Bảng Giá'!$B$8,IF(AND('Raw Data'!N2590&gt;1.5,'Raw Data'!N2590&lt;=2),'Bảng Giá'!$B$9,IF(AND('Raw Data'!N2590&gt;2,'Raw Data'!N2590&lt;=2.5),'Bảng Giá'!$B$10,IF(AND('Raw Data'!N2590&gt;2.5,'Raw Data'!N2590&lt;=3),'Bảng Giá'!$B$11,IF(AND('Raw Data'!N2590&gt;3,'Raw Data'!N2590&lt;=3.5),'Bảng Giá'!$B$12,IF(AND('Raw Data'!N2590&gt;3.5,'Raw Data'!N2590&lt;=4),'Bảng Giá'!$B$13,IF(AND('Raw Data'!N2590&gt;4,'Raw Data'!N2590&lt;=4.5),'Bảng Giá'!$B$14,IF(AND('Raw Data'!N2590&gt;4.5,'Raw Data'!N2590&lt;=5),'Bảng Giá'!$B$15,IF(AND('Raw Data'!N2590&gt;5,'Raw Data'!N2590&lt;=5.5),'Bảng Giá'!$B$16,IF(AND('Raw Data'!N2590&gt;5.5,'Raw Data'!N2590&lt;=6),'Bảng Giá'!$B$17,'Bảng Giá'!$B$18)))))))))))))))</f>
        <v>0.25&lt;x&lt;=0.5</v>
      </c>
      <c r="Q2590" s="48">
        <f t="shared" si="243"/>
        <v>2.3622047244094488E-2</v>
      </c>
      <c r="R2590">
        <f t="shared" si="244"/>
        <v>31200</v>
      </c>
      <c r="S2590">
        <f t="shared" si="245"/>
        <v>5800</v>
      </c>
    </row>
    <row r="2591" spans="1:19" x14ac:dyDescent="0.25">
      <c r="A2591" s="12">
        <v>2590</v>
      </c>
      <c r="B2591" s="12" t="s">
        <v>211</v>
      </c>
      <c r="C2591" s="12" t="s">
        <v>1222</v>
      </c>
      <c r="D2591" s="28">
        <v>43012.399143518516</v>
      </c>
      <c r="E2591" s="17">
        <v>43016.499143518515</v>
      </c>
      <c r="F2591" s="13" t="s">
        <v>302</v>
      </c>
      <c r="G2591" s="12">
        <v>919</v>
      </c>
      <c r="H2591" s="12" t="s">
        <v>815</v>
      </c>
      <c r="I2591" s="12" t="s">
        <v>456</v>
      </c>
      <c r="J2591" s="37">
        <f>INDEX('Bảng Giá'!$C$3:$H$18,MATCH('Raw Data'!P2591,'Bảng Giá'!$B$3:$B$18,0),MATCH('Raw Data'!M2591,'Bảng Giá'!$C$2:$H$2,0))</f>
        <v>31000</v>
      </c>
      <c r="K2591" s="12">
        <v>30500</v>
      </c>
      <c r="L2591" s="36">
        <f t="shared" si="240"/>
        <v>4.0999999999985448</v>
      </c>
      <c r="M2591" t="str">
        <f>'References data'!H2592</f>
        <v>Liên Vùng Tỉnh</v>
      </c>
      <c r="N2591">
        <f t="shared" si="241"/>
        <v>0.91900000000000004</v>
      </c>
      <c r="O2591">
        <f t="shared" si="242"/>
        <v>500</v>
      </c>
      <c r="P2591" t="str">
        <f>IF(AND(N2591&gt;0,N2591&lt;=0.05),'Bảng Giá'!$B$3,IF(AND(N2591&lt;=0.1,N2591&gt;0.05),'Bảng Giá'!$B$4,IF(AND('Raw Data'!N2591&gt;0.1,'Raw Data'!N2591&lt;=0.25),'Bảng Giá'!$B$5,IF(AND('Raw Data'!N2591&gt;0.25,'Raw Data'!N2591&lt;=0.5),'Bảng Giá'!$B$6,IF(AND('Raw Data'!N2591&gt;0.5,'Raw Data'!N2591&lt;=1),'Bảng Giá'!$B$7,IF(AND('Raw Data'!N2591&gt;1,'Raw Data'!N2591&lt;=1.5),'Bảng Giá'!$B$8,IF(AND('Raw Data'!N2591&gt;1.5,'Raw Data'!N2591&lt;=2),'Bảng Giá'!$B$9,IF(AND('Raw Data'!N2591&gt;2,'Raw Data'!N2591&lt;=2.5),'Bảng Giá'!$B$10,IF(AND('Raw Data'!N2591&gt;2.5,'Raw Data'!N2591&lt;=3),'Bảng Giá'!$B$11,IF(AND('Raw Data'!N2591&gt;3,'Raw Data'!N2591&lt;=3.5),'Bảng Giá'!$B$12,IF(AND('Raw Data'!N2591&gt;3.5,'Raw Data'!N2591&lt;=4),'Bảng Giá'!$B$13,IF(AND('Raw Data'!N2591&gt;4,'Raw Data'!N2591&lt;=4.5),'Bảng Giá'!$B$14,IF(AND('Raw Data'!N2591&gt;4.5,'Raw Data'!N2591&lt;=5),'Bảng Giá'!$B$15,IF(AND('Raw Data'!N2591&gt;5,'Raw Data'!N2591&lt;=5.5),'Bảng Giá'!$B$16,IF(AND('Raw Data'!N2591&gt;5.5,'Raw Data'!N2591&lt;=6),'Bảng Giá'!$B$17,'Bảng Giá'!$B$18)))))))))))))))</f>
        <v>0.5&lt;x&lt;=1</v>
      </c>
      <c r="Q2591" s="48">
        <f t="shared" si="243"/>
        <v>1.6393442622950821E-2</v>
      </c>
      <c r="R2591">
        <f t="shared" si="244"/>
        <v>37200</v>
      </c>
      <c r="S2591">
        <f t="shared" si="245"/>
        <v>6700</v>
      </c>
    </row>
    <row r="2592" spans="1:19" x14ac:dyDescent="0.25">
      <c r="A2592" s="12">
        <v>2591</v>
      </c>
      <c r="B2592" s="12" t="s">
        <v>211</v>
      </c>
      <c r="C2592" s="12" t="s">
        <v>1223</v>
      </c>
      <c r="D2592" s="28">
        <v>43012.399571759262</v>
      </c>
      <c r="E2592" s="17">
        <v>43016.499571759261</v>
      </c>
      <c r="F2592" s="13" t="s">
        <v>302</v>
      </c>
      <c r="G2592" s="12">
        <v>2800</v>
      </c>
      <c r="H2592" s="12" t="s">
        <v>815</v>
      </c>
      <c r="I2592" s="12" t="s">
        <v>339</v>
      </c>
      <c r="J2592" s="37">
        <f>INDEX('Bảng Giá'!$C$3:$H$18,MATCH('Raw Data'!P2592,'Bảng Giá'!$B$3:$B$18,0),MATCH('Raw Data'!M2592,'Bảng Giá'!$C$2:$H$2,0))</f>
        <v>63000</v>
      </c>
      <c r="K2592" s="12">
        <v>62000</v>
      </c>
      <c r="L2592" s="36">
        <f t="shared" si="240"/>
        <v>4.0999999999985448</v>
      </c>
      <c r="M2592" t="str">
        <f>'References data'!H2593</f>
        <v>Liên Vùng Tỉnh</v>
      </c>
      <c r="N2592">
        <f t="shared" si="241"/>
        <v>2.8</v>
      </c>
      <c r="O2592">
        <f t="shared" si="242"/>
        <v>1000</v>
      </c>
      <c r="P2592" t="str">
        <f>IF(AND(N2592&gt;0,N2592&lt;=0.05),'Bảng Giá'!$B$3,IF(AND(N2592&lt;=0.1,N2592&gt;0.05),'Bảng Giá'!$B$4,IF(AND('Raw Data'!N2592&gt;0.1,'Raw Data'!N2592&lt;=0.25),'Bảng Giá'!$B$5,IF(AND('Raw Data'!N2592&gt;0.25,'Raw Data'!N2592&lt;=0.5),'Bảng Giá'!$B$6,IF(AND('Raw Data'!N2592&gt;0.5,'Raw Data'!N2592&lt;=1),'Bảng Giá'!$B$7,IF(AND('Raw Data'!N2592&gt;1,'Raw Data'!N2592&lt;=1.5),'Bảng Giá'!$B$8,IF(AND('Raw Data'!N2592&gt;1.5,'Raw Data'!N2592&lt;=2),'Bảng Giá'!$B$9,IF(AND('Raw Data'!N2592&gt;2,'Raw Data'!N2592&lt;=2.5),'Bảng Giá'!$B$10,IF(AND('Raw Data'!N2592&gt;2.5,'Raw Data'!N2592&lt;=3),'Bảng Giá'!$B$11,IF(AND('Raw Data'!N2592&gt;3,'Raw Data'!N2592&lt;=3.5),'Bảng Giá'!$B$12,IF(AND('Raw Data'!N2592&gt;3.5,'Raw Data'!N2592&lt;=4),'Bảng Giá'!$B$13,IF(AND('Raw Data'!N2592&gt;4,'Raw Data'!N2592&lt;=4.5),'Bảng Giá'!$B$14,IF(AND('Raw Data'!N2592&gt;4.5,'Raw Data'!N2592&lt;=5),'Bảng Giá'!$B$15,IF(AND('Raw Data'!N2592&gt;5,'Raw Data'!N2592&lt;=5.5),'Bảng Giá'!$B$16,IF(AND('Raw Data'!N2592&gt;5.5,'Raw Data'!N2592&lt;=6),'Bảng Giá'!$B$17,'Bảng Giá'!$B$18)))))))))))))))</f>
        <v>2.5&lt;x&lt;=3</v>
      </c>
      <c r="Q2592" s="48">
        <f t="shared" si="243"/>
        <v>1.6129032258064516E-2</v>
      </c>
      <c r="R2592">
        <f t="shared" si="244"/>
        <v>75600</v>
      </c>
      <c r="S2592">
        <f t="shared" si="245"/>
        <v>13600</v>
      </c>
    </row>
    <row r="2593" spans="1:19" x14ac:dyDescent="0.25">
      <c r="A2593" s="12">
        <v>2592</v>
      </c>
      <c r="B2593" s="12" t="s">
        <v>211</v>
      </c>
      <c r="C2593" s="12" t="s">
        <v>1224</v>
      </c>
      <c r="D2593" s="28">
        <v>43012.399606481478</v>
      </c>
      <c r="E2593" s="17">
        <v>43016.199606481481</v>
      </c>
      <c r="F2593" s="13" t="s">
        <v>302</v>
      </c>
      <c r="G2593" s="12">
        <v>200</v>
      </c>
      <c r="H2593" s="12" t="s">
        <v>151</v>
      </c>
      <c r="I2593" s="12" t="s">
        <v>82</v>
      </c>
      <c r="J2593" s="37">
        <f>INDEX('Bảng Giá'!$C$3:$H$18,MATCH('Raw Data'!P2593,'Bảng Giá'!$B$3:$B$18,0),MATCH('Raw Data'!M2593,'Bảng Giá'!$C$2:$H$2,0))</f>
        <v>21000</v>
      </c>
      <c r="K2593" s="12">
        <v>20500</v>
      </c>
      <c r="L2593" s="36">
        <f t="shared" si="240"/>
        <v>3.8000000000029104</v>
      </c>
      <c r="M2593" t="str">
        <f>'References data'!H2594</f>
        <v>Liên Vùng</v>
      </c>
      <c r="N2593">
        <f t="shared" si="241"/>
        <v>0.2</v>
      </c>
      <c r="O2593">
        <f t="shared" si="242"/>
        <v>500</v>
      </c>
      <c r="P2593" t="str">
        <f>IF(AND(N2593&gt;0,N2593&lt;=0.05),'Bảng Giá'!$B$3,IF(AND(N2593&lt;=0.1,N2593&gt;0.05),'Bảng Giá'!$B$4,IF(AND('Raw Data'!N2593&gt;0.1,'Raw Data'!N2593&lt;=0.25),'Bảng Giá'!$B$5,IF(AND('Raw Data'!N2593&gt;0.25,'Raw Data'!N2593&lt;=0.5),'Bảng Giá'!$B$6,IF(AND('Raw Data'!N2593&gt;0.5,'Raw Data'!N2593&lt;=1),'Bảng Giá'!$B$7,IF(AND('Raw Data'!N2593&gt;1,'Raw Data'!N2593&lt;=1.5),'Bảng Giá'!$B$8,IF(AND('Raw Data'!N2593&gt;1.5,'Raw Data'!N2593&lt;=2),'Bảng Giá'!$B$9,IF(AND('Raw Data'!N2593&gt;2,'Raw Data'!N2593&lt;=2.5),'Bảng Giá'!$B$10,IF(AND('Raw Data'!N2593&gt;2.5,'Raw Data'!N2593&lt;=3),'Bảng Giá'!$B$11,IF(AND('Raw Data'!N2593&gt;3,'Raw Data'!N2593&lt;=3.5),'Bảng Giá'!$B$12,IF(AND('Raw Data'!N2593&gt;3.5,'Raw Data'!N2593&lt;=4),'Bảng Giá'!$B$13,IF(AND('Raw Data'!N2593&gt;4,'Raw Data'!N2593&lt;=4.5),'Bảng Giá'!$B$14,IF(AND('Raw Data'!N2593&gt;4.5,'Raw Data'!N2593&lt;=5),'Bảng Giá'!$B$15,IF(AND('Raw Data'!N2593&gt;5,'Raw Data'!N2593&lt;=5.5),'Bảng Giá'!$B$16,IF(AND('Raw Data'!N2593&gt;5.5,'Raw Data'!N2593&lt;=6),'Bảng Giá'!$B$17,'Bảng Giá'!$B$18)))))))))))))))</f>
        <v>0.1&lt;x&lt;=0.25</v>
      </c>
      <c r="Q2593" s="48">
        <f t="shared" si="243"/>
        <v>2.4390243902439025E-2</v>
      </c>
      <c r="R2593">
        <f t="shared" si="244"/>
        <v>25200</v>
      </c>
      <c r="S2593">
        <f t="shared" si="245"/>
        <v>4700</v>
      </c>
    </row>
    <row r="2594" spans="1:19" x14ac:dyDescent="0.25">
      <c r="A2594" s="12">
        <v>2593</v>
      </c>
      <c r="B2594" s="12" t="s">
        <v>211</v>
      </c>
      <c r="C2594" s="12" t="s">
        <v>1225</v>
      </c>
      <c r="D2594" s="28">
        <v>43012.400856481479</v>
      </c>
      <c r="E2594" s="17">
        <v>43016.200856481482</v>
      </c>
      <c r="F2594" s="13" t="s">
        <v>302</v>
      </c>
      <c r="G2594" s="12">
        <v>2000</v>
      </c>
      <c r="H2594" s="12" t="s">
        <v>88</v>
      </c>
      <c r="I2594" s="12" t="s">
        <v>125</v>
      </c>
      <c r="J2594" s="37">
        <f>INDEX('Bảng Giá'!$C$3:$H$18,MATCH('Raw Data'!P2594,'Bảng Giá'!$B$3:$B$18,0),MATCH('Raw Data'!M2594,'Bảng Giá'!$C$2:$H$2,0))</f>
        <v>49500</v>
      </c>
      <c r="K2594" s="12">
        <v>56600</v>
      </c>
      <c r="L2594" s="36">
        <f t="shared" si="240"/>
        <v>3.8000000000029104</v>
      </c>
      <c r="M2594" t="str">
        <f>'References data'!H2595</f>
        <v>Liên Vùng</v>
      </c>
      <c r="N2594">
        <f t="shared" si="241"/>
        <v>2</v>
      </c>
      <c r="O2594">
        <f t="shared" si="242"/>
        <v>-7100</v>
      </c>
      <c r="P2594" t="str">
        <f>IF(AND(N2594&gt;0,N2594&lt;=0.05),'Bảng Giá'!$B$3,IF(AND(N2594&lt;=0.1,N2594&gt;0.05),'Bảng Giá'!$B$4,IF(AND('Raw Data'!N2594&gt;0.1,'Raw Data'!N2594&lt;=0.25),'Bảng Giá'!$B$5,IF(AND('Raw Data'!N2594&gt;0.25,'Raw Data'!N2594&lt;=0.5),'Bảng Giá'!$B$6,IF(AND('Raw Data'!N2594&gt;0.5,'Raw Data'!N2594&lt;=1),'Bảng Giá'!$B$7,IF(AND('Raw Data'!N2594&gt;1,'Raw Data'!N2594&lt;=1.5),'Bảng Giá'!$B$8,IF(AND('Raw Data'!N2594&gt;1.5,'Raw Data'!N2594&lt;=2),'Bảng Giá'!$B$9,IF(AND('Raw Data'!N2594&gt;2,'Raw Data'!N2594&lt;=2.5),'Bảng Giá'!$B$10,IF(AND('Raw Data'!N2594&gt;2.5,'Raw Data'!N2594&lt;=3),'Bảng Giá'!$B$11,IF(AND('Raw Data'!N2594&gt;3,'Raw Data'!N2594&lt;=3.5),'Bảng Giá'!$B$12,IF(AND('Raw Data'!N2594&gt;3.5,'Raw Data'!N2594&lt;=4),'Bảng Giá'!$B$13,IF(AND('Raw Data'!N2594&gt;4,'Raw Data'!N2594&lt;=4.5),'Bảng Giá'!$B$14,IF(AND('Raw Data'!N2594&gt;4.5,'Raw Data'!N2594&lt;=5),'Bảng Giá'!$B$15,IF(AND('Raw Data'!N2594&gt;5,'Raw Data'!N2594&lt;=5.5),'Bảng Giá'!$B$16,IF(AND('Raw Data'!N2594&gt;5.5,'Raw Data'!N2594&lt;=6),'Bảng Giá'!$B$17,'Bảng Giá'!$B$18)))))))))))))))</f>
        <v>1.5&lt;x&lt;=2</v>
      </c>
      <c r="Q2594" s="48">
        <f t="shared" si="243"/>
        <v>-0.12544169611307421</v>
      </c>
      <c r="R2594">
        <f t="shared" si="244"/>
        <v>59400</v>
      </c>
      <c r="S2594">
        <f t="shared" si="245"/>
        <v>2800</v>
      </c>
    </row>
    <row r="2595" spans="1:19" x14ac:dyDescent="0.25">
      <c r="A2595" s="12">
        <v>2594</v>
      </c>
      <c r="B2595" s="12" t="s">
        <v>211</v>
      </c>
      <c r="C2595" s="12" t="s">
        <v>1226</v>
      </c>
      <c r="D2595" s="28">
        <v>43012.333333333336</v>
      </c>
      <c r="E2595" s="17">
        <v>43014.433333333334</v>
      </c>
      <c r="F2595" s="13" t="s">
        <v>303</v>
      </c>
      <c r="G2595" s="12">
        <v>200</v>
      </c>
      <c r="H2595" s="12" t="s">
        <v>297</v>
      </c>
      <c r="I2595" s="12" t="s">
        <v>128</v>
      </c>
      <c r="J2595" s="37">
        <f>INDEX('Bảng Giá'!$C$3:$H$18,MATCH('Raw Data'!P2595,'Bảng Giá'!$B$3:$B$18,0),MATCH('Raw Data'!M2595,'Bảng Giá'!$C$2:$H$2,0))</f>
        <v>21000</v>
      </c>
      <c r="K2595" s="12">
        <v>20600</v>
      </c>
      <c r="L2595" s="36">
        <f t="shared" si="240"/>
        <v>2.0999999999985448</v>
      </c>
      <c r="M2595" t="str">
        <f>'References data'!H2596</f>
        <v>Liên Vùng đặc biệt</v>
      </c>
      <c r="N2595">
        <f t="shared" si="241"/>
        <v>0.2</v>
      </c>
      <c r="O2595">
        <f t="shared" si="242"/>
        <v>400</v>
      </c>
      <c r="P2595" t="str">
        <f>IF(AND(N2595&gt;0,N2595&lt;=0.05),'Bảng Giá'!$B$3,IF(AND(N2595&lt;=0.1,N2595&gt;0.05),'Bảng Giá'!$B$4,IF(AND('Raw Data'!N2595&gt;0.1,'Raw Data'!N2595&lt;=0.25),'Bảng Giá'!$B$5,IF(AND('Raw Data'!N2595&gt;0.25,'Raw Data'!N2595&lt;=0.5),'Bảng Giá'!$B$6,IF(AND('Raw Data'!N2595&gt;0.5,'Raw Data'!N2595&lt;=1),'Bảng Giá'!$B$7,IF(AND('Raw Data'!N2595&gt;1,'Raw Data'!N2595&lt;=1.5),'Bảng Giá'!$B$8,IF(AND('Raw Data'!N2595&gt;1.5,'Raw Data'!N2595&lt;=2),'Bảng Giá'!$B$9,IF(AND('Raw Data'!N2595&gt;2,'Raw Data'!N2595&lt;=2.5),'Bảng Giá'!$B$10,IF(AND('Raw Data'!N2595&gt;2.5,'Raw Data'!N2595&lt;=3),'Bảng Giá'!$B$11,IF(AND('Raw Data'!N2595&gt;3,'Raw Data'!N2595&lt;=3.5),'Bảng Giá'!$B$12,IF(AND('Raw Data'!N2595&gt;3.5,'Raw Data'!N2595&lt;=4),'Bảng Giá'!$B$13,IF(AND('Raw Data'!N2595&gt;4,'Raw Data'!N2595&lt;=4.5),'Bảng Giá'!$B$14,IF(AND('Raw Data'!N2595&gt;4.5,'Raw Data'!N2595&lt;=5),'Bảng Giá'!$B$15,IF(AND('Raw Data'!N2595&gt;5,'Raw Data'!N2595&lt;=5.5),'Bảng Giá'!$B$16,IF(AND('Raw Data'!N2595&gt;5.5,'Raw Data'!N2595&lt;=6),'Bảng Giá'!$B$17,'Bảng Giá'!$B$18)))))))))))))))</f>
        <v>0.1&lt;x&lt;=0.25</v>
      </c>
      <c r="Q2595" s="48">
        <f t="shared" si="243"/>
        <v>1.9417475728155338E-2</v>
      </c>
      <c r="R2595">
        <f t="shared" si="244"/>
        <v>25200</v>
      </c>
      <c r="S2595">
        <f t="shared" si="245"/>
        <v>4600</v>
      </c>
    </row>
    <row r="2596" spans="1:19" x14ac:dyDescent="0.25">
      <c r="A2596" s="12">
        <v>2595</v>
      </c>
      <c r="B2596" s="12" t="s">
        <v>211</v>
      </c>
      <c r="C2596" s="12" t="s">
        <v>1227</v>
      </c>
      <c r="D2596" s="28">
        <v>43012.333333333336</v>
      </c>
      <c r="E2596" s="17">
        <v>43016.433333333334</v>
      </c>
      <c r="F2596" s="13" t="s">
        <v>302</v>
      </c>
      <c r="G2596" s="12">
        <v>1000</v>
      </c>
      <c r="H2596" s="12" t="s">
        <v>179</v>
      </c>
      <c r="I2596" s="12" t="s">
        <v>454</v>
      </c>
      <c r="J2596" s="37">
        <f>INDEX('Bảng Giá'!$C$3:$H$18,MATCH('Raw Data'!P2596,'Bảng Giá'!$B$3:$B$18,0),MATCH('Raw Data'!M2596,'Bảng Giá'!$C$2:$H$2,0))</f>
        <v>31000</v>
      </c>
      <c r="K2596" s="12">
        <v>38400</v>
      </c>
      <c r="L2596" s="36">
        <f t="shared" si="240"/>
        <v>4.0999999999985448</v>
      </c>
      <c r="M2596" t="str">
        <f>'References data'!H2597</f>
        <v>Liên Vùng Tỉnh</v>
      </c>
      <c r="N2596">
        <f t="shared" si="241"/>
        <v>1</v>
      </c>
      <c r="O2596">
        <f t="shared" si="242"/>
        <v>-7400</v>
      </c>
      <c r="P2596" t="str">
        <f>IF(AND(N2596&gt;0,N2596&lt;=0.05),'Bảng Giá'!$B$3,IF(AND(N2596&lt;=0.1,N2596&gt;0.05),'Bảng Giá'!$B$4,IF(AND('Raw Data'!N2596&gt;0.1,'Raw Data'!N2596&lt;=0.25),'Bảng Giá'!$B$5,IF(AND('Raw Data'!N2596&gt;0.25,'Raw Data'!N2596&lt;=0.5),'Bảng Giá'!$B$6,IF(AND('Raw Data'!N2596&gt;0.5,'Raw Data'!N2596&lt;=1),'Bảng Giá'!$B$7,IF(AND('Raw Data'!N2596&gt;1,'Raw Data'!N2596&lt;=1.5),'Bảng Giá'!$B$8,IF(AND('Raw Data'!N2596&gt;1.5,'Raw Data'!N2596&lt;=2),'Bảng Giá'!$B$9,IF(AND('Raw Data'!N2596&gt;2,'Raw Data'!N2596&lt;=2.5),'Bảng Giá'!$B$10,IF(AND('Raw Data'!N2596&gt;2.5,'Raw Data'!N2596&lt;=3),'Bảng Giá'!$B$11,IF(AND('Raw Data'!N2596&gt;3,'Raw Data'!N2596&lt;=3.5),'Bảng Giá'!$B$12,IF(AND('Raw Data'!N2596&gt;3.5,'Raw Data'!N2596&lt;=4),'Bảng Giá'!$B$13,IF(AND('Raw Data'!N2596&gt;4,'Raw Data'!N2596&lt;=4.5),'Bảng Giá'!$B$14,IF(AND('Raw Data'!N2596&gt;4.5,'Raw Data'!N2596&lt;=5),'Bảng Giá'!$B$15,IF(AND('Raw Data'!N2596&gt;5,'Raw Data'!N2596&lt;=5.5),'Bảng Giá'!$B$16,IF(AND('Raw Data'!N2596&gt;5.5,'Raw Data'!N2596&lt;=6),'Bảng Giá'!$B$17,'Bảng Giá'!$B$18)))))))))))))))</f>
        <v>0.5&lt;x&lt;=1</v>
      </c>
      <c r="Q2596" s="48">
        <f t="shared" si="243"/>
        <v>-0.19270833333333334</v>
      </c>
      <c r="R2596">
        <f t="shared" si="244"/>
        <v>37200</v>
      </c>
      <c r="S2596">
        <f t="shared" si="245"/>
        <v>-1200</v>
      </c>
    </row>
    <row r="2597" spans="1:19" x14ac:dyDescent="0.25">
      <c r="A2597" s="12">
        <v>2596</v>
      </c>
      <c r="B2597" s="12" t="s">
        <v>211</v>
      </c>
      <c r="C2597" s="12" t="s">
        <v>1228</v>
      </c>
      <c r="D2597" s="28">
        <v>43012.333333333336</v>
      </c>
      <c r="E2597" s="17">
        <v>43014.433333333334</v>
      </c>
      <c r="F2597" s="13" t="s">
        <v>302</v>
      </c>
      <c r="G2597" s="12">
        <v>1000</v>
      </c>
      <c r="H2597" s="12" t="s">
        <v>283</v>
      </c>
      <c r="I2597" s="12" t="s">
        <v>80</v>
      </c>
      <c r="J2597" s="37">
        <f>INDEX('Bảng Giá'!$C$3:$H$18,MATCH('Raw Data'!P2597,'Bảng Giá'!$B$3:$B$18,0),MATCH('Raw Data'!M2597,'Bảng Giá'!$C$2:$H$2,0))</f>
        <v>30500</v>
      </c>
      <c r="K2597" s="12">
        <v>37800</v>
      </c>
      <c r="L2597" s="36">
        <f t="shared" si="240"/>
        <v>2.0999999999985448</v>
      </c>
      <c r="M2597" t="str">
        <f>'References data'!H2598</f>
        <v>Liên Vùng đặc biệt</v>
      </c>
      <c r="N2597">
        <f t="shared" si="241"/>
        <v>1</v>
      </c>
      <c r="O2597">
        <f t="shared" si="242"/>
        <v>-7300</v>
      </c>
      <c r="P2597" t="str">
        <f>IF(AND(N2597&gt;0,N2597&lt;=0.05),'Bảng Giá'!$B$3,IF(AND(N2597&lt;=0.1,N2597&gt;0.05),'Bảng Giá'!$B$4,IF(AND('Raw Data'!N2597&gt;0.1,'Raw Data'!N2597&lt;=0.25),'Bảng Giá'!$B$5,IF(AND('Raw Data'!N2597&gt;0.25,'Raw Data'!N2597&lt;=0.5),'Bảng Giá'!$B$6,IF(AND('Raw Data'!N2597&gt;0.5,'Raw Data'!N2597&lt;=1),'Bảng Giá'!$B$7,IF(AND('Raw Data'!N2597&gt;1,'Raw Data'!N2597&lt;=1.5),'Bảng Giá'!$B$8,IF(AND('Raw Data'!N2597&gt;1.5,'Raw Data'!N2597&lt;=2),'Bảng Giá'!$B$9,IF(AND('Raw Data'!N2597&gt;2,'Raw Data'!N2597&lt;=2.5),'Bảng Giá'!$B$10,IF(AND('Raw Data'!N2597&gt;2.5,'Raw Data'!N2597&lt;=3),'Bảng Giá'!$B$11,IF(AND('Raw Data'!N2597&gt;3,'Raw Data'!N2597&lt;=3.5),'Bảng Giá'!$B$12,IF(AND('Raw Data'!N2597&gt;3.5,'Raw Data'!N2597&lt;=4),'Bảng Giá'!$B$13,IF(AND('Raw Data'!N2597&gt;4,'Raw Data'!N2597&lt;=4.5),'Bảng Giá'!$B$14,IF(AND('Raw Data'!N2597&gt;4.5,'Raw Data'!N2597&lt;=5),'Bảng Giá'!$B$15,IF(AND('Raw Data'!N2597&gt;5,'Raw Data'!N2597&lt;=5.5),'Bảng Giá'!$B$16,IF(AND('Raw Data'!N2597&gt;5.5,'Raw Data'!N2597&lt;=6),'Bảng Giá'!$B$17,'Bảng Giá'!$B$18)))))))))))))))</f>
        <v>0.5&lt;x&lt;=1</v>
      </c>
      <c r="Q2597" s="48">
        <f t="shared" si="243"/>
        <v>-0.19312169312169311</v>
      </c>
      <c r="R2597">
        <f t="shared" si="244"/>
        <v>36600</v>
      </c>
      <c r="S2597">
        <f t="shared" si="245"/>
        <v>-1200</v>
      </c>
    </row>
    <row r="2598" spans="1:19" x14ac:dyDescent="0.25">
      <c r="A2598" s="12">
        <v>2597</v>
      </c>
      <c r="B2598" s="12" t="s">
        <v>211</v>
      </c>
      <c r="C2598" s="12" t="s">
        <v>1229</v>
      </c>
      <c r="D2598" s="28">
        <v>43012.333333333336</v>
      </c>
      <c r="E2598" s="17">
        <v>43016.433333333334</v>
      </c>
      <c r="F2598" s="13" t="s">
        <v>302</v>
      </c>
      <c r="G2598" s="12">
        <v>3000</v>
      </c>
      <c r="H2598" s="12" t="s">
        <v>371</v>
      </c>
      <c r="I2598" s="12" t="s">
        <v>140</v>
      </c>
      <c r="J2598" s="37">
        <f>INDEX('Bảng Giá'!$C$3:$H$18,MATCH('Raw Data'!P2598,'Bảng Giá'!$B$3:$B$18,0),MATCH('Raw Data'!M2598,'Bảng Giá'!$C$2:$H$2,0))</f>
        <v>63000</v>
      </c>
      <c r="K2598" s="12">
        <v>70300</v>
      </c>
      <c r="L2598" s="36">
        <f t="shared" si="240"/>
        <v>4.0999999999985448</v>
      </c>
      <c r="M2598" t="str">
        <f>'References data'!H2599</f>
        <v>Liên Vùng Tỉnh</v>
      </c>
      <c r="N2598">
        <f t="shared" si="241"/>
        <v>3</v>
      </c>
      <c r="O2598">
        <f t="shared" si="242"/>
        <v>-7300</v>
      </c>
      <c r="P2598" t="str">
        <f>IF(AND(N2598&gt;0,N2598&lt;=0.05),'Bảng Giá'!$B$3,IF(AND(N2598&lt;=0.1,N2598&gt;0.05),'Bảng Giá'!$B$4,IF(AND('Raw Data'!N2598&gt;0.1,'Raw Data'!N2598&lt;=0.25),'Bảng Giá'!$B$5,IF(AND('Raw Data'!N2598&gt;0.25,'Raw Data'!N2598&lt;=0.5),'Bảng Giá'!$B$6,IF(AND('Raw Data'!N2598&gt;0.5,'Raw Data'!N2598&lt;=1),'Bảng Giá'!$B$7,IF(AND('Raw Data'!N2598&gt;1,'Raw Data'!N2598&lt;=1.5),'Bảng Giá'!$B$8,IF(AND('Raw Data'!N2598&gt;1.5,'Raw Data'!N2598&lt;=2),'Bảng Giá'!$B$9,IF(AND('Raw Data'!N2598&gt;2,'Raw Data'!N2598&lt;=2.5),'Bảng Giá'!$B$10,IF(AND('Raw Data'!N2598&gt;2.5,'Raw Data'!N2598&lt;=3),'Bảng Giá'!$B$11,IF(AND('Raw Data'!N2598&gt;3,'Raw Data'!N2598&lt;=3.5),'Bảng Giá'!$B$12,IF(AND('Raw Data'!N2598&gt;3.5,'Raw Data'!N2598&lt;=4),'Bảng Giá'!$B$13,IF(AND('Raw Data'!N2598&gt;4,'Raw Data'!N2598&lt;=4.5),'Bảng Giá'!$B$14,IF(AND('Raw Data'!N2598&gt;4.5,'Raw Data'!N2598&lt;=5),'Bảng Giá'!$B$15,IF(AND('Raw Data'!N2598&gt;5,'Raw Data'!N2598&lt;=5.5),'Bảng Giá'!$B$16,IF(AND('Raw Data'!N2598&gt;5.5,'Raw Data'!N2598&lt;=6),'Bảng Giá'!$B$17,'Bảng Giá'!$B$18)))))))))))))))</f>
        <v>2.5&lt;x&lt;=3</v>
      </c>
      <c r="Q2598" s="48">
        <f t="shared" si="243"/>
        <v>-0.10384068278805121</v>
      </c>
      <c r="R2598">
        <f t="shared" si="244"/>
        <v>75600</v>
      </c>
      <c r="S2598">
        <f t="shared" si="245"/>
        <v>5300</v>
      </c>
    </row>
    <row r="2599" spans="1:19" x14ac:dyDescent="0.25">
      <c r="A2599" s="12">
        <v>2598</v>
      </c>
      <c r="B2599" s="12" t="s">
        <v>211</v>
      </c>
      <c r="C2599" s="12" t="s">
        <v>1230</v>
      </c>
      <c r="D2599" s="28">
        <v>43012.333333333336</v>
      </c>
      <c r="E2599" s="17">
        <v>43016.433333333334</v>
      </c>
      <c r="F2599" s="13" t="s">
        <v>302</v>
      </c>
      <c r="G2599" s="12">
        <v>1000</v>
      </c>
      <c r="H2599" s="12" t="s">
        <v>324</v>
      </c>
      <c r="I2599" s="12" t="s">
        <v>140</v>
      </c>
      <c r="J2599" s="37">
        <f>INDEX('Bảng Giá'!$C$3:$H$18,MATCH('Raw Data'!P2599,'Bảng Giá'!$B$3:$B$18,0),MATCH('Raw Data'!M2599,'Bảng Giá'!$C$2:$H$2,0))</f>
        <v>31000</v>
      </c>
      <c r="K2599" s="12">
        <v>38400</v>
      </c>
      <c r="L2599" s="36">
        <f t="shared" si="240"/>
        <v>4.0999999999985448</v>
      </c>
      <c r="M2599" t="str">
        <f>'References data'!H2600</f>
        <v>Liên Vùng Tỉnh</v>
      </c>
      <c r="N2599">
        <f t="shared" si="241"/>
        <v>1</v>
      </c>
      <c r="O2599">
        <f t="shared" si="242"/>
        <v>-7400</v>
      </c>
      <c r="P2599" t="str">
        <f>IF(AND(N2599&gt;0,N2599&lt;=0.05),'Bảng Giá'!$B$3,IF(AND(N2599&lt;=0.1,N2599&gt;0.05),'Bảng Giá'!$B$4,IF(AND('Raw Data'!N2599&gt;0.1,'Raw Data'!N2599&lt;=0.25),'Bảng Giá'!$B$5,IF(AND('Raw Data'!N2599&gt;0.25,'Raw Data'!N2599&lt;=0.5),'Bảng Giá'!$B$6,IF(AND('Raw Data'!N2599&gt;0.5,'Raw Data'!N2599&lt;=1),'Bảng Giá'!$B$7,IF(AND('Raw Data'!N2599&gt;1,'Raw Data'!N2599&lt;=1.5),'Bảng Giá'!$B$8,IF(AND('Raw Data'!N2599&gt;1.5,'Raw Data'!N2599&lt;=2),'Bảng Giá'!$B$9,IF(AND('Raw Data'!N2599&gt;2,'Raw Data'!N2599&lt;=2.5),'Bảng Giá'!$B$10,IF(AND('Raw Data'!N2599&gt;2.5,'Raw Data'!N2599&lt;=3),'Bảng Giá'!$B$11,IF(AND('Raw Data'!N2599&gt;3,'Raw Data'!N2599&lt;=3.5),'Bảng Giá'!$B$12,IF(AND('Raw Data'!N2599&gt;3.5,'Raw Data'!N2599&lt;=4),'Bảng Giá'!$B$13,IF(AND('Raw Data'!N2599&gt;4,'Raw Data'!N2599&lt;=4.5),'Bảng Giá'!$B$14,IF(AND('Raw Data'!N2599&gt;4.5,'Raw Data'!N2599&lt;=5),'Bảng Giá'!$B$15,IF(AND('Raw Data'!N2599&gt;5,'Raw Data'!N2599&lt;=5.5),'Bảng Giá'!$B$16,IF(AND('Raw Data'!N2599&gt;5.5,'Raw Data'!N2599&lt;=6),'Bảng Giá'!$B$17,'Bảng Giá'!$B$18)))))))))))))))</f>
        <v>0.5&lt;x&lt;=1</v>
      </c>
      <c r="Q2599" s="48">
        <f t="shared" si="243"/>
        <v>-0.19270833333333334</v>
      </c>
      <c r="R2599">
        <f t="shared" si="244"/>
        <v>37200</v>
      </c>
      <c r="S2599">
        <f t="shared" si="245"/>
        <v>-1200</v>
      </c>
    </row>
    <row r="2600" spans="1:19" x14ac:dyDescent="0.25">
      <c r="A2600" s="12">
        <v>2599</v>
      </c>
      <c r="B2600" s="12" t="s">
        <v>211</v>
      </c>
      <c r="C2600" s="12" t="s">
        <v>1231</v>
      </c>
      <c r="D2600" s="28">
        <v>43012.398726851854</v>
      </c>
      <c r="E2600" s="17">
        <v>43014.498726851853</v>
      </c>
      <c r="F2600" s="13" t="s">
        <v>302</v>
      </c>
      <c r="G2600" s="12">
        <v>340</v>
      </c>
      <c r="H2600" s="12" t="s">
        <v>114</v>
      </c>
      <c r="I2600" s="12" t="s">
        <v>142</v>
      </c>
      <c r="J2600" s="37">
        <f>INDEX('Bảng Giá'!$C$3:$H$18,MATCH('Raw Data'!P2600,'Bảng Giá'!$B$3:$B$18,0),MATCH('Raw Data'!M2600,'Bảng Giá'!$C$2:$H$2,0))</f>
        <v>22500</v>
      </c>
      <c r="K2600" s="12">
        <v>22100</v>
      </c>
      <c r="L2600" s="36">
        <f t="shared" si="240"/>
        <v>2.0999999999985448</v>
      </c>
      <c r="M2600" t="str">
        <f>'References data'!H2601</f>
        <v>Liên Vùng đặc biệt</v>
      </c>
      <c r="N2600">
        <f t="shared" si="241"/>
        <v>0.34</v>
      </c>
      <c r="O2600">
        <f t="shared" si="242"/>
        <v>400</v>
      </c>
      <c r="P2600" t="str">
        <f>IF(AND(N2600&gt;0,N2600&lt;=0.05),'Bảng Giá'!$B$3,IF(AND(N2600&lt;=0.1,N2600&gt;0.05),'Bảng Giá'!$B$4,IF(AND('Raw Data'!N2600&gt;0.1,'Raw Data'!N2600&lt;=0.25),'Bảng Giá'!$B$5,IF(AND('Raw Data'!N2600&gt;0.25,'Raw Data'!N2600&lt;=0.5),'Bảng Giá'!$B$6,IF(AND('Raw Data'!N2600&gt;0.5,'Raw Data'!N2600&lt;=1),'Bảng Giá'!$B$7,IF(AND('Raw Data'!N2600&gt;1,'Raw Data'!N2600&lt;=1.5),'Bảng Giá'!$B$8,IF(AND('Raw Data'!N2600&gt;1.5,'Raw Data'!N2600&lt;=2),'Bảng Giá'!$B$9,IF(AND('Raw Data'!N2600&gt;2,'Raw Data'!N2600&lt;=2.5),'Bảng Giá'!$B$10,IF(AND('Raw Data'!N2600&gt;2.5,'Raw Data'!N2600&lt;=3),'Bảng Giá'!$B$11,IF(AND('Raw Data'!N2600&gt;3,'Raw Data'!N2600&lt;=3.5),'Bảng Giá'!$B$12,IF(AND('Raw Data'!N2600&gt;3.5,'Raw Data'!N2600&lt;=4),'Bảng Giá'!$B$13,IF(AND('Raw Data'!N2600&gt;4,'Raw Data'!N2600&lt;=4.5),'Bảng Giá'!$B$14,IF(AND('Raw Data'!N2600&gt;4.5,'Raw Data'!N2600&lt;=5),'Bảng Giá'!$B$15,IF(AND('Raw Data'!N2600&gt;5,'Raw Data'!N2600&lt;=5.5),'Bảng Giá'!$B$16,IF(AND('Raw Data'!N2600&gt;5.5,'Raw Data'!N2600&lt;=6),'Bảng Giá'!$B$17,'Bảng Giá'!$B$18)))))))))))))))</f>
        <v>0.25&lt;x&lt;=0.5</v>
      </c>
      <c r="Q2600" s="48">
        <f t="shared" si="243"/>
        <v>1.8099547511312219E-2</v>
      </c>
      <c r="R2600">
        <f t="shared" si="244"/>
        <v>27000</v>
      </c>
      <c r="S2600">
        <f t="shared" si="245"/>
        <v>4900</v>
      </c>
    </row>
    <row r="2601" spans="1:19" x14ac:dyDescent="0.25">
      <c r="A2601" s="12">
        <v>2600</v>
      </c>
      <c r="B2601" s="12" t="s">
        <v>211</v>
      </c>
      <c r="C2601" s="12" t="s">
        <v>1232</v>
      </c>
      <c r="D2601" s="28">
        <v>43012.400659722225</v>
      </c>
      <c r="E2601" s="17">
        <v>43016.200659722228</v>
      </c>
      <c r="F2601" s="13" t="s">
        <v>302</v>
      </c>
      <c r="G2601" s="12">
        <v>400</v>
      </c>
      <c r="H2601" s="12" t="s">
        <v>76</v>
      </c>
      <c r="I2601" s="12" t="s">
        <v>1608</v>
      </c>
      <c r="J2601" s="37">
        <f>INDEX('Bảng Giá'!$C$3:$H$18,MATCH('Raw Data'!P2601,'Bảng Giá'!$B$3:$B$18,0),MATCH('Raw Data'!M2601,'Bảng Giá'!$C$2:$H$2,0))</f>
        <v>26000</v>
      </c>
      <c r="K2601" s="12">
        <v>25400</v>
      </c>
      <c r="L2601" s="36">
        <f t="shared" si="240"/>
        <v>3.8000000000029104</v>
      </c>
      <c r="M2601" t="str">
        <f>'References data'!H2602</f>
        <v>Liên Vùng</v>
      </c>
      <c r="N2601">
        <f t="shared" si="241"/>
        <v>0.4</v>
      </c>
      <c r="O2601">
        <f t="shared" si="242"/>
        <v>600</v>
      </c>
      <c r="P2601" t="str">
        <f>IF(AND(N2601&gt;0,N2601&lt;=0.05),'Bảng Giá'!$B$3,IF(AND(N2601&lt;=0.1,N2601&gt;0.05),'Bảng Giá'!$B$4,IF(AND('Raw Data'!N2601&gt;0.1,'Raw Data'!N2601&lt;=0.25),'Bảng Giá'!$B$5,IF(AND('Raw Data'!N2601&gt;0.25,'Raw Data'!N2601&lt;=0.5),'Bảng Giá'!$B$6,IF(AND('Raw Data'!N2601&gt;0.5,'Raw Data'!N2601&lt;=1),'Bảng Giá'!$B$7,IF(AND('Raw Data'!N2601&gt;1,'Raw Data'!N2601&lt;=1.5),'Bảng Giá'!$B$8,IF(AND('Raw Data'!N2601&gt;1.5,'Raw Data'!N2601&lt;=2),'Bảng Giá'!$B$9,IF(AND('Raw Data'!N2601&gt;2,'Raw Data'!N2601&lt;=2.5),'Bảng Giá'!$B$10,IF(AND('Raw Data'!N2601&gt;2.5,'Raw Data'!N2601&lt;=3),'Bảng Giá'!$B$11,IF(AND('Raw Data'!N2601&gt;3,'Raw Data'!N2601&lt;=3.5),'Bảng Giá'!$B$12,IF(AND('Raw Data'!N2601&gt;3.5,'Raw Data'!N2601&lt;=4),'Bảng Giá'!$B$13,IF(AND('Raw Data'!N2601&gt;4,'Raw Data'!N2601&lt;=4.5),'Bảng Giá'!$B$14,IF(AND('Raw Data'!N2601&gt;4.5,'Raw Data'!N2601&lt;=5),'Bảng Giá'!$B$15,IF(AND('Raw Data'!N2601&gt;5,'Raw Data'!N2601&lt;=5.5),'Bảng Giá'!$B$16,IF(AND('Raw Data'!N2601&gt;5.5,'Raw Data'!N2601&lt;=6),'Bảng Giá'!$B$17,'Bảng Giá'!$B$18)))))))))))))))</f>
        <v>0.25&lt;x&lt;=0.5</v>
      </c>
      <c r="Q2601" s="48">
        <f t="shared" si="243"/>
        <v>2.3622047244094488E-2</v>
      </c>
      <c r="R2601">
        <f t="shared" si="244"/>
        <v>31200</v>
      </c>
      <c r="S2601">
        <f t="shared" si="245"/>
        <v>5800</v>
      </c>
    </row>
    <row r="2602" spans="1:19" x14ac:dyDescent="0.25">
      <c r="A2602" s="12">
        <v>2601</v>
      </c>
      <c r="B2602" s="12" t="s">
        <v>211</v>
      </c>
      <c r="C2602" s="12" t="s">
        <v>1233</v>
      </c>
      <c r="D2602" s="28">
        <v>43012.399375000001</v>
      </c>
      <c r="E2602" s="17">
        <v>43016.199375000004</v>
      </c>
      <c r="F2602" s="13" t="s">
        <v>302</v>
      </c>
      <c r="G2602" s="12">
        <v>600</v>
      </c>
      <c r="H2602" s="12" t="s">
        <v>165</v>
      </c>
      <c r="I2602" s="12" t="s">
        <v>289</v>
      </c>
      <c r="J2602" s="37">
        <f>INDEX('Bảng Giá'!$C$3:$H$18,MATCH('Raw Data'!P2602,'Bảng Giá'!$B$3:$B$18,0),MATCH('Raw Data'!M2602,'Bảng Giá'!$C$2:$H$2,0))</f>
        <v>32500</v>
      </c>
      <c r="K2602" s="12">
        <v>31700</v>
      </c>
      <c r="L2602" s="36">
        <f t="shared" si="240"/>
        <v>3.8000000000029104</v>
      </c>
      <c r="M2602" t="str">
        <f>'References data'!H2603</f>
        <v>Liên Vùng</v>
      </c>
      <c r="N2602">
        <f t="shared" si="241"/>
        <v>0.6</v>
      </c>
      <c r="O2602">
        <f t="shared" si="242"/>
        <v>800</v>
      </c>
      <c r="P2602" t="str">
        <f>IF(AND(N2602&gt;0,N2602&lt;=0.05),'Bảng Giá'!$B$3,IF(AND(N2602&lt;=0.1,N2602&gt;0.05),'Bảng Giá'!$B$4,IF(AND('Raw Data'!N2602&gt;0.1,'Raw Data'!N2602&lt;=0.25),'Bảng Giá'!$B$5,IF(AND('Raw Data'!N2602&gt;0.25,'Raw Data'!N2602&lt;=0.5),'Bảng Giá'!$B$6,IF(AND('Raw Data'!N2602&gt;0.5,'Raw Data'!N2602&lt;=1),'Bảng Giá'!$B$7,IF(AND('Raw Data'!N2602&gt;1,'Raw Data'!N2602&lt;=1.5),'Bảng Giá'!$B$8,IF(AND('Raw Data'!N2602&gt;1.5,'Raw Data'!N2602&lt;=2),'Bảng Giá'!$B$9,IF(AND('Raw Data'!N2602&gt;2,'Raw Data'!N2602&lt;=2.5),'Bảng Giá'!$B$10,IF(AND('Raw Data'!N2602&gt;2.5,'Raw Data'!N2602&lt;=3),'Bảng Giá'!$B$11,IF(AND('Raw Data'!N2602&gt;3,'Raw Data'!N2602&lt;=3.5),'Bảng Giá'!$B$12,IF(AND('Raw Data'!N2602&gt;3.5,'Raw Data'!N2602&lt;=4),'Bảng Giá'!$B$13,IF(AND('Raw Data'!N2602&gt;4,'Raw Data'!N2602&lt;=4.5),'Bảng Giá'!$B$14,IF(AND('Raw Data'!N2602&gt;4.5,'Raw Data'!N2602&lt;=5),'Bảng Giá'!$B$15,IF(AND('Raw Data'!N2602&gt;5,'Raw Data'!N2602&lt;=5.5),'Bảng Giá'!$B$16,IF(AND('Raw Data'!N2602&gt;5.5,'Raw Data'!N2602&lt;=6),'Bảng Giá'!$B$17,'Bảng Giá'!$B$18)))))))))))))))</f>
        <v>0.5&lt;x&lt;=1</v>
      </c>
      <c r="Q2602" s="48">
        <f t="shared" si="243"/>
        <v>2.5236593059936908E-2</v>
      </c>
      <c r="R2602">
        <f t="shared" si="244"/>
        <v>39000</v>
      </c>
      <c r="S2602">
        <f t="shared" si="245"/>
        <v>7300</v>
      </c>
    </row>
    <row r="2603" spans="1:19" x14ac:dyDescent="0.25">
      <c r="A2603" s="12">
        <v>2602</v>
      </c>
      <c r="B2603" s="12" t="s">
        <v>211</v>
      </c>
      <c r="C2603" s="12" t="s">
        <v>1234</v>
      </c>
      <c r="D2603" s="28">
        <v>43012.398842592593</v>
      </c>
      <c r="E2603" s="17">
        <v>43016.198842592596</v>
      </c>
      <c r="F2603" s="13" t="s">
        <v>302</v>
      </c>
      <c r="G2603" s="12">
        <v>500</v>
      </c>
      <c r="H2603" s="12" t="s">
        <v>76</v>
      </c>
      <c r="I2603" s="12" t="s">
        <v>97</v>
      </c>
      <c r="J2603" s="37">
        <f>INDEX('Bảng Giá'!$C$3:$H$18,MATCH('Raw Data'!P2603,'Bảng Giá'!$B$3:$B$18,0),MATCH('Raw Data'!M2603,'Bảng Giá'!$C$2:$H$2,0))</f>
        <v>26000</v>
      </c>
      <c r="K2603" s="12">
        <v>31700</v>
      </c>
      <c r="L2603" s="36">
        <f t="shared" si="240"/>
        <v>3.8000000000029104</v>
      </c>
      <c r="M2603" t="str">
        <f>'References data'!H2604</f>
        <v>Liên Vùng</v>
      </c>
      <c r="N2603">
        <f t="shared" si="241"/>
        <v>0.5</v>
      </c>
      <c r="O2603">
        <f t="shared" si="242"/>
        <v>-5700</v>
      </c>
      <c r="P2603" t="str">
        <f>IF(AND(N2603&gt;0,N2603&lt;=0.05),'Bảng Giá'!$B$3,IF(AND(N2603&lt;=0.1,N2603&gt;0.05),'Bảng Giá'!$B$4,IF(AND('Raw Data'!N2603&gt;0.1,'Raw Data'!N2603&lt;=0.25),'Bảng Giá'!$B$5,IF(AND('Raw Data'!N2603&gt;0.25,'Raw Data'!N2603&lt;=0.5),'Bảng Giá'!$B$6,IF(AND('Raw Data'!N2603&gt;0.5,'Raw Data'!N2603&lt;=1),'Bảng Giá'!$B$7,IF(AND('Raw Data'!N2603&gt;1,'Raw Data'!N2603&lt;=1.5),'Bảng Giá'!$B$8,IF(AND('Raw Data'!N2603&gt;1.5,'Raw Data'!N2603&lt;=2),'Bảng Giá'!$B$9,IF(AND('Raw Data'!N2603&gt;2,'Raw Data'!N2603&lt;=2.5),'Bảng Giá'!$B$10,IF(AND('Raw Data'!N2603&gt;2.5,'Raw Data'!N2603&lt;=3),'Bảng Giá'!$B$11,IF(AND('Raw Data'!N2603&gt;3,'Raw Data'!N2603&lt;=3.5),'Bảng Giá'!$B$12,IF(AND('Raw Data'!N2603&gt;3.5,'Raw Data'!N2603&lt;=4),'Bảng Giá'!$B$13,IF(AND('Raw Data'!N2603&gt;4,'Raw Data'!N2603&lt;=4.5),'Bảng Giá'!$B$14,IF(AND('Raw Data'!N2603&gt;4.5,'Raw Data'!N2603&lt;=5),'Bảng Giá'!$B$15,IF(AND('Raw Data'!N2603&gt;5,'Raw Data'!N2603&lt;=5.5),'Bảng Giá'!$B$16,IF(AND('Raw Data'!N2603&gt;5.5,'Raw Data'!N2603&lt;=6),'Bảng Giá'!$B$17,'Bảng Giá'!$B$18)))))))))))))))</f>
        <v>0.25&lt;x&lt;=0.5</v>
      </c>
      <c r="Q2603" s="48">
        <f t="shared" si="243"/>
        <v>-0.17981072555205047</v>
      </c>
      <c r="R2603">
        <f t="shared" si="244"/>
        <v>31200</v>
      </c>
      <c r="S2603">
        <f t="shared" si="245"/>
        <v>-500</v>
      </c>
    </row>
    <row r="2604" spans="1:19" x14ac:dyDescent="0.25">
      <c r="A2604" s="12">
        <v>2603</v>
      </c>
      <c r="B2604" s="12" t="s">
        <v>211</v>
      </c>
      <c r="C2604" s="12" t="s">
        <v>1235</v>
      </c>
      <c r="D2604" s="28">
        <v>43012.39875</v>
      </c>
      <c r="E2604" s="17">
        <v>43016.198750000003</v>
      </c>
      <c r="F2604" s="13" t="s">
        <v>302</v>
      </c>
      <c r="G2604" s="12">
        <v>500</v>
      </c>
      <c r="H2604" s="12" t="s">
        <v>95</v>
      </c>
      <c r="I2604" s="12" t="s">
        <v>174</v>
      </c>
      <c r="J2604" s="37">
        <f>INDEX('Bảng Giá'!$C$3:$H$18,MATCH('Raw Data'!P2604,'Bảng Giá'!$B$3:$B$18,0),MATCH('Raw Data'!M2604,'Bảng Giá'!$C$2:$H$2,0))</f>
        <v>26000</v>
      </c>
      <c r="K2604" s="12">
        <v>31700</v>
      </c>
      <c r="L2604" s="36">
        <f t="shared" si="240"/>
        <v>3.8000000000029104</v>
      </c>
      <c r="M2604" t="str">
        <f>'References data'!H2605</f>
        <v>Liên Vùng</v>
      </c>
      <c r="N2604">
        <f t="shared" si="241"/>
        <v>0.5</v>
      </c>
      <c r="O2604">
        <f t="shared" si="242"/>
        <v>-5700</v>
      </c>
      <c r="P2604" t="str">
        <f>IF(AND(N2604&gt;0,N2604&lt;=0.05),'Bảng Giá'!$B$3,IF(AND(N2604&lt;=0.1,N2604&gt;0.05),'Bảng Giá'!$B$4,IF(AND('Raw Data'!N2604&gt;0.1,'Raw Data'!N2604&lt;=0.25),'Bảng Giá'!$B$5,IF(AND('Raw Data'!N2604&gt;0.25,'Raw Data'!N2604&lt;=0.5),'Bảng Giá'!$B$6,IF(AND('Raw Data'!N2604&gt;0.5,'Raw Data'!N2604&lt;=1),'Bảng Giá'!$B$7,IF(AND('Raw Data'!N2604&gt;1,'Raw Data'!N2604&lt;=1.5),'Bảng Giá'!$B$8,IF(AND('Raw Data'!N2604&gt;1.5,'Raw Data'!N2604&lt;=2),'Bảng Giá'!$B$9,IF(AND('Raw Data'!N2604&gt;2,'Raw Data'!N2604&lt;=2.5),'Bảng Giá'!$B$10,IF(AND('Raw Data'!N2604&gt;2.5,'Raw Data'!N2604&lt;=3),'Bảng Giá'!$B$11,IF(AND('Raw Data'!N2604&gt;3,'Raw Data'!N2604&lt;=3.5),'Bảng Giá'!$B$12,IF(AND('Raw Data'!N2604&gt;3.5,'Raw Data'!N2604&lt;=4),'Bảng Giá'!$B$13,IF(AND('Raw Data'!N2604&gt;4,'Raw Data'!N2604&lt;=4.5),'Bảng Giá'!$B$14,IF(AND('Raw Data'!N2604&gt;4.5,'Raw Data'!N2604&lt;=5),'Bảng Giá'!$B$15,IF(AND('Raw Data'!N2604&gt;5,'Raw Data'!N2604&lt;=5.5),'Bảng Giá'!$B$16,IF(AND('Raw Data'!N2604&gt;5.5,'Raw Data'!N2604&lt;=6),'Bảng Giá'!$B$17,'Bảng Giá'!$B$18)))))))))))))))</f>
        <v>0.25&lt;x&lt;=0.5</v>
      </c>
      <c r="Q2604" s="48">
        <f t="shared" si="243"/>
        <v>-0.17981072555205047</v>
      </c>
      <c r="R2604">
        <f t="shared" si="244"/>
        <v>31200</v>
      </c>
      <c r="S2604">
        <f t="shared" si="245"/>
        <v>-500</v>
      </c>
    </row>
    <row r="2605" spans="1:19" x14ac:dyDescent="0.25">
      <c r="A2605" s="12">
        <v>2604</v>
      </c>
      <c r="B2605" s="12" t="s">
        <v>211</v>
      </c>
      <c r="C2605" s="12" t="s">
        <v>1236</v>
      </c>
      <c r="D2605" s="28">
        <v>43012.399085648147</v>
      </c>
      <c r="E2605" s="17">
        <v>43016.499085648145</v>
      </c>
      <c r="F2605" s="13" t="s">
        <v>302</v>
      </c>
      <c r="G2605" s="12">
        <v>600</v>
      </c>
      <c r="H2605" s="12" t="s">
        <v>167</v>
      </c>
      <c r="I2605" s="12" t="s">
        <v>1609</v>
      </c>
      <c r="J2605" s="37">
        <f>INDEX('Bảng Giá'!$C$3:$H$18,MATCH('Raw Data'!P2605,'Bảng Giá'!$B$3:$B$18,0),MATCH('Raw Data'!M2605,'Bảng Giá'!$C$2:$H$2,0))</f>
        <v>31000</v>
      </c>
      <c r="K2605" s="12">
        <v>30500</v>
      </c>
      <c r="L2605" s="36">
        <f t="shared" si="240"/>
        <v>4.0999999999985448</v>
      </c>
      <c r="M2605" t="str">
        <f>'References data'!H2606</f>
        <v>Liên Vùng Tỉnh</v>
      </c>
      <c r="N2605">
        <f t="shared" si="241"/>
        <v>0.6</v>
      </c>
      <c r="O2605">
        <f t="shared" si="242"/>
        <v>500</v>
      </c>
      <c r="P2605" t="str">
        <f>IF(AND(N2605&gt;0,N2605&lt;=0.05),'Bảng Giá'!$B$3,IF(AND(N2605&lt;=0.1,N2605&gt;0.05),'Bảng Giá'!$B$4,IF(AND('Raw Data'!N2605&gt;0.1,'Raw Data'!N2605&lt;=0.25),'Bảng Giá'!$B$5,IF(AND('Raw Data'!N2605&gt;0.25,'Raw Data'!N2605&lt;=0.5),'Bảng Giá'!$B$6,IF(AND('Raw Data'!N2605&gt;0.5,'Raw Data'!N2605&lt;=1),'Bảng Giá'!$B$7,IF(AND('Raw Data'!N2605&gt;1,'Raw Data'!N2605&lt;=1.5),'Bảng Giá'!$B$8,IF(AND('Raw Data'!N2605&gt;1.5,'Raw Data'!N2605&lt;=2),'Bảng Giá'!$B$9,IF(AND('Raw Data'!N2605&gt;2,'Raw Data'!N2605&lt;=2.5),'Bảng Giá'!$B$10,IF(AND('Raw Data'!N2605&gt;2.5,'Raw Data'!N2605&lt;=3),'Bảng Giá'!$B$11,IF(AND('Raw Data'!N2605&gt;3,'Raw Data'!N2605&lt;=3.5),'Bảng Giá'!$B$12,IF(AND('Raw Data'!N2605&gt;3.5,'Raw Data'!N2605&lt;=4),'Bảng Giá'!$B$13,IF(AND('Raw Data'!N2605&gt;4,'Raw Data'!N2605&lt;=4.5),'Bảng Giá'!$B$14,IF(AND('Raw Data'!N2605&gt;4.5,'Raw Data'!N2605&lt;=5),'Bảng Giá'!$B$15,IF(AND('Raw Data'!N2605&gt;5,'Raw Data'!N2605&lt;=5.5),'Bảng Giá'!$B$16,IF(AND('Raw Data'!N2605&gt;5.5,'Raw Data'!N2605&lt;=6),'Bảng Giá'!$B$17,'Bảng Giá'!$B$18)))))))))))))))</f>
        <v>0.5&lt;x&lt;=1</v>
      </c>
      <c r="Q2605" s="48">
        <f t="shared" si="243"/>
        <v>1.6393442622950821E-2</v>
      </c>
      <c r="R2605">
        <f t="shared" si="244"/>
        <v>37200</v>
      </c>
      <c r="S2605">
        <f t="shared" si="245"/>
        <v>6700</v>
      </c>
    </row>
    <row r="2606" spans="1:19" x14ac:dyDescent="0.25">
      <c r="A2606" s="12">
        <v>2605</v>
      </c>
      <c r="B2606" s="12" t="s">
        <v>211</v>
      </c>
      <c r="C2606" s="12" t="s">
        <v>1237</v>
      </c>
      <c r="D2606" s="28">
        <v>43012.400717592594</v>
      </c>
      <c r="E2606" s="17">
        <v>43016.200717592597</v>
      </c>
      <c r="F2606" s="13" t="s">
        <v>302</v>
      </c>
      <c r="G2606" s="12">
        <v>450</v>
      </c>
      <c r="H2606" s="12" t="s">
        <v>296</v>
      </c>
      <c r="I2606" s="12" t="s">
        <v>117</v>
      </c>
      <c r="J2606" s="37">
        <f>INDEX('Bảng Giá'!$C$3:$H$18,MATCH('Raw Data'!P2606,'Bảng Giá'!$B$3:$B$18,0),MATCH('Raw Data'!M2606,'Bảng Giá'!$C$2:$H$2,0))</f>
        <v>26000</v>
      </c>
      <c r="K2606" s="12">
        <v>25400</v>
      </c>
      <c r="L2606" s="36">
        <f t="shared" si="240"/>
        <v>3.8000000000029104</v>
      </c>
      <c r="M2606" t="str">
        <f>'References data'!H2607</f>
        <v>Liên Vùng</v>
      </c>
      <c r="N2606">
        <f t="shared" si="241"/>
        <v>0.45</v>
      </c>
      <c r="O2606">
        <f t="shared" si="242"/>
        <v>600</v>
      </c>
      <c r="P2606" t="str">
        <f>IF(AND(N2606&gt;0,N2606&lt;=0.05),'Bảng Giá'!$B$3,IF(AND(N2606&lt;=0.1,N2606&gt;0.05),'Bảng Giá'!$B$4,IF(AND('Raw Data'!N2606&gt;0.1,'Raw Data'!N2606&lt;=0.25),'Bảng Giá'!$B$5,IF(AND('Raw Data'!N2606&gt;0.25,'Raw Data'!N2606&lt;=0.5),'Bảng Giá'!$B$6,IF(AND('Raw Data'!N2606&gt;0.5,'Raw Data'!N2606&lt;=1),'Bảng Giá'!$B$7,IF(AND('Raw Data'!N2606&gt;1,'Raw Data'!N2606&lt;=1.5),'Bảng Giá'!$B$8,IF(AND('Raw Data'!N2606&gt;1.5,'Raw Data'!N2606&lt;=2),'Bảng Giá'!$B$9,IF(AND('Raw Data'!N2606&gt;2,'Raw Data'!N2606&lt;=2.5),'Bảng Giá'!$B$10,IF(AND('Raw Data'!N2606&gt;2.5,'Raw Data'!N2606&lt;=3),'Bảng Giá'!$B$11,IF(AND('Raw Data'!N2606&gt;3,'Raw Data'!N2606&lt;=3.5),'Bảng Giá'!$B$12,IF(AND('Raw Data'!N2606&gt;3.5,'Raw Data'!N2606&lt;=4),'Bảng Giá'!$B$13,IF(AND('Raw Data'!N2606&gt;4,'Raw Data'!N2606&lt;=4.5),'Bảng Giá'!$B$14,IF(AND('Raw Data'!N2606&gt;4.5,'Raw Data'!N2606&lt;=5),'Bảng Giá'!$B$15,IF(AND('Raw Data'!N2606&gt;5,'Raw Data'!N2606&lt;=5.5),'Bảng Giá'!$B$16,IF(AND('Raw Data'!N2606&gt;5.5,'Raw Data'!N2606&lt;=6),'Bảng Giá'!$B$17,'Bảng Giá'!$B$18)))))))))))))))</f>
        <v>0.25&lt;x&lt;=0.5</v>
      </c>
      <c r="Q2606" s="48">
        <f t="shared" si="243"/>
        <v>2.3622047244094488E-2</v>
      </c>
      <c r="R2606">
        <f t="shared" si="244"/>
        <v>31200</v>
      </c>
      <c r="S2606">
        <f t="shared" si="245"/>
        <v>5800</v>
      </c>
    </row>
    <row r="2607" spans="1:19" x14ac:dyDescent="0.25">
      <c r="A2607" s="12">
        <v>2606</v>
      </c>
      <c r="B2607" s="12" t="s">
        <v>211</v>
      </c>
      <c r="C2607" s="12" t="s">
        <v>1238</v>
      </c>
      <c r="D2607" s="28">
        <v>43012.494780092595</v>
      </c>
      <c r="E2607" s="17">
        <v>43016.294780092598</v>
      </c>
      <c r="F2607" s="13" t="s">
        <v>302</v>
      </c>
      <c r="G2607" s="12">
        <v>200</v>
      </c>
      <c r="H2607" s="12" t="s">
        <v>97</v>
      </c>
      <c r="I2607" s="12" t="s">
        <v>93</v>
      </c>
      <c r="J2607" s="37">
        <f>INDEX('Bảng Giá'!$C$3:$H$18,MATCH('Raw Data'!P2607,'Bảng Giá'!$B$3:$B$18,0),MATCH('Raw Data'!M2607,'Bảng Giá'!$C$2:$H$2,0))</f>
        <v>21000</v>
      </c>
      <c r="K2607" s="12">
        <v>20500</v>
      </c>
      <c r="L2607" s="36">
        <f t="shared" si="240"/>
        <v>3.8000000000029104</v>
      </c>
      <c r="M2607" t="str">
        <f>'References data'!H2608</f>
        <v>Liên Vùng</v>
      </c>
      <c r="N2607">
        <f t="shared" si="241"/>
        <v>0.2</v>
      </c>
      <c r="O2607">
        <f t="shared" si="242"/>
        <v>500</v>
      </c>
      <c r="P2607" t="str">
        <f>IF(AND(N2607&gt;0,N2607&lt;=0.05),'Bảng Giá'!$B$3,IF(AND(N2607&lt;=0.1,N2607&gt;0.05),'Bảng Giá'!$B$4,IF(AND('Raw Data'!N2607&gt;0.1,'Raw Data'!N2607&lt;=0.25),'Bảng Giá'!$B$5,IF(AND('Raw Data'!N2607&gt;0.25,'Raw Data'!N2607&lt;=0.5),'Bảng Giá'!$B$6,IF(AND('Raw Data'!N2607&gt;0.5,'Raw Data'!N2607&lt;=1),'Bảng Giá'!$B$7,IF(AND('Raw Data'!N2607&gt;1,'Raw Data'!N2607&lt;=1.5),'Bảng Giá'!$B$8,IF(AND('Raw Data'!N2607&gt;1.5,'Raw Data'!N2607&lt;=2),'Bảng Giá'!$B$9,IF(AND('Raw Data'!N2607&gt;2,'Raw Data'!N2607&lt;=2.5),'Bảng Giá'!$B$10,IF(AND('Raw Data'!N2607&gt;2.5,'Raw Data'!N2607&lt;=3),'Bảng Giá'!$B$11,IF(AND('Raw Data'!N2607&gt;3,'Raw Data'!N2607&lt;=3.5),'Bảng Giá'!$B$12,IF(AND('Raw Data'!N2607&gt;3.5,'Raw Data'!N2607&lt;=4),'Bảng Giá'!$B$13,IF(AND('Raw Data'!N2607&gt;4,'Raw Data'!N2607&lt;=4.5),'Bảng Giá'!$B$14,IF(AND('Raw Data'!N2607&gt;4.5,'Raw Data'!N2607&lt;=5),'Bảng Giá'!$B$15,IF(AND('Raw Data'!N2607&gt;5,'Raw Data'!N2607&lt;=5.5),'Bảng Giá'!$B$16,IF(AND('Raw Data'!N2607&gt;5.5,'Raw Data'!N2607&lt;=6),'Bảng Giá'!$B$17,'Bảng Giá'!$B$18)))))))))))))))</f>
        <v>0.1&lt;x&lt;=0.25</v>
      </c>
      <c r="Q2607" s="48">
        <f t="shared" si="243"/>
        <v>2.4390243902439025E-2</v>
      </c>
      <c r="R2607">
        <f t="shared" si="244"/>
        <v>25200</v>
      </c>
      <c r="S2607">
        <f t="shared" si="245"/>
        <v>4700</v>
      </c>
    </row>
    <row r="2608" spans="1:19" x14ac:dyDescent="0.25">
      <c r="A2608" s="12">
        <v>2607</v>
      </c>
      <c r="B2608" s="12" t="s">
        <v>211</v>
      </c>
      <c r="C2608" s="12" t="s">
        <v>1239</v>
      </c>
      <c r="D2608" s="28">
        <v>43012.494872685187</v>
      </c>
      <c r="E2608" s="17">
        <v>43016.29487268519</v>
      </c>
      <c r="F2608" s="13" t="s">
        <v>303</v>
      </c>
      <c r="G2608" s="12">
        <v>300</v>
      </c>
      <c r="H2608" s="12" t="s">
        <v>82</v>
      </c>
      <c r="I2608" s="12" t="s">
        <v>173</v>
      </c>
      <c r="J2608" s="37">
        <f>INDEX('Bảng Giá'!$C$3:$H$18,MATCH('Raw Data'!P2608,'Bảng Giá'!$B$3:$B$18,0),MATCH('Raw Data'!M2608,'Bảng Giá'!$C$2:$H$2,0))</f>
        <v>26000</v>
      </c>
      <c r="K2608" s="12">
        <v>25400</v>
      </c>
      <c r="L2608" s="36">
        <f t="shared" si="240"/>
        <v>3.8000000000029104</v>
      </c>
      <c r="M2608" t="str">
        <f>'References data'!H2609</f>
        <v>Liên Vùng</v>
      </c>
      <c r="N2608">
        <f t="shared" si="241"/>
        <v>0.3</v>
      </c>
      <c r="O2608">
        <f t="shared" si="242"/>
        <v>600</v>
      </c>
      <c r="P2608" t="str">
        <f>IF(AND(N2608&gt;0,N2608&lt;=0.05),'Bảng Giá'!$B$3,IF(AND(N2608&lt;=0.1,N2608&gt;0.05),'Bảng Giá'!$B$4,IF(AND('Raw Data'!N2608&gt;0.1,'Raw Data'!N2608&lt;=0.25),'Bảng Giá'!$B$5,IF(AND('Raw Data'!N2608&gt;0.25,'Raw Data'!N2608&lt;=0.5),'Bảng Giá'!$B$6,IF(AND('Raw Data'!N2608&gt;0.5,'Raw Data'!N2608&lt;=1),'Bảng Giá'!$B$7,IF(AND('Raw Data'!N2608&gt;1,'Raw Data'!N2608&lt;=1.5),'Bảng Giá'!$B$8,IF(AND('Raw Data'!N2608&gt;1.5,'Raw Data'!N2608&lt;=2),'Bảng Giá'!$B$9,IF(AND('Raw Data'!N2608&gt;2,'Raw Data'!N2608&lt;=2.5),'Bảng Giá'!$B$10,IF(AND('Raw Data'!N2608&gt;2.5,'Raw Data'!N2608&lt;=3),'Bảng Giá'!$B$11,IF(AND('Raw Data'!N2608&gt;3,'Raw Data'!N2608&lt;=3.5),'Bảng Giá'!$B$12,IF(AND('Raw Data'!N2608&gt;3.5,'Raw Data'!N2608&lt;=4),'Bảng Giá'!$B$13,IF(AND('Raw Data'!N2608&gt;4,'Raw Data'!N2608&lt;=4.5),'Bảng Giá'!$B$14,IF(AND('Raw Data'!N2608&gt;4.5,'Raw Data'!N2608&lt;=5),'Bảng Giá'!$B$15,IF(AND('Raw Data'!N2608&gt;5,'Raw Data'!N2608&lt;=5.5),'Bảng Giá'!$B$16,IF(AND('Raw Data'!N2608&gt;5.5,'Raw Data'!N2608&lt;=6),'Bảng Giá'!$B$17,'Bảng Giá'!$B$18)))))))))))))))</f>
        <v>0.25&lt;x&lt;=0.5</v>
      </c>
      <c r="Q2608" s="48">
        <f t="shared" si="243"/>
        <v>2.3622047244094488E-2</v>
      </c>
      <c r="R2608">
        <f t="shared" si="244"/>
        <v>31200</v>
      </c>
      <c r="S2608">
        <f t="shared" si="245"/>
        <v>5800</v>
      </c>
    </row>
    <row r="2609" spans="1:19" x14ac:dyDescent="0.25">
      <c r="A2609" s="12">
        <v>2608</v>
      </c>
      <c r="B2609" s="12" t="s">
        <v>211</v>
      </c>
      <c r="C2609" s="12" t="s">
        <v>1240</v>
      </c>
      <c r="D2609" s="28">
        <v>43012.399641203701</v>
      </c>
      <c r="E2609" s="17">
        <v>43016.4996412037</v>
      </c>
      <c r="F2609" s="13" t="s">
        <v>302</v>
      </c>
      <c r="G2609" s="12">
        <v>1049</v>
      </c>
      <c r="H2609" s="12" t="s">
        <v>370</v>
      </c>
      <c r="I2609" s="12" t="s">
        <v>458</v>
      </c>
      <c r="J2609" s="37">
        <f>INDEX('Bảng Giá'!$C$3:$H$18,MATCH('Raw Data'!P2609,'Bảng Giá'!$B$3:$B$18,0),MATCH('Raw Data'!M2609,'Bảng Giá'!$C$2:$H$2,0))</f>
        <v>39000</v>
      </c>
      <c r="K2609" s="12">
        <v>38400</v>
      </c>
      <c r="L2609" s="36">
        <f t="shared" si="240"/>
        <v>4.0999999999985448</v>
      </c>
      <c r="M2609" t="str">
        <f>'References data'!H2610</f>
        <v>Liên Vùng Tỉnh</v>
      </c>
      <c r="N2609">
        <f t="shared" si="241"/>
        <v>1.0489999999999999</v>
      </c>
      <c r="O2609">
        <f t="shared" si="242"/>
        <v>600</v>
      </c>
      <c r="P2609" t="str">
        <f>IF(AND(N2609&gt;0,N2609&lt;=0.05),'Bảng Giá'!$B$3,IF(AND(N2609&lt;=0.1,N2609&gt;0.05),'Bảng Giá'!$B$4,IF(AND('Raw Data'!N2609&gt;0.1,'Raw Data'!N2609&lt;=0.25),'Bảng Giá'!$B$5,IF(AND('Raw Data'!N2609&gt;0.25,'Raw Data'!N2609&lt;=0.5),'Bảng Giá'!$B$6,IF(AND('Raw Data'!N2609&gt;0.5,'Raw Data'!N2609&lt;=1),'Bảng Giá'!$B$7,IF(AND('Raw Data'!N2609&gt;1,'Raw Data'!N2609&lt;=1.5),'Bảng Giá'!$B$8,IF(AND('Raw Data'!N2609&gt;1.5,'Raw Data'!N2609&lt;=2),'Bảng Giá'!$B$9,IF(AND('Raw Data'!N2609&gt;2,'Raw Data'!N2609&lt;=2.5),'Bảng Giá'!$B$10,IF(AND('Raw Data'!N2609&gt;2.5,'Raw Data'!N2609&lt;=3),'Bảng Giá'!$B$11,IF(AND('Raw Data'!N2609&gt;3,'Raw Data'!N2609&lt;=3.5),'Bảng Giá'!$B$12,IF(AND('Raw Data'!N2609&gt;3.5,'Raw Data'!N2609&lt;=4),'Bảng Giá'!$B$13,IF(AND('Raw Data'!N2609&gt;4,'Raw Data'!N2609&lt;=4.5),'Bảng Giá'!$B$14,IF(AND('Raw Data'!N2609&gt;4.5,'Raw Data'!N2609&lt;=5),'Bảng Giá'!$B$15,IF(AND('Raw Data'!N2609&gt;5,'Raw Data'!N2609&lt;=5.5),'Bảng Giá'!$B$16,IF(AND('Raw Data'!N2609&gt;5.5,'Raw Data'!N2609&lt;=6),'Bảng Giá'!$B$17,'Bảng Giá'!$B$18)))))))))))))))</f>
        <v>1&lt;x&lt;=1.5</v>
      </c>
      <c r="Q2609" s="48">
        <f t="shared" si="243"/>
        <v>1.5625E-2</v>
      </c>
      <c r="R2609">
        <f t="shared" si="244"/>
        <v>46800</v>
      </c>
      <c r="S2609">
        <f t="shared" si="245"/>
        <v>8400</v>
      </c>
    </row>
    <row r="2610" spans="1:19" x14ac:dyDescent="0.25">
      <c r="A2610" s="12">
        <v>2609</v>
      </c>
      <c r="B2610" s="12" t="s">
        <v>211</v>
      </c>
      <c r="C2610" s="12" t="s">
        <v>1241</v>
      </c>
      <c r="D2610" s="28">
        <v>43012.399074074077</v>
      </c>
      <c r="E2610" s="17">
        <v>43016.19907407408</v>
      </c>
      <c r="F2610" s="13" t="s">
        <v>302</v>
      </c>
      <c r="G2610" s="12">
        <v>700</v>
      </c>
      <c r="H2610" s="12" t="s">
        <v>370</v>
      </c>
      <c r="I2610" s="12" t="s">
        <v>100</v>
      </c>
      <c r="J2610" s="37">
        <f>INDEX('Bảng Giá'!$C$3:$H$18,MATCH('Raw Data'!P2610,'Bảng Giá'!$B$3:$B$18,0),MATCH('Raw Data'!M2610,'Bảng Giá'!$C$2:$H$2,0))</f>
        <v>32500</v>
      </c>
      <c r="K2610" s="12">
        <v>31700</v>
      </c>
      <c r="L2610" s="36">
        <f t="shared" si="240"/>
        <v>3.8000000000029104</v>
      </c>
      <c r="M2610" t="str">
        <f>'References data'!H2611</f>
        <v>Liên Vùng</v>
      </c>
      <c r="N2610">
        <f t="shared" si="241"/>
        <v>0.7</v>
      </c>
      <c r="O2610">
        <f t="shared" si="242"/>
        <v>800</v>
      </c>
      <c r="P2610" t="str">
        <f>IF(AND(N2610&gt;0,N2610&lt;=0.05),'Bảng Giá'!$B$3,IF(AND(N2610&lt;=0.1,N2610&gt;0.05),'Bảng Giá'!$B$4,IF(AND('Raw Data'!N2610&gt;0.1,'Raw Data'!N2610&lt;=0.25),'Bảng Giá'!$B$5,IF(AND('Raw Data'!N2610&gt;0.25,'Raw Data'!N2610&lt;=0.5),'Bảng Giá'!$B$6,IF(AND('Raw Data'!N2610&gt;0.5,'Raw Data'!N2610&lt;=1),'Bảng Giá'!$B$7,IF(AND('Raw Data'!N2610&gt;1,'Raw Data'!N2610&lt;=1.5),'Bảng Giá'!$B$8,IF(AND('Raw Data'!N2610&gt;1.5,'Raw Data'!N2610&lt;=2),'Bảng Giá'!$B$9,IF(AND('Raw Data'!N2610&gt;2,'Raw Data'!N2610&lt;=2.5),'Bảng Giá'!$B$10,IF(AND('Raw Data'!N2610&gt;2.5,'Raw Data'!N2610&lt;=3),'Bảng Giá'!$B$11,IF(AND('Raw Data'!N2610&gt;3,'Raw Data'!N2610&lt;=3.5),'Bảng Giá'!$B$12,IF(AND('Raw Data'!N2610&gt;3.5,'Raw Data'!N2610&lt;=4),'Bảng Giá'!$B$13,IF(AND('Raw Data'!N2610&gt;4,'Raw Data'!N2610&lt;=4.5),'Bảng Giá'!$B$14,IF(AND('Raw Data'!N2610&gt;4.5,'Raw Data'!N2610&lt;=5),'Bảng Giá'!$B$15,IF(AND('Raw Data'!N2610&gt;5,'Raw Data'!N2610&lt;=5.5),'Bảng Giá'!$B$16,IF(AND('Raw Data'!N2610&gt;5.5,'Raw Data'!N2610&lt;=6),'Bảng Giá'!$B$17,'Bảng Giá'!$B$18)))))))))))))))</f>
        <v>0.5&lt;x&lt;=1</v>
      </c>
      <c r="Q2610" s="48">
        <f t="shared" si="243"/>
        <v>2.5236593059936908E-2</v>
      </c>
      <c r="R2610">
        <f t="shared" si="244"/>
        <v>39000</v>
      </c>
      <c r="S2610">
        <f t="shared" si="245"/>
        <v>7300</v>
      </c>
    </row>
    <row r="2611" spans="1:19" x14ac:dyDescent="0.25">
      <c r="A2611" s="12">
        <v>2610</v>
      </c>
      <c r="B2611" s="12" t="s">
        <v>211</v>
      </c>
      <c r="C2611" s="12" t="s">
        <v>1242</v>
      </c>
      <c r="D2611" s="28">
        <v>43012.399270833332</v>
      </c>
      <c r="E2611" s="17">
        <v>43016.49927083333</v>
      </c>
      <c r="F2611" s="13" t="s">
        <v>302</v>
      </c>
      <c r="G2611" s="12">
        <v>1000</v>
      </c>
      <c r="H2611" s="12" t="s">
        <v>190</v>
      </c>
      <c r="I2611" s="12" t="s">
        <v>474</v>
      </c>
      <c r="J2611" s="37">
        <f>INDEX('Bảng Giá'!$C$3:$H$18,MATCH('Raw Data'!P2611,'Bảng Giá'!$B$3:$B$18,0),MATCH('Raw Data'!M2611,'Bảng Giá'!$C$2:$H$2,0))</f>
        <v>31000</v>
      </c>
      <c r="K2611" s="12">
        <v>38400</v>
      </c>
      <c r="L2611" s="36">
        <f t="shared" si="240"/>
        <v>4.0999999999985448</v>
      </c>
      <c r="M2611" t="str">
        <f>'References data'!H2612</f>
        <v>Liên Vùng Tỉnh</v>
      </c>
      <c r="N2611">
        <f t="shared" si="241"/>
        <v>1</v>
      </c>
      <c r="O2611">
        <f t="shared" si="242"/>
        <v>-7400</v>
      </c>
      <c r="P2611" t="str">
        <f>IF(AND(N2611&gt;0,N2611&lt;=0.05),'Bảng Giá'!$B$3,IF(AND(N2611&lt;=0.1,N2611&gt;0.05),'Bảng Giá'!$B$4,IF(AND('Raw Data'!N2611&gt;0.1,'Raw Data'!N2611&lt;=0.25),'Bảng Giá'!$B$5,IF(AND('Raw Data'!N2611&gt;0.25,'Raw Data'!N2611&lt;=0.5),'Bảng Giá'!$B$6,IF(AND('Raw Data'!N2611&gt;0.5,'Raw Data'!N2611&lt;=1),'Bảng Giá'!$B$7,IF(AND('Raw Data'!N2611&gt;1,'Raw Data'!N2611&lt;=1.5),'Bảng Giá'!$B$8,IF(AND('Raw Data'!N2611&gt;1.5,'Raw Data'!N2611&lt;=2),'Bảng Giá'!$B$9,IF(AND('Raw Data'!N2611&gt;2,'Raw Data'!N2611&lt;=2.5),'Bảng Giá'!$B$10,IF(AND('Raw Data'!N2611&gt;2.5,'Raw Data'!N2611&lt;=3),'Bảng Giá'!$B$11,IF(AND('Raw Data'!N2611&gt;3,'Raw Data'!N2611&lt;=3.5),'Bảng Giá'!$B$12,IF(AND('Raw Data'!N2611&gt;3.5,'Raw Data'!N2611&lt;=4),'Bảng Giá'!$B$13,IF(AND('Raw Data'!N2611&gt;4,'Raw Data'!N2611&lt;=4.5),'Bảng Giá'!$B$14,IF(AND('Raw Data'!N2611&gt;4.5,'Raw Data'!N2611&lt;=5),'Bảng Giá'!$B$15,IF(AND('Raw Data'!N2611&gt;5,'Raw Data'!N2611&lt;=5.5),'Bảng Giá'!$B$16,IF(AND('Raw Data'!N2611&gt;5.5,'Raw Data'!N2611&lt;=6),'Bảng Giá'!$B$17,'Bảng Giá'!$B$18)))))))))))))))</f>
        <v>0.5&lt;x&lt;=1</v>
      </c>
      <c r="Q2611" s="48">
        <f t="shared" si="243"/>
        <v>-0.19270833333333334</v>
      </c>
      <c r="R2611">
        <f t="shared" si="244"/>
        <v>37200</v>
      </c>
      <c r="S2611">
        <f t="shared" si="245"/>
        <v>-1200</v>
      </c>
    </row>
    <row r="2612" spans="1:19" x14ac:dyDescent="0.25">
      <c r="A2612" s="12">
        <v>2611</v>
      </c>
      <c r="B2612" s="12" t="s">
        <v>211</v>
      </c>
      <c r="C2612" s="12" t="s">
        <v>1243</v>
      </c>
      <c r="D2612" s="28">
        <v>43012.399421296293</v>
      </c>
      <c r="E2612" s="17">
        <v>43016.499421296292</v>
      </c>
      <c r="F2612" s="13" t="s">
        <v>302</v>
      </c>
      <c r="G2612" s="12">
        <v>1000</v>
      </c>
      <c r="H2612" s="12" t="s">
        <v>190</v>
      </c>
      <c r="I2612" s="12" t="s">
        <v>1606</v>
      </c>
      <c r="J2612" s="37">
        <f>INDEX('Bảng Giá'!$C$3:$H$18,MATCH('Raw Data'!P2612,'Bảng Giá'!$B$3:$B$18,0),MATCH('Raw Data'!M2612,'Bảng Giá'!$C$2:$H$2,0))</f>
        <v>31000</v>
      </c>
      <c r="K2612" s="12">
        <v>38400</v>
      </c>
      <c r="L2612" s="36">
        <f t="shared" si="240"/>
        <v>4.0999999999985448</v>
      </c>
      <c r="M2612" t="str">
        <f>'References data'!H2613</f>
        <v>Liên Vùng Tỉnh</v>
      </c>
      <c r="N2612">
        <f t="shared" si="241"/>
        <v>1</v>
      </c>
      <c r="O2612">
        <f t="shared" si="242"/>
        <v>-7400</v>
      </c>
      <c r="P2612" t="str">
        <f>IF(AND(N2612&gt;0,N2612&lt;=0.05),'Bảng Giá'!$B$3,IF(AND(N2612&lt;=0.1,N2612&gt;0.05),'Bảng Giá'!$B$4,IF(AND('Raw Data'!N2612&gt;0.1,'Raw Data'!N2612&lt;=0.25),'Bảng Giá'!$B$5,IF(AND('Raw Data'!N2612&gt;0.25,'Raw Data'!N2612&lt;=0.5),'Bảng Giá'!$B$6,IF(AND('Raw Data'!N2612&gt;0.5,'Raw Data'!N2612&lt;=1),'Bảng Giá'!$B$7,IF(AND('Raw Data'!N2612&gt;1,'Raw Data'!N2612&lt;=1.5),'Bảng Giá'!$B$8,IF(AND('Raw Data'!N2612&gt;1.5,'Raw Data'!N2612&lt;=2),'Bảng Giá'!$B$9,IF(AND('Raw Data'!N2612&gt;2,'Raw Data'!N2612&lt;=2.5),'Bảng Giá'!$B$10,IF(AND('Raw Data'!N2612&gt;2.5,'Raw Data'!N2612&lt;=3),'Bảng Giá'!$B$11,IF(AND('Raw Data'!N2612&gt;3,'Raw Data'!N2612&lt;=3.5),'Bảng Giá'!$B$12,IF(AND('Raw Data'!N2612&gt;3.5,'Raw Data'!N2612&lt;=4),'Bảng Giá'!$B$13,IF(AND('Raw Data'!N2612&gt;4,'Raw Data'!N2612&lt;=4.5),'Bảng Giá'!$B$14,IF(AND('Raw Data'!N2612&gt;4.5,'Raw Data'!N2612&lt;=5),'Bảng Giá'!$B$15,IF(AND('Raw Data'!N2612&gt;5,'Raw Data'!N2612&lt;=5.5),'Bảng Giá'!$B$16,IF(AND('Raw Data'!N2612&gt;5.5,'Raw Data'!N2612&lt;=6),'Bảng Giá'!$B$17,'Bảng Giá'!$B$18)))))))))))))))</f>
        <v>0.5&lt;x&lt;=1</v>
      </c>
      <c r="Q2612" s="48">
        <f t="shared" si="243"/>
        <v>-0.19270833333333334</v>
      </c>
      <c r="R2612">
        <f t="shared" si="244"/>
        <v>37200</v>
      </c>
      <c r="S2612">
        <f t="shared" si="245"/>
        <v>-1200</v>
      </c>
    </row>
    <row r="2613" spans="1:19" x14ac:dyDescent="0.25">
      <c r="A2613" s="12">
        <v>2612</v>
      </c>
      <c r="B2613" s="12" t="s">
        <v>211</v>
      </c>
      <c r="C2613" s="12" t="s">
        <v>1244</v>
      </c>
      <c r="D2613" s="28">
        <v>43012.399699074071</v>
      </c>
      <c r="E2613" s="17">
        <v>43014.499699074069</v>
      </c>
      <c r="F2613" s="13" t="s">
        <v>302</v>
      </c>
      <c r="G2613" s="12">
        <v>500</v>
      </c>
      <c r="H2613" s="12" t="s">
        <v>297</v>
      </c>
      <c r="I2613" s="12" t="s">
        <v>299</v>
      </c>
      <c r="J2613" s="37">
        <f>INDEX('Bảng Giá'!$C$3:$H$18,MATCH('Raw Data'!P2613,'Bảng Giá'!$B$3:$B$18,0),MATCH('Raw Data'!M2613,'Bảng Giá'!$C$2:$H$2,0))</f>
        <v>22500</v>
      </c>
      <c r="K2613" s="12">
        <v>29900</v>
      </c>
      <c r="L2613" s="36">
        <f t="shared" si="240"/>
        <v>2.0999999999985448</v>
      </c>
      <c r="M2613" t="str">
        <f>'References data'!H2614</f>
        <v>Liên Vùng đặc biệt</v>
      </c>
      <c r="N2613">
        <f t="shared" si="241"/>
        <v>0.5</v>
      </c>
      <c r="O2613">
        <f t="shared" si="242"/>
        <v>-7400</v>
      </c>
      <c r="P2613" t="str">
        <f>IF(AND(N2613&gt;0,N2613&lt;=0.05),'Bảng Giá'!$B$3,IF(AND(N2613&lt;=0.1,N2613&gt;0.05),'Bảng Giá'!$B$4,IF(AND('Raw Data'!N2613&gt;0.1,'Raw Data'!N2613&lt;=0.25),'Bảng Giá'!$B$5,IF(AND('Raw Data'!N2613&gt;0.25,'Raw Data'!N2613&lt;=0.5),'Bảng Giá'!$B$6,IF(AND('Raw Data'!N2613&gt;0.5,'Raw Data'!N2613&lt;=1),'Bảng Giá'!$B$7,IF(AND('Raw Data'!N2613&gt;1,'Raw Data'!N2613&lt;=1.5),'Bảng Giá'!$B$8,IF(AND('Raw Data'!N2613&gt;1.5,'Raw Data'!N2613&lt;=2),'Bảng Giá'!$B$9,IF(AND('Raw Data'!N2613&gt;2,'Raw Data'!N2613&lt;=2.5),'Bảng Giá'!$B$10,IF(AND('Raw Data'!N2613&gt;2.5,'Raw Data'!N2613&lt;=3),'Bảng Giá'!$B$11,IF(AND('Raw Data'!N2613&gt;3,'Raw Data'!N2613&lt;=3.5),'Bảng Giá'!$B$12,IF(AND('Raw Data'!N2613&gt;3.5,'Raw Data'!N2613&lt;=4),'Bảng Giá'!$B$13,IF(AND('Raw Data'!N2613&gt;4,'Raw Data'!N2613&lt;=4.5),'Bảng Giá'!$B$14,IF(AND('Raw Data'!N2613&gt;4.5,'Raw Data'!N2613&lt;=5),'Bảng Giá'!$B$15,IF(AND('Raw Data'!N2613&gt;5,'Raw Data'!N2613&lt;=5.5),'Bảng Giá'!$B$16,IF(AND('Raw Data'!N2613&gt;5.5,'Raw Data'!N2613&lt;=6),'Bảng Giá'!$B$17,'Bảng Giá'!$B$18)))))))))))))))</f>
        <v>0.25&lt;x&lt;=0.5</v>
      </c>
      <c r="Q2613" s="48">
        <f t="shared" si="243"/>
        <v>-0.24749163879598662</v>
      </c>
      <c r="R2613">
        <f t="shared" si="244"/>
        <v>27000</v>
      </c>
      <c r="S2613">
        <f t="shared" si="245"/>
        <v>-2900</v>
      </c>
    </row>
    <row r="2614" spans="1:19" x14ac:dyDescent="0.25">
      <c r="A2614" s="12">
        <v>2613</v>
      </c>
      <c r="B2614" s="12" t="s">
        <v>211</v>
      </c>
      <c r="C2614" s="12" t="s">
        <v>1245</v>
      </c>
      <c r="D2614" s="28">
        <v>43012.49490740741</v>
      </c>
      <c r="E2614" s="17">
        <v>43016.294907407413</v>
      </c>
      <c r="F2614" s="13" t="s">
        <v>302</v>
      </c>
      <c r="G2614" s="12">
        <v>800</v>
      </c>
      <c r="H2614" s="12" t="s">
        <v>124</v>
      </c>
      <c r="I2614" s="12" t="s">
        <v>449</v>
      </c>
      <c r="J2614" s="37">
        <f>INDEX('Bảng Giá'!$C$3:$H$18,MATCH('Raw Data'!P2614,'Bảng Giá'!$B$3:$B$18,0),MATCH('Raw Data'!M2614,'Bảng Giá'!$C$2:$H$2,0))</f>
        <v>32500</v>
      </c>
      <c r="K2614" s="12">
        <v>31700</v>
      </c>
      <c r="L2614" s="36">
        <f t="shared" si="240"/>
        <v>3.8000000000029104</v>
      </c>
      <c r="M2614" t="str">
        <f>'References data'!H2615</f>
        <v>Liên Vùng</v>
      </c>
      <c r="N2614">
        <f t="shared" si="241"/>
        <v>0.8</v>
      </c>
      <c r="O2614">
        <f t="shared" si="242"/>
        <v>800</v>
      </c>
      <c r="P2614" t="str">
        <f>IF(AND(N2614&gt;0,N2614&lt;=0.05),'Bảng Giá'!$B$3,IF(AND(N2614&lt;=0.1,N2614&gt;0.05),'Bảng Giá'!$B$4,IF(AND('Raw Data'!N2614&gt;0.1,'Raw Data'!N2614&lt;=0.25),'Bảng Giá'!$B$5,IF(AND('Raw Data'!N2614&gt;0.25,'Raw Data'!N2614&lt;=0.5),'Bảng Giá'!$B$6,IF(AND('Raw Data'!N2614&gt;0.5,'Raw Data'!N2614&lt;=1),'Bảng Giá'!$B$7,IF(AND('Raw Data'!N2614&gt;1,'Raw Data'!N2614&lt;=1.5),'Bảng Giá'!$B$8,IF(AND('Raw Data'!N2614&gt;1.5,'Raw Data'!N2614&lt;=2),'Bảng Giá'!$B$9,IF(AND('Raw Data'!N2614&gt;2,'Raw Data'!N2614&lt;=2.5),'Bảng Giá'!$B$10,IF(AND('Raw Data'!N2614&gt;2.5,'Raw Data'!N2614&lt;=3),'Bảng Giá'!$B$11,IF(AND('Raw Data'!N2614&gt;3,'Raw Data'!N2614&lt;=3.5),'Bảng Giá'!$B$12,IF(AND('Raw Data'!N2614&gt;3.5,'Raw Data'!N2614&lt;=4),'Bảng Giá'!$B$13,IF(AND('Raw Data'!N2614&gt;4,'Raw Data'!N2614&lt;=4.5),'Bảng Giá'!$B$14,IF(AND('Raw Data'!N2614&gt;4.5,'Raw Data'!N2614&lt;=5),'Bảng Giá'!$B$15,IF(AND('Raw Data'!N2614&gt;5,'Raw Data'!N2614&lt;=5.5),'Bảng Giá'!$B$16,IF(AND('Raw Data'!N2614&gt;5.5,'Raw Data'!N2614&lt;=6),'Bảng Giá'!$B$17,'Bảng Giá'!$B$18)))))))))))))))</f>
        <v>0.5&lt;x&lt;=1</v>
      </c>
      <c r="Q2614" s="48">
        <f t="shared" si="243"/>
        <v>2.5236593059936908E-2</v>
      </c>
      <c r="R2614">
        <f t="shared" si="244"/>
        <v>39000</v>
      </c>
      <c r="S2614">
        <f t="shared" si="245"/>
        <v>7300</v>
      </c>
    </row>
    <row r="2615" spans="1:19" x14ac:dyDescent="0.25">
      <c r="A2615" s="12">
        <v>2614</v>
      </c>
      <c r="B2615" s="12" t="s">
        <v>211</v>
      </c>
      <c r="C2615" s="12" t="s">
        <v>1246</v>
      </c>
      <c r="D2615" s="28">
        <v>43012.49496527778</v>
      </c>
      <c r="E2615" s="17">
        <v>43014.594965277778</v>
      </c>
      <c r="F2615" s="13" t="s">
        <v>302</v>
      </c>
      <c r="G2615" s="12">
        <v>500</v>
      </c>
      <c r="H2615" s="12" t="s">
        <v>82</v>
      </c>
      <c r="I2615" s="12" t="s">
        <v>300</v>
      </c>
      <c r="J2615" s="37">
        <f>INDEX('Bảng Giá'!$C$3:$H$18,MATCH('Raw Data'!P2615,'Bảng Giá'!$B$3:$B$18,0),MATCH('Raw Data'!M2615,'Bảng Giá'!$C$2:$H$2,0))</f>
        <v>22500</v>
      </c>
      <c r="K2615" s="12">
        <v>29900</v>
      </c>
      <c r="L2615" s="36">
        <f t="shared" si="240"/>
        <v>2.0999999999985448</v>
      </c>
      <c r="M2615" t="str">
        <f>'References data'!H2616</f>
        <v>Liên Vùng đặc biệt</v>
      </c>
      <c r="N2615">
        <f t="shared" si="241"/>
        <v>0.5</v>
      </c>
      <c r="O2615">
        <f t="shared" si="242"/>
        <v>-7400</v>
      </c>
      <c r="P2615" t="str">
        <f>IF(AND(N2615&gt;0,N2615&lt;=0.05),'Bảng Giá'!$B$3,IF(AND(N2615&lt;=0.1,N2615&gt;0.05),'Bảng Giá'!$B$4,IF(AND('Raw Data'!N2615&gt;0.1,'Raw Data'!N2615&lt;=0.25),'Bảng Giá'!$B$5,IF(AND('Raw Data'!N2615&gt;0.25,'Raw Data'!N2615&lt;=0.5),'Bảng Giá'!$B$6,IF(AND('Raw Data'!N2615&gt;0.5,'Raw Data'!N2615&lt;=1),'Bảng Giá'!$B$7,IF(AND('Raw Data'!N2615&gt;1,'Raw Data'!N2615&lt;=1.5),'Bảng Giá'!$B$8,IF(AND('Raw Data'!N2615&gt;1.5,'Raw Data'!N2615&lt;=2),'Bảng Giá'!$B$9,IF(AND('Raw Data'!N2615&gt;2,'Raw Data'!N2615&lt;=2.5),'Bảng Giá'!$B$10,IF(AND('Raw Data'!N2615&gt;2.5,'Raw Data'!N2615&lt;=3),'Bảng Giá'!$B$11,IF(AND('Raw Data'!N2615&gt;3,'Raw Data'!N2615&lt;=3.5),'Bảng Giá'!$B$12,IF(AND('Raw Data'!N2615&gt;3.5,'Raw Data'!N2615&lt;=4),'Bảng Giá'!$B$13,IF(AND('Raw Data'!N2615&gt;4,'Raw Data'!N2615&lt;=4.5),'Bảng Giá'!$B$14,IF(AND('Raw Data'!N2615&gt;4.5,'Raw Data'!N2615&lt;=5),'Bảng Giá'!$B$15,IF(AND('Raw Data'!N2615&gt;5,'Raw Data'!N2615&lt;=5.5),'Bảng Giá'!$B$16,IF(AND('Raw Data'!N2615&gt;5.5,'Raw Data'!N2615&lt;=6),'Bảng Giá'!$B$17,'Bảng Giá'!$B$18)))))))))))))))</f>
        <v>0.25&lt;x&lt;=0.5</v>
      </c>
      <c r="Q2615" s="48">
        <f t="shared" si="243"/>
        <v>-0.24749163879598662</v>
      </c>
      <c r="R2615">
        <f t="shared" si="244"/>
        <v>27000</v>
      </c>
      <c r="S2615">
        <f t="shared" si="245"/>
        <v>-2900</v>
      </c>
    </row>
    <row r="2616" spans="1:19" x14ac:dyDescent="0.25">
      <c r="A2616" s="12">
        <v>2615</v>
      </c>
      <c r="B2616" s="12" t="s">
        <v>211</v>
      </c>
      <c r="C2616" s="12" t="s">
        <v>1247</v>
      </c>
      <c r="D2616" s="28">
        <v>43012.3987037037</v>
      </c>
      <c r="E2616" s="17">
        <v>43016.498703703699</v>
      </c>
      <c r="F2616" s="13" t="s">
        <v>302</v>
      </c>
      <c r="G2616" s="12">
        <v>200</v>
      </c>
      <c r="H2616" s="12" t="s">
        <v>157</v>
      </c>
      <c r="I2616" s="12" t="s">
        <v>1578</v>
      </c>
      <c r="J2616" s="37">
        <f>INDEX('Bảng Giá'!$C$3:$H$18,MATCH('Raw Data'!P2616,'Bảng Giá'!$B$3:$B$18,0),MATCH('Raw Data'!M2616,'Bảng Giá'!$C$2:$H$2,0))</f>
        <v>20000</v>
      </c>
      <c r="K2616" s="12">
        <v>19700</v>
      </c>
      <c r="L2616" s="36">
        <f t="shared" si="240"/>
        <v>4.0999999999985448</v>
      </c>
      <c r="M2616" t="str">
        <f>'References data'!H2617</f>
        <v>Liên Vùng Tỉnh</v>
      </c>
      <c r="N2616">
        <f t="shared" si="241"/>
        <v>0.2</v>
      </c>
      <c r="O2616">
        <f t="shared" si="242"/>
        <v>300</v>
      </c>
      <c r="P2616" t="str">
        <f>IF(AND(N2616&gt;0,N2616&lt;=0.05),'Bảng Giá'!$B$3,IF(AND(N2616&lt;=0.1,N2616&gt;0.05),'Bảng Giá'!$B$4,IF(AND('Raw Data'!N2616&gt;0.1,'Raw Data'!N2616&lt;=0.25),'Bảng Giá'!$B$5,IF(AND('Raw Data'!N2616&gt;0.25,'Raw Data'!N2616&lt;=0.5),'Bảng Giá'!$B$6,IF(AND('Raw Data'!N2616&gt;0.5,'Raw Data'!N2616&lt;=1),'Bảng Giá'!$B$7,IF(AND('Raw Data'!N2616&gt;1,'Raw Data'!N2616&lt;=1.5),'Bảng Giá'!$B$8,IF(AND('Raw Data'!N2616&gt;1.5,'Raw Data'!N2616&lt;=2),'Bảng Giá'!$B$9,IF(AND('Raw Data'!N2616&gt;2,'Raw Data'!N2616&lt;=2.5),'Bảng Giá'!$B$10,IF(AND('Raw Data'!N2616&gt;2.5,'Raw Data'!N2616&lt;=3),'Bảng Giá'!$B$11,IF(AND('Raw Data'!N2616&gt;3,'Raw Data'!N2616&lt;=3.5),'Bảng Giá'!$B$12,IF(AND('Raw Data'!N2616&gt;3.5,'Raw Data'!N2616&lt;=4),'Bảng Giá'!$B$13,IF(AND('Raw Data'!N2616&gt;4,'Raw Data'!N2616&lt;=4.5),'Bảng Giá'!$B$14,IF(AND('Raw Data'!N2616&gt;4.5,'Raw Data'!N2616&lt;=5),'Bảng Giá'!$B$15,IF(AND('Raw Data'!N2616&gt;5,'Raw Data'!N2616&lt;=5.5),'Bảng Giá'!$B$16,IF(AND('Raw Data'!N2616&gt;5.5,'Raw Data'!N2616&lt;=6),'Bảng Giá'!$B$17,'Bảng Giá'!$B$18)))))))))))))))</f>
        <v>0.1&lt;x&lt;=0.25</v>
      </c>
      <c r="Q2616" s="48">
        <f t="shared" si="243"/>
        <v>1.5228426395939087E-2</v>
      </c>
      <c r="R2616">
        <f t="shared" si="244"/>
        <v>24000</v>
      </c>
      <c r="S2616">
        <f t="shared" si="245"/>
        <v>4300</v>
      </c>
    </row>
    <row r="2617" spans="1:19" x14ac:dyDescent="0.25">
      <c r="A2617" s="12">
        <v>2616</v>
      </c>
      <c r="B2617" s="12" t="s">
        <v>211</v>
      </c>
      <c r="C2617" s="12" t="s">
        <v>1248</v>
      </c>
      <c r="D2617" s="28">
        <v>43012.399039351854</v>
      </c>
      <c r="E2617" s="17">
        <v>43016.199039351857</v>
      </c>
      <c r="F2617" s="13" t="s">
        <v>302</v>
      </c>
      <c r="G2617" s="12">
        <v>3000</v>
      </c>
      <c r="H2617" s="12" t="s">
        <v>114</v>
      </c>
      <c r="I2617" s="12" t="s">
        <v>457</v>
      </c>
      <c r="J2617" s="37">
        <f>INDEX('Bảng Giá'!$C$3:$H$18,MATCH('Raw Data'!P2617,'Bảng Giá'!$B$3:$B$18,0),MATCH('Raw Data'!M2617,'Bảng Giá'!$C$2:$H$2,0))</f>
        <v>66500</v>
      </c>
      <c r="K2617" s="12">
        <v>73200</v>
      </c>
      <c r="L2617" s="36">
        <f t="shared" si="240"/>
        <v>3.8000000000029104</v>
      </c>
      <c r="M2617" t="str">
        <f>'References data'!H2618</f>
        <v>Liên Vùng</v>
      </c>
      <c r="N2617">
        <f t="shared" si="241"/>
        <v>3</v>
      </c>
      <c r="O2617">
        <f t="shared" si="242"/>
        <v>-6700</v>
      </c>
      <c r="P2617" t="str">
        <f>IF(AND(N2617&gt;0,N2617&lt;=0.05),'Bảng Giá'!$B$3,IF(AND(N2617&lt;=0.1,N2617&gt;0.05),'Bảng Giá'!$B$4,IF(AND('Raw Data'!N2617&gt;0.1,'Raw Data'!N2617&lt;=0.25),'Bảng Giá'!$B$5,IF(AND('Raw Data'!N2617&gt;0.25,'Raw Data'!N2617&lt;=0.5),'Bảng Giá'!$B$6,IF(AND('Raw Data'!N2617&gt;0.5,'Raw Data'!N2617&lt;=1),'Bảng Giá'!$B$7,IF(AND('Raw Data'!N2617&gt;1,'Raw Data'!N2617&lt;=1.5),'Bảng Giá'!$B$8,IF(AND('Raw Data'!N2617&gt;1.5,'Raw Data'!N2617&lt;=2),'Bảng Giá'!$B$9,IF(AND('Raw Data'!N2617&gt;2,'Raw Data'!N2617&lt;=2.5),'Bảng Giá'!$B$10,IF(AND('Raw Data'!N2617&gt;2.5,'Raw Data'!N2617&lt;=3),'Bảng Giá'!$B$11,IF(AND('Raw Data'!N2617&gt;3,'Raw Data'!N2617&lt;=3.5),'Bảng Giá'!$B$12,IF(AND('Raw Data'!N2617&gt;3.5,'Raw Data'!N2617&lt;=4),'Bảng Giá'!$B$13,IF(AND('Raw Data'!N2617&gt;4,'Raw Data'!N2617&lt;=4.5),'Bảng Giá'!$B$14,IF(AND('Raw Data'!N2617&gt;4.5,'Raw Data'!N2617&lt;=5),'Bảng Giá'!$B$15,IF(AND('Raw Data'!N2617&gt;5,'Raw Data'!N2617&lt;=5.5),'Bảng Giá'!$B$16,IF(AND('Raw Data'!N2617&gt;5.5,'Raw Data'!N2617&lt;=6),'Bảng Giá'!$B$17,'Bảng Giá'!$B$18)))))))))))))))</f>
        <v>2.5&lt;x&lt;=3</v>
      </c>
      <c r="Q2617" s="48">
        <f t="shared" si="243"/>
        <v>-9.1530054644808748E-2</v>
      </c>
      <c r="R2617">
        <f t="shared" si="244"/>
        <v>79800</v>
      </c>
      <c r="S2617">
        <f t="shared" si="245"/>
        <v>6600</v>
      </c>
    </row>
    <row r="2618" spans="1:19" x14ac:dyDescent="0.25">
      <c r="A2618" s="12">
        <v>2617</v>
      </c>
      <c r="B2618" s="12" t="s">
        <v>211</v>
      </c>
      <c r="C2618" s="12" t="s">
        <v>1249</v>
      </c>
      <c r="D2618" s="28">
        <v>43012.399212962962</v>
      </c>
      <c r="E2618" s="17">
        <v>43016.499212962961</v>
      </c>
      <c r="F2618" s="13" t="s">
        <v>302</v>
      </c>
      <c r="G2618" s="12">
        <v>1000</v>
      </c>
      <c r="H2618" s="12" t="s">
        <v>96</v>
      </c>
      <c r="I2618" s="12" t="s">
        <v>330</v>
      </c>
      <c r="J2618" s="37">
        <f>INDEX('Bảng Giá'!$C$3:$H$18,MATCH('Raw Data'!P2618,'Bảng Giá'!$B$3:$B$18,0),MATCH('Raw Data'!M2618,'Bảng Giá'!$C$2:$H$2,0))</f>
        <v>31000</v>
      </c>
      <c r="K2618" s="12">
        <v>38400</v>
      </c>
      <c r="L2618" s="36">
        <f t="shared" si="240"/>
        <v>4.0999999999985448</v>
      </c>
      <c r="M2618" t="str">
        <f>'References data'!H2619</f>
        <v>Liên Vùng Tỉnh</v>
      </c>
      <c r="N2618">
        <f t="shared" si="241"/>
        <v>1</v>
      </c>
      <c r="O2618">
        <f t="shared" si="242"/>
        <v>-7400</v>
      </c>
      <c r="P2618" t="str">
        <f>IF(AND(N2618&gt;0,N2618&lt;=0.05),'Bảng Giá'!$B$3,IF(AND(N2618&lt;=0.1,N2618&gt;0.05),'Bảng Giá'!$B$4,IF(AND('Raw Data'!N2618&gt;0.1,'Raw Data'!N2618&lt;=0.25),'Bảng Giá'!$B$5,IF(AND('Raw Data'!N2618&gt;0.25,'Raw Data'!N2618&lt;=0.5),'Bảng Giá'!$B$6,IF(AND('Raw Data'!N2618&gt;0.5,'Raw Data'!N2618&lt;=1),'Bảng Giá'!$B$7,IF(AND('Raw Data'!N2618&gt;1,'Raw Data'!N2618&lt;=1.5),'Bảng Giá'!$B$8,IF(AND('Raw Data'!N2618&gt;1.5,'Raw Data'!N2618&lt;=2),'Bảng Giá'!$B$9,IF(AND('Raw Data'!N2618&gt;2,'Raw Data'!N2618&lt;=2.5),'Bảng Giá'!$B$10,IF(AND('Raw Data'!N2618&gt;2.5,'Raw Data'!N2618&lt;=3),'Bảng Giá'!$B$11,IF(AND('Raw Data'!N2618&gt;3,'Raw Data'!N2618&lt;=3.5),'Bảng Giá'!$B$12,IF(AND('Raw Data'!N2618&gt;3.5,'Raw Data'!N2618&lt;=4),'Bảng Giá'!$B$13,IF(AND('Raw Data'!N2618&gt;4,'Raw Data'!N2618&lt;=4.5),'Bảng Giá'!$B$14,IF(AND('Raw Data'!N2618&gt;4.5,'Raw Data'!N2618&lt;=5),'Bảng Giá'!$B$15,IF(AND('Raw Data'!N2618&gt;5,'Raw Data'!N2618&lt;=5.5),'Bảng Giá'!$B$16,IF(AND('Raw Data'!N2618&gt;5.5,'Raw Data'!N2618&lt;=6),'Bảng Giá'!$B$17,'Bảng Giá'!$B$18)))))))))))))))</f>
        <v>0.5&lt;x&lt;=1</v>
      </c>
      <c r="Q2618" s="48">
        <f t="shared" si="243"/>
        <v>-0.19270833333333334</v>
      </c>
      <c r="R2618">
        <f t="shared" si="244"/>
        <v>37200</v>
      </c>
      <c r="S2618">
        <f t="shared" si="245"/>
        <v>-1200</v>
      </c>
    </row>
    <row r="2619" spans="1:19" x14ac:dyDescent="0.25">
      <c r="A2619" s="12">
        <v>2618</v>
      </c>
      <c r="B2619" s="12" t="s">
        <v>211</v>
      </c>
      <c r="C2619" s="12" t="s">
        <v>1250</v>
      </c>
      <c r="D2619" s="28">
        <v>43012.399409722224</v>
      </c>
      <c r="E2619" s="17">
        <v>43016.199409722227</v>
      </c>
      <c r="F2619" s="13" t="s">
        <v>302</v>
      </c>
      <c r="G2619" s="12">
        <v>800</v>
      </c>
      <c r="H2619" s="12" t="s">
        <v>94</v>
      </c>
      <c r="I2619" s="12" t="s">
        <v>1582</v>
      </c>
      <c r="J2619" s="37">
        <f>INDEX('Bảng Giá'!$C$3:$H$18,MATCH('Raw Data'!P2619,'Bảng Giá'!$B$3:$B$18,0),MATCH('Raw Data'!M2619,'Bảng Giá'!$C$2:$H$2,0))</f>
        <v>32500</v>
      </c>
      <c r="K2619" s="12">
        <v>31700</v>
      </c>
      <c r="L2619" s="36">
        <f t="shared" si="240"/>
        <v>3.8000000000029104</v>
      </c>
      <c r="M2619" t="str">
        <f>'References data'!H2620</f>
        <v>Liên Vùng</v>
      </c>
      <c r="N2619">
        <f t="shared" si="241"/>
        <v>0.8</v>
      </c>
      <c r="O2619">
        <f t="shared" si="242"/>
        <v>800</v>
      </c>
      <c r="P2619" t="str">
        <f>IF(AND(N2619&gt;0,N2619&lt;=0.05),'Bảng Giá'!$B$3,IF(AND(N2619&lt;=0.1,N2619&gt;0.05),'Bảng Giá'!$B$4,IF(AND('Raw Data'!N2619&gt;0.1,'Raw Data'!N2619&lt;=0.25),'Bảng Giá'!$B$5,IF(AND('Raw Data'!N2619&gt;0.25,'Raw Data'!N2619&lt;=0.5),'Bảng Giá'!$B$6,IF(AND('Raw Data'!N2619&gt;0.5,'Raw Data'!N2619&lt;=1),'Bảng Giá'!$B$7,IF(AND('Raw Data'!N2619&gt;1,'Raw Data'!N2619&lt;=1.5),'Bảng Giá'!$B$8,IF(AND('Raw Data'!N2619&gt;1.5,'Raw Data'!N2619&lt;=2),'Bảng Giá'!$B$9,IF(AND('Raw Data'!N2619&gt;2,'Raw Data'!N2619&lt;=2.5),'Bảng Giá'!$B$10,IF(AND('Raw Data'!N2619&gt;2.5,'Raw Data'!N2619&lt;=3),'Bảng Giá'!$B$11,IF(AND('Raw Data'!N2619&gt;3,'Raw Data'!N2619&lt;=3.5),'Bảng Giá'!$B$12,IF(AND('Raw Data'!N2619&gt;3.5,'Raw Data'!N2619&lt;=4),'Bảng Giá'!$B$13,IF(AND('Raw Data'!N2619&gt;4,'Raw Data'!N2619&lt;=4.5),'Bảng Giá'!$B$14,IF(AND('Raw Data'!N2619&gt;4.5,'Raw Data'!N2619&lt;=5),'Bảng Giá'!$B$15,IF(AND('Raw Data'!N2619&gt;5,'Raw Data'!N2619&lt;=5.5),'Bảng Giá'!$B$16,IF(AND('Raw Data'!N2619&gt;5.5,'Raw Data'!N2619&lt;=6),'Bảng Giá'!$B$17,'Bảng Giá'!$B$18)))))))))))))))</f>
        <v>0.5&lt;x&lt;=1</v>
      </c>
      <c r="Q2619" s="48">
        <f t="shared" si="243"/>
        <v>2.5236593059936908E-2</v>
      </c>
      <c r="R2619">
        <f t="shared" si="244"/>
        <v>39000</v>
      </c>
      <c r="S2619">
        <f t="shared" si="245"/>
        <v>7300</v>
      </c>
    </row>
    <row r="2620" spans="1:19" x14ac:dyDescent="0.25">
      <c r="A2620" s="12">
        <v>2619</v>
      </c>
      <c r="B2620" s="12" t="s">
        <v>211</v>
      </c>
      <c r="C2620" s="12" t="s">
        <v>1251</v>
      </c>
      <c r="D2620" s="28">
        <v>43012.399201388886</v>
      </c>
      <c r="E2620" s="17">
        <v>43016.199201388888</v>
      </c>
      <c r="F2620" s="13" t="s">
        <v>302</v>
      </c>
      <c r="G2620" s="12">
        <v>600</v>
      </c>
      <c r="H2620" s="12" t="s">
        <v>114</v>
      </c>
      <c r="I2620" s="12" t="s">
        <v>120</v>
      </c>
      <c r="J2620" s="37">
        <f>INDEX('Bảng Giá'!$C$3:$H$18,MATCH('Raw Data'!P2620,'Bảng Giá'!$B$3:$B$18,0),MATCH('Raw Data'!M2620,'Bảng Giá'!$C$2:$H$2,0))</f>
        <v>32500</v>
      </c>
      <c r="K2620" s="12">
        <v>31700</v>
      </c>
      <c r="L2620" s="36">
        <f t="shared" si="240"/>
        <v>3.8000000000029104</v>
      </c>
      <c r="M2620" t="str">
        <f>'References data'!H2621</f>
        <v>Liên Vùng</v>
      </c>
      <c r="N2620">
        <f t="shared" si="241"/>
        <v>0.6</v>
      </c>
      <c r="O2620">
        <f t="shared" si="242"/>
        <v>800</v>
      </c>
      <c r="P2620" t="str">
        <f>IF(AND(N2620&gt;0,N2620&lt;=0.05),'Bảng Giá'!$B$3,IF(AND(N2620&lt;=0.1,N2620&gt;0.05),'Bảng Giá'!$B$4,IF(AND('Raw Data'!N2620&gt;0.1,'Raw Data'!N2620&lt;=0.25),'Bảng Giá'!$B$5,IF(AND('Raw Data'!N2620&gt;0.25,'Raw Data'!N2620&lt;=0.5),'Bảng Giá'!$B$6,IF(AND('Raw Data'!N2620&gt;0.5,'Raw Data'!N2620&lt;=1),'Bảng Giá'!$B$7,IF(AND('Raw Data'!N2620&gt;1,'Raw Data'!N2620&lt;=1.5),'Bảng Giá'!$B$8,IF(AND('Raw Data'!N2620&gt;1.5,'Raw Data'!N2620&lt;=2),'Bảng Giá'!$B$9,IF(AND('Raw Data'!N2620&gt;2,'Raw Data'!N2620&lt;=2.5),'Bảng Giá'!$B$10,IF(AND('Raw Data'!N2620&gt;2.5,'Raw Data'!N2620&lt;=3),'Bảng Giá'!$B$11,IF(AND('Raw Data'!N2620&gt;3,'Raw Data'!N2620&lt;=3.5),'Bảng Giá'!$B$12,IF(AND('Raw Data'!N2620&gt;3.5,'Raw Data'!N2620&lt;=4),'Bảng Giá'!$B$13,IF(AND('Raw Data'!N2620&gt;4,'Raw Data'!N2620&lt;=4.5),'Bảng Giá'!$B$14,IF(AND('Raw Data'!N2620&gt;4.5,'Raw Data'!N2620&lt;=5),'Bảng Giá'!$B$15,IF(AND('Raw Data'!N2620&gt;5,'Raw Data'!N2620&lt;=5.5),'Bảng Giá'!$B$16,IF(AND('Raw Data'!N2620&gt;5.5,'Raw Data'!N2620&lt;=6),'Bảng Giá'!$B$17,'Bảng Giá'!$B$18)))))))))))))))</f>
        <v>0.5&lt;x&lt;=1</v>
      </c>
      <c r="Q2620" s="48">
        <f t="shared" si="243"/>
        <v>2.5236593059936908E-2</v>
      </c>
      <c r="R2620">
        <f t="shared" si="244"/>
        <v>39000</v>
      </c>
      <c r="S2620">
        <f t="shared" si="245"/>
        <v>7300</v>
      </c>
    </row>
    <row r="2621" spans="1:19" x14ac:dyDescent="0.25">
      <c r="A2621" s="12">
        <v>2620</v>
      </c>
      <c r="B2621" s="12" t="s">
        <v>211</v>
      </c>
      <c r="C2621" s="12" t="s">
        <v>1252</v>
      </c>
      <c r="D2621" s="28">
        <v>43012.398784722223</v>
      </c>
      <c r="E2621" s="17">
        <v>43014.498784722222</v>
      </c>
      <c r="F2621" s="13" t="s">
        <v>302</v>
      </c>
      <c r="G2621" s="12">
        <v>300</v>
      </c>
      <c r="H2621" s="12" t="s">
        <v>80</v>
      </c>
      <c r="I2621" s="12" t="s">
        <v>146</v>
      </c>
      <c r="J2621" s="37">
        <f>INDEX('Bảng Giá'!$C$3:$H$18,MATCH('Raw Data'!P2621,'Bảng Giá'!$B$3:$B$18,0),MATCH('Raw Data'!M2621,'Bảng Giá'!$C$2:$H$2,0))</f>
        <v>22500</v>
      </c>
      <c r="K2621" s="12">
        <v>22100</v>
      </c>
      <c r="L2621" s="36">
        <f t="shared" si="240"/>
        <v>2.0999999999985448</v>
      </c>
      <c r="M2621" t="str">
        <f>'References data'!H2622</f>
        <v>Liên Vùng đặc biệt</v>
      </c>
      <c r="N2621">
        <f t="shared" si="241"/>
        <v>0.3</v>
      </c>
      <c r="O2621">
        <f t="shared" si="242"/>
        <v>400</v>
      </c>
      <c r="P2621" t="str">
        <f>IF(AND(N2621&gt;0,N2621&lt;=0.05),'Bảng Giá'!$B$3,IF(AND(N2621&lt;=0.1,N2621&gt;0.05),'Bảng Giá'!$B$4,IF(AND('Raw Data'!N2621&gt;0.1,'Raw Data'!N2621&lt;=0.25),'Bảng Giá'!$B$5,IF(AND('Raw Data'!N2621&gt;0.25,'Raw Data'!N2621&lt;=0.5),'Bảng Giá'!$B$6,IF(AND('Raw Data'!N2621&gt;0.5,'Raw Data'!N2621&lt;=1),'Bảng Giá'!$B$7,IF(AND('Raw Data'!N2621&gt;1,'Raw Data'!N2621&lt;=1.5),'Bảng Giá'!$B$8,IF(AND('Raw Data'!N2621&gt;1.5,'Raw Data'!N2621&lt;=2),'Bảng Giá'!$B$9,IF(AND('Raw Data'!N2621&gt;2,'Raw Data'!N2621&lt;=2.5),'Bảng Giá'!$B$10,IF(AND('Raw Data'!N2621&gt;2.5,'Raw Data'!N2621&lt;=3),'Bảng Giá'!$B$11,IF(AND('Raw Data'!N2621&gt;3,'Raw Data'!N2621&lt;=3.5),'Bảng Giá'!$B$12,IF(AND('Raw Data'!N2621&gt;3.5,'Raw Data'!N2621&lt;=4),'Bảng Giá'!$B$13,IF(AND('Raw Data'!N2621&gt;4,'Raw Data'!N2621&lt;=4.5),'Bảng Giá'!$B$14,IF(AND('Raw Data'!N2621&gt;4.5,'Raw Data'!N2621&lt;=5),'Bảng Giá'!$B$15,IF(AND('Raw Data'!N2621&gt;5,'Raw Data'!N2621&lt;=5.5),'Bảng Giá'!$B$16,IF(AND('Raw Data'!N2621&gt;5.5,'Raw Data'!N2621&lt;=6),'Bảng Giá'!$B$17,'Bảng Giá'!$B$18)))))))))))))))</f>
        <v>0.25&lt;x&lt;=0.5</v>
      </c>
      <c r="Q2621" s="48">
        <f t="shared" si="243"/>
        <v>1.8099547511312219E-2</v>
      </c>
      <c r="R2621">
        <f t="shared" si="244"/>
        <v>27000</v>
      </c>
      <c r="S2621">
        <f t="shared" si="245"/>
        <v>4900</v>
      </c>
    </row>
    <row r="2622" spans="1:19" x14ac:dyDescent="0.25">
      <c r="A2622" s="12">
        <v>2621</v>
      </c>
      <c r="B2622" s="12" t="s">
        <v>211</v>
      </c>
      <c r="C2622" s="12" t="s">
        <v>1253</v>
      </c>
      <c r="D2622" s="28">
        <v>43012.399097222224</v>
      </c>
      <c r="E2622" s="17">
        <v>43016.199097222227</v>
      </c>
      <c r="F2622" s="13" t="s">
        <v>302</v>
      </c>
      <c r="G2622" s="12">
        <v>3000</v>
      </c>
      <c r="H2622" s="12" t="s">
        <v>103</v>
      </c>
      <c r="I2622" s="12" t="s">
        <v>102</v>
      </c>
      <c r="J2622" s="37">
        <f>INDEX('Bảng Giá'!$C$3:$H$18,MATCH('Raw Data'!P2622,'Bảng Giá'!$B$3:$B$18,0),MATCH('Raw Data'!M2622,'Bảng Giá'!$C$2:$H$2,0))</f>
        <v>66500</v>
      </c>
      <c r="K2622" s="12">
        <v>73200</v>
      </c>
      <c r="L2622" s="36">
        <f t="shared" si="240"/>
        <v>3.8000000000029104</v>
      </c>
      <c r="M2622" t="str">
        <f>'References data'!H2623</f>
        <v>Liên Vùng</v>
      </c>
      <c r="N2622">
        <f t="shared" si="241"/>
        <v>3</v>
      </c>
      <c r="O2622">
        <f t="shared" si="242"/>
        <v>-6700</v>
      </c>
      <c r="P2622" t="str">
        <f>IF(AND(N2622&gt;0,N2622&lt;=0.05),'Bảng Giá'!$B$3,IF(AND(N2622&lt;=0.1,N2622&gt;0.05),'Bảng Giá'!$B$4,IF(AND('Raw Data'!N2622&gt;0.1,'Raw Data'!N2622&lt;=0.25),'Bảng Giá'!$B$5,IF(AND('Raw Data'!N2622&gt;0.25,'Raw Data'!N2622&lt;=0.5),'Bảng Giá'!$B$6,IF(AND('Raw Data'!N2622&gt;0.5,'Raw Data'!N2622&lt;=1),'Bảng Giá'!$B$7,IF(AND('Raw Data'!N2622&gt;1,'Raw Data'!N2622&lt;=1.5),'Bảng Giá'!$B$8,IF(AND('Raw Data'!N2622&gt;1.5,'Raw Data'!N2622&lt;=2),'Bảng Giá'!$B$9,IF(AND('Raw Data'!N2622&gt;2,'Raw Data'!N2622&lt;=2.5),'Bảng Giá'!$B$10,IF(AND('Raw Data'!N2622&gt;2.5,'Raw Data'!N2622&lt;=3),'Bảng Giá'!$B$11,IF(AND('Raw Data'!N2622&gt;3,'Raw Data'!N2622&lt;=3.5),'Bảng Giá'!$B$12,IF(AND('Raw Data'!N2622&gt;3.5,'Raw Data'!N2622&lt;=4),'Bảng Giá'!$B$13,IF(AND('Raw Data'!N2622&gt;4,'Raw Data'!N2622&lt;=4.5),'Bảng Giá'!$B$14,IF(AND('Raw Data'!N2622&gt;4.5,'Raw Data'!N2622&lt;=5),'Bảng Giá'!$B$15,IF(AND('Raw Data'!N2622&gt;5,'Raw Data'!N2622&lt;=5.5),'Bảng Giá'!$B$16,IF(AND('Raw Data'!N2622&gt;5.5,'Raw Data'!N2622&lt;=6),'Bảng Giá'!$B$17,'Bảng Giá'!$B$18)))))))))))))))</f>
        <v>2.5&lt;x&lt;=3</v>
      </c>
      <c r="Q2622" s="48">
        <f t="shared" si="243"/>
        <v>-9.1530054644808748E-2</v>
      </c>
      <c r="R2622">
        <f t="shared" si="244"/>
        <v>79800</v>
      </c>
      <c r="S2622">
        <f t="shared" si="245"/>
        <v>6600</v>
      </c>
    </row>
    <row r="2623" spans="1:19" x14ac:dyDescent="0.25">
      <c r="A2623" s="12">
        <v>2622</v>
      </c>
      <c r="B2623" s="12" t="s">
        <v>211</v>
      </c>
      <c r="C2623" s="12" t="s">
        <v>1254</v>
      </c>
      <c r="D2623" s="28">
        <v>43012.49491898148</v>
      </c>
      <c r="E2623" s="17">
        <v>43016.294918981483</v>
      </c>
      <c r="F2623" s="13" t="s">
        <v>302</v>
      </c>
      <c r="G2623" s="12">
        <v>200</v>
      </c>
      <c r="H2623" s="12" t="s">
        <v>280</v>
      </c>
      <c r="I2623" s="12" t="s">
        <v>114</v>
      </c>
      <c r="J2623" s="37">
        <f>INDEX('Bảng Giá'!$C$3:$H$18,MATCH('Raw Data'!P2623,'Bảng Giá'!$B$3:$B$18,0),MATCH('Raw Data'!M2623,'Bảng Giá'!$C$2:$H$2,0))</f>
        <v>21000</v>
      </c>
      <c r="K2623" s="12">
        <v>20500</v>
      </c>
      <c r="L2623" s="36">
        <f t="shared" si="240"/>
        <v>3.8000000000029104</v>
      </c>
      <c r="M2623" t="str">
        <f>'References data'!H2624</f>
        <v>Liên Vùng</v>
      </c>
      <c r="N2623">
        <f t="shared" si="241"/>
        <v>0.2</v>
      </c>
      <c r="O2623">
        <f t="shared" si="242"/>
        <v>500</v>
      </c>
      <c r="P2623" t="str">
        <f>IF(AND(N2623&gt;0,N2623&lt;=0.05),'Bảng Giá'!$B$3,IF(AND(N2623&lt;=0.1,N2623&gt;0.05),'Bảng Giá'!$B$4,IF(AND('Raw Data'!N2623&gt;0.1,'Raw Data'!N2623&lt;=0.25),'Bảng Giá'!$B$5,IF(AND('Raw Data'!N2623&gt;0.25,'Raw Data'!N2623&lt;=0.5),'Bảng Giá'!$B$6,IF(AND('Raw Data'!N2623&gt;0.5,'Raw Data'!N2623&lt;=1),'Bảng Giá'!$B$7,IF(AND('Raw Data'!N2623&gt;1,'Raw Data'!N2623&lt;=1.5),'Bảng Giá'!$B$8,IF(AND('Raw Data'!N2623&gt;1.5,'Raw Data'!N2623&lt;=2),'Bảng Giá'!$B$9,IF(AND('Raw Data'!N2623&gt;2,'Raw Data'!N2623&lt;=2.5),'Bảng Giá'!$B$10,IF(AND('Raw Data'!N2623&gt;2.5,'Raw Data'!N2623&lt;=3),'Bảng Giá'!$B$11,IF(AND('Raw Data'!N2623&gt;3,'Raw Data'!N2623&lt;=3.5),'Bảng Giá'!$B$12,IF(AND('Raw Data'!N2623&gt;3.5,'Raw Data'!N2623&lt;=4),'Bảng Giá'!$B$13,IF(AND('Raw Data'!N2623&gt;4,'Raw Data'!N2623&lt;=4.5),'Bảng Giá'!$B$14,IF(AND('Raw Data'!N2623&gt;4.5,'Raw Data'!N2623&lt;=5),'Bảng Giá'!$B$15,IF(AND('Raw Data'!N2623&gt;5,'Raw Data'!N2623&lt;=5.5),'Bảng Giá'!$B$16,IF(AND('Raw Data'!N2623&gt;5.5,'Raw Data'!N2623&lt;=6),'Bảng Giá'!$B$17,'Bảng Giá'!$B$18)))))))))))))))</f>
        <v>0.1&lt;x&lt;=0.25</v>
      </c>
      <c r="Q2623" s="48">
        <f t="shared" si="243"/>
        <v>2.4390243902439025E-2</v>
      </c>
      <c r="R2623">
        <f t="shared" si="244"/>
        <v>25200</v>
      </c>
      <c r="S2623">
        <f t="shared" si="245"/>
        <v>4700</v>
      </c>
    </row>
    <row r="2624" spans="1:19" x14ac:dyDescent="0.25">
      <c r="A2624" s="12">
        <v>2623</v>
      </c>
      <c r="B2624" s="12" t="s">
        <v>211</v>
      </c>
      <c r="C2624" s="12" t="s">
        <v>1255</v>
      </c>
      <c r="D2624" s="28">
        <v>43012.495000000003</v>
      </c>
      <c r="E2624" s="17">
        <v>43016.295000000006</v>
      </c>
      <c r="F2624" s="13" t="s">
        <v>302</v>
      </c>
      <c r="G2624" s="12">
        <v>1800</v>
      </c>
      <c r="H2624" s="12" t="s">
        <v>297</v>
      </c>
      <c r="I2624" s="12" t="s">
        <v>468</v>
      </c>
      <c r="J2624" s="37">
        <f>INDEX('Bảng Giá'!$C$3:$H$18,MATCH('Raw Data'!P2624,'Bảng Giá'!$B$3:$B$18,0),MATCH('Raw Data'!M2624,'Bảng Giá'!$C$2:$H$2,0))</f>
        <v>49500</v>
      </c>
      <c r="K2624" s="12">
        <v>48300</v>
      </c>
      <c r="L2624" s="36">
        <f t="shared" si="240"/>
        <v>3.8000000000029104</v>
      </c>
      <c r="M2624" t="str">
        <f>'References data'!H2625</f>
        <v>Liên Vùng</v>
      </c>
      <c r="N2624">
        <f t="shared" si="241"/>
        <v>1.8</v>
      </c>
      <c r="O2624">
        <f t="shared" si="242"/>
        <v>1200</v>
      </c>
      <c r="P2624" t="str">
        <f>IF(AND(N2624&gt;0,N2624&lt;=0.05),'Bảng Giá'!$B$3,IF(AND(N2624&lt;=0.1,N2624&gt;0.05),'Bảng Giá'!$B$4,IF(AND('Raw Data'!N2624&gt;0.1,'Raw Data'!N2624&lt;=0.25),'Bảng Giá'!$B$5,IF(AND('Raw Data'!N2624&gt;0.25,'Raw Data'!N2624&lt;=0.5),'Bảng Giá'!$B$6,IF(AND('Raw Data'!N2624&gt;0.5,'Raw Data'!N2624&lt;=1),'Bảng Giá'!$B$7,IF(AND('Raw Data'!N2624&gt;1,'Raw Data'!N2624&lt;=1.5),'Bảng Giá'!$B$8,IF(AND('Raw Data'!N2624&gt;1.5,'Raw Data'!N2624&lt;=2),'Bảng Giá'!$B$9,IF(AND('Raw Data'!N2624&gt;2,'Raw Data'!N2624&lt;=2.5),'Bảng Giá'!$B$10,IF(AND('Raw Data'!N2624&gt;2.5,'Raw Data'!N2624&lt;=3),'Bảng Giá'!$B$11,IF(AND('Raw Data'!N2624&gt;3,'Raw Data'!N2624&lt;=3.5),'Bảng Giá'!$B$12,IF(AND('Raw Data'!N2624&gt;3.5,'Raw Data'!N2624&lt;=4),'Bảng Giá'!$B$13,IF(AND('Raw Data'!N2624&gt;4,'Raw Data'!N2624&lt;=4.5),'Bảng Giá'!$B$14,IF(AND('Raw Data'!N2624&gt;4.5,'Raw Data'!N2624&lt;=5),'Bảng Giá'!$B$15,IF(AND('Raw Data'!N2624&gt;5,'Raw Data'!N2624&lt;=5.5),'Bảng Giá'!$B$16,IF(AND('Raw Data'!N2624&gt;5.5,'Raw Data'!N2624&lt;=6),'Bảng Giá'!$B$17,'Bảng Giá'!$B$18)))))))))))))))</f>
        <v>1.5&lt;x&lt;=2</v>
      </c>
      <c r="Q2624" s="48">
        <f t="shared" si="243"/>
        <v>2.4844720496894408E-2</v>
      </c>
      <c r="R2624">
        <f t="shared" si="244"/>
        <v>59400</v>
      </c>
      <c r="S2624">
        <f t="shared" si="245"/>
        <v>11100</v>
      </c>
    </row>
    <row r="2625" spans="1:19" x14ac:dyDescent="0.25">
      <c r="A2625" s="12">
        <v>2624</v>
      </c>
      <c r="B2625" s="12" t="s">
        <v>211</v>
      </c>
      <c r="C2625" s="12" t="s">
        <v>1256</v>
      </c>
      <c r="D2625" s="28">
        <v>43012.398900462962</v>
      </c>
      <c r="E2625" s="17">
        <v>43014.498900462961</v>
      </c>
      <c r="F2625" s="13" t="s">
        <v>302</v>
      </c>
      <c r="G2625" s="12">
        <v>750</v>
      </c>
      <c r="H2625" s="12" t="s">
        <v>297</v>
      </c>
      <c r="I2625" s="12" t="s">
        <v>91</v>
      </c>
      <c r="J2625" s="37">
        <f>INDEX('Bảng Giá'!$C$3:$H$18,MATCH('Raw Data'!P2625,'Bảng Giá'!$B$3:$B$18,0),MATCH('Raw Data'!M2625,'Bảng Giá'!$C$2:$H$2,0))</f>
        <v>30500</v>
      </c>
      <c r="K2625" s="12">
        <v>29900</v>
      </c>
      <c r="L2625" s="36">
        <f t="shared" si="240"/>
        <v>2.0999999999985448</v>
      </c>
      <c r="M2625" t="str">
        <f>'References data'!H2626</f>
        <v>Liên Vùng đặc biệt</v>
      </c>
      <c r="N2625">
        <f t="shared" si="241"/>
        <v>0.75</v>
      </c>
      <c r="O2625">
        <f t="shared" si="242"/>
        <v>600</v>
      </c>
      <c r="P2625" t="str">
        <f>IF(AND(N2625&gt;0,N2625&lt;=0.05),'Bảng Giá'!$B$3,IF(AND(N2625&lt;=0.1,N2625&gt;0.05),'Bảng Giá'!$B$4,IF(AND('Raw Data'!N2625&gt;0.1,'Raw Data'!N2625&lt;=0.25),'Bảng Giá'!$B$5,IF(AND('Raw Data'!N2625&gt;0.25,'Raw Data'!N2625&lt;=0.5),'Bảng Giá'!$B$6,IF(AND('Raw Data'!N2625&gt;0.5,'Raw Data'!N2625&lt;=1),'Bảng Giá'!$B$7,IF(AND('Raw Data'!N2625&gt;1,'Raw Data'!N2625&lt;=1.5),'Bảng Giá'!$B$8,IF(AND('Raw Data'!N2625&gt;1.5,'Raw Data'!N2625&lt;=2),'Bảng Giá'!$B$9,IF(AND('Raw Data'!N2625&gt;2,'Raw Data'!N2625&lt;=2.5),'Bảng Giá'!$B$10,IF(AND('Raw Data'!N2625&gt;2.5,'Raw Data'!N2625&lt;=3),'Bảng Giá'!$B$11,IF(AND('Raw Data'!N2625&gt;3,'Raw Data'!N2625&lt;=3.5),'Bảng Giá'!$B$12,IF(AND('Raw Data'!N2625&gt;3.5,'Raw Data'!N2625&lt;=4),'Bảng Giá'!$B$13,IF(AND('Raw Data'!N2625&gt;4,'Raw Data'!N2625&lt;=4.5),'Bảng Giá'!$B$14,IF(AND('Raw Data'!N2625&gt;4.5,'Raw Data'!N2625&lt;=5),'Bảng Giá'!$B$15,IF(AND('Raw Data'!N2625&gt;5,'Raw Data'!N2625&lt;=5.5),'Bảng Giá'!$B$16,IF(AND('Raw Data'!N2625&gt;5.5,'Raw Data'!N2625&lt;=6),'Bảng Giá'!$B$17,'Bảng Giá'!$B$18)))))))))))))))</f>
        <v>0.5&lt;x&lt;=1</v>
      </c>
      <c r="Q2625" s="48">
        <f t="shared" si="243"/>
        <v>2.0066889632107024E-2</v>
      </c>
      <c r="R2625">
        <f t="shared" si="244"/>
        <v>36600</v>
      </c>
      <c r="S2625">
        <f t="shared" si="245"/>
        <v>6700</v>
      </c>
    </row>
    <row r="2626" spans="1:19" x14ac:dyDescent="0.25">
      <c r="A2626" s="12">
        <v>2625</v>
      </c>
      <c r="B2626" s="12" t="s">
        <v>211</v>
      </c>
      <c r="C2626" s="12" t="s">
        <v>1257</v>
      </c>
      <c r="D2626" s="28">
        <v>43012.399050925924</v>
      </c>
      <c r="E2626" s="17">
        <v>43014.499050925922</v>
      </c>
      <c r="F2626" s="13" t="s">
        <v>302</v>
      </c>
      <c r="G2626" s="12">
        <v>1000</v>
      </c>
      <c r="H2626" s="12" t="s">
        <v>95</v>
      </c>
      <c r="I2626" s="12" t="s">
        <v>505</v>
      </c>
      <c r="J2626" s="37">
        <f>INDEX('Bảng Giá'!$C$3:$H$18,MATCH('Raw Data'!P2626,'Bảng Giá'!$B$3:$B$18,0),MATCH('Raw Data'!M2626,'Bảng Giá'!$C$2:$H$2,0))</f>
        <v>30500</v>
      </c>
      <c r="K2626" s="12">
        <v>37800</v>
      </c>
      <c r="L2626" s="36">
        <f t="shared" si="240"/>
        <v>2.0999999999985448</v>
      </c>
      <c r="M2626" t="str">
        <f>'References data'!H2627</f>
        <v>Liên Vùng đặc biệt</v>
      </c>
      <c r="N2626">
        <f t="shared" si="241"/>
        <v>1</v>
      </c>
      <c r="O2626">
        <f t="shared" si="242"/>
        <v>-7300</v>
      </c>
      <c r="P2626" t="str">
        <f>IF(AND(N2626&gt;0,N2626&lt;=0.05),'Bảng Giá'!$B$3,IF(AND(N2626&lt;=0.1,N2626&gt;0.05),'Bảng Giá'!$B$4,IF(AND('Raw Data'!N2626&gt;0.1,'Raw Data'!N2626&lt;=0.25),'Bảng Giá'!$B$5,IF(AND('Raw Data'!N2626&gt;0.25,'Raw Data'!N2626&lt;=0.5),'Bảng Giá'!$B$6,IF(AND('Raw Data'!N2626&gt;0.5,'Raw Data'!N2626&lt;=1),'Bảng Giá'!$B$7,IF(AND('Raw Data'!N2626&gt;1,'Raw Data'!N2626&lt;=1.5),'Bảng Giá'!$B$8,IF(AND('Raw Data'!N2626&gt;1.5,'Raw Data'!N2626&lt;=2),'Bảng Giá'!$B$9,IF(AND('Raw Data'!N2626&gt;2,'Raw Data'!N2626&lt;=2.5),'Bảng Giá'!$B$10,IF(AND('Raw Data'!N2626&gt;2.5,'Raw Data'!N2626&lt;=3),'Bảng Giá'!$B$11,IF(AND('Raw Data'!N2626&gt;3,'Raw Data'!N2626&lt;=3.5),'Bảng Giá'!$B$12,IF(AND('Raw Data'!N2626&gt;3.5,'Raw Data'!N2626&lt;=4),'Bảng Giá'!$B$13,IF(AND('Raw Data'!N2626&gt;4,'Raw Data'!N2626&lt;=4.5),'Bảng Giá'!$B$14,IF(AND('Raw Data'!N2626&gt;4.5,'Raw Data'!N2626&lt;=5),'Bảng Giá'!$B$15,IF(AND('Raw Data'!N2626&gt;5,'Raw Data'!N2626&lt;=5.5),'Bảng Giá'!$B$16,IF(AND('Raw Data'!N2626&gt;5.5,'Raw Data'!N2626&lt;=6),'Bảng Giá'!$B$17,'Bảng Giá'!$B$18)))))))))))))))</f>
        <v>0.5&lt;x&lt;=1</v>
      </c>
      <c r="Q2626" s="48">
        <f t="shared" si="243"/>
        <v>-0.19312169312169311</v>
      </c>
      <c r="R2626">
        <f t="shared" si="244"/>
        <v>36600</v>
      </c>
      <c r="S2626">
        <f t="shared" si="245"/>
        <v>-1200</v>
      </c>
    </row>
    <row r="2627" spans="1:19" x14ac:dyDescent="0.25">
      <c r="A2627" s="12">
        <v>2626</v>
      </c>
      <c r="B2627" s="12" t="s">
        <v>211</v>
      </c>
      <c r="C2627" s="12" t="s">
        <v>1258</v>
      </c>
      <c r="D2627" s="28">
        <v>43012.399236111109</v>
      </c>
      <c r="E2627" s="17">
        <v>43014.499236111107</v>
      </c>
      <c r="F2627" s="13" t="s">
        <v>302</v>
      </c>
      <c r="G2627" s="12">
        <v>500</v>
      </c>
      <c r="H2627" s="12" t="s">
        <v>75</v>
      </c>
      <c r="I2627" s="12" t="s">
        <v>95</v>
      </c>
      <c r="J2627" s="37">
        <f>INDEX('Bảng Giá'!$C$3:$H$18,MATCH('Raw Data'!P2627,'Bảng Giá'!$B$3:$B$18,0),MATCH('Raw Data'!M2627,'Bảng Giá'!$C$2:$H$2,0))</f>
        <v>22500</v>
      </c>
      <c r="K2627" s="12">
        <v>29900</v>
      </c>
      <c r="L2627" s="36">
        <f t="shared" ref="L2627:L2690" si="246">E2627-D2627</f>
        <v>2.0999999999985448</v>
      </c>
      <c r="M2627" t="str">
        <f>'References data'!H2628</f>
        <v>Liên Vùng đặc biệt</v>
      </c>
      <c r="N2627">
        <f t="shared" ref="N2627:N2690" si="247">G2627/1000</f>
        <v>0.5</v>
      </c>
      <c r="O2627">
        <f t="shared" ref="O2627:O2690" si="248">J2627-K2627</f>
        <v>-7400</v>
      </c>
      <c r="P2627" t="str">
        <f>IF(AND(N2627&gt;0,N2627&lt;=0.05),'Bảng Giá'!$B$3,IF(AND(N2627&lt;=0.1,N2627&gt;0.05),'Bảng Giá'!$B$4,IF(AND('Raw Data'!N2627&gt;0.1,'Raw Data'!N2627&lt;=0.25),'Bảng Giá'!$B$5,IF(AND('Raw Data'!N2627&gt;0.25,'Raw Data'!N2627&lt;=0.5),'Bảng Giá'!$B$6,IF(AND('Raw Data'!N2627&gt;0.5,'Raw Data'!N2627&lt;=1),'Bảng Giá'!$B$7,IF(AND('Raw Data'!N2627&gt;1,'Raw Data'!N2627&lt;=1.5),'Bảng Giá'!$B$8,IF(AND('Raw Data'!N2627&gt;1.5,'Raw Data'!N2627&lt;=2),'Bảng Giá'!$B$9,IF(AND('Raw Data'!N2627&gt;2,'Raw Data'!N2627&lt;=2.5),'Bảng Giá'!$B$10,IF(AND('Raw Data'!N2627&gt;2.5,'Raw Data'!N2627&lt;=3),'Bảng Giá'!$B$11,IF(AND('Raw Data'!N2627&gt;3,'Raw Data'!N2627&lt;=3.5),'Bảng Giá'!$B$12,IF(AND('Raw Data'!N2627&gt;3.5,'Raw Data'!N2627&lt;=4),'Bảng Giá'!$B$13,IF(AND('Raw Data'!N2627&gt;4,'Raw Data'!N2627&lt;=4.5),'Bảng Giá'!$B$14,IF(AND('Raw Data'!N2627&gt;4.5,'Raw Data'!N2627&lt;=5),'Bảng Giá'!$B$15,IF(AND('Raw Data'!N2627&gt;5,'Raw Data'!N2627&lt;=5.5),'Bảng Giá'!$B$16,IF(AND('Raw Data'!N2627&gt;5.5,'Raw Data'!N2627&lt;=6),'Bảng Giá'!$B$17,'Bảng Giá'!$B$18)))))))))))))))</f>
        <v>0.25&lt;x&lt;=0.5</v>
      </c>
      <c r="Q2627" s="48">
        <f t="shared" ref="Q2627:Q2690" si="249">O2627/K2627</f>
        <v>-0.24749163879598662</v>
      </c>
      <c r="R2627">
        <f t="shared" ref="R2627:R2690" si="250">J2627+(J2627*0.2)</f>
        <v>27000</v>
      </c>
      <c r="S2627">
        <f t="shared" ref="S2627:S2690" si="251">R2627-K2627</f>
        <v>-2900</v>
      </c>
    </row>
    <row r="2628" spans="1:19" x14ac:dyDescent="0.25">
      <c r="A2628" s="12">
        <v>2627</v>
      </c>
      <c r="B2628" s="12" t="s">
        <v>211</v>
      </c>
      <c r="C2628" s="12" t="s">
        <v>1259</v>
      </c>
      <c r="D2628" s="28">
        <v>43012.399247685185</v>
      </c>
      <c r="E2628" s="17">
        <v>43014.499247685184</v>
      </c>
      <c r="F2628" s="13" t="s">
        <v>302</v>
      </c>
      <c r="G2628" s="12">
        <v>750</v>
      </c>
      <c r="H2628" s="12" t="s">
        <v>95</v>
      </c>
      <c r="I2628" s="12" t="s">
        <v>294</v>
      </c>
      <c r="J2628" s="37">
        <f>INDEX('Bảng Giá'!$C$3:$H$18,MATCH('Raw Data'!P2628,'Bảng Giá'!$B$3:$B$18,0),MATCH('Raw Data'!M2628,'Bảng Giá'!$C$2:$H$2,0))</f>
        <v>30500</v>
      </c>
      <c r="K2628" s="12">
        <v>29900</v>
      </c>
      <c r="L2628" s="36">
        <f t="shared" si="246"/>
        <v>2.0999999999985448</v>
      </c>
      <c r="M2628" t="str">
        <f>'References data'!H2629</f>
        <v>Liên Vùng đặc biệt</v>
      </c>
      <c r="N2628">
        <f t="shared" si="247"/>
        <v>0.75</v>
      </c>
      <c r="O2628">
        <f t="shared" si="248"/>
        <v>600</v>
      </c>
      <c r="P2628" t="str">
        <f>IF(AND(N2628&gt;0,N2628&lt;=0.05),'Bảng Giá'!$B$3,IF(AND(N2628&lt;=0.1,N2628&gt;0.05),'Bảng Giá'!$B$4,IF(AND('Raw Data'!N2628&gt;0.1,'Raw Data'!N2628&lt;=0.25),'Bảng Giá'!$B$5,IF(AND('Raw Data'!N2628&gt;0.25,'Raw Data'!N2628&lt;=0.5),'Bảng Giá'!$B$6,IF(AND('Raw Data'!N2628&gt;0.5,'Raw Data'!N2628&lt;=1),'Bảng Giá'!$B$7,IF(AND('Raw Data'!N2628&gt;1,'Raw Data'!N2628&lt;=1.5),'Bảng Giá'!$B$8,IF(AND('Raw Data'!N2628&gt;1.5,'Raw Data'!N2628&lt;=2),'Bảng Giá'!$B$9,IF(AND('Raw Data'!N2628&gt;2,'Raw Data'!N2628&lt;=2.5),'Bảng Giá'!$B$10,IF(AND('Raw Data'!N2628&gt;2.5,'Raw Data'!N2628&lt;=3),'Bảng Giá'!$B$11,IF(AND('Raw Data'!N2628&gt;3,'Raw Data'!N2628&lt;=3.5),'Bảng Giá'!$B$12,IF(AND('Raw Data'!N2628&gt;3.5,'Raw Data'!N2628&lt;=4),'Bảng Giá'!$B$13,IF(AND('Raw Data'!N2628&gt;4,'Raw Data'!N2628&lt;=4.5),'Bảng Giá'!$B$14,IF(AND('Raw Data'!N2628&gt;4.5,'Raw Data'!N2628&lt;=5),'Bảng Giá'!$B$15,IF(AND('Raw Data'!N2628&gt;5,'Raw Data'!N2628&lt;=5.5),'Bảng Giá'!$B$16,IF(AND('Raw Data'!N2628&gt;5.5,'Raw Data'!N2628&lt;=6),'Bảng Giá'!$B$17,'Bảng Giá'!$B$18)))))))))))))))</f>
        <v>0.5&lt;x&lt;=1</v>
      </c>
      <c r="Q2628" s="48">
        <f t="shared" si="249"/>
        <v>2.0066889632107024E-2</v>
      </c>
      <c r="R2628">
        <f t="shared" si="250"/>
        <v>36600</v>
      </c>
      <c r="S2628">
        <f t="shared" si="251"/>
        <v>6700</v>
      </c>
    </row>
    <row r="2629" spans="1:19" x14ac:dyDescent="0.25">
      <c r="A2629" s="12">
        <v>2628</v>
      </c>
      <c r="B2629" s="12" t="s">
        <v>211</v>
      </c>
      <c r="C2629" s="12" t="s">
        <v>1260</v>
      </c>
      <c r="D2629" s="28">
        <v>43012.399502314816</v>
      </c>
      <c r="E2629" s="17">
        <v>43016.199502314819</v>
      </c>
      <c r="F2629" s="13" t="s">
        <v>302</v>
      </c>
      <c r="G2629" s="12">
        <v>800</v>
      </c>
      <c r="H2629" s="12" t="s">
        <v>142</v>
      </c>
      <c r="I2629" s="12" t="s">
        <v>441</v>
      </c>
      <c r="J2629" s="37">
        <f>INDEX('Bảng Giá'!$C$3:$H$18,MATCH('Raw Data'!P2629,'Bảng Giá'!$B$3:$B$18,0),MATCH('Raw Data'!M2629,'Bảng Giá'!$C$2:$H$2,0))</f>
        <v>32500</v>
      </c>
      <c r="K2629" s="12">
        <v>31700</v>
      </c>
      <c r="L2629" s="36">
        <f t="shared" si="246"/>
        <v>3.8000000000029104</v>
      </c>
      <c r="M2629" t="str">
        <f>'References data'!H2630</f>
        <v>Liên Vùng</v>
      </c>
      <c r="N2629">
        <f t="shared" si="247"/>
        <v>0.8</v>
      </c>
      <c r="O2629">
        <f t="shared" si="248"/>
        <v>800</v>
      </c>
      <c r="P2629" t="str">
        <f>IF(AND(N2629&gt;0,N2629&lt;=0.05),'Bảng Giá'!$B$3,IF(AND(N2629&lt;=0.1,N2629&gt;0.05),'Bảng Giá'!$B$4,IF(AND('Raw Data'!N2629&gt;0.1,'Raw Data'!N2629&lt;=0.25),'Bảng Giá'!$B$5,IF(AND('Raw Data'!N2629&gt;0.25,'Raw Data'!N2629&lt;=0.5),'Bảng Giá'!$B$6,IF(AND('Raw Data'!N2629&gt;0.5,'Raw Data'!N2629&lt;=1),'Bảng Giá'!$B$7,IF(AND('Raw Data'!N2629&gt;1,'Raw Data'!N2629&lt;=1.5),'Bảng Giá'!$B$8,IF(AND('Raw Data'!N2629&gt;1.5,'Raw Data'!N2629&lt;=2),'Bảng Giá'!$B$9,IF(AND('Raw Data'!N2629&gt;2,'Raw Data'!N2629&lt;=2.5),'Bảng Giá'!$B$10,IF(AND('Raw Data'!N2629&gt;2.5,'Raw Data'!N2629&lt;=3),'Bảng Giá'!$B$11,IF(AND('Raw Data'!N2629&gt;3,'Raw Data'!N2629&lt;=3.5),'Bảng Giá'!$B$12,IF(AND('Raw Data'!N2629&gt;3.5,'Raw Data'!N2629&lt;=4),'Bảng Giá'!$B$13,IF(AND('Raw Data'!N2629&gt;4,'Raw Data'!N2629&lt;=4.5),'Bảng Giá'!$B$14,IF(AND('Raw Data'!N2629&gt;4.5,'Raw Data'!N2629&lt;=5),'Bảng Giá'!$B$15,IF(AND('Raw Data'!N2629&gt;5,'Raw Data'!N2629&lt;=5.5),'Bảng Giá'!$B$16,IF(AND('Raw Data'!N2629&gt;5.5,'Raw Data'!N2629&lt;=6),'Bảng Giá'!$B$17,'Bảng Giá'!$B$18)))))))))))))))</f>
        <v>0.5&lt;x&lt;=1</v>
      </c>
      <c r="Q2629" s="48">
        <f t="shared" si="249"/>
        <v>2.5236593059936908E-2</v>
      </c>
      <c r="R2629">
        <f t="shared" si="250"/>
        <v>39000</v>
      </c>
      <c r="S2629">
        <f t="shared" si="251"/>
        <v>7300</v>
      </c>
    </row>
    <row r="2630" spans="1:19" x14ac:dyDescent="0.25">
      <c r="A2630" s="12">
        <v>2629</v>
      </c>
      <c r="B2630" s="12" t="s">
        <v>211</v>
      </c>
      <c r="C2630" s="12" t="s">
        <v>1261</v>
      </c>
      <c r="D2630" s="28">
        <v>43012.494930555556</v>
      </c>
      <c r="E2630" s="17">
        <v>43016.294930555559</v>
      </c>
      <c r="F2630" s="13" t="s">
        <v>302</v>
      </c>
      <c r="G2630" s="12">
        <v>480</v>
      </c>
      <c r="H2630" s="12" t="s">
        <v>286</v>
      </c>
      <c r="I2630" s="12" t="s">
        <v>1610</v>
      </c>
      <c r="J2630" s="37">
        <f>INDEX('Bảng Giá'!$C$3:$H$18,MATCH('Raw Data'!P2630,'Bảng Giá'!$B$3:$B$18,0),MATCH('Raw Data'!M2630,'Bảng Giá'!$C$2:$H$2,0))</f>
        <v>26000</v>
      </c>
      <c r="K2630" s="12">
        <v>25400</v>
      </c>
      <c r="L2630" s="36">
        <f t="shared" si="246"/>
        <v>3.8000000000029104</v>
      </c>
      <c r="M2630" t="str">
        <f>'References data'!H2631</f>
        <v>Liên Vùng</v>
      </c>
      <c r="N2630">
        <f t="shared" si="247"/>
        <v>0.48</v>
      </c>
      <c r="O2630">
        <f t="shared" si="248"/>
        <v>600</v>
      </c>
      <c r="P2630" t="str">
        <f>IF(AND(N2630&gt;0,N2630&lt;=0.05),'Bảng Giá'!$B$3,IF(AND(N2630&lt;=0.1,N2630&gt;0.05),'Bảng Giá'!$B$4,IF(AND('Raw Data'!N2630&gt;0.1,'Raw Data'!N2630&lt;=0.25),'Bảng Giá'!$B$5,IF(AND('Raw Data'!N2630&gt;0.25,'Raw Data'!N2630&lt;=0.5),'Bảng Giá'!$B$6,IF(AND('Raw Data'!N2630&gt;0.5,'Raw Data'!N2630&lt;=1),'Bảng Giá'!$B$7,IF(AND('Raw Data'!N2630&gt;1,'Raw Data'!N2630&lt;=1.5),'Bảng Giá'!$B$8,IF(AND('Raw Data'!N2630&gt;1.5,'Raw Data'!N2630&lt;=2),'Bảng Giá'!$B$9,IF(AND('Raw Data'!N2630&gt;2,'Raw Data'!N2630&lt;=2.5),'Bảng Giá'!$B$10,IF(AND('Raw Data'!N2630&gt;2.5,'Raw Data'!N2630&lt;=3),'Bảng Giá'!$B$11,IF(AND('Raw Data'!N2630&gt;3,'Raw Data'!N2630&lt;=3.5),'Bảng Giá'!$B$12,IF(AND('Raw Data'!N2630&gt;3.5,'Raw Data'!N2630&lt;=4),'Bảng Giá'!$B$13,IF(AND('Raw Data'!N2630&gt;4,'Raw Data'!N2630&lt;=4.5),'Bảng Giá'!$B$14,IF(AND('Raw Data'!N2630&gt;4.5,'Raw Data'!N2630&lt;=5),'Bảng Giá'!$B$15,IF(AND('Raw Data'!N2630&gt;5,'Raw Data'!N2630&lt;=5.5),'Bảng Giá'!$B$16,IF(AND('Raw Data'!N2630&gt;5.5,'Raw Data'!N2630&lt;=6),'Bảng Giá'!$B$17,'Bảng Giá'!$B$18)))))))))))))))</f>
        <v>0.25&lt;x&lt;=0.5</v>
      </c>
      <c r="Q2630" s="48">
        <f t="shared" si="249"/>
        <v>2.3622047244094488E-2</v>
      </c>
      <c r="R2630">
        <f t="shared" si="250"/>
        <v>31200</v>
      </c>
      <c r="S2630">
        <f t="shared" si="251"/>
        <v>5800</v>
      </c>
    </row>
    <row r="2631" spans="1:19" x14ac:dyDescent="0.25">
      <c r="A2631" s="12">
        <v>2630</v>
      </c>
      <c r="B2631" s="12" t="s">
        <v>211</v>
      </c>
      <c r="C2631" s="12" t="s">
        <v>1262</v>
      </c>
      <c r="D2631" s="28">
        <v>43012.494953703703</v>
      </c>
      <c r="E2631" s="17">
        <v>43014.594953703701</v>
      </c>
      <c r="F2631" s="13" t="s">
        <v>302</v>
      </c>
      <c r="G2631" s="12">
        <v>600</v>
      </c>
      <c r="H2631" s="12" t="s">
        <v>116</v>
      </c>
      <c r="I2631" s="12" t="s">
        <v>89</v>
      </c>
      <c r="J2631" s="37">
        <f>INDEX('Bảng Giá'!$C$3:$H$18,MATCH('Raw Data'!P2631,'Bảng Giá'!$B$3:$B$18,0),MATCH('Raw Data'!M2631,'Bảng Giá'!$C$2:$H$2,0))</f>
        <v>30500</v>
      </c>
      <c r="K2631" s="12">
        <v>29900</v>
      </c>
      <c r="L2631" s="36">
        <f t="shared" si="246"/>
        <v>2.0999999999985448</v>
      </c>
      <c r="M2631" t="str">
        <f>'References data'!H2632</f>
        <v>Liên Vùng đặc biệt</v>
      </c>
      <c r="N2631">
        <f t="shared" si="247"/>
        <v>0.6</v>
      </c>
      <c r="O2631">
        <f t="shared" si="248"/>
        <v>600</v>
      </c>
      <c r="P2631" t="str">
        <f>IF(AND(N2631&gt;0,N2631&lt;=0.05),'Bảng Giá'!$B$3,IF(AND(N2631&lt;=0.1,N2631&gt;0.05),'Bảng Giá'!$B$4,IF(AND('Raw Data'!N2631&gt;0.1,'Raw Data'!N2631&lt;=0.25),'Bảng Giá'!$B$5,IF(AND('Raw Data'!N2631&gt;0.25,'Raw Data'!N2631&lt;=0.5),'Bảng Giá'!$B$6,IF(AND('Raw Data'!N2631&gt;0.5,'Raw Data'!N2631&lt;=1),'Bảng Giá'!$B$7,IF(AND('Raw Data'!N2631&gt;1,'Raw Data'!N2631&lt;=1.5),'Bảng Giá'!$B$8,IF(AND('Raw Data'!N2631&gt;1.5,'Raw Data'!N2631&lt;=2),'Bảng Giá'!$B$9,IF(AND('Raw Data'!N2631&gt;2,'Raw Data'!N2631&lt;=2.5),'Bảng Giá'!$B$10,IF(AND('Raw Data'!N2631&gt;2.5,'Raw Data'!N2631&lt;=3),'Bảng Giá'!$B$11,IF(AND('Raw Data'!N2631&gt;3,'Raw Data'!N2631&lt;=3.5),'Bảng Giá'!$B$12,IF(AND('Raw Data'!N2631&gt;3.5,'Raw Data'!N2631&lt;=4),'Bảng Giá'!$B$13,IF(AND('Raw Data'!N2631&gt;4,'Raw Data'!N2631&lt;=4.5),'Bảng Giá'!$B$14,IF(AND('Raw Data'!N2631&gt;4.5,'Raw Data'!N2631&lt;=5),'Bảng Giá'!$B$15,IF(AND('Raw Data'!N2631&gt;5,'Raw Data'!N2631&lt;=5.5),'Bảng Giá'!$B$16,IF(AND('Raw Data'!N2631&gt;5.5,'Raw Data'!N2631&lt;=6),'Bảng Giá'!$B$17,'Bảng Giá'!$B$18)))))))))))))))</f>
        <v>0.5&lt;x&lt;=1</v>
      </c>
      <c r="Q2631" s="48">
        <f t="shared" si="249"/>
        <v>2.0066889632107024E-2</v>
      </c>
      <c r="R2631">
        <f t="shared" si="250"/>
        <v>36600</v>
      </c>
      <c r="S2631">
        <f t="shared" si="251"/>
        <v>6700</v>
      </c>
    </row>
    <row r="2632" spans="1:19" x14ac:dyDescent="0.25">
      <c r="A2632" s="12">
        <v>2631</v>
      </c>
      <c r="B2632" s="12" t="s">
        <v>211</v>
      </c>
      <c r="C2632" s="12" t="s">
        <v>1263</v>
      </c>
      <c r="D2632" s="28">
        <v>43012.494803240741</v>
      </c>
      <c r="E2632" s="17">
        <v>43014.59480324074</v>
      </c>
      <c r="F2632" s="13" t="s">
        <v>302</v>
      </c>
      <c r="G2632" s="12">
        <v>1200</v>
      </c>
      <c r="H2632" s="12" t="s">
        <v>100</v>
      </c>
      <c r="I2632" s="12" t="s">
        <v>295</v>
      </c>
      <c r="J2632" s="37">
        <f>INDEX('Bảng Giá'!$C$3:$H$18,MATCH('Raw Data'!P2632,'Bảng Giá'!$B$3:$B$18,0),MATCH('Raw Data'!M2632,'Bảng Giá'!$C$2:$H$2,0))</f>
        <v>38500</v>
      </c>
      <c r="K2632" s="12">
        <v>37800</v>
      </c>
      <c r="L2632" s="36">
        <f t="shared" si="246"/>
        <v>2.0999999999985448</v>
      </c>
      <c r="M2632" t="str">
        <f>'References data'!H2633</f>
        <v>Liên Vùng đặc biệt</v>
      </c>
      <c r="N2632">
        <f t="shared" si="247"/>
        <v>1.2</v>
      </c>
      <c r="O2632">
        <f t="shared" si="248"/>
        <v>700</v>
      </c>
      <c r="P2632" t="str">
        <f>IF(AND(N2632&gt;0,N2632&lt;=0.05),'Bảng Giá'!$B$3,IF(AND(N2632&lt;=0.1,N2632&gt;0.05),'Bảng Giá'!$B$4,IF(AND('Raw Data'!N2632&gt;0.1,'Raw Data'!N2632&lt;=0.25),'Bảng Giá'!$B$5,IF(AND('Raw Data'!N2632&gt;0.25,'Raw Data'!N2632&lt;=0.5),'Bảng Giá'!$B$6,IF(AND('Raw Data'!N2632&gt;0.5,'Raw Data'!N2632&lt;=1),'Bảng Giá'!$B$7,IF(AND('Raw Data'!N2632&gt;1,'Raw Data'!N2632&lt;=1.5),'Bảng Giá'!$B$8,IF(AND('Raw Data'!N2632&gt;1.5,'Raw Data'!N2632&lt;=2),'Bảng Giá'!$B$9,IF(AND('Raw Data'!N2632&gt;2,'Raw Data'!N2632&lt;=2.5),'Bảng Giá'!$B$10,IF(AND('Raw Data'!N2632&gt;2.5,'Raw Data'!N2632&lt;=3),'Bảng Giá'!$B$11,IF(AND('Raw Data'!N2632&gt;3,'Raw Data'!N2632&lt;=3.5),'Bảng Giá'!$B$12,IF(AND('Raw Data'!N2632&gt;3.5,'Raw Data'!N2632&lt;=4),'Bảng Giá'!$B$13,IF(AND('Raw Data'!N2632&gt;4,'Raw Data'!N2632&lt;=4.5),'Bảng Giá'!$B$14,IF(AND('Raw Data'!N2632&gt;4.5,'Raw Data'!N2632&lt;=5),'Bảng Giá'!$B$15,IF(AND('Raw Data'!N2632&gt;5,'Raw Data'!N2632&lt;=5.5),'Bảng Giá'!$B$16,IF(AND('Raw Data'!N2632&gt;5.5,'Raw Data'!N2632&lt;=6),'Bảng Giá'!$B$17,'Bảng Giá'!$B$18)))))))))))))))</f>
        <v>1&lt;x&lt;=1.5</v>
      </c>
      <c r="Q2632" s="48">
        <f t="shared" si="249"/>
        <v>1.8518518518518517E-2</v>
      </c>
      <c r="R2632">
        <f t="shared" si="250"/>
        <v>46200</v>
      </c>
      <c r="S2632">
        <f t="shared" si="251"/>
        <v>8400</v>
      </c>
    </row>
    <row r="2633" spans="1:19" x14ac:dyDescent="0.25">
      <c r="A2633" s="12">
        <v>2632</v>
      </c>
      <c r="B2633" s="12" t="s">
        <v>211</v>
      </c>
      <c r="C2633" s="12" t="s">
        <v>1264</v>
      </c>
      <c r="D2633" s="28">
        <v>43012.494895833333</v>
      </c>
      <c r="E2633" s="17">
        <v>43016.294895833336</v>
      </c>
      <c r="F2633" s="13" t="s">
        <v>302</v>
      </c>
      <c r="G2633" s="12">
        <v>800</v>
      </c>
      <c r="H2633" s="12" t="s">
        <v>116</v>
      </c>
      <c r="I2633" s="12" t="s">
        <v>444</v>
      </c>
      <c r="J2633" s="37">
        <f>INDEX('Bảng Giá'!$C$3:$H$18,MATCH('Raw Data'!P2633,'Bảng Giá'!$B$3:$B$18,0),MATCH('Raw Data'!M2633,'Bảng Giá'!$C$2:$H$2,0))</f>
        <v>32500</v>
      </c>
      <c r="K2633" s="12">
        <v>31700</v>
      </c>
      <c r="L2633" s="36">
        <f t="shared" si="246"/>
        <v>3.8000000000029104</v>
      </c>
      <c r="M2633" t="str">
        <f>'References data'!H2634</f>
        <v>Liên Vùng</v>
      </c>
      <c r="N2633">
        <f t="shared" si="247"/>
        <v>0.8</v>
      </c>
      <c r="O2633">
        <f t="shared" si="248"/>
        <v>800</v>
      </c>
      <c r="P2633" t="str">
        <f>IF(AND(N2633&gt;0,N2633&lt;=0.05),'Bảng Giá'!$B$3,IF(AND(N2633&lt;=0.1,N2633&gt;0.05),'Bảng Giá'!$B$4,IF(AND('Raw Data'!N2633&gt;0.1,'Raw Data'!N2633&lt;=0.25),'Bảng Giá'!$B$5,IF(AND('Raw Data'!N2633&gt;0.25,'Raw Data'!N2633&lt;=0.5),'Bảng Giá'!$B$6,IF(AND('Raw Data'!N2633&gt;0.5,'Raw Data'!N2633&lt;=1),'Bảng Giá'!$B$7,IF(AND('Raw Data'!N2633&gt;1,'Raw Data'!N2633&lt;=1.5),'Bảng Giá'!$B$8,IF(AND('Raw Data'!N2633&gt;1.5,'Raw Data'!N2633&lt;=2),'Bảng Giá'!$B$9,IF(AND('Raw Data'!N2633&gt;2,'Raw Data'!N2633&lt;=2.5),'Bảng Giá'!$B$10,IF(AND('Raw Data'!N2633&gt;2.5,'Raw Data'!N2633&lt;=3),'Bảng Giá'!$B$11,IF(AND('Raw Data'!N2633&gt;3,'Raw Data'!N2633&lt;=3.5),'Bảng Giá'!$B$12,IF(AND('Raw Data'!N2633&gt;3.5,'Raw Data'!N2633&lt;=4),'Bảng Giá'!$B$13,IF(AND('Raw Data'!N2633&gt;4,'Raw Data'!N2633&lt;=4.5),'Bảng Giá'!$B$14,IF(AND('Raw Data'!N2633&gt;4.5,'Raw Data'!N2633&lt;=5),'Bảng Giá'!$B$15,IF(AND('Raw Data'!N2633&gt;5,'Raw Data'!N2633&lt;=5.5),'Bảng Giá'!$B$16,IF(AND('Raw Data'!N2633&gt;5.5,'Raw Data'!N2633&lt;=6),'Bảng Giá'!$B$17,'Bảng Giá'!$B$18)))))))))))))))</f>
        <v>0.5&lt;x&lt;=1</v>
      </c>
      <c r="Q2633" s="48">
        <f t="shared" si="249"/>
        <v>2.5236593059936908E-2</v>
      </c>
      <c r="R2633">
        <f t="shared" si="250"/>
        <v>39000</v>
      </c>
      <c r="S2633">
        <f t="shared" si="251"/>
        <v>7300</v>
      </c>
    </row>
    <row r="2634" spans="1:19" x14ac:dyDescent="0.25">
      <c r="A2634" s="12">
        <v>2633</v>
      </c>
      <c r="B2634" s="12" t="s">
        <v>211</v>
      </c>
      <c r="C2634" s="12" t="s">
        <v>1265</v>
      </c>
      <c r="D2634" s="28">
        <v>43012.654675925929</v>
      </c>
      <c r="E2634" s="17">
        <v>43016.454675925932</v>
      </c>
      <c r="F2634" s="13" t="s">
        <v>302</v>
      </c>
      <c r="G2634" s="12">
        <v>800</v>
      </c>
      <c r="H2634" s="12" t="s">
        <v>116</v>
      </c>
      <c r="I2634" s="12" t="s">
        <v>446</v>
      </c>
      <c r="J2634" s="37">
        <f>INDEX('Bảng Giá'!$C$3:$H$18,MATCH('Raw Data'!P2634,'Bảng Giá'!$B$3:$B$18,0),MATCH('Raw Data'!M2634,'Bảng Giá'!$C$2:$H$2,0))</f>
        <v>32500</v>
      </c>
      <c r="K2634" s="12">
        <v>31700</v>
      </c>
      <c r="L2634" s="36">
        <f t="shared" si="246"/>
        <v>3.8000000000029104</v>
      </c>
      <c r="M2634" t="str">
        <f>'References data'!H2635</f>
        <v>Liên Vùng</v>
      </c>
      <c r="N2634">
        <f t="shared" si="247"/>
        <v>0.8</v>
      </c>
      <c r="O2634">
        <f t="shared" si="248"/>
        <v>800</v>
      </c>
      <c r="P2634" t="str">
        <f>IF(AND(N2634&gt;0,N2634&lt;=0.05),'Bảng Giá'!$B$3,IF(AND(N2634&lt;=0.1,N2634&gt;0.05),'Bảng Giá'!$B$4,IF(AND('Raw Data'!N2634&gt;0.1,'Raw Data'!N2634&lt;=0.25),'Bảng Giá'!$B$5,IF(AND('Raw Data'!N2634&gt;0.25,'Raw Data'!N2634&lt;=0.5),'Bảng Giá'!$B$6,IF(AND('Raw Data'!N2634&gt;0.5,'Raw Data'!N2634&lt;=1),'Bảng Giá'!$B$7,IF(AND('Raw Data'!N2634&gt;1,'Raw Data'!N2634&lt;=1.5),'Bảng Giá'!$B$8,IF(AND('Raw Data'!N2634&gt;1.5,'Raw Data'!N2634&lt;=2),'Bảng Giá'!$B$9,IF(AND('Raw Data'!N2634&gt;2,'Raw Data'!N2634&lt;=2.5),'Bảng Giá'!$B$10,IF(AND('Raw Data'!N2634&gt;2.5,'Raw Data'!N2634&lt;=3),'Bảng Giá'!$B$11,IF(AND('Raw Data'!N2634&gt;3,'Raw Data'!N2634&lt;=3.5),'Bảng Giá'!$B$12,IF(AND('Raw Data'!N2634&gt;3.5,'Raw Data'!N2634&lt;=4),'Bảng Giá'!$B$13,IF(AND('Raw Data'!N2634&gt;4,'Raw Data'!N2634&lt;=4.5),'Bảng Giá'!$B$14,IF(AND('Raw Data'!N2634&gt;4.5,'Raw Data'!N2634&lt;=5),'Bảng Giá'!$B$15,IF(AND('Raw Data'!N2634&gt;5,'Raw Data'!N2634&lt;=5.5),'Bảng Giá'!$B$16,IF(AND('Raw Data'!N2634&gt;5.5,'Raw Data'!N2634&lt;=6),'Bảng Giá'!$B$17,'Bảng Giá'!$B$18)))))))))))))))</f>
        <v>0.5&lt;x&lt;=1</v>
      </c>
      <c r="Q2634" s="48">
        <f t="shared" si="249"/>
        <v>2.5236593059936908E-2</v>
      </c>
      <c r="R2634">
        <f t="shared" si="250"/>
        <v>39000</v>
      </c>
      <c r="S2634">
        <f t="shared" si="251"/>
        <v>7300</v>
      </c>
    </row>
    <row r="2635" spans="1:19" x14ac:dyDescent="0.25">
      <c r="A2635" s="12">
        <v>2634</v>
      </c>
      <c r="B2635" s="12" t="s">
        <v>211</v>
      </c>
      <c r="C2635" s="12" t="s">
        <v>1266</v>
      </c>
      <c r="D2635" s="28">
        <v>43012.654733796298</v>
      </c>
      <c r="E2635" s="17">
        <v>43016.454733796301</v>
      </c>
      <c r="F2635" s="13" t="s">
        <v>302</v>
      </c>
      <c r="G2635" s="12">
        <v>300</v>
      </c>
      <c r="H2635" s="12" t="s">
        <v>76</v>
      </c>
      <c r="I2635" s="12" t="s">
        <v>168</v>
      </c>
      <c r="J2635" s="37">
        <f>INDEX('Bảng Giá'!$C$3:$H$18,MATCH('Raw Data'!P2635,'Bảng Giá'!$B$3:$B$18,0),MATCH('Raw Data'!M2635,'Bảng Giá'!$C$2:$H$2,0))</f>
        <v>26000</v>
      </c>
      <c r="K2635" s="12">
        <v>25400</v>
      </c>
      <c r="L2635" s="36">
        <f t="shared" si="246"/>
        <v>3.8000000000029104</v>
      </c>
      <c r="M2635" t="str">
        <f>'References data'!H2636</f>
        <v>Liên Vùng</v>
      </c>
      <c r="N2635">
        <f t="shared" si="247"/>
        <v>0.3</v>
      </c>
      <c r="O2635">
        <f t="shared" si="248"/>
        <v>600</v>
      </c>
      <c r="P2635" t="str">
        <f>IF(AND(N2635&gt;0,N2635&lt;=0.05),'Bảng Giá'!$B$3,IF(AND(N2635&lt;=0.1,N2635&gt;0.05),'Bảng Giá'!$B$4,IF(AND('Raw Data'!N2635&gt;0.1,'Raw Data'!N2635&lt;=0.25),'Bảng Giá'!$B$5,IF(AND('Raw Data'!N2635&gt;0.25,'Raw Data'!N2635&lt;=0.5),'Bảng Giá'!$B$6,IF(AND('Raw Data'!N2635&gt;0.5,'Raw Data'!N2635&lt;=1),'Bảng Giá'!$B$7,IF(AND('Raw Data'!N2635&gt;1,'Raw Data'!N2635&lt;=1.5),'Bảng Giá'!$B$8,IF(AND('Raw Data'!N2635&gt;1.5,'Raw Data'!N2635&lt;=2),'Bảng Giá'!$B$9,IF(AND('Raw Data'!N2635&gt;2,'Raw Data'!N2635&lt;=2.5),'Bảng Giá'!$B$10,IF(AND('Raw Data'!N2635&gt;2.5,'Raw Data'!N2635&lt;=3),'Bảng Giá'!$B$11,IF(AND('Raw Data'!N2635&gt;3,'Raw Data'!N2635&lt;=3.5),'Bảng Giá'!$B$12,IF(AND('Raw Data'!N2635&gt;3.5,'Raw Data'!N2635&lt;=4),'Bảng Giá'!$B$13,IF(AND('Raw Data'!N2635&gt;4,'Raw Data'!N2635&lt;=4.5),'Bảng Giá'!$B$14,IF(AND('Raw Data'!N2635&gt;4.5,'Raw Data'!N2635&lt;=5),'Bảng Giá'!$B$15,IF(AND('Raw Data'!N2635&gt;5,'Raw Data'!N2635&lt;=5.5),'Bảng Giá'!$B$16,IF(AND('Raw Data'!N2635&gt;5.5,'Raw Data'!N2635&lt;=6),'Bảng Giá'!$B$17,'Bảng Giá'!$B$18)))))))))))))))</f>
        <v>0.25&lt;x&lt;=0.5</v>
      </c>
      <c r="Q2635" s="48">
        <f t="shared" si="249"/>
        <v>2.3622047244094488E-2</v>
      </c>
      <c r="R2635">
        <f t="shared" si="250"/>
        <v>31200</v>
      </c>
      <c r="S2635">
        <f t="shared" si="251"/>
        <v>5800</v>
      </c>
    </row>
    <row r="2636" spans="1:19" x14ac:dyDescent="0.25">
      <c r="A2636" s="12">
        <v>2635</v>
      </c>
      <c r="B2636" s="12" t="s">
        <v>211</v>
      </c>
      <c r="C2636" s="12" t="s">
        <v>1267</v>
      </c>
      <c r="D2636" s="28">
        <v>43012.654745370368</v>
      </c>
      <c r="E2636" s="17">
        <v>43014.754745370366</v>
      </c>
      <c r="F2636" s="13" t="s">
        <v>302</v>
      </c>
      <c r="G2636" s="12">
        <v>800</v>
      </c>
      <c r="H2636" s="12" t="s">
        <v>93</v>
      </c>
      <c r="I2636" s="12" t="s">
        <v>123</v>
      </c>
      <c r="J2636" s="37">
        <f>INDEX('Bảng Giá'!$C$3:$H$18,MATCH('Raw Data'!P2636,'Bảng Giá'!$B$3:$B$18,0),MATCH('Raw Data'!M2636,'Bảng Giá'!$C$2:$H$2,0))</f>
        <v>30500</v>
      </c>
      <c r="K2636" s="12">
        <v>29900</v>
      </c>
      <c r="L2636" s="36">
        <f t="shared" si="246"/>
        <v>2.0999999999985448</v>
      </c>
      <c r="M2636" t="str">
        <f>'References data'!H2637</f>
        <v>Liên Vùng đặc biệt</v>
      </c>
      <c r="N2636">
        <f t="shared" si="247"/>
        <v>0.8</v>
      </c>
      <c r="O2636">
        <f t="shared" si="248"/>
        <v>600</v>
      </c>
      <c r="P2636" t="str">
        <f>IF(AND(N2636&gt;0,N2636&lt;=0.05),'Bảng Giá'!$B$3,IF(AND(N2636&lt;=0.1,N2636&gt;0.05),'Bảng Giá'!$B$4,IF(AND('Raw Data'!N2636&gt;0.1,'Raw Data'!N2636&lt;=0.25),'Bảng Giá'!$B$5,IF(AND('Raw Data'!N2636&gt;0.25,'Raw Data'!N2636&lt;=0.5),'Bảng Giá'!$B$6,IF(AND('Raw Data'!N2636&gt;0.5,'Raw Data'!N2636&lt;=1),'Bảng Giá'!$B$7,IF(AND('Raw Data'!N2636&gt;1,'Raw Data'!N2636&lt;=1.5),'Bảng Giá'!$B$8,IF(AND('Raw Data'!N2636&gt;1.5,'Raw Data'!N2636&lt;=2),'Bảng Giá'!$B$9,IF(AND('Raw Data'!N2636&gt;2,'Raw Data'!N2636&lt;=2.5),'Bảng Giá'!$B$10,IF(AND('Raw Data'!N2636&gt;2.5,'Raw Data'!N2636&lt;=3),'Bảng Giá'!$B$11,IF(AND('Raw Data'!N2636&gt;3,'Raw Data'!N2636&lt;=3.5),'Bảng Giá'!$B$12,IF(AND('Raw Data'!N2636&gt;3.5,'Raw Data'!N2636&lt;=4),'Bảng Giá'!$B$13,IF(AND('Raw Data'!N2636&gt;4,'Raw Data'!N2636&lt;=4.5),'Bảng Giá'!$B$14,IF(AND('Raw Data'!N2636&gt;4.5,'Raw Data'!N2636&lt;=5),'Bảng Giá'!$B$15,IF(AND('Raw Data'!N2636&gt;5,'Raw Data'!N2636&lt;=5.5),'Bảng Giá'!$B$16,IF(AND('Raw Data'!N2636&gt;5.5,'Raw Data'!N2636&lt;=6),'Bảng Giá'!$B$17,'Bảng Giá'!$B$18)))))))))))))))</f>
        <v>0.5&lt;x&lt;=1</v>
      </c>
      <c r="Q2636" s="48">
        <f t="shared" si="249"/>
        <v>2.0066889632107024E-2</v>
      </c>
      <c r="R2636">
        <f t="shared" si="250"/>
        <v>36600</v>
      </c>
      <c r="S2636">
        <f t="shared" si="251"/>
        <v>6700</v>
      </c>
    </row>
    <row r="2637" spans="1:19" x14ac:dyDescent="0.25">
      <c r="A2637" s="12">
        <v>2636</v>
      </c>
      <c r="B2637" s="12" t="s">
        <v>211</v>
      </c>
      <c r="C2637" s="12" t="s">
        <v>1268</v>
      </c>
      <c r="D2637" s="28">
        <v>43012.65483796296</v>
      </c>
      <c r="E2637" s="17">
        <v>43014.754837962959</v>
      </c>
      <c r="F2637" s="13" t="s">
        <v>302</v>
      </c>
      <c r="G2637" s="12">
        <v>600</v>
      </c>
      <c r="H2637" s="12" t="s">
        <v>116</v>
      </c>
      <c r="I2637" s="12" t="s">
        <v>193</v>
      </c>
      <c r="J2637" s="37">
        <f>INDEX('Bảng Giá'!$C$3:$H$18,MATCH('Raw Data'!P2637,'Bảng Giá'!$B$3:$B$18,0),MATCH('Raw Data'!M2637,'Bảng Giá'!$C$2:$H$2,0))</f>
        <v>30500</v>
      </c>
      <c r="K2637" s="12">
        <v>29900</v>
      </c>
      <c r="L2637" s="36">
        <f t="shared" si="246"/>
        <v>2.0999999999985448</v>
      </c>
      <c r="M2637" t="str">
        <f>'References data'!H2638</f>
        <v>Liên Vùng đặc biệt</v>
      </c>
      <c r="N2637">
        <f t="shared" si="247"/>
        <v>0.6</v>
      </c>
      <c r="O2637">
        <f t="shared" si="248"/>
        <v>600</v>
      </c>
      <c r="P2637" t="str">
        <f>IF(AND(N2637&gt;0,N2637&lt;=0.05),'Bảng Giá'!$B$3,IF(AND(N2637&lt;=0.1,N2637&gt;0.05),'Bảng Giá'!$B$4,IF(AND('Raw Data'!N2637&gt;0.1,'Raw Data'!N2637&lt;=0.25),'Bảng Giá'!$B$5,IF(AND('Raw Data'!N2637&gt;0.25,'Raw Data'!N2637&lt;=0.5),'Bảng Giá'!$B$6,IF(AND('Raw Data'!N2637&gt;0.5,'Raw Data'!N2637&lt;=1),'Bảng Giá'!$B$7,IF(AND('Raw Data'!N2637&gt;1,'Raw Data'!N2637&lt;=1.5),'Bảng Giá'!$B$8,IF(AND('Raw Data'!N2637&gt;1.5,'Raw Data'!N2637&lt;=2),'Bảng Giá'!$B$9,IF(AND('Raw Data'!N2637&gt;2,'Raw Data'!N2637&lt;=2.5),'Bảng Giá'!$B$10,IF(AND('Raw Data'!N2637&gt;2.5,'Raw Data'!N2637&lt;=3),'Bảng Giá'!$B$11,IF(AND('Raw Data'!N2637&gt;3,'Raw Data'!N2637&lt;=3.5),'Bảng Giá'!$B$12,IF(AND('Raw Data'!N2637&gt;3.5,'Raw Data'!N2637&lt;=4),'Bảng Giá'!$B$13,IF(AND('Raw Data'!N2637&gt;4,'Raw Data'!N2637&lt;=4.5),'Bảng Giá'!$B$14,IF(AND('Raw Data'!N2637&gt;4.5,'Raw Data'!N2637&lt;=5),'Bảng Giá'!$B$15,IF(AND('Raw Data'!N2637&gt;5,'Raw Data'!N2637&lt;=5.5),'Bảng Giá'!$B$16,IF(AND('Raw Data'!N2637&gt;5.5,'Raw Data'!N2637&lt;=6),'Bảng Giá'!$B$17,'Bảng Giá'!$B$18)))))))))))))))</f>
        <v>0.5&lt;x&lt;=1</v>
      </c>
      <c r="Q2637" s="48">
        <f t="shared" si="249"/>
        <v>2.0066889632107024E-2</v>
      </c>
      <c r="R2637">
        <f t="shared" si="250"/>
        <v>36600</v>
      </c>
      <c r="S2637">
        <f t="shared" si="251"/>
        <v>6700</v>
      </c>
    </row>
    <row r="2638" spans="1:19" x14ac:dyDescent="0.25">
      <c r="A2638" s="12">
        <v>2637</v>
      </c>
      <c r="B2638" s="12" t="s">
        <v>211</v>
      </c>
      <c r="C2638" s="12" t="s">
        <v>1269</v>
      </c>
      <c r="D2638" s="28">
        <v>43012.654849537037</v>
      </c>
      <c r="E2638" s="17">
        <v>43014.754849537036</v>
      </c>
      <c r="F2638" s="13" t="s">
        <v>302</v>
      </c>
      <c r="G2638" s="12">
        <v>300</v>
      </c>
      <c r="H2638" s="12" t="s">
        <v>295</v>
      </c>
      <c r="I2638" s="12" t="s">
        <v>76</v>
      </c>
      <c r="J2638" s="37">
        <f>INDEX('Bảng Giá'!$C$3:$H$18,MATCH('Raw Data'!P2638,'Bảng Giá'!$B$3:$B$18,0),MATCH('Raw Data'!M2638,'Bảng Giá'!$C$2:$H$2,0))</f>
        <v>22500</v>
      </c>
      <c r="K2638" s="12">
        <v>22100</v>
      </c>
      <c r="L2638" s="36">
        <f t="shared" si="246"/>
        <v>2.0999999999985448</v>
      </c>
      <c r="M2638" t="str">
        <f>'References data'!H2639</f>
        <v>Liên Vùng đặc biệt</v>
      </c>
      <c r="N2638">
        <f t="shared" si="247"/>
        <v>0.3</v>
      </c>
      <c r="O2638">
        <f t="shared" si="248"/>
        <v>400</v>
      </c>
      <c r="P2638" t="str">
        <f>IF(AND(N2638&gt;0,N2638&lt;=0.05),'Bảng Giá'!$B$3,IF(AND(N2638&lt;=0.1,N2638&gt;0.05),'Bảng Giá'!$B$4,IF(AND('Raw Data'!N2638&gt;0.1,'Raw Data'!N2638&lt;=0.25),'Bảng Giá'!$B$5,IF(AND('Raw Data'!N2638&gt;0.25,'Raw Data'!N2638&lt;=0.5),'Bảng Giá'!$B$6,IF(AND('Raw Data'!N2638&gt;0.5,'Raw Data'!N2638&lt;=1),'Bảng Giá'!$B$7,IF(AND('Raw Data'!N2638&gt;1,'Raw Data'!N2638&lt;=1.5),'Bảng Giá'!$B$8,IF(AND('Raw Data'!N2638&gt;1.5,'Raw Data'!N2638&lt;=2),'Bảng Giá'!$B$9,IF(AND('Raw Data'!N2638&gt;2,'Raw Data'!N2638&lt;=2.5),'Bảng Giá'!$B$10,IF(AND('Raw Data'!N2638&gt;2.5,'Raw Data'!N2638&lt;=3),'Bảng Giá'!$B$11,IF(AND('Raw Data'!N2638&gt;3,'Raw Data'!N2638&lt;=3.5),'Bảng Giá'!$B$12,IF(AND('Raw Data'!N2638&gt;3.5,'Raw Data'!N2638&lt;=4),'Bảng Giá'!$B$13,IF(AND('Raw Data'!N2638&gt;4,'Raw Data'!N2638&lt;=4.5),'Bảng Giá'!$B$14,IF(AND('Raw Data'!N2638&gt;4.5,'Raw Data'!N2638&lt;=5),'Bảng Giá'!$B$15,IF(AND('Raw Data'!N2638&gt;5,'Raw Data'!N2638&lt;=5.5),'Bảng Giá'!$B$16,IF(AND('Raw Data'!N2638&gt;5.5,'Raw Data'!N2638&lt;=6),'Bảng Giá'!$B$17,'Bảng Giá'!$B$18)))))))))))))))</f>
        <v>0.25&lt;x&lt;=0.5</v>
      </c>
      <c r="Q2638" s="48">
        <f t="shared" si="249"/>
        <v>1.8099547511312219E-2</v>
      </c>
      <c r="R2638">
        <f t="shared" si="250"/>
        <v>27000</v>
      </c>
      <c r="S2638">
        <f t="shared" si="251"/>
        <v>4900</v>
      </c>
    </row>
    <row r="2639" spans="1:19" x14ac:dyDescent="0.25">
      <c r="A2639" s="12">
        <v>2638</v>
      </c>
      <c r="B2639" s="12" t="s">
        <v>211</v>
      </c>
      <c r="C2639" s="12" t="s">
        <v>1270</v>
      </c>
      <c r="D2639" s="28">
        <v>43012.654803240737</v>
      </c>
      <c r="E2639" s="17">
        <v>43016.45480324074</v>
      </c>
      <c r="F2639" s="13" t="s">
        <v>303</v>
      </c>
      <c r="G2639" s="12">
        <v>2000</v>
      </c>
      <c r="H2639" s="12" t="s">
        <v>181</v>
      </c>
      <c r="I2639" s="12" t="s">
        <v>100</v>
      </c>
      <c r="J2639" s="37">
        <f>INDEX('Bảng Giá'!$C$3:$H$18,MATCH('Raw Data'!P2639,'Bảng Giá'!$B$3:$B$18,0),MATCH('Raw Data'!M2639,'Bảng Giá'!$C$2:$H$2,0))</f>
        <v>49500</v>
      </c>
      <c r="K2639" s="12">
        <v>56600</v>
      </c>
      <c r="L2639" s="36">
        <f t="shared" si="246"/>
        <v>3.8000000000029104</v>
      </c>
      <c r="M2639" t="str">
        <f>'References data'!H2640</f>
        <v>Liên Vùng</v>
      </c>
      <c r="N2639">
        <f t="shared" si="247"/>
        <v>2</v>
      </c>
      <c r="O2639">
        <f t="shared" si="248"/>
        <v>-7100</v>
      </c>
      <c r="P2639" t="str">
        <f>IF(AND(N2639&gt;0,N2639&lt;=0.05),'Bảng Giá'!$B$3,IF(AND(N2639&lt;=0.1,N2639&gt;0.05),'Bảng Giá'!$B$4,IF(AND('Raw Data'!N2639&gt;0.1,'Raw Data'!N2639&lt;=0.25),'Bảng Giá'!$B$5,IF(AND('Raw Data'!N2639&gt;0.25,'Raw Data'!N2639&lt;=0.5),'Bảng Giá'!$B$6,IF(AND('Raw Data'!N2639&gt;0.5,'Raw Data'!N2639&lt;=1),'Bảng Giá'!$B$7,IF(AND('Raw Data'!N2639&gt;1,'Raw Data'!N2639&lt;=1.5),'Bảng Giá'!$B$8,IF(AND('Raw Data'!N2639&gt;1.5,'Raw Data'!N2639&lt;=2),'Bảng Giá'!$B$9,IF(AND('Raw Data'!N2639&gt;2,'Raw Data'!N2639&lt;=2.5),'Bảng Giá'!$B$10,IF(AND('Raw Data'!N2639&gt;2.5,'Raw Data'!N2639&lt;=3),'Bảng Giá'!$B$11,IF(AND('Raw Data'!N2639&gt;3,'Raw Data'!N2639&lt;=3.5),'Bảng Giá'!$B$12,IF(AND('Raw Data'!N2639&gt;3.5,'Raw Data'!N2639&lt;=4),'Bảng Giá'!$B$13,IF(AND('Raw Data'!N2639&gt;4,'Raw Data'!N2639&lt;=4.5),'Bảng Giá'!$B$14,IF(AND('Raw Data'!N2639&gt;4.5,'Raw Data'!N2639&lt;=5),'Bảng Giá'!$B$15,IF(AND('Raw Data'!N2639&gt;5,'Raw Data'!N2639&lt;=5.5),'Bảng Giá'!$B$16,IF(AND('Raw Data'!N2639&gt;5.5,'Raw Data'!N2639&lt;=6),'Bảng Giá'!$B$17,'Bảng Giá'!$B$18)))))))))))))))</f>
        <v>1.5&lt;x&lt;=2</v>
      </c>
      <c r="Q2639" s="48">
        <f t="shared" si="249"/>
        <v>-0.12544169611307421</v>
      </c>
      <c r="R2639">
        <f t="shared" si="250"/>
        <v>59400</v>
      </c>
      <c r="S2639">
        <f t="shared" si="251"/>
        <v>2800</v>
      </c>
    </row>
    <row r="2640" spans="1:19" x14ac:dyDescent="0.25">
      <c r="A2640" s="12">
        <v>2639</v>
      </c>
      <c r="B2640" s="12" t="s">
        <v>211</v>
      </c>
      <c r="C2640" s="12" t="s">
        <v>1271</v>
      </c>
      <c r="D2640" s="28">
        <v>43012.703750000001</v>
      </c>
      <c r="E2640" s="17">
        <v>43016.503750000003</v>
      </c>
      <c r="F2640" s="13" t="s">
        <v>302</v>
      </c>
      <c r="G2640" s="12">
        <v>200</v>
      </c>
      <c r="H2640" s="12" t="s">
        <v>114</v>
      </c>
      <c r="I2640" s="12" t="s">
        <v>459</v>
      </c>
      <c r="J2640" s="37">
        <f>INDEX('Bảng Giá'!$C$3:$H$18,MATCH('Raw Data'!P2640,'Bảng Giá'!$B$3:$B$18,0),MATCH('Raw Data'!M2640,'Bảng Giá'!$C$2:$H$2,0))</f>
        <v>21000</v>
      </c>
      <c r="K2640" s="12">
        <v>20500</v>
      </c>
      <c r="L2640" s="36">
        <f t="shared" si="246"/>
        <v>3.8000000000029104</v>
      </c>
      <c r="M2640" t="str">
        <f>'References data'!H2641</f>
        <v>Liên Vùng</v>
      </c>
      <c r="N2640">
        <f t="shared" si="247"/>
        <v>0.2</v>
      </c>
      <c r="O2640">
        <f t="shared" si="248"/>
        <v>500</v>
      </c>
      <c r="P2640" t="str">
        <f>IF(AND(N2640&gt;0,N2640&lt;=0.05),'Bảng Giá'!$B$3,IF(AND(N2640&lt;=0.1,N2640&gt;0.05),'Bảng Giá'!$B$4,IF(AND('Raw Data'!N2640&gt;0.1,'Raw Data'!N2640&lt;=0.25),'Bảng Giá'!$B$5,IF(AND('Raw Data'!N2640&gt;0.25,'Raw Data'!N2640&lt;=0.5),'Bảng Giá'!$B$6,IF(AND('Raw Data'!N2640&gt;0.5,'Raw Data'!N2640&lt;=1),'Bảng Giá'!$B$7,IF(AND('Raw Data'!N2640&gt;1,'Raw Data'!N2640&lt;=1.5),'Bảng Giá'!$B$8,IF(AND('Raw Data'!N2640&gt;1.5,'Raw Data'!N2640&lt;=2),'Bảng Giá'!$B$9,IF(AND('Raw Data'!N2640&gt;2,'Raw Data'!N2640&lt;=2.5),'Bảng Giá'!$B$10,IF(AND('Raw Data'!N2640&gt;2.5,'Raw Data'!N2640&lt;=3),'Bảng Giá'!$B$11,IF(AND('Raw Data'!N2640&gt;3,'Raw Data'!N2640&lt;=3.5),'Bảng Giá'!$B$12,IF(AND('Raw Data'!N2640&gt;3.5,'Raw Data'!N2640&lt;=4),'Bảng Giá'!$B$13,IF(AND('Raw Data'!N2640&gt;4,'Raw Data'!N2640&lt;=4.5),'Bảng Giá'!$B$14,IF(AND('Raw Data'!N2640&gt;4.5,'Raw Data'!N2640&lt;=5),'Bảng Giá'!$B$15,IF(AND('Raw Data'!N2640&gt;5,'Raw Data'!N2640&lt;=5.5),'Bảng Giá'!$B$16,IF(AND('Raw Data'!N2640&gt;5.5,'Raw Data'!N2640&lt;=6),'Bảng Giá'!$B$17,'Bảng Giá'!$B$18)))))))))))))))</f>
        <v>0.1&lt;x&lt;=0.25</v>
      </c>
      <c r="Q2640" s="48">
        <f t="shared" si="249"/>
        <v>2.4390243902439025E-2</v>
      </c>
      <c r="R2640">
        <f t="shared" si="250"/>
        <v>25200</v>
      </c>
      <c r="S2640">
        <f t="shared" si="251"/>
        <v>4700</v>
      </c>
    </row>
    <row r="2641" spans="1:19" x14ac:dyDescent="0.25">
      <c r="A2641" s="12">
        <v>2640</v>
      </c>
      <c r="B2641" s="12" t="s">
        <v>211</v>
      </c>
      <c r="C2641" s="12" t="s">
        <v>1272</v>
      </c>
      <c r="D2641" s="28">
        <v>43012.654780092591</v>
      </c>
      <c r="E2641" s="17">
        <v>43016.454780092594</v>
      </c>
      <c r="F2641" s="13" t="s">
        <v>302</v>
      </c>
      <c r="G2641" s="12">
        <v>1500</v>
      </c>
      <c r="H2641" s="12" t="s">
        <v>294</v>
      </c>
      <c r="I2641" s="12" t="s">
        <v>1585</v>
      </c>
      <c r="J2641" s="37">
        <f>INDEX('Bảng Giá'!$C$3:$H$18,MATCH('Raw Data'!P2641,'Bảng Giá'!$B$3:$B$18,0),MATCH('Raw Data'!M2641,'Bảng Giá'!$C$2:$H$2,0))</f>
        <v>41000</v>
      </c>
      <c r="K2641" s="12">
        <v>48300</v>
      </c>
      <c r="L2641" s="36">
        <f t="shared" si="246"/>
        <v>3.8000000000029104</v>
      </c>
      <c r="M2641" t="str">
        <f>'References data'!H2642</f>
        <v>Liên Vùng</v>
      </c>
      <c r="N2641">
        <f t="shared" si="247"/>
        <v>1.5</v>
      </c>
      <c r="O2641">
        <f t="shared" si="248"/>
        <v>-7300</v>
      </c>
      <c r="P2641" t="str">
        <f>IF(AND(N2641&gt;0,N2641&lt;=0.05),'Bảng Giá'!$B$3,IF(AND(N2641&lt;=0.1,N2641&gt;0.05),'Bảng Giá'!$B$4,IF(AND('Raw Data'!N2641&gt;0.1,'Raw Data'!N2641&lt;=0.25),'Bảng Giá'!$B$5,IF(AND('Raw Data'!N2641&gt;0.25,'Raw Data'!N2641&lt;=0.5),'Bảng Giá'!$B$6,IF(AND('Raw Data'!N2641&gt;0.5,'Raw Data'!N2641&lt;=1),'Bảng Giá'!$B$7,IF(AND('Raw Data'!N2641&gt;1,'Raw Data'!N2641&lt;=1.5),'Bảng Giá'!$B$8,IF(AND('Raw Data'!N2641&gt;1.5,'Raw Data'!N2641&lt;=2),'Bảng Giá'!$B$9,IF(AND('Raw Data'!N2641&gt;2,'Raw Data'!N2641&lt;=2.5),'Bảng Giá'!$B$10,IF(AND('Raw Data'!N2641&gt;2.5,'Raw Data'!N2641&lt;=3),'Bảng Giá'!$B$11,IF(AND('Raw Data'!N2641&gt;3,'Raw Data'!N2641&lt;=3.5),'Bảng Giá'!$B$12,IF(AND('Raw Data'!N2641&gt;3.5,'Raw Data'!N2641&lt;=4),'Bảng Giá'!$B$13,IF(AND('Raw Data'!N2641&gt;4,'Raw Data'!N2641&lt;=4.5),'Bảng Giá'!$B$14,IF(AND('Raw Data'!N2641&gt;4.5,'Raw Data'!N2641&lt;=5),'Bảng Giá'!$B$15,IF(AND('Raw Data'!N2641&gt;5,'Raw Data'!N2641&lt;=5.5),'Bảng Giá'!$B$16,IF(AND('Raw Data'!N2641&gt;5.5,'Raw Data'!N2641&lt;=6),'Bảng Giá'!$B$17,'Bảng Giá'!$B$18)))))))))))))))</f>
        <v>1&lt;x&lt;=1.5</v>
      </c>
      <c r="Q2641" s="48">
        <f t="shared" si="249"/>
        <v>-0.15113871635610765</v>
      </c>
      <c r="R2641">
        <f t="shared" si="250"/>
        <v>49200</v>
      </c>
      <c r="S2641">
        <f t="shared" si="251"/>
        <v>900</v>
      </c>
    </row>
    <row r="2642" spans="1:19" x14ac:dyDescent="0.25">
      <c r="A2642" s="12">
        <v>2641</v>
      </c>
      <c r="B2642" s="12" t="s">
        <v>211</v>
      </c>
      <c r="C2642" s="12" t="s">
        <v>1273</v>
      </c>
      <c r="D2642" s="28">
        <v>43012.654594907406</v>
      </c>
      <c r="E2642" s="17">
        <v>43016.454594907409</v>
      </c>
      <c r="F2642" s="13" t="s">
        <v>302</v>
      </c>
      <c r="G2642" s="12">
        <v>950</v>
      </c>
      <c r="H2642" s="12" t="s">
        <v>409</v>
      </c>
      <c r="I2642" s="12" t="s">
        <v>85</v>
      </c>
      <c r="J2642" s="37">
        <f>INDEX('Bảng Giá'!$C$3:$H$18,MATCH('Raw Data'!P2642,'Bảng Giá'!$B$3:$B$18,0),MATCH('Raw Data'!M2642,'Bảng Giá'!$C$2:$H$2,0))</f>
        <v>32500</v>
      </c>
      <c r="K2642" s="12">
        <v>31700</v>
      </c>
      <c r="L2642" s="36">
        <f t="shared" si="246"/>
        <v>3.8000000000029104</v>
      </c>
      <c r="M2642" t="str">
        <f>'References data'!H2643</f>
        <v>Liên Vùng</v>
      </c>
      <c r="N2642">
        <f t="shared" si="247"/>
        <v>0.95</v>
      </c>
      <c r="O2642">
        <f t="shared" si="248"/>
        <v>800</v>
      </c>
      <c r="P2642" t="str">
        <f>IF(AND(N2642&gt;0,N2642&lt;=0.05),'Bảng Giá'!$B$3,IF(AND(N2642&lt;=0.1,N2642&gt;0.05),'Bảng Giá'!$B$4,IF(AND('Raw Data'!N2642&gt;0.1,'Raw Data'!N2642&lt;=0.25),'Bảng Giá'!$B$5,IF(AND('Raw Data'!N2642&gt;0.25,'Raw Data'!N2642&lt;=0.5),'Bảng Giá'!$B$6,IF(AND('Raw Data'!N2642&gt;0.5,'Raw Data'!N2642&lt;=1),'Bảng Giá'!$B$7,IF(AND('Raw Data'!N2642&gt;1,'Raw Data'!N2642&lt;=1.5),'Bảng Giá'!$B$8,IF(AND('Raw Data'!N2642&gt;1.5,'Raw Data'!N2642&lt;=2),'Bảng Giá'!$B$9,IF(AND('Raw Data'!N2642&gt;2,'Raw Data'!N2642&lt;=2.5),'Bảng Giá'!$B$10,IF(AND('Raw Data'!N2642&gt;2.5,'Raw Data'!N2642&lt;=3),'Bảng Giá'!$B$11,IF(AND('Raw Data'!N2642&gt;3,'Raw Data'!N2642&lt;=3.5),'Bảng Giá'!$B$12,IF(AND('Raw Data'!N2642&gt;3.5,'Raw Data'!N2642&lt;=4),'Bảng Giá'!$B$13,IF(AND('Raw Data'!N2642&gt;4,'Raw Data'!N2642&lt;=4.5),'Bảng Giá'!$B$14,IF(AND('Raw Data'!N2642&gt;4.5,'Raw Data'!N2642&lt;=5),'Bảng Giá'!$B$15,IF(AND('Raw Data'!N2642&gt;5,'Raw Data'!N2642&lt;=5.5),'Bảng Giá'!$B$16,IF(AND('Raw Data'!N2642&gt;5.5,'Raw Data'!N2642&lt;=6),'Bảng Giá'!$B$17,'Bảng Giá'!$B$18)))))))))))))))</f>
        <v>0.5&lt;x&lt;=1</v>
      </c>
      <c r="Q2642" s="48">
        <f t="shared" si="249"/>
        <v>2.5236593059936908E-2</v>
      </c>
      <c r="R2642">
        <f t="shared" si="250"/>
        <v>39000</v>
      </c>
      <c r="S2642">
        <f t="shared" si="251"/>
        <v>7300</v>
      </c>
    </row>
    <row r="2643" spans="1:19" x14ac:dyDescent="0.25">
      <c r="A2643" s="12">
        <v>2642</v>
      </c>
      <c r="B2643" s="12" t="s">
        <v>211</v>
      </c>
      <c r="C2643" s="12" t="s">
        <v>1274</v>
      </c>
      <c r="D2643" s="28">
        <v>43012.704027777778</v>
      </c>
      <c r="E2643" s="17">
        <v>43016.504027777781</v>
      </c>
      <c r="F2643" s="13" t="s">
        <v>302</v>
      </c>
      <c r="G2643" s="12">
        <v>200</v>
      </c>
      <c r="H2643" s="12" t="s">
        <v>151</v>
      </c>
      <c r="I2643" s="12" t="s">
        <v>512</v>
      </c>
      <c r="J2643" s="37">
        <f>INDEX('Bảng Giá'!$C$3:$H$18,MATCH('Raw Data'!P2643,'Bảng Giá'!$B$3:$B$18,0),MATCH('Raw Data'!M2643,'Bảng Giá'!$C$2:$H$2,0))</f>
        <v>21000</v>
      </c>
      <c r="K2643" s="12">
        <v>20500</v>
      </c>
      <c r="L2643" s="36">
        <f t="shared" si="246"/>
        <v>3.8000000000029104</v>
      </c>
      <c r="M2643" t="str">
        <f>'References data'!H2644</f>
        <v>Liên Vùng</v>
      </c>
      <c r="N2643">
        <f t="shared" si="247"/>
        <v>0.2</v>
      </c>
      <c r="O2643">
        <f t="shared" si="248"/>
        <v>500</v>
      </c>
      <c r="P2643" t="str">
        <f>IF(AND(N2643&gt;0,N2643&lt;=0.05),'Bảng Giá'!$B$3,IF(AND(N2643&lt;=0.1,N2643&gt;0.05),'Bảng Giá'!$B$4,IF(AND('Raw Data'!N2643&gt;0.1,'Raw Data'!N2643&lt;=0.25),'Bảng Giá'!$B$5,IF(AND('Raw Data'!N2643&gt;0.25,'Raw Data'!N2643&lt;=0.5),'Bảng Giá'!$B$6,IF(AND('Raw Data'!N2643&gt;0.5,'Raw Data'!N2643&lt;=1),'Bảng Giá'!$B$7,IF(AND('Raw Data'!N2643&gt;1,'Raw Data'!N2643&lt;=1.5),'Bảng Giá'!$B$8,IF(AND('Raw Data'!N2643&gt;1.5,'Raw Data'!N2643&lt;=2),'Bảng Giá'!$B$9,IF(AND('Raw Data'!N2643&gt;2,'Raw Data'!N2643&lt;=2.5),'Bảng Giá'!$B$10,IF(AND('Raw Data'!N2643&gt;2.5,'Raw Data'!N2643&lt;=3),'Bảng Giá'!$B$11,IF(AND('Raw Data'!N2643&gt;3,'Raw Data'!N2643&lt;=3.5),'Bảng Giá'!$B$12,IF(AND('Raw Data'!N2643&gt;3.5,'Raw Data'!N2643&lt;=4),'Bảng Giá'!$B$13,IF(AND('Raw Data'!N2643&gt;4,'Raw Data'!N2643&lt;=4.5),'Bảng Giá'!$B$14,IF(AND('Raw Data'!N2643&gt;4.5,'Raw Data'!N2643&lt;=5),'Bảng Giá'!$B$15,IF(AND('Raw Data'!N2643&gt;5,'Raw Data'!N2643&lt;=5.5),'Bảng Giá'!$B$16,IF(AND('Raw Data'!N2643&gt;5.5,'Raw Data'!N2643&lt;=6),'Bảng Giá'!$B$17,'Bảng Giá'!$B$18)))))))))))))))</f>
        <v>0.1&lt;x&lt;=0.25</v>
      </c>
      <c r="Q2643" s="48">
        <f t="shared" si="249"/>
        <v>2.4390243902439025E-2</v>
      </c>
      <c r="R2643">
        <f t="shared" si="250"/>
        <v>25200</v>
      </c>
      <c r="S2643">
        <f t="shared" si="251"/>
        <v>4700</v>
      </c>
    </row>
    <row r="2644" spans="1:19" x14ac:dyDescent="0.25">
      <c r="A2644" s="12">
        <v>2643</v>
      </c>
      <c r="B2644" s="12" t="s">
        <v>211</v>
      </c>
      <c r="C2644" s="12" t="s">
        <v>1275</v>
      </c>
      <c r="D2644" s="28">
        <v>43012.704236111109</v>
      </c>
      <c r="E2644" s="17">
        <v>43016.504236111112</v>
      </c>
      <c r="F2644" s="13" t="s">
        <v>302</v>
      </c>
      <c r="G2644" s="12">
        <v>1998</v>
      </c>
      <c r="H2644" s="12" t="s">
        <v>370</v>
      </c>
      <c r="I2644" s="12" t="s">
        <v>80</v>
      </c>
      <c r="J2644" s="37">
        <f>INDEX('Bảng Giá'!$C$3:$H$18,MATCH('Raw Data'!P2644,'Bảng Giá'!$B$3:$B$18,0),MATCH('Raw Data'!M2644,'Bảng Giá'!$C$2:$H$2,0))</f>
        <v>49500</v>
      </c>
      <c r="K2644" s="12">
        <v>48300</v>
      </c>
      <c r="L2644" s="36">
        <f t="shared" si="246"/>
        <v>3.8000000000029104</v>
      </c>
      <c r="M2644" t="str">
        <f>'References data'!H2645</f>
        <v>Liên Vùng</v>
      </c>
      <c r="N2644">
        <f t="shared" si="247"/>
        <v>1.998</v>
      </c>
      <c r="O2644">
        <f t="shared" si="248"/>
        <v>1200</v>
      </c>
      <c r="P2644" t="str">
        <f>IF(AND(N2644&gt;0,N2644&lt;=0.05),'Bảng Giá'!$B$3,IF(AND(N2644&lt;=0.1,N2644&gt;0.05),'Bảng Giá'!$B$4,IF(AND('Raw Data'!N2644&gt;0.1,'Raw Data'!N2644&lt;=0.25),'Bảng Giá'!$B$5,IF(AND('Raw Data'!N2644&gt;0.25,'Raw Data'!N2644&lt;=0.5),'Bảng Giá'!$B$6,IF(AND('Raw Data'!N2644&gt;0.5,'Raw Data'!N2644&lt;=1),'Bảng Giá'!$B$7,IF(AND('Raw Data'!N2644&gt;1,'Raw Data'!N2644&lt;=1.5),'Bảng Giá'!$B$8,IF(AND('Raw Data'!N2644&gt;1.5,'Raw Data'!N2644&lt;=2),'Bảng Giá'!$B$9,IF(AND('Raw Data'!N2644&gt;2,'Raw Data'!N2644&lt;=2.5),'Bảng Giá'!$B$10,IF(AND('Raw Data'!N2644&gt;2.5,'Raw Data'!N2644&lt;=3),'Bảng Giá'!$B$11,IF(AND('Raw Data'!N2644&gt;3,'Raw Data'!N2644&lt;=3.5),'Bảng Giá'!$B$12,IF(AND('Raw Data'!N2644&gt;3.5,'Raw Data'!N2644&lt;=4),'Bảng Giá'!$B$13,IF(AND('Raw Data'!N2644&gt;4,'Raw Data'!N2644&lt;=4.5),'Bảng Giá'!$B$14,IF(AND('Raw Data'!N2644&gt;4.5,'Raw Data'!N2644&lt;=5),'Bảng Giá'!$B$15,IF(AND('Raw Data'!N2644&gt;5,'Raw Data'!N2644&lt;=5.5),'Bảng Giá'!$B$16,IF(AND('Raw Data'!N2644&gt;5.5,'Raw Data'!N2644&lt;=6),'Bảng Giá'!$B$17,'Bảng Giá'!$B$18)))))))))))))))</f>
        <v>1.5&lt;x&lt;=2</v>
      </c>
      <c r="Q2644" s="48">
        <f t="shared" si="249"/>
        <v>2.4844720496894408E-2</v>
      </c>
      <c r="R2644">
        <f t="shared" si="250"/>
        <v>59400</v>
      </c>
      <c r="S2644">
        <f t="shared" si="251"/>
        <v>11100</v>
      </c>
    </row>
    <row r="2645" spans="1:19" x14ac:dyDescent="0.25">
      <c r="A2645" s="12">
        <v>2644</v>
      </c>
      <c r="B2645" s="12" t="s">
        <v>211</v>
      </c>
      <c r="C2645" s="12" t="s">
        <v>1276</v>
      </c>
      <c r="D2645" s="28">
        <v>43012.654733796298</v>
      </c>
      <c r="E2645" s="17">
        <v>43016.454733796301</v>
      </c>
      <c r="F2645" s="13" t="s">
        <v>302</v>
      </c>
      <c r="G2645" s="12">
        <v>1998</v>
      </c>
      <c r="H2645" s="12" t="s">
        <v>370</v>
      </c>
      <c r="I2645" s="12" t="s">
        <v>298</v>
      </c>
      <c r="J2645" s="37">
        <f>INDEX('Bảng Giá'!$C$3:$H$18,MATCH('Raw Data'!P2645,'Bảng Giá'!$B$3:$B$18,0),MATCH('Raw Data'!M2645,'Bảng Giá'!$C$2:$H$2,0))</f>
        <v>49500</v>
      </c>
      <c r="K2645" s="12">
        <v>48300</v>
      </c>
      <c r="L2645" s="36">
        <f t="shared" si="246"/>
        <v>3.8000000000029104</v>
      </c>
      <c r="M2645" t="str">
        <f>'References data'!H2646</f>
        <v>Liên Vùng</v>
      </c>
      <c r="N2645">
        <f t="shared" si="247"/>
        <v>1.998</v>
      </c>
      <c r="O2645">
        <f t="shared" si="248"/>
        <v>1200</v>
      </c>
      <c r="P2645" t="str">
        <f>IF(AND(N2645&gt;0,N2645&lt;=0.05),'Bảng Giá'!$B$3,IF(AND(N2645&lt;=0.1,N2645&gt;0.05),'Bảng Giá'!$B$4,IF(AND('Raw Data'!N2645&gt;0.1,'Raw Data'!N2645&lt;=0.25),'Bảng Giá'!$B$5,IF(AND('Raw Data'!N2645&gt;0.25,'Raw Data'!N2645&lt;=0.5),'Bảng Giá'!$B$6,IF(AND('Raw Data'!N2645&gt;0.5,'Raw Data'!N2645&lt;=1),'Bảng Giá'!$B$7,IF(AND('Raw Data'!N2645&gt;1,'Raw Data'!N2645&lt;=1.5),'Bảng Giá'!$B$8,IF(AND('Raw Data'!N2645&gt;1.5,'Raw Data'!N2645&lt;=2),'Bảng Giá'!$B$9,IF(AND('Raw Data'!N2645&gt;2,'Raw Data'!N2645&lt;=2.5),'Bảng Giá'!$B$10,IF(AND('Raw Data'!N2645&gt;2.5,'Raw Data'!N2645&lt;=3),'Bảng Giá'!$B$11,IF(AND('Raw Data'!N2645&gt;3,'Raw Data'!N2645&lt;=3.5),'Bảng Giá'!$B$12,IF(AND('Raw Data'!N2645&gt;3.5,'Raw Data'!N2645&lt;=4),'Bảng Giá'!$B$13,IF(AND('Raw Data'!N2645&gt;4,'Raw Data'!N2645&lt;=4.5),'Bảng Giá'!$B$14,IF(AND('Raw Data'!N2645&gt;4.5,'Raw Data'!N2645&lt;=5),'Bảng Giá'!$B$15,IF(AND('Raw Data'!N2645&gt;5,'Raw Data'!N2645&lt;=5.5),'Bảng Giá'!$B$16,IF(AND('Raw Data'!N2645&gt;5.5,'Raw Data'!N2645&lt;=6),'Bảng Giá'!$B$17,'Bảng Giá'!$B$18)))))))))))))))</f>
        <v>1.5&lt;x&lt;=2</v>
      </c>
      <c r="Q2645" s="48">
        <f t="shared" si="249"/>
        <v>2.4844720496894408E-2</v>
      </c>
      <c r="R2645">
        <f t="shared" si="250"/>
        <v>59400</v>
      </c>
      <c r="S2645">
        <f t="shared" si="251"/>
        <v>11100</v>
      </c>
    </row>
    <row r="2646" spans="1:19" x14ac:dyDescent="0.25">
      <c r="A2646" s="12">
        <v>2645</v>
      </c>
      <c r="B2646" s="12" t="s">
        <v>211</v>
      </c>
      <c r="C2646" s="12" t="s">
        <v>1277</v>
      </c>
      <c r="D2646" s="28">
        <v>43012.654826388891</v>
      </c>
      <c r="E2646" s="17">
        <v>43016.454826388894</v>
      </c>
      <c r="F2646" s="13" t="s">
        <v>302</v>
      </c>
      <c r="G2646" s="12">
        <v>800</v>
      </c>
      <c r="H2646" s="12" t="s">
        <v>295</v>
      </c>
      <c r="I2646" s="12" t="s">
        <v>1611</v>
      </c>
      <c r="J2646" s="37">
        <f>INDEX('Bảng Giá'!$C$3:$H$18,MATCH('Raw Data'!P2646,'Bảng Giá'!$B$3:$B$18,0),MATCH('Raw Data'!M2646,'Bảng Giá'!$C$2:$H$2,0))</f>
        <v>32500</v>
      </c>
      <c r="K2646" s="12">
        <v>31700</v>
      </c>
      <c r="L2646" s="36">
        <f t="shared" si="246"/>
        <v>3.8000000000029104</v>
      </c>
      <c r="M2646" t="str">
        <f>'References data'!H2647</f>
        <v>Liên Vùng</v>
      </c>
      <c r="N2646">
        <f t="shared" si="247"/>
        <v>0.8</v>
      </c>
      <c r="O2646">
        <f t="shared" si="248"/>
        <v>800</v>
      </c>
      <c r="P2646" t="str">
        <f>IF(AND(N2646&gt;0,N2646&lt;=0.05),'Bảng Giá'!$B$3,IF(AND(N2646&lt;=0.1,N2646&gt;0.05),'Bảng Giá'!$B$4,IF(AND('Raw Data'!N2646&gt;0.1,'Raw Data'!N2646&lt;=0.25),'Bảng Giá'!$B$5,IF(AND('Raw Data'!N2646&gt;0.25,'Raw Data'!N2646&lt;=0.5),'Bảng Giá'!$B$6,IF(AND('Raw Data'!N2646&gt;0.5,'Raw Data'!N2646&lt;=1),'Bảng Giá'!$B$7,IF(AND('Raw Data'!N2646&gt;1,'Raw Data'!N2646&lt;=1.5),'Bảng Giá'!$B$8,IF(AND('Raw Data'!N2646&gt;1.5,'Raw Data'!N2646&lt;=2),'Bảng Giá'!$B$9,IF(AND('Raw Data'!N2646&gt;2,'Raw Data'!N2646&lt;=2.5),'Bảng Giá'!$B$10,IF(AND('Raw Data'!N2646&gt;2.5,'Raw Data'!N2646&lt;=3),'Bảng Giá'!$B$11,IF(AND('Raw Data'!N2646&gt;3,'Raw Data'!N2646&lt;=3.5),'Bảng Giá'!$B$12,IF(AND('Raw Data'!N2646&gt;3.5,'Raw Data'!N2646&lt;=4),'Bảng Giá'!$B$13,IF(AND('Raw Data'!N2646&gt;4,'Raw Data'!N2646&lt;=4.5),'Bảng Giá'!$B$14,IF(AND('Raw Data'!N2646&gt;4.5,'Raw Data'!N2646&lt;=5),'Bảng Giá'!$B$15,IF(AND('Raw Data'!N2646&gt;5,'Raw Data'!N2646&lt;=5.5),'Bảng Giá'!$B$16,IF(AND('Raw Data'!N2646&gt;5.5,'Raw Data'!N2646&lt;=6),'Bảng Giá'!$B$17,'Bảng Giá'!$B$18)))))))))))))))</f>
        <v>0.5&lt;x&lt;=1</v>
      </c>
      <c r="Q2646" s="48">
        <f t="shared" si="249"/>
        <v>2.5236593059936908E-2</v>
      </c>
      <c r="R2646">
        <f t="shared" si="250"/>
        <v>39000</v>
      </c>
      <c r="S2646">
        <f t="shared" si="251"/>
        <v>7300</v>
      </c>
    </row>
    <row r="2647" spans="1:19" x14ac:dyDescent="0.25">
      <c r="A2647" s="12">
        <v>2646</v>
      </c>
      <c r="B2647" s="12" t="s">
        <v>211</v>
      </c>
      <c r="C2647" s="12" t="s">
        <v>1278</v>
      </c>
      <c r="D2647" s="28">
        <v>43012.703622685185</v>
      </c>
      <c r="E2647" s="17">
        <v>43014.803622685184</v>
      </c>
      <c r="F2647" s="13" t="s">
        <v>302</v>
      </c>
      <c r="G2647" s="12">
        <v>200</v>
      </c>
      <c r="H2647" s="12" t="s">
        <v>100</v>
      </c>
      <c r="I2647" s="12" t="s">
        <v>88</v>
      </c>
      <c r="J2647" s="37">
        <f>INDEX('Bảng Giá'!$C$3:$H$18,MATCH('Raw Data'!P2647,'Bảng Giá'!$B$3:$B$18,0),MATCH('Raw Data'!M2647,'Bảng Giá'!$C$2:$H$2,0))</f>
        <v>21000</v>
      </c>
      <c r="K2647" s="12">
        <v>20600</v>
      </c>
      <c r="L2647" s="36">
        <f t="shared" si="246"/>
        <v>2.0999999999985448</v>
      </c>
      <c r="M2647" t="str">
        <f>'References data'!H2648</f>
        <v>Liên Vùng đặc biệt</v>
      </c>
      <c r="N2647">
        <f t="shared" si="247"/>
        <v>0.2</v>
      </c>
      <c r="O2647">
        <f t="shared" si="248"/>
        <v>400</v>
      </c>
      <c r="P2647" t="str">
        <f>IF(AND(N2647&gt;0,N2647&lt;=0.05),'Bảng Giá'!$B$3,IF(AND(N2647&lt;=0.1,N2647&gt;0.05),'Bảng Giá'!$B$4,IF(AND('Raw Data'!N2647&gt;0.1,'Raw Data'!N2647&lt;=0.25),'Bảng Giá'!$B$5,IF(AND('Raw Data'!N2647&gt;0.25,'Raw Data'!N2647&lt;=0.5),'Bảng Giá'!$B$6,IF(AND('Raw Data'!N2647&gt;0.5,'Raw Data'!N2647&lt;=1),'Bảng Giá'!$B$7,IF(AND('Raw Data'!N2647&gt;1,'Raw Data'!N2647&lt;=1.5),'Bảng Giá'!$B$8,IF(AND('Raw Data'!N2647&gt;1.5,'Raw Data'!N2647&lt;=2),'Bảng Giá'!$B$9,IF(AND('Raw Data'!N2647&gt;2,'Raw Data'!N2647&lt;=2.5),'Bảng Giá'!$B$10,IF(AND('Raw Data'!N2647&gt;2.5,'Raw Data'!N2647&lt;=3),'Bảng Giá'!$B$11,IF(AND('Raw Data'!N2647&gt;3,'Raw Data'!N2647&lt;=3.5),'Bảng Giá'!$B$12,IF(AND('Raw Data'!N2647&gt;3.5,'Raw Data'!N2647&lt;=4),'Bảng Giá'!$B$13,IF(AND('Raw Data'!N2647&gt;4,'Raw Data'!N2647&lt;=4.5),'Bảng Giá'!$B$14,IF(AND('Raw Data'!N2647&gt;4.5,'Raw Data'!N2647&lt;=5),'Bảng Giá'!$B$15,IF(AND('Raw Data'!N2647&gt;5,'Raw Data'!N2647&lt;=5.5),'Bảng Giá'!$B$16,IF(AND('Raw Data'!N2647&gt;5.5,'Raw Data'!N2647&lt;=6),'Bảng Giá'!$B$17,'Bảng Giá'!$B$18)))))))))))))))</f>
        <v>0.1&lt;x&lt;=0.25</v>
      </c>
      <c r="Q2647" s="48">
        <f t="shared" si="249"/>
        <v>1.9417475728155338E-2</v>
      </c>
      <c r="R2647">
        <f t="shared" si="250"/>
        <v>25200</v>
      </c>
      <c r="S2647">
        <f t="shared" si="251"/>
        <v>4600</v>
      </c>
    </row>
    <row r="2648" spans="1:19" x14ac:dyDescent="0.25">
      <c r="A2648" s="12">
        <v>2647</v>
      </c>
      <c r="B2648" s="12" t="s">
        <v>211</v>
      </c>
      <c r="C2648" s="12" t="s">
        <v>1279</v>
      </c>
      <c r="D2648" s="28">
        <v>43012.70416666667</v>
      </c>
      <c r="E2648" s="17">
        <v>43016.804166666669</v>
      </c>
      <c r="F2648" s="13" t="s">
        <v>303</v>
      </c>
      <c r="G2648" s="12">
        <v>1000</v>
      </c>
      <c r="H2648" s="12" t="s">
        <v>196</v>
      </c>
      <c r="I2648" s="12" t="s">
        <v>444</v>
      </c>
      <c r="J2648" s="37">
        <f>INDEX('Bảng Giá'!$C$3:$H$18,MATCH('Raw Data'!P2648,'Bảng Giá'!$B$3:$B$18,0),MATCH('Raw Data'!M2648,'Bảng Giá'!$C$2:$H$2,0))</f>
        <v>31000</v>
      </c>
      <c r="K2648" s="12">
        <v>38400</v>
      </c>
      <c r="L2648" s="36">
        <f t="shared" si="246"/>
        <v>4.0999999999985448</v>
      </c>
      <c r="M2648" t="str">
        <f>'References data'!H2649</f>
        <v>Liên Vùng Tỉnh</v>
      </c>
      <c r="N2648">
        <f t="shared" si="247"/>
        <v>1</v>
      </c>
      <c r="O2648">
        <f t="shared" si="248"/>
        <v>-7400</v>
      </c>
      <c r="P2648" t="str">
        <f>IF(AND(N2648&gt;0,N2648&lt;=0.05),'Bảng Giá'!$B$3,IF(AND(N2648&lt;=0.1,N2648&gt;0.05),'Bảng Giá'!$B$4,IF(AND('Raw Data'!N2648&gt;0.1,'Raw Data'!N2648&lt;=0.25),'Bảng Giá'!$B$5,IF(AND('Raw Data'!N2648&gt;0.25,'Raw Data'!N2648&lt;=0.5),'Bảng Giá'!$B$6,IF(AND('Raw Data'!N2648&gt;0.5,'Raw Data'!N2648&lt;=1),'Bảng Giá'!$B$7,IF(AND('Raw Data'!N2648&gt;1,'Raw Data'!N2648&lt;=1.5),'Bảng Giá'!$B$8,IF(AND('Raw Data'!N2648&gt;1.5,'Raw Data'!N2648&lt;=2),'Bảng Giá'!$B$9,IF(AND('Raw Data'!N2648&gt;2,'Raw Data'!N2648&lt;=2.5),'Bảng Giá'!$B$10,IF(AND('Raw Data'!N2648&gt;2.5,'Raw Data'!N2648&lt;=3),'Bảng Giá'!$B$11,IF(AND('Raw Data'!N2648&gt;3,'Raw Data'!N2648&lt;=3.5),'Bảng Giá'!$B$12,IF(AND('Raw Data'!N2648&gt;3.5,'Raw Data'!N2648&lt;=4),'Bảng Giá'!$B$13,IF(AND('Raw Data'!N2648&gt;4,'Raw Data'!N2648&lt;=4.5),'Bảng Giá'!$B$14,IF(AND('Raw Data'!N2648&gt;4.5,'Raw Data'!N2648&lt;=5),'Bảng Giá'!$B$15,IF(AND('Raw Data'!N2648&gt;5,'Raw Data'!N2648&lt;=5.5),'Bảng Giá'!$B$16,IF(AND('Raw Data'!N2648&gt;5.5,'Raw Data'!N2648&lt;=6),'Bảng Giá'!$B$17,'Bảng Giá'!$B$18)))))))))))))))</f>
        <v>0.5&lt;x&lt;=1</v>
      </c>
      <c r="Q2648" s="48">
        <f t="shared" si="249"/>
        <v>-0.19270833333333334</v>
      </c>
      <c r="R2648">
        <f t="shared" si="250"/>
        <v>37200</v>
      </c>
      <c r="S2648">
        <f t="shared" si="251"/>
        <v>-1200</v>
      </c>
    </row>
    <row r="2649" spans="1:19" x14ac:dyDescent="0.25">
      <c r="A2649" s="12">
        <v>2648</v>
      </c>
      <c r="B2649" s="12" t="s">
        <v>211</v>
      </c>
      <c r="C2649" s="12" t="s">
        <v>1280</v>
      </c>
      <c r="D2649" s="28">
        <v>43012.703692129631</v>
      </c>
      <c r="E2649" s="17">
        <v>43016.503692129634</v>
      </c>
      <c r="F2649" s="13" t="s">
        <v>302</v>
      </c>
      <c r="G2649" s="12">
        <v>500</v>
      </c>
      <c r="H2649" s="12" t="s">
        <v>312</v>
      </c>
      <c r="I2649" s="12" t="s">
        <v>286</v>
      </c>
      <c r="J2649" s="37">
        <f>INDEX('Bảng Giá'!$C$3:$H$18,MATCH('Raw Data'!P2649,'Bảng Giá'!$B$3:$B$18,0),MATCH('Raw Data'!M2649,'Bảng Giá'!$C$2:$H$2,0))</f>
        <v>26000</v>
      </c>
      <c r="K2649" s="12">
        <v>31700</v>
      </c>
      <c r="L2649" s="36">
        <f t="shared" si="246"/>
        <v>3.8000000000029104</v>
      </c>
      <c r="M2649" t="str">
        <f>'References data'!H2650</f>
        <v>Liên Vùng</v>
      </c>
      <c r="N2649">
        <f t="shared" si="247"/>
        <v>0.5</v>
      </c>
      <c r="O2649">
        <f t="shared" si="248"/>
        <v>-5700</v>
      </c>
      <c r="P2649" t="str">
        <f>IF(AND(N2649&gt;0,N2649&lt;=0.05),'Bảng Giá'!$B$3,IF(AND(N2649&lt;=0.1,N2649&gt;0.05),'Bảng Giá'!$B$4,IF(AND('Raw Data'!N2649&gt;0.1,'Raw Data'!N2649&lt;=0.25),'Bảng Giá'!$B$5,IF(AND('Raw Data'!N2649&gt;0.25,'Raw Data'!N2649&lt;=0.5),'Bảng Giá'!$B$6,IF(AND('Raw Data'!N2649&gt;0.5,'Raw Data'!N2649&lt;=1),'Bảng Giá'!$B$7,IF(AND('Raw Data'!N2649&gt;1,'Raw Data'!N2649&lt;=1.5),'Bảng Giá'!$B$8,IF(AND('Raw Data'!N2649&gt;1.5,'Raw Data'!N2649&lt;=2),'Bảng Giá'!$B$9,IF(AND('Raw Data'!N2649&gt;2,'Raw Data'!N2649&lt;=2.5),'Bảng Giá'!$B$10,IF(AND('Raw Data'!N2649&gt;2.5,'Raw Data'!N2649&lt;=3),'Bảng Giá'!$B$11,IF(AND('Raw Data'!N2649&gt;3,'Raw Data'!N2649&lt;=3.5),'Bảng Giá'!$B$12,IF(AND('Raw Data'!N2649&gt;3.5,'Raw Data'!N2649&lt;=4),'Bảng Giá'!$B$13,IF(AND('Raw Data'!N2649&gt;4,'Raw Data'!N2649&lt;=4.5),'Bảng Giá'!$B$14,IF(AND('Raw Data'!N2649&gt;4.5,'Raw Data'!N2649&lt;=5),'Bảng Giá'!$B$15,IF(AND('Raw Data'!N2649&gt;5,'Raw Data'!N2649&lt;=5.5),'Bảng Giá'!$B$16,IF(AND('Raw Data'!N2649&gt;5.5,'Raw Data'!N2649&lt;=6),'Bảng Giá'!$B$17,'Bảng Giá'!$B$18)))))))))))))))</f>
        <v>0.25&lt;x&lt;=0.5</v>
      </c>
      <c r="Q2649" s="48">
        <f t="shared" si="249"/>
        <v>-0.17981072555205047</v>
      </c>
      <c r="R2649">
        <f t="shared" si="250"/>
        <v>31200</v>
      </c>
      <c r="S2649">
        <f t="shared" si="251"/>
        <v>-500</v>
      </c>
    </row>
    <row r="2650" spans="1:19" x14ac:dyDescent="0.25">
      <c r="A2650" s="12">
        <v>2649</v>
      </c>
      <c r="B2650" s="12" t="s">
        <v>211</v>
      </c>
      <c r="C2650" s="12" t="s">
        <v>1281</v>
      </c>
      <c r="D2650" s="28">
        <v>43012.703946759262</v>
      </c>
      <c r="E2650" s="17">
        <v>43016.503946759265</v>
      </c>
      <c r="F2650" s="13" t="s">
        <v>302</v>
      </c>
      <c r="G2650" s="12">
        <v>1050</v>
      </c>
      <c r="H2650" s="12" t="s">
        <v>93</v>
      </c>
      <c r="I2650" s="12" t="s">
        <v>167</v>
      </c>
      <c r="J2650" s="37">
        <f>INDEX('Bảng Giá'!$C$3:$H$18,MATCH('Raw Data'!P2650,'Bảng Giá'!$B$3:$B$18,0),MATCH('Raw Data'!M2650,'Bảng Giá'!$C$2:$H$2,0))</f>
        <v>41000</v>
      </c>
      <c r="K2650" s="12">
        <v>40000</v>
      </c>
      <c r="L2650" s="36">
        <f t="shared" si="246"/>
        <v>3.8000000000029104</v>
      </c>
      <c r="M2650" t="str">
        <f>'References data'!H2651</f>
        <v>Liên Vùng</v>
      </c>
      <c r="N2650">
        <f t="shared" si="247"/>
        <v>1.05</v>
      </c>
      <c r="O2650">
        <f t="shared" si="248"/>
        <v>1000</v>
      </c>
      <c r="P2650" t="str">
        <f>IF(AND(N2650&gt;0,N2650&lt;=0.05),'Bảng Giá'!$B$3,IF(AND(N2650&lt;=0.1,N2650&gt;0.05),'Bảng Giá'!$B$4,IF(AND('Raw Data'!N2650&gt;0.1,'Raw Data'!N2650&lt;=0.25),'Bảng Giá'!$B$5,IF(AND('Raw Data'!N2650&gt;0.25,'Raw Data'!N2650&lt;=0.5),'Bảng Giá'!$B$6,IF(AND('Raw Data'!N2650&gt;0.5,'Raw Data'!N2650&lt;=1),'Bảng Giá'!$B$7,IF(AND('Raw Data'!N2650&gt;1,'Raw Data'!N2650&lt;=1.5),'Bảng Giá'!$B$8,IF(AND('Raw Data'!N2650&gt;1.5,'Raw Data'!N2650&lt;=2),'Bảng Giá'!$B$9,IF(AND('Raw Data'!N2650&gt;2,'Raw Data'!N2650&lt;=2.5),'Bảng Giá'!$B$10,IF(AND('Raw Data'!N2650&gt;2.5,'Raw Data'!N2650&lt;=3),'Bảng Giá'!$B$11,IF(AND('Raw Data'!N2650&gt;3,'Raw Data'!N2650&lt;=3.5),'Bảng Giá'!$B$12,IF(AND('Raw Data'!N2650&gt;3.5,'Raw Data'!N2650&lt;=4),'Bảng Giá'!$B$13,IF(AND('Raw Data'!N2650&gt;4,'Raw Data'!N2650&lt;=4.5),'Bảng Giá'!$B$14,IF(AND('Raw Data'!N2650&gt;4.5,'Raw Data'!N2650&lt;=5),'Bảng Giá'!$B$15,IF(AND('Raw Data'!N2650&gt;5,'Raw Data'!N2650&lt;=5.5),'Bảng Giá'!$B$16,IF(AND('Raw Data'!N2650&gt;5.5,'Raw Data'!N2650&lt;=6),'Bảng Giá'!$B$17,'Bảng Giá'!$B$18)))))))))))))))</f>
        <v>1&lt;x&lt;=1.5</v>
      </c>
      <c r="Q2650" s="48">
        <f t="shared" si="249"/>
        <v>2.5000000000000001E-2</v>
      </c>
      <c r="R2650">
        <f t="shared" si="250"/>
        <v>49200</v>
      </c>
      <c r="S2650">
        <f t="shared" si="251"/>
        <v>9200</v>
      </c>
    </row>
    <row r="2651" spans="1:19" x14ac:dyDescent="0.25">
      <c r="A2651" s="12">
        <v>2650</v>
      </c>
      <c r="B2651" s="12" t="s">
        <v>211</v>
      </c>
      <c r="C2651" s="12" t="s">
        <v>1282</v>
      </c>
      <c r="D2651" s="28">
        <v>43012.704351851855</v>
      </c>
      <c r="E2651" s="17">
        <v>43016.804351851853</v>
      </c>
      <c r="F2651" s="13" t="s">
        <v>302</v>
      </c>
      <c r="G2651" s="12">
        <v>600</v>
      </c>
      <c r="H2651" s="12" t="s">
        <v>444</v>
      </c>
      <c r="I2651" s="12" t="s">
        <v>171</v>
      </c>
      <c r="J2651" s="37">
        <f>INDEX('Bảng Giá'!$C$3:$H$18,MATCH('Raw Data'!P2651,'Bảng Giá'!$B$3:$B$18,0),MATCH('Raw Data'!M2651,'Bảng Giá'!$C$2:$H$2,0))</f>
        <v>31000</v>
      </c>
      <c r="K2651" s="12">
        <v>30500</v>
      </c>
      <c r="L2651" s="36">
        <f t="shared" si="246"/>
        <v>4.0999999999985448</v>
      </c>
      <c r="M2651" t="str">
        <f>'References data'!H2652</f>
        <v>Liên Vùng Tỉnh</v>
      </c>
      <c r="N2651">
        <f t="shared" si="247"/>
        <v>0.6</v>
      </c>
      <c r="O2651">
        <f t="shared" si="248"/>
        <v>500</v>
      </c>
      <c r="P2651" t="str">
        <f>IF(AND(N2651&gt;0,N2651&lt;=0.05),'Bảng Giá'!$B$3,IF(AND(N2651&lt;=0.1,N2651&gt;0.05),'Bảng Giá'!$B$4,IF(AND('Raw Data'!N2651&gt;0.1,'Raw Data'!N2651&lt;=0.25),'Bảng Giá'!$B$5,IF(AND('Raw Data'!N2651&gt;0.25,'Raw Data'!N2651&lt;=0.5),'Bảng Giá'!$B$6,IF(AND('Raw Data'!N2651&gt;0.5,'Raw Data'!N2651&lt;=1),'Bảng Giá'!$B$7,IF(AND('Raw Data'!N2651&gt;1,'Raw Data'!N2651&lt;=1.5),'Bảng Giá'!$B$8,IF(AND('Raw Data'!N2651&gt;1.5,'Raw Data'!N2651&lt;=2),'Bảng Giá'!$B$9,IF(AND('Raw Data'!N2651&gt;2,'Raw Data'!N2651&lt;=2.5),'Bảng Giá'!$B$10,IF(AND('Raw Data'!N2651&gt;2.5,'Raw Data'!N2651&lt;=3),'Bảng Giá'!$B$11,IF(AND('Raw Data'!N2651&gt;3,'Raw Data'!N2651&lt;=3.5),'Bảng Giá'!$B$12,IF(AND('Raw Data'!N2651&gt;3.5,'Raw Data'!N2651&lt;=4),'Bảng Giá'!$B$13,IF(AND('Raw Data'!N2651&gt;4,'Raw Data'!N2651&lt;=4.5),'Bảng Giá'!$B$14,IF(AND('Raw Data'!N2651&gt;4.5,'Raw Data'!N2651&lt;=5),'Bảng Giá'!$B$15,IF(AND('Raw Data'!N2651&gt;5,'Raw Data'!N2651&lt;=5.5),'Bảng Giá'!$B$16,IF(AND('Raw Data'!N2651&gt;5.5,'Raw Data'!N2651&lt;=6),'Bảng Giá'!$B$17,'Bảng Giá'!$B$18)))))))))))))))</f>
        <v>0.5&lt;x&lt;=1</v>
      </c>
      <c r="Q2651" s="48">
        <f t="shared" si="249"/>
        <v>1.6393442622950821E-2</v>
      </c>
      <c r="R2651">
        <f t="shared" si="250"/>
        <v>37200</v>
      </c>
      <c r="S2651">
        <f t="shared" si="251"/>
        <v>6700</v>
      </c>
    </row>
    <row r="2652" spans="1:19" x14ac:dyDescent="0.25">
      <c r="A2652" s="12">
        <v>2651</v>
      </c>
      <c r="B2652" s="12" t="s">
        <v>211</v>
      </c>
      <c r="C2652" s="12" t="s">
        <v>1283</v>
      </c>
      <c r="D2652" s="28">
        <v>43013.401307870372</v>
      </c>
      <c r="E2652" s="17">
        <v>43015.501307870371</v>
      </c>
      <c r="F2652" s="13" t="s">
        <v>302</v>
      </c>
      <c r="G2652" s="12">
        <v>500</v>
      </c>
      <c r="H2652" s="12" t="s">
        <v>301</v>
      </c>
      <c r="I2652" s="12" t="s">
        <v>123</v>
      </c>
      <c r="J2652" s="37">
        <f>INDEX('Bảng Giá'!$C$3:$H$18,MATCH('Raw Data'!P2652,'Bảng Giá'!$B$3:$B$18,0),MATCH('Raw Data'!M2652,'Bảng Giá'!$C$2:$H$2,0))</f>
        <v>22500</v>
      </c>
      <c r="K2652" s="12">
        <v>29900</v>
      </c>
      <c r="L2652" s="36">
        <f t="shared" si="246"/>
        <v>2.0999999999985448</v>
      </c>
      <c r="M2652" t="str">
        <f>'References data'!H2653</f>
        <v>Liên Vùng đặc biệt</v>
      </c>
      <c r="N2652">
        <f t="shared" si="247"/>
        <v>0.5</v>
      </c>
      <c r="O2652">
        <f t="shared" si="248"/>
        <v>-7400</v>
      </c>
      <c r="P2652" t="str">
        <f>IF(AND(N2652&gt;0,N2652&lt;=0.05),'Bảng Giá'!$B$3,IF(AND(N2652&lt;=0.1,N2652&gt;0.05),'Bảng Giá'!$B$4,IF(AND('Raw Data'!N2652&gt;0.1,'Raw Data'!N2652&lt;=0.25),'Bảng Giá'!$B$5,IF(AND('Raw Data'!N2652&gt;0.25,'Raw Data'!N2652&lt;=0.5),'Bảng Giá'!$B$6,IF(AND('Raw Data'!N2652&gt;0.5,'Raw Data'!N2652&lt;=1),'Bảng Giá'!$B$7,IF(AND('Raw Data'!N2652&gt;1,'Raw Data'!N2652&lt;=1.5),'Bảng Giá'!$B$8,IF(AND('Raw Data'!N2652&gt;1.5,'Raw Data'!N2652&lt;=2),'Bảng Giá'!$B$9,IF(AND('Raw Data'!N2652&gt;2,'Raw Data'!N2652&lt;=2.5),'Bảng Giá'!$B$10,IF(AND('Raw Data'!N2652&gt;2.5,'Raw Data'!N2652&lt;=3),'Bảng Giá'!$B$11,IF(AND('Raw Data'!N2652&gt;3,'Raw Data'!N2652&lt;=3.5),'Bảng Giá'!$B$12,IF(AND('Raw Data'!N2652&gt;3.5,'Raw Data'!N2652&lt;=4),'Bảng Giá'!$B$13,IF(AND('Raw Data'!N2652&gt;4,'Raw Data'!N2652&lt;=4.5),'Bảng Giá'!$B$14,IF(AND('Raw Data'!N2652&gt;4.5,'Raw Data'!N2652&lt;=5),'Bảng Giá'!$B$15,IF(AND('Raw Data'!N2652&gt;5,'Raw Data'!N2652&lt;=5.5),'Bảng Giá'!$B$16,IF(AND('Raw Data'!N2652&gt;5.5,'Raw Data'!N2652&lt;=6),'Bảng Giá'!$B$17,'Bảng Giá'!$B$18)))))))))))))))</f>
        <v>0.25&lt;x&lt;=0.5</v>
      </c>
      <c r="Q2652" s="48">
        <f t="shared" si="249"/>
        <v>-0.24749163879598662</v>
      </c>
      <c r="R2652">
        <f t="shared" si="250"/>
        <v>27000</v>
      </c>
      <c r="S2652">
        <f t="shared" si="251"/>
        <v>-2900</v>
      </c>
    </row>
    <row r="2653" spans="1:19" x14ac:dyDescent="0.25">
      <c r="A2653" s="12">
        <v>2652</v>
      </c>
      <c r="B2653" s="12" t="s">
        <v>211</v>
      </c>
      <c r="C2653" s="12" t="s">
        <v>1284</v>
      </c>
      <c r="D2653" s="28">
        <v>43013.401655092595</v>
      </c>
      <c r="E2653" s="17">
        <v>43017.501655092594</v>
      </c>
      <c r="F2653" s="13" t="s">
        <v>302</v>
      </c>
      <c r="G2653" s="12">
        <v>3800</v>
      </c>
      <c r="H2653" s="12" t="s">
        <v>196</v>
      </c>
      <c r="I2653" s="12" t="s">
        <v>117</v>
      </c>
      <c r="J2653" s="37">
        <f>INDEX('Bảng Giá'!$C$3:$H$18,MATCH('Raw Data'!P2653,'Bảng Giá'!$B$3:$B$18,0),MATCH('Raw Data'!M2653,'Bảng Giá'!$C$2:$H$2,0))</f>
        <v>79500</v>
      </c>
      <c r="K2653" s="12">
        <v>78200</v>
      </c>
      <c r="L2653" s="36">
        <f t="shared" si="246"/>
        <v>4.0999999999985448</v>
      </c>
      <c r="M2653" t="str">
        <f>'References data'!H2654</f>
        <v>Liên Vùng Tỉnh</v>
      </c>
      <c r="N2653">
        <f t="shared" si="247"/>
        <v>3.8</v>
      </c>
      <c r="O2653">
        <f t="shared" si="248"/>
        <v>1300</v>
      </c>
      <c r="P2653" t="str">
        <f>IF(AND(N2653&gt;0,N2653&lt;=0.05),'Bảng Giá'!$B$3,IF(AND(N2653&lt;=0.1,N2653&gt;0.05),'Bảng Giá'!$B$4,IF(AND('Raw Data'!N2653&gt;0.1,'Raw Data'!N2653&lt;=0.25),'Bảng Giá'!$B$5,IF(AND('Raw Data'!N2653&gt;0.25,'Raw Data'!N2653&lt;=0.5),'Bảng Giá'!$B$6,IF(AND('Raw Data'!N2653&gt;0.5,'Raw Data'!N2653&lt;=1),'Bảng Giá'!$B$7,IF(AND('Raw Data'!N2653&gt;1,'Raw Data'!N2653&lt;=1.5),'Bảng Giá'!$B$8,IF(AND('Raw Data'!N2653&gt;1.5,'Raw Data'!N2653&lt;=2),'Bảng Giá'!$B$9,IF(AND('Raw Data'!N2653&gt;2,'Raw Data'!N2653&lt;=2.5),'Bảng Giá'!$B$10,IF(AND('Raw Data'!N2653&gt;2.5,'Raw Data'!N2653&lt;=3),'Bảng Giá'!$B$11,IF(AND('Raw Data'!N2653&gt;3,'Raw Data'!N2653&lt;=3.5),'Bảng Giá'!$B$12,IF(AND('Raw Data'!N2653&gt;3.5,'Raw Data'!N2653&lt;=4),'Bảng Giá'!$B$13,IF(AND('Raw Data'!N2653&gt;4,'Raw Data'!N2653&lt;=4.5),'Bảng Giá'!$B$14,IF(AND('Raw Data'!N2653&gt;4.5,'Raw Data'!N2653&lt;=5),'Bảng Giá'!$B$15,IF(AND('Raw Data'!N2653&gt;5,'Raw Data'!N2653&lt;=5.5),'Bảng Giá'!$B$16,IF(AND('Raw Data'!N2653&gt;5.5,'Raw Data'!N2653&lt;=6),'Bảng Giá'!$B$17,'Bảng Giá'!$B$18)))))))))))))))</f>
        <v>3.5&lt;x&lt;=4</v>
      </c>
      <c r="Q2653" s="48">
        <f t="shared" si="249"/>
        <v>1.6624040920716114E-2</v>
      </c>
      <c r="R2653">
        <f t="shared" si="250"/>
        <v>95400</v>
      </c>
      <c r="S2653">
        <f t="shared" si="251"/>
        <v>17200</v>
      </c>
    </row>
    <row r="2654" spans="1:19" x14ac:dyDescent="0.25">
      <c r="A2654" s="12">
        <v>2653</v>
      </c>
      <c r="B2654" s="12" t="s">
        <v>211</v>
      </c>
      <c r="C2654" s="12" t="s">
        <v>1285</v>
      </c>
      <c r="D2654" s="28">
        <v>43013.401307870372</v>
      </c>
      <c r="E2654" s="17">
        <v>43017.501307870371</v>
      </c>
      <c r="F2654" s="13" t="s">
        <v>302</v>
      </c>
      <c r="G2654" s="12">
        <v>500</v>
      </c>
      <c r="H2654" s="12" t="s">
        <v>167</v>
      </c>
      <c r="I2654" s="12" t="s">
        <v>140</v>
      </c>
      <c r="J2654" s="37">
        <f>INDEX('Bảng Giá'!$C$3:$H$18,MATCH('Raw Data'!P2654,'Bảng Giá'!$B$3:$B$18,0),MATCH('Raw Data'!M2654,'Bảng Giá'!$C$2:$H$2,0))</f>
        <v>24500</v>
      </c>
      <c r="K2654" s="12">
        <v>30500</v>
      </c>
      <c r="L2654" s="36">
        <f t="shared" si="246"/>
        <v>4.0999999999985448</v>
      </c>
      <c r="M2654" t="str">
        <f>'References data'!H2655</f>
        <v>Liên Vùng Tỉnh</v>
      </c>
      <c r="N2654">
        <f t="shared" si="247"/>
        <v>0.5</v>
      </c>
      <c r="O2654">
        <f t="shared" si="248"/>
        <v>-6000</v>
      </c>
      <c r="P2654" t="str">
        <f>IF(AND(N2654&gt;0,N2654&lt;=0.05),'Bảng Giá'!$B$3,IF(AND(N2654&lt;=0.1,N2654&gt;0.05),'Bảng Giá'!$B$4,IF(AND('Raw Data'!N2654&gt;0.1,'Raw Data'!N2654&lt;=0.25),'Bảng Giá'!$B$5,IF(AND('Raw Data'!N2654&gt;0.25,'Raw Data'!N2654&lt;=0.5),'Bảng Giá'!$B$6,IF(AND('Raw Data'!N2654&gt;0.5,'Raw Data'!N2654&lt;=1),'Bảng Giá'!$B$7,IF(AND('Raw Data'!N2654&gt;1,'Raw Data'!N2654&lt;=1.5),'Bảng Giá'!$B$8,IF(AND('Raw Data'!N2654&gt;1.5,'Raw Data'!N2654&lt;=2),'Bảng Giá'!$B$9,IF(AND('Raw Data'!N2654&gt;2,'Raw Data'!N2654&lt;=2.5),'Bảng Giá'!$B$10,IF(AND('Raw Data'!N2654&gt;2.5,'Raw Data'!N2654&lt;=3),'Bảng Giá'!$B$11,IF(AND('Raw Data'!N2654&gt;3,'Raw Data'!N2654&lt;=3.5),'Bảng Giá'!$B$12,IF(AND('Raw Data'!N2654&gt;3.5,'Raw Data'!N2654&lt;=4),'Bảng Giá'!$B$13,IF(AND('Raw Data'!N2654&gt;4,'Raw Data'!N2654&lt;=4.5),'Bảng Giá'!$B$14,IF(AND('Raw Data'!N2654&gt;4.5,'Raw Data'!N2654&lt;=5),'Bảng Giá'!$B$15,IF(AND('Raw Data'!N2654&gt;5,'Raw Data'!N2654&lt;=5.5),'Bảng Giá'!$B$16,IF(AND('Raw Data'!N2654&gt;5.5,'Raw Data'!N2654&lt;=6),'Bảng Giá'!$B$17,'Bảng Giá'!$B$18)))))))))))))))</f>
        <v>0.25&lt;x&lt;=0.5</v>
      </c>
      <c r="Q2654" s="48">
        <f t="shared" si="249"/>
        <v>-0.19672131147540983</v>
      </c>
      <c r="R2654">
        <f t="shared" si="250"/>
        <v>29400</v>
      </c>
      <c r="S2654">
        <f t="shared" si="251"/>
        <v>-1100</v>
      </c>
    </row>
    <row r="2655" spans="1:19" x14ac:dyDescent="0.25">
      <c r="A2655" s="12">
        <v>2654</v>
      </c>
      <c r="B2655" s="12" t="s">
        <v>211</v>
      </c>
      <c r="C2655" s="12" t="s">
        <v>1286</v>
      </c>
      <c r="D2655" s="28">
        <v>43013.401261574072</v>
      </c>
      <c r="E2655" s="17">
        <v>43015.501261574071</v>
      </c>
      <c r="F2655" s="13" t="s">
        <v>303</v>
      </c>
      <c r="G2655" s="12">
        <v>2200</v>
      </c>
      <c r="H2655" s="12" t="s">
        <v>85</v>
      </c>
      <c r="I2655" s="12" t="s">
        <v>289</v>
      </c>
      <c r="J2655" s="37">
        <f>INDEX('Bảng Giá'!$C$3:$H$18,MATCH('Raw Data'!P2655,'Bảng Giá'!$B$3:$B$18,0),MATCH('Raw Data'!M2655,'Bảng Giá'!$C$2:$H$2,0))</f>
        <v>54500</v>
      </c>
      <c r="K2655" s="12">
        <v>53500</v>
      </c>
      <c r="L2655" s="36">
        <f t="shared" si="246"/>
        <v>2.0999999999985448</v>
      </c>
      <c r="M2655" t="str">
        <f>'References data'!H2656</f>
        <v>Liên Vùng đặc biệt</v>
      </c>
      <c r="N2655">
        <f t="shared" si="247"/>
        <v>2.2000000000000002</v>
      </c>
      <c r="O2655">
        <f t="shared" si="248"/>
        <v>1000</v>
      </c>
      <c r="P2655" t="str">
        <f>IF(AND(N2655&gt;0,N2655&lt;=0.05),'Bảng Giá'!$B$3,IF(AND(N2655&lt;=0.1,N2655&gt;0.05),'Bảng Giá'!$B$4,IF(AND('Raw Data'!N2655&gt;0.1,'Raw Data'!N2655&lt;=0.25),'Bảng Giá'!$B$5,IF(AND('Raw Data'!N2655&gt;0.25,'Raw Data'!N2655&lt;=0.5),'Bảng Giá'!$B$6,IF(AND('Raw Data'!N2655&gt;0.5,'Raw Data'!N2655&lt;=1),'Bảng Giá'!$B$7,IF(AND('Raw Data'!N2655&gt;1,'Raw Data'!N2655&lt;=1.5),'Bảng Giá'!$B$8,IF(AND('Raw Data'!N2655&gt;1.5,'Raw Data'!N2655&lt;=2),'Bảng Giá'!$B$9,IF(AND('Raw Data'!N2655&gt;2,'Raw Data'!N2655&lt;=2.5),'Bảng Giá'!$B$10,IF(AND('Raw Data'!N2655&gt;2.5,'Raw Data'!N2655&lt;=3),'Bảng Giá'!$B$11,IF(AND('Raw Data'!N2655&gt;3,'Raw Data'!N2655&lt;=3.5),'Bảng Giá'!$B$12,IF(AND('Raw Data'!N2655&gt;3.5,'Raw Data'!N2655&lt;=4),'Bảng Giá'!$B$13,IF(AND('Raw Data'!N2655&gt;4,'Raw Data'!N2655&lt;=4.5),'Bảng Giá'!$B$14,IF(AND('Raw Data'!N2655&gt;4.5,'Raw Data'!N2655&lt;=5),'Bảng Giá'!$B$15,IF(AND('Raw Data'!N2655&gt;5,'Raw Data'!N2655&lt;=5.5),'Bảng Giá'!$B$16,IF(AND('Raw Data'!N2655&gt;5.5,'Raw Data'!N2655&lt;=6),'Bảng Giá'!$B$17,'Bảng Giá'!$B$18)))))))))))))))</f>
        <v>2&lt;x&lt;=2.5</v>
      </c>
      <c r="Q2655" s="48">
        <f t="shared" si="249"/>
        <v>1.8691588785046728E-2</v>
      </c>
      <c r="R2655">
        <f t="shared" si="250"/>
        <v>65400</v>
      </c>
      <c r="S2655">
        <f t="shared" si="251"/>
        <v>11900</v>
      </c>
    </row>
    <row r="2656" spans="1:19" x14ac:dyDescent="0.25">
      <c r="A2656" s="12">
        <v>2655</v>
      </c>
      <c r="B2656" s="12" t="s">
        <v>211</v>
      </c>
      <c r="C2656" s="12" t="s">
        <v>1287</v>
      </c>
      <c r="D2656" s="28">
        <v>43013.40148148148</v>
      </c>
      <c r="E2656" s="17">
        <v>43017.201481481483</v>
      </c>
      <c r="F2656" s="13" t="s">
        <v>302</v>
      </c>
      <c r="G2656" s="12">
        <v>1000</v>
      </c>
      <c r="H2656" s="12" t="s">
        <v>94</v>
      </c>
      <c r="I2656" s="12" t="s">
        <v>151</v>
      </c>
      <c r="J2656" s="37">
        <f>INDEX('Bảng Giá'!$C$3:$H$18,MATCH('Raw Data'!P2656,'Bảng Giá'!$B$3:$B$18,0),MATCH('Raw Data'!M2656,'Bảng Giá'!$C$2:$H$2,0))</f>
        <v>32500</v>
      </c>
      <c r="K2656" s="12">
        <v>40000</v>
      </c>
      <c r="L2656" s="36">
        <f t="shared" si="246"/>
        <v>3.8000000000029104</v>
      </c>
      <c r="M2656" t="str">
        <f>'References data'!H2657</f>
        <v>Liên Vùng</v>
      </c>
      <c r="N2656">
        <f t="shared" si="247"/>
        <v>1</v>
      </c>
      <c r="O2656">
        <f t="shared" si="248"/>
        <v>-7500</v>
      </c>
      <c r="P2656" t="str">
        <f>IF(AND(N2656&gt;0,N2656&lt;=0.05),'Bảng Giá'!$B$3,IF(AND(N2656&lt;=0.1,N2656&gt;0.05),'Bảng Giá'!$B$4,IF(AND('Raw Data'!N2656&gt;0.1,'Raw Data'!N2656&lt;=0.25),'Bảng Giá'!$B$5,IF(AND('Raw Data'!N2656&gt;0.25,'Raw Data'!N2656&lt;=0.5),'Bảng Giá'!$B$6,IF(AND('Raw Data'!N2656&gt;0.5,'Raw Data'!N2656&lt;=1),'Bảng Giá'!$B$7,IF(AND('Raw Data'!N2656&gt;1,'Raw Data'!N2656&lt;=1.5),'Bảng Giá'!$B$8,IF(AND('Raw Data'!N2656&gt;1.5,'Raw Data'!N2656&lt;=2),'Bảng Giá'!$B$9,IF(AND('Raw Data'!N2656&gt;2,'Raw Data'!N2656&lt;=2.5),'Bảng Giá'!$B$10,IF(AND('Raw Data'!N2656&gt;2.5,'Raw Data'!N2656&lt;=3),'Bảng Giá'!$B$11,IF(AND('Raw Data'!N2656&gt;3,'Raw Data'!N2656&lt;=3.5),'Bảng Giá'!$B$12,IF(AND('Raw Data'!N2656&gt;3.5,'Raw Data'!N2656&lt;=4),'Bảng Giá'!$B$13,IF(AND('Raw Data'!N2656&gt;4,'Raw Data'!N2656&lt;=4.5),'Bảng Giá'!$B$14,IF(AND('Raw Data'!N2656&gt;4.5,'Raw Data'!N2656&lt;=5),'Bảng Giá'!$B$15,IF(AND('Raw Data'!N2656&gt;5,'Raw Data'!N2656&lt;=5.5),'Bảng Giá'!$B$16,IF(AND('Raw Data'!N2656&gt;5.5,'Raw Data'!N2656&lt;=6),'Bảng Giá'!$B$17,'Bảng Giá'!$B$18)))))))))))))))</f>
        <v>0.5&lt;x&lt;=1</v>
      </c>
      <c r="Q2656" s="48">
        <f t="shared" si="249"/>
        <v>-0.1875</v>
      </c>
      <c r="R2656">
        <f t="shared" si="250"/>
        <v>39000</v>
      </c>
      <c r="S2656">
        <f t="shared" si="251"/>
        <v>-1000</v>
      </c>
    </row>
    <row r="2657" spans="1:19" x14ac:dyDescent="0.25">
      <c r="A2657" s="12">
        <v>2656</v>
      </c>
      <c r="B2657" s="12" t="s">
        <v>211</v>
      </c>
      <c r="C2657" s="12" t="s">
        <v>1288</v>
      </c>
      <c r="D2657" s="28">
        <v>43013.401273148149</v>
      </c>
      <c r="E2657" s="17">
        <v>43017.201273148152</v>
      </c>
      <c r="F2657" s="13" t="s">
        <v>302</v>
      </c>
      <c r="G2657" s="12">
        <v>900</v>
      </c>
      <c r="H2657" s="12" t="s">
        <v>297</v>
      </c>
      <c r="I2657" s="12" t="s">
        <v>484</v>
      </c>
      <c r="J2657" s="37">
        <f>INDEX('Bảng Giá'!$C$3:$H$18,MATCH('Raw Data'!P2657,'Bảng Giá'!$B$3:$B$18,0),MATCH('Raw Data'!M2657,'Bảng Giá'!$C$2:$H$2,0))</f>
        <v>32500</v>
      </c>
      <c r="K2657" s="12">
        <v>31700</v>
      </c>
      <c r="L2657" s="36">
        <f t="shared" si="246"/>
        <v>3.8000000000029104</v>
      </c>
      <c r="M2657" t="str">
        <f>'References data'!H2658</f>
        <v>Liên Vùng</v>
      </c>
      <c r="N2657">
        <f t="shared" si="247"/>
        <v>0.9</v>
      </c>
      <c r="O2657">
        <f t="shared" si="248"/>
        <v>800</v>
      </c>
      <c r="P2657" t="str">
        <f>IF(AND(N2657&gt;0,N2657&lt;=0.05),'Bảng Giá'!$B$3,IF(AND(N2657&lt;=0.1,N2657&gt;0.05),'Bảng Giá'!$B$4,IF(AND('Raw Data'!N2657&gt;0.1,'Raw Data'!N2657&lt;=0.25),'Bảng Giá'!$B$5,IF(AND('Raw Data'!N2657&gt;0.25,'Raw Data'!N2657&lt;=0.5),'Bảng Giá'!$B$6,IF(AND('Raw Data'!N2657&gt;0.5,'Raw Data'!N2657&lt;=1),'Bảng Giá'!$B$7,IF(AND('Raw Data'!N2657&gt;1,'Raw Data'!N2657&lt;=1.5),'Bảng Giá'!$B$8,IF(AND('Raw Data'!N2657&gt;1.5,'Raw Data'!N2657&lt;=2),'Bảng Giá'!$B$9,IF(AND('Raw Data'!N2657&gt;2,'Raw Data'!N2657&lt;=2.5),'Bảng Giá'!$B$10,IF(AND('Raw Data'!N2657&gt;2.5,'Raw Data'!N2657&lt;=3),'Bảng Giá'!$B$11,IF(AND('Raw Data'!N2657&gt;3,'Raw Data'!N2657&lt;=3.5),'Bảng Giá'!$B$12,IF(AND('Raw Data'!N2657&gt;3.5,'Raw Data'!N2657&lt;=4),'Bảng Giá'!$B$13,IF(AND('Raw Data'!N2657&gt;4,'Raw Data'!N2657&lt;=4.5),'Bảng Giá'!$B$14,IF(AND('Raw Data'!N2657&gt;4.5,'Raw Data'!N2657&lt;=5),'Bảng Giá'!$B$15,IF(AND('Raw Data'!N2657&gt;5,'Raw Data'!N2657&lt;=5.5),'Bảng Giá'!$B$16,IF(AND('Raw Data'!N2657&gt;5.5,'Raw Data'!N2657&lt;=6),'Bảng Giá'!$B$17,'Bảng Giá'!$B$18)))))))))))))))</f>
        <v>0.5&lt;x&lt;=1</v>
      </c>
      <c r="Q2657" s="48">
        <f t="shared" si="249"/>
        <v>2.5236593059936908E-2</v>
      </c>
      <c r="R2657">
        <f t="shared" si="250"/>
        <v>39000</v>
      </c>
      <c r="S2657">
        <f t="shared" si="251"/>
        <v>7300</v>
      </c>
    </row>
    <row r="2658" spans="1:19" x14ac:dyDescent="0.25">
      <c r="A2658" s="12">
        <v>2657</v>
      </c>
      <c r="B2658" s="12" t="s">
        <v>211</v>
      </c>
      <c r="C2658" s="12" t="s">
        <v>1289</v>
      </c>
      <c r="D2658" s="28">
        <v>43007.363587962966</v>
      </c>
      <c r="E2658" s="17">
        <v>43011.163587962968</v>
      </c>
      <c r="F2658" s="13" t="s">
        <v>302</v>
      </c>
      <c r="G2658" s="12">
        <v>370</v>
      </c>
      <c r="H2658" s="12" t="s">
        <v>114</v>
      </c>
      <c r="I2658" s="12" t="s">
        <v>451</v>
      </c>
      <c r="J2658" s="37">
        <f>INDEX('Bảng Giá'!$C$3:$H$18,MATCH('Raw Data'!P2658,'Bảng Giá'!$B$3:$B$18,0),MATCH('Raw Data'!M2658,'Bảng Giá'!$C$2:$H$2,0))</f>
        <v>26000</v>
      </c>
      <c r="K2658" s="12">
        <v>25400</v>
      </c>
      <c r="L2658" s="36">
        <f t="shared" si="246"/>
        <v>3.8000000000029104</v>
      </c>
      <c r="M2658" t="str">
        <f>'References data'!H2659</f>
        <v>Liên Vùng</v>
      </c>
      <c r="N2658">
        <f t="shared" si="247"/>
        <v>0.37</v>
      </c>
      <c r="O2658">
        <f t="shared" si="248"/>
        <v>600</v>
      </c>
      <c r="P2658" t="str">
        <f>IF(AND(N2658&gt;0,N2658&lt;=0.05),'Bảng Giá'!$B$3,IF(AND(N2658&lt;=0.1,N2658&gt;0.05),'Bảng Giá'!$B$4,IF(AND('Raw Data'!N2658&gt;0.1,'Raw Data'!N2658&lt;=0.25),'Bảng Giá'!$B$5,IF(AND('Raw Data'!N2658&gt;0.25,'Raw Data'!N2658&lt;=0.5),'Bảng Giá'!$B$6,IF(AND('Raw Data'!N2658&gt;0.5,'Raw Data'!N2658&lt;=1),'Bảng Giá'!$B$7,IF(AND('Raw Data'!N2658&gt;1,'Raw Data'!N2658&lt;=1.5),'Bảng Giá'!$B$8,IF(AND('Raw Data'!N2658&gt;1.5,'Raw Data'!N2658&lt;=2),'Bảng Giá'!$B$9,IF(AND('Raw Data'!N2658&gt;2,'Raw Data'!N2658&lt;=2.5),'Bảng Giá'!$B$10,IF(AND('Raw Data'!N2658&gt;2.5,'Raw Data'!N2658&lt;=3),'Bảng Giá'!$B$11,IF(AND('Raw Data'!N2658&gt;3,'Raw Data'!N2658&lt;=3.5),'Bảng Giá'!$B$12,IF(AND('Raw Data'!N2658&gt;3.5,'Raw Data'!N2658&lt;=4),'Bảng Giá'!$B$13,IF(AND('Raw Data'!N2658&gt;4,'Raw Data'!N2658&lt;=4.5),'Bảng Giá'!$B$14,IF(AND('Raw Data'!N2658&gt;4.5,'Raw Data'!N2658&lt;=5),'Bảng Giá'!$B$15,IF(AND('Raw Data'!N2658&gt;5,'Raw Data'!N2658&lt;=5.5),'Bảng Giá'!$B$16,IF(AND('Raw Data'!N2658&gt;5.5,'Raw Data'!N2658&lt;=6),'Bảng Giá'!$B$17,'Bảng Giá'!$B$18)))))))))))))))</f>
        <v>0.25&lt;x&lt;=0.5</v>
      </c>
      <c r="Q2658" s="48">
        <f t="shared" si="249"/>
        <v>2.3622047244094488E-2</v>
      </c>
      <c r="R2658">
        <f t="shared" si="250"/>
        <v>31200</v>
      </c>
      <c r="S2658">
        <f t="shared" si="251"/>
        <v>5800</v>
      </c>
    </row>
    <row r="2659" spans="1:19" x14ac:dyDescent="0.25">
      <c r="A2659" s="12">
        <v>2658</v>
      </c>
      <c r="B2659" s="12" t="s">
        <v>211</v>
      </c>
      <c r="C2659" s="12" t="s">
        <v>1290</v>
      </c>
      <c r="D2659" s="28">
        <v>43004.400416666664</v>
      </c>
      <c r="E2659" s="17">
        <v>43008.500416666662</v>
      </c>
      <c r="F2659" s="13" t="s">
        <v>302</v>
      </c>
      <c r="G2659" s="12">
        <v>800</v>
      </c>
      <c r="H2659" s="12" t="s">
        <v>186</v>
      </c>
      <c r="I2659" s="12" t="s">
        <v>79</v>
      </c>
      <c r="J2659" s="37">
        <f>INDEX('Bảng Giá'!$C$3:$H$18,MATCH('Raw Data'!P2659,'Bảng Giá'!$B$3:$B$18,0),MATCH('Raw Data'!M2659,'Bảng Giá'!$C$2:$H$2,0))</f>
        <v>31000</v>
      </c>
      <c r="K2659" s="12">
        <v>30500</v>
      </c>
      <c r="L2659" s="36">
        <f t="shared" si="246"/>
        <v>4.0999999999985448</v>
      </c>
      <c r="M2659" t="str">
        <f>'References data'!H2660</f>
        <v>Liên Vùng Tỉnh</v>
      </c>
      <c r="N2659">
        <f t="shared" si="247"/>
        <v>0.8</v>
      </c>
      <c r="O2659">
        <f t="shared" si="248"/>
        <v>500</v>
      </c>
      <c r="P2659" t="str">
        <f>IF(AND(N2659&gt;0,N2659&lt;=0.05),'Bảng Giá'!$B$3,IF(AND(N2659&lt;=0.1,N2659&gt;0.05),'Bảng Giá'!$B$4,IF(AND('Raw Data'!N2659&gt;0.1,'Raw Data'!N2659&lt;=0.25),'Bảng Giá'!$B$5,IF(AND('Raw Data'!N2659&gt;0.25,'Raw Data'!N2659&lt;=0.5),'Bảng Giá'!$B$6,IF(AND('Raw Data'!N2659&gt;0.5,'Raw Data'!N2659&lt;=1),'Bảng Giá'!$B$7,IF(AND('Raw Data'!N2659&gt;1,'Raw Data'!N2659&lt;=1.5),'Bảng Giá'!$B$8,IF(AND('Raw Data'!N2659&gt;1.5,'Raw Data'!N2659&lt;=2),'Bảng Giá'!$B$9,IF(AND('Raw Data'!N2659&gt;2,'Raw Data'!N2659&lt;=2.5),'Bảng Giá'!$B$10,IF(AND('Raw Data'!N2659&gt;2.5,'Raw Data'!N2659&lt;=3),'Bảng Giá'!$B$11,IF(AND('Raw Data'!N2659&gt;3,'Raw Data'!N2659&lt;=3.5),'Bảng Giá'!$B$12,IF(AND('Raw Data'!N2659&gt;3.5,'Raw Data'!N2659&lt;=4),'Bảng Giá'!$B$13,IF(AND('Raw Data'!N2659&gt;4,'Raw Data'!N2659&lt;=4.5),'Bảng Giá'!$B$14,IF(AND('Raw Data'!N2659&gt;4.5,'Raw Data'!N2659&lt;=5),'Bảng Giá'!$B$15,IF(AND('Raw Data'!N2659&gt;5,'Raw Data'!N2659&lt;=5.5),'Bảng Giá'!$B$16,IF(AND('Raw Data'!N2659&gt;5.5,'Raw Data'!N2659&lt;=6),'Bảng Giá'!$B$17,'Bảng Giá'!$B$18)))))))))))))))</f>
        <v>0.5&lt;x&lt;=1</v>
      </c>
      <c r="Q2659" s="48">
        <f t="shared" si="249"/>
        <v>1.6393442622950821E-2</v>
      </c>
      <c r="R2659">
        <f t="shared" si="250"/>
        <v>37200</v>
      </c>
      <c r="S2659">
        <f t="shared" si="251"/>
        <v>6700</v>
      </c>
    </row>
    <row r="2660" spans="1:19" x14ac:dyDescent="0.25">
      <c r="A2660" s="12">
        <v>2659</v>
      </c>
      <c r="B2660" s="12" t="s">
        <v>211</v>
      </c>
      <c r="C2660" s="12" t="s">
        <v>1291</v>
      </c>
      <c r="D2660" s="28">
        <v>43005.510185185187</v>
      </c>
      <c r="E2660" s="17">
        <v>43009.31018518519</v>
      </c>
      <c r="F2660" s="13" t="s">
        <v>302</v>
      </c>
      <c r="G2660" s="12">
        <v>720</v>
      </c>
      <c r="H2660" s="12" t="s">
        <v>76</v>
      </c>
      <c r="I2660" s="12" t="s">
        <v>288</v>
      </c>
      <c r="J2660" s="37">
        <f>INDEX('Bảng Giá'!$C$3:$H$18,MATCH('Raw Data'!P2660,'Bảng Giá'!$B$3:$B$18,0),MATCH('Raw Data'!M2660,'Bảng Giá'!$C$2:$H$2,0))</f>
        <v>32500</v>
      </c>
      <c r="K2660" s="12">
        <v>31700</v>
      </c>
      <c r="L2660" s="36">
        <f t="shared" si="246"/>
        <v>3.8000000000029104</v>
      </c>
      <c r="M2660" t="str">
        <f>'References data'!H2661</f>
        <v>Liên Vùng</v>
      </c>
      <c r="N2660">
        <f t="shared" si="247"/>
        <v>0.72</v>
      </c>
      <c r="O2660">
        <f t="shared" si="248"/>
        <v>800</v>
      </c>
      <c r="P2660" t="str">
        <f>IF(AND(N2660&gt;0,N2660&lt;=0.05),'Bảng Giá'!$B$3,IF(AND(N2660&lt;=0.1,N2660&gt;0.05),'Bảng Giá'!$B$4,IF(AND('Raw Data'!N2660&gt;0.1,'Raw Data'!N2660&lt;=0.25),'Bảng Giá'!$B$5,IF(AND('Raw Data'!N2660&gt;0.25,'Raw Data'!N2660&lt;=0.5),'Bảng Giá'!$B$6,IF(AND('Raw Data'!N2660&gt;0.5,'Raw Data'!N2660&lt;=1),'Bảng Giá'!$B$7,IF(AND('Raw Data'!N2660&gt;1,'Raw Data'!N2660&lt;=1.5),'Bảng Giá'!$B$8,IF(AND('Raw Data'!N2660&gt;1.5,'Raw Data'!N2660&lt;=2),'Bảng Giá'!$B$9,IF(AND('Raw Data'!N2660&gt;2,'Raw Data'!N2660&lt;=2.5),'Bảng Giá'!$B$10,IF(AND('Raw Data'!N2660&gt;2.5,'Raw Data'!N2660&lt;=3),'Bảng Giá'!$B$11,IF(AND('Raw Data'!N2660&gt;3,'Raw Data'!N2660&lt;=3.5),'Bảng Giá'!$B$12,IF(AND('Raw Data'!N2660&gt;3.5,'Raw Data'!N2660&lt;=4),'Bảng Giá'!$B$13,IF(AND('Raw Data'!N2660&gt;4,'Raw Data'!N2660&lt;=4.5),'Bảng Giá'!$B$14,IF(AND('Raw Data'!N2660&gt;4.5,'Raw Data'!N2660&lt;=5),'Bảng Giá'!$B$15,IF(AND('Raw Data'!N2660&gt;5,'Raw Data'!N2660&lt;=5.5),'Bảng Giá'!$B$16,IF(AND('Raw Data'!N2660&gt;5.5,'Raw Data'!N2660&lt;=6),'Bảng Giá'!$B$17,'Bảng Giá'!$B$18)))))))))))))))</f>
        <v>0.5&lt;x&lt;=1</v>
      </c>
      <c r="Q2660" s="48">
        <f t="shared" si="249"/>
        <v>2.5236593059936908E-2</v>
      </c>
      <c r="R2660">
        <f t="shared" si="250"/>
        <v>39000</v>
      </c>
      <c r="S2660">
        <f t="shared" si="251"/>
        <v>7300</v>
      </c>
    </row>
    <row r="2661" spans="1:19" x14ac:dyDescent="0.25">
      <c r="A2661" s="12">
        <v>2660</v>
      </c>
      <c r="B2661" s="12" t="s">
        <v>211</v>
      </c>
      <c r="C2661" s="12" t="s">
        <v>1292</v>
      </c>
      <c r="D2661" s="28">
        <v>43008.333333333336</v>
      </c>
      <c r="E2661" s="17">
        <v>43010.433333333334</v>
      </c>
      <c r="F2661" s="13" t="s">
        <v>302</v>
      </c>
      <c r="G2661" s="12">
        <v>2720</v>
      </c>
      <c r="H2661" s="12" t="s">
        <v>87</v>
      </c>
      <c r="I2661" s="12" t="s">
        <v>114</v>
      </c>
      <c r="J2661" s="37">
        <f>INDEX('Bảng Giá'!$C$3:$H$18,MATCH('Raw Data'!P2661,'Bảng Giá'!$B$3:$B$18,0),MATCH('Raw Data'!M2661,'Bảng Giá'!$C$2:$H$2,0))</f>
        <v>62500</v>
      </c>
      <c r="K2661" s="12">
        <v>61300</v>
      </c>
      <c r="L2661" s="36">
        <f t="shared" si="246"/>
        <v>2.0999999999985448</v>
      </c>
      <c r="M2661" t="str">
        <f>'References data'!H2662</f>
        <v>Liên Vùng đặc biệt</v>
      </c>
      <c r="N2661">
        <f t="shared" si="247"/>
        <v>2.72</v>
      </c>
      <c r="O2661">
        <f t="shared" si="248"/>
        <v>1200</v>
      </c>
      <c r="P2661" t="str">
        <f>IF(AND(N2661&gt;0,N2661&lt;=0.05),'Bảng Giá'!$B$3,IF(AND(N2661&lt;=0.1,N2661&gt;0.05),'Bảng Giá'!$B$4,IF(AND('Raw Data'!N2661&gt;0.1,'Raw Data'!N2661&lt;=0.25),'Bảng Giá'!$B$5,IF(AND('Raw Data'!N2661&gt;0.25,'Raw Data'!N2661&lt;=0.5),'Bảng Giá'!$B$6,IF(AND('Raw Data'!N2661&gt;0.5,'Raw Data'!N2661&lt;=1),'Bảng Giá'!$B$7,IF(AND('Raw Data'!N2661&gt;1,'Raw Data'!N2661&lt;=1.5),'Bảng Giá'!$B$8,IF(AND('Raw Data'!N2661&gt;1.5,'Raw Data'!N2661&lt;=2),'Bảng Giá'!$B$9,IF(AND('Raw Data'!N2661&gt;2,'Raw Data'!N2661&lt;=2.5),'Bảng Giá'!$B$10,IF(AND('Raw Data'!N2661&gt;2.5,'Raw Data'!N2661&lt;=3),'Bảng Giá'!$B$11,IF(AND('Raw Data'!N2661&gt;3,'Raw Data'!N2661&lt;=3.5),'Bảng Giá'!$B$12,IF(AND('Raw Data'!N2661&gt;3.5,'Raw Data'!N2661&lt;=4),'Bảng Giá'!$B$13,IF(AND('Raw Data'!N2661&gt;4,'Raw Data'!N2661&lt;=4.5),'Bảng Giá'!$B$14,IF(AND('Raw Data'!N2661&gt;4.5,'Raw Data'!N2661&lt;=5),'Bảng Giá'!$B$15,IF(AND('Raw Data'!N2661&gt;5,'Raw Data'!N2661&lt;=5.5),'Bảng Giá'!$B$16,IF(AND('Raw Data'!N2661&gt;5.5,'Raw Data'!N2661&lt;=6),'Bảng Giá'!$B$17,'Bảng Giá'!$B$18)))))))))))))))</f>
        <v>2.5&lt;x&lt;=3</v>
      </c>
      <c r="Q2661" s="48">
        <f t="shared" si="249"/>
        <v>1.9575856443719411E-2</v>
      </c>
      <c r="R2661">
        <f t="shared" si="250"/>
        <v>75000</v>
      </c>
      <c r="S2661">
        <f t="shared" si="251"/>
        <v>13700</v>
      </c>
    </row>
    <row r="2662" spans="1:19" x14ac:dyDescent="0.25">
      <c r="A2662" s="12">
        <v>2661</v>
      </c>
      <c r="B2662" s="12" t="s">
        <v>211</v>
      </c>
      <c r="C2662" s="12" t="s">
        <v>1293</v>
      </c>
      <c r="D2662" s="28">
        <v>43006.392743055556</v>
      </c>
      <c r="E2662" s="17">
        <v>43010.492743055554</v>
      </c>
      <c r="F2662" s="13" t="s">
        <v>302</v>
      </c>
      <c r="G2662" s="12">
        <v>1930</v>
      </c>
      <c r="H2662" s="12" t="s">
        <v>165</v>
      </c>
      <c r="I2662" s="12" t="s">
        <v>290</v>
      </c>
      <c r="J2662" s="37">
        <f>INDEX('Bảng Giá'!$C$3:$H$18,MATCH('Raw Data'!P2662,'Bảng Giá'!$B$3:$B$18,0),MATCH('Raw Data'!M2662,'Bảng Giá'!$C$2:$H$2,0))</f>
        <v>47000</v>
      </c>
      <c r="K2662" s="12">
        <v>46300</v>
      </c>
      <c r="L2662" s="36">
        <f t="shared" si="246"/>
        <v>4.0999999999985448</v>
      </c>
      <c r="M2662" t="str">
        <f>'References data'!H2663</f>
        <v>Liên Vùng Tỉnh</v>
      </c>
      <c r="N2662">
        <f t="shared" si="247"/>
        <v>1.93</v>
      </c>
      <c r="O2662">
        <f t="shared" si="248"/>
        <v>700</v>
      </c>
      <c r="P2662" t="str">
        <f>IF(AND(N2662&gt;0,N2662&lt;=0.05),'Bảng Giá'!$B$3,IF(AND(N2662&lt;=0.1,N2662&gt;0.05),'Bảng Giá'!$B$4,IF(AND('Raw Data'!N2662&gt;0.1,'Raw Data'!N2662&lt;=0.25),'Bảng Giá'!$B$5,IF(AND('Raw Data'!N2662&gt;0.25,'Raw Data'!N2662&lt;=0.5),'Bảng Giá'!$B$6,IF(AND('Raw Data'!N2662&gt;0.5,'Raw Data'!N2662&lt;=1),'Bảng Giá'!$B$7,IF(AND('Raw Data'!N2662&gt;1,'Raw Data'!N2662&lt;=1.5),'Bảng Giá'!$B$8,IF(AND('Raw Data'!N2662&gt;1.5,'Raw Data'!N2662&lt;=2),'Bảng Giá'!$B$9,IF(AND('Raw Data'!N2662&gt;2,'Raw Data'!N2662&lt;=2.5),'Bảng Giá'!$B$10,IF(AND('Raw Data'!N2662&gt;2.5,'Raw Data'!N2662&lt;=3),'Bảng Giá'!$B$11,IF(AND('Raw Data'!N2662&gt;3,'Raw Data'!N2662&lt;=3.5),'Bảng Giá'!$B$12,IF(AND('Raw Data'!N2662&gt;3.5,'Raw Data'!N2662&lt;=4),'Bảng Giá'!$B$13,IF(AND('Raw Data'!N2662&gt;4,'Raw Data'!N2662&lt;=4.5),'Bảng Giá'!$B$14,IF(AND('Raw Data'!N2662&gt;4.5,'Raw Data'!N2662&lt;=5),'Bảng Giá'!$B$15,IF(AND('Raw Data'!N2662&gt;5,'Raw Data'!N2662&lt;=5.5),'Bảng Giá'!$B$16,IF(AND('Raw Data'!N2662&gt;5.5,'Raw Data'!N2662&lt;=6),'Bảng Giá'!$B$17,'Bảng Giá'!$B$18)))))))))))))))</f>
        <v>1.5&lt;x&lt;=2</v>
      </c>
      <c r="Q2662" s="48">
        <f t="shared" si="249"/>
        <v>1.511879049676026E-2</v>
      </c>
      <c r="R2662">
        <f t="shared" si="250"/>
        <v>56400</v>
      </c>
      <c r="S2662">
        <f t="shared" si="251"/>
        <v>10100</v>
      </c>
    </row>
    <row r="2663" spans="1:19" x14ac:dyDescent="0.25">
      <c r="A2663" s="12">
        <v>2662</v>
      </c>
      <c r="B2663" s="12" t="s">
        <v>211</v>
      </c>
      <c r="C2663" s="12" t="s">
        <v>1294</v>
      </c>
      <c r="D2663" s="28">
        <v>43008.392777777779</v>
      </c>
      <c r="E2663" s="17">
        <v>43012.192777777782</v>
      </c>
      <c r="F2663" s="13" t="s">
        <v>302</v>
      </c>
      <c r="G2663" s="12">
        <v>600</v>
      </c>
      <c r="H2663" s="12" t="s">
        <v>504</v>
      </c>
      <c r="I2663" s="12" t="s">
        <v>189</v>
      </c>
      <c r="J2663" s="37">
        <f>INDEX('Bảng Giá'!$C$3:$H$18,MATCH('Raw Data'!P2663,'Bảng Giá'!$B$3:$B$18,0),MATCH('Raw Data'!M2663,'Bảng Giá'!$C$2:$H$2,0))</f>
        <v>32500</v>
      </c>
      <c r="K2663" s="12">
        <v>31700</v>
      </c>
      <c r="L2663" s="36">
        <f t="shared" si="246"/>
        <v>3.8000000000029104</v>
      </c>
      <c r="M2663" t="str">
        <f>'References data'!H2664</f>
        <v>Liên Vùng</v>
      </c>
      <c r="N2663">
        <f t="shared" si="247"/>
        <v>0.6</v>
      </c>
      <c r="O2663">
        <f t="shared" si="248"/>
        <v>800</v>
      </c>
      <c r="P2663" t="str">
        <f>IF(AND(N2663&gt;0,N2663&lt;=0.05),'Bảng Giá'!$B$3,IF(AND(N2663&lt;=0.1,N2663&gt;0.05),'Bảng Giá'!$B$4,IF(AND('Raw Data'!N2663&gt;0.1,'Raw Data'!N2663&lt;=0.25),'Bảng Giá'!$B$5,IF(AND('Raw Data'!N2663&gt;0.25,'Raw Data'!N2663&lt;=0.5),'Bảng Giá'!$B$6,IF(AND('Raw Data'!N2663&gt;0.5,'Raw Data'!N2663&lt;=1),'Bảng Giá'!$B$7,IF(AND('Raw Data'!N2663&gt;1,'Raw Data'!N2663&lt;=1.5),'Bảng Giá'!$B$8,IF(AND('Raw Data'!N2663&gt;1.5,'Raw Data'!N2663&lt;=2),'Bảng Giá'!$B$9,IF(AND('Raw Data'!N2663&gt;2,'Raw Data'!N2663&lt;=2.5),'Bảng Giá'!$B$10,IF(AND('Raw Data'!N2663&gt;2.5,'Raw Data'!N2663&lt;=3),'Bảng Giá'!$B$11,IF(AND('Raw Data'!N2663&gt;3,'Raw Data'!N2663&lt;=3.5),'Bảng Giá'!$B$12,IF(AND('Raw Data'!N2663&gt;3.5,'Raw Data'!N2663&lt;=4),'Bảng Giá'!$B$13,IF(AND('Raw Data'!N2663&gt;4,'Raw Data'!N2663&lt;=4.5),'Bảng Giá'!$B$14,IF(AND('Raw Data'!N2663&gt;4.5,'Raw Data'!N2663&lt;=5),'Bảng Giá'!$B$15,IF(AND('Raw Data'!N2663&gt;5,'Raw Data'!N2663&lt;=5.5),'Bảng Giá'!$B$16,IF(AND('Raw Data'!N2663&gt;5.5,'Raw Data'!N2663&lt;=6),'Bảng Giá'!$B$17,'Bảng Giá'!$B$18)))))))))))))))</f>
        <v>0.5&lt;x&lt;=1</v>
      </c>
      <c r="Q2663" s="48">
        <f t="shared" si="249"/>
        <v>2.5236593059936908E-2</v>
      </c>
      <c r="R2663">
        <f t="shared" si="250"/>
        <v>39000</v>
      </c>
      <c r="S2663">
        <f t="shared" si="251"/>
        <v>7300</v>
      </c>
    </row>
    <row r="2664" spans="1:19" x14ac:dyDescent="0.25">
      <c r="A2664" s="12">
        <v>2663</v>
      </c>
      <c r="B2664" s="12" t="s">
        <v>211</v>
      </c>
      <c r="C2664" s="12" t="s">
        <v>1295</v>
      </c>
      <c r="D2664" s="28">
        <v>43008.333333333336</v>
      </c>
      <c r="E2664" s="17">
        <v>43010.433333333334</v>
      </c>
      <c r="F2664" s="13" t="s">
        <v>302</v>
      </c>
      <c r="G2664" s="12">
        <v>1000</v>
      </c>
      <c r="H2664" s="12" t="s">
        <v>294</v>
      </c>
      <c r="I2664" s="12" t="s">
        <v>298</v>
      </c>
      <c r="J2664" s="37">
        <f>INDEX('Bảng Giá'!$C$3:$H$18,MATCH('Raw Data'!P2664,'Bảng Giá'!$B$3:$B$18,0),MATCH('Raw Data'!M2664,'Bảng Giá'!$C$2:$H$2,0))</f>
        <v>30500</v>
      </c>
      <c r="K2664" s="12">
        <v>37800</v>
      </c>
      <c r="L2664" s="36">
        <f t="shared" si="246"/>
        <v>2.0999999999985448</v>
      </c>
      <c r="M2664" t="str">
        <f>'References data'!H2665</f>
        <v>Liên Vùng đặc biệt</v>
      </c>
      <c r="N2664">
        <f t="shared" si="247"/>
        <v>1</v>
      </c>
      <c r="O2664">
        <f t="shared" si="248"/>
        <v>-7300</v>
      </c>
      <c r="P2664" t="str">
        <f>IF(AND(N2664&gt;0,N2664&lt;=0.05),'Bảng Giá'!$B$3,IF(AND(N2664&lt;=0.1,N2664&gt;0.05),'Bảng Giá'!$B$4,IF(AND('Raw Data'!N2664&gt;0.1,'Raw Data'!N2664&lt;=0.25),'Bảng Giá'!$B$5,IF(AND('Raw Data'!N2664&gt;0.25,'Raw Data'!N2664&lt;=0.5),'Bảng Giá'!$B$6,IF(AND('Raw Data'!N2664&gt;0.5,'Raw Data'!N2664&lt;=1),'Bảng Giá'!$B$7,IF(AND('Raw Data'!N2664&gt;1,'Raw Data'!N2664&lt;=1.5),'Bảng Giá'!$B$8,IF(AND('Raw Data'!N2664&gt;1.5,'Raw Data'!N2664&lt;=2),'Bảng Giá'!$B$9,IF(AND('Raw Data'!N2664&gt;2,'Raw Data'!N2664&lt;=2.5),'Bảng Giá'!$B$10,IF(AND('Raw Data'!N2664&gt;2.5,'Raw Data'!N2664&lt;=3),'Bảng Giá'!$B$11,IF(AND('Raw Data'!N2664&gt;3,'Raw Data'!N2664&lt;=3.5),'Bảng Giá'!$B$12,IF(AND('Raw Data'!N2664&gt;3.5,'Raw Data'!N2664&lt;=4),'Bảng Giá'!$B$13,IF(AND('Raw Data'!N2664&gt;4,'Raw Data'!N2664&lt;=4.5),'Bảng Giá'!$B$14,IF(AND('Raw Data'!N2664&gt;4.5,'Raw Data'!N2664&lt;=5),'Bảng Giá'!$B$15,IF(AND('Raw Data'!N2664&gt;5,'Raw Data'!N2664&lt;=5.5),'Bảng Giá'!$B$16,IF(AND('Raw Data'!N2664&gt;5.5,'Raw Data'!N2664&lt;=6),'Bảng Giá'!$B$17,'Bảng Giá'!$B$18)))))))))))))))</f>
        <v>0.5&lt;x&lt;=1</v>
      </c>
      <c r="Q2664" s="48">
        <f t="shared" si="249"/>
        <v>-0.19312169312169311</v>
      </c>
      <c r="R2664">
        <f t="shared" si="250"/>
        <v>36600</v>
      </c>
      <c r="S2664">
        <f t="shared" si="251"/>
        <v>-1200</v>
      </c>
    </row>
    <row r="2665" spans="1:19" x14ac:dyDescent="0.25">
      <c r="A2665" s="12">
        <v>2664</v>
      </c>
      <c r="B2665" s="12" t="s">
        <v>211</v>
      </c>
      <c r="C2665" s="12" t="s">
        <v>1296</v>
      </c>
      <c r="D2665" s="28">
        <v>43008.333333333336</v>
      </c>
      <c r="E2665" s="17">
        <v>43012.133333333339</v>
      </c>
      <c r="F2665" s="13" t="s">
        <v>302</v>
      </c>
      <c r="G2665" s="12">
        <v>300</v>
      </c>
      <c r="H2665" s="12" t="s">
        <v>109</v>
      </c>
      <c r="I2665" s="12" t="s">
        <v>484</v>
      </c>
      <c r="J2665" s="37">
        <f>INDEX('Bảng Giá'!$C$3:$H$18,MATCH('Raw Data'!P2665,'Bảng Giá'!$B$3:$B$18,0),MATCH('Raw Data'!M2665,'Bảng Giá'!$C$2:$H$2,0))</f>
        <v>26000</v>
      </c>
      <c r="K2665" s="12">
        <v>25400</v>
      </c>
      <c r="L2665" s="36">
        <f t="shared" si="246"/>
        <v>3.8000000000029104</v>
      </c>
      <c r="M2665" t="str">
        <f>'References data'!H2666</f>
        <v>Liên Vùng</v>
      </c>
      <c r="N2665">
        <f t="shared" si="247"/>
        <v>0.3</v>
      </c>
      <c r="O2665">
        <f t="shared" si="248"/>
        <v>600</v>
      </c>
      <c r="P2665" t="str">
        <f>IF(AND(N2665&gt;0,N2665&lt;=0.05),'Bảng Giá'!$B$3,IF(AND(N2665&lt;=0.1,N2665&gt;0.05),'Bảng Giá'!$B$4,IF(AND('Raw Data'!N2665&gt;0.1,'Raw Data'!N2665&lt;=0.25),'Bảng Giá'!$B$5,IF(AND('Raw Data'!N2665&gt;0.25,'Raw Data'!N2665&lt;=0.5),'Bảng Giá'!$B$6,IF(AND('Raw Data'!N2665&gt;0.5,'Raw Data'!N2665&lt;=1),'Bảng Giá'!$B$7,IF(AND('Raw Data'!N2665&gt;1,'Raw Data'!N2665&lt;=1.5),'Bảng Giá'!$B$8,IF(AND('Raw Data'!N2665&gt;1.5,'Raw Data'!N2665&lt;=2),'Bảng Giá'!$B$9,IF(AND('Raw Data'!N2665&gt;2,'Raw Data'!N2665&lt;=2.5),'Bảng Giá'!$B$10,IF(AND('Raw Data'!N2665&gt;2.5,'Raw Data'!N2665&lt;=3),'Bảng Giá'!$B$11,IF(AND('Raw Data'!N2665&gt;3,'Raw Data'!N2665&lt;=3.5),'Bảng Giá'!$B$12,IF(AND('Raw Data'!N2665&gt;3.5,'Raw Data'!N2665&lt;=4),'Bảng Giá'!$B$13,IF(AND('Raw Data'!N2665&gt;4,'Raw Data'!N2665&lt;=4.5),'Bảng Giá'!$B$14,IF(AND('Raw Data'!N2665&gt;4.5,'Raw Data'!N2665&lt;=5),'Bảng Giá'!$B$15,IF(AND('Raw Data'!N2665&gt;5,'Raw Data'!N2665&lt;=5.5),'Bảng Giá'!$B$16,IF(AND('Raw Data'!N2665&gt;5.5,'Raw Data'!N2665&lt;=6),'Bảng Giá'!$B$17,'Bảng Giá'!$B$18)))))))))))))))</f>
        <v>0.25&lt;x&lt;=0.5</v>
      </c>
      <c r="Q2665" s="48">
        <f t="shared" si="249"/>
        <v>2.3622047244094488E-2</v>
      </c>
      <c r="R2665">
        <f t="shared" si="250"/>
        <v>31200</v>
      </c>
      <c r="S2665">
        <f t="shared" si="251"/>
        <v>5800</v>
      </c>
    </row>
    <row r="2666" spans="1:19" x14ac:dyDescent="0.25">
      <c r="A2666" s="12">
        <v>2665</v>
      </c>
      <c r="B2666" s="12" t="s">
        <v>211</v>
      </c>
      <c r="C2666" s="12" t="s">
        <v>1297</v>
      </c>
      <c r="D2666" s="28">
        <v>43007.363657407404</v>
      </c>
      <c r="E2666" s="17">
        <v>43011.463657407403</v>
      </c>
      <c r="F2666" s="13" t="s">
        <v>302</v>
      </c>
      <c r="G2666" s="12">
        <v>3500</v>
      </c>
      <c r="H2666" s="12" t="s">
        <v>815</v>
      </c>
      <c r="I2666" s="12" t="s">
        <v>178</v>
      </c>
      <c r="J2666" s="37">
        <f>INDEX('Bảng Giá'!$C$3:$H$18,MATCH('Raw Data'!P2666,'Bảng Giá'!$B$3:$B$18,0),MATCH('Raw Data'!M2666,'Bảng Giá'!$C$2:$H$2,0))</f>
        <v>71500</v>
      </c>
      <c r="K2666" s="12">
        <v>78200</v>
      </c>
      <c r="L2666" s="36">
        <f t="shared" si="246"/>
        <v>4.0999999999985448</v>
      </c>
      <c r="M2666" t="str">
        <f>'References data'!H2667</f>
        <v>Liên Vùng Tỉnh</v>
      </c>
      <c r="N2666">
        <f t="shared" si="247"/>
        <v>3.5</v>
      </c>
      <c r="O2666">
        <f t="shared" si="248"/>
        <v>-6700</v>
      </c>
      <c r="P2666" t="str">
        <f>IF(AND(N2666&gt;0,N2666&lt;=0.05),'Bảng Giá'!$B$3,IF(AND(N2666&lt;=0.1,N2666&gt;0.05),'Bảng Giá'!$B$4,IF(AND('Raw Data'!N2666&gt;0.1,'Raw Data'!N2666&lt;=0.25),'Bảng Giá'!$B$5,IF(AND('Raw Data'!N2666&gt;0.25,'Raw Data'!N2666&lt;=0.5),'Bảng Giá'!$B$6,IF(AND('Raw Data'!N2666&gt;0.5,'Raw Data'!N2666&lt;=1),'Bảng Giá'!$B$7,IF(AND('Raw Data'!N2666&gt;1,'Raw Data'!N2666&lt;=1.5),'Bảng Giá'!$B$8,IF(AND('Raw Data'!N2666&gt;1.5,'Raw Data'!N2666&lt;=2),'Bảng Giá'!$B$9,IF(AND('Raw Data'!N2666&gt;2,'Raw Data'!N2666&lt;=2.5),'Bảng Giá'!$B$10,IF(AND('Raw Data'!N2666&gt;2.5,'Raw Data'!N2666&lt;=3),'Bảng Giá'!$B$11,IF(AND('Raw Data'!N2666&gt;3,'Raw Data'!N2666&lt;=3.5),'Bảng Giá'!$B$12,IF(AND('Raw Data'!N2666&gt;3.5,'Raw Data'!N2666&lt;=4),'Bảng Giá'!$B$13,IF(AND('Raw Data'!N2666&gt;4,'Raw Data'!N2666&lt;=4.5),'Bảng Giá'!$B$14,IF(AND('Raw Data'!N2666&gt;4.5,'Raw Data'!N2666&lt;=5),'Bảng Giá'!$B$15,IF(AND('Raw Data'!N2666&gt;5,'Raw Data'!N2666&lt;=5.5),'Bảng Giá'!$B$16,IF(AND('Raw Data'!N2666&gt;5.5,'Raw Data'!N2666&lt;=6),'Bảng Giá'!$B$17,'Bảng Giá'!$B$18)))))))))))))))</f>
        <v>3&lt;x&lt;=3.5</v>
      </c>
      <c r="Q2666" s="48">
        <f t="shared" si="249"/>
        <v>-8.5677749360613814E-2</v>
      </c>
      <c r="R2666">
        <f t="shared" si="250"/>
        <v>85800</v>
      </c>
      <c r="S2666">
        <f t="shared" si="251"/>
        <v>7600</v>
      </c>
    </row>
    <row r="2667" spans="1:19" x14ac:dyDescent="0.25">
      <c r="A2667" s="12">
        <v>2666</v>
      </c>
      <c r="B2667" s="12" t="s">
        <v>211</v>
      </c>
      <c r="C2667" s="12" t="s">
        <v>1298</v>
      </c>
      <c r="D2667" s="28">
        <v>43007.373888888891</v>
      </c>
      <c r="E2667" s="17">
        <v>43011.173888888894</v>
      </c>
      <c r="F2667" s="13" t="s">
        <v>302</v>
      </c>
      <c r="G2667" s="12">
        <v>300</v>
      </c>
      <c r="H2667" s="12" t="s">
        <v>95</v>
      </c>
      <c r="I2667" s="12" t="s">
        <v>291</v>
      </c>
      <c r="J2667" s="37">
        <f>INDEX('Bảng Giá'!$C$3:$H$18,MATCH('Raw Data'!P2667,'Bảng Giá'!$B$3:$B$18,0),MATCH('Raw Data'!M2667,'Bảng Giá'!$C$2:$H$2,0))</f>
        <v>26000</v>
      </c>
      <c r="K2667" s="12">
        <v>25400</v>
      </c>
      <c r="L2667" s="36">
        <f t="shared" si="246"/>
        <v>3.8000000000029104</v>
      </c>
      <c r="M2667" t="str">
        <f>'References data'!H2668</f>
        <v>Liên Vùng</v>
      </c>
      <c r="N2667">
        <f t="shared" si="247"/>
        <v>0.3</v>
      </c>
      <c r="O2667">
        <f t="shared" si="248"/>
        <v>600</v>
      </c>
      <c r="P2667" t="str">
        <f>IF(AND(N2667&gt;0,N2667&lt;=0.05),'Bảng Giá'!$B$3,IF(AND(N2667&lt;=0.1,N2667&gt;0.05),'Bảng Giá'!$B$4,IF(AND('Raw Data'!N2667&gt;0.1,'Raw Data'!N2667&lt;=0.25),'Bảng Giá'!$B$5,IF(AND('Raw Data'!N2667&gt;0.25,'Raw Data'!N2667&lt;=0.5),'Bảng Giá'!$B$6,IF(AND('Raw Data'!N2667&gt;0.5,'Raw Data'!N2667&lt;=1),'Bảng Giá'!$B$7,IF(AND('Raw Data'!N2667&gt;1,'Raw Data'!N2667&lt;=1.5),'Bảng Giá'!$B$8,IF(AND('Raw Data'!N2667&gt;1.5,'Raw Data'!N2667&lt;=2),'Bảng Giá'!$B$9,IF(AND('Raw Data'!N2667&gt;2,'Raw Data'!N2667&lt;=2.5),'Bảng Giá'!$B$10,IF(AND('Raw Data'!N2667&gt;2.5,'Raw Data'!N2667&lt;=3),'Bảng Giá'!$B$11,IF(AND('Raw Data'!N2667&gt;3,'Raw Data'!N2667&lt;=3.5),'Bảng Giá'!$B$12,IF(AND('Raw Data'!N2667&gt;3.5,'Raw Data'!N2667&lt;=4),'Bảng Giá'!$B$13,IF(AND('Raw Data'!N2667&gt;4,'Raw Data'!N2667&lt;=4.5),'Bảng Giá'!$B$14,IF(AND('Raw Data'!N2667&gt;4.5,'Raw Data'!N2667&lt;=5),'Bảng Giá'!$B$15,IF(AND('Raw Data'!N2667&gt;5,'Raw Data'!N2667&lt;=5.5),'Bảng Giá'!$B$16,IF(AND('Raw Data'!N2667&gt;5.5,'Raw Data'!N2667&lt;=6),'Bảng Giá'!$B$17,'Bảng Giá'!$B$18)))))))))))))))</f>
        <v>0.25&lt;x&lt;=0.5</v>
      </c>
      <c r="Q2667" s="48">
        <f t="shared" si="249"/>
        <v>2.3622047244094488E-2</v>
      </c>
      <c r="R2667">
        <f t="shared" si="250"/>
        <v>31200</v>
      </c>
      <c r="S2667">
        <f t="shared" si="251"/>
        <v>5800</v>
      </c>
    </row>
    <row r="2668" spans="1:19" x14ac:dyDescent="0.25">
      <c r="A2668" s="12">
        <v>2667</v>
      </c>
      <c r="B2668" s="12" t="s">
        <v>211</v>
      </c>
      <c r="C2668" s="12" t="s">
        <v>1299</v>
      </c>
      <c r="D2668" s="28">
        <v>43008.333333333336</v>
      </c>
      <c r="E2668" s="17">
        <v>43012.133333333339</v>
      </c>
      <c r="F2668" s="13" t="s">
        <v>302</v>
      </c>
      <c r="G2668" s="12">
        <v>2500</v>
      </c>
      <c r="H2668" s="12" t="s">
        <v>512</v>
      </c>
      <c r="I2668" s="12" t="s">
        <v>1584</v>
      </c>
      <c r="J2668" s="37">
        <f>INDEX('Bảng Giá'!$C$3:$H$18,MATCH('Raw Data'!P2668,'Bảng Giá'!$B$3:$B$18,0),MATCH('Raw Data'!M2668,'Bảng Giá'!$C$2:$H$2,0))</f>
        <v>58000</v>
      </c>
      <c r="K2668" s="12">
        <v>64900</v>
      </c>
      <c r="L2668" s="36">
        <f t="shared" si="246"/>
        <v>3.8000000000029104</v>
      </c>
      <c r="M2668" t="str">
        <f>'References data'!H2669</f>
        <v>Liên Vùng</v>
      </c>
      <c r="N2668">
        <f t="shared" si="247"/>
        <v>2.5</v>
      </c>
      <c r="O2668">
        <f t="shared" si="248"/>
        <v>-6900</v>
      </c>
      <c r="P2668" t="str">
        <f>IF(AND(N2668&gt;0,N2668&lt;=0.05),'Bảng Giá'!$B$3,IF(AND(N2668&lt;=0.1,N2668&gt;0.05),'Bảng Giá'!$B$4,IF(AND('Raw Data'!N2668&gt;0.1,'Raw Data'!N2668&lt;=0.25),'Bảng Giá'!$B$5,IF(AND('Raw Data'!N2668&gt;0.25,'Raw Data'!N2668&lt;=0.5),'Bảng Giá'!$B$6,IF(AND('Raw Data'!N2668&gt;0.5,'Raw Data'!N2668&lt;=1),'Bảng Giá'!$B$7,IF(AND('Raw Data'!N2668&gt;1,'Raw Data'!N2668&lt;=1.5),'Bảng Giá'!$B$8,IF(AND('Raw Data'!N2668&gt;1.5,'Raw Data'!N2668&lt;=2),'Bảng Giá'!$B$9,IF(AND('Raw Data'!N2668&gt;2,'Raw Data'!N2668&lt;=2.5),'Bảng Giá'!$B$10,IF(AND('Raw Data'!N2668&gt;2.5,'Raw Data'!N2668&lt;=3),'Bảng Giá'!$B$11,IF(AND('Raw Data'!N2668&gt;3,'Raw Data'!N2668&lt;=3.5),'Bảng Giá'!$B$12,IF(AND('Raw Data'!N2668&gt;3.5,'Raw Data'!N2668&lt;=4),'Bảng Giá'!$B$13,IF(AND('Raw Data'!N2668&gt;4,'Raw Data'!N2668&lt;=4.5),'Bảng Giá'!$B$14,IF(AND('Raw Data'!N2668&gt;4.5,'Raw Data'!N2668&lt;=5),'Bảng Giá'!$B$15,IF(AND('Raw Data'!N2668&gt;5,'Raw Data'!N2668&lt;=5.5),'Bảng Giá'!$B$16,IF(AND('Raw Data'!N2668&gt;5.5,'Raw Data'!N2668&lt;=6),'Bảng Giá'!$B$17,'Bảng Giá'!$B$18)))))))))))))))</f>
        <v>2&lt;x&lt;=2.5</v>
      </c>
      <c r="Q2668" s="48">
        <f t="shared" si="249"/>
        <v>-0.10631741140215717</v>
      </c>
      <c r="R2668">
        <f t="shared" si="250"/>
        <v>69600</v>
      </c>
      <c r="S2668">
        <f t="shared" si="251"/>
        <v>4700</v>
      </c>
    </row>
    <row r="2669" spans="1:19" x14ac:dyDescent="0.25">
      <c r="A2669" s="12">
        <v>2668</v>
      </c>
      <c r="B2669" s="12" t="s">
        <v>211</v>
      </c>
      <c r="C2669" s="12" t="s">
        <v>1300</v>
      </c>
      <c r="D2669" s="28">
        <v>43007.373831018522</v>
      </c>
      <c r="E2669" s="17">
        <v>43009.47383101852</v>
      </c>
      <c r="F2669" s="13" t="s">
        <v>302</v>
      </c>
      <c r="G2669" s="12">
        <v>1200</v>
      </c>
      <c r="H2669" s="12" t="s">
        <v>74</v>
      </c>
      <c r="I2669" s="12" t="s">
        <v>82</v>
      </c>
      <c r="J2669" s="37">
        <f>INDEX('Bảng Giá'!$C$3:$H$18,MATCH('Raw Data'!P2669,'Bảng Giá'!$B$3:$B$18,0),MATCH('Raw Data'!M2669,'Bảng Giá'!$C$2:$H$2,0))</f>
        <v>38500</v>
      </c>
      <c r="K2669" s="12">
        <v>37800</v>
      </c>
      <c r="L2669" s="36">
        <f t="shared" si="246"/>
        <v>2.0999999999985448</v>
      </c>
      <c r="M2669" t="str">
        <f>'References data'!H2670</f>
        <v>Liên Vùng đặc biệt</v>
      </c>
      <c r="N2669">
        <f t="shared" si="247"/>
        <v>1.2</v>
      </c>
      <c r="O2669">
        <f t="shared" si="248"/>
        <v>700</v>
      </c>
      <c r="P2669" t="str">
        <f>IF(AND(N2669&gt;0,N2669&lt;=0.05),'Bảng Giá'!$B$3,IF(AND(N2669&lt;=0.1,N2669&gt;0.05),'Bảng Giá'!$B$4,IF(AND('Raw Data'!N2669&gt;0.1,'Raw Data'!N2669&lt;=0.25),'Bảng Giá'!$B$5,IF(AND('Raw Data'!N2669&gt;0.25,'Raw Data'!N2669&lt;=0.5),'Bảng Giá'!$B$6,IF(AND('Raw Data'!N2669&gt;0.5,'Raw Data'!N2669&lt;=1),'Bảng Giá'!$B$7,IF(AND('Raw Data'!N2669&gt;1,'Raw Data'!N2669&lt;=1.5),'Bảng Giá'!$B$8,IF(AND('Raw Data'!N2669&gt;1.5,'Raw Data'!N2669&lt;=2),'Bảng Giá'!$B$9,IF(AND('Raw Data'!N2669&gt;2,'Raw Data'!N2669&lt;=2.5),'Bảng Giá'!$B$10,IF(AND('Raw Data'!N2669&gt;2.5,'Raw Data'!N2669&lt;=3),'Bảng Giá'!$B$11,IF(AND('Raw Data'!N2669&gt;3,'Raw Data'!N2669&lt;=3.5),'Bảng Giá'!$B$12,IF(AND('Raw Data'!N2669&gt;3.5,'Raw Data'!N2669&lt;=4),'Bảng Giá'!$B$13,IF(AND('Raw Data'!N2669&gt;4,'Raw Data'!N2669&lt;=4.5),'Bảng Giá'!$B$14,IF(AND('Raw Data'!N2669&gt;4.5,'Raw Data'!N2669&lt;=5),'Bảng Giá'!$B$15,IF(AND('Raw Data'!N2669&gt;5,'Raw Data'!N2669&lt;=5.5),'Bảng Giá'!$B$16,IF(AND('Raw Data'!N2669&gt;5.5,'Raw Data'!N2669&lt;=6),'Bảng Giá'!$B$17,'Bảng Giá'!$B$18)))))))))))))))</f>
        <v>1&lt;x&lt;=1.5</v>
      </c>
      <c r="Q2669" s="48">
        <f t="shared" si="249"/>
        <v>1.8518518518518517E-2</v>
      </c>
      <c r="R2669">
        <f t="shared" si="250"/>
        <v>46200</v>
      </c>
      <c r="S2669">
        <f t="shared" si="251"/>
        <v>8400</v>
      </c>
    </row>
    <row r="2670" spans="1:19" x14ac:dyDescent="0.25">
      <c r="A2670" s="12">
        <v>2669</v>
      </c>
      <c r="B2670" s="12" t="s">
        <v>211</v>
      </c>
      <c r="C2670" s="12" t="s">
        <v>1301</v>
      </c>
      <c r="D2670" s="28">
        <v>43007.660636574074</v>
      </c>
      <c r="E2670" s="17">
        <v>43011.460636574076</v>
      </c>
      <c r="F2670" s="13" t="s">
        <v>302</v>
      </c>
      <c r="G2670" s="12">
        <v>500</v>
      </c>
      <c r="H2670" s="12" t="s">
        <v>301</v>
      </c>
      <c r="I2670" s="12" t="s">
        <v>376</v>
      </c>
      <c r="J2670" s="37">
        <f>INDEX('Bảng Giá'!$C$3:$H$18,MATCH('Raw Data'!P2670,'Bảng Giá'!$B$3:$B$18,0),MATCH('Raw Data'!M2670,'Bảng Giá'!$C$2:$H$2,0))</f>
        <v>26000</v>
      </c>
      <c r="K2670" s="12">
        <v>31700</v>
      </c>
      <c r="L2670" s="36">
        <f t="shared" si="246"/>
        <v>3.8000000000029104</v>
      </c>
      <c r="M2670" t="str">
        <f>'References data'!H2671</f>
        <v>Liên Vùng</v>
      </c>
      <c r="N2670">
        <f t="shared" si="247"/>
        <v>0.5</v>
      </c>
      <c r="O2670">
        <f t="shared" si="248"/>
        <v>-5700</v>
      </c>
      <c r="P2670" t="str">
        <f>IF(AND(N2670&gt;0,N2670&lt;=0.05),'Bảng Giá'!$B$3,IF(AND(N2670&lt;=0.1,N2670&gt;0.05),'Bảng Giá'!$B$4,IF(AND('Raw Data'!N2670&gt;0.1,'Raw Data'!N2670&lt;=0.25),'Bảng Giá'!$B$5,IF(AND('Raw Data'!N2670&gt;0.25,'Raw Data'!N2670&lt;=0.5),'Bảng Giá'!$B$6,IF(AND('Raw Data'!N2670&gt;0.5,'Raw Data'!N2670&lt;=1),'Bảng Giá'!$B$7,IF(AND('Raw Data'!N2670&gt;1,'Raw Data'!N2670&lt;=1.5),'Bảng Giá'!$B$8,IF(AND('Raw Data'!N2670&gt;1.5,'Raw Data'!N2670&lt;=2),'Bảng Giá'!$B$9,IF(AND('Raw Data'!N2670&gt;2,'Raw Data'!N2670&lt;=2.5),'Bảng Giá'!$B$10,IF(AND('Raw Data'!N2670&gt;2.5,'Raw Data'!N2670&lt;=3),'Bảng Giá'!$B$11,IF(AND('Raw Data'!N2670&gt;3,'Raw Data'!N2670&lt;=3.5),'Bảng Giá'!$B$12,IF(AND('Raw Data'!N2670&gt;3.5,'Raw Data'!N2670&lt;=4),'Bảng Giá'!$B$13,IF(AND('Raw Data'!N2670&gt;4,'Raw Data'!N2670&lt;=4.5),'Bảng Giá'!$B$14,IF(AND('Raw Data'!N2670&gt;4.5,'Raw Data'!N2670&lt;=5),'Bảng Giá'!$B$15,IF(AND('Raw Data'!N2670&gt;5,'Raw Data'!N2670&lt;=5.5),'Bảng Giá'!$B$16,IF(AND('Raw Data'!N2670&gt;5.5,'Raw Data'!N2670&lt;=6),'Bảng Giá'!$B$17,'Bảng Giá'!$B$18)))))))))))))))</f>
        <v>0.25&lt;x&lt;=0.5</v>
      </c>
      <c r="Q2670" s="48">
        <f t="shared" si="249"/>
        <v>-0.17981072555205047</v>
      </c>
      <c r="R2670">
        <f t="shared" si="250"/>
        <v>31200</v>
      </c>
      <c r="S2670">
        <f t="shared" si="251"/>
        <v>-500</v>
      </c>
    </row>
    <row r="2671" spans="1:19" x14ac:dyDescent="0.25">
      <c r="A2671" s="12">
        <v>2670</v>
      </c>
      <c r="B2671" s="12" t="s">
        <v>211</v>
      </c>
      <c r="C2671" s="12" t="s">
        <v>1302</v>
      </c>
      <c r="D2671" s="28">
        <v>43008.577523148146</v>
      </c>
      <c r="E2671" s="17">
        <v>43012.377523148149</v>
      </c>
      <c r="F2671" s="13" t="s">
        <v>302</v>
      </c>
      <c r="G2671" s="12">
        <v>999</v>
      </c>
      <c r="H2671" s="12" t="s">
        <v>75</v>
      </c>
      <c r="I2671" s="12" t="s">
        <v>346</v>
      </c>
      <c r="J2671" s="37">
        <f>INDEX('Bảng Giá'!$C$3:$H$18,MATCH('Raw Data'!P2671,'Bảng Giá'!$B$3:$B$18,0),MATCH('Raw Data'!M2671,'Bảng Giá'!$C$2:$H$2,0))</f>
        <v>32500</v>
      </c>
      <c r="K2671" s="12">
        <v>31700</v>
      </c>
      <c r="L2671" s="36">
        <f t="shared" si="246"/>
        <v>3.8000000000029104</v>
      </c>
      <c r="M2671" t="str">
        <f>'References data'!H2672</f>
        <v>Liên Vùng</v>
      </c>
      <c r="N2671">
        <f t="shared" si="247"/>
        <v>0.999</v>
      </c>
      <c r="O2671">
        <f t="shared" si="248"/>
        <v>800</v>
      </c>
      <c r="P2671" t="str">
        <f>IF(AND(N2671&gt;0,N2671&lt;=0.05),'Bảng Giá'!$B$3,IF(AND(N2671&lt;=0.1,N2671&gt;0.05),'Bảng Giá'!$B$4,IF(AND('Raw Data'!N2671&gt;0.1,'Raw Data'!N2671&lt;=0.25),'Bảng Giá'!$B$5,IF(AND('Raw Data'!N2671&gt;0.25,'Raw Data'!N2671&lt;=0.5),'Bảng Giá'!$B$6,IF(AND('Raw Data'!N2671&gt;0.5,'Raw Data'!N2671&lt;=1),'Bảng Giá'!$B$7,IF(AND('Raw Data'!N2671&gt;1,'Raw Data'!N2671&lt;=1.5),'Bảng Giá'!$B$8,IF(AND('Raw Data'!N2671&gt;1.5,'Raw Data'!N2671&lt;=2),'Bảng Giá'!$B$9,IF(AND('Raw Data'!N2671&gt;2,'Raw Data'!N2671&lt;=2.5),'Bảng Giá'!$B$10,IF(AND('Raw Data'!N2671&gt;2.5,'Raw Data'!N2671&lt;=3),'Bảng Giá'!$B$11,IF(AND('Raw Data'!N2671&gt;3,'Raw Data'!N2671&lt;=3.5),'Bảng Giá'!$B$12,IF(AND('Raw Data'!N2671&gt;3.5,'Raw Data'!N2671&lt;=4),'Bảng Giá'!$B$13,IF(AND('Raw Data'!N2671&gt;4,'Raw Data'!N2671&lt;=4.5),'Bảng Giá'!$B$14,IF(AND('Raw Data'!N2671&gt;4.5,'Raw Data'!N2671&lt;=5),'Bảng Giá'!$B$15,IF(AND('Raw Data'!N2671&gt;5,'Raw Data'!N2671&lt;=5.5),'Bảng Giá'!$B$16,IF(AND('Raw Data'!N2671&gt;5.5,'Raw Data'!N2671&lt;=6),'Bảng Giá'!$B$17,'Bảng Giá'!$B$18)))))))))))))))</f>
        <v>0.5&lt;x&lt;=1</v>
      </c>
      <c r="Q2671" s="48">
        <f t="shared" si="249"/>
        <v>2.5236593059936908E-2</v>
      </c>
      <c r="R2671">
        <f t="shared" si="250"/>
        <v>39000</v>
      </c>
      <c r="S2671">
        <f t="shared" si="251"/>
        <v>7300</v>
      </c>
    </row>
    <row r="2672" spans="1:19" x14ac:dyDescent="0.25">
      <c r="A2672" s="12">
        <v>2671</v>
      </c>
      <c r="B2672" s="12" t="s">
        <v>211</v>
      </c>
      <c r="C2672" s="12" t="s">
        <v>1303</v>
      </c>
      <c r="D2672" s="28">
        <v>43008.333333333336</v>
      </c>
      <c r="E2672" s="17">
        <v>43010.433333333334</v>
      </c>
      <c r="F2672" s="13" t="s">
        <v>302</v>
      </c>
      <c r="G2672" s="12">
        <v>300</v>
      </c>
      <c r="H2672" s="12" t="s">
        <v>94</v>
      </c>
      <c r="I2672" s="12" t="s">
        <v>83</v>
      </c>
      <c r="J2672" s="37">
        <f>INDEX('Bảng Giá'!$C$3:$H$18,MATCH('Raw Data'!P2672,'Bảng Giá'!$B$3:$B$18,0),MATCH('Raw Data'!M2672,'Bảng Giá'!$C$2:$H$2,0))</f>
        <v>22500</v>
      </c>
      <c r="K2672" s="12">
        <v>22100</v>
      </c>
      <c r="L2672" s="36">
        <f t="shared" si="246"/>
        <v>2.0999999999985448</v>
      </c>
      <c r="M2672" t="str">
        <f>'References data'!H2673</f>
        <v>Liên Vùng đặc biệt</v>
      </c>
      <c r="N2672">
        <f t="shared" si="247"/>
        <v>0.3</v>
      </c>
      <c r="O2672">
        <f t="shared" si="248"/>
        <v>400</v>
      </c>
      <c r="P2672" t="str">
        <f>IF(AND(N2672&gt;0,N2672&lt;=0.05),'Bảng Giá'!$B$3,IF(AND(N2672&lt;=0.1,N2672&gt;0.05),'Bảng Giá'!$B$4,IF(AND('Raw Data'!N2672&gt;0.1,'Raw Data'!N2672&lt;=0.25),'Bảng Giá'!$B$5,IF(AND('Raw Data'!N2672&gt;0.25,'Raw Data'!N2672&lt;=0.5),'Bảng Giá'!$B$6,IF(AND('Raw Data'!N2672&gt;0.5,'Raw Data'!N2672&lt;=1),'Bảng Giá'!$B$7,IF(AND('Raw Data'!N2672&gt;1,'Raw Data'!N2672&lt;=1.5),'Bảng Giá'!$B$8,IF(AND('Raw Data'!N2672&gt;1.5,'Raw Data'!N2672&lt;=2),'Bảng Giá'!$B$9,IF(AND('Raw Data'!N2672&gt;2,'Raw Data'!N2672&lt;=2.5),'Bảng Giá'!$B$10,IF(AND('Raw Data'!N2672&gt;2.5,'Raw Data'!N2672&lt;=3),'Bảng Giá'!$B$11,IF(AND('Raw Data'!N2672&gt;3,'Raw Data'!N2672&lt;=3.5),'Bảng Giá'!$B$12,IF(AND('Raw Data'!N2672&gt;3.5,'Raw Data'!N2672&lt;=4),'Bảng Giá'!$B$13,IF(AND('Raw Data'!N2672&gt;4,'Raw Data'!N2672&lt;=4.5),'Bảng Giá'!$B$14,IF(AND('Raw Data'!N2672&gt;4.5,'Raw Data'!N2672&lt;=5),'Bảng Giá'!$B$15,IF(AND('Raw Data'!N2672&gt;5,'Raw Data'!N2672&lt;=5.5),'Bảng Giá'!$B$16,IF(AND('Raw Data'!N2672&gt;5.5,'Raw Data'!N2672&lt;=6),'Bảng Giá'!$B$17,'Bảng Giá'!$B$18)))))))))))))))</f>
        <v>0.25&lt;x&lt;=0.5</v>
      </c>
      <c r="Q2672" s="48">
        <f t="shared" si="249"/>
        <v>1.8099547511312219E-2</v>
      </c>
      <c r="R2672">
        <f t="shared" si="250"/>
        <v>27000</v>
      </c>
      <c r="S2672">
        <f t="shared" si="251"/>
        <v>4900</v>
      </c>
    </row>
    <row r="2673" spans="1:19" x14ac:dyDescent="0.25">
      <c r="A2673" s="12">
        <v>2672</v>
      </c>
      <c r="B2673" s="12" t="s">
        <v>211</v>
      </c>
      <c r="C2673" s="12" t="s">
        <v>1304</v>
      </c>
      <c r="D2673" s="28">
        <v>43008.333333333336</v>
      </c>
      <c r="E2673" s="17">
        <v>43012.433333333334</v>
      </c>
      <c r="F2673" s="13" t="s">
        <v>302</v>
      </c>
      <c r="G2673" s="12">
        <v>1980</v>
      </c>
      <c r="H2673" s="12" t="s">
        <v>117</v>
      </c>
      <c r="I2673" s="12" t="s">
        <v>1612</v>
      </c>
      <c r="J2673" s="37">
        <f>INDEX('Bảng Giá'!$C$3:$H$18,MATCH('Raw Data'!P2673,'Bảng Giá'!$B$3:$B$18,0),MATCH('Raw Data'!M2673,'Bảng Giá'!$C$2:$H$2,0))</f>
        <v>47000</v>
      </c>
      <c r="K2673" s="12">
        <v>46300</v>
      </c>
      <c r="L2673" s="36">
        <f t="shared" si="246"/>
        <v>4.0999999999985448</v>
      </c>
      <c r="M2673" t="str">
        <f>'References data'!H2674</f>
        <v>Liên Vùng Tỉnh</v>
      </c>
      <c r="N2673">
        <f t="shared" si="247"/>
        <v>1.98</v>
      </c>
      <c r="O2673">
        <f t="shared" si="248"/>
        <v>700</v>
      </c>
      <c r="P2673" t="str">
        <f>IF(AND(N2673&gt;0,N2673&lt;=0.05),'Bảng Giá'!$B$3,IF(AND(N2673&lt;=0.1,N2673&gt;0.05),'Bảng Giá'!$B$4,IF(AND('Raw Data'!N2673&gt;0.1,'Raw Data'!N2673&lt;=0.25),'Bảng Giá'!$B$5,IF(AND('Raw Data'!N2673&gt;0.25,'Raw Data'!N2673&lt;=0.5),'Bảng Giá'!$B$6,IF(AND('Raw Data'!N2673&gt;0.5,'Raw Data'!N2673&lt;=1),'Bảng Giá'!$B$7,IF(AND('Raw Data'!N2673&gt;1,'Raw Data'!N2673&lt;=1.5),'Bảng Giá'!$B$8,IF(AND('Raw Data'!N2673&gt;1.5,'Raw Data'!N2673&lt;=2),'Bảng Giá'!$B$9,IF(AND('Raw Data'!N2673&gt;2,'Raw Data'!N2673&lt;=2.5),'Bảng Giá'!$B$10,IF(AND('Raw Data'!N2673&gt;2.5,'Raw Data'!N2673&lt;=3),'Bảng Giá'!$B$11,IF(AND('Raw Data'!N2673&gt;3,'Raw Data'!N2673&lt;=3.5),'Bảng Giá'!$B$12,IF(AND('Raw Data'!N2673&gt;3.5,'Raw Data'!N2673&lt;=4),'Bảng Giá'!$B$13,IF(AND('Raw Data'!N2673&gt;4,'Raw Data'!N2673&lt;=4.5),'Bảng Giá'!$B$14,IF(AND('Raw Data'!N2673&gt;4.5,'Raw Data'!N2673&lt;=5),'Bảng Giá'!$B$15,IF(AND('Raw Data'!N2673&gt;5,'Raw Data'!N2673&lt;=5.5),'Bảng Giá'!$B$16,IF(AND('Raw Data'!N2673&gt;5.5,'Raw Data'!N2673&lt;=6),'Bảng Giá'!$B$17,'Bảng Giá'!$B$18)))))))))))))))</f>
        <v>1.5&lt;x&lt;=2</v>
      </c>
      <c r="Q2673" s="48">
        <f t="shared" si="249"/>
        <v>1.511879049676026E-2</v>
      </c>
      <c r="R2673">
        <f t="shared" si="250"/>
        <v>56400</v>
      </c>
      <c r="S2673">
        <f t="shared" si="251"/>
        <v>10100</v>
      </c>
    </row>
    <row r="2674" spans="1:19" x14ac:dyDescent="0.25">
      <c r="A2674" s="12">
        <v>2673</v>
      </c>
      <c r="B2674" s="12" t="s">
        <v>211</v>
      </c>
      <c r="C2674" s="12" t="s">
        <v>1305</v>
      </c>
      <c r="D2674" s="28">
        <v>43007.363599537035</v>
      </c>
      <c r="E2674" s="17">
        <v>43011.163599537038</v>
      </c>
      <c r="F2674" s="13" t="s">
        <v>302</v>
      </c>
      <c r="G2674" s="12">
        <v>2090</v>
      </c>
      <c r="H2674" s="12" t="s">
        <v>116</v>
      </c>
      <c r="I2674" s="12" t="s">
        <v>164</v>
      </c>
      <c r="J2674" s="37">
        <f>INDEX('Bảng Giá'!$C$3:$H$18,MATCH('Raw Data'!P2674,'Bảng Giá'!$B$3:$B$18,0),MATCH('Raw Data'!M2674,'Bảng Giá'!$C$2:$H$2,0))</f>
        <v>58000</v>
      </c>
      <c r="K2674" s="12">
        <v>56600</v>
      </c>
      <c r="L2674" s="36">
        <f t="shared" si="246"/>
        <v>3.8000000000029104</v>
      </c>
      <c r="M2674" t="str">
        <f>'References data'!H2675</f>
        <v>Liên Vùng</v>
      </c>
      <c r="N2674">
        <f t="shared" si="247"/>
        <v>2.09</v>
      </c>
      <c r="O2674">
        <f t="shared" si="248"/>
        <v>1400</v>
      </c>
      <c r="P2674" t="str">
        <f>IF(AND(N2674&gt;0,N2674&lt;=0.05),'Bảng Giá'!$B$3,IF(AND(N2674&lt;=0.1,N2674&gt;0.05),'Bảng Giá'!$B$4,IF(AND('Raw Data'!N2674&gt;0.1,'Raw Data'!N2674&lt;=0.25),'Bảng Giá'!$B$5,IF(AND('Raw Data'!N2674&gt;0.25,'Raw Data'!N2674&lt;=0.5),'Bảng Giá'!$B$6,IF(AND('Raw Data'!N2674&gt;0.5,'Raw Data'!N2674&lt;=1),'Bảng Giá'!$B$7,IF(AND('Raw Data'!N2674&gt;1,'Raw Data'!N2674&lt;=1.5),'Bảng Giá'!$B$8,IF(AND('Raw Data'!N2674&gt;1.5,'Raw Data'!N2674&lt;=2),'Bảng Giá'!$B$9,IF(AND('Raw Data'!N2674&gt;2,'Raw Data'!N2674&lt;=2.5),'Bảng Giá'!$B$10,IF(AND('Raw Data'!N2674&gt;2.5,'Raw Data'!N2674&lt;=3),'Bảng Giá'!$B$11,IF(AND('Raw Data'!N2674&gt;3,'Raw Data'!N2674&lt;=3.5),'Bảng Giá'!$B$12,IF(AND('Raw Data'!N2674&gt;3.5,'Raw Data'!N2674&lt;=4),'Bảng Giá'!$B$13,IF(AND('Raw Data'!N2674&gt;4,'Raw Data'!N2674&lt;=4.5),'Bảng Giá'!$B$14,IF(AND('Raw Data'!N2674&gt;4.5,'Raw Data'!N2674&lt;=5),'Bảng Giá'!$B$15,IF(AND('Raw Data'!N2674&gt;5,'Raw Data'!N2674&lt;=5.5),'Bảng Giá'!$B$16,IF(AND('Raw Data'!N2674&gt;5.5,'Raw Data'!N2674&lt;=6),'Bảng Giá'!$B$17,'Bảng Giá'!$B$18)))))))))))))))</f>
        <v>2&lt;x&lt;=2.5</v>
      </c>
      <c r="Q2674" s="48">
        <f t="shared" si="249"/>
        <v>2.4734982332155476E-2</v>
      </c>
      <c r="R2674">
        <f t="shared" si="250"/>
        <v>69600</v>
      </c>
      <c r="S2674">
        <f t="shared" si="251"/>
        <v>13000</v>
      </c>
    </row>
    <row r="2675" spans="1:19" x14ac:dyDescent="0.25">
      <c r="A2675" s="12">
        <v>2674</v>
      </c>
      <c r="B2675" s="12" t="s">
        <v>211</v>
      </c>
      <c r="C2675" s="12" t="s">
        <v>1306</v>
      </c>
      <c r="D2675" s="28">
        <v>43007.661307870374</v>
      </c>
      <c r="E2675" s="17">
        <v>43011.461307870377</v>
      </c>
      <c r="F2675" s="13" t="s">
        <v>302</v>
      </c>
      <c r="G2675" s="12">
        <v>600</v>
      </c>
      <c r="H2675" s="12" t="s">
        <v>88</v>
      </c>
      <c r="I2675" s="12" t="s">
        <v>140</v>
      </c>
      <c r="J2675" s="37">
        <f>INDEX('Bảng Giá'!$C$3:$H$18,MATCH('Raw Data'!P2675,'Bảng Giá'!$B$3:$B$18,0),MATCH('Raw Data'!M2675,'Bảng Giá'!$C$2:$H$2,0))</f>
        <v>32500</v>
      </c>
      <c r="K2675" s="12">
        <v>31700</v>
      </c>
      <c r="L2675" s="36">
        <f t="shared" si="246"/>
        <v>3.8000000000029104</v>
      </c>
      <c r="M2675" t="str">
        <f>'References data'!H2676</f>
        <v>Liên Vùng</v>
      </c>
      <c r="N2675">
        <f t="shared" si="247"/>
        <v>0.6</v>
      </c>
      <c r="O2675">
        <f t="shared" si="248"/>
        <v>800</v>
      </c>
      <c r="P2675" t="str">
        <f>IF(AND(N2675&gt;0,N2675&lt;=0.05),'Bảng Giá'!$B$3,IF(AND(N2675&lt;=0.1,N2675&gt;0.05),'Bảng Giá'!$B$4,IF(AND('Raw Data'!N2675&gt;0.1,'Raw Data'!N2675&lt;=0.25),'Bảng Giá'!$B$5,IF(AND('Raw Data'!N2675&gt;0.25,'Raw Data'!N2675&lt;=0.5),'Bảng Giá'!$B$6,IF(AND('Raw Data'!N2675&gt;0.5,'Raw Data'!N2675&lt;=1),'Bảng Giá'!$B$7,IF(AND('Raw Data'!N2675&gt;1,'Raw Data'!N2675&lt;=1.5),'Bảng Giá'!$B$8,IF(AND('Raw Data'!N2675&gt;1.5,'Raw Data'!N2675&lt;=2),'Bảng Giá'!$B$9,IF(AND('Raw Data'!N2675&gt;2,'Raw Data'!N2675&lt;=2.5),'Bảng Giá'!$B$10,IF(AND('Raw Data'!N2675&gt;2.5,'Raw Data'!N2675&lt;=3),'Bảng Giá'!$B$11,IF(AND('Raw Data'!N2675&gt;3,'Raw Data'!N2675&lt;=3.5),'Bảng Giá'!$B$12,IF(AND('Raw Data'!N2675&gt;3.5,'Raw Data'!N2675&lt;=4),'Bảng Giá'!$B$13,IF(AND('Raw Data'!N2675&gt;4,'Raw Data'!N2675&lt;=4.5),'Bảng Giá'!$B$14,IF(AND('Raw Data'!N2675&gt;4.5,'Raw Data'!N2675&lt;=5),'Bảng Giá'!$B$15,IF(AND('Raw Data'!N2675&gt;5,'Raw Data'!N2675&lt;=5.5),'Bảng Giá'!$B$16,IF(AND('Raw Data'!N2675&gt;5.5,'Raw Data'!N2675&lt;=6),'Bảng Giá'!$B$17,'Bảng Giá'!$B$18)))))))))))))))</f>
        <v>0.5&lt;x&lt;=1</v>
      </c>
      <c r="Q2675" s="48">
        <f t="shared" si="249"/>
        <v>2.5236593059936908E-2</v>
      </c>
      <c r="R2675">
        <f t="shared" si="250"/>
        <v>39000</v>
      </c>
      <c r="S2675">
        <f t="shared" si="251"/>
        <v>7300</v>
      </c>
    </row>
    <row r="2676" spans="1:19" x14ac:dyDescent="0.25">
      <c r="A2676" s="12">
        <v>2675</v>
      </c>
      <c r="B2676" s="12" t="s">
        <v>211</v>
      </c>
      <c r="C2676" s="12" t="s">
        <v>1307</v>
      </c>
      <c r="D2676" s="28">
        <v>43007.373993055553</v>
      </c>
      <c r="E2676" s="17">
        <v>43011.473993055552</v>
      </c>
      <c r="F2676" s="13" t="s">
        <v>302</v>
      </c>
      <c r="G2676" s="12">
        <v>300</v>
      </c>
      <c r="H2676" s="12" t="s">
        <v>370</v>
      </c>
      <c r="I2676" s="12" t="s">
        <v>280</v>
      </c>
      <c r="J2676" s="37">
        <f>INDEX('Bảng Giá'!$C$3:$H$18,MATCH('Raw Data'!P2676,'Bảng Giá'!$B$3:$B$18,0),MATCH('Raw Data'!M2676,'Bảng Giá'!$C$2:$H$2,0))</f>
        <v>24500</v>
      </c>
      <c r="K2676" s="12">
        <v>24100</v>
      </c>
      <c r="L2676" s="36">
        <f t="shared" si="246"/>
        <v>4.0999999999985448</v>
      </c>
      <c r="M2676" t="str">
        <f>'References data'!H2677</f>
        <v>Liên Vùng Tỉnh</v>
      </c>
      <c r="N2676">
        <f t="shared" si="247"/>
        <v>0.3</v>
      </c>
      <c r="O2676">
        <f t="shared" si="248"/>
        <v>400</v>
      </c>
      <c r="P2676" t="str">
        <f>IF(AND(N2676&gt;0,N2676&lt;=0.05),'Bảng Giá'!$B$3,IF(AND(N2676&lt;=0.1,N2676&gt;0.05),'Bảng Giá'!$B$4,IF(AND('Raw Data'!N2676&gt;0.1,'Raw Data'!N2676&lt;=0.25),'Bảng Giá'!$B$5,IF(AND('Raw Data'!N2676&gt;0.25,'Raw Data'!N2676&lt;=0.5),'Bảng Giá'!$B$6,IF(AND('Raw Data'!N2676&gt;0.5,'Raw Data'!N2676&lt;=1),'Bảng Giá'!$B$7,IF(AND('Raw Data'!N2676&gt;1,'Raw Data'!N2676&lt;=1.5),'Bảng Giá'!$B$8,IF(AND('Raw Data'!N2676&gt;1.5,'Raw Data'!N2676&lt;=2),'Bảng Giá'!$B$9,IF(AND('Raw Data'!N2676&gt;2,'Raw Data'!N2676&lt;=2.5),'Bảng Giá'!$B$10,IF(AND('Raw Data'!N2676&gt;2.5,'Raw Data'!N2676&lt;=3),'Bảng Giá'!$B$11,IF(AND('Raw Data'!N2676&gt;3,'Raw Data'!N2676&lt;=3.5),'Bảng Giá'!$B$12,IF(AND('Raw Data'!N2676&gt;3.5,'Raw Data'!N2676&lt;=4),'Bảng Giá'!$B$13,IF(AND('Raw Data'!N2676&gt;4,'Raw Data'!N2676&lt;=4.5),'Bảng Giá'!$B$14,IF(AND('Raw Data'!N2676&gt;4.5,'Raw Data'!N2676&lt;=5),'Bảng Giá'!$B$15,IF(AND('Raw Data'!N2676&gt;5,'Raw Data'!N2676&lt;=5.5),'Bảng Giá'!$B$16,IF(AND('Raw Data'!N2676&gt;5.5,'Raw Data'!N2676&lt;=6),'Bảng Giá'!$B$17,'Bảng Giá'!$B$18)))))))))))))))</f>
        <v>0.25&lt;x&lt;=0.5</v>
      </c>
      <c r="Q2676" s="48">
        <f t="shared" si="249"/>
        <v>1.6597510373443983E-2</v>
      </c>
      <c r="R2676">
        <f t="shared" si="250"/>
        <v>29400</v>
      </c>
      <c r="S2676">
        <f t="shared" si="251"/>
        <v>5300</v>
      </c>
    </row>
    <row r="2677" spans="1:19" x14ac:dyDescent="0.25">
      <c r="A2677" s="12">
        <v>2676</v>
      </c>
      <c r="B2677" s="12" t="s">
        <v>211</v>
      </c>
      <c r="C2677" s="12" t="s">
        <v>1308</v>
      </c>
      <c r="D2677" s="28">
        <v>43008.39271990741</v>
      </c>
      <c r="E2677" s="17">
        <v>43012.492719907408</v>
      </c>
      <c r="F2677" s="13" t="s">
        <v>302</v>
      </c>
      <c r="G2677" s="12">
        <v>1200</v>
      </c>
      <c r="H2677" s="12" t="s">
        <v>165</v>
      </c>
      <c r="I2677" s="12" t="s">
        <v>113</v>
      </c>
      <c r="J2677" s="37">
        <f>INDEX('Bảng Giá'!$C$3:$H$18,MATCH('Raw Data'!P2677,'Bảng Giá'!$B$3:$B$18,0),MATCH('Raw Data'!M2677,'Bảng Giá'!$C$2:$H$2,0))</f>
        <v>39000</v>
      </c>
      <c r="K2677" s="12">
        <v>38400</v>
      </c>
      <c r="L2677" s="36">
        <f t="shared" si="246"/>
        <v>4.0999999999985448</v>
      </c>
      <c r="M2677" t="str">
        <f>'References data'!H2678</f>
        <v>Liên Vùng Tỉnh</v>
      </c>
      <c r="N2677">
        <f t="shared" si="247"/>
        <v>1.2</v>
      </c>
      <c r="O2677">
        <f t="shared" si="248"/>
        <v>600</v>
      </c>
      <c r="P2677" t="str">
        <f>IF(AND(N2677&gt;0,N2677&lt;=0.05),'Bảng Giá'!$B$3,IF(AND(N2677&lt;=0.1,N2677&gt;0.05),'Bảng Giá'!$B$4,IF(AND('Raw Data'!N2677&gt;0.1,'Raw Data'!N2677&lt;=0.25),'Bảng Giá'!$B$5,IF(AND('Raw Data'!N2677&gt;0.25,'Raw Data'!N2677&lt;=0.5),'Bảng Giá'!$B$6,IF(AND('Raw Data'!N2677&gt;0.5,'Raw Data'!N2677&lt;=1),'Bảng Giá'!$B$7,IF(AND('Raw Data'!N2677&gt;1,'Raw Data'!N2677&lt;=1.5),'Bảng Giá'!$B$8,IF(AND('Raw Data'!N2677&gt;1.5,'Raw Data'!N2677&lt;=2),'Bảng Giá'!$B$9,IF(AND('Raw Data'!N2677&gt;2,'Raw Data'!N2677&lt;=2.5),'Bảng Giá'!$B$10,IF(AND('Raw Data'!N2677&gt;2.5,'Raw Data'!N2677&lt;=3),'Bảng Giá'!$B$11,IF(AND('Raw Data'!N2677&gt;3,'Raw Data'!N2677&lt;=3.5),'Bảng Giá'!$B$12,IF(AND('Raw Data'!N2677&gt;3.5,'Raw Data'!N2677&lt;=4),'Bảng Giá'!$B$13,IF(AND('Raw Data'!N2677&gt;4,'Raw Data'!N2677&lt;=4.5),'Bảng Giá'!$B$14,IF(AND('Raw Data'!N2677&gt;4.5,'Raw Data'!N2677&lt;=5),'Bảng Giá'!$B$15,IF(AND('Raw Data'!N2677&gt;5,'Raw Data'!N2677&lt;=5.5),'Bảng Giá'!$B$16,IF(AND('Raw Data'!N2677&gt;5.5,'Raw Data'!N2677&lt;=6),'Bảng Giá'!$B$17,'Bảng Giá'!$B$18)))))))))))))))</f>
        <v>1&lt;x&lt;=1.5</v>
      </c>
      <c r="Q2677" s="48">
        <f t="shared" si="249"/>
        <v>1.5625E-2</v>
      </c>
      <c r="R2677">
        <f t="shared" si="250"/>
        <v>46800</v>
      </c>
      <c r="S2677">
        <f t="shared" si="251"/>
        <v>8400</v>
      </c>
    </row>
    <row r="2678" spans="1:19" x14ac:dyDescent="0.25">
      <c r="A2678" s="12">
        <v>2677</v>
      </c>
      <c r="B2678" s="12" t="s">
        <v>211</v>
      </c>
      <c r="C2678" s="12" t="s">
        <v>1309</v>
      </c>
      <c r="D2678" s="28">
        <v>43007.513229166667</v>
      </c>
      <c r="E2678" s="17">
        <v>43011.31322916667</v>
      </c>
      <c r="F2678" s="13" t="s">
        <v>302</v>
      </c>
      <c r="G2678" s="12">
        <v>995</v>
      </c>
      <c r="H2678" s="12" t="s">
        <v>297</v>
      </c>
      <c r="I2678" s="12" t="s">
        <v>1613</v>
      </c>
      <c r="J2678" s="37">
        <f>INDEX('Bảng Giá'!$C$3:$H$18,MATCH('Raw Data'!P2678,'Bảng Giá'!$B$3:$B$18,0),MATCH('Raw Data'!M2678,'Bảng Giá'!$C$2:$H$2,0))</f>
        <v>32500</v>
      </c>
      <c r="K2678" s="12">
        <v>31700</v>
      </c>
      <c r="L2678" s="36">
        <f t="shared" si="246"/>
        <v>3.8000000000029104</v>
      </c>
      <c r="M2678" t="str">
        <f>'References data'!H2679</f>
        <v>Liên Vùng</v>
      </c>
      <c r="N2678">
        <f t="shared" si="247"/>
        <v>0.995</v>
      </c>
      <c r="O2678">
        <f t="shared" si="248"/>
        <v>800</v>
      </c>
      <c r="P2678" t="str">
        <f>IF(AND(N2678&gt;0,N2678&lt;=0.05),'Bảng Giá'!$B$3,IF(AND(N2678&lt;=0.1,N2678&gt;0.05),'Bảng Giá'!$B$4,IF(AND('Raw Data'!N2678&gt;0.1,'Raw Data'!N2678&lt;=0.25),'Bảng Giá'!$B$5,IF(AND('Raw Data'!N2678&gt;0.25,'Raw Data'!N2678&lt;=0.5),'Bảng Giá'!$B$6,IF(AND('Raw Data'!N2678&gt;0.5,'Raw Data'!N2678&lt;=1),'Bảng Giá'!$B$7,IF(AND('Raw Data'!N2678&gt;1,'Raw Data'!N2678&lt;=1.5),'Bảng Giá'!$B$8,IF(AND('Raw Data'!N2678&gt;1.5,'Raw Data'!N2678&lt;=2),'Bảng Giá'!$B$9,IF(AND('Raw Data'!N2678&gt;2,'Raw Data'!N2678&lt;=2.5),'Bảng Giá'!$B$10,IF(AND('Raw Data'!N2678&gt;2.5,'Raw Data'!N2678&lt;=3),'Bảng Giá'!$B$11,IF(AND('Raw Data'!N2678&gt;3,'Raw Data'!N2678&lt;=3.5),'Bảng Giá'!$B$12,IF(AND('Raw Data'!N2678&gt;3.5,'Raw Data'!N2678&lt;=4),'Bảng Giá'!$B$13,IF(AND('Raw Data'!N2678&gt;4,'Raw Data'!N2678&lt;=4.5),'Bảng Giá'!$B$14,IF(AND('Raw Data'!N2678&gt;4.5,'Raw Data'!N2678&lt;=5),'Bảng Giá'!$B$15,IF(AND('Raw Data'!N2678&gt;5,'Raw Data'!N2678&lt;=5.5),'Bảng Giá'!$B$16,IF(AND('Raw Data'!N2678&gt;5.5,'Raw Data'!N2678&lt;=6),'Bảng Giá'!$B$17,'Bảng Giá'!$B$18)))))))))))))))</f>
        <v>0.5&lt;x&lt;=1</v>
      </c>
      <c r="Q2678" s="48">
        <f t="shared" si="249"/>
        <v>2.5236593059936908E-2</v>
      </c>
      <c r="R2678">
        <f t="shared" si="250"/>
        <v>39000</v>
      </c>
      <c r="S2678">
        <f t="shared" si="251"/>
        <v>7300</v>
      </c>
    </row>
    <row r="2679" spans="1:19" x14ac:dyDescent="0.25">
      <c r="A2679" s="12">
        <v>2678</v>
      </c>
      <c r="B2679" s="12" t="s">
        <v>211</v>
      </c>
      <c r="C2679" s="12" t="s">
        <v>1310</v>
      </c>
      <c r="D2679" s="28">
        <v>43008.392685185187</v>
      </c>
      <c r="E2679" s="17">
        <v>43012.192685185189</v>
      </c>
      <c r="F2679" s="13" t="s">
        <v>302</v>
      </c>
      <c r="G2679" s="12">
        <v>720</v>
      </c>
      <c r="H2679" s="12" t="s">
        <v>76</v>
      </c>
      <c r="I2679" s="12" t="s">
        <v>410</v>
      </c>
      <c r="J2679" s="37">
        <f>INDEX('Bảng Giá'!$C$3:$H$18,MATCH('Raw Data'!P2679,'Bảng Giá'!$B$3:$B$18,0),MATCH('Raw Data'!M2679,'Bảng Giá'!$C$2:$H$2,0))</f>
        <v>32500</v>
      </c>
      <c r="K2679" s="12">
        <v>31700</v>
      </c>
      <c r="L2679" s="36">
        <f t="shared" si="246"/>
        <v>3.8000000000029104</v>
      </c>
      <c r="M2679" t="str">
        <f>'References data'!H2680</f>
        <v>Liên Vùng</v>
      </c>
      <c r="N2679">
        <f t="shared" si="247"/>
        <v>0.72</v>
      </c>
      <c r="O2679">
        <f t="shared" si="248"/>
        <v>800</v>
      </c>
      <c r="P2679" t="str">
        <f>IF(AND(N2679&gt;0,N2679&lt;=0.05),'Bảng Giá'!$B$3,IF(AND(N2679&lt;=0.1,N2679&gt;0.05),'Bảng Giá'!$B$4,IF(AND('Raw Data'!N2679&gt;0.1,'Raw Data'!N2679&lt;=0.25),'Bảng Giá'!$B$5,IF(AND('Raw Data'!N2679&gt;0.25,'Raw Data'!N2679&lt;=0.5),'Bảng Giá'!$B$6,IF(AND('Raw Data'!N2679&gt;0.5,'Raw Data'!N2679&lt;=1),'Bảng Giá'!$B$7,IF(AND('Raw Data'!N2679&gt;1,'Raw Data'!N2679&lt;=1.5),'Bảng Giá'!$B$8,IF(AND('Raw Data'!N2679&gt;1.5,'Raw Data'!N2679&lt;=2),'Bảng Giá'!$B$9,IF(AND('Raw Data'!N2679&gt;2,'Raw Data'!N2679&lt;=2.5),'Bảng Giá'!$B$10,IF(AND('Raw Data'!N2679&gt;2.5,'Raw Data'!N2679&lt;=3),'Bảng Giá'!$B$11,IF(AND('Raw Data'!N2679&gt;3,'Raw Data'!N2679&lt;=3.5),'Bảng Giá'!$B$12,IF(AND('Raw Data'!N2679&gt;3.5,'Raw Data'!N2679&lt;=4),'Bảng Giá'!$B$13,IF(AND('Raw Data'!N2679&gt;4,'Raw Data'!N2679&lt;=4.5),'Bảng Giá'!$B$14,IF(AND('Raw Data'!N2679&gt;4.5,'Raw Data'!N2679&lt;=5),'Bảng Giá'!$B$15,IF(AND('Raw Data'!N2679&gt;5,'Raw Data'!N2679&lt;=5.5),'Bảng Giá'!$B$16,IF(AND('Raw Data'!N2679&gt;5.5,'Raw Data'!N2679&lt;=6),'Bảng Giá'!$B$17,'Bảng Giá'!$B$18)))))))))))))))</f>
        <v>0.5&lt;x&lt;=1</v>
      </c>
      <c r="Q2679" s="48">
        <f t="shared" si="249"/>
        <v>2.5236593059936908E-2</v>
      </c>
      <c r="R2679">
        <f t="shared" si="250"/>
        <v>39000</v>
      </c>
      <c r="S2679">
        <f t="shared" si="251"/>
        <v>7300</v>
      </c>
    </row>
    <row r="2680" spans="1:19" x14ac:dyDescent="0.25">
      <c r="A2680" s="12">
        <v>2679</v>
      </c>
      <c r="B2680" s="12" t="s">
        <v>211</v>
      </c>
      <c r="C2680" s="12" t="s">
        <v>1311</v>
      </c>
      <c r="D2680" s="28">
        <v>43008.333333333336</v>
      </c>
      <c r="E2680" s="17">
        <v>43010.433333333334</v>
      </c>
      <c r="F2680" s="13" t="s">
        <v>302</v>
      </c>
      <c r="G2680" s="12">
        <v>200</v>
      </c>
      <c r="H2680" s="12" t="s">
        <v>301</v>
      </c>
      <c r="I2680" s="12" t="s">
        <v>511</v>
      </c>
      <c r="J2680" s="37">
        <f>INDEX('Bảng Giá'!$C$3:$H$18,MATCH('Raw Data'!P2680,'Bảng Giá'!$B$3:$B$18,0),MATCH('Raw Data'!M2680,'Bảng Giá'!$C$2:$H$2,0))</f>
        <v>21000</v>
      </c>
      <c r="K2680" s="12">
        <v>20600</v>
      </c>
      <c r="L2680" s="36">
        <f t="shared" si="246"/>
        <v>2.0999999999985448</v>
      </c>
      <c r="M2680" t="str">
        <f>'References data'!H2681</f>
        <v>Liên Vùng đặc biệt</v>
      </c>
      <c r="N2680">
        <f t="shared" si="247"/>
        <v>0.2</v>
      </c>
      <c r="O2680">
        <f t="shared" si="248"/>
        <v>400</v>
      </c>
      <c r="P2680" t="str">
        <f>IF(AND(N2680&gt;0,N2680&lt;=0.05),'Bảng Giá'!$B$3,IF(AND(N2680&lt;=0.1,N2680&gt;0.05),'Bảng Giá'!$B$4,IF(AND('Raw Data'!N2680&gt;0.1,'Raw Data'!N2680&lt;=0.25),'Bảng Giá'!$B$5,IF(AND('Raw Data'!N2680&gt;0.25,'Raw Data'!N2680&lt;=0.5),'Bảng Giá'!$B$6,IF(AND('Raw Data'!N2680&gt;0.5,'Raw Data'!N2680&lt;=1),'Bảng Giá'!$B$7,IF(AND('Raw Data'!N2680&gt;1,'Raw Data'!N2680&lt;=1.5),'Bảng Giá'!$B$8,IF(AND('Raw Data'!N2680&gt;1.5,'Raw Data'!N2680&lt;=2),'Bảng Giá'!$B$9,IF(AND('Raw Data'!N2680&gt;2,'Raw Data'!N2680&lt;=2.5),'Bảng Giá'!$B$10,IF(AND('Raw Data'!N2680&gt;2.5,'Raw Data'!N2680&lt;=3),'Bảng Giá'!$B$11,IF(AND('Raw Data'!N2680&gt;3,'Raw Data'!N2680&lt;=3.5),'Bảng Giá'!$B$12,IF(AND('Raw Data'!N2680&gt;3.5,'Raw Data'!N2680&lt;=4),'Bảng Giá'!$B$13,IF(AND('Raw Data'!N2680&gt;4,'Raw Data'!N2680&lt;=4.5),'Bảng Giá'!$B$14,IF(AND('Raw Data'!N2680&gt;4.5,'Raw Data'!N2680&lt;=5),'Bảng Giá'!$B$15,IF(AND('Raw Data'!N2680&gt;5,'Raw Data'!N2680&lt;=5.5),'Bảng Giá'!$B$16,IF(AND('Raw Data'!N2680&gt;5.5,'Raw Data'!N2680&lt;=6),'Bảng Giá'!$B$17,'Bảng Giá'!$B$18)))))))))))))))</f>
        <v>0.1&lt;x&lt;=0.25</v>
      </c>
      <c r="Q2680" s="48">
        <f t="shared" si="249"/>
        <v>1.9417475728155338E-2</v>
      </c>
      <c r="R2680">
        <f t="shared" si="250"/>
        <v>25200</v>
      </c>
      <c r="S2680">
        <f t="shared" si="251"/>
        <v>4600</v>
      </c>
    </row>
    <row r="2681" spans="1:19" x14ac:dyDescent="0.25">
      <c r="A2681" s="12">
        <v>2680</v>
      </c>
      <c r="B2681" s="12" t="s">
        <v>211</v>
      </c>
      <c r="C2681" s="12" t="s">
        <v>1312</v>
      </c>
      <c r="D2681" s="28">
        <v>43008.333333333336</v>
      </c>
      <c r="E2681" s="17">
        <v>43010.433333333334</v>
      </c>
      <c r="F2681" s="13" t="s">
        <v>302</v>
      </c>
      <c r="G2681" s="12">
        <v>300</v>
      </c>
      <c r="H2681" s="12" t="s">
        <v>95</v>
      </c>
      <c r="I2681" s="12" t="s">
        <v>295</v>
      </c>
      <c r="J2681" s="37">
        <f>INDEX('Bảng Giá'!$C$3:$H$18,MATCH('Raw Data'!P2681,'Bảng Giá'!$B$3:$B$18,0),MATCH('Raw Data'!M2681,'Bảng Giá'!$C$2:$H$2,0))</f>
        <v>22500</v>
      </c>
      <c r="K2681" s="12">
        <v>22100</v>
      </c>
      <c r="L2681" s="36">
        <f t="shared" si="246"/>
        <v>2.0999999999985448</v>
      </c>
      <c r="M2681" t="str">
        <f>'References data'!H2682</f>
        <v>Liên Vùng đặc biệt</v>
      </c>
      <c r="N2681">
        <f t="shared" si="247"/>
        <v>0.3</v>
      </c>
      <c r="O2681">
        <f t="shared" si="248"/>
        <v>400</v>
      </c>
      <c r="P2681" t="str">
        <f>IF(AND(N2681&gt;0,N2681&lt;=0.05),'Bảng Giá'!$B$3,IF(AND(N2681&lt;=0.1,N2681&gt;0.05),'Bảng Giá'!$B$4,IF(AND('Raw Data'!N2681&gt;0.1,'Raw Data'!N2681&lt;=0.25),'Bảng Giá'!$B$5,IF(AND('Raw Data'!N2681&gt;0.25,'Raw Data'!N2681&lt;=0.5),'Bảng Giá'!$B$6,IF(AND('Raw Data'!N2681&gt;0.5,'Raw Data'!N2681&lt;=1),'Bảng Giá'!$B$7,IF(AND('Raw Data'!N2681&gt;1,'Raw Data'!N2681&lt;=1.5),'Bảng Giá'!$B$8,IF(AND('Raw Data'!N2681&gt;1.5,'Raw Data'!N2681&lt;=2),'Bảng Giá'!$B$9,IF(AND('Raw Data'!N2681&gt;2,'Raw Data'!N2681&lt;=2.5),'Bảng Giá'!$B$10,IF(AND('Raw Data'!N2681&gt;2.5,'Raw Data'!N2681&lt;=3),'Bảng Giá'!$B$11,IF(AND('Raw Data'!N2681&gt;3,'Raw Data'!N2681&lt;=3.5),'Bảng Giá'!$B$12,IF(AND('Raw Data'!N2681&gt;3.5,'Raw Data'!N2681&lt;=4),'Bảng Giá'!$B$13,IF(AND('Raw Data'!N2681&gt;4,'Raw Data'!N2681&lt;=4.5),'Bảng Giá'!$B$14,IF(AND('Raw Data'!N2681&gt;4.5,'Raw Data'!N2681&lt;=5),'Bảng Giá'!$B$15,IF(AND('Raw Data'!N2681&gt;5,'Raw Data'!N2681&lt;=5.5),'Bảng Giá'!$B$16,IF(AND('Raw Data'!N2681&gt;5.5,'Raw Data'!N2681&lt;=6),'Bảng Giá'!$B$17,'Bảng Giá'!$B$18)))))))))))))))</f>
        <v>0.25&lt;x&lt;=0.5</v>
      </c>
      <c r="Q2681" s="48">
        <f t="shared" si="249"/>
        <v>1.8099547511312219E-2</v>
      </c>
      <c r="R2681">
        <f t="shared" si="250"/>
        <v>27000</v>
      </c>
      <c r="S2681">
        <f t="shared" si="251"/>
        <v>4900</v>
      </c>
    </row>
    <row r="2682" spans="1:19" x14ac:dyDescent="0.25">
      <c r="A2682" s="12">
        <v>2681</v>
      </c>
      <c r="B2682" s="12" t="s">
        <v>211</v>
      </c>
      <c r="C2682" s="12" t="s">
        <v>1313</v>
      </c>
      <c r="D2682" s="28">
        <v>43008.333333333336</v>
      </c>
      <c r="E2682" s="17">
        <v>43012.433333333334</v>
      </c>
      <c r="F2682" s="13" t="s">
        <v>302</v>
      </c>
      <c r="G2682" s="12">
        <v>800</v>
      </c>
      <c r="H2682" s="12" t="s">
        <v>165</v>
      </c>
      <c r="I2682" s="12" t="s">
        <v>1614</v>
      </c>
      <c r="J2682" s="37">
        <f>INDEX('Bảng Giá'!$C$3:$H$18,MATCH('Raw Data'!P2682,'Bảng Giá'!$B$3:$B$18,0),MATCH('Raw Data'!M2682,'Bảng Giá'!$C$2:$H$2,0))</f>
        <v>31000</v>
      </c>
      <c r="K2682" s="12">
        <v>30500</v>
      </c>
      <c r="L2682" s="36">
        <f t="shared" si="246"/>
        <v>4.0999999999985448</v>
      </c>
      <c r="M2682" t="str">
        <f>'References data'!H2683</f>
        <v>Liên Vùng Tỉnh</v>
      </c>
      <c r="N2682">
        <f t="shared" si="247"/>
        <v>0.8</v>
      </c>
      <c r="O2682">
        <f t="shared" si="248"/>
        <v>500</v>
      </c>
      <c r="P2682" t="str">
        <f>IF(AND(N2682&gt;0,N2682&lt;=0.05),'Bảng Giá'!$B$3,IF(AND(N2682&lt;=0.1,N2682&gt;0.05),'Bảng Giá'!$B$4,IF(AND('Raw Data'!N2682&gt;0.1,'Raw Data'!N2682&lt;=0.25),'Bảng Giá'!$B$5,IF(AND('Raw Data'!N2682&gt;0.25,'Raw Data'!N2682&lt;=0.5),'Bảng Giá'!$B$6,IF(AND('Raw Data'!N2682&gt;0.5,'Raw Data'!N2682&lt;=1),'Bảng Giá'!$B$7,IF(AND('Raw Data'!N2682&gt;1,'Raw Data'!N2682&lt;=1.5),'Bảng Giá'!$B$8,IF(AND('Raw Data'!N2682&gt;1.5,'Raw Data'!N2682&lt;=2),'Bảng Giá'!$B$9,IF(AND('Raw Data'!N2682&gt;2,'Raw Data'!N2682&lt;=2.5),'Bảng Giá'!$B$10,IF(AND('Raw Data'!N2682&gt;2.5,'Raw Data'!N2682&lt;=3),'Bảng Giá'!$B$11,IF(AND('Raw Data'!N2682&gt;3,'Raw Data'!N2682&lt;=3.5),'Bảng Giá'!$B$12,IF(AND('Raw Data'!N2682&gt;3.5,'Raw Data'!N2682&lt;=4),'Bảng Giá'!$B$13,IF(AND('Raw Data'!N2682&gt;4,'Raw Data'!N2682&lt;=4.5),'Bảng Giá'!$B$14,IF(AND('Raw Data'!N2682&gt;4.5,'Raw Data'!N2682&lt;=5),'Bảng Giá'!$B$15,IF(AND('Raw Data'!N2682&gt;5,'Raw Data'!N2682&lt;=5.5),'Bảng Giá'!$B$16,IF(AND('Raw Data'!N2682&gt;5.5,'Raw Data'!N2682&lt;=6),'Bảng Giá'!$B$17,'Bảng Giá'!$B$18)))))))))))))))</f>
        <v>0.5&lt;x&lt;=1</v>
      </c>
      <c r="Q2682" s="48">
        <f t="shared" si="249"/>
        <v>1.6393442622950821E-2</v>
      </c>
      <c r="R2682">
        <f t="shared" si="250"/>
        <v>37200</v>
      </c>
      <c r="S2682">
        <f t="shared" si="251"/>
        <v>6700</v>
      </c>
    </row>
    <row r="2683" spans="1:19" x14ac:dyDescent="0.25">
      <c r="A2683" s="12">
        <v>2682</v>
      </c>
      <c r="B2683" s="12" t="s">
        <v>211</v>
      </c>
      <c r="C2683" s="12" t="s">
        <v>1314</v>
      </c>
      <c r="D2683" s="28">
        <v>43008.39267361111</v>
      </c>
      <c r="E2683" s="17">
        <v>43012.192673611113</v>
      </c>
      <c r="F2683" s="13" t="s">
        <v>302</v>
      </c>
      <c r="G2683" s="12">
        <v>1000</v>
      </c>
      <c r="H2683" s="12" t="s">
        <v>295</v>
      </c>
      <c r="I2683" s="12" t="s">
        <v>1615</v>
      </c>
      <c r="J2683" s="37">
        <f>INDEX('Bảng Giá'!$C$3:$H$18,MATCH('Raw Data'!P2683,'Bảng Giá'!$B$3:$B$18,0),MATCH('Raw Data'!M2683,'Bảng Giá'!$C$2:$H$2,0))</f>
        <v>32500</v>
      </c>
      <c r="K2683" s="12">
        <v>40000</v>
      </c>
      <c r="L2683" s="36">
        <f t="shared" si="246"/>
        <v>3.8000000000029104</v>
      </c>
      <c r="M2683" t="str">
        <f>'References data'!H2684</f>
        <v>Liên Vùng</v>
      </c>
      <c r="N2683">
        <f t="shared" si="247"/>
        <v>1</v>
      </c>
      <c r="O2683">
        <f t="shared" si="248"/>
        <v>-7500</v>
      </c>
      <c r="P2683" t="str">
        <f>IF(AND(N2683&gt;0,N2683&lt;=0.05),'Bảng Giá'!$B$3,IF(AND(N2683&lt;=0.1,N2683&gt;0.05),'Bảng Giá'!$B$4,IF(AND('Raw Data'!N2683&gt;0.1,'Raw Data'!N2683&lt;=0.25),'Bảng Giá'!$B$5,IF(AND('Raw Data'!N2683&gt;0.25,'Raw Data'!N2683&lt;=0.5),'Bảng Giá'!$B$6,IF(AND('Raw Data'!N2683&gt;0.5,'Raw Data'!N2683&lt;=1),'Bảng Giá'!$B$7,IF(AND('Raw Data'!N2683&gt;1,'Raw Data'!N2683&lt;=1.5),'Bảng Giá'!$B$8,IF(AND('Raw Data'!N2683&gt;1.5,'Raw Data'!N2683&lt;=2),'Bảng Giá'!$B$9,IF(AND('Raw Data'!N2683&gt;2,'Raw Data'!N2683&lt;=2.5),'Bảng Giá'!$B$10,IF(AND('Raw Data'!N2683&gt;2.5,'Raw Data'!N2683&lt;=3),'Bảng Giá'!$B$11,IF(AND('Raw Data'!N2683&gt;3,'Raw Data'!N2683&lt;=3.5),'Bảng Giá'!$B$12,IF(AND('Raw Data'!N2683&gt;3.5,'Raw Data'!N2683&lt;=4),'Bảng Giá'!$B$13,IF(AND('Raw Data'!N2683&gt;4,'Raw Data'!N2683&lt;=4.5),'Bảng Giá'!$B$14,IF(AND('Raw Data'!N2683&gt;4.5,'Raw Data'!N2683&lt;=5),'Bảng Giá'!$B$15,IF(AND('Raw Data'!N2683&gt;5,'Raw Data'!N2683&lt;=5.5),'Bảng Giá'!$B$16,IF(AND('Raw Data'!N2683&gt;5.5,'Raw Data'!N2683&lt;=6),'Bảng Giá'!$B$17,'Bảng Giá'!$B$18)))))))))))))))</f>
        <v>0.5&lt;x&lt;=1</v>
      </c>
      <c r="Q2683" s="48">
        <f t="shared" si="249"/>
        <v>-0.1875</v>
      </c>
      <c r="R2683">
        <f t="shared" si="250"/>
        <v>39000</v>
      </c>
      <c r="S2683">
        <f t="shared" si="251"/>
        <v>-1000</v>
      </c>
    </row>
    <row r="2684" spans="1:19" x14ac:dyDescent="0.25">
      <c r="A2684" s="12">
        <v>2683</v>
      </c>
      <c r="B2684" s="12" t="s">
        <v>211</v>
      </c>
      <c r="C2684" s="12" t="s">
        <v>1315</v>
      </c>
      <c r="D2684" s="28">
        <v>43008.392627314817</v>
      </c>
      <c r="E2684" s="17">
        <v>43012.492627314816</v>
      </c>
      <c r="F2684" s="13" t="s">
        <v>302</v>
      </c>
      <c r="G2684" s="12">
        <v>900</v>
      </c>
      <c r="H2684" s="12" t="s">
        <v>178</v>
      </c>
      <c r="I2684" s="12" t="s">
        <v>828</v>
      </c>
      <c r="J2684" s="37">
        <f>INDEX('Bảng Giá'!$C$3:$H$18,MATCH('Raw Data'!P2684,'Bảng Giá'!$B$3:$B$18,0),MATCH('Raw Data'!M2684,'Bảng Giá'!$C$2:$H$2,0))</f>
        <v>31000</v>
      </c>
      <c r="K2684" s="12">
        <v>30500</v>
      </c>
      <c r="L2684" s="36">
        <f t="shared" si="246"/>
        <v>4.0999999999985448</v>
      </c>
      <c r="M2684" t="str">
        <f>'References data'!H2685</f>
        <v>Liên Vùng Tỉnh</v>
      </c>
      <c r="N2684">
        <f t="shared" si="247"/>
        <v>0.9</v>
      </c>
      <c r="O2684">
        <f t="shared" si="248"/>
        <v>500</v>
      </c>
      <c r="P2684" t="str">
        <f>IF(AND(N2684&gt;0,N2684&lt;=0.05),'Bảng Giá'!$B$3,IF(AND(N2684&lt;=0.1,N2684&gt;0.05),'Bảng Giá'!$B$4,IF(AND('Raw Data'!N2684&gt;0.1,'Raw Data'!N2684&lt;=0.25),'Bảng Giá'!$B$5,IF(AND('Raw Data'!N2684&gt;0.25,'Raw Data'!N2684&lt;=0.5),'Bảng Giá'!$B$6,IF(AND('Raw Data'!N2684&gt;0.5,'Raw Data'!N2684&lt;=1),'Bảng Giá'!$B$7,IF(AND('Raw Data'!N2684&gt;1,'Raw Data'!N2684&lt;=1.5),'Bảng Giá'!$B$8,IF(AND('Raw Data'!N2684&gt;1.5,'Raw Data'!N2684&lt;=2),'Bảng Giá'!$B$9,IF(AND('Raw Data'!N2684&gt;2,'Raw Data'!N2684&lt;=2.5),'Bảng Giá'!$B$10,IF(AND('Raw Data'!N2684&gt;2.5,'Raw Data'!N2684&lt;=3),'Bảng Giá'!$B$11,IF(AND('Raw Data'!N2684&gt;3,'Raw Data'!N2684&lt;=3.5),'Bảng Giá'!$B$12,IF(AND('Raw Data'!N2684&gt;3.5,'Raw Data'!N2684&lt;=4),'Bảng Giá'!$B$13,IF(AND('Raw Data'!N2684&gt;4,'Raw Data'!N2684&lt;=4.5),'Bảng Giá'!$B$14,IF(AND('Raw Data'!N2684&gt;4.5,'Raw Data'!N2684&lt;=5),'Bảng Giá'!$B$15,IF(AND('Raw Data'!N2684&gt;5,'Raw Data'!N2684&lt;=5.5),'Bảng Giá'!$B$16,IF(AND('Raw Data'!N2684&gt;5.5,'Raw Data'!N2684&lt;=6),'Bảng Giá'!$B$17,'Bảng Giá'!$B$18)))))))))))))))</f>
        <v>0.5&lt;x&lt;=1</v>
      </c>
      <c r="Q2684" s="48">
        <f t="shared" si="249"/>
        <v>1.6393442622950821E-2</v>
      </c>
      <c r="R2684">
        <f t="shared" si="250"/>
        <v>37200</v>
      </c>
      <c r="S2684">
        <f t="shared" si="251"/>
        <v>6700</v>
      </c>
    </row>
    <row r="2685" spans="1:19" x14ac:dyDescent="0.25">
      <c r="A2685" s="12">
        <v>2684</v>
      </c>
      <c r="B2685" s="12" t="s">
        <v>211</v>
      </c>
      <c r="C2685" s="12" t="s">
        <v>1316</v>
      </c>
      <c r="D2685" s="28">
        <v>43008.392824074072</v>
      </c>
      <c r="E2685" s="17">
        <v>43012.192824074074</v>
      </c>
      <c r="F2685" s="13" t="s">
        <v>302</v>
      </c>
      <c r="G2685" s="12">
        <v>500</v>
      </c>
      <c r="H2685" s="12" t="s">
        <v>87</v>
      </c>
      <c r="I2685" s="12" t="s">
        <v>275</v>
      </c>
      <c r="J2685" s="37">
        <f>INDEX('Bảng Giá'!$C$3:$H$18,MATCH('Raw Data'!P2685,'Bảng Giá'!$B$3:$B$18,0),MATCH('Raw Data'!M2685,'Bảng Giá'!$C$2:$H$2,0))</f>
        <v>26000</v>
      </c>
      <c r="K2685" s="12">
        <v>31700</v>
      </c>
      <c r="L2685" s="36">
        <f t="shared" si="246"/>
        <v>3.8000000000029104</v>
      </c>
      <c r="M2685" t="str">
        <f>'References data'!H2686</f>
        <v>Liên Vùng</v>
      </c>
      <c r="N2685">
        <f t="shared" si="247"/>
        <v>0.5</v>
      </c>
      <c r="O2685">
        <f t="shared" si="248"/>
        <v>-5700</v>
      </c>
      <c r="P2685" t="str">
        <f>IF(AND(N2685&gt;0,N2685&lt;=0.05),'Bảng Giá'!$B$3,IF(AND(N2685&lt;=0.1,N2685&gt;0.05),'Bảng Giá'!$B$4,IF(AND('Raw Data'!N2685&gt;0.1,'Raw Data'!N2685&lt;=0.25),'Bảng Giá'!$B$5,IF(AND('Raw Data'!N2685&gt;0.25,'Raw Data'!N2685&lt;=0.5),'Bảng Giá'!$B$6,IF(AND('Raw Data'!N2685&gt;0.5,'Raw Data'!N2685&lt;=1),'Bảng Giá'!$B$7,IF(AND('Raw Data'!N2685&gt;1,'Raw Data'!N2685&lt;=1.5),'Bảng Giá'!$B$8,IF(AND('Raw Data'!N2685&gt;1.5,'Raw Data'!N2685&lt;=2),'Bảng Giá'!$B$9,IF(AND('Raw Data'!N2685&gt;2,'Raw Data'!N2685&lt;=2.5),'Bảng Giá'!$B$10,IF(AND('Raw Data'!N2685&gt;2.5,'Raw Data'!N2685&lt;=3),'Bảng Giá'!$B$11,IF(AND('Raw Data'!N2685&gt;3,'Raw Data'!N2685&lt;=3.5),'Bảng Giá'!$B$12,IF(AND('Raw Data'!N2685&gt;3.5,'Raw Data'!N2685&lt;=4),'Bảng Giá'!$B$13,IF(AND('Raw Data'!N2685&gt;4,'Raw Data'!N2685&lt;=4.5),'Bảng Giá'!$B$14,IF(AND('Raw Data'!N2685&gt;4.5,'Raw Data'!N2685&lt;=5),'Bảng Giá'!$B$15,IF(AND('Raw Data'!N2685&gt;5,'Raw Data'!N2685&lt;=5.5),'Bảng Giá'!$B$16,IF(AND('Raw Data'!N2685&gt;5.5,'Raw Data'!N2685&lt;=6),'Bảng Giá'!$B$17,'Bảng Giá'!$B$18)))))))))))))))</f>
        <v>0.25&lt;x&lt;=0.5</v>
      </c>
      <c r="Q2685" s="48">
        <f t="shared" si="249"/>
        <v>-0.17981072555205047</v>
      </c>
      <c r="R2685">
        <f t="shared" si="250"/>
        <v>31200</v>
      </c>
      <c r="S2685">
        <f t="shared" si="251"/>
        <v>-500</v>
      </c>
    </row>
    <row r="2686" spans="1:19" x14ac:dyDescent="0.25">
      <c r="A2686" s="12">
        <v>2685</v>
      </c>
      <c r="B2686" s="12" t="s">
        <v>211</v>
      </c>
      <c r="C2686" s="12" t="s">
        <v>1317</v>
      </c>
      <c r="D2686" s="28">
        <v>43008.333333333336</v>
      </c>
      <c r="E2686" s="17">
        <v>43012.133333333339</v>
      </c>
      <c r="F2686" s="13" t="s">
        <v>302</v>
      </c>
      <c r="G2686" s="12">
        <v>1200</v>
      </c>
      <c r="H2686" s="12" t="s">
        <v>296</v>
      </c>
      <c r="I2686" s="12" t="s">
        <v>151</v>
      </c>
      <c r="J2686" s="37">
        <f>INDEX('Bảng Giá'!$C$3:$H$18,MATCH('Raw Data'!P2686,'Bảng Giá'!$B$3:$B$18,0),MATCH('Raw Data'!M2686,'Bảng Giá'!$C$2:$H$2,0))</f>
        <v>41000</v>
      </c>
      <c r="K2686" s="12">
        <v>40000</v>
      </c>
      <c r="L2686" s="36">
        <f t="shared" si="246"/>
        <v>3.8000000000029104</v>
      </c>
      <c r="M2686" t="str">
        <f>'References data'!H2687</f>
        <v>Liên Vùng</v>
      </c>
      <c r="N2686">
        <f t="shared" si="247"/>
        <v>1.2</v>
      </c>
      <c r="O2686">
        <f t="shared" si="248"/>
        <v>1000</v>
      </c>
      <c r="P2686" t="str">
        <f>IF(AND(N2686&gt;0,N2686&lt;=0.05),'Bảng Giá'!$B$3,IF(AND(N2686&lt;=0.1,N2686&gt;0.05),'Bảng Giá'!$B$4,IF(AND('Raw Data'!N2686&gt;0.1,'Raw Data'!N2686&lt;=0.25),'Bảng Giá'!$B$5,IF(AND('Raw Data'!N2686&gt;0.25,'Raw Data'!N2686&lt;=0.5),'Bảng Giá'!$B$6,IF(AND('Raw Data'!N2686&gt;0.5,'Raw Data'!N2686&lt;=1),'Bảng Giá'!$B$7,IF(AND('Raw Data'!N2686&gt;1,'Raw Data'!N2686&lt;=1.5),'Bảng Giá'!$B$8,IF(AND('Raw Data'!N2686&gt;1.5,'Raw Data'!N2686&lt;=2),'Bảng Giá'!$B$9,IF(AND('Raw Data'!N2686&gt;2,'Raw Data'!N2686&lt;=2.5),'Bảng Giá'!$B$10,IF(AND('Raw Data'!N2686&gt;2.5,'Raw Data'!N2686&lt;=3),'Bảng Giá'!$B$11,IF(AND('Raw Data'!N2686&gt;3,'Raw Data'!N2686&lt;=3.5),'Bảng Giá'!$B$12,IF(AND('Raw Data'!N2686&gt;3.5,'Raw Data'!N2686&lt;=4),'Bảng Giá'!$B$13,IF(AND('Raw Data'!N2686&gt;4,'Raw Data'!N2686&lt;=4.5),'Bảng Giá'!$B$14,IF(AND('Raw Data'!N2686&gt;4.5,'Raw Data'!N2686&lt;=5),'Bảng Giá'!$B$15,IF(AND('Raw Data'!N2686&gt;5,'Raw Data'!N2686&lt;=5.5),'Bảng Giá'!$B$16,IF(AND('Raw Data'!N2686&gt;5.5,'Raw Data'!N2686&lt;=6),'Bảng Giá'!$B$17,'Bảng Giá'!$B$18)))))))))))))))</f>
        <v>1&lt;x&lt;=1.5</v>
      </c>
      <c r="Q2686" s="48">
        <f t="shared" si="249"/>
        <v>2.5000000000000001E-2</v>
      </c>
      <c r="R2686">
        <f t="shared" si="250"/>
        <v>49200</v>
      </c>
      <c r="S2686">
        <f t="shared" si="251"/>
        <v>9200</v>
      </c>
    </row>
    <row r="2687" spans="1:19" x14ac:dyDescent="0.25">
      <c r="A2687" s="12">
        <v>2686</v>
      </c>
      <c r="B2687" s="12" t="s">
        <v>211</v>
      </c>
      <c r="C2687" s="12" t="s">
        <v>1318</v>
      </c>
      <c r="D2687" s="28">
        <v>43008.577569444446</v>
      </c>
      <c r="E2687" s="17">
        <v>43010.677569444444</v>
      </c>
      <c r="F2687" s="13" t="s">
        <v>302</v>
      </c>
      <c r="G2687" s="12">
        <v>1000</v>
      </c>
      <c r="H2687" s="12" t="s">
        <v>75</v>
      </c>
      <c r="I2687" s="12" t="s">
        <v>80</v>
      </c>
      <c r="J2687" s="37">
        <f>INDEX('Bảng Giá'!$C$3:$H$18,MATCH('Raw Data'!P2687,'Bảng Giá'!$B$3:$B$18,0),MATCH('Raw Data'!M2687,'Bảng Giá'!$C$2:$H$2,0))</f>
        <v>30500</v>
      </c>
      <c r="K2687" s="12">
        <v>37800</v>
      </c>
      <c r="L2687" s="36">
        <f t="shared" si="246"/>
        <v>2.0999999999985448</v>
      </c>
      <c r="M2687" t="str">
        <f>'References data'!H2688</f>
        <v>Liên Vùng đặc biệt</v>
      </c>
      <c r="N2687">
        <f t="shared" si="247"/>
        <v>1</v>
      </c>
      <c r="O2687">
        <f t="shared" si="248"/>
        <v>-7300</v>
      </c>
      <c r="P2687" t="str">
        <f>IF(AND(N2687&gt;0,N2687&lt;=0.05),'Bảng Giá'!$B$3,IF(AND(N2687&lt;=0.1,N2687&gt;0.05),'Bảng Giá'!$B$4,IF(AND('Raw Data'!N2687&gt;0.1,'Raw Data'!N2687&lt;=0.25),'Bảng Giá'!$B$5,IF(AND('Raw Data'!N2687&gt;0.25,'Raw Data'!N2687&lt;=0.5),'Bảng Giá'!$B$6,IF(AND('Raw Data'!N2687&gt;0.5,'Raw Data'!N2687&lt;=1),'Bảng Giá'!$B$7,IF(AND('Raw Data'!N2687&gt;1,'Raw Data'!N2687&lt;=1.5),'Bảng Giá'!$B$8,IF(AND('Raw Data'!N2687&gt;1.5,'Raw Data'!N2687&lt;=2),'Bảng Giá'!$B$9,IF(AND('Raw Data'!N2687&gt;2,'Raw Data'!N2687&lt;=2.5),'Bảng Giá'!$B$10,IF(AND('Raw Data'!N2687&gt;2.5,'Raw Data'!N2687&lt;=3),'Bảng Giá'!$B$11,IF(AND('Raw Data'!N2687&gt;3,'Raw Data'!N2687&lt;=3.5),'Bảng Giá'!$B$12,IF(AND('Raw Data'!N2687&gt;3.5,'Raw Data'!N2687&lt;=4),'Bảng Giá'!$B$13,IF(AND('Raw Data'!N2687&gt;4,'Raw Data'!N2687&lt;=4.5),'Bảng Giá'!$B$14,IF(AND('Raw Data'!N2687&gt;4.5,'Raw Data'!N2687&lt;=5),'Bảng Giá'!$B$15,IF(AND('Raw Data'!N2687&gt;5,'Raw Data'!N2687&lt;=5.5),'Bảng Giá'!$B$16,IF(AND('Raw Data'!N2687&gt;5.5,'Raw Data'!N2687&lt;=6),'Bảng Giá'!$B$17,'Bảng Giá'!$B$18)))))))))))))))</f>
        <v>0.5&lt;x&lt;=1</v>
      </c>
      <c r="Q2687" s="48">
        <f t="shared" si="249"/>
        <v>-0.19312169312169311</v>
      </c>
      <c r="R2687">
        <f t="shared" si="250"/>
        <v>36600</v>
      </c>
      <c r="S2687">
        <f t="shared" si="251"/>
        <v>-1200</v>
      </c>
    </row>
    <row r="2688" spans="1:19" x14ac:dyDescent="0.25">
      <c r="A2688" s="12">
        <v>2687</v>
      </c>
      <c r="B2688" s="12" t="s">
        <v>211</v>
      </c>
      <c r="C2688" s="12" t="s">
        <v>1319</v>
      </c>
      <c r="D2688" s="28">
        <v>43007.363715277781</v>
      </c>
      <c r="E2688" s="17">
        <v>43011.163715277784</v>
      </c>
      <c r="F2688" s="13" t="s">
        <v>302</v>
      </c>
      <c r="G2688" s="12">
        <v>1000</v>
      </c>
      <c r="H2688" s="12" t="s">
        <v>94</v>
      </c>
      <c r="I2688" s="12" t="s">
        <v>1616</v>
      </c>
      <c r="J2688" s="37">
        <f>INDEX('Bảng Giá'!$C$3:$H$18,MATCH('Raw Data'!P2688,'Bảng Giá'!$B$3:$B$18,0),MATCH('Raw Data'!M2688,'Bảng Giá'!$C$2:$H$2,0))</f>
        <v>32500</v>
      </c>
      <c r="K2688" s="12">
        <v>40000</v>
      </c>
      <c r="L2688" s="36">
        <f t="shared" si="246"/>
        <v>3.8000000000029104</v>
      </c>
      <c r="M2688" t="str">
        <f>'References data'!H2689</f>
        <v>Liên Vùng</v>
      </c>
      <c r="N2688">
        <f t="shared" si="247"/>
        <v>1</v>
      </c>
      <c r="O2688">
        <f t="shared" si="248"/>
        <v>-7500</v>
      </c>
      <c r="P2688" t="str">
        <f>IF(AND(N2688&gt;0,N2688&lt;=0.05),'Bảng Giá'!$B$3,IF(AND(N2688&lt;=0.1,N2688&gt;0.05),'Bảng Giá'!$B$4,IF(AND('Raw Data'!N2688&gt;0.1,'Raw Data'!N2688&lt;=0.25),'Bảng Giá'!$B$5,IF(AND('Raw Data'!N2688&gt;0.25,'Raw Data'!N2688&lt;=0.5),'Bảng Giá'!$B$6,IF(AND('Raw Data'!N2688&gt;0.5,'Raw Data'!N2688&lt;=1),'Bảng Giá'!$B$7,IF(AND('Raw Data'!N2688&gt;1,'Raw Data'!N2688&lt;=1.5),'Bảng Giá'!$B$8,IF(AND('Raw Data'!N2688&gt;1.5,'Raw Data'!N2688&lt;=2),'Bảng Giá'!$B$9,IF(AND('Raw Data'!N2688&gt;2,'Raw Data'!N2688&lt;=2.5),'Bảng Giá'!$B$10,IF(AND('Raw Data'!N2688&gt;2.5,'Raw Data'!N2688&lt;=3),'Bảng Giá'!$B$11,IF(AND('Raw Data'!N2688&gt;3,'Raw Data'!N2688&lt;=3.5),'Bảng Giá'!$B$12,IF(AND('Raw Data'!N2688&gt;3.5,'Raw Data'!N2688&lt;=4),'Bảng Giá'!$B$13,IF(AND('Raw Data'!N2688&gt;4,'Raw Data'!N2688&lt;=4.5),'Bảng Giá'!$B$14,IF(AND('Raw Data'!N2688&gt;4.5,'Raw Data'!N2688&lt;=5),'Bảng Giá'!$B$15,IF(AND('Raw Data'!N2688&gt;5,'Raw Data'!N2688&lt;=5.5),'Bảng Giá'!$B$16,IF(AND('Raw Data'!N2688&gt;5.5,'Raw Data'!N2688&lt;=6),'Bảng Giá'!$B$17,'Bảng Giá'!$B$18)))))))))))))))</f>
        <v>0.5&lt;x&lt;=1</v>
      </c>
      <c r="Q2688" s="48">
        <f t="shared" si="249"/>
        <v>-0.1875</v>
      </c>
      <c r="R2688">
        <f t="shared" si="250"/>
        <v>39000</v>
      </c>
      <c r="S2688">
        <f t="shared" si="251"/>
        <v>-1000</v>
      </c>
    </row>
    <row r="2689" spans="1:19" x14ac:dyDescent="0.25">
      <c r="A2689" s="12">
        <v>2688</v>
      </c>
      <c r="B2689" s="12" t="s">
        <v>211</v>
      </c>
      <c r="C2689" s="12" t="s">
        <v>1320</v>
      </c>
      <c r="D2689" s="28">
        <v>43007.374050925922</v>
      </c>
      <c r="E2689" s="17">
        <v>43011.174050925925</v>
      </c>
      <c r="F2689" s="13" t="s">
        <v>302</v>
      </c>
      <c r="G2689" s="12">
        <v>300</v>
      </c>
      <c r="H2689" s="12" t="s">
        <v>485</v>
      </c>
      <c r="I2689" s="12" t="s">
        <v>88</v>
      </c>
      <c r="J2689" s="37">
        <f>INDEX('Bảng Giá'!$C$3:$H$18,MATCH('Raw Data'!P2689,'Bảng Giá'!$B$3:$B$18,0),MATCH('Raw Data'!M2689,'Bảng Giá'!$C$2:$H$2,0))</f>
        <v>26000</v>
      </c>
      <c r="K2689" s="12">
        <v>25400</v>
      </c>
      <c r="L2689" s="36">
        <f t="shared" si="246"/>
        <v>3.8000000000029104</v>
      </c>
      <c r="M2689" t="str">
        <f>'References data'!H2690</f>
        <v>Liên Vùng</v>
      </c>
      <c r="N2689">
        <f t="shared" si="247"/>
        <v>0.3</v>
      </c>
      <c r="O2689">
        <f t="shared" si="248"/>
        <v>600</v>
      </c>
      <c r="P2689" t="str">
        <f>IF(AND(N2689&gt;0,N2689&lt;=0.05),'Bảng Giá'!$B$3,IF(AND(N2689&lt;=0.1,N2689&gt;0.05),'Bảng Giá'!$B$4,IF(AND('Raw Data'!N2689&gt;0.1,'Raw Data'!N2689&lt;=0.25),'Bảng Giá'!$B$5,IF(AND('Raw Data'!N2689&gt;0.25,'Raw Data'!N2689&lt;=0.5),'Bảng Giá'!$B$6,IF(AND('Raw Data'!N2689&gt;0.5,'Raw Data'!N2689&lt;=1),'Bảng Giá'!$B$7,IF(AND('Raw Data'!N2689&gt;1,'Raw Data'!N2689&lt;=1.5),'Bảng Giá'!$B$8,IF(AND('Raw Data'!N2689&gt;1.5,'Raw Data'!N2689&lt;=2),'Bảng Giá'!$B$9,IF(AND('Raw Data'!N2689&gt;2,'Raw Data'!N2689&lt;=2.5),'Bảng Giá'!$B$10,IF(AND('Raw Data'!N2689&gt;2.5,'Raw Data'!N2689&lt;=3),'Bảng Giá'!$B$11,IF(AND('Raw Data'!N2689&gt;3,'Raw Data'!N2689&lt;=3.5),'Bảng Giá'!$B$12,IF(AND('Raw Data'!N2689&gt;3.5,'Raw Data'!N2689&lt;=4),'Bảng Giá'!$B$13,IF(AND('Raw Data'!N2689&gt;4,'Raw Data'!N2689&lt;=4.5),'Bảng Giá'!$B$14,IF(AND('Raw Data'!N2689&gt;4.5,'Raw Data'!N2689&lt;=5),'Bảng Giá'!$B$15,IF(AND('Raw Data'!N2689&gt;5,'Raw Data'!N2689&lt;=5.5),'Bảng Giá'!$B$16,IF(AND('Raw Data'!N2689&gt;5.5,'Raw Data'!N2689&lt;=6),'Bảng Giá'!$B$17,'Bảng Giá'!$B$18)))))))))))))))</f>
        <v>0.25&lt;x&lt;=0.5</v>
      </c>
      <c r="Q2689" s="48">
        <f t="shared" si="249"/>
        <v>2.3622047244094488E-2</v>
      </c>
      <c r="R2689">
        <f t="shared" si="250"/>
        <v>31200</v>
      </c>
      <c r="S2689">
        <f t="shared" si="251"/>
        <v>5800</v>
      </c>
    </row>
    <row r="2690" spans="1:19" x14ac:dyDescent="0.25">
      <c r="A2690" s="12">
        <v>2689</v>
      </c>
      <c r="B2690" s="12" t="s">
        <v>211</v>
      </c>
      <c r="C2690" s="12" t="s">
        <v>1321</v>
      </c>
      <c r="D2690" s="28">
        <v>43008.392696759256</v>
      </c>
      <c r="E2690" s="17">
        <v>43012.192696759259</v>
      </c>
      <c r="F2690" s="13" t="s">
        <v>302</v>
      </c>
      <c r="G2690" s="12">
        <v>840</v>
      </c>
      <c r="H2690" s="12" t="s">
        <v>99</v>
      </c>
      <c r="I2690" s="12" t="s">
        <v>1617</v>
      </c>
      <c r="J2690" s="37">
        <f>INDEX('Bảng Giá'!$C$3:$H$18,MATCH('Raw Data'!P2690,'Bảng Giá'!$B$3:$B$18,0),MATCH('Raw Data'!M2690,'Bảng Giá'!$C$2:$H$2,0))</f>
        <v>32500</v>
      </c>
      <c r="K2690" s="12">
        <v>31700</v>
      </c>
      <c r="L2690" s="36">
        <f t="shared" si="246"/>
        <v>3.8000000000029104</v>
      </c>
      <c r="M2690" t="str">
        <f>'References data'!H2691</f>
        <v>Liên Vùng</v>
      </c>
      <c r="N2690">
        <f t="shared" si="247"/>
        <v>0.84</v>
      </c>
      <c r="O2690">
        <f t="shared" si="248"/>
        <v>800</v>
      </c>
      <c r="P2690" t="str">
        <f>IF(AND(N2690&gt;0,N2690&lt;=0.05),'Bảng Giá'!$B$3,IF(AND(N2690&lt;=0.1,N2690&gt;0.05),'Bảng Giá'!$B$4,IF(AND('Raw Data'!N2690&gt;0.1,'Raw Data'!N2690&lt;=0.25),'Bảng Giá'!$B$5,IF(AND('Raw Data'!N2690&gt;0.25,'Raw Data'!N2690&lt;=0.5),'Bảng Giá'!$B$6,IF(AND('Raw Data'!N2690&gt;0.5,'Raw Data'!N2690&lt;=1),'Bảng Giá'!$B$7,IF(AND('Raw Data'!N2690&gt;1,'Raw Data'!N2690&lt;=1.5),'Bảng Giá'!$B$8,IF(AND('Raw Data'!N2690&gt;1.5,'Raw Data'!N2690&lt;=2),'Bảng Giá'!$B$9,IF(AND('Raw Data'!N2690&gt;2,'Raw Data'!N2690&lt;=2.5),'Bảng Giá'!$B$10,IF(AND('Raw Data'!N2690&gt;2.5,'Raw Data'!N2690&lt;=3),'Bảng Giá'!$B$11,IF(AND('Raw Data'!N2690&gt;3,'Raw Data'!N2690&lt;=3.5),'Bảng Giá'!$B$12,IF(AND('Raw Data'!N2690&gt;3.5,'Raw Data'!N2690&lt;=4),'Bảng Giá'!$B$13,IF(AND('Raw Data'!N2690&gt;4,'Raw Data'!N2690&lt;=4.5),'Bảng Giá'!$B$14,IF(AND('Raw Data'!N2690&gt;4.5,'Raw Data'!N2690&lt;=5),'Bảng Giá'!$B$15,IF(AND('Raw Data'!N2690&gt;5,'Raw Data'!N2690&lt;=5.5),'Bảng Giá'!$B$16,IF(AND('Raw Data'!N2690&gt;5.5,'Raw Data'!N2690&lt;=6),'Bảng Giá'!$B$17,'Bảng Giá'!$B$18)))))))))))))))</f>
        <v>0.5&lt;x&lt;=1</v>
      </c>
      <c r="Q2690" s="48">
        <f t="shared" si="249"/>
        <v>2.5236593059936908E-2</v>
      </c>
      <c r="R2690">
        <f t="shared" si="250"/>
        <v>39000</v>
      </c>
      <c r="S2690">
        <f t="shared" si="251"/>
        <v>7300</v>
      </c>
    </row>
    <row r="2691" spans="1:19" x14ac:dyDescent="0.25">
      <c r="A2691" s="12">
        <v>2690</v>
      </c>
      <c r="B2691" s="12" t="s">
        <v>211</v>
      </c>
      <c r="C2691" s="12" t="s">
        <v>1322</v>
      </c>
      <c r="D2691" s="28">
        <v>43008.333333333336</v>
      </c>
      <c r="E2691" s="17">
        <v>43012.133333333339</v>
      </c>
      <c r="F2691" s="13" t="s">
        <v>302</v>
      </c>
      <c r="G2691" s="12">
        <v>500</v>
      </c>
      <c r="H2691" s="12" t="s">
        <v>98</v>
      </c>
      <c r="I2691" s="12" t="s">
        <v>1618</v>
      </c>
      <c r="J2691" s="37">
        <f>INDEX('Bảng Giá'!$C$3:$H$18,MATCH('Raw Data'!P2691,'Bảng Giá'!$B$3:$B$18,0),MATCH('Raw Data'!M2691,'Bảng Giá'!$C$2:$H$2,0))</f>
        <v>26000</v>
      </c>
      <c r="K2691" s="12">
        <v>31700</v>
      </c>
      <c r="L2691" s="36">
        <f t="shared" ref="L2691:L2754" si="252">E2691-D2691</f>
        <v>3.8000000000029104</v>
      </c>
      <c r="M2691" t="str">
        <f>'References data'!H2692</f>
        <v>Liên Vùng</v>
      </c>
      <c r="N2691">
        <f t="shared" ref="N2691:N2754" si="253">G2691/1000</f>
        <v>0.5</v>
      </c>
      <c r="O2691">
        <f t="shared" ref="O2691:O2754" si="254">J2691-K2691</f>
        <v>-5700</v>
      </c>
      <c r="P2691" t="str">
        <f>IF(AND(N2691&gt;0,N2691&lt;=0.05),'Bảng Giá'!$B$3,IF(AND(N2691&lt;=0.1,N2691&gt;0.05),'Bảng Giá'!$B$4,IF(AND('Raw Data'!N2691&gt;0.1,'Raw Data'!N2691&lt;=0.25),'Bảng Giá'!$B$5,IF(AND('Raw Data'!N2691&gt;0.25,'Raw Data'!N2691&lt;=0.5),'Bảng Giá'!$B$6,IF(AND('Raw Data'!N2691&gt;0.5,'Raw Data'!N2691&lt;=1),'Bảng Giá'!$B$7,IF(AND('Raw Data'!N2691&gt;1,'Raw Data'!N2691&lt;=1.5),'Bảng Giá'!$B$8,IF(AND('Raw Data'!N2691&gt;1.5,'Raw Data'!N2691&lt;=2),'Bảng Giá'!$B$9,IF(AND('Raw Data'!N2691&gt;2,'Raw Data'!N2691&lt;=2.5),'Bảng Giá'!$B$10,IF(AND('Raw Data'!N2691&gt;2.5,'Raw Data'!N2691&lt;=3),'Bảng Giá'!$B$11,IF(AND('Raw Data'!N2691&gt;3,'Raw Data'!N2691&lt;=3.5),'Bảng Giá'!$B$12,IF(AND('Raw Data'!N2691&gt;3.5,'Raw Data'!N2691&lt;=4),'Bảng Giá'!$B$13,IF(AND('Raw Data'!N2691&gt;4,'Raw Data'!N2691&lt;=4.5),'Bảng Giá'!$B$14,IF(AND('Raw Data'!N2691&gt;4.5,'Raw Data'!N2691&lt;=5),'Bảng Giá'!$B$15,IF(AND('Raw Data'!N2691&gt;5,'Raw Data'!N2691&lt;=5.5),'Bảng Giá'!$B$16,IF(AND('Raw Data'!N2691&gt;5.5,'Raw Data'!N2691&lt;=6),'Bảng Giá'!$B$17,'Bảng Giá'!$B$18)))))))))))))))</f>
        <v>0.25&lt;x&lt;=0.5</v>
      </c>
      <c r="Q2691" s="48">
        <f t="shared" ref="Q2691:Q2754" si="255">O2691/K2691</f>
        <v>-0.17981072555205047</v>
      </c>
      <c r="R2691">
        <f t="shared" ref="R2691:R2754" si="256">J2691+(J2691*0.2)</f>
        <v>31200</v>
      </c>
      <c r="S2691">
        <f t="shared" ref="S2691:S2754" si="257">R2691-K2691</f>
        <v>-500</v>
      </c>
    </row>
    <row r="2692" spans="1:19" x14ac:dyDescent="0.25">
      <c r="A2692" s="12">
        <v>2691</v>
      </c>
      <c r="B2692" s="12" t="s">
        <v>211</v>
      </c>
      <c r="C2692" s="12" t="s">
        <v>1323</v>
      </c>
      <c r="D2692" s="28">
        <v>43013.541388888887</v>
      </c>
      <c r="E2692" s="17">
        <v>43017.34138888889</v>
      </c>
      <c r="F2692" s="13" t="s">
        <v>302</v>
      </c>
      <c r="G2692" s="12">
        <v>2500</v>
      </c>
      <c r="H2692" s="12" t="s">
        <v>114</v>
      </c>
      <c r="I2692" s="12" t="s">
        <v>476</v>
      </c>
      <c r="J2692" s="37">
        <f>INDEX('Bảng Giá'!$C$3:$H$18,MATCH('Raw Data'!P2692,'Bảng Giá'!$B$3:$B$18,0),MATCH('Raw Data'!M2692,'Bảng Giá'!$C$2:$H$2,0))</f>
        <v>58000</v>
      </c>
      <c r="K2692" s="12">
        <v>64900</v>
      </c>
      <c r="L2692" s="36">
        <f t="shared" si="252"/>
        <v>3.8000000000029104</v>
      </c>
      <c r="M2692" t="str">
        <f>'References data'!H2693</f>
        <v>Liên Vùng</v>
      </c>
      <c r="N2692">
        <f t="shared" si="253"/>
        <v>2.5</v>
      </c>
      <c r="O2692">
        <f t="shared" si="254"/>
        <v>-6900</v>
      </c>
      <c r="P2692" t="str">
        <f>IF(AND(N2692&gt;0,N2692&lt;=0.05),'Bảng Giá'!$B$3,IF(AND(N2692&lt;=0.1,N2692&gt;0.05),'Bảng Giá'!$B$4,IF(AND('Raw Data'!N2692&gt;0.1,'Raw Data'!N2692&lt;=0.25),'Bảng Giá'!$B$5,IF(AND('Raw Data'!N2692&gt;0.25,'Raw Data'!N2692&lt;=0.5),'Bảng Giá'!$B$6,IF(AND('Raw Data'!N2692&gt;0.5,'Raw Data'!N2692&lt;=1),'Bảng Giá'!$B$7,IF(AND('Raw Data'!N2692&gt;1,'Raw Data'!N2692&lt;=1.5),'Bảng Giá'!$B$8,IF(AND('Raw Data'!N2692&gt;1.5,'Raw Data'!N2692&lt;=2),'Bảng Giá'!$B$9,IF(AND('Raw Data'!N2692&gt;2,'Raw Data'!N2692&lt;=2.5),'Bảng Giá'!$B$10,IF(AND('Raw Data'!N2692&gt;2.5,'Raw Data'!N2692&lt;=3),'Bảng Giá'!$B$11,IF(AND('Raw Data'!N2692&gt;3,'Raw Data'!N2692&lt;=3.5),'Bảng Giá'!$B$12,IF(AND('Raw Data'!N2692&gt;3.5,'Raw Data'!N2692&lt;=4),'Bảng Giá'!$B$13,IF(AND('Raw Data'!N2692&gt;4,'Raw Data'!N2692&lt;=4.5),'Bảng Giá'!$B$14,IF(AND('Raw Data'!N2692&gt;4.5,'Raw Data'!N2692&lt;=5),'Bảng Giá'!$B$15,IF(AND('Raw Data'!N2692&gt;5,'Raw Data'!N2692&lt;=5.5),'Bảng Giá'!$B$16,IF(AND('Raw Data'!N2692&gt;5.5,'Raw Data'!N2692&lt;=6),'Bảng Giá'!$B$17,'Bảng Giá'!$B$18)))))))))))))))</f>
        <v>2&lt;x&lt;=2.5</v>
      </c>
      <c r="Q2692" s="48">
        <f t="shared" si="255"/>
        <v>-0.10631741140215717</v>
      </c>
      <c r="R2692">
        <f t="shared" si="256"/>
        <v>69600</v>
      </c>
      <c r="S2692">
        <f t="shared" si="257"/>
        <v>4700</v>
      </c>
    </row>
    <row r="2693" spans="1:19" x14ac:dyDescent="0.25">
      <c r="A2693" s="12">
        <v>2692</v>
      </c>
      <c r="B2693" s="12" t="s">
        <v>211</v>
      </c>
      <c r="C2693" s="12" t="s">
        <v>1324</v>
      </c>
      <c r="D2693" s="28">
        <v>43008.333333333336</v>
      </c>
      <c r="E2693" s="17">
        <v>43012.433333333334</v>
      </c>
      <c r="F2693" s="13" t="s">
        <v>302</v>
      </c>
      <c r="G2693" s="12">
        <v>1000</v>
      </c>
      <c r="H2693" s="12" t="s">
        <v>371</v>
      </c>
      <c r="I2693" s="12" t="s">
        <v>111</v>
      </c>
      <c r="J2693" s="37">
        <f>INDEX('Bảng Giá'!$C$3:$H$18,MATCH('Raw Data'!P2693,'Bảng Giá'!$B$3:$B$18,0),MATCH('Raw Data'!M2693,'Bảng Giá'!$C$2:$H$2,0))</f>
        <v>31000</v>
      </c>
      <c r="K2693" s="12">
        <v>38400</v>
      </c>
      <c r="L2693" s="36">
        <f t="shared" si="252"/>
        <v>4.0999999999985448</v>
      </c>
      <c r="M2693" t="str">
        <f>'References data'!H2694</f>
        <v>Liên Vùng Tỉnh</v>
      </c>
      <c r="N2693">
        <f t="shared" si="253"/>
        <v>1</v>
      </c>
      <c r="O2693">
        <f t="shared" si="254"/>
        <v>-7400</v>
      </c>
      <c r="P2693" t="str">
        <f>IF(AND(N2693&gt;0,N2693&lt;=0.05),'Bảng Giá'!$B$3,IF(AND(N2693&lt;=0.1,N2693&gt;0.05),'Bảng Giá'!$B$4,IF(AND('Raw Data'!N2693&gt;0.1,'Raw Data'!N2693&lt;=0.25),'Bảng Giá'!$B$5,IF(AND('Raw Data'!N2693&gt;0.25,'Raw Data'!N2693&lt;=0.5),'Bảng Giá'!$B$6,IF(AND('Raw Data'!N2693&gt;0.5,'Raw Data'!N2693&lt;=1),'Bảng Giá'!$B$7,IF(AND('Raw Data'!N2693&gt;1,'Raw Data'!N2693&lt;=1.5),'Bảng Giá'!$B$8,IF(AND('Raw Data'!N2693&gt;1.5,'Raw Data'!N2693&lt;=2),'Bảng Giá'!$B$9,IF(AND('Raw Data'!N2693&gt;2,'Raw Data'!N2693&lt;=2.5),'Bảng Giá'!$B$10,IF(AND('Raw Data'!N2693&gt;2.5,'Raw Data'!N2693&lt;=3),'Bảng Giá'!$B$11,IF(AND('Raw Data'!N2693&gt;3,'Raw Data'!N2693&lt;=3.5),'Bảng Giá'!$B$12,IF(AND('Raw Data'!N2693&gt;3.5,'Raw Data'!N2693&lt;=4),'Bảng Giá'!$B$13,IF(AND('Raw Data'!N2693&gt;4,'Raw Data'!N2693&lt;=4.5),'Bảng Giá'!$B$14,IF(AND('Raw Data'!N2693&gt;4.5,'Raw Data'!N2693&lt;=5),'Bảng Giá'!$B$15,IF(AND('Raw Data'!N2693&gt;5,'Raw Data'!N2693&lt;=5.5),'Bảng Giá'!$B$16,IF(AND('Raw Data'!N2693&gt;5.5,'Raw Data'!N2693&lt;=6),'Bảng Giá'!$B$17,'Bảng Giá'!$B$18)))))))))))))))</f>
        <v>0.5&lt;x&lt;=1</v>
      </c>
      <c r="Q2693" s="48">
        <f t="shared" si="255"/>
        <v>-0.19270833333333334</v>
      </c>
      <c r="R2693">
        <f t="shared" si="256"/>
        <v>37200</v>
      </c>
      <c r="S2693">
        <f t="shared" si="257"/>
        <v>-1200</v>
      </c>
    </row>
    <row r="2694" spans="1:19" x14ac:dyDescent="0.25">
      <c r="A2694" s="12">
        <v>2693</v>
      </c>
      <c r="B2694" s="12" t="s">
        <v>211</v>
      </c>
      <c r="C2694" s="12" t="s">
        <v>1325</v>
      </c>
      <c r="D2694" s="28">
        <v>43008.392835648148</v>
      </c>
      <c r="E2694" s="17">
        <v>43010.492835648147</v>
      </c>
      <c r="F2694" s="13" t="s">
        <v>302</v>
      </c>
      <c r="G2694" s="12">
        <v>1500</v>
      </c>
      <c r="H2694" s="12" t="s">
        <v>296</v>
      </c>
      <c r="I2694" s="12" t="s">
        <v>93</v>
      </c>
      <c r="J2694" s="37">
        <f>INDEX('Bảng Giá'!$C$3:$H$18,MATCH('Raw Data'!P2694,'Bảng Giá'!$B$3:$B$18,0),MATCH('Raw Data'!M2694,'Bảng Giá'!$C$2:$H$2,0))</f>
        <v>38500</v>
      </c>
      <c r="K2694" s="12">
        <v>45600</v>
      </c>
      <c r="L2694" s="36">
        <f t="shared" si="252"/>
        <v>2.0999999999985448</v>
      </c>
      <c r="M2694" t="str">
        <f>'References data'!H2695</f>
        <v>Liên Vùng đặc biệt</v>
      </c>
      <c r="N2694">
        <f t="shared" si="253"/>
        <v>1.5</v>
      </c>
      <c r="O2694">
        <f t="shared" si="254"/>
        <v>-7100</v>
      </c>
      <c r="P2694" t="str">
        <f>IF(AND(N2694&gt;0,N2694&lt;=0.05),'Bảng Giá'!$B$3,IF(AND(N2694&lt;=0.1,N2694&gt;0.05),'Bảng Giá'!$B$4,IF(AND('Raw Data'!N2694&gt;0.1,'Raw Data'!N2694&lt;=0.25),'Bảng Giá'!$B$5,IF(AND('Raw Data'!N2694&gt;0.25,'Raw Data'!N2694&lt;=0.5),'Bảng Giá'!$B$6,IF(AND('Raw Data'!N2694&gt;0.5,'Raw Data'!N2694&lt;=1),'Bảng Giá'!$B$7,IF(AND('Raw Data'!N2694&gt;1,'Raw Data'!N2694&lt;=1.5),'Bảng Giá'!$B$8,IF(AND('Raw Data'!N2694&gt;1.5,'Raw Data'!N2694&lt;=2),'Bảng Giá'!$B$9,IF(AND('Raw Data'!N2694&gt;2,'Raw Data'!N2694&lt;=2.5),'Bảng Giá'!$B$10,IF(AND('Raw Data'!N2694&gt;2.5,'Raw Data'!N2694&lt;=3),'Bảng Giá'!$B$11,IF(AND('Raw Data'!N2694&gt;3,'Raw Data'!N2694&lt;=3.5),'Bảng Giá'!$B$12,IF(AND('Raw Data'!N2694&gt;3.5,'Raw Data'!N2694&lt;=4),'Bảng Giá'!$B$13,IF(AND('Raw Data'!N2694&gt;4,'Raw Data'!N2694&lt;=4.5),'Bảng Giá'!$B$14,IF(AND('Raw Data'!N2694&gt;4.5,'Raw Data'!N2694&lt;=5),'Bảng Giá'!$B$15,IF(AND('Raw Data'!N2694&gt;5,'Raw Data'!N2694&lt;=5.5),'Bảng Giá'!$B$16,IF(AND('Raw Data'!N2694&gt;5.5,'Raw Data'!N2694&lt;=6),'Bảng Giá'!$B$17,'Bảng Giá'!$B$18)))))))))))))))</f>
        <v>1&lt;x&lt;=1.5</v>
      </c>
      <c r="Q2694" s="48">
        <f t="shared" si="255"/>
        <v>-0.15570175438596492</v>
      </c>
      <c r="R2694">
        <f t="shared" si="256"/>
        <v>46200</v>
      </c>
      <c r="S2694">
        <f t="shared" si="257"/>
        <v>600</v>
      </c>
    </row>
    <row r="2695" spans="1:19" x14ac:dyDescent="0.25">
      <c r="A2695" s="12">
        <v>2694</v>
      </c>
      <c r="B2695" s="12" t="s">
        <v>211</v>
      </c>
      <c r="C2695" s="12" t="s">
        <v>1326</v>
      </c>
      <c r="D2695" s="28">
        <v>43008.392592592594</v>
      </c>
      <c r="E2695" s="17">
        <v>43012.192592592597</v>
      </c>
      <c r="F2695" s="13" t="s">
        <v>302</v>
      </c>
      <c r="G2695" s="12">
        <v>600</v>
      </c>
      <c r="H2695" s="12" t="s">
        <v>315</v>
      </c>
      <c r="I2695" s="12" t="s">
        <v>126</v>
      </c>
      <c r="J2695" s="37">
        <f>INDEX('Bảng Giá'!$C$3:$H$18,MATCH('Raw Data'!P2695,'Bảng Giá'!$B$3:$B$18,0),MATCH('Raw Data'!M2695,'Bảng Giá'!$C$2:$H$2,0))</f>
        <v>32500</v>
      </c>
      <c r="K2695" s="12">
        <v>31700</v>
      </c>
      <c r="L2695" s="36">
        <f t="shared" si="252"/>
        <v>3.8000000000029104</v>
      </c>
      <c r="M2695" t="str">
        <f>'References data'!H2696</f>
        <v>Liên Vùng</v>
      </c>
      <c r="N2695">
        <f t="shared" si="253"/>
        <v>0.6</v>
      </c>
      <c r="O2695">
        <f t="shared" si="254"/>
        <v>800</v>
      </c>
      <c r="P2695" t="str">
        <f>IF(AND(N2695&gt;0,N2695&lt;=0.05),'Bảng Giá'!$B$3,IF(AND(N2695&lt;=0.1,N2695&gt;0.05),'Bảng Giá'!$B$4,IF(AND('Raw Data'!N2695&gt;0.1,'Raw Data'!N2695&lt;=0.25),'Bảng Giá'!$B$5,IF(AND('Raw Data'!N2695&gt;0.25,'Raw Data'!N2695&lt;=0.5),'Bảng Giá'!$B$6,IF(AND('Raw Data'!N2695&gt;0.5,'Raw Data'!N2695&lt;=1),'Bảng Giá'!$B$7,IF(AND('Raw Data'!N2695&gt;1,'Raw Data'!N2695&lt;=1.5),'Bảng Giá'!$B$8,IF(AND('Raw Data'!N2695&gt;1.5,'Raw Data'!N2695&lt;=2),'Bảng Giá'!$B$9,IF(AND('Raw Data'!N2695&gt;2,'Raw Data'!N2695&lt;=2.5),'Bảng Giá'!$B$10,IF(AND('Raw Data'!N2695&gt;2.5,'Raw Data'!N2695&lt;=3),'Bảng Giá'!$B$11,IF(AND('Raw Data'!N2695&gt;3,'Raw Data'!N2695&lt;=3.5),'Bảng Giá'!$B$12,IF(AND('Raw Data'!N2695&gt;3.5,'Raw Data'!N2695&lt;=4),'Bảng Giá'!$B$13,IF(AND('Raw Data'!N2695&gt;4,'Raw Data'!N2695&lt;=4.5),'Bảng Giá'!$B$14,IF(AND('Raw Data'!N2695&gt;4.5,'Raw Data'!N2695&lt;=5),'Bảng Giá'!$B$15,IF(AND('Raw Data'!N2695&gt;5,'Raw Data'!N2695&lt;=5.5),'Bảng Giá'!$B$16,IF(AND('Raw Data'!N2695&gt;5.5,'Raw Data'!N2695&lt;=6),'Bảng Giá'!$B$17,'Bảng Giá'!$B$18)))))))))))))))</f>
        <v>0.5&lt;x&lt;=1</v>
      </c>
      <c r="Q2695" s="48">
        <f t="shared" si="255"/>
        <v>2.5236593059936908E-2</v>
      </c>
      <c r="R2695">
        <f t="shared" si="256"/>
        <v>39000</v>
      </c>
      <c r="S2695">
        <f t="shared" si="257"/>
        <v>7300</v>
      </c>
    </row>
    <row r="2696" spans="1:19" x14ac:dyDescent="0.25">
      <c r="A2696" s="12">
        <v>2695</v>
      </c>
      <c r="B2696" s="12" t="s">
        <v>211</v>
      </c>
      <c r="C2696" s="12" t="s">
        <v>1327</v>
      </c>
      <c r="D2696" s="28">
        <v>43008.333333333336</v>
      </c>
      <c r="E2696" s="17">
        <v>43012.433333333334</v>
      </c>
      <c r="F2696" s="13" t="s">
        <v>302</v>
      </c>
      <c r="G2696" s="12">
        <v>200</v>
      </c>
      <c r="H2696" s="12" t="s">
        <v>182</v>
      </c>
      <c r="I2696" s="12" t="s">
        <v>465</v>
      </c>
      <c r="J2696" s="37">
        <f>INDEX('Bảng Giá'!$C$3:$H$18,MATCH('Raw Data'!P2696,'Bảng Giá'!$B$3:$B$18,0),MATCH('Raw Data'!M2696,'Bảng Giá'!$C$2:$H$2,0))</f>
        <v>20000</v>
      </c>
      <c r="K2696" s="12">
        <v>19700</v>
      </c>
      <c r="L2696" s="36">
        <f t="shared" si="252"/>
        <v>4.0999999999985448</v>
      </c>
      <c r="M2696" t="str">
        <f>'References data'!H2697</f>
        <v>Liên Vùng Tỉnh</v>
      </c>
      <c r="N2696">
        <f t="shared" si="253"/>
        <v>0.2</v>
      </c>
      <c r="O2696">
        <f t="shared" si="254"/>
        <v>300</v>
      </c>
      <c r="P2696" t="str">
        <f>IF(AND(N2696&gt;0,N2696&lt;=0.05),'Bảng Giá'!$B$3,IF(AND(N2696&lt;=0.1,N2696&gt;0.05),'Bảng Giá'!$B$4,IF(AND('Raw Data'!N2696&gt;0.1,'Raw Data'!N2696&lt;=0.25),'Bảng Giá'!$B$5,IF(AND('Raw Data'!N2696&gt;0.25,'Raw Data'!N2696&lt;=0.5),'Bảng Giá'!$B$6,IF(AND('Raw Data'!N2696&gt;0.5,'Raw Data'!N2696&lt;=1),'Bảng Giá'!$B$7,IF(AND('Raw Data'!N2696&gt;1,'Raw Data'!N2696&lt;=1.5),'Bảng Giá'!$B$8,IF(AND('Raw Data'!N2696&gt;1.5,'Raw Data'!N2696&lt;=2),'Bảng Giá'!$B$9,IF(AND('Raw Data'!N2696&gt;2,'Raw Data'!N2696&lt;=2.5),'Bảng Giá'!$B$10,IF(AND('Raw Data'!N2696&gt;2.5,'Raw Data'!N2696&lt;=3),'Bảng Giá'!$B$11,IF(AND('Raw Data'!N2696&gt;3,'Raw Data'!N2696&lt;=3.5),'Bảng Giá'!$B$12,IF(AND('Raw Data'!N2696&gt;3.5,'Raw Data'!N2696&lt;=4),'Bảng Giá'!$B$13,IF(AND('Raw Data'!N2696&gt;4,'Raw Data'!N2696&lt;=4.5),'Bảng Giá'!$B$14,IF(AND('Raw Data'!N2696&gt;4.5,'Raw Data'!N2696&lt;=5),'Bảng Giá'!$B$15,IF(AND('Raw Data'!N2696&gt;5,'Raw Data'!N2696&lt;=5.5),'Bảng Giá'!$B$16,IF(AND('Raw Data'!N2696&gt;5.5,'Raw Data'!N2696&lt;=6),'Bảng Giá'!$B$17,'Bảng Giá'!$B$18)))))))))))))))</f>
        <v>0.1&lt;x&lt;=0.25</v>
      </c>
      <c r="Q2696" s="48">
        <f t="shared" si="255"/>
        <v>1.5228426395939087E-2</v>
      </c>
      <c r="R2696">
        <f t="shared" si="256"/>
        <v>24000</v>
      </c>
      <c r="S2696">
        <f t="shared" si="257"/>
        <v>4300</v>
      </c>
    </row>
    <row r="2697" spans="1:19" x14ac:dyDescent="0.25">
      <c r="A2697" s="12">
        <v>2696</v>
      </c>
      <c r="B2697" s="12" t="s">
        <v>211</v>
      </c>
      <c r="C2697" s="12" t="s">
        <v>1328</v>
      </c>
      <c r="D2697" s="28">
        <v>43008.333333333336</v>
      </c>
      <c r="E2697" s="17">
        <v>43012.133333333339</v>
      </c>
      <c r="F2697" s="13" t="s">
        <v>302</v>
      </c>
      <c r="G2697" s="12">
        <v>1000</v>
      </c>
      <c r="H2697" s="12" t="s">
        <v>78</v>
      </c>
      <c r="I2697" s="12" t="s">
        <v>356</v>
      </c>
      <c r="J2697" s="37">
        <f>INDEX('Bảng Giá'!$C$3:$H$18,MATCH('Raw Data'!P2697,'Bảng Giá'!$B$3:$B$18,0),MATCH('Raw Data'!M2697,'Bảng Giá'!$C$2:$H$2,0))</f>
        <v>32500</v>
      </c>
      <c r="K2697" s="12">
        <v>40000</v>
      </c>
      <c r="L2697" s="36">
        <f t="shared" si="252"/>
        <v>3.8000000000029104</v>
      </c>
      <c r="M2697" t="str">
        <f>'References data'!H2698</f>
        <v>Liên Vùng</v>
      </c>
      <c r="N2697">
        <f t="shared" si="253"/>
        <v>1</v>
      </c>
      <c r="O2697">
        <f t="shared" si="254"/>
        <v>-7500</v>
      </c>
      <c r="P2697" t="str">
        <f>IF(AND(N2697&gt;0,N2697&lt;=0.05),'Bảng Giá'!$B$3,IF(AND(N2697&lt;=0.1,N2697&gt;0.05),'Bảng Giá'!$B$4,IF(AND('Raw Data'!N2697&gt;0.1,'Raw Data'!N2697&lt;=0.25),'Bảng Giá'!$B$5,IF(AND('Raw Data'!N2697&gt;0.25,'Raw Data'!N2697&lt;=0.5),'Bảng Giá'!$B$6,IF(AND('Raw Data'!N2697&gt;0.5,'Raw Data'!N2697&lt;=1),'Bảng Giá'!$B$7,IF(AND('Raw Data'!N2697&gt;1,'Raw Data'!N2697&lt;=1.5),'Bảng Giá'!$B$8,IF(AND('Raw Data'!N2697&gt;1.5,'Raw Data'!N2697&lt;=2),'Bảng Giá'!$B$9,IF(AND('Raw Data'!N2697&gt;2,'Raw Data'!N2697&lt;=2.5),'Bảng Giá'!$B$10,IF(AND('Raw Data'!N2697&gt;2.5,'Raw Data'!N2697&lt;=3),'Bảng Giá'!$B$11,IF(AND('Raw Data'!N2697&gt;3,'Raw Data'!N2697&lt;=3.5),'Bảng Giá'!$B$12,IF(AND('Raw Data'!N2697&gt;3.5,'Raw Data'!N2697&lt;=4),'Bảng Giá'!$B$13,IF(AND('Raw Data'!N2697&gt;4,'Raw Data'!N2697&lt;=4.5),'Bảng Giá'!$B$14,IF(AND('Raw Data'!N2697&gt;4.5,'Raw Data'!N2697&lt;=5),'Bảng Giá'!$B$15,IF(AND('Raw Data'!N2697&gt;5,'Raw Data'!N2697&lt;=5.5),'Bảng Giá'!$B$16,IF(AND('Raw Data'!N2697&gt;5.5,'Raw Data'!N2697&lt;=6),'Bảng Giá'!$B$17,'Bảng Giá'!$B$18)))))))))))))))</f>
        <v>0.5&lt;x&lt;=1</v>
      </c>
      <c r="Q2697" s="48">
        <f t="shared" si="255"/>
        <v>-0.1875</v>
      </c>
      <c r="R2697">
        <f t="shared" si="256"/>
        <v>39000</v>
      </c>
      <c r="S2697">
        <f t="shared" si="257"/>
        <v>-1000</v>
      </c>
    </row>
    <row r="2698" spans="1:19" x14ac:dyDescent="0.25">
      <c r="A2698" s="12">
        <v>2697</v>
      </c>
      <c r="B2698" s="12" t="s">
        <v>211</v>
      </c>
      <c r="C2698" s="12" t="s">
        <v>1329</v>
      </c>
      <c r="D2698" s="28">
        <v>43008.675266203703</v>
      </c>
      <c r="E2698" s="17">
        <v>43010.775266203702</v>
      </c>
      <c r="F2698" s="13" t="s">
        <v>302</v>
      </c>
      <c r="G2698" s="12">
        <v>200</v>
      </c>
      <c r="H2698" s="12" t="s">
        <v>83</v>
      </c>
      <c r="I2698" s="12" t="s">
        <v>283</v>
      </c>
      <c r="J2698" s="37">
        <f>INDEX('Bảng Giá'!$C$3:$H$18,MATCH('Raw Data'!P2698,'Bảng Giá'!$B$3:$B$18,0),MATCH('Raw Data'!M2698,'Bảng Giá'!$C$2:$H$2,0))</f>
        <v>21000</v>
      </c>
      <c r="K2698" s="12">
        <v>20600</v>
      </c>
      <c r="L2698" s="36">
        <f t="shared" si="252"/>
        <v>2.0999999999985448</v>
      </c>
      <c r="M2698" t="str">
        <f>'References data'!H2699</f>
        <v>Liên Vùng đặc biệt</v>
      </c>
      <c r="N2698">
        <f t="shared" si="253"/>
        <v>0.2</v>
      </c>
      <c r="O2698">
        <f t="shared" si="254"/>
        <v>400</v>
      </c>
      <c r="P2698" t="str">
        <f>IF(AND(N2698&gt;0,N2698&lt;=0.05),'Bảng Giá'!$B$3,IF(AND(N2698&lt;=0.1,N2698&gt;0.05),'Bảng Giá'!$B$4,IF(AND('Raw Data'!N2698&gt;0.1,'Raw Data'!N2698&lt;=0.25),'Bảng Giá'!$B$5,IF(AND('Raw Data'!N2698&gt;0.25,'Raw Data'!N2698&lt;=0.5),'Bảng Giá'!$B$6,IF(AND('Raw Data'!N2698&gt;0.5,'Raw Data'!N2698&lt;=1),'Bảng Giá'!$B$7,IF(AND('Raw Data'!N2698&gt;1,'Raw Data'!N2698&lt;=1.5),'Bảng Giá'!$B$8,IF(AND('Raw Data'!N2698&gt;1.5,'Raw Data'!N2698&lt;=2),'Bảng Giá'!$B$9,IF(AND('Raw Data'!N2698&gt;2,'Raw Data'!N2698&lt;=2.5),'Bảng Giá'!$B$10,IF(AND('Raw Data'!N2698&gt;2.5,'Raw Data'!N2698&lt;=3),'Bảng Giá'!$B$11,IF(AND('Raw Data'!N2698&gt;3,'Raw Data'!N2698&lt;=3.5),'Bảng Giá'!$B$12,IF(AND('Raw Data'!N2698&gt;3.5,'Raw Data'!N2698&lt;=4),'Bảng Giá'!$B$13,IF(AND('Raw Data'!N2698&gt;4,'Raw Data'!N2698&lt;=4.5),'Bảng Giá'!$B$14,IF(AND('Raw Data'!N2698&gt;4.5,'Raw Data'!N2698&lt;=5),'Bảng Giá'!$B$15,IF(AND('Raw Data'!N2698&gt;5,'Raw Data'!N2698&lt;=5.5),'Bảng Giá'!$B$16,IF(AND('Raw Data'!N2698&gt;5.5,'Raw Data'!N2698&lt;=6),'Bảng Giá'!$B$17,'Bảng Giá'!$B$18)))))))))))))))</f>
        <v>0.1&lt;x&lt;=0.25</v>
      </c>
      <c r="Q2698" s="48">
        <f t="shared" si="255"/>
        <v>1.9417475728155338E-2</v>
      </c>
      <c r="R2698">
        <f t="shared" si="256"/>
        <v>25200</v>
      </c>
      <c r="S2698">
        <f t="shared" si="257"/>
        <v>4600</v>
      </c>
    </row>
    <row r="2699" spans="1:19" x14ac:dyDescent="0.25">
      <c r="A2699" s="12">
        <v>2698</v>
      </c>
      <c r="B2699" s="12" t="s">
        <v>211</v>
      </c>
      <c r="C2699" s="12" t="s">
        <v>1330</v>
      </c>
      <c r="D2699" s="28">
        <v>43008.333333333336</v>
      </c>
      <c r="E2699" s="17">
        <v>43012.133333333339</v>
      </c>
      <c r="F2699" s="13" t="s">
        <v>302</v>
      </c>
      <c r="G2699" s="12">
        <v>1900</v>
      </c>
      <c r="H2699" s="12" t="s">
        <v>297</v>
      </c>
      <c r="I2699" s="12" t="s">
        <v>107</v>
      </c>
      <c r="J2699" s="37">
        <f>INDEX('Bảng Giá'!$C$3:$H$18,MATCH('Raw Data'!P2699,'Bảng Giá'!$B$3:$B$18,0),MATCH('Raw Data'!M2699,'Bảng Giá'!$C$2:$H$2,0))</f>
        <v>49500</v>
      </c>
      <c r="K2699" s="12">
        <v>48300</v>
      </c>
      <c r="L2699" s="36">
        <f t="shared" si="252"/>
        <v>3.8000000000029104</v>
      </c>
      <c r="M2699" t="str">
        <f>'References data'!H2700</f>
        <v>Liên Vùng</v>
      </c>
      <c r="N2699">
        <f t="shared" si="253"/>
        <v>1.9</v>
      </c>
      <c r="O2699">
        <f t="shared" si="254"/>
        <v>1200</v>
      </c>
      <c r="P2699" t="str">
        <f>IF(AND(N2699&gt;0,N2699&lt;=0.05),'Bảng Giá'!$B$3,IF(AND(N2699&lt;=0.1,N2699&gt;0.05),'Bảng Giá'!$B$4,IF(AND('Raw Data'!N2699&gt;0.1,'Raw Data'!N2699&lt;=0.25),'Bảng Giá'!$B$5,IF(AND('Raw Data'!N2699&gt;0.25,'Raw Data'!N2699&lt;=0.5),'Bảng Giá'!$B$6,IF(AND('Raw Data'!N2699&gt;0.5,'Raw Data'!N2699&lt;=1),'Bảng Giá'!$B$7,IF(AND('Raw Data'!N2699&gt;1,'Raw Data'!N2699&lt;=1.5),'Bảng Giá'!$B$8,IF(AND('Raw Data'!N2699&gt;1.5,'Raw Data'!N2699&lt;=2),'Bảng Giá'!$B$9,IF(AND('Raw Data'!N2699&gt;2,'Raw Data'!N2699&lt;=2.5),'Bảng Giá'!$B$10,IF(AND('Raw Data'!N2699&gt;2.5,'Raw Data'!N2699&lt;=3),'Bảng Giá'!$B$11,IF(AND('Raw Data'!N2699&gt;3,'Raw Data'!N2699&lt;=3.5),'Bảng Giá'!$B$12,IF(AND('Raw Data'!N2699&gt;3.5,'Raw Data'!N2699&lt;=4),'Bảng Giá'!$B$13,IF(AND('Raw Data'!N2699&gt;4,'Raw Data'!N2699&lt;=4.5),'Bảng Giá'!$B$14,IF(AND('Raw Data'!N2699&gt;4.5,'Raw Data'!N2699&lt;=5),'Bảng Giá'!$B$15,IF(AND('Raw Data'!N2699&gt;5,'Raw Data'!N2699&lt;=5.5),'Bảng Giá'!$B$16,IF(AND('Raw Data'!N2699&gt;5.5,'Raw Data'!N2699&lt;=6),'Bảng Giá'!$B$17,'Bảng Giá'!$B$18)))))))))))))))</f>
        <v>1.5&lt;x&lt;=2</v>
      </c>
      <c r="Q2699" s="48">
        <f t="shared" si="255"/>
        <v>2.4844720496894408E-2</v>
      </c>
      <c r="R2699">
        <f t="shared" si="256"/>
        <v>59400</v>
      </c>
      <c r="S2699">
        <f t="shared" si="257"/>
        <v>11100</v>
      </c>
    </row>
    <row r="2700" spans="1:19" x14ac:dyDescent="0.25">
      <c r="A2700" s="12">
        <v>2699</v>
      </c>
      <c r="B2700" s="12" t="s">
        <v>211</v>
      </c>
      <c r="C2700" s="12" t="s">
        <v>1331</v>
      </c>
      <c r="D2700" s="28">
        <v>43008.392708333333</v>
      </c>
      <c r="E2700" s="17">
        <v>43010.492708333331</v>
      </c>
      <c r="F2700" s="13" t="s">
        <v>302</v>
      </c>
      <c r="G2700" s="12">
        <v>1230</v>
      </c>
      <c r="H2700" s="12" t="s">
        <v>300</v>
      </c>
      <c r="I2700" s="12" t="s">
        <v>128</v>
      </c>
      <c r="J2700" s="37">
        <f>INDEX('Bảng Giá'!$C$3:$H$18,MATCH('Raw Data'!P2700,'Bảng Giá'!$B$3:$B$18,0),MATCH('Raw Data'!M2700,'Bảng Giá'!$C$2:$H$2,0))</f>
        <v>38500</v>
      </c>
      <c r="K2700" s="12">
        <v>37800</v>
      </c>
      <c r="L2700" s="36">
        <f t="shared" si="252"/>
        <v>2.0999999999985448</v>
      </c>
      <c r="M2700" t="str">
        <f>'References data'!H2701</f>
        <v>Liên Vùng đặc biệt</v>
      </c>
      <c r="N2700">
        <f t="shared" si="253"/>
        <v>1.23</v>
      </c>
      <c r="O2700">
        <f t="shared" si="254"/>
        <v>700</v>
      </c>
      <c r="P2700" t="str">
        <f>IF(AND(N2700&gt;0,N2700&lt;=0.05),'Bảng Giá'!$B$3,IF(AND(N2700&lt;=0.1,N2700&gt;0.05),'Bảng Giá'!$B$4,IF(AND('Raw Data'!N2700&gt;0.1,'Raw Data'!N2700&lt;=0.25),'Bảng Giá'!$B$5,IF(AND('Raw Data'!N2700&gt;0.25,'Raw Data'!N2700&lt;=0.5),'Bảng Giá'!$B$6,IF(AND('Raw Data'!N2700&gt;0.5,'Raw Data'!N2700&lt;=1),'Bảng Giá'!$B$7,IF(AND('Raw Data'!N2700&gt;1,'Raw Data'!N2700&lt;=1.5),'Bảng Giá'!$B$8,IF(AND('Raw Data'!N2700&gt;1.5,'Raw Data'!N2700&lt;=2),'Bảng Giá'!$B$9,IF(AND('Raw Data'!N2700&gt;2,'Raw Data'!N2700&lt;=2.5),'Bảng Giá'!$B$10,IF(AND('Raw Data'!N2700&gt;2.5,'Raw Data'!N2700&lt;=3),'Bảng Giá'!$B$11,IF(AND('Raw Data'!N2700&gt;3,'Raw Data'!N2700&lt;=3.5),'Bảng Giá'!$B$12,IF(AND('Raw Data'!N2700&gt;3.5,'Raw Data'!N2700&lt;=4),'Bảng Giá'!$B$13,IF(AND('Raw Data'!N2700&gt;4,'Raw Data'!N2700&lt;=4.5),'Bảng Giá'!$B$14,IF(AND('Raw Data'!N2700&gt;4.5,'Raw Data'!N2700&lt;=5),'Bảng Giá'!$B$15,IF(AND('Raw Data'!N2700&gt;5,'Raw Data'!N2700&lt;=5.5),'Bảng Giá'!$B$16,IF(AND('Raw Data'!N2700&gt;5.5,'Raw Data'!N2700&lt;=6),'Bảng Giá'!$B$17,'Bảng Giá'!$B$18)))))))))))))))</f>
        <v>1&lt;x&lt;=1.5</v>
      </c>
      <c r="Q2700" s="48">
        <f t="shared" si="255"/>
        <v>1.8518518518518517E-2</v>
      </c>
      <c r="R2700">
        <f t="shared" si="256"/>
        <v>46200</v>
      </c>
      <c r="S2700">
        <f t="shared" si="257"/>
        <v>8400</v>
      </c>
    </row>
    <row r="2701" spans="1:19" x14ac:dyDescent="0.25">
      <c r="A2701" s="12">
        <v>2700</v>
      </c>
      <c r="B2701" s="12" t="s">
        <v>211</v>
      </c>
      <c r="C2701" s="12" t="s">
        <v>1332</v>
      </c>
      <c r="D2701" s="28">
        <v>43008.675347222219</v>
      </c>
      <c r="E2701" s="17">
        <v>43012.475347222222</v>
      </c>
      <c r="F2701" s="13" t="s">
        <v>302</v>
      </c>
      <c r="G2701" s="12">
        <v>1165</v>
      </c>
      <c r="H2701" s="12" t="s">
        <v>294</v>
      </c>
      <c r="I2701" s="12" t="s">
        <v>464</v>
      </c>
      <c r="J2701" s="37">
        <f>INDEX('Bảng Giá'!$C$3:$H$18,MATCH('Raw Data'!P2701,'Bảng Giá'!$B$3:$B$18,0),MATCH('Raw Data'!M2701,'Bảng Giá'!$C$2:$H$2,0))</f>
        <v>41000</v>
      </c>
      <c r="K2701" s="12">
        <v>40000</v>
      </c>
      <c r="L2701" s="36">
        <f t="shared" si="252"/>
        <v>3.8000000000029104</v>
      </c>
      <c r="M2701" t="str">
        <f>'References data'!H2702</f>
        <v>Liên Vùng</v>
      </c>
      <c r="N2701">
        <f t="shared" si="253"/>
        <v>1.165</v>
      </c>
      <c r="O2701">
        <f t="shared" si="254"/>
        <v>1000</v>
      </c>
      <c r="P2701" t="str">
        <f>IF(AND(N2701&gt;0,N2701&lt;=0.05),'Bảng Giá'!$B$3,IF(AND(N2701&lt;=0.1,N2701&gt;0.05),'Bảng Giá'!$B$4,IF(AND('Raw Data'!N2701&gt;0.1,'Raw Data'!N2701&lt;=0.25),'Bảng Giá'!$B$5,IF(AND('Raw Data'!N2701&gt;0.25,'Raw Data'!N2701&lt;=0.5),'Bảng Giá'!$B$6,IF(AND('Raw Data'!N2701&gt;0.5,'Raw Data'!N2701&lt;=1),'Bảng Giá'!$B$7,IF(AND('Raw Data'!N2701&gt;1,'Raw Data'!N2701&lt;=1.5),'Bảng Giá'!$B$8,IF(AND('Raw Data'!N2701&gt;1.5,'Raw Data'!N2701&lt;=2),'Bảng Giá'!$B$9,IF(AND('Raw Data'!N2701&gt;2,'Raw Data'!N2701&lt;=2.5),'Bảng Giá'!$B$10,IF(AND('Raw Data'!N2701&gt;2.5,'Raw Data'!N2701&lt;=3),'Bảng Giá'!$B$11,IF(AND('Raw Data'!N2701&gt;3,'Raw Data'!N2701&lt;=3.5),'Bảng Giá'!$B$12,IF(AND('Raw Data'!N2701&gt;3.5,'Raw Data'!N2701&lt;=4),'Bảng Giá'!$B$13,IF(AND('Raw Data'!N2701&gt;4,'Raw Data'!N2701&lt;=4.5),'Bảng Giá'!$B$14,IF(AND('Raw Data'!N2701&gt;4.5,'Raw Data'!N2701&lt;=5),'Bảng Giá'!$B$15,IF(AND('Raw Data'!N2701&gt;5,'Raw Data'!N2701&lt;=5.5),'Bảng Giá'!$B$16,IF(AND('Raw Data'!N2701&gt;5.5,'Raw Data'!N2701&lt;=6),'Bảng Giá'!$B$17,'Bảng Giá'!$B$18)))))))))))))))</f>
        <v>1&lt;x&lt;=1.5</v>
      </c>
      <c r="Q2701" s="48">
        <f t="shared" si="255"/>
        <v>2.5000000000000001E-2</v>
      </c>
      <c r="R2701">
        <f t="shared" si="256"/>
        <v>49200</v>
      </c>
      <c r="S2701">
        <f t="shared" si="257"/>
        <v>9200</v>
      </c>
    </row>
    <row r="2702" spans="1:19" x14ac:dyDescent="0.25">
      <c r="A2702" s="12">
        <v>2701</v>
      </c>
      <c r="B2702" s="12" t="s">
        <v>211</v>
      </c>
      <c r="C2702" s="12" t="s">
        <v>1333</v>
      </c>
      <c r="D2702" s="28">
        <v>43008.675312500003</v>
      </c>
      <c r="E2702" s="17">
        <v>43010.775312500002</v>
      </c>
      <c r="F2702" s="13" t="s">
        <v>302</v>
      </c>
      <c r="G2702" s="12">
        <v>1650</v>
      </c>
      <c r="H2702" s="12" t="s">
        <v>123</v>
      </c>
      <c r="I2702" s="12" t="s">
        <v>87</v>
      </c>
      <c r="J2702" s="37">
        <f>INDEX('Bảng Giá'!$C$3:$H$18,MATCH('Raw Data'!P2702,'Bảng Giá'!$B$3:$B$18,0),MATCH('Raw Data'!M2702,'Bảng Giá'!$C$2:$H$2,0))</f>
        <v>46500</v>
      </c>
      <c r="K2702" s="12">
        <v>45600</v>
      </c>
      <c r="L2702" s="36">
        <f t="shared" si="252"/>
        <v>2.0999999999985448</v>
      </c>
      <c r="M2702" t="str">
        <f>'References data'!H2703</f>
        <v>Liên Vùng đặc biệt</v>
      </c>
      <c r="N2702">
        <f t="shared" si="253"/>
        <v>1.65</v>
      </c>
      <c r="O2702">
        <f t="shared" si="254"/>
        <v>900</v>
      </c>
      <c r="P2702" t="str">
        <f>IF(AND(N2702&gt;0,N2702&lt;=0.05),'Bảng Giá'!$B$3,IF(AND(N2702&lt;=0.1,N2702&gt;0.05),'Bảng Giá'!$B$4,IF(AND('Raw Data'!N2702&gt;0.1,'Raw Data'!N2702&lt;=0.25),'Bảng Giá'!$B$5,IF(AND('Raw Data'!N2702&gt;0.25,'Raw Data'!N2702&lt;=0.5),'Bảng Giá'!$B$6,IF(AND('Raw Data'!N2702&gt;0.5,'Raw Data'!N2702&lt;=1),'Bảng Giá'!$B$7,IF(AND('Raw Data'!N2702&gt;1,'Raw Data'!N2702&lt;=1.5),'Bảng Giá'!$B$8,IF(AND('Raw Data'!N2702&gt;1.5,'Raw Data'!N2702&lt;=2),'Bảng Giá'!$B$9,IF(AND('Raw Data'!N2702&gt;2,'Raw Data'!N2702&lt;=2.5),'Bảng Giá'!$B$10,IF(AND('Raw Data'!N2702&gt;2.5,'Raw Data'!N2702&lt;=3),'Bảng Giá'!$B$11,IF(AND('Raw Data'!N2702&gt;3,'Raw Data'!N2702&lt;=3.5),'Bảng Giá'!$B$12,IF(AND('Raw Data'!N2702&gt;3.5,'Raw Data'!N2702&lt;=4),'Bảng Giá'!$B$13,IF(AND('Raw Data'!N2702&gt;4,'Raw Data'!N2702&lt;=4.5),'Bảng Giá'!$B$14,IF(AND('Raw Data'!N2702&gt;4.5,'Raw Data'!N2702&lt;=5),'Bảng Giá'!$B$15,IF(AND('Raw Data'!N2702&gt;5,'Raw Data'!N2702&lt;=5.5),'Bảng Giá'!$B$16,IF(AND('Raw Data'!N2702&gt;5.5,'Raw Data'!N2702&lt;=6),'Bảng Giá'!$B$17,'Bảng Giá'!$B$18)))))))))))))))</f>
        <v>1.5&lt;x&lt;=2</v>
      </c>
      <c r="Q2702" s="48">
        <f t="shared" si="255"/>
        <v>1.9736842105263157E-2</v>
      </c>
      <c r="R2702">
        <f t="shared" si="256"/>
        <v>55800</v>
      </c>
      <c r="S2702">
        <f t="shared" si="257"/>
        <v>10200</v>
      </c>
    </row>
    <row r="2703" spans="1:19" x14ac:dyDescent="0.25">
      <c r="A2703" s="12">
        <v>2702</v>
      </c>
      <c r="B2703" s="12" t="s">
        <v>211</v>
      </c>
      <c r="C2703" s="12" t="s">
        <v>1334</v>
      </c>
      <c r="D2703" s="28">
        <v>43008.577557870369</v>
      </c>
      <c r="E2703" s="17">
        <v>43012.377557870372</v>
      </c>
      <c r="F2703" s="13" t="s">
        <v>302</v>
      </c>
      <c r="G2703" s="12">
        <v>300</v>
      </c>
      <c r="H2703" s="12" t="s">
        <v>287</v>
      </c>
      <c r="I2703" s="12" t="s">
        <v>95</v>
      </c>
      <c r="J2703" s="37">
        <f>INDEX('Bảng Giá'!$C$3:$H$18,MATCH('Raw Data'!P2703,'Bảng Giá'!$B$3:$B$18,0),MATCH('Raw Data'!M2703,'Bảng Giá'!$C$2:$H$2,0))</f>
        <v>26000</v>
      </c>
      <c r="K2703" s="12">
        <v>25400</v>
      </c>
      <c r="L2703" s="36">
        <f t="shared" si="252"/>
        <v>3.8000000000029104</v>
      </c>
      <c r="M2703" t="str">
        <f>'References data'!H2704</f>
        <v>Liên Vùng</v>
      </c>
      <c r="N2703">
        <f t="shared" si="253"/>
        <v>0.3</v>
      </c>
      <c r="O2703">
        <f t="shared" si="254"/>
        <v>600</v>
      </c>
      <c r="P2703" t="str">
        <f>IF(AND(N2703&gt;0,N2703&lt;=0.05),'Bảng Giá'!$B$3,IF(AND(N2703&lt;=0.1,N2703&gt;0.05),'Bảng Giá'!$B$4,IF(AND('Raw Data'!N2703&gt;0.1,'Raw Data'!N2703&lt;=0.25),'Bảng Giá'!$B$5,IF(AND('Raw Data'!N2703&gt;0.25,'Raw Data'!N2703&lt;=0.5),'Bảng Giá'!$B$6,IF(AND('Raw Data'!N2703&gt;0.5,'Raw Data'!N2703&lt;=1),'Bảng Giá'!$B$7,IF(AND('Raw Data'!N2703&gt;1,'Raw Data'!N2703&lt;=1.5),'Bảng Giá'!$B$8,IF(AND('Raw Data'!N2703&gt;1.5,'Raw Data'!N2703&lt;=2),'Bảng Giá'!$B$9,IF(AND('Raw Data'!N2703&gt;2,'Raw Data'!N2703&lt;=2.5),'Bảng Giá'!$B$10,IF(AND('Raw Data'!N2703&gt;2.5,'Raw Data'!N2703&lt;=3),'Bảng Giá'!$B$11,IF(AND('Raw Data'!N2703&gt;3,'Raw Data'!N2703&lt;=3.5),'Bảng Giá'!$B$12,IF(AND('Raw Data'!N2703&gt;3.5,'Raw Data'!N2703&lt;=4),'Bảng Giá'!$B$13,IF(AND('Raw Data'!N2703&gt;4,'Raw Data'!N2703&lt;=4.5),'Bảng Giá'!$B$14,IF(AND('Raw Data'!N2703&gt;4.5,'Raw Data'!N2703&lt;=5),'Bảng Giá'!$B$15,IF(AND('Raw Data'!N2703&gt;5,'Raw Data'!N2703&lt;=5.5),'Bảng Giá'!$B$16,IF(AND('Raw Data'!N2703&gt;5.5,'Raw Data'!N2703&lt;=6),'Bảng Giá'!$B$17,'Bảng Giá'!$B$18)))))))))))))))</f>
        <v>0.25&lt;x&lt;=0.5</v>
      </c>
      <c r="Q2703" s="48">
        <f t="shared" si="255"/>
        <v>2.3622047244094488E-2</v>
      </c>
      <c r="R2703">
        <f t="shared" si="256"/>
        <v>31200</v>
      </c>
      <c r="S2703">
        <f t="shared" si="257"/>
        <v>5800</v>
      </c>
    </row>
    <row r="2704" spans="1:19" x14ac:dyDescent="0.25">
      <c r="A2704" s="12">
        <v>2703</v>
      </c>
      <c r="B2704" s="12" t="s">
        <v>211</v>
      </c>
      <c r="C2704" s="12" t="s">
        <v>1335</v>
      </c>
      <c r="D2704" s="28">
        <v>43008.67523148148</v>
      </c>
      <c r="E2704" s="17">
        <v>43012.475231481483</v>
      </c>
      <c r="F2704" s="13" t="s">
        <v>302</v>
      </c>
      <c r="G2704" s="12">
        <v>3000</v>
      </c>
      <c r="H2704" s="12" t="s">
        <v>300</v>
      </c>
      <c r="I2704" s="12" t="s">
        <v>364</v>
      </c>
      <c r="J2704" s="37">
        <f>INDEX('Bảng Giá'!$C$3:$H$18,MATCH('Raw Data'!P2704,'Bảng Giá'!$B$3:$B$18,0),MATCH('Raw Data'!M2704,'Bảng Giá'!$C$2:$H$2,0))</f>
        <v>66500</v>
      </c>
      <c r="K2704" s="12">
        <v>73200</v>
      </c>
      <c r="L2704" s="36">
        <f t="shared" si="252"/>
        <v>3.8000000000029104</v>
      </c>
      <c r="M2704" t="str">
        <f>'References data'!H2705</f>
        <v>Liên Vùng</v>
      </c>
      <c r="N2704">
        <f t="shared" si="253"/>
        <v>3</v>
      </c>
      <c r="O2704">
        <f t="shared" si="254"/>
        <v>-6700</v>
      </c>
      <c r="P2704" t="str">
        <f>IF(AND(N2704&gt;0,N2704&lt;=0.05),'Bảng Giá'!$B$3,IF(AND(N2704&lt;=0.1,N2704&gt;0.05),'Bảng Giá'!$B$4,IF(AND('Raw Data'!N2704&gt;0.1,'Raw Data'!N2704&lt;=0.25),'Bảng Giá'!$B$5,IF(AND('Raw Data'!N2704&gt;0.25,'Raw Data'!N2704&lt;=0.5),'Bảng Giá'!$B$6,IF(AND('Raw Data'!N2704&gt;0.5,'Raw Data'!N2704&lt;=1),'Bảng Giá'!$B$7,IF(AND('Raw Data'!N2704&gt;1,'Raw Data'!N2704&lt;=1.5),'Bảng Giá'!$B$8,IF(AND('Raw Data'!N2704&gt;1.5,'Raw Data'!N2704&lt;=2),'Bảng Giá'!$B$9,IF(AND('Raw Data'!N2704&gt;2,'Raw Data'!N2704&lt;=2.5),'Bảng Giá'!$B$10,IF(AND('Raw Data'!N2704&gt;2.5,'Raw Data'!N2704&lt;=3),'Bảng Giá'!$B$11,IF(AND('Raw Data'!N2704&gt;3,'Raw Data'!N2704&lt;=3.5),'Bảng Giá'!$B$12,IF(AND('Raw Data'!N2704&gt;3.5,'Raw Data'!N2704&lt;=4),'Bảng Giá'!$B$13,IF(AND('Raw Data'!N2704&gt;4,'Raw Data'!N2704&lt;=4.5),'Bảng Giá'!$B$14,IF(AND('Raw Data'!N2704&gt;4.5,'Raw Data'!N2704&lt;=5),'Bảng Giá'!$B$15,IF(AND('Raw Data'!N2704&gt;5,'Raw Data'!N2704&lt;=5.5),'Bảng Giá'!$B$16,IF(AND('Raw Data'!N2704&gt;5.5,'Raw Data'!N2704&lt;=6),'Bảng Giá'!$B$17,'Bảng Giá'!$B$18)))))))))))))))</f>
        <v>2.5&lt;x&lt;=3</v>
      </c>
      <c r="Q2704" s="48">
        <f t="shared" si="255"/>
        <v>-9.1530054644808748E-2</v>
      </c>
      <c r="R2704">
        <f t="shared" si="256"/>
        <v>79800</v>
      </c>
      <c r="S2704">
        <f t="shared" si="257"/>
        <v>6600</v>
      </c>
    </row>
    <row r="2705" spans="1:19" x14ac:dyDescent="0.25">
      <c r="A2705" s="12">
        <v>2704</v>
      </c>
      <c r="B2705" s="12" t="s">
        <v>211</v>
      </c>
      <c r="C2705" s="12" t="s">
        <v>1336</v>
      </c>
      <c r="D2705" s="28">
        <v>43008.675324074073</v>
      </c>
      <c r="E2705" s="17">
        <v>43012.775324074071</v>
      </c>
      <c r="F2705" s="13" t="s">
        <v>302</v>
      </c>
      <c r="G2705" s="12">
        <v>1100</v>
      </c>
      <c r="H2705" s="12" t="s">
        <v>1558</v>
      </c>
      <c r="I2705" s="12" t="s">
        <v>823</v>
      </c>
      <c r="J2705" s="37">
        <f>INDEX('Bảng Giá'!$C$3:$H$18,MATCH('Raw Data'!P2705,'Bảng Giá'!$B$3:$B$18,0),MATCH('Raw Data'!M2705,'Bảng Giá'!$C$2:$H$2,0))</f>
        <v>39000</v>
      </c>
      <c r="K2705" s="12">
        <v>38400</v>
      </c>
      <c r="L2705" s="36">
        <f t="shared" si="252"/>
        <v>4.0999999999985448</v>
      </c>
      <c r="M2705" t="str">
        <f>'References data'!H2706</f>
        <v>Liên Vùng Tỉnh</v>
      </c>
      <c r="N2705">
        <f t="shared" si="253"/>
        <v>1.1000000000000001</v>
      </c>
      <c r="O2705">
        <f t="shared" si="254"/>
        <v>600</v>
      </c>
      <c r="P2705" t="str">
        <f>IF(AND(N2705&gt;0,N2705&lt;=0.05),'Bảng Giá'!$B$3,IF(AND(N2705&lt;=0.1,N2705&gt;0.05),'Bảng Giá'!$B$4,IF(AND('Raw Data'!N2705&gt;0.1,'Raw Data'!N2705&lt;=0.25),'Bảng Giá'!$B$5,IF(AND('Raw Data'!N2705&gt;0.25,'Raw Data'!N2705&lt;=0.5),'Bảng Giá'!$B$6,IF(AND('Raw Data'!N2705&gt;0.5,'Raw Data'!N2705&lt;=1),'Bảng Giá'!$B$7,IF(AND('Raw Data'!N2705&gt;1,'Raw Data'!N2705&lt;=1.5),'Bảng Giá'!$B$8,IF(AND('Raw Data'!N2705&gt;1.5,'Raw Data'!N2705&lt;=2),'Bảng Giá'!$B$9,IF(AND('Raw Data'!N2705&gt;2,'Raw Data'!N2705&lt;=2.5),'Bảng Giá'!$B$10,IF(AND('Raw Data'!N2705&gt;2.5,'Raw Data'!N2705&lt;=3),'Bảng Giá'!$B$11,IF(AND('Raw Data'!N2705&gt;3,'Raw Data'!N2705&lt;=3.5),'Bảng Giá'!$B$12,IF(AND('Raw Data'!N2705&gt;3.5,'Raw Data'!N2705&lt;=4),'Bảng Giá'!$B$13,IF(AND('Raw Data'!N2705&gt;4,'Raw Data'!N2705&lt;=4.5),'Bảng Giá'!$B$14,IF(AND('Raw Data'!N2705&gt;4.5,'Raw Data'!N2705&lt;=5),'Bảng Giá'!$B$15,IF(AND('Raw Data'!N2705&gt;5,'Raw Data'!N2705&lt;=5.5),'Bảng Giá'!$B$16,IF(AND('Raw Data'!N2705&gt;5.5,'Raw Data'!N2705&lt;=6),'Bảng Giá'!$B$17,'Bảng Giá'!$B$18)))))))))))))))</f>
        <v>1&lt;x&lt;=1.5</v>
      </c>
      <c r="Q2705" s="48">
        <f t="shared" si="255"/>
        <v>1.5625E-2</v>
      </c>
      <c r="R2705">
        <f t="shared" si="256"/>
        <v>46800</v>
      </c>
      <c r="S2705">
        <f t="shared" si="257"/>
        <v>8400</v>
      </c>
    </row>
    <row r="2706" spans="1:19" x14ac:dyDescent="0.25">
      <c r="A2706" s="12">
        <v>2705</v>
      </c>
      <c r="B2706" s="12" t="s">
        <v>211</v>
      </c>
      <c r="C2706" s="12" t="s">
        <v>1337</v>
      </c>
      <c r="D2706" s="28">
        <v>43008.675370370373</v>
      </c>
      <c r="E2706" s="17">
        <v>43010.775370370371</v>
      </c>
      <c r="F2706" s="13" t="s">
        <v>302</v>
      </c>
      <c r="G2706" s="12">
        <v>800</v>
      </c>
      <c r="H2706" s="12" t="s">
        <v>76</v>
      </c>
      <c r="I2706" s="12" t="s">
        <v>297</v>
      </c>
      <c r="J2706" s="37">
        <f>INDEX('Bảng Giá'!$C$3:$H$18,MATCH('Raw Data'!P2706,'Bảng Giá'!$B$3:$B$18,0),MATCH('Raw Data'!M2706,'Bảng Giá'!$C$2:$H$2,0))</f>
        <v>30500</v>
      </c>
      <c r="K2706" s="12">
        <v>29900</v>
      </c>
      <c r="L2706" s="36">
        <f t="shared" si="252"/>
        <v>2.0999999999985448</v>
      </c>
      <c r="M2706" t="str">
        <f>'References data'!H2707</f>
        <v>Liên Vùng đặc biệt</v>
      </c>
      <c r="N2706">
        <f t="shared" si="253"/>
        <v>0.8</v>
      </c>
      <c r="O2706">
        <f t="shared" si="254"/>
        <v>600</v>
      </c>
      <c r="P2706" t="str">
        <f>IF(AND(N2706&gt;0,N2706&lt;=0.05),'Bảng Giá'!$B$3,IF(AND(N2706&lt;=0.1,N2706&gt;0.05),'Bảng Giá'!$B$4,IF(AND('Raw Data'!N2706&gt;0.1,'Raw Data'!N2706&lt;=0.25),'Bảng Giá'!$B$5,IF(AND('Raw Data'!N2706&gt;0.25,'Raw Data'!N2706&lt;=0.5),'Bảng Giá'!$B$6,IF(AND('Raw Data'!N2706&gt;0.5,'Raw Data'!N2706&lt;=1),'Bảng Giá'!$B$7,IF(AND('Raw Data'!N2706&gt;1,'Raw Data'!N2706&lt;=1.5),'Bảng Giá'!$B$8,IF(AND('Raw Data'!N2706&gt;1.5,'Raw Data'!N2706&lt;=2),'Bảng Giá'!$B$9,IF(AND('Raw Data'!N2706&gt;2,'Raw Data'!N2706&lt;=2.5),'Bảng Giá'!$B$10,IF(AND('Raw Data'!N2706&gt;2.5,'Raw Data'!N2706&lt;=3),'Bảng Giá'!$B$11,IF(AND('Raw Data'!N2706&gt;3,'Raw Data'!N2706&lt;=3.5),'Bảng Giá'!$B$12,IF(AND('Raw Data'!N2706&gt;3.5,'Raw Data'!N2706&lt;=4),'Bảng Giá'!$B$13,IF(AND('Raw Data'!N2706&gt;4,'Raw Data'!N2706&lt;=4.5),'Bảng Giá'!$B$14,IF(AND('Raw Data'!N2706&gt;4.5,'Raw Data'!N2706&lt;=5),'Bảng Giá'!$B$15,IF(AND('Raw Data'!N2706&gt;5,'Raw Data'!N2706&lt;=5.5),'Bảng Giá'!$B$16,IF(AND('Raw Data'!N2706&gt;5.5,'Raw Data'!N2706&lt;=6),'Bảng Giá'!$B$17,'Bảng Giá'!$B$18)))))))))))))))</f>
        <v>0.5&lt;x&lt;=1</v>
      </c>
      <c r="Q2706" s="48">
        <f t="shared" si="255"/>
        <v>2.0066889632107024E-2</v>
      </c>
      <c r="R2706">
        <f t="shared" si="256"/>
        <v>36600</v>
      </c>
      <c r="S2706">
        <f t="shared" si="257"/>
        <v>6700</v>
      </c>
    </row>
    <row r="2707" spans="1:19" x14ac:dyDescent="0.25">
      <c r="A2707" s="12">
        <v>2706</v>
      </c>
      <c r="B2707" s="12" t="s">
        <v>211</v>
      </c>
      <c r="C2707" s="12" t="s">
        <v>1338</v>
      </c>
      <c r="D2707" s="28">
        <v>43013.645833333336</v>
      </c>
      <c r="E2707" s="17">
        <v>43017.445833333339</v>
      </c>
      <c r="F2707" s="13" t="s">
        <v>302</v>
      </c>
      <c r="G2707" s="12">
        <v>1000</v>
      </c>
      <c r="H2707" s="12" t="s">
        <v>76</v>
      </c>
      <c r="I2707" s="12" t="s">
        <v>1619</v>
      </c>
      <c r="J2707" s="37">
        <f>INDEX('Bảng Giá'!$C$3:$H$18,MATCH('Raw Data'!P2707,'Bảng Giá'!$B$3:$B$18,0),MATCH('Raw Data'!M2707,'Bảng Giá'!$C$2:$H$2,0))</f>
        <v>32500</v>
      </c>
      <c r="K2707" s="12">
        <v>40000</v>
      </c>
      <c r="L2707" s="36">
        <f t="shared" si="252"/>
        <v>3.8000000000029104</v>
      </c>
      <c r="M2707" t="str">
        <f>'References data'!H2708</f>
        <v>Liên Vùng</v>
      </c>
      <c r="N2707">
        <f t="shared" si="253"/>
        <v>1</v>
      </c>
      <c r="O2707">
        <f t="shared" si="254"/>
        <v>-7500</v>
      </c>
      <c r="P2707" t="str">
        <f>IF(AND(N2707&gt;0,N2707&lt;=0.05),'Bảng Giá'!$B$3,IF(AND(N2707&lt;=0.1,N2707&gt;0.05),'Bảng Giá'!$B$4,IF(AND('Raw Data'!N2707&gt;0.1,'Raw Data'!N2707&lt;=0.25),'Bảng Giá'!$B$5,IF(AND('Raw Data'!N2707&gt;0.25,'Raw Data'!N2707&lt;=0.5),'Bảng Giá'!$B$6,IF(AND('Raw Data'!N2707&gt;0.5,'Raw Data'!N2707&lt;=1),'Bảng Giá'!$B$7,IF(AND('Raw Data'!N2707&gt;1,'Raw Data'!N2707&lt;=1.5),'Bảng Giá'!$B$8,IF(AND('Raw Data'!N2707&gt;1.5,'Raw Data'!N2707&lt;=2),'Bảng Giá'!$B$9,IF(AND('Raw Data'!N2707&gt;2,'Raw Data'!N2707&lt;=2.5),'Bảng Giá'!$B$10,IF(AND('Raw Data'!N2707&gt;2.5,'Raw Data'!N2707&lt;=3),'Bảng Giá'!$B$11,IF(AND('Raw Data'!N2707&gt;3,'Raw Data'!N2707&lt;=3.5),'Bảng Giá'!$B$12,IF(AND('Raw Data'!N2707&gt;3.5,'Raw Data'!N2707&lt;=4),'Bảng Giá'!$B$13,IF(AND('Raw Data'!N2707&gt;4,'Raw Data'!N2707&lt;=4.5),'Bảng Giá'!$B$14,IF(AND('Raw Data'!N2707&gt;4.5,'Raw Data'!N2707&lt;=5),'Bảng Giá'!$B$15,IF(AND('Raw Data'!N2707&gt;5,'Raw Data'!N2707&lt;=5.5),'Bảng Giá'!$B$16,IF(AND('Raw Data'!N2707&gt;5.5,'Raw Data'!N2707&lt;=6),'Bảng Giá'!$B$17,'Bảng Giá'!$B$18)))))))))))))))</f>
        <v>0.5&lt;x&lt;=1</v>
      </c>
      <c r="Q2707" s="48">
        <f t="shared" si="255"/>
        <v>-0.1875</v>
      </c>
      <c r="R2707">
        <f t="shared" si="256"/>
        <v>39000</v>
      </c>
      <c r="S2707">
        <f t="shared" si="257"/>
        <v>-1000</v>
      </c>
    </row>
    <row r="2708" spans="1:19" x14ac:dyDescent="0.25">
      <c r="A2708" s="12">
        <v>2707</v>
      </c>
      <c r="B2708" s="12" t="s">
        <v>211</v>
      </c>
      <c r="C2708" s="12" t="s">
        <v>1339</v>
      </c>
      <c r="D2708" s="28">
        <v>43010.394490740742</v>
      </c>
      <c r="E2708" s="17">
        <v>43014.194490740745</v>
      </c>
      <c r="F2708" s="13" t="s">
        <v>302</v>
      </c>
      <c r="G2708" s="12">
        <v>1000</v>
      </c>
      <c r="H2708" s="12" t="s">
        <v>93</v>
      </c>
      <c r="I2708" s="12" t="s">
        <v>287</v>
      </c>
      <c r="J2708" s="37">
        <f>INDEX('Bảng Giá'!$C$3:$H$18,MATCH('Raw Data'!P2708,'Bảng Giá'!$B$3:$B$18,0),MATCH('Raw Data'!M2708,'Bảng Giá'!$C$2:$H$2,0))</f>
        <v>32500</v>
      </c>
      <c r="K2708" s="12">
        <v>40000</v>
      </c>
      <c r="L2708" s="36">
        <f t="shared" si="252"/>
        <v>3.8000000000029104</v>
      </c>
      <c r="M2708" t="str">
        <f>'References data'!H2709</f>
        <v>Liên Vùng</v>
      </c>
      <c r="N2708">
        <f t="shared" si="253"/>
        <v>1</v>
      </c>
      <c r="O2708">
        <f t="shared" si="254"/>
        <v>-7500</v>
      </c>
      <c r="P2708" t="str">
        <f>IF(AND(N2708&gt;0,N2708&lt;=0.05),'Bảng Giá'!$B$3,IF(AND(N2708&lt;=0.1,N2708&gt;0.05),'Bảng Giá'!$B$4,IF(AND('Raw Data'!N2708&gt;0.1,'Raw Data'!N2708&lt;=0.25),'Bảng Giá'!$B$5,IF(AND('Raw Data'!N2708&gt;0.25,'Raw Data'!N2708&lt;=0.5),'Bảng Giá'!$B$6,IF(AND('Raw Data'!N2708&gt;0.5,'Raw Data'!N2708&lt;=1),'Bảng Giá'!$B$7,IF(AND('Raw Data'!N2708&gt;1,'Raw Data'!N2708&lt;=1.5),'Bảng Giá'!$B$8,IF(AND('Raw Data'!N2708&gt;1.5,'Raw Data'!N2708&lt;=2),'Bảng Giá'!$B$9,IF(AND('Raw Data'!N2708&gt;2,'Raw Data'!N2708&lt;=2.5),'Bảng Giá'!$B$10,IF(AND('Raw Data'!N2708&gt;2.5,'Raw Data'!N2708&lt;=3),'Bảng Giá'!$B$11,IF(AND('Raw Data'!N2708&gt;3,'Raw Data'!N2708&lt;=3.5),'Bảng Giá'!$B$12,IF(AND('Raw Data'!N2708&gt;3.5,'Raw Data'!N2708&lt;=4),'Bảng Giá'!$B$13,IF(AND('Raw Data'!N2708&gt;4,'Raw Data'!N2708&lt;=4.5),'Bảng Giá'!$B$14,IF(AND('Raw Data'!N2708&gt;4.5,'Raw Data'!N2708&lt;=5),'Bảng Giá'!$B$15,IF(AND('Raw Data'!N2708&gt;5,'Raw Data'!N2708&lt;=5.5),'Bảng Giá'!$B$16,IF(AND('Raw Data'!N2708&gt;5.5,'Raw Data'!N2708&lt;=6),'Bảng Giá'!$B$17,'Bảng Giá'!$B$18)))))))))))))))</f>
        <v>0.5&lt;x&lt;=1</v>
      </c>
      <c r="Q2708" s="48">
        <f t="shared" si="255"/>
        <v>-0.1875</v>
      </c>
      <c r="R2708">
        <f t="shared" si="256"/>
        <v>39000</v>
      </c>
      <c r="S2708">
        <f t="shared" si="257"/>
        <v>-1000</v>
      </c>
    </row>
    <row r="2709" spans="1:19" x14ac:dyDescent="0.25">
      <c r="A2709" s="12">
        <v>2708</v>
      </c>
      <c r="B2709" s="12" t="s">
        <v>211</v>
      </c>
      <c r="C2709" s="12" t="s">
        <v>1340</v>
      </c>
      <c r="D2709" s="28">
        <v>43010.394826388889</v>
      </c>
      <c r="E2709" s="17">
        <v>43014.194826388892</v>
      </c>
      <c r="F2709" s="13" t="s">
        <v>302</v>
      </c>
      <c r="G2709" s="12">
        <v>900</v>
      </c>
      <c r="H2709" s="12" t="s">
        <v>121</v>
      </c>
      <c r="I2709" s="12" t="s">
        <v>281</v>
      </c>
      <c r="J2709" s="37">
        <f>INDEX('Bảng Giá'!$C$3:$H$18,MATCH('Raw Data'!P2709,'Bảng Giá'!$B$3:$B$18,0),MATCH('Raw Data'!M2709,'Bảng Giá'!$C$2:$H$2,0))</f>
        <v>32500</v>
      </c>
      <c r="K2709" s="12">
        <v>31700</v>
      </c>
      <c r="L2709" s="36">
        <f t="shared" si="252"/>
        <v>3.8000000000029104</v>
      </c>
      <c r="M2709" t="str">
        <f>'References data'!H2710</f>
        <v>Liên Vùng</v>
      </c>
      <c r="N2709">
        <f t="shared" si="253"/>
        <v>0.9</v>
      </c>
      <c r="O2709">
        <f t="shared" si="254"/>
        <v>800</v>
      </c>
      <c r="P2709" t="str">
        <f>IF(AND(N2709&gt;0,N2709&lt;=0.05),'Bảng Giá'!$B$3,IF(AND(N2709&lt;=0.1,N2709&gt;0.05),'Bảng Giá'!$B$4,IF(AND('Raw Data'!N2709&gt;0.1,'Raw Data'!N2709&lt;=0.25),'Bảng Giá'!$B$5,IF(AND('Raw Data'!N2709&gt;0.25,'Raw Data'!N2709&lt;=0.5),'Bảng Giá'!$B$6,IF(AND('Raw Data'!N2709&gt;0.5,'Raw Data'!N2709&lt;=1),'Bảng Giá'!$B$7,IF(AND('Raw Data'!N2709&gt;1,'Raw Data'!N2709&lt;=1.5),'Bảng Giá'!$B$8,IF(AND('Raw Data'!N2709&gt;1.5,'Raw Data'!N2709&lt;=2),'Bảng Giá'!$B$9,IF(AND('Raw Data'!N2709&gt;2,'Raw Data'!N2709&lt;=2.5),'Bảng Giá'!$B$10,IF(AND('Raw Data'!N2709&gt;2.5,'Raw Data'!N2709&lt;=3),'Bảng Giá'!$B$11,IF(AND('Raw Data'!N2709&gt;3,'Raw Data'!N2709&lt;=3.5),'Bảng Giá'!$B$12,IF(AND('Raw Data'!N2709&gt;3.5,'Raw Data'!N2709&lt;=4),'Bảng Giá'!$B$13,IF(AND('Raw Data'!N2709&gt;4,'Raw Data'!N2709&lt;=4.5),'Bảng Giá'!$B$14,IF(AND('Raw Data'!N2709&gt;4.5,'Raw Data'!N2709&lt;=5),'Bảng Giá'!$B$15,IF(AND('Raw Data'!N2709&gt;5,'Raw Data'!N2709&lt;=5.5),'Bảng Giá'!$B$16,IF(AND('Raw Data'!N2709&gt;5.5,'Raw Data'!N2709&lt;=6),'Bảng Giá'!$B$17,'Bảng Giá'!$B$18)))))))))))))))</f>
        <v>0.5&lt;x&lt;=1</v>
      </c>
      <c r="Q2709" s="48">
        <f t="shared" si="255"/>
        <v>2.5236593059936908E-2</v>
      </c>
      <c r="R2709">
        <f t="shared" si="256"/>
        <v>39000</v>
      </c>
      <c r="S2709">
        <f t="shared" si="257"/>
        <v>7300</v>
      </c>
    </row>
    <row r="2710" spans="1:19" x14ac:dyDescent="0.25">
      <c r="A2710" s="12">
        <v>2709</v>
      </c>
      <c r="B2710" s="12" t="s">
        <v>211</v>
      </c>
      <c r="C2710" s="12" t="s">
        <v>1341</v>
      </c>
      <c r="D2710" s="28">
        <v>43010.394467592596</v>
      </c>
      <c r="E2710" s="17">
        <v>43014.494467592594</v>
      </c>
      <c r="F2710" s="13" t="s">
        <v>302</v>
      </c>
      <c r="G2710" s="12">
        <v>649</v>
      </c>
      <c r="H2710" s="12" t="s">
        <v>117</v>
      </c>
      <c r="I2710" s="12" t="s">
        <v>194</v>
      </c>
      <c r="J2710" s="37">
        <f>INDEX('Bảng Giá'!$C$3:$H$18,MATCH('Raw Data'!P2710,'Bảng Giá'!$B$3:$B$18,0),MATCH('Raw Data'!M2710,'Bảng Giá'!$C$2:$H$2,0))</f>
        <v>31000</v>
      </c>
      <c r="K2710" s="12">
        <v>30500</v>
      </c>
      <c r="L2710" s="36">
        <f t="shared" si="252"/>
        <v>4.0999999999985448</v>
      </c>
      <c r="M2710" t="str">
        <f>'References data'!H2711</f>
        <v>Liên Vùng Tỉnh</v>
      </c>
      <c r="N2710">
        <f t="shared" si="253"/>
        <v>0.64900000000000002</v>
      </c>
      <c r="O2710">
        <f t="shared" si="254"/>
        <v>500</v>
      </c>
      <c r="P2710" t="str">
        <f>IF(AND(N2710&gt;0,N2710&lt;=0.05),'Bảng Giá'!$B$3,IF(AND(N2710&lt;=0.1,N2710&gt;0.05),'Bảng Giá'!$B$4,IF(AND('Raw Data'!N2710&gt;0.1,'Raw Data'!N2710&lt;=0.25),'Bảng Giá'!$B$5,IF(AND('Raw Data'!N2710&gt;0.25,'Raw Data'!N2710&lt;=0.5),'Bảng Giá'!$B$6,IF(AND('Raw Data'!N2710&gt;0.5,'Raw Data'!N2710&lt;=1),'Bảng Giá'!$B$7,IF(AND('Raw Data'!N2710&gt;1,'Raw Data'!N2710&lt;=1.5),'Bảng Giá'!$B$8,IF(AND('Raw Data'!N2710&gt;1.5,'Raw Data'!N2710&lt;=2),'Bảng Giá'!$B$9,IF(AND('Raw Data'!N2710&gt;2,'Raw Data'!N2710&lt;=2.5),'Bảng Giá'!$B$10,IF(AND('Raw Data'!N2710&gt;2.5,'Raw Data'!N2710&lt;=3),'Bảng Giá'!$B$11,IF(AND('Raw Data'!N2710&gt;3,'Raw Data'!N2710&lt;=3.5),'Bảng Giá'!$B$12,IF(AND('Raw Data'!N2710&gt;3.5,'Raw Data'!N2710&lt;=4),'Bảng Giá'!$B$13,IF(AND('Raw Data'!N2710&gt;4,'Raw Data'!N2710&lt;=4.5),'Bảng Giá'!$B$14,IF(AND('Raw Data'!N2710&gt;4.5,'Raw Data'!N2710&lt;=5),'Bảng Giá'!$B$15,IF(AND('Raw Data'!N2710&gt;5,'Raw Data'!N2710&lt;=5.5),'Bảng Giá'!$B$16,IF(AND('Raw Data'!N2710&gt;5.5,'Raw Data'!N2710&lt;=6),'Bảng Giá'!$B$17,'Bảng Giá'!$B$18)))))))))))))))</f>
        <v>0.5&lt;x&lt;=1</v>
      </c>
      <c r="Q2710" s="48">
        <f t="shared" si="255"/>
        <v>1.6393442622950821E-2</v>
      </c>
      <c r="R2710">
        <f t="shared" si="256"/>
        <v>37200</v>
      </c>
      <c r="S2710">
        <f t="shared" si="257"/>
        <v>6700</v>
      </c>
    </row>
    <row r="2711" spans="1:19" x14ac:dyDescent="0.25">
      <c r="A2711" s="12">
        <v>2710</v>
      </c>
      <c r="B2711" s="12" t="s">
        <v>211</v>
      </c>
      <c r="C2711" s="12" t="s">
        <v>1342</v>
      </c>
      <c r="D2711" s="28">
        <v>43010.394583333335</v>
      </c>
      <c r="E2711" s="17">
        <v>43014.194583333338</v>
      </c>
      <c r="F2711" s="13" t="s">
        <v>302</v>
      </c>
      <c r="G2711" s="12">
        <v>990</v>
      </c>
      <c r="H2711" s="12" t="s">
        <v>286</v>
      </c>
      <c r="I2711" s="12" t="s">
        <v>165</v>
      </c>
      <c r="J2711" s="37">
        <f>INDEX('Bảng Giá'!$C$3:$H$18,MATCH('Raw Data'!P2711,'Bảng Giá'!$B$3:$B$18,0),MATCH('Raw Data'!M2711,'Bảng Giá'!$C$2:$H$2,0))</f>
        <v>32500</v>
      </c>
      <c r="K2711" s="12">
        <v>31700</v>
      </c>
      <c r="L2711" s="36">
        <f t="shared" si="252"/>
        <v>3.8000000000029104</v>
      </c>
      <c r="M2711" t="str">
        <f>'References data'!H2712</f>
        <v>Liên Vùng</v>
      </c>
      <c r="N2711">
        <f t="shared" si="253"/>
        <v>0.99</v>
      </c>
      <c r="O2711">
        <f t="shared" si="254"/>
        <v>800</v>
      </c>
      <c r="P2711" t="str">
        <f>IF(AND(N2711&gt;0,N2711&lt;=0.05),'Bảng Giá'!$B$3,IF(AND(N2711&lt;=0.1,N2711&gt;0.05),'Bảng Giá'!$B$4,IF(AND('Raw Data'!N2711&gt;0.1,'Raw Data'!N2711&lt;=0.25),'Bảng Giá'!$B$5,IF(AND('Raw Data'!N2711&gt;0.25,'Raw Data'!N2711&lt;=0.5),'Bảng Giá'!$B$6,IF(AND('Raw Data'!N2711&gt;0.5,'Raw Data'!N2711&lt;=1),'Bảng Giá'!$B$7,IF(AND('Raw Data'!N2711&gt;1,'Raw Data'!N2711&lt;=1.5),'Bảng Giá'!$B$8,IF(AND('Raw Data'!N2711&gt;1.5,'Raw Data'!N2711&lt;=2),'Bảng Giá'!$B$9,IF(AND('Raw Data'!N2711&gt;2,'Raw Data'!N2711&lt;=2.5),'Bảng Giá'!$B$10,IF(AND('Raw Data'!N2711&gt;2.5,'Raw Data'!N2711&lt;=3),'Bảng Giá'!$B$11,IF(AND('Raw Data'!N2711&gt;3,'Raw Data'!N2711&lt;=3.5),'Bảng Giá'!$B$12,IF(AND('Raw Data'!N2711&gt;3.5,'Raw Data'!N2711&lt;=4),'Bảng Giá'!$B$13,IF(AND('Raw Data'!N2711&gt;4,'Raw Data'!N2711&lt;=4.5),'Bảng Giá'!$B$14,IF(AND('Raw Data'!N2711&gt;4.5,'Raw Data'!N2711&lt;=5),'Bảng Giá'!$B$15,IF(AND('Raw Data'!N2711&gt;5,'Raw Data'!N2711&lt;=5.5),'Bảng Giá'!$B$16,IF(AND('Raw Data'!N2711&gt;5.5,'Raw Data'!N2711&lt;=6),'Bảng Giá'!$B$17,'Bảng Giá'!$B$18)))))))))))))))</f>
        <v>0.5&lt;x&lt;=1</v>
      </c>
      <c r="Q2711" s="48">
        <f t="shared" si="255"/>
        <v>2.5236593059936908E-2</v>
      </c>
      <c r="R2711">
        <f t="shared" si="256"/>
        <v>39000</v>
      </c>
      <c r="S2711">
        <f t="shared" si="257"/>
        <v>7300</v>
      </c>
    </row>
    <row r="2712" spans="1:19" x14ac:dyDescent="0.25">
      <c r="A2712" s="12">
        <v>2711</v>
      </c>
      <c r="B2712" s="12" t="s">
        <v>211</v>
      </c>
      <c r="C2712" s="12" t="s">
        <v>1343</v>
      </c>
      <c r="D2712" s="28">
        <v>43010.394756944443</v>
      </c>
      <c r="E2712" s="17">
        <v>43014.194756944446</v>
      </c>
      <c r="F2712" s="13" t="s">
        <v>302</v>
      </c>
      <c r="G2712" s="12">
        <v>400</v>
      </c>
      <c r="H2712" s="12" t="s">
        <v>99</v>
      </c>
      <c r="I2712" s="12" t="s">
        <v>411</v>
      </c>
      <c r="J2712" s="37">
        <f>INDEX('Bảng Giá'!$C$3:$H$18,MATCH('Raw Data'!P2712,'Bảng Giá'!$B$3:$B$18,0),MATCH('Raw Data'!M2712,'Bảng Giá'!$C$2:$H$2,0))</f>
        <v>26000</v>
      </c>
      <c r="K2712" s="12">
        <v>25400</v>
      </c>
      <c r="L2712" s="36">
        <f t="shared" si="252"/>
        <v>3.8000000000029104</v>
      </c>
      <c r="M2712" t="str">
        <f>'References data'!H2713</f>
        <v>Liên Vùng</v>
      </c>
      <c r="N2712">
        <f t="shared" si="253"/>
        <v>0.4</v>
      </c>
      <c r="O2712">
        <f t="shared" si="254"/>
        <v>600</v>
      </c>
      <c r="P2712" t="str">
        <f>IF(AND(N2712&gt;0,N2712&lt;=0.05),'Bảng Giá'!$B$3,IF(AND(N2712&lt;=0.1,N2712&gt;0.05),'Bảng Giá'!$B$4,IF(AND('Raw Data'!N2712&gt;0.1,'Raw Data'!N2712&lt;=0.25),'Bảng Giá'!$B$5,IF(AND('Raw Data'!N2712&gt;0.25,'Raw Data'!N2712&lt;=0.5),'Bảng Giá'!$B$6,IF(AND('Raw Data'!N2712&gt;0.5,'Raw Data'!N2712&lt;=1),'Bảng Giá'!$B$7,IF(AND('Raw Data'!N2712&gt;1,'Raw Data'!N2712&lt;=1.5),'Bảng Giá'!$B$8,IF(AND('Raw Data'!N2712&gt;1.5,'Raw Data'!N2712&lt;=2),'Bảng Giá'!$B$9,IF(AND('Raw Data'!N2712&gt;2,'Raw Data'!N2712&lt;=2.5),'Bảng Giá'!$B$10,IF(AND('Raw Data'!N2712&gt;2.5,'Raw Data'!N2712&lt;=3),'Bảng Giá'!$B$11,IF(AND('Raw Data'!N2712&gt;3,'Raw Data'!N2712&lt;=3.5),'Bảng Giá'!$B$12,IF(AND('Raw Data'!N2712&gt;3.5,'Raw Data'!N2712&lt;=4),'Bảng Giá'!$B$13,IF(AND('Raw Data'!N2712&gt;4,'Raw Data'!N2712&lt;=4.5),'Bảng Giá'!$B$14,IF(AND('Raw Data'!N2712&gt;4.5,'Raw Data'!N2712&lt;=5),'Bảng Giá'!$B$15,IF(AND('Raw Data'!N2712&gt;5,'Raw Data'!N2712&lt;=5.5),'Bảng Giá'!$B$16,IF(AND('Raw Data'!N2712&gt;5.5,'Raw Data'!N2712&lt;=6),'Bảng Giá'!$B$17,'Bảng Giá'!$B$18)))))))))))))))</f>
        <v>0.25&lt;x&lt;=0.5</v>
      </c>
      <c r="Q2712" s="48">
        <f t="shared" si="255"/>
        <v>2.3622047244094488E-2</v>
      </c>
      <c r="R2712">
        <f t="shared" si="256"/>
        <v>31200</v>
      </c>
      <c r="S2712">
        <f t="shared" si="257"/>
        <v>5800</v>
      </c>
    </row>
    <row r="2713" spans="1:19" x14ac:dyDescent="0.25">
      <c r="A2713" s="12">
        <v>2712</v>
      </c>
      <c r="B2713" s="12" t="s">
        <v>211</v>
      </c>
      <c r="C2713" s="12" t="s">
        <v>1344</v>
      </c>
      <c r="D2713" s="28">
        <v>43010.394918981481</v>
      </c>
      <c r="E2713" s="17">
        <v>43014.194918981484</v>
      </c>
      <c r="F2713" s="13" t="s">
        <v>302</v>
      </c>
      <c r="G2713" s="12">
        <v>550</v>
      </c>
      <c r="H2713" s="12" t="s">
        <v>75</v>
      </c>
      <c r="I2713" s="12" t="s">
        <v>1620</v>
      </c>
      <c r="J2713" s="37">
        <f>INDEX('Bảng Giá'!$C$3:$H$18,MATCH('Raw Data'!P2713,'Bảng Giá'!$B$3:$B$18,0),MATCH('Raw Data'!M2713,'Bảng Giá'!$C$2:$H$2,0))</f>
        <v>32500</v>
      </c>
      <c r="K2713" s="12">
        <v>31700</v>
      </c>
      <c r="L2713" s="36">
        <f t="shared" si="252"/>
        <v>3.8000000000029104</v>
      </c>
      <c r="M2713" t="str">
        <f>'References data'!H2714</f>
        <v>Liên Vùng</v>
      </c>
      <c r="N2713">
        <f t="shared" si="253"/>
        <v>0.55000000000000004</v>
      </c>
      <c r="O2713">
        <f t="shared" si="254"/>
        <v>800</v>
      </c>
      <c r="P2713" t="str">
        <f>IF(AND(N2713&gt;0,N2713&lt;=0.05),'Bảng Giá'!$B$3,IF(AND(N2713&lt;=0.1,N2713&gt;0.05),'Bảng Giá'!$B$4,IF(AND('Raw Data'!N2713&gt;0.1,'Raw Data'!N2713&lt;=0.25),'Bảng Giá'!$B$5,IF(AND('Raw Data'!N2713&gt;0.25,'Raw Data'!N2713&lt;=0.5),'Bảng Giá'!$B$6,IF(AND('Raw Data'!N2713&gt;0.5,'Raw Data'!N2713&lt;=1),'Bảng Giá'!$B$7,IF(AND('Raw Data'!N2713&gt;1,'Raw Data'!N2713&lt;=1.5),'Bảng Giá'!$B$8,IF(AND('Raw Data'!N2713&gt;1.5,'Raw Data'!N2713&lt;=2),'Bảng Giá'!$B$9,IF(AND('Raw Data'!N2713&gt;2,'Raw Data'!N2713&lt;=2.5),'Bảng Giá'!$B$10,IF(AND('Raw Data'!N2713&gt;2.5,'Raw Data'!N2713&lt;=3),'Bảng Giá'!$B$11,IF(AND('Raw Data'!N2713&gt;3,'Raw Data'!N2713&lt;=3.5),'Bảng Giá'!$B$12,IF(AND('Raw Data'!N2713&gt;3.5,'Raw Data'!N2713&lt;=4),'Bảng Giá'!$B$13,IF(AND('Raw Data'!N2713&gt;4,'Raw Data'!N2713&lt;=4.5),'Bảng Giá'!$B$14,IF(AND('Raw Data'!N2713&gt;4.5,'Raw Data'!N2713&lt;=5),'Bảng Giá'!$B$15,IF(AND('Raw Data'!N2713&gt;5,'Raw Data'!N2713&lt;=5.5),'Bảng Giá'!$B$16,IF(AND('Raw Data'!N2713&gt;5.5,'Raw Data'!N2713&lt;=6),'Bảng Giá'!$B$17,'Bảng Giá'!$B$18)))))))))))))))</f>
        <v>0.5&lt;x&lt;=1</v>
      </c>
      <c r="Q2713" s="48">
        <f t="shared" si="255"/>
        <v>2.5236593059936908E-2</v>
      </c>
      <c r="R2713">
        <f t="shared" si="256"/>
        <v>39000</v>
      </c>
      <c r="S2713">
        <f t="shared" si="257"/>
        <v>7300</v>
      </c>
    </row>
    <row r="2714" spans="1:19" x14ac:dyDescent="0.25">
      <c r="A2714" s="12">
        <v>2713</v>
      </c>
      <c r="B2714" s="12" t="s">
        <v>211</v>
      </c>
      <c r="C2714" s="12" t="s">
        <v>1345</v>
      </c>
      <c r="D2714" s="28">
        <v>43010.394687499997</v>
      </c>
      <c r="E2714" s="17">
        <v>43014.194687499999</v>
      </c>
      <c r="F2714" s="13" t="s">
        <v>302</v>
      </c>
      <c r="G2714" s="12">
        <v>600</v>
      </c>
      <c r="H2714" s="12" t="s">
        <v>371</v>
      </c>
      <c r="I2714" s="12" t="s">
        <v>85</v>
      </c>
      <c r="J2714" s="37">
        <f>INDEX('Bảng Giá'!$C$3:$H$18,MATCH('Raw Data'!P2714,'Bảng Giá'!$B$3:$B$18,0),MATCH('Raw Data'!M2714,'Bảng Giá'!$C$2:$H$2,0))</f>
        <v>32500</v>
      </c>
      <c r="K2714" s="12">
        <v>31700</v>
      </c>
      <c r="L2714" s="36">
        <f t="shared" si="252"/>
        <v>3.8000000000029104</v>
      </c>
      <c r="M2714" t="str">
        <f>'References data'!H2715</f>
        <v>Liên Vùng</v>
      </c>
      <c r="N2714">
        <f t="shared" si="253"/>
        <v>0.6</v>
      </c>
      <c r="O2714">
        <f t="shared" si="254"/>
        <v>800</v>
      </c>
      <c r="P2714" t="str">
        <f>IF(AND(N2714&gt;0,N2714&lt;=0.05),'Bảng Giá'!$B$3,IF(AND(N2714&lt;=0.1,N2714&gt;0.05),'Bảng Giá'!$B$4,IF(AND('Raw Data'!N2714&gt;0.1,'Raw Data'!N2714&lt;=0.25),'Bảng Giá'!$B$5,IF(AND('Raw Data'!N2714&gt;0.25,'Raw Data'!N2714&lt;=0.5),'Bảng Giá'!$B$6,IF(AND('Raw Data'!N2714&gt;0.5,'Raw Data'!N2714&lt;=1),'Bảng Giá'!$B$7,IF(AND('Raw Data'!N2714&gt;1,'Raw Data'!N2714&lt;=1.5),'Bảng Giá'!$B$8,IF(AND('Raw Data'!N2714&gt;1.5,'Raw Data'!N2714&lt;=2),'Bảng Giá'!$B$9,IF(AND('Raw Data'!N2714&gt;2,'Raw Data'!N2714&lt;=2.5),'Bảng Giá'!$B$10,IF(AND('Raw Data'!N2714&gt;2.5,'Raw Data'!N2714&lt;=3),'Bảng Giá'!$B$11,IF(AND('Raw Data'!N2714&gt;3,'Raw Data'!N2714&lt;=3.5),'Bảng Giá'!$B$12,IF(AND('Raw Data'!N2714&gt;3.5,'Raw Data'!N2714&lt;=4),'Bảng Giá'!$B$13,IF(AND('Raw Data'!N2714&gt;4,'Raw Data'!N2714&lt;=4.5),'Bảng Giá'!$B$14,IF(AND('Raw Data'!N2714&gt;4.5,'Raw Data'!N2714&lt;=5),'Bảng Giá'!$B$15,IF(AND('Raw Data'!N2714&gt;5,'Raw Data'!N2714&lt;=5.5),'Bảng Giá'!$B$16,IF(AND('Raw Data'!N2714&gt;5.5,'Raw Data'!N2714&lt;=6),'Bảng Giá'!$B$17,'Bảng Giá'!$B$18)))))))))))))))</f>
        <v>0.5&lt;x&lt;=1</v>
      </c>
      <c r="Q2714" s="48">
        <f t="shared" si="255"/>
        <v>2.5236593059936908E-2</v>
      </c>
      <c r="R2714">
        <f t="shared" si="256"/>
        <v>39000</v>
      </c>
      <c r="S2714">
        <f t="shared" si="257"/>
        <v>7300</v>
      </c>
    </row>
    <row r="2715" spans="1:19" x14ac:dyDescent="0.25">
      <c r="A2715" s="12">
        <v>2714</v>
      </c>
      <c r="B2715" s="12" t="s">
        <v>211</v>
      </c>
      <c r="C2715" s="12" t="s">
        <v>1346</v>
      </c>
      <c r="D2715" s="28">
        <v>43010.394502314812</v>
      </c>
      <c r="E2715" s="17">
        <v>43014.49450231481</v>
      </c>
      <c r="F2715" s="13" t="s">
        <v>302</v>
      </c>
      <c r="G2715" s="12">
        <v>650</v>
      </c>
      <c r="H2715" s="12" t="s">
        <v>371</v>
      </c>
      <c r="I2715" s="12" t="s">
        <v>275</v>
      </c>
      <c r="J2715" s="37">
        <f>INDEX('Bảng Giá'!$C$3:$H$18,MATCH('Raw Data'!P2715,'Bảng Giá'!$B$3:$B$18,0),MATCH('Raw Data'!M2715,'Bảng Giá'!$C$2:$H$2,0))</f>
        <v>31000</v>
      </c>
      <c r="K2715" s="12">
        <v>30500</v>
      </c>
      <c r="L2715" s="36">
        <f t="shared" si="252"/>
        <v>4.0999999999985448</v>
      </c>
      <c r="M2715" t="str">
        <f>'References data'!H2716</f>
        <v>Liên Vùng Tỉnh</v>
      </c>
      <c r="N2715">
        <f t="shared" si="253"/>
        <v>0.65</v>
      </c>
      <c r="O2715">
        <f t="shared" si="254"/>
        <v>500</v>
      </c>
      <c r="P2715" t="str">
        <f>IF(AND(N2715&gt;0,N2715&lt;=0.05),'Bảng Giá'!$B$3,IF(AND(N2715&lt;=0.1,N2715&gt;0.05),'Bảng Giá'!$B$4,IF(AND('Raw Data'!N2715&gt;0.1,'Raw Data'!N2715&lt;=0.25),'Bảng Giá'!$B$5,IF(AND('Raw Data'!N2715&gt;0.25,'Raw Data'!N2715&lt;=0.5),'Bảng Giá'!$B$6,IF(AND('Raw Data'!N2715&gt;0.5,'Raw Data'!N2715&lt;=1),'Bảng Giá'!$B$7,IF(AND('Raw Data'!N2715&gt;1,'Raw Data'!N2715&lt;=1.5),'Bảng Giá'!$B$8,IF(AND('Raw Data'!N2715&gt;1.5,'Raw Data'!N2715&lt;=2),'Bảng Giá'!$B$9,IF(AND('Raw Data'!N2715&gt;2,'Raw Data'!N2715&lt;=2.5),'Bảng Giá'!$B$10,IF(AND('Raw Data'!N2715&gt;2.5,'Raw Data'!N2715&lt;=3),'Bảng Giá'!$B$11,IF(AND('Raw Data'!N2715&gt;3,'Raw Data'!N2715&lt;=3.5),'Bảng Giá'!$B$12,IF(AND('Raw Data'!N2715&gt;3.5,'Raw Data'!N2715&lt;=4),'Bảng Giá'!$B$13,IF(AND('Raw Data'!N2715&gt;4,'Raw Data'!N2715&lt;=4.5),'Bảng Giá'!$B$14,IF(AND('Raw Data'!N2715&gt;4.5,'Raw Data'!N2715&lt;=5),'Bảng Giá'!$B$15,IF(AND('Raw Data'!N2715&gt;5,'Raw Data'!N2715&lt;=5.5),'Bảng Giá'!$B$16,IF(AND('Raw Data'!N2715&gt;5.5,'Raw Data'!N2715&lt;=6),'Bảng Giá'!$B$17,'Bảng Giá'!$B$18)))))))))))))))</f>
        <v>0.5&lt;x&lt;=1</v>
      </c>
      <c r="Q2715" s="48">
        <f t="shared" si="255"/>
        <v>1.6393442622950821E-2</v>
      </c>
      <c r="R2715">
        <f t="shared" si="256"/>
        <v>37200</v>
      </c>
      <c r="S2715">
        <f t="shared" si="257"/>
        <v>6700</v>
      </c>
    </row>
    <row r="2716" spans="1:19" x14ac:dyDescent="0.25">
      <c r="A2716" s="12">
        <v>2715</v>
      </c>
      <c r="B2716" s="12" t="s">
        <v>211</v>
      </c>
      <c r="C2716" s="12" t="s">
        <v>1347</v>
      </c>
      <c r="D2716" s="28">
        <v>43010.394571759258</v>
      </c>
      <c r="E2716" s="17">
        <v>43014.194571759261</v>
      </c>
      <c r="F2716" s="13" t="s">
        <v>302</v>
      </c>
      <c r="G2716" s="12">
        <v>200</v>
      </c>
      <c r="H2716" s="12" t="s">
        <v>94</v>
      </c>
      <c r="I2716" s="12" t="s">
        <v>284</v>
      </c>
      <c r="J2716" s="37">
        <f>INDEX('Bảng Giá'!$C$3:$H$18,MATCH('Raw Data'!P2716,'Bảng Giá'!$B$3:$B$18,0),MATCH('Raw Data'!M2716,'Bảng Giá'!$C$2:$H$2,0))</f>
        <v>21000</v>
      </c>
      <c r="K2716" s="12">
        <v>20500</v>
      </c>
      <c r="L2716" s="36">
        <f t="shared" si="252"/>
        <v>3.8000000000029104</v>
      </c>
      <c r="M2716" t="str">
        <f>'References data'!H2717</f>
        <v>Liên Vùng</v>
      </c>
      <c r="N2716">
        <f t="shared" si="253"/>
        <v>0.2</v>
      </c>
      <c r="O2716">
        <f t="shared" si="254"/>
        <v>500</v>
      </c>
      <c r="P2716" t="str">
        <f>IF(AND(N2716&gt;0,N2716&lt;=0.05),'Bảng Giá'!$B$3,IF(AND(N2716&lt;=0.1,N2716&gt;0.05),'Bảng Giá'!$B$4,IF(AND('Raw Data'!N2716&gt;0.1,'Raw Data'!N2716&lt;=0.25),'Bảng Giá'!$B$5,IF(AND('Raw Data'!N2716&gt;0.25,'Raw Data'!N2716&lt;=0.5),'Bảng Giá'!$B$6,IF(AND('Raw Data'!N2716&gt;0.5,'Raw Data'!N2716&lt;=1),'Bảng Giá'!$B$7,IF(AND('Raw Data'!N2716&gt;1,'Raw Data'!N2716&lt;=1.5),'Bảng Giá'!$B$8,IF(AND('Raw Data'!N2716&gt;1.5,'Raw Data'!N2716&lt;=2),'Bảng Giá'!$B$9,IF(AND('Raw Data'!N2716&gt;2,'Raw Data'!N2716&lt;=2.5),'Bảng Giá'!$B$10,IF(AND('Raw Data'!N2716&gt;2.5,'Raw Data'!N2716&lt;=3),'Bảng Giá'!$B$11,IF(AND('Raw Data'!N2716&gt;3,'Raw Data'!N2716&lt;=3.5),'Bảng Giá'!$B$12,IF(AND('Raw Data'!N2716&gt;3.5,'Raw Data'!N2716&lt;=4),'Bảng Giá'!$B$13,IF(AND('Raw Data'!N2716&gt;4,'Raw Data'!N2716&lt;=4.5),'Bảng Giá'!$B$14,IF(AND('Raw Data'!N2716&gt;4.5,'Raw Data'!N2716&lt;=5),'Bảng Giá'!$B$15,IF(AND('Raw Data'!N2716&gt;5,'Raw Data'!N2716&lt;=5.5),'Bảng Giá'!$B$16,IF(AND('Raw Data'!N2716&gt;5.5,'Raw Data'!N2716&lt;=6),'Bảng Giá'!$B$17,'Bảng Giá'!$B$18)))))))))))))))</f>
        <v>0.1&lt;x&lt;=0.25</v>
      </c>
      <c r="Q2716" s="48">
        <f t="shared" si="255"/>
        <v>2.4390243902439025E-2</v>
      </c>
      <c r="R2716">
        <f t="shared" si="256"/>
        <v>25200</v>
      </c>
      <c r="S2716">
        <f t="shared" si="257"/>
        <v>4700</v>
      </c>
    </row>
    <row r="2717" spans="1:19" x14ac:dyDescent="0.25">
      <c r="A2717" s="12">
        <v>2716</v>
      </c>
      <c r="B2717" s="12" t="s">
        <v>211</v>
      </c>
      <c r="C2717" s="12" t="s">
        <v>1348</v>
      </c>
      <c r="D2717" s="28">
        <v>43010.394629629627</v>
      </c>
      <c r="E2717" s="17">
        <v>43012.494629629626</v>
      </c>
      <c r="F2717" s="13" t="s">
        <v>302</v>
      </c>
      <c r="G2717" s="12">
        <v>899</v>
      </c>
      <c r="H2717" s="12" t="s">
        <v>87</v>
      </c>
      <c r="I2717" s="12" t="s">
        <v>114</v>
      </c>
      <c r="J2717" s="37">
        <f>INDEX('Bảng Giá'!$C$3:$H$18,MATCH('Raw Data'!P2717,'Bảng Giá'!$B$3:$B$18,0),MATCH('Raw Data'!M2717,'Bảng Giá'!$C$2:$H$2,0))</f>
        <v>30500</v>
      </c>
      <c r="K2717" s="12">
        <v>29900</v>
      </c>
      <c r="L2717" s="36">
        <f t="shared" si="252"/>
        <v>2.0999999999985448</v>
      </c>
      <c r="M2717" t="str">
        <f>'References data'!H2718</f>
        <v>Liên Vùng đặc biệt</v>
      </c>
      <c r="N2717">
        <f t="shared" si="253"/>
        <v>0.89900000000000002</v>
      </c>
      <c r="O2717">
        <f t="shared" si="254"/>
        <v>600</v>
      </c>
      <c r="P2717" t="str">
        <f>IF(AND(N2717&gt;0,N2717&lt;=0.05),'Bảng Giá'!$B$3,IF(AND(N2717&lt;=0.1,N2717&gt;0.05),'Bảng Giá'!$B$4,IF(AND('Raw Data'!N2717&gt;0.1,'Raw Data'!N2717&lt;=0.25),'Bảng Giá'!$B$5,IF(AND('Raw Data'!N2717&gt;0.25,'Raw Data'!N2717&lt;=0.5),'Bảng Giá'!$B$6,IF(AND('Raw Data'!N2717&gt;0.5,'Raw Data'!N2717&lt;=1),'Bảng Giá'!$B$7,IF(AND('Raw Data'!N2717&gt;1,'Raw Data'!N2717&lt;=1.5),'Bảng Giá'!$B$8,IF(AND('Raw Data'!N2717&gt;1.5,'Raw Data'!N2717&lt;=2),'Bảng Giá'!$B$9,IF(AND('Raw Data'!N2717&gt;2,'Raw Data'!N2717&lt;=2.5),'Bảng Giá'!$B$10,IF(AND('Raw Data'!N2717&gt;2.5,'Raw Data'!N2717&lt;=3),'Bảng Giá'!$B$11,IF(AND('Raw Data'!N2717&gt;3,'Raw Data'!N2717&lt;=3.5),'Bảng Giá'!$B$12,IF(AND('Raw Data'!N2717&gt;3.5,'Raw Data'!N2717&lt;=4),'Bảng Giá'!$B$13,IF(AND('Raw Data'!N2717&gt;4,'Raw Data'!N2717&lt;=4.5),'Bảng Giá'!$B$14,IF(AND('Raw Data'!N2717&gt;4.5,'Raw Data'!N2717&lt;=5),'Bảng Giá'!$B$15,IF(AND('Raw Data'!N2717&gt;5,'Raw Data'!N2717&lt;=5.5),'Bảng Giá'!$B$16,IF(AND('Raw Data'!N2717&gt;5.5,'Raw Data'!N2717&lt;=6),'Bảng Giá'!$B$17,'Bảng Giá'!$B$18)))))))))))))))</f>
        <v>0.5&lt;x&lt;=1</v>
      </c>
      <c r="Q2717" s="48">
        <f t="shared" si="255"/>
        <v>2.0066889632107024E-2</v>
      </c>
      <c r="R2717">
        <f t="shared" si="256"/>
        <v>36600</v>
      </c>
      <c r="S2717">
        <f t="shared" si="257"/>
        <v>6700</v>
      </c>
    </row>
    <row r="2718" spans="1:19" x14ac:dyDescent="0.25">
      <c r="A2718" s="12">
        <v>2717</v>
      </c>
      <c r="B2718" s="12" t="s">
        <v>211</v>
      </c>
      <c r="C2718" s="12" t="s">
        <v>1349</v>
      </c>
      <c r="D2718" s="28">
        <v>43010.394791666666</v>
      </c>
      <c r="E2718" s="17">
        <v>43014.494791666664</v>
      </c>
      <c r="F2718" s="13" t="s">
        <v>302</v>
      </c>
      <c r="G2718" s="12">
        <v>960</v>
      </c>
      <c r="H2718" s="12" t="s">
        <v>370</v>
      </c>
      <c r="I2718" s="12" t="s">
        <v>185</v>
      </c>
      <c r="J2718" s="37">
        <f>INDEX('Bảng Giá'!$C$3:$H$18,MATCH('Raw Data'!P2718,'Bảng Giá'!$B$3:$B$18,0),MATCH('Raw Data'!M2718,'Bảng Giá'!$C$2:$H$2,0))</f>
        <v>31000</v>
      </c>
      <c r="K2718" s="12">
        <v>30500</v>
      </c>
      <c r="L2718" s="36">
        <f t="shared" si="252"/>
        <v>4.0999999999985448</v>
      </c>
      <c r="M2718" t="str">
        <f>'References data'!H2719</f>
        <v>Liên Vùng Tỉnh</v>
      </c>
      <c r="N2718">
        <f t="shared" si="253"/>
        <v>0.96</v>
      </c>
      <c r="O2718">
        <f t="shared" si="254"/>
        <v>500</v>
      </c>
      <c r="P2718" t="str">
        <f>IF(AND(N2718&gt;0,N2718&lt;=0.05),'Bảng Giá'!$B$3,IF(AND(N2718&lt;=0.1,N2718&gt;0.05),'Bảng Giá'!$B$4,IF(AND('Raw Data'!N2718&gt;0.1,'Raw Data'!N2718&lt;=0.25),'Bảng Giá'!$B$5,IF(AND('Raw Data'!N2718&gt;0.25,'Raw Data'!N2718&lt;=0.5),'Bảng Giá'!$B$6,IF(AND('Raw Data'!N2718&gt;0.5,'Raw Data'!N2718&lt;=1),'Bảng Giá'!$B$7,IF(AND('Raw Data'!N2718&gt;1,'Raw Data'!N2718&lt;=1.5),'Bảng Giá'!$B$8,IF(AND('Raw Data'!N2718&gt;1.5,'Raw Data'!N2718&lt;=2),'Bảng Giá'!$B$9,IF(AND('Raw Data'!N2718&gt;2,'Raw Data'!N2718&lt;=2.5),'Bảng Giá'!$B$10,IF(AND('Raw Data'!N2718&gt;2.5,'Raw Data'!N2718&lt;=3),'Bảng Giá'!$B$11,IF(AND('Raw Data'!N2718&gt;3,'Raw Data'!N2718&lt;=3.5),'Bảng Giá'!$B$12,IF(AND('Raw Data'!N2718&gt;3.5,'Raw Data'!N2718&lt;=4),'Bảng Giá'!$B$13,IF(AND('Raw Data'!N2718&gt;4,'Raw Data'!N2718&lt;=4.5),'Bảng Giá'!$B$14,IF(AND('Raw Data'!N2718&gt;4.5,'Raw Data'!N2718&lt;=5),'Bảng Giá'!$B$15,IF(AND('Raw Data'!N2718&gt;5,'Raw Data'!N2718&lt;=5.5),'Bảng Giá'!$B$16,IF(AND('Raw Data'!N2718&gt;5.5,'Raw Data'!N2718&lt;=6),'Bảng Giá'!$B$17,'Bảng Giá'!$B$18)))))))))))))))</f>
        <v>0.5&lt;x&lt;=1</v>
      </c>
      <c r="Q2718" s="48">
        <f t="shared" si="255"/>
        <v>1.6393442622950821E-2</v>
      </c>
      <c r="R2718">
        <f t="shared" si="256"/>
        <v>37200</v>
      </c>
      <c r="S2718">
        <f t="shared" si="257"/>
        <v>6700</v>
      </c>
    </row>
    <row r="2719" spans="1:19" x14ac:dyDescent="0.25">
      <c r="A2719" s="12">
        <v>2718</v>
      </c>
      <c r="B2719" s="12" t="s">
        <v>211</v>
      </c>
      <c r="C2719" s="12" t="s">
        <v>1350</v>
      </c>
      <c r="D2719" s="28">
        <v>43010.394861111112</v>
      </c>
      <c r="E2719" s="17">
        <v>43014.194861111115</v>
      </c>
      <c r="F2719" s="13" t="s">
        <v>302</v>
      </c>
      <c r="G2719" s="12">
        <v>400</v>
      </c>
      <c r="H2719" s="12" t="s">
        <v>301</v>
      </c>
      <c r="I2719" s="12" t="s">
        <v>387</v>
      </c>
      <c r="J2719" s="37">
        <f>INDEX('Bảng Giá'!$C$3:$H$18,MATCH('Raw Data'!P2719,'Bảng Giá'!$B$3:$B$18,0),MATCH('Raw Data'!M2719,'Bảng Giá'!$C$2:$H$2,0))</f>
        <v>26000</v>
      </c>
      <c r="K2719" s="12">
        <v>25400</v>
      </c>
      <c r="L2719" s="36">
        <f t="shared" si="252"/>
        <v>3.8000000000029104</v>
      </c>
      <c r="M2719" t="str">
        <f>'References data'!H2720</f>
        <v>Liên Vùng</v>
      </c>
      <c r="N2719">
        <f t="shared" si="253"/>
        <v>0.4</v>
      </c>
      <c r="O2719">
        <f t="shared" si="254"/>
        <v>600</v>
      </c>
      <c r="P2719" t="str">
        <f>IF(AND(N2719&gt;0,N2719&lt;=0.05),'Bảng Giá'!$B$3,IF(AND(N2719&lt;=0.1,N2719&gt;0.05),'Bảng Giá'!$B$4,IF(AND('Raw Data'!N2719&gt;0.1,'Raw Data'!N2719&lt;=0.25),'Bảng Giá'!$B$5,IF(AND('Raw Data'!N2719&gt;0.25,'Raw Data'!N2719&lt;=0.5),'Bảng Giá'!$B$6,IF(AND('Raw Data'!N2719&gt;0.5,'Raw Data'!N2719&lt;=1),'Bảng Giá'!$B$7,IF(AND('Raw Data'!N2719&gt;1,'Raw Data'!N2719&lt;=1.5),'Bảng Giá'!$B$8,IF(AND('Raw Data'!N2719&gt;1.5,'Raw Data'!N2719&lt;=2),'Bảng Giá'!$B$9,IF(AND('Raw Data'!N2719&gt;2,'Raw Data'!N2719&lt;=2.5),'Bảng Giá'!$B$10,IF(AND('Raw Data'!N2719&gt;2.5,'Raw Data'!N2719&lt;=3),'Bảng Giá'!$B$11,IF(AND('Raw Data'!N2719&gt;3,'Raw Data'!N2719&lt;=3.5),'Bảng Giá'!$B$12,IF(AND('Raw Data'!N2719&gt;3.5,'Raw Data'!N2719&lt;=4),'Bảng Giá'!$B$13,IF(AND('Raw Data'!N2719&gt;4,'Raw Data'!N2719&lt;=4.5),'Bảng Giá'!$B$14,IF(AND('Raw Data'!N2719&gt;4.5,'Raw Data'!N2719&lt;=5),'Bảng Giá'!$B$15,IF(AND('Raw Data'!N2719&gt;5,'Raw Data'!N2719&lt;=5.5),'Bảng Giá'!$B$16,IF(AND('Raw Data'!N2719&gt;5.5,'Raw Data'!N2719&lt;=6),'Bảng Giá'!$B$17,'Bảng Giá'!$B$18)))))))))))))))</f>
        <v>0.25&lt;x&lt;=0.5</v>
      </c>
      <c r="Q2719" s="48">
        <f t="shared" si="255"/>
        <v>2.3622047244094488E-2</v>
      </c>
      <c r="R2719">
        <f t="shared" si="256"/>
        <v>31200</v>
      </c>
      <c r="S2719">
        <f t="shared" si="257"/>
        <v>5800</v>
      </c>
    </row>
    <row r="2720" spans="1:19" x14ac:dyDescent="0.25">
      <c r="A2720" s="12">
        <v>2719</v>
      </c>
      <c r="B2720" s="12" t="s">
        <v>211</v>
      </c>
      <c r="C2720" s="12" t="s">
        <v>1351</v>
      </c>
      <c r="D2720" s="28">
        <v>43010.394537037035</v>
      </c>
      <c r="E2720" s="17">
        <v>43014.194537037038</v>
      </c>
      <c r="F2720" s="13" t="s">
        <v>302</v>
      </c>
      <c r="G2720" s="12">
        <v>200</v>
      </c>
      <c r="H2720" s="12" t="s">
        <v>114</v>
      </c>
      <c r="I2720" s="12" t="s">
        <v>448</v>
      </c>
      <c r="J2720" s="37">
        <f>INDEX('Bảng Giá'!$C$3:$H$18,MATCH('Raw Data'!P2720,'Bảng Giá'!$B$3:$B$18,0),MATCH('Raw Data'!M2720,'Bảng Giá'!$C$2:$H$2,0))</f>
        <v>21000</v>
      </c>
      <c r="K2720" s="12">
        <v>20500</v>
      </c>
      <c r="L2720" s="36">
        <f t="shared" si="252"/>
        <v>3.8000000000029104</v>
      </c>
      <c r="M2720" t="str">
        <f>'References data'!H2721</f>
        <v>Liên Vùng</v>
      </c>
      <c r="N2720">
        <f t="shared" si="253"/>
        <v>0.2</v>
      </c>
      <c r="O2720">
        <f t="shared" si="254"/>
        <v>500</v>
      </c>
      <c r="P2720" t="str">
        <f>IF(AND(N2720&gt;0,N2720&lt;=0.05),'Bảng Giá'!$B$3,IF(AND(N2720&lt;=0.1,N2720&gt;0.05),'Bảng Giá'!$B$4,IF(AND('Raw Data'!N2720&gt;0.1,'Raw Data'!N2720&lt;=0.25),'Bảng Giá'!$B$5,IF(AND('Raw Data'!N2720&gt;0.25,'Raw Data'!N2720&lt;=0.5),'Bảng Giá'!$B$6,IF(AND('Raw Data'!N2720&gt;0.5,'Raw Data'!N2720&lt;=1),'Bảng Giá'!$B$7,IF(AND('Raw Data'!N2720&gt;1,'Raw Data'!N2720&lt;=1.5),'Bảng Giá'!$B$8,IF(AND('Raw Data'!N2720&gt;1.5,'Raw Data'!N2720&lt;=2),'Bảng Giá'!$B$9,IF(AND('Raw Data'!N2720&gt;2,'Raw Data'!N2720&lt;=2.5),'Bảng Giá'!$B$10,IF(AND('Raw Data'!N2720&gt;2.5,'Raw Data'!N2720&lt;=3),'Bảng Giá'!$B$11,IF(AND('Raw Data'!N2720&gt;3,'Raw Data'!N2720&lt;=3.5),'Bảng Giá'!$B$12,IF(AND('Raw Data'!N2720&gt;3.5,'Raw Data'!N2720&lt;=4),'Bảng Giá'!$B$13,IF(AND('Raw Data'!N2720&gt;4,'Raw Data'!N2720&lt;=4.5),'Bảng Giá'!$B$14,IF(AND('Raw Data'!N2720&gt;4.5,'Raw Data'!N2720&lt;=5),'Bảng Giá'!$B$15,IF(AND('Raw Data'!N2720&gt;5,'Raw Data'!N2720&lt;=5.5),'Bảng Giá'!$B$16,IF(AND('Raw Data'!N2720&gt;5.5,'Raw Data'!N2720&lt;=6),'Bảng Giá'!$B$17,'Bảng Giá'!$B$18)))))))))))))))</f>
        <v>0.1&lt;x&lt;=0.25</v>
      </c>
      <c r="Q2720" s="48">
        <f t="shared" si="255"/>
        <v>2.4390243902439025E-2</v>
      </c>
      <c r="R2720">
        <f t="shared" si="256"/>
        <v>25200</v>
      </c>
      <c r="S2720">
        <f t="shared" si="257"/>
        <v>4700</v>
      </c>
    </row>
    <row r="2721" spans="1:19" x14ac:dyDescent="0.25">
      <c r="A2721" s="12">
        <v>2720</v>
      </c>
      <c r="B2721" s="12" t="s">
        <v>211</v>
      </c>
      <c r="C2721" s="12" t="s">
        <v>1352</v>
      </c>
      <c r="D2721" s="28">
        <v>43010.394583333335</v>
      </c>
      <c r="E2721" s="17">
        <v>43014.194583333338</v>
      </c>
      <c r="F2721" s="13" t="s">
        <v>302</v>
      </c>
      <c r="G2721" s="12">
        <v>1450</v>
      </c>
      <c r="H2721" s="12" t="s">
        <v>294</v>
      </c>
      <c r="I2721" s="12" t="s">
        <v>487</v>
      </c>
      <c r="J2721" s="37">
        <f>INDEX('Bảng Giá'!$C$3:$H$18,MATCH('Raw Data'!P2721,'Bảng Giá'!$B$3:$B$18,0),MATCH('Raw Data'!M2721,'Bảng Giá'!$C$2:$H$2,0))</f>
        <v>41000</v>
      </c>
      <c r="K2721" s="12">
        <v>40000</v>
      </c>
      <c r="L2721" s="36">
        <f t="shared" si="252"/>
        <v>3.8000000000029104</v>
      </c>
      <c r="M2721" t="str">
        <f>'References data'!H2722</f>
        <v>Liên Vùng</v>
      </c>
      <c r="N2721">
        <f t="shared" si="253"/>
        <v>1.45</v>
      </c>
      <c r="O2721">
        <f t="shared" si="254"/>
        <v>1000</v>
      </c>
      <c r="P2721" t="str">
        <f>IF(AND(N2721&gt;0,N2721&lt;=0.05),'Bảng Giá'!$B$3,IF(AND(N2721&lt;=0.1,N2721&gt;0.05),'Bảng Giá'!$B$4,IF(AND('Raw Data'!N2721&gt;0.1,'Raw Data'!N2721&lt;=0.25),'Bảng Giá'!$B$5,IF(AND('Raw Data'!N2721&gt;0.25,'Raw Data'!N2721&lt;=0.5),'Bảng Giá'!$B$6,IF(AND('Raw Data'!N2721&gt;0.5,'Raw Data'!N2721&lt;=1),'Bảng Giá'!$B$7,IF(AND('Raw Data'!N2721&gt;1,'Raw Data'!N2721&lt;=1.5),'Bảng Giá'!$B$8,IF(AND('Raw Data'!N2721&gt;1.5,'Raw Data'!N2721&lt;=2),'Bảng Giá'!$B$9,IF(AND('Raw Data'!N2721&gt;2,'Raw Data'!N2721&lt;=2.5),'Bảng Giá'!$B$10,IF(AND('Raw Data'!N2721&gt;2.5,'Raw Data'!N2721&lt;=3),'Bảng Giá'!$B$11,IF(AND('Raw Data'!N2721&gt;3,'Raw Data'!N2721&lt;=3.5),'Bảng Giá'!$B$12,IF(AND('Raw Data'!N2721&gt;3.5,'Raw Data'!N2721&lt;=4),'Bảng Giá'!$B$13,IF(AND('Raw Data'!N2721&gt;4,'Raw Data'!N2721&lt;=4.5),'Bảng Giá'!$B$14,IF(AND('Raw Data'!N2721&gt;4.5,'Raw Data'!N2721&lt;=5),'Bảng Giá'!$B$15,IF(AND('Raw Data'!N2721&gt;5,'Raw Data'!N2721&lt;=5.5),'Bảng Giá'!$B$16,IF(AND('Raw Data'!N2721&gt;5.5,'Raw Data'!N2721&lt;=6),'Bảng Giá'!$B$17,'Bảng Giá'!$B$18)))))))))))))))</f>
        <v>1&lt;x&lt;=1.5</v>
      </c>
      <c r="Q2721" s="48">
        <f t="shared" si="255"/>
        <v>2.5000000000000001E-2</v>
      </c>
      <c r="R2721">
        <f t="shared" si="256"/>
        <v>49200</v>
      </c>
      <c r="S2721">
        <f t="shared" si="257"/>
        <v>9200</v>
      </c>
    </row>
    <row r="2722" spans="1:19" x14ac:dyDescent="0.25">
      <c r="A2722" s="12">
        <v>2721</v>
      </c>
      <c r="B2722" s="12" t="s">
        <v>211</v>
      </c>
      <c r="C2722" s="12" t="s">
        <v>1353</v>
      </c>
      <c r="D2722" s="28">
        <v>43010.394594907404</v>
      </c>
      <c r="E2722" s="17">
        <v>43014.194594907407</v>
      </c>
      <c r="F2722" s="13" t="s">
        <v>302</v>
      </c>
      <c r="G2722" s="12">
        <v>2000</v>
      </c>
      <c r="H2722" s="12" t="s">
        <v>76</v>
      </c>
      <c r="I2722" s="12" t="s">
        <v>1621</v>
      </c>
      <c r="J2722" s="37">
        <f>INDEX('Bảng Giá'!$C$3:$H$18,MATCH('Raw Data'!P2722,'Bảng Giá'!$B$3:$B$18,0),MATCH('Raw Data'!M2722,'Bảng Giá'!$C$2:$H$2,0))</f>
        <v>49500</v>
      </c>
      <c r="K2722" s="12">
        <v>56600</v>
      </c>
      <c r="L2722" s="36">
        <f t="shared" si="252"/>
        <v>3.8000000000029104</v>
      </c>
      <c r="M2722" t="str">
        <f>'References data'!H2723</f>
        <v>Liên Vùng</v>
      </c>
      <c r="N2722">
        <f t="shared" si="253"/>
        <v>2</v>
      </c>
      <c r="O2722">
        <f t="shared" si="254"/>
        <v>-7100</v>
      </c>
      <c r="P2722" t="str">
        <f>IF(AND(N2722&gt;0,N2722&lt;=0.05),'Bảng Giá'!$B$3,IF(AND(N2722&lt;=0.1,N2722&gt;0.05),'Bảng Giá'!$B$4,IF(AND('Raw Data'!N2722&gt;0.1,'Raw Data'!N2722&lt;=0.25),'Bảng Giá'!$B$5,IF(AND('Raw Data'!N2722&gt;0.25,'Raw Data'!N2722&lt;=0.5),'Bảng Giá'!$B$6,IF(AND('Raw Data'!N2722&gt;0.5,'Raw Data'!N2722&lt;=1),'Bảng Giá'!$B$7,IF(AND('Raw Data'!N2722&gt;1,'Raw Data'!N2722&lt;=1.5),'Bảng Giá'!$B$8,IF(AND('Raw Data'!N2722&gt;1.5,'Raw Data'!N2722&lt;=2),'Bảng Giá'!$B$9,IF(AND('Raw Data'!N2722&gt;2,'Raw Data'!N2722&lt;=2.5),'Bảng Giá'!$B$10,IF(AND('Raw Data'!N2722&gt;2.5,'Raw Data'!N2722&lt;=3),'Bảng Giá'!$B$11,IF(AND('Raw Data'!N2722&gt;3,'Raw Data'!N2722&lt;=3.5),'Bảng Giá'!$B$12,IF(AND('Raw Data'!N2722&gt;3.5,'Raw Data'!N2722&lt;=4),'Bảng Giá'!$B$13,IF(AND('Raw Data'!N2722&gt;4,'Raw Data'!N2722&lt;=4.5),'Bảng Giá'!$B$14,IF(AND('Raw Data'!N2722&gt;4.5,'Raw Data'!N2722&lt;=5),'Bảng Giá'!$B$15,IF(AND('Raw Data'!N2722&gt;5,'Raw Data'!N2722&lt;=5.5),'Bảng Giá'!$B$16,IF(AND('Raw Data'!N2722&gt;5.5,'Raw Data'!N2722&lt;=6),'Bảng Giá'!$B$17,'Bảng Giá'!$B$18)))))))))))))))</f>
        <v>1.5&lt;x&lt;=2</v>
      </c>
      <c r="Q2722" s="48">
        <f t="shared" si="255"/>
        <v>-0.12544169611307421</v>
      </c>
      <c r="R2722">
        <f t="shared" si="256"/>
        <v>59400</v>
      </c>
      <c r="S2722">
        <f t="shared" si="257"/>
        <v>2800</v>
      </c>
    </row>
    <row r="2723" spans="1:19" x14ac:dyDescent="0.25">
      <c r="A2723" s="12">
        <v>2722</v>
      </c>
      <c r="B2723" s="12" t="s">
        <v>211</v>
      </c>
      <c r="C2723" s="12" t="s">
        <v>1354</v>
      </c>
      <c r="D2723" s="28">
        <v>43010.394768518519</v>
      </c>
      <c r="E2723" s="17">
        <v>43014.194768518522</v>
      </c>
      <c r="F2723" s="13" t="s">
        <v>302</v>
      </c>
      <c r="G2723" s="12">
        <v>780</v>
      </c>
      <c r="H2723" s="12" t="s">
        <v>94</v>
      </c>
      <c r="I2723" s="12" t="s">
        <v>486</v>
      </c>
      <c r="J2723" s="37">
        <f>INDEX('Bảng Giá'!$C$3:$H$18,MATCH('Raw Data'!P2723,'Bảng Giá'!$B$3:$B$18,0),MATCH('Raw Data'!M2723,'Bảng Giá'!$C$2:$H$2,0))</f>
        <v>32500</v>
      </c>
      <c r="K2723" s="12">
        <v>31700</v>
      </c>
      <c r="L2723" s="36">
        <f t="shared" si="252"/>
        <v>3.8000000000029104</v>
      </c>
      <c r="M2723" t="str">
        <f>'References data'!H2724</f>
        <v>Liên Vùng</v>
      </c>
      <c r="N2723">
        <f t="shared" si="253"/>
        <v>0.78</v>
      </c>
      <c r="O2723">
        <f t="shared" si="254"/>
        <v>800</v>
      </c>
      <c r="P2723" t="str">
        <f>IF(AND(N2723&gt;0,N2723&lt;=0.05),'Bảng Giá'!$B$3,IF(AND(N2723&lt;=0.1,N2723&gt;0.05),'Bảng Giá'!$B$4,IF(AND('Raw Data'!N2723&gt;0.1,'Raw Data'!N2723&lt;=0.25),'Bảng Giá'!$B$5,IF(AND('Raw Data'!N2723&gt;0.25,'Raw Data'!N2723&lt;=0.5),'Bảng Giá'!$B$6,IF(AND('Raw Data'!N2723&gt;0.5,'Raw Data'!N2723&lt;=1),'Bảng Giá'!$B$7,IF(AND('Raw Data'!N2723&gt;1,'Raw Data'!N2723&lt;=1.5),'Bảng Giá'!$B$8,IF(AND('Raw Data'!N2723&gt;1.5,'Raw Data'!N2723&lt;=2),'Bảng Giá'!$B$9,IF(AND('Raw Data'!N2723&gt;2,'Raw Data'!N2723&lt;=2.5),'Bảng Giá'!$B$10,IF(AND('Raw Data'!N2723&gt;2.5,'Raw Data'!N2723&lt;=3),'Bảng Giá'!$B$11,IF(AND('Raw Data'!N2723&gt;3,'Raw Data'!N2723&lt;=3.5),'Bảng Giá'!$B$12,IF(AND('Raw Data'!N2723&gt;3.5,'Raw Data'!N2723&lt;=4),'Bảng Giá'!$B$13,IF(AND('Raw Data'!N2723&gt;4,'Raw Data'!N2723&lt;=4.5),'Bảng Giá'!$B$14,IF(AND('Raw Data'!N2723&gt;4.5,'Raw Data'!N2723&lt;=5),'Bảng Giá'!$B$15,IF(AND('Raw Data'!N2723&gt;5,'Raw Data'!N2723&lt;=5.5),'Bảng Giá'!$B$16,IF(AND('Raw Data'!N2723&gt;5.5,'Raw Data'!N2723&lt;=6),'Bảng Giá'!$B$17,'Bảng Giá'!$B$18)))))))))))))))</f>
        <v>0.5&lt;x&lt;=1</v>
      </c>
      <c r="Q2723" s="48">
        <f t="shared" si="255"/>
        <v>2.5236593059936908E-2</v>
      </c>
      <c r="R2723">
        <f t="shared" si="256"/>
        <v>39000</v>
      </c>
      <c r="S2723">
        <f t="shared" si="257"/>
        <v>7300</v>
      </c>
    </row>
    <row r="2724" spans="1:19" x14ac:dyDescent="0.25">
      <c r="A2724" s="12">
        <v>2723</v>
      </c>
      <c r="B2724" s="12" t="s">
        <v>211</v>
      </c>
      <c r="C2724" s="12" t="s">
        <v>1355</v>
      </c>
      <c r="D2724" s="28">
        <v>43010.394907407404</v>
      </c>
      <c r="E2724" s="17">
        <v>43012.494907407403</v>
      </c>
      <c r="F2724" s="13" t="s">
        <v>302</v>
      </c>
      <c r="G2724" s="12">
        <v>220</v>
      </c>
      <c r="H2724" s="12" t="s">
        <v>94</v>
      </c>
      <c r="I2724" s="12" t="s">
        <v>100</v>
      </c>
      <c r="J2724" s="37">
        <f>INDEX('Bảng Giá'!$C$3:$H$18,MATCH('Raw Data'!P2724,'Bảng Giá'!$B$3:$B$18,0),MATCH('Raw Data'!M2724,'Bảng Giá'!$C$2:$H$2,0))</f>
        <v>21000</v>
      </c>
      <c r="K2724" s="12">
        <v>20600</v>
      </c>
      <c r="L2724" s="36">
        <f t="shared" si="252"/>
        <v>2.0999999999985448</v>
      </c>
      <c r="M2724" t="str">
        <f>'References data'!H2725</f>
        <v>Liên Vùng đặc biệt</v>
      </c>
      <c r="N2724">
        <f t="shared" si="253"/>
        <v>0.22</v>
      </c>
      <c r="O2724">
        <f t="shared" si="254"/>
        <v>400</v>
      </c>
      <c r="P2724" t="str">
        <f>IF(AND(N2724&gt;0,N2724&lt;=0.05),'Bảng Giá'!$B$3,IF(AND(N2724&lt;=0.1,N2724&gt;0.05),'Bảng Giá'!$B$4,IF(AND('Raw Data'!N2724&gt;0.1,'Raw Data'!N2724&lt;=0.25),'Bảng Giá'!$B$5,IF(AND('Raw Data'!N2724&gt;0.25,'Raw Data'!N2724&lt;=0.5),'Bảng Giá'!$B$6,IF(AND('Raw Data'!N2724&gt;0.5,'Raw Data'!N2724&lt;=1),'Bảng Giá'!$B$7,IF(AND('Raw Data'!N2724&gt;1,'Raw Data'!N2724&lt;=1.5),'Bảng Giá'!$B$8,IF(AND('Raw Data'!N2724&gt;1.5,'Raw Data'!N2724&lt;=2),'Bảng Giá'!$B$9,IF(AND('Raw Data'!N2724&gt;2,'Raw Data'!N2724&lt;=2.5),'Bảng Giá'!$B$10,IF(AND('Raw Data'!N2724&gt;2.5,'Raw Data'!N2724&lt;=3),'Bảng Giá'!$B$11,IF(AND('Raw Data'!N2724&gt;3,'Raw Data'!N2724&lt;=3.5),'Bảng Giá'!$B$12,IF(AND('Raw Data'!N2724&gt;3.5,'Raw Data'!N2724&lt;=4),'Bảng Giá'!$B$13,IF(AND('Raw Data'!N2724&gt;4,'Raw Data'!N2724&lt;=4.5),'Bảng Giá'!$B$14,IF(AND('Raw Data'!N2724&gt;4.5,'Raw Data'!N2724&lt;=5),'Bảng Giá'!$B$15,IF(AND('Raw Data'!N2724&gt;5,'Raw Data'!N2724&lt;=5.5),'Bảng Giá'!$B$16,IF(AND('Raw Data'!N2724&gt;5.5,'Raw Data'!N2724&lt;=6),'Bảng Giá'!$B$17,'Bảng Giá'!$B$18)))))))))))))))</f>
        <v>0.1&lt;x&lt;=0.25</v>
      </c>
      <c r="Q2724" s="48">
        <f t="shared" si="255"/>
        <v>1.9417475728155338E-2</v>
      </c>
      <c r="R2724">
        <f t="shared" si="256"/>
        <v>25200</v>
      </c>
      <c r="S2724">
        <f t="shared" si="257"/>
        <v>4600</v>
      </c>
    </row>
    <row r="2725" spans="1:19" x14ac:dyDescent="0.25">
      <c r="A2725" s="12">
        <v>2724</v>
      </c>
      <c r="B2725" s="12" t="s">
        <v>211</v>
      </c>
      <c r="C2725" s="12" t="s">
        <v>1356</v>
      </c>
      <c r="D2725" s="28">
        <v>43010.394548611112</v>
      </c>
      <c r="E2725" s="17">
        <v>43014.194548611114</v>
      </c>
      <c r="F2725" s="13" t="s">
        <v>302</v>
      </c>
      <c r="G2725" s="12">
        <v>1000</v>
      </c>
      <c r="H2725" s="12" t="s">
        <v>82</v>
      </c>
      <c r="I2725" s="12" t="s">
        <v>162</v>
      </c>
      <c r="J2725" s="37">
        <f>INDEX('Bảng Giá'!$C$3:$H$18,MATCH('Raw Data'!P2725,'Bảng Giá'!$B$3:$B$18,0),MATCH('Raw Data'!M2725,'Bảng Giá'!$C$2:$H$2,0))</f>
        <v>32500</v>
      </c>
      <c r="K2725" s="12">
        <v>40000</v>
      </c>
      <c r="L2725" s="36">
        <f t="shared" si="252"/>
        <v>3.8000000000029104</v>
      </c>
      <c r="M2725" t="str">
        <f>'References data'!H2726</f>
        <v>Liên Vùng</v>
      </c>
      <c r="N2725">
        <f t="shared" si="253"/>
        <v>1</v>
      </c>
      <c r="O2725">
        <f t="shared" si="254"/>
        <v>-7500</v>
      </c>
      <c r="P2725" t="str">
        <f>IF(AND(N2725&gt;0,N2725&lt;=0.05),'Bảng Giá'!$B$3,IF(AND(N2725&lt;=0.1,N2725&gt;0.05),'Bảng Giá'!$B$4,IF(AND('Raw Data'!N2725&gt;0.1,'Raw Data'!N2725&lt;=0.25),'Bảng Giá'!$B$5,IF(AND('Raw Data'!N2725&gt;0.25,'Raw Data'!N2725&lt;=0.5),'Bảng Giá'!$B$6,IF(AND('Raw Data'!N2725&gt;0.5,'Raw Data'!N2725&lt;=1),'Bảng Giá'!$B$7,IF(AND('Raw Data'!N2725&gt;1,'Raw Data'!N2725&lt;=1.5),'Bảng Giá'!$B$8,IF(AND('Raw Data'!N2725&gt;1.5,'Raw Data'!N2725&lt;=2),'Bảng Giá'!$B$9,IF(AND('Raw Data'!N2725&gt;2,'Raw Data'!N2725&lt;=2.5),'Bảng Giá'!$B$10,IF(AND('Raw Data'!N2725&gt;2.5,'Raw Data'!N2725&lt;=3),'Bảng Giá'!$B$11,IF(AND('Raw Data'!N2725&gt;3,'Raw Data'!N2725&lt;=3.5),'Bảng Giá'!$B$12,IF(AND('Raw Data'!N2725&gt;3.5,'Raw Data'!N2725&lt;=4),'Bảng Giá'!$B$13,IF(AND('Raw Data'!N2725&gt;4,'Raw Data'!N2725&lt;=4.5),'Bảng Giá'!$B$14,IF(AND('Raw Data'!N2725&gt;4.5,'Raw Data'!N2725&lt;=5),'Bảng Giá'!$B$15,IF(AND('Raw Data'!N2725&gt;5,'Raw Data'!N2725&lt;=5.5),'Bảng Giá'!$B$16,IF(AND('Raw Data'!N2725&gt;5.5,'Raw Data'!N2725&lt;=6),'Bảng Giá'!$B$17,'Bảng Giá'!$B$18)))))))))))))))</f>
        <v>0.5&lt;x&lt;=1</v>
      </c>
      <c r="Q2725" s="48">
        <f t="shared" si="255"/>
        <v>-0.1875</v>
      </c>
      <c r="R2725">
        <f t="shared" si="256"/>
        <v>39000</v>
      </c>
      <c r="S2725">
        <f t="shared" si="257"/>
        <v>-1000</v>
      </c>
    </row>
    <row r="2726" spans="1:19" x14ac:dyDescent="0.25">
      <c r="A2726" s="12">
        <v>2725</v>
      </c>
      <c r="B2726" s="12" t="s">
        <v>211</v>
      </c>
      <c r="C2726" s="12" t="s">
        <v>1357</v>
      </c>
      <c r="D2726" s="28">
        <v>43010.394953703704</v>
      </c>
      <c r="E2726" s="17">
        <v>43014.194953703707</v>
      </c>
      <c r="F2726" s="13" t="s">
        <v>302</v>
      </c>
      <c r="G2726" s="12">
        <v>730</v>
      </c>
      <c r="H2726" s="12" t="s">
        <v>88</v>
      </c>
      <c r="I2726" s="12" t="s">
        <v>1577</v>
      </c>
      <c r="J2726" s="37">
        <f>INDEX('Bảng Giá'!$C$3:$H$18,MATCH('Raw Data'!P2726,'Bảng Giá'!$B$3:$B$18,0),MATCH('Raw Data'!M2726,'Bảng Giá'!$C$2:$H$2,0))</f>
        <v>32500</v>
      </c>
      <c r="K2726" s="12">
        <v>31700</v>
      </c>
      <c r="L2726" s="36">
        <f t="shared" si="252"/>
        <v>3.8000000000029104</v>
      </c>
      <c r="M2726" t="str">
        <f>'References data'!H2727</f>
        <v>Liên Vùng</v>
      </c>
      <c r="N2726">
        <f t="shared" si="253"/>
        <v>0.73</v>
      </c>
      <c r="O2726">
        <f t="shared" si="254"/>
        <v>800</v>
      </c>
      <c r="P2726" t="str">
        <f>IF(AND(N2726&gt;0,N2726&lt;=0.05),'Bảng Giá'!$B$3,IF(AND(N2726&lt;=0.1,N2726&gt;0.05),'Bảng Giá'!$B$4,IF(AND('Raw Data'!N2726&gt;0.1,'Raw Data'!N2726&lt;=0.25),'Bảng Giá'!$B$5,IF(AND('Raw Data'!N2726&gt;0.25,'Raw Data'!N2726&lt;=0.5),'Bảng Giá'!$B$6,IF(AND('Raw Data'!N2726&gt;0.5,'Raw Data'!N2726&lt;=1),'Bảng Giá'!$B$7,IF(AND('Raw Data'!N2726&gt;1,'Raw Data'!N2726&lt;=1.5),'Bảng Giá'!$B$8,IF(AND('Raw Data'!N2726&gt;1.5,'Raw Data'!N2726&lt;=2),'Bảng Giá'!$B$9,IF(AND('Raw Data'!N2726&gt;2,'Raw Data'!N2726&lt;=2.5),'Bảng Giá'!$B$10,IF(AND('Raw Data'!N2726&gt;2.5,'Raw Data'!N2726&lt;=3),'Bảng Giá'!$B$11,IF(AND('Raw Data'!N2726&gt;3,'Raw Data'!N2726&lt;=3.5),'Bảng Giá'!$B$12,IF(AND('Raw Data'!N2726&gt;3.5,'Raw Data'!N2726&lt;=4),'Bảng Giá'!$B$13,IF(AND('Raw Data'!N2726&gt;4,'Raw Data'!N2726&lt;=4.5),'Bảng Giá'!$B$14,IF(AND('Raw Data'!N2726&gt;4.5,'Raw Data'!N2726&lt;=5),'Bảng Giá'!$B$15,IF(AND('Raw Data'!N2726&gt;5,'Raw Data'!N2726&lt;=5.5),'Bảng Giá'!$B$16,IF(AND('Raw Data'!N2726&gt;5.5,'Raw Data'!N2726&lt;=6),'Bảng Giá'!$B$17,'Bảng Giá'!$B$18)))))))))))))))</f>
        <v>0.5&lt;x&lt;=1</v>
      </c>
      <c r="Q2726" s="48">
        <f t="shared" si="255"/>
        <v>2.5236593059936908E-2</v>
      </c>
      <c r="R2726">
        <f t="shared" si="256"/>
        <v>39000</v>
      </c>
      <c r="S2726">
        <f t="shared" si="257"/>
        <v>7300</v>
      </c>
    </row>
    <row r="2727" spans="1:19" x14ac:dyDescent="0.25">
      <c r="A2727" s="12">
        <v>2726</v>
      </c>
      <c r="B2727" s="12" t="s">
        <v>211</v>
      </c>
      <c r="C2727" s="12" t="s">
        <v>1358</v>
      </c>
      <c r="D2727" s="28">
        <v>43010.394641203704</v>
      </c>
      <c r="E2727" s="17">
        <v>43014.194641203707</v>
      </c>
      <c r="F2727" s="13" t="s">
        <v>302</v>
      </c>
      <c r="G2727" s="12">
        <v>1020</v>
      </c>
      <c r="H2727" s="12" t="s">
        <v>94</v>
      </c>
      <c r="I2727" s="12" t="s">
        <v>1622</v>
      </c>
      <c r="J2727" s="37">
        <f>INDEX('Bảng Giá'!$C$3:$H$18,MATCH('Raw Data'!P2727,'Bảng Giá'!$B$3:$B$18,0),MATCH('Raw Data'!M2727,'Bảng Giá'!$C$2:$H$2,0))</f>
        <v>41000</v>
      </c>
      <c r="K2727" s="12">
        <v>40000</v>
      </c>
      <c r="L2727" s="36">
        <f t="shared" si="252"/>
        <v>3.8000000000029104</v>
      </c>
      <c r="M2727" t="str">
        <f>'References data'!H2728</f>
        <v>Liên Vùng</v>
      </c>
      <c r="N2727">
        <f t="shared" si="253"/>
        <v>1.02</v>
      </c>
      <c r="O2727">
        <f t="shared" si="254"/>
        <v>1000</v>
      </c>
      <c r="P2727" t="str">
        <f>IF(AND(N2727&gt;0,N2727&lt;=0.05),'Bảng Giá'!$B$3,IF(AND(N2727&lt;=0.1,N2727&gt;0.05),'Bảng Giá'!$B$4,IF(AND('Raw Data'!N2727&gt;0.1,'Raw Data'!N2727&lt;=0.25),'Bảng Giá'!$B$5,IF(AND('Raw Data'!N2727&gt;0.25,'Raw Data'!N2727&lt;=0.5),'Bảng Giá'!$B$6,IF(AND('Raw Data'!N2727&gt;0.5,'Raw Data'!N2727&lt;=1),'Bảng Giá'!$B$7,IF(AND('Raw Data'!N2727&gt;1,'Raw Data'!N2727&lt;=1.5),'Bảng Giá'!$B$8,IF(AND('Raw Data'!N2727&gt;1.5,'Raw Data'!N2727&lt;=2),'Bảng Giá'!$B$9,IF(AND('Raw Data'!N2727&gt;2,'Raw Data'!N2727&lt;=2.5),'Bảng Giá'!$B$10,IF(AND('Raw Data'!N2727&gt;2.5,'Raw Data'!N2727&lt;=3),'Bảng Giá'!$B$11,IF(AND('Raw Data'!N2727&gt;3,'Raw Data'!N2727&lt;=3.5),'Bảng Giá'!$B$12,IF(AND('Raw Data'!N2727&gt;3.5,'Raw Data'!N2727&lt;=4),'Bảng Giá'!$B$13,IF(AND('Raw Data'!N2727&gt;4,'Raw Data'!N2727&lt;=4.5),'Bảng Giá'!$B$14,IF(AND('Raw Data'!N2727&gt;4.5,'Raw Data'!N2727&lt;=5),'Bảng Giá'!$B$15,IF(AND('Raw Data'!N2727&gt;5,'Raw Data'!N2727&lt;=5.5),'Bảng Giá'!$B$16,IF(AND('Raw Data'!N2727&gt;5.5,'Raw Data'!N2727&lt;=6),'Bảng Giá'!$B$17,'Bảng Giá'!$B$18)))))))))))))))</f>
        <v>1&lt;x&lt;=1.5</v>
      </c>
      <c r="Q2727" s="48">
        <f t="shared" si="255"/>
        <v>2.5000000000000001E-2</v>
      </c>
      <c r="R2727">
        <f t="shared" si="256"/>
        <v>49200</v>
      </c>
      <c r="S2727">
        <f t="shared" si="257"/>
        <v>9200</v>
      </c>
    </row>
    <row r="2728" spans="1:19" x14ac:dyDescent="0.25">
      <c r="A2728" s="12">
        <v>2727</v>
      </c>
      <c r="B2728" s="12" t="s">
        <v>211</v>
      </c>
      <c r="C2728" s="12" t="s">
        <v>1359</v>
      </c>
      <c r="D2728" s="28">
        <v>43010.561828703707</v>
      </c>
      <c r="E2728" s="17">
        <v>43014.661828703705</v>
      </c>
      <c r="F2728" s="13" t="s">
        <v>302</v>
      </c>
      <c r="G2728" s="12">
        <v>2000</v>
      </c>
      <c r="H2728" s="12" t="s">
        <v>174</v>
      </c>
      <c r="I2728" s="12" t="s">
        <v>478</v>
      </c>
      <c r="J2728" s="37">
        <f>INDEX('Bảng Giá'!$C$3:$H$18,MATCH('Raw Data'!P2728,'Bảng Giá'!$B$3:$B$18,0),MATCH('Raw Data'!M2728,'Bảng Giá'!$C$2:$H$2,0))</f>
        <v>47000</v>
      </c>
      <c r="K2728" s="12">
        <v>54100</v>
      </c>
      <c r="L2728" s="36">
        <f t="shared" si="252"/>
        <v>4.0999999999985448</v>
      </c>
      <c r="M2728" t="str">
        <f>'References data'!H2729</f>
        <v>Liên Vùng Tỉnh</v>
      </c>
      <c r="N2728">
        <f t="shared" si="253"/>
        <v>2</v>
      </c>
      <c r="O2728">
        <f t="shared" si="254"/>
        <v>-7100</v>
      </c>
      <c r="P2728" t="str">
        <f>IF(AND(N2728&gt;0,N2728&lt;=0.05),'Bảng Giá'!$B$3,IF(AND(N2728&lt;=0.1,N2728&gt;0.05),'Bảng Giá'!$B$4,IF(AND('Raw Data'!N2728&gt;0.1,'Raw Data'!N2728&lt;=0.25),'Bảng Giá'!$B$5,IF(AND('Raw Data'!N2728&gt;0.25,'Raw Data'!N2728&lt;=0.5),'Bảng Giá'!$B$6,IF(AND('Raw Data'!N2728&gt;0.5,'Raw Data'!N2728&lt;=1),'Bảng Giá'!$B$7,IF(AND('Raw Data'!N2728&gt;1,'Raw Data'!N2728&lt;=1.5),'Bảng Giá'!$B$8,IF(AND('Raw Data'!N2728&gt;1.5,'Raw Data'!N2728&lt;=2),'Bảng Giá'!$B$9,IF(AND('Raw Data'!N2728&gt;2,'Raw Data'!N2728&lt;=2.5),'Bảng Giá'!$B$10,IF(AND('Raw Data'!N2728&gt;2.5,'Raw Data'!N2728&lt;=3),'Bảng Giá'!$B$11,IF(AND('Raw Data'!N2728&gt;3,'Raw Data'!N2728&lt;=3.5),'Bảng Giá'!$B$12,IF(AND('Raw Data'!N2728&gt;3.5,'Raw Data'!N2728&lt;=4),'Bảng Giá'!$B$13,IF(AND('Raw Data'!N2728&gt;4,'Raw Data'!N2728&lt;=4.5),'Bảng Giá'!$B$14,IF(AND('Raw Data'!N2728&gt;4.5,'Raw Data'!N2728&lt;=5),'Bảng Giá'!$B$15,IF(AND('Raw Data'!N2728&gt;5,'Raw Data'!N2728&lt;=5.5),'Bảng Giá'!$B$16,IF(AND('Raw Data'!N2728&gt;5.5,'Raw Data'!N2728&lt;=6),'Bảng Giá'!$B$17,'Bảng Giá'!$B$18)))))))))))))))</f>
        <v>1.5&lt;x&lt;=2</v>
      </c>
      <c r="Q2728" s="48">
        <f t="shared" si="255"/>
        <v>-0.13123844731977818</v>
      </c>
      <c r="R2728">
        <f t="shared" si="256"/>
        <v>56400</v>
      </c>
      <c r="S2728">
        <f t="shared" si="257"/>
        <v>2300</v>
      </c>
    </row>
    <row r="2729" spans="1:19" x14ac:dyDescent="0.25">
      <c r="A2729" s="12">
        <v>2728</v>
      </c>
      <c r="B2729" s="12" t="s">
        <v>211</v>
      </c>
      <c r="C2729" s="12" t="s">
        <v>1360</v>
      </c>
      <c r="D2729" s="28">
        <v>43010.394803240742</v>
      </c>
      <c r="E2729" s="17">
        <v>43014.194803240745</v>
      </c>
      <c r="F2729" s="13" t="s">
        <v>302</v>
      </c>
      <c r="G2729" s="12">
        <v>1500</v>
      </c>
      <c r="H2729" s="12" t="s">
        <v>174</v>
      </c>
      <c r="I2729" s="12" t="s">
        <v>325</v>
      </c>
      <c r="J2729" s="37">
        <f>INDEX('Bảng Giá'!$C$3:$H$18,MATCH('Raw Data'!P2729,'Bảng Giá'!$B$3:$B$18,0),MATCH('Raw Data'!M2729,'Bảng Giá'!$C$2:$H$2,0))</f>
        <v>41000</v>
      </c>
      <c r="K2729" s="12">
        <v>48300</v>
      </c>
      <c r="L2729" s="36">
        <f t="shared" si="252"/>
        <v>3.8000000000029104</v>
      </c>
      <c r="M2729" t="str">
        <f>'References data'!H2730</f>
        <v>Liên Vùng</v>
      </c>
      <c r="N2729">
        <f t="shared" si="253"/>
        <v>1.5</v>
      </c>
      <c r="O2729">
        <f t="shared" si="254"/>
        <v>-7300</v>
      </c>
      <c r="P2729" t="str">
        <f>IF(AND(N2729&gt;0,N2729&lt;=0.05),'Bảng Giá'!$B$3,IF(AND(N2729&lt;=0.1,N2729&gt;0.05),'Bảng Giá'!$B$4,IF(AND('Raw Data'!N2729&gt;0.1,'Raw Data'!N2729&lt;=0.25),'Bảng Giá'!$B$5,IF(AND('Raw Data'!N2729&gt;0.25,'Raw Data'!N2729&lt;=0.5),'Bảng Giá'!$B$6,IF(AND('Raw Data'!N2729&gt;0.5,'Raw Data'!N2729&lt;=1),'Bảng Giá'!$B$7,IF(AND('Raw Data'!N2729&gt;1,'Raw Data'!N2729&lt;=1.5),'Bảng Giá'!$B$8,IF(AND('Raw Data'!N2729&gt;1.5,'Raw Data'!N2729&lt;=2),'Bảng Giá'!$B$9,IF(AND('Raw Data'!N2729&gt;2,'Raw Data'!N2729&lt;=2.5),'Bảng Giá'!$B$10,IF(AND('Raw Data'!N2729&gt;2.5,'Raw Data'!N2729&lt;=3),'Bảng Giá'!$B$11,IF(AND('Raw Data'!N2729&gt;3,'Raw Data'!N2729&lt;=3.5),'Bảng Giá'!$B$12,IF(AND('Raw Data'!N2729&gt;3.5,'Raw Data'!N2729&lt;=4),'Bảng Giá'!$B$13,IF(AND('Raw Data'!N2729&gt;4,'Raw Data'!N2729&lt;=4.5),'Bảng Giá'!$B$14,IF(AND('Raw Data'!N2729&gt;4.5,'Raw Data'!N2729&lt;=5),'Bảng Giá'!$B$15,IF(AND('Raw Data'!N2729&gt;5,'Raw Data'!N2729&lt;=5.5),'Bảng Giá'!$B$16,IF(AND('Raw Data'!N2729&gt;5.5,'Raw Data'!N2729&lt;=6),'Bảng Giá'!$B$17,'Bảng Giá'!$B$18)))))))))))))))</f>
        <v>1&lt;x&lt;=1.5</v>
      </c>
      <c r="Q2729" s="48">
        <f t="shared" si="255"/>
        <v>-0.15113871635610765</v>
      </c>
      <c r="R2729">
        <f t="shared" si="256"/>
        <v>49200</v>
      </c>
      <c r="S2729">
        <f t="shared" si="257"/>
        <v>900</v>
      </c>
    </row>
    <row r="2730" spans="1:19" x14ac:dyDescent="0.25">
      <c r="A2730" s="12">
        <v>2729</v>
      </c>
      <c r="B2730" s="12" t="s">
        <v>211</v>
      </c>
      <c r="C2730" s="12" t="s">
        <v>1361</v>
      </c>
      <c r="D2730" s="28">
        <v>43010.394780092596</v>
      </c>
      <c r="E2730" s="17">
        <v>43012.494780092595</v>
      </c>
      <c r="F2730" s="13" t="s">
        <v>302</v>
      </c>
      <c r="G2730" s="12">
        <v>1900</v>
      </c>
      <c r="H2730" s="12" t="s">
        <v>94</v>
      </c>
      <c r="I2730" s="12" t="s">
        <v>83</v>
      </c>
      <c r="J2730" s="37">
        <f>INDEX('Bảng Giá'!$C$3:$H$18,MATCH('Raw Data'!P2730,'Bảng Giá'!$B$3:$B$18,0),MATCH('Raw Data'!M2730,'Bảng Giá'!$C$2:$H$2,0))</f>
        <v>46500</v>
      </c>
      <c r="K2730" s="12">
        <v>45600</v>
      </c>
      <c r="L2730" s="36">
        <f t="shared" si="252"/>
        <v>2.0999999999985448</v>
      </c>
      <c r="M2730" t="str">
        <f>'References data'!H2731</f>
        <v>Liên Vùng đặc biệt</v>
      </c>
      <c r="N2730">
        <f t="shared" si="253"/>
        <v>1.9</v>
      </c>
      <c r="O2730">
        <f t="shared" si="254"/>
        <v>900</v>
      </c>
      <c r="P2730" t="str">
        <f>IF(AND(N2730&gt;0,N2730&lt;=0.05),'Bảng Giá'!$B$3,IF(AND(N2730&lt;=0.1,N2730&gt;0.05),'Bảng Giá'!$B$4,IF(AND('Raw Data'!N2730&gt;0.1,'Raw Data'!N2730&lt;=0.25),'Bảng Giá'!$B$5,IF(AND('Raw Data'!N2730&gt;0.25,'Raw Data'!N2730&lt;=0.5),'Bảng Giá'!$B$6,IF(AND('Raw Data'!N2730&gt;0.5,'Raw Data'!N2730&lt;=1),'Bảng Giá'!$B$7,IF(AND('Raw Data'!N2730&gt;1,'Raw Data'!N2730&lt;=1.5),'Bảng Giá'!$B$8,IF(AND('Raw Data'!N2730&gt;1.5,'Raw Data'!N2730&lt;=2),'Bảng Giá'!$B$9,IF(AND('Raw Data'!N2730&gt;2,'Raw Data'!N2730&lt;=2.5),'Bảng Giá'!$B$10,IF(AND('Raw Data'!N2730&gt;2.5,'Raw Data'!N2730&lt;=3),'Bảng Giá'!$B$11,IF(AND('Raw Data'!N2730&gt;3,'Raw Data'!N2730&lt;=3.5),'Bảng Giá'!$B$12,IF(AND('Raw Data'!N2730&gt;3.5,'Raw Data'!N2730&lt;=4),'Bảng Giá'!$B$13,IF(AND('Raw Data'!N2730&gt;4,'Raw Data'!N2730&lt;=4.5),'Bảng Giá'!$B$14,IF(AND('Raw Data'!N2730&gt;4.5,'Raw Data'!N2730&lt;=5),'Bảng Giá'!$B$15,IF(AND('Raw Data'!N2730&gt;5,'Raw Data'!N2730&lt;=5.5),'Bảng Giá'!$B$16,IF(AND('Raw Data'!N2730&gt;5.5,'Raw Data'!N2730&lt;=6),'Bảng Giá'!$B$17,'Bảng Giá'!$B$18)))))))))))))))</f>
        <v>1.5&lt;x&lt;=2</v>
      </c>
      <c r="Q2730" s="48">
        <f t="shared" si="255"/>
        <v>1.9736842105263157E-2</v>
      </c>
      <c r="R2730">
        <f t="shared" si="256"/>
        <v>55800</v>
      </c>
      <c r="S2730">
        <f t="shared" si="257"/>
        <v>10200</v>
      </c>
    </row>
    <row r="2731" spans="1:19" x14ac:dyDescent="0.25">
      <c r="A2731" s="12">
        <v>2730</v>
      </c>
      <c r="B2731" s="12" t="s">
        <v>211</v>
      </c>
      <c r="C2731" s="12" t="s">
        <v>1362</v>
      </c>
      <c r="D2731" s="28">
        <v>43010.561793981484</v>
      </c>
      <c r="E2731" s="17">
        <v>43014.361793981487</v>
      </c>
      <c r="F2731" s="13" t="s">
        <v>302</v>
      </c>
      <c r="G2731" s="12">
        <v>200</v>
      </c>
      <c r="H2731" s="12" t="s">
        <v>94</v>
      </c>
      <c r="I2731" s="12" t="s">
        <v>140</v>
      </c>
      <c r="J2731" s="37">
        <f>INDEX('Bảng Giá'!$C$3:$H$18,MATCH('Raw Data'!P2731,'Bảng Giá'!$B$3:$B$18,0),MATCH('Raw Data'!M2731,'Bảng Giá'!$C$2:$H$2,0))</f>
        <v>21000</v>
      </c>
      <c r="K2731" s="12">
        <v>20500</v>
      </c>
      <c r="L2731" s="36">
        <f t="shared" si="252"/>
        <v>3.8000000000029104</v>
      </c>
      <c r="M2731" t="str">
        <f>'References data'!H2732</f>
        <v>Liên Vùng</v>
      </c>
      <c r="N2731">
        <f t="shared" si="253"/>
        <v>0.2</v>
      </c>
      <c r="O2731">
        <f t="shared" si="254"/>
        <v>500</v>
      </c>
      <c r="P2731" t="str">
        <f>IF(AND(N2731&gt;0,N2731&lt;=0.05),'Bảng Giá'!$B$3,IF(AND(N2731&lt;=0.1,N2731&gt;0.05),'Bảng Giá'!$B$4,IF(AND('Raw Data'!N2731&gt;0.1,'Raw Data'!N2731&lt;=0.25),'Bảng Giá'!$B$5,IF(AND('Raw Data'!N2731&gt;0.25,'Raw Data'!N2731&lt;=0.5),'Bảng Giá'!$B$6,IF(AND('Raw Data'!N2731&gt;0.5,'Raw Data'!N2731&lt;=1),'Bảng Giá'!$B$7,IF(AND('Raw Data'!N2731&gt;1,'Raw Data'!N2731&lt;=1.5),'Bảng Giá'!$B$8,IF(AND('Raw Data'!N2731&gt;1.5,'Raw Data'!N2731&lt;=2),'Bảng Giá'!$B$9,IF(AND('Raw Data'!N2731&gt;2,'Raw Data'!N2731&lt;=2.5),'Bảng Giá'!$B$10,IF(AND('Raw Data'!N2731&gt;2.5,'Raw Data'!N2731&lt;=3),'Bảng Giá'!$B$11,IF(AND('Raw Data'!N2731&gt;3,'Raw Data'!N2731&lt;=3.5),'Bảng Giá'!$B$12,IF(AND('Raw Data'!N2731&gt;3.5,'Raw Data'!N2731&lt;=4),'Bảng Giá'!$B$13,IF(AND('Raw Data'!N2731&gt;4,'Raw Data'!N2731&lt;=4.5),'Bảng Giá'!$B$14,IF(AND('Raw Data'!N2731&gt;4.5,'Raw Data'!N2731&lt;=5),'Bảng Giá'!$B$15,IF(AND('Raw Data'!N2731&gt;5,'Raw Data'!N2731&lt;=5.5),'Bảng Giá'!$B$16,IF(AND('Raw Data'!N2731&gt;5.5,'Raw Data'!N2731&lt;=6),'Bảng Giá'!$B$17,'Bảng Giá'!$B$18)))))))))))))))</f>
        <v>0.1&lt;x&lt;=0.25</v>
      </c>
      <c r="Q2731" s="48">
        <f t="shared" si="255"/>
        <v>2.4390243902439025E-2</v>
      </c>
      <c r="R2731">
        <f t="shared" si="256"/>
        <v>25200</v>
      </c>
      <c r="S2731">
        <f t="shared" si="257"/>
        <v>4700</v>
      </c>
    </row>
    <row r="2732" spans="1:19" x14ac:dyDescent="0.25">
      <c r="A2732" s="12">
        <v>2731</v>
      </c>
      <c r="B2732" s="12" t="s">
        <v>211</v>
      </c>
      <c r="C2732" s="12" t="s">
        <v>1363</v>
      </c>
      <c r="D2732" s="28">
        <v>43013.646041666667</v>
      </c>
      <c r="E2732" s="17">
        <v>43017.44604166667</v>
      </c>
      <c r="F2732" s="13" t="s">
        <v>302</v>
      </c>
      <c r="G2732" s="12">
        <v>1100</v>
      </c>
      <c r="H2732" s="12" t="s">
        <v>297</v>
      </c>
      <c r="I2732" s="12" t="s">
        <v>151</v>
      </c>
      <c r="J2732" s="37">
        <f>INDEX('Bảng Giá'!$C$3:$H$18,MATCH('Raw Data'!P2732,'Bảng Giá'!$B$3:$B$18,0),MATCH('Raw Data'!M2732,'Bảng Giá'!$C$2:$H$2,0))</f>
        <v>41000</v>
      </c>
      <c r="K2732" s="12">
        <v>40000</v>
      </c>
      <c r="L2732" s="36">
        <f t="shared" si="252"/>
        <v>3.8000000000029104</v>
      </c>
      <c r="M2732" t="str">
        <f>'References data'!H2733</f>
        <v>Liên Vùng</v>
      </c>
      <c r="N2732">
        <f t="shared" si="253"/>
        <v>1.1000000000000001</v>
      </c>
      <c r="O2732">
        <f t="shared" si="254"/>
        <v>1000</v>
      </c>
      <c r="P2732" t="str">
        <f>IF(AND(N2732&gt;0,N2732&lt;=0.05),'Bảng Giá'!$B$3,IF(AND(N2732&lt;=0.1,N2732&gt;0.05),'Bảng Giá'!$B$4,IF(AND('Raw Data'!N2732&gt;0.1,'Raw Data'!N2732&lt;=0.25),'Bảng Giá'!$B$5,IF(AND('Raw Data'!N2732&gt;0.25,'Raw Data'!N2732&lt;=0.5),'Bảng Giá'!$B$6,IF(AND('Raw Data'!N2732&gt;0.5,'Raw Data'!N2732&lt;=1),'Bảng Giá'!$B$7,IF(AND('Raw Data'!N2732&gt;1,'Raw Data'!N2732&lt;=1.5),'Bảng Giá'!$B$8,IF(AND('Raw Data'!N2732&gt;1.5,'Raw Data'!N2732&lt;=2),'Bảng Giá'!$B$9,IF(AND('Raw Data'!N2732&gt;2,'Raw Data'!N2732&lt;=2.5),'Bảng Giá'!$B$10,IF(AND('Raw Data'!N2732&gt;2.5,'Raw Data'!N2732&lt;=3),'Bảng Giá'!$B$11,IF(AND('Raw Data'!N2732&gt;3,'Raw Data'!N2732&lt;=3.5),'Bảng Giá'!$B$12,IF(AND('Raw Data'!N2732&gt;3.5,'Raw Data'!N2732&lt;=4),'Bảng Giá'!$B$13,IF(AND('Raw Data'!N2732&gt;4,'Raw Data'!N2732&lt;=4.5),'Bảng Giá'!$B$14,IF(AND('Raw Data'!N2732&gt;4.5,'Raw Data'!N2732&lt;=5),'Bảng Giá'!$B$15,IF(AND('Raw Data'!N2732&gt;5,'Raw Data'!N2732&lt;=5.5),'Bảng Giá'!$B$16,IF(AND('Raw Data'!N2732&gt;5.5,'Raw Data'!N2732&lt;=6),'Bảng Giá'!$B$17,'Bảng Giá'!$B$18)))))))))))))))</f>
        <v>1&lt;x&lt;=1.5</v>
      </c>
      <c r="Q2732" s="48">
        <f t="shared" si="255"/>
        <v>2.5000000000000001E-2</v>
      </c>
      <c r="R2732">
        <f t="shared" si="256"/>
        <v>49200</v>
      </c>
      <c r="S2732">
        <f t="shared" si="257"/>
        <v>9200</v>
      </c>
    </row>
    <row r="2733" spans="1:19" x14ac:dyDescent="0.25">
      <c r="A2733" s="12">
        <v>2732</v>
      </c>
      <c r="B2733" s="12" t="s">
        <v>211</v>
      </c>
      <c r="C2733" s="12" t="s">
        <v>1364</v>
      </c>
      <c r="D2733" s="28">
        <v>43010.394479166665</v>
      </c>
      <c r="E2733" s="17">
        <v>43012.494479166664</v>
      </c>
      <c r="F2733" s="13" t="s">
        <v>302</v>
      </c>
      <c r="G2733" s="12">
        <v>500</v>
      </c>
      <c r="H2733" s="12" t="s">
        <v>94</v>
      </c>
      <c r="I2733" s="12" t="s">
        <v>315</v>
      </c>
      <c r="J2733" s="37">
        <f>INDEX('Bảng Giá'!$C$3:$H$18,MATCH('Raw Data'!P2733,'Bảng Giá'!$B$3:$B$18,0),MATCH('Raw Data'!M2733,'Bảng Giá'!$C$2:$H$2,0))</f>
        <v>22500</v>
      </c>
      <c r="K2733" s="12">
        <v>29900</v>
      </c>
      <c r="L2733" s="36">
        <f t="shared" si="252"/>
        <v>2.0999999999985448</v>
      </c>
      <c r="M2733" t="str">
        <f>'References data'!H2734</f>
        <v>Liên Vùng đặc biệt</v>
      </c>
      <c r="N2733">
        <f t="shared" si="253"/>
        <v>0.5</v>
      </c>
      <c r="O2733">
        <f t="shared" si="254"/>
        <v>-7400</v>
      </c>
      <c r="P2733" t="str">
        <f>IF(AND(N2733&gt;0,N2733&lt;=0.05),'Bảng Giá'!$B$3,IF(AND(N2733&lt;=0.1,N2733&gt;0.05),'Bảng Giá'!$B$4,IF(AND('Raw Data'!N2733&gt;0.1,'Raw Data'!N2733&lt;=0.25),'Bảng Giá'!$B$5,IF(AND('Raw Data'!N2733&gt;0.25,'Raw Data'!N2733&lt;=0.5),'Bảng Giá'!$B$6,IF(AND('Raw Data'!N2733&gt;0.5,'Raw Data'!N2733&lt;=1),'Bảng Giá'!$B$7,IF(AND('Raw Data'!N2733&gt;1,'Raw Data'!N2733&lt;=1.5),'Bảng Giá'!$B$8,IF(AND('Raw Data'!N2733&gt;1.5,'Raw Data'!N2733&lt;=2),'Bảng Giá'!$B$9,IF(AND('Raw Data'!N2733&gt;2,'Raw Data'!N2733&lt;=2.5),'Bảng Giá'!$B$10,IF(AND('Raw Data'!N2733&gt;2.5,'Raw Data'!N2733&lt;=3),'Bảng Giá'!$B$11,IF(AND('Raw Data'!N2733&gt;3,'Raw Data'!N2733&lt;=3.5),'Bảng Giá'!$B$12,IF(AND('Raw Data'!N2733&gt;3.5,'Raw Data'!N2733&lt;=4),'Bảng Giá'!$B$13,IF(AND('Raw Data'!N2733&gt;4,'Raw Data'!N2733&lt;=4.5),'Bảng Giá'!$B$14,IF(AND('Raw Data'!N2733&gt;4.5,'Raw Data'!N2733&lt;=5),'Bảng Giá'!$B$15,IF(AND('Raw Data'!N2733&gt;5,'Raw Data'!N2733&lt;=5.5),'Bảng Giá'!$B$16,IF(AND('Raw Data'!N2733&gt;5.5,'Raw Data'!N2733&lt;=6),'Bảng Giá'!$B$17,'Bảng Giá'!$B$18)))))))))))))))</f>
        <v>0.25&lt;x&lt;=0.5</v>
      </c>
      <c r="Q2733" s="48">
        <f t="shared" si="255"/>
        <v>-0.24749163879598662</v>
      </c>
      <c r="R2733">
        <f t="shared" si="256"/>
        <v>27000</v>
      </c>
      <c r="S2733">
        <f t="shared" si="257"/>
        <v>-2900</v>
      </c>
    </row>
    <row r="2734" spans="1:19" x14ac:dyDescent="0.25">
      <c r="A2734" s="12">
        <v>2733</v>
      </c>
      <c r="B2734" s="12" t="s">
        <v>211</v>
      </c>
      <c r="C2734" s="12" t="s">
        <v>1365</v>
      </c>
      <c r="D2734" s="28">
        <v>43010.394745370373</v>
      </c>
      <c r="E2734" s="17">
        <v>43014.194745370376</v>
      </c>
      <c r="F2734" s="13" t="s">
        <v>302</v>
      </c>
      <c r="G2734" s="12">
        <v>200</v>
      </c>
      <c r="H2734" s="12" t="s">
        <v>283</v>
      </c>
      <c r="I2734" s="12" t="s">
        <v>1623</v>
      </c>
      <c r="J2734" s="37">
        <f>INDEX('Bảng Giá'!$C$3:$H$18,MATCH('Raw Data'!P2734,'Bảng Giá'!$B$3:$B$18,0),MATCH('Raw Data'!M2734,'Bảng Giá'!$C$2:$H$2,0))</f>
        <v>21000</v>
      </c>
      <c r="K2734" s="12">
        <v>20500</v>
      </c>
      <c r="L2734" s="36">
        <f t="shared" si="252"/>
        <v>3.8000000000029104</v>
      </c>
      <c r="M2734" t="str">
        <f>'References data'!H2735</f>
        <v>Liên Vùng</v>
      </c>
      <c r="N2734">
        <f t="shared" si="253"/>
        <v>0.2</v>
      </c>
      <c r="O2734">
        <f t="shared" si="254"/>
        <v>500</v>
      </c>
      <c r="P2734" t="str">
        <f>IF(AND(N2734&gt;0,N2734&lt;=0.05),'Bảng Giá'!$B$3,IF(AND(N2734&lt;=0.1,N2734&gt;0.05),'Bảng Giá'!$B$4,IF(AND('Raw Data'!N2734&gt;0.1,'Raw Data'!N2734&lt;=0.25),'Bảng Giá'!$B$5,IF(AND('Raw Data'!N2734&gt;0.25,'Raw Data'!N2734&lt;=0.5),'Bảng Giá'!$B$6,IF(AND('Raw Data'!N2734&gt;0.5,'Raw Data'!N2734&lt;=1),'Bảng Giá'!$B$7,IF(AND('Raw Data'!N2734&gt;1,'Raw Data'!N2734&lt;=1.5),'Bảng Giá'!$B$8,IF(AND('Raw Data'!N2734&gt;1.5,'Raw Data'!N2734&lt;=2),'Bảng Giá'!$B$9,IF(AND('Raw Data'!N2734&gt;2,'Raw Data'!N2734&lt;=2.5),'Bảng Giá'!$B$10,IF(AND('Raw Data'!N2734&gt;2.5,'Raw Data'!N2734&lt;=3),'Bảng Giá'!$B$11,IF(AND('Raw Data'!N2734&gt;3,'Raw Data'!N2734&lt;=3.5),'Bảng Giá'!$B$12,IF(AND('Raw Data'!N2734&gt;3.5,'Raw Data'!N2734&lt;=4),'Bảng Giá'!$B$13,IF(AND('Raw Data'!N2734&gt;4,'Raw Data'!N2734&lt;=4.5),'Bảng Giá'!$B$14,IF(AND('Raw Data'!N2734&gt;4.5,'Raw Data'!N2734&lt;=5),'Bảng Giá'!$B$15,IF(AND('Raw Data'!N2734&gt;5,'Raw Data'!N2734&lt;=5.5),'Bảng Giá'!$B$16,IF(AND('Raw Data'!N2734&gt;5.5,'Raw Data'!N2734&lt;=6),'Bảng Giá'!$B$17,'Bảng Giá'!$B$18)))))))))))))))</f>
        <v>0.1&lt;x&lt;=0.25</v>
      </c>
      <c r="Q2734" s="48">
        <f t="shared" si="255"/>
        <v>2.4390243902439025E-2</v>
      </c>
      <c r="R2734">
        <f t="shared" si="256"/>
        <v>25200</v>
      </c>
      <c r="S2734">
        <f t="shared" si="257"/>
        <v>4700</v>
      </c>
    </row>
    <row r="2735" spans="1:19" x14ac:dyDescent="0.25">
      <c r="A2735" s="12">
        <v>2734</v>
      </c>
      <c r="B2735" s="12" t="s">
        <v>211</v>
      </c>
      <c r="C2735" s="12" t="s">
        <v>1366</v>
      </c>
      <c r="D2735" s="28">
        <v>43010.394849537035</v>
      </c>
      <c r="E2735" s="17">
        <v>43012.494849537034</v>
      </c>
      <c r="F2735" s="13" t="s">
        <v>302</v>
      </c>
      <c r="G2735" s="12">
        <v>280</v>
      </c>
      <c r="H2735" s="12" t="s">
        <v>76</v>
      </c>
      <c r="I2735" s="12" t="s">
        <v>116</v>
      </c>
      <c r="J2735" s="37">
        <f>INDEX('Bảng Giá'!$C$3:$H$18,MATCH('Raw Data'!P2735,'Bảng Giá'!$B$3:$B$18,0),MATCH('Raw Data'!M2735,'Bảng Giá'!$C$2:$H$2,0))</f>
        <v>22500</v>
      </c>
      <c r="K2735" s="12">
        <v>22100</v>
      </c>
      <c r="L2735" s="36">
        <f t="shared" si="252"/>
        <v>2.0999999999985448</v>
      </c>
      <c r="M2735" t="str">
        <f>'References data'!H2736</f>
        <v>Liên Vùng đặc biệt</v>
      </c>
      <c r="N2735">
        <f t="shared" si="253"/>
        <v>0.28000000000000003</v>
      </c>
      <c r="O2735">
        <f t="shared" si="254"/>
        <v>400</v>
      </c>
      <c r="P2735" t="str">
        <f>IF(AND(N2735&gt;0,N2735&lt;=0.05),'Bảng Giá'!$B$3,IF(AND(N2735&lt;=0.1,N2735&gt;0.05),'Bảng Giá'!$B$4,IF(AND('Raw Data'!N2735&gt;0.1,'Raw Data'!N2735&lt;=0.25),'Bảng Giá'!$B$5,IF(AND('Raw Data'!N2735&gt;0.25,'Raw Data'!N2735&lt;=0.5),'Bảng Giá'!$B$6,IF(AND('Raw Data'!N2735&gt;0.5,'Raw Data'!N2735&lt;=1),'Bảng Giá'!$B$7,IF(AND('Raw Data'!N2735&gt;1,'Raw Data'!N2735&lt;=1.5),'Bảng Giá'!$B$8,IF(AND('Raw Data'!N2735&gt;1.5,'Raw Data'!N2735&lt;=2),'Bảng Giá'!$B$9,IF(AND('Raw Data'!N2735&gt;2,'Raw Data'!N2735&lt;=2.5),'Bảng Giá'!$B$10,IF(AND('Raw Data'!N2735&gt;2.5,'Raw Data'!N2735&lt;=3),'Bảng Giá'!$B$11,IF(AND('Raw Data'!N2735&gt;3,'Raw Data'!N2735&lt;=3.5),'Bảng Giá'!$B$12,IF(AND('Raw Data'!N2735&gt;3.5,'Raw Data'!N2735&lt;=4),'Bảng Giá'!$B$13,IF(AND('Raw Data'!N2735&gt;4,'Raw Data'!N2735&lt;=4.5),'Bảng Giá'!$B$14,IF(AND('Raw Data'!N2735&gt;4.5,'Raw Data'!N2735&lt;=5),'Bảng Giá'!$B$15,IF(AND('Raw Data'!N2735&gt;5,'Raw Data'!N2735&lt;=5.5),'Bảng Giá'!$B$16,IF(AND('Raw Data'!N2735&gt;5.5,'Raw Data'!N2735&lt;=6),'Bảng Giá'!$B$17,'Bảng Giá'!$B$18)))))))))))))))</f>
        <v>0.25&lt;x&lt;=0.5</v>
      </c>
      <c r="Q2735" s="48">
        <f t="shared" si="255"/>
        <v>1.8099547511312219E-2</v>
      </c>
      <c r="R2735">
        <f t="shared" si="256"/>
        <v>27000</v>
      </c>
      <c r="S2735">
        <f t="shared" si="257"/>
        <v>4900</v>
      </c>
    </row>
    <row r="2736" spans="1:19" x14ac:dyDescent="0.25">
      <c r="A2736" s="12">
        <v>2735</v>
      </c>
      <c r="B2736" s="12" t="s">
        <v>211</v>
      </c>
      <c r="C2736" s="12" t="s">
        <v>1367</v>
      </c>
      <c r="D2736" s="28">
        <v>43010.561886574076</v>
      </c>
      <c r="E2736" s="17">
        <v>43012.661886574075</v>
      </c>
      <c r="F2736" s="13" t="s">
        <v>302</v>
      </c>
      <c r="G2736" s="12">
        <v>1400</v>
      </c>
      <c r="H2736" s="12" t="s">
        <v>297</v>
      </c>
      <c r="I2736" s="12" t="s">
        <v>146</v>
      </c>
      <c r="J2736" s="37">
        <f>INDEX('Bảng Giá'!$C$3:$H$18,MATCH('Raw Data'!P2736,'Bảng Giá'!$B$3:$B$18,0),MATCH('Raw Data'!M2736,'Bảng Giá'!$C$2:$H$2,0))</f>
        <v>38500</v>
      </c>
      <c r="K2736" s="12">
        <v>37800</v>
      </c>
      <c r="L2736" s="36">
        <f t="shared" si="252"/>
        <v>2.0999999999985448</v>
      </c>
      <c r="M2736" t="str">
        <f>'References data'!H2737</f>
        <v>Liên Vùng đặc biệt</v>
      </c>
      <c r="N2736">
        <f t="shared" si="253"/>
        <v>1.4</v>
      </c>
      <c r="O2736">
        <f t="shared" si="254"/>
        <v>700</v>
      </c>
      <c r="P2736" t="str">
        <f>IF(AND(N2736&gt;0,N2736&lt;=0.05),'Bảng Giá'!$B$3,IF(AND(N2736&lt;=0.1,N2736&gt;0.05),'Bảng Giá'!$B$4,IF(AND('Raw Data'!N2736&gt;0.1,'Raw Data'!N2736&lt;=0.25),'Bảng Giá'!$B$5,IF(AND('Raw Data'!N2736&gt;0.25,'Raw Data'!N2736&lt;=0.5),'Bảng Giá'!$B$6,IF(AND('Raw Data'!N2736&gt;0.5,'Raw Data'!N2736&lt;=1),'Bảng Giá'!$B$7,IF(AND('Raw Data'!N2736&gt;1,'Raw Data'!N2736&lt;=1.5),'Bảng Giá'!$B$8,IF(AND('Raw Data'!N2736&gt;1.5,'Raw Data'!N2736&lt;=2),'Bảng Giá'!$B$9,IF(AND('Raw Data'!N2736&gt;2,'Raw Data'!N2736&lt;=2.5),'Bảng Giá'!$B$10,IF(AND('Raw Data'!N2736&gt;2.5,'Raw Data'!N2736&lt;=3),'Bảng Giá'!$B$11,IF(AND('Raw Data'!N2736&gt;3,'Raw Data'!N2736&lt;=3.5),'Bảng Giá'!$B$12,IF(AND('Raw Data'!N2736&gt;3.5,'Raw Data'!N2736&lt;=4),'Bảng Giá'!$B$13,IF(AND('Raw Data'!N2736&gt;4,'Raw Data'!N2736&lt;=4.5),'Bảng Giá'!$B$14,IF(AND('Raw Data'!N2736&gt;4.5,'Raw Data'!N2736&lt;=5),'Bảng Giá'!$B$15,IF(AND('Raw Data'!N2736&gt;5,'Raw Data'!N2736&lt;=5.5),'Bảng Giá'!$B$16,IF(AND('Raw Data'!N2736&gt;5.5,'Raw Data'!N2736&lt;=6),'Bảng Giá'!$B$17,'Bảng Giá'!$B$18)))))))))))))))</f>
        <v>1&lt;x&lt;=1.5</v>
      </c>
      <c r="Q2736" s="48">
        <f t="shared" si="255"/>
        <v>1.8518518518518517E-2</v>
      </c>
      <c r="R2736">
        <f t="shared" si="256"/>
        <v>46200</v>
      </c>
      <c r="S2736">
        <f t="shared" si="257"/>
        <v>8400</v>
      </c>
    </row>
    <row r="2737" spans="1:19" x14ac:dyDescent="0.25">
      <c r="A2737" s="12">
        <v>2736</v>
      </c>
      <c r="B2737" s="12" t="s">
        <v>211</v>
      </c>
      <c r="C2737" s="12" t="s">
        <v>1368</v>
      </c>
      <c r="D2737" s="28">
        <v>43010.394560185188</v>
      </c>
      <c r="E2737" s="17">
        <v>43014.194560185191</v>
      </c>
      <c r="F2737" s="13" t="s">
        <v>302</v>
      </c>
      <c r="G2737" s="12">
        <v>400</v>
      </c>
      <c r="H2737" s="12" t="s">
        <v>301</v>
      </c>
      <c r="I2737" s="12" t="s">
        <v>385</v>
      </c>
      <c r="J2737" s="37">
        <f>INDEX('Bảng Giá'!$C$3:$H$18,MATCH('Raw Data'!P2737,'Bảng Giá'!$B$3:$B$18,0),MATCH('Raw Data'!M2737,'Bảng Giá'!$C$2:$H$2,0))</f>
        <v>26000</v>
      </c>
      <c r="K2737" s="12">
        <v>25400</v>
      </c>
      <c r="L2737" s="36">
        <f t="shared" si="252"/>
        <v>3.8000000000029104</v>
      </c>
      <c r="M2737" t="str">
        <f>'References data'!H2738</f>
        <v>Liên Vùng</v>
      </c>
      <c r="N2737">
        <f t="shared" si="253"/>
        <v>0.4</v>
      </c>
      <c r="O2737">
        <f t="shared" si="254"/>
        <v>600</v>
      </c>
      <c r="P2737" t="str">
        <f>IF(AND(N2737&gt;0,N2737&lt;=0.05),'Bảng Giá'!$B$3,IF(AND(N2737&lt;=0.1,N2737&gt;0.05),'Bảng Giá'!$B$4,IF(AND('Raw Data'!N2737&gt;0.1,'Raw Data'!N2737&lt;=0.25),'Bảng Giá'!$B$5,IF(AND('Raw Data'!N2737&gt;0.25,'Raw Data'!N2737&lt;=0.5),'Bảng Giá'!$B$6,IF(AND('Raw Data'!N2737&gt;0.5,'Raw Data'!N2737&lt;=1),'Bảng Giá'!$B$7,IF(AND('Raw Data'!N2737&gt;1,'Raw Data'!N2737&lt;=1.5),'Bảng Giá'!$B$8,IF(AND('Raw Data'!N2737&gt;1.5,'Raw Data'!N2737&lt;=2),'Bảng Giá'!$B$9,IF(AND('Raw Data'!N2737&gt;2,'Raw Data'!N2737&lt;=2.5),'Bảng Giá'!$B$10,IF(AND('Raw Data'!N2737&gt;2.5,'Raw Data'!N2737&lt;=3),'Bảng Giá'!$B$11,IF(AND('Raw Data'!N2737&gt;3,'Raw Data'!N2737&lt;=3.5),'Bảng Giá'!$B$12,IF(AND('Raw Data'!N2737&gt;3.5,'Raw Data'!N2737&lt;=4),'Bảng Giá'!$B$13,IF(AND('Raw Data'!N2737&gt;4,'Raw Data'!N2737&lt;=4.5),'Bảng Giá'!$B$14,IF(AND('Raw Data'!N2737&gt;4.5,'Raw Data'!N2737&lt;=5),'Bảng Giá'!$B$15,IF(AND('Raw Data'!N2737&gt;5,'Raw Data'!N2737&lt;=5.5),'Bảng Giá'!$B$16,IF(AND('Raw Data'!N2737&gt;5.5,'Raw Data'!N2737&lt;=6),'Bảng Giá'!$B$17,'Bảng Giá'!$B$18)))))))))))))))</f>
        <v>0.25&lt;x&lt;=0.5</v>
      </c>
      <c r="Q2737" s="48">
        <f t="shared" si="255"/>
        <v>2.3622047244094488E-2</v>
      </c>
      <c r="R2737">
        <f t="shared" si="256"/>
        <v>31200</v>
      </c>
      <c r="S2737">
        <f t="shared" si="257"/>
        <v>5800</v>
      </c>
    </row>
    <row r="2738" spans="1:19" x14ac:dyDescent="0.25">
      <c r="A2738" s="12">
        <v>2737</v>
      </c>
      <c r="B2738" s="12" t="s">
        <v>211</v>
      </c>
      <c r="C2738" s="12" t="s">
        <v>1369</v>
      </c>
      <c r="D2738" s="28">
        <v>43010.394513888888</v>
      </c>
      <c r="E2738" s="17">
        <v>43014.194513888891</v>
      </c>
      <c r="F2738" s="13" t="s">
        <v>302</v>
      </c>
      <c r="G2738" s="12">
        <v>2550</v>
      </c>
      <c r="H2738" s="12" t="s">
        <v>297</v>
      </c>
      <c r="I2738" s="12" t="s">
        <v>1609</v>
      </c>
      <c r="J2738" s="37">
        <f>INDEX('Bảng Giá'!$C$3:$H$18,MATCH('Raw Data'!P2738,'Bảng Giá'!$B$3:$B$18,0),MATCH('Raw Data'!M2738,'Bảng Giá'!$C$2:$H$2,0))</f>
        <v>66500</v>
      </c>
      <c r="K2738" s="12">
        <v>64900</v>
      </c>
      <c r="L2738" s="36">
        <f t="shared" si="252"/>
        <v>3.8000000000029104</v>
      </c>
      <c r="M2738" t="str">
        <f>'References data'!H2739</f>
        <v>Liên Vùng</v>
      </c>
      <c r="N2738">
        <f t="shared" si="253"/>
        <v>2.5499999999999998</v>
      </c>
      <c r="O2738">
        <f t="shared" si="254"/>
        <v>1600</v>
      </c>
      <c r="P2738" t="str">
        <f>IF(AND(N2738&gt;0,N2738&lt;=0.05),'Bảng Giá'!$B$3,IF(AND(N2738&lt;=0.1,N2738&gt;0.05),'Bảng Giá'!$B$4,IF(AND('Raw Data'!N2738&gt;0.1,'Raw Data'!N2738&lt;=0.25),'Bảng Giá'!$B$5,IF(AND('Raw Data'!N2738&gt;0.25,'Raw Data'!N2738&lt;=0.5),'Bảng Giá'!$B$6,IF(AND('Raw Data'!N2738&gt;0.5,'Raw Data'!N2738&lt;=1),'Bảng Giá'!$B$7,IF(AND('Raw Data'!N2738&gt;1,'Raw Data'!N2738&lt;=1.5),'Bảng Giá'!$B$8,IF(AND('Raw Data'!N2738&gt;1.5,'Raw Data'!N2738&lt;=2),'Bảng Giá'!$B$9,IF(AND('Raw Data'!N2738&gt;2,'Raw Data'!N2738&lt;=2.5),'Bảng Giá'!$B$10,IF(AND('Raw Data'!N2738&gt;2.5,'Raw Data'!N2738&lt;=3),'Bảng Giá'!$B$11,IF(AND('Raw Data'!N2738&gt;3,'Raw Data'!N2738&lt;=3.5),'Bảng Giá'!$B$12,IF(AND('Raw Data'!N2738&gt;3.5,'Raw Data'!N2738&lt;=4),'Bảng Giá'!$B$13,IF(AND('Raw Data'!N2738&gt;4,'Raw Data'!N2738&lt;=4.5),'Bảng Giá'!$B$14,IF(AND('Raw Data'!N2738&gt;4.5,'Raw Data'!N2738&lt;=5),'Bảng Giá'!$B$15,IF(AND('Raw Data'!N2738&gt;5,'Raw Data'!N2738&lt;=5.5),'Bảng Giá'!$B$16,IF(AND('Raw Data'!N2738&gt;5.5,'Raw Data'!N2738&lt;=6),'Bảng Giá'!$B$17,'Bảng Giá'!$B$18)))))))))))))))</f>
        <v>2.5&lt;x&lt;=3</v>
      </c>
      <c r="Q2738" s="48">
        <f t="shared" si="255"/>
        <v>2.465331278890601E-2</v>
      </c>
      <c r="R2738">
        <f t="shared" si="256"/>
        <v>79800</v>
      </c>
      <c r="S2738">
        <f t="shared" si="257"/>
        <v>14900</v>
      </c>
    </row>
    <row r="2739" spans="1:19" x14ac:dyDescent="0.25">
      <c r="A2739" s="12">
        <v>2738</v>
      </c>
      <c r="B2739" s="12" t="s">
        <v>211</v>
      </c>
      <c r="C2739" s="12" t="s">
        <v>1370</v>
      </c>
      <c r="D2739" s="28">
        <v>43010.394687499997</v>
      </c>
      <c r="E2739" s="17">
        <v>43014.194687499999</v>
      </c>
      <c r="F2739" s="13" t="s">
        <v>302</v>
      </c>
      <c r="G2739" s="12">
        <v>1000</v>
      </c>
      <c r="H2739" s="12" t="s">
        <v>297</v>
      </c>
      <c r="I2739" s="12" t="s">
        <v>279</v>
      </c>
      <c r="J2739" s="37">
        <f>INDEX('Bảng Giá'!$C$3:$H$18,MATCH('Raw Data'!P2739,'Bảng Giá'!$B$3:$B$18,0),MATCH('Raw Data'!M2739,'Bảng Giá'!$C$2:$H$2,0))</f>
        <v>32500</v>
      </c>
      <c r="K2739" s="12">
        <v>40000</v>
      </c>
      <c r="L2739" s="36">
        <f t="shared" si="252"/>
        <v>3.8000000000029104</v>
      </c>
      <c r="M2739" t="str">
        <f>'References data'!H2740</f>
        <v>Liên Vùng</v>
      </c>
      <c r="N2739">
        <f t="shared" si="253"/>
        <v>1</v>
      </c>
      <c r="O2739">
        <f t="shared" si="254"/>
        <v>-7500</v>
      </c>
      <c r="P2739" t="str">
        <f>IF(AND(N2739&gt;0,N2739&lt;=0.05),'Bảng Giá'!$B$3,IF(AND(N2739&lt;=0.1,N2739&gt;0.05),'Bảng Giá'!$B$4,IF(AND('Raw Data'!N2739&gt;0.1,'Raw Data'!N2739&lt;=0.25),'Bảng Giá'!$B$5,IF(AND('Raw Data'!N2739&gt;0.25,'Raw Data'!N2739&lt;=0.5),'Bảng Giá'!$B$6,IF(AND('Raw Data'!N2739&gt;0.5,'Raw Data'!N2739&lt;=1),'Bảng Giá'!$B$7,IF(AND('Raw Data'!N2739&gt;1,'Raw Data'!N2739&lt;=1.5),'Bảng Giá'!$B$8,IF(AND('Raw Data'!N2739&gt;1.5,'Raw Data'!N2739&lt;=2),'Bảng Giá'!$B$9,IF(AND('Raw Data'!N2739&gt;2,'Raw Data'!N2739&lt;=2.5),'Bảng Giá'!$B$10,IF(AND('Raw Data'!N2739&gt;2.5,'Raw Data'!N2739&lt;=3),'Bảng Giá'!$B$11,IF(AND('Raw Data'!N2739&gt;3,'Raw Data'!N2739&lt;=3.5),'Bảng Giá'!$B$12,IF(AND('Raw Data'!N2739&gt;3.5,'Raw Data'!N2739&lt;=4),'Bảng Giá'!$B$13,IF(AND('Raw Data'!N2739&gt;4,'Raw Data'!N2739&lt;=4.5),'Bảng Giá'!$B$14,IF(AND('Raw Data'!N2739&gt;4.5,'Raw Data'!N2739&lt;=5),'Bảng Giá'!$B$15,IF(AND('Raw Data'!N2739&gt;5,'Raw Data'!N2739&lt;=5.5),'Bảng Giá'!$B$16,IF(AND('Raw Data'!N2739&gt;5.5,'Raw Data'!N2739&lt;=6),'Bảng Giá'!$B$17,'Bảng Giá'!$B$18)))))))))))))))</f>
        <v>0.5&lt;x&lt;=1</v>
      </c>
      <c r="Q2739" s="48">
        <f t="shared" si="255"/>
        <v>-0.1875</v>
      </c>
      <c r="R2739">
        <f t="shared" si="256"/>
        <v>39000</v>
      </c>
      <c r="S2739">
        <f t="shared" si="257"/>
        <v>-1000</v>
      </c>
    </row>
    <row r="2740" spans="1:19" x14ac:dyDescent="0.25">
      <c r="A2740" s="12">
        <v>2739</v>
      </c>
      <c r="B2740" s="12" t="s">
        <v>211</v>
      </c>
      <c r="C2740" s="12" t="s">
        <v>1371</v>
      </c>
      <c r="D2740" s="28">
        <v>43010.394837962966</v>
      </c>
      <c r="E2740" s="17">
        <v>43014.494837962964</v>
      </c>
      <c r="F2740" s="13" t="s">
        <v>302</v>
      </c>
      <c r="G2740" s="12">
        <v>2500</v>
      </c>
      <c r="H2740" s="12" t="s">
        <v>167</v>
      </c>
      <c r="I2740" s="12" t="s">
        <v>151</v>
      </c>
      <c r="J2740" s="37">
        <f>INDEX('Bảng Giá'!$C$3:$H$18,MATCH('Raw Data'!P2740,'Bảng Giá'!$B$3:$B$18,0),MATCH('Raw Data'!M2740,'Bảng Giá'!$C$2:$H$2,0))</f>
        <v>55000</v>
      </c>
      <c r="K2740" s="12">
        <v>62000</v>
      </c>
      <c r="L2740" s="36">
        <f t="shared" si="252"/>
        <v>4.0999999999985448</v>
      </c>
      <c r="M2740" t="str">
        <f>'References data'!H2741</f>
        <v>Liên Vùng Tỉnh</v>
      </c>
      <c r="N2740">
        <f t="shared" si="253"/>
        <v>2.5</v>
      </c>
      <c r="O2740">
        <f t="shared" si="254"/>
        <v>-7000</v>
      </c>
      <c r="P2740" t="str">
        <f>IF(AND(N2740&gt;0,N2740&lt;=0.05),'Bảng Giá'!$B$3,IF(AND(N2740&lt;=0.1,N2740&gt;0.05),'Bảng Giá'!$B$4,IF(AND('Raw Data'!N2740&gt;0.1,'Raw Data'!N2740&lt;=0.25),'Bảng Giá'!$B$5,IF(AND('Raw Data'!N2740&gt;0.25,'Raw Data'!N2740&lt;=0.5),'Bảng Giá'!$B$6,IF(AND('Raw Data'!N2740&gt;0.5,'Raw Data'!N2740&lt;=1),'Bảng Giá'!$B$7,IF(AND('Raw Data'!N2740&gt;1,'Raw Data'!N2740&lt;=1.5),'Bảng Giá'!$B$8,IF(AND('Raw Data'!N2740&gt;1.5,'Raw Data'!N2740&lt;=2),'Bảng Giá'!$B$9,IF(AND('Raw Data'!N2740&gt;2,'Raw Data'!N2740&lt;=2.5),'Bảng Giá'!$B$10,IF(AND('Raw Data'!N2740&gt;2.5,'Raw Data'!N2740&lt;=3),'Bảng Giá'!$B$11,IF(AND('Raw Data'!N2740&gt;3,'Raw Data'!N2740&lt;=3.5),'Bảng Giá'!$B$12,IF(AND('Raw Data'!N2740&gt;3.5,'Raw Data'!N2740&lt;=4),'Bảng Giá'!$B$13,IF(AND('Raw Data'!N2740&gt;4,'Raw Data'!N2740&lt;=4.5),'Bảng Giá'!$B$14,IF(AND('Raw Data'!N2740&gt;4.5,'Raw Data'!N2740&lt;=5),'Bảng Giá'!$B$15,IF(AND('Raw Data'!N2740&gt;5,'Raw Data'!N2740&lt;=5.5),'Bảng Giá'!$B$16,IF(AND('Raw Data'!N2740&gt;5.5,'Raw Data'!N2740&lt;=6),'Bảng Giá'!$B$17,'Bảng Giá'!$B$18)))))))))))))))</f>
        <v>2&lt;x&lt;=2.5</v>
      </c>
      <c r="Q2740" s="48">
        <f t="shared" si="255"/>
        <v>-0.11290322580645161</v>
      </c>
      <c r="R2740">
        <f t="shared" si="256"/>
        <v>66000</v>
      </c>
      <c r="S2740">
        <f t="shared" si="257"/>
        <v>4000</v>
      </c>
    </row>
    <row r="2741" spans="1:19" x14ac:dyDescent="0.25">
      <c r="A2741" s="12">
        <v>2740</v>
      </c>
      <c r="B2741" s="12" t="s">
        <v>211</v>
      </c>
      <c r="C2741" s="12" t="s">
        <v>1372</v>
      </c>
      <c r="D2741" s="28">
        <v>43010.395011574074</v>
      </c>
      <c r="E2741" s="17">
        <v>43014.195011574076</v>
      </c>
      <c r="F2741" s="13" t="s">
        <v>302</v>
      </c>
      <c r="G2741" s="12">
        <v>900</v>
      </c>
      <c r="H2741" s="12" t="s">
        <v>297</v>
      </c>
      <c r="I2741" s="12" t="s">
        <v>279</v>
      </c>
      <c r="J2741" s="37">
        <f>INDEX('Bảng Giá'!$C$3:$H$18,MATCH('Raw Data'!P2741,'Bảng Giá'!$B$3:$B$18,0),MATCH('Raw Data'!M2741,'Bảng Giá'!$C$2:$H$2,0))</f>
        <v>32500</v>
      </c>
      <c r="K2741" s="12">
        <v>31700</v>
      </c>
      <c r="L2741" s="36">
        <f t="shared" si="252"/>
        <v>3.8000000000029104</v>
      </c>
      <c r="M2741" t="str">
        <f>'References data'!H2742</f>
        <v>Liên Vùng</v>
      </c>
      <c r="N2741">
        <f t="shared" si="253"/>
        <v>0.9</v>
      </c>
      <c r="O2741">
        <f t="shared" si="254"/>
        <v>800</v>
      </c>
      <c r="P2741" t="str">
        <f>IF(AND(N2741&gt;0,N2741&lt;=0.05),'Bảng Giá'!$B$3,IF(AND(N2741&lt;=0.1,N2741&gt;0.05),'Bảng Giá'!$B$4,IF(AND('Raw Data'!N2741&gt;0.1,'Raw Data'!N2741&lt;=0.25),'Bảng Giá'!$B$5,IF(AND('Raw Data'!N2741&gt;0.25,'Raw Data'!N2741&lt;=0.5),'Bảng Giá'!$B$6,IF(AND('Raw Data'!N2741&gt;0.5,'Raw Data'!N2741&lt;=1),'Bảng Giá'!$B$7,IF(AND('Raw Data'!N2741&gt;1,'Raw Data'!N2741&lt;=1.5),'Bảng Giá'!$B$8,IF(AND('Raw Data'!N2741&gt;1.5,'Raw Data'!N2741&lt;=2),'Bảng Giá'!$B$9,IF(AND('Raw Data'!N2741&gt;2,'Raw Data'!N2741&lt;=2.5),'Bảng Giá'!$B$10,IF(AND('Raw Data'!N2741&gt;2.5,'Raw Data'!N2741&lt;=3),'Bảng Giá'!$B$11,IF(AND('Raw Data'!N2741&gt;3,'Raw Data'!N2741&lt;=3.5),'Bảng Giá'!$B$12,IF(AND('Raw Data'!N2741&gt;3.5,'Raw Data'!N2741&lt;=4),'Bảng Giá'!$B$13,IF(AND('Raw Data'!N2741&gt;4,'Raw Data'!N2741&lt;=4.5),'Bảng Giá'!$B$14,IF(AND('Raw Data'!N2741&gt;4.5,'Raw Data'!N2741&lt;=5),'Bảng Giá'!$B$15,IF(AND('Raw Data'!N2741&gt;5,'Raw Data'!N2741&lt;=5.5),'Bảng Giá'!$B$16,IF(AND('Raw Data'!N2741&gt;5.5,'Raw Data'!N2741&lt;=6),'Bảng Giá'!$B$17,'Bảng Giá'!$B$18)))))))))))))))</f>
        <v>0.5&lt;x&lt;=1</v>
      </c>
      <c r="Q2741" s="48">
        <f t="shared" si="255"/>
        <v>2.5236593059936908E-2</v>
      </c>
      <c r="R2741">
        <f t="shared" si="256"/>
        <v>39000</v>
      </c>
      <c r="S2741">
        <f t="shared" si="257"/>
        <v>7300</v>
      </c>
    </row>
    <row r="2742" spans="1:19" x14ac:dyDescent="0.25">
      <c r="A2742" s="12">
        <v>2741</v>
      </c>
      <c r="B2742" s="12" t="s">
        <v>211</v>
      </c>
      <c r="C2742" s="12" t="s">
        <v>1373</v>
      </c>
      <c r="D2742" s="28">
        <v>43010.561782407407</v>
      </c>
      <c r="E2742" s="17">
        <v>43014.661782407406</v>
      </c>
      <c r="F2742" s="13" t="s">
        <v>302</v>
      </c>
      <c r="G2742" s="12">
        <v>1800</v>
      </c>
      <c r="H2742" s="12" t="s">
        <v>167</v>
      </c>
      <c r="I2742" s="12" t="s">
        <v>832</v>
      </c>
      <c r="J2742" s="37">
        <f>INDEX('Bảng Giá'!$C$3:$H$18,MATCH('Raw Data'!P2742,'Bảng Giá'!$B$3:$B$18,0),MATCH('Raw Data'!M2742,'Bảng Giá'!$C$2:$H$2,0))</f>
        <v>47000</v>
      </c>
      <c r="K2742" s="12">
        <v>46300</v>
      </c>
      <c r="L2742" s="36">
        <f t="shared" si="252"/>
        <v>4.0999999999985448</v>
      </c>
      <c r="M2742" t="str">
        <f>'References data'!H2743</f>
        <v>Liên Vùng Tỉnh</v>
      </c>
      <c r="N2742">
        <f t="shared" si="253"/>
        <v>1.8</v>
      </c>
      <c r="O2742">
        <f t="shared" si="254"/>
        <v>700</v>
      </c>
      <c r="P2742" t="str">
        <f>IF(AND(N2742&gt;0,N2742&lt;=0.05),'Bảng Giá'!$B$3,IF(AND(N2742&lt;=0.1,N2742&gt;0.05),'Bảng Giá'!$B$4,IF(AND('Raw Data'!N2742&gt;0.1,'Raw Data'!N2742&lt;=0.25),'Bảng Giá'!$B$5,IF(AND('Raw Data'!N2742&gt;0.25,'Raw Data'!N2742&lt;=0.5),'Bảng Giá'!$B$6,IF(AND('Raw Data'!N2742&gt;0.5,'Raw Data'!N2742&lt;=1),'Bảng Giá'!$B$7,IF(AND('Raw Data'!N2742&gt;1,'Raw Data'!N2742&lt;=1.5),'Bảng Giá'!$B$8,IF(AND('Raw Data'!N2742&gt;1.5,'Raw Data'!N2742&lt;=2),'Bảng Giá'!$B$9,IF(AND('Raw Data'!N2742&gt;2,'Raw Data'!N2742&lt;=2.5),'Bảng Giá'!$B$10,IF(AND('Raw Data'!N2742&gt;2.5,'Raw Data'!N2742&lt;=3),'Bảng Giá'!$B$11,IF(AND('Raw Data'!N2742&gt;3,'Raw Data'!N2742&lt;=3.5),'Bảng Giá'!$B$12,IF(AND('Raw Data'!N2742&gt;3.5,'Raw Data'!N2742&lt;=4),'Bảng Giá'!$B$13,IF(AND('Raw Data'!N2742&gt;4,'Raw Data'!N2742&lt;=4.5),'Bảng Giá'!$B$14,IF(AND('Raw Data'!N2742&gt;4.5,'Raw Data'!N2742&lt;=5),'Bảng Giá'!$B$15,IF(AND('Raw Data'!N2742&gt;5,'Raw Data'!N2742&lt;=5.5),'Bảng Giá'!$B$16,IF(AND('Raw Data'!N2742&gt;5.5,'Raw Data'!N2742&lt;=6),'Bảng Giá'!$B$17,'Bảng Giá'!$B$18)))))))))))))))</f>
        <v>1.5&lt;x&lt;=2</v>
      </c>
      <c r="Q2742" s="48">
        <f t="shared" si="255"/>
        <v>1.511879049676026E-2</v>
      </c>
      <c r="R2742">
        <f t="shared" si="256"/>
        <v>56400</v>
      </c>
      <c r="S2742">
        <f t="shared" si="257"/>
        <v>10100</v>
      </c>
    </row>
    <row r="2743" spans="1:19" x14ac:dyDescent="0.25">
      <c r="A2743" s="12">
        <v>2742</v>
      </c>
      <c r="B2743" s="12" t="s">
        <v>211</v>
      </c>
      <c r="C2743" s="12" t="s">
        <v>1374</v>
      </c>
      <c r="D2743" s="28">
        <v>43010.394525462965</v>
      </c>
      <c r="E2743" s="17">
        <v>43012.494525462964</v>
      </c>
      <c r="F2743" s="13" t="s">
        <v>302</v>
      </c>
      <c r="G2743" s="12">
        <v>300</v>
      </c>
      <c r="H2743" s="12" t="s">
        <v>300</v>
      </c>
      <c r="I2743" s="12" t="s">
        <v>123</v>
      </c>
      <c r="J2743" s="37">
        <f>INDEX('Bảng Giá'!$C$3:$H$18,MATCH('Raw Data'!P2743,'Bảng Giá'!$B$3:$B$18,0),MATCH('Raw Data'!M2743,'Bảng Giá'!$C$2:$H$2,0))</f>
        <v>22500</v>
      </c>
      <c r="K2743" s="12">
        <v>22100</v>
      </c>
      <c r="L2743" s="36">
        <f t="shared" si="252"/>
        <v>2.0999999999985448</v>
      </c>
      <c r="M2743" t="str">
        <f>'References data'!H2744</f>
        <v>Liên Vùng đặc biệt</v>
      </c>
      <c r="N2743">
        <f t="shared" si="253"/>
        <v>0.3</v>
      </c>
      <c r="O2743">
        <f t="shared" si="254"/>
        <v>400</v>
      </c>
      <c r="P2743" t="str">
        <f>IF(AND(N2743&gt;0,N2743&lt;=0.05),'Bảng Giá'!$B$3,IF(AND(N2743&lt;=0.1,N2743&gt;0.05),'Bảng Giá'!$B$4,IF(AND('Raw Data'!N2743&gt;0.1,'Raw Data'!N2743&lt;=0.25),'Bảng Giá'!$B$5,IF(AND('Raw Data'!N2743&gt;0.25,'Raw Data'!N2743&lt;=0.5),'Bảng Giá'!$B$6,IF(AND('Raw Data'!N2743&gt;0.5,'Raw Data'!N2743&lt;=1),'Bảng Giá'!$B$7,IF(AND('Raw Data'!N2743&gt;1,'Raw Data'!N2743&lt;=1.5),'Bảng Giá'!$B$8,IF(AND('Raw Data'!N2743&gt;1.5,'Raw Data'!N2743&lt;=2),'Bảng Giá'!$B$9,IF(AND('Raw Data'!N2743&gt;2,'Raw Data'!N2743&lt;=2.5),'Bảng Giá'!$B$10,IF(AND('Raw Data'!N2743&gt;2.5,'Raw Data'!N2743&lt;=3),'Bảng Giá'!$B$11,IF(AND('Raw Data'!N2743&gt;3,'Raw Data'!N2743&lt;=3.5),'Bảng Giá'!$B$12,IF(AND('Raw Data'!N2743&gt;3.5,'Raw Data'!N2743&lt;=4),'Bảng Giá'!$B$13,IF(AND('Raw Data'!N2743&gt;4,'Raw Data'!N2743&lt;=4.5),'Bảng Giá'!$B$14,IF(AND('Raw Data'!N2743&gt;4.5,'Raw Data'!N2743&lt;=5),'Bảng Giá'!$B$15,IF(AND('Raw Data'!N2743&gt;5,'Raw Data'!N2743&lt;=5.5),'Bảng Giá'!$B$16,IF(AND('Raw Data'!N2743&gt;5.5,'Raw Data'!N2743&lt;=6),'Bảng Giá'!$B$17,'Bảng Giá'!$B$18)))))))))))))))</f>
        <v>0.25&lt;x&lt;=0.5</v>
      </c>
      <c r="Q2743" s="48">
        <f t="shared" si="255"/>
        <v>1.8099547511312219E-2</v>
      </c>
      <c r="R2743">
        <f t="shared" si="256"/>
        <v>27000</v>
      </c>
      <c r="S2743">
        <f t="shared" si="257"/>
        <v>4900</v>
      </c>
    </row>
    <row r="2744" spans="1:19" x14ac:dyDescent="0.25">
      <c r="A2744" s="12">
        <v>2743</v>
      </c>
      <c r="B2744" s="12" t="s">
        <v>211</v>
      </c>
      <c r="C2744" s="12" t="s">
        <v>1375</v>
      </c>
      <c r="D2744" s="28">
        <v>43010.394699074073</v>
      </c>
      <c r="E2744" s="17">
        <v>43014.494699074072</v>
      </c>
      <c r="F2744" s="13" t="s">
        <v>302</v>
      </c>
      <c r="G2744" s="12">
        <v>600</v>
      </c>
      <c r="H2744" s="12" t="s">
        <v>290</v>
      </c>
      <c r="I2744" s="12" t="s">
        <v>834</v>
      </c>
      <c r="J2744" s="37">
        <f>INDEX('Bảng Giá'!$C$3:$H$18,MATCH('Raw Data'!P2744,'Bảng Giá'!$B$3:$B$18,0),MATCH('Raw Data'!M2744,'Bảng Giá'!$C$2:$H$2,0))</f>
        <v>31000</v>
      </c>
      <c r="K2744" s="12">
        <v>30500</v>
      </c>
      <c r="L2744" s="36">
        <f t="shared" si="252"/>
        <v>4.0999999999985448</v>
      </c>
      <c r="M2744" t="str">
        <f>'References data'!H2745</f>
        <v>Liên Vùng Tỉnh</v>
      </c>
      <c r="N2744">
        <f t="shared" si="253"/>
        <v>0.6</v>
      </c>
      <c r="O2744">
        <f t="shared" si="254"/>
        <v>500</v>
      </c>
      <c r="P2744" t="str">
        <f>IF(AND(N2744&gt;0,N2744&lt;=0.05),'Bảng Giá'!$B$3,IF(AND(N2744&lt;=0.1,N2744&gt;0.05),'Bảng Giá'!$B$4,IF(AND('Raw Data'!N2744&gt;0.1,'Raw Data'!N2744&lt;=0.25),'Bảng Giá'!$B$5,IF(AND('Raw Data'!N2744&gt;0.25,'Raw Data'!N2744&lt;=0.5),'Bảng Giá'!$B$6,IF(AND('Raw Data'!N2744&gt;0.5,'Raw Data'!N2744&lt;=1),'Bảng Giá'!$B$7,IF(AND('Raw Data'!N2744&gt;1,'Raw Data'!N2744&lt;=1.5),'Bảng Giá'!$B$8,IF(AND('Raw Data'!N2744&gt;1.5,'Raw Data'!N2744&lt;=2),'Bảng Giá'!$B$9,IF(AND('Raw Data'!N2744&gt;2,'Raw Data'!N2744&lt;=2.5),'Bảng Giá'!$B$10,IF(AND('Raw Data'!N2744&gt;2.5,'Raw Data'!N2744&lt;=3),'Bảng Giá'!$B$11,IF(AND('Raw Data'!N2744&gt;3,'Raw Data'!N2744&lt;=3.5),'Bảng Giá'!$B$12,IF(AND('Raw Data'!N2744&gt;3.5,'Raw Data'!N2744&lt;=4),'Bảng Giá'!$B$13,IF(AND('Raw Data'!N2744&gt;4,'Raw Data'!N2744&lt;=4.5),'Bảng Giá'!$B$14,IF(AND('Raw Data'!N2744&gt;4.5,'Raw Data'!N2744&lt;=5),'Bảng Giá'!$B$15,IF(AND('Raw Data'!N2744&gt;5,'Raw Data'!N2744&lt;=5.5),'Bảng Giá'!$B$16,IF(AND('Raw Data'!N2744&gt;5.5,'Raw Data'!N2744&lt;=6),'Bảng Giá'!$B$17,'Bảng Giá'!$B$18)))))))))))))))</f>
        <v>0.5&lt;x&lt;=1</v>
      </c>
      <c r="Q2744" s="48">
        <f t="shared" si="255"/>
        <v>1.6393442622950821E-2</v>
      </c>
      <c r="R2744">
        <f t="shared" si="256"/>
        <v>37200</v>
      </c>
      <c r="S2744">
        <f t="shared" si="257"/>
        <v>6700</v>
      </c>
    </row>
    <row r="2745" spans="1:19" x14ac:dyDescent="0.25">
      <c r="A2745" s="12">
        <v>2744</v>
      </c>
      <c r="B2745" s="12" t="s">
        <v>211</v>
      </c>
      <c r="C2745" s="12" t="s">
        <v>1376</v>
      </c>
      <c r="D2745" s="28">
        <v>43010.394872685189</v>
      </c>
      <c r="E2745" s="17">
        <v>43014.194872685192</v>
      </c>
      <c r="F2745" s="13" t="s">
        <v>302</v>
      </c>
      <c r="G2745" s="12">
        <v>1000</v>
      </c>
      <c r="H2745" s="12" t="s">
        <v>371</v>
      </c>
      <c r="I2745" s="12" t="s">
        <v>146</v>
      </c>
      <c r="J2745" s="37">
        <f>INDEX('Bảng Giá'!$C$3:$H$18,MATCH('Raw Data'!P2745,'Bảng Giá'!$B$3:$B$18,0),MATCH('Raw Data'!M2745,'Bảng Giá'!$C$2:$H$2,0))</f>
        <v>32500</v>
      </c>
      <c r="K2745" s="12">
        <v>40000</v>
      </c>
      <c r="L2745" s="36">
        <f t="shared" si="252"/>
        <v>3.8000000000029104</v>
      </c>
      <c r="M2745" t="str">
        <f>'References data'!H2746</f>
        <v>Liên Vùng</v>
      </c>
      <c r="N2745">
        <f t="shared" si="253"/>
        <v>1</v>
      </c>
      <c r="O2745">
        <f t="shared" si="254"/>
        <v>-7500</v>
      </c>
      <c r="P2745" t="str">
        <f>IF(AND(N2745&gt;0,N2745&lt;=0.05),'Bảng Giá'!$B$3,IF(AND(N2745&lt;=0.1,N2745&gt;0.05),'Bảng Giá'!$B$4,IF(AND('Raw Data'!N2745&gt;0.1,'Raw Data'!N2745&lt;=0.25),'Bảng Giá'!$B$5,IF(AND('Raw Data'!N2745&gt;0.25,'Raw Data'!N2745&lt;=0.5),'Bảng Giá'!$B$6,IF(AND('Raw Data'!N2745&gt;0.5,'Raw Data'!N2745&lt;=1),'Bảng Giá'!$B$7,IF(AND('Raw Data'!N2745&gt;1,'Raw Data'!N2745&lt;=1.5),'Bảng Giá'!$B$8,IF(AND('Raw Data'!N2745&gt;1.5,'Raw Data'!N2745&lt;=2),'Bảng Giá'!$B$9,IF(AND('Raw Data'!N2745&gt;2,'Raw Data'!N2745&lt;=2.5),'Bảng Giá'!$B$10,IF(AND('Raw Data'!N2745&gt;2.5,'Raw Data'!N2745&lt;=3),'Bảng Giá'!$B$11,IF(AND('Raw Data'!N2745&gt;3,'Raw Data'!N2745&lt;=3.5),'Bảng Giá'!$B$12,IF(AND('Raw Data'!N2745&gt;3.5,'Raw Data'!N2745&lt;=4),'Bảng Giá'!$B$13,IF(AND('Raw Data'!N2745&gt;4,'Raw Data'!N2745&lt;=4.5),'Bảng Giá'!$B$14,IF(AND('Raw Data'!N2745&gt;4.5,'Raw Data'!N2745&lt;=5),'Bảng Giá'!$B$15,IF(AND('Raw Data'!N2745&gt;5,'Raw Data'!N2745&lt;=5.5),'Bảng Giá'!$B$16,IF(AND('Raw Data'!N2745&gt;5.5,'Raw Data'!N2745&lt;=6),'Bảng Giá'!$B$17,'Bảng Giá'!$B$18)))))))))))))))</f>
        <v>0.5&lt;x&lt;=1</v>
      </c>
      <c r="Q2745" s="48">
        <f t="shared" si="255"/>
        <v>-0.1875</v>
      </c>
      <c r="R2745">
        <f t="shared" si="256"/>
        <v>39000</v>
      </c>
      <c r="S2745">
        <f t="shared" si="257"/>
        <v>-1000</v>
      </c>
    </row>
    <row r="2746" spans="1:19" x14ac:dyDescent="0.25">
      <c r="A2746" s="12">
        <v>2745</v>
      </c>
      <c r="B2746" s="12" t="s">
        <v>211</v>
      </c>
      <c r="C2746" s="12" t="s">
        <v>1377</v>
      </c>
      <c r="D2746" s="28">
        <v>43010.394618055558</v>
      </c>
      <c r="E2746" s="17">
        <v>43012.494618055556</v>
      </c>
      <c r="F2746" s="13" t="s">
        <v>302</v>
      </c>
      <c r="G2746" s="12">
        <v>1200</v>
      </c>
      <c r="H2746" s="12" t="s">
        <v>121</v>
      </c>
      <c r="I2746" s="12" t="s">
        <v>89</v>
      </c>
      <c r="J2746" s="37">
        <f>INDEX('Bảng Giá'!$C$3:$H$18,MATCH('Raw Data'!P2746,'Bảng Giá'!$B$3:$B$18,0),MATCH('Raw Data'!M2746,'Bảng Giá'!$C$2:$H$2,0))</f>
        <v>38500</v>
      </c>
      <c r="K2746" s="12">
        <v>37800</v>
      </c>
      <c r="L2746" s="36">
        <f t="shared" si="252"/>
        <v>2.0999999999985448</v>
      </c>
      <c r="M2746" t="str">
        <f>'References data'!H2747</f>
        <v>Liên Vùng đặc biệt</v>
      </c>
      <c r="N2746">
        <f t="shared" si="253"/>
        <v>1.2</v>
      </c>
      <c r="O2746">
        <f t="shared" si="254"/>
        <v>700</v>
      </c>
      <c r="P2746" t="str">
        <f>IF(AND(N2746&gt;0,N2746&lt;=0.05),'Bảng Giá'!$B$3,IF(AND(N2746&lt;=0.1,N2746&gt;0.05),'Bảng Giá'!$B$4,IF(AND('Raw Data'!N2746&gt;0.1,'Raw Data'!N2746&lt;=0.25),'Bảng Giá'!$B$5,IF(AND('Raw Data'!N2746&gt;0.25,'Raw Data'!N2746&lt;=0.5),'Bảng Giá'!$B$6,IF(AND('Raw Data'!N2746&gt;0.5,'Raw Data'!N2746&lt;=1),'Bảng Giá'!$B$7,IF(AND('Raw Data'!N2746&gt;1,'Raw Data'!N2746&lt;=1.5),'Bảng Giá'!$B$8,IF(AND('Raw Data'!N2746&gt;1.5,'Raw Data'!N2746&lt;=2),'Bảng Giá'!$B$9,IF(AND('Raw Data'!N2746&gt;2,'Raw Data'!N2746&lt;=2.5),'Bảng Giá'!$B$10,IF(AND('Raw Data'!N2746&gt;2.5,'Raw Data'!N2746&lt;=3),'Bảng Giá'!$B$11,IF(AND('Raw Data'!N2746&gt;3,'Raw Data'!N2746&lt;=3.5),'Bảng Giá'!$B$12,IF(AND('Raw Data'!N2746&gt;3.5,'Raw Data'!N2746&lt;=4),'Bảng Giá'!$B$13,IF(AND('Raw Data'!N2746&gt;4,'Raw Data'!N2746&lt;=4.5),'Bảng Giá'!$B$14,IF(AND('Raw Data'!N2746&gt;4.5,'Raw Data'!N2746&lt;=5),'Bảng Giá'!$B$15,IF(AND('Raw Data'!N2746&gt;5,'Raw Data'!N2746&lt;=5.5),'Bảng Giá'!$B$16,IF(AND('Raw Data'!N2746&gt;5.5,'Raw Data'!N2746&lt;=6),'Bảng Giá'!$B$17,'Bảng Giá'!$B$18)))))))))))))))</f>
        <v>1&lt;x&lt;=1.5</v>
      </c>
      <c r="Q2746" s="48">
        <f t="shared" si="255"/>
        <v>1.8518518518518517E-2</v>
      </c>
      <c r="R2746">
        <f t="shared" si="256"/>
        <v>46200</v>
      </c>
      <c r="S2746">
        <f t="shared" si="257"/>
        <v>8400</v>
      </c>
    </row>
    <row r="2747" spans="1:19" x14ac:dyDescent="0.25">
      <c r="A2747" s="12">
        <v>2746</v>
      </c>
      <c r="B2747" s="12" t="s">
        <v>211</v>
      </c>
      <c r="C2747" s="12" t="s">
        <v>1378</v>
      </c>
      <c r="D2747" s="28">
        <v>43010.394733796296</v>
      </c>
      <c r="E2747" s="17">
        <v>43014.494733796295</v>
      </c>
      <c r="F2747" s="13" t="s">
        <v>302</v>
      </c>
      <c r="G2747" s="12">
        <v>300</v>
      </c>
      <c r="H2747" s="12" t="s">
        <v>181</v>
      </c>
      <c r="I2747" s="12" t="s">
        <v>842</v>
      </c>
      <c r="J2747" s="37">
        <f>INDEX('Bảng Giá'!$C$3:$H$18,MATCH('Raw Data'!P2747,'Bảng Giá'!$B$3:$B$18,0),MATCH('Raw Data'!M2747,'Bảng Giá'!$C$2:$H$2,0))</f>
        <v>24500</v>
      </c>
      <c r="K2747" s="12">
        <v>24100</v>
      </c>
      <c r="L2747" s="36">
        <f t="shared" si="252"/>
        <v>4.0999999999985448</v>
      </c>
      <c r="M2747" t="str">
        <f>'References data'!H2748</f>
        <v>Liên Vùng Tỉnh</v>
      </c>
      <c r="N2747">
        <f t="shared" si="253"/>
        <v>0.3</v>
      </c>
      <c r="O2747">
        <f t="shared" si="254"/>
        <v>400</v>
      </c>
      <c r="P2747" t="str">
        <f>IF(AND(N2747&gt;0,N2747&lt;=0.05),'Bảng Giá'!$B$3,IF(AND(N2747&lt;=0.1,N2747&gt;0.05),'Bảng Giá'!$B$4,IF(AND('Raw Data'!N2747&gt;0.1,'Raw Data'!N2747&lt;=0.25),'Bảng Giá'!$B$5,IF(AND('Raw Data'!N2747&gt;0.25,'Raw Data'!N2747&lt;=0.5),'Bảng Giá'!$B$6,IF(AND('Raw Data'!N2747&gt;0.5,'Raw Data'!N2747&lt;=1),'Bảng Giá'!$B$7,IF(AND('Raw Data'!N2747&gt;1,'Raw Data'!N2747&lt;=1.5),'Bảng Giá'!$B$8,IF(AND('Raw Data'!N2747&gt;1.5,'Raw Data'!N2747&lt;=2),'Bảng Giá'!$B$9,IF(AND('Raw Data'!N2747&gt;2,'Raw Data'!N2747&lt;=2.5),'Bảng Giá'!$B$10,IF(AND('Raw Data'!N2747&gt;2.5,'Raw Data'!N2747&lt;=3),'Bảng Giá'!$B$11,IF(AND('Raw Data'!N2747&gt;3,'Raw Data'!N2747&lt;=3.5),'Bảng Giá'!$B$12,IF(AND('Raw Data'!N2747&gt;3.5,'Raw Data'!N2747&lt;=4),'Bảng Giá'!$B$13,IF(AND('Raw Data'!N2747&gt;4,'Raw Data'!N2747&lt;=4.5),'Bảng Giá'!$B$14,IF(AND('Raw Data'!N2747&gt;4.5,'Raw Data'!N2747&lt;=5),'Bảng Giá'!$B$15,IF(AND('Raw Data'!N2747&gt;5,'Raw Data'!N2747&lt;=5.5),'Bảng Giá'!$B$16,IF(AND('Raw Data'!N2747&gt;5.5,'Raw Data'!N2747&lt;=6),'Bảng Giá'!$B$17,'Bảng Giá'!$B$18)))))))))))))))</f>
        <v>0.25&lt;x&lt;=0.5</v>
      </c>
      <c r="Q2747" s="48">
        <f t="shared" si="255"/>
        <v>1.6597510373443983E-2</v>
      </c>
      <c r="R2747">
        <f t="shared" si="256"/>
        <v>29400</v>
      </c>
      <c r="S2747">
        <f t="shared" si="257"/>
        <v>5300</v>
      </c>
    </row>
    <row r="2748" spans="1:19" x14ac:dyDescent="0.25">
      <c r="A2748" s="12">
        <v>2747</v>
      </c>
      <c r="B2748" s="12" t="s">
        <v>211</v>
      </c>
      <c r="C2748" s="12" t="s">
        <v>1379</v>
      </c>
      <c r="D2748" s="28">
        <v>43010.394895833335</v>
      </c>
      <c r="E2748" s="17">
        <v>43012.494895833333</v>
      </c>
      <c r="F2748" s="13" t="s">
        <v>302</v>
      </c>
      <c r="G2748" s="12">
        <v>1000</v>
      </c>
      <c r="H2748" s="12" t="s">
        <v>78</v>
      </c>
      <c r="I2748" s="12" t="s">
        <v>82</v>
      </c>
      <c r="J2748" s="37">
        <f>INDEX('Bảng Giá'!$C$3:$H$18,MATCH('Raw Data'!P2748,'Bảng Giá'!$B$3:$B$18,0),MATCH('Raw Data'!M2748,'Bảng Giá'!$C$2:$H$2,0))</f>
        <v>30500</v>
      </c>
      <c r="K2748" s="12">
        <v>37800</v>
      </c>
      <c r="L2748" s="36">
        <f t="shared" si="252"/>
        <v>2.0999999999985448</v>
      </c>
      <c r="M2748" t="str">
        <f>'References data'!H2749</f>
        <v>Liên Vùng đặc biệt</v>
      </c>
      <c r="N2748">
        <f t="shared" si="253"/>
        <v>1</v>
      </c>
      <c r="O2748">
        <f t="shared" si="254"/>
        <v>-7300</v>
      </c>
      <c r="P2748" t="str">
        <f>IF(AND(N2748&gt;0,N2748&lt;=0.05),'Bảng Giá'!$B$3,IF(AND(N2748&lt;=0.1,N2748&gt;0.05),'Bảng Giá'!$B$4,IF(AND('Raw Data'!N2748&gt;0.1,'Raw Data'!N2748&lt;=0.25),'Bảng Giá'!$B$5,IF(AND('Raw Data'!N2748&gt;0.25,'Raw Data'!N2748&lt;=0.5),'Bảng Giá'!$B$6,IF(AND('Raw Data'!N2748&gt;0.5,'Raw Data'!N2748&lt;=1),'Bảng Giá'!$B$7,IF(AND('Raw Data'!N2748&gt;1,'Raw Data'!N2748&lt;=1.5),'Bảng Giá'!$B$8,IF(AND('Raw Data'!N2748&gt;1.5,'Raw Data'!N2748&lt;=2),'Bảng Giá'!$B$9,IF(AND('Raw Data'!N2748&gt;2,'Raw Data'!N2748&lt;=2.5),'Bảng Giá'!$B$10,IF(AND('Raw Data'!N2748&gt;2.5,'Raw Data'!N2748&lt;=3),'Bảng Giá'!$B$11,IF(AND('Raw Data'!N2748&gt;3,'Raw Data'!N2748&lt;=3.5),'Bảng Giá'!$B$12,IF(AND('Raw Data'!N2748&gt;3.5,'Raw Data'!N2748&lt;=4),'Bảng Giá'!$B$13,IF(AND('Raw Data'!N2748&gt;4,'Raw Data'!N2748&lt;=4.5),'Bảng Giá'!$B$14,IF(AND('Raw Data'!N2748&gt;4.5,'Raw Data'!N2748&lt;=5),'Bảng Giá'!$B$15,IF(AND('Raw Data'!N2748&gt;5,'Raw Data'!N2748&lt;=5.5),'Bảng Giá'!$B$16,IF(AND('Raw Data'!N2748&gt;5.5,'Raw Data'!N2748&lt;=6),'Bảng Giá'!$B$17,'Bảng Giá'!$B$18)))))))))))))))</f>
        <v>0.5&lt;x&lt;=1</v>
      </c>
      <c r="Q2748" s="48">
        <f t="shared" si="255"/>
        <v>-0.19312169312169311</v>
      </c>
      <c r="R2748">
        <f t="shared" si="256"/>
        <v>36600</v>
      </c>
      <c r="S2748">
        <f t="shared" si="257"/>
        <v>-1200</v>
      </c>
    </row>
    <row r="2749" spans="1:19" x14ac:dyDescent="0.25">
      <c r="A2749" s="12">
        <v>2748</v>
      </c>
      <c r="B2749" s="12" t="s">
        <v>211</v>
      </c>
      <c r="C2749" s="12" t="s">
        <v>1380</v>
      </c>
      <c r="D2749" s="28">
        <v>43010.627372685187</v>
      </c>
      <c r="E2749" s="17">
        <v>43014.42737268519</v>
      </c>
      <c r="F2749" s="13" t="s">
        <v>302</v>
      </c>
      <c r="G2749" s="12">
        <v>500</v>
      </c>
      <c r="H2749" s="12" t="s">
        <v>76</v>
      </c>
      <c r="I2749" s="12" t="s">
        <v>168</v>
      </c>
      <c r="J2749" s="37">
        <f>INDEX('Bảng Giá'!$C$3:$H$18,MATCH('Raw Data'!P2749,'Bảng Giá'!$B$3:$B$18,0),MATCH('Raw Data'!M2749,'Bảng Giá'!$C$2:$H$2,0))</f>
        <v>26000</v>
      </c>
      <c r="K2749" s="12">
        <v>31700</v>
      </c>
      <c r="L2749" s="36">
        <f t="shared" si="252"/>
        <v>3.8000000000029104</v>
      </c>
      <c r="M2749" t="str">
        <f>'References data'!H2750</f>
        <v>Liên Vùng</v>
      </c>
      <c r="N2749">
        <f t="shared" si="253"/>
        <v>0.5</v>
      </c>
      <c r="O2749">
        <f t="shared" si="254"/>
        <v>-5700</v>
      </c>
      <c r="P2749" t="str">
        <f>IF(AND(N2749&gt;0,N2749&lt;=0.05),'Bảng Giá'!$B$3,IF(AND(N2749&lt;=0.1,N2749&gt;0.05),'Bảng Giá'!$B$4,IF(AND('Raw Data'!N2749&gt;0.1,'Raw Data'!N2749&lt;=0.25),'Bảng Giá'!$B$5,IF(AND('Raw Data'!N2749&gt;0.25,'Raw Data'!N2749&lt;=0.5),'Bảng Giá'!$B$6,IF(AND('Raw Data'!N2749&gt;0.5,'Raw Data'!N2749&lt;=1),'Bảng Giá'!$B$7,IF(AND('Raw Data'!N2749&gt;1,'Raw Data'!N2749&lt;=1.5),'Bảng Giá'!$B$8,IF(AND('Raw Data'!N2749&gt;1.5,'Raw Data'!N2749&lt;=2),'Bảng Giá'!$B$9,IF(AND('Raw Data'!N2749&gt;2,'Raw Data'!N2749&lt;=2.5),'Bảng Giá'!$B$10,IF(AND('Raw Data'!N2749&gt;2.5,'Raw Data'!N2749&lt;=3),'Bảng Giá'!$B$11,IF(AND('Raw Data'!N2749&gt;3,'Raw Data'!N2749&lt;=3.5),'Bảng Giá'!$B$12,IF(AND('Raw Data'!N2749&gt;3.5,'Raw Data'!N2749&lt;=4),'Bảng Giá'!$B$13,IF(AND('Raw Data'!N2749&gt;4,'Raw Data'!N2749&lt;=4.5),'Bảng Giá'!$B$14,IF(AND('Raw Data'!N2749&gt;4.5,'Raw Data'!N2749&lt;=5),'Bảng Giá'!$B$15,IF(AND('Raw Data'!N2749&gt;5,'Raw Data'!N2749&lt;=5.5),'Bảng Giá'!$B$16,IF(AND('Raw Data'!N2749&gt;5.5,'Raw Data'!N2749&lt;=6),'Bảng Giá'!$B$17,'Bảng Giá'!$B$18)))))))))))))))</f>
        <v>0.25&lt;x&lt;=0.5</v>
      </c>
      <c r="Q2749" s="48">
        <f t="shared" si="255"/>
        <v>-0.17981072555205047</v>
      </c>
      <c r="R2749">
        <f t="shared" si="256"/>
        <v>31200</v>
      </c>
      <c r="S2749">
        <f t="shared" si="257"/>
        <v>-500</v>
      </c>
    </row>
    <row r="2750" spans="1:19" x14ac:dyDescent="0.25">
      <c r="A2750" s="12">
        <v>2749</v>
      </c>
      <c r="B2750" s="12" t="s">
        <v>211</v>
      </c>
      <c r="C2750" s="12" t="s">
        <v>1381</v>
      </c>
      <c r="D2750" s="28">
        <v>43010.561874999999</v>
      </c>
      <c r="E2750" s="17">
        <v>43014.661874999998</v>
      </c>
      <c r="F2750" s="13" t="s">
        <v>302</v>
      </c>
      <c r="G2750" s="12">
        <v>950</v>
      </c>
      <c r="H2750" s="12" t="s">
        <v>179</v>
      </c>
      <c r="I2750" s="12" t="s">
        <v>1565</v>
      </c>
      <c r="J2750" s="37">
        <f>INDEX('Bảng Giá'!$C$3:$H$18,MATCH('Raw Data'!P2750,'Bảng Giá'!$B$3:$B$18,0),MATCH('Raw Data'!M2750,'Bảng Giá'!$C$2:$H$2,0))</f>
        <v>31000</v>
      </c>
      <c r="K2750" s="12">
        <v>30500</v>
      </c>
      <c r="L2750" s="36">
        <f t="shared" si="252"/>
        <v>4.0999999999985448</v>
      </c>
      <c r="M2750" t="str">
        <f>'References data'!H2751</f>
        <v>Liên Vùng Tỉnh</v>
      </c>
      <c r="N2750">
        <f t="shared" si="253"/>
        <v>0.95</v>
      </c>
      <c r="O2750">
        <f t="shared" si="254"/>
        <v>500</v>
      </c>
      <c r="P2750" t="str">
        <f>IF(AND(N2750&gt;0,N2750&lt;=0.05),'Bảng Giá'!$B$3,IF(AND(N2750&lt;=0.1,N2750&gt;0.05),'Bảng Giá'!$B$4,IF(AND('Raw Data'!N2750&gt;0.1,'Raw Data'!N2750&lt;=0.25),'Bảng Giá'!$B$5,IF(AND('Raw Data'!N2750&gt;0.25,'Raw Data'!N2750&lt;=0.5),'Bảng Giá'!$B$6,IF(AND('Raw Data'!N2750&gt;0.5,'Raw Data'!N2750&lt;=1),'Bảng Giá'!$B$7,IF(AND('Raw Data'!N2750&gt;1,'Raw Data'!N2750&lt;=1.5),'Bảng Giá'!$B$8,IF(AND('Raw Data'!N2750&gt;1.5,'Raw Data'!N2750&lt;=2),'Bảng Giá'!$B$9,IF(AND('Raw Data'!N2750&gt;2,'Raw Data'!N2750&lt;=2.5),'Bảng Giá'!$B$10,IF(AND('Raw Data'!N2750&gt;2.5,'Raw Data'!N2750&lt;=3),'Bảng Giá'!$B$11,IF(AND('Raw Data'!N2750&gt;3,'Raw Data'!N2750&lt;=3.5),'Bảng Giá'!$B$12,IF(AND('Raw Data'!N2750&gt;3.5,'Raw Data'!N2750&lt;=4),'Bảng Giá'!$B$13,IF(AND('Raw Data'!N2750&gt;4,'Raw Data'!N2750&lt;=4.5),'Bảng Giá'!$B$14,IF(AND('Raw Data'!N2750&gt;4.5,'Raw Data'!N2750&lt;=5),'Bảng Giá'!$B$15,IF(AND('Raw Data'!N2750&gt;5,'Raw Data'!N2750&lt;=5.5),'Bảng Giá'!$B$16,IF(AND('Raw Data'!N2750&gt;5.5,'Raw Data'!N2750&lt;=6),'Bảng Giá'!$B$17,'Bảng Giá'!$B$18)))))))))))))))</f>
        <v>0.5&lt;x&lt;=1</v>
      </c>
      <c r="Q2750" s="48">
        <f t="shared" si="255"/>
        <v>1.6393442622950821E-2</v>
      </c>
      <c r="R2750">
        <f t="shared" si="256"/>
        <v>37200</v>
      </c>
      <c r="S2750">
        <f t="shared" si="257"/>
        <v>6700</v>
      </c>
    </row>
    <row r="2751" spans="1:19" x14ac:dyDescent="0.25">
      <c r="A2751" s="12">
        <v>2750</v>
      </c>
      <c r="B2751" s="12" t="s">
        <v>211</v>
      </c>
      <c r="C2751" s="12" t="s">
        <v>1382</v>
      </c>
      <c r="D2751" s="28">
        <v>43010.627395833333</v>
      </c>
      <c r="E2751" s="17">
        <v>43014.427395833336</v>
      </c>
      <c r="F2751" s="13" t="s">
        <v>302</v>
      </c>
      <c r="G2751" s="12">
        <v>700</v>
      </c>
      <c r="H2751" s="12" t="s">
        <v>94</v>
      </c>
      <c r="I2751" s="12" t="s">
        <v>1624</v>
      </c>
      <c r="J2751" s="37">
        <f>INDEX('Bảng Giá'!$C$3:$H$18,MATCH('Raw Data'!P2751,'Bảng Giá'!$B$3:$B$18,0),MATCH('Raw Data'!M2751,'Bảng Giá'!$C$2:$H$2,0))</f>
        <v>32500</v>
      </c>
      <c r="K2751" s="12">
        <v>31700</v>
      </c>
      <c r="L2751" s="36">
        <f t="shared" si="252"/>
        <v>3.8000000000029104</v>
      </c>
      <c r="M2751" t="str">
        <f>'References data'!H2752</f>
        <v>Liên Vùng</v>
      </c>
      <c r="N2751">
        <f t="shared" si="253"/>
        <v>0.7</v>
      </c>
      <c r="O2751">
        <f t="shared" si="254"/>
        <v>800</v>
      </c>
      <c r="P2751" t="str">
        <f>IF(AND(N2751&gt;0,N2751&lt;=0.05),'Bảng Giá'!$B$3,IF(AND(N2751&lt;=0.1,N2751&gt;0.05),'Bảng Giá'!$B$4,IF(AND('Raw Data'!N2751&gt;0.1,'Raw Data'!N2751&lt;=0.25),'Bảng Giá'!$B$5,IF(AND('Raw Data'!N2751&gt;0.25,'Raw Data'!N2751&lt;=0.5),'Bảng Giá'!$B$6,IF(AND('Raw Data'!N2751&gt;0.5,'Raw Data'!N2751&lt;=1),'Bảng Giá'!$B$7,IF(AND('Raw Data'!N2751&gt;1,'Raw Data'!N2751&lt;=1.5),'Bảng Giá'!$B$8,IF(AND('Raw Data'!N2751&gt;1.5,'Raw Data'!N2751&lt;=2),'Bảng Giá'!$B$9,IF(AND('Raw Data'!N2751&gt;2,'Raw Data'!N2751&lt;=2.5),'Bảng Giá'!$B$10,IF(AND('Raw Data'!N2751&gt;2.5,'Raw Data'!N2751&lt;=3),'Bảng Giá'!$B$11,IF(AND('Raw Data'!N2751&gt;3,'Raw Data'!N2751&lt;=3.5),'Bảng Giá'!$B$12,IF(AND('Raw Data'!N2751&gt;3.5,'Raw Data'!N2751&lt;=4),'Bảng Giá'!$B$13,IF(AND('Raw Data'!N2751&gt;4,'Raw Data'!N2751&lt;=4.5),'Bảng Giá'!$B$14,IF(AND('Raw Data'!N2751&gt;4.5,'Raw Data'!N2751&lt;=5),'Bảng Giá'!$B$15,IF(AND('Raw Data'!N2751&gt;5,'Raw Data'!N2751&lt;=5.5),'Bảng Giá'!$B$16,IF(AND('Raw Data'!N2751&gt;5.5,'Raw Data'!N2751&lt;=6),'Bảng Giá'!$B$17,'Bảng Giá'!$B$18)))))))))))))))</f>
        <v>0.5&lt;x&lt;=1</v>
      </c>
      <c r="Q2751" s="48">
        <f t="shared" si="255"/>
        <v>2.5236593059936908E-2</v>
      </c>
      <c r="R2751">
        <f t="shared" si="256"/>
        <v>39000</v>
      </c>
      <c r="S2751">
        <f t="shared" si="257"/>
        <v>7300</v>
      </c>
    </row>
    <row r="2752" spans="1:19" x14ac:dyDescent="0.25">
      <c r="A2752" s="12">
        <v>2751</v>
      </c>
      <c r="B2752" s="12" t="s">
        <v>211</v>
      </c>
      <c r="C2752" s="12" t="s">
        <v>1383</v>
      </c>
      <c r="D2752" s="28">
        <v>43010.561921296299</v>
      </c>
      <c r="E2752" s="17">
        <v>43012.661921296298</v>
      </c>
      <c r="F2752" s="13" t="s">
        <v>302</v>
      </c>
      <c r="G2752" s="12">
        <v>2000</v>
      </c>
      <c r="H2752" s="12" t="s">
        <v>114</v>
      </c>
      <c r="I2752" s="12" t="s">
        <v>85</v>
      </c>
      <c r="J2752" s="37">
        <f>INDEX('Bảng Giá'!$C$3:$H$18,MATCH('Raw Data'!P2752,'Bảng Giá'!$B$3:$B$18,0),MATCH('Raw Data'!M2752,'Bảng Giá'!$C$2:$H$2,0))</f>
        <v>46500</v>
      </c>
      <c r="K2752" s="12">
        <v>53500</v>
      </c>
      <c r="L2752" s="36">
        <f t="shared" si="252"/>
        <v>2.0999999999985448</v>
      </c>
      <c r="M2752" t="str">
        <f>'References data'!H2753</f>
        <v>Liên Vùng đặc biệt</v>
      </c>
      <c r="N2752">
        <f t="shared" si="253"/>
        <v>2</v>
      </c>
      <c r="O2752">
        <f t="shared" si="254"/>
        <v>-7000</v>
      </c>
      <c r="P2752" t="str">
        <f>IF(AND(N2752&gt;0,N2752&lt;=0.05),'Bảng Giá'!$B$3,IF(AND(N2752&lt;=0.1,N2752&gt;0.05),'Bảng Giá'!$B$4,IF(AND('Raw Data'!N2752&gt;0.1,'Raw Data'!N2752&lt;=0.25),'Bảng Giá'!$B$5,IF(AND('Raw Data'!N2752&gt;0.25,'Raw Data'!N2752&lt;=0.5),'Bảng Giá'!$B$6,IF(AND('Raw Data'!N2752&gt;0.5,'Raw Data'!N2752&lt;=1),'Bảng Giá'!$B$7,IF(AND('Raw Data'!N2752&gt;1,'Raw Data'!N2752&lt;=1.5),'Bảng Giá'!$B$8,IF(AND('Raw Data'!N2752&gt;1.5,'Raw Data'!N2752&lt;=2),'Bảng Giá'!$B$9,IF(AND('Raw Data'!N2752&gt;2,'Raw Data'!N2752&lt;=2.5),'Bảng Giá'!$B$10,IF(AND('Raw Data'!N2752&gt;2.5,'Raw Data'!N2752&lt;=3),'Bảng Giá'!$B$11,IF(AND('Raw Data'!N2752&gt;3,'Raw Data'!N2752&lt;=3.5),'Bảng Giá'!$B$12,IF(AND('Raw Data'!N2752&gt;3.5,'Raw Data'!N2752&lt;=4),'Bảng Giá'!$B$13,IF(AND('Raw Data'!N2752&gt;4,'Raw Data'!N2752&lt;=4.5),'Bảng Giá'!$B$14,IF(AND('Raw Data'!N2752&gt;4.5,'Raw Data'!N2752&lt;=5),'Bảng Giá'!$B$15,IF(AND('Raw Data'!N2752&gt;5,'Raw Data'!N2752&lt;=5.5),'Bảng Giá'!$B$16,IF(AND('Raw Data'!N2752&gt;5.5,'Raw Data'!N2752&lt;=6),'Bảng Giá'!$B$17,'Bảng Giá'!$B$18)))))))))))))))</f>
        <v>1.5&lt;x&lt;=2</v>
      </c>
      <c r="Q2752" s="48">
        <f t="shared" si="255"/>
        <v>-0.13084112149532709</v>
      </c>
      <c r="R2752">
        <f t="shared" si="256"/>
        <v>55800</v>
      </c>
      <c r="S2752">
        <f t="shared" si="257"/>
        <v>2300</v>
      </c>
    </row>
    <row r="2753" spans="1:19" x14ac:dyDescent="0.25">
      <c r="A2753" s="12">
        <v>2752</v>
      </c>
      <c r="B2753" s="12" t="s">
        <v>211</v>
      </c>
      <c r="C2753" s="12" t="s">
        <v>1384</v>
      </c>
      <c r="D2753" s="28">
        <v>43008.577534722222</v>
      </c>
      <c r="E2753" s="17">
        <v>43012.377534722225</v>
      </c>
      <c r="F2753" s="13" t="s">
        <v>302</v>
      </c>
      <c r="G2753" s="12">
        <v>2000</v>
      </c>
      <c r="H2753" s="12" t="s">
        <v>76</v>
      </c>
      <c r="I2753" s="12" t="s">
        <v>410</v>
      </c>
      <c r="J2753" s="37">
        <f>INDEX('Bảng Giá'!$C$3:$H$18,MATCH('Raw Data'!P2753,'Bảng Giá'!$B$3:$B$18,0),MATCH('Raw Data'!M2753,'Bảng Giá'!$C$2:$H$2,0))</f>
        <v>49500</v>
      </c>
      <c r="K2753" s="12">
        <v>56600</v>
      </c>
      <c r="L2753" s="36">
        <f t="shared" si="252"/>
        <v>3.8000000000029104</v>
      </c>
      <c r="M2753" t="str">
        <f>'References data'!H2754</f>
        <v>Liên Vùng</v>
      </c>
      <c r="N2753">
        <f t="shared" si="253"/>
        <v>2</v>
      </c>
      <c r="O2753">
        <f t="shared" si="254"/>
        <v>-7100</v>
      </c>
      <c r="P2753" t="str">
        <f>IF(AND(N2753&gt;0,N2753&lt;=0.05),'Bảng Giá'!$B$3,IF(AND(N2753&lt;=0.1,N2753&gt;0.05),'Bảng Giá'!$B$4,IF(AND('Raw Data'!N2753&gt;0.1,'Raw Data'!N2753&lt;=0.25),'Bảng Giá'!$B$5,IF(AND('Raw Data'!N2753&gt;0.25,'Raw Data'!N2753&lt;=0.5),'Bảng Giá'!$B$6,IF(AND('Raw Data'!N2753&gt;0.5,'Raw Data'!N2753&lt;=1),'Bảng Giá'!$B$7,IF(AND('Raw Data'!N2753&gt;1,'Raw Data'!N2753&lt;=1.5),'Bảng Giá'!$B$8,IF(AND('Raw Data'!N2753&gt;1.5,'Raw Data'!N2753&lt;=2),'Bảng Giá'!$B$9,IF(AND('Raw Data'!N2753&gt;2,'Raw Data'!N2753&lt;=2.5),'Bảng Giá'!$B$10,IF(AND('Raw Data'!N2753&gt;2.5,'Raw Data'!N2753&lt;=3),'Bảng Giá'!$B$11,IF(AND('Raw Data'!N2753&gt;3,'Raw Data'!N2753&lt;=3.5),'Bảng Giá'!$B$12,IF(AND('Raw Data'!N2753&gt;3.5,'Raw Data'!N2753&lt;=4),'Bảng Giá'!$B$13,IF(AND('Raw Data'!N2753&gt;4,'Raw Data'!N2753&lt;=4.5),'Bảng Giá'!$B$14,IF(AND('Raw Data'!N2753&gt;4.5,'Raw Data'!N2753&lt;=5),'Bảng Giá'!$B$15,IF(AND('Raw Data'!N2753&gt;5,'Raw Data'!N2753&lt;=5.5),'Bảng Giá'!$B$16,IF(AND('Raw Data'!N2753&gt;5.5,'Raw Data'!N2753&lt;=6),'Bảng Giá'!$B$17,'Bảng Giá'!$B$18)))))))))))))))</f>
        <v>1.5&lt;x&lt;=2</v>
      </c>
      <c r="Q2753" s="48">
        <f t="shared" si="255"/>
        <v>-0.12544169611307421</v>
      </c>
      <c r="R2753">
        <f t="shared" si="256"/>
        <v>59400</v>
      </c>
      <c r="S2753">
        <f t="shared" si="257"/>
        <v>2800</v>
      </c>
    </row>
    <row r="2754" spans="1:19" x14ac:dyDescent="0.25">
      <c r="A2754" s="12">
        <v>2753</v>
      </c>
      <c r="B2754" s="12" t="s">
        <v>211</v>
      </c>
      <c r="C2754" s="12" t="s">
        <v>1385</v>
      </c>
      <c r="D2754" s="28">
        <v>43010.626631944448</v>
      </c>
      <c r="E2754" s="17">
        <v>43014.42663194445</v>
      </c>
      <c r="F2754" s="13" t="s">
        <v>302</v>
      </c>
      <c r="G2754" s="12">
        <v>1200</v>
      </c>
      <c r="H2754" s="12" t="s">
        <v>116</v>
      </c>
      <c r="I2754" s="12" t="s">
        <v>107</v>
      </c>
      <c r="J2754" s="37">
        <f>INDEX('Bảng Giá'!$C$3:$H$18,MATCH('Raw Data'!P2754,'Bảng Giá'!$B$3:$B$18,0),MATCH('Raw Data'!M2754,'Bảng Giá'!$C$2:$H$2,0))</f>
        <v>41000</v>
      </c>
      <c r="K2754" s="12">
        <v>40000</v>
      </c>
      <c r="L2754" s="36">
        <f t="shared" si="252"/>
        <v>3.8000000000029104</v>
      </c>
      <c r="M2754" t="str">
        <f>'References data'!H2755</f>
        <v>Liên Vùng</v>
      </c>
      <c r="N2754">
        <f t="shared" si="253"/>
        <v>1.2</v>
      </c>
      <c r="O2754">
        <f t="shared" si="254"/>
        <v>1000</v>
      </c>
      <c r="P2754" t="str">
        <f>IF(AND(N2754&gt;0,N2754&lt;=0.05),'Bảng Giá'!$B$3,IF(AND(N2754&lt;=0.1,N2754&gt;0.05),'Bảng Giá'!$B$4,IF(AND('Raw Data'!N2754&gt;0.1,'Raw Data'!N2754&lt;=0.25),'Bảng Giá'!$B$5,IF(AND('Raw Data'!N2754&gt;0.25,'Raw Data'!N2754&lt;=0.5),'Bảng Giá'!$B$6,IF(AND('Raw Data'!N2754&gt;0.5,'Raw Data'!N2754&lt;=1),'Bảng Giá'!$B$7,IF(AND('Raw Data'!N2754&gt;1,'Raw Data'!N2754&lt;=1.5),'Bảng Giá'!$B$8,IF(AND('Raw Data'!N2754&gt;1.5,'Raw Data'!N2754&lt;=2),'Bảng Giá'!$B$9,IF(AND('Raw Data'!N2754&gt;2,'Raw Data'!N2754&lt;=2.5),'Bảng Giá'!$B$10,IF(AND('Raw Data'!N2754&gt;2.5,'Raw Data'!N2754&lt;=3),'Bảng Giá'!$B$11,IF(AND('Raw Data'!N2754&gt;3,'Raw Data'!N2754&lt;=3.5),'Bảng Giá'!$B$12,IF(AND('Raw Data'!N2754&gt;3.5,'Raw Data'!N2754&lt;=4),'Bảng Giá'!$B$13,IF(AND('Raw Data'!N2754&gt;4,'Raw Data'!N2754&lt;=4.5),'Bảng Giá'!$B$14,IF(AND('Raw Data'!N2754&gt;4.5,'Raw Data'!N2754&lt;=5),'Bảng Giá'!$B$15,IF(AND('Raw Data'!N2754&gt;5,'Raw Data'!N2754&lt;=5.5),'Bảng Giá'!$B$16,IF(AND('Raw Data'!N2754&gt;5.5,'Raw Data'!N2754&lt;=6),'Bảng Giá'!$B$17,'Bảng Giá'!$B$18)))))))))))))))</f>
        <v>1&lt;x&lt;=1.5</v>
      </c>
      <c r="Q2754" s="48">
        <f t="shared" si="255"/>
        <v>2.5000000000000001E-2</v>
      </c>
      <c r="R2754">
        <f t="shared" si="256"/>
        <v>49200</v>
      </c>
      <c r="S2754">
        <f t="shared" si="257"/>
        <v>9200</v>
      </c>
    </row>
    <row r="2755" spans="1:19" x14ac:dyDescent="0.25">
      <c r="A2755" s="12">
        <v>2754</v>
      </c>
      <c r="B2755" s="12" t="s">
        <v>211</v>
      </c>
      <c r="C2755" s="12" t="s">
        <v>1386</v>
      </c>
      <c r="D2755" s="28">
        <v>43010.62740740741</v>
      </c>
      <c r="E2755" s="17">
        <v>43014.427407407413</v>
      </c>
      <c r="F2755" s="13" t="s">
        <v>302</v>
      </c>
      <c r="G2755" s="12">
        <v>200</v>
      </c>
      <c r="H2755" s="12" t="s">
        <v>75</v>
      </c>
      <c r="I2755" s="12" t="s">
        <v>84</v>
      </c>
      <c r="J2755" s="37">
        <f>INDEX('Bảng Giá'!$C$3:$H$18,MATCH('Raw Data'!P2755,'Bảng Giá'!$B$3:$B$18,0),MATCH('Raw Data'!M2755,'Bảng Giá'!$C$2:$H$2,0))</f>
        <v>21000</v>
      </c>
      <c r="K2755" s="12">
        <v>20500</v>
      </c>
      <c r="L2755" s="36">
        <f t="shared" ref="L2755:L2818" si="258">E2755-D2755</f>
        <v>3.8000000000029104</v>
      </c>
      <c r="M2755" t="str">
        <f>'References data'!H2756</f>
        <v>Liên Vùng</v>
      </c>
      <c r="N2755">
        <f t="shared" ref="N2755:N2818" si="259">G2755/1000</f>
        <v>0.2</v>
      </c>
      <c r="O2755">
        <f t="shared" ref="O2755:O2818" si="260">J2755-K2755</f>
        <v>500</v>
      </c>
      <c r="P2755" t="str">
        <f>IF(AND(N2755&gt;0,N2755&lt;=0.05),'Bảng Giá'!$B$3,IF(AND(N2755&lt;=0.1,N2755&gt;0.05),'Bảng Giá'!$B$4,IF(AND('Raw Data'!N2755&gt;0.1,'Raw Data'!N2755&lt;=0.25),'Bảng Giá'!$B$5,IF(AND('Raw Data'!N2755&gt;0.25,'Raw Data'!N2755&lt;=0.5),'Bảng Giá'!$B$6,IF(AND('Raw Data'!N2755&gt;0.5,'Raw Data'!N2755&lt;=1),'Bảng Giá'!$B$7,IF(AND('Raw Data'!N2755&gt;1,'Raw Data'!N2755&lt;=1.5),'Bảng Giá'!$B$8,IF(AND('Raw Data'!N2755&gt;1.5,'Raw Data'!N2755&lt;=2),'Bảng Giá'!$B$9,IF(AND('Raw Data'!N2755&gt;2,'Raw Data'!N2755&lt;=2.5),'Bảng Giá'!$B$10,IF(AND('Raw Data'!N2755&gt;2.5,'Raw Data'!N2755&lt;=3),'Bảng Giá'!$B$11,IF(AND('Raw Data'!N2755&gt;3,'Raw Data'!N2755&lt;=3.5),'Bảng Giá'!$B$12,IF(AND('Raw Data'!N2755&gt;3.5,'Raw Data'!N2755&lt;=4),'Bảng Giá'!$B$13,IF(AND('Raw Data'!N2755&gt;4,'Raw Data'!N2755&lt;=4.5),'Bảng Giá'!$B$14,IF(AND('Raw Data'!N2755&gt;4.5,'Raw Data'!N2755&lt;=5),'Bảng Giá'!$B$15,IF(AND('Raw Data'!N2755&gt;5,'Raw Data'!N2755&lt;=5.5),'Bảng Giá'!$B$16,IF(AND('Raw Data'!N2755&gt;5.5,'Raw Data'!N2755&lt;=6),'Bảng Giá'!$B$17,'Bảng Giá'!$B$18)))))))))))))))</f>
        <v>0.1&lt;x&lt;=0.25</v>
      </c>
      <c r="Q2755" s="48">
        <f t="shared" ref="Q2755:Q2818" si="261">O2755/K2755</f>
        <v>2.4390243902439025E-2</v>
      </c>
      <c r="R2755">
        <f t="shared" ref="R2755:R2818" si="262">J2755+(J2755*0.2)</f>
        <v>25200</v>
      </c>
      <c r="S2755">
        <f t="shared" ref="S2755:S2818" si="263">R2755-K2755</f>
        <v>4700</v>
      </c>
    </row>
    <row r="2756" spans="1:19" x14ac:dyDescent="0.25">
      <c r="A2756" s="12">
        <v>2755</v>
      </c>
      <c r="B2756" s="12" t="s">
        <v>211</v>
      </c>
      <c r="C2756" s="12" t="s">
        <v>1387</v>
      </c>
      <c r="D2756" s="28">
        <v>43010.561909722222</v>
      </c>
      <c r="E2756" s="17">
        <v>43014.361909722225</v>
      </c>
      <c r="F2756" s="13" t="s">
        <v>302</v>
      </c>
      <c r="G2756" s="12">
        <v>700</v>
      </c>
      <c r="H2756" s="12" t="s">
        <v>100</v>
      </c>
      <c r="I2756" s="12" t="s">
        <v>1625</v>
      </c>
      <c r="J2756" s="37">
        <f>INDEX('Bảng Giá'!$C$3:$H$18,MATCH('Raw Data'!P2756,'Bảng Giá'!$B$3:$B$18,0),MATCH('Raw Data'!M2756,'Bảng Giá'!$C$2:$H$2,0))</f>
        <v>32500</v>
      </c>
      <c r="K2756" s="12">
        <v>31700</v>
      </c>
      <c r="L2756" s="36">
        <f t="shared" si="258"/>
        <v>3.8000000000029104</v>
      </c>
      <c r="M2756" t="str">
        <f>'References data'!H2757</f>
        <v>Liên Vùng</v>
      </c>
      <c r="N2756">
        <f t="shared" si="259"/>
        <v>0.7</v>
      </c>
      <c r="O2756">
        <f t="shared" si="260"/>
        <v>800</v>
      </c>
      <c r="P2756" t="str">
        <f>IF(AND(N2756&gt;0,N2756&lt;=0.05),'Bảng Giá'!$B$3,IF(AND(N2756&lt;=0.1,N2756&gt;0.05),'Bảng Giá'!$B$4,IF(AND('Raw Data'!N2756&gt;0.1,'Raw Data'!N2756&lt;=0.25),'Bảng Giá'!$B$5,IF(AND('Raw Data'!N2756&gt;0.25,'Raw Data'!N2756&lt;=0.5),'Bảng Giá'!$B$6,IF(AND('Raw Data'!N2756&gt;0.5,'Raw Data'!N2756&lt;=1),'Bảng Giá'!$B$7,IF(AND('Raw Data'!N2756&gt;1,'Raw Data'!N2756&lt;=1.5),'Bảng Giá'!$B$8,IF(AND('Raw Data'!N2756&gt;1.5,'Raw Data'!N2756&lt;=2),'Bảng Giá'!$B$9,IF(AND('Raw Data'!N2756&gt;2,'Raw Data'!N2756&lt;=2.5),'Bảng Giá'!$B$10,IF(AND('Raw Data'!N2756&gt;2.5,'Raw Data'!N2756&lt;=3),'Bảng Giá'!$B$11,IF(AND('Raw Data'!N2756&gt;3,'Raw Data'!N2756&lt;=3.5),'Bảng Giá'!$B$12,IF(AND('Raw Data'!N2756&gt;3.5,'Raw Data'!N2756&lt;=4),'Bảng Giá'!$B$13,IF(AND('Raw Data'!N2756&gt;4,'Raw Data'!N2756&lt;=4.5),'Bảng Giá'!$B$14,IF(AND('Raw Data'!N2756&gt;4.5,'Raw Data'!N2756&lt;=5),'Bảng Giá'!$B$15,IF(AND('Raw Data'!N2756&gt;5,'Raw Data'!N2756&lt;=5.5),'Bảng Giá'!$B$16,IF(AND('Raw Data'!N2756&gt;5.5,'Raw Data'!N2756&lt;=6),'Bảng Giá'!$B$17,'Bảng Giá'!$B$18)))))))))))))))</f>
        <v>0.5&lt;x&lt;=1</v>
      </c>
      <c r="Q2756" s="48">
        <f t="shared" si="261"/>
        <v>2.5236593059936908E-2</v>
      </c>
      <c r="R2756">
        <f t="shared" si="262"/>
        <v>39000</v>
      </c>
      <c r="S2756">
        <f t="shared" si="263"/>
        <v>7300</v>
      </c>
    </row>
    <row r="2757" spans="1:19" x14ac:dyDescent="0.25">
      <c r="A2757" s="12">
        <v>2756</v>
      </c>
      <c r="B2757" s="12" t="s">
        <v>211</v>
      </c>
      <c r="C2757" s="12" t="s">
        <v>1388</v>
      </c>
      <c r="D2757" s="28">
        <v>43010.560289351852</v>
      </c>
      <c r="E2757" s="17">
        <v>43012.66028935185</v>
      </c>
      <c r="F2757" s="13" t="s">
        <v>302</v>
      </c>
      <c r="G2757" s="12">
        <v>1600</v>
      </c>
      <c r="H2757" s="12" t="s">
        <v>94</v>
      </c>
      <c r="I2757" s="12" t="s">
        <v>93</v>
      </c>
      <c r="J2757" s="37">
        <f>INDEX('Bảng Giá'!$C$3:$H$18,MATCH('Raw Data'!P2757,'Bảng Giá'!$B$3:$B$18,0),MATCH('Raw Data'!M2757,'Bảng Giá'!$C$2:$H$2,0))</f>
        <v>46500</v>
      </c>
      <c r="K2757" s="12">
        <v>45600</v>
      </c>
      <c r="L2757" s="36">
        <f t="shared" si="258"/>
        <v>2.0999999999985448</v>
      </c>
      <c r="M2757" t="str">
        <f>'References data'!H2758</f>
        <v>Liên Vùng đặc biệt</v>
      </c>
      <c r="N2757">
        <f t="shared" si="259"/>
        <v>1.6</v>
      </c>
      <c r="O2757">
        <f t="shared" si="260"/>
        <v>900</v>
      </c>
      <c r="P2757" t="str">
        <f>IF(AND(N2757&gt;0,N2757&lt;=0.05),'Bảng Giá'!$B$3,IF(AND(N2757&lt;=0.1,N2757&gt;0.05),'Bảng Giá'!$B$4,IF(AND('Raw Data'!N2757&gt;0.1,'Raw Data'!N2757&lt;=0.25),'Bảng Giá'!$B$5,IF(AND('Raw Data'!N2757&gt;0.25,'Raw Data'!N2757&lt;=0.5),'Bảng Giá'!$B$6,IF(AND('Raw Data'!N2757&gt;0.5,'Raw Data'!N2757&lt;=1),'Bảng Giá'!$B$7,IF(AND('Raw Data'!N2757&gt;1,'Raw Data'!N2757&lt;=1.5),'Bảng Giá'!$B$8,IF(AND('Raw Data'!N2757&gt;1.5,'Raw Data'!N2757&lt;=2),'Bảng Giá'!$B$9,IF(AND('Raw Data'!N2757&gt;2,'Raw Data'!N2757&lt;=2.5),'Bảng Giá'!$B$10,IF(AND('Raw Data'!N2757&gt;2.5,'Raw Data'!N2757&lt;=3),'Bảng Giá'!$B$11,IF(AND('Raw Data'!N2757&gt;3,'Raw Data'!N2757&lt;=3.5),'Bảng Giá'!$B$12,IF(AND('Raw Data'!N2757&gt;3.5,'Raw Data'!N2757&lt;=4),'Bảng Giá'!$B$13,IF(AND('Raw Data'!N2757&gt;4,'Raw Data'!N2757&lt;=4.5),'Bảng Giá'!$B$14,IF(AND('Raw Data'!N2757&gt;4.5,'Raw Data'!N2757&lt;=5),'Bảng Giá'!$B$15,IF(AND('Raw Data'!N2757&gt;5,'Raw Data'!N2757&lt;=5.5),'Bảng Giá'!$B$16,IF(AND('Raw Data'!N2757&gt;5.5,'Raw Data'!N2757&lt;=6),'Bảng Giá'!$B$17,'Bảng Giá'!$B$18)))))))))))))))</f>
        <v>1.5&lt;x&lt;=2</v>
      </c>
      <c r="Q2757" s="48">
        <f t="shared" si="261"/>
        <v>1.9736842105263157E-2</v>
      </c>
      <c r="R2757">
        <f t="shared" si="262"/>
        <v>55800</v>
      </c>
      <c r="S2757">
        <f t="shared" si="263"/>
        <v>10200</v>
      </c>
    </row>
    <row r="2758" spans="1:19" x14ac:dyDescent="0.25">
      <c r="A2758" s="12">
        <v>2757</v>
      </c>
      <c r="B2758" s="12" t="s">
        <v>211</v>
      </c>
      <c r="C2758" s="12" t="s">
        <v>1389</v>
      </c>
      <c r="D2758" s="28">
        <v>43011.418969907405</v>
      </c>
      <c r="E2758" s="17">
        <v>43013.518969907404</v>
      </c>
      <c r="F2758" s="13" t="s">
        <v>302</v>
      </c>
      <c r="G2758" s="12">
        <v>200</v>
      </c>
      <c r="H2758" s="12" t="s">
        <v>300</v>
      </c>
      <c r="I2758" s="12" t="s">
        <v>82</v>
      </c>
      <c r="J2758" s="37">
        <f>INDEX('Bảng Giá'!$C$3:$H$18,MATCH('Raw Data'!P2758,'Bảng Giá'!$B$3:$B$18,0),MATCH('Raw Data'!M2758,'Bảng Giá'!$C$2:$H$2,0))</f>
        <v>21000</v>
      </c>
      <c r="K2758" s="12">
        <v>20600</v>
      </c>
      <c r="L2758" s="36">
        <f t="shared" si="258"/>
        <v>2.0999999999985448</v>
      </c>
      <c r="M2758" t="str">
        <f>'References data'!H2759</f>
        <v>Liên Vùng đặc biệt</v>
      </c>
      <c r="N2758">
        <f t="shared" si="259"/>
        <v>0.2</v>
      </c>
      <c r="O2758">
        <f t="shared" si="260"/>
        <v>400</v>
      </c>
      <c r="P2758" t="str">
        <f>IF(AND(N2758&gt;0,N2758&lt;=0.05),'Bảng Giá'!$B$3,IF(AND(N2758&lt;=0.1,N2758&gt;0.05),'Bảng Giá'!$B$4,IF(AND('Raw Data'!N2758&gt;0.1,'Raw Data'!N2758&lt;=0.25),'Bảng Giá'!$B$5,IF(AND('Raw Data'!N2758&gt;0.25,'Raw Data'!N2758&lt;=0.5),'Bảng Giá'!$B$6,IF(AND('Raw Data'!N2758&gt;0.5,'Raw Data'!N2758&lt;=1),'Bảng Giá'!$B$7,IF(AND('Raw Data'!N2758&gt;1,'Raw Data'!N2758&lt;=1.5),'Bảng Giá'!$B$8,IF(AND('Raw Data'!N2758&gt;1.5,'Raw Data'!N2758&lt;=2),'Bảng Giá'!$B$9,IF(AND('Raw Data'!N2758&gt;2,'Raw Data'!N2758&lt;=2.5),'Bảng Giá'!$B$10,IF(AND('Raw Data'!N2758&gt;2.5,'Raw Data'!N2758&lt;=3),'Bảng Giá'!$B$11,IF(AND('Raw Data'!N2758&gt;3,'Raw Data'!N2758&lt;=3.5),'Bảng Giá'!$B$12,IF(AND('Raw Data'!N2758&gt;3.5,'Raw Data'!N2758&lt;=4),'Bảng Giá'!$B$13,IF(AND('Raw Data'!N2758&gt;4,'Raw Data'!N2758&lt;=4.5),'Bảng Giá'!$B$14,IF(AND('Raw Data'!N2758&gt;4.5,'Raw Data'!N2758&lt;=5),'Bảng Giá'!$B$15,IF(AND('Raw Data'!N2758&gt;5,'Raw Data'!N2758&lt;=5.5),'Bảng Giá'!$B$16,IF(AND('Raw Data'!N2758&gt;5.5,'Raw Data'!N2758&lt;=6),'Bảng Giá'!$B$17,'Bảng Giá'!$B$18)))))))))))))))</f>
        <v>0.1&lt;x&lt;=0.25</v>
      </c>
      <c r="Q2758" s="48">
        <f t="shared" si="261"/>
        <v>1.9417475728155338E-2</v>
      </c>
      <c r="R2758">
        <f t="shared" si="262"/>
        <v>25200</v>
      </c>
      <c r="S2758">
        <f t="shared" si="263"/>
        <v>4600</v>
      </c>
    </row>
    <row r="2759" spans="1:19" x14ac:dyDescent="0.25">
      <c r="A2759" s="12">
        <v>2758</v>
      </c>
      <c r="B2759" s="12" t="s">
        <v>211</v>
      </c>
      <c r="C2759" s="12" t="s">
        <v>1390</v>
      </c>
      <c r="D2759" s="28">
        <v>43011.425729166665</v>
      </c>
      <c r="E2759" s="17">
        <v>43015.225729166668</v>
      </c>
      <c r="F2759" s="13" t="s">
        <v>302</v>
      </c>
      <c r="G2759" s="12">
        <v>1000</v>
      </c>
      <c r="H2759" s="12" t="s">
        <v>82</v>
      </c>
      <c r="I2759" s="12" t="s">
        <v>276</v>
      </c>
      <c r="J2759" s="37">
        <f>INDEX('Bảng Giá'!$C$3:$H$18,MATCH('Raw Data'!P2759,'Bảng Giá'!$B$3:$B$18,0),MATCH('Raw Data'!M2759,'Bảng Giá'!$C$2:$H$2,0))</f>
        <v>32500</v>
      </c>
      <c r="K2759" s="12">
        <v>40000</v>
      </c>
      <c r="L2759" s="36">
        <f t="shared" si="258"/>
        <v>3.8000000000029104</v>
      </c>
      <c r="M2759" t="str">
        <f>'References data'!H2760</f>
        <v>Liên Vùng</v>
      </c>
      <c r="N2759">
        <f t="shared" si="259"/>
        <v>1</v>
      </c>
      <c r="O2759">
        <f t="shared" si="260"/>
        <v>-7500</v>
      </c>
      <c r="P2759" t="str">
        <f>IF(AND(N2759&gt;0,N2759&lt;=0.05),'Bảng Giá'!$B$3,IF(AND(N2759&lt;=0.1,N2759&gt;0.05),'Bảng Giá'!$B$4,IF(AND('Raw Data'!N2759&gt;0.1,'Raw Data'!N2759&lt;=0.25),'Bảng Giá'!$B$5,IF(AND('Raw Data'!N2759&gt;0.25,'Raw Data'!N2759&lt;=0.5),'Bảng Giá'!$B$6,IF(AND('Raw Data'!N2759&gt;0.5,'Raw Data'!N2759&lt;=1),'Bảng Giá'!$B$7,IF(AND('Raw Data'!N2759&gt;1,'Raw Data'!N2759&lt;=1.5),'Bảng Giá'!$B$8,IF(AND('Raw Data'!N2759&gt;1.5,'Raw Data'!N2759&lt;=2),'Bảng Giá'!$B$9,IF(AND('Raw Data'!N2759&gt;2,'Raw Data'!N2759&lt;=2.5),'Bảng Giá'!$B$10,IF(AND('Raw Data'!N2759&gt;2.5,'Raw Data'!N2759&lt;=3),'Bảng Giá'!$B$11,IF(AND('Raw Data'!N2759&gt;3,'Raw Data'!N2759&lt;=3.5),'Bảng Giá'!$B$12,IF(AND('Raw Data'!N2759&gt;3.5,'Raw Data'!N2759&lt;=4),'Bảng Giá'!$B$13,IF(AND('Raw Data'!N2759&gt;4,'Raw Data'!N2759&lt;=4.5),'Bảng Giá'!$B$14,IF(AND('Raw Data'!N2759&gt;4.5,'Raw Data'!N2759&lt;=5),'Bảng Giá'!$B$15,IF(AND('Raw Data'!N2759&gt;5,'Raw Data'!N2759&lt;=5.5),'Bảng Giá'!$B$16,IF(AND('Raw Data'!N2759&gt;5.5,'Raw Data'!N2759&lt;=6),'Bảng Giá'!$B$17,'Bảng Giá'!$B$18)))))))))))))))</f>
        <v>0.5&lt;x&lt;=1</v>
      </c>
      <c r="Q2759" s="48">
        <f t="shared" si="261"/>
        <v>-0.1875</v>
      </c>
      <c r="R2759">
        <f t="shared" si="262"/>
        <v>39000</v>
      </c>
      <c r="S2759">
        <f t="shared" si="263"/>
        <v>-1000</v>
      </c>
    </row>
    <row r="2760" spans="1:19" x14ac:dyDescent="0.25">
      <c r="A2760" s="12">
        <v>2759</v>
      </c>
      <c r="B2760" s="12" t="s">
        <v>211</v>
      </c>
      <c r="C2760" s="12" t="s">
        <v>1391</v>
      </c>
      <c r="D2760" s="28">
        <v>43011.426446759258</v>
      </c>
      <c r="E2760" s="17">
        <v>43013.526446759257</v>
      </c>
      <c r="F2760" s="13" t="s">
        <v>302</v>
      </c>
      <c r="G2760" s="12">
        <v>1300</v>
      </c>
      <c r="H2760" s="12" t="s">
        <v>160</v>
      </c>
      <c r="I2760" s="12" t="s">
        <v>100</v>
      </c>
      <c r="J2760" s="37">
        <f>INDEX('Bảng Giá'!$C$3:$H$18,MATCH('Raw Data'!P2760,'Bảng Giá'!$B$3:$B$18,0),MATCH('Raw Data'!M2760,'Bảng Giá'!$C$2:$H$2,0))</f>
        <v>38500</v>
      </c>
      <c r="K2760" s="12">
        <v>37800</v>
      </c>
      <c r="L2760" s="36">
        <f t="shared" si="258"/>
        <v>2.0999999999985448</v>
      </c>
      <c r="M2760" t="str">
        <f>'References data'!H2761</f>
        <v>Liên Vùng đặc biệt</v>
      </c>
      <c r="N2760">
        <f t="shared" si="259"/>
        <v>1.3</v>
      </c>
      <c r="O2760">
        <f t="shared" si="260"/>
        <v>700</v>
      </c>
      <c r="P2760" t="str">
        <f>IF(AND(N2760&gt;0,N2760&lt;=0.05),'Bảng Giá'!$B$3,IF(AND(N2760&lt;=0.1,N2760&gt;0.05),'Bảng Giá'!$B$4,IF(AND('Raw Data'!N2760&gt;0.1,'Raw Data'!N2760&lt;=0.25),'Bảng Giá'!$B$5,IF(AND('Raw Data'!N2760&gt;0.25,'Raw Data'!N2760&lt;=0.5),'Bảng Giá'!$B$6,IF(AND('Raw Data'!N2760&gt;0.5,'Raw Data'!N2760&lt;=1),'Bảng Giá'!$B$7,IF(AND('Raw Data'!N2760&gt;1,'Raw Data'!N2760&lt;=1.5),'Bảng Giá'!$B$8,IF(AND('Raw Data'!N2760&gt;1.5,'Raw Data'!N2760&lt;=2),'Bảng Giá'!$B$9,IF(AND('Raw Data'!N2760&gt;2,'Raw Data'!N2760&lt;=2.5),'Bảng Giá'!$B$10,IF(AND('Raw Data'!N2760&gt;2.5,'Raw Data'!N2760&lt;=3),'Bảng Giá'!$B$11,IF(AND('Raw Data'!N2760&gt;3,'Raw Data'!N2760&lt;=3.5),'Bảng Giá'!$B$12,IF(AND('Raw Data'!N2760&gt;3.5,'Raw Data'!N2760&lt;=4),'Bảng Giá'!$B$13,IF(AND('Raw Data'!N2760&gt;4,'Raw Data'!N2760&lt;=4.5),'Bảng Giá'!$B$14,IF(AND('Raw Data'!N2760&gt;4.5,'Raw Data'!N2760&lt;=5),'Bảng Giá'!$B$15,IF(AND('Raw Data'!N2760&gt;5,'Raw Data'!N2760&lt;=5.5),'Bảng Giá'!$B$16,IF(AND('Raw Data'!N2760&gt;5.5,'Raw Data'!N2760&lt;=6),'Bảng Giá'!$B$17,'Bảng Giá'!$B$18)))))))))))))))</f>
        <v>1&lt;x&lt;=1.5</v>
      </c>
      <c r="Q2760" s="48">
        <f t="shared" si="261"/>
        <v>1.8518518518518517E-2</v>
      </c>
      <c r="R2760">
        <f t="shared" si="262"/>
        <v>46200</v>
      </c>
      <c r="S2760">
        <f t="shared" si="263"/>
        <v>8400</v>
      </c>
    </row>
    <row r="2761" spans="1:19" x14ac:dyDescent="0.25">
      <c r="A2761" s="12">
        <v>2760</v>
      </c>
      <c r="B2761" s="12" t="s">
        <v>211</v>
      </c>
      <c r="C2761" s="12" t="s">
        <v>1392</v>
      </c>
      <c r="D2761" s="28">
        <v>43011.426608796297</v>
      </c>
      <c r="E2761" s="17">
        <v>43015.2266087963</v>
      </c>
      <c r="F2761" s="13" t="s">
        <v>302</v>
      </c>
      <c r="G2761" s="12">
        <v>1000</v>
      </c>
      <c r="H2761" s="12" t="s">
        <v>298</v>
      </c>
      <c r="I2761" s="12" t="s">
        <v>1618</v>
      </c>
      <c r="J2761" s="37">
        <f>INDEX('Bảng Giá'!$C$3:$H$18,MATCH('Raw Data'!P2761,'Bảng Giá'!$B$3:$B$18,0),MATCH('Raw Data'!M2761,'Bảng Giá'!$C$2:$H$2,0))</f>
        <v>32500</v>
      </c>
      <c r="K2761" s="12">
        <v>40000</v>
      </c>
      <c r="L2761" s="36">
        <f t="shared" si="258"/>
        <v>3.8000000000029104</v>
      </c>
      <c r="M2761" t="str">
        <f>'References data'!H2762</f>
        <v>Liên Vùng</v>
      </c>
      <c r="N2761">
        <f t="shared" si="259"/>
        <v>1</v>
      </c>
      <c r="O2761">
        <f t="shared" si="260"/>
        <v>-7500</v>
      </c>
      <c r="P2761" t="str">
        <f>IF(AND(N2761&gt;0,N2761&lt;=0.05),'Bảng Giá'!$B$3,IF(AND(N2761&lt;=0.1,N2761&gt;0.05),'Bảng Giá'!$B$4,IF(AND('Raw Data'!N2761&gt;0.1,'Raw Data'!N2761&lt;=0.25),'Bảng Giá'!$B$5,IF(AND('Raw Data'!N2761&gt;0.25,'Raw Data'!N2761&lt;=0.5),'Bảng Giá'!$B$6,IF(AND('Raw Data'!N2761&gt;0.5,'Raw Data'!N2761&lt;=1),'Bảng Giá'!$B$7,IF(AND('Raw Data'!N2761&gt;1,'Raw Data'!N2761&lt;=1.5),'Bảng Giá'!$B$8,IF(AND('Raw Data'!N2761&gt;1.5,'Raw Data'!N2761&lt;=2),'Bảng Giá'!$B$9,IF(AND('Raw Data'!N2761&gt;2,'Raw Data'!N2761&lt;=2.5),'Bảng Giá'!$B$10,IF(AND('Raw Data'!N2761&gt;2.5,'Raw Data'!N2761&lt;=3),'Bảng Giá'!$B$11,IF(AND('Raw Data'!N2761&gt;3,'Raw Data'!N2761&lt;=3.5),'Bảng Giá'!$B$12,IF(AND('Raw Data'!N2761&gt;3.5,'Raw Data'!N2761&lt;=4),'Bảng Giá'!$B$13,IF(AND('Raw Data'!N2761&gt;4,'Raw Data'!N2761&lt;=4.5),'Bảng Giá'!$B$14,IF(AND('Raw Data'!N2761&gt;4.5,'Raw Data'!N2761&lt;=5),'Bảng Giá'!$B$15,IF(AND('Raw Data'!N2761&gt;5,'Raw Data'!N2761&lt;=5.5),'Bảng Giá'!$B$16,IF(AND('Raw Data'!N2761&gt;5.5,'Raw Data'!N2761&lt;=6),'Bảng Giá'!$B$17,'Bảng Giá'!$B$18)))))))))))))))</f>
        <v>0.5&lt;x&lt;=1</v>
      </c>
      <c r="Q2761" s="48">
        <f t="shared" si="261"/>
        <v>-0.1875</v>
      </c>
      <c r="R2761">
        <f t="shared" si="262"/>
        <v>39000</v>
      </c>
      <c r="S2761">
        <f t="shared" si="263"/>
        <v>-1000</v>
      </c>
    </row>
    <row r="2762" spans="1:19" x14ac:dyDescent="0.25">
      <c r="A2762" s="12">
        <v>2761</v>
      </c>
      <c r="B2762" s="12" t="s">
        <v>211</v>
      </c>
      <c r="C2762" s="12" t="s">
        <v>1393</v>
      </c>
      <c r="D2762" s="28">
        <v>43010.627384259256</v>
      </c>
      <c r="E2762" s="17">
        <v>43014.427384259259</v>
      </c>
      <c r="F2762" s="13" t="s">
        <v>302</v>
      </c>
      <c r="G2762" s="12">
        <v>855</v>
      </c>
      <c r="H2762" s="12" t="s">
        <v>94</v>
      </c>
      <c r="I2762" s="12" t="s">
        <v>280</v>
      </c>
      <c r="J2762" s="37">
        <f>INDEX('Bảng Giá'!$C$3:$H$18,MATCH('Raw Data'!P2762,'Bảng Giá'!$B$3:$B$18,0),MATCH('Raw Data'!M2762,'Bảng Giá'!$C$2:$H$2,0))</f>
        <v>32500</v>
      </c>
      <c r="K2762" s="12">
        <v>31700</v>
      </c>
      <c r="L2762" s="36">
        <f t="shared" si="258"/>
        <v>3.8000000000029104</v>
      </c>
      <c r="M2762" t="str">
        <f>'References data'!H2763</f>
        <v>Liên Vùng</v>
      </c>
      <c r="N2762">
        <f t="shared" si="259"/>
        <v>0.85499999999999998</v>
      </c>
      <c r="O2762">
        <f t="shared" si="260"/>
        <v>800</v>
      </c>
      <c r="P2762" t="str">
        <f>IF(AND(N2762&gt;0,N2762&lt;=0.05),'Bảng Giá'!$B$3,IF(AND(N2762&lt;=0.1,N2762&gt;0.05),'Bảng Giá'!$B$4,IF(AND('Raw Data'!N2762&gt;0.1,'Raw Data'!N2762&lt;=0.25),'Bảng Giá'!$B$5,IF(AND('Raw Data'!N2762&gt;0.25,'Raw Data'!N2762&lt;=0.5),'Bảng Giá'!$B$6,IF(AND('Raw Data'!N2762&gt;0.5,'Raw Data'!N2762&lt;=1),'Bảng Giá'!$B$7,IF(AND('Raw Data'!N2762&gt;1,'Raw Data'!N2762&lt;=1.5),'Bảng Giá'!$B$8,IF(AND('Raw Data'!N2762&gt;1.5,'Raw Data'!N2762&lt;=2),'Bảng Giá'!$B$9,IF(AND('Raw Data'!N2762&gt;2,'Raw Data'!N2762&lt;=2.5),'Bảng Giá'!$B$10,IF(AND('Raw Data'!N2762&gt;2.5,'Raw Data'!N2762&lt;=3),'Bảng Giá'!$B$11,IF(AND('Raw Data'!N2762&gt;3,'Raw Data'!N2762&lt;=3.5),'Bảng Giá'!$B$12,IF(AND('Raw Data'!N2762&gt;3.5,'Raw Data'!N2762&lt;=4),'Bảng Giá'!$B$13,IF(AND('Raw Data'!N2762&gt;4,'Raw Data'!N2762&lt;=4.5),'Bảng Giá'!$B$14,IF(AND('Raw Data'!N2762&gt;4.5,'Raw Data'!N2762&lt;=5),'Bảng Giá'!$B$15,IF(AND('Raw Data'!N2762&gt;5,'Raw Data'!N2762&lt;=5.5),'Bảng Giá'!$B$16,IF(AND('Raw Data'!N2762&gt;5.5,'Raw Data'!N2762&lt;=6),'Bảng Giá'!$B$17,'Bảng Giá'!$B$18)))))))))))))))</f>
        <v>0.5&lt;x&lt;=1</v>
      </c>
      <c r="Q2762" s="48">
        <f t="shared" si="261"/>
        <v>2.5236593059936908E-2</v>
      </c>
      <c r="R2762">
        <f t="shared" si="262"/>
        <v>39000</v>
      </c>
      <c r="S2762">
        <f t="shared" si="263"/>
        <v>7300</v>
      </c>
    </row>
    <row r="2763" spans="1:19" x14ac:dyDescent="0.25">
      <c r="A2763" s="12">
        <v>2762</v>
      </c>
      <c r="B2763" s="12" t="s">
        <v>211</v>
      </c>
      <c r="C2763" s="12" t="s">
        <v>1394</v>
      </c>
      <c r="D2763" s="28">
        <v>43010.627418981479</v>
      </c>
      <c r="E2763" s="17">
        <v>43012.727418981478</v>
      </c>
      <c r="F2763" s="13" t="s">
        <v>302</v>
      </c>
      <c r="G2763" s="12">
        <v>980</v>
      </c>
      <c r="H2763" s="12" t="s">
        <v>94</v>
      </c>
      <c r="I2763" s="12" t="s">
        <v>298</v>
      </c>
      <c r="J2763" s="37">
        <f>INDEX('Bảng Giá'!$C$3:$H$18,MATCH('Raw Data'!P2763,'Bảng Giá'!$B$3:$B$18,0),MATCH('Raw Data'!M2763,'Bảng Giá'!$C$2:$H$2,0))</f>
        <v>30500</v>
      </c>
      <c r="K2763" s="12">
        <v>29900</v>
      </c>
      <c r="L2763" s="36">
        <f t="shared" si="258"/>
        <v>2.0999999999985448</v>
      </c>
      <c r="M2763" t="str">
        <f>'References data'!H2764</f>
        <v>Liên Vùng đặc biệt</v>
      </c>
      <c r="N2763">
        <f t="shared" si="259"/>
        <v>0.98</v>
      </c>
      <c r="O2763">
        <f t="shared" si="260"/>
        <v>600</v>
      </c>
      <c r="P2763" t="str">
        <f>IF(AND(N2763&gt;0,N2763&lt;=0.05),'Bảng Giá'!$B$3,IF(AND(N2763&lt;=0.1,N2763&gt;0.05),'Bảng Giá'!$B$4,IF(AND('Raw Data'!N2763&gt;0.1,'Raw Data'!N2763&lt;=0.25),'Bảng Giá'!$B$5,IF(AND('Raw Data'!N2763&gt;0.25,'Raw Data'!N2763&lt;=0.5),'Bảng Giá'!$B$6,IF(AND('Raw Data'!N2763&gt;0.5,'Raw Data'!N2763&lt;=1),'Bảng Giá'!$B$7,IF(AND('Raw Data'!N2763&gt;1,'Raw Data'!N2763&lt;=1.5),'Bảng Giá'!$B$8,IF(AND('Raw Data'!N2763&gt;1.5,'Raw Data'!N2763&lt;=2),'Bảng Giá'!$B$9,IF(AND('Raw Data'!N2763&gt;2,'Raw Data'!N2763&lt;=2.5),'Bảng Giá'!$B$10,IF(AND('Raw Data'!N2763&gt;2.5,'Raw Data'!N2763&lt;=3),'Bảng Giá'!$B$11,IF(AND('Raw Data'!N2763&gt;3,'Raw Data'!N2763&lt;=3.5),'Bảng Giá'!$B$12,IF(AND('Raw Data'!N2763&gt;3.5,'Raw Data'!N2763&lt;=4),'Bảng Giá'!$B$13,IF(AND('Raw Data'!N2763&gt;4,'Raw Data'!N2763&lt;=4.5),'Bảng Giá'!$B$14,IF(AND('Raw Data'!N2763&gt;4.5,'Raw Data'!N2763&lt;=5),'Bảng Giá'!$B$15,IF(AND('Raw Data'!N2763&gt;5,'Raw Data'!N2763&lt;=5.5),'Bảng Giá'!$B$16,IF(AND('Raw Data'!N2763&gt;5.5,'Raw Data'!N2763&lt;=6),'Bảng Giá'!$B$17,'Bảng Giá'!$B$18)))))))))))))))</f>
        <v>0.5&lt;x&lt;=1</v>
      </c>
      <c r="Q2763" s="48">
        <f t="shared" si="261"/>
        <v>2.0066889632107024E-2</v>
      </c>
      <c r="R2763">
        <f t="shared" si="262"/>
        <v>36600</v>
      </c>
      <c r="S2763">
        <f t="shared" si="263"/>
        <v>6700</v>
      </c>
    </row>
    <row r="2764" spans="1:19" x14ac:dyDescent="0.25">
      <c r="A2764" s="12">
        <v>2763</v>
      </c>
      <c r="B2764" s="12" t="s">
        <v>211</v>
      </c>
      <c r="C2764" s="12" t="s">
        <v>1395</v>
      </c>
      <c r="D2764" s="28">
        <v>43010.627349537041</v>
      </c>
      <c r="E2764" s="17">
        <v>43014.727349537039</v>
      </c>
      <c r="F2764" s="13" t="s">
        <v>302</v>
      </c>
      <c r="G2764" s="12">
        <v>200</v>
      </c>
      <c r="H2764" s="12" t="s">
        <v>190</v>
      </c>
      <c r="I2764" s="12" t="s">
        <v>117</v>
      </c>
      <c r="J2764" s="37">
        <f>INDEX('Bảng Giá'!$C$3:$H$18,MATCH('Raw Data'!P2764,'Bảng Giá'!$B$3:$B$18,0),MATCH('Raw Data'!M2764,'Bảng Giá'!$C$2:$H$2,0))</f>
        <v>20000</v>
      </c>
      <c r="K2764" s="12">
        <v>19700</v>
      </c>
      <c r="L2764" s="36">
        <f t="shared" si="258"/>
        <v>4.0999999999985448</v>
      </c>
      <c r="M2764" t="str">
        <f>'References data'!H2765</f>
        <v>Liên Vùng Tỉnh</v>
      </c>
      <c r="N2764">
        <f t="shared" si="259"/>
        <v>0.2</v>
      </c>
      <c r="O2764">
        <f t="shared" si="260"/>
        <v>300</v>
      </c>
      <c r="P2764" t="str">
        <f>IF(AND(N2764&gt;0,N2764&lt;=0.05),'Bảng Giá'!$B$3,IF(AND(N2764&lt;=0.1,N2764&gt;0.05),'Bảng Giá'!$B$4,IF(AND('Raw Data'!N2764&gt;0.1,'Raw Data'!N2764&lt;=0.25),'Bảng Giá'!$B$5,IF(AND('Raw Data'!N2764&gt;0.25,'Raw Data'!N2764&lt;=0.5),'Bảng Giá'!$B$6,IF(AND('Raw Data'!N2764&gt;0.5,'Raw Data'!N2764&lt;=1),'Bảng Giá'!$B$7,IF(AND('Raw Data'!N2764&gt;1,'Raw Data'!N2764&lt;=1.5),'Bảng Giá'!$B$8,IF(AND('Raw Data'!N2764&gt;1.5,'Raw Data'!N2764&lt;=2),'Bảng Giá'!$B$9,IF(AND('Raw Data'!N2764&gt;2,'Raw Data'!N2764&lt;=2.5),'Bảng Giá'!$B$10,IF(AND('Raw Data'!N2764&gt;2.5,'Raw Data'!N2764&lt;=3),'Bảng Giá'!$B$11,IF(AND('Raw Data'!N2764&gt;3,'Raw Data'!N2764&lt;=3.5),'Bảng Giá'!$B$12,IF(AND('Raw Data'!N2764&gt;3.5,'Raw Data'!N2764&lt;=4),'Bảng Giá'!$B$13,IF(AND('Raw Data'!N2764&gt;4,'Raw Data'!N2764&lt;=4.5),'Bảng Giá'!$B$14,IF(AND('Raw Data'!N2764&gt;4.5,'Raw Data'!N2764&lt;=5),'Bảng Giá'!$B$15,IF(AND('Raw Data'!N2764&gt;5,'Raw Data'!N2764&lt;=5.5),'Bảng Giá'!$B$16,IF(AND('Raw Data'!N2764&gt;5.5,'Raw Data'!N2764&lt;=6),'Bảng Giá'!$B$17,'Bảng Giá'!$B$18)))))))))))))))</f>
        <v>0.1&lt;x&lt;=0.25</v>
      </c>
      <c r="Q2764" s="48">
        <f t="shared" si="261"/>
        <v>1.5228426395939087E-2</v>
      </c>
      <c r="R2764">
        <f t="shared" si="262"/>
        <v>24000</v>
      </c>
      <c r="S2764">
        <f t="shared" si="263"/>
        <v>4300</v>
      </c>
    </row>
    <row r="2765" spans="1:19" x14ac:dyDescent="0.25">
      <c r="A2765" s="12">
        <v>2764</v>
      </c>
      <c r="B2765" s="12" t="s">
        <v>211</v>
      </c>
      <c r="C2765" s="12" t="s">
        <v>1396</v>
      </c>
      <c r="D2765" s="28">
        <v>43012.398831018516</v>
      </c>
      <c r="E2765" s="17">
        <v>43016.498831018514</v>
      </c>
      <c r="F2765" s="13" t="s">
        <v>302</v>
      </c>
      <c r="G2765" s="12">
        <v>200</v>
      </c>
      <c r="H2765" s="12" t="s">
        <v>408</v>
      </c>
      <c r="I2765" s="12" t="s">
        <v>281</v>
      </c>
      <c r="J2765" s="37">
        <f>INDEX('Bảng Giá'!$C$3:$H$18,MATCH('Raw Data'!P2765,'Bảng Giá'!$B$3:$B$18,0),MATCH('Raw Data'!M2765,'Bảng Giá'!$C$2:$H$2,0))</f>
        <v>20000</v>
      </c>
      <c r="K2765" s="12">
        <v>19700</v>
      </c>
      <c r="L2765" s="36">
        <f t="shared" si="258"/>
        <v>4.0999999999985448</v>
      </c>
      <c r="M2765" t="str">
        <f>'References data'!H2766</f>
        <v>Liên Vùng Tỉnh</v>
      </c>
      <c r="N2765">
        <f t="shared" si="259"/>
        <v>0.2</v>
      </c>
      <c r="O2765">
        <f t="shared" si="260"/>
        <v>300</v>
      </c>
      <c r="P2765" t="str">
        <f>IF(AND(N2765&gt;0,N2765&lt;=0.05),'Bảng Giá'!$B$3,IF(AND(N2765&lt;=0.1,N2765&gt;0.05),'Bảng Giá'!$B$4,IF(AND('Raw Data'!N2765&gt;0.1,'Raw Data'!N2765&lt;=0.25),'Bảng Giá'!$B$5,IF(AND('Raw Data'!N2765&gt;0.25,'Raw Data'!N2765&lt;=0.5),'Bảng Giá'!$B$6,IF(AND('Raw Data'!N2765&gt;0.5,'Raw Data'!N2765&lt;=1),'Bảng Giá'!$B$7,IF(AND('Raw Data'!N2765&gt;1,'Raw Data'!N2765&lt;=1.5),'Bảng Giá'!$B$8,IF(AND('Raw Data'!N2765&gt;1.5,'Raw Data'!N2765&lt;=2),'Bảng Giá'!$B$9,IF(AND('Raw Data'!N2765&gt;2,'Raw Data'!N2765&lt;=2.5),'Bảng Giá'!$B$10,IF(AND('Raw Data'!N2765&gt;2.5,'Raw Data'!N2765&lt;=3),'Bảng Giá'!$B$11,IF(AND('Raw Data'!N2765&gt;3,'Raw Data'!N2765&lt;=3.5),'Bảng Giá'!$B$12,IF(AND('Raw Data'!N2765&gt;3.5,'Raw Data'!N2765&lt;=4),'Bảng Giá'!$B$13,IF(AND('Raw Data'!N2765&gt;4,'Raw Data'!N2765&lt;=4.5),'Bảng Giá'!$B$14,IF(AND('Raw Data'!N2765&gt;4.5,'Raw Data'!N2765&lt;=5),'Bảng Giá'!$B$15,IF(AND('Raw Data'!N2765&gt;5,'Raw Data'!N2765&lt;=5.5),'Bảng Giá'!$B$16,IF(AND('Raw Data'!N2765&gt;5.5,'Raw Data'!N2765&lt;=6),'Bảng Giá'!$B$17,'Bảng Giá'!$B$18)))))))))))))))</f>
        <v>0.1&lt;x&lt;=0.25</v>
      </c>
      <c r="Q2765" s="48">
        <f t="shared" si="261"/>
        <v>1.5228426395939087E-2</v>
      </c>
      <c r="R2765">
        <f t="shared" si="262"/>
        <v>24000</v>
      </c>
      <c r="S2765">
        <f t="shared" si="263"/>
        <v>4300</v>
      </c>
    </row>
    <row r="2766" spans="1:19" x14ac:dyDescent="0.25">
      <c r="A2766" s="12">
        <v>2765</v>
      </c>
      <c r="B2766" s="12" t="s">
        <v>211</v>
      </c>
      <c r="C2766" s="12" t="s">
        <v>1397</v>
      </c>
      <c r="D2766" s="28">
        <v>43012.399062500001</v>
      </c>
      <c r="E2766" s="17">
        <v>43016.199062500003</v>
      </c>
      <c r="F2766" s="13" t="s">
        <v>302</v>
      </c>
      <c r="G2766" s="12">
        <v>789</v>
      </c>
      <c r="H2766" s="12" t="s">
        <v>94</v>
      </c>
      <c r="I2766" s="12" t="s">
        <v>140</v>
      </c>
      <c r="J2766" s="37">
        <f>INDEX('Bảng Giá'!$C$3:$H$18,MATCH('Raw Data'!P2766,'Bảng Giá'!$B$3:$B$18,0),MATCH('Raw Data'!M2766,'Bảng Giá'!$C$2:$H$2,0))</f>
        <v>32500</v>
      </c>
      <c r="K2766" s="12">
        <v>31700</v>
      </c>
      <c r="L2766" s="36">
        <f t="shared" si="258"/>
        <v>3.8000000000029104</v>
      </c>
      <c r="M2766" t="str">
        <f>'References data'!H2767</f>
        <v>Liên Vùng</v>
      </c>
      <c r="N2766">
        <f t="shared" si="259"/>
        <v>0.78900000000000003</v>
      </c>
      <c r="O2766">
        <f t="shared" si="260"/>
        <v>800</v>
      </c>
      <c r="P2766" t="str">
        <f>IF(AND(N2766&gt;0,N2766&lt;=0.05),'Bảng Giá'!$B$3,IF(AND(N2766&lt;=0.1,N2766&gt;0.05),'Bảng Giá'!$B$4,IF(AND('Raw Data'!N2766&gt;0.1,'Raw Data'!N2766&lt;=0.25),'Bảng Giá'!$B$5,IF(AND('Raw Data'!N2766&gt;0.25,'Raw Data'!N2766&lt;=0.5),'Bảng Giá'!$B$6,IF(AND('Raw Data'!N2766&gt;0.5,'Raw Data'!N2766&lt;=1),'Bảng Giá'!$B$7,IF(AND('Raw Data'!N2766&gt;1,'Raw Data'!N2766&lt;=1.5),'Bảng Giá'!$B$8,IF(AND('Raw Data'!N2766&gt;1.5,'Raw Data'!N2766&lt;=2),'Bảng Giá'!$B$9,IF(AND('Raw Data'!N2766&gt;2,'Raw Data'!N2766&lt;=2.5),'Bảng Giá'!$B$10,IF(AND('Raw Data'!N2766&gt;2.5,'Raw Data'!N2766&lt;=3),'Bảng Giá'!$B$11,IF(AND('Raw Data'!N2766&gt;3,'Raw Data'!N2766&lt;=3.5),'Bảng Giá'!$B$12,IF(AND('Raw Data'!N2766&gt;3.5,'Raw Data'!N2766&lt;=4),'Bảng Giá'!$B$13,IF(AND('Raw Data'!N2766&gt;4,'Raw Data'!N2766&lt;=4.5),'Bảng Giá'!$B$14,IF(AND('Raw Data'!N2766&gt;4.5,'Raw Data'!N2766&lt;=5),'Bảng Giá'!$B$15,IF(AND('Raw Data'!N2766&gt;5,'Raw Data'!N2766&lt;=5.5),'Bảng Giá'!$B$16,IF(AND('Raw Data'!N2766&gt;5.5,'Raw Data'!N2766&lt;=6),'Bảng Giá'!$B$17,'Bảng Giá'!$B$18)))))))))))))))</f>
        <v>0.5&lt;x&lt;=1</v>
      </c>
      <c r="Q2766" s="48">
        <f t="shared" si="261"/>
        <v>2.5236593059936908E-2</v>
      </c>
      <c r="R2766">
        <f t="shared" si="262"/>
        <v>39000</v>
      </c>
      <c r="S2766">
        <f t="shared" si="263"/>
        <v>7300</v>
      </c>
    </row>
    <row r="2767" spans="1:19" x14ac:dyDescent="0.25">
      <c r="A2767" s="12">
        <v>2766</v>
      </c>
      <c r="B2767" s="12" t="s">
        <v>211</v>
      </c>
      <c r="C2767" s="12" t="s">
        <v>1398</v>
      </c>
      <c r="D2767" s="28">
        <v>43012.39916666667</v>
      </c>
      <c r="E2767" s="17">
        <v>43014.499166666668</v>
      </c>
      <c r="F2767" s="13" t="s">
        <v>302</v>
      </c>
      <c r="G2767" s="12">
        <v>208</v>
      </c>
      <c r="H2767" s="12" t="s">
        <v>301</v>
      </c>
      <c r="I2767" s="12" t="s">
        <v>77</v>
      </c>
      <c r="J2767" s="37">
        <f>INDEX('Bảng Giá'!$C$3:$H$18,MATCH('Raw Data'!P2767,'Bảng Giá'!$B$3:$B$18,0),MATCH('Raw Data'!M2767,'Bảng Giá'!$C$2:$H$2,0))</f>
        <v>21000</v>
      </c>
      <c r="K2767" s="12">
        <v>20600</v>
      </c>
      <c r="L2767" s="36">
        <f t="shared" si="258"/>
        <v>2.0999999999985448</v>
      </c>
      <c r="M2767" t="str">
        <f>'References data'!H2768</f>
        <v>Liên Vùng đặc biệt</v>
      </c>
      <c r="N2767">
        <f t="shared" si="259"/>
        <v>0.20799999999999999</v>
      </c>
      <c r="O2767">
        <f t="shared" si="260"/>
        <v>400</v>
      </c>
      <c r="P2767" t="str">
        <f>IF(AND(N2767&gt;0,N2767&lt;=0.05),'Bảng Giá'!$B$3,IF(AND(N2767&lt;=0.1,N2767&gt;0.05),'Bảng Giá'!$B$4,IF(AND('Raw Data'!N2767&gt;0.1,'Raw Data'!N2767&lt;=0.25),'Bảng Giá'!$B$5,IF(AND('Raw Data'!N2767&gt;0.25,'Raw Data'!N2767&lt;=0.5),'Bảng Giá'!$B$6,IF(AND('Raw Data'!N2767&gt;0.5,'Raw Data'!N2767&lt;=1),'Bảng Giá'!$B$7,IF(AND('Raw Data'!N2767&gt;1,'Raw Data'!N2767&lt;=1.5),'Bảng Giá'!$B$8,IF(AND('Raw Data'!N2767&gt;1.5,'Raw Data'!N2767&lt;=2),'Bảng Giá'!$B$9,IF(AND('Raw Data'!N2767&gt;2,'Raw Data'!N2767&lt;=2.5),'Bảng Giá'!$B$10,IF(AND('Raw Data'!N2767&gt;2.5,'Raw Data'!N2767&lt;=3),'Bảng Giá'!$B$11,IF(AND('Raw Data'!N2767&gt;3,'Raw Data'!N2767&lt;=3.5),'Bảng Giá'!$B$12,IF(AND('Raw Data'!N2767&gt;3.5,'Raw Data'!N2767&lt;=4),'Bảng Giá'!$B$13,IF(AND('Raw Data'!N2767&gt;4,'Raw Data'!N2767&lt;=4.5),'Bảng Giá'!$B$14,IF(AND('Raw Data'!N2767&gt;4.5,'Raw Data'!N2767&lt;=5),'Bảng Giá'!$B$15,IF(AND('Raw Data'!N2767&gt;5,'Raw Data'!N2767&lt;=5.5),'Bảng Giá'!$B$16,IF(AND('Raw Data'!N2767&gt;5.5,'Raw Data'!N2767&lt;=6),'Bảng Giá'!$B$17,'Bảng Giá'!$B$18)))))))))))))))</f>
        <v>0.1&lt;x&lt;=0.25</v>
      </c>
      <c r="Q2767" s="48">
        <f t="shared" si="261"/>
        <v>1.9417475728155338E-2</v>
      </c>
      <c r="R2767">
        <f t="shared" si="262"/>
        <v>25200</v>
      </c>
      <c r="S2767">
        <f t="shared" si="263"/>
        <v>4600</v>
      </c>
    </row>
    <row r="2768" spans="1:19" x14ac:dyDescent="0.25">
      <c r="A2768" s="12">
        <v>2767</v>
      </c>
      <c r="B2768" s="12" t="s">
        <v>211</v>
      </c>
      <c r="C2768" s="12" t="s">
        <v>1399</v>
      </c>
      <c r="D2768" s="28">
        <v>43010.627430555556</v>
      </c>
      <c r="E2768" s="17">
        <v>43014.727430555555</v>
      </c>
      <c r="F2768" s="13" t="s">
        <v>302</v>
      </c>
      <c r="G2768" s="12">
        <v>700</v>
      </c>
      <c r="H2768" s="12" t="s">
        <v>168</v>
      </c>
      <c r="I2768" s="12" t="s">
        <v>1626</v>
      </c>
      <c r="J2768" s="37">
        <f>INDEX('Bảng Giá'!$C$3:$H$18,MATCH('Raw Data'!P2768,'Bảng Giá'!$B$3:$B$18,0),MATCH('Raw Data'!M2768,'Bảng Giá'!$C$2:$H$2,0))</f>
        <v>31000</v>
      </c>
      <c r="K2768" s="12">
        <v>30500</v>
      </c>
      <c r="L2768" s="36">
        <f t="shared" si="258"/>
        <v>4.0999999999985448</v>
      </c>
      <c r="M2768" t="str">
        <f>'References data'!H2769</f>
        <v>Liên Vùng Tỉnh</v>
      </c>
      <c r="N2768">
        <f t="shared" si="259"/>
        <v>0.7</v>
      </c>
      <c r="O2768">
        <f t="shared" si="260"/>
        <v>500</v>
      </c>
      <c r="P2768" t="str">
        <f>IF(AND(N2768&gt;0,N2768&lt;=0.05),'Bảng Giá'!$B$3,IF(AND(N2768&lt;=0.1,N2768&gt;0.05),'Bảng Giá'!$B$4,IF(AND('Raw Data'!N2768&gt;0.1,'Raw Data'!N2768&lt;=0.25),'Bảng Giá'!$B$5,IF(AND('Raw Data'!N2768&gt;0.25,'Raw Data'!N2768&lt;=0.5),'Bảng Giá'!$B$6,IF(AND('Raw Data'!N2768&gt;0.5,'Raw Data'!N2768&lt;=1),'Bảng Giá'!$B$7,IF(AND('Raw Data'!N2768&gt;1,'Raw Data'!N2768&lt;=1.5),'Bảng Giá'!$B$8,IF(AND('Raw Data'!N2768&gt;1.5,'Raw Data'!N2768&lt;=2),'Bảng Giá'!$B$9,IF(AND('Raw Data'!N2768&gt;2,'Raw Data'!N2768&lt;=2.5),'Bảng Giá'!$B$10,IF(AND('Raw Data'!N2768&gt;2.5,'Raw Data'!N2768&lt;=3),'Bảng Giá'!$B$11,IF(AND('Raw Data'!N2768&gt;3,'Raw Data'!N2768&lt;=3.5),'Bảng Giá'!$B$12,IF(AND('Raw Data'!N2768&gt;3.5,'Raw Data'!N2768&lt;=4),'Bảng Giá'!$B$13,IF(AND('Raw Data'!N2768&gt;4,'Raw Data'!N2768&lt;=4.5),'Bảng Giá'!$B$14,IF(AND('Raw Data'!N2768&gt;4.5,'Raw Data'!N2768&lt;=5),'Bảng Giá'!$B$15,IF(AND('Raw Data'!N2768&gt;5,'Raw Data'!N2768&lt;=5.5),'Bảng Giá'!$B$16,IF(AND('Raw Data'!N2768&gt;5.5,'Raw Data'!N2768&lt;=6),'Bảng Giá'!$B$17,'Bảng Giá'!$B$18)))))))))))))))</f>
        <v>0.5&lt;x&lt;=1</v>
      </c>
      <c r="Q2768" s="48">
        <f t="shared" si="261"/>
        <v>1.6393442622950821E-2</v>
      </c>
      <c r="R2768">
        <f t="shared" si="262"/>
        <v>37200</v>
      </c>
      <c r="S2768">
        <f t="shared" si="263"/>
        <v>6700</v>
      </c>
    </row>
    <row r="2769" spans="1:19" x14ac:dyDescent="0.25">
      <c r="A2769" s="12">
        <v>2768</v>
      </c>
      <c r="B2769" s="12" t="s">
        <v>211</v>
      </c>
      <c r="C2769" s="12" t="s">
        <v>1400</v>
      </c>
      <c r="D2769" s="28">
        <v>43012.65483796296</v>
      </c>
      <c r="E2769" s="17">
        <v>43016.754837962959</v>
      </c>
      <c r="F2769" s="13" t="s">
        <v>302</v>
      </c>
      <c r="G2769" s="12">
        <v>1000</v>
      </c>
      <c r="H2769" s="12" t="s">
        <v>371</v>
      </c>
      <c r="I2769" s="12" t="s">
        <v>105</v>
      </c>
      <c r="J2769" s="37">
        <f>INDEX('Bảng Giá'!$C$3:$H$18,MATCH('Raw Data'!P2769,'Bảng Giá'!$B$3:$B$18,0),MATCH('Raw Data'!M2769,'Bảng Giá'!$C$2:$H$2,0))</f>
        <v>31000</v>
      </c>
      <c r="K2769" s="12">
        <v>38400</v>
      </c>
      <c r="L2769" s="36">
        <f t="shared" si="258"/>
        <v>4.0999999999985448</v>
      </c>
      <c r="M2769" t="str">
        <f>'References data'!H2770</f>
        <v>Liên Vùng Tỉnh</v>
      </c>
      <c r="N2769">
        <f t="shared" si="259"/>
        <v>1</v>
      </c>
      <c r="O2769">
        <f t="shared" si="260"/>
        <v>-7400</v>
      </c>
      <c r="P2769" t="str">
        <f>IF(AND(N2769&gt;0,N2769&lt;=0.05),'Bảng Giá'!$B$3,IF(AND(N2769&lt;=0.1,N2769&gt;0.05),'Bảng Giá'!$B$4,IF(AND('Raw Data'!N2769&gt;0.1,'Raw Data'!N2769&lt;=0.25),'Bảng Giá'!$B$5,IF(AND('Raw Data'!N2769&gt;0.25,'Raw Data'!N2769&lt;=0.5),'Bảng Giá'!$B$6,IF(AND('Raw Data'!N2769&gt;0.5,'Raw Data'!N2769&lt;=1),'Bảng Giá'!$B$7,IF(AND('Raw Data'!N2769&gt;1,'Raw Data'!N2769&lt;=1.5),'Bảng Giá'!$B$8,IF(AND('Raw Data'!N2769&gt;1.5,'Raw Data'!N2769&lt;=2),'Bảng Giá'!$B$9,IF(AND('Raw Data'!N2769&gt;2,'Raw Data'!N2769&lt;=2.5),'Bảng Giá'!$B$10,IF(AND('Raw Data'!N2769&gt;2.5,'Raw Data'!N2769&lt;=3),'Bảng Giá'!$B$11,IF(AND('Raw Data'!N2769&gt;3,'Raw Data'!N2769&lt;=3.5),'Bảng Giá'!$B$12,IF(AND('Raw Data'!N2769&gt;3.5,'Raw Data'!N2769&lt;=4),'Bảng Giá'!$B$13,IF(AND('Raw Data'!N2769&gt;4,'Raw Data'!N2769&lt;=4.5),'Bảng Giá'!$B$14,IF(AND('Raw Data'!N2769&gt;4.5,'Raw Data'!N2769&lt;=5),'Bảng Giá'!$B$15,IF(AND('Raw Data'!N2769&gt;5,'Raw Data'!N2769&lt;=5.5),'Bảng Giá'!$B$16,IF(AND('Raw Data'!N2769&gt;5.5,'Raw Data'!N2769&lt;=6),'Bảng Giá'!$B$17,'Bảng Giá'!$B$18)))))))))))))))</f>
        <v>0.5&lt;x&lt;=1</v>
      </c>
      <c r="Q2769" s="48">
        <f t="shared" si="261"/>
        <v>-0.19270833333333334</v>
      </c>
      <c r="R2769">
        <f t="shared" si="262"/>
        <v>37200</v>
      </c>
      <c r="S2769">
        <f t="shared" si="263"/>
        <v>-1200</v>
      </c>
    </row>
    <row r="2770" spans="1:19" x14ac:dyDescent="0.25">
      <c r="A2770" s="12">
        <v>2769</v>
      </c>
      <c r="B2770" s="12" t="s">
        <v>211</v>
      </c>
      <c r="C2770" s="12" t="s">
        <v>1401</v>
      </c>
      <c r="D2770" s="28">
        <v>43013.401724537034</v>
      </c>
      <c r="E2770" s="17">
        <v>43017.501724537033</v>
      </c>
      <c r="F2770" s="13" t="s">
        <v>302</v>
      </c>
      <c r="G2770" s="12">
        <v>1000</v>
      </c>
      <c r="H2770" s="12" t="s">
        <v>371</v>
      </c>
      <c r="I2770" s="12" t="s">
        <v>79</v>
      </c>
      <c r="J2770" s="37">
        <f>INDEX('Bảng Giá'!$C$3:$H$18,MATCH('Raw Data'!P2770,'Bảng Giá'!$B$3:$B$18,0),MATCH('Raw Data'!M2770,'Bảng Giá'!$C$2:$H$2,0))</f>
        <v>31000</v>
      </c>
      <c r="K2770" s="12">
        <v>38400</v>
      </c>
      <c r="L2770" s="36">
        <f t="shared" si="258"/>
        <v>4.0999999999985448</v>
      </c>
      <c r="M2770" t="str">
        <f>'References data'!H2771</f>
        <v>Liên Vùng Tỉnh</v>
      </c>
      <c r="N2770">
        <f t="shared" si="259"/>
        <v>1</v>
      </c>
      <c r="O2770">
        <f t="shared" si="260"/>
        <v>-7400</v>
      </c>
      <c r="P2770" t="str">
        <f>IF(AND(N2770&gt;0,N2770&lt;=0.05),'Bảng Giá'!$B$3,IF(AND(N2770&lt;=0.1,N2770&gt;0.05),'Bảng Giá'!$B$4,IF(AND('Raw Data'!N2770&gt;0.1,'Raw Data'!N2770&lt;=0.25),'Bảng Giá'!$B$5,IF(AND('Raw Data'!N2770&gt;0.25,'Raw Data'!N2770&lt;=0.5),'Bảng Giá'!$B$6,IF(AND('Raw Data'!N2770&gt;0.5,'Raw Data'!N2770&lt;=1),'Bảng Giá'!$B$7,IF(AND('Raw Data'!N2770&gt;1,'Raw Data'!N2770&lt;=1.5),'Bảng Giá'!$B$8,IF(AND('Raw Data'!N2770&gt;1.5,'Raw Data'!N2770&lt;=2),'Bảng Giá'!$B$9,IF(AND('Raw Data'!N2770&gt;2,'Raw Data'!N2770&lt;=2.5),'Bảng Giá'!$B$10,IF(AND('Raw Data'!N2770&gt;2.5,'Raw Data'!N2770&lt;=3),'Bảng Giá'!$B$11,IF(AND('Raw Data'!N2770&gt;3,'Raw Data'!N2770&lt;=3.5),'Bảng Giá'!$B$12,IF(AND('Raw Data'!N2770&gt;3.5,'Raw Data'!N2770&lt;=4),'Bảng Giá'!$B$13,IF(AND('Raw Data'!N2770&gt;4,'Raw Data'!N2770&lt;=4.5),'Bảng Giá'!$B$14,IF(AND('Raw Data'!N2770&gt;4.5,'Raw Data'!N2770&lt;=5),'Bảng Giá'!$B$15,IF(AND('Raw Data'!N2770&gt;5,'Raw Data'!N2770&lt;=5.5),'Bảng Giá'!$B$16,IF(AND('Raw Data'!N2770&gt;5.5,'Raw Data'!N2770&lt;=6),'Bảng Giá'!$B$17,'Bảng Giá'!$B$18)))))))))))))))</f>
        <v>0.5&lt;x&lt;=1</v>
      </c>
      <c r="Q2770" s="48">
        <f t="shared" si="261"/>
        <v>-0.19270833333333334</v>
      </c>
      <c r="R2770">
        <f t="shared" si="262"/>
        <v>37200</v>
      </c>
      <c r="S2770">
        <f t="shared" si="263"/>
        <v>-1200</v>
      </c>
    </row>
    <row r="2771" spans="1:19" x14ac:dyDescent="0.25">
      <c r="A2771" s="12">
        <v>2770</v>
      </c>
      <c r="B2771" s="12" t="s">
        <v>211</v>
      </c>
      <c r="C2771" s="12" t="s">
        <v>1402</v>
      </c>
      <c r="D2771" s="28">
        <v>43011.415416666663</v>
      </c>
      <c r="E2771" s="17">
        <v>43015.215416666666</v>
      </c>
      <c r="F2771" s="13" t="s">
        <v>302</v>
      </c>
      <c r="G2771" s="12">
        <v>400</v>
      </c>
      <c r="H2771" s="12" t="s">
        <v>283</v>
      </c>
      <c r="I2771" s="12" t="s">
        <v>484</v>
      </c>
      <c r="J2771" s="37">
        <f>INDEX('Bảng Giá'!$C$3:$H$18,MATCH('Raw Data'!P2771,'Bảng Giá'!$B$3:$B$18,0),MATCH('Raw Data'!M2771,'Bảng Giá'!$C$2:$H$2,0))</f>
        <v>26000</v>
      </c>
      <c r="K2771" s="12">
        <v>25400</v>
      </c>
      <c r="L2771" s="36">
        <f t="shared" si="258"/>
        <v>3.8000000000029104</v>
      </c>
      <c r="M2771" t="str">
        <f>'References data'!H2772</f>
        <v>Liên Vùng</v>
      </c>
      <c r="N2771">
        <f t="shared" si="259"/>
        <v>0.4</v>
      </c>
      <c r="O2771">
        <f t="shared" si="260"/>
        <v>600</v>
      </c>
      <c r="P2771" t="str">
        <f>IF(AND(N2771&gt;0,N2771&lt;=0.05),'Bảng Giá'!$B$3,IF(AND(N2771&lt;=0.1,N2771&gt;0.05),'Bảng Giá'!$B$4,IF(AND('Raw Data'!N2771&gt;0.1,'Raw Data'!N2771&lt;=0.25),'Bảng Giá'!$B$5,IF(AND('Raw Data'!N2771&gt;0.25,'Raw Data'!N2771&lt;=0.5),'Bảng Giá'!$B$6,IF(AND('Raw Data'!N2771&gt;0.5,'Raw Data'!N2771&lt;=1),'Bảng Giá'!$B$7,IF(AND('Raw Data'!N2771&gt;1,'Raw Data'!N2771&lt;=1.5),'Bảng Giá'!$B$8,IF(AND('Raw Data'!N2771&gt;1.5,'Raw Data'!N2771&lt;=2),'Bảng Giá'!$B$9,IF(AND('Raw Data'!N2771&gt;2,'Raw Data'!N2771&lt;=2.5),'Bảng Giá'!$B$10,IF(AND('Raw Data'!N2771&gt;2.5,'Raw Data'!N2771&lt;=3),'Bảng Giá'!$B$11,IF(AND('Raw Data'!N2771&gt;3,'Raw Data'!N2771&lt;=3.5),'Bảng Giá'!$B$12,IF(AND('Raw Data'!N2771&gt;3.5,'Raw Data'!N2771&lt;=4),'Bảng Giá'!$B$13,IF(AND('Raw Data'!N2771&gt;4,'Raw Data'!N2771&lt;=4.5),'Bảng Giá'!$B$14,IF(AND('Raw Data'!N2771&gt;4.5,'Raw Data'!N2771&lt;=5),'Bảng Giá'!$B$15,IF(AND('Raw Data'!N2771&gt;5,'Raw Data'!N2771&lt;=5.5),'Bảng Giá'!$B$16,IF(AND('Raw Data'!N2771&gt;5.5,'Raw Data'!N2771&lt;=6),'Bảng Giá'!$B$17,'Bảng Giá'!$B$18)))))))))))))))</f>
        <v>0.25&lt;x&lt;=0.5</v>
      </c>
      <c r="Q2771" s="48">
        <f t="shared" si="261"/>
        <v>2.3622047244094488E-2</v>
      </c>
      <c r="R2771">
        <f t="shared" si="262"/>
        <v>31200</v>
      </c>
      <c r="S2771">
        <f t="shared" si="263"/>
        <v>5800</v>
      </c>
    </row>
    <row r="2772" spans="1:19" x14ac:dyDescent="0.25">
      <c r="A2772" s="12">
        <v>2771</v>
      </c>
      <c r="B2772" s="12" t="s">
        <v>211</v>
      </c>
      <c r="C2772" s="12" t="s">
        <v>1403</v>
      </c>
      <c r="D2772" s="28">
        <v>43011.415972222225</v>
      </c>
      <c r="E2772" s="17">
        <v>43015.215972222228</v>
      </c>
      <c r="F2772" s="13" t="s">
        <v>302</v>
      </c>
      <c r="G2772" s="12">
        <v>1950</v>
      </c>
      <c r="H2772" s="12" t="s">
        <v>196</v>
      </c>
      <c r="I2772" s="12" t="s">
        <v>83</v>
      </c>
      <c r="J2772" s="37">
        <f>INDEX('Bảng Giá'!$C$3:$H$18,MATCH('Raw Data'!P2772,'Bảng Giá'!$B$3:$B$18,0),MATCH('Raw Data'!M2772,'Bảng Giá'!$C$2:$H$2,0))</f>
        <v>49500</v>
      </c>
      <c r="K2772" s="12">
        <v>48300</v>
      </c>
      <c r="L2772" s="36">
        <f t="shared" si="258"/>
        <v>3.8000000000029104</v>
      </c>
      <c r="M2772" t="str">
        <f>'References data'!H2773</f>
        <v>Liên Vùng</v>
      </c>
      <c r="N2772">
        <f t="shared" si="259"/>
        <v>1.95</v>
      </c>
      <c r="O2772">
        <f t="shared" si="260"/>
        <v>1200</v>
      </c>
      <c r="P2772" t="str">
        <f>IF(AND(N2772&gt;0,N2772&lt;=0.05),'Bảng Giá'!$B$3,IF(AND(N2772&lt;=0.1,N2772&gt;0.05),'Bảng Giá'!$B$4,IF(AND('Raw Data'!N2772&gt;0.1,'Raw Data'!N2772&lt;=0.25),'Bảng Giá'!$B$5,IF(AND('Raw Data'!N2772&gt;0.25,'Raw Data'!N2772&lt;=0.5),'Bảng Giá'!$B$6,IF(AND('Raw Data'!N2772&gt;0.5,'Raw Data'!N2772&lt;=1),'Bảng Giá'!$B$7,IF(AND('Raw Data'!N2772&gt;1,'Raw Data'!N2772&lt;=1.5),'Bảng Giá'!$B$8,IF(AND('Raw Data'!N2772&gt;1.5,'Raw Data'!N2772&lt;=2),'Bảng Giá'!$B$9,IF(AND('Raw Data'!N2772&gt;2,'Raw Data'!N2772&lt;=2.5),'Bảng Giá'!$B$10,IF(AND('Raw Data'!N2772&gt;2.5,'Raw Data'!N2772&lt;=3),'Bảng Giá'!$B$11,IF(AND('Raw Data'!N2772&gt;3,'Raw Data'!N2772&lt;=3.5),'Bảng Giá'!$B$12,IF(AND('Raw Data'!N2772&gt;3.5,'Raw Data'!N2772&lt;=4),'Bảng Giá'!$B$13,IF(AND('Raw Data'!N2772&gt;4,'Raw Data'!N2772&lt;=4.5),'Bảng Giá'!$B$14,IF(AND('Raw Data'!N2772&gt;4.5,'Raw Data'!N2772&lt;=5),'Bảng Giá'!$B$15,IF(AND('Raw Data'!N2772&gt;5,'Raw Data'!N2772&lt;=5.5),'Bảng Giá'!$B$16,IF(AND('Raw Data'!N2772&gt;5.5,'Raw Data'!N2772&lt;=6),'Bảng Giá'!$B$17,'Bảng Giá'!$B$18)))))))))))))))</f>
        <v>1.5&lt;x&lt;=2</v>
      </c>
      <c r="Q2772" s="48">
        <f t="shared" si="261"/>
        <v>2.4844720496894408E-2</v>
      </c>
      <c r="R2772">
        <f t="shared" si="262"/>
        <v>59400</v>
      </c>
      <c r="S2772">
        <f t="shared" si="263"/>
        <v>11100</v>
      </c>
    </row>
    <row r="2773" spans="1:19" x14ac:dyDescent="0.25">
      <c r="A2773" s="12">
        <v>2772</v>
      </c>
      <c r="B2773" s="12" t="s">
        <v>211</v>
      </c>
      <c r="C2773" s="12" t="s">
        <v>1404</v>
      </c>
      <c r="D2773" s="28">
        <v>43011.415983796294</v>
      </c>
      <c r="E2773" s="17">
        <v>43015.215983796297</v>
      </c>
      <c r="F2773" s="13" t="s">
        <v>302</v>
      </c>
      <c r="G2773" s="12">
        <v>2900</v>
      </c>
      <c r="H2773" s="12" t="s">
        <v>88</v>
      </c>
      <c r="I2773" s="12" t="s">
        <v>1571</v>
      </c>
      <c r="J2773" s="37">
        <f>INDEX('Bảng Giá'!$C$3:$H$18,MATCH('Raw Data'!P2773,'Bảng Giá'!$B$3:$B$18,0),MATCH('Raw Data'!M2773,'Bảng Giá'!$C$2:$H$2,0))</f>
        <v>66500</v>
      </c>
      <c r="K2773" s="12">
        <v>64900</v>
      </c>
      <c r="L2773" s="36">
        <f t="shared" si="258"/>
        <v>3.8000000000029104</v>
      </c>
      <c r="M2773" t="str">
        <f>'References data'!H2774</f>
        <v>Liên Vùng</v>
      </c>
      <c r="N2773">
        <f t="shared" si="259"/>
        <v>2.9</v>
      </c>
      <c r="O2773">
        <f t="shared" si="260"/>
        <v>1600</v>
      </c>
      <c r="P2773" t="str">
        <f>IF(AND(N2773&gt;0,N2773&lt;=0.05),'Bảng Giá'!$B$3,IF(AND(N2773&lt;=0.1,N2773&gt;0.05),'Bảng Giá'!$B$4,IF(AND('Raw Data'!N2773&gt;0.1,'Raw Data'!N2773&lt;=0.25),'Bảng Giá'!$B$5,IF(AND('Raw Data'!N2773&gt;0.25,'Raw Data'!N2773&lt;=0.5),'Bảng Giá'!$B$6,IF(AND('Raw Data'!N2773&gt;0.5,'Raw Data'!N2773&lt;=1),'Bảng Giá'!$B$7,IF(AND('Raw Data'!N2773&gt;1,'Raw Data'!N2773&lt;=1.5),'Bảng Giá'!$B$8,IF(AND('Raw Data'!N2773&gt;1.5,'Raw Data'!N2773&lt;=2),'Bảng Giá'!$B$9,IF(AND('Raw Data'!N2773&gt;2,'Raw Data'!N2773&lt;=2.5),'Bảng Giá'!$B$10,IF(AND('Raw Data'!N2773&gt;2.5,'Raw Data'!N2773&lt;=3),'Bảng Giá'!$B$11,IF(AND('Raw Data'!N2773&gt;3,'Raw Data'!N2773&lt;=3.5),'Bảng Giá'!$B$12,IF(AND('Raw Data'!N2773&gt;3.5,'Raw Data'!N2773&lt;=4),'Bảng Giá'!$B$13,IF(AND('Raw Data'!N2773&gt;4,'Raw Data'!N2773&lt;=4.5),'Bảng Giá'!$B$14,IF(AND('Raw Data'!N2773&gt;4.5,'Raw Data'!N2773&lt;=5),'Bảng Giá'!$B$15,IF(AND('Raw Data'!N2773&gt;5,'Raw Data'!N2773&lt;=5.5),'Bảng Giá'!$B$16,IF(AND('Raw Data'!N2773&gt;5.5,'Raw Data'!N2773&lt;=6),'Bảng Giá'!$B$17,'Bảng Giá'!$B$18)))))))))))))))</f>
        <v>2.5&lt;x&lt;=3</v>
      </c>
      <c r="Q2773" s="48">
        <f t="shared" si="261"/>
        <v>2.465331278890601E-2</v>
      </c>
      <c r="R2773">
        <f t="shared" si="262"/>
        <v>79800</v>
      </c>
      <c r="S2773">
        <f t="shared" si="263"/>
        <v>14900</v>
      </c>
    </row>
    <row r="2774" spans="1:19" x14ac:dyDescent="0.25">
      <c r="A2774" s="12">
        <v>2773</v>
      </c>
      <c r="B2774" s="12" t="s">
        <v>211</v>
      </c>
      <c r="C2774" s="12" t="s">
        <v>1405</v>
      </c>
      <c r="D2774" s="28">
        <v>43011.426516203705</v>
      </c>
      <c r="E2774" s="17">
        <v>43013.526516203703</v>
      </c>
      <c r="F2774" s="13" t="s">
        <v>302</v>
      </c>
      <c r="G2774" s="12">
        <v>1998</v>
      </c>
      <c r="H2774" s="12" t="s">
        <v>504</v>
      </c>
      <c r="I2774" s="12" t="s">
        <v>100</v>
      </c>
      <c r="J2774" s="37">
        <f>INDEX('Bảng Giá'!$C$3:$H$18,MATCH('Raw Data'!P2774,'Bảng Giá'!$B$3:$B$18,0),MATCH('Raw Data'!M2774,'Bảng Giá'!$C$2:$H$2,0))</f>
        <v>46500</v>
      </c>
      <c r="K2774" s="12">
        <v>45600</v>
      </c>
      <c r="L2774" s="36">
        <f t="shared" si="258"/>
        <v>2.0999999999985448</v>
      </c>
      <c r="M2774" t="str">
        <f>'References data'!H2775</f>
        <v>Liên Vùng đặc biệt</v>
      </c>
      <c r="N2774">
        <f t="shared" si="259"/>
        <v>1.998</v>
      </c>
      <c r="O2774">
        <f t="shared" si="260"/>
        <v>900</v>
      </c>
      <c r="P2774" t="str">
        <f>IF(AND(N2774&gt;0,N2774&lt;=0.05),'Bảng Giá'!$B$3,IF(AND(N2774&lt;=0.1,N2774&gt;0.05),'Bảng Giá'!$B$4,IF(AND('Raw Data'!N2774&gt;0.1,'Raw Data'!N2774&lt;=0.25),'Bảng Giá'!$B$5,IF(AND('Raw Data'!N2774&gt;0.25,'Raw Data'!N2774&lt;=0.5),'Bảng Giá'!$B$6,IF(AND('Raw Data'!N2774&gt;0.5,'Raw Data'!N2774&lt;=1),'Bảng Giá'!$B$7,IF(AND('Raw Data'!N2774&gt;1,'Raw Data'!N2774&lt;=1.5),'Bảng Giá'!$B$8,IF(AND('Raw Data'!N2774&gt;1.5,'Raw Data'!N2774&lt;=2),'Bảng Giá'!$B$9,IF(AND('Raw Data'!N2774&gt;2,'Raw Data'!N2774&lt;=2.5),'Bảng Giá'!$B$10,IF(AND('Raw Data'!N2774&gt;2.5,'Raw Data'!N2774&lt;=3),'Bảng Giá'!$B$11,IF(AND('Raw Data'!N2774&gt;3,'Raw Data'!N2774&lt;=3.5),'Bảng Giá'!$B$12,IF(AND('Raw Data'!N2774&gt;3.5,'Raw Data'!N2774&lt;=4),'Bảng Giá'!$B$13,IF(AND('Raw Data'!N2774&gt;4,'Raw Data'!N2774&lt;=4.5),'Bảng Giá'!$B$14,IF(AND('Raw Data'!N2774&gt;4.5,'Raw Data'!N2774&lt;=5),'Bảng Giá'!$B$15,IF(AND('Raw Data'!N2774&gt;5,'Raw Data'!N2774&lt;=5.5),'Bảng Giá'!$B$16,IF(AND('Raw Data'!N2774&gt;5.5,'Raw Data'!N2774&lt;=6),'Bảng Giá'!$B$17,'Bảng Giá'!$B$18)))))))))))))))</f>
        <v>1.5&lt;x&lt;=2</v>
      </c>
      <c r="Q2774" s="48">
        <f t="shared" si="261"/>
        <v>1.9736842105263157E-2</v>
      </c>
      <c r="R2774">
        <f t="shared" si="262"/>
        <v>55800</v>
      </c>
      <c r="S2774">
        <f t="shared" si="263"/>
        <v>10200</v>
      </c>
    </row>
    <row r="2775" spans="1:19" x14ac:dyDescent="0.25">
      <c r="A2775" s="12">
        <v>2774</v>
      </c>
      <c r="B2775" s="12" t="s">
        <v>211</v>
      </c>
      <c r="C2775" s="12" t="s">
        <v>1406</v>
      </c>
      <c r="D2775" s="28">
        <v>43011.415138888886</v>
      </c>
      <c r="E2775" s="17">
        <v>43015.215138888889</v>
      </c>
      <c r="F2775" s="13" t="s">
        <v>302</v>
      </c>
      <c r="G2775" s="12">
        <v>1900</v>
      </c>
      <c r="H2775" s="12" t="s">
        <v>76</v>
      </c>
      <c r="I2775" s="12" t="s">
        <v>1619</v>
      </c>
      <c r="J2775" s="37">
        <f>INDEX('Bảng Giá'!$C$3:$H$18,MATCH('Raw Data'!P2775,'Bảng Giá'!$B$3:$B$18,0),MATCH('Raw Data'!M2775,'Bảng Giá'!$C$2:$H$2,0))</f>
        <v>49500</v>
      </c>
      <c r="K2775" s="12">
        <v>48300</v>
      </c>
      <c r="L2775" s="36">
        <f t="shared" si="258"/>
        <v>3.8000000000029104</v>
      </c>
      <c r="M2775" t="str">
        <f>'References data'!H2776</f>
        <v>Liên Vùng</v>
      </c>
      <c r="N2775">
        <f t="shared" si="259"/>
        <v>1.9</v>
      </c>
      <c r="O2775">
        <f t="shared" si="260"/>
        <v>1200</v>
      </c>
      <c r="P2775" t="str">
        <f>IF(AND(N2775&gt;0,N2775&lt;=0.05),'Bảng Giá'!$B$3,IF(AND(N2775&lt;=0.1,N2775&gt;0.05),'Bảng Giá'!$B$4,IF(AND('Raw Data'!N2775&gt;0.1,'Raw Data'!N2775&lt;=0.25),'Bảng Giá'!$B$5,IF(AND('Raw Data'!N2775&gt;0.25,'Raw Data'!N2775&lt;=0.5),'Bảng Giá'!$B$6,IF(AND('Raw Data'!N2775&gt;0.5,'Raw Data'!N2775&lt;=1),'Bảng Giá'!$B$7,IF(AND('Raw Data'!N2775&gt;1,'Raw Data'!N2775&lt;=1.5),'Bảng Giá'!$B$8,IF(AND('Raw Data'!N2775&gt;1.5,'Raw Data'!N2775&lt;=2),'Bảng Giá'!$B$9,IF(AND('Raw Data'!N2775&gt;2,'Raw Data'!N2775&lt;=2.5),'Bảng Giá'!$B$10,IF(AND('Raw Data'!N2775&gt;2.5,'Raw Data'!N2775&lt;=3),'Bảng Giá'!$B$11,IF(AND('Raw Data'!N2775&gt;3,'Raw Data'!N2775&lt;=3.5),'Bảng Giá'!$B$12,IF(AND('Raw Data'!N2775&gt;3.5,'Raw Data'!N2775&lt;=4),'Bảng Giá'!$B$13,IF(AND('Raw Data'!N2775&gt;4,'Raw Data'!N2775&lt;=4.5),'Bảng Giá'!$B$14,IF(AND('Raw Data'!N2775&gt;4.5,'Raw Data'!N2775&lt;=5),'Bảng Giá'!$B$15,IF(AND('Raw Data'!N2775&gt;5,'Raw Data'!N2775&lt;=5.5),'Bảng Giá'!$B$16,IF(AND('Raw Data'!N2775&gt;5.5,'Raw Data'!N2775&lt;=6),'Bảng Giá'!$B$17,'Bảng Giá'!$B$18)))))))))))))))</f>
        <v>1.5&lt;x&lt;=2</v>
      </c>
      <c r="Q2775" s="48">
        <f t="shared" si="261"/>
        <v>2.4844720496894408E-2</v>
      </c>
      <c r="R2775">
        <f t="shared" si="262"/>
        <v>59400</v>
      </c>
      <c r="S2775">
        <f t="shared" si="263"/>
        <v>11100</v>
      </c>
    </row>
    <row r="2776" spans="1:19" x14ac:dyDescent="0.25">
      <c r="A2776" s="12">
        <v>2775</v>
      </c>
      <c r="B2776" s="12" t="s">
        <v>211</v>
      </c>
      <c r="C2776" s="12" t="s">
        <v>1407</v>
      </c>
      <c r="D2776" s="28">
        <v>43011.415509259263</v>
      </c>
      <c r="E2776" s="17">
        <v>43015.215509259266</v>
      </c>
      <c r="F2776" s="13" t="s">
        <v>302</v>
      </c>
      <c r="G2776" s="12">
        <v>500</v>
      </c>
      <c r="H2776" s="12" t="s">
        <v>95</v>
      </c>
      <c r="I2776" s="12" t="s">
        <v>356</v>
      </c>
      <c r="J2776" s="37">
        <f>INDEX('Bảng Giá'!$C$3:$H$18,MATCH('Raw Data'!P2776,'Bảng Giá'!$B$3:$B$18,0),MATCH('Raw Data'!M2776,'Bảng Giá'!$C$2:$H$2,0))</f>
        <v>26000</v>
      </c>
      <c r="K2776" s="12">
        <v>31700</v>
      </c>
      <c r="L2776" s="36">
        <f t="shared" si="258"/>
        <v>3.8000000000029104</v>
      </c>
      <c r="M2776" t="str">
        <f>'References data'!H2777</f>
        <v>Liên Vùng</v>
      </c>
      <c r="N2776">
        <f t="shared" si="259"/>
        <v>0.5</v>
      </c>
      <c r="O2776">
        <f t="shared" si="260"/>
        <v>-5700</v>
      </c>
      <c r="P2776" t="str">
        <f>IF(AND(N2776&gt;0,N2776&lt;=0.05),'Bảng Giá'!$B$3,IF(AND(N2776&lt;=0.1,N2776&gt;0.05),'Bảng Giá'!$B$4,IF(AND('Raw Data'!N2776&gt;0.1,'Raw Data'!N2776&lt;=0.25),'Bảng Giá'!$B$5,IF(AND('Raw Data'!N2776&gt;0.25,'Raw Data'!N2776&lt;=0.5),'Bảng Giá'!$B$6,IF(AND('Raw Data'!N2776&gt;0.5,'Raw Data'!N2776&lt;=1),'Bảng Giá'!$B$7,IF(AND('Raw Data'!N2776&gt;1,'Raw Data'!N2776&lt;=1.5),'Bảng Giá'!$B$8,IF(AND('Raw Data'!N2776&gt;1.5,'Raw Data'!N2776&lt;=2),'Bảng Giá'!$B$9,IF(AND('Raw Data'!N2776&gt;2,'Raw Data'!N2776&lt;=2.5),'Bảng Giá'!$B$10,IF(AND('Raw Data'!N2776&gt;2.5,'Raw Data'!N2776&lt;=3),'Bảng Giá'!$B$11,IF(AND('Raw Data'!N2776&gt;3,'Raw Data'!N2776&lt;=3.5),'Bảng Giá'!$B$12,IF(AND('Raw Data'!N2776&gt;3.5,'Raw Data'!N2776&lt;=4),'Bảng Giá'!$B$13,IF(AND('Raw Data'!N2776&gt;4,'Raw Data'!N2776&lt;=4.5),'Bảng Giá'!$B$14,IF(AND('Raw Data'!N2776&gt;4.5,'Raw Data'!N2776&lt;=5),'Bảng Giá'!$B$15,IF(AND('Raw Data'!N2776&gt;5,'Raw Data'!N2776&lt;=5.5),'Bảng Giá'!$B$16,IF(AND('Raw Data'!N2776&gt;5.5,'Raw Data'!N2776&lt;=6),'Bảng Giá'!$B$17,'Bảng Giá'!$B$18)))))))))))))))</f>
        <v>0.25&lt;x&lt;=0.5</v>
      </c>
      <c r="Q2776" s="48">
        <f t="shared" si="261"/>
        <v>-0.17981072555205047</v>
      </c>
      <c r="R2776">
        <f t="shared" si="262"/>
        <v>31200</v>
      </c>
      <c r="S2776">
        <f t="shared" si="263"/>
        <v>-500</v>
      </c>
    </row>
    <row r="2777" spans="1:19" x14ac:dyDescent="0.25">
      <c r="A2777" s="12">
        <v>2776</v>
      </c>
      <c r="B2777" s="12" t="s">
        <v>211</v>
      </c>
      <c r="C2777" s="12" t="s">
        <v>1408</v>
      </c>
      <c r="D2777" s="28">
        <v>43011.419085648151</v>
      </c>
      <c r="E2777" s="17">
        <v>43015.219085648154</v>
      </c>
      <c r="F2777" s="13" t="s">
        <v>302</v>
      </c>
      <c r="G2777" s="12">
        <v>1000</v>
      </c>
      <c r="H2777" s="12" t="s">
        <v>101</v>
      </c>
      <c r="I2777" s="12" t="s">
        <v>83</v>
      </c>
      <c r="J2777" s="37">
        <f>INDEX('Bảng Giá'!$C$3:$H$18,MATCH('Raw Data'!P2777,'Bảng Giá'!$B$3:$B$18,0),MATCH('Raw Data'!M2777,'Bảng Giá'!$C$2:$H$2,0))</f>
        <v>32500</v>
      </c>
      <c r="K2777" s="12">
        <v>40000</v>
      </c>
      <c r="L2777" s="36">
        <f t="shared" si="258"/>
        <v>3.8000000000029104</v>
      </c>
      <c r="M2777" t="str">
        <f>'References data'!H2778</f>
        <v>Liên Vùng</v>
      </c>
      <c r="N2777">
        <f t="shared" si="259"/>
        <v>1</v>
      </c>
      <c r="O2777">
        <f t="shared" si="260"/>
        <v>-7500</v>
      </c>
      <c r="P2777" t="str">
        <f>IF(AND(N2777&gt;0,N2777&lt;=0.05),'Bảng Giá'!$B$3,IF(AND(N2777&lt;=0.1,N2777&gt;0.05),'Bảng Giá'!$B$4,IF(AND('Raw Data'!N2777&gt;0.1,'Raw Data'!N2777&lt;=0.25),'Bảng Giá'!$B$5,IF(AND('Raw Data'!N2777&gt;0.25,'Raw Data'!N2777&lt;=0.5),'Bảng Giá'!$B$6,IF(AND('Raw Data'!N2777&gt;0.5,'Raw Data'!N2777&lt;=1),'Bảng Giá'!$B$7,IF(AND('Raw Data'!N2777&gt;1,'Raw Data'!N2777&lt;=1.5),'Bảng Giá'!$B$8,IF(AND('Raw Data'!N2777&gt;1.5,'Raw Data'!N2777&lt;=2),'Bảng Giá'!$B$9,IF(AND('Raw Data'!N2777&gt;2,'Raw Data'!N2777&lt;=2.5),'Bảng Giá'!$B$10,IF(AND('Raw Data'!N2777&gt;2.5,'Raw Data'!N2777&lt;=3),'Bảng Giá'!$B$11,IF(AND('Raw Data'!N2777&gt;3,'Raw Data'!N2777&lt;=3.5),'Bảng Giá'!$B$12,IF(AND('Raw Data'!N2777&gt;3.5,'Raw Data'!N2777&lt;=4),'Bảng Giá'!$B$13,IF(AND('Raw Data'!N2777&gt;4,'Raw Data'!N2777&lt;=4.5),'Bảng Giá'!$B$14,IF(AND('Raw Data'!N2777&gt;4.5,'Raw Data'!N2777&lt;=5),'Bảng Giá'!$B$15,IF(AND('Raw Data'!N2777&gt;5,'Raw Data'!N2777&lt;=5.5),'Bảng Giá'!$B$16,IF(AND('Raw Data'!N2777&gt;5.5,'Raw Data'!N2777&lt;=6),'Bảng Giá'!$B$17,'Bảng Giá'!$B$18)))))))))))))))</f>
        <v>0.5&lt;x&lt;=1</v>
      </c>
      <c r="Q2777" s="48">
        <f t="shared" si="261"/>
        <v>-0.1875</v>
      </c>
      <c r="R2777">
        <f t="shared" si="262"/>
        <v>39000</v>
      </c>
      <c r="S2777">
        <f t="shared" si="263"/>
        <v>-1000</v>
      </c>
    </row>
    <row r="2778" spans="1:19" x14ac:dyDescent="0.25">
      <c r="A2778" s="12">
        <v>2777</v>
      </c>
      <c r="B2778" s="12" t="s">
        <v>211</v>
      </c>
      <c r="C2778" s="12" t="s">
        <v>1409</v>
      </c>
      <c r="D2778" s="28">
        <v>43011.426527777781</v>
      </c>
      <c r="E2778" s="17">
        <v>43015.226527777784</v>
      </c>
      <c r="F2778" s="13" t="s">
        <v>302</v>
      </c>
      <c r="G2778" s="12">
        <v>2000</v>
      </c>
      <c r="H2778" s="12" t="s">
        <v>109</v>
      </c>
      <c r="I2778" s="12" t="s">
        <v>441</v>
      </c>
      <c r="J2778" s="37">
        <f>INDEX('Bảng Giá'!$C$3:$H$18,MATCH('Raw Data'!P2778,'Bảng Giá'!$B$3:$B$18,0),MATCH('Raw Data'!M2778,'Bảng Giá'!$C$2:$H$2,0))</f>
        <v>49500</v>
      </c>
      <c r="K2778" s="12">
        <v>56600</v>
      </c>
      <c r="L2778" s="36">
        <f t="shared" si="258"/>
        <v>3.8000000000029104</v>
      </c>
      <c r="M2778" t="str">
        <f>'References data'!H2779</f>
        <v>Liên Vùng</v>
      </c>
      <c r="N2778">
        <f t="shared" si="259"/>
        <v>2</v>
      </c>
      <c r="O2778">
        <f t="shared" si="260"/>
        <v>-7100</v>
      </c>
      <c r="P2778" t="str">
        <f>IF(AND(N2778&gt;0,N2778&lt;=0.05),'Bảng Giá'!$B$3,IF(AND(N2778&lt;=0.1,N2778&gt;0.05),'Bảng Giá'!$B$4,IF(AND('Raw Data'!N2778&gt;0.1,'Raw Data'!N2778&lt;=0.25),'Bảng Giá'!$B$5,IF(AND('Raw Data'!N2778&gt;0.25,'Raw Data'!N2778&lt;=0.5),'Bảng Giá'!$B$6,IF(AND('Raw Data'!N2778&gt;0.5,'Raw Data'!N2778&lt;=1),'Bảng Giá'!$B$7,IF(AND('Raw Data'!N2778&gt;1,'Raw Data'!N2778&lt;=1.5),'Bảng Giá'!$B$8,IF(AND('Raw Data'!N2778&gt;1.5,'Raw Data'!N2778&lt;=2),'Bảng Giá'!$B$9,IF(AND('Raw Data'!N2778&gt;2,'Raw Data'!N2778&lt;=2.5),'Bảng Giá'!$B$10,IF(AND('Raw Data'!N2778&gt;2.5,'Raw Data'!N2778&lt;=3),'Bảng Giá'!$B$11,IF(AND('Raw Data'!N2778&gt;3,'Raw Data'!N2778&lt;=3.5),'Bảng Giá'!$B$12,IF(AND('Raw Data'!N2778&gt;3.5,'Raw Data'!N2778&lt;=4),'Bảng Giá'!$B$13,IF(AND('Raw Data'!N2778&gt;4,'Raw Data'!N2778&lt;=4.5),'Bảng Giá'!$B$14,IF(AND('Raw Data'!N2778&gt;4.5,'Raw Data'!N2778&lt;=5),'Bảng Giá'!$B$15,IF(AND('Raw Data'!N2778&gt;5,'Raw Data'!N2778&lt;=5.5),'Bảng Giá'!$B$16,IF(AND('Raw Data'!N2778&gt;5.5,'Raw Data'!N2778&lt;=6),'Bảng Giá'!$B$17,'Bảng Giá'!$B$18)))))))))))))))</f>
        <v>1.5&lt;x&lt;=2</v>
      </c>
      <c r="Q2778" s="48">
        <f t="shared" si="261"/>
        <v>-0.12544169611307421</v>
      </c>
      <c r="R2778">
        <f t="shared" si="262"/>
        <v>59400</v>
      </c>
      <c r="S2778">
        <f t="shared" si="263"/>
        <v>2800</v>
      </c>
    </row>
    <row r="2779" spans="1:19" x14ac:dyDescent="0.25">
      <c r="A2779" s="12">
        <v>2778</v>
      </c>
      <c r="B2779" s="12" t="s">
        <v>211</v>
      </c>
      <c r="C2779" s="12" t="s">
        <v>1410</v>
      </c>
      <c r="D2779" s="28">
        <v>43011.426562499997</v>
      </c>
      <c r="E2779" s="17">
        <v>43013.526562499996</v>
      </c>
      <c r="F2779" s="13" t="s">
        <v>302</v>
      </c>
      <c r="G2779" s="12">
        <v>200</v>
      </c>
      <c r="H2779" s="12" t="s">
        <v>94</v>
      </c>
      <c r="I2779" s="12" t="s">
        <v>89</v>
      </c>
      <c r="J2779" s="37">
        <f>INDEX('Bảng Giá'!$C$3:$H$18,MATCH('Raw Data'!P2779,'Bảng Giá'!$B$3:$B$18,0),MATCH('Raw Data'!M2779,'Bảng Giá'!$C$2:$H$2,0))</f>
        <v>21000</v>
      </c>
      <c r="K2779" s="12">
        <v>20600</v>
      </c>
      <c r="L2779" s="36">
        <f t="shared" si="258"/>
        <v>2.0999999999985448</v>
      </c>
      <c r="M2779" t="str">
        <f>'References data'!H2780</f>
        <v>Liên Vùng đặc biệt</v>
      </c>
      <c r="N2779">
        <f t="shared" si="259"/>
        <v>0.2</v>
      </c>
      <c r="O2779">
        <f t="shared" si="260"/>
        <v>400</v>
      </c>
      <c r="P2779" t="str">
        <f>IF(AND(N2779&gt;0,N2779&lt;=0.05),'Bảng Giá'!$B$3,IF(AND(N2779&lt;=0.1,N2779&gt;0.05),'Bảng Giá'!$B$4,IF(AND('Raw Data'!N2779&gt;0.1,'Raw Data'!N2779&lt;=0.25),'Bảng Giá'!$B$5,IF(AND('Raw Data'!N2779&gt;0.25,'Raw Data'!N2779&lt;=0.5),'Bảng Giá'!$B$6,IF(AND('Raw Data'!N2779&gt;0.5,'Raw Data'!N2779&lt;=1),'Bảng Giá'!$B$7,IF(AND('Raw Data'!N2779&gt;1,'Raw Data'!N2779&lt;=1.5),'Bảng Giá'!$B$8,IF(AND('Raw Data'!N2779&gt;1.5,'Raw Data'!N2779&lt;=2),'Bảng Giá'!$B$9,IF(AND('Raw Data'!N2779&gt;2,'Raw Data'!N2779&lt;=2.5),'Bảng Giá'!$B$10,IF(AND('Raw Data'!N2779&gt;2.5,'Raw Data'!N2779&lt;=3),'Bảng Giá'!$B$11,IF(AND('Raw Data'!N2779&gt;3,'Raw Data'!N2779&lt;=3.5),'Bảng Giá'!$B$12,IF(AND('Raw Data'!N2779&gt;3.5,'Raw Data'!N2779&lt;=4),'Bảng Giá'!$B$13,IF(AND('Raw Data'!N2779&gt;4,'Raw Data'!N2779&lt;=4.5),'Bảng Giá'!$B$14,IF(AND('Raw Data'!N2779&gt;4.5,'Raw Data'!N2779&lt;=5),'Bảng Giá'!$B$15,IF(AND('Raw Data'!N2779&gt;5,'Raw Data'!N2779&lt;=5.5),'Bảng Giá'!$B$16,IF(AND('Raw Data'!N2779&gt;5.5,'Raw Data'!N2779&lt;=6),'Bảng Giá'!$B$17,'Bảng Giá'!$B$18)))))))))))))))</f>
        <v>0.1&lt;x&lt;=0.25</v>
      </c>
      <c r="Q2779" s="48">
        <f t="shared" si="261"/>
        <v>1.9417475728155338E-2</v>
      </c>
      <c r="R2779">
        <f t="shared" si="262"/>
        <v>25200</v>
      </c>
      <c r="S2779">
        <f t="shared" si="263"/>
        <v>4600</v>
      </c>
    </row>
    <row r="2780" spans="1:19" x14ac:dyDescent="0.25">
      <c r="A2780" s="12">
        <v>2779</v>
      </c>
      <c r="B2780" s="12" t="s">
        <v>211</v>
      </c>
      <c r="C2780" s="12" t="s">
        <v>1411</v>
      </c>
      <c r="D2780" s="28">
        <v>43011.419340277775</v>
      </c>
      <c r="E2780" s="17">
        <v>43015.219340277778</v>
      </c>
      <c r="F2780" s="13" t="s">
        <v>302</v>
      </c>
      <c r="G2780" s="12">
        <v>200</v>
      </c>
      <c r="H2780" s="12" t="s">
        <v>94</v>
      </c>
      <c r="I2780" s="12" t="s">
        <v>1594</v>
      </c>
      <c r="J2780" s="37">
        <f>INDEX('Bảng Giá'!$C$3:$H$18,MATCH('Raw Data'!P2780,'Bảng Giá'!$B$3:$B$18,0),MATCH('Raw Data'!M2780,'Bảng Giá'!$C$2:$H$2,0))</f>
        <v>21000</v>
      </c>
      <c r="K2780" s="12">
        <v>20500</v>
      </c>
      <c r="L2780" s="36">
        <f t="shared" si="258"/>
        <v>3.8000000000029104</v>
      </c>
      <c r="M2780" t="str">
        <f>'References data'!H2781</f>
        <v>Liên Vùng</v>
      </c>
      <c r="N2780">
        <f t="shared" si="259"/>
        <v>0.2</v>
      </c>
      <c r="O2780">
        <f t="shared" si="260"/>
        <v>500</v>
      </c>
      <c r="P2780" t="str">
        <f>IF(AND(N2780&gt;0,N2780&lt;=0.05),'Bảng Giá'!$B$3,IF(AND(N2780&lt;=0.1,N2780&gt;0.05),'Bảng Giá'!$B$4,IF(AND('Raw Data'!N2780&gt;0.1,'Raw Data'!N2780&lt;=0.25),'Bảng Giá'!$B$5,IF(AND('Raw Data'!N2780&gt;0.25,'Raw Data'!N2780&lt;=0.5),'Bảng Giá'!$B$6,IF(AND('Raw Data'!N2780&gt;0.5,'Raw Data'!N2780&lt;=1),'Bảng Giá'!$B$7,IF(AND('Raw Data'!N2780&gt;1,'Raw Data'!N2780&lt;=1.5),'Bảng Giá'!$B$8,IF(AND('Raw Data'!N2780&gt;1.5,'Raw Data'!N2780&lt;=2),'Bảng Giá'!$B$9,IF(AND('Raw Data'!N2780&gt;2,'Raw Data'!N2780&lt;=2.5),'Bảng Giá'!$B$10,IF(AND('Raw Data'!N2780&gt;2.5,'Raw Data'!N2780&lt;=3),'Bảng Giá'!$B$11,IF(AND('Raw Data'!N2780&gt;3,'Raw Data'!N2780&lt;=3.5),'Bảng Giá'!$B$12,IF(AND('Raw Data'!N2780&gt;3.5,'Raw Data'!N2780&lt;=4),'Bảng Giá'!$B$13,IF(AND('Raw Data'!N2780&gt;4,'Raw Data'!N2780&lt;=4.5),'Bảng Giá'!$B$14,IF(AND('Raw Data'!N2780&gt;4.5,'Raw Data'!N2780&lt;=5),'Bảng Giá'!$B$15,IF(AND('Raw Data'!N2780&gt;5,'Raw Data'!N2780&lt;=5.5),'Bảng Giá'!$B$16,IF(AND('Raw Data'!N2780&gt;5.5,'Raw Data'!N2780&lt;=6),'Bảng Giá'!$B$17,'Bảng Giá'!$B$18)))))))))))))))</f>
        <v>0.1&lt;x&lt;=0.25</v>
      </c>
      <c r="Q2780" s="48">
        <f t="shared" si="261"/>
        <v>2.4390243902439025E-2</v>
      </c>
      <c r="R2780">
        <f t="shared" si="262"/>
        <v>25200</v>
      </c>
      <c r="S2780">
        <f t="shared" si="263"/>
        <v>4700</v>
      </c>
    </row>
    <row r="2781" spans="1:19" x14ac:dyDescent="0.25">
      <c r="A2781" s="12">
        <v>2780</v>
      </c>
      <c r="B2781" s="12" t="s">
        <v>211</v>
      </c>
      <c r="C2781" s="12" t="s">
        <v>1412</v>
      </c>
      <c r="D2781" s="28">
        <v>43011.425810185188</v>
      </c>
      <c r="E2781" s="17">
        <v>43015.225810185191</v>
      </c>
      <c r="F2781" s="13" t="s">
        <v>302</v>
      </c>
      <c r="G2781" s="12">
        <v>1600</v>
      </c>
      <c r="H2781" s="12" t="s">
        <v>88</v>
      </c>
      <c r="I2781" s="12" t="s">
        <v>1626</v>
      </c>
      <c r="J2781" s="37">
        <f>INDEX('Bảng Giá'!$C$3:$H$18,MATCH('Raw Data'!P2781,'Bảng Giá'!$B$3:$B$18,0),MATCH('Raw Data'!M2781,'Bảng Giá'!$C$2:$H$2,0))</f>
        <v>49500</v>
      </c>
      <c r="K2781" s="12">
        <v>48300</v>
      </c>
      <c r="L2781" s="36">
        <f t="shared" si="258"/>
        <v>3.8000000000029104</v>
      </c>
      <c r="M2781" t="str">
        <f>'References data'!H2782</f>
        <v>Liên Vùng</v>
      </c>
      <c r="N2781">
        <f t="shared" si="259"/>
        <v>1.6</v>
      </c>
      <c r="O2781">
        <f t="shared" si="260"/>
        <v>1200</v>
      </c>
      <c r="P2781" t="str">
        <f>IF(AND(N2781&gt;0,N2781&lt;=0.05),'Bảng Giá'!$B$3,IF(AND(N2781&lt;=0.1,N2781&gt;0.05),'Bảng Giá'!$B$4,IF(AND('Raw Data'!N2781&gt;0.1,'Raw Data'!N2781&lt;=0.25),'Bảng Giá'!$B$5,IF(AND('Raw Data'!N2781&gt;0.25,'Raw Data'!N2781&lt;=0.5),'Bảng Giá'!$B$6,IF(AND('Raw Data'!N2781&gt;0.5,'Raw Data'!N2781&lt;=1),'Bảng Giá'!$B$7,IF(AND('Raw Data'!N2781&gt;1,'Raw Data'!N2781&lt;=1.5),'Bảng Giá'!$B$8,IF(AND('Raw Data'!N2781&gt;1.5,'Raw Data'!N2781&lt;=2),'Bảng Giá'!$B$9,IF(AND('Raw Data'!N2781&gt;2,'Raw Data'!N2781&lt;=2.5),'Bảng Giá'!$B$10,IF(AND('Raw Data'!N2781&gt;2.5,'Raw Data'!N2781&lt;=3),'Bảng Giá'!$B$11,IF(AND('Raw Data'!N2781&gt;3,'Raw Data'!N2781&lt;=3.5),'Bảng Giá'!$B$12,IF(AND('Raw Data'!N2781&gt;3.5,'Raw Data'!N2781&lt;=4),'Bảng Giá'!$B$13,IF(AND('Raw Data'!N2781&gt;4,'Raw Data'!N2781&lt;=4.5),'Bảng Giá'!$B$14,IF(AND('Raw Data'!N2781&gt;4.5,'Raw Data'!N2781&lt;=5),'Bảng Giá'!$B$15,IF(AND('Raw Data'!N2781&gt;5,'Raw Data'!N2781&lt;=5.5),'Bảng Giá'!$B$16,IF(AND('Raw Data'!N2781&gt;5.5,'Raw Data'!N2781&lt;=6),'Bảng Giá'!$B$17,'Bảng Giá'!$B$18)))))))))))))))</f>
        <v>1.5&lt;x&lt;=2</v>
      </c>
      <c r="Q2781" s="48">
        <f t="shared" si="261"/>
        <v>2.4844720496894408E-2</v>
      </c>
      <c r="R2781">
        <f t="shared" si="262"/>
        <v>59400</v>
      </c>
      <c r="S2781">
        <f t="shared" si="263"/>
        <v>11100</v>
      </c>
    </row>
    <row r="2782" spans="1:19" x14ac:dyDescent="0.25">
      <c r="A2782" s="12">
        <v>2781</v>
      </c>
      <c r="B2782" s="12" t="s">
        <v>211</v>
      </c>
      <c r="C2782" s="12" t="s">
        <v>1413</v>
      </c>
      <c r="D2782" s="28">
        <v>43011.416018518517</v>
      </c>
      <c r="E2782" s="17">
        <v>43015.21601851852</v>
      </c>
      <c r="F2782" s="13" t="s">
        <v>302</v>
      </c>
      <c r="G2782" s="12">
        <v>1000</v>
      </c>
      <c r="H2782" s="12" t="s">
        <v>298</v>
      </c>
      <c r="I2782" s="12" t="s">
        <v>413</v>
      </c>
      <c r="J2782" s="37">
        <f>INDEX('Bảng Giá'!$C$3:$H$18,MATCH('Raw Data'!P2782,'Bảng Giá'!$B$3:$B$18,0),MATCH('Raw Data'!M2782,'Bảng Giá'!$C$2:$H$2,0))</f>
        <v>32500</v>
      </c>
      <c r="K2782" s="12">
        <v>40000</v>
      </c>
      <c r="L2782" s="36">
        <f t="shared" si="258"/>
        <v>3.8000000000029104</v>
      </c>
      <c r="M2782" t="str">
        <f>'References data'!H2783</f>
        <v>Liên Vùng</v>
      </c>
      <c r="N2782">
        <f t="shared" si="259"/>
        <v>1</v>
      </c>
      <c r="O2782">
        <f t="shared" si="260"/>
        <v>-7500</v>
      </c>
      <c r="P2782" t="str">
        <f>IF(AND(N2782&gt;0,N2782&lt;=0.05),'Bảng Giá'!$B$3,IF(AND(N2782&lt;=0.1,N2782&gt;0.05),'Bảng Giá'!$B$4,IF(AND('Raw Data'!N2782&gt;0.1,'Raw Data'!N2782&lt;=0.25),'Bảng Giá'!$B$5,IF(AND('Raw Data'!N2782&gt;0.25,'Raw Data'!N2782&lt;=0.5),'Bảng Giá'!$B$6,IF(AND('Raw Data'!N2782&gt;0.5,'Raw Data'!N2782&lt;=1),'Bảng Giá'!$B$7,IF(AND('Raw Data'!N2782&gt;1,'Raw Data'!N2782&lt;=1.5),'Bảng Giá'!$B$8,IF(AND('Raw Data'!N2782&gt;1.5,'Raw Data'!N2782&lt;=2),'Bảng Giá'!$B$9,IF(AND('Raw Data'!N2782&gt;2,'Raw Data'!N2782&lt;=2.5),'Bảng Giá'!$B$10,IF(AND('Raw Data'!N2782&gt;2.5,'Raw Data'!N2782&lt;=3),'Bảng Giá'!$B$11,IF(AND('Raw Data'!N2782&gt;3,'Raw Data'!N2782&lt;=3.5),'Bảng Giá'!$B$12,IF(AND('Raw Data'!N2782&gt;3.5,'Raw Data'!N2782&lt;=4),'Bảng Giá'!$B$13,IF(AND('Raw Data'!N2782&gt;4,'Raw Data'!N2782&lt;=4.5),'Bảng Giá'!$B$14,IF(AND('Raw Data'!N2782&gt;4.5,'Raw Data'!N2782&lt;=5),'Bảng Giá'!$B$15,IF(AND('Raw Data'!N2782&gt;5,'Raw Data'!N2782&lt;=5.5),'Bảng Giá'!$B$16,IF(AND('Raw Data'!N2782&gt;5.5,'Raw Data'!N2782&lt;=6),'Bảng Giá'!$B$17,'Bảng Giá'!$B$18)))))))))))))))</f>
        <v>0.5&lt;x&lt;=1</v>
      </c>
      <c r="Q2782" s="48">
        <f t="shared" si="261"/>
        <v>-0.1875</v>
      </c>
      <c r="R2782">
        <f t="shared" si="262"/>
        <v>39000</v>
      </c>
      <c r="S2782">
        <f t="shared" si="263"/>
        <v>-1000</v>
      </c>
    </row>
    <row r="2783" spans="1:19" x14ac:dyDescent="0.25">
      <c r="A2783" s="12">
        <v>2782</v>
      </c>
      <c r="B2783" s="12" t="s">
        <v>211</v>
      </c>
      <c r="C2783" s="12" t="s">
        <v>1414</v>
      </c>
      <c r="D2783" s="28">
        <v>43011.419004629628</v>
      </c>
      <c r="E2783" s="17">
        <v>43015.519004629627</v>
      </c>
      <c r="F2783" s="13" t="s">
        <v>302</v>
      </c>
      <c r="G2783" s="12">
        <v>1400</v>
      </c>
      <c r="H2783" s="12" t="s">
        <v>117</v>
      </c>
      <c r="I2783" s="12" t="s">
        <v>1559</v>
      </c>
      <c r="J2783" s="37">
        <f>INDEX('Bảng Giá'!$C$3:$H$18,MATCH('Raw Data'!P2783,'Bảng Giá'!$B$3:$B$18,0),MATCH('Raw Data'!M2783,'Bảng Giá'!$C$2:$H$2,0))</f>
        <v>39000</v>
      </c>
      <c r="K2783" s="12">
        <v>38400</v>
      </c>
      <c r="L2783" s="36">
        <f t="shared" si="258"/>
        <v>4.0999999999985448</v>
      </c>
      <c r="M2783" t="str">
        <f>'References data'!H2784</f>
        <v>Liên Vùng Tỉnh</v>
      </c>
      <c r="N2783">
        <f t="shared" si="259"/>
        <v>1.4</v>
      </c>
      <c r="O2783">
        <f t="shared" si="260"/>
        <v>600</v>
      </c>
      <c r="P2783" t="str">
        <f>IF(AND(N2783&gt;0,N2783&lt;=0.05),'Bảng Giá'!$B$3,IF(AND(N2783&lt;=0.1,N2783&gt;0.05),'Bảng Giá'!$B$4,IF(AND('Raw Data'!N2783&gt;0.1,'Raw Data'!N2783&lt;=0.25),'Bảng Giá'!$B$5,IF(AND('Raw Data'!N2783&gt;0.25,'Raw Data'!N2783&lt;=0.5),'Bảng Giá'!$B$6,IF(AND('Raw Data'!N2783&gt;0.5,'Raw Data'!N2783&lt;=1),'Bảng Giá'!$B$7,IF(AND('Raw Data'!N2783&gt;1,'Raw Data'!N2783&lt;=1.5),'Bảng Giá'!$B$8,IF(AND('Raw Data'!N2783&gt;1.5,'Raw Data'!N2783&lt;=2),'Bảng Giá'!$B$9,IF(AND('Raw Data'!N2783&gt;2,'Raw Data'!N2783&lt;=2.5),'Bảng Giá'!$B$10,IF(AND('Raw Data'!N2783&gt;2.5,'Raw Data'!N2783&lt;=3),'Bảng Giá'!$B$11,IF(AND('Raw Data'!N2783&gt;3,'Raw Data'!N2783&lt;=3.5),'Bảng Giá'!$B$12,IF(AND('Raw Data'!N2783&gt;3.5,'Raw Data'!N2783&lt;=4),'Bảng Giá'!$B$13,IF(AND('Raw Data'!N2783&gt;4,'Raw Data'!N2783&lt;=4.5),'Bảng Giá'!$B$14,IF(AND('Raw Data'!N2783&gt;4.5,'Raw Data'!N2783&lt;=5),'Bảng Giá'!$B$15,IF(AND('Raw Data'!N2783&gt;5,'Raw Data'!N2783&lt;=5.5),'Bảng Giá'!$B$16,IF(AND('Raw Data'!N2783&gt;5.5,'Raw Data'!N2783&lt;=6),'Bảng Giá'!$B$17,'Bảng Giá'!$B$18)))))))))))))))</f>
        <v>1&lt;x&lt;=1.5</v>
      </c>
      <c r="Q2783" s="48">
        <f t="shared" si="261"/>
        <v>1.5625E-2</v>
      </c>
      <c r="R2783">
        <f t="shared" si="262"/>
        <v>46800</v>
      </c>
      <c r="S2783">
        <f t="shared" si="263"/>
        <v>8400</v>
      </c>
    </row>
    <row r="2784" spans="1:19" x14ac:dyDescent="0.25">
      <c r="A2784" s="12">
        <v>2783</v>
      </c>
      <c r="B2784" s="12" t="s">
        <v>211</v>
      </c>
      <c r="C2784" s="12" t="s">
        <v>1415</v>
      </c>
      <c r="D2784" s="28">
        <v>43011.42527777778</v>
      </c>
      <c r="E2784" s="17">
        <v>43015.225277777783</v>
      </c>
      <c r="F2784" s="13" t="s">
        <v>302</v>
      </c>
      <c r="G2784" s="12">
        <v>1000</v>
      </c>
      <c r="H2784" s="12" t="s">
        <v>116</v>
      </c>
      <c r="I2784" s="12" t="s">
        <v>279</v>
      </c>
      <c r="J2784" s="37">
        <f>INDEX('Bảng Giá'!$C$3:$H$18,MATCH('Raw Data'!P2784,'Bảng Giá'!$B$3:$B$18,0),MATCH('Raw Data'!M2784,'Bảng Giá'!$C$2:$H$2,0))</f>
        <v>32500</v>
      </c>
      <c r="K2784" s="12">
        <v>40000</v>
      </c>
      <c r="L2784" s="36">
        <f t="shared" si="258"/>
        <v>3.8000000000029104</v>
      </c>
      <c r="M2784" t="str">
        <f>'References data'!H2785</f>
        <v>Liên Vùng</v>
      </c>
      <c r="N2784">
        <f t="shared" si="259"/>
        <v>1</v>
      </c>
      <c r="O2784">
        <f t="shared" si="260"/>
        <v>-7500</v>
      </c>
      <c r="P2784" t="str">
        <f>IF(AND(N2784&gt;0,N2784&lt;=0.05),'Bảng Giá'!$B$3,IF(AND(N2784&lt;=0.1,N2784&gt;0.05),'Bảng Giá'!$B$4,IF(AND('Raw Data'!N2784&gt;0.1,'Raw Data'!N2784&lt;=0.25),'Bảng Giá'!$B$5,IF(AND('Raw Data'!N2784&gt;0.25,'Raw Data'!N2784&lt;=0.5),'Bảng Giá'!$B$6,IF(AND('Raw Data'!N2784&gt;0.5,'Raw Data'!N2784&lt;=1),'Bảng Giá'!$B$7,IF(AND('Raw Data'!N2784&gt;1,'Raw Data'!N2784&lt;=1.5),'Bảng Giá'!$B$8,IF(AND('Raw Data'!N2784&gt;1.5,'Raw Data'!N2784&lt;=2),'Bảng Giá'!$B$9,IF(AND('Raw Data'!N2784&gt;2,'Raw Data'!N2784&lt;=2.5),'Bảng Giá'!$B$10,IF(AND('Raw Data'!N2784&gt;2.5,'Raw Data'!N2784&lt;=3),'Bảng Giá'!$B$11,IF(AND('Raw Data'!N2784&gt;3,'Raw Data'!N2784&lt;=3.5),'Bảng Giá'!$B$12,IF(AND('Raw Data'!N2784&gt;3.5,'Raw Data'!N2784&lt;=4),'Bảng Giá'!$B$13,IF(AND('Raw Data'!N2784&gt;4,'Raw Data'!N2784&lt;=4.5),'Bảng Giá'!$B$14,IF(AND('Raw Data'!N2784&gt;4.5,'Raw Data'!N2784&lt;=5),'Bảng Giá'!$B$15,IF(AND('Raw Data'!N2784&gt;5,'Raw Data'!N2784&lt;=5.5),'Bảng Giá'!$B$16,IF(AND('Raw Data'!N2784&gt;5.5,'Raw Data'!N2784&lt;=6),'Bảng Giá'!$B$17,'Bảng Giá'!$B$18)))))))))))))))</f>
        <v>0.5&lt;x&lt;=1</v>
      </c>
      <c r="Q2784" s="48">
        <f t="shared" si="261"/>
        <v>-0.1875</v>
      </c>
      <c r="R2784">
        <f t="shared" si="262"/>
        <v>39000</v>
      </c>
      <c r="S2784">
        <f t="shared" si="263"/>
        <v>-1000</v>
      </c>
    </row>
    <row r="2785" spans="1:19" x14ac:dyDescent="0.25">
      <c r="A2785" s="12">
        <v>2784</v>
      </c>
      <c r="B2785" s="12" t="s">
        <v>211</v>
      </c>
      <c r="C2785" s="12" t="s">
        <v>1416</v>
      </c>
      <c r="D2785" s="28">
        <v>43011.42564814815</v>
      </c>
      <c r="E2785" s="17">
        <v>43015.225648148153</v>
      </c>
      <c r="F2785" s="13" t="s">
        <v>302</v>
      </c>
      <c r="G2785" s="12">
        <v>1450</v>
      </c>
      <c r="H2785" s="12" t="s">
        <v>116</v>
      </c>
      <c r="I2785" s="12" t="s">
        <v>439</v>
      </c>
      <c r="J2785" s="37">
        <f>INDEX('Bảng Giá'!$C$3:$H$18,MATCH('Raw Data'!P2785,'Bảng Giá'!$B$3:$B$18,0),MATCH('Raw Data'!M2785,'Bảng Giá'!$C$2:$H$2,0))</f>
        <v>41000</v>
      </c>
      <c r="K2785" s="12">
        <v>40000</v>
      </c>
      <c r="L2785" s="36">
        <f t="shared" si="258"/>
        <v>3.8000000000029104</v>
      </c>
      <c r="M2785" t="str">
        <f>'References data'!H2786</f>
        <v>Liên Vùng</v>
      </c>
      <c r="N2785">
        <f t="shared" si="259"/>
        <v>1.45</v>
      </c>
      <c r="O2785">
        <f t="shared" si="260"/>
        <v>1000</v>
      </c>
      <c r="P2785" t="str">
        <f>IF(AND(N2785&gt;0,N2785&lt;=0.05),'Bảng Giá'!$B$3,IF(AND(N2785&lt;=0.1,N2785&gt;0.05),'Bảng Giá'!$B$4,IF(AND('Raw Data'!N2785&gt;0.1,'Raw Data'!N2785&lt;=0.25),'Bảng Giá'!$B$5,IF(AND('Raw Data'!N2785&gt;0.25,'Raw Data'!N2785&lt;=0.5),'Bảng Giá'!$B$6,IF(AND('Raw Data'!N2785&gt;0.5,'Raw Data'!N2785&lt;=1),'Bảng Giá'!$B$7,IF(AND('Raw Data'!N2785&gt;1,'Raw Data'!N2785&lt;=1.5),'Bảng Giá'!$B$8,IF(AND('Raw Data'!N2785&gt;1.5,'Raw Data'!N2785&lt;=2),'Bảng Giá'!$B$9,IF(AND('Raw Data'!N2785&gt;2,'Raw Data'!N2785&lt;=2.5),'Bảng Giá'!$B$10,IF(AND('Raw Data'!N2785&gt;2.5,'Raw Data'!N2785&lt;=3),'Bảng Giá'!$B$11,IF(AND('Raw Data'!N2785&gt;3,'Raw Data'!N2785&lt;=3.5),'Bảng Giá'!$B$12,IF(AND('Raw Data'!N2785&gt;3.5,'Raw Data'!N2785&lt;=4),'Bảng Giá'!$B$13,IF(AND('Raw Data'!N2785&gt;4,'Raw Data'!N2785&lt;=4.5),'Bảng Giá'!$B$14,IF(AND('Raw Data'!N2785&gt;4.5,'Raw Data'!N2785&lt;=5),'Bảng Giá'!$B$15,IF(AND('Raw Data'!N2785&gt;5,'Raw Data'!N2785&lt;=5.5),'Bảng Giá'!$B$16,IF(AND('Raw Data'!N2785&gt;5.5,'Raw Data'!N2785&lt;=6),'Bảng Giá'!$B$17,'Bảng Giá'!$B$18)))))))))))))))</f>
        <v>1&lt;x&lt;=1.5</v>
      </c>
      <c r="Q2785" s="48">
        <f t="shared" si="261"/>
        <v>2.5000000000000001E-2</v>
      </c>
      <c r="R2785">
        <f t="shared" si="262"/>
        <v>49200</v>
      </c>
      <c r="S2785">
        <f t="shared" si="263"/>
        <v>9200</v>
      </c>
    </row>
    <row r="2786" spans="1:19" x14ac:dyDescent="0.25">
      <c r="A2786" s="12">
        <v>2785</v>
      </c>
      <c r="B2786" s="12" t="s">
        <v>211</v>
      </c>
      <c r="C2786" s="12" t="s">
        <v>1417</v>
      </c>
      <c r="D2786" s="28">
        <v>43011.42664351852</v>
      </c>
      <c r="E2786" s="17">
        <v>43015.526643518519</v>
      </c>
      <c r="F2786" s="13" t="s">
        <v>302</v>
      </c>
      <c r="G2786" s="12">
        <v>200</v>
      </c>
      <c r="H2786" s="12" t="s">
        <v>452</v>
      </c>
      <c r="I2786" s="12" t="s">
        <v>290</v>
      </c>
      <c r="J2786" s="37">
        <f>INDEX('Bảng Giá'!$C$3:$H$18,MATCH('Raw Data'!P2786,'Bảng Giá'!$B$3:$B$18,0),MATCH('Raw Data'!M2786,'Bảng Giá'!$C$2:$H$2,0))</f>
        <v>20000</v>
      </c>
      <c r="K2786" s="12">
        <v>19700</v>
      </c>
      <c r="L2786" s="36">
        <f t="shared" si="258"/>
        <v>4.0999999999985448</v>
      </c>
      <c r="M2786" t="str">
        <f>'References data'!H2787</f>
        <v>Liên Vùng Tỉnh</v>
      </c>
      <c r="N2786">
        <f t="shared" si="259"/>
        <v>0.2</v>
      </c>
      <c r="O2786">
        <f t="shared" si="260"/>
        <v>300</v>
      </c>
      <c r="P2786" t="str">
        <f>IF(AND(N2786&gt;0,N2786&lt;=0.05),'Bảng Giá'!$B$3,IF(AND(N2786&lt;=0.1,N2786&gt;0.05),'Bảng Giá'!$B$4,IF(AND('Raw Data'!N2786&gt;0.1,'Raw Data'!N2786&lt;=0.25),'Bảng Giá'!$B$5,IF(AND('Raw Data'!N2786&gt;0.25,'Raw Data'!N2786&lt;=0.5),'Bảng Giá'!$B$6,IF(AND('Raw Data'!N2786&gt;0.5,'Raw Data'!N2786&lt;=1),'Bảng Giá'!$B$7,IF(AND('Raw Data'!N2786&gt;1,'Raw Data'!N2786&lt;=1.5),'Bảng Giá'!$B$8,IF(AND('Raw Data'!N2786&gt;1.5,'Raw Data'!N2786&lt;=2),'Bảng Giá'!$B$9,IF(AND('Raw Data'!N2786&gt;2,'Raw Data'!N2786&lt;=2.5),'Bảng Giá'!$B$10,IF(AND('Raw Data'!N2786&gt;2.5,'Raw Data'!N2786&lt;=3),'Bảng Giá'!$B$11,IF(AND('Raw Data'!N2786&gt;3,'Raw Data'!N2786&lt;=3.5),'Bảng Giá'!$B$12,IF(AND('Raw Data'!N2786&gt;3.5,'Raw Data'!N2786&lt;=4),'Bảng Giá'!$B$13,IF(AND('Raw Data'!N2786&gt;4,'Raw Data'!N2786&lt;=4.5),'Bảng Giá'!$B$14,IF(AND('Raw Data'!N2786&gt;4.5,'Raw Data'!N2786&lt;=5),'Bảng Giá'!$B$15,IF(AND('Raw Data'!N2786&gt;5,'Raw Data'!N2786&lt;=5.5),'Bảng Giá'!$B$16,IF(AND('Raw Data'!N2786&gt;5.5,'Raw Data'!N2786&lt;=6),'Bảng Giá'!$B$17,'Bảng Giá'!$B$18)))))))))))))))</f>
        <v>0.1&lt;x&lt;=0.25</v>
      </c>
      <c r="Q2786" s="48">
        <f t="shared" si="261"/>
        <v>1.5228426395939087E-2</v>
      </c>
      <c r="R2786">
        <f t="shared" si="262"/>
        <v>24000</v>
      </c>
      <c r="S2786">
        <f t="shared" si="263"/>
        <v>4300</v>
      </c>
    </row>
    <row r="2787" spans="1:19" x14ac:dyDescent="0.25">
      <c r="A2787" s="12">
        <v>2786</v>
      </c>
      <c r="B2787" s="12" t="s">
        <v>211</v>
      </c>
      <c r="C2787" s="12" t="s">
        <v>1418</v>
      </c>
      <c r="D2787" s="28">
        <v>43011.415173611109</v>
      </c>
      <c r="E2787" s="17">
        <v>43015.215173611112</v>
      </c>
      <c r="F2787" s="13" t="s">
        <v>302</v>
      </c>
      <c r="G2787" s="12">
        <v>400</v>
      </c>
      <c r="H2787" s="12" t="s">
        <v>290</v>
      </c>
      <c r="I2787" s="12" t="s">
        <v>95</v>
      </c>
      <c r="J2787" s="37">
        <f>INDEX('Bảng Giá'!$C$3:$H$18,MATCH('Raw Data'!P2787,'Bảng Giá'!$B$3:$B$18,0),MATCH('Raw Data'!M2787,'Bảng Giá'!$C$2:$H$2,0))</f>
        <v>26000</v>
      </c>
      <c r="K2787" s="12">
        <v>25400</v>
      </c>
      <c r="L2787" s="36">
        <f t="shared" si="258"/>
        <v>3.8000000000029104</v>
      </c>
      <c r="M2787" t="str">
        <f>'References data'!H2788</f>
        <v>Liên Vùng</v>
      </c>
      <c r="N2787">
        <f t="shared" si="259"/>
        <v>0.4</v>
      </c>
      <c r="O2787">
        <f t="shared" si="260"/>
        <v>600</v>
      </c>
      <c r="P2787" t="str">
        <f>IF(AND(N2787&gt;0,N2787&lt;=0.05),'Bảng Giá'!$B$3,IF(AND(N2787&lt;=0.1,N2787&gt;0.05),'Bảng Giá'!$B$4,IF(AND('Raw Data'!N2787&gt;0.1,'Raw Data'!N2787&lt;=0.25),'Bảng Giá'!$B$5,IF(AND('Raw Data'!N2787&gt;0.25,'Raw Data'!N2787&lt;=0.5),'Bảng Giá'!$B$6,IF(AND('Raw Data'!N2787&gt;0.5,'Raw Data'!N2787&lt;=1),'Bảng Giá'!$B$7,IF(AND('Raw Data'!N2787&gt;1,'Raw Data'!N2787&lt;=1.5),'Bảng Giá'!$B$8,IF(AND('Raw Data'!N2787&gt;1.5,'Raw Data'!N2787&lt;=2),'Bảng Giá'!$B$9,IF(AND('Raw Data'!N2787&gt;2,'Raw Data'!N2787&lt;=2.5),'Bảng Giá'!$B$10,IF(AND('Raw Data'!N2787&gt;2.5,'Raw Data'!N2787&lt;=3),'Bảng Giá'!$B$11,IF(AND('Raw Data'!N2787&gt;3,'Raw Data'!N2787&lt;=3.5),'Bảng Giá'!$B$12,IF(AND('Raw Data'!N2787&gt;3.5,'Raw Data'!N2787&lt;=4),'Bảng Giá'!$B$13,IF(AND('Raw Data'!N2787&gt;4,'Raw Data'!N2787&lt;=4.5),'Bảng Giá'!$B$14,IF(AND('Raw Data'!N2787&gt;4.5,'Raw Data'!N2787&lt;=5),'Bảng Giá'!$B$15,IF(AND('Raw Data'!N2787&gt;5,'Raw Data'!N2787&lt;=5.5),'Bảng Giá'!$B$16,IF(AND('Raw Data'!N2787&gt;5.5,'Raw Data'!N2787&lt;=6),'Bảng Giá'!$B$17,'Bảng Giá'!$B$18)))))))))))))))</f>
        <v>0.25&lt;x&lt;=0.5</v>
      </c>
      <c r="Q2787" s="48">
        <f t="shared" si="261"/>
        <v>2.3622047244094488E-2</v>
      </c>
      <c r="R2787">
        <f t="shared" si="262"/>
        <v>31200</v>
      </c>
      <c r="S2787">
        <f t="shared" si="263"/>
        <v>5800</v>
      </c>
    </row>
    <row r="2788" spans="1:19" x14ac:dyDescent="0.25">
      <c r="A2788" s="12">
        <v>2787</v>
      </c>
      <c r="B2788" s="12" t="s">
        <v>211</v>
      </c>
      <c r="C2788" s="12" t="s">
        <v>1419</v>
      </c>
      <c r="D2788" s="28">
        <v>43011.415648148148</v>
      </c>
      <c r="E2788" s="17">
        <v>43013.515648148146</v>
      </c>
      <c r="F2788" s="13" t="s">
        <v>302</v>
      </c>
      <c r="G2788" s="12">
        <v>2000</v>
      </c>
      <c r="H2788" s="12" t="s">
        <v>76</v>
      </c>
      <c r="I2788" s="12" t="s">
        <v>283</v>
      </c>
      <c r="J2788" s="37">
        <f>INDEX('Bảng Giá'!$C$3:$H$18,MATCH('Raw Data'!P2788,'Bảng Giá'!$B$3:$B$18,0),MATCH('Raw Data'!M2788,'Bảng Giá'!$C$2:$H$2,0))</f>
        <v>46500</v>
      </c>
      <c r="K2788" s="12">
        <v>53500</v>
      </c>
      <c r="L2788" s="36">
        <f t="shared" si="258"/>
        <v>2.0999999999985448</v>
      </c>
      <c r="M2788" t="str">
        <f>'References data'!H2789</f>
        <v>Liên Vùng đặc biệt</v>
      </c>
      <c r="N2788">
        <f t="shared" si="259"/>
        <v>2</v>
      </c>
      <c r="O2788">
        <f t="shared" si="260"/>
        <v>-7000</v>
      </c>
      <c r="P2788" t="str">
        <f>IF(AND(N2788&gt;0,N2788&lt;=0.05),'Bảng Giá'!$B$3,IF(AND(N2788&lt;=0.1,N2788&gt;0.05),'Bảng Giá'!$B$4,IF(AND('Raw Data'!N2788&gt;0.1,'Raw Data'!N2788&lt;=0.25),'Bảng Giá'!$B$5,IF(AND('Raw Data'!N2788&gt;0.25,'Raw Data'!N2788&lt;=0.5),'Bảng Giá'!$B$6,IF(AND('Raw Data'!N2788&gt;0.5,'Raw Data'!N2788&lt;=1),'Bảng Giá'!$B$7,IF(AND('Raw Data'!N2788&gt;1,'Raw Data'!N2788&lt;=1.5),'Bảng Giá'!$B$8,IF(AND('Raw Data'!N2788&gt;1.5,'Raw Data'!N2788&lt;=2),'Bảng Giá'!$B$9,IF(AND('Raw Data'!N2788&gt;2,'Raw Data'!N2788&lt;=2.5),'Bảng Giá'!$B$10,IF(AND('Raw Data'!N2788&gt;2.5,'Raw Data'!N2788&lt;=3),'Bảng Giá'!$B$11,IF(AND('Raw Data'!N2788&gt;3,'Raw Data'!N2788&lt;=3.5),'Bảng Giá'!$B$12,IF(AND('Raw Data'!N2788&gt;3.5,'Raw Data'!N2788&lt;=4),'Bảng Giá'!$B$13,IF(AND('Raw Data'!N2788&gt;4,'Raw Data'!N2788&lt;=4.5),'Bảng Giá'!$B$14,IF(AND('Raw Data'!N2788&gt;4.5,'Raw Data'!N2788&lt;=5),'Bảng Giá'!$B$15,IF(AND('Raw Data'!N2788&gt;5,'Raw Data'!N2788&lt;=5.5),'Bảng Giá'!$B$16,IF(AND('Raw Data'!N2788&gt;5.5,'Raw Data'!N2788&lt;=6),'Bảng Giá'!$B$17,'Bảng Giá'!$B$18)))))))))))))))</f>
        <v>1.5&lt;x&lt;=2</v>
      </c>
      <c r="Q2788" s="48">
        <f t="shared" si="261"/>
        <v>-0.13084112149532709</v>
      </c>
      <c r="R2788">
        <f t="shared" si="262"/>
        <v>55800</v>
      </c>
      <c r="S2788">
        <f t="shared" si="263"/>
        <v>2300</v>
      </c>
    </row>
    <row r="2789" spans="1:19" x14ac:dyDescent="0.25">
      <c r="A2789" s="12">
        <v>2788</v>
      </c>
      <c r="B2789" s="12" t="s">
        <v>211</v>
      </c>
      <c r="C2789" s="12" t="s">
        <v>1420</v>
      </c>
      <c r="D2789" s="28">
        <v>43011.426550925928</v>
      </c>
      <c r="E2789" s="17">
        <v>43015.526550925926</v>
      </c>
      <c r="F2789" s="13" t="s">
        <v>302</v>
      </c>
      <c r="G2789" s="12">
        <v>400</v>
      </c>
      <c r="H2789" s="12" t="s">
        <v>196</v>
      </c>
      <c r="I2789" s="12" t="s">
        <v>1627</v>
      </c>
      <c r="J2789" s="37">
        <f>INDEX('Bảng Giá'!$C$3:$H$18,MATCH('Raw Data'!P2789,'Bảng Giá'!$B$3:$B$18,0),MATCH('Raw Data'!M2789,'Bảng Giá'!$C$2:$H$2,0))</f>
        <v>24500</v>
      </c>
      <c r="K2789" s="12">
        <v>24100</v>
      </c>
      <c r="L2789" s="36">
        <f t="shared" si="258"/>
        <v>4.0999999999985448</v>
      </c>
      <c r="M2789" t="str">
        <f>'References data'!H2790</f>
        <v>Liên Vùng Tỉnh</v>
      </c>
      <c r="N2789">
        <f t="shared" si="259"/>
        <v>0.4</v>
      </c>
      <c r="O2789">
        <f t="shared" si="260"/>
        <v>400</v>
      </c>
      <c r="P2789" t="str">
        <f>IF(AND(N2789&gt;0,N2789&lt;=0.05),'Bảng Giá'!$B$3,IF(AND(N2789&lt;=0.1,N2789&gt;0.05),'Bảng Giá'!$B$4,IF(AND('Raw Data'!N2789&gt;0.1,'Raw Data'!N2789&lt;=0.25),'Bảng Giá'!$B$5,IF(AND('Raw Data'!N2789&gt;0.25,'Raw Data'!N2789&lt;=0.5),'Bảng Giá'!$B$6,IF(AND('Raw Data'!N2789&gt;0.5,'Raw Data'!N2789&lt;=1),'Bảng Giá'!$B$7,IF(AND('Raw Data'!N2789&gt;1,'Raw Data'!N2789&lt;=1.5),'Bảng Giá'!$B$8,IF(AND('Raw Data'!N2789&gt;1.5,'Raw Data'!N2789&lt;=2),'Bảng Giá'!$B$9,IF(AND('Raw Data'!N2789&gt;2,'Raw Data'!N2789&lt;=2.5),'Bảng Giá'!$B$10,IF(AND('Raw Data'!N2789&gt;2.5,'Raw Data'!N2789&lt;=3),'Bảng Giá'!$B$11,IF(AND('Raw Data'!N2789&gt;3,'Raw Data'!N2789&lt;=3.5),'Bảng Giá'!$B$12,IF(AND('Raw Data'!N2789&gt;3.5,'Raw Data'!N2789&lt;=4),'Bảng Giá'!$B$13,IF(AND('Raw Data'!N2789&gt;4,'Raw Data'!N2789&lt;=4.5),'Bảng Giá'!$B$14,IF(AND('Raw Data'!N2789&gt;4.5,'Raw Data'!N2789&lt;=5),'Bảng Giá'!$B$15,IF(AND('Raw Data'!N2789&gt;5,'Raw Data'!N2789&lt;=5.5),'Bảng Giá'!$B$16,IF(AND('Raw Data'!N2789&gt;5.5,'Raw Data'!N2789&lt;=6),'Bảng Giá'!$B$17,'Bảng Giá'!$B$18)))))))))))))))</f>
        <v>0.25&lt;x&lt;=0.5</v>
      </c>
      <c r="Q2789" s="48">
        <f t="shared" si="261"/>
        <v>1.6597510373443983E-2</v>
      </c>
      <c r="R2789">
        <f t="shared" si="262"/>
        <v>29400</v>
      </c>
      <c r="S2789">
        <f t="shared" si="263"/>
        <v>5300</v>
      </c>
    </row>
    <row r="2790" spans="1:19" x14ac:dyDescent="0.25">
      <c r="A2790" s="12">
        <v>2789</v>
      </c>
      <c r="B2790" s="12" t="s">
        <v>211</v>
      </c>
      <c r="C2790" s="12" t="s">
        <v>1421</v>
      </c>
      <c r="D2790" s="28">
        <v>43011.419363425928</v>
      </c>
      <c r="E2790" s="17">
        <v>43015.219363425931</v>
      </c>
      <c r="F2790" s="13" t="s">
        <v>302</v>
      </c>
      <c r="G2790" s="12">
        <v>10000</v>
      </c>
      <c r="H2790" s="12" t="s">
        <v>76</v>
      </c>
      <c r="I2790" s="12" t="s">
        <v>1593</v>
      </c>
      <c r="J2790" s="37">
        <f>INDEX('Bảng Giá'!$C$3:$H$18,MATCH('Raw Data'!P2790,'Bảng Giá'!$B$3:$B$18,0),MATCH('Raw Data'!M2790,'Bảng Giá'!$C$2:$H$2,0))</f>
        <v>8500</v>
      </c>
      <c r="K2790" s="12">
        <v>180900</v>
      </c>
      <c r="L2790" s="36">
        <f t="shared" si="258"/>
        <v>3.8000000000029104</v>
      </c>
      <c r="M2790" t="str">
        <f>'References data'!H2791</f>
        <v>Liên Vùng</v>
      </c>
      <c r="N2790" s="46">
        <f t="shared" si="259"/>
        <v>10</v>
      </c>
      <c r="O2790">
        <f t="shared" si="260"/>
        <v>-172400</v>
      </c>
      <c r="P2790" t="str">
        <f>IF(AND(N2790&gt;0,N2790&lt;=0.05),'Bảng Giá'!$B$3,IF(AND(N2790&lt;=0.1,N2790&gt;0.05),'Bảng Giá'!$B$4,IF(AND('Raw Data'!N2790&gt;0.1,'Raw Data'!N2790&lt;=0.25),'Bảng Giá'!$B$5,IF(AND('Raw Data'!N2790&gt;0.25,'Raw Data'!N2790&lt;=0.5),'Bảng Giá'!$B$6,IF(AND('Raw Data'!N2790&gt;0.5,'Raw Data'!N2790&lt;=1),'Bảng Giá'!$B$7,IF(AND('Raw Data'!N2790&gt;1,'Raw Data'!N2790&lt;=1.5),'Bảng Giá'!$B$8,IF(AND('Raw Data'!N2790&gt;1.5,'Raw Data'!N2790&lt;=2),'Bảng Giá'!$B$9,IF(AND('Raw Data'!N2790&gt;2,'Raw Data'!N2790&lt;=2.5),'Bảng Giá'!$B$10,IF(AND('Raw Data'!N2790&gt;2.5,'Raw Data'!N2790&lt;=3),'Bảng Giá'!$B$11,IF(AND('Raw Data'!N2790&gt;3,'Raw Data'!N2790&lt;=3.5),'Bảng Giá'!$B$12,IF(AND('Raw Data'!N2790&gt;3.5,'Raw Data'!N2790&lt;=4),'Bảng Giá'!$B$13,IF(AND('Raw Data'!N2790&gt;4,'Raw Data'!N2790&lt;=4.5),'Bảng Giá'!$B$14,IF(AND('Raw Data'!N2790&gt;4.5,'Raw Data'!N2790&lt;=5),'Bảng Giá'!$B$15,IF(AND('Raw Data'!N2790&gt;5,'Raw Data'!N2790&lt;=5.5),'Bảng Giá'!$B$16,IF(AND('Raw Data'!N2790&gt;5.5,'Raw Data'!N2790&lt;=6),'Bảng Giá'!$B$17,'Bảng Giá'!$B$18)))))))))))))))</f>
        <v>Next 0.5</v>
      </c>
      <c r="Q2790" s="48">
        <f t="shared" si="261"/>
        <v>-0.95301271420674405</v>
      </c>
      <c r="R2790">
        <f t="shared" si="262"/>
        <v>10200</v>
      </c>
      <c r="S2790">
        <f t="shared" si="263"/>
        <v>-170700</v>
      </c>
    </row>
    <row r="2791" spans="1:19" x14ac:dyDescent="0.25">
      <c r="A2791" s="12">
        <v>2790</v>
      </c>
      <c r="B2791" s="12" t="s">
        <v>211</v>
      </c>
      <c r="C2791" s="12" t="s">
        <v>1422</v>
      </c>
      <c r="D2791" s="28">
        <v>43011.425636574073</v>
      </c>
      <c r="E2791" s="17">
        <v>43015.225636574076</v>
      </c>
      <c r="F2791" s="13" t="s">
        <v>302</v>
      </c>
      <c r="G2791" s="12">
        <v>700</v>
      </c>
      <c r="H2791" s="12" t="s">
        <v>76</v>
      </c>
      <c r="I2791" s="12" t="s">
        <v>1628</v>
      </c>
      <c r="J2791" s="37">
        <f>INDEX('Bảng Giá'!$C$3:$H$18,MATCH('Raw Data'!P2791,'Bảng Giá'!$B$3:$B$18,0),MATCH('Raw Data'!M2791,'Bảng Giá'!$C$2:$H$2,0))</f>
        <v>32500</v>
      </c>
      <c r="K2791" s="12">
        <v>31700</v>
      </c>
      <c r="L2791" s="36">
        <f t="shared" si="258"/>
        <v>3.8000000000029104</v>
      </c>
      <c r="M2791" t="str">
        <f>'References data'!H2792</f>
        <v>Liên Vùng</v>
      </c>
      <c r="N2791">
        <f t="shared" si="259"/>
        <v>0.7</v>
      </c>
      <c r="O2791">
        <f t="shared" si="260"/>
        <v>800</v>
      </c>
      <c r="P2791" t="str">
        <f>IF(AND(N2791&gt;0,N2791&lt;=0.05),'Bảng Giá'!$B$3,IF(AND(N2791&lt;=0.1,N2791&gt;0.05),'Bảng Giá'!$B$4,IF(AND('Raw Data'!N2791&gt;0.1,'Raw Data'!N2791&lt;=0.25),'Bảng Giá'!$B$5,IF(AND('Raw Data'!N2791&gt;0.25,'Raw Data'!N2791&lt;=0.5),'Bảng Giá'!$B$6,IF(AND('Raw Data'!N2791&gt;0.5,'Raw Data'!N2791&lt;=1),'Bảng Giá'!$B$7,IF(AND('Raw Data'!N2791&gt;1,'Raw Data'!N2791&lt;=1.5),'Bảng Giá'!$B$8,IF(AND('Raw Data'!N2791&gt;1.5,'Raw Data'!N2791&lt;=2),'Bảng Giá'!$B$9,IF(AND('Raw Data'!N2791&gt;2,'Raw Data'!N2791&lt;=2.5),'Bảng Giá'!$B$10,IF(AND('Raw Data'!N2791&gt;2.5,'Raw Data'!N2791&lt;=3),'Bảng Giá'!$B$11,IF(AND('Raw Data'!N2791&gt;3,'Raw Data'!N2791&lt;=3.5),'Bảng Giá'!$B$12,IF(AND('Raw Data'!N2791&gt;3.5,'Raw Data'!N2791&lt;=4),'Bảng Giá'!$B$13,IF(AND('Raw Data'!N2791&gt;4,'Raw Data'!N2791&lt;=4.5),'Bảng Giá'!$B$14,IF(AND('Raw Data'!N2791&gt;4.5,'Raw Data'!N2791&lt;=5),'Bảng Giá'!$B$15,IF(AND('Raw Data'!N2791&gt;5,'Raw Data'!N2791&lt;=5.5),'Bảng Giá'!$B$16,IF(AND('Raw Data'!N2791&gt;5.5,'Raw Data'!N2791&lt;=6),'Bảng Giá'!$B$17,'Bảng Giá'!$B$18)))))))))))))))</f>
        <v>0.5&lt;x&lt;=1</v>
      </c>
      <c r="Q2791" s="48">
        <f t="shared" si="261"/>
        <v>2.5236593059936908E-2</v>
      </c>
      <c r="R2791">
        <f t="shared" si="262"/>
        <v>39000</v>
      </c>
      <c r="S2791">
        <f t="shared" si="263"/>
        <v>7300</v>
      </c>
    </row>
    <row r="2792" spans="1:19" x14ac:dyDescent="0.25">
      <c r="A2792" s="12">
        <v>2791</v>
      </c>
      <c r="B2792" s="12" t="s">
        <v>211</v>
      </c>
      <c r="C2792" s="12" t="s">
        <v>1423</v>
      </c>
      <c r="D2792" s="28">
        <v>43011.419074074074</v>
      </c>
      <c r="E2792" s="17">
        <v>43015.219074074077</v>
      </c>
      <c r="F2792" s="13" t="s">
        <v>302</v>
      </c>
      <c r="G2792" s="12">
        <v>2099</v>
      </c>
      <c r="H2792" s="12" t="s">
        <v>94</v>
      </c>
      <c r="I2792" s="12" t="s">
        <v>1629</v>
      </c>
      <c r="J2792" s="37">
        <f>INDEX('Bảng Giá'!$C$3:$H$18,MATCH('Raw Data'!P2792,'Bảng Giá'!$B$3:$B$18,0),MATCH('Raw Data'!M2792,'Bảng Giá'!$C$2:$H$2,0))</f>
        <v>58000</v>
      </c>
      <c r="K2792" s="12">
        <v>56600</v>
      </c>
      <c r="L2792" s="36">
        <f t="shared" si="258"/>
        <v>3.8000000000029104</v>
      </c>
      <c r="M2792" t="str">
        <f>'References data'!H2793</f>
        <v>Liên Vùng</v>
      </c>
      <c r="N2792">
        <f t="shared" si="259"/>
        <v>2.0990000000000002</v>
      </c>
      <c r="O2792">
        <f t="shared" si="260"/>
        <v>1400</v>
      </c>
      <c r="P2792" t="str">
        <f>IF(AND(N2792&gt;0,N2792&lt;=0.05),'Bảng Giá'!$B$3,IF(AND(N2792&lt;=0.1,N2792&gt;0.05),'Bảng Giá'!$B$4,IF(AND('Raw Data'!N2792&gt;0.1,'Raw Data'!N2792&lt;=0.25),'Bảng Giá'!$B$5,IF(AND('Raw Data'!N2792&gt;0.25,'Raw Data'!N2792&lt;=0.5),'Bảng Giá'!$B$6,IF(AND('Raw Data'!N2792&gt;0.5,'Raw Data'!N2792&lt;=1),'Bảng Giá'!$B$7,IF(AND('Raw Data'!N2792&gt;1,'Raw Data'!N2792&lt;=1.5),'Bảng Giá'!$B$8,IF(AND('Raw Data'!N2792&gt;1.5,'Raw Data'!N2792&lt;=2),'Bảng Giá'!$B$9,IF(AND('Raw Data'!N2792&gt;2,'Raw Data'!N2792&lt;=2.5),'Bảng Giá'!$B$10,IF(AND('Raw Data'!N2792&gt;2.5,'Raw Data'!N2792&lt;=3),'Bảng Giá'!$B$11,IF(AND('Raw Data'!N2792&gt;3,'Raw Data'!N2792&lt;=3.5),'Bảng Giá'!$B$12,IF(AND('Raw Data'!N2792&gt;3.5,'Raw Data'!N2792&lt;=4),'Bảng Giá'!$B$13,IF(AND('Raw Data'!N2792&gt;4,'Raw Data'!N2792&lt;=4.5),'Bảng Giá'!$B$14,IF(AND('Raw Data'!N2792&gt;4.5,'Raw Data'!N2792&lt;=5),'Bảng Giá'!$B$15,IF(AND('Raw Data'!N2792&gt;5,'Raw Data'!N2792&lt;=5.5),'Bảng Giá'!$B$16,IF(AND('Raw Data'!N2792&gt;5.5,'Raw Data'!N2792&lt;=6),'Bảng Giá'!$B$17,'Bảng Giá'!$B$18)))))))))))))))</f>
        <v>2&lt;x&lt;=2.5</v>
      </c>
      <c r="Q2792" s="48">
        <f t="shared" si="261"/>
        <v>2.4734982332155476E-2</v>
      </c>
      <c r="R2792">
        <f t="shared" si="262"/>
        <v>69600</v>
      </c>
      <c r="S2792">
        <f t="shared" si="263"/>
        <v>13000</v>
      </c>
    </row>
    <row r="2793" spans="1:19" x14ac:dyDescent="0.25">
      <c r="A2793" s="12">
        <v>2792</v>
      </c>
      <c r="B2793" s="12" t="s">
        <v>211</v>
      </c>
      <c r="C2793" s="12" t="s">
        <v>1424</v>
      </c>
      <c r="D2793" s="28">
        <v>43011.419224537036</v>
      </c>
      <c r="E2793" s="17">
        <v>43015.219224537039</v>
      </c>
      <c r="F2793" s="13" t="s">
        <v>302</v>
      </c>
      <c r="G2793" s="12">
        <v>1000</v>
      </c>
      <c r="H2793" s="12" t="s">
        <v>294</v>
      </c>
      <c r="I2793" s="12" t="s">
        <v>111</v>
      </c>
      <c r="J2793" s="37">
        <f>INDEX('Bảng Giá'!$C$3:$H$18,MATCH('Raw Data'!P2793,'Bảng Giá'!$B$3:$B$18,0),MATCH('Raw Data'!M2793,'Bảng Giá'!$C$2:$H$2,0))</f>
        <v>32500</v>
      </c>
      <c r="K2793" s="12">
        <v>40000</v>
      </c>
      <c r="L2793" s="36">
        <f t="shared" si="258"/>
        <v>3.8000000000029104</v>
      </c>
      <c r="M2793" t="str">
        <f>'References data'!H2794</f>
        <v>Liên Vùng</v>
      </c>
      <c r="N2793">
        <f t="shared" si="259"/>
        <v>1</v>
      </c>
      <c r="O2793">
        <f t="shared" si="260"/>
        <v>-7500</v>
      </c>
      <c r="P2793" t="str">
        <f>IF(AND(N2793&gt;0,N2793&lt;=0.05),'Bảng Giá'!$B$3,IF(AND(N2793&lt;=0.1,N2793&gt;0.05),'Bảng Giá'!$B$4,IF(AND('Raw Data'!N2793&gt;0.1,'Raw Data'!N2793&lt;=0.25),'Bảng Giá'!$B$5,IF(AND('Raw Data'!N2793&gt;0.25,'Raw Data'!N2793&lt;=0.5),'Bảng Giá'!$B$6,IF(AND('Raw Data'!N2793&gt;0.5,'Raw Data'!N2793&lt;=1),'Bảng Giá'!$B$7,IF(AND('Raw Data'!N2793&gt;1,'Raw Data'!N2793&lt;=1.5),'Bảng Giá'!$B$8,IF(AND('Raw Data'!N2793&gt;1.5,'Raw Data'!N2793&lt;=2),'Bảng Giá'!$B$9,IF(AND('Raw Data'!N2793&gt;2,'Raw Data'!N2793&lt;=2.5),'Bảng Giá'!$B$10,IF(AND('Raw Data'!N2793&gt;2.5,'Raw Data'!N2793&lt;=3),'Bảng Giá'!$B$11,IF(AND('Raw Data'!N2793&gt;3,'Raw Data'!N2793&lt;=3.5),'Bảng Giá'!$B$12,IF(AND('Raw Data'!N2793&gt;3.5,'Raw Data'!N2793&lt;=4),'Bảng Giá'!$B$13,IF(AND('Raw Data'!N2793&gt;4,'Raw Data'!N2793&lt;=4.5),'Bảng Giá'!$B$14,IF(AND('Raw Data'!N2793&gt;4.5,'Raw Data'!N2793&lt;=5),'Bảng Giá'!$B$15,IF(AND('Raw Data'!N2793&gt;5,'Raw Data'!N2793&lt;=5.5),'Bảng Giá'!$B$16,IF(AND('Raw Data'!N2793&gt;5.5,'Raw Data'!N2793&lt;=6),'Bảng Giá'!$B$17,'Bảng Giá'!$B$18)))))))))))))))</f>
        <v>0.5&lt;x&lt;=1</v>
      </c>
      <c r="Q2793" s="48">
        <f t="shared" si="261"/>
        <v>-0.1875</v>
      </c>
      <c r="R2793">
        <f t="shared" si="262"/>
        <v>39000</v>
      </c>
      <c r="S2793">
        <f t="shared" si="263"/>
        <v>-1000</v>
      </c>
    </row>
    <row r="2794" spans="1:19" x14ac:dyDescent="0.25">
      <c r="A2794" s="12">
        <v>2793</v>
      </c>
      <c r="B2794" s="12" t="s">
        <v>211</v>
      </c>
      <c r="C2794" s="12" t="s">
        <v>1425</v>
      </c>
      <c r="D2794" s="28">
        <v>43011.419374999998</v>
      </c>
      <c r="E2794" s="17">
        <v>43013.519374999996</v>
      </c>
      <c r="F2794" s="13" t="s">
        <v>302</v>
      </c>
      <c r="G2794" s="12">
        <v>6250</v>
      </c>
      <c r="H2794" s="12" t="s">
        <v>82</v>
      </c>
      <c r="I2794" s="12" t="s">
        <v>87</v>
      </c>
      <c r="J2794" s="37">
        <f>INDEX('Bảng Giá'!$C$3:$H$18,MATCH('Raw Data'!P2794,'Bảng Giá'!$B$3:$B$18,0),MATCH('Raw Data'!M2794,'Bảng Giá'!$C$2:$H$2,0))</f>
        <v>8000</v>
      </c>
      <c r="K2794" s="12">
        <v>112300</v>
      </c>
      <c r="L2794" s="36">
        <f t="shared" si="258"/>
        <v>2.0999999999985448</v>
      </c>
      <c r="M2794" t="str">
        <f>'References data'!H2795</f>
        <v>Liên Vùng đặc biệt</v>
      </c>
      <c r="N2794" s="46">
        <f t="shared" si="259"/>
        <v>6.25</v>
      </c>
      <c r="O2794">
        <f t="shared" si="260"/>
        <v>-104300</v>
      </c>
      <c r="P2794" t="str">
        <f>IF(AND(N2794&gt;0,N2794&lt;=0.05),'Bảng Giá'!$B$3,IF(AND(N2794&lt;=0.1,N2794&gt;0.05),'Bảng Giá'!$B$4,IF(AND('Raw Data'!N2794&gt;0.1,'Raw Data'!N2794&lt;=0.25),'Bảng Giá'!$B$5,IF(AND('Raw Data'!N2794&gt;0.25,'Raw Data'!N2794&lt;=0.5),'Bảng Giá'!$B$6,IF(AND('Raw Data'!N2794&gt;0.5,'Raw Data'!N2794&lt;=1),'Bảng Giá'!$B$7,IF(AND('Raw Data'!N2794&gt;1,'Raw Data'!N2794&lt;=1.5),'Bảng Giá'!$B$8,IF(AND('Raw Data'!N2794&gt;1.5,'Raw Data'!N2794&lt;=2),'Bảng Giá'!$B$9,IF(AND('Raw Data'!N2794&gt;2,'Raw Data'!N2794&lt;=2.5),'Bảng Giá'!$B$10,IF(AND('Raw Data'!N2794&gt;2.5,'Raw Data'!N2794&lt;=3),'Bảng Giá'!$B$11,IF(AND('Raw Data'!N2794&gt;3,'Raw Data'!N2794&lt;=3.5),'Bảng Giá'!$B$12,IF(AND('Raw Data'!N2794&gt;3.5,'Raw Data'!N2794&lt;=4),'Bảng Giá'!$B$13,IF(AND('Raw Data'!N2794&gt;4,'Raw Data'!N2794&lt;=4.5),'Bảng Giá'!$B$14,IF(AND('Raw Data'!N2794&gt;4.5,'Raw Data'!N2794&lt;=5),'Bảng Giá'!$B$15,IF(AND('Raw Data'!N2794&gt;5,'Raw Data'!N2794&lt;=5.5),'Bảng Giá'!$B$16,IF(AND('Raw Data'!N2794&gt;5.5,'Raw Data'!N2794&lt;=6),'Bảng Giá'!$B$17,'Bảng Giá'!$B$18)))))))))))))))</f>
        <v>Next 0.5</v>
      </c>
      <c r="Q2794" s="48">
        <f t="shared" si="261"/>
        <v>-0.92876224398931428</v>
      </c>
      <c r="R2794">
        <f t="shared" si="262"/>
        <v>9600</v>
      </c>
      <c r="S2794">
        <f t="shared" si="263"/>
        <v>-102700</v>
      </c>
    </row>
    <row r="2795" spans="1:19" x14ac:dyDescent="0.25">
      <c r="A2795" s="12">
        <v>2794</v>
      </c>
      <c r="B2795" s="12" t="s">
        <v>211</v>
      </c>
      <c r="C2795" s="12" t="s">
        <v>1426</v>
      </c>
      <c r="D2795" s="28">
        <v>43011.419317129628</v>
      </c>
      <c r="E2795" s="17">
        <v>43015.219317129631</v>
      </c>
      <c r="F2795" s="13" t="s">
        <v>302</v>
      </c>
      <c r="G2795" s="12">
        <v>600</v>
      </c>
      <c r="H2795" s="12" t="s">
        <v>296</v>
      </c>
      <c r="I2795" s="12" t="s">
        <v>444</v>
      </c>
      <c r="J2795" s="37">
        <f>INDEX('Bảng Giá'!$C$3:$H$18,MATCH('Raw Data'!P2795,'Bảng Giá'!$B$3:$B$18,0),MATCH('Raw Data'!M2795,'Bảng Giá'!$C$2:$H$2,0))</f>
        <v>32500</v>
      </c>
      <c r="K2795" s="12">
        <v>31700</v>
      </c>
      <c r="L2795" s="36">
        <f t="shared" si="258"/>
        <v>3.8000000000029104</v>
      </c>
      <c r="M2795" t="str">
        <f>'References data'!H2796</f>
        <v>Liên Vùng</v>
      </c>
      <c r="N2795">
        <f t="shared" si="259"/>
        <v>0.6</v>
      </c>
      <c r="O2795">
        <f t="shared" si="260"/>
        <v>800</v>
      </c>
      <c r="P2795" t="str">
        <f>IF(AND(N2795&gt;0,N2795&lt;=0.05),'Bảng Giá'!$B$3,IF(AND(N2795&lt;=0.1,N2795&gt;0.05),'Bảng Giá'!$B$4,IF(AND('Raw Data'!N2795&gt;0.1,'Raw Data'!N2795&lt;=0.25),'Bảng Giá'!$B$5,IF(AND('Raw Data'!N2795&gt;0.25,'Raw Data'!N2795&lt;=0.5),'Bảng Giá'!$B$6,IF(AND('Raw Data'!N2795&gt;0.5,'Raw Data'!N2795&lt;=1),'Bảng Giá'!$B$7,IF(AND('Raw Data'!N2795&gt;1,'Raw Data'!N2795&lt;=1.5),'Bảng Giá'!$B$8,IF(AND('Raw Data'!N2795&gt;1.5,'Raw Data'!N2795&lt;=2),'Bảng Giá'!$B$9,IF(AND('Raw Data'!N2795&gt;2,'Raw Data'!N2795&lt;=2.5),'Bảng Giá'!$B$10,IF(AND('Raw Data'!N2795&gt;2.5,'Raw Data'!N2795&lt;=3),'Bảng Giá'!$B$11,IF(AND('Raw Data'!N2795&gt;3,'Raw Data'!N2795&lt;=3.5),'Bảng Giá'!$B$12,IF(AND('Raw Data'!N2795&gt;3.5,'Raw Data'!N2795&lt;=4),'Bảng Giá'!$B$13,IF(AND('Raw Data'!N2795&gt;4,'Raw Data'!N2795&lt;=4.5),'Bảng Giá'!$B$14,IF(AND('Raw Data'!N2795&gt;4.5,'Raw Data'!N2795&lt;=5),'Bảng Giá'!$B$15,IF(AND('Raw Data'!N2795&gt;5,'Raw Data'!N2795&lt;=5.5),'Bảng Giá'!$B$16,IF(AND('Raw Data'!N2795&gt;5.5,'Raw Data'!N2795&lt;=6),'Bảng Giá'!$B$17,'Bảng Giá'!$B$18)))))))))))))))</f>
        <v>0.5&lt;x&lt;=1</v>
      </c>
      <c r="Q2795" s="48">
        <f t="shared" si="261"/>
        <v>2.5236593059936908E-2</v>
      </c>
      <c r="R2795">
        <f t="shared" si="262"/>
        <v>39000</v>
      </c>
      <c r="S2795">
        <f t="shared" si="263"/>
        <v>7300</v>
      </c>
    </row>
    <row r="2796" spans="1:19" x14ac:dyDescent="0.25">
      <c r="A2796" s="12">
        <v>2795</v>
      </c>
      <c r="B2796" s="12" t="s">
        <v>211</v>
      </c>
      <c r="C2796" s="12" t="s">
        <v>1427</v>
      </c>
      <c r="D2796" s="28">
        <v>43011.425208333334</v>
      </c>
      <c r="E2796" s="17">
        <v>43015.525208333333</v>
      </c>
      <c r="F2796" s="13" t="s">
        <v>302</v>
      </c>
      <c r="G2796" s="12">
        <v>900</v>
      </c>
      <c r="H2796" s="12" t="s">
        <v>126</v>
      </c>
      <c r="I2796" s="12" t="s">
        <v>171</v>
      </c>
      <c r="J2796" s="37">
        <f>INDEX('Bảng Giá'!$C$3:$H$18,MATCH('Raw Data'!P2796,'Bảng Giá'!$B$3:$B$18,0),MATCH('Raw Data'!M2796,'Bảng Giá'!$C$2:$H$2,0))</f>
        <v>31000</v>
      </c>
      <c r="K2796" s="12">
        <v>30500</v>
      </c>
      <c r="L2796" s="36">
        <f t="shared" si="258"/>
        <v>4.0999999999985448</v>
      </c>
      <c r="M2796" t="str">
        <f>'References data'!H2797</f>
        <v>Liên Vùng Tỉnh</v>
      </c>
      <c r="N2796">
        <f t="shared" si="259"/>
        <v>0.9</v>
      </c>
      <c r="O2796">
        <f t="shared" si="260"/>
        <v>500</v>
      </c>
      <c r="P2796" t="str">
        <f>IF(AND(N2796&gt;0,N2796&lt;=0.05),'Bảng Giá'!$B$3,IF(AND(N2796&lt;=0.1,N2796&gt;0.05),'Bảng Giá'!$B$4,IF(AND('Raw Data'!N2796&gt;0.1,'Raw Data'!N2796&lt;=0.25),'Bảng Giá'!$B$5,IF(AND('Raw Data'!N2796&gt;0.25,'Raw Data'!N2796&lt;=0.5),'Bảng Giá'!$B$6,IF(AND('Raw Data'!N2796&gt;0.5,'Raw Data'!N2796&lt;=1),'Bảng Giá'!$B$7,IF(AND('Raw Data'!N2796&gt;1,'Raw Data'!N2796&lt;=1.5),'Bảng Giá'!$B$8,IF(AND('Raw Data'!N2796&gt;1.5,'Raw Data'!N2796&lt;=2),'Bảng Giá'!$B$9,IF(AND('Raw Data'!N2796&gt;2,'Raw Data'!N2796&lt;=2.5),'Bảng Giá'!$B$10,IF(AND('Raw Data'!N2796&gt;2.5,'Raw Data'!N2796&lt;=3),'Bảng Giá'!$B$11,IF(AND('Raw Data'!N2796&gt;3,'Raw Data'!N2796&lt;=3.5),'Bảng Giá'!$B$12,IF(AND('Raw Data'!N2796&gt;3.5,'Raw Data'!N2796&lt;=4),'Bảng Giá'!$B$13,IF(AND('Raw Data'!N2796&gt;4,'Raw Data'!N2796&lt;=4.5),'Bảng Giá'!$B$14,IF(AND('Raw Data'!N2796&gt;4.5,'Raw Data'!N2796&lt;=5),'Bảng Giá'!$B$15,IF(AND('Raw Data'!N2796&gt;5,'Raw Data'!N2796&lt;=5.5),'Bảng Giá'!$B$16,IF(AND('Raw Data'!N2796&gt;5.5,'Raw Data'!N2796&lt;=6),'Bảng Giá'!$B$17,'Bảng Giá'!$B$18)))))))))))))))</f>
        <v>0.5&lt;x&lt;=1</v>
      </c>
      <c r="Q2796" s="48">
        <f t="shared" si="261"/>
        <v>1.6393442622950821E-2</v>
      </c>
      <c r="R2796">
        <f t="shared" si="262"/>
        <v>37200</v>
      </c>
      <c r="S2796">
        <f t="shared" si="263"/>
        <v>6700</v>
      </c>
    </row>
    <row r="2797" spans="1:19" x14ac:dyDescent="0.25">
      <c r="A2797" s="12">
        <v>2796</v>
      </c>
      <c r="B2797" s="12" t="s">
        <v>211</v>
      </c>
      <c r="C2797" s="12" t="s">
        <v>1428</v>
      </c>
      <c r="D2797" s="28">
        <v>43011.415868055556</v>
      </c>
      <c r="E2797" s="17">
        <v>43013.515868055554</v>
      </c>
      <c r="F2797" s="13" t="s">
        <v>302</v>
      </c>
      <c r="G2797" s="12">
        <v>700</v>
      </c>
      <c r="H2797" s="12" t="s">
        <v>83</v>
      </c>
      <c r="I2797" s="12" t="s">
        <v>75</v>
      </c>
      <c r="J2797" s="37">
        <f>INDEX('Bảng Giá'!$C$3:$H$18,MATCH('Raw Data'!P2797,'Bảng Giá'!$B$3:$B$18,0),MATCH('Raw Data'!M2797,'Bảng Giá'!$C$2:$H$2,0))</f>
        <v>30500</v>
      </c>
      <c r="K2797" s="12">
        <v>29900</v>
      </c>
      <c r="L2797" s="36">
        <f t="shared" si="258"/>
        <v>2.0999999999985448</v>
      </c>
      <c r="M2797" t="str">
        <f>'References data'!H2798</f>
        <v>Liên Vùng đặc biệt</v>
      </c>
      <c r="N2797">
        <f t="shared" si="259"/>
        <v>0.7</v>
      </c>
      <c r="O2797">
        <f t="shared" si="260"/>
        <v>600</v>
      </c>
      <c r="P2797" t="str">
        <f>IF(AND(N2797&gt;0,N2797&lt;=0.05),'Bảng Giá'!$B$3,IF(AND(N2797&lt;=0.1,N2797&gt;0.05),'Bảng Giá'!$B$4,IF(AND('Raw Data'!N2797&gt;0.1,'Raw Data'!N2797&lt;=0.25),'Bảng Giá'!$B$5,IF(AND('Raw Data'!N2797&gt;0.25,'Raw Data'!N2797&lt;=0.5),'Bảng Giá'!$B$6,IF(AND('Raw Data'!N2797&gt;0.5,'Raw Data'!N2797&lt;=1),'Bảng Giá'!$B$7,IF(AND('Raw Data'!N2797&gt;1,'Raw Data'!N2797&lt;=1.5),'Bảng Giá'!$B$8,IF(AND('Raw Data'!N2797&gt;1.5,'Raw Data'!N2797&lt;=2),'Bảng Giá'!$B$9,IF(AND('Raw Data'!N2797&gt;2,'Raw Data'!N2797&lt;=2.5),'Bảng Giá'!$B$10,IF(AND('Raw Data'!N2797&gt;2.5,'Raw Data'!N2797&lt;=3),'Bảng Giá'!$B$11,IF(AND('Raw Data'!N2797&gt;3,'Raw Data'!N2797&lt;=3.5),'Bảng Giá'!$B$12,IF(AND('Raw Data'!N2797&gt;3.5,'Raw Data'!N2797&lt;=4),'Bảng Giá'!$B$13,IF(AND('Raw Data'!N2797&gt;4,'Raw Data'!N2797&lt;=4.5),'Bảng Giá'!$B$14,IF(AND('Raw Data'!N2797&gt;4.5,'Raw Data'!N2797&lt;=5),'Bảng Giá'!$B$15,IF(AND('Raw Data'!N2797&gt;5,'Raw Data'!N2797&lt;=5.5),'Bảng Giá'!$B$16,IF(AND('Raw Data'!N2797&gt;5.5,'Raw Data'!N2797&lt;=6),'Bảng Giá'!$B$17,'Bảng Giá'!$B$18)))))))))))))))</f>
        <v>0.5&lt;x&lt;=1</v>
      </c>
      <c r="Q2797" s="48">
        <f t="shared" si="261"/>
        <v>2.0066889632107024E-2</v>
      </c>
      <c r="R2797">
        <f t="shared" si="262"/>
        <v>36600</v>
      </c>
      <c r="S2797">
        <f t="shared" si="263"/>
        <v>6700</v>
      </c>
    </row>
    <row r="2798" spans="1:19" x14ac:dyDescent="0.25">
      <c r="A2798" s="12">
        <v>2797</v>
      </c>
      <c r="B2798" s="12" t="s">
        <v>211</v>
      </c>
      <c r="C2798" s="12" t="s">
        <v>1429</v>
      </c>
      <c r="D2798" s="28">
        <v>43011.416030092594</v>
      </c>
      <c r="E2798" s="17">
        <v>43015.216030092597</v>
      </c>
      <c r="F2798" s="13" t="s">
        <v>302</v>
      </c>
      <c r="G2798" s="12">
        <v>2400</v>
      </c>
      <c r="H2798" s="12" t="s">
        <v>511</v>
      </c>
      <c r="I2798" s="12" t="s">
        <v>494</v>
      </c>
      <c r="J2798" s="37">
        <f>INDEX('Bảng Giá'!$C$3:$H$18,MATCH('Raw Data'!P2798,'Bảng Giá'!$B$3:$B$18,0),MATCH('Raw Data'!M2798,'Bảng Giá'!$C$2:$H$2,0))</f>
        <v>58000</v>
      </c>
      <c r="K2798" s="12">
        <v>56600</v>
      </c>
      <c r="L2798" s="36">
        <f t="shared" si="258"/>
        <v>3.8000000000029104</v>
      </c>
      <c r="M2798" t="str">
        <f>'References data'!H2799</f>
        <v>Liên Vùng</v>
      </c>
      <c r="N2798">
        <f t="shared" si="259"/>
        <v>2.4</v>
      </c>
      <c r="O2798">
        <f t="shared" si="260"/>
        <v>1400</v>
      </c>
      <c r="P2798" t="str">
        <f>IF(AND(N2798&gt;0,N2798&lt;=0.05),'Bảng Giá'!$B$3,IF(AND(N2798&lt;=0.1,N2798&gt;0.05),'Bảng Giá'!$B$4,IF(AND('Raw Data'!N2798&gt;0.1,'Raw Data'!N2798&lt;=0.25),'Bảng Giá'!$B$5,IF(AND('Raw Data'!N2798&gt;0.25,'Raw Data'!N2798&lt;=0.5),'Bảng Giá'!$B$6,IF(AND('Raw Data'!N2798&gt;0.5,'Raw Data'!N2798&lt;=1),'Bảng Giá'!$B$7,IF(AND('Raw Data'!N2798&gt;1,'Raw Data'!N2798&lt;=1.5),'Bảng Giá'!$B$8,IF(AND('Raw Data'!N2798&gt;1.5,'Raw Data'!N2798&lt;=2),'Bảng Giá'!$B$9,IF(AND('Raw Data'!N2798&gt;2,'Raw Data'!N2798&lt;=2.5),'Bảng Giá'!$B$10,IF(AND('Raw Data'!N2798&gt;2.5,'Raw Data'!N2798&lt;=3),'Bảng Giá'!$B$11,IF(AND('Raw Data'!N2798&gt;3,'Raw Data'!N2798&lt;=3.5),'Bảng Giá'!$B$12,IF(AND('Raw Data'!N2798&gt;3.5,'Raw Data'!N2798&lt;=4),'Bảng Giá'!$B$13,IF(AND('Raw Data'!N2798&gt;4,'Raw Data'!N2798&lt;=4.5),'Bảng Giá'!$B$14,IF(AND('Raw Data'!N2798&gt;4.5,'Raw Data'!N2798&lt;=5),'Bảng Giá'!$B$15,IF(AND('Raw Data'!N2798&gt;5,'Raw Data'!N2798&lt;=5.5),'Bảng Giá'!$B$16,IF(AND('Raw Data'!N2798&gt;5.5,'Raw Data'!N2798&lt;=6),'Bảng Giá'!$B$17,'Bảng Giá'!$B$18)))))))))))))))</f>
        <v>2&lt;x&lt;=2.5</v>
      </c>
      <c r="Q2798" s="48">
        <f t="shared" si="261"/>
        <v>2.4734982332155476E-2</v>
      </c>
      <c r="R2798">
        <f t="shared" si="262"/>
        <v>69600</v>
      </c>
      <c r="S2798">
        <f t="shared" si="263"/>
        <v>13000</v>
      </c>
    </row>
    <row r="2799" spans="1:19" x14ac:dyDescent="0.25">
      <c r="A2799" s="12">
        <v>2798</v>
      </c>
      <c r="B2799" s="12" t="s">
        <v>211</v>
      </c>
      <c r="C2799" s="12" t="s">
        <v>1430</v>
      </c>
      <c r="D2799" s="28">
        <v>43011.41915509259</v>
      </c>
      <c r="E2799" s="17">
        <v>43013.519155092588</v>
      </c>
      <c r="F2799" s="13" t="s">
        <v>303</v>
      </c>
      <c r="G2799" s="12">
        <v>200</v>
      </c>
      <c r="H2799" s="12" t="s">
        <v>76</v>
      </c>
      <c r="I2799" s="12" t="s">
        <v>289</v>
      </c>
      <c r="J2799" s="37">
        <f>INDEX('Bảng Giá'!$C$3:$H$18,MATCH('Raw Data'!P2799,'Bảng Giá'!$B$3:$B$18,0),MATCH('Raw Data'!M2799,'Bảng Giá'!$C$2:$H$2,0))</f>
        <v>21000</v>
      </c>
      <c r="K2799" s="12">
        <v>20600</v>
      </c>
      <c r="L2799" s="36">
        <f t="shared" si="258"/>
        <v>2.0999999999985448</v>
      </c>
      <c r="M2799" t="str">
        <f>'References data'!H2800</f>
        <v>Liên Vùng đặc biệt</v>
      </c>
      <c r="N2799">
        <f t="shared" si="259"/>
        <v>0.2</v>
      </c>
      <c r="O2799">
        <f t="shared" si="260"/>
        <v>400</v>
      </c>
      <c r="P2799" t="str">
        <f>IF(AND(N2799&gt;0,N2799&lt;=0.05),'Bảng Giá'!$B$3,IF(AND(N2799&lt;=0.1,N2799&gt;0.05),'Bảng Giá'!$B$4,IF(AND('Raw Data'!N2799&gt;0.1,'Raw Data'!N2799&lt;=0.25),'Bảng Giá'!$B$5,IF(AND('Raw Data'!N2799&gt;0.25,'Raw Data'!N2799&lt;=0.5),'Bảng Giá'!$B$6,IF(AND('Raw Data'!N2799&gt;0.5,'Raw Data'!N2799&lt;=1),'Bảng Giá'!$B$7,IF(AND('Raw Data'!N2799&gt;1,'Raw Data'!N2799&lt;=1.5),'Bảng Giá'!$B$8,IF(AND('Raw Data'!N2799&gt;1.5,'Raw Data'!N2799&lt;=2),'Bảng Giá'!$B$9,IF(AND('Raw Data'!N2799&gt;2,'Raw Data'!N2799&lt;=2.5),'Bảng Giá'!$B$10,IF(AND('Raw Data'!N2799&gt;2.5,'Raw Data'!N2799&lt;=3),'Bảng Giá'!$B$11,IF(AND('Raw Data'!N2799&gt;3,'Raw Data'!N2799&lt;=3.5),'Bảng Giá'!$B$12,IF(AND('Raw Data'!N2799&gt;3.5,'Raw Data'!N2799&lt;=4),'Bảng Giá'!$B$13,IF(AND('Raw Data'!N2799&gt;4,'Raw Data'!N2799&lt;=4.5),'Bảng Giá'!$B$14,IF(AND('Raw Data'!N2799&gt;4.5,'Raw Data'!N2799&lt;=5),'Bảng Giá'!$B$15,IF(AND('Raw Data'!N2799&gt;5,'Raw Data'!N2799&lt;=5.5),'Bảng Giá'!$B$16,IF(AND('Raw Data'!N2799&gt;5.5,'Raw Data'!N2799&lt;=6),'Bảng Giá'!$B$17,'Bảng Giá'!$B$18)))))))))))))))</f>
        <v>0.1&lt;x&lt;=0.25</v>
      </c>
      <c r="Q2799" s="48">
        <f t="shared" si="261"/>
        <v>1.9417475728155338E-2</v>
      </c>
      <c r="R2799">
        <f t="shared" si="262"/>
        <v>25200</v>
      </c>
      <c r="S2799">
        <f t="shared" si="263"/>
        <v>4600</v>
      </c>
    </row>
    <row r="2800" spans="1:19" x14ac:dyDescent="0.25">
      <c r="A2800" s="12">
        <v>2799</v>
      </c>
      <c r="B2800" s="12" t="s">
        <v>211</v>
      </c>
      <c r="C2800" s="12" t="s">
        <v>1431</v>
      </c>
      <c r="D2800" s="28">
        <v>43011.419166666667</v>
      </c>
      <c r="E2800" s="17">
        <v>43015.219166666669</v>
      </c>
      <c r="F2800" s="13" t="s">
        <v>302</v>
      </c>
      <c r="G2800" s="12">
        <v>899</v>
      </c>
      <c r="H2800" s="12" t="s">
        <v>286</v>
      </c>
      <c r="I2800" s="12" t="s">
        <v>162</v>
      </c>
      <c r="J2800" s="37">
        <f>INDEX('Bảng Giá'!$C$3:$H$18,MATCH('Raw Data'!P2800,'Bảng Giá'!$B$3:$B$18,0),MATCH('Raw Data'!M2800,'Bảng Giá'!$C$2:$H$2,0))</f>
        <v>32500</v>
      </c>
      <c r="K2800" s="12">
        <v>31700</v>
      </c>
      <c r="L2800" s="36">
        <f t="shared" si="258"/>
        <v>3.8000000000029104</v>
      </c>
      <c r="M2800" t="str">
        <f>'References data'!H2801</f>
        <v>Liên Vùng</v>
      </c>
      <c r="N2800">
        <f t="shared" si="259"/>
        <v>0.89900000000000002</v>
      </c>
      <c r="O2800">
        <f t="shared" si="260"/>
        <v>800</v>
      </c>
      <c r="P2800" t="str">
        <f>IF(AND(N2800&gt;0,N2800&lt;=0.05),'Bảng Giá'!$B$3,IF(AND(N2800&lt;=0.1,N2800&gt;0.05),'Bảng Giá'!$B$4,IF(AND('Raw Data'!N2800&gt;0.1,'Raw Data'!N2800&lt;=0.25),'Bảng Giá'!$B$5,IF(AND('Raw Data'!N2800&gt;0.25,'Raw Data'!N2800&lt;=0.5),'Bảng Giá'!$B$6,IF(AND('Raw Data'!N2800&gt;0.5,'Raw Data'!N2800&lt;=1),'Bảng Giá'!$B$7,IF(AND('Raw Data'!N2800&gt;1,'Raw Data'!N2800&lt;=1.5),'Bảng Giá'!$B$8,IF(AND('Raw Data'!N2800&gt;1.5,'Raw Data'!N2800&lt;=2),'Bảng Giá'!$B$9,IF(AND('Raw Data'!N2800&gt;2,'Raw Data'!N2800&lt;=2.5),'Bảng Giá'!$B$10,IF(AND('Raw Data'!N2800&gt;2.5,'Raw Data'!N2800&lt;=3),'Bảng Giá'!$B$11,IF(AND('Raw Data'!N2800&gt;3,'Raw Data'!N2800&lt;=3.5),'Bảng Giá'!$B$12,IF(AND('Raw Data'!N2800&gt;3.5,'Raw Data'!N2800&lt;=4),'Bảng Giá'!$B$13,IF(AND('Raw Data'!N2800&gt;4,'Raw Data'!N2800&lt;=4.5),'Bảng Giá'!$B$14,IF(AND('Raw Data'!N2800&gt;4.5,'Raw Data'!N2800&lt;=5),'Bảng Giá'!$B$15,IF(AND('Raw Data'!N2800&gt;5,'Raw Data'!N2800&lt;=5.5),'Bảng Giá'!$B$16,IF(AND('Raw Data'!N2800&gt;5.5,'Raw Data'!N2800&lt;=6),'Bảng Giá'!$B$17,'Bảng Giá'!$B$18)))))))))))))))</f>
        <v>0.5&lt;x&lt;=1</v>
      </c>
      <c r="Q2800" s="48">
        <f t="shared" si="261"/>
        <v>2.5236593059936908E-2</v>
      </c>
      <c r="R2800">
        <f t="shared" si="262"/>
        <v>39000</v>
      </c>
      <c r="S2800">
        <f t="shared" si="263"/>
        <v>7300</v>
      </c>
    </row>
    <row r="2801" spans="1:19" x14ac:dyDescent="0.25">
      <c r="A2801" s="12">
        <v>2800</v>
      </c>
      <c r="B2801" s="12" t="s">
        <v>211</v>
      </c>
      <c r="C2801" s="12" t="s">
        <v>1432</v>
      </c>
      <c r="D2801" s="28">
        <v>43011.426481481481</v>
      </c>
      <c r="E2801" s="17">
        <v>43015.226481481484</v>
      </c>
      <c r="F2801" s="13" t="s">
        <v>302</v>
      </c>
      <c r="G2801" s="12">
        <v>500</v>
      </c>
      <c r="H2801" s="12" t="s">
        <v>101</v>
      </c>
      <c r="I2801" s="12" t="s">
        <v>98</v>
      </c>
      <c r="J2801" s="37">
        <f>INDEX('Bảng Giá'!$C$3:$H$18,MATCH('Raw Data'!P2801,'Bảng Giá'!$B$3:$B$18,0),MATCH('Raw Data'!M2801,'Bảng Giá'!$C$2:$H$2,0))</f>
        <v>26000</v>
      </c>
      <c r="K2801" s="12">
        <v>31700</v>
      </c>
      <c r="L2801" s="36">
        <f t="shared" si="258"/>
        <v>3.8000000000029104</v>
      </c>
      <c r="M2801" t="str">
        <f>'References data'!H2802</f>
        <v>Liên Vùng</v>
      </c>
      <c r="N2801">
        <f t="shared" si="259"/>
        <v>0.5</v>
      </c>
      <c r="O2801">
        <f t="shared" si="260"/>
        <v>-5700</v>
      </c>
      <c r="P2801" t="str">
        <f>IF(AND(N2801&gt;0,N2801&lt;=0.05),'Bảng Giá'!$B$3,IF(AND(N2801&lt;=0.1,N2801&gt;0.05),'Bảng Giá'!$B$4,IF(AND('Raw Data'!N2801&gt;0.1,'Raw Data'!N2801&lt;=0.25),'Bảng Giá'!$B$5,IF(AND('Raw Data'!N2801&gt;0.25,'Raw Data'!N2801&lt;=0.5),'Bảng Giá'!$B$6,IF(AND('Raw Data'!N2801&gt;0.5,'Raw Data'!N2801&lt;=1),'Bảng Giá'!$B$7,IF(AND('Raw Data'!N2801&gt;1,'Raw Data'!N2801&lt;=1.5),'Bảng Giá'!$B$8,IF(AND('Raw Data'!N2801&gt;1.5,'Raw Data'!N2801&lt;=2),'Bảng Giá'!$B$9,IF(AND('Raw Data'!N2801&gt;2,'Raw Data'!N2801&lt;=2.5),'Bảng Giá'!$B$10,IF(AND('Raw Data'!N2801&gt;2.5,'Raw Data'!N2801&lt;=3),'Bảng Giá'!$B$11,IF(AND('Raw Data'!N2801&gt;3,'Raw Data'!N2801&lt;=3.5),'Bảng Giá'!$B$12,IF(AND('Raw Data'!N2801&gt;3.5,'Raw Data'!N2801&lt;=4),'Bảng Giá'!$B$13,IF(AND('Raw Data'!N2801&gt;4,'Raw Data'!N2801&lt;=4.5),'Bảng Giá'!$B$14,IF(AND('Raw Data'!N2801&gt;4.5,'Raw Data'!N2801&lt;=5),'Bảng Giá'!$B$15,IF(AND('Raw Data'!N2801&gt;5,'Raw Data'!N2801&lt;=5.5),'Bảng Giá'!$B$16,IF(AND('Raw Data'!N2801&gt;5.5,'Raw Data'!N2801&lt;=6),'Bảng Giá'!$B$17,'Bảng Giá'!$B$18)))))))))))))))</f>
        <v>0.25&lt;x&lt;=0.5</v>
      </c>
      <c r="Q2801" s="48">
        <f t="shared" si="261"/>
        <v>-0.17981072555205047</v>
      </c>
      <c r="R2801">
        <f t="shared" si="262"/>
        <v>31200</v>
      </c>
      <c r="S2801">
        <f t="shared" si="263"/>
        <v>-500</v>
      </c>
    </row>
    <row r="2802" spans="1:19" x14ac:dyDescent="0.25">
      <c r="A2802" s="12">
        <v>2801</v>
      </c>
      <c r="B2802" s="12" t="s">
        <v>211</v>
      </c>
      <c r="C2802" s="12" t="s">
        <v>1433</v>
      </c>
      <c r="D2802" s="28">
        <v>43011.414895833332</v>
      </c>
      <c r="E2802" s="17">
        <v>43015.214895833335</v>
      </c>
      <c r="F2802" s="13" t="s">
        <v>302</v>
      </c>
      <c r="G2802" s="12">
        <v>500</v>
      </c>
      <c r="H2802" s="12" t="s">
        <v>114</v>
      </c>
      <c r="I2802" s="12" t="s">
        <v>465</v>
      </c>
      <c r="J2802" s="37">
        <f>INDEX('Bảng Giá'!$C$3:$H$18,MATCH('Raw Data'!P2802,'Bảng Giá'!$B$3:$B$18,0),MATCH('Raw Data'!M2802,'Bảng Giá'!$C$2:$H$2,0))</f>
        <v>26000</v>
      </c>
      <c r="K2802" s="12">
        <v>31700</v>
      </c>
      <c r="L2802" s="36">
        <f t="shared" si="258"/>
        <v>3.8000000000029104</v>
      </c>
      <c r="M2802" t="str">
        <f>'References data'!H2803</f>
        <v>Liên Vùng</v>
      </c>
      <c r="N2802">
        <f t="shared" si="259"/>
        <v>0.5</v>
      </c>
      <c r="O2802">
        <f t="shared" si="260"/>
        <v>-5700</v>
      </c>
      <c r="P2802" t="str">
        <f>IF(AND(N2802&gt;0,N2802&lt;=0.05),'Bảng Giá'!$B$3,IF(AND(N2802&lt;=0.1,N2802&gt;0.05),'Bảng Giá'!$B$4,IF(AND('Raw Data'!N2802&gt;0.1,'Raw Data'!N2802&lt;=0.25),'Bảng Giá'!$B$5,IF(AND('Raw Data'!N2802&gt;0.25,'Raw Data'!N2802&lt;=0.5),'Bảng Giá'!$B$6,IF(AND('Raw Data'!N2802&gt;0.5,'Raw Data'!N2802&lt;=1),'Bảng Giá'!$B$7,IF(AND('Raw Data'!N2802&gt;1,'Raw Data'!N2802&lt;=1.5),'Bảng Giá'!$B$8,IF(AND('Raw Data'!N2802&gt;1.5,'Raw Data'!N2802&lt;=2),'Bảng Giá'!$B$9,IF(AND('Raw Data'!N2802&gt;2,'Raw Data'!N2802&lt;=2.5),'Bảng Giá'!$B$10,IF(AND('Raw Data'!N2802&gt;2.5,'Raw Data'!N2802&lt;=3),'Bảng Giá'!$B$11,IF(AND('Raw Data'!N2802&gt;3,'Raw Data'!N2802&lt;=3.5),'Bảng Giá'!$B$12,IF(AND('Raw Data'!N2802&gt;3.5,'Raw Data'!N2802&lt;=4),'Bảng Giá'!$B$13,IF(AND('Raw Data'!N2802&gt;4,'Raw Data'!N2802&lt;=4.5),'Bảng Giá'!$B$14,IF(AND('Raw Data'!N2802&gt;4.5,'Raw Data'!N2802&lt;=5),'Bảng Giá'!$B$15,IF(AND('Raw Data'!N2802&gt;5,'Raw Data'!N2802&lt;=5.5),'Bảng Giá'!$B$16,IF(AND('Raw Data'!N2802&gt;5.5,'Raw Data'!N2802&lt;=6),'Bảng Giá'!$B$17,'Bảng Giá'!$B$18)))))))))))))))</f>
        <v>0.25&lt;x&lt;=0.5</v>
      </c>
      <c r="Q2802" s="48">
        <f t="shared" si="261"/>
        <v>-0.17981072555205047</v>
      </c>
      <c r="R2802">
        <f t="shared" si="262"/>
        <v>31200</v>
      </c>
      <c r="S2802">
        <f t="shared" si="263"/>
        <v>-500</v>
      </c>
    </row>
    <row r="2803" spans="1:19" x14ac:dyDescent="0.25">
      <c r="A2803" s="12">
        <v>2802</v>
      </c>
      <c r="B2803" s="12" t="s">
        <v>211</v>
      </c>
      <c r="C2803" s="12" t="s">
        <v>1434</v>
      </c>
      <c r="D2803" s="28">
        <v>43011.419108796297</v>
      </c>
      <c r="E2803" s="17">
        <v>43015.2191087963</v>
      </c>
      <c r="F2803" s="13" t="s">
        <v>302</v>
      </c>
      <c r="G2803" s="12">
        <v>900</v>
      </c>
      <c r="H2803" s="12" t="s">
        <v>85</v>
      </c>
      <c r="I2803" s="12" t="s">
        <v>126</v>
      </c>
      <c r="J2803" s="37">
        <f>INDEX('Bảng Giá'!$C$3:$H$18,MATCH('Raw Data'!P2803,'Bảng Giá'!$B$3:$B$18,0),MATCH('Raw Data'!M2803,'Bảng Giá'!$C$2:$H$2,0))</f>
        <v>32500</v>
      </c>
      <c r="K2803" s="12">
        <v>31700</v>
      </c>
      <c r="L2803" s="36">
        <f t="shared" si="258"/>
        <v>3.8000000000029104</v>
      </c>
      <c r="M2803" t="str">
        <f>'References data'!H2804</f>
        <v>Liên Vùng</v>
      </c>
      <c r="N2803">
        <f t="shared" si="259"/>
        <v>0.9</v>
      </c>
      <c r="O2803">
        <f t="shared" si="260"/>
        <v>800</v>
      </c>
      <c r="P2803" t="str">
        <f>IF(AND(N2803&gt;0,N2803&lt;=0.05),'Bảng Giá'!$B$3,IF(AND(N2803&lt;=0.1,N2803&gt;0.05),'Bảng Giá'!$B$4,IF(AND('Raw Data'!N2803&gt;0.1,'Raw Data'!N2803&lt;=0.25),'Bảng Giá'!$B$5,IF(AND('Raw Data'!N2803&gt;0.25,'Raw Data'!N2803&lt;=0.5),'Bảng Giá'!$B$6,IF(AND('Raw Data'!N2803&gt;0.5,'Raw Data'!N2803&lt;=1),'Bảng Giá'!$B$7,IF(AND('Raw Data'!N2803&gt;1,'Raw Data'!N2803&lt;=1.5),'Bảng Giá'!$B$8,IF(AND('Raw Data'!N2803&gt;1.5,'Raw Data'!N2803&lt;=2),'Bảng Giá'!$B$9,IF(AND('Raw Data'!N2803&gt;2,'Raw Data'!N2803&lt;=2.5),'Bảng Giá'!$B$10,IF(AND('Raw Data'!N2803&gt;2.5,'Raw Data'!N2803&lt;=3),'Bảng Giá'!$B$11,IF(AND('Raw Data'!N2803&gt;3,'Raw Data'!N2803&lt;=3.5),'Bảng Giá'!$B$12,IF(AND('Raw Data'!N2803&gt;3.5,'Raw Data'!N2803&lt;=4),'Bảng Giá'!$B$13,IF(AND('Raw Data'!N2803&gt;4,'Raw Data'!N2803&lt;=4.5),'Bảng Giá'!$B$14,IF(AND('Raw Data'!N2803&gt;4.5,'Raw Data'!N2803&lt;=5),'Bảng Giá'!$B$15,IF(AND('Raw Data'!N2803&gt;5,'Raw Data'!N2803&lt;=5.5),'Bảng Giá'!$B$16,IF(AND('Raw Data'!N2803&gt;5.5,'Raw Data'!N2803&lt;=6),'Bảng Giá'!$B$17,'Bảng Giá'!$B$18)))))))))))))))</f>
        <v>0.5&lt;x&lt;=1</v>
      </c>
      <c r="Q2803" s="48">
        <f t="shared" si="261"/>
        <v>2.5236593059936908E-2</v>
      </c>
      <c r="R2803">
        <f t="shared" si="262"/>
        <v>39000</v>
      </c>
      <c r="S2803">
        <f t="shared" si="263"/>
        <v>7300</v>
      </c>
    </row>
    <row r="2804" spans="1:19" x14ac:dyDescent="0.25">
      <c r="A2804" s="12">
        <v>2803</v>
      </c>
      <c r="B2804" s="12" t="s">
        <v>211</v>
      </c>
      <c r="C2804" s="12" t="s">
        <v>1435</v>
      </c>
      <c r="D2804" s="28">
        <v>43011.419432870367</v>
      </c>
      <c r="E2804" s="17">
        <v>43015.21943287037</v>
      </c>
      <c r="F2804" s="13" t="s">
        <v>302</v>
      </c>
      <c r="G2804" s="12">
        <v>300</v>
      </c>
      <c r="H2804" s="12" t="s">
        <v>117</v>
      </c>
      <c r="I2804" s="12" t="s">
        <v>504</v>
      </c>
      <c r="J2804" s="37">
        <f>INDEX('Bảng Giá'!$C$3:$H$18,MATCH('Raw Data'!P2804,'Bảng Giá'!$B$3:$B$18,0),MATCH('Raw Data'!M2804,'Bảng Giá'!$C$2:$H$2,0))</f>
        <v>26000</v>
      </c>
      <c r="K2804" s="12">
        <v>25400</v>
      </c>
      <c r="L2804" s="36">
        <f t="shared" si="258"/>
        <v>3.8000000000029104</v>
      </c>
      <c r="M2804" t="str">
        <f>'References data'!H2805</f>
        <v>Liên Vùng</v>
      </c>
      <c r="N2804">
        <f t="shared" si="259"/>
        <v>0.3</v>
      </c>
      <c r="O2804">
        <f t="shared" si="260"/>
        <v>600</v>
      </c>
      <c r="P2804" t="str">
        <f>IF(AND(N2804&gt;0,N2804&lt;=0.05),'Bảng Giá'!$B$3,IF(AND(N2804&lt;=0.1,N2804&gt;0.05),'Bảng Giá'!$B$4,IF(AND('Raw Data'!N2804&gt;0.1,'Raw Data'!N2804&lt;=0.25),'Bảng Giá'!$B$5,IF(AND('Raw Data'!N2804&gt;0.25,'Raw Data'!N2804&lt;=0.5),'Bảng Giá'!$B$6,IF(AND('Raw Data'!N2804&gt;0.5,'Raw Data'!N2804&lt;=1),'Bảng Giá'!$B$7,IF(AND('Raw Data'!N2804&gt;1,'Raw Data'!N2804&lt;=1.5),'Bảng Giá'!$B$8,IF(AND('Raw Data'!N2804&gt;1.5,'Raw Data'!N2804&lt;=2),'Bảng Giá'!$B$9,IF(AND('Raw Data'!N2804&gt;2,'Raw Data'!N2804&lt;=2.5),'Bảng Giá'!$B$10,IF(AND('Raw Data'!N2804&gt;2.5,'Raw Data'!N2804&lt;=3),'Bảng Giá'!$B$11,IF(AND('Raw Data'!N2804&gt;3,'Raw Data'!N2804&lt;=3.5),'Bảng Giá'!$B$12,IF(AND('Raw Data'!N2804&gt;3.5,'Raw Data'!N2804&lt;=4),'Bảng Giá'!$B$13,IF(AND('Raw Data'!N2804&gt;4,'Raw Data'!N2804&lt;=4.5),'Bảng Giá'!$B$14,IF(AND('Raw Data'!N2804&gt;4.5,'Raw Data'!N2804&lt;=5),'Bảng Giá'!$B$15,IF(AND('Raw Data'!N2804&gt;5,'Raw Data'!N2804&lt;=5.5),'Bảng Giá'!$B$16,IF(AND('Raw Data'!N2804&gt;5.5,'Raw Data'!N2804&lt;=6),'Bảng Giá'!$B$17,'Bảng Giá'!$B$18)))))))))))))))</f>
        <v>0.25&lt;x&lt;=0.5</v>
      </c>
      <c r="Q2804" s="48">
        <f t="shared" si="261"/>
        <v>2.3622047244094488E-2</v>
      </c>
      <c r="R2804">
        <f t="shared" si="262"/>
        <v>31200</v>
      </c>
      <c r="S2804">
        <f t="shared" si="263"/>
        <v>5800</v>
      </c>
    </row>
    <row r="2805" spans="1:19" x14ac:dyDescent="0.25">
      <c r="A2805" s="12">
        <v>2804</v>
      </c>
      <c r="B2805" s="12" t="s">
        <v>211</v>
      </c>
      <c r="C2805" s="12" t="s">
        <v>1436</v>
      </c>
      <c r="D2805" s="28">
        <v>43011.419351851851</v>
      </c>
      <c r="E2805" s="17">
        <v>43013.51935185185</v>
      </c>
      <c r="F2805" s="13" t="s">
        <v>302</v>
      </c>
      <c r="G2805" s="12">
        <v>400</v>
      </c>
      <c r="H2805" s="12" t="s">
        <v>98</v>
      </c>
      <c r="I2805" s="12" t="s">
        <v>509</v>
      </c>
      <c r="J2805" s="37">
        <f>INDEX('Bảng Giá'!$C$3:$H$18,MATCH('Raw Data'!P2805,'Bảng Giá'!$B$3:$B$18,0),MATCH('Raw Data'!M2805,'Bảng Giá'!$C$2:$H$2,0))</f>
        <v>22500</v>
      </c>
      <c r="K2805" s="12">
        <v>22100</v>
      </c>
      <c r="L2805" s="36">
        <f t="shared" si="258"/>
        <v>2.0999999999985448</v>
      </c>
      <c r="M2805" t="str">
        <f>'References data'!H2806</f>
        <v>Liên Vùng đặc biệt</v>
      </c>
      <c r="N2805">
        <f t="shared" si="259"/>
        <v>0.4</v>
      </c>
      <c r="O2805">
        <f t="shared" si="260"/>
        <v>400</v>
      </c>
      <c r="P2805" t="str">
        <f>IF(AND(N2805&gt;0,N2805&lt;=0.05),'Bảng Giá'!$B$3,IF(AND(N2805&lt;=0.1,N2805&gt;0.05),'Bảng Giá'!$B$4,IF(AND('Raw Data'!N2805&gt;0.1,'Raw Data'!N2805&lt;=0.25),'Bảng Giá'!$B$5,IF(AND('Raw Data'!N2805&gt;0.25,'Raw Data'!N2805&lt;=0.5),'Bảng Giá'!$B$6,IF(AND('Raw Data'!N2805&gt;0.5,'Raw Data'!N2805&lt;=1),'Bảng Giá'!$B$7,IF(AND('Raw Data'!N2805&gt;1,'Raw Data'!N2805&lt;=1.5),'Bảng Giá'!$B$8,IF(AND('Raw Data'!N2805&gt;1.5,'Raw Data'!N2805&lt;=2),'Bảng Giá'!$B$9,IF(AND('Raw Data'!N2805&gt;2,'Raw Data'!N2805&lt;=2.5),'Bảng Giá'!$B$10,IF(AND('Raw Data'!N2805&gt;2.5,'Raw Data'!N2805&lt;=3),'Bảng Giá'!$B$11,IF(AND('Raw Data'!N2805&gt;3,'Raw Data'!N2805&lt;=3.5),'Bảng Giá'!$B$12,IF(AND('Raw Data'!N2805&gt;3.5,'Raw Data'!N2805&lt;=4),'Bảng Giá'!$B$13,IF(AND('Raw Data'!N2805&gt;4,'Raw Data'!N2805&lt;=4.5),'Bảng Giá'!$B$14,IF(AND('Raw Data'!N2805&gt;4.5,'Raw Data'!N2805&lt;=5),'Bảng Giá'!$B$15,IF(AND('Raw Data'!N2805&gt;5,'Raw Data'!N2805&lt;=5.5),'Bảng Giá'!$B$16,IF(AND('Raw Data'!N2805&gt;5.5,'Raw Data'!N2805&lt;=6),'Bảng Giá'!$B$17,'Bảng Giá'!$B$18)))))))))))))))</f>
        <v>0.25&lt;x&lt;=0.5</v>
      </c>
      <c r="Q2805" s="48">
        <f t="shared" si="261"/>
        <v>1.8099547511312219E-2</v>
      </c>
      <c r="R2805">
        <f t="shared" si="262"/>
        <v>27000</v>
      </c>
      <c r="S2805">
        <f t="shared" si="263"/>
        <v>4900</v>
      </c>
    </row>
    <row r="2806" spans="1:19" x14ac:dyDescent="0.25">
      <c r="A2806" s="12">
        <v>2805</v>
      </c>
      <c r="B2806" s="12" t="s">
        <v>211</v>
      </c>
      <c r="C2806" s="12" t="s">
        <v>1437</v>
      </c>
      <c r="D2806" s="28">
        <v>43011.415833333333</v>
      </c>
      <c r="E2806" s="17">
        <v>43015.215833333335</v>
      </c>
      <c r="F2806" s="13" t="s">
        <v>302</v>
      </c>
      <c r="G2806" s="12">
        <v>350</v>
      </c>
      <c r="H2806" s="12" t="s">
        <v>83</v>
      </c>
      <c r="I2806" s="12" t="s">
        <v>287</v>
      </c>
      <c r="J2806" s="37">
        <f>INDEX('Bảng Giá'!$C$3:$H$18,MATCH('Raw Data'!P2806,'Bảng Giá'!$B$3:$B$18,0),MATCH('Raw Data'!M2806,'Bảng Giá'!$C$2:$H$2,0))</f>
        <v>26000</v>
      </c>
      <c r="K2806" s="12">
        <v>25400</v>
      </c>
      <c r="L2806" s="36">
        <f t="shared" si="258"/>
        <v>3.8000000000029104</v>
      </c>
      <c r="M2806" t="str">
        <f>'References data'!H2807</f>
        <v>Liên Vùng</v>
      </c>
      <c r="N2806">
        <f t="shared" si="259"/>
        <v>0.35</v>
      </c>
      <c r="O2806">
        <f t="shared" si="260"/>
        <v>600</v>
      </c>
      <c r="P2806" t="str">
        <f>IF(AND(N2806&gt;0,N2806&lt;=0.05),'Bảng Giá'!$B$3,IF(AND(N2806&lt;=0.1,N2806&gt;0.05),'Bảng Giá'!$B$4,IF(AND('Raw Data'!N2806&gt;0.1,'Raw Data'!N2806&lt;=0.25),'Bảng Giá'!$B$5,IF(AND('Raw Data'!N2806&gt;0.25,'Raw Data'!N2806&lt;=0.5),'Bảng Giá'!$B$6,IF(AND('Raw Data'!N2806&gt;0.5,'Raw Data'!N2806&lt;=1),'Bảng Giá'!$B$7,IF(AND('Raw Data'!N2806&gt;1,'Raw Data'!N2806&lt;=1.5),'Bảng Giá'!$B$8,IF(AND('Raw Data'!N2806&gt;1.5,'Raw Data'!N2806&lt;=2),'Bảng Giá'!$B$9,IF(AND('Raw Data'!N2806&gt;2,'Raw Data'!N2806&lt;=2.5),'Bảng Giá'!$B$10,IF(AND('Raw Data'!N2806&gt;2.5,'Raw Data'!N2806&lt;=3),'Bảng Giá'!$B$11,IF(AND('Raw Data'!N2806&gt;3,'Raw Data'!N2806&lt;=3.5),'Bảng Giá'!$B$12,IF(AND('Raw Data'!N2806&gt;3.5,'Raw Data'!N2806&lt;=4),'Bảng Giá'!$B$13,IF(AND('Raw Data'!N2806&gt;4,'Raw Data'!N2806&lt;=4.5),'Bảng Giá'!$B$14,IF(AND('Raw Data'!N2806&gt;4.5,'Raw Data'!N2806&lt;=5),'Bảng Giá'!$B$15,IF(AND('Raw Data'!N2806&gt;5,'Raw Data'!N2806&lt;=5.5),'Bảng Giá'!$B$16,IF(AND('Raw Data'!N2806&gt;5.5,'Raw Data'!N2806&lt;=6),'Bảng Giá'!$B$17,'Bảng Giá'!$B$18)))))))))))))))</f>
        <v>0.25&lt;x&lt;=0.5</v>
      </c>
      <c r="Q2806" s="48">
        <f t="shared" si="261"/>
        <v>2.3622047244094488E-2</v>
      </c>
      <c r="R2806">
        <f t="shared" si="262"/>
        <v>31200</v>
      </c>
      <c r="S2806">
        <f t="shared" si="263"/>
        <v>5800</v>
      </c>
    </row>
    <row r="2807" spans="1:19" x14ac:dyDescent="0.25">
      <c r="A2807" s="12">
        <v>2806</v>
      </c>
      <c r="B2807" s="12" t="s">
        <v>211</v>
      </c>
      <c r="C2807" s="12" t="s">
        <v>1438</v>
      </c>
      <c r="D2807" s="28">
        <v>43011.419305555559</v>
      </c>
      <c r="E2807" s="17">
        <v>43015.519305555557</v>
      </c>
      <c r="F2807" s="13" t="s">
        <v>302</v>
      </c>
      <c r="G2807" s="12">
        <v>499</v>
      </c>
      <c r="H2807" s="12" t="s">
        <v>374</v>
      </c>
      <c r="I2807" s="12" t="s">
        <v>140</v>
      </c>
      <c r="J2807" s="37">
        <f>INDEX('Bảng Giá'!$C$3:$H$18,MATCH('Raw Data'!P2807,'Bảng Giá'!$B$3:$B$18,0),MATCH('Raw Data'!M2807,'Bảng Giá'!$C$2:$H$2,0))</f>
        <v>24500</v>
      </c>
      <c r="K2807" s="12">
        <v>24100</v>
      </c>
      <c r="L2807" s="36">
        <f t="shared" si="258"/>
        <v>4.0999999999985448</v>
      </c>
      <c r="M2807" t="str">
        <f>'References data'!H2808</f>
        <v>Liên Vùng Tỉnh</v>
      </c>
      <c r="N2807">
        <f t="shared" si="259"/>
        <v>0.499</v>
      </c>
      <c r="O2807">
        <f t="shared" si="260"/>
        <v>400</v>
      </c>
      <c r="P2807" t="str">
        <f>IF(AND(N2807&gt;0,N2807&lt;=0.05),'Bảng Giá'!$B$3,IF(AND(N2807&lt;=0.1,N2807&gt;0.05),'Bảng Giá'!$B$4,IF(AND('Raw Data'!N2807&gt;0.1,'Raw Data'!N2807&lt;=0.25),'Bảng Giá'!$B$5,IF(AND('Raw Data'!N2807&gt;0.25,'Raw Data'!N2807&lt;=0.5),'Bảng Giá'!$B$6,IF(AND('Raw Data'!N2807&gt;0.5,'Raw Data'!N2807&lt;=1),'Bảng Giá'!$B$7,IF(AND('Raw Data'!N2807&gt;1,'Raw Data'!N2807&lt;=1.5),'Bảng Giá'!$B$8,IF(AND('Raw Data'!N2807&gt;1.5,'Raw Data'!N2807&lt;=2),'Bảng Giá'!$B$9,IF(AND('Raw Data'!N2807&gt;2,'Raw Data'!N2807&lt;=2.5),'Bảng Giá'!$B$10,IF(AND('Raw Data'!N2807&gt;2.5,'Raw Data'!N2807&lt;=3),'Bảng Giá'!$B$11,IF(AND('Raw Data'!N2807&gt;3,'Raw Data'!N2807&lt;=3.5),'Bảng Giá'!$B$12,IF(AND('Raw Data'!N2807&gt;3.5,'Raw Data'!N2807&lt;=4),'Bảng Giá'!$B$13,IF(AND('Raw Data'!N2807&gt;4,'Raw Data'!N2807&lt;=4.5),'Bảng Giá'!$B$14,IF(AND('Raw Data'!N2807&gt;4.5,'Raw Data'!N2807&lt;=5),'Bảng Giá'!$B$15,IF(AND('Raw Data'!N2807&gt;5,'Raw Data'!N2807&lt;=5.5),'Bảng Giá'!$B$16,IF(AND('Raw Data'!N2807&gt;5.5,'Raw Data'!N2807&lt;=6),'Bảng Giá'!$B$17,'Bảng Giá'!$B$18)))))))))))))))</f>
        <v>0.25&lt;x&lt;=0.5</v>
      </c>
      <c r="Q2807" s="48">
        <f t="shared" si="261"/>
        <v>1.6597510373443983E-2</v>
      </c>
      <c r="R2807">
        <f t="shared" si="262"/>
        <v>29400</v>
      </c>
      <c r="S2807">
        <f t="shared" si="263"/>
        <v>5300</v>
      </c>
    </row>
    <row r="2808" spans="1:19" x14ac:dyDescent="0.25">
      <c r="A2808" s="12">
        <v>2807</v>
      </c>
      <c r="B2808" s="12" t="s">
        <v>211</v>
      </c>
      <c r="C2808" s="12" t="s">
        <v>1439</v>
      </c>
      <c r="D2808" s="28">
        <v>43011.415949074071</v>
      </c>
      <c r="E2808" s="17">
        <v>43015.215949074074</v>
      </c>
      <c r="F2808" s="13" t="s">
        <v>302</v>
      </c>
      <c r="G2808" s="12">
        <v>900</v>
      </c>
      <c r="H2808" s="12" t="s">
        <v>356</v>
      </c>
      <c r="I2808" s="12" t="s">
        <v>128</v>
      </c>
      <c r="J2808" s="37">
        <f>INDEX('Bảng Giá'!$C$3:$H$18,MATCH('Raw Data'!P2808,'Bảng Giá'!$B$3:$B$18,0),MATCH('Raw Data'!M2808,'Bảng Giá'!$C$2:$H$2,0))</f>
        <v>32500</v>
      </c>
      <c r="K2808" s="12">
        <v>31700</v>
      </c>
      <c r="L2808" s="36">
        <f t="shared" si="258"/>
        <v>3.8000000000029104</v>
      </c>
      <c r="M2808" t="str">
        <f>'References data'!H2809</f>
        <v>Liên Vùng</v>
      </c>
      <c r="N2808">
        <f t="shared" si="259"/>
        <v>0.9</v>
      </c>
      <c r="O2808">
        <f t="shared" si="260"/>
        <v>800</v>
      </c>
      <c r="P2808" t="str">
        <f>IF(AND(N2808&gt;0,N2808&lt;=0.05),'Bảng Giá'!$B$3,IF(AND(N2808&lt;=0.1,N2808&gt;0.05),'Bảng Giá'!$B$4,IF(AND('Raw Data'!N2808&gt;0.1,'Raw Data'!N2808&lt;=0.25),'Bảng Giá'!$B$5,IF(AND('Raw Data'!N2808&gt;0.25,'Raw Data'!N2808&lt;=0.5),'Bảng Giá'!$B$6,IF(AND('Raw Data'!N2808&gt;0.5,'Raw Data'!N2808&lt;=1),'Bảng Giá'!$B$7,IF(AND('Raw Data'!N2808&gt;1,'Raw Data'!N2808&lt;=1.5),'Bảng Giá'!$B$8,IF(AND('Raw Data'!N2808&gt;1.5,'Raw Data'!N2808&lt;=2),'Bảng Giá'!$B$9,IF(AND('Raw Data'!N2808&gt;2,'Raw Data'!N2808&lt;=2.5),'Bảng Giá'!$B$10,IF(AND('Raw Data'!N2808&gt;2.5,'Raw Data'!N2808&lt;=3),'Bảng Giá'!$B$11,IF(AND('Raw Data'!N2808&gt;3,'Raw Data'!N2808&lt;=3.5),'Bảng Giá'!$B$12,IF(AND('Raw Data'!N2808&gt;3.5,'Raw Data'!N2808&lt;=4),'Bảng Giá'!$B$13,IF(AND('Raw Data'!N2808&gt;4,'Raw Data'!N2808&lt;=4.5),'Bảng Giá'!$B$14,IF(AND('Raw Data'!N2808&gt;4.5,'Raw Data'!N2808&lt;=5),'Bảng Giá'!$B$15,IF(AND('Raw Data'!N2808&gt;5,'Raw Data'!N2808&lt;=5.5),'Bảng Giá'!$B$16,IF(AND('Raw Data'!N2808&gt;5.5,'Raw Data'!N2808&lt;=6),'Bảng Giá'!$B$17,'Bảng Giá'!$B$18)))))))))))))))</f>
        <v>0.5&lt;x&lt;=1</v>
      </c>
      <c r="Q2808" s="48">
        <f t="shared" si="261"/>
        <v>2.5236593059936908E-2</v>
      </c>
      <c r="R2808">
        <f t="shared" si="262"/>
        <v>39000</v>
      </c>
      <c r="S2808">
        <f t="shared" si="263"/>
        <v>7300</v>
      </c>
    </row>
    <row r="2809" spans="1:19" x14ac:dyDescent="0.25">
      <c r="A2809" s="12">
        <v>2808</v>
      </c>
      <c r="B2809" s="12" t="s">
        <v>211</v>
      </c>
      <c r="C2809" s="12" t="s">
        <v>1440</v>
      </c>
      <c r="D2809" s="28">
        <v>43011.425775462965</v>
      </c>
      <c r="E2809" s="17">
        <v>43013.525775462964</v>
      </c>
      <c r="F2809" s="13" t="s">
        <v>302</v>
      </c>
      <c r="G2809" s="12">
        <v>3000</v>
      </c>
      <c r="H2809" s="12" t="s">
        <v>88</v>
      </c>
      <c r="I2809" s="12" t="s">
        <v>299</v>
      </c>
      <c r="J2809" s="37">
        <f>INDEX('Bảng Giá'!$C$3:$H$18,MATCH('Raw Data'!P2809,'Bảng Giá'!$B$3:$B$18,0),MATCH('Raw Data'!M2809,'Bảng Giá'!$C$2:$H$2,0))</f>
        <v>62500</v>
      </c>
      <c r="K2809" s="12">
        <v>69100</v>
      </c>
      <c r="L2809" s="36">
        <f t="shared" si="258"/>
        <v>2.0999999999985448</v>
      </c>
      <c r="M2809" t="str">
        <f>'References data'!H2810</f>
        <v>Liên Vùng đặc biệt</v>
      </c>
      <c r="N2809">
        <f t="shared" si="259"/>
        <v>3</v>
      </c>
      <c r="O2809">
        <f t="shared" si="260"/>
        <v>-6600</v>
      </c>
      <c r="P2809" t="str">
        <f>IF(AND(N2809&gt;0,N2809&lt;=0.05),'Bảng Giá'!$B$3,IF(AND(N2809&lt;=0.1,N2809&gt;0.05),'Bảng Giá'!$B$4,IF(AND('Raw Data'!N2809&gt;0.1,'Raw Data'!N2809&lt;=0.25),'Bảng Giá'!$B$5,IF(AND('Raw Data'!N2809&gt;0.25,'Raw Data'!N2809&lt;=0.5),'Bảng Giá'!$B$6,IF(AND('Raw Data'!N2809&gt;0.5,'Raw Data'!N2809&lt;=1),'Bảng Giá'!$B$7,IF(AND('Raw Data'!N2809&gt;1,'Raw Data'!N2809&lt;=1.5),'Bảng Giá'!$B$8,IF(AND('Raw Data'!N2809&gt;1.5,'Raw Data'!N2809&lt;=2),'Bảng Giá'!$B$9,IF(AND('Raw Data'!N2809&gt;2,'Raw Data'!N2809&lt;=2.5),'Bảng Giá'!$B$10,IF(AND('Raw Data'!N2809&gt;2.5,'Raw Data'!N2809&lt;=3),'Bảng Giá'!$B$11,IF(AND('Raw Data'!N2809&gt;3,'Raw Data'!N2809&lt;=3.5),'Bảng Giá'!$B$12,IF(AND('Raw Data'!N2809&gt;3.5,'Raw Data'!N2809&lt;=4),'Bảng Giá'!$B$13,IF(AND('Raw Data'!N2809&gt;4,'Raw Data'!N2809&lt;=4.5),'Bảng Giá'!$B$14,IF(AND('Raw Data'!N2809&gt;4.5,'Raw Data'!N2809&lt;=5),'Bảng Giá'!$B$15,IF(AND('Raw Data'!N2809&gt;5,'Raw Data'!N2809&lt;=5.5),'Bảng Giá'!$B$16,IF(AND('Raw Data'!N2809&gt;5.5,'Raw Data'!N2809&lt;=6),'Bảng Giá'!$B$17,'Bảng Giá'!$B$18)))))))))))))))</f>
        <v>2.5&lt;x&lt;=3</v>
      </c>
      <c r="Q2809" s="48">
        <f t="shared" si="261"/>
        <v>-9.5513748191027495E-2</v>
      </c>
      <c r="R2809">
        <f t="shared" si="262"/>
        <v>75000</v>
      </c>
      <c r="S2809">
        <f t="shared" si="263"/>
        <v>5900</v>
      </c>
    </row>
    <row r="2810" spans="1:19" x14ac:dyDescent="0.25">
      <c r="A2810" s="12">
        <v>2809</v>
      </c>
      <c r="B2810" s="12" t="s">
        <v>211</v>
      </c>
      <c r="C2810" s="12" t="s">
        <v>1441</v>
      </c>
      <c r="D2810" s="28">
        <v>43011.415891203702</v>
      </c>
      <c r="E2810" s="17">
        <v>43015.215891203705</v>
      </c>
      <c r="F2810" s="13" t="s">
        <v>302</v>
      </c>
      <c r="G2810" s="12">
        <v>1600</v>
      </c>
      <c r="H2810" s="12" t="s">
        <v>114</v>
      </c>
      <c r="I2810" s="12" t="s">
        <v>276</v>
      </c>
      <c r="J2810" s="37">
        <f>INDEX('Bảng Giá'!$C$3:$H$18,MATCH('Raw Data'!P2810,'Bảng Giá'!$B$3:$B$18,0),MATCH('Raw Data'!M2810,'Bảng Giá'!$C$2:$H$2,0))</f>
        <v>49500</v>
      </c>
      <c r="K2810" s="12">
        <v>48300</v>
      </c>
      <c r="L2810" s="36">
        <f t="shared" si="258"/>
        <v>3.8000000000029104</v>
      </c>
      <c r="M2810" t="str">
        <f>'References data'!H2811</f>
        <v>Liên Vùng</v>
      </c>
      <c r="N2810">
        <f t="shared" si="259"/>
        <v>1.6</v>
      </c>
      <c r="O2810">
        <f t="shared" si="260"/>
        <v>1200</v>
      </c>
      <c r="P2810" t="str">
        <f>IF(AND(N2810&gt;0,N2810&lt;=0.05),'Bảng Giá'!$B$3,IF(AND(N2810&lt;=0.1,N2810&gt;0.05),'Bảng Giá'!$B$4,IF(AND('Raw Data'!N2810&gt;0.1,'Raw Data'!N2810&lt;=0.25),'Bảng Giá'!$B$5,IF(AND('Raw Data'!N2810&gt;0.25,'Raw Data'!N2810&lt;=0.5),'Bảng Giá'!$B$6,IF(AND('Raw Data'!N2810&gt;0.5,'Raw Data'!N2810&lt;=1),'Bảng Giá'!$B$7,IF(AND('Raw Data'!N2810&gt;1,'Raw Data'!N2810&lt;=1.5),'Bảng Giá'!$B$8,IF(AND('Raw Data'!N2810&gt;1.5,'Raw Data'!N2810&lt;=2),'Bảng Giá'!$B$9,IF(AND('Raw Data'!N2810&gt;2,'Raw Data'!N2810&lt;=2.5),'Bảng Giá'!$B$10,IF(AND('Raw Data'!N2810&gt;2.5,'Raw Data'!N2810&lt;=3),'Bảng Giá'!$B$11,IF(AND('Raw Data'!N2810&gt;3,'Raw Data'!N2810&lt;=3.5),'Bảng Giá'!$B$12,IF(AND('Raw Data'!N2810&gt;3.5,'Raw Data'!N2810&lt;=4),'Bảng Giá'!$B$13,IF(AND('Raw Data'!N2810&gt;4,'Raw Data'!N2810&lt;=4.5),'Bảng Giá'!$B$14,IF(AND('Raw Data'!N2810&gt;4.5,'Raw Data'!N2810&lt;=5),'Bảng Giá'!$B$15,IF(AND('Raw Data'!N2810&gt;5,'Raw Data'!N2810&lt;=5.5),'Bảng Giá'!$B$16,IF(AND('Raw Data'!N2810&gt;5.5,'Raw Data'!N2810&lt;=6),'Bảng Giá'!$B$17,'Bảng Giá'!$B$18)))))))))))))))</f>
        <v>1.5&lt;x&lt;=2</v>
      </c>
      <c r="Q2810" s="48">
        <f t="shared" si="261"/>
        <v>2.4844720496894408E-2</v>
      </c>
      <c r="R2810">
        <f t="shared" si="262"/>
        <v>59400</v>
      </c>
      <c r="S2810">
        <f t="shared" si="263"/>
        <v>11100</v>
      </c>
    </row>
    <row r="2811" spans="1:19" x14ac:dyDescent="0.25">
      <c r="A2811" s="12">
        <v>2810</v>
      </c>
      <c r="B2811" s="12" t="s">
        <v>211</v>
      </c>
      <c r="C2811" s="12" t="s">
        <v>1442</v>
      </c>
      <c r="D2811" s="28">
        <v>43011.659837962965</v>
      </c>
      <c r="E2811" s="17">
        <v>43015.459837962968</v>
      </c>
      <c r="F2811" s="13" t="s">
        <v>302</v>
      </c>
      <c r="G2811" s="12">
        <v>1800</v>
      </c>
      <c r="H2811" s="12" t="s">
        <v>116</v>
      </c>
      <c r="I2811" s="12" t="s">
        <v>320</v>
      </c>
      <c r="J2811" s="37">
        <f>INDEX('Bảng Giá'!$C$3:$H$18,MATCH('Raw Data'!P2811,'Bảng Giá'!$B$3:$B$18,0),MATCH('Raw Data'!M2811,'Bảng Giá'!$C$2:$H$2,0))</f>
        <v>49500</v>
      </c>
      <c r="K2811" s="12">
        <v>48300</v>
      </c>
      <c r="L2811" s="36">
        <f t="shared" si="258"/>
        <v>3.8000000000029104</v>
      </c>
      <c r="M2811" t="str">
        <f>'References data'!H2812</f>
        <v>Liên Vùng</v>
      </c>
      <c r="N2811">
        <f t="shared" si="259"/>
        <v>1.8</v>
      </c>
      <c r="O2811">
        <f t="shared" si="260"/>
        <v>1200</v>
      </c>
      <c r="P2811" t="str">
        <f>IF(AND(N2811&gt;0,N2811&lt;=0.05),'Bảng Giá'!$B$3,IF(AND(N2811&lt;=0.1,N2811&gt;0.05),'Bảng Giá'!$B$4,IF(AND('Raw Data'!N2811&gt;0.1,'Raw Data'!N2811&lt;=0.25),'Bảng Giá'!$B$5,IF(AND('Raw Data'!N2811&gt;0.25,'Raw Data'!N2811&lt;=0.5),'Bảng Giá'!$B$6,IF(AND('Raw Data'!N2811&gt;0.5,'Raw Data'!N2811&lt;=1),'Bảng Giá'!$B$7,IF(AND('Raw Data'!N2811&gt;1,'Raw Data'!N2811&lt;=1.5),'Bảng Giá'!$B$8,IF(AND('Raw Data'!N2811&gt;1.5,'Raw Data'!N2811&lt;=2),'Bảng Giá'!$B$9,IF(AND('Raw Data'!N2811&gt;2,'Raw Data'!N2811&lt;=2.5),'Bảng Giá'!$B$10,IF(AND('Raw Data'!N2811&gt;2.5,'Raw Data'!N2811&lt;=3),'Bảng Giá'!$B$11,IF(AND('Raw Data'!N2811&gt;3,'Raw Data'!N2811&lt;=3.5),'Bảng Giá'!$B$12,IF(AND('Raw Data'!N2811&gt;3.5,'Raw Data'!N2811&lt;=4),'Bảng Giá'!$B$13,IF(AND('Raw Data'!N2811&gt;4,'Raw Data'!N2811&lt;=4.5),'Bảng Giá'!$B$14,IF(AND('Raw Data'!N2811&gt;4.5,'Raw Data'!N2811&lt;=5),'Bảng Giá'!$B$15,IF(AND('Raw Data'!N2811&gt;5,'Raw Data'!N2811&lt;=5.5),'Bảng Giá'!$B$16,IF(AND('Raw Data'!N2811&gt;5.5,'Raw Data'!N2811&lt;=6),'Bảng Giá'!$B$17,'Bảng Giá'!$B$18)))))))))))))))</f>
        <v>1.5&lt;x&lt;=2</v>
      </c>
      <c r="Q2811" s="48">
        <f t="shared" si="261"/>
        <v>2.4844720496894408E-2</v>
      </c>
      <c r="R2811">
        <f t="shared" si="262"/>
        <v>59400</v>
      </c>
      <c r="S2811">
        <f t="shared" si="263"/>
        <v>11100</v>
      </c>
    </row>
    <row r="2812" spans="1:19" x14ac:dyDescent="0.25">
      <c r="A2812" s="12">
        <v>2811</v>
      </c>
      <c r="B2812" s="12" t="s">
        <v>211</v>
      </c>
      <c r="C2812" s="12" t="s">
        <v>1443</v>
      </c>
      <c r="D2812" s="28">
        <v>43011.660081018519</v>
      </c>
      <c r="E2812" s="17">
        <v>43015.760081018518</v>
      </c>
      <c r="F2812" s="13" t="s">
        <v>302</v>
      </c>
      <c r="G2812" s="12">
        <v>4000</v>
      </c>
      <c r="H2812" s="12" t="s">
        <v>358</v>
      </c>
      <c r="I2812" s="12" t="s">
        <v>474</v>
      </c>
      <c r="J2812" s="37">
        <f>INDEX('Bảng Giá'!$C$3:$H$18,MATCH('Raw Data'!P2812,'Bảng Giá'!$B$3:$B$18,0),MATCH('Raw Data'!M2812,'Bảng Giá'!$C$2:$H$2,0))</f>
        <v>79500</v>
      </c>
      <c r="K2812" s="12">
        <v>86100</v>
      </c>
      <c r="L2812" s="36">
        <f t="shared" si="258"/>
        <v>4.0999999999985448</v>
      </c>
      <c r="M2812" t="str">
        <f>'References data'!H2813</f>
        <v>Liên Vùng Tỉnh</v>
      </c>
      <c r="N2812">
        <f t="shared" si="259"/>
        <v>4</v>
      </c>
      <c r="O2812">
        <f t="shared" si="260"/>
        <v>-6600</v>
      </c>
      <c r="P2812" t="str">
        <f>IF(AND(N2812&gt;0,N2812&lt;=0.05),'Bảng Giá'!$B$3,IF(AND(N2812&lt;=0.1,N2812&gt;0.05),'Bảng Giá'!$B$4,IF(AND('Raw Data'!N2812&gt;0.1,'Raw Data'!N2812&lt;=0.25),'Bảng Giá'!$B$5,IF(AND('Raw Data'!N2812&gt;0.25,'Raw Data'!N2812&lt;=0.5),'Bảng Giá'!$B$6,IF(AND('Raw Data'!N2812&gt;0.5,'Raw Data'!N2812&lt;=1),'Bảng Giá'!$B$7,IF(AND('Raw Data'!N2812&gt;1,'Raw Data'!N2812&lt;=1.5),'Bảng Giá'!$B$8,IF(AND('Raw Data'!N2812&gt;1.5,'Raw Data'!N2812&lt;=2),'Bảng Giá'!$B$9,IF(AND('Raw Data'!N2812&gt;2,'Raw Data'!N2812&lt;=2.5),'Bảng Giá'!$B$10,IF(AND('Raw Data'!N2812&gt;2.5,'Raw Data'!N2812&lt;=3),'Bảng Giá'!$B$11,IF(AND('Raw Data'!N2812&gt;3,'Raw Data'!N2812&lt;=3.5),'Bảng Giá'!$B$12,IF(AND('Raw Data'!N2812&gt;3.5,'Raw Data'!N2812&lt;=4),'Bảng Giá'!$B$13,IF(AND('Raw Data'!N2812&gt;4,'Raw Data'!N2812&lt;=4.5),'Bảng Giá'!$B$14,IF(AND('Raw Data'!N2812&gt;4.5,'Raw Data'!N2812&lt;=5),'Bảng Giá'!$B$15,IF(AND('Raw Data'!N2812&gt;5,'Raw Data'!N2812&lt;=5.5),'Bảng Giá'!$B$16,IF(AND('Raw Data'!N2812&gt;5.5,'Raw Data'!N2812&lt;=6),'Bảng Giá'!$B$17,'Bảng Giá'!$B$18)))))))))))))))</f>
        <v>3.5&lt;x&lt;=4</v>
      </c>
      <c r="Q2812" s="48">
        <f t="shared" si="261"/>
        <v>-7.6655052264808357E-2</v>
      </c>
      <c r="R2812">
        <f t="shared" si="262"/>
        <v>95400</v>
      </c>
      <c r="S2812">
        <f t="shared" si="263"/>
        <v>9300</v>
      </c>
    </row>
    <row r="2813" spans="1:19" x14ac:dyDescent="0.25">
      <c r="A2813" s="12">
        <v>2812</v>
      </c>
      <c r="B2813" s="12" t="s">
        <v>211</v>
      </c>
      <c r="C2813" s="12" t="s">
        <v>1444</v>
      </c>
      <c r="D2813" s="28">
        <v>43011.660798611112</v>
      </c>
      <c r="E2813" s="17">
        <v>43015.460798611115</v>
      </c>
      <c r="F2813" s="13" t="s">
        <v>302</v>
      </c>
      <c r="G2813" s="12">
        <v>300</v>
      </c>
      <c r="H2813" s="12" t="s">
        <v>297</v>
      </c>
      <c r="I2813" s="12" t="s">
        <v>101</v>
      </c>
      <c r="J2813" s="37">
        <f>INDEX('Bảng Giá'!$C$3:$H$18,MATCH('Raw Data'!P2813,'Bảng Giá'!$B$3:$B$18,0),MATCH('Raw Data'!M2813,'Bảng Giá'!$C$2:$H$2,0))</f>
        <v>26000</v>
      </c>
      <c r="K2813" s="12">
        <v>25400</v>
      </c>
      <c r="L2813" s="36">
        <f t="shared" si="258"/>
        <v>3.8000000000029104</v>
      </c>
      <c r="M2813" t="str">
        <f>'References data'!H2814</f>
        <v>Liên Vùng</v>
      </c>
      <c r="N2813">
        <f t="shared" si="259"/>
        <v>0.3</v>
      </c>
      <c r="O2813">
        <f t="shared" si="260"/>
        <v>600</v>
      </c>
      <c r="P2813" t="str">
        <f>IF(AND(N2813&gt;0,N2813&lt;=0.05),'Bảng Giá'!$B$3,IF(AND(N2813&lt;=0.1,N2813&gt;0.05),'Bảng Giá'!$B$4,IF(AND('Raw Data'!N2813&gt;0.1,'Raw Data'!N2813&lt;=0.25),'Bảng Giá'!$B$5,IF(AND('Raw Data'!N2813&gt;0.25,'Raw Data'!N2813&lt;=0.5),'Bảng Giá'!$B$6,IF(AND('Raw Data'!N2813&gt;0.5,'Raw Data'!N2813&lt;=1),'Bảng Giá'!$B$7,IF(AND('Raw Data'!N2813&gt;1,'Raw Data'!N2813&lt;=1.5),'Bảng Giá'!$B$8,IF(AND('Raw Data'!N2813&gt;1.5,'Raw Data'!N2813&lt;=2),'Bảng Giá'!$B$9,IF(AND('Raw Data'!N2813&gt;2,'Raw Data'!N2813&lt;=2.5),'Bảng Giá'!$B$10,IF(AND('Raw Data'!N2813&gt;2.5,'Raw Data'!N2813&lt;=3),'Bảng Giá'!$B$11,IF(AND('Raw Data'!N2813&gt;3,'Raw Data'!N2813&lt;=3.5),'Bảng Giá'!$B$12,IF(AND('Raw Data'!N2813&gt;3.5,'Raw Data'!N2813&lt;=4),'Bảng Giá'!$B$13,IF(AND('Raw Data'!N2813&gt;4,'Raw Data'!N2813&lt;=4.5),'Bảng Giá'!$B$14,IF(AND('Raw Data'!N2813&gt;4.5,'Raw Data'!N2813&lt;=5),'Bảng Giá'!$B$15,IF(AND('Raw Data'!N2813&gt;5,'Raw Data'!N2813&lt;=5.5),'Bảng Giá'!$B$16,IF(AND('Raw Data'!N2813&gt;5.5,'Raw Data'!N2813&lt;=6),'Bảng Giá'!$B$17,'Bảng Giá'!$B$18)))))))))))))))</f>
        <v>0.25&lt;x&lt;=0.5</v>
      </c>
      <c r="Q2813" s="48">
        <f t="shared" si="261"/>
        <v>2.3622047244094488E-2</v>
      </c>
      <c r="R2813">
        <f t="shared" si="262"/>
        <v>31200</v>
      </c>
      <c r="S2813">
        <f t="shared" si="263"/>
        <v>5800</v>
      </c>
    </row>
    <row r="2814" spans="1:19" x14ac:dyDescent="0.25">
      <c r="A2814" s="12">
        <v>2813</v>
      </c>
      <c r="B2814" s="12" t="s">
        <v>211</v>
      </c>
      <c r="C2814" s="12" t="s">
        <v>1445</v>
      </c>
      <c r="D2814" s="28">
        <v>43011.493645833332</v>
      </c>
      <c r="E2814" s="17">
        <v>43015.293645833335</v>
      </c>
      <c r="F2814" s="13" t="s">
        <v>302</v>
      </c>
      <c r="G2814" s="12">
        <v>840</v>
      </c>
      <c r="H2814" s="12" t="s">
        <v>100</v>
      </c>
      <c r="I2814" s="12" t="s">
        <v>396</v>
      </c>
      <c r="J2814" s="37">
        <f>INDEX('Bảng Giá'!$C$3:$H$18,MATCH('Raw Data'!P2814,'Bảng Giá'!$B$3:$B$18,0),MATCH('Raw Data'!M2814,'Bảng Giá'!$C$2:$H$2,0))</f>
        <v>32500</v>
      </c>
      <c r="K2814" s="12">
        <v>31700</v>
      </c>
      <c r="L2814" s="36">
        <f t="shared" si="258"/>
        <v>3.8000000000029104</v>
      </c>
      <c r="M2814" t="str">
        <f>'References data'!H2815</f>
        <v>Liên Vùng</v>
      </c>
      <c r="N2814">
        <f t="shared" si="259"/>
        <v>0.84</v>
      </c>
      <c r="O2814">
        <f t="shared" si="260"/>
        <v>800</v>
      </c>
      <c r="P2814" t="str">
        <f>IF(AND(N2814&gt;0,N2814&lt;=0.05),'Bảng Giá'!$B$3,IF(AND(N2814&lt;=0.1,N2814&gt;0.05),'Bảng Giá'!$B$4,IF(AND('Raw Data'!N2814&gt;0.1,'Raw Data'!N2814&lt;=0.25),'Bảng Giá'!$B$5,IF(AND('Raw Data'!N2814&gt;0.25,'Raw Data'!N2814&lt;=0.5),'Bảng Giá'!$B$6,IF(AND('Raw Data'!N2814&gt;0.5,'Raw Data'!N2814&lt;=1),'Bảng Giá'!$B$7,IF(AND('Raw Data'!N2814&gt;1,'Raw Data'!N2814&lt;=1.5),'Bảng Giá'!$B$8,IF(AND('Raw Data'!N2814&gt;1.5,'Raw Data'!N2814&lt;=2),'Bảng Giá'!$B$9,IF(AND('Raw Data'!N2814&gt;2,'Raw Data'!N2814&lt;=2.5),'Bảng Giá'!$B$10,IF(AND('Raw Data'!N2814&gt;2.5,'Raw Data'!N2814&lt;=3),'Bảng Giá'!$B$11,IF(AND('Raw Data'!N2814&gt;3,'Raw Data'!N2814&lt;=3.5),'Bảng Giá'!$B$12,IF(AND('Raw Data'!N2814&gt;3.5,'Raw Data'!N2814&lt;=4),'Bảng Giá'!$B$13,IF(AND('Raw Data'!N2814&gt;4,'Raw Data'!N2814&lt;=4.5),'Bảng Giá'!$B$14,IF(AND('Raw Data'!N2814&gt;4.5,'Raw Data'!N2814&lt;=5),'Bảng Giá'!$B$15,IF(AND('Raw Data'!N2814&gt;5,'Raw Data'!N2814&lt;=5.5),'Bảng Giá'!$B$16,IF(AND('Raw Data'!N2814&gt;5.5,'Raw Data'!N2814&lt;=6),'Bảng Giá'!$B$17,'Bảng Giá'!$B$18)))))))))))))))</f>
        <v>0.5&lt;x&lt;=1</v>
      </c>
      <c r="Q2814" s="48">
        <f t="shared" si="261"/>
        <v>2.5236593059936908E-2</v>
      </c>
      <c r="R2814">
        <f t="shared" si="262"/>
        <v>39000</v>
      </c>
      <c r="S2814">
        <f t="shared" si="263"/>
        <v>7300</v>
      </c>
    </row>
    <row r="2815" spans="1:19" x14ac:dyDescent="0.25">
      <c r="A2815" s="12">
        <v>2814</v>
      </c>
      <c r="B2815" s="12" t="s">
        <v>211</v>
      </c>
      <c r="C2815" s="12" t="s">
        <v>1446</v>
      </c>
      <c r="D2815" s="28">
        <v>43011.415555555555</v>
      </c>
      <c r="E2815" s="17">
        <v>43013.515555555554</v>
      </c>
      <c r="F2815" s="13" t="s">
        <v>302</v>
      </c>
      <c r="G2815" s="12">
        <v>200</v>
      </c>
      <c r="H2815" s="12" t="s">
        <v>75</v>
      </c>
      <c r="I2815" s="12" t="s">
        <v>76</v>
      </c>
      <c r="J2815" s="37">
        <f>INDEX('Bảng Giá'!$C$3:$H$18,MATCH('Raw Data'!P2815,'Bảng Giá'!$B$3:$B$18,0),MATCH('Raw Data'!M2815,'Bảng Giá'!$C$2:$H$2,0))</f>
        <v>21000</v>
      </c>
      <c r="K2815" s="12">
        <v>20600</v>
      </c>
      <c r="L2815" s="36">
        <f t="shared" si="258"/>
        <v>2.0999999999985448</v>
      </c>
      <c r="M2815" t="str">
        <f>'References data'!H2816</f>
        <v>Liên Vùng đặc biệt</v>
      </c>
      <c r="N2815">
        <f t="shared" si="259"/>
        <v>0.2</v>
      </c>
      <c r="O2815">
        <f t="shared" si="260"/>
        <v>400</v>
      </c>
      <c r="P2815" t="str">
        <f>IF(AND(N2815&gt;0,N2815&lt;=0.05),'Bảng Giá'!$B$3,IF(AND(N2815&lt;=0.1,N2815&gt;0.05),'Bảng Giá'!$B$4,IF(AND('Raw Data'!N2815&gt;0.1,'Raw Data'!N2815&lt;=0.25),'Bảng Giá'!$B$5,IF(AND('Raw Data'!N2815&gt;0.25,'Raw Data'!N2815&lt;=0.5),'Bảng Giá'!$B$6,IF(AND('Raw Data'!N2815&gt;0.5,'Raw Data'!N2815&lt;=1),'Bảng Giá'!$B$7,IF(AND('Raw Data'!N2815&gt;1,'Raw Data'!N2815&lt;=1.5),'Bảng Giá'!$B$8,IF(AND('Raw Data'!N2815&gt;1.5,'Raw Data'!N2815&lt;=2),'Bảng Giá'!$B$9,IF(AND('Raw Data'!N2815&gt;2,'Raw Data'!N2815&lt;=2.5),'Bảng Giá'!$B$10,IF(AND('Raw Data'!N2815&gt;2.5,'Raw Data'!N2815&lt;=3),'Bảng Giá'!$B$11,IF(AND('Raw Data'!N2815&gt;3,'Raw Data'!N2815&lt;=3.5),'Bảng Giá'!$B$12,IF(AND('Raw Data'!N2815&gt;3.5,'Raw Data'!N2815&lt;=4),'Bảng Giá'!$B$13,IF(AND('Raw Data'!N2815&gt;4,'Raw Data'!N2815&lt;=4.5),'Bảng Giá'!$B$14,IF(AND('Raw Data'!N2815&gt;4.5,'Raw Data'!N2815&lt;=5),'Bảng Giá'!$B$15,IF(AND('Raw Data'!N2815&gt;5,'Raw Data'!N2815&lt;=5.5),'Bảng Giá'!$B$16,IF(AND('Raw Data'!N2815&gt;5.5,'Raw Data'!N2815&lt;=6),'Bảng Giá'!$B$17,'Bảng Giá'!$B$18)))))))))))))))</f>
        <v>0.1&lt;x&lt;=0.25</v>
      </c>
      <c r="Q2815" s="48">
        <f t="shared" si="261"/>
        <v>1.9417475728155338E-2</v>
      </c>
      <c r="R2815">
        <f t="shared" si="262"/>
        <v>25200</v>
      </c>
      <c r="S2815">
        <f t="shared" si="263"/>
        <v>4600</v>
      </c>
    </row>
    <row r="2816" spans="1:19" x14ac:dyDescent="0.25">
      <c r="A2816" s="12">
        <v>2815</v>
      </c>
      <c r="B2816" s="12" t="s">
        <v>211</v>
      </c>
      <c r="C2816" s="12" t="s">
        <v>1447</v>
      </c>
      <c r="D2816" s="28">
        <v>43011.493611111109</v>
      </c>
      <c r="E2816" s="17">
        <v>43015.293611111112</v>
      </c>
      <c r="F2816" s="13" t="s">
        <v>302</v>
      </c>
      <c r="G2816" s="12">
        <v>500</v>
      </c>
      <c r="H2816" s="12" t="s">
        <v>116</v>
      </c>
      <c r="I2816" s="12" t="s">
        <v>119</v>
      </c>
      <c r="J2816" s="37">
        <f>INDEX('Bảng Giá'!$C$3:$H$18,MATCH('Raw Data'!P2816,'Bảng Giá'!$B$3:$B$18,0),MATCH('Raw Data'!M2816,'Bảng Giá'!$C$2:$H$2,0))</f>
        <v>26000</v>
      </c>
      <c r="K2816" s="12">
        <v>31700</v>
      </c>
      <c r="L2816" s="36">
        <f t="shared" si="258"/>
        <v>3.8000000000029104</v>
      </c>
      <c r="M2816" t="str">
        <f>'References data'!H2817</f>
        <v>Liên Vùng</v>
      </c>
      <c r="N2816">
        <f t="shared" si="259"/>
        <v>0.5</v>
      </c>
      <c r="O2816">
        <f t="shared" si="260"/>
        <v>-5700</v>
      </c>
      <c r="P2816" t="str">
        <f>IF(AND(N2816&gt;0,N2816&lt;=0.05),'Bảng Giá'!$B$3,IF(AND(N2816&lt;=0.1,N2816&gt;0.05),'Bảng Giá'!$B$4,IF(AND('Raw Data'!N2816&gt;0.1,'Raw Data'!N2816&lt;=0.25),'Bảng Giá'!$B$5,IF(AND('Raw Data'!N2816&gt;0.25,'Raw Data'!N2816&lt;=0.5),'Bảng Giá'!$B$6,IF(AND('Raw Data'!N2816&gt;0.5,'Raw Data'!N2816&lt;=1),'Bảng Giá'!$B$7,IF(AND('Raw Data'!N2816&gt;1,'Raw Data'!N2816&lt;=1.5),'Bảng Giá'!$B$8,IF(AND('Raw Data'!N2816&gt;1.5,'Raw Data'!N2816&lt;=2),'Bảng Giá'!$B$9,IF(AND('Raw Data'!N2816&gt;2,'Raw Data'!N2816&lt;=2.5),'Bảng Giá'!$B$10,IF(AND('Raw Data'!N2816&gt;2.5,'Raw Data'!N2816&lt;=3),'Bảng Giá'!$B$11,IF(AND('Raw Data'!N2816&gt;3,'Raw Data'!N2816&lt;=3.5),'Bảng Giá'!$B$12,IF(AND('Raw Data'!N2816&gt;3.5,'Raw Data'!N2816&lt;=4),'Bảng Giá'!$B$13,IF(AND('Raw Data'!N2816&gt;4,'Raw Data'!N2816&lt;=4.5),'Bảng Giá'!$B$14,IF(AND('Raw Data'!N2816&gt;4.5,'Raw Data'!N2816&lt;=5),'Bảng Giá'!$B$15,IF(AND('Raw Data'!N2816&gt;5,'Raw Data'!N2816&lt;=5.5),'Bảng Giá'!$B$16,IF(AND('Raw Data'!N2816&gt;5.5,'Raw Data'!N2816&lt;=6),'Bảng Giá'!$B$17,'Bảng Giá'!$B$18)))))))))))))))</f>
        <v>0.25&lt;x&lt;=0.5</v>
      </c>
      <c r="Q2816" s="48">
        <f t="shared" si="261"/>
        <v>-0.17981072555205047</v>
      </c>
      <c r="R2816">
        <f t="shared" si="262"/>
        <v>31200</v>
      </c>
      <c r="S2816">
        <f t="shared" si="263"/>
        <v>-500</v>
      </c>
    </row>
    <row r="2817" spans="1:19" x14ac:dyDescent="0.25">
      <c r="A2817" s="12">
        <v>2816</v>
      </c>
      <c r="B2817" s="12" t="s">
        <v>211</v>
      </c>
      <c r="C2817" s="12" t="s">
        <v>1448</v>
      </c>
      <c r="D2817" s="28">
        <v>43011.493564814817</v>
      </c>
      <c r="E2817" s="17">
        <v>43013.593564814815</v>
      </c>
      <c r="F2817" s="13" t="s">
        <v>302</v>
      </c>
      <c r="G2817" s="12">
        <v>500</v>
      </c>
      <c r="H2817" s="12" t="s">
        <v>95</v>
      </c>
      <c r="I2817" s="12" t="s">
        <v>509</v>
      </c>
      <c r="J2817" s="37">
        <f>INDEX('Bảng Giá'!$C$3:$H$18,MATCH('Raw Data'!P2817,'Bảng Giá'!$B$3:$B$18,0),MATCH('Raw Data'!M2817,'Bảng Giá'!$C$2:$H$2,0))</f>
        <v>22500</v>
      </c>
      <c r="K2817" s="12">
        <v>29900</v>
      </c>
      <c r="L2817" s="36">
        <f t="shared" si="258"/>
        <v>2.0999999999985448</v>
      </c>
      <c r="M2817" t="str">
        <f>'References data'!H2818</f>
        <v>Liên Vùng đặc biệt</v>
      </c>
      <c r="N2817">
        <f t="shared" si="259"/>
        <v>0.5</v>
      </c>
      <c r="O2817">
        <f t="shared" si="260"/>
        <v>-7400</v>
      </c>
      <c r="P2817" t="str">
        <f>IF(AND(N2817&gt;0,N2817&lt;=0.05),'Bảng Giá'!$B$3,IF(AND(N2817&lt;=0.1,N2817&gt;0.05),'Bảng Giá'!$B$4,IF(AND('Raw Data'!N2817&gt;0.1,'Raw Data'!N2817&lt;=0.25),'Bảng Giá'!$B$5,IF(AND('Raw Data'!N2817&gt;0.25,'Raw Data'!N2817&lt;=0.5),'Bảng Giá'!$B$6,IF(AND('Raw Data'!N2817&gt;0.5,'Raw Data'!N2817&lt;=1),'Bảng Giá'!$B$7,IF(AND('Raw Data'!N2817&gt;1,'Raw Data'!N2817&lt;=1.5),'Bảng Giá'!$B$8,IF(AND('Raw Data'!N2817&gt;1.5,'Raw Data'!N2817&lt;=2),'Bảng Giá'!$B$9,IF(AND('Raw Data'!N2817&gt;2,'Raw Data'!N2817&lt;=2.5),'Bảng Giá'!$B$10,IF(AND('Raw Data'!N2817&gt;2.5,'Raw Data'!N2817&lt;=3),'Bảng Giá'!$B$11,IF(AND('Raw Data'!N2817&gt;3,'Raw Data'!N2817&lt;=3.5),'Bảng Giá'!$B$12,IF(AND('Raw Data'!N2817&gt;3.5,'Raw Data'!N2817&lt;=4),'Bảng Giá'!$B$13,IF(AND('Raw Data'!N2817&gt;4,'Raw Data'!N2817&lt;=4.5),'Bảng Giá'!$B$14,IF(AND('Raw Data'!N2817&gt;4.5,'Raw Data'!N2817&lt;=5),'Bảng Giá'!$B$15,IF(AND('Raw Data'!N2817&gt;5,'Raw Data'!N2817&lt;=5.5),'Bảng Giá'!$B$16,IF(AND('Raw Data'!N2817&gt;5.5,'Raw Data'!N2817&lt;=6),'Bảng Giá'!$B$17,'Bảng Giá'!$B$18)))))))))))))))</f>
        <v>0.25&lt;x&lt;=0.5</v>
      </c>
      <c r="Q2817" s="48">
        <f t="shared" si="261"/>
        <v>-0.24749163879598662</v>
      </c>
      <c r="R2817">
        <f t="shared" si="262"/>
        <v>27000</v>
      </c>
      <c r="S2817">
        <f t="shared" si="263"/>
        <v>-2900</v>
      </c>
    </row>
    <row r="2818" spans="1:19" x14ac:dyDescent="0.25">
      <c r="A2818" s="12">
        <v>2817</v>
      </c>
      <c r="B2818" s="12" t="s">
        <v>211</v>
      </c>
      <c r="C2818" s="12" t="s">
        <v>1449</v>
      </c>
      <c r="D2818" s="28">
        <v>43011.506643518522</v>
      </c>
      <c r="E2818" s="17">
        <v>43013.60664351852</v>
      </c>
      <c r="F2818" s="13" t="s">
        <v>302</v>
      </c>
      <c r="G2818" s="12">
        <v>1200</v>
      </c>
      <c r="H2818" s="12" t="s">
        <v>116</v>
      </c>
      <c r="I2818" s="12" t="s">
        <v>298</v>
      </c>
      <c r="J2818" s="37">
        <f>INDEX('Bảng Giá'!$C$3:$H$18,MATCH('Raw Data'!P2818,'Bảng Giá'!$B$3:$B$18,0),MATCH('Raw Data'!M2818,'Bảng Giá'!$C$2:$H$2,0))</f>
        <v>38500</v>
      </c>
      <c r="K2818" s="12">
        <v>37800</v>
      </c>
      <c r="L2818" s="36">
        <f t="shared" si="258"/>
        <v>2.0999999999985448</v>
      </c>
      <c r="M2818" t="str">
        <f>'References data'!H2819</f>
        <v>Liên Vùng đặc biệt</v>
      </c>
      <c r="N2818">
        <f t="shared" si="259"/>
        <v>1.2</v>
      </c>
      <c r="O2818">
        <f t="shared" si="260"/>
        <v>700</v>
      </c>
      <c r="P2818" t="str">
        <f>IF(AND(N2818&gt;0,N2818&lt;=0.05),'Bảng Giá'!$B$3,IF(AND(N2818&lt;=0.1,N2818&gt;0.05),'Bảng Giá'!$B$4,IF(AND('Raw Data'!N2818&gt;0.1,'Raw Data'!N2818&lt;=0.25),'Bảng Giá'!$B$5,IF(AND('Raw Data'!N2818&gt;0.25,'Raw Data'!N2818&lt;=0.5),'Bảng Giá'!$B$6,IF(AND('Raw Data'!N2818&gt;0.5,'Raw Data'!N2818&lt;=1),'Bảng Giá'!$B$7,IF(AND('Raw Data'!N2818&gt;1,'Raw Data'!N2818&lt;=1.5),'Bảng Giá'!$B$8,IF(AND('Raw Data'!N2818&gt;1.5,'Raw Data'!N2818&lt;=2),'Bảng Giá'!$B$9,IF(AND('Raw Data'!N2818&gt;2,'Raw Data'!N2818&lt;=2.5),'Bảng Giá'!$B$10,IF(AND('Raw Data'!N2818&gt;2.5,'Raw Data'!N2818&lt;=3),'Bảng Giá'!$B$11,IF(AND('Raw Data'!N2818&gt;3,'Raw Data'!N2818&lt;=3.5),'Bảng Giá'!$B$12,IF(AND('Raw Data'!N2818&gt;3.5,'Raw Data'!N2818&lt;=4),'Bảng Giá'!$B$13,IF(AND('Raw Data'!N2818&gt;4,'Raw Data'!N2818&lt;=4.5),'Bảng Giá'!$B$14,IF(AND('Raw Data'!N2818&gt;4.5,'Raw Data'!N2818&lt;=5),'Bảng Giá'!$B$15,IF(AND('Raw Data'!N2818&gt;5,'Raw Data'!N2818&lt;=5.5),'Bảng Giá'!$B$16,IF(AND('Raw Data'!N2818&gt;5.5,'Raw Data'!N2818&lt;=6),'Bảng Giá'!$B$17,'Bảng Giá'!$B$18)))))))))))))))</f>
        <v>1&lt;x&lt;=1.5</v>
      </c>
      <c r="Q2818" s="48">
        <f t="shared" si="261"/>
        <v>1.8518518518518517E-2</v>
      </c>
      <c r="R2818">
        <f t="shared" si="262"/>
        <v>46200</v>
      </c>
      <c r="S2818">
        <f t="shared" si="263"/>
        <v>8400</v>
      </c>
    </row>
    <row r="2819" spans="1:19" x14ac:dyDescent="0.25">
      <c r="A2819" s="12">
        <v>2818</v>
      </c>
      <c r="B2819" s="12" t="s">
        <v>211</v>
      </c>
      <c r="C2819" s="12" t="s">
        <v>1450</v>
      </c>
      <c r="D2819" s="28">
        <v>43011.660104166665</v>
      </c>
      <c r="E2819" s="17">
        <v>43015.460104166668</v>
      </c>
      <c r="F2819" s="13" t="s">
        <v>303</v>
      </c>
      <c r="G2819" s="12">
        <v>1500</v>
      </c>
      <c r="H2819" s="12" t="s">
        <v>88</v>
      </c>
      <c r="I2819" s="12" t="s">
        <v>440</v>
      </c>
      <c r="J2819" s="37">
        <f>INDEX('Bảng Giá'!$C$3:$H$18,MATCH('Raw Data'!P2819,'Bảng Giá'!$B$3:$B$18,0),MATCH('Raw Data'!M2819,'Bảng Giá'!$C$2:$H$2,0))</f>
        <v>41000</v>
      </c>
      <c r="K2819" s="12">
        <v>48300</v>
      </c>
      <c r="L2819" s="36">
        <f t="shared" ref="L2819:L2882" si="264">E2819-D2819</f>
        <v>3.8000000000029104</v>
      </c>
      <c r="M2819" t="str">
        <f>'References data'!H2820</f>
        <v>Liên Vùng</v>
      </c>
      <c r="N2819">
        <f t="shared" ref="N2819:N2882" si="265">G2819/1000</f>
        <v>1.5</v>
      </c>
      <c r="O2819">
        <f t="shared" ref="O2819:O2882" si="266">J2819-K2819</f>
        <v>-7300</v>
      </c>
      <c r="P2819" t="str">
        <f>IF(AND(N2819&gt;0,N2819&lt;=0.05),'Bảng Giá'!$B$3,IF(AND(N2819&lt;=0.1,N2819&gt;0.05),'Bảng Giá'!$B$4,IF(AND('Raw Data'!N2819&gt;0.1,'Raw Data'!N2819&lt;=0.25),'Bảng Giá'!$B$5,IF(AND('Raw Data'!N2819&gt;0.25,'Raw Data'!N2819&lt;=0.5),'Bảng Giá'!$B$6,IF(AND('Raw Data'!N2819&gt;0.5,'Raw Data'!N2819&lt;=1),'Bảng Giá'!$B$7,IF(AND('Raw Data'!N2819&gt;1,'Raw Data'!N2819&lt;=1.5),'Bảng Giá'!$B$8,IF(AND('Raw Data'!N2819&gt;1.5,'Raw Data'!N2819&lt;=2),'Bảng Giá'!$B$9,IF(AND('Raw Data'!N2819&gt;2,'Raw Data'!N2819&lt;=2.5),'Bảng Giá'!$B$10,IF(AND('Raw Data'!N2819&gt;2.5,'Raw Data'!N2819&lt;=3),'Bảng Giá'!$B$11,IF(AND('Raw Data'!N2819&gt;3,'Raw Data'!N2819&lt;=3.5),'Bảng Giá'!$B$12,IF(AND('Raw Data'!N2819&gt;3.5,'Raw Data'!N2819&lt;=4),'Bảng Giá'!$B$13,IF(AND('Raw Data'!N2819&gt;4,'Raw Data'!N2819&lt;=4.5),'Bảng Giá'!$B$14,IF(AND('Raw Data'!N2819&gt;4.5,'Raw Data'!N2819&lt;=5),'Bảng Giá'!$B$15,IF(AND('Raw Data'!N2819&gt;5,'Raw Data'!N2819&lt;=5.5),'Bảng Giá'!$B$16,IF(AND('Raw Data'!N2819&gt;5.5,'Raw Data'!N2819&lt;=6),'Bảng Giá'!$B$17,'Bảng Giá'!$B$18)))))))))))))))</f>
        <v>1&lt;x&lt;=1.5</v>
      </c>
      <c r="Q2819" s="48">
        <f t="shared" ref="Q2819:Q2882" si="267">O2819/K2819</f>
        <v>-0.15113871635610765</v>
      </c>
      <c r="R2819">
        <f t="shared" ref="R2819:R2882" si="268">J2819+(J2819*0.2)</f>
        <v>49200</v>
      </c>
      <c r="S2819">
        <f t="shared" ref="S2819:S2882" si="269">R2819-K2819</f>
        <v>900</v>
      </c>
    </row>
    <row r="2820" spans="1:19" x14ac:dyDescent="0.25">
      <c r="A2820" s="12">
        <v>2819</v>
      </c>
      <c r="B2820" s="12" t="s">
        <v>211</v>
      </c>
      <c r="C2820" s="12" t="s">
        <v>1451</v>
      </c>
      <c r="D2820" s="28">
        <v>43011.49359953704</v>
      </c>
      <c r="E2820" s="17">
        <v>43015.293599537043</v>
      </c>
      <c r="F2820" s="13" t="s">
        <v>302</v>
      </c>
      <c r="G2820" s="12">
        <v>500</v>
      </c>
      <c r="H2820" s="12" t="s">
        <v>290</v>
      </c>
      <c r="I2820" s="12" t="s">
        <v>99</v>
      </c>
      <c r="J2820" s="37">
        <f>INDEX('Bảng Giá'!$C$3:$H$18,MATCH('Raw Data'!P2820,'Bảng Giá'!$B$3:$B$18,0),MATCH('Raw Data'!M2820,'Bảng Giá'!$C$2:$H$2,0))</f>
        <v>26000</v>
      </c>
      <c r="K2820" s="12">
        <v>31700</v>
      </c>
      <c r="L2820" s="36">
        <f t="shared" si="264"/>
        <v>3.8000000000029104</v>
      </c>
      <c r="M2820" t="str">
        <f>'References data'!H2821</f>
        <v>Liên Vùng</v>
      </c>
      <c r="N2820">
        <f t="shared" si="265"/>
        <v>0.5</v>
      </c>
      <c r="O2820">
        <f t="shared" si="266"/>
        <v>-5700</v>
      </c>
      <c r="P2820" t="str">
        <f>IF(AND(N2820&gt;0,N2820&lt;=0.05),'Bảng Giá'!$B$3,IF(AND(N2820&lt;=0.1,N2820&gt;0.05),'Bảng Giá'!$B$4,IF(AND('Raw Data'!N2820&gt;0.1,'Raw Data'!N2820&lt;=0.25),'Bảng Giá'!$B$5,IF(AND('Raw Data'!N2820&gt;0.25,'Raw Data'!N2820&lt;=0.5),'Bảng Giá'!$B$6,IF(AND('Raw Data'!N2820&gt;0.5,'Raw Data'!N2820&lt;=1),'Bảng Giá'!$B$7,IF(AND('Raw Data'!N2820&gt;1,'Raw Data'!N2820&lt;=1.5),'Bảng Giá'!$B$8,IF(AND('Raw Data'!N2820&gt;1.5,'Raw Data'!N2820&lt;=2),'Bảng Giá'!$B$9,IF(AND('Raw Data'!N2820&gt;2,'Raw Data'!N2820&lt;=2.5),'Bảng Giá'!$B$10,IF(AND('Raw Data'!N2820&gt;2.5,'Raw Data'!N2820&lt;=3),'Bảng Giá'!$B$11,IF(AND('Raw Data'!N2820&gt;3,'Raw Data'!N2820&lt;=3.5),'Bảng Giá'!$B$12,IF(AND('Raw Data'!N2820&gt;3.5,'Raw Data'!N2820&lt;=4),'Bảng Giá'!$B$13,IF(AND('Raw Data'!N2820&gt;4,'Raw Data'!N2820&lt;=4.5),'Bảng Giá'!$B$14,IF(AND('Raw Data'!N2820&gt;4.5,'Raw Data'!N2820&lt;=5),'Bảng Giá'!$B$15,IF(AND('Raw Data'!N2820&gt;5,'Raw Data'!N2820&lt;=5.5),'Bảng Giá'!$B$16,IF(AND('Raw Data'!N2820&gt;5.5,'Raw Data'!N2820&lt;=6),'Bảng Giá'!$B$17,'Bảng Giá'!$B$18)))))))))))))))</f>
        <v>0.25&lt;x&lt;=0.5</v>
      </c>
      <c r="Q2820" s="48">
        <f t="shared" si="267"/>
        <v>-0.17981072555205047</v>
      </c>
      <c r="R2820">
        <f t="shared" si="268"/>
        <v>31200</v>
      </c>
      <c r="S2820">
        <f t="shared" si="269"/>
        <v>-500</v>
      </c>
    </row>
    <row r="2821" spans="1:19" x14ac:dyDescent="0.25">
      <c r="A2821" s="12">
        <v>2820</v>
      </c>
      <c r="B2821" s="12" t="s">
        <v>211</v>
      </c>
      <c r="C2821" s="12" t="s">
        <v>1452</v>
      </c>
      <c r="D2821" s="28">
        <v>43012.333333333336</v>
      </c>
      <c r="E2821" s="17">
        <v>43016.133333333339</v>
      </c>
      <c r="F2821" s="13" t="s">
        <v>302</v>
      </c>
      <c r="G2821" s="12">
        <v>1600</v>
      </c>
      <c r="H2821" s="12" t="s">
        <v>294</v>
      </c>
      <c r="I2821" s="12" t="s">
        <v>349</v>
      </c>
      <c r="J2821" s="37">
        <f>INDEX('Bảng Giá'!$C$3:$H$18,MATCH('Raw Data'!P2821,'Bảng Giá'!$B$3:$B$18,0),MATCH('Raw Data'!M2821,'Bảng Giá'!$C$2:$H$2,0))</f>
        <v>49500</v>
      </c>
      <c r="K2821" s="12">
        <v>48300</v>
      </c>
      <c r="L2821" s="36">
        <f t="shared" si="264"/>
        <v>3.8000000000029104</v>
      </c>
      <c r="M2821" t="str">
        <f>'References data'!H2822</f>
        <v>Liên Vùng</v>
      </c>
      <c r="N2821">
        <f t="shared" si="265"/>
        <v>1.6</v>
      </c>
      <c r="O2821">
        <f t="shared" si="266"/>
        <v>1200</v>
      </c>
      <c r="P2821" t="str">
        <f>IF(AND(N2821&gt;0,N2821&lt;=0.05),'Bảng Giá'!$B$3,IF(AND(N2821&lt;=0.1,N2821&gt;0.05),'Bảng Giá'!$B$4,IF(AND('Raw Data'!N2821&gt;0.1,'Raw Data'!N2821&lt;=0.25),'Bảng Giá'!$B$5,IF(AND('Raw Data'!N2821&gt;0.25,'Raw Data'!N2821&lt;=0.5),'Bảng Giá'!$B$6,IF(AND('Raw Data'!N2821&gt;0.5,'Raw Data'!N2821&lt;=1),'Bảng Giá'!$B$7,IF(AND('Raw Data'!N2821&gt;1,'Raw Data'!N2821&lt;=1.5),'Bảng Giá'!$B$8,IF(AND('Raw Data'!N2821&gt;1.5,'Raw Data'!N2821&lt;=2),'Bảng Giá'!$B$9,IF(AND('Raw Data'!N2821&gt;2,'Raw Data'!N2821&lt;=2.5),'Bảng Giá'!$B$10,IF(AND('Raw Data'!N2821&gt;2.5,'Raw Data'!N2821&lt;=3),'Bảng Giá'!$B$11,IF(AND('Raw Data'!N2821&gt;3,'Raw Data'!N2821&lt;=3.5),'Bảng Giá'!$B$12,IF(AND('Raw Data'!N2821&gt;3.5,'Raw Data'!N2821&lt;=4),'Bảng Giá'!$B$13,IF(AND('Raw Data'!N2821&gt;4,'Raw Data'!N2821&lt;=4.5),'Bảng Giá'!$B$14,IF(AND('Raw Data'!N2821&gt;4.5,'Raw Data'!N2821&lt;=5),'Bảng Giá'!$B$15,IF(AND('Raw Data'!N2821&gt;5,'Raw Data'!N2821&lt;=5.5),'Bảng Giá'!$B$16,IF(AND('Raw Data'!N2821&gt;5.5,'Raw Data'!N2821&lt;=6),'Bảng Giá'!$B$17,'Bảng Giá'!$B$18)))))))))))))))</f>
        <v>1.5&lt;x&lt;=2</v>
      </c>
      <c r="Q2821" s="48">
        <f t="shared" si="267"/>
        <v>2.4844720496894408E-2</v>
      </c>
      <c r="R2821">
        <f t="shared" si="268"/>
        <v>59400</v>
      </c>
      <c r="S2821">
        <f t="shared" si="269"/>
        <v>11100</v>
      </c>
    </row>
    <row r="2822" spans="1:19" x14ac:dyDescent="0.25">
      <c r="A2822" s="12">
        <v>2821</v>
      </c>
      <c r="B2822" s="12" t="s">
        <v>211</v>
      </c>
      <c r="C2822" s="12" t="s">
        <v>1453</v>
      </c>
      <c r="D2822" s="28">
        <v>43012.333333333336</v>
      </c>
      <c r="E2822" s="17">
        <v>43016.133333333339</v>
      </c>
      <c r="F2822" s="13" t="s">
        <v>302</v>
      </c>
      <c r="G2822" s="12">
        <v>650</v>
      </c>
      <c r="H2822" s="12" t="s">
        <v>276</v>
      </c>
      <c r="I2822" s="12" t="s">
        <v>82</v>
      </c>
      <c r="J2822" s="37">
        <f>INDEX('Bảng Giá'!$C$3:$H$18,MATCH('Raw Data'!P2822,'Bảng Giá'!$B$3:$B$18,0),MATCH('Raw Data'!M2822,'Bảng Giá'!$C$2:$H$2,0))</f>
        <v>32500</v>
      </c>
      <c r="K2822" s="12">
        <v>31700</v>
      </c>
      <c r="L2822" s="36">
        <f t="shared" si="264"/>
        <v>3.8000000000029104</v>
      </c>
      <c r="M2822" t="str">
        <f>'References data'!H2823</f>
        <v>Liên Vùng</v>
      </c>
      <c r="N2822">
        <f t="shared" si="265"/>
        <v>0.65</v>
      </c>
      <c r="O2822">
        <f t="shared" si="266"/>
        <v>800</v>
      </c>
      <c r="P2822" t="str">
        <f>IF(AND(N2822&gt;0,N2822&lt;=0.05),'Bảng Giá'!$B$3,IF(AND(N2822&lt;=0.1,N2822&gt;0.05),'Bảng Giá'!$B$4,IF(AND('Raw Data'!N2822&gt;0.1,'Raw Data'!N2822&lt;=0.25),'Bảng Giá'!$B$5,IF(AND('Raw Data'!N2822&gt;0.25,'Raw Data'!N2822&lt;=0.5),'Bảng Giá'!$B$6,IF(AND('Raw Data'!N2822&gt;0.5,'Raw Data'!N2822&lt;=1),'Bảng Giá'!$B$7,IF(AND('Raw Data'!N2822&gt;1,'Raw Data'!N2822&lt;=1.5),'Bảng Giá'!$B$8,IF(AND('Raw Data'!N2822&gt;1.5,'Raw Data'!N2822&lt;=2),'Bảng Giá'!$B$9,IF(AND('Raw Data'!N2822&gt;2,'Raw Data'!N2822&lt;=2.5),'Bảng Giá'!$B$10,IF(AND('Raw Data'!N2822&gt;2.5,'Raw Data'!N2822&lt;=3),'Bảng Giá'!$B$11,IF(AND('Raw Data'!N2822&gt;3,'Raw Data'!N2822&lt;=3.5),'Bảng Giá'!$B$12,IF(AND('Raw Data'!N2822&gt;3.5,'Raw Data'!N2822&lt;=4),'Bảng Giá'!$B$13,IF(AND('Raw Data'!N2822&gt;4,'Raw Data'!N2822&lt;=4.5),'Bảng Giá'!$B$14,IF(AND('Raw Data'!N2822&gt;4.5,'Raw Data'!N2822&lt;=5),'Bảng Giá'!$B$15,IF(AND('Raw Data'!N2822&gt;5,'Raw Data'!N2822&lt;=5.5),'Bảng Giá'!$B$16,IF(AND('Raw Data'!N2822&gt;5.5,'Raw Data'!N2822&lt;=6),'Bảng Giá'!$B$17,'Bảng Giá'!$B$18)))))))))))))))</f>
        <v>0.5&lt;x&lt;=1</v>
      </c>
      <c r="Q2822" s="48">
        <f t="shared" si="267"/>
        <v>2.5236593059936908E-2</v>
      </c>
      <c r="R2822">
        <f t="shared" si="268"/>
        <v>39000</v>
      </c>
      <c r="S2822">
        <f t="shared" si="269"/>
        <v>7300</v>
      </c>
    </row>
    <row r="2823" spans="1:19" x14ac:dyDescent="0.25">
      <c r="A2823" s="12">
        <v>2822</v>
      </c>
      <c r="B2823" s="12" t="s">
        <v>211</v>
      </c>
      <c r="C2823" s="12" t="s">
        <v>1454</v>
      </c>
      <c r="D2823" s="28">
        <v>43011.660937499997</v>
      </c>
      <c r="E2823" s="17">
        <v>43013.760937499996</v>
      </c>
      <c r="F2823" s="13" t="s">
        <v>302</v>
      </c>
      <c r="G2823" s="12">
        <v>3000</v>
      </c>
      <c r="H2823" s="12" t="s">
        <v>93</v>
      </c>
      <c r="I2823" s="12" t="s">
        <v>114</v>
      </c>
      <c r="J2823" s="37">
        <f>INDEX('Bảng Giá'!$C$3:$H$18,MATCH('Raw Data'!P2823,'Bảng Giá'!$B$3:$B$18,0),MATCH('Raw Data'!M2823,'Bảng Giá'!$C$2:$H$2,0))</f>
        <v>62500</v>
      </c>
      <c r="K2823" s="12">
        <v>69100</v>
      </c>
      <c r="L2823" s="36">
        <f t="shared" si="264"/>
        <v>2.0999999999985448</v>
      </c>
      <c r="M2823" t="str">
        <f>'References data'!H2824</f>
        <v>Liên Vùng đặc biệt</v>
      </c>
      <c r="N2823">
        <f t="shared" si="265"/>
        <v>3</v>
      </c>
      <c r="O2823">
        <f t="shared" si="266"/>
        <v>-6600</v>
      </c>
      <c r="P2823" t="str">
        <f>IF(AND(N2823&gt;0,N2823&lt;=0.05),'Bảng Giá'!$B$3,IF(AND(N2823&lt;=0.1,N2823&gt;0.05),'Bảng Giá'!$B$4,IF(AND('Raw Data'!N2823&gt;0.1,'Raw Data'!N2823&lt;=0.25),'Bảng Giá'!$B$5,IF(AND('Raw Data'!N2823&gt;0.25,'Raw Data'!N2823&lt;=0.5),'Bảng Giá'!$B$6,IF(AND('Raw Data'!N2823&gt;0.5,'Raw Data'!N2823&lt;=1),'Bảng Giá'!$B$7,IF(AND('Raw Data'!N2823&gt;1,'Raw Data'!N2823&lt;=1.5),'Bảng Giá'!$B$8,IF(AND('Raw Data'!N2823&gt;1.5,'Raw Data'!N2823&lt;=2),'Bảng Giá'!$B$9,IF(AND('Raw Data'!N2823&gt;2,'Raw Data'!N2823&lt;=2.5),'Bảng Giá'!$B$10,IF(AND('Raw Data'!N2823&gt;2.5,'Raw Data'!N2823&lt;=3),'Bảng Giá'!$B$11,IF(AND('Raw Data'!N2823&gt;3,'Raw Data'!N2823&lt;=3.5),'Bảng Giá'!$B$12,IF(AND('Raw Data'!N2823&gt;3.5,'Raw Data'!N2823&lt;=4),'Bảng Giá'!$B$13,IF(AND('Raw Data'!N2823&gt;4,'Raw Data'!N2823&lt;=4.5),'Bảng Giá'!$B$14,IF(AND('Raw Data'!N2823&gt;4.5,'Raw Data'!N2823&lt;=5),'Bảng Giá'!$B$15,IF(AND('Raw Data'!N2823&gt;5,'Raw Data'!N2823&lt;=5.5),'Bảng Giá'!$B$16,IF(AND('Raw Data'!N2823&gt;5.5,'Raw Data'!N2823&lt;=6),'Bảng Giá'!$B$17,'Bảng Giá'!$B$18)))))))))))))))</f>
        <v>2.5&lt;x&lt;=3</v>
      </c>
      <c r="Q2823" s="48">
        <f t="shared" si="267"/>
        <v>-9.5513748191027495E-2</v>
      </c>
      <c r="R2823">
        <f t="shared" si="268"/>
        <v>75000</v>
      </c>
      <c r="S2823">
        <f t="shared" si="269"/>
        <v>5900</v>
      </c>
    </row>
    <row r="2824" spans="1:19" x14ac:dyDescent="0.25">
      <c r="A2824" s="12">
        <v>2823</v>
      </c>
      <c r="B2824" s="12" t="s">
        <v>211</v>
      </c>
      <c r="C2824" s="12" t="s">
        <v>1455</v>
      </c>
      <c r="D2824" s="28">
        <v>43010.62736111111</v>
      </c>
      <c r="E2824" s="17">
        <v>43014.427361111113</v>
      </c>
      <c r="F2824" s="13" t="s">
        <v>302</v>
      </c>
      <c r="G2824" s="12">
        <v>550</v>
      </c>
      <c r="H2824" s="12" t="s">
        <v>505</v>
      </c>
      <c r="I2824" s="12" t="s">
        <v>279</v>
      </c>
      <c r="J2824" s="37">
        <f>INDEX('Bảng Giá'!$C$3:$H$18,MATCH('Raw Data'!P2824,'Bảng Giá'!$B$3:$B$18,0),MATCH('Raw Data'!M2824,'Bảng Giá'!$C$2:$H$2,0))</f>
        <v>32500</v>
      </c>
      <c r="K2824" s="12">
        <v>31700</v>
      </c>
      <c r="L2824" s="36">
        <f t="shared" si="264"/>
        <v>3.8000000000029104</v>
      </c>
      <c r="M2824" t="str">
        <f>'References data'!H2825</f>
        <v>Liên Vùng</v>
      </c>
      <c r="N2824">
        <f t="shared" si="265"/>
        <v>0.55000000000000004</v>
      </c>
      <c r="O2824">
        <f t="shared" si="266"/>
        <v>800</v>
      </c>
      <c r="P2824" t="str">
        <f>IF(AND(N2824&gt;0,N2824&lt;=0.05),'Bảng Giá'!$B$3,IF(AND(N2824&lt;=0.1,N2824&gt;0.05),'Bảng Giá'!$B$4,IF(AND('Raw Data'!N2824&gt;0.1,'Raw Data'!N2824&lt;=0.25),'Bảng Giá'!$B$5,IF(AND('Raw Data'!N2824&gt;0.25,'Raw Data'!N2824&lt;=0.5),'Bảng Giá'!$B$6,IF(AND('Raw Data'!N2824&gt;0.5,'Raw Data'!N2824&lt;=1),'Bảng Giá'!$B$7,IF(AND('Raw Data'!N2824&gt;1,'Raw Data'!N2824&lt;=1.5),'Bảng Giá'!$B$8,IF(AND('Raw Data'!N2824&gt;1.5,'Raw Data'!N2824&lt;=2),'Bảng Giá'!$B$9,IF(AND('Raw Data'!N2824&gt;2,'Raw Data'!N2824&lt;=2.5),'Bảng Giá'!$B$10,IF(AND('Raw Data'!N2824&gt;2.5,'Raw Data'!N2824&lt;=3),'Bảng Giá'!$B$11,IF(AND('Raw Data'!N2824&gt;3,'Raw Data'!N2824&lt;=3.5),'Bảng Giá'!$B$12,IF(AND('Raw Data'!N2824&gt;3.5,'Raw Data'!N2824&lt;=4),'Bảng Giá'!$B$13,IF(AND('Raw Data'!N2824&gt;4,'Raw Data'!N2824&lt;=4.5),'Bảng Giá'!$B$14,IF(AND('Raw Data'!N2824&gt;4.5,'Raw Data'!N2824&lt;=5),'Bảng Giá'!$B$15,IF(AND('Raw Data'!N2824&gt;5,'Raw Data'!N2824&lt;=5.5),'Bảng Giá'!$B$16,IF(AND('Raw Data'!N2824&gt;5.5,'Raw Data'!N2824&lt;=6),'Bảng Giá'!$B$17,'Bảng Giá'!$B$18)))))))))))))))</f>
        <v>0.5&lt;x&lt;=1</v>
      </c>
      <c r="Q2824" s="48">
        <f t="shared" si="267"/>
        <v>2.5236593059936908E-2</v>
      </c>
      <c r="R2824">
        <f t="shared" si="268"/>
        <v>39000</v>
      </c>
      <c r="S2824">
        <f t="shared" si="269"/>
        <v>7300</v>
      </c>
    </row>
    <row r="2825" spans="1:19" x14ac:dyDescent="0.25">
      <c r="A2825" s="12">
        <v>2824</v>
      </c>
      <c r="B2825" s="12" t="s">
        <v>211</v>
      </c>
      <c r="C2825" s="12" t="s">
        <v>1456</v>
      </c>
      <c r="D2825" s="28">
        <v>43011.419178240743</v>
      </c>
      <c r="E2825" s="17">
        <v>43015.219178240746</v>
      </c>
      <c r="F2825" s="13" t="s">
        <v>302</v>
      </c>
      <c r="G2825" s="12">
        <v>950</v>
      </c>
      <c r="H2825" s="12" t="s">
        <v>116</v>
      </c>
      <c r="I2825" s="12" t="s">
        <v>316</v>
      </c>
      <c r="J2825" s="37">
        <f>INDEX('Bảng Giá'!$C$3:$H$18,MATCH('Raw Data'!P2825,'Bảng Giá'!$B$3:$B$18,0),MATCH('Raw Data'!M2825,'Bảng Giá'!$C$2:$H$2,0))</f>
        <v>32500</v>
      </c>
      <c r="K2825" s="12">
        <v>31700</v>
      </c>
      <c r="L2825" s="36">
        <f t="shared" si="264"/>
        <v>3.8000000000029104</v>
      </c>
      <c r="M2825" t="str">
        <f>'References data'!H2826</f>
        <v>Liên Vùng</v>
      </c>
      <c r="N2825">
        <f t="shared" si="265"/>
        <v>0.95</v>
      </c>
      <c r="O2825">
        <f t="shared" si="266"/>
        <v>800</v>
      </c>
      <c r="P2825" t="str">
        <f>IF(AND(N2825&gt;0,N2825&lt;=0.05),'Bảng Giá'!$B$3,IF(AND(N2825&lt;=0.1,N2825&gt;0.05),'Bảng Giá'!$B$4,IF(AND('Raw Data'!N2825&gt;0.1,'Raw Data'!N2825&lt;=0.25),'Bảng Giá'!$B$5,IF(AND('Raw Data'!N2825&gt;0.25,'Raw Data'!N2825&lt;=0.5),'Bảng Giá'!$B$6,IF(AND('Raw Data'!N2825&gt;0.5,'Raw Data'!N2825&lt;=1),'Bảng Giá'!$B$7,IF(AND('Raw Data'!N2825&gt;1,'Raw Data'!N2825&lt;=1.5),'Bảng Giá'!$B$8,IF(AND('Raw Data'!N2825&gt;1.5,'Raw Data'!N2825&lt;=2),'Bảng Giá'!$B$9,IF(AND('Raw Data'!N2825&gt;2,'Raw Data'!N2825&lt;=2.5),'Bảng Giá'!$B$10,IF(AND('Raw Data'!N2825&gt;2.5,'Raw Data'!N2825&lt;=3),'Bảng Giá'!$B$11,IF(AND('Raw Data'!N2825&gt;3,'Raw Data'!N2825&lt;=3.5),'Bảng Giá'!$B$12,IF(AND('Raw Data'!N2825&gt;3.5,'Raw Data'!N2825&lt;=4),'Bảng Giá'!$B$13,IF(AND('Raw Data'!N2825&gt;4,'Raw Data'!N2825&lt;=4.5),'Bảng Giá'!$B$14,IF(AND('Raw Data'!N2825&gt;4.5,'Raw Data'!N2825&lt;=5),'Bảng Giá'!$B$15,IF(AND('Raw Data'!N2825&gt;5,'Raw Data'!N2825&lt;=5.5),'Bảng Giá'!$B$16,IF(AND('Raw Data'!N2825&gt;5.5,'Raw Data'!N2825&lt;=6),'Bảng Giá'!$B$17,'Bảng Giá'!$B$18)))))))))))))))</f>
        <v>0.5&lt;x&lt;=1</v>
      </c>
      <c r="Q2825" s="48">
        <f t="shared" si="267"/>
        <v>2.5236593059936908E-2</v>
      </c>
      <c r="R2825">
        <f t="shared" si="268"/>
        <v>39000</v>
      </c>
      <c r="S2825">
        <f t="shared" si="269"/>
        <v>7300</v>
      </c>
    </row>
    <row r="2826" spans="1:19" x14ac:dyDescent="0.25">
      <c r="A2826" s="12">
        <v>2825</v>
      </c>
      <c r="B2826" s="12" t="s">
        <v>211</v>
      </c>
      <c r="C2826" s="12" t="s">
        <v>1457</v>
      </c>
      <c r="D2826" s="28">
        <v>43011.41914351852</v>
      </c>
      <c r="E2826" s="17">
        <v>43015.219143518523</v>
      </c>
      <c r="F2826" s="13" t="s">
        <v>302</v>
      </c>
      <c r="G2826" s="12">
        <v>2000</v>
      </c>
      <c r="H2826" s="12" t="s">
        <v>507</v>
      </c>
      <c r="I2826" s="12" t="s">
        <v>117</v>
      </c>
      <c r="J2826" s="37">
        <f>INDEX('Bảng Giá'!$C$3:$H$18,MATCH('Raw Data'!P2826,'Bảng Giá'!$B$3:$B$18,0),MATCH('Raw Data'!M2826,'Bảng Giá'!$C$2:$H$2,0))</f>
        <v>49500</v>
      </c>
      <c r="K2826" s="12">
        <v>56600</v>
      </c>
      <c r="L2826" s="36">
        <f t="shared" si="264"/>
        <v>3.8000000000029104</v>
      </c>
      <c r="M2826" t="str">
        <f>'References data'!H2827</f>
        <v>Liên Vùng</v>
      </c>
      <c r="N2826">
        <f t="shared" si="265"/>
        <v>2</v>
      </c>
      <c r="O2826">
        <f t="shared" si="266"/>
        <v>-7100</v>
      </c>
      <c r="P2826" t="str">
        <f>IF(AND(N2826&gt;0,N2826&lt;=0.05),'Bảng Giá'!$B$3,IF(AND(N2826&lt;=0.1,N2826&gt;0.05),'Bảng Giá'!$B$4,IF(AND('Raw Data'!N2826&gt;0.1,'Raw Data'!N2826&lt;=0.25),'Bảng Giá'!$B$5,IF(AND('Raw Data'!N2826&gt;0.25,'Raw Data'!N2826&lt;=0.5),'Bảng Giá'!$B$6,IF(AND('Raw Data'!N2826&gt;0.5,'Raw Data'!N2826&lt;=1),'Bảng Giá'!$B$7,IF(AND('Raw Data'!N2826&gt;1,'Raw Data'!N2826&lt;=1.5),'Bảng Giá'!$B$8,IF(AND('Raw Data'!N2826&gt;1.5,'Raw Data'!N2826&lt;=2),'Bảng Giá'!$B$9,IF(AND('Raw Data'!N2826&gt;2,'Raw Data'!N2826&lt;=2.5),'Bảng Giá'!$B$10,IF(AND('Raw Data'!N2826&gt;2.5,'Raw Data'!N2826&lt;=3),'Bảng Giá'!$B$11,IF(AND('Raw Data'!N2826&gt;3,'Raw Data'!N2826&lt;=3.5),'Bảng Giá'!$B$12,IF(AND('Raw Data'!N2826&gt;3.5,'Raw Data'!N2826&lt;=4),'Bảng Giá'!$B$13,IF(AND('Raw Data'!N2826&gt;4,'Raw Data'!N2826&lt;=4.5),'Bảng Giá'!$B$14,IF(AND('Raw Data'!N2826&gt;4.5,'Raw Data'!N2826&lt;=5),'Bảng Giá'!$B$15,IF(AND('Raw Data'!N2826&gt;5,'Raw Data'!N2826&lt;=5.5),'Bảng Giá'!$B$16,IF(AND('Raw Data'!N2826&gt;5.5,'Raw Data'!N2826&lt;=6),'Bảng Giá'!$B$17,'Bảng Giá'!$B$18)))))))))))))))</f>
        <v>1.5&lt;x&lt;=2</v>
      </c>
      <c r="Q2826" s="48">
        <f t="shared" si="267"/>
        <v>-0.12544169611307421</v>
      </c>
      <c r="R2826">
        <f t="shared" si="268"/>
        <v>59400</v>
      </c>
      <c r="S2826">
        <f t="shared" si="269"/>
        <v>2800</v>
      </c>
    </row>
    <row r="2827" spans="1:19" x14ac:dyDescent="0.25">
      <c r="A2827" s="12">
        <v>2826</v>
      </c>
      <c r="B2827" s="12" t="s">
        <v>211</v>
      </c>
      <c r="C2827" s="12" t="s">
        <v>1458</v>
      </c>
      <c r="D2827" s="28">
        <v>43011.414988425924</v>
      </c>
      <c r="E2827" s="17">
        <v>43015.214988425927</v>
      </c>
      <c r="F2827" s="13" t="s">
        <v>302</v>
      </c>
      <c r="G2827" s="12">
        <v>400</v>
      </c>
      <c r="H2827" s="12" t="s">
        <v>95</v>
      </c>
      <c r="I2827" s="12" t="s">
        <v>1630</v>
      </c>
      <c r="J2827" s="37">
        <f>INDEX('Bảng Giá'!$C$3:$H$18,MATCH('Raw Data'!P2827,'Bảng Giá'!$B$3:$B$18,0),MATCH('Raw Data'!M2827,'Bảng Giá'!$C$2:$H$2,0))</f>
        <v>26000</v>
      </c>
      <c r="K2827" s="12">
        <v>25400</v>
      </c>
      <c r="L2827" s="36">
        <f t="shared" si="264"/>
        <v>3.8000000000029104</v>
      </c>
      <c r="M2827" t="str">
        <f>'References data'!H2828</f>
        <v>Liên Vùng</v>
      </c>
      <c r="N2827">
        <f t="shared" si="265"/>
        <v>0.4</v>
      </c>
      <c r="O2827">
        <f t="shared" si="266"/>
        <v>600</v>
      </c>
      <c r="P2827" t="str">
        <f>IF(AND(N2827&gt;0,N2827&lt;=0.05),'Bảng Giá'!$B$3,IF(AND(N2827&lt;=0.1,N2827&gt;0.05),'Bảng Giá'!$B$4,IF(AND('Raw Data'!N2827&gt;0.1,'Raw Data'!N2827&lt;=0.25),'Bảng Giá'!$B$5,IF(AND('Raw Data'!N2827&gt;0.25,'Raw Data'!N2827&lt;=0.5),'Bảng Giá'!$B$6,IF(AND('Raw Data'!N2827&gt;0.5,'Raw Data'!N2827&lt;=1),'Bảng Giá'!$B$7,IF(AND('Raw Data'!N2827&gt;1,'Raw Data'!N2827&lt;=1.5),'Bảng Giá'!$B$8,IF(AND('Raw Data'!N2827&gt;1.5,'Raw Data'!N2827&lt;=2),'Bảng Giá'!$B$9,IF(AND('Raw Data'!N2827&gt;2,'Raw Data'!N2827&lt;=2.5),'Bảng Giá'!$B$10,IF(AND('Raw Data'!N2827&gt;2.5,'Raw Data'!N2827&lt;=3),'Bảng Giá'!$B$11,IF(AND('Raw Data'!N2827&gt;3,'Raw Data'!N2827&lt;=3.5),'Bảng Giá'!$B$12,IF(AND('Raw Data'!N2827&gt;3.5,'Raw Data'!N2827&lt;=4),'Bảng Giá'!$B$13,IF(AND('Raw Data'!N2827&gt;4,'Raw Data'!N2827&lt;=4.5),'Bảng Giá'!$B$14,IF(AND('Raw Data'!N2827&gt;4.5,'Raw Data'!N2827&lt;=5),'Bảng Giá'!$B$15,IF(AND('Raw Data'!N2827&gt;5,'Raw Data'!N2827&lt;=5.5),'Bảng Giá'!$B$16,IF(AND('Raw Data'!N2827&gt;5.5,'Raw Data'!N2827&lt;=6),'Bảng Giá'!$B$17,'Bảng Giá'!$B$18)))))))))))))))</f>
        <v>0.25&lt;x&lt;=0.5</v>
      </c>
      <c r="Q2827" s="48">
        <f t="shared" si="267"/>
        <v>2.3622047244094488E-2</v>
      </c>
      <c r="R2827">
        <f t="shared" si="268"/>
        <v>31200</v>
      </c>
      <c r="S2827">
        <f t="shared" si="269"/>
        <v>5800</v>
      </c>
    </row>
    <row r="2828" spans="1:19" x14ac:dyDescent="0.25">
      <c r="A2828" s="12">
        <v>2827</v>
      </c>
      <c r="B2828" s="12" t="s">
        <v>211</v>
      </c>
      <c r="C2828" s="12" t="s">
        <v>1459</v>
      </c>
      <c r="D2828" s="28">
        <v>43011.419270833336</v>
      </c>
      <c r="E2828" s="17">
        <v>43015.519270833334</v>
      </c>
      <c r="F2828" s="13" t="s">
        <v>302</v>
      </c>
      <c r="G2828" s="12">
        <v>500</v>
      </c>
      <c r="H2828" s="12" t="s">
        <v>1559</v>
      </c>
      <c r="I2828" s="12" t="s">
        <v>1631</v>
      </c>
      <c r="J2828" s="37">
        <f>INDEX('Bảng Giá'!$C$3:$H$18,MATCH('Raw Data'!P2828,'Bảng Giá'!$B$3:$B$18,0),MATCH('Raw Data'!M2828,'Bảng Giá'!$C$2:$H$2,0))</f>
        <v>24500</v>
      </c>
      <c r="K2828" s="12">
        <v>30500</v>
      </c>
      <c r="L2828" s="36">
        <f t="shared" si="264"/>
        <v>4.0999999999985448</v>
      </c>
      <c r="M2828" t="str">
        <f>'References data'!H2829</f>
        <v>Liên Vùng Tỉnh</v>
      </c>
      <c r="N2828">
        <f t="shared" si="265"/>
        <v>0.5</v>
      </c>
      <c r="O2828">
        <f t="shared" si="266"/>
        <v>-6000</v>
      </c>
      <c r="P2828" t="str">
        <f>IF(AND(N2828&gt;0,N2828&lt;=0.05),'Bảng Giá'!$B$3,IF(AND(N2828&lt;=0.1,N2828&gt;0.05),'Bảng Giá'!$B$4,IF(AND('Raw Data'!N2828&gt;0.1,'Raw Data'!N2828&lt;=0.25),'Bảng Giá'!$B$5,IF(AND('Raw Data'!N2828&gt;0.25,'Raw Data'!N2828&lt;=0.5),'Bảng Giá'!$B$6,IF(AND('Raw Data'!N2828&gt;0.5,'Raw Data'!N2828&lt;=1),'Bảng Giá'!$B$7,IF(AND('Raw Data'!N2828&gt;1,'Raw Data'!N2828&lt;=1.5),'Bảng Giá'!$B$8,IF(AND('Raw Data'!N2828&gt;1.5,'Raw Data'!N2828&lt;=2),'Bảng Giá'!$B$9,IF(AND('Raw Data'!N2828&gt;2,'Raw Data'!N2828&lt;=2.5),'Bảng Giá'!$B$10,IF(AND('Raw Data'!N2828&gt;2.5,'Raw Data'!N2828&lt;=3),'Bảng Giá'!$B$11,IF(AND('Raw Data'!N2828&gt;3,'Raw Data'!N2828&lt;=3.5),'Bảng Giá'!$B$12,IF(AND('Raw Data'!N2828&gt;3.5,'Raw Data'!N2828&lt;=4),'Bảng Giá'!$B$13,IF(AND('Raw Data'!N2828&gt;4,'Raw Data'!N2828&lt;=4.5),'Bảng Giá'!$B$14,IF(AND('Raw Data'!N2828&gt;4.5,'Raw Data'!N2828&lt;=5),'Bảng Giá'!$B$15,IF(AND('Raw Data'!N2828&gt;5,'Raw Data'!N2828&lt;=5.5),'Bảng Giá'!$B$16,IF(AND('Raw Data'!N2828&gt;5.5,'Raw Data'!N2828&lt;=6),'Bảng Giá'!$B$17,'Bảng Giá'!$B$18)))))))))))))))</f>
        <v>0.25&lt;x&lt;=0.5</v>
      </c>
      <c r="Q2828" s="48">
        <f t="shared" si="267"/>
        <v>-0.19672131147540983</v>
      </c>
      <c r="R2828">
        <f t="shared" si="268"/>
        <v>29400</v>
      </c>
      <c r="S2828">
        <f t="shared" si="269"/>
        <v>-1100</v>
      </c>
    </row>
    <row r="2829" spans="1:19" x14ac:dyDescent="0.25">
      <c r="A2829" s="12">
        <v>2828</v>
      </c>
      <c r="B2829" s="12" t="s">
        <v>211</v>
      </c>
      <c r="C2829" s="12" t="s">
        <v>1460</v>
      </c>
      <c r="D2829" s="28">
        <v>43011.415335648147</v>
      </c>
      <c r="E2829" s="17">
        <v>43015.515335648146</v>
      </c>
      <c r="F2829" s="13" t="s">
        <v>302</v>
      </c>
      <c r="G2829" s="12">
        <v>1435</v>
      </c>
      <c r="H2829" s="12" t="s">
        <v>452</v>
      </c>
      <c r="I2829" s="12" t="s">
        <v>828</v>
      </c>
      <c r="J2829" s="37">
        <f>INDEX('Bảng Giá'!$C$3:$H$18,MATCH('Raw Data'!P2829,'Bảng Giá'!$B$3:$B$18,0),MATCH('Raw Data'!M2829,'Bảng Giá'!$C$2:$H$2,0))</f>
        <v>39000</v>
      </c>
      <c r="K2829" s="12">
        <v>38400</v>
      </c>
      <c r="L2829" s="36">
        <f t="shared" si="264"/>
        <v>4.0999999999985448</v>
      </c>
      <c r="M2829" t="str">
        <f>'References data'!H2830</f>
        <v>Liên Vùng Tỉnh</v>
      </c>
      <c r="N2829">
        <f t="shared" si="265"/>
        <v>1.4350000000000001</v>
      </c>
      <c r="O2829">
        <f t="shared" si="266"/>
        <v>600</v>
      </c>
      <c r="P2829" t="str">
        <f>IF(AND(N2829&gt;0,N2829&lt;=0.05),'Bảng Giá'!$B$3,IF(AND(N2829&lt;=0.1,N2829&gt;0.05),'Bảng Giá'!$B$4,IF(AND('Raw Data'!N2829&gt;0.1,'Raw Data'!N2829&lt;=0.25),'Bảng Giá'!$B$5,IF(AND('Raw Data'!N2829&gt;0.25,'Raw Data'!N2829&lt;=0.5),'Bảng Giá'!$B$6,IF(AND('Raw Data'!N2829&gt;0.5,'Raw Data'!N2829&lt;=1),'Bảng Giá'!$B$7,IF(AND('Raw Data'!N2829&gt;1,'Raw Data'!N2829&lt;=1.5),'Bảng Giá'!$B$8,IF(AND('Raw Data'!N2829&gt;1.5,'Raw Data'!N2829&lt;=2),'Bảng Giá'!$B$9,IF(AND('Raw Data'!N2829&gt;2,'Raw Data'!N2829&lt;=2.5),'Bảng Giá'!$B$10,IF(AND('Raw Data'!N2829&gt;2.5,'Raw Data'!N2829&lt;=3),'Bảng Giá'!$B$11,IF(AND('Raw Data'!N2829&gt;3,'Raw Data'!N2829&lt;=3.5),'Bảng Giá'!$B$12,IF(AND('Raw Data'!N2829&gt;3.5,'Raw Data'!N2829&lt;=4),'Bảng Giá'!$B$13,IF(AND('Raw Data'!N2829&gt;4,'Raw Data'!N2829&lt;=4.5),'Bảng Giá'!$B$14,IF(AND('Raw Data'!N2829&gt;4.5,'Raw Data'!N2829&lt;=5),'Bảng Giá'!$B$15,IF(AND('Raw Data'!N2829&gt;5,'Raw Data'!N2829&lt;=5.5),'Bảng Giá'!$B$16,IF(AND('Raw Data'!N2829&gt;5.5,'Raw Data'!N2829&lt;=6),'Bảng Giá'!$B$17,'Bảng Giá'!$B$18)))))))))))))))</f>
        <v>1&lt;x&lt;=1.5</v>
      </c>
      <c r="Q2829" s="48">
        <f t="shared" si="267"/>
        <v>1.5625E-2</v>
      </c>
      <c r="R2829">
        <f t="shared" si="268"/>
        <v>46800</v>
      </c>
      <c r="S2829">
        <f t="shared" si="269"/>
        <v>8400</v>
      </c>
    </row>
    <row r="2830" spans="1:19" x14ac:dyDescent="0.25">
      <c r="A2830" s="12">
        <v>2829</v>
      </c>
      <c r="B2830" s="12" t="s">
        <v>211</v>
      </c>
      <c r="C2830" s="12" t="s">
        <v>1461</v>
      </c>
      <c r="D2830" s="28">
        <v>43011.415219907409</v>
      </c>
      <c r="E2830" s="17">
        <v>43015.215219907412</v>
      </c>
      <c r="F2830" s="13" t="s">
        <v>302</v>
      </c>
      <c r="G2830" s="12">
        <v>400</v>
      </c>
      <c r="H2830" s="12" t="s">
        <v>82</v>
      </c>
      <c r="I2830" s="12" t="s">
        <v>1632</v>
      </c>
      <c r="J2830" s="37">
        <f>INDEX('Bảng Giá'!$C$3:$H$18,MATCH('Raw Data'!P2830,'Bảng Giá'!$B$3:$B$18,0),MATCH('Raw Data'!M2830,'Bảng Giá'!$C$2:$H$2,0))</f>
        <v>26000</v>
      </c>
      <c r="K2830" s="12">
        <v>25400</v>
      </c>
      <c r="L2830" s="36">
        <f t="shared" si="264"/>
        <v>3.8000000000029104</v>
      </c>
      <c r="M2830" t="str">
        <f>'References data'!H2831</f>
        <v>Liên Vùng</v>
      </c>
      <c r="N2830">
        <f t="shared" si="265"/>
        <v>0.4</v>
      </c>
      <c r="O2830">
        <f t="shared" si="266"/>
        <v>600</v>
      </c>
      <c r="P2830" t="str">
        <f>IF(AND(N2830&gt;0,N2830&lt;=0.05),'Bảng Giá'!$B$3,IF(AND(N2830&lt;=0.1,N2830&gt;0.05),'Bảng Giá'!$B$4,IF(AND('Raw Data'!N2830&gt;0.1,'Raw Data'!N2830&lt;=0.25),'Bảng Giá'!$B$5,IF(AND('Raw Data'!N2830&gt;0.25,'Raw Data'!N2830&lt;=0.5),'Bảng Giá'!$B$6,IF(AND('Raw Data'!N2830&gt;0.5,'Raw Data'!N2830&lt;=1),'Bảng Giá'!$B$7,IF(AND('Raw Data'!N2830&gt;1,'Raw Data'!N2830&lt;=1.5),'Bảng Giá'!$B$8,IF(AND('Raw Data'!N2830&gt;1.5,'Raw Data'!N2830&lt;=2),'Bảng Giá'!$B$9,IF(AND('Raw Data'!N2830&gt;2,'Raw Data'!N2830&lt;=2.5),'Bảng Giá'!$B$10,IF(AND('Raw Data'!N2830&gt;2.5,'Raw Data'!N2830&lt;=3),'Bảng Giá'!$B$11,IF(AND('Raw Data'!N2830&gt;3,'Raw Data'!N2830&lt;=3.5),'Bảng Giá'!$B$12,IF(AND('Raw Data'!N2830&gt;3.5,'Raw Data'!N2830&lt;=4),'Bảng Giá'!$B$13,IF(AND('Raw Data'!N2830&gt;4,'Raw Data'!N2830&lt;=4.5),'Bảng Giá'!$B$14,IF(AND('Raw Data'!N2830&gt;4.5,'Raw Data'!N2830&lt;=5),'Bảng Giá'!$B$15,IF(AND('Raw Data'!N2830&gt;5,'Raw Data'!N2830&lt;=5.5),'Bảng Giá'!$B$16,IF(AND('Raw Data'!N2830&gt;5.5,'Raw Data'!N2830&lt;=6),'Bảng Giá'!$B$17,'Bảng Giá'!$B$18)))))))))))))))</f>
        <v>0.25&lt;x&lt;=0.5</v>
      </c>
      <c r="Q2830" s="48">
        <f t="shared" si="267"/>
        <v>2.3622047244094488E-2</v>
      </c>
      <c r="R2830">
        <f t="shared" si="268"/>
        <v>31200</v>
      </c>
      <c r="S2830">
        <f t="shared" si="269"/>
        <v>5800</v>
      </c>
    </row>
    <row r="2831" spans="1:19" x14ac:dyDescent="0.25">
      <c r="A2831" s="12">
        <v>2830</v>
      </c>
      <c r="B2831" s="12" t="s">
        <v>211</v>
      </c>
      <c r="C2831" s="12" t="s">
        <v>1462</v>
      </c>
      <c r="D2831" s="28">
        <v>43011.660775462966</v>
      </c>
      <c r="E2831" s="17">
        <v>43013.760775462964</v>
      </c>
      <c r="F2831" s="13" t="s">
        <v>302</v>
      </c>
      <c r="G2831" s="12">
        <v>1200</v>
      </c>
      <c r="H2831" s="12" t="s">
        <v>89</v>
      </c>
      <c r="I2831" s="12" t="s">
        <v>121</v>
      </c>
      <c r="J2831" s="37">
        <f>INDEX('Bảng Giá'!$C$3:$H$18,MATCH('Raw Data'!P2831,'Bảng Giá'!$B$3:$B$18,0),MATCH('Raw Data'!M2831,'Bảng Giá'!$C$2:$H$2,0))</f>
        <v>38500</v>
      </c>
      <c r="K2831" s="12">
        <v>37800</v>
      </c>
      <c r="L2831" s="36">
        <f t="shared" si="264"/>
        <v>2.0999999999985448</v>
      </c>
      <c r="M2831" t="str">
        <f>'References data'!H2832</f>
        <v>Liên Vùng đặc biệt</v>
      </c>
      <c r="N2831">
        <f t="shared" si="265"/>
        <v>1.2</v>
      </c>
      <c r="O2831">
        <f t="shared" si="266"/>
        <v>700</v>
      </c>
      <c r="P2831" t="str">
        <f>IF(AND(N2831&gt;0,N2831&lt;=0.05),'Bảng Giá'!$B$3,IF(AND(N2831&lt;=0.1,N2831&gt;0.05),'Bảng Giá'!$B$4,IF(AND('Raw Data'!N2831&gt;0.1,'Raw Data'!N2831&lt;=0.25),'Bảng Giá'!$B$5,IF(AND('Raw Data'!N2831&gt;0.25,'Raw Data'!N2831&lt;=0.5),'Bảng Giá'!$B$6,IF(AND('Raw Data'!N2831&gt;0.5,'Raw Data'!N2831&lt;=1),'Bảng Giá'!$B$7,IF(AND('Raw Data'!N2831&gt;1,'Raw Data'!N2831&lt;=1.5),'Bảng Giá'!$B$8,IF(AND('Raw Data'!N2831&gt;1.5,'Raw Data'!N2831&lt;=2),'Bảng Giá'!$B$9,IF(AND('Raw Data'!N2831&gt;2,'Raw Data'!N2831&lt;=2.5),'Bảng Giá'!$B$10,IF(AND('Raw Data'!N2831&gt;2.5,'Raw Data'!N2831&lt;=3),'Bảng Giá'!$B$11,IF(AND('Raw Data'!N2831&gt;3,'Raw Data'!N2831&lt;=3.5),'Bảng Giá'!$B$12,IF(AND('Raw Data'!N2831&gt;3.5,'Raw Data'!N2831&lt;=4),'Bảng Giá'!$B$13,IF(AND('Raw Data'!N2831&gt;4,'Raw Data'!N2831&lt;=4.5),'Bảng Giá'!$B$14,IF(AND('Raw Data'!N2831&gt;4.5,'Raw Data'!N2831&lt;=5),'Bảng Giá'!$B$15,IF(AND('Raw Data'!N2831&gt;5,'Raw Data'!N2831&lt;=5.5),'Bảng Giá'!$B$16,IF(AND('Raw Data'!N2831&gt;5.5,'Raw Data'!N2831&lt;=6),'Bảng Giá'!$B$17,'Bảng Giá'!$B$18)))))))))))))))</f>
        <v>1&lt;x&lt;=1.5</v>
      </c>
      <c r="Q2831" s="48">
        <f t="shared" si="267"/>
        <v>1.8518518518518517E-2</v>
      </c>
      <c r="R2831">
        <f t="shared" si="268"/>
        <v>46200</v>
      </c>
      <c r="S2831">
        <f t="shared" si="269"/>
        <v>8400</v>
      </c>
    </row>
    <row r="2832" spans="1:19" x14ac:dyDescent="0.25">
      <c r="A2832" s="12">
        <v>2831</v>
      </c>
      <c r="B2832" s="12" t="s">
        <v>211</v>
      </c>
      <c r="C2832" s="12" t="s">
        <v>1463</v>
      </c>
      <c r="D2832" s="28">
        <v>43011.426469907405</v>
      </c>
      <c r="E2832" s="17">
        <v>43015.226469907408</v>
      </c>
      <c r="F2832" s="13" t="s">
        <v>302</v>
      </c>
      <c r="G2832" s="12">
        <v>1500</v>
      </c>
      <c r="H2832" s="12" t="s">
        <v>504</v>
      </c>
      <c r="I2832" s="12" t="s">
        <v>1606</v>
      </c>
      <c r="J2832" s="37">
        <f>INDEX('Bảng Giá'!$C$3:$H$18,MATCH('Raw Data'!P2832,'Bảng Giá'!$B$3:$B$18,0),MATCH('Raw Data'!M2832,'Bảng Giá'!$C$2:$H$2,0))</f>
        <v>41000</v>
      </c>
      <c r="K2832" s="12">
        <v>48300</v>
      </c>
      <c r="L2832" s="36">
        <f t="shared" si="264"/>
        <v>3.8000000000029104</v>
      </c>
      <c r="M2832" t="str">
        <f>'References data'!H2833</f>
        <v>Liên Vùng</v>
      </c>
      <c r="N2832">
        <f t="shared" si="265"/>
        <v>1.5</v>
      </c>
      <c r="O2832">
        <f t="shared" si="266"/>
        <v>-7300</v>
      </c>
      <c r="P2832" t="str">
        <f>IF(AND(N2832&gt;0,N2832&lt;=0.05),'Bảng Giá'!$B$3,IF(AND(N2832&lt;=0.1,N2832&gt;0.05),'Bảng Giá'!$B$4,IF(AND('Raw Data'!N2832&gt;0.1,'Raw Data'!N2832&lt;=0.25),'Bảng Giá'!$B$5,IF(AND('Raw Data'!N2832&gt;0.25,'Raw Data'!N2832&lt;=0.5),'Bảng Giá'!$B$6,IF(AND('Raw Data'!N2832&gt;0.5,'Raw Data'!N2832&lt;=1),'Bảng Giá'!$B$7,IF(AND('Raw Data'!N2832&gt;1,'Raw Data'!N2832&lt;=1.5),'Bảng Giá'!$B$8,IF(AND('Raw Data'!N2832&gt;1.5,'Raw Data'!N2832&lt;=2),'Bảng Giá'!$B$9,IF(AND('Raw Data'!N2832&gt;2,'Raw Data'!N2832&lt;=2.5),'Bảng Giá'!$B$10,IF(AND('Raw Data'!N2832&gt;2.5,'Raw Data'!N2832&lt;=3),'Bảng Giá'!$B$11,IF(AND('Raw Data'!N2832&gt;3,'Raw Data'!N2832&lt;=3.5),'Bảng Giá'!$B$12,IF(AND('Raw Data'!N2832&gt;3.5,'Raw Data'!N2832&lt;=4),'Bảng Giá'!$B$13,IF(AND('Raw Data'!N2832&gt;4,'Raw Data'!N2832&lt;=4.5),'Bảng Giá'!$B$14,IF(AND('Raw Data'!N2832&gt;4.5,'Raw Data'!N2832&lt;=5),'Bảng Giá'!$B$15,IF(AND('Raw Data'!N2832&gt;5,'Raw Data'!N2832&lt;=5.5),'Bảng Giá'!$B$16,IF(AND('Raw Data'!N2832&gt;5.5,'Raw Data'!N2832&lt;=6),'Bảng Giá'!$B$17,'Bảng Giá'!$B$18)))))))))))))))</f>
        <v>1&lt;x&lt;=1.5</v>
      </c>
      <c r="Q2832" s="48">
        <f t="shared" si="267"/>
        <v>-0.15113871635610765</v>
      </c>
      <c r="R2832">
        <f t="shared" si="268"/>
        <v>49200</v>
      </c>
      <c r="S2832">
        <f t="shared" si="269"/>
        <v>900</v>
      </c>
    </row>
    <row r="2833" spans="1:19" x14ac:dyDescent="0.25">
      <c r="A2833" s="12">
        <v>2832</v>
      </c>
      <c r="B2833" s="12" t="s">
        <v>211</v>
      </c>
      <c r="C2833" s="12" t="s">
        <v>1464</v>
      </c>
      <c r="D2833" s="28">
        <v>43011.506678240738</v>
      </c>
      <c r="E2833" s="17">
        <v>43015.30667824074</v>
      </c>
      <c r="F2833" s="13" t="s">
        <v>302</v>
      </c>
      <c r="G2833" s="12">
        <v>650</v>
      </c>
      <c r="H2833" s="12" t="s">
        <v>77</v>
      </c>
      <c r="I2833" s="12" t="s">
        <v>478</v>
      </c>
      <c r="J2833" s="37">
        <f>INDEX('Bảng Giá'!$C$3:$H$18,MATCH('Raw Data'!P2833,'Bảng Giá'!$B$3:$B$18,0),MATCH('Raw Data'!M2833,'Bảng Giá'!$C$2:$H$2,0))</f>
        <v>32500</v>
      </c>
      <c r="K2833" s="12">
        <v>31700</v>
      </c>
      <c r="L2833" s="36">
        <f t="shared" si="264"/>
        <v>3.8000000000029104</v>
      </c>
      <c r="M2833" t="str">
        <f>'References data'!H2834</f>
        <v>Liên Vùng</v>
      </c>
      <c r="N2833">
        <f t="shared" si="265"/>
        <v>0.65</v>
      </c>
      <c r="O2833">
        <f t="shared" si="266"/>
        <v>800</v>
      </c>
      <c r="P2833" t="str">
        <f>IF(AND(N2833&gt;0,N2833&lt;=0.05),'Bảng Giá'!$B$3,IF(AND(N2833&lt;=0.1,N2833&gt;0.05),'Bảng Giá'!$B$4,IF(AND('Raw Data'!N2833&gt;0.1,'Raw Data'!N2833&lt;=0.25),'Bảng Giá'!$B$5,IF(AND('Raw Data'!N2833&gt;0.25,'Raw Data'!N2833&lt;=0.5),'Bảng Giá'!$B$6,IF(AND('Raw Data'!N2833&gt;0.5,'Raw Data'!N2833&lt;=1),'Bảng Giá'!$B$7,IF(AND('Raw Data'!N2833&gt;1,'Raw Data'!N2833&lt;=1.5),'Bảng Giá'!$B$8,IF(AND('Raw Data'!N2833&gt;1.5,'Raw Data'!N2833&lt;=2),'Bảng Giá'!$B$9,IF(AND('Raw Data'!N2833&gt;2,'Raw Data'!N2833&lt;=2.5),'Bảng Giá'!$B$10,IF(AND('Raw Data'!N2833&gt;2.5,'Raw Data'!N2833&lt;=3),'Bảng Giá'!$B$11,IF(AND('Raw Data'!N2833&gt;3,'Raw Data'!N2833&lt;=3.5),'Bảng Giá'!$B$12,IF(AND('Raw Data'!N2833&gt;3.5,'Raw Data'!N2833&lt;=4),'Bảng Giá'!$B$13,IF(AND('Raw Data'!N2833&gt;4,'Raw Data'!N2833&lt;=4.5),'Bảng Giá'!$B$14,IF(AND('Raw Data'!N2833&gt;4.5,'Raw Data'!N2833&lt;=5),'Bảng Giá'!$B$15,IF(AND('Raw Data'!N2833&gt;5,'Raw Data'!N2833&lt;=5.5),'Bảng Giá'!$B$16,IF(AND('Raw Data'!N2833&gt;5.5,'Raw Data'!N2833&lt;=6),'Bảng Giá'!$B$17,'Bảng Giá'!$B$18)))))))))))))))</f>
        <v>0.5&lt;x&lt;=1</v>
      </c>
      <c r="Q2833" s="48">
        <f t="shared" si="267"/>
        <v>2.5236593059936908E-2</v>
      </c>
      <c r="R2833">
        <f t="shared" si="268"/>
        <v>39000</v>
      </c>
      <c r="S2833">
        <f t="shared" si="269"/>
        <v>7300</v>
      </c>
    </row>
    <row r="2834" spans="1:19" x14ac:dyDescent="0.25">
      <c r="A2834" s="12">
        <v>2833</v>
      </c>
      <c r="B2834" s="12" t="s">
        <v>211</v>
      </c>
      <c r="C2834" s="12" t="s">
        <v>1465</v>
      </c>
      <c r="D2834" s="28">
        <v>43011.660231481481</v>
      </c>
      <c r="E2834" s="17">
        <v>43013.760231481479</v>
      </c>
      <c r="F2834" s="13" t="s">
        <v>302</v>
      </c>
      <c r="G2834" s="12">
        <v>1400</v>
      </c>
      <c r="H2834" s="12" t="s">
        <v>294</v>
      </c>
      <c r="I2834" s="12" t="s">
        <v>83</v>
      </c>
      <c r="J2834" s="37">
        <f>INDEX('Bảng Giá'!$C$3:$H$18,MATCH('Raw Data'!P2834,'Bảng Giá'!$B$3:$B$18,0),MATCH('Raw Data'!M2834,'Bảng Giá'!$C$2:$H$2,0))</f>
        <v>38500</v>
      </c>
      <c r="K2834" s="12">
        <v>37800</v>
      </c>
      <c r="L2834" s="36">
        <f t="shared" si="264"/>
        <v>2.0999999999985448</v>
      </c>
      <c r="M2834" t="str">
        <f>'References data'!H2835</f>
        <v>Liên Vùng đặc biệt</v>
      </c>
      <c r="N2834">
        <f t="shared" si="265"/>
        <v>1.4</v>
      </c>
      <c r="O2834">
        <f t="shared" si="266"/>
        <v>700</v>
      </c>
      <c r="P2834" t="str">
        <f>IF(AND(N2834&gt;0,N2834&lt;=0.05),'Bảng Giá'!$B$3,IF(AND(N2834&lt;=0.1,N2834&gt;0.05),'Bảng Giá'!$B$4,IF(AND('Raw Data'!N2834&gt;0.1,'Raw Data'!N2834&lt;=0.25),'Bảng Giá'!$B$5,IF(AND('Raw Data'!N2834&gt;0.25,'Raw Data'!N2834&lt;=0.5),'Bảng Giá'!$B$6,IF(AND('Raw Data'!N2834&gt;0.5,'Raw Data'!N2834&lt;=1),'Bảng Giá'!$B$7,IF(AND('Raw Data'!N2834&gt;1,'Raw Data'!N2834&lt;=1.5),'Bảng Giá'!$B$8,IF(AND('Raw Data'!N2834&gt;1.5,'Raw Data'!N2834&lt;=2),'Bảng Giá'!$B$9,IF(AND('Raw Data'!N2834&gt;2,'Raw Data'!N2834&lt;=2.5),'Bảng Giá'!$B$10,IF(AND('Raw Data'!N2834&gt;2.5,'Raw Data'!N2834&lt;=3),'Bảng Giá'!$B$11,IF(AND('Raw Data'!N2834&gt;3,'Raw Data'!N2834&lt;=3.5),'Bảng Giá'!$B$12,IF(AND('Raw Data'!N2834&gt;3.5,'Raw Data'!N2834&lt;=4),'Bảng Giá'!$B$13,IF(AND('Raw Data'!N2834&gt;4,'Raw Data'!N2834&lt;=4.5),'Bảng Giá'!$B$14,IF(AND('Raw Data'!N2834&gt;4.5,'Raw Data'!N2834&lt;=5),'Bảng Giá'!$B$15,IF(AND('Raw Data'!N2834&gt;5,'Raw Data'!N2834&lt;=5.5),'Bảng Giá'!$B$16,IF(AND('Raw Data'!N2834&gt;5.5,'Raw Data'!N2834&lt;=6),'Bảng Giá'!$B$17,'Bảng Giá'!$B$18)))))))))))))))</f>
        <v>1&lt;x&lt;=1.5</v>
      </c>
      <c r="Q2834" s="48">
        <f t="shared" si="267"/>
        <v>1.8518518518518517E-2</v>
      </c>
      <c r="R2834">
        <f t="shared" si="268"/>
        <v>46200</v>
      </c>
      <c r="S2834">
        <f t="shared" si="269"/>
        <v>8400</v>
      </c>
    </row>
    <row r="2835" spans="1:19" x14ac:dyDescent="0.25">
      <c r="A2835" s="12">
        <v>2834</v>
      </c>
      <c r="B2835" s="12" t="s">
        <v>211</v>
      </c>
      <c r="C2835" s="12" t="s">
        <v>1466</v>
      </c>
      <c r="D2835" s="28">
        <v>43011.41578703704</v>
      </c>
      <c r="E2835" s="17">
        <v>43015.515787037039</v>
      </c>
      <c r="F2835" s="13" t="s">
        <v>302</v>
      </c>
      <c r="G2835" s="12">
        <v>1000</v>
      </c>
      <c r="H2835" s="12" t="s">
        <v>275</v>
      </c>
      <c r="I2835" s="12" t="s">
        <v>290</v>
      </c>
      <c r="J2835" s="37">
        <f>INDEX('Bảng Giá'!$C$3:$H$18,MATCH('Raw Data'!P2835,'Bảng Giá'!$B$3:$B$18,0),MATCH('Raw Data'!M2835,'Bảng Giá'!$C$2:$H$2,0))</f>
        <v>31000</v>
      </c>
      <c r="K2835" s="12">
        <v>38400</v>
      </c>
      <c r="L2835" s="36">
        <f t="shared" si="264"/>
        <v>4.0999999999985448</v>
      </c>
      <c r="M2835" t="str">
        <f>'References data'!H2836</f>
        <v>Liên Vùng Tỉnh</v>
      </c>
      <c r="N2835">
        <f t="shared" si="265"/>
        <v>1</v>
      </c>
      <c r="O2835">
        <f t="shared" si="266"/>
        <v>-7400</v>
      </c>
      <c r="P2835" t="str">
        <f>IF(AND(N2835&gt;0,N2835&lt;=0.05),'Bảng Giá'!$B$3,IF(AND(N2835&lt;=0.1,N2835&gt;0.05),'Bảng Giá'!$B$4,IF(AND('Raw Data'!N2835&gt;0.1,'Raw Data'!N2835&lt;=0.25),'Bảng Giá'!$B$5,IF(AND('Raw Data'!N2835&gt;0.25,'Raw Data'!N2835&lt;=0.5),'Bảng Giá'!$B$6,IF(AND('Raw Data'!N2835&gt;0.5,'Raw Data'!N2835&lt;=1),'Bảng Giá'!$B$7,IF(AND('Raw Data'!N2835&gt;1,'Raw Data'!N2835&lt;=1.5),'Bảng Giá'!$B$8,IF(AND('Raw Data'!N2835&gt;1.5,'Raw Data'!N2835&lt;=2),'Bảng Giá'!$B$9,IF(AND('Raw Data'!N2835&gt;2,'Raw Data'!N2835&lt;=2.5),'Bảng Giá'!$B$10,IF(AND('Raw Data'!N2835&gt;2.5,'Raw Data'!N2835&lt;=3),'Bảng Giá'!$B$11,IF(AND('Raw Data'!N2835&gt;3,'Raw Data'!N2835&lt;=3.5),'Bảng Giá'!$B$12,IF(AND('Raw Data'!N2835&gt;3.5,'Raw Data'!N2835&lt;=4),'Bảng Giá'!$B$13,IF(AND('Raw Data'!N2835&gt;4,'Raw Data'!N2835&lt;=4.5),'Bảng Giá'!$B$14,IF(AND('Raw Data'!N2835&gt;4.5,'Raw Data'!N2835&lt;=5),'Bảng Giá'!$B$15,IF(AND('Raw Data'!N2835&gt;5,'Raw Data'!N2835&lt;=5.5),'Bảng Giá'!$B$16,IF(AND('Raw Data'!N2835&gt;5.5,'Raw Data'!N2835&lt;=6),'Bảng Giá'!$B$17,'Bảng Giá'!$B$18)))))))))))))))</f>
        <v>0.5&lt;x&lt;=1</v>
      </c>
      <c r="Q2835" s="48">
        <f t="shared" si="267"/>
        <v>-0.19270833333333334</v>
      </c>
      <c r="R2835">
        <f t="shared" si="268"/>
        <v>37200</v>
      </c>
      <c r="S2835">
        <f t="shared" si="269"/>
        <v>-1200</v>
      </c>
    </row>
    <row r="2836" spans="1:19" x14ac:dyDescent="0.25">
      <c r="A2836" s="12">
        <v>2835</v>
      </c>
      <c r="B2836" s="12" t="s">
        <v>211</v>
      </c>
      <c r="C2836" s="12" t="s">
        <v>1467</v>
      </c>
      <c r="D2836" s="28">
        <v>43011.419236111113</v>
      </c>
      <c r="E2836" s="17">
        <v>43015.519236111111</v>
      </c>
      <c r="F2836" s="13" t="s">
        <v>302</v>
      </c>
      <c r="G2836" s="12">
        <v>6600</v>
      </c>
      <c r="H2836" s="12" t="s">
        <v>113</v>
      </c>
      <c r="I2836" s="12" t="s">
        <v>117</v>
      </c>
      <c r="J2836" s="37">
        <f>INDEX('Bảng Giá'!$C$3:$H$18,MATCH('Raw Data'!P2836,'Bảng Giá'!$B$3:$B$18,0),MATCH('Raw Data'!M2836,'Bảng Giá'!$C$2:$H$2,0))</f>
        <v>8000</v>
      </c>
      <c r="K2836" s="12">
        <v>119100</v>
      </c>
      <c r="L2836" s="36">
        <f t="shared" si="264"/>
        <v>4.0999999999985448</v>
      </c>
      <c r="M2836" t="str">
        <f>'References data'!H2837</f>
        <v>Liên Vùng Tỉnh</v>
      </c>
      <c r="N2836" s="46">
        <f t="shared" si="265"/>
        <v>6.6</v>
      </c>
      <c r="O2836">
        <f t="shared" si="266"/>
        <v>-111100</v>
      </c>
      <c r="P2836" t="str">
        <f>IF(AND(N2836&gt;0,N2836&lt;=0.05),'Bảng Giá'!$B$3,IF(AND(N2836&lt;=0.1,N2836&gt;0.05),'Bảng Giá'!$B$4,IF(AND('Raw Data'!N2836&gt;0.1,'Raw Data'!N2836&lt;=0.25),'Bảng Giá'!$B$5,IF(AND('Raw Data'!N2836&gt;0.25,'Raw Data'!N2836&lt;=0.5),'Bảng Giá'!$B$6,IF(AND('Raw Data'!N2836&gt;0.5,'Raw Data'!N2836&lt;=1),'Bảng Giá'!$B$7,IF(AND('Raw Data'!N2836&gt;1,'Raw Data'!N2836&lt;=1.5),'Bảng Giá'!$B$8,IF(AND('Raw Data'!N2836&gt;1.5,'Raw Data'!N2836&lt;=2),'Bảng Giá'!$B$9,IF(AND('Raw Data'!N2836&gt;2,'Raw Data'!N2836&lt;=2.5),'Bảng Giá'!$B$10,IF(AND('Raw Data'!N2836&gt;2.5,'Raw Data'!N2836&lt;=3),'Bảng Giá'!$B$11,IF(AND('Raw Data'!N2836&gt;3,'Raw Data'!N2836&lt;=3.5),'Bảng Giá'!$B$12,IF(AND('Raw Data'!N2836&gt;3.5,'Raw Data'!N2836&lt;=4),'Bảng Giá'!$B$13,IF(AND('Raw Data'!N2836&gt;4,'Raw Data'!N2836&lt;=4.5),'Bảng Giá'!$B$14,IF(AND('Raw Data'!N2836&gt;4.5,'Raw Data'!N2836&lt;=5),'Bảng Giá'!$B$15,IF(AND('Raw Data'!N2836&gt;5,'Raw Data'!N2836&lt;=5.5),'Bảng Giá'!$B$16,IF(AND('Raw Data'!N2836&gt;5.5,'Raw Data'!N2836&lt;=6),'Bảng Giá'!$B$17,'Bảng Giá'!$B$18)))))))))))))))</f>
        <v>Next 0.5</v>
      </c>
      <c r="Q2836" s="48">
        <f t="shared" si="267"/>
        <v>-0.93282955499580189</v>
      </c>
      <c r="R2836">
        <f t="shared" si="268"/>
        <v>9600</v>
      </c>
      <c r="S2836">
        <f t="shared" si="269"/>
        <v>-109500</v>
      </c>
    </row>
    <row r="2837" spans="1:19" x14ac:dyDescent="0.25">
      <c r="A2837" s="12">
        <v>2836</v>
      </c>
      <c r="B2837" s="12" t="s">
        <v>211</v>
      </c>
      <c r="C2837" s="12" t="s">
        <v>1468</v>
      </c>
      <c r="D2837" s="28">
        <v>43011.415312500001</v>
      </c>
      <c r="E2837" s="17">
        <v>43015.5153125</v>
      </c>
      <c r="F2837" s="13" t="s">
        <v>302</v>
      </c>
      <c r="G2837" s="12">
        <v>1000</v>
      </c>
      <c r="H2837" s="12" t="s">
        <v>275</v>
      </c>
      <c r="I2837" s="12" t="s">
        <v>277</v>
      </c>
      <c r="J2837" s="37">
        <f>INDEX('Bảng Giá'!$C$3:$H$18,MATCH('Raw Data'!P2837,'Bảng Giá'!$B$3:$B$18,0),MATCH('Raw Data'!M2837,'Bảng Giá'!$C$2:$H$2,0))</f>
        <v>31000</v>
      </c>
      <c r="K2837" s="12">
        <v>38400</v>
      </c>
      <c r="L2837" s="36">
        <f t="shared" si="264"/>
        <v>4.0999999999985448</v>
      </c>
      <c r="M2837" t="str">
        <f>'References data'!H2838</f>
        <v>Liên Vùng Tỉnh</v>
      </c>
      <c r="N2837">
        <f t="shared" si="265"/>
        <v>1</v>
      </c>
      <c r="O2837">
        <f t="shared" si="266"/>
        <v>-7400</v>
      </c>
      <c r="P2837" t="str">
        <f>IF(AND(N2837&gt;0,N2837&lt;=0.05),'Bảng Giá'!$B$3,IF(AND(N2837&lt;=0.1,N2837&gt;0.05),'Bảng Giá'!$B$4,IF(AND('Raw Data'!N2837&gt;0.1,'Raw Data'!N2837&lt;=0.25),'Bảng Giá'!$B$5,IF(AND('Raw Data'!N2837&gt;0.25,'Raw Data'!N2837&lt;=0.5),'Bảng Giá'!$B$6,IF(AND('Raw Data'!N2837&gt;0.5,'Raw Data'!N2837&lt;=1),'Bảng Giá'!$B$7,IF(AND('Raw Data'!N2837&gt;1,'Raw Data'!N2837&lt;=1.5),'Bảng Giá'!$B$8,IF(AND('Raw Data'!N2837&gt;1.5,'Raw Data'!N2837&lt;=2),'Bảng Giá'!$B$9,IF(AND('Raw Data'!N2837&gt;2,'Raw Data'!N2837&lt;=2.5),'Bảng Giá'!$B$10,IF(AND('Raw Data'!N2837&gt;2.5,'Raw Data'!N2837&lt;=3),'Bảng Giá'!$B$11,IF(AND('Raw Data'!N2837&gt;3,'Raw Data'!N2837&lt;=3.5),'Bảng Giá'!$B$12,IF(AND('Raw Data'!N2837&gt;3.5,'Raw Data'!N2837&lt;=4),'Bảng Giá'!$B$13,IF(AND('Raw Data'!N2837&gt;4,'Raw Data'!N2837&lt;=4.5),'Bảng Giá'!$B$14,IF(AND('Raw Data'!N2837&gt;4.5,'Raw Data'!N2837&lt;=5),'Bảng Giá'!$B$15,IF(AND('Raw Data'!N2837&gt;5,'Raw Data'!N2837&lt;=5.5),'Bảng Giá'!$B$16,IF(AND('Raw Data'!N2837&gt;5.5,'Raw Data'!N2837&lt;=6),'Bảng Giá'!$B$17,'Bảng Giá'!$B$18)))))))))))))))</f>
        <v>0.5&lt;x&lt;=1</v>
      </c>
      <c r="Q2837" s="48">
        <f t="shared" si="267"/>
        <v>-0.19270833333333334</v>
      </c>
      <c r="R2837">
        <f t="shared" si="268"/>
        <v>37200</v>
      </c>
      <c r="S2837">
        <f t="shared" si="269"/>
        <v>-1200</v>
      </c>
    </row>
    <row r="2838" spans="1:19" x14ac:dyDescent="0.25">
      <c r="A2838" s="12">
        <v>2837</v>
      </c>
      <c r="B2838" s="12" t="s">
        <v>211</v>
      </c>
      <c r="C2838" s="12" t="s">
        <v>1469</v>
      </c>
      <c r="D2838" s="28">
        <v>43012.333333333336</v>
      </c>
      <c r="E2838" s="17">
        <v>43016.133333333339</v>
      </c>
      <c r="F2838" s="13" t="s">
        <v>302</v>
      </c>
      <c r="G2838" s="12">
        <v>1499</v>
      </c>
      <c r="H2838" s="12" t="s">
        <v>290</v>
      </c>
      <c r="I2838" s="12" t="s">
        <v>128</v>
      </c>
      <c r="J2838" s="37">
        <f>INDEX('Bảng Giá'!$C$3:$H$18,MATCH('Raw Data'!P2838,'Bảng Giá'!$B$3:$B$18,0),MATCH('Raw Data'!M2838,'Bảng Giá'!$C$2:$H$2,0))</f>
        <v>41000</v>
      </c>
      <c r="K2838" s="12">
        <v>40000</v>
      </c>
      <c r="L2838" s="36">
        <f t="shared" si="264"/>
        <v>3.8000000000029104</v>
      </c>
      <c r="M2838" t="str">
        <f>'References data'!H2839</f>
        <v>Liên Vùng</v>
      </c>
      <c r="N2838">
        <f t="shared" si="265"/>
        <v>1.4990000000000001</v>
      </c>
      <c r="O2838">
        <f t="shared" si="266"/>
        <v>1000</v>
      </c>
      <c r="P2838" t="str">
        <f>IF(AND(N2838&gt;0,N2838&lt;=0.05),'Bảng Giá'!$B$3,IF(AND(N2838&lt;=0.1,N2838&gt;0.05),'Bảng Giá'!$B$4,IF(AND('Raw Data'!N2838&gt;0.1,'Raw Data'!N2838&lt;=0.25),'Bảng Giá'!$B$5,IF(AND('Raw Data'!N2838&gt;0.25,'Raw Data'!N2838&lt;=0.5),'Bảng Giá'!$B$6,IF(AND('Raw Data'!N2838&gt;0.5,'Raw Data'!N2838&lt;=1),'Bảng Giá'!$B$7,IF(AND('Raw Data'!N2838&gt;1,'Raw Data'!N2838&lt;=1.5),'Bảng Giá'!$B$8,IF(AND('Raw Data'!N2838&gt;1.5,'Raw Data'!N2838&lt;=2),'Bảng Giá'!$B$9,IF(AND('Raw Data'!N2838&gt;2,'Raw Data'!N2838&lt;=2.5),'Bảng Giá'!$B$10,IF(AND('Raw Data'!N2838&gt;2.5,'Raw Data'!N2838&lt;=3),'Bảng Giá'!$B$11,IF(AND('Raw Data'!N2838&gt;3,'Raw Data'!N2838&lt;=3.5),'Bảng Giá'!$B$12,IF(AND('Raw Data'!N2838&gt;3.5,'Raw Data'!N2838&lt;=4),'Bảng Giá'!$B$13,IF(AND('Raw Data'!N2838&gt;4,'Raw Data'!N2838&lt;=4.5),'Bảng Giá'!$B$14,IF(AND('Raw Data'!N2838&gt;4.5,'Raw Data'!N2838&lt;=5),'Bảng Giá'!$B$15,IF(AND('Raw Data'!N2838&gt;5,'Raw Data'!N2838&lt;=5.5),'Bảng Giá'!$B$16,IF(AND('Raw Data'!N2838&gt;5.5,'Raw Data'!N2838&lt;=6),'Bảng Giá'!$B$17,'Bảng Giá'!$B$18)))))))))))))))</f>
        <v>1&lt;x&lt;=1.5</v>
      </c>
      <c r="Q2838" s="48">
        <f t="shared" si="267"/>
        <v>2.5000000000000001E-2</v>
      </c>
      <c r="R2838">
        <f t="shared" si="268"/>
        <v>49200</v>
      </c>
      <c r="S2838">
        <f t="shared" si="269"/>
        <v>9200</v>
      </c>
    </row>
    <row r="2839" spans="1:19" x14ac:dyDescent="0.25">
      <c r="A2839" s="12">
        <v>2838</v>
      </c>
      <c r="B2839" s="12" t="s">
        <v>211</v>
      </c>
      <c r="C2839" s="12" t="s">
        <v>1470</v>
      </c>
      <c r="D2839" s="28">
        <v>43011.414930555555</v>
      </c>
      <c r="E2839" s="17">
        <v>43015.214930555558</v>
      </c>
      <c r="F2839" s="13" t="s">
        <v>302</v>
      </c>
      <c r="G2839" s="12">
        <v>650</v>
      </c>
      <c r="H2839" s="12" t="s">
        <v>128</v>
      </c>
      <c r="I2839" s="12" t="s">
        <v>439</v>
      </c>
      <c r="J2839" s="37">
        <f>INDEX('Bảng Giá'!$C$3:$H$18,MATCH('Raw Data'!P2839,'Bảng Giá'!$B$3:$B$18,0),MATCH('Raw Data'!M2839,'Bảng Giá'!$C$2:$H$2,0))</f>
        <v>32500</v>
      </c>
      <c r="K2839" s="12">
        <v>31700</v>
      </c>
      <c r="L2839" s="36">
        <f t="shared" si="264"/>
        <v>3.8000000000029104</v>
      </c>
      <c r="M2839" t="str">
        <f>'References data'!H2840</f>
        <v>Liên Vùng</v>
      </c>
      <c r="N2839">
        <f t="shared" si="265"/>
        <v>0.65</v>
      </c>
      <c r="O2839">
        <f t="shared" si="266"/>
        <v>800</v>
      </c>
      <c r="P2839" t="str">
        <f>IF(AND(N2839&gt;0,N2839&lt;=0.05),'Bảng Giá'!$B$3,IF(AND(N2839&lt;=0.1,N2839&gt;0.05),'Bảng Giá'!$B$4,IF(AND('Raw Data'!N2839&gt;0.1,'Raw Data'!N2839&lt;=0.25),'Bảng Giá'!$B$5,IF(AND('Raw Data'!N2839&gt;0.25,'Raw Data'!N2839&lt;=0.5),'Bảng Giá'!$B$6,IF(AND('Raw Data'!N2839&gt;0.5,'Raw Data'!N2839&lt;=1),'Bảng Giá'!$B$7,IF(AND('Raw Data'!N2839&gt;1,'Raw Data'!N2839&lt;=1.5),'Bảng Giá'!$B$8,IF(AND('Raw Data'!N2839&gt;1.5,'Raw Data'!N2839&lt;=2),'Bảng Giá'!$B$9,IF(AND('Raw Data'!N2839&gt;2,'Raw Data'!N2839&lt;=2.5),'Bảng Giá'!$B$10,IF(AND('Raw Data'!N2839&gt;2.5,'Raw Data'!N2839&lt;=3),'Bảng Giá'!$B$11,IF(AND('Raw Data'!N2839&gt;3,'Raw Data'!N2839&lt;=3.5),'Bảng Giá'!$B$12,IF(AND('Raw Data'!N2839&gt;3.5,'Raw Data'!N2839&lt;=4),'Bảng Giá'!$B$13,IF(AND('Raw Data'!N2839&gt;4,'Raw Data'!N2839&lt;=4.5),'Bảng Giá'!$B$14,IF(AND('Raw Data'!N2839&gt;4.5,'Raw Data'!N2839&lt;=5),'Bảng Giá'!$B$15,IF(AND('Raw Data'!N2839&gt;5,'Raw Data'!N2839&lt;=5.5),'Bảng Giá'!$B$16,IF(AND('Raw Data'!N2839&gt;5.5,'Raw Data'!N2839&lt;=6),'Bảng Giá'!$B$17,'Bảng Giá'!$B$18)))))))))))))))</f>
        <v>0.5&lt;x&lt;=1</v>
      </c>
      <c r="Q2839" s="48">
        <f t="shared" si="267"/>
        <v>2.5236593059936908E-2</v>
      </c>
      <c r="R2839">
        <f t="shared" si="268"/>
        <v>39000</v>
      </c>
      <c r="S2839">
        <f t="shared" si="269"/>
        <v>7300</v>
      </c>
    </row>
    <row r="2840" spans="1:19" x14ac:dyDescent="0.25">
      <c r="A2840" s="12">
        <v>2839</v>
      </c>
      <c r="B2840" s="12" t="s">
        <v>211</v>
      </c>
      <c r="C2840" s="12" t="s">
        <v>1471</v>
      </c>
      <c r="D2840" s="28">
        <v>43011.419131944444</v>
      </c>
      <c r="E2840" s="17">
        <v>43013.519131944442</v>
      </c>
      <c r="F2840" s="13" t="s">
        <v>302</v>
      </c>
      <c r="G2840" s="12">
        <v>200</v>
      </c>
      <c r="H2840" s="12" t="s">
        <v>76</v>
      </c>
      <c r="I2840" s="12" t="s">
        <v>510</v>
      </c>
      <c r="J2840" s="37">
        <f>INDEX('Bảng Giá'!$C$3:$H$18,MATCH('Raw Data'!P2840,'Bảng Giá'!$B$3:$B$18,0),MATCH('Raw Data'!M2840,'Bảng Giá'!$C$2:$H$2,0))</f>
        <v>21000</v>
      </c>
      <c r="K2840" s="12">
        <v>20600</v>
      </c>
      <c r="L2840" s="36">
        <f t="shared" si="264"/>
        <v>2.0999999999985448</v>
      </c>
      <c r="M2840" t="str">
        <f>'References data'!H2841</f>
        <v>Liên Vùng đặc biệt</v>
      </c>
      <c r="N2840">
        <f t="shared" si="265"/>
        <v>0.2</v>
      </c>
      <c r="O2840">
        <f t="shared" si="266"/>
        <v>400</v>
      </c>
      <c r="P2840" t="str">
        <f>IF(AND(N2840&gt;0,N2840&lt;=0.05),'Bảng Giá'!$B$3,IF(AND(N2840&lt;=0.1,N2840&gt;0.05),'Bảng Giá'!$B$4,IF(AND('Raw Data'!N2840&gt;0.1,'Raw Data'!N2840&lt;=0.25),'Bảng Giá'!$B$5,IF(AND('Raw Data'!N2840&gt;0.25,'Raw Data'!N2840&lt;=0.5),'Bảng Giá'!$B$6,IF(AND('Raw Data'!N2840&gt;0.5,'Raw Data'!N2840&lt;=1),'Bảng Giá'!$B$7,IF(AND('Raw Data'!N2840&gt;1,'Raw Data'!N2840&lt;=1.5),'Bảng Giá'!$B$8,IF(AND('Raw Data'!N2840&gt;1.5,'Raw Data'!N2840&lt;=2),'Bảng Giá'!$B$9,IF(AND('Raw Data'!N2840&gt;2,'Raw Data'!N2840&lt;=2.5),'Bảng Giá'!$B$10,IF(AND('Raw Data'!N2840&gt;2.5,'Raw Data'!N2840&lt;=3),'Bảng Giá'!$B$11,IF(AND('Raw Data'!N2840&gt;3,'Raw Data'!N2840&lt;=3.5),'Bảng Giá'!$B$12,IF(AND('Raw Data'!N2840&gt;3.5,'Raw Data'!N2840&lt;=4),'Bảng Giá'!$B$13,IF(AND('Raw Data'!N2840&gt;4,'Raw Data'!N2840&lt;=4.5),'Bảng Giá'!$B$14,IF(AND('Raw Data'!N2840&gt;4.5,'Raw Data'!N2840&lt;=5),'Bảng Giá'!$B$15,IF(AND('Raw Data'!N2840&gt;5,'Raw Data'!N2840&lt;=5.5),'Bảng Giá'!$B$16,IF(AND('Raw Data'!N2840&gt;5.5,'Raw Data'!N2840&lt;=6),'Bảng Giá'!$B$17,'Bảng Giá'!$B$18)))))))))))))))</f>
        <v>0.1&lt;x&lt;=0.25</v>
      </c>
      <c r="Q2840" s="48">
        <f t="shared" si="267"/>
        <v>1.9417475728155338E-2</v>
      </c>
      <c r="R2840">
        <f t="shared" si="268"/>
        <v>25200</v>
      </c>
      <c r="S2840">
        <f t="shared" si="269"/>
        <v>4600</v>
      </c>
    </row>
    <row r="2841" spans="1:19" x14ac:dyDescent="0.25">
      <c r="A2841" s="12">
        <v>2840</v>
      </c>
      <c r="B2841" s="12" t="s">
        <v>211</v>
      </c>
      <c r="C2841" s="12" t="s">
        <v>1472</v>
      </c>
      <c r="D2841" s="28">
        <v>43012.333333333336</v>
      </c>
      <c r="E2841" s="17">
        <v>43016.133333333339</v>
      </c>
      <c r="F2841" s="13" t="s">
        <v>302</v>
      </c>
      <c r="G2841" s="12">
        <v>500</v>
      </c>
      <c r="H2841" s="12" t="s">
        <v>294</v>
      </c>
      <c r="I2841" s="12" t="s">
        <v>165</v>
      </c>
      <c r="J2841" s="37">
        <f>INDEX('Bảng Giá'!$C$3:$H$18,MATCH('Raw Data'!P2841,'Bảng Giá'!$B$3:$B$18,0),MATCH('Raw Data'!M2841,'Bảng Giá'!$C$2:$H$2,0))</f>
        <v>26000</v>
      </c>
      <c r="K2841" s="12">
        <v>31700</v>
      </c>
      <c r="L2841" s="36">
        <f t="shared" si="264"/>
        <v>3.8000000000029104</v>
      </c>
      <c r="M2841" t="str">
        <f>'References data'!H2842</f>
        <v>Liên Vùng</v>
      </c>
      <c r="N2841">
        <f t="shared" si="265"/>
        <v>0.5</v>
      </c>
      <c r="O2841">
        <f t="shared" si="266"/>
        <v>-5700</v>
      </c>
      <c r="P2841" t="str">
        <f>IF(AND(N2841&gt;0,N2841&lt;=0.05),'Bảng Giá'!$B$3,IF(AND(N2841&lt;=0.1,N2841&gt;0.05),'Bảng Giá'!$B$4,IF(AND('Raw Data'!N2841&gt;0.1,'Raw Data'!N2841&lt;=0.25),'Bảng Giá'!$B$5,IF(AND('Raw Data'!N2841&gt;0.25,'Raw Data'!N2841&lt;=0.5),'Bảng Giá'!$B$6,IF(AND('Raw Data'!N2841&gt;0.5,'Raw Data'!N2841&lt;=1),'Bảng Giá'!$B$7,IF(AND('Raw Data'!N2841&gt;1,'Raw Data'!N2841&lt;=1.5),'Bảng Giá'!$B$8,IF(AND('Raw Data'!N2841&gt;1.5,'Raw Data'!N2841&lt;=2),'Bảng Giá'!$B$9,IF(AND('Raw Data'!N2841&gt;2,'Raw Data'!N2841&lt;=2.5),'Bảng Giá'!$B$10,IF(AND('Raw Data'!N2841&gt;2.5,'Raw Data'!N2841&lt;=3),'Bảng Giá'!$B$11,IF(AND('Raw Data'!N2841&gt;3,'Raw Data'!N2841&lt;=3.5),'Bảng Giá'!$B$12,IF(AND('Raw Data'!N2841&gt;3.5,'Raw Data'!N2841&lt;=4),'Bảng Giá'!$B$13,IF(AND('Raw Data'!N2841&gt;4,'Raw Data'!N2841&lt;=4.5),'Bảng Giá'!$B$14,IF(AND('Raw Data'!N2841&gt;4.5,'Raw Data'!N2841&lt;=5),'Bảng Giá'!$B$15,IF(AND('Raw Data'!N2841&gt;5,'Raw Data'!N2841&lt;=5.5),'Bảng Giá'!$B$16,IF(AND('Raw Data'!N2841&gt;5.5,'Raw Data'!N2841&lt;=6),'Bảng Giá'!$B$17,'Bảng Giá'!$B$18)))))))))))))))</f>
        <v>0.25&lt;x&lt;=0.5</v>
      </c>
      <c r="Q2841" s="48">
        <f t="shared" si="267"/>
        <v>-0.17981072555205047</v>
      </c>
      <c r="R2841">
        <f t="shared" si="268"/>
        <v>31200</v>
      </c>
      <c r="S2841">
        <f t="shared" si="269"/>
        <v>-500</v>
      </c>
    </row>
    <row r="2842" spans="1:19" x14ac:dyDescent="0.25">
      <c r="A2842" s="12">
        <v>2841</v>
      </c>
      <c r="B2842" s="12" t="s">
        <v>211</v>
      </c>
      <c r="C2842" s="12" t="s">
        <v>1473</v>
      </c>
      <c r="D2842" s="28">
        <v>43011.42528935185</v>
      </c>
      <c r="E2842" s="17">
        <v>43015.225289351853</v>
      </c>
      <c r="F2842" s="13" t="s">
        <v>302</v>
      </c>
      <c r="G2842" s="12">
        <v>200</v>
      </c>
      <c r="H2842" s="12" t="s">
        <v>296</v>
      </c>
      <c r="I2842" s="12" t="s">
        <v>140</v>
      </c>
      <c r="J2842" s="37">
        <f>INDEX('Bảng Giá'!$C$3:$H$18,MATCH('Raw Data'!P2842,'Bảng Giá'!$B$3:$B$18,0),MATCH('Raw Data'!M2842,'Bảng Giá'!$C$2:$H$2,0))</f>
        <v>21000</v>
      </c>
      <c r="K2842" s="12">
        <v>20500</v>
      </c>
      <c r="L2842" s="36">
        <f t="shared" si="264"/>
        <v>3.8000000000029104</v>
      </c>
      <c r="M2842" t="str">
        <f>'References data'!H2843</f>
        <v>Liên Vùng</v>
      </c>
      <c r="N2842">
        <f t="shared" si="265"/>
        <v>0.2</v>
      </c>
      <c r="O2842">
        <f t="shared" si="266"/>
        <v>500</v>
      </c>
      <c r="P2842" t="str">
        <f>IF(AND(N2842&gt;0,N2842&lt;=0.05),'Bảng Giá'!$B$3,IF(AND(N2842&lt;=0.1,N2842&gt;0.05),'Bảng Giá'!$B$4,IF(AND('Raw Data'!N2842&gt;0.1,'Raw Data'!N2842&lt;=0.25),'Bảng Giá'!$B$5,IF(AND('Raw Data'!N2842&gt;0.25,'Raw Data'!N2842&lt;=0.5),'Bảng Giá'!$B$6,IF(AND('Raw Data'!N2842&gt;0.5,'Raw Data'!N2842&lt;=1),'Bảng Giá'!$B$7,IF(AND('Raw Data'!N2842&gt;1,'Raw Data'!N2842&lt;=1.5),'Bảng Giá'!$B$8,IF(AND('Raw Data'!N2842&gt;1.5,'Raw Data'!N2842&lt;=2),'Bảng Giá'!$B$9,IF(AND('Raw Data'!N2842&gt;2,'Raw Data'!N2842&lt;=2.5),'Bảng Giá'!$B$10,IF(AND('Raw Data'!N2842&gt;2.5,'Raw Data'!N2842&lt;=3),'Bảng Giá'!$B$11,IF(AND('Raw Data'!N2842&gt;3,'Raw Data'!N2842&lt;=3.5),'Bảng Giá'!$B$12,IF(AND('Raw Data'!N2842&gt;3.5,'Raw Data'!N2842&lt;=4),'Bảng Giá'!$B$13,IF(AND('Raw Data'!N2842&gt;4,'Raw Data'!N2842&lt;=4.5),'Bảng Giá'!$B$14,IF(AND('Raw Data'!N2842&gt;4.5,'Raw Data'!N2842&lt;=5),'Bảng Giá'!$B$15,IF(AND('Raw Data'!N2842&gt;5,'Raw Data'!N2842&lt;=5.5),'Bảng Giá'!$B$16,IF(AND('Raw Data'!N2842&gt;5.5,'Raw Data'!N2842&lt;=6),'Bảng Giá'!$B$17,'Bảng Giá'!$B$18)))))))))))))))</f>
        <v>0.1&lt;x&lt;=0.25</v>
      </c>
      <c r="Q2842" s="48">
        <f t="shared" si="267"/>
        <v>2.4390243902439025E-2</v>
      </c>
      <c r="R2842">
        <f t="shared" si="268"/>
        <v>25200</v>
      </c>
      <c r="S2842">
        <f t="shared" si="269"/>
        <v>4700</v>
      </c>
    </row>
    <row r="2843" spans="1:19" x14ac:dyDescent="0.25">
      <c r="A2843" s="12">
        <v>2842</v>
      </c>
      <c r="B2843" s="12" t="s">
        <v>211</v>
      </c>
      <c r="C2843" s="12" t="s">
        <v>1474</v>
      </c>
      <c r="D2843" s="28">
        <v>43012.333333333336</v>
      </c>
      <c r="E2843" s="17">
        <v>43016.433333333334</v>
      </c>
      <c r="F2843" s="13" t="s">
        <v>302</v>
      </c>
      <c r="G2843" s="12">
        <v>1150</v>
      </c>
      <c r="H2843" s="12" t="s">
        <v>102</v>
      </c>
      <c r="I2843" s="12" t="s">
        <v>816</v>
      </c>
      <c r="J2843" s="37">
        <f>INDEX('Bảng Giá'!$C$3:$H$18,MATCH('Raw Data'!P2843,'Bảng Giá'!$B$3:$B$18,0),MATCH('Raw Data'!M2843,'Bảng Giá'!$C$2:$H$2,0))</f>
        <v>39000</v>
      </c>
      <c r="K2843" s="12">
        <v>38400</v>
      </c>
      <c r="L2843" s="36">
        <f t="shared" si="264"/>
        <v>4.0999999999985448</v>
      </c>
      <c r="M2843" t="str">
        <f>'References data'!H2844</f>
        <v>Liên Vùng Tỉnh</v>
      </c>
      <c r="N2843">
        <f t="shared" si="265"/>
        <v>1.1499999999999999</v>
      </c>
      <c r="O2843">
        <f t="shared" si="266"/>
        <v>600</v>
      </c>
      <c r="P2843" t="str">
        <f>IF(AND(N2843&gt;0,N2843&lt;=0.05),'Bảng Giá'!$B$3,IF(AND(N2843&lt;=0.1,N2843&gt;0.05),'Bảng Giá'!$B$4,IF(AND('Raw Data'!N2843&gt;0.1,'Raw Data'!N2843&lt;=0.25),'Bảng Giá'!$B$5,IF(AND('Raw Data'!N2843&gt;0.25,'Raw Data'!N2843&lt;=0.5),'Bảng Giá'!$B$6,IF(AND('Raw Data'!N2843&gt;0.5,'Raw Data'!N2843&lt;=1),'Bảng Giá'!$B$7,IF(AND('Raw Data'!N2843&gt;1,'Raw Data'!N2843&lt;=1.5),'Bảng Giá'!$B$8,IF(AND('Raw Data'!N2843&gt;1.5,'Raw Data'!N2843&lt;=2),'Bảng Giá'!$B$9,IF(AND('Raw Data'!N2843&gt;2,'Raw Data'!N2843&lt;=2.5),'Bảng Giá'!$B$10,IF(AND('Raw Data'!N2843&gt;2.5,'Raw Data'!N2843&lt;=3),'Bảng Giá'!$B$11,IF(AND('Raw Data'!N2843&gt;3,'Raw Data'!N2843&lt;=3.5),'Bảng Giá'!$B$12,IF(AND('Raw Data'!N2843&gt;3.5,'Raw Data'!N2843&lt;=4),'Bảng Giá'!$B$13,IF(AND('Raw Data'!N2843&gt;4,'Raw Data'!N2843&lt;=4.5),'Bảng Giá'!$B$14,IF(AND('Raw Data'!N2843&gt;4.5,'Raw Data'!N2843&lt;=5),'Bảng Giá'!$B$15,IF(AND('Raw Data'!N2843&gt;5,'Raw Data'!N2843&lt;=5.5),'Bảng Giá'!$B$16,IF(AND('Raw Data'!N2843&gt;5.5,'Raw Data'!N2843&lt;=6),'Bảng Giá'!$B$17,'Bảng Giá'!$B$18)))))))))))))))</f>
        <v>1&lt;x&lt;=1.5</v>
      </c>
      <c r="Q2843" s="48">
        <f t="shared" si="267"/>
        <v>1.5625E-2</v>
      </c>
      <c r="R2843">
        <f t="shared" si="268"/>
        <v>46800</v>
      </c>
      <c r="S2843">
        <f t="shared" si="269"/>
        <v>8400</v>
      </c>
    </row>
    <row r="2844" spans="1:19" x14ac:dyDescent="0.25">
      <c r="A2844" s="12">
        <v>2843</v>
      </c>
      <c r="B2844" s="12" t="s">
        <v>211</v>
      </c>
      <c r="C2844" s="12" t="s">
        <v>1475</v>
      </c>
      <c r="D2844" s="28">
        <v>43012.399618055555</v>
      </c>
      <c r="E2844" s="17">
        <v>43016.199618055558</v>
      </c>
      <c r="F2844" s="13" t="s">
        <v>302</v>
      </c>
      <c r="G2844" s="12">
        <v>500</v>
      </c>
      <c r="H2844" s="12" t="s">
        <v>75</v>
      </c>
      <c r="I2844" s="12" t="s">
        <v>178</v>
      </c>
      <c r="J2844" s="37">
        <f>INDEX('Bảng Giá'!$C$3:$H$18,MATCH('Raw Data'!P2844,'Bảng Giá'!$B$3:$B$18,0),MATCH('Raw Data'!M2844,'Bảng Giá'!$C$2:$H$2,0))</f>
        <v>26000</v>
      </c>
      <c r="K2844" s="12">
        <v>31700</v>
      </c>
      <c r="L2844" s="36">
        <f t="shared" si="264"/>
        <v>3.8000000000029104</v>
      </c>
      <c r="M2844" t="str">
        <f>'References data'!H2845</f>
        <v>Liên Vùng</v>
      </c>
      <c r="N2844">
        <f t="shared" si="265"/>
        <v>0.5</v>
      </c>
      <c r="O2844">
        <f t="shared" si="266"/>
        <v>-5700</v>
      </c>
      <c r="P2844" t="str">
        <f>IF(AND(N2844&gt;0,N2844&lt;=0.05),'Bảng Giá'!$B$3,IF(AND(N2844&lt;=0.1,N2844&gt;0.05),'Bảng Giá'!$B$4,IF(AND('Raw Data'!N2844&gt;0.1,'Raw Data'!N2844&lt;=0.25),'Bảng Giá'!$B$5,IF(AND('Raw Data'!N2844&gt;0.25,'Raw Data'!N2844&lt;=0.5),'Bảng Giá'!$B$6,IF(AND('Raw Data'!N2844&gt;0.5,'Raw Data'!N2844&lt;=1),'Bảng Giá'!$B$7,IF(AND('Raw Data'!N2844&gt;1,'Raw Data'!N2844&lt;=1.5),'Bảng Giá'!$B$8,IF(AND('Raw Data'!N2844&gt;1.5,'Raw Data'!N2844&lt;=2),'Bảng Giá'!$B$9,IF(AND('Raw Data'!N2844&gt;2,'Raw Data'!N2844&lt;=2.5),'Bảng Giá'!$B$10,IF(AND('Raw Data'!N2844&gt;2.5,'Raw Data'!N2844&lt;=3),'Bảng Giá'!$B$11,IF(AND('Raw Data'!N2844&gt;3,'Raw Data'!N2844&lt;=3.5),'Bảng Giá'!$B$12,IF(AND('Raw Data'!N2844&gt;3.5,'Raw Data'!N2844&lt;=4),'Bảng Giá'!$B$13,IF(AND('Raw Data'!N2844&gt;4,'Raw Data'!N2844&lt;=4.5),'Bảng Giá'!$B$14,IF(AND('Raw Data'!N2844&gt;4.5,'Raw Data'!N2844&lt;=5),'Bảng Giá'!$B$15,IF(AND('Raw Data'!N2844&gt;5,'Raw Data'!N2844&lt;=5.5),'Bảng Giá'!$B$16,IF(AND('Raw Data'!N2844&gt;5.5,'Raw Data'!N2844&lt;=6),'Bảng Giá'!$B$17,'Bảng Giá'!$B$18)))))))))))))))</f>
        <v>0.25&lt;x&lt;=0.5</v>
      </c>
      <c r="Q2844" s="48">
        <f t="shared" si="267"/>
        <v>-0.17981072555205047</v>
      </c>
      <c r="R2844">
        <f t="shared" si="268"/>
        <v>31200</v>
      </c>
      <c r="S2844">
        <f t="shared" si="269"/>
        <v>-500</v>
      </c>
    </row>
    <row r="2845" spans="1:19" x14ac:dyDescent="0.25">
      <c r="A2845" s="12">
        <v>2844</v>
      </c>
      <c r="B2845" s="12" t="s">
        <v>211</v>
      </c>
      <c r="C2845" s="12" t="s">
        <v>1476</v>
      </c>
      <c r="D2845" s="28">
        <v>43012.399363425924</v>
      </c>
      <c r="E2845" s="17">
        <v>43014.499363425923</v>
      </c>
      <c r="F2845" s="13" t="s">
        <v>302</v>
      </c>
      <c r="G2845" s="12">
        <v>1600</v>
      </c>
      <c r="H2845" s="12" t="s">
        <v>121</v>
      </c>
      <c r="I2845" s="12" t="s">
        <v>87</v>
      </c>
      <c r="J2845" s="37">
        <f>INDEX('Bảng Giá'!$C$3:$H$18,MATCH('Raw Data'!P2845,'Bảng Giá'!$B$3:$B$18,0),MATCH('Raw Data'!M2845,'Bảng Giá'!$C$2:$H$2,0))</f>
        <v>46500</v>
      </c>
      <c r="K2845" s="12">
        <v>45600</v>
      </c>
      <c r="L2845" s="36">
        <f t="shared" si="264"/>
        <v>2.0999999999985448</v>
      </c>
      <c r="M2845" t="str">
        <f>'References data'!H2846</f>
        <v>Liên Vùng đặc biệt</v>
      </c>
      <c r="N2845">
        <f t="shared" si="265"/>
        <v>1.6</v>
      </c>
      <c r="O2845">
        <f t="shared" si="266"/>
        <v>900</v>
      </c>
      <c r="P2845" t="str">
        <f>IF(AND(N2845&gt;0,N2845&lt;=0.05),'Bảng Giá'!$B$3,IF(AND(N2845&lt;=0.1,N2845&gt;0.05),'Bảng Giá'!$B$4,IF(AND('Raw Data'!N2845&gt;0.1,'Raw Data'!N2845&lt;=0.25),'Bảng Giá'!$B$5,IF(AND('Raw Data'!N2845&gt;0.25,'Raw Data'!N2845&lt;=0.5),'Bảng Giá'!$B$6,IF(AND('Raw Data'!N2845&gt;0.5,'Raw Data'!N2845&lt;=1),'Bảng Giá'!$B$7,IF(AND('Raw Data'!N2845&gt;1,'Raw Data'!N2845&lt;=1.5),'Bảng Giá'!$B$8,IF(AND('Raw Data'!N2845&gt;1.5,'Raw Data'!N2845&lt;=2),'Bảng Giá'!$B$9,IF(AND('Raw Data'!N2845&gt;2,'Raw Data'!N2845&lt;=2.5),'Bảng Giá'!$B$10,IF(AND('Raw Data'!N2845&gt;2.5,'Raw Data'!N2845&lt;=3),'Bảng Giá'!$B$11,IF(AND('Raw Data'!N2845&gt;3,'Raw Data'!N2845&lt;=3.5),'Bảng Giá'!$B$12,IF(AND('Raw Data'!N2845&gt;3.5,'Raw Data'!N2845&lt;=4),'Bảng Giá'!$B$13,IF(AND('Raw Data'!N2845&gt;4,'Raw Data'!N2845&lt;=4.5),'Bảng Giá'!$B$14,IF(AND('Raw Data'!N2845&gt;4.5,'Raw Data'!N2845&lt;=5),'Bảng Giá'!$B$15,IF(AND('Raw Data'!N2845&gt;5,'Raw Data'!N2845&lt;=5.5),'Bảng Giá'!$B$16,IF(AND('Raw Data'!N2845&gt;5.5,'Raw Data'!N2845&lt;=6),'Bảng Giá'!$B$17,'Bảng Giá'!$B$18)))))))))))))))</f>
        <v>1.5&lt;x&lt;=2</v>
      </c>
      <c r="Q2845" s="48">
        <f t="shared" si="267"/>
        <v>1.9736842105263157E-2</v>
      </c>
      <c r="R2845">
        <f t="shared" si="268"/>
        <v>55800</v>
      </c>
      <c r="S2845">
        <f t="shared" si="269"/>
        <v>10200</v>
      </c>
    </row>
    <row r="2846" spans="1:19" x14ac:dyDescent="0.25">
      <c r="A2846" s="12">
        <v>2845</v>
      </c>
      <c r="B2846" s="12" t="s">
        <v>211</v>
      </c>
      <c r="C2846" s="12" t="s">
        <v>1477</v>
      </c>
      <c r="D2846" s="28">
        <v>43012.400729166664</v>
      </c>
      <c r="E2846" s="17">
        <v>43016.500729166662</v>
      </c>
      <c r="F2846" s="13" t="s">
        <v>302</v>
      </c>
      <c r="G2846" s="12">
        <v>200</v>
      </c>
      <c r="H2846" s="12" t="s">
        <v>182</v>
      </c>
      <c r="I2846" s="12" t="s">
        <v>165</v>
      </c>
      <c r="J2846" s="37">
        <f>INDEX('Bảng Giá'!$C$3:$H$18,MATCH('Raw Data'!P2846,'Bảng Giá'!$B$3:$B$18,0),MATCH('Raw Data'!M2846,'Bảng Giá'!$C$2:$H$2,0))</f>
        <v>20000</v>
      </c>
      <c r="K2846" s="12">
        <v>19700</v>
      </c>
      <c r="L2846" s="36">
        <f t="shared" si="264"/>
        <v>4.0999999999985448</v>
      </c>
      <c r="M2846" t="str">
        <f>'References data'!H2847</f>
        <v>Liên Vùng Tỉnh</v>
      </c>
      <c r="N2846">
        <f t="shared" si="265"/>
        <v>0.2</v>
      </c>
      <c r="O2846">
        <f t="shared" si="266"/>
        <v>300</v>
      </c>
      <c r="P2846" t="str">
        <f>IF(AND(N2846&gt;0,N2846&lt;=0.05),'Bảng Giá'!$B$3,IF(AND(N2846&lt;=0.1,N2846&gt;0.05),'Bảng Giá'!$B$4,IF(AND('Raw Data'!N2846&gt;0.1,'Raw Data'!N2846&lt;=0.25),'Bảng Giá'!$B$5,IF(AND('Raw Data'!N2846&gt;0.25,'Raw Data'!N2846&lt;=0.5),'Bảng Giá'!$B$6,IF(AND('Raw Data'!N2846&gt;0.5,'Raw Data'!N2846&lt;=1),'Bảng Giá'!$B$7,IF(AND('Raw Data'!N2846&gt;1,'Raw Data'!N2846&lt;=1.5),'Bảng Giá'!$B$8,IF(AND('Raw Data'!N2846&gt;1.5,'Raw Data'!N2846&lt;=2),'Bảng Giá'!$B$9,IF(AND('Raw Data'!N2846&gt;2,'Raw Data'!N2846&lt;=2.5),'Bảng Giá'!$B$10,IF(AND('Raw Data'!N2846&gt;2.5,'Raw Data'!N2846&lt;=3),'Bảng Giá'!$B$11,IF(AND('Raw Data'!N2846&gt;3,'Raw Data'!N2846&lt;=3.5),'Bảng Giá'!$B$12,IF(AND('Raw Data'!N2846&gt;3.5,'Raw Data'!N2846&lt;=4),'Bảng Giá'!$B$13,IF(AND('Raw Data'!N2846&gt;4,'Raw Data'!N2846&lt;=4.5),'Bảng Giá'!$B$14,IF(AND('Raw Data'!N2846&gt;4.5,'Raw Data'!N2846&lt;=5),'Bảng Giá'!$B$15,IF(AND('Raw Data'!N2846&gt;5,'Raw Data'!N2846&lt;=5.5),'Bảng Giá'!$B$16,IF(AND('Raw Data'!N2846&gt;5.5,'Raw Data'!N2846&lt;=6),'Bảng Giá'!$B$17,'Bảng Giá'!$B$18)))))))))))))))</f>
        <v>0.1&lt;x&lt;=0.25</v>
      </c>
      <c r="Q2846" s="48">
        <f t="shared" si="267"/>
        <v>1.5228426395939087E-2</v>
      </c>
      <c r="R2846">
        <f t="shared" si="268"/>
        <v>24000</v>
      </c>
      <c r="S2846">
        <f t="shared" si="269"/>
        <v>4300</v>
      </c>
    </row>
    <row r="2847" spans="1:19" x14ac:dyDescent="0.25">
      <c r="A2847" s="12">
        <v>2846</v>
      </c>
      <c r="B2847" s="12" t="s">
        <v>211</v>
      </c>
      <c r="C2847" s="12" t="s">
        <v>1478</v>
      </c>
      <c r="D2847" s="28">
        <v>43012.333333333336</v>
      </c>
      <c r="E2847" s="17">
        <v>43016.133333333339</v>
      </c>
      <c r="F2847" s="13" t="s">
        <v>302</v>
      </c>
      <c r="G2847" s="12">
        <v>200</v>
      </c>
      <c r="H2847" s="12" t="s">
        <v>139</v>
      </c>
      <c r="I2847" s="12" t="s">
        <v>1633</v>
      </c>
      <c r="J2847" s="37">
        <f>INDEX('Bảng Giá'!$C$3:$H$18,MATCH('Raw Data'!P2847,'Bảng Giá'!$B$3:$B$18,0),MATCH('Raw Data'!M2847,'Bảng Giá'!$C$2:$H$2,0))</f>
        <v>21000</v>
      </c>
      <c r="K2847" s="12">
        <v>20500</v>
      </c>
      <c r="L2847" s="36">
        <f t="shared" si="264"/>
        <v>3.8000000000029104</v>
      </c>
      <c r="M2847" t="str">
        <f>'References data'!H2848</f>
        <v>Liên Vùng</v>
      </c>
      <c r="N2847">
        <f t="shared" si="265"/>
        <v>0.2</v>
      </c>
      <c r="O2847">
        <f t="shared" si="266"/>
        <v>500</v>
      </c>
      <c r="P2847" t="str">
        <f>IF(AND(N2847&gt;0,N2847&lt;=0.05),'Bảng Giá'!$B$3,IF(AND(N2847&lt;=0.1,N2847&gt;0.05),'Bảng Giá'!$B$4,IF(AND('Raw Data'!N2847&gt;0.1,'Raw Data'!N2847&lt;=0.25),'Bảng Giá'!$B$5,IF(AND('Raw Data'!N2847&gt;0.25,'Raw Data'!N2847&lt;=0.5),'Bảng Giá'!$B$6,IF(AND('Raw Data'!N2847&gt;0.5,'Raw Data'!N2847&lt;=1),'Bảng Giá'!$B$7,IF(AND('Raw Data'!N2847&gt;1,'Raw Data'!N2847&lt;=1.5),'Bảng Giá'!$B$8,IF(AND('Raw Data'!N2847&gt;1.5,'Raw Data'!N2847&lt;=2),'Bảng Giá'!$B$9,IF(AND('Raw Data'!N2847&gt;2,'Raw Data'!N2847&lt;=2.5),'Bảng Giá'!$B$10,IF(AND('Raw Data'!N2847&gt;2.5,'Raw Data'!N2847&lt;=3),'Bảng Giá'!$B$11,IF(AND('Raw Data'!N2847&gt;3,'Raw Data'!N2847&lt;=3.5),'Bảng Giá'!$B$12,IF(AND('Raw Data'!N2847&gt;3.5,'Raw Data'!N2847&lt;=4),'Bảng Giá'!$B$13,IF(AND('Raw Data'!N2847&gt;4,'Raw Data'!N2847&lt;=4.5),'Bảng Giá'!$B$14,IF(AND('Raw Data'!N2847&gt;4.5,'Raw Data'!N2847&lt;=5),'Bảng Giá'!$B$15,IF(AND('Raw Data'!N2847&gt;5,'Raw Data'!N2847&lt;=5.5),'Bảng Giá'!$B$16,IF(AND('Raw Data'!N2847&gt;5.5,'Raw Data'!N2847&lt;=6),'Bảng Giá'!$B$17,'Bảng Giá'!$B$18)))))))))))))))</f>
        <v>0.1&lt;x&lt;=0.25</v>
      </c>
      <c r="Q2847" s="48">
        <f t="shared" si="267"/>
        <v>2.4390243902439025E-2</v>
      </c>
      <c r="R2847">
        <f t="shared" si="268"/>
        <v>25200</v>
      </c>
      <c r="S2847">
        <f t="shared" si="269"/>
        <v>4700</v>
      </c>
    </row>
    <row r="2848" spans="1:19" x14ac:dyDescent="0.25">
      <c r="A2848" s="12">
        <v>2847</v>
      </c>
      <c r="B2848" s="12" t="s">
        <v>211</v>
      </c>
      <c r="C2848" s="12" t="s">
        <v>1479</v>
      </c>
      <c r="D2848" s="28">
        <v>43012.495821759258</v>
      </c>
      <c r="E2848" s="17">
        <v>43016.595821759256</v>
      </c>
      <c r="F2848" s="13" t="s">
        <v>302</v>
      </c>
      <c r="G2848" s="12">
        <v>3000</v>
      </c>
      <c r="H2848" s="12" t="s">
        <v>190</v>
      </c>
      <c r="I2848" s="12" t="s">
        <v>820</v>
      </c>
      <c r="J2848" s="37">
        <f>INDEX('Bảng Giá'!$C$3:$H$18,MATCH('Raw Data'!P2848,'Bảng Giá'!$B$3:$B$18,0),MATCH('Raw Data'!M2848,'Bảng Giá'!$C$2:$H$2,0))</f>
        <v>63000</v>
      </c>
      <c r="K2848" s="12">
        <v>70300</v>
      </c>
      <c r="L2848" s="36">
        <f t="shared" si="264"/>
        <v>4.0999999999985448</v>
      </c>
      <c r="M2848" t="str">
        <f>'References data'!H2849</f>
        <v>Liên Vùng Tỉnh</v>
      </c>
      <c r="N2848">
        <f t="shared" si="265"/>
        <v>3</v>
      </c>
      <c r="O2848">
        <f t="shared" si="266"/>
        <v>-7300</v>
      </c>
      <c r="P2848" t="str">
        <f>IF(AND(N2848&gt;0,N2848&lt;=0.05),'Bảng Giá'!$B$3,IF(AND(N2848&lt;=0.1,N2848&gt;0.05),'Bảng Giá'!$B$4,IF(AND('Raw Data'!N2848&gt;0.1,'Raw Data'!N2848&lt;=0.25),'Bảng Giá'!$B$5,IF(AND('Raw Data'!N2848&gt;0.25,'Raw Data'!N2848&lt;=0.5),'Bảng Giá'!$B$6,IF(AND('Raw Data'!N2848&gt;0.5,'Raw Data'!N2848&lt;=1),'Bảng Giá'!$B$7,IF(AND('Raw Data'!N2848&gt;1,'Raw Data'!N2848&lt;=1.5),'Bảng Giá'!$B$8,IF(AND('Raw Data'!N2848&gt;1.5,'Raw Data'!N2848&lt;=2),'Bảng Giá'!$B$9,IF(AND('Raw Data'!N2848&gt;2,'Raw Data'!N2848&lt;=2.5),'Bảng Giá'!$B$10,IF(AND('Raw Data'!N2848&gt;2.5,'Raw Data'!N2848&lt;=3),'Bảng Giá'!$B$11,IF(AND('Raw Data'!N2848&gt;3,'Raw Data'!N2848&lt;=3.5),'Bảng Giá'!$B$12,IF(AND('Raw Data'!N2848&gt;3.5,'Raw Data'!N2848&lt;=4),'Bảng Giá'!$B$13,IF(AND('Raw Data'!N2848&gt;4,'Raw Data'!N2848&lt;=4.5),'Bảng Giá'!$B$14,IF(AND('Raw Data'!N2848&gt;4.5,'Raw Data'!N2848&lt;=5),'Bảng Giá'!$B$15,IF(AND('Raw Data'!N2848&gt;5,'Raw Data'!N2848&lt;=5.5),'Bảng Giá'!$B$16,IF(AND('Raw Data'!N2848&gt;5.5,'Raw Data'!N2848&lt;=6),'Bảng Giá'!$B$17,'Bảng Giá'!$B$18)))))))))))))))</f>
        <v>2.5&lt;x&lt;=3</v>
      </c>
      <c r="Q2848" s="48">
        <f t="shared" si="267"/>
        <v>-0.10384068278805121</v>
      </c>
      <c r="R2848">
        <f t="shared" si="268"/>
        <v>75600</v>
      </c>
      <c r="S2848">
        <f t="shared" si="269"/>
        <v>5300</v>
      </c>
    </row>
    <row r="2849" spans="1:19" x14ac:dyDescent="0.25">
      <c r="A2849" s="12">
        <v>2848</v>
      </c>
      <c r="B2849" s="12" t="s">
        <v>211</v>
      </c>
      <c r="C2849" s="12" t="s">
        <v>1480</v>
      </c>
      <c r="D2849" s="28">
        <v>43012.40079861111</v>
      </c>
      <c r="E2849" s="17">
        <v>43016.200798611113</v>
      </c>
      <c r="F2849" s="13" t="s">
        <v>302</v>
      </c>
      <c r="G2849" s="12">
        <v>200</v>
      </c>
      <c r="H2849" s="12" t="s">
        <v>282</v>
      </c>
      <c r="I2849" s="12" t="s">
        <v>103</v>
      </c>
      <c r="J2849" s="37">
        <f>INDEX('Bảng Giá'!$C$3:$H$18,MATCH('Raw Data'!P2849,'Bảng Giá'!$B$3:$B$18,0),MATCH('Raw Data'!M2849,'Bảng Giá'!$C$2:$H$2,0))</f>
        <v>21000</v>
      </c>
      <c r="K2849" s="12">
        <v>20500</v>
      </c>
      <c r="L2849" s="36">
        <f t="shared" si="264"/>
        <v>3.8000000000029104</v>
      </c>
      <c r="M2849" t="str">
        <f>'References data'!H2850</f>
        <v>Liên Vùng</v>
      </c>
      <c r="N2849">
        <f t="shared" si="265"/>
        <v>0.2</v>
      </c>
      <c r="O2849">
        <f t="shared" si="266"/>
        <v>500</v>
      </c>
      <c r="P2849" t="str">
        <f>IF(AND(N2849&gt;0,N2849&lt;=0.05),'Bảng Giá'!$B$3,IF(AND(N2849&lt;=0.1,N2849&gt;0.05),'Bảng Giá'!$B$4,IF(AND('Raw Data'!N2849&gt;0.1,'Raw Data'!N2849&lt;=0.25),'Bảng Giá'!$B$5,IF(AND('Raw Data'!N2849&gt;0.25,'Raw Data'!N2849&lt;=0.5),'Bảng Giá'!$B$6,IF(AND('Raw Data'!N2849&gt;0.5,'Raw Data'!N2849&lt;=1),'Bảng Giá'!$B$7,IF(AND('Raw Data'!N2849&gt;1,'Raw Data'!N2849&lt;=1.5),'Bảng Giá'!$B$8,IF(AND('Raw Data'!N2849&gt;1.5,'Raw Data'!N2849&lt;=2),'Bảng Giá'!$B$9,IF(AND('Raw Data'!N2849&gt;2,'Raw Data'!N2849&lt;=2.5),'Bảng Giá'!$B$10,IF(AND('Raw Data'!N2849&gt;2.5,'Raw Data'!N2849&lt;=3),'Bảng Giá'!$B$11,IF(AND('Raw Data'!N2849&gt;3,'Raw Data'!N2849&lt;=3.5),'Bảng Giá'!$B$12,IF(AND('Raw Data'!N2849&gt;3.5,'Raw Data'!N2849&lt;=4),'Bảng Giá'!$B$13,IF(AND('Raw Data'!N2849&gt;4,'Raw Data'!N2849&lt;=4.5),'Bảng Giá'!$B$14,IF(AND('Raw Data'!N2849&gt;4.5,'Raw Data'!N2849&lt;=5),'Bảng Giá'!$B$15,IF(AND('Raw Data'!N2849&gt;5,'Raw Data'!N2849&lt;=5.5),'Bảng Giá'!$B$16,IF(AND('Raw Data'!N2849&gt;5.5,'Raw Data'!N2849&lt;=6),'Bảng Giá'!$B$17,'Bảng Giá'!$B$18)))))))))))))))</f>
        <v>0.1&lt;x&lt;=0.25</v>
      </c>
      <c r="Q2849" s="48">
        <f t="shared" si="267"/>
        <v>2.4390243902439025E-2</v>
      </c>
      <c r="R2849">
        <f t="shared" si="268"/>
        <v>25200</v>
      </c>
      <c r="S2849">
        <f t="shared" si="269"/>
        <v>4700</v>
      </c>
    </row>
    <row r="2850" spans="1:19" x14ac:dyDescent="0.25">
      <c r="A2850" s="12">
        <v>2849</v>
      </c>
      <c r="B2850" s="12" t="s">
        <v>211</v>
      </c>
      <c r="C2850" s="12" t="s">
        <v>1481</v>
      </c>
      <c r="D2850" s="28">
        <v>43012.333333333336</v>
      </c>
      <c r="E2850" s="17">
        <v>43016.133333333339</v>
      </c>
      <c r="F2850" s="13" t="s">
        <v>302</v>
      </c>
      <c r="G2850" s="12">
        <v>2000</v>
      </c>
      <c r="H2850" s="12" t="s">
        <v>108</v>
      </c>
      <c r="I2850" s="12" t="s">
        <v>1615</v>
      </c>
      <c r="J2850" s="37">
        <f>INDEX('Bảng Giá'!$C$3:$H$18,MATCH('Raw Data'!P2850,'Bảng Giá'!$B$3:$B$18,0),MATCH('Raw Data'!M2850,'Bảng Giá'!$C$2:$H$2,0))</f>
        <v>49500</v>
      </c>
      <c r="K2850" s="12">
        <v>56600</v>
      </c>
      <c r="L2850" s="36">
        <f t="shared" si="264"/>
        <v>3.8000000000029104</v>
      </c>
      <c r="M2850" t="str">
        <f>'References data'!H2851</f>
        <v>Liên Vùng</v>
      </c>
      <c r="N2850">
        <f t="shared" si="265"/>
        <v>2</v>
      </c>
      <c r="O2850">
        <f t="shared" si="266"/>
        <v>-7100</v>
      </c>
      <c r="P2850" t="str">
        <f>IF(AND(N2850&gt;0,N2850&lt;=0.05),'Bảng Giá'!$B$3,IF(AND(N2850&lt;=0.1,N2850&gt;0.05),'Bảng Giá'!$B$4,IF(AND('Raw Data'!N2850&gt;0.1,'Raw Data'!N2850&lt;=0.25),'Bảng Giá'!$B$5,IF(AND('Raw Data'!N2850&gt;0.25,'Raw Data'!N2850&lt;=0.5),'Bảng Giá'!$B$6,IF(AND('Raw Data'!N2850&gt;0.5,'Raw Data'!N2850&lt;=1),'Bảng Giá'!$B$7,IF(AND('Raw Data'!N2850&gt;1,'Raw Data'!N2850&lt;=1.5),'Bảng Giá'!$B$8,IF(AND('Raw Data'!N2850&gt;1.5,'Raw Data'!N2850&lt;=2),'Bảng Giá'!$B$9,IF(AND('Raw Data'!N2850&gt;2,'Raw Data'!N2850&lt;=2.5),'Bảng Giá'!$B$10,IF(AND('Raw Data'!N2850&gt;2.5,'Raw Data'!N2850&lt;=3),'Bảng Giá'!$B$11,IF(AND('Raw Data'!N2850&gt;3,'Raw Data'!N2850&lt;=3.5),'Bảng Giá'!$B$12,IF(AND('Raw Data'!N2850&gt;3.5,'Raw Data'!N2850&lt;=4),'Bảng Giá'!$B$13,IF(AND('Raw Data'!N2850&gt;4,'Raw Data'!N2850&lt;=4.5),'Bảng Giá'!$B$14,IF(AND('Raw Data'!N2850&gt;4.5,'Raw Data'!N2850&lt;=5),'Bảng Giá'!$B$15,IF(AND('Raw Data'!N2850&gt;5,'Raw Data'!N2850&lt;=5.5),'Bảng Giá'!$B$16,IF(AND('Raw Data'!N2850&gt;5.5,'Raw Data'!N2850&lt;=6),'Bảng Giá'!$B$17,'Bảng Giá'!$B$18)))))))))))))))</f>
        <v>1.5&lt;x&lt;=2</v>
      </c>
      <c r="Q2850" s="48">
        <f t="shared" si="267"/>
        <v>-0.12544169611307421</v>
      </c>
      <c r="R2850">
        <f t="shared" si="268"/>
        <v>59400</v>
      </c>
      <c r="S2850">
        <f t="shared" si="269"/>
        <v>2800</v>
      </c>
    </row>
    <row r="2851" spans="1:19" x14ac:dyDescent="0.25">
      <c r="A2851" s="12">
        <v>2850</v>
      </c>
      <c r="B2851" s="12" t="s">
        <v>211</v>
      </c>
      <c r="C2851" s="12" t="s">
        <v>1482</v>
      </c>
      <c r="D2851" s="28">
        <v>43012.400671296295</v>
      </c>
      <c r="E2851" s="17">
        <v>43016.200671296298</v>
      </c>
      <c r="F2851" s="13" t="s">
        <v>302</v>
      </c>
      <c r="G2851" s="12">
        <v>500</v>
      </c>
      <c r="H2851" s="12" t="s">
        <v>196</v>
      </c>
      <c r="I2851" s="12" t="s">
        <v>74</v>
      </c>
      <c r="J2851" s="37">
        <f>INDEX('Bảng Giá'!$C$3:$H$18,MATCH('Raw Data'!P2851,'Bảng Giá'!$B$3:$B$18,0),MATCH('Raw Data'!M2851,'Bảng Giá'!$C$2:$H$2,0))</f>
        <v>26000</v>
      </c>
      <c r="K2851" s="12">
        <v>31700</v>
      </c>
      <c r="L2851" s="36">
        <f t="shared" si="264"/>
        <v>3.8000000000029104</v>
      </c>
      <c r="M2851" t="str">
        <f>'References data'!H2852</f>
        <v>Liên Vùng</v>
      </c>
      <c r="N2851">
        <f t="shared" si="265"/>
        <v>0.5</v>
      </c>
      <c r="O2851">
        <f t="shared" si="266"/>
        <v>-5700</v>
      </c>
      <c r="P2851" t="str">
        <f>IF(AND(N2851&gt;0,N2851&lt;=0.05),'Bảng Giá'!$B$3,IF(AND(N2851&lt;=0.1,N2851&gt;0.05),'Bảng Giá'!$B$4,IF(AND('Raw Data'!N2851&gt;0.1,'Raw Data'!N2851&lt;=0.25),'Bảng Giá'!$B$5,IF(AND('Raw Data'!N2851&gt;0.25,'Raw Data'!N2851&lt;=0.5),'Bảng Giá'!$B$6,IF(AND('Raw Data'!N2851&gt;0.5,'Raw Data'!N2851&lt;=1),'Bảng Giá'!$B$7,IF(AND('Raw Data'!N2851&gt;1,'Raw Data'!N2851&lt;=1.5),'Bảng Giá'!$B$8,IF(AND('Raw Data'!N2851&gt;1.5,'Raw Data'!N2851&lt;=2),'Bảng Giá'!$B$9,IF(AND('Raw Data'!N2851&gt;2,'Raw Data'!N2851&lt;=2.5),'Bảng Giá'!$B$10,IF(AND('Raw Data'!N2851&gt;2.5,'Raw Data'!N2851&lt;=3),'Bảng Giá'!$B$11,IF(AND('Raw Data'!N2851&gt;3,'Raw Data'!N2851&lt;=3.5),'Bảng Giá'!$B$12,IF(AND('Raw Data'!N2851&gt;3.5,'Raw Data'!N2851&lt;=4),'Bảng Giá'!$B$13,IF(AND('Raw Data'!N2851&gt;4,'Raw Data'!N2851&lt;=4.5),'Bảng Giá'!$B$14,IF(AND('Raw Data'!N2851&gt;4.5,'Raw Data'!N2851&lt;=5),'Bảng Giá'!$B$15,IF(AND('Raw Data'!N2851&gt;5,'Raw Data'!N2851&lt;=5.5),'Bảng Giá'!$B$16,IF(AND('Raw Data'!N2851&gt;5.5,'Raw Data'!N2851&lt;=6),'Bảng Giá'!$B$17,'Bảng Giá'!$B$18)))))))))))))))</f>
        <v>0.25&lt;x&lt;=0.5</v>
      </c>
      <c r="Q2851" s="48">
        <f t="shared" si="267"/>
        <v>-0.17981072555205047</v>
      </c>
      <c r="R2851">
        <f t="shared" si="268"/>
        <v>31200</v>
      </c>
      <c r="S2851">
        <f t="shared" si="269"/>
        <v>-500</v>
      </c>
    </row>
    <row r="2852" spans="1:19" x14ac:dyDescent="0.25">
      <c r="A2852" s="12">
        <v>2851</v>
      </c>
      <c r="B2852" s="12" t="s">
        <v>211</v>
      </c>
      <c r="C2852" s="12" t="s">
        <v>1483</v>
      </c>
      <c r="D2852" s="28">
        <v>43012.654652777775</v>
      </c>
      <c r="E2852" s="17">
        <v>43016.454652777778</v>
      </c>
      <c r="F2852" s="13" t="s">
        <v>302</v>
      </c>
      <c r="G2852" s="12">
        <v>2250</v>
      </c>
      <c r="H2852" s="12" t="s">
        <v>286</v>
      </c>
      <c r="I2852" s="12" t="s">
        <v>1620</v>
      </c>
      <c r="J2852" s="37">
        <f>INDEX('Bảng Giá'!$C$3:$H$18,MATCH('Raw Data'!P2852,'Bảng Giá'!$B$3:$B$18,0),MATCH('Raw Data'!M2852,'Bảng Giá'!$C$2:$H$2,0))</f>
        <v>58000</v>
      </c>
      <c r="K2852" s="12">
        <v>56600</v>
      </c>
      <c r="L2852" s="36">
        <f t="shared" si="264"/>
        <v>3.8000000000029104</v>
      </c>
      <c r="M2852" t="str">
        <f>'References data'!H2853</f>
        <v>Liên Vùng</v>
      </c>
      <c r="N2852">
        <f t="shared" si="265"/>
        <v>2.25</v>
      </c>
      <c r="O2852">
        <f t="shared" si="266"/>
        <v>1400</v>
      </c>
      <c r="P2852" t="str">
        <f>IF(AND(N2852&gt;0,N2852&lt;=0.05),'Bảng Giá'!$B$3,IF(AND(N2852&lt;=0.1,N2852&gt;0.05),'Bảng Giá'!$B$4,IF(AND('Raw Data'!N2852&gt;0.1,'Raw Data'!N2852&lt;=0.25),'Bảng Giá'!$B$5,IF(AND('Raw Data'!N2852&gt;0.25,'Raw Data'!N2852&lt;=0.5),'Bảng Giá'!$B$6,IF(AND('Raw Data'!N2852&gt;0.5,'Raw Data'!N2852&lt;=1),'Bảng Giá'!$B$7,IF(AND('Raw Data'!N2852&gt;1,'Raw Data'!N2852&lt;=1.5),'Bảng Giá'!$B$8,IF(AND('Raw Data'!N2852&gt;1.5,'Raw Data'!N2852&lt;=2),'Bảng Giá'!$B$9,IF(AND('Raw Data'!N2852&gt;2,'Raw Data'!N2852&lt;=2.5),'Bảng Giá'!$B$10,IF(AND('Raw Data'!N2852&gt;2.5,'Raw Data'!N2852&lt;=3),'Bảng Giá'!$B$11,IF(AND('Raw Data'!N2852&gt;3,'Raw Data'!N2852&lt;=3.5),'Bảng Giá'!$B$12,IF(AND('Raw Data'!N2852&gt;3.5,'Raw Data'!N2852&lt;=4),'Bảng Giá'!$B$13,IF(AND('Raw Data'!N2852&gt;4,'Raw Data'!N2852&lt;=4.5),'Bảng Giá'!$B$14,IF(AND('Raw Data'!N2852&gt;4.5,'Raw Data'!N2852&lt;=5),'Bảng Giá'!$B$15,IF(AND('Raw Data'!N2852&gt;5,'Raw Data'!N2852&lt;=5.5),'Bảng Giá'!$B$16,IF(AND('Raw Data'!N2852&gt;5.5,'Raw Data'!N2852&lt;=6),'Bảng Giá'!$B$17,'Bảng Giá'!$B$18)))))))))))))))</f>
        <v>2&lt;x&lt;=2.5</v>
      </c>
      <c r="Q2852" s="48">
        <f t="shared" si="267"/>
        <v>2.4734982332155476E-2</v>
      </c>
      <c r="R2852">
        <f t="shared" si="268"/>
        <v>69600</v>
      </c>
      <c r="S2852">
        <f t="shared" si="269"/>
        <v>13000</v>
      </c>
    </row>
    <row r="2853" spans="1:19" x14ac:dyDescent="0.25">
      <c r="A2853" s="12">
        <v>2852</v>
      </c>
      <c r="B2853" s="12" t="s">
        <v>211</v>
      </c>
      <c r="C2853" s="12" t="s">
        <v>1484</v>
      </c>
      <c r="D2853" s="28">
        <v>43012.400694444441</v>
      </c>
      <c r="E2853" s="17">
        <v>43014.500694444439</v>
      </c>
      <c r="F2853" s="13" t="s">
        <v>302</v>
      </c>
      <c r="G2853" s="12">
        <v>940</v>
      </c>
      <c r="H2853" s="12" t="s">
        <v>88</v>
      </c>
      <c r="I2853" s="12" t="s">
        <v>87</v>
      </c>
      <c r="J2853" s="37">
        <f>INDEX('Bảng Giá'!$C$3:$H$18,MATCH('Raw Data'!P2853,'Bảng Giá'!$B$3:$B$18,0),MATCH('Raw Data'!M2853,'Bảng Giá'!$C$2:$H$2,0))</f>
        <v>30500</v>
      </c>
      <c r="K2853" s="12">
        <v>29900</v>
      </c>
      <c r="L2853" s="36">
        <f t="shared" si="264"/>
        <v>2.0999999999985448</v>
      </c>
      <c r="M2853" t="str">
        <f>'References data'!H2854</f>
        <v>Liên Vùng đặc biệt</v>
      </c>
      <c r="N2853">
        <f t="shared" si="265"/>
        <v>0.94</v>
      </c>
      <c r="O2853">
        <f t="shared" si="266"/>
        <v>600</v>
      </c>
      <c r="P2853" t="str">
        <f>IF(AND(N2853&gt;0,N2853&lt;=0.05),'Bảng Giá'!$B$3,IF(AND(N2853&lt;=0.1,N2853&gt;0.05),'Bảng Giá'!$B$4,IF(AND('Raw Data'!N2853&gt;0.1,'Raw Data'!N2853&lt;=0.25),'Bảng Giá'!$B$5,IF(AND('Raw Data'!N2853&gt;0.25,'Raw Data'!N2853&lt;=0.5),'Bảng Giá'!$B$6,IF(AND('Raw Data'!N2853&gt;0.5,'Raw Data'!N2853&lt;=1),'Bảng Giá'!$B$7,IF(AND('Raw Data'!N2853&gt;1,'Raw Data'!N2853&lt;=1.5),'Bảng Giá'!$B$8,IF(AND('Raw Data'!N2853&gt;1.5,'Raw Data'!N2853&lt;=2),'Bảng Giá'!$B$9,IF(AND('Raw Data'!N2853&gt;2,'Raw Data'!N2853&lt;=2.5),'Bảng Giá'!$B$10,IF(AND('Raw Data'!N2853&gt;2.5,'Raw Data'!N2853&lt;=3),'Bảng Giá'!$B$11,IF(AND('Raw Data'!N2853&gt;3,'Raw Data'!N2853&lt;=3.5),'Bảng Giá'!$B$12,IF(AND('Raw Data'!N2853&gt;3.5,'Raw Data'!N2853&lt;=4),'Bảng Giá'!$B$13,IF(AND('Raw Data'!N2853&gt;4,'Raw Data'!N2853&lt;=4.5),'Bảng Giá'!$B$14,IF(AND('Raw Data'!N2853&gt;4.5,'Raw Data'!N2853&lt;=5),'Bảng Giá'!$B$15,IF(AND('Raw Data'!N2853&gt;5,'Raw Data'!N2853&lt;=5.5),'Bảng Giá'!$B$16,IF(AND('Raw Data'!N2853&gt;5.5,'Raw Data'!N2853&lt;=6),'Bảng Giá'!$B$17,'Bảng Giá'!$B$18)))))))))))))))</f>
        <v>0.5&lt;x&lt;=1</v>
      </c>
      <c r="Q2853" s="48">
        <f t="shared" si="267"/>
        <v>2.0066889632107024E-2</v>
      </c>
      <c r="R2853">
        <f t="shared" si="268"/>
        <v>36600</v>
      </c>
      <c r="S2853">
        <f t="shared" si="269"/>
        <v>6700</v>
      </c>
    </row>
    <row r="2854" spans="1:19" x14ac:dyDescent="0.25">
      <c r="A2854" s="12">
        <v>2853</v>
      </c>
      <c r="B2854" s="12" t="s">
        <v>211</v>
      </c>
      <c r="C2854" s="12" t="s">
        <v>1485</v>
      </c>
      <c r="D2854" s="28">
        <v>43012.400694444441</v>
      </c>
      <c r="E2854" s="17">
        <v>43014.500694444439</v>
      </c>
      <c r="F2854" s="13" t="s">
        <v>302</v>
      </c>
      <c r="G2854" s="12">
        <v>700</v>
      </c>
      <c r="H2854" s="12" t="s">
        <v>88</v>
      </c>
      <c r="I2854" s="12" t="s">
        <v>514</v>
      </c>
      <c r="J2854" s="37">
        <f>INDEX('Bảng Giá'!$C$3:$H$18,MATCH('Raw Data'!P2854,'Bảng Giá'!$B$3:$B$18,0),MATCH('Raw Data'!M2854,'Bảng Giá'!$C$2:$H$2,0))</f>
        <v>30500</v>
      </c>
      <c r="K2854" s="12">
        <v>29900</v>
      </c>
      <c r="L2854" s="36">
        <f t="shared" si="264"/>
        <v>2.0999999999985448</v>
      </c>
      <c r="M2854" t="str">
        <f>'References data'!H2855</f>
        <v>Liên Vùng đặc biệt</v>
      </c>
      <c r="N2854">
        <f t="shared" si="265"/>
        <v>0.7</v>
      </c>
      <c r="O2854">
        <f t="shared" si="266"/>
        <v>600</v>
      </c>
      <c r="P2854" t="str">
        <f>IF(AND(N2854&gt;0,N2854&lt;=0.05),'Bảng Giá'!$B$3,IF(AND(N2854&lt;=0.1,N2854&gt;0.05),'Bảng Giá'!$B$4,IF(AND('Raw Data'!N2854&gt;0.1,'Raw Data'!N2854&lt;=0.25),'Bảng Giá'!$B$5,IF(AND('Raw Data'!N2854&gt;0.25,'Raw Data'!N2854&lt;=0.5),'Bảng Giá'!$B$6,IF(AND('Raw Data'!N2854&gt;0.5,'Raw Data'!N2854&lt;=1),'Bảng Giá'!$B$7,IF(AND('Raw Data'!N2854&gt;1,'Raw Data'!N2854&lt;=1.5),'Bảng Giá'!$B$8,IF(AND('Raw Data'!N2854&gt;1.5,'Raw Data'!N2854&lt;=2),'Bảng Giá'!$B$9,IF(AND('Raw Data'!N2854&gt;2,'Raw Data'!N2854&lt;=2.5),'Bảng Giá'!$B$10,IF(AND('Raw Data'!N2854&gt;2.5,'Raw Data'!N2854&lt;=3),'Bảng Giá'!$B$11,IF(AND('Raw Data'!N2854&gt;3,'Raw Data'!N2854&lt;=3.5),'Bảng Giá'!$B$12,IF(AND('Raw Data'!N2854&gt;3.5,'Raw Data'!N2854&lt;=4),'Bảng Giá'!$B$13,IF(AND('Raw Data'!N2854&gt;4,'Raw Data'!N2854&lt;=4.5),'Bảng Giá'!$B$14,IF(AND('Raw Data'!N2854&gt;4.5,'Raw Data'!N2854&lt;=5),'Bảng Giá'!$B$15,IF(AND('Raw Data'!N2854&gt;5,'Raw Data'!N2854&lt;=5.5),'Bảng Giá'!$B$16,IF(AND('Raw Data'!N2854&gt;5.5,'Raw Data'!N2854&lt;=6),'Bảng Giá'!$B$17,'Bảng Giá'!$B$18)))))))))))))))</f>
        <v>0.5&lt;x&lt;=1</v>
      </c>
      <c r="Q2854" s="48">
        <f t="shared" si="267"/>
        <v>2.0066889632107024E-2</v>
      </c>
      <c r="R2854">
        <f t="shared" si="268"/>
        <v>36600</v>
      </c>
      <c r="S2854">
        <f t="shared" si="269"/>
        <v>6700</v>
      </c>
    </row>
    <row r="2855" spans="1:19" x14ac:dyDescent="0.25">
      <c r="A2855" s="12">
        <v>2854</v>
      </c>
      <c r="B2855" s="12" t="s">
        <v>211</v>
      </c>
      <c r="C2855" s="12" t="s">
        <v>1486</v>
      </c>
      <c r="D2855" s="28">
        <v>43011.419039351851</v>
      </c>
      <c r="E2855" s="17">
        <v>43015.219039351854</v>
      </c>
      <c r="F2855" s="13" t="s">
        <v>302</v>
      </c>
      <c r="G2855" s="12">
        <v>2000</v>
      </c>
      <c r="H2855" s="12" t="s">
        <v>76</v>
      </c>
      <c r="I2855" s="12" t="s">
        <v>324</v>
      </c>
      <c r="J2855" s="37">
        <f>INDEX('Bảng Giá'!$C$3:$H$18,MATCH('Raw Data'!P2855,'Bảng Giá'!$B$3:$B$18,0),MATCH('Raw Data'!M2855,'Bảng Giá'!$C$2:$H$2,0))</f>
        <v>49500</v>
      </c>
      <c r="K2855" s="12">
        <v>56600</v>
      </c>
      <c r="L2855" s="36">
        <f t="shared" si="264"/>
        <v>3.8000000000029104</v>
      </c>
      <c r="M2855" t="str">
        <f>'References data'!H2856</f>
        <v>Liên Vùng</v>
      </c>
      <c r="N2855">
        <f t="shared" si="265"/>
        <v>2</v>
      </c>
      <c r="O2855">
        <f t="shared" si="266"/>
        <v>-7100</v>
      </c>
      <c r="P2855" t="str">
        <f>IF(AND(N2855&gt;0,N2855&lt;=0.05),'Bảng Giá'!$B$3,IF(AND(N2855&lt;=0.1,N2855&gt;0.05),'Bảng Giá'!$B$4,IF(AND('Raw Data'!N2855&gt;0.1,'Raw Data'!N2855&lt;=0.25),'Bảng Giá'!$B$5,IF(AND('Raw Data'!N2855&gt;0.25,'Raw Data'!N2855&lt;=0.5),'Bảng Giá'!$B$6,IF(AND('Raw Data'!N2855&gt;0.5,'Raw Data'!N2855&lt;=1),'Bảng Giá'!$B$7,IF(AND('Raw Data'!N2855&gt;1,'Raw Data'!N2855&lt;=1.5),'Bảng Giá'!$B$8,IF(AND('Raw Data'!N2855&gt;1.5,'Raw Data'!N2855&lt;=2),'Bảng Giá'!$B$9,IF(AND('Raw Data'!N2855&gt;2,'Raw Data'!N2855&lt;=2.5),'Bảng Giá'!$B$10,IF(AND('Raw Data'!N2855&gt;2.5,'Raw Data'!N2855&lt;=3),'Bảng Giá'!$B$11,IF(AND('Raw Data'!N2855&gt;3,'Raw Data'!N2855&lt;=3.5),'Bảng Giá'!$B$12,IF(AND('Raw Data'!N2855&gt;3.5,'Raw Data'!N2855&lt;=4),'Bảng Giá'!$B$13,IF(AND('Raw Data'!N2855&gt;4,'Raw Data'!N2855&lt;=4.5),'Bảng Giá'!$B$14,IF(AND('Raw Data'!N2855&gt;4.5,'Raw Data'!N2855&lt;=5),'Bảng Giá'!$B$15,IF(AND('Raw Data'!N2855&gt;5,'Raw Data'!N2855&lt;=5.5),'Bảng Giá'!$B$16,IF(AND('Raw Data'!N2855&gt;5.5,'Raw Data'!N2855&lt;=6),'Bảng Giá'!$B$17,'Bảng Giá'!$B$18)))))))))))))))</f>
        <v>1.5&lt;x&lt;=2</v>
      </c>
      <c r="Q2855" s="48">
        <f t="shared" si="267"/>
        <v>-0.12544169611307421</v>
      </c>
      <c r="R2855">
        <f t="shared" si="268"/>
        <v>59400</v>
      </c>
      <c r="S2855">
        <f t="shared" si="269"/>
        <v>2800</v>
      </c>
    </row>
    <row r="2856" spans="1:19" x14ac:dyDescent="0.25">
      <c r="A2856" s="12">
        <v>2855</v>
      </c>
      <c r="B2856" s="12" t="s">
        <v>211</v>
      </c>
      <c r="C2856" s="12" t="s">
        <v>1487</v>
      </c>
      <c r="D2856" s="28">
        <v>43012.703576388885</v>
      </c>
      <c r="E2856" s="17">
        <v>43016.503576388888</v>
      </c>
      <c r="F2856" s="13" t="s">
        <v>302</v>
      </c>
      <c r="G2856" s="12">
        <v>3500</v>
      </c>
      <c r="H2856" s="12" t="s">
        <v>88</v>
      </c>
      <c r="I2856" s="12" t="s">
        <v>117</v>
      </c>
      <c r="J2856" s="37">
        <f>INDEX('Bảng Giá'!$C$3:$H$18,MATCH('Raw Data'!P2856,'Bảng Giá'!$B$3:$B$18,0),MATCH('Raw Data'!M2856,'Bảng Giá'!$C$2:$H$2,0))</f>
        <v>75000</v>
      </c>
      <c r="K2856" s="12">
        <v>81500</v>
      </c>
      <c r="L2856" s="36">
        <f t="shared" si="264"/>
        <v>3.8000000000029104</v>
      </c>
      <c r="M2856" t="str">
        <f>'References data'!H2857</f>
        <v>Liên Vùng</v>
      </c>
      <c r="N2856">
        <f t="shared" si="265"/>
        <v>3.5</v>
      </c>
      <c r="O2856">
        <f t="shared" si="266"/>
        <v>-6500</v>
      </c>
      <c r="P2856" t="str">
        <f>IF(AND(N2856&gt;0,N2856&lt;=0.05),'Bảng Giá'!$B$3,IF(AND(N2856&lt;=0.1,N2856&gt;0.05),'Bảng Giá'!$B$4,IF(AND('Raw Data'!N2856&gt;0.1,'Raw Data'!N2856&lt;=0.25),'Bảng Giá'!$B$5,IF(AND('Raw Data'!N2856&gt;0.25,'Raw Data'!N2856&lt;=0.5),'Bảng Giá'!$B$6,IF(AND('Raw Data'!N2856&gt;0.5,'Raw Data'!N2856&lt;=1),'Bảng Giá'!$B$7,IF(AND('Raw Data'!N2856&gt;1,'Raw Data'!N2856&lt;=1.5),'Bảng Giá'!$B$8,IF(AND('Raw Data'!N2856&gt;1.5,'Raw Data'!N2856&lt;=2),'Bảng Giá'!$B$9,IF(AND('Raw Data'!N2856&gt;2,'Raw Data'!N2856&lt;=2.5),'Bảng Giá'!$B$10,IF(AND('Raw Data'!N2856&gt;2.5,'Raw Data'!N2856&lt;=3),'Bảng Giá'!$B$11,IF(AND('Raw Data'!N2856&gt;3,'Raw Data'!N2856&lt;=3.5),'Bảng Giá'!$B$12,IF(AND('Raw Data'!N2856&gt;3.5,'Raw Data'!N2856&lt;=4),'Bảng Giá'!$B$13,IF(AND('Raw Data'!N2856&gt;4,'Raw Data'!N2856&lt;=4.5),'Bảng Giá'!$B$14,IF(AND('Raw Data'!N2856&gt;4.5,'Raw Data'!N2856&lt;=5),'Bảng Giá'!$B$15,IF(AND('Raw Data'!N2856&gt;5,'Raw Data'!N2856&lt;=5.5),'Bảng Giá'!$B$16,IF(AND('Raw Data'!N2856&gt;5.5,'Raw Data'!N2856&lt;=6),'Bảng Giá'!$B$17,'Bảng Giá'!$B$18)))))))))))))))</f>
        <v>3&lt;x&lt;=3.5</v>
      </c>
      <c r="Q2856" s="48">
        <f t="shared" si="267"/>
        <v>-7.9754601226993863E-2</v>
      </c>
      <c r="R2856">
        <f t="shared" si="268"/>
        <v>90000</v>
      </c>
      <c r="S2856">
        <f t="shared" si="269"/>
        <v>8500</v>
      </c>
    </row>
    <row r="2857" spans="1:19" x14ac:dyDescent="0.25">
      <c r="A2857" s="12">
        <v>2856</v>
      </c>
      <c r="B2857" s="12" t="s">
        <v>211</v>
      </c>
      <c r="C2857" s="12" t="s">
        <v>1488</v>
      </c>
      <c r="D2857" s="28">
        <v>43012.703668981485</v>
      </c>
      <c r="E2857" s="17">
        <v>43016.503668981488</v>
      </c>
      <c r="F2857" s="13" t="s">
        <v>302</v>
      </c>
      <c r="G2857" s="12">
        <v>1710</v>
      </c>
      <c r="H2857" s="12" t="s">
        <v>286</v>
      </c>
      <c r="I2857" s="12" t="s">
        <v>820</v>
      </c>
      <c r="J2857" s="37">
        <f>INDEX('Bảng Giá'!$C$3:$H$18,MATCH('Raw Data'!P2857,'Bảng Giá'!$B$3:$B$18,0),MATCH('Raw Data'!M2857,'Bảng Giá'!$C$2:$H$2,0))</f>
        <v>49500</v>
      </c>
      <c r="K2857" s="12">
        <v>48300</v>
      </c>
      <c r="L2857" s="36">
        <f t="shared" si="264"/>
        <v>3.8000000000029104</v>
      </c>
      <c r="M2857" t="str">
        <f>'References data'!H2858</f>
        <v>Liên Vùng</v>
      </c>
      <c r="N2857">
        <f t="shared" si="265"/>
        <v>1.71</v>
      </c>
      <c r="O2857">
        <f t="shared" si="266"/>
        <v>1200</v>
      </c>
      <c r="P2857" t="str">
        <f>IF(AND(N2857&gt;0,N2857&lt;=0.05),'Bảng Giá'!$B$3,IF(AND(N2857&lt;=0.1,N2857&gt;0.05),'Bảng Giá'!$B$4,IF(AND('Raw Data'!N2857&gt;0.1,'Raw Data'!N2857&lt;=0.25),'Bảng Giá'!$B$5,IF(AND('Raw Data'!N2857&gt;0.25,'Raw Data'!N2857&lt;=0.5),'Bảng Giá'!$B$6,IF(AND('Raw Data'!N2857&gt;0.5,'Raw Data'!N2857&lt;=1),'Bảng Giá'!$B$7,IF(AND('Raw Data'!N2857&gt;1,'Raw Data'!N2857&lt;=1.5),'Bảng Giá'!$B$8,IF(AND('Raw Data'!N2857&gt;1.5,'Raw Data'!N2857&lt;=2),'Bảng Giá'!$B$9,IF(AND('Raw Data'!N2857&gt;2,'Raw Data'!N2857&lt;=2.5),'Bảng Giá'!$B$10,IF(AND('Raw Data'!N2857&gt;2.5,'Raw Data'!N2857&lt;=3),'Bảng Giá'!$B$11,IF(AND('Raw Data'!N2857&gt;3,'Raw Data'!N2857&lt;=3.5),'Bảng Giá'!$B$12,IF(AND('Raw Data'!N2857&gt;3.5,'Raw Data'!N2857&lt;=4),'Bảng Giá'!$B$13,IF(AND('Raw Data'!N2857&gt;4,'Raw Data'!N2857&lt;=4.5),'Bảng Giá'!$B$14,IF(AND('Raw Data'!N2857&gt;4.5,'Raw Data'!N2857&lt;=5),'Bảng Giá'!$B$15,IF(AND('Raw Data'!N2857&gt;5,'Raw Data'!N2857&lt;=5.5),'Bảng Giá'!$B$16,IF(AND('Raw Data'!N2857&gt;5.5,'Raw Data'!N2857&lt;=6),'Bảng Giá'!$B$17,'Bảng Giá'!$B$18)))))))))))))))</f>
        <v>1.5&lt;x&lt;=2</v>
      </c>
      <c r="Q2857" s="48">
        <f t="shared" si="267"/>
        <v>2.4844720496894408E-2</v>
      </c>
      <c r="R2857">
        <f t="shared" si="268"/>
        <v>59400</v>
      </c>
      <c r="S2857">
        <f t="shared" si="269"/>
        <v>11100</v>
      </c>
    </row>
    <row r="2858" spans="1:19" x14ac:dyDescent="0.25">
      <c r="A2858" s="12">
        <v>2857</v>
      </c>
      <c r="B2858" s="12" t="s">
        <v>211</v>
      </c>
      <c r="C2858" s="12" t="s">
        <v>1489</v>
      </c>
      <c r="D2858" s="28">
        <v>43012.703842592593</v>
      </c>
      <c r="E2858" s="17">
        <v>43016.503842592596</v>
      </c>
      <c r="F2858" s="13" t="s">
        <v>302</v>
      </c>
      <c r="G2858" s="12">
        <v>2500</v>
      </c>
      <c r="H2858" s="12" t="s">
        <v>116</v>
      </c>
      <c r="I2858" s="12" t="s">
        <v>117</v>
      </c>
      <c r="J2858" s="37">
        <f>INDEX('Bảng Giá'!$C$3:$H$18,MATCH('Raw Data'!P2858,'Bảng Giá'!$B$3:$B$18,0),MATCH('Raw Data'!M2858,'Bảng Giá'!$C$2:$H$2,0))</f>
        <v>58000</v>
      </c>
      <c r="K2858" s="12">
        <v>64900</v>
      </c>
      <c r="L2858" s="36">
        <f t="shared" si="264"/>
        <v>3.8000000000029104</v>
      </c>
      <c r="M2858" t="str">
        <f>'References data'!H2859</f>
        <v>Liên Vùng</v>
      </c>
      <c r="N2858">
        <f t="shared" si="265"/>
        <v>2.5</v>
      </c>
      <c r="O2858">
        <f t="shared" si="266"/>
        <v>-6900</v>
      </c>
      <c r="P2858" t="str">
        <f>IF(AND(N2858&gt;0,N2858&lt;=0.05),'Bảng Giá'!$B$3,IF(AND(N2858&lt;=0.1,N2858&gt;0.05),'Bảng Giá'!$B$4,IF(AND('Raw Data'!N2858&gt;0.1,'Raw Data'!N2858&lt;=0.25),'Bảng Giá'!$B$5,IF(AND('Raw Data'!N2858&gt;0.25,'Raw Data'!N2858&lt;=0.5),'Bảng Giá'!$B$6,IF(AND('Raw Data'!N2858&gt;0.5,'Raw Data'!N2858&lt;=1),'Bảng Giá'!$B$7,IF(AND('Raw Data'!N2858&gt;1,'Raw Data'!N2858&lt;=1.5),'Bảng Giá'!$B$8,IF(AND('Raw Data'!N2858&gt;1.5,'Raw Data'!N2858&lt;=2),'Bảng Giá'!$B$9,IF(AND('Raw Data'!N2858&gt;2,'Raw Data'!N2858&lt;=2.5),'Bảng Giá'!$B$10,IF(AND('Raw Data'!N2858&gt;2.5,'Raw Data'!N2858&lt;=3),'Bảng Giá'!$B$11,IF(AND('Raw Data'!N2858&gt;3,'Raw Data'!N2858&lt;=3.5),'Bảng Giá'!$B$12,IF(AND('Raw Data'!N2858&gt;3.5,'Raw Data'!N2858&lt;=4),'Bảng Giá'!$B$13,IF(AND('Raw Data'!N2858&gt;4,'Raw Data'!N2858&lt;=4.5),'Bảng Giá'!$B$14,IF(AND('Raw Data'!N2858&gt;4.5,'Raw Data'!N2858&lt;=5),'Bảng Giá'!$B$15,IF(AND('Raw Data'!N2858&gt;5,'Raw Data'!N2858&lt;=5.5),'Bảng Giá'!$B$16,IF(AND('Raw Data'!N2858&gt;5.5,'Raw Data'!N2858&lt;=6),'Bảng Giá'!$B$17,'Bảng Giá'!$B$18)))))))))))))))</f>
        <v>2&lt;x&lt;=2.5</v>
      </c>
      <c r="Q2858" s="48">
        <f t="shared" si="267"/>
        <v>-0.10631741140215717</v>
      </c>
      <c r="R2858">
        <f t="shared" si="268"/>
        <v>69600</v>
      </c>
      <c r="S2858">
        <f t="shared" si="269"/>
        <v>4700</v>
      </c>
    </row>
    <row r="2859" spans="1:19" x14ac:dyDescent="0.25">
      <c r="A2859" s="12">
        <v>2858</v>
      </c>
      <c r="B2859" s="12" t="s">
        <v>211</v>
      </c>
      <c r="C2859" s="12" t="s">
        <v>1490</v>
      </c>
      <c r="D2859" s="28">
        <v>43012.703912037039</v>
      </c>
      <c r="E2859" s="17">
        <v>43014.803912037038</v>
      </c>
      <c r="F2859" s="13" t="s">
        <v>302</v>
      </c>
      <c r="G2859" s="12">
        <v>900</v>
      </c>
      <c r="H2859" s="12" t="s">
        <v>94</v>
      </c>
      <c r="I2859" s="12" t="s">
        <v>299</v>
      </c>
      <c r="J2859" s="37">
        <f>INDEX('Bảng Giá'!$C$3:$H$18,MATCH('Raw Data'!P2859,'Bảng Giá'!$B$3:$B$18,0),MATCH('Raw Data'!M2859,'Bảng Giá'!$C$2:$H$2,0))</f>
        <v>30500</v>
      </c>
      <c r="K2859" s="12">
        <v>29900</v>
      </c>
      <c r="L2859" s="36">
        <f t="shared" si="264"/>
        <v>2.0999999999985448</v>
      </c>
      <c r="M2859" t="str">
        <f>'References data'!H2860</f>
        <v>Liên Vùng đặc biệt</v>
      </c>
      <c r="N2859">
        <f t="shared" si="265"/>
        <v>0.9</v>
      </c>
      <c r="O2859">
        <f t="shared" si="266"/>
        <v>600</v>
      </c>
      <c r="P2859" t="str">
        <f>IF(AND(N2859&gt;0,N2859&lt;=0.05),'Bảng Giá'!$B$3,IF(AND(N2859&lt;=0.1,N2859&gt;0.05),'Bảng Giá'!$B$4,IF(AND('Raw Data'!N2859&gt;0.1,'Raw Data'!N2859&lt;=0.25),'Bảng Giá'!$B$5,IF(AND('Raw Data'!N2859&gt;0.25,'Raw Data'!N2859&lt;=0.5),'Bảng Giá'!$B$6,IF(AND('Raw Data'!N2859&gt;0.5,'Raw Data'!N2859&lt;=1),'Bảng Giá'!$B$7,IF(AND('Raw Data'!N2859&gt;1,'Raw Data'!N2859&lt;=1.5),'Bảng Giá'!$B$8,IF(AND('Raw Data'!N2859&gt;1.5,'Raw Data'!N2859&lt;=2),'Bảng Giá'!$B$9,IF(AND('Raw Data'!N2859&gt;2,'Raw Data'!N2859&lt;=2.5),'Bảng Giá'!$B$10,IF(AND('Raw Data'!N2859&gt;2.5,'Raw Data'!N2859&lt;=3),'Bảng Giá'!$B$11,IF(AND('Raw Data'!N2859&gt;3,'Raw Data'!N2859&lt;=3.5),'Bảng Giá'!$B$12,IF(AND('Raw Data'!N2859&gt;3.5,'Raw Data'!N2859&lt;=4),'Bảng Giá'!$B$13,IF(AND('Raw Data'!N2859&gt;4,'Raw Data'!N2859&lt;=4.5),'Bảng Giá'!$B$14,IF(AND('Raw Data'!N2859&gt;4.5,'Raw Data'!N2859&lt;=5),'Bảng Giá'!$B$15,IF(AND('Raw Data'!N2859&gt;5,'Raw Data'!N2859&lt;=5.5),'Bảng Giá'!$B$16,IF(AND('Raw Data'!N2859&gt;5.5,'Raw Data'!N2859&lt;=6),'Bảng Giá'!$B$17,'Bảng Giá'!$B$18)))))))))))))))</f>
        <v>0.5&lt;x&lt;=1</v>
      </c>
      <c r="Q2859" s="48">
        <f t="shared" si="267"/>
        <v>2.0066889632107024E-2</v>
      </c>
      <c r="R2859">
        <f t="shared" si="268"/>
        <v>36600</v>
      </c>
      <c r="S2859">
        <f t="shared" si="269"/>
        <v>6700</v>
      </c>
    </row>
    <row r="2860" spans="1:19" x14ac:dyDescent="0.25">
      <c r="A2860" s="12">
        <v>2859</v>
      </c>
      <c r="B2860" s="12" t="s">
        <v>211</v>
      </c>
      <c r="C2860" s="12" t="s">
        <v>1491</v>
      </c>
      <c r="D2860" s="28">
        <v>43012.398692129631</v>
      </c>
      <c r="E2860" s="17">
        <v>43016.198692129634</v>
      </c>
      <c r="F2860" s="13" t="s">
        <v>302</v>
      </c>
      <c r="G2860" s="12">
        <v>1300</v>
      </c>
      <c r="H2860" s="12" t="s">
        <v>99</v>
      </c>
      <c r="I2860" s="12" t="s">
        <v>377</v>
      </c>
      <c r="J2860" s="37">
        <f>INDEX('Bảng Giá'!$C$3:$H$18,MATCH('Raw Data'!P2860,'Bảng Giá'!$B$3:$B$18,0),MATCH('Raw Data'!M2860,'Bảng Giá'!$C$2:$H$2,0))</f>
        <v>41000</v>
      </c>
      <c r="K2860" s="12">
        <v>40000</v>
      </c>
      <c r="L2860" s="36">
        <f t="shared" si="264"/>
        <v>3.8000000000029104</v>
      </c>
      <c r="M2860" t="str">
        <f>'References data'!H2861</f>
        <v>Liên Vùng</v>
      </c>
      <c r="N2860">
        <f t="shared" si="265"/>
        <v>1.3</v>
      </c>
      <c r="O2860">
        <f t="shared" si="266"/>
        <v>1000</v>
      </c>
      <c r="P2860" t="str">
        <f>IF(AND(N2860&gt;0,N2860&lt;=0.05),'Bảng Giá'!$B$3,IF(AND(N2860&lt;=0.1,N2860&gt;0.05),'Bảng Giá'!$B$4,IF(AND('Raw Data'!N2860&gt;0.1,'Raw Data'!N2860&lt;=0.25),'Bảng Giá'!$B$5,IF(AND('Raw Data'!N2860&gt;0.25,'Raw Data'!N2860&lt;=0.5),'Bảng Giá'!$B$6,IF(AND('Raw Data'!N2860&gt;0.5,'Raw Data'!N2860&lt;=1),'Bảng Giá'!$B$7,IF(AND('Raw Data'!N2860&gt;1,'Raw Data'!N2860&lt;=1.5),'Bảng Giá'!$B$8,IF(AND('Raw Data'!N2860&gt;1.5,'Raw Data'!N2860&lt;=2),'Bảng Giá'!$B$9,IF(AND('Raw Data'!N2860&gt;2,'Raw Data'!N2860&lt;=2.5),'Bảng Giá'!$B$10,IF(AND('Raw Data'!N2860&gt;2.5,'Raw Data'!N2860&lt;=3),'Bảng Giá'!$B$11,IF(AND('Raw Data'!N2860&gt;3,'Raw Data'!N2860&lt;=3.5),'Bảng Giá'!$B$12,IF(AND('Raw Data'!N2860&gt;3.5,'Raw Data'!N2860&lt;=4),'Bảng Giá'!$B$13,IF(AND('Raw Data'!N2860&gt;4,'Raw Data'!N2860&lt;=4.5),'Bảng Giá'!$B$14,IF(AND('Raw Data'!N2860&gt;4.5,'Raw Data'!N2860&lt;=5),'Bảng Giá'!$B$15,IF(AND('Raw Data'!N2860&gt;5,'Raw Data'!N2860&lt;=5.5),'Bảng Giá'!$B$16,IF(AND('Raw Data'!N2860&gt;5.5,'Raw Data'!N2860&lt;=6),'Bảng Giá'!$B$17,'Bảng Giá'!$B$18)))))))))))))))</f>
        <v>1&lt;x&lt;=1.5</v>
      </c>
      <c r="Q2860" s="48">
        <f t="shared" si="267"/>
        <v>2.5000000000000001E-2</v>
      </c>
      <c r="R2860">
        <f t="shared" si="268"/>
        <v>49200</v>
      </c>
      <c r="S2860">
        <f t="shared" si="269"/>
        <v>9200</v>
      </c>
    </row>
    <row r="2861" spans="1:19" x14ac:dyDescent="0.25">
      <c r="A2861" s="12">
        <v>2860</v>
      </c>
      <c r="B2861" s="12" t="s">
        <v>211</v>
      </c>
      <c r="C2861" s="12" t="s">
        <v>1492</v>
      </c>
      <c r="D2861" s="28">
        <v>43013.401770833334</v>
      </c>
      <c r="E2861" s="17">
        <v>43017.201770833337</v>
      </c>
      <c r="F2861" s="13" t="s">
        <v>302</v>
      </c>
      <c r="G2861" s="12">
        <v>2500</v>
      </c>
      <c r="H2861" s="12" t="s">
        <v>88</v>
      </c>
      <c r="I2861" s="12" t="s">
        <v>837</v>
      </c>
      <c r="J2861" s="37">
        <f>INDEX('Bảng Giá'!$C$3:$H$18,MATCH('Raw Data'!P2861,'Bảng Giá'!$B$3:$B$18,0),MATCH('Raw Data'!M2861,'Bảng Giá'!$C$2:$H$2,0))</f>
        <v>58000</v>
      </c>
      <c r="K2861" s="12">
        <v>64900</v>
      </c>
      <c r="L2861" s="36">
        <f t="shared" si="264"/>
        <v>3.8000000000029104</v>
      </c>
      <c r="M2861" t="str">
        <f>'References data'!H2862</f>
        <v>Liên Vùng</v>
      </c>
      <c r="N2861">
        <f t="shared" si="265"/>
        <v>2.5</v>
      </c>
      <c r="O2861">
        <f t="shared" si="266"/>
        <v>-6900</v>
      </c>
      <c r="P2861" t="str">
        <f>IF(AND(N2861&gt;0,N2861&lt;=0.05),'Bảng Giá'!$B$3,IF(AND(N2861&lt;=0.1,N2861&gt;0.05),'Bảng Giá'!$B$4,IF(AND('Raw Data'!N2861&gt;0.1,'Raw Data'!N2861&lt;=0.25),'Bảng Giá'!$B$5,IF(AND('Raw Data'!N2861&gt;0.25,'Raw Data'!N2861&lt;=0.5),'Bảng Giá'!$B$6,IF(AND('Raw Data'!N2861&gt;0.5,'Raw Data'!N2861&lt;=1),'Bảng Giá'!$B$7,IF(AND('Raw Data'!N2861&gt;1,'Raw Data'!N2861&lt;=1.5),'Bảng Giá'!$B$8,IF(AND('Raw Data'!N2861&gt;1.5,'Raw Data'!N2861&lt;=2),'Bảng Giá'!$B$9,IF(AND('Raw Data'!N2861&gt;2,'Raw Data'!N2861&lt;=2.5),'Bảng Giá'!$B$10,IF(AND('Raw Data'!N2861&gt;2.5,'Raw Data'!N2861&lt;=3),'Bảng Giá'!$B$11,IF(AND('Raw Data'!N2861&gt;3,'Raw Data'!N2861&lt;=3.5),'Bảng Giá'!$B$12,IF(AND('Raw Data'!N2861&gt;3.5,'Raw Data'!N2861&lt;=4),'Bảng Giá'!$B$13,IF(AND('Raw Data'!N2861&gt;4,'Raw Data'!N2861&lt;=4.5),'Bảng Giá'!$B$14,IF(AND('Raw Data'!N2861&gt;4.5,'Raw Data'!N2861&lt;=5),'Bảng Giá'!$B$15,IF(AND('Raw Data'!N2861&gt;5,'Raw Data'!N2861&lt;=5.5),'Bảng Giá'!$B$16,IF(AND('Raw Data'!N2861&gt;5.5,'Raw Data'!N2861&lt;=6),'Bảng Giá'!$B$17,'Bảng Giá'!$B$18)))))))))))))))</f>
        <v>2&lt;x&lt;=2.5</v>
      </c>
      <c r="Q2861" s="48">
        <f t="shared" si="267"/>
        <v>-0.10631741140215717</v>
      </c>
      <c r="R2861">
        <f t="shared" si="268"/>
        <v>69600</v>
      </c>
      <c r="S2861">
        <f t="shared" si="269"/>
        <v>4700</v>
      </c>
    </row>
    <row r="2862" spans="1:19" x14ac:dyDescent="0.25">
      <c r="A2862" s="12">
        <v>2861</v>
      </c>
      <c r="B2862" s="12" t="s">
        <v>211</v>
      </c>
      <c r="C2862" s="12" t="s">
        <v>1493</v>
      </c>
      <c r="D2862" s="28">
        <v>43012.494976851849</v>
      </c>
      <c r="E2862" s="17">
        <v>43014.594976851848</v>
      </c>
      <c r="F2862" s="13" t="s">
        <v>302</v>
      </c>
      <c r="G2862" s="12">
        <v>1990</v>
      </c>
      <c r="H2862" s="12" t="s">
        <v>297</v>
      </c>
      <c r="I2862" s="12" t="s">
        <v>95</v>
      </c>
      <c r="J2862" s="37">
        <f>INDEX('Bảng Giá'!$C$3:$H$18,MATCH('Raw Data'!P2862,'Bảng Giá'!$B$3:$B$18,0),MATCH('Raw Data'!M2862,'Bảng Giá'!$C$2:$H$2,0))</f>
        <v>46500</v>
      </c>
      <c r="K2862" s="12">
        <v>45600</v>
      </c>
      <c r="L2862" s="36">
        <f t="shared" si="264"/>
        <v>2.0999999999985448</v>
      </c>
      <c r="M2862" t="str">
        <f>'References data'!H2863</f>
        <v>Liên Vùng đặc biệt</v>
      </c>
      <c r="N2862">
        <f t="shared" si="265"/>
        <v>1.99</v>
      </c>
      <c r="O2862">
        <f t="shared" si="266"/>
        <v>900</v>
      </c>
      <c r="P2862" t="str">
        <f>IF(AND(N2862&gt;0,N2862&lt;=0.05),'Bảng Giá'!$B$3,IF(AND(N2862&lt;=0.1,N2862&gt;0.05),'Bảng Giá'!$B$4,IF(AND('Raw Data'!N2862&gt;0.1,'Raw Data'!N2862&lt;=0.25),'Bảng Giá'!$B$5,IF(AND('Raw Data'!N2862&gt;0.25,'Raw Data'!N2862&lt;=0.5),'Bảng Giá'!$B$6,IF(AND('Raw Data'!N2862&gt;0.5,'Raw Data'!N2862&lt;=1),'Bảng Giá'!$B$7,IF(AND('Raw Data'!N2862&gt;1,'Raw Data'!N2862&lt;=1.5),'Bảng Giá'!$B$8,IF(AND('Raw Data'!N2862&gt;1.5,'Raw Data'!N2862&lt;=2),'Bảng Giá'!$B$9,IF(AND('Raw Data'!N2862&gt;2,'Raw Data'!N2862&lt;=2.5),'Bảng Giá'!$B$10,IF(AND('Raw Data'!N2862&gt;2.5,'Raw Data'!N2862&lt;=3),'Bảng Giá'!$B$11,IF(AND('Raw Data'!N2862&gt;3,'Raw Data'!N2862&lt;=3.5),'Bảng Giá'!$B$12,IF(AND('Raw Data'!N2862&gt;3.5,'Raw Data'!N2862&lt;=4),'Bảng Giá'!$B$13,IF(AND('Raw Data'!N2862&gt;4,'Raw Data'!N2862&lt;=4.5),'Bảng Giá'!$B$14,IF(AND('Raw Data'!N2862&gt;4.5,'Raw Data'!N2862&lt;=5),'Bảng Giá'!$B$15,IF(AND('Raw Data'!N2862&gt;5,'Raw Data'!N2862&lt;=5.5),'Bảng Giá'!$B$16,IF(AND('Raw Data'!N2862&gt;5.5,'Raw Data'!N2862&lt;=6),'Bảng Giá'!$B$17,'Bảng Giá'!$B$18)))))))))))))))</f>
        <v>1.5&lt;x&lt;=2</v>
      </c>
      <c r="Q2862" s="48">
        <f t="shared" si="267"/>
        <v>1.9736842105263157E-2</v>
      </c>
      <c r="R2862">
        <f t="shared" si="268"/>
        <v>55800</v>
      </c>
      <c r="S2862">
        <f t="shared" si="269"/>
        <v>10200</v>
      </c>
    </row>
    <row r="2863" spans="1:19" x14ac:dyDescent="0.25">
      <c r="A2863" s="12">
        <v>2862</v>
      </c>
      <c r="B2863" s="12" t="s">
        <v>211</v>
      </c>
      <c r="C2863" s="12" t="s">
        <v>1494</v>
      </c>
      <c r="D2863" s="28">
        <v>43012.495856481481</v>
      </c>
      <c r="E2863" s="17">
        <v>43014.595856481479</v>
      </c>
      <c r="F2863" s="13" t="s">
        <v>302</v>
      </c>
      <c r="G2863" s="12">
        <v>300</v>
      </c>
      <c r="H2863" s="12" t="s">
        <v>75</v>
      </c>
      <c r="I2863" s="12" t="s">
        <v>142</v>
      </c>
      <c r="J2863" s="37">
        <f>INDEX('Bảng Giá'!$C$3:$H$18,MATCH('Raw Data'!P2863,'Bảng Giá'!$B$3:$B$18,0),MATCH('Raw Data'!M2863,'Bảng Giá'!$C$2:$H$2,0))</f>
        <v>22500</v>
      </c>
      <c r="K2863" s="12">
        <v>22100</v>
      </c>
      <c r="L2863" s="36">
        <f t="shared" si="264"/>
        <v>2.0999999999985448</v>
      </c>
      <c r="M2863" t="str">
        <f>'References data'!H2864</f>
        <v>Liên Vùng đặc biệt</v>
      </c>
      <c r="N2863">
        <f t="shared" si="265"/>
        <v>0.3</v>
      </c>
      <c r="O2863">
        <f t="shared" si="266"/>
        <v>400</v>
      </c>
      <c r="P2863" t="str">
        <f>IF(AND(N2863&gt;0,N2863&lt;=0.05),'Bảng Giá'!$B$3,IF(AND(N2863&lt;=0.1,N2863&gt;0.05),'Bảng Giá'!$B$4,IF(AND('Raw Data'!N2863&gt;0.1,'Raw Data'!N2863&lt;=0.25),'Bảng Giá'!$B$5,IF(AND('Raw Data'!N2863&gt;0.25,'Raw Data'!N2863&lt;=0.5),'Bảng Giá'!$B$6,IF(AND('Raw Data'!N2863&gt;0.5,'Raw Data'!N2863&lt;=1),'Bảng Giá'!$B$7,IF(AND('Raw Data'!N2863&gt;1,'Raw Data'!N2863&lt;=1.5),'Bảng Giá'!$B$8,IF(AND('Raw Data'!N2863&gt;1.5,'Raw Data'!N2863&lt;=2),'Bảng Giá'!$B$9,IF(AND('Raw Data'!N2863&gt;2,'Raw Data'!N2863&lt;=2.5),'Bảng Giá'!$B$10,IF(AND('Raw Data'!N2863&gt;2.5,'Raw Data'!N2863&lt;=3),'Bảng Giá'!$B$11,IF(AND('Raw Data'!N2863&gt;3,'Raw Data'!N2863&lt;=3.5),'Bảng Giá'!$B$12,IF(AND('Raw Data'!N2863&gt;3.5,'Raw Data'!N2863&lt;=4),'Bảng Giá'!$B$13,IF(AND('Raw Data'!N2863&gt;4,'Raw Data'!N2863&lt;=4.5),'Bảng Giá'!$B$14,IF(AND('Raw Data'!N2863&gt;4.5,'Raw Data'!N2863&lt;=5),'Bảng Giá'!$B$15,IF(AND('Raw Data'!N2863&gt;5,'Raw Data'!N2863&lt;=5.5),'Bảng Giá'!$B$16,IF(AND('Raw Data'!N2863&gt;5.5,'Raw Data'!N2863&lt;=6),'Bảng Giá'!$B$17,'Bảng Giá'!$B$18)))))))))))))))</f>
        <v>0.25&lt;x&lt;=0.5</v>
      </c>
      <c r="Q2863" s="48">
        <f t="shared" si="267"/>
        <v>1.8099547511312219E-2</v>
      </c>
      <c r="R2863">
        <f t="shared" si="268"/>
        <v>27000</v>
      </c>
      <c r="S2863">
        <f t="shared" si="269"/>
        <v>4900</v>
      </c>
    </row>
    <row r="2864" spans="1:19" x14ac:dyDescent="0.25">
      <c r="A2864" s="12">
        <v>2863</v>
      </c>
      <c r="B2864" s="12" t="s">
        <v>211</v>
      </c>
      <c r="C2864" s="12" t="s">
        <v>1495</v>
      </c>
      <c r="D2864" s="28">
        <v>43012.333333333336</v>
      </c>
      <c r="E2864" s="17">
        <v>43016.133333333339</v>
      </c>
      <c r="F2864" s="13" t="s">
        <v>302</v>
      </c>
      <c r="G2864" s="12">
        <v>1000</v>
      </c>
      <c r="H2864" s="12" t="s">
        <v>287</v>
      </c>
      <c r="I2864" s="12" t="s">
        <v>146</v>
      </c>
      <c r="J2864" s="37">
        <f>INDEX('Bảng Giá'!$C$3:$H$18,MATCH('Raw Data'!P2864,'Bảng Giá'!$B$3:$B$18,0),MATCH('Raw Data'!M2864,'Bảng Giá'!$C$2:$H$2,0))</f>
        <v>32500</v>
      </c>
      <c r="K2864" s="12">
        <v>40000</v>
      </c>
      <c r="L2864" s="36">
        <f t="shared" si="264"/>
        <v>3.8000000000029104</v>
      </c>
      <c r="M2864" t="str">
        <f>'References data'!H2865</f>
        <v>Liên Vùng</v>
      </c>
      <c r="N2864">
        <f t="shared" si="265"/>
        <v>1</v>
      </c>
      <c r="O2864">
        <f t="shared" si="266"/>
        <v>-7500</v>
      </c>
      <c r="P2864" t="str">
        <f>IF(AND(N2864&gt;0,N2864&lt;=0.05),'Bảng Giá'!$B$3,IF(AND(N2864&lt;=0.1,N2864&gt;0.05),'Bảng Giá'!$B$4,IF(AND('Raw Data'!N2864&gt;0.1,'Raw Data'!N2864&lt;=0.25),'Bảng Giá'!$B$5,IF(AND('Raw Data'!N2864&gt;0.25,'Raw Data'!N2864&lt;=0.5),'Bảng Giá'!$B$6,IF(AND('Raw Data'!N2864&gt;0.5,'Raw Data'!N2864&lt;=1),'Bảng Giá'!$B$7,IF(AND('Raw Data'!N2864&gt;1,'Raw Data'!N2864&lt;=1.5),'Bảng Giá'!$B$8,IF(AND('Raw Data'!N2864&gt;1.5,'Raw Data'!N2864&lt;=2),'Bảng Giá'!$B$9,IF(AND('Raw Data'!N2864&gt;2,'Raw Data'!N2864&lt;=2.5),'Bảng Giá'!$B$10,IF(AND('Raw Data'!N2864&gt;2.5,'Raw Data'!N2864&lt;=3),'Bảng Giá'!$B$11,IF(AND('Raw Data'!N2864&gt;3,'Raw Data'!N2864&lt;=3.5),'Bảng Giá'!$B$12,IF(AND('Raw Data'!N2864&gt;3.5,'Raw Data'!N2864&lt;=4),'Bảng Giá'!$B$13,IF(AND('Raw Data'!N2864&gt;4,'Raw Data'!N2864&lt;=4.5),'Bảng Giá'!$B$14,IF(AND('Raw Data'!N2864&gt;4.5,'Raw Data'!N2864&lt;=5),'Bảng Giá'!$B$15,IF(AND('Raw Data'!N2864&gt;5,'Raw Data'!N2864&lt;=5.5),'Bảng Giá'!$B$16,IF(AND('Raw Data'!N2864&gt;5.5,'Raw Data'!N2864&lt;=6),'Bảng Giá'!$B$17,'Bảng Giá'!$B$18)))))))))))))))</f>
        <v>0.5&lt;x&lt;=1</v>
      </c>
      <c r="Q2864" s="48">
        <f t="shared" si="267"/>
        <v>-0.1875</v>
      </c>
      <c r="R2864">
        <f t="shared" si="268"/>
        <v>39000</v>
      </c>
      <c r="S2864">
        <f t="shared" si="269"/>
        <v>-1000</v>
      </c>
    </row>
    <row r="2865" spans="1:19" x14ac:dyDescent="0.25">
      <c r="A2865" s="12">
        <v>2864</v>
      </c>
      <c r="B2865" s="12" t="s">
        <v>211</v>
      </c>
      <c r="C2865" s="12" t="s">
        <v>1496</v>
      </c>
      <c r="D2865" s="28">
        <v>43013.54142361111</v>
      </c>
      <c r="E2865" s="17">
        <v>43017.341423611113</v>
      </c>
      <c r="F2865" s="13" t="s">
        <v>302</v>
      </c>
      <c r="G2865" s="12">
        <v>200</v>
      </c>
      <c r="H2865" s="12" t="s">
        <v>94</v>
      </c>
      <c r="I2865" s="12" t="s">
        <v>197</v>
      </c>
      <c r="J2865" s="37">
        <f>INDEX('Bảng Giá'!$C$3:$H$18,MATCH('Raw Data'!P2865,'Bảng Giá'!$B$3:$B$18,0),MATCH('Raw Data'!M2865,'Bảng Giá'!$C$2:$H$2,0))</f>
        <v>21000</v>
      </c>
      <c r="K2865" s="12">
        <v>20500</v>
      </c>
      <c r="L2865" s="36">
        <f t="shared" si="264"/>
        <v>3.8000000000029104</v>
      </c>
      <c r="M2865" t="str">
        <f>'References data'!H2866</f>
        <v>Liên Vùng</v>
      </c>
      <c r="N2865">
        <f t="shared" si="265"/>
        <v>0.2</v>
      </c>
      <c r="O2865">
        <f t="shared" si="266"/>
        <v>500</v>
      </c>
      <c r="P2865" t="str">
        <f>IF(AND(N2865&gt;0,N2865&lt;=0.05),'Bảng Giá'!$B$3,IF(AND(N2865&lt;=0.1,N2865&gt;0.05),'Bảng Giá'!$B$4,IF(AND('Raw Data'!N2865&gt;0.1,'Raw Data'!N2865&lt;=0.25),'Bảng Giá'!$B$5,IF(AND('Raw Data'!N2865&gt;0.25,'Raw Data'!N2865&lt;=0.5),'Bảng Giá'!$B$6,IF(AND('Raw Data'!N2865&gt;0.5,'Raw Data'!N2865&lt;=1),'Bảng Giá'!$B$7,IF(AND('Raw Data'!N2865&gt;1,'Raw Data'!N2865&lt;=1.5),'Bảng Giá'!$B$8,IF(AND('Raw Data'!N2865&gt;1.5,'Raw Data'!N2865&lt;=2),'Bảng Giá'!$B$9,IF(AND('Raw Data'!N2865&gt;2,'Raw Data'!N2865&lt;=2.5),'Bảng Giá'!$B$10,IF(AND('Raw Data'!N2865&gt;2.5,'Raw Data'!N2865&lt;=3),'Bảng Giá'!$B$11,IF(AND('Raw Data'!N2865&gt;3,'Raw Data'!N2865&lt;=3.5),'Bảng Giá'!$B$12,IF(AND('Raw Data'!N2865&gt;3.5,'Raw Data'!N2865&lt;=4),'Bảng Giá'!$B$13,IF(AND('Raw Data'!N2865&gt;4,'Raw Data'!N2865&lt;=4.5),'Bảng Giá'!$B$14,IF(AND('Raw Data'!N2865&gt;4.5,'Raw Data'!N2865&lt;=5),'Bảng Giá'!$B$15,IF(AND('Raw Data'!N2865&gt;5,'Raw Data'!N2865&lt;=5.5),'Bảng Giá'!$B$16,IF(AND('Raw Data'!N2865&gt;5.5,'Raw Data'!N2865&lt;=6),'Bảng Giá'!$B$17,'Bảng Giá'!$B$18)))))))))))))))</f>
        <v>0.1&lt;x&lt;=0.25</v>
      </c>
      <c r="Q2865" s="48">
        <f t="shared" si="267"/>
        <v>2.4390243902439025E-2</v>
      </c>
      <c r="R2865">
        <f t="shared" si="268"/>
        <v>25200</v>
      </c>
      <c r="S2865">
        <f t="shared" si="269"/>
        <v>4700</v>
      </c>
    </row>
    <row r="2866" spans="1:19" x14ac:dyDescent="0.25">
      <c r="A2866" s="12">
        <v>2865</v>
      </c>
      <c r="B2866" s="12" t="s">
        <v>211</v>
      </c>
      <c r="C2866" s="12" t="s">
        <v>1497</v>
      </c>
      <c r="D2866" s="28">
        <v>43012.333333333336</v>
      </c>
      <c r="E2866" s="17">
        <v>43016.133333333339</v>
      </c>
      <c r="F2866" s="13" t="s">
        <v>302</v>
      </c>
      <c r="G2866" s="12">
        <v>4000</v>
      </c>
      <c r="H2866" s="12" t="s">
        <v>123</v>
      </c>
      <c r="I2866" s="12" t="s">
        <v>452</v>
      </c>
      <c r="J2866" s="37">
        <f>INDEX('Bảng Giá'!$C$3:$H$18,MATCH('Raw Data'!P2866,'Bảng Giá'!$B$3:$B$18,0),MATCH('Raw Data'!M2866,'Bảng Giá'!$C$2:$H$2,0))</f>
        <v>83500</v>
      </c>
      <c r="K2866" s="12">
        <v>89700</v>
      </c>
      <c r="L2866" s="36">
        <f t="shared" si="264"/>
        <v>3.8000000000029104</v>
      </c>
      <c r="M2866" t="str">
        <f>'References data'!H2867</f>
        <v>Liên Vùng</v>
      </c>
      <c r="N2866">
        <f t="shared" si="265"/>
        <v>4</v>
      </c>
      <c r="O2866">
        <f t="shared" si="266"/>
        <v>-6200</v>
      </c>
      <c r="P2866" t="str">
        <f>IF(AND(N2866&gt;0,N2866&lt;=0.05),'Bảng Giá'!$B$3,IF(AND(N2866&lt;=0.1,N2866&gt;0.05),'Bảng Giá'!$B$4,IF(AND('Raw Data'!N2866&gt;0.1,'Raw Data'!N2866&lt;=0.25),'Bảng Giá'!$B$5,IF(AND('Raw Data'!N2866&gt;0.25,'Raw Data'!N2866&lt;=0.5),'Bảng Giá'!$B$6,IF(AND('Raw Data'!N2866&gt;0.5,'Raw Data'!N2866&lt;=1),'Bảng Giá'!$B$7,IF(AND('Raw Data'!N2866&gt;1,'Raw Data'!N2866&lt;=1.5),'Bảng Giá'!$B$8,IF(AND('Raw Data'!N2866&gt;1.5,'Raw Data'!N2866&lt;=2),'Bảng Giá'!$B$9,IF(AND('Raw Data'!N2866&gt;2,'Raw Data'!N2866&lt;=2.5),'Bảng Giá'!$B$10,IF(AND('Raw Data'!N2866&gt;2.5,'Raw Data'!N2866&lt;=3),'Bảng Giá'!$B$11,IF(AND('Raw Data'!N2866&gt;3,'Raw Data'!N2866&lt;=3.5),'Bảng Giá'!$B$12,IF(AND('Raw Data'!N2866&gt;3.5,'Raw Data'!N2866&lt;=4),'Bảng Giá'!$B$13,IF(AND('Raw Data'!N2866&gt;4,'Raw Data'!N2866&lt;=4.5),'Bảng Giá'!$B$14,IF(AND('Raw Data'!N2866&gt;4.5,'Raw Data'!N2866&lt;=5),'Bảng Giá'!$B$15,IF(AND('Raw Data'!N2866&gt;5,'Raw Data'!N2866&lt;=5.5),'Bảng Giá'!$B$16,IF(AND('Raw Data'!N2866&gt;5.5,'Raw Data'!N2866&lt;=6),'Bảng Giá'!$B$17,'Bảng Giá'!$B$18)))))))))))))))</f>
        <v>3.5&lt;x&lt;=4</v>
      </c>
      <c r="Q2866" s="48">
        <f t="shared" si="267"/>
        <v>-6.9119286510590863E-2</v>
      </c>
      <c r="R2866">
        <f t="shared" si="268"/>
        <v>100200</v>
      </c>
      <c r="S2866">
        <f t="shared" si="269"/>
        <v>10500</v>
      </c>
    </row>
    <row r="2867" spans="1:19" x14ac:dyDescent="0.25">
      <c r="A2867" s="12">
        <v>2866</v>
      </c>
      <c r="B2867" s="12" t="s">
        <v>211</v>
      </c>
      <c r="C2867" s="12" t="s">
        <v>1498</v>
      </c>
      <c r="D2867" s="28">
        <v>43012.399594907409</v>
      </c>
      <c r="E2867" s="17">
        <v>43016.199594907412</v>
      </c>
      <c r="F2867" s="13" t="s">
        <v>302</v>
      </c>
      <c r="G2867" s="12">
        <v>2500</v>
      </c>
      <c r="H2867" s="12" t="s">
        <v>190</v>
      </c>
      <c r="I2867" s="12" t="s">
        <v>83</v>
      </c>
      <c r="J2867" s="37">
        <f>INDEX('Bảng Giá'!$C$3:$H$18,MATCH('Raw Data'!P2867,'Bảng Giá'!$B$3:$B$18,0),MATCH('Raw Data'!M2867,'Bảng Giá'!$C$2:$H$2,0))</f>
        <v>58000</v>
      </c>
      <c r="K2867" s="12">
        <v>64900</v>
      </c>
      <c r="L2867" s="36">
        <f t="shared" si="264"/>
        <v>3.8000000000029104</v>
      </c>
      <c r="M2867" t="str">
        <f>'References data'!H2868</f>
        <v>Liên Vùng</v>
      </c>
      <c r="N2867">
        <f t="shared" si="265"/>
        <v>2.5</v>
      </c>
      <c r="O2867">
        <f t="shared" si="266"/>
        <v>-6900</v>
      </c>
      <c r="P2867" t="str">
        <f>IF(AND(N2867&gt;0,N2867&lt;=0.05),'Bảng Giá'!$B$3,IF(AND(N2867&lt;=0.1,N2867&gt;0.05),'Bảng Giá'!$B$4,IF(AND('Raw Data'!N2867&gt;0.1,'Raw Data'!N2867&lt;=0.25),'Bảng Giá'!$B$5,IF(AND('Raw Data'!N2867&gt;0.25,'Raw Data'!N2867&lt;=0.5),'Bảng Giá'!$B$6,IF(AND('Raw Data'!N2867&gt;0.5,'Raw Data'!N2867&lt;=1),'Bảng Giá'!$B$7,IF(AND('Raw Data'!N2867&gt;1,'Raw Data'!N2867&lt;=1.5),'Bảng Giá'!$B$8,IF(AND('Raw Data'!N2867&gt;1.5,'Raw Data'!N2867&lt;=2),'Bảng Giá'!$B$9,IF(AND('Raw Data'!N2867&gt;2,'Raw Data'!N2867&lt;=2.5),'Bảng Giá'!$B$10,IF(AND('Raw Data'!N2867&gt;2.5,'Raw Data'!N2867&lt;=3),'Bảng Giá'!$B$11,IF(AND('Raw Data'!N2867&gt;3,'Raw Data'!N2867&lt;=3.5),'Bảng Giá'!$B$12,IF(AND('Raw Data'!N2867&gt;3.5,'Raw Data'!N2867&lt;=4),'Bảng Giá'!$B$13,IF(AND('Raw Data'!N2867&gt;4,'Raw Data'!N2867&lt;=4.5),'Bảng Giá'!$B$14,IF(AND('Raw Data'!N2867&gt;4.5,'Raw Data'!N2867&lt;=5),'Bảng Giá'!$B$15,IF(AND('Raw Data'!N2867&gt;5,'Raw Data'!N2867&lt;=5.5),'Bảng Giá'!$B$16,IF(AND('Raw Data'!N2867&gt;5.5,'Raw Data'!N2867&lt;=6),'Bảng Giá'!$B$17,'Bảng Giá'!$B$18)))))))))))))))</f>
        <v>2&lt;x&lt;=2.5</v>
      </c>
      <c r="Q2867" s="48">
        <f t="shared" si="267"/>
        <v>-0.10631741140215717</v>
      </c>
      <c r="R2867">
        <f t="shared" si="268"/>
        <v>69600</v>
      </c>
      <c r="S2867">
        <f t="shared" si="269"/>
        <v>4700</v>
      </c>
    </row>
    <row r="2868" spans="1:19" x14ac:dyDescent="0.25">
      <c r="A2868" s="12">
        <v>2867</v>
      </c>
      <c r="B2868" s="12" t="s">
        <v>211</v>
      </c>
      <c r="C2868" s="12" t="s">
        <v>1499</v>
      </c>
      <c r="D2868" s="28">
        <v>43012.400810185187</v>
      </c>
      <c r="E2868" s="17">
        <v>43015.100810185184</v>
      </c>
      <c r="F2868" s="13" t="s">
        <v>302</v>
      </c>
      <c r="G2868" s="12">
        <v>700</v>
      </c>
      <c r="H2868" s="12" t="s">
        <v>276</v>
      </c>
      <c r="I2868" s="12" t="s">
        <v>101</v>
      </c>
      <c r="J2868" s="37">
        <f>INDEX('Bảng Giá'!$C$3:$H$18,MATCH('Raw Data'!P2868,'Bảng Giá'!$B$3:$B$18,0),MATCH('Raw Data'!M2868,'Bảng Giá'!$C$2:$H$2,0))</f>
        <v>22500</v>
      </c>
      <c r="K2868" s="12">
        <v>22800</v>
      </c>
      <c r="L2868" s="36">
        <f t="shared" si="264"/>
        <v>2.6999999999970896</v>
      </c>
      <c r="M2868" t="str">
        <f>'References data'!H2869</f>
        <v>Nội Vùng Tỉnh</v>
      </c>
      <c r="N2868">
        <f t="shared" si="265"/>
        <v>0.7</v>
      </c>
      <c r="O2868">
        <f t="shared" si="266"/>
        <v>-300</v>
      </c>
      <c r="P2868" t="str">
        <f>IF(AND(N2868&gt;0,N2868&lt;=0.05),'Bảng Giá'!$B$3,IF(AND(N2868&lt;=0.1,N2868&gt;0.05),'Bảng Giá'!$B$4,IF(AND('Raw Data'!N2868&gt;0.1,'Raw Data'!N2868&lt;=0.25),'Bảng Giá'!$B$5,IF(AND('Raw Data'!N2868&gt;0.25,'Raw Data'!N2868&lt;=0.5),'Bảng Giá'!$B$6,IF(AND('Raw Data'!N2868&gt;0.5,'Raw Data'!N2868&lt;=1),'Bảng Giá'!$B$7,IF(AND('Raw Data'!N2868&gt;1,'Raw Data'!N2868&lt;=1.5),'Bảng Giá'!$B$8,IF(AND('Raw Data'!N2868&gt;1.5,'Raw Data'!N2868&lt;=2),'Bảng Giá'!$B$9,IF(AND('Raw Data'!N2868&gt;2,'Raw Data'!N2868&lt;=2.5),'Bảng Giá'!$B$10,IF(AND('Raw Data'!N2868&gt;2.5,'Raw Data'!N2868&lt;=3),'Bảng Giá'!$B$11,IF(AND('Raw Data'!N2868&gt;3,'Raw Data'!N2868&lt;=3.5),'Bảng Giá'!$B$12,IF(AND('Raw Data'!N2868&gt;3.5,'Raw Data'!N2868&lt;=4),'Bảng Giá'!$B$13,IF(AND('Raw Data'!N2868&gt;4,'Raw Data'!N2868&lt;=4.5),'Bảng Giá'!$B$14,IF(AND('Raw Data'!N2868&gt;4.5,'Raw Data'!N2868&lt;=5),'Bảng Giá'!$B$15,IF(AND('Raw Data'!N2868&gt;5,'Raw Data'!N2868&lt;=5.5),'Bảng Giá'!$B$16,IF(AND('Raw Data'!N2868&gt;5.5,'Raw Data'!N2868&lt;=6),'Bảng Giá'!$B$17,'Bảng Giá'!$B$18)))))))))))))))</f>
        <v>0.5&lt;x&lt;=1</v>
      </c>
      <c r="Q2868" s="48">
        <f t="shared" si="267"/>
        <v>-1.3157894736842105E-2</v>
      </c>
      <c r="R2868">
        <f t="shared" si="268"/>
        <v>27000</v>
      </c>
      <c r="S2868">
        <f t="shared" si="269"/>
        <v>4200</v>
      </c>
    </row>
    <row r="2869" spans="1:19" x14ac:dyDescent="0.25">
      <c r="A2869" s="12">
        <v>2868</v>
      </c>
      <c r="B2869" s="12" t="s">
        <v>211</v>
      </c>
      <c r="C2869" s="12" t="s">
        <v>1500</v>
      </c>
      <c r="D2869" s="28">
        <v>43012.400740740741</v>
      </c>
      <c r="E2869" s="17">
        <v>43016.500740740739</v>
      </c>
      <c r="F2869" s="13" t="s">
        <v>302</v>
      </c>
      <c r="G2869" s="12">
        <v>300</v>
      </c>
      <c r="H2869" s="12" t="s">
        <v>197</v>
      </c>
      <c r="I2869" s="12" t="s">
        <v>1634</v>
      </c>
      <c r="J2869" s="37">
        <f>INDEX('Bảng Giá'!$C$3:$H$18,MATCH('Raw Data'!P2869,'Bảng Giá'!$B$3:$B$18,0),MATCH('Raw Data'!M2869,'Bảng Giá'!$C$2:$H$2,0))</f>
        <v>24500</v>
      </c>
      <c r="K2869" s="12">
        <v>24100</v>
      </c>
      <c r="L2869" s="36">
        <f t="shared" si="264"/>
        <v>4.0999999999985448</v>
      </c>
      <c r="M2869" t="str">
        <f>'References data'!H2870</f>
        <v>Liên Vùng Tỉnh</v>
      </c>
      <c r="N2869">
        <f t="shared" si="265"/>
        <v>0.3</v>
      </c>
      <c r="O2869">
        <f t="shared" si="266"/>
        <v>400</v>
      </c>
      <c r="P2869" t="str">
        <f>IF(AND(N2869&gt;0,N2869&lt;=0.05),'Bảng Giá'!$B$3,IF(AND(N2869&lt;=0.1,N2869&gt;0.05),'Bảng Giá'!$B$4,IF(AND('Raw Data'!N2869&gt;0.1,'Raw Data'!N2869&lt;=0.25),'Bảng Giá'!$B$5,IF(AND('Raw Data'!N2869&gt;0.25,'Raw Data'!N2869&lt;=0.5),'Bảng Giá'!$B$6,IF(AND('Raw Data'!N2869&gt;0.5,'Raw Data'!N2869&lt;=1),'Bảng Giá'!$B$7,IF(AND('Raw Data'!N2869&gt;1,'Raw Data'!N2869&lt;=1.5),'Bảng Giá'!$B$8,IF(AND('Raw Data'!N2869&gt;1.5,'Raw Data'!N2869&lt;=2),'Bảng Giá'!$B$9,IF(AND('Raw Data'!N2869&gt;2,'Raw Data'!N2869&lt;=2.5),'Bảng Giá'!$B$10,IF(AND('Raw Data'!N2869&gt;2.5,'Raw Data'!N2869&lt;=3),'Bảng Giá'!$B$11,IF(AND('Raw Data'!N2869&gt;3,'Raw Data'!N2869&lt;=3.5),'Bảng Giá'!$B$12,IF(AND('Raw Data'!N2869&gt;3.5,'Raw Data'!N2869&lt;=4),'Bảng Giá'!$B$13,IF(AND('Raw Data'!N2869&gt;4,'Raw Data'!N2869&lt;=4.5),'Bảng Giá'!$B$14,IF(AND('Raw Data'!N2869&gt;4.5,'Raw Data'!N2869&lt;=5),'Bảng Giá'!$B$15,IF(AND('Raw Data'!N2869&gt;5,'Raw Data'!N2869&lt;=5.5),'Bảng Giá'!$B$16,IF(AND('Raw Data'!N2869&gt;5.5,'Raw Data'!N2869&lt;=6),'Bảng Giá'!$B$17,'Bảng Giá'!$B$18)))))))))))))))</f>
        <v>0.25&lt;x&lt;=0.5</v>
      </c>
      <c r="Q2869" s="48">
        <f t="shared" si="267"/>
        <v>1.6597510373443983E-2</v>
      </c>
      <c r="R2869">
        <f t="shared" si="268"/>
        <v>29400</v>
      </c>
      <c r="S2869">
        <f t="shared" si="269"/>
        <v>5300</v>
      </c>
    </row>
    <row r="2870" spans="1:19" x14ac:dyDescent="0.25">
      <c r="A2870" s="12">
        <v>2869</v>
      </c>
      <c r="B2870" s="12" t="s">
        <v>211</v>
      </c>
      <c r="C2870" s="12" t="s">
        <v>1501</v>
      </c>
      <c r="D2870" s="28">
        <v>43012.400787037041</v>
      </c>
      <c r="E2870" s="17">
        <v>43016.200787037043</v>
      </c>
      <c r="F2870" s="13" t="s">
        <v>302</v>
      </c>
      <c r="G2870" s="12">
        <v>200</v>
      </c>
      <c r="H2870" s="12" t="s">
        <v>76</v>
      </c>
      <c r="I2870" s="12" t="s">
        <v>312</v>
      </c>
      <c r="J2870" s="37">
        <f>INDEX('Bảng Giá'!$C$3:$H$18,MATCH('Raw Data'!P2870,'Bảng Giá'!$B$3:$B$18,0),MATCH('Raw Data'!M2870,'Bảng Giá'!$C$2:$H$2,0))</f>
        <v>21000</v>
      </c>
      <c r="K2870" s="12">
        <v>20500</v>
      </c>
      <c r="L2870" s="36">
        <f t="shared" si="264"/>
        <v>3.8000000000029104</v>
      </c>
      <c r="M2870" t="str">
        <f>'References data'!H2871</f>
        <v>Liên Vùng</v>
      </c>
      <c r="N2870">
        <f t="shared" si="265"/>
        <v>0.2</v>
      </c>
      <c r="O2870">
        <f t="shared" si="266"/>
        <v>500</v>
      </c>
      <c r="P2870" t="str">
        <f>IF(AND(N2870&gt;0,N2870&lt;=0.05),'Bảng Giá'!$B$3,IF(AND(N2870&lt;=0.1,N2870&gt;0.05),'Bảng Giá'!$B$4,IF(AND('Raw Data'!N2870&gt;0.1,'Raw Data'!N2870&lt;=0.25),'Bảng Giá'!$B$5,IF(AND('Raw Data'!N2870&gt;0.25,'Raw Data'!N2870&lt;=0.5),'Bảng Giá'!$B$6,IF(AND('Raw Data'!N2870&gt;0.5,'Raw Data'!N2870&lt;=1),'Bảng Giá'!$B$7,IF(AND('Raw Data'!N2870&gt;1,'Raw Data'!N2870&lt;=1.5),'Bảng Giá'!$B$8,IF(AND('Raw Data'!N2870&gt;1.5,'Raw Data'!N2870&lt;=2),'Bảng Giá'!$B$9,IF(AND('Raw Data'!N2870&gt;2,'Raw Data'!N2870&lt;=2.5),'Bảng Giá'!$B$10,IF(AND('Raw Data'!N2870&gt;2.5,'Raw Data'!N2870&lt;=3),'Bảng Giá'!$B$11,IF(AND('Raw Data'!N2870&gt;3,'Raw Data'!N2870&lt;=3.5),'Bảng Giá'!$B$12,IF(AND('Raw Data'!N2870&gt;3.5,'Raw Data'!N2870&lt;=4),'Bảng Giá'!$B$13,IF(AND('Raw Data'!N2870&gt;4,'Raw Data'!N2870&lt;=4.5),'Bảng Giá'!$B$14,IF(AND('Raw Data'!N2870&gt;4.5,'Raw Data'!N2870&lt;=5),'Bảng Giá'!$B$15,IF(AND('Raw Data'!N2870&gt;5,'Raw Data'!N2870&lt;=5.5),'Bảng Giá'!$B$16,IF(AND('Raw Data'!N2870&gt;5.5,'Raw Data'!N2870&lt;=6),'Bảng Giá'!$B$17,'Bảng Giá'!$B$18)))))))))))))))</f>
        <v>0.1&lt;x&lt;=0.25</v>
      </c>
      <c r="Q2870" s="48">
        <f t="shared" si="267"/>
        <v>2.4390243902439025E-2</v>
      </c>
      <c r="R2870">
        <f t="shared" si="268"/>
        <v>25200</v>
      </c>
      <c r="S2870">
        <f t="shared" si="269"/>
        <v>4700</v>
      </c>
    </row>
    <row r="2871" spans="1:19" x14ac:dyDescent="0.25">
      <c r="A2871" s="12">
        <v>2870</v>
      </c>
      <c r="B2871" s="12" t="s">
        <v>211</v>
      </c>
      <c r="C2871" s="12" t="s">
        <v>1502</v>
      </c>
      <c r="D2871" s="28">
        <v>43012.400833333333</v>
      </c>
      <c r="E2871" s="17">
        <v>43014.500833333332</v>
      </c>
      <c r="F2871" s="13" t="s">
        <v>302</v>
      </c>
      <c r="G2871" s="12">
        <v>1000</v>
      </c>
      <c r="H2871" s="12" t="s">
        <v>109</v>
      </c>
      <c r="I2871" s="12" t="s">
        <v>83</v>
      </c>
      <c r="J2871" s="37">
        <f>INDEX('Bảng Giá'!$C$3:$H$18,MATCH('Raw Data'!P2871,'Bảng Giá'!$B$3:$B$18,0),MATCH('Raw Data'!M2871,'Bảng Giá'!$C$2:$H$2,0))</f>
        <v>30500</v>
      </c>
      <c r="K2871" s="12">
        <v>37800</v>
      </c>
      <c r="L2871" s="36">
        <f t="shared" si="264"/>
        <v>2.0999999999985448</v>
      </c>
      <c r="M2871" t="str">
        <f>'References data'!H2872</f>
        <v>Liên Vùng đặc biệt</v>
      </c>
      <c r="N2871">
        <f t="shared" si="265"/>
        <v>1</v>
      </c>
      <c r="O2871">
        <f t="shared" si="266"/>
        <v>-7300</v>
      </c>
      <c r="P2871" t="str">
        <f>IF(AND(N2871&gt;0,N2871&lt;=0.05),'Bảng Giá'!$B$3,IF(AND(N2871&lt;=0.1,N2871&gt;0.05),'Bảng Giá'!$B$4,IF(AND('Raw Data'!N2871&gt;0.1,'Raw Data'!N2871&lt;=0.25),'Bảng Giá'!$B$5,IF(AND('Raw Data'!N2871&gt;0.25,'Raw Data'!N2871&lt;=0.5),'Bảng Giá'!$B$6,IF(AND('Raw Data'!N2871&gt;0.5,'Raw Data'!N2871&lt;=1),'Bảng Giá'!$B$7,IF(AND('Raw Data'!N2871&gt;1,'Raw Data'!N2871&lt;=1.5),'Bảng Giá'!$B$8,IF(AND('Raw Data'!N2871&gt;1.5,'Raw Data'!N2871&lt;=2),'Bảng Giá'!$B$9,IF(AND('Raw Data'!N2871&gt;2,'Raw Data'!N2871&lt;=2.5),'Bảng Giá'!$B$10,IF(AND('Raw Data'!N2871&gt;2.5,'Raw Data'!N2871&lt;=3),'Bảng Giá'!$B$11,IF(AND('Raw Data'!N2871&gt;3,'Raw Data'!N2871&lt;=3.5),'Bảng Giá'!$B$12,IF(AND('Raw Data'!N2871&gt;3.5,'Raw Data'!N2871&lt;=4),'Bảng Giá'!$B$13,IF(AND('Raw Data'!N2871&gt;4,'Raw Data'!N2871&lt;=4.5),'Bảng Giá'!$B$14,IF(AND('Raw Data'!N2871&gt;4.5,'Raw Data'!N2871&lt;=5),'Bảng Giá'!$B$15,IF(AND('Raw Data'!N2871&gt;5,'Raw Data'!N2871&lt;=5.5),'Bảng Giá'!$B$16,IF(AND('Raw Data'!N2871&gt;5.5,'Raw Data'!N2871&lt;=6),'Bảng Giá'!$B$17,'Bảng Giá'!$B$18)))))))))))))))</f>
        <v>0.5&lt;x&lt;=1</v>
      </c>
      <c r="Q2871" s="48">
        <f t="shared" si="267"/>
        <v>-0.19312169312169311</v>
      </c>
      <c r="R2871">
        <f t="shared" si="268"/>
        <v>36600</v>
      </c>
      <c r="S2871">
        <f t="shared" si="269"/>
        <v>-1200</v>
      </c>
    </row>
    <row r="2872" spans="1:19" x14ac:dyDescent="0.25">
      <c r="A2872" s="12">
        <v>2871</v>
      </c>
      <c r="B2872" s="12" t="s">
        <v>211</v>
      </c>
      <c r="C2872" s="12" t="s">
        <v>1503</v>
      </c>
      <c r="D2872" s="28">
        <v>43012.399386574078</v>
      </c>
      <c r="E2872" s="17">
        <v>43016.199386574081</v>
      </c>
      <c r="F2872" s="13" t="s">
        <v>302</v>
      </c>
      <c r="G2872" s="12">
        <v>1000</v>
      </c>
      <c r="H2872" s="12" t="s">
        <v>181</v>
      </c>
      <c r="I2872" s="12" t="s">
        <v>298</v>
      </c>
      <c r="J2872" s="37">
        <f>INDEX('Bảng Giá'!$C$3:$H$18,MATCH('Raw Data'!P2872,'Bảng Giá'!$B$3:$B$18,0),MATCH('Raw Data'!M2872,'Bảng Giá'!$C$2:$H$2,0))</f>
        <v>32500</v>
      </c>
      <c r="K2872" s="12">
        <v>40000</v>
      </c>
      <c r="L2872" s="36">
        <f t="shared" si="264"/>
        <v>3.8000000000029104</v>
      </c>
      <c r="M2872" t="str">
        <f>'References data'!H2873</f>
        <v>Liên Vùng</v>
      </c>
      <c r="N2872">
        <f t="shared" si="265"/>
        <v>1</v>
      </c>
      <c r="O2872">
        <f t="shared" si="266"/>
        <v>-7500</v>
      </c>
      <c r="P2872" t="str">
        <f>IF(AND(N2872&gt;0,N2872&lt;=0.05),'Bảng Giá'!$B$3,IF(AND(N2872&lt;=0.1,N2872&gt;0.05),'Bảng Giá'!$B$4,IF(AND('Raw Data'!N2872&gt;0.1,'Raw Data'!N2872&lt;=0.25),'Bảng Giá'!$B$5,IF(AND('Raw Data'!N2872&gt;0.25,'Raw Data'!N2872&lt;=0.5),'Bảng Giá'!$B$6,IF(AND('Raw Data'!N2872&gt;0.5,'Raw Data'!N2872&lt;=1),'Bảng Giá'!$B$7,IF(AND('Raw Data'!N2872&gt;1,'Raw Data'!N2872&lt;=1.5),'Bảng Giá'!$B$8,IF(AND('Raw Data'!N2872&gt;1.5,'Raw Data'!N2872&lt;=2),'Bảng Giá'!$B$9,IF(AND('Raw Data'!N2872&gt;2,'Raw Data'!N2872&lt;=2.5),'Bảng Giá'!$B$10,IF(AND('Raw Data'!N2872&gt;2.5,'Raw Data'!N2872&lt;=3),'Bảng Giá'!$B$11,IF(AND('Raw Data'!N2872&gt;3,'Raw Data'!N2872&lt;=3.5),'Bảng Giá'!$B$12,IF(AND('Raw Data'!N2872&gt;3.5,'Raw Data'!N2872&lt;=4),'Bảng Giá'!$B$13,IF(AND('Raw Data'!N2872&gt;4,'Raw Data'!N2872&lt;=4.5),'Bảng Giá'!$B$14,IF(AND('Raw Data'!N2872&gt;4.5,'Raw Data'!N2872&lt;=5),'Bảng Giá'!$B$15,IF(AND('Raw Data'!N2872&gt;5,'Raw Data'!N2872&lt;=5.5),'Bảng Giá'!$B$16,IF(AND('Raw Data'!N2872&gt;5.5,'Raw Data'!N2872&lt;=6),'Bảng Giá'!$B$17,'Bảng Giá'!$B$18)))))))))))))))</f>
        <v>0.5&lt;x&lt;=1</v>
      </c>
      <c r="Q2872" s="48">
        <f t="shared" si="267"/>
        <v>-0.1875</v>
      </c>
      <c r="R2872">
        <f t="shared" si="268"/>
        <v>39000</v>
      </c>
      <c r="S2872">
        <f t="shared" si="269"/>
        <v>-1000</v>
      </c>
    </row>
    <row r="2873" spans="1:19" x14ac:dyDescent="0.25">
      <c r="A2873" s="12">
        <v>2872</v>
      </c>
      <c r="B2873" s="12" t="s">
        <v>211</v>
      </c>
      <c r="C2873" s="12" t="s">
        <v>1504</v>
      </c>
      <c r="D2873" s="28">
        <v>43012.400821759256</v>
      </c>
      <c r="E2873" s="17">
        <v>43016.200821759259</v>
      </c>
      <c r="F2873" s="13" t="s">
        <v>302</v>
      </c>
      <c r="G2873" s="12">
        <v>1000</v>
      </c>
      <c r="H2873" s="12" t="s">
        <v>76</v>
      </c>
      <c r="I2873" s="12" t="s">
        <v>359</v>
      </c>
      <c r="J2873" s="37">
        <f>INDEX('Bảng Giá'!$C$3:$H$18,MATCH('Raw Data'!P2873,'Bảng Giá'!$B$3:$B$18,0),MATCH('Raw Data'!M2873,'Bảng Giá'!$C$2:$H$2,0))</f>
        <v>32500</v>
      </c>
      <c r="K2873" s="12">
        <v>40000</v>
      </c>
      <c r="L2873" s="36">
        <f t="shared" si="264"/>
        <v>3.8000000000029104</v>
      </c>
      <c r="M2873" t="str">
        <f>'References data'!H2874</f>
        <v>Liên Vùng</v>
      </c>
      <c r="N2873">
        <f t="shared" si="265"/>
        <v>1</v>
      </c>
      <c r="O2873">
        <f t="shared" si="266"/>
        <v>-7500</v>
      </c>
      <c r="P2873" t="str">
        <f>IF(AND(N2873&gt;0,N2873&lt;=0.05),'Bảng Giá'!$B$3,IF(AND(N2873&lt;=0.1,N2873&gt;0.05),'Bảng Giá'!$B$4,IF(AND('Raw Data'!N2873&gt;0.1,'Raw Data'!N2873&lt;=0.25),'Bảng Giá'!$B$5,IF(AND('Raw Data'!N2873&gt;0.25,'Raw Data'!N2873&lt;=0.5),'Bảng Giá'!$B$6,IF(AND('Raw Data'!N2873&gt;0.5,'Raw Data'!N2873&lt;=1),'Bảng Giá'!$B$7,IF(AND('Raw Data'!N2873&gt;1,'Raw Data'!N2873&lt;=1.5),'Bảng Giá'!$B$8,IF(AND('Raw Data'!N2873&gt;1.5,'Raw Data'!N2873&lt;=2),'Bảng Giá'!$B$9,IF(AND('Raw Data'!N2873&gt;2,'Raw Data'!N2873&lt;=2.5),'Bảng Giá'!$B$10,IF(AND('Raw Data'!N2873&gt;2.5,'Raw Data'!N2873&lt;=3),'Bảng Giá'!$B$11,IF(AND('Raw Data'!N2873&gt;3,'Raw Data'!N2873&lt;=3.5),'Bảng Giá'!$B$12,IF(AND('Raw Data'!N2873&gt;3.5,'Raw Data'!N2873&lt;=4),'Bảng Giá'!$B$13,IF(AND('Raw Data'!N2873&gt;4,'Raw Data'!N2873&lt;=4.5),'Bảng Giá'!$B$14,IF(AND('Raw Data'!N2873&gt;4.5,'Raw Data'!N2873&lt;=5),'Bảng Giá'!$B$15,IF(AND('Raw Data'!N2873&gt;5,'Raw Data'!N2873&lt;=5.5),'Bảng Giá'!$B$16,IF(AND('Raw Data'!N2873&gt;5.5,'Raw Data'!N2873&lt;=6),'Bảng Giá'!$B$17,'Bảng Giá'!$B$18)))))))))))))))</f>
        <v>0.5&lt;x&lt;=1</v>
      </c>
      <c r="Q2873" s="48">
        <f t="shared" si="267"/>
        <v>-0.1875</v>
      </c>
      <c r="R2873">
        <f t="shared" si="268"/>
        <v>39000</v>
      </c>
      <c r="S2873">
        <f t="shared" si="269"/>
        <v>-1000</v>
      </c>
    </row>
    <row r="2874" spans="1:19" x14ac:dyDescent="0.25">
      <c r="A2874" s="12">
        <v>2873</v>
      </c>
      <c r="B2874" s="12" t="s">
        <v>211</v>
      </c>
      <c r="C2874" s="12" t="s">
        <v>1505</v>
      </c>
      <c r="D2874" s="28">
        <v>43012.40084490741</v>
      </c>
      <c r="E2874" s="17">
        <v>43016.200844907413</v>
      </c>
      <c r="F2874" s="13" t="s">
        <v>302</v>
      </c>
      <c r="G2874" s="12">
        <v>500</v>
      </c>
      <c r="H2874" s="12" t="s">
        <v>286</v>
      </c>
      <c r="I2874" s="12" t="s">
        <v>1635</v>
      </c>
      <c r="J2874" s="37">
        <f>INDEX('Bảng Giá'!$C$3:$H$18,MATCH('Raw Data'!P2874,'Bảng Giá'!$B$3:$B$18,0),MATCH('Raw Data'!M2874,'Bảng Giá'!$C$2:$H$2,0))</f>
        <v>26000</v>
      </c>
      <c r="K2874" s="12">
        <v>31700</v>
      </c>
      <c r="L2874" s="36">
        <f t="shared" si="264"/>
        <v>3.8000000000029104</v>
      </c>
      <c r="M2874" t="str">
        <f>'References data'!H2875</f>
        <v>Liên Vùng</v>
      </c>
      <c r="N2874">
        <f t="shared" si="265"/>
        <v>0.5</v>
      </c>
      <c r="O2874">
        <f t="shared" si="266"/>
        <v>-5700</v>
      </c>
      <c r="P2874" t="str">
        <f>IF(AND(N2874&gt;0,N2874&lt;=0.05),'Bảng Giá'!$B$3,IF(AND(N2874&lt;=0.1,N2874&gt;0.05),'Bảng Giá'!$B$4,IF(AND('Raw Data'!N2874&gt;0.1,'Raw Data'!N2874&lt;=0.25),'Bảng Giá'!$B$5,IF(AND('Raw Data'!N2874&gt;0.25,'Raw Data'!N2874&lt;=0.5),'Bảng Giá'!$B$6,IF(AND('Raw Data'!N2874&gt;0.5,'Raw Data'!N2874&lt;=1),'Bảng Giá'!$B$7,IF(AND('Raw Data'!N2874&gt;1,'Raw Data'!N2874&lt;=1.5),'Bảng Giá'!$B$8,IF(AND('Raw Data'!N2874&gt;1.5,'Raw Data'!N2874&lt;=2),'Bảng Giá'!$B$9,IF(AND('Raw Data'!N2874&gt;2,'Raw Data'!N2874&lt;=2.5),'Bảng Giá'!$B$10,IF(AND('Raw Data'!N2874&gt;2.5,'Raw Data'!N2874&lt;=3),'Bảng Giá'!$B$11,IF(AND('Raw Data'!N2874&gt;3,'Raw Data'!N2874&lt;=3.5),'Bảng Giá'!$B$12,IF(AND('Raw Data'!N2874&gt;3.5,'Raw Data'!N2874&lt;=4),'Bảng Giá'!$B$13,IF(AND('Raw Data'!N2874&gt;4,'Raw Data'!N2874&lt;=4.5),'Bảng Giá'!$B$14,IF(AND('Raw Data'!N2874&gt;4.5,'Raw Data'!N2874&lt;=5),'Bảng Giá'!$B$15,IF(AND('Raw Data'!N2874&gt;5,'Raw Data'!N2874&lt;=5.5),'Bảng Giá'!$B$16,IF(AND('Raw Data'!N2874&gt;5.5,'Raw Data'!N2874&lt;=6),'Bảng Giá'!$B$17,'Bảng Giá'!$B$18)))))))))))))))</f>
        <v>0.25&lt;x&lt;=0.5</v>
      </c>
      <c r="Q2874" s="48">
        <f t="shared" si="267"/>
        <v>-0.17981072555205047</v>
      </c>
      <c r="R2874">
        <f t="shared" si="268"/>
        <v>31200</v>
      </c>
      <c r="S2874">
        <f t="shared" si="269"/>
        <v>-500</v>
      </c>
    </row>
    <row r="2875" spans="1:19" x14ac:dyDescent="0.25">
      <c r="A2875" s="12">
        <v>2874</v>
      </c>
      <c r="B2875" s="12" t="s">
        <v>211</v>
      </c>
      <c r="C2875" s="12" t="s">
        <v>1506</v>
      </c>
      <c r="D2875" s="28">
        <v>43012.398865740739</v>
      </c>
      <c r="E2875" s="17">
        <v>43016.198865740742</v>
      </c>
      <c r="F2875" s="13" t="s">
        <v>302</v>
      </c>
      <c r="G2875" s="12">
        <v>1000</v>
      </c>
      <c r="H2875" s="12" t="s">
        <v>76</v>
      </c>
      <c r="I2875" s="12" t="s">
        <v>408</v>
      </c>
      <c r="J2875" s="37">
        <f>INDEX('Bảng Giá'!$C$3:$H$18,MATCH('Raw Data'!P2875,'Bảng Giá'!$B$3:$B$18,0),MATCH('Raw Data'!M2875,'Bảng Giá'!$C$2:$H$2,0))</f>
        <v>32500</v>
      </c>
      <c r="K2875" s="12">
        <v>40000</v>
      </c>
      <c r="L2875" s="36">
        <f t="shared" si="264"/>
        <v>3.8000000000029104</v>
      </c>
      <c r="M2875" t="str">
        <f>'References data'!H2876</f>
        <v>Liên Vùng</v>
      </c>
      <c r="N2875">
        <f t="shared" si="265"/>
        <v>1</v>
      </c>
      <c r="O2875">
        <f t="shared" si="266"/>
        <v>-7500</v>
      </c>
      <c r="P2875" t="str">
        <f>IF(AND(N2875&gt;0,N2875&lt;=0.05),'Bảng Giá'!$B$3,IF(AND(N2875&lt;=0.1,N2875&gt;0.05),'Bảng Giá'!$B$4,IF(AND('Raw Data'!N2875&gt;0.1,'Raw Data'!N2875&lt;=0.25),'Bảng Giá'!$B$5,IF(AND('Raw Data'!N2875&gt;0.25,'Raw Data'!N2875&lt;=0.5),'Bảng Giá'!$B$6,IF(AND('Raw Data'!N2875&gt;0.5,'Raw Data'!N2875&lt;=1),'Bảng Giá'!$B$7,IF(AND('Raw Data'!N2875&gt;1,'Raw Data'!N2875&lt;=1.5),'Bảng Giá'!$B$8,IF(AND('Raw Data'!N2875&gt;1.5,'Raw Data'!N2875&lt;=2),'Bảng Giá'!$B$9,IF(AND('Raw Data'!N2875&gt;2,'Raw Data'!N2875&lt;=2.5),'Bảng Giá'!$B$10,IF(AND('Raw Data'!N2875&gt;2.5,'Raw Data'!N2875&lt;=3),'Bảng Giá'!$B$11,IF(AND('Raw Data'!N2875&gt;3,'Raw Data'!N2875&lt;=3.5),'Bảng Giá'!$B$12,IF(AND('Raw Data'!N2875&gt;3.5,'Raw Data'!N2875&lt;=4),'Bảng Giá'!$B$13,IF(AND('Raw Data'!N2875&gt;4,'Raw Data'!N2875&lt;=4.5),'Bảng Giá'!$B$14,IF(AND('Raw Data'!N2875&gt;4.5,'Raw Data'!N2875&lt;=5),'Bảng Giá'!$B$15,IF(AND('Raw Data'!N2875&gt;5,'Raw Data'!N2875&lt;=5.5),'Bảng Giá'!$B$16,IF(AND('Raw Data'!N2875&gt;5.5,'Raw Data'!N2875&lt;=6),'Bảng Giá'!$B$17,'Bảng Giá'!$B$18)))))))))))))))</f>
        <v>0.5&lt;x&lt;=1</v>
      </c>
      <c r="Q2875" s="48">
        <f t="shared" si="267"/>
        <v>-0.1875</v>
      </c>
      <c r="R2875">
        <f t="shared" si="268"/>
        <v>39000</v>
      </c>
      <c r="S2875">
        <f t="shared" si="269"/>
        <v>-1000</v>
      </c>
    </row>
    <row r="2876" spans="1:19" x14ac:dyDescent="0.25">
      <c r="A2876" s="12">
        <v>2875</v>
      </c>
      <c r="B2876" s="12" t="s">
        <v>211</v>
      </c>
      <c r="C2876" s="12" t="s">
        <v>1507</v>
      </c>
      <c r="D2876" s="28">
        <v>43012.703935185185</v>
      </c>
      <c r="E2876" s="17">
        <v>43016.803935185184</v>
      </c>
      <c r="F2876" s="13" t="s">
        <v>302</v>
      </c>
      <c r="G2876" s="12">
        <v>1950</v>
      </c>
      <c r="H2876" s="12" t="s">
        <v>190</v>
      </c>
      <c r="I2876" s="12" t="s">
        <v>169</v>
      </c>
      <c r="J2876" s="37">
        <f>INDEX('Bảng Giá'!$C$3:$H$18,MATCH('Raw Data'!P2876,'Bảng Giá'!$B$3:$B$18,0),MATCH('Raw Data'!M2876,'Bảng Giá'!$C$2:$H$2,0))</f>
        <v>47000</v>
      </c>
      <c r="K2876" s="12">
        <v>46300</v>
      </c>
      <c r="L2876" s="36">
        <f t="shared" si="264"/>
        <v>4.0999999999985448</v>
      </c>
      <c r="M2876" t="str">
        <f>'References data'!H2877</f>
        <v>Liên Vùng Tỉnh</v>
      </c>
      <c r="N2876">
        <f t="shared" si="265"/>
        <v>1.95</v>
      </c>
      <c r="O2876">
        <f t="shared" si="266"/>
        <v>700</v>
      </c>
      <c r="P2876" t="str">
        <f>IF(AND(N2876&gt;0,N2876&lt;=0.05),'Bảng Giá'!$B$3,IF(AND(N2876&lt;=0.1,N2876&gt;0.05),'Bảng Giá'!$B$4,IF(AND('Raw Data'!N2876&gt;0.1,'Raw Data'!N2876&lt;=0.25),'Bảng Giá'!$B$5,IF(AND('Raw Data'!N2876&gt;0.25,'Raw Data'!N2876&lt;=0.5),'Bảng Giá'!$B$6,IF(AND('Raw Data'!N2876&gt;0.5,'Raw Data'!N2876&lt;=1),'Bảng Giá'!$B$7,IF(AND('Raw Data'!N2876&gt;1,'Raw Data'!N2876&lt;=1.5),'Bảng Giá'!$B$8,IF(AND('Raw Data'!N2876&gt;1.5,'Raw Data'!N2876&lt;=2),'Bảng Giá'!$B$9,IF(AND('Raw Data'!N2876&gt;2,'Raw Data'!N2876&lt;=2.5),'Bảng Giá'!$B$10,IF(AND('Raw Data'!N2876&gt;2.5,'Raw Data'!N2876&lt;=3),'Bảng Giá'!$B$11,IF(AND('Raw Data'!N2876&gt;3,'Raw Data'!N2876&lt;=3.5),'Bảng Giá'!$B$12,IF(AND('Raw Data'!N2876&gt;3.5,'Raw Data'!N2876&lt;=4),'Bảng Giá'!$B$13,IF(AND('Raw Data'!N2876&gt;4,'Raw Data'!N2876&lt;=4.5),'Bảng Giá'!$B$14,IF(AND('Raw Data'!N2876&gt;4.5,'Raw Data'!N2876&lt;=5),'Bảng Giá'!$B$15,IF(AND('Raw Data'!N2876&gt;5,'Raw Data'!N2876&lt;=5.5),'Bảng Giá'!$B$16,IF(AND('Raw Data'!N2876&gt;5.5,'Raw Data'!N2876&lt;=6),'Bảng Giá'!$B$17,'Bảng Giá'!$B$18)))))))))))))))</f>
        <v>1.5&lt;x&lt;=2</v>
      </c>
      <c r="Q2876" s="48">
        <f t="shared" si="267"/>
        <v>1.511879049676026E-2</v>
      </c>
      <c r="R2876">
        <f t="shared" si="268"/>
        <v>56400</v>
      </c>
      <c r="S2876">
        <f t="shared" si="269"/>
        <v>10100</v>
      </c>
    </row>
    <row r="2877" spans="1:19" x14ac:dyDescent="0.25">
      <c r="A2877" s="12">
        <v>2876</v>
      </c>
      <c r="B2877" s="12" t="s">
        <v>211</v>
      </c>
      <c r="C2877" s="12" t="s">
        <v>1508</v>
      </c>
      <c r="D2877" s="28">
        <v>43012.70385416667</v>
      </c>
      <c r="E2877" s="17">
        <v>43016.803854166668</v>
      </c>
      <c r="F2877" s="13" t="s">
        <v>302</v>
      </c>
      <c r="G2877" s="12">
        <v>500</v>
      </c>
      <c r="H2877" s="12" t="s">
        <v>167</v>
      </c>
      <c r="I2877" s="12" t="s">
        <v>1636</v>
      </c>
      <c r="J2877" s="37">
        <f>INDEX('Bảng Giá'!$C$3:$H$18,MATCH('Raw Data'!P2877,'Bảng Giá'!$B$3:$B$18,0),MATCH('Raw Data'!M2877,'Bảng Giá'!$C$2:$H$2,0))</f>
        <v>24500</v>
      </c>
      <c r="K2877" s="12">
        <v>30500</v>
      </c>
      <c r="L2877" s="36">
        <f t="shared" si="264"/>
        <v>4.0999999999985448</v>
      </c>
      <c r="M2877" t="str">
        <f>'References data'!H2878</f>
        <v>Liên Vùng Tỉnh</v>
      </c>
      <c r="N2877">
        <f t="shared" si="265"/>
        <v>0.5</v>
      </c>
      <c r="O2877">
        <f t="shared" si="266"/>
        <v>-6000</v>
      </c>
      <c r="P2877" t="str">
        <f>IF(AND(N2877&gt;0,N2877&lt;=0.05),'Bảng Giá'!$B$3,IF(AND(N2877&lt;=0.1,N2877&gt;0.05),'Bảng Giá'!$B$4,IF(AND('Raw Data'!N2877&gt;0.1,'Raw Data'!N2877&lt;=0.25),'Bảng Giá'!$B$5,IF(AND('Raw Data'!N2877&gt;0.25,'Raw Data'!N2877&lt;=0.5),'Bảng Giá'!$B$6,IF(AND('Raw Data'!N2877&gt;0.5,'Raw Data'!N2877&lt;=1),'Bảng Giá'!$B$7,IF(AND('Raw Data'!N2877&gt;1,'Raw Data'!N2877&lt;=1.5),'Bảng Giá'!$B$8,IF(AND('Raw Data'!N2877&gt;1.5,'Raw Data'!N2877&lt;=2),'Bảng Giá'!$B$9,IF(AND('Raw Data'!N2877&gt;2,'Raw Data'!N2877&lt;=2.5),'Bảng Giá'!$B$10,IF(AND('Raw Data'!N2877&gt;2.5,'Raw Data'!N2877&lt;=3),'Bảng Giá'!$B$11,IF(AND('Raw Data'!N2877&gt;3,'Raw Data'!N2877&lt;=3.5),'Bảng Giá'!$B$12,IF(AND('Raw Data'!N2877&gt;3.5,'Raw Data'!N2877&lt;=4),'Bảng Giá'!$B$13,IF(AND('Raw Data'!N2877&gt;4,'Raw Data'!N2877&lt;=4.5),'Bảng Giá'!$B$14,IF(AND('Raw Data'!N2877&gt;4.5,'Raw Data'!N2877&lt;=5),'Bảng Giá'!$B$15,IF(AND('Raw Data'!N2877&gt;5,'Raw Data'!N2877&lt;=5.5),'Bảng Giá'!$B$16,IF(AND('Raw Data'!N2877&gt;5.5,'Raw Data'!N2877&lt;=6),'Bảng Giá'!$B$17,'Bảng Giá'!$B$18)))))))))))))))</f>
        <v>0.25&lt;x&lt;=0.5</v>
      </c>
      <c r="Q2877" s="48">
        <f t="shared" si="267"/>
        <v>-0.19672131147540983</v>
      </c>
      <c r="R2877">
        <f t="shared" si="268"/>
        <v>29400</v>
      </c>
      <c r="S2877">
        <f t="shared" si="269"/>
        <v>-1100</v>
      </c>
    </row>
    <row r="2878" spans="1:19" x14ac:dyDescent="0.25">
      <c r="A2878" s="12">
        <v>2877</v>
      </c>
      <c r="B2878" s="12" t="s">
        <v>211</v>
      </c>
      <c r="C2878" s="12" t="s">
        <v>1509</v>
      </c>
      <c r="D2878" s="28">
        <v>43012.703645833331</v>
      </c>
      <c r="E2878" s="17">
        <v>43016.503645833334</v>
      </c>
      <c r="F2878" s="13" t="s">
        <v>302</v>
      </c>
      <c r="G2878" s="12">
        <v>800</v>
      </c>
      <c r="H2878" s="12" t="s">
        <v>88</v>
      </c>
      <c r="I2878" s="12" t="s">
        <v>1637</v>
      </c>
      <c r="J2878" s="37">
        <f>INDEX('Bảng Giá'!$C$3:$H$18,MATCH('Raw Data'!P2878,'Bảng Giá'!$B$3:$B$18,0),MATCH('Raw Data'!M2878,'Bảng Giá'!$C$2:$H$2,0))</f>
        <v>32500</v>
      </c>
      <c r="K2878" s="12">
        <v>31700</v>
      </c>
      <c r="L2878" s="36">
        <f t="shared" si="264"/>
        <v>3.8000000000029104</v>
      </c>
      <c r="M2878" t="str">
        <f>'References data'!H2879</f>
        <v>Liên Vùng</v>
      </c>
      <c r="N2878">
        <f t="shared" si="265"/>
        <v>0.8</v>
      </c>
      <c r="O2878">
        <f t="shared" si="266"/>
        <v>800</v>
      </c>
      <c r="P2878" t="str">
        <f>IF(AND(N2878&gt;0,N2878&lt;=0.05),'Bảng Giá'!$B$3,IF(AND(N2878&lt;=0.1,N2878&gt;0.05),'Bảng Giá'!$B$4,IF(AND('Raw Data'!N2878&gt;0.1,'Raw Data'!N2878&lt;=0.25),'Bảng Giá'!$B$5,IF(AND('Raw Data'!N2878&gt;0.25,'Raw Data'!N2878&lt;=0.5),'Bảng Giá'!$B$6,IF(AND('Raw Data'!N2878&gt;0.5,'Raw Data'!N2878&lt;=1),'Bảng Giá'!$B$7,IF(AND('Raw Data'!N2878&gt;1,'Raw Data'!N2878&lt;=1.5),'Bảng Giá'!$B$8,IF(AND('Raw Data'!N2878&gt;1.5,'Raw Data'!N2878&lt;=2),'Bảng Giá'!$B$9,IF(AND('Raw Data'!N2878&gt;2,'Raw Data'!N2878&lt;=2.5),'Bảng Giá'!$B$10,IF(AND('Raw Data'!N2878&gt;2.5,'Raw Data'!N2878&lt;=3),'Bảng Giá'!$B$11,IF(AND('Raw Data'!N2878&gt;3,'Raw Data'!N2878&lt;=3.5),'Bảng Giá'!$B$12,IF(AND('Raw Data'!N2878&gt;3.5,'Raw Data'!N2878&lt;=4),'Bảng Giá'!$B$13,IF(AND('Raw Data'!N2878&gt;4,'Raw Data'!N2878&lt;=4.5),'Bảng Giá'!$B$14,IF(AND('Raw Data'!N2878&gt;4.5,'Raw Data'!N2878&lt;=5),'Bảng Giá'!$B$15,IF(AND('Raw Data'!N2878&gt;5,'Raw Data'!N2878&lt;=5.5),'Bảng Giá'!$B$16,IF(AND('Raw Data'!N2878&gt;5.5,'Raw Data'!N2878&lt;=6),'Bảng Giá'!$B$17,'Bảng Giá'!$B$18)))))))))))))))</f>
        <v>0.5&lt;x&lt;=1</v>
      </c>
      <c r="Q2878" s="48">
        <f t="shared" si="267"/>
        <v>2.5236593059936908E-2</v>
      </c>
      <c r="R2878">
        <f t="shared" si="268"/>
        <v>39000</v>
      </c>
      <c r="S2878">
        <f t="shared" si="269"/>
        <v>7300</v>
      </c>
    </row>
    <row r="2879" spans="1:19" x14ac:dyDescent="0.25">
      <c r="A2879" s="12">
        <v>2878</v>
      </c>
      <c r="B2879" s="12" t="s">
        <v>211</v>
      </c>
      <c r="C2879" s="12" t="s">
        <v>1510</v>
      </c>
      <c r="D2879" s="28">
        <v>43012.654583333337</v>
      </c>
      <c r="E2879" s="17">
        <v>43016.754583333335</v>
      </c>
      <c r="F2879" s="13" t="s">
        <v>302</v>
      </c>
      <c r="G2879" s="12">
        <v>2000</v>
      </c>
      <c r="H2879" s="12" t="s">
        <v>287</v>
      </c>
      <c r="I2879" s="12" t="s">
        <v>832</v>
      </c>
      <c r="J2879" s="37">
        <f>INDEX('Bảng Giá'!$C$3:$H$18,MATCH('Raw Data'!P2879,'Bảng Giá'!$B$3:$B$18,0),MATCH('Raw Data'!M2879,'Bảng Giá'!$C$2:$H$2,0))</f>
        <v>47000</v>
      </c>
      <c r="K2879" s="12">
        <v>54100</v>
      </c>
      <c r="L2879" s="36">
        <f t="shared" si="264"/>
        <v>4.0999999999985448</v>
      </c>
      <c r="M2879" t="str">
        <f>'References data'!H2880</f>
        <v>Liên Vùng Tỉnh</v>
      </c>
      <c r="N2879">
        <f t="shared" si="265"/>
        <v>2</v>
      </c>
      <c r="O2879">
        <f t="shared" si="266"/>
        <v>-7100</v>
      </c>
      <c r="P2879" t="str">
        <f>IF(AND(N2879&gt;0,N2879&lt;=0.05),'Bảng Giá'!$B$3,IF(AND(N2879&lt;=0.1,N2879&gt;0.05),'Bảng Giá'!$B$4,IF(AND('Raw Data'!N2879&gt;0.1,'Raw Data'!N2879&lt;=0.25),'Bảng Giá'!$B$5,IF(AND('Raw Data'!N2879&gt;0.25,'Raw Data'!N2879&lt;=0.5),'Bảng Giá'!$B$6,IF(AND('Raw Data'!N2879&gt;0.5,'Raw Data'!N2879&lt;=1),'Bảng Giá'!$B$7,IF(AND('Raw Data'!N2879&gt;1,'Raw Data'!N2879&lt;=1.5),'Bảng Giá'!$B$8,IF(AND('Raw Data'!N2879&gt;1.5,'Raw Data'!N2879&lt;=2),'Bảng Giá'!$B$9,IF(AND('Raw Data'!N2879&gt;2,'Raw Data'!N2879&lt;=2.5),'Bảng Giá'!$B$10,IF(AND('Raw Data'!N2879&gt;2.5,'Raw Data'!N2879&lt;=3),'Bảng Giá'!$B$11,IF(AND('Raw Data'!N2879&gt;3,'Raw Data'!N2879&lt;=3.5),'Bảng Giá'!$B$12,IF(AND('Raw Data'!N2879&gt;3.5,'Raw Data'!N2879&lt;=4),'Bảng Giá'!$B$13,IF(AND('Raw Data'!N2879&gt;4,'Raw Data'!N2879&lt;=4.5),'Bảng Giá'!$B$14,IF(AND('Raw Data'!N2879&gt;4.5,'Raw Data'!N2879&lt;=5),'Bảng Giá'!$B$15,IF(AND('Raw Data'!N2879&gt;5,'Raw Data'!N2879&lt;=5.5),'Bảng Giá'!$B$16,IF(AND('Raw Data'!N2879&gt;5.5,'Raw Data'!N2879&lt;=6),'Bảng Giá'!$B$17,'Bảng Giá'!$B$18)))))))))))))))</f>
        <v>1.5&lt;x&lt;=2</v>
      </c>
      <c r="Q2879" s="48">
        <f t="shared" si="267"/>
        <v>-0.13123844731977818</v>
      </c>
      <c r="R2879">
        <f t="shared" si="268"/>
        <v>56400</v>
      </c>
      <c r="S2879">
        <f t="shared" si="269"/>
        <v>2300</v>
      </c>
    </row>
    <row r="2880" spans="1:19" x14ac:dyDescent="0.25">
      <c r="A2880" s="12">
        <v>2879</v>
      </c>
      <c r="B2880" s="12" t="s">
        <v>211</v>
      </c>
      <c r="C2880" s="12" t="s">
        <v>1511</v>
      </c>
      <c r="D2880" s="28">
        <v>43012.654594907406</v>
      </c>
      <c r="E2880" s="17">
        <v>43016.454594907409</v>
      </c>
      <c r="F2880" s="13" t="s">
        <v>302</v>
      </c>
      <c r="G2880" s="12">
        <v>2000</v>
      </c>
      <c r="H2880" s="12" t="s">
        <v>88</v>
      </c>
      <c r="I2880" s="12" t="s">
        <v>1598</v>
      </c>
      <c r="J2880" s="37">
        <f>INDEX('Bảng Giá'!$C$3:$H$18,MATCH('Raw Data'!P2880,'Bảng Giá'!$B$3:$B$18,0),MATCH('Raw Data'!M2880,'Bảng Giá'!$C$2:$H$2,0))</f>
        <v>49500</v>
      </c>
      <c r="K2880" s="12">
        <v>56600</v>
      </c>
      <c r="L2880" s="36">
        <f t="shared" si="264"/>
        <v>3.8000000000029104</v>
      </c>
      <c r="M2880" t="str">
        <f>'References data'!H2881</f>
        <v>Liên Vùng</v>
      </c>
      <c r="N2880">
        <f t="shared" si="265"/>
        <v>2</v>
      </c>
      <c r="O2880">
        <f t="shared" si="266"/>
        <v>-7100</v>
      </c>
      <c r="P2880" t="str">
        <f>IF(AND(N2880&gt;0,N2880&lt;=0.05),'Bảng Giá'!$B$3,IF(AND(N2880&lt;=0.1,N2880&gt;0.05),'Bảng Giá'!$B$4,IF(AND('Raw Data'!N2880&gt;0.1,'Raw Data'!N2880&lt;=0.25),'Bảng Giá'!$B$5,IF(AND('Raw Data'!N2880&gt;0.25,'Raw Data'!N2880&lt;=0.5),'Bảng Giá'!$B$6,IF(AND('Raw Data'!N2880&gt;0.5,'Raw Data'!N2880&lt;=1),'Bảng Giá'!$B$7,IF(AND('Raw Data'!N2880&gt;1,'Raw Data'!N2880&lt;=1.5),'Bảng Giá'!$B$8,IF(AND('Raw Data'!N2880&gt;1.5,'Raw Data'!N2880&lt;=2),'Bảng Giá'!$B$9,IF(AND('Raw Data'!N2880&gt;2,'Raw Data'!N2880&lt;=2.5),'Bảng Giá'!$B$10,IF(AND('Raw Data'!N2880&gt;2.5,'Raw Data'!N2880&lt;=3),'Bảng Giá'!$B$11,IF(AND('Raw Data'!N2880&gt;3,'Raw Data'!N2880&lt;=3.5),'Bảng Giá'!$B$12,IF(AND('Raw Data'!N2880&gt;3.5,'Raw Data'!N2880&lt;=4),'Bảng Giá'!$B$13,IF(AND('Raw Data'!N2880&gt;4,'Raw Data'!N2880&lt;=4.5),'Bảng Giá'!$B$14,IF(AND('Raw Data'!N2880&gt;4.5,'Raw Data'!N2880&lt;=5),'Bảng Giá'!$B$15,IF(AND('Raw Data'!N2880&gt;5,'Raw Data'!N2880&lt;=5.5),'Bảng Giá'!$B$16,IF(AND('Raw Data'!N2880&gt;5.5,'Raw Data'!N2880&lt;=6),'Bảng Giá'!$B$17,'Bảng Giá'!$B$18)))))))))))))))</f>
        <v>1.5&lt;x&lt;=2</v>
      </c>
      <c r="Q2880" s="48">
        <f t="shared" si="267"/>
        <v>-0.12544169611307421</v>
      </c>
      <c r="R2880">
        <f t="shared" si="268"/>
        <v>59400</v>
      </c>
      <c r="S2880">
        <f t="shared" si="269"/>
        <v>2800</v>
      </c>
    </row>
    <row r="2881" spans="1:19" x14ac:dyDescent="0.25">
      <c r="A2881" s="12">
        <v>2880</v>
      </c>
      <c r="B2881" s="12" t="s">
        <v>211</v>
      </c>
      <c r="C2881" s="12" t="s">
        <v>1512</v>
      </c>
      <c r="D2881" s="28">
        <v>43012.655543981484</v>
      </c>
      <c r="E2881" s="17">
        <v>43016.455543981487</v>
      </c>
      <c r="F2881" s="13" t="s">
        <v>302</v>
      </c>
      <c r="G2881" s="12">
        <v>1000</v>
      </c>
      <c r="H2881" s="12" t="s">
        <v>296</v>
      </c>
      <c r="I2881" s="12" t="s">
        <v>446</v>
      </c>
      <c r="J2881" s="37">
        <f>INDEX('Bảng Giá'!$C$3:$H$18,MATCH('Raw Data'!P2881,'Bảng Giá'!$B$3:$B$18,0),MATCH('Raw Data'!M2881,'Bảng Giá'!$C$2:$H$2,0))</f>
        <v>32500</v>
      </c>
      <c r="K2881" s="12">
        <v>40000</v>
      </c>
      <c r="L2881" s="36">
        <f t="shared" si="264"/>
        <v>3.8000000000029104</v>
      </c>
      <c r="M2881" t="str">
        <f>'References data'!H2882</f>
        <v>Liên Vùng</v>
      </c>
      <c r="N2881">
        <f t="shared" si="265"/>
        <v>1</v>
      </c>
      <c r="O2881">
        <f t="shared" si="266"/>
        <v>-7500</v>
      </c>
      <c r="P2881" t="str">
        <f>IF(AND(N2881&gt;0,N2881&lt;=0.05),'Bảng Giá'!$B$3,IF(AND(N2881&lt;=0.1,N2881&gt;0.05),'Bảng Giá'!$B$4,IF(AND('Raw Data'!N2881&gt;0.1,'Raw Data'!N2881&lt;=0.25),'Bảng Giá'!$B$5,IF(AND('Raw Data'!N2881&gt;0.25,'Raw Data'!N2881&lt;=0.5),'Bảng Giá'!$B$6,IF(AND('Raw Data'!N2881&gt;0.5,'Raw Data'!N2881&lt;=1),'Bảng Giá'!$B$7,IF(AND('Raw Data'!N2881&gt;1,'Raw Data'!N2881&lt;=1.5),'Bảng Giá'!$B$8,IF(AND('Raw Data'!N2881&gt;1.5,'Raw Data'!N2881&lt;=2),'Bảng Giá'!$B$9,IF(AND('Raw Data'!N2881&gt;2,'Raw Data'!N2881&lt;=2.5),'Bảng Giá'!$B$10,IF(AND('Raw Data'!N2881&gt;2.5,'Raw Data'!N2881&lt;=3),'Bảng Giá'!$B$11,IF(AND('Raw Data'!N2881&gt;3,'Raw Data'!N2881&lt;=3.5),'Bảng Giá'!$B$12,IF(AND('Raw Data'!N2881&gt;3.5,'Raw Data'!N2881&lt;=4),'Bảng Giá'!$B$13,IF(AND('Raw Data'!N2881&gt;4,'Raw Data'!N2881&lt;=4.5),'Bảng Giá'!$B$14,IF(AND('Raw Data'!N2881&gt;4.5,'Raw Data'!N2881&lt;=5),'Bảng Giá'!$B$15,IF(AND('Raw Data'!N2881&gt;5,'Raw Data'!N2881&lt;=5.5),'Bảng Giá'!$B$16,IF(AND('Raw Data'!N2881&gt;5.5,'Raw Data'!N2881&lt;=6),'Bảng Giá'!$B$17,'Bảng Giá'!$B$18)))))))))))))))</f>
        <v>0.5&lt;x&lt;=1</v>
      </c>
      <c r="Q2881" s="48">
        <f t="shared" si="267"/>
        <v>-0.1875</v>
      </c>
      <c r="R2881">
        <f t="shared" si="268"/>
        <v>39000</v>
      </c>
      <c r="S2881">
        <f t="shared" si="269"/>
        <v>-1000</v>
      </c>
    </row>
    <row r="2882" spans="1:19" x14ac:dyDescent="0.25">
      <c r="A2882" s="12">
        <v>2881</v>
      </c>
      <c r="B2882" s="12" t="s">
        <v>211</v>
      </c>
      <c r="C2882" s="12" t="s">
        <v>1513</v>
      </c>
      <c r="D2882" s="28">
        <v>43012.49491898148</v>
      </c>
      <c r="E2882" s="17">
        <v>43014.594918981478</v>
      </c>
      <c r="F2882" s="13" t="s">
        <v>302</v>
      </c>
      <c r="G2882" s="12">
        <v>300</v>
      </c>
      <c r="H2882" s="12" t="s">
        <v>123</v>
      </c>
      <c r="I2882" s="12" t="s">
        <v>99</v>
      </c>
      <c r="J2882" s="37">
        <f>INDEX('Bảng Giá'!$C$3:$H$18,MATCH('Raw Data'!P2882,'Bảng Giá'!$B$3:$B$18,0),MATCH('Raw Data'!M2882,'Bảng Giá'!$C$2:$H$2,0))</f>
        <v>22500</v>
      </c>
      <c r="K2882" s="12">
        <v>22100</v>
      </c>
      <c r="L2882" s="36">
        <f t="shared" si="264"/>
        <v>2.0999999999985448</v>
      </c>
      <c r="M2882" t="str">
        <f>'References data'!H2883</f>
        <v>Liên Vùng đặc biệt</v>
      </c>
      <c r="N2882">
        <f t="shared" si="265"/>
        <v>0.3</v>
      </c>
      <c r="O2882">
        <f t="shared" si="266"/>
        <v>400</v>
      </c>
      <c r="P2882" t="str">
        <f>IF(AND(N2882&gt;0,N2882&lt;=0.05),'Bảng Giá'!$B$3,IF(AND(N2882&lt;=0.1,N2882&gt;0.05),'Bảng Giá'!$B$4,IF(AND('Raw Data'!N2882&gt;0.1,'Raw Data'!N2882&lt;=0.25),'Bảng Giá'!$B$5,IF(AND('Raw Data'!N2882&gt;0.25,'Raw Data'!N2882&lt;=0.5),'Bảng Giá'!$B$6,IF(AND('Raw Data'!N2882&gt;0.5,'Raw Data'!N2882&lt;=1),'Bảng Giá'!$B$7,IF(AND('Raw Data'!N2882&gt;1,'Raw Data'!N2882&lt;=1.5),'Bảng Giá'!$B$8,IF(AND('Raw Data'!N2882&gt;1.5,'Raw Data'!N2882&lt;=2),'Bảng Giá'!$B$9,IF(AND('Raw Data'!N2882&gt;2,'Raw Data'!N2882&lt;=2.5),'Bảng Giá'!$B$10,IF(AND('Raw Data'!N2882&gt;2.5,'Raw Data'!N2882&lt;=3),'Bảng Giá'!$B$11,IF(AND('Raw Data'!N2882&gt;3,'Raw Data'!N2882&lt;=3.5),'Bảng Giá'!$B$12,IF(AND('Raw Data'!N2882&gt;3.5,'Raw Data'!N2882&lt;=4),'Bảng Giá'!$B$13,IF(AND('Raw Data'!N2882&gt;4,'Raw Data'!N2882&lt;=4.5),'Bảng Giá'!$B$14,IF(AND('Raw Data'!N2882&gt;4.5,'Raw Data'!N2882&lt;=5),'Bảng Giá'!$B$15,IF(AND('Raw Data'!N2882&gt;5,'Raw Data'!N2882&lt;=5.5),'Bảng Giá'!$B$16,IF(AND('Raw Data'!N2882&gt;5.5,'Raw Data'!N2882&lt;=6),'Bảng Giá'!$B$17,'Bảng Giá'!$B$18)))))))))))))))</f>
        <v>0.25&lt;x&lt;=0.5</v>
      </c>
      <c r="Q2882" s="48">
        <f t="shared" si="267"/>
        <v>1.8099547511312219E-2</v>
      </c>
      <c r="R2882">
        <f t="shared" si="268"/>
        <v>27000</v>
      </c>
      <c r="S2882">
        <f t="shared" si="269"/>
        <v>4900</v>
      </c>
    </row>
    <row r="2883" spans="1:19" x14ac:dyDescent="0.25">
      <c r="A2883" s="12">
        <v>2882</v>
      </c>
      <c r="B2883" s="12" t="s">
        <v>211</v>
      </c>
      <c r="C2883" s="12" t="s">
        <v>1514</v>
      </c>
      <c r="D2883" s="28">
        <v>43012.706909722219</v>
      </c>
      <c r="E2883" s="17">
        <v>43016.506909722222</v>
      </c>
      <c r="F2883" s="13" t="s">
        <v>302</v>
      </c>
      <c r="G2883" s="12">
        <v>200</v>
      </c>
      <c r="H2883" s="12" t="s">
        <v>109</v>
      </c>
      <c r="I2883" s="12" t="s">
        <v>320</v>
      </c>
      <c r="J2883" s="37">
        <f>INDEX('Bảng Giá'!$C$3:$H$18,MATCH('Raw Data'!P2883,'Bảng Giá'!$B$3:$B$18,0),MATCH('Raw Data'!M2883,'Bảng Giá'!$C$2:$H$2,0))</f>
        <v>21000</v>
      </c>
      <c r="K2883" s="12">
        <v>20500</v>
      </c>
      <c r="L2883" s="36">
        <f t="shared" ref="L2883:L2946" si="270">E2883-D2883</f>
        <v>3.8000000000029104</v>
      </c>
      <c r="M2883" t="str">
        <f>'References data'!H2884</f>
        <v>Liên Vùng</v>
      </c>
      <c r="N2883">
        <f t="shared" ref="N2883:N2946" si="271">G2883/1000</f>
        <v>0.2</v>
      </c>
      <c r="O2883">
        <f t="shared" ref="O2883:O2946" si="272">J2883-K2883</f>
        <v>500</v>
      </c>
      <c r="P2883" t="str">
        <f>IF(AND(N2883&gt;0,N2883&lt;=0.05),'Bảng Giá'!$B$3,IF(AND(N2883&lt;=0.1,N2883&gt;0.05),'Bảng Giá'!$B$4,IF(AND('Raw Data'!N2883&gt;0.1,'Raw Data'!N2883&lt;=0.25),'Bảng Giá'!$B$5,IF(AND('Raw Data'!N2883&gt;0.25,'Raw Data'!N2883&lt;=0.5),'Bảng Giá'!$B$6,IF(AND('Raw Data'!N2883&gt;0.5,'Raw Data'!N2883&lt;=1),'Bảng Giá'!$B$7,IF(AND('Raw Data'!N2883&gt;1,'Raw Data'!N2883&lt;=1.5),'Bảng Giá'!$B$8,IF(AND('Raw Data'!N2883&gt;1.5,'Raw Data'!N2883&lt;=2),'Bảng Giá'!$B$9,IF(AND('Raw Data'!N2883&gt;2,'Raw Data'!N2883&lt;=2.5),'Bảng Giá'!$B$10,IF(AND('Raw Data'!N2883&gt;2.5,'Raw Data'!N2883&lt;=3),'Bảng Giá'!$B$11,IF(AND('Raw Data'!N2883&gt;3,'Raw Data'!N2883&lt;=3.5),'Bảng Giá'!$B$12,IF(AND('Raw Data'!N2883&gt;3.5,'Raw Data'!N2883&lt;=4),'Bảng Giá'!$B$13,IF(AND('Raw Data'!N2883&gt;4,'Raw Data'!N2883&lt;=4.5),'Bảng Giá'!$B$14,IF(AND('Raw Data'!N2883&gt;4.5,'Raw Data'!N2883&lt;=5),'Bảng Giá'!$B$15,IF(AND('Raw Data'!N2883&gt;5,'Raw Data'!N2883&lt;=5.5),'Bảng Giá'!$B$16,IF(AND('Raw Data'!N2883&gt;5.5,'Raw Data'!N2883&lt;=6),'Bảng Giá'!$B$17,'Bảng Giá'!$B$18)))))))))))))))</f>
        <v>0.1&lt;x&lt;=0.25</v>
      </c>
      <c r="Q2883" s="48">
        <f t="shared" ref="Q2883:Q2946" si="273">O2883/K2883</f>
        <v>2.4390243902439025E-2</v>
      </c>
      <c r="R2883">
        <f t="shared" ref="R2883:R2946" si="274">J2883+(J2883*0.2)</f>
        <v>25200</v>
      </c>
      <c r="S2883">
        <f t="shared" ref="S2883:S2946" si="275">R2883-K2883</f>
        <v>4700</v>
      </c>
    </row>
    <row r="2884" spans="1:19" x14ac:dyDescent="0.25">
      <c r="A2884" s="12">
        <v>2883</v>
      </c>
      <c r="B2884" s="12" t="s">
        <v>211</v>
      </c>
      <c r="C2884" s="12" t="s">
        <v>1515</v>
      </c>
      <c r="D2884" s="28">
        <v>43012.704270833332</v>
      </c>
      <c r="E2884" s="17">
        <v>43016.504270833335</v>
      </c>
      <c r="F2884" s="13" t="s">
        <v>302</v>
      </c>
      <c r="G2884" s="12">
        <v>1200</v>
      </c>
      <c r="H2884" s="12" t="s">
        <v>815</v>
      </c>
      <c r="I2884" s="12" t="s">
        <v>128</v>
      </c>
      <c r="J2884" s="37">
        <f>INDEX('Bảng Giá'!$C$3:$H$18,MATCH('Raw Data'!P2884,'Bảng Giá'!$B$3:$B$18,0),MATCH('Raw Data'!M2884,'Bảng Giá'!$C$2:$H$2,0))</f>
        <v>41000</v>
      </c>
      <c r="K2884" s="12">
        <v>40000</v>
      </c>
      <c r="L2884" s="36">
        <f t="shared" si="270"/>
        <v>3.8000000000029104</v>
      </c>
      <c r="M2884" t="str">
        <f>'References data'!H2885</f>
        <v>Liên Vùng</v>
      </c>
      <c r="N2884">
        <f t="shared" si="271"/>
        <v>1.2</v>
      </c>
      <c r="O2884">
        <f t="shared" si="272"/>
        <v>1000</v>
      </c>
      <c r="P2884" t="str">
        <f>IF(AND(N2884&gt;0,N2884&lt;=0.05),'Bảng Giá'!$B$3,IF(AND(N2884&lt;=0.1,N2884&gt;0.05),'Bảng Giá'!$B$4,IF(AND('Raw Data'!N2884&gt;0.1,'Raw Data'!N2884&lt;=0.25),'Bảng Giá'!$B$5,IF(AND('Raw Data'!N2884&gt;0.25,'Raw Data'!N2884&lt;=0.5),'Bảng Giá'!$B$6,IF(AND('Raw Data'!N2884&gt;0.5,'Raw Data'!N2884&lt;=1),'Bảng Giá'!$B$7,IF(AND('Raw Data'!N2884&gt;1,'Raw Data'!N2884&lt;=1.5),'Bảng Giá'!$B$8,IF(AND('Raw Data'!N2884&gt;1.5,'Raw Data'!N2884&lt;=2),'Bảng Giá'!$B$9,IF(AND('Raw Data'!N2884&gt;2,'Raw Data'!N2884&lt;=2.5),'Bảng Giá'!$B$10,IF(AND('Raw Data'!N2884&gt;2.5,'Raw Data'!N2884&lt;=3),'Bảng Giá'!$B$11,IF(AND('Raw Data'!N2884&gt;3,'Raw Data'!N2884&lt;=3.5),'Bảng Giá'!$B$12,IF(AND('Raw Data'!N2884&gt;3.5,'Raw Data'!N2884&lt;=4),'Bảng Giá'!$B$13,IF(AND('Raw Data'!N2884&gt;4,'Raw Data'!N2884&lt;=4.5),'Bảng Giá'!$B$14,IF(AND('Raw Data'!N2884&gt;4.5,'Raw Data'!N2884&lt;=5),'Bảng Giá'!$B$15,IF(AND('Raw Data'!N2884&gt;5,'Raw Data'!N2884&lt;=5.5),'Bảng Giá'!$B$16,IF(AND('Raw Data'!N2884&gt;5.5,'Raw Data'!N2884&lt;=6),'Bảng Giá'!$B$17,'Bảng Giá'!$B$18)))))))))))))))</f>
        <v>1&lt;x&lt;=1.5</v>
      </c>
      <c r="Q2884" s="48">
        <f t="shared" si="273"/>
        <v>2.5000000000000001E-2</v>
      </c>
      <c r="R2884">
        <f t="shared" si="274"/>
        <v>49200</v>
      </c>
      <c r="S2884">
        <f t="shared" si="275"/>
        <v>9200</v>
      </c>
    </row>
    <row r="2885" spans="1:19" x14ac:dyDescent="0.25">
      <c r="A2885" s="12">
        <v>2884</v>
      </c>
      <c r="B2885" s="12" t="s">
        <v>211</v>
      </c>
      <c r="C2885" s="12" t="s">
        <v>1516</v>
      </c>
      <c r="D2885" s="28">
        <v>43012.703634259262</v>
      </c>
      <c r="E2885" s="17">
        <v>43016.503634259265</v>
      </c>
      <c r="F2885" s="13" t="s">
        <v>302</v>
      </c>
      <c r="G2885" s="12">
        <v>1800</v>
      </c>
      <c r="H2885" s="12" t="s">
        <v>114</v>
      </c>
      <c r="I2885" s="12" t="s">
        <v>185</v>
      </c>
      <c r="J2885" s="37">
        <f>INDEX('Bảng Giá'!$C$3:$H$18,MATCH('Raw Data'!P2885,'Bảng Giá'!$B$3:$B$18,0),MATCH('Raw Data'!M2885,'Bảng Giá'!$C$2:$H$2,0))</f>
        <v>49500</v>
      </c>
      <c r="K2885" s="12">
        <v>48300</v>
      </c>
      <c r="L2885" s="36">
        <f t="shared" si="270"/>
        <v>3.8000000000029104</v>
      </c>
      <c r="M2885" t="str">
        <f>'References data'!H2886</f>
        <v>Liên Vùng</v>
      </c>
      <c r="N2885">
        <f t="shared" si="271"/>
        <v>1.8</v>
      </c>
      <c r="O2885">
        <f t="shared" si="272"/>
        <v>1200</v>
      </c>
      <c r="P2885" t="str">
        <f>IF(AND(N2885&gt;0,N2885&lt;=0.05),'Bảng Giá'!$B$3,IF(AND(N2885&lt;=0.1,N2885&gt;0.05),'Bảng Giá'!$B$4,IF(AND('Raw Data'!N2885&gt;0.1,'Raw Data'!N2885&lt;=0.25),'Bảng Giá'!$B$5,IF(AND('Raw Data'!N2885&gt;0.25,'Raw Data'!N2885&lt;=0.5),'Bảng Giá'!$B$6,IF(AND('Raw Data'!N2885&gt;0.5,'Raw Data'!N2885&lt;=1),'Bảng Giá'!$B$7,IF(AND('Raw Data'!N2885&gt;1,'Raw Data'!N2885&lt;=1.5),'Bảng Giá'!$B$8,IF(AND('Raw Data'!N2885&gt;1.5,'Raw Data'!N2885&lt;=2),'Bảng Giá'!$B$9,IF(AND('Raw Data'!N2885&gt;2,'Raw Data'!N2885&lt;=2.5),'Bảng Giá'!$B$10,IF(AND('Raw Data'!N2885&gt;2.5,'Raw Data'!N2885&lt;=3),'Bảng Giá'!$B$11,IF(AND('Raw Data'!N2885&gt;3,'Raw Data'!N2885&lt;=3.5),'Bảng Giá'!$B$12,IF(AND('Raw Data'!N2885&gt;3.5,'Raw Data'!N2885&lt;=4),'Bảng Giá'!$B$13,IF(AND('Raw Data'!N2885&gt;4,'Raw Data'!N2885&lt;=4.5),'Bảng Giá'!$B$14,IF(AND('Raw Data'!N2885&gt;4.5,'Raw Data'!N2885&lt;=5),'Bảng Giá'!$B$15,IF(AND('Raw Data'!N2885&gt;5,'Raw Data'!N2885&lt;=5.5),'Bảng Giá'!$B$16,IF(AND('Raw Data'!N2885&gt;5.5,'Raw Data'!N2885&lt;=6),'Bảng Giá'!$B$17,'Bảng Giá'!$B$18)))))))))))))))</f>
        <v>1.5&lt;x&lt;=2</v>
      </c>
      <c r="Q2885" s="48">
        <f t="shared" si="273"/>
        <v>2.4844720496894408E-2</v>
      </c>
      <c r="R2885">
        <f t="shared" si="274"/>
        <v>59400</v>
      </c>
      <c r="S2885">
        <f t="shared" si="275"/>
        <v>11100</v>
      </c>
    </row>
    <row r="2886" spans="1:19" x14ac:dyDescent="0.25">
      <c r="A2886" s="12">
        <v>2885</v>
      </c>
      <c r="B2886" s="12" t="s">
        <v>211</v>
      </c>
      <c r="C2886" s="12" t="s">
        <v>1517</v>
      </c>
      <c r="D2886" s="28">
        <v>43012.704328703701</v>
      </c>
      <c r="E2886" s="17">
        <v>43014.8043287037</v>
      </c>
      <c r="F2886" s="13" t="s">
        <v>302</v>
      </c>
      <c r="G2886" s="12">
        <v>11404</v>
      </c>
      <c r="H2886" s="12" t="s">
        <v>95</v>
      </c>
      <c r="I2886" s="12" t="s">
        <v>112</v>
      </c>
      <c r="J2886" s="37">
        <f>INDEX('Bảng Giá'!$C$3:$H$18,MATCH('Raw Data'!P2886,'Bảng Giá'!$B$3:$B$18,0),MATCH('Raw Data'!M2886,'Bảng Giá'!$C$2:$H$2,0))</f>
        <v>8000</v>
      </c>
      <c r="K2886" s="12">
        <v>193100</v>
      </c>
      <c r="L2886" s="36">
        <f t="shared" si="270"/>
        <v>2.0999999999985448</v>
      </c>
      <c r="M2886" t="str">
        <f>'References data'!H2887</f>
        <v>Liên Vùng đặc biệt</v>
      </c>
      <c r="N2886" s="46">
        <f t="shared" si="271"/>
        <v>11.404</v>
      </c>
      <c r="O2886">
        <f t="shared" si="272"/>
        <v>-185100</v>
      </c>
      <c r="P2886" t="str">
        <f>IF(AND(N2886&gt;0,N2886&lt;=0.05),'Bảng Giá'!$B$3,IF(AND(N2886&lt;=0.1,N2886&gt;0.05),'Bảng Giá'!$B$4,IF(AND('Raw Data'!N2886&gt;0.1,'Raw Data'!N2886&lt;=0.25),'Bảng Giá'!$B$5,IF(AND('Raw Data'!N2886&gt;0.25,'Raw Data'!N2886&lt;=0.5),'Bảng Giá'!$B$6,IF(AND('Raw Data'!N2886&gt;0.5,'Raw Data'!N2886&lt;=1),'Bảng Giá'!$B$7,IF(AND('Raw Data'!N2886&gt;1,'Raw Data'!N2886&lt;=1.5),'Bảng Giá'!$B$8,IF(AND('Raw Data'!N2886&gt;1.5,'Raw Data'!N2886&lt;=2),'Bảng Giá'!$B$9,IF(AND('Raw Data'!N2886&gt;2,'Raw Data'!N2886&lt;=2.5),'Bảng Giá'!$B$10,IF(AND('Raw Data'!N2886&gt;2.5,'Raw Data'!N2886&lt;=3),'Bảng Giá'!$B$11,IF(AND('Raw Data'!N2886&gt;3,'Raw Data'!N2886&lt;=3.5),'Bảng Giá'!$B$12,IF(AND('Raw Data'!N2886&gt;3.5,'Raw Data'!N2886&lt;=4),'Bảng Giá'!$B$13,IF(AND('Raw Data'!N2886&gt;4,'Raw Data'!N2886&lt;=4.5),'Bảng Giá'!$B$14,IF(AND('Raw Data'!N2886&gt;4.5,'Raw Data'!N2886&lt;=5),'Bảng Giá'!$B$15,IF(AND('Raw Data'!N2886&gt;5,'Raw Data'!N2886&lt;=5.5),'Bảng Giá'!$B$16,IF(AND('Raw Data'!N2886&gt;5.5,'Raw Data'!N2886&lt;=6),'Bảng Giá'!$B$17,'Bảng Giá'!$B$18)))))))))))))))</f>
        <v>Next 0.5</v>
      </c>
      <c r="Q2886" s="48">
        <f t="shared" si="273"/>
        <v>-0.95857068876229934</v>
      </c>
      <c r="R2886">
        <f t="shared" si="274"/>
        <v>9600</v>
      </c>
      <c r="S2886">
        <f t="shared" si="275"/>
        <v>-183500</v>
      </c>
    </row>
    <row r="2887" spans="1:19" x14ac:dyDescent="0.25">
      <c r="A2887" s="12">
        <v>2886</v>
      </c>
      <c r="B2887" s="12" t="s">
        <v>211</v>
      </c>
      <c r="C2887" s="12" t="s">
        <v>1518</v>
      </c>
      <c r="D2887" s="28">
        <v>43012.495856481481</v>
      </c>
      <c r="E2887" s="17">
        <v>43016.295856481483</v>
      </c>
      <c r="F2887" s="13" t="s">
        <v>302</v>
      </c>
      <c r="G2887" s="12">
        <v>200</v>
      </c>
      <c r="H2887" s="12" t="s">
        <v>85</v>
      </c>
      <c r="I2887" s="12" t="s">
        <v>1638</v>
      </c>
      <c r="J2887" s="37">
        <f>INDEX('Bảng Giá'!$C$3:$H$18,MATCH('Raw Data'!P2887,'Bảng Giá'!$B$3:$B$18,0),MATCH('Raw Data'!M2887,'Bảng Giá'!$C$2:$H$2,0))</f>
        <v>21000</v>
      </c>
      <c r="K2887" s="12">
        <v>20500</v>
      </c>
      <c r="L2887" s="36">
        <f t="shared" si="270"/>
        <v>3.8000000000029104</v>
      </c>
      <c r="M2887" t="str">
        <f>'References data'!H2888</f>
        <v>Liên Vùng</v>
      </c>
      <c r="N2887">
        <f t="shared" si="271"/>
        <v>0.2</v>
      </c>
      <c r="O2887">
        <f t="shared" si="272"/>
        <v>500</v>
      </c>
      <c r="P2887" t="str">
        <f>IF(AND(N2887&gt;0,N2887&lt;=0.05),'Bảng Giá'!$B$3,IF(AND(N2887&lt;=0.1,N2887&gt;0.05),'Bảng Giá'!$B$4,IF(AND('Raw Data'!N2887&gt;0.1,'Raw Data'!N2887&lt;=0.25),'Bảng Giá'!$B$5,IF(AND('Raw Data'!N2887&gt;0.25,'Raw Data'!N2887&lt;=0.5),'Bảng Giá'!$B$6,IF(AND('Raw Data'!N2887&gt;0.5,'Raw Data'!N2887&lt;=1),'Bảng Giá'!$B$7,IF(AND('Raw Data'!N2887&gt;1,'Raw Data'!N2887&lt;=1.5),'Bảng Giá'!$B$8,IF(AND('Raw Data'!N2887&gt;1.5,'Raw Data'!N2887&lt;=2),'Bảng Giá'!$B$9,IF(AND('Raw Data'!N2887&gt;2,'Raw Data'!N2887&lt;=2.5),'Bảng Giá'!$B$10,IF(AND('Raw Data'!N2887&gt;2.5,'Raw Data'!N2887&lt;=3),'Bảng Giá'!$B$11,IF(AND('Raw Data'!N2887&gt;3,'Raw Data'!N2887&lt;=3.5),'Bảng Giá'!$B$12,IF(AND('Raw Data'!N2887&gt;3.5,'Raw Data'!N2887&lt;=4),'Bảng Giá'!$B$13,IF(AND('Raw Data'!N2887&gt;4,'Raw Data'!N2887&lt;=4.5),'Bảng Giá'!$B$14,IF(AND('Raw Data'!N2887&gt;4.5,'Raw Data'!N2887&lt;=5),'Bảng Giá'!$B$15,IF(AND('Raw Data'!N2887&gt;5,'Raw Data'!N2887&lt;=5.5),'Bảng Giá'!$B$16,IF(AND('Raw Data'!N2887&gt;5.5,'Raw Data'!N2887&lt;=6),'Bảng Giá'!$B$17,'Bảng Giá'!$B$18)))))))))))))))</f>
        <v>0.1&lt;x&lt;=0.25</v>
      </c>
      <c r="Q2887" s="48">
        <f t="shared" si="273"/>
        <v>2.4390243902439025E-2</v>
      </c>
      <c r="R2887">
        <f t="shared" si="274"/>
        <v>25200</v>
      </c>
      <c r="S2887">
        <f t="shared" si="275"/>
        <v>4700</v>
      </c>
    </row>
    <row r="2888" spans="1:19" x14ac:dyDescent="0.25">
      <c r="A2888" s="12">
        <v>2887</v>
      </c>
      <c r="B2888" s="12" t="s">
        <v>211</v>
      </c>
      <c r="C2888" s="12" t="s">
        <v>1519</v>
      </c>
      <c r="D2888" s="28">
        <v>43012.654618055552</v>
      </c>
      <c r="E2888" s="17">
        <v>43014.754618055551</v>
      </c>
      <c r="F2888" s="13" t="s">
        <v>302</v>
      </c>
      <c r="G2888" s="12">
        <v>1800</v>
      </c>
      <c r="H2888" s="12" t="s">
        <v>94</v>
      </c>
      <c r="I2888" s="12" t="s">
        <v>95</v>
      </c>
      <c r="J2888" s="37">
        <f>INDEX('Bảng Giá'!$C$3:$H$18,MATCH('Raw Data'!P2888,'Bảng Giá'!$B$3:$B$18,0),MATCH('Raw Data'!M2888,'Bảng Giá'!$C$2:$H$2,0))</f>
        <v>46500</v>
      </c>
      <c r="K2888" s="12">
        <v>45600</v>
      </c>
      <c r="L2888" s="36">
        <f t="shared" si="270"/>
        <v>2.0999999999985448</v>
      </c>
      <c r="M2888" t="str">
        <f>'References data'!H2889</f>
        <v>Liên Vùng đặc biệt</v>
      </c>
      <c r="N2888">
        <f t="shared" si="271"/>
        <v>1.8</v>
      </c>
      <c r="O2888">
        <f t="shared" si="272"/>
        <v>900</v>
      </c>
      <c r="P2888" t="str">
        <f>IF(AND(N2888&gt;0,N2888&lt;=0.05),'Bảng Giá'!$B$3,IF(AND(N2888&lt;=0.1,N2888&gt;0.05),'Bảng Giá'!$B$4,IF(AND('Raw Data'!N2888&gt;0.1,'Raw Data'!N2888&lt;=0.25),'Bảng Giá'!$B$5,IF(AND('Raw Data'!N2888&gt;0.25,'Raw Data'!N2888&lt;=0.5),'Bảng Giá'!$B$6,IF(AND('Raw Data'!N2888&gt;0.5,'Raw Data'!N2888&lt;=1),'Bảng Giá'!$B$7,IF(AND('Raw Data'!N2888&gt;1,'Raw Data'!N2888&lt;=1.5),'Bảng Giá'!$B$8,IF(AND('Raw Data'!N2888&gt;1.5,'Raw Data'!N2888&lt;=2),'Bảng Giá'!$B$9,IF(AND('Raw Data'!N2888&gt;2,'Raw Data'!N2888&lt;=2.5),'Bảng Giá'!$B$10,IF(AND('Raw Data'!N2888&gt;2.5,'Raw Data'!N2888&lt;=3),'Bảng Giá'!$B$11,IF(AND('Raw Data'!N2888&gt;3,'Raw Data'!N2888&lt;=3.5),'Bảng Giá'!$B$12,IF(AND('Raw Data'!N2888&gt;3.5,'Raw Data'!N2888&lt;=4),'Bảng Giá'!$B$13,IF(AND('Raw Data'!N2888&gt;4,'Raw Data'!N2888&lt;=4.5),'Bảng Giá'!$B$14,IF(AND('Raw Data'!N2888&gt;4.5,'Raw Data'!N2888&lt;=5),'Bảng Giá'!$B$15,IF(AND('Raw Data'!N2888&gt;5,'Raw Data'!N2888&lt;=5.5),'Bảng Giá'!$B$16,IF(AND('Raw Data'!N2888&gt;5.5,'Raw Data'!N2888&lt;=6),'Bảng Giá'!$B$17,'Bảng Giá'!$B$18)))))))))))))))</f>
        <v>1.5&lt;x&lt;=2</v>
      </c>
      <c r="Q2888" s="48">
        <f t="shared" si="273"/>
        <v>1.9736842105263157E-2</v>
      </c>
      <c r="R2888">
        <f t="shared" si="274"/>
        <v>55800</v>
      </c>
      <c r="S2888">
        <f t="shared" si="275"/>
        <v>10200</v>
      </c>
    </row>
    <row r="2889" spans="1:19" x14ac:dyDescent="0.25">
      <c r="A2889" s="12">
        <v>2888</v>
      </c>
      <c r="B2889" s="12" t="s">
        <v>211</v>
      </c>
      <c r="C2889" s="12" t="s">
        <v>1520</v>
      </c>
      <c r="D2889" s="28">
        <v>43012.654629629629</v>
      </c>
      <c r="E2889" s="17">
        <v>43014.754629629628</v>
      </c>
      <c r="F2889" s="13" t="s">
        <v>302</v>
      </c>
      <c r="G2889" s="12">
        <v>2500</v>
      </c>
      <c r="H2889" s="12" t="s">
        <v>160</v>
      </c>
      <c r="I2889" s="12" t="s">
        <v>299</v>
      </c>
      <c r="J2889" s="37">
        <f>INDEX('Bảng Giá'!$C$3:$H$18,MATCH('Raw Data'!P2889,'Bảng Giá'!$B$3:$B$18,0),MATCH('Raw Data'!M2889,'Bảng Giá'!$C$2:$H$2,0))</f>
        <v>54500</v>
      </c>
      <c r="K2889" s="12">
        <v>61300</v>
      </c>
      <c r="L2889" s="36">
        <f t="shared" si="270"/>
        <v>2.0999999999985448</v>
      </c>
      <c r="M2889" t="str">
        <f>'References data'!H2890</f>
        <v>Liên Vùng đặc biệt</v>
      </c>
      <c r="N2889">
        <f t="shared" si="271"/>
        <v>2.5</v>
      </c>
      <c r="O2889">
        <f t="shared" si="272"/>
        <v>-6800</v>
      </c>
      <c r="P2889" t="str">
        <f>IF(AND(N2889&gt;0,N2889&lt;=0.05),'Bảng Giá'!$B$3,IF(AND(N2889&lt;=0.1,N2889&gt;0.05),'Bảng Giá'!$B$4,IF(AND('Raw Data'!N2889&gt;0.1,'Raw Data'!N2889&lt;=0.25),'Bảng Giá'!$B$5,IF(AND('Raw Data'!N2889&gt;0.25,'Raw Data'!N2889&lt;=0.5),'Bảng Giá'!$B$6,IF(AND('Raw Data'!N2889&gt;0.5,'Raw Data'!N2889&lt;=1),'Bảng Giá'!$B$7,IF(AND('Raw Data'!N2889&gt;1,'Raw Data'!N2889&lt;=1.5),'Bảng Giá'!$B$8,IF(AND('Raw Data'!N2889&gt;1.5,'Raw Data'!N2889&lt;=2),'Bảng Giá'!$B$9,IF(AND('Raw Data'!N2889&gt;2,'Raw Data'!N2889&lt;=2.5),'Bảng Giá'!$B$10,IF(AND('Raw Data'!N2889&gt;2.5,'Raw Data'!N2889&lt;=3),'Bảng Giá'!$B$11,IF(AND('Raw Data'!N2889&gt;3,'Raw Data'!N2889&lt;=3.5),'Bảng Giá'!$B$12,IF(AND('Raw Data'!N2889&gt;3.5,'Raw Data'!N2889&lt;=4),'Bảng Giá'!$B$13,IF(AND('Raw Data'!N2889&gt;4,'Raw Data'!N2889&lt;=4.5),'Bảng Giá'!$B$14,IF(AND('Raw Data'!N2889&gt;4.5,'Raw Data'!N2889&lt;=5),'Bảng Giá'!$B$15,IF(AND('Raw Data'!N2889&gt;5,'Raw Data'!N2889&lt;=5.5),'Bảng Giá'!$B$16,IF(AND('Raw Data'!N2889&gt;5.5,'Raw Data'!N2889&lt;=6),'Bảng Giá'!$B$17,'Bảng Giá'!$B$18)))))))))))))))</f>
        <v>2&lt;x&lt;=2.5</v>
      </c>
      <c r="Q2889" s="48">
        <f t="shared" si="273"/>
        <v>-0.11092985318107668</v>
      </c>
      <c r="R2889">
        <f t="shared" si="274"/>
        <v>65400</v>
      </c>
      <c r="S2889">
        <f t="shared" si="275"/>
        <v>4100</v>
      </c>
    </row>
    <row r="2890" spans="1:19" x14ac:dyDescent="0.25">
      <c r="A2890" s="12">
        <v>2889</v>
      </c>
      <c r="B2890" s="12" t="s">
        <v>211</v>
      </c>
      <c r="C2890" s="12" t="s">
        <v>1521</v>
      </c>
      <c r="D2890" s="28">
        <v>43012.706736111111</v>
      </c>
      <c r="E2890" s="17">
        <v>43016.506736111114</v>
      </c>
      <c r="F2890" s="13" t="s">
        <v>302</v>
      </c>
      <c r="G2890" s="12">
        <v>11404</v>
      </c>
      <c r="H2890" s="12" t="s">
        <v>95</v>
      </c>
      <c r="I2890" s="12" t="s">
        <v>1639</v>
      </c>
      <c r="J2890" s="37">
        <f>INDEX('Bảng Giá'!$C$3:$H$18,MATCH('Raw Data'!P2890,'Bảng Giá'!$B$3:$B$18,0),MATCH('Raw Data'!M2890,'Bảng Giá'!$C$2:$H$2,0))</f>
        <v>8500</v>
      </c>
      <c r="K2890" s="12">
        <v>204200</v>
      </c>
      <c r="L2890" s="36">
        <f t="shared" si="270"/>
        <v>3.8000000000029104</v>
      </c>
      <c r="M2890" t="str">
        <f>'References data'!H2891</f>
        <v>Liên Vùng</v>
      </c>
      <c r="N2890" s="46">
        <f t="shared" si="271"/>
        <v>11.404</v>
      </c>
      <c r="O2890">
        <f t="shared" si="272"/>
        <v>-195700</v>
      </c>
      <c r="P2890" t="str">
        <f>IF(AND(N2890&gt;0,N2890&lt;=0.05),'Bảng Giá'!$B$3,IF(AND(N2890&lt;=0.1,N2890&gt;0.05),'Bảng Giá'!$B$4,IF(AND('Raw Data'!N2890&gt;0.1,'Raw Data'!N2890&lt;=0.25),'Bảng Giá'!$B$5,IF(AND('Raw Data'!N2890&gt;0.25,'Raw Data'!N2890&lt;=0.5),'Bảng Giá'!$B$6,IF(AND('Raw Data'!N2890&gt;0.5,'Raw Data'!N2890&lt;=1),'Bảng Giá'!$B$7,IF(AND('Raw Data'!N2890&gt;1,'Raw Data'!N2890&lt;=1.5),'Bảng Giá'!$B$8,IF(AND('Raw Data'!N2890&gt;1.5,'Raw Data'!N2890&lt;=2),'Bảng Giá'!$B$9,IF(AND('Raw Data'!N2890&gt;2,'Raw Data'!N2890&lt;=2.5),'Bảng Giá'!$B$10,IF(AND('Raw Data'!N2890&gt;2.5,'Raw Data'!N2890&lt;=3),'Bảng Giá'!$B$11,IF(AND('Raw Data'!N2890&gt;3,'Raw Data'!N2890&lt;=3.5),'Bảng Giá'!$B$12,IF(AND('Raw Data'!N2890&gt;3.5,'Raw Data'!N2890&lt;=4),'Bảng Giá'!$B$13,IF(AND('Raw Data'!N2890&gt;4,'Raw Data'!N2890&lt;=4.5),'Bảng Giá'!$B$14,IF(AND('Raw Data'!N2890&gt;4.5,'Raw Data'!N2890&lt;=5),'Bảng Giá'!$B$15,IF(AND('Raw Data'!N2890&gt;5,'Raw Data'!N2890&lt;=5.5),'Bảng Giá'!$B$16,IF(AND('Raw Data'!N2890&gt;5.5,'Raw Data'!N2890&lt;=6),'Bảng Giá'!$B$17,'Bảng Giá'!$B$18)))))))))))))))</f>
        <v>Next 0.5</v>
      </c>
      <c r="Q2890" s="48">
        <f t="shared" si="273"/>
        <v>-0.9583741429970617</v>
      </c>
      <c r="R2890">
        <f t="shared" si="274"/>
        <v>10200</v>
      </c>
      <c r="S2890">
        <f t="shared" si="275"/>
        <v>-194000</v>
      </c>
    </row>
    <row r="2891" spans="1:19" x14ac:dyDescent="0.25">
      <c r="A2891" s="12">
        <v>2890</v>
      </c>
      <c r="B2891" s="12" t="s">
        <v>211</v>
      </c>
      <c r="C2891" s="12" t="s">
        <v>1522</v>
      </c>
      <c r="D2891" s="28">
        <v>43012.703888888886</v>
      </c>
      <c r="E2891" s="17">
        <v>43016.503888888888</v>
      </c>
      <c r="F2891" s="13" t="s">
        <v>303</v>
      </c>
      <c r="G2891" s="12">
        <v>1000</v>
      </c>
      <c r="H2891" s="12" t="s">
        <v>283</v>
      </c>
      <c r="I2891" s="12" t="s">
        <v>154</v>
      </c>
      <c r="J2891" s="37">
        <f>INDEX('Bảng Giá'!$C$3:$H$18,MATCH('Raw Data'!P2891,'Bảng Giá'!$B$3:$B$18,0),MATCH('Raw Data'!M2891,'Bảng Giá'!$C$2:$H$2,0))</f>
        <v>32500</v>
      </c>
      <c r="K2891" s="12">
        <v>40000</v>
      </c>
      <c r="L2891" s="36">
        <f t="shared" si="270"/>
        <v>3.8000000000029104</v>
      </c>
      <c r="M2891" t="str">
        <f>'References data'!H2892</f>
        <v>Liên Vùng</v>
      </c>
      <c r="N2891">
        <f t="shared" si="271"/>
        <v>1</v>
      </c>
      <c r="O2891">
        <f t="shared" si="272"/>
        <v>-7500</v>
      </c>
      <c r="P2891" t="str">
        <f>IF(AND(N2891&gt;0,N2891&lt;=0.05),'Bảng Giá'!$B$3,IF(AND(N2891&lt;=0.1,N2891&gt;0.05),'Bảng Giá'!$B$4,IF(AND('Raw Data'!N2891&gt;0.1,'Raw Data'!N2891&lt;=0.25),'Bảng Giá'!$B$5,IF(AND('Raw Data'!N2891&gt;0.25,'Raw Data'!N2891&lt;=0.5),'Bảng Giá'!$B$6,IF(AND('Raw Data'!N2891&gt;0.5,'Raw Data'!N2891&lt;=1),'Bảng Giá'!$B$7,IF(AND('Raw Data'!N2891&gt;1,'Raw Data'!N2891&lt;=1.5),'Bảng Giá'!$B$8,IF(AND('Raw Data'!N2891&gt;1.5,'Raw Data'!N2891&lt;=2),'Bảng Giá'!$B$9,IF(AND('Raw Data'!N2891&gt;2,'Raw Data'!N2891&lt;=2.5),'Bảng Giá'!$B$10,IF(AND('Raw Data'!N2891&gt;2.5,'Raw Data'!N2891&lt;=3),'Bảng Giá'!$B$11,IF(AND('Raw Data'!N2891&gt;3,'Raw Data'!N2891&lt;=3.5),'Bảng Giá'!$B$12,IF(AND('Raw Data'!N2891&gt;3.5,'Raw Data'!N2891&lt;=4),'Bảng Giá'!$B$13,IF(AND('Raw Data'!N2891&gt;4,'Raw Data'!N2891&lt;=4.5),'Bảng Giá'!$B$14,IF(AND('Raw Data'!N2891&gt;4.5,'Raw Data'!N2891&lt;=5),'Bảng Giá'!$B$15,IF(AND('Raw Data'!N2891&gt;5,'Raw Data'!N2891&lt;=5.5),'Bảng Giá'!$B$16,IF(AND('Raw Data'!N2891&gt;5.5,'Raw Data'!N2891&lt;=6),'Bảng Giá'!$B$17,'Bảng Giá'!$B$18)))))))))))))))</f>
        <v>0.5&lt;x&lt;=1</v>
      </c>
      <c r="Q2891" s="48">
        <f t="shared" si="273"/>
        <v>-0.1875</v>
      </c>
      <c r="R2891">
        <f t="shared" si="274"/>
        <v>39000</v>
      </c>
      <c r="S2891">
        <f t="shared" si="275"/>
        <v>-1000</v>
      </c>
    </row>
    <row r="2892" spans="1:19" x14ac:dyDescent="0.25">
      <c r="A2892" s="12">
        <v>2891</v>
      </c>
      <c r="B2892" s="12" t="s">
        <v>211</v>
      </c>
      <c r="C2892" s="12" t="s">
        <v>1523</v>
      </c>
      <c r="D2892" s="28">
        <v>43012.704212962963</v>
      </c>
      <c r="E2892" s="17">
        <v>43016.504212962966</v>
      </c>
      <c r="F2892" s="13" t="s">
        <v>302</v>
      </c>
      <c r="G2892" s="12">
        <v>550</v>
      </c>
      <c r="H2892" s="12" t="s">
        <v>116</v>
      </c>
      <c r="I2892" s="12" t="s">
        <v>281</v>
      </c>
      <c r="J2892" s="37">
        <f>INDEX('Bảng Giá'!$C$3:$H$18,MATCH('Raw Data'!P2892,'Bảng Giá'!$B$3:$B$18,0),MATCH('Raw Data'!M2892,'Bảng Giá'!$C$2:$H$2,0))</f>
        <v>32500</v>
      </c>
      <c r="K2892" s="12">
        <v>31700</v>
      </c>
      <c r="L2892" s="36">
        <f t="shared" si="270"/>
        <v>3.8000000000029104</v>
      </c>
      <c r="M2892" t="str">
        <f>'References data'!H2893</f>
        <v>Liên Vùng</v>
      </c>
      <c r="N2892">
        <f t="shared" si="271"/>
        <v>0.55000000000000004</v>
      </c>
      <c r="O2892">
        <f t="shared" si="272"/>
        <v>800</v>
      </c>
      <c r="P2892" t="str">
        <f>IF(AND(N2892&gt;0,N2892&lt;=0.05),'Bảng Giá'!$B$3,IF(AND(N2892&lt;=0.1,N2892&gt;0.05),'Bảng Giá'!$B$4,IF(AND('Raw Data'!N2892&gt;0.1,'Raw Data'!N2892&lt;=0.25),'Bảng Giá'!$B$5,IF(AND('Raw Data'!N2892&gt;0.25,'Raw Data'!N2892&lt;=0.5),'Bảng Giá'!$B$6,IF(AND('Raw Data'!N2892&gt;0.5,'Raw Data'!N2892&lt;=1),'Bảng Giá'!$B$7,IF(AND('Raw Data'!N2892&gt;1,'Raw Data'!N2892&lt;=1.5),'Bảng Giá'!$B$8,IF(AND('Raw Data'!N2892&gt;1.5,'Raw Data'!N2892&lt;=2),'Bảng Giá'!$B$9,IF(AND('Raw Data'!N2892&gt;2,'Raw Data'!N2892&lt;=2.5),'Bảng Giá'!$B$10,IF(AND('Raw Data'!N2892&gt;2.5,'Raw Data'!N2892&lt;=3),'Bảng Giá'!$B$11,IF(AND('Raw Data'!N2892&gt;3,'Raw Data'!N2892&lt;=3.5),'Bảng Giá'!$B$12,IF(AND('Raw Data'!N2892&gt;3.5,'Raw Data'!N2892&lt;=4),'Bảng Giá'!$B$13,IF(AND('Raw Data'!N2892&gt;4,'Raw Data'!N2892&lt;=4.5),'Bảng Giá'!$B$14,IF(AND('Raw Data'!N2892&gt;4.5,'Raw Data'!N2892&lt;=5),'Bảng Giá'!$B$15,IF(AND('Raw Data'!N2892&gt;5,'Raw Data'!N2892&lt;=5.5),'Bảng Giá'!$B$16,IF(AND('Raw Data'!N2892&gt;5.5,'Raw Data'!N2892&lt;=6),'Bảng Giá'!$B$17,'Bảng Giá'!$B$18)))))))))))))))</f>
        <v>0.5&lt;x&lt;=1</v>
      </c>
      <c r="Q2892" s="48">
        <f t="shared" si="273"/>
        <v>2.5236593059936908E-2</v>
      </c>
      <c r="R2892">
        <f t="shared" si="274"/>
        <v>39000</v>
      </c>
      <c r="S2892">
        <f t="shared" si="275"/>
        <v>7300</v>
      </c>
    </row>
    <row r="2893" spans="1:19" x14ac:dyDescent="0.25">
      <c r="A2893" s="12">
        <v>2892</v>
      </c>
      <c r="B2893" s="12" t="s">
        <v>211</v>
      </c>
      <c r="C2893" s="12" t="s">
        <v>1524</v>
      </c>
      <c r="D2893" s="28">
        <v>43012.654861111114</v>
      </c>
      <c r="E2893" s="17">
        <v>43014.754861111112</v>
      </c>
      <c r="F2893" s="13" t="s">
        <v>302</v>
      </c>
      <c r="G2893" s="12">
        <v>200</v>
      </c>
      <c r="H2893" s="12" t="s">
        <v>294</v>
      </c>
      <c r="I2893" s="12" t="s">
        <v>99</v>
      </c>
      <c r="J2893" s="37">
        <f>INDEX('Bảng Giá'!$C$3:$H$18,MATCH('Raw Data'!P2893,'Bảng Giá'!$B$3:$B$18,0),MATCH('Raw Data'!M2893,'Bảng Giá'!$C$2:$H$2,0))</f>
        <v>21000</v>
      </c>
      <c r="K2893" s="12">
        <v>20600</v>
      </c>
      <c r="L2893" s="36">
        <f t="shared" si="270"/>
        <v>2.0999999999985448</v>
      </c>
      <c r="M2893" t="str">
        <f>'References data'!H2894</f>
        <v>Liên Vùng đặc biệt</v>
      </c>
      <c r="N2893">
        <f t="shared" si="271"/>
        <v>0.2</v>
      </c>
      <c r="O2893">
        <f t="shared" si="272"/>
        <v>400</v>
      </c>
      <c r="P2893" t="str">
        <f>IF(AND(N2893&gt;0,N2893&lt;=0.05),'Bảng Giá'!$B$3,IF(AND(N2893&lt;=0.1,N2893&gt;0.05),'Bảng Giá'!$B$4,IF(AND('Raw Data'!N2893&gt;0.1,'Raw Data'!N2893&lt;=0.25),'Bảng Giá'!$B$5,IF(AND('Raw Data'!N2893&gt;0.25,'Raw Data'!N2893&lt;=0.5),'Bảng Giá'!$B$6,IF(AND('Raw Data'!N2893&gt;0.5,'Raw Data'!N2893&lt;=1),'Bảng Giá'!$B$7,IF(AND('Raw Data'!N2893&gt;1,'Raw Data'!N2893&lt;=1.5),'Bảng Giá'!$B$8,IF(AND('Raw Data'!N2893&gt;1.5,'Raw Data'!N2893&lt;=2),'Bảng Giá'!$B$9,IF(AND('Raw Data'!N2893&gt;2,'Raw Data'!N2893&lt;=2.5),'Bảng Giá'!$B$10,IF(AND('Raw Data'!N2893&gt;2.5,'Raw Data'!N2893&lt;=3),'Bảng Giá'!$B$11,IF(AND('Raw Data'!N2893&gt;3,'Raw Data'!N2893&lt;=3.5),'Bảng Giá'!$B$12,IF(AND('Raw Data'!N2893&gt;3.5,'Raw Data'!N2893&lt;=4),'Bảng Giá'!$B$13,IF(AND('Raw Data'!N2893&gt;4,'Raw Data'!N2893&lt;=4.5),'Bảng Giá'!$B$14,IF(AND('Raw Data'!N2893&gt;4.5,'Raw Data'!N2893&lt;=5),'Bảng Giá'!$B$15,IF(AND('Raw Data'!N2893&gt;5,'Raw Data'!N2893&lt;=5.5),'Bảng Giá'!$B$16,IF(AND('Raw Data'!N2893&gt;5.5,'Raw Data'!N2893&lt;=6),'Bảng Giá'!$B$17,'Bảng Giá'!$B$18)))))))))))))))</f>
        <v>0.1&lt;x&lt;=0.25</v>
      </c>
      <c r="Q2893" s="48">
        <f t="shared" si="273"/>
        <v>1.9417475728155338E-2</v>
      </c>
      <c r="R2893">
        <f t="shared" si="274"/>
        <v>25200</v>
      </c>
      <c r="S2893">
        <f t="shared" si="275"/>
        <v>4600</v>
      </c>
    </row>
    <row r="2894" spans="1:19" x14ac:dyDescent="0.25">
      <c r="A2894" s="12">
        <v>2893</v>
      </c>
      <c r="B2894" s="12" t="s">
        <v>211</v>
      </c>
      <c r="C2894" s="12" t="s">
        <v>1525</v>
      </c>
      <c r="D2894" s="28">
        <v>43012.704131944447</v>
      </c>
      <c r="E2894" s="17">
        <v>43016.50413194445</v>
      </c>
      <c r="F2894" s="13" t="s">
        <v>302</v>
      </c>
      <c r="G2894" s="12">
        <v>200</v>
      </c>
      <c r="H2894" s="12" t="s">
        <v>94</v>
      </c>
      <c r="I2894" s="12" t="s">
        <v>464</v>
      </c>
      <c r="J2894" s="37">
        <f>INDEX('Bảng Giá'!$C$3:$H$18,MATCH('Raw Data'!P2894,'Bảng Giá'!$B$3:$B$18,0),MATCH('Raw Data'!M2894,'Bảng Giá'!$C$2:$H$2,0))</f>
        <v>21000</v>
      </c>
      <c r="K2894" s="12">
        <v>20500</v>
      </c>
      <c r="L2894" s="36">
        <f t="shared" si="270"/>
        <v>3.8000000000029104</v>
      </c>
      <c r="M2894" t="str">
        <f>'References data'!H2895</f>
        <v>Liên Vùng</v>
      </c>
      <c r="N2894">
        <f t="shared" si="271"/>
        <v>0.2</v>
      </c>
      <c r="O2894">
        <f t="shared" si="272"/>
        <v>500</v>
      </c>
      <c r="P2894" t="str">
        <f>IF(AND(N2894&gt;0,N2894&lt;=0.05),'Bảng Giá'!$B$3,IF(AND(N2894&lt;=0.1,N2894&gt;0.05),'Bảng Giá'!$B$4,IF(AND('Raw Data'!N2894&gt;0.1,'Raw Data'!N2894&lt;=0.25),'Bảng Giá'!$B$5,IF(AND('Raw Data'!N2894&gt;0.25,'Raw Data'!N2894&lt;=0.5),'Bảng Giá'!$B$6,IF(AND('Raw Data'!N2894&gt;0.5,'Raw Data'!N2894&lt;=1),'Bảng Giá'!$B$7,IF(AND('Raw Data'!N2894&gt;1,'Raw Data'!N2894&lt;=1.5),'Bảng Giá'!$B$8,IF(AND('Raw Data'!N2894&gt;1.5,'Raw Data'!N2894&lt;=2),'Bảng Giá'!$B$9,IF(AND('Raw Data'!N2894&gt;2,'Raw Data'!N2894&lt;=2.5),'Bảng Giá'!$B$10,IF(AND('Raw Data'!N2894&gt;2.5,'Raw Data'!N2894&lt;=3),'Bảng Giá'!$B$11,IF(AND('Raw Data'!N2894&gt;3,'Raw Data'!N2894&lt;=3.5),'Bảng Giá'!$B$12,IF(AND('Raw Data'!N2894&gt;3.5,'Raw Data'!N2894&lt;=4),'Bảng Giá'!$B$13,IF(AND('Raw Data'!N2894&gt;4,'Raw Data'!N2894&lt;=4.5),'Bảng Giá'!$B$14,IF(AND('Raw Data'!N2894&gt;4.5,'Raw Data'!N2894&lt;=5),'Bảng Giá'!$B$15,IF(AND('Raw Data'!N2894&gt;5,'Raw Data'!N2894&lt;=5.5),'Bảng Giá'!$B$16,IF(AND('Raw Data'!N2894&gt;5.5,'Raw Data'!N2894&lt;=6),'Bảng Giá'!$B$17,'Bảng Giá'!$B$18)))))))))))))))</f>
        <v>0.1&lt;x&lt;=0.25</v>
      </c>
      <c r="Q2894" s="48">
        <f t="shared" si="273"/>
        <v>2.4390243902439025E-2</v>
      </c>
      <c r="R2894">
        <f t="shared" si="274"/>
        <v>25200</v>
      </c>
      <c r="S2894">
        <f t="shared" si="275"/>
        <v>4700</v>
      </c>
    </row>
    <row r="2895" spans="1:19" x14ac:dyDescent="0.25">
      <c r="A2895" s="12">
        <v>2894</v>
      </c>
      <c r="B2895" s="12" t="s">
        <v>211</v>
      </c>
      <c r="C2895" s="12" t="s">
        <v>1526</v>
      </c>
      <c r="D2895" s="28">
        <v>43013.401574074072</v>
      </c>
      <c r="E2895" s="17">
        <v>43017.501574074071</v>
      </c>
      <c r="F2895" s="13" t="s">
        <v>302</v>
      </c>
      <c r="G2895" s="12">
        <v>200</v>
      </c>
      <c r="H2895" s="12" t="s">
        <v>190</v>
      </c>
      <c r="I2895" s="12" t="s">
        <v>1640</v>
      </c>
      <c r="J2895" s="37">
        <f>INDEX('Bảng Giá'!$C$3:$H$18,MATCH('Raw Data'!P2895,'Bảng Giá'!$B$3:$B$18,0),MATCH('Raw Data'!M2895,'Bảng Giá'!$C$2:$H$2,0))</f>
        <v>20000</v>
      </c>
      <c r="K2895" s="12">
        <v>19700</v>
      </c>
      <c r="L2895" s="36">
        <f t="shared" si="270"/>
        <v>4.0999999999985448</v>
      </c>
      <c r="M2895" t="str">
        <f>'References data'!H2896</f>
        <v>Liên Vùng Tỉnh</v>
      </c>
      <c r="N2895">
        <f t="shared" si="271"/>
        <v>0.2</v>
      </c>
      <c r="O2895">
        <f t="shared" si="272"/>
        <v>300</v>
      </c>
      <c r="P2895" t="str">
        <f>IF(AND(N2895&gt;0,N2895&lt;=0.05),'Bảng Giá'!$B$3,IF(AND(N2895&lt;=0.1,N2895&gt;0.05),'Bảng Giá'!$B$4,IF(AND('Raw Data'!N2895&gt;0.1,'Raw Data'!N2895&lt;=0.25),'Bảng Giá'!$B$5,IF(AND('Raw Data'!N2895&gt;0.25,'Raw Data'!N2895&lt;=0.5),'Bảng Giá'!$B$6,IF(AND('Raw Data'!N2895&gt;0.5,'Raw Data'!N2895&lt;=1),'Bảng Giá'!$B$7,IF(AND('Raw Data'!N2895&gt;1,'Raw Data'!N2895&lt;=1.5),'Bảng Giá'!$B$8,IF(AND('Raw Data'!N2895&gt;1.5,'Raw Data'!N2895&lt;=2),'Bảng Giá'!$B$9,IF(AND('Raw Data'!N2895&gt;2,'Raw Data'!N2895&lt;=2.5),'Bảng Giá'!$B$10,IF(AND('Raw Data'!N2895&gt;2.5,'Raw Data'!N2895&lt;=3),'Bảng Giá'!$B$11,IF(AND('Raw Data'!N2895&gt;3,'Raw Data'!N2895&lt;=3.5),'Bảng Giá'!$B$12,IF(AND('Raw Data'!N2895&gt;3.5,'Raw Data'!N2895&lt;=4),'Bảng Giá'!$B$13,IF(AND('Raw Data'!N2895&gt;4,'Raw Data'!N2895&lt;=4.5),'Bảng Giá'!$B$14,IF(AND('Raw Data'!N2895&gt;4.5,'Raw Data'!N2895&lt;=5),'Bảng Giá'!$B$15,IF(AND('Raw Data'!N2895&gt;5,'Raw Data'!N2895&lt;=5.5),'Bảng Giá'!$B$16,IF(AND('Raw Data'!N2895&gt;5.5,'Raw Data'!N2895&lt;=6),'Bảng Giá'!$B$17,'Bảng Giá'!$B$18)))))))))))))))</f>
        <v>0.1&lt;x&lt;=0.25</v>
      </c>
      <c r="Q2895" s="48">
        <f t="shared" si="273"/>
        <v>1.5228426395939087E-2</v>
      </c>
      <c r="R2895">
        <f t="shared" si="274"/>
        <v>24000</v>
      </c>
      <c r="S2895">
        <f t="shared" si="275"/>
        <v>4300</v>
      </c>
    </row>
    <row r="2896" spans="1:19" x14ac:dyDescent="0.25">
      <c r="A2896" s="12">
        <v>2895</v>
      </c>
      <c r="B2896" s="12" t="s">
        <v>211</v>
      </c>
      <c r="C2896" s="12" t="s">
        <v>1527</v>
      </c>
      <c r="D2896" s="28">
        <v>43012.654641203706</v>
      </c>
      <c r="E2896" s="17">
        <v>43016.454641203709</v>
      </c>
      <c r="F2896" s="13" t="s">
        <v>302</v>
      </c>
      <c r="G2896" s="12">
        <v>500</v>
      </c>
      <c r="H2896" s="12" t="s">
        <v>93</v>
      </c>
      <c r="I2896" s="12" t="s">
        <v>379</v>
      </c>
      <c r="J2896" s="37">
        <f>INDEX('Bảng Giá'!$C$3:$H$18,MATCH('Raw Data'!P2896,'Bảng Giá'!$B$3:$B$18,0),MATCH('Raw Data'!M2896,'Bảng Giá'!$C$2:$H$2,0))</f>
        <v>26000</v>
      </c>
      <c r="K2896" s="12">
        <v>31700</v>
      </c>
      <c r="L2896" s="36">
        <f t="shared" si="270"/>
        <v>3.8000000000029104</v>
      </c>
      <c r="M2896" t="str">
        <f>'References data'!H2897</f>
        <v>Liên Vùng</v>
      </c>
      <c r="N2896">
        <f t="shared" si="271"/>
        <v>0.5</v>
      </c>
      <c r="O2896">
        <f t="shared" si="272"/>
        <v>-5700</v>
      </c>
      <c r="P2896" t="str">
        <f>IF(AND(N2896&gt;0,N2896&lt;=0.05),'Bảng Giá'!$B$3,IF(AND(N2896&lt;=0.1,N2896&gt;0.05),'Bảng Giá'!$B$4,IF(AND('Raw Data'!N2896&gt;0.1,'Raw Data'!N2896&lt;=0.25),'Bảng Giá'!$B$5,IF(AND('Raw Data'!N2896&gt;0.25,'Raw Data'!N2896&lt;=0.5),'Bảng Giá'!$B$6,IF(AND('Raw Data'!N2896&gt;0.5,'Raw Data'!N2896&lt;=1),'Bảng Giá'!$B$7,IF(AND('Raw Data'!N2896&gt;1,'Raw Data'!N2896&lt;=1.5),'Bảng Giá'!$B$8,IF(AND('Raw Data'!N2896&gt;1.5,'Raw Data'!N2896&lt;=2),'Bảng Giá'!$B$9,IF(AND('Raw Data'!N2896&gt;2,'Raw Data'!N2896&lt;=2.5),'Bảng Giá'!$B$10,IF(AND('Raw Data'!N2896&gt;2.5,'Raw Data'!N2896&lt;=3),'Bảng Giá'!$B$11,IF(AND('Raw Data'!N2896&gt;3,'Raw Data'!N2896&lt;=3.5),'Bảng Giá'!$B$12,IF(AND('Raw Data'!N2896&gt;3.5,'Raw Data'!N2896&lt;=4),'Bảng Giá'!$B$13,IF(AND('Raw Data'!N2896&gt;4,'Raw Data'!N2896&lt;=4.5),'Bảng Giá'!$B$14,IF(AND('Raw Data'!N2896&gt;4.5,'Raw Data'!N2896&lt;=5),'Bảng Giá'!$B$15,IF(AND('Raw Data'!N2896&gt;5,'Raw Data'!N2896&lt;=5.5),'Bảng Giá'!$B$16,IF(AND('Raw Data'!N2896&gt;5.5,'Raw Data'!N2896&lt;=6),'Bảng Giá'!$B$17,'Bảng Giá'!$B$18)))))))))))))))</f>
        <v>0.25&lt;x&lt;=0.5</v>
      </c>
      <c r="Q2896" s="48">
        <f t="shared" si="273"/>
        <v>-0.17981072555205047</v>
      </c>
      <c r="R2896">
        <f t="shared" si="274"/>
        <v>31200</v>
      </c>
      <c r="S2896">
        <f t="shared" si="275"/>
        <v>-500</v>
      </c>
    </row>
    <row r="2897" spans="1:19" x14ac:dyDescent="0.25">
      <c r="A2897" s="12">
        <v>2896</v>
      </c>
      <c r="B2897" s="12" t="s">
        <v>211</v>
      </c>
      <c r="C2897" s="12" t="s">
        <v>1528</v>
      </c>
      <c r="D2897" s="28">
        <v>43013.401412037034</v>
      </c>
      <c r="E2897" s="17">
        <v>43017.201412037037</v>
      </c>
      <c r="F2897" s="13" t="s">
        <v>302</v>
      </c>
      <c r="G2897" s="12">
        <v>999</v>
      </c>
      <c r="H2897" s="12" t="s">
        <v>128</v>
      </c>
      <c r="I2897" s="12" t="s">
        <v>420</v>
      </c>
      <c r="J2897" s="37">
        <f>INDEX('Bảng Giá'!$C$3:$H$18,MATCH('Raw Data'!P2897,'Bảng Giá'!$B$3:$B$18,0),MATCH('Raw Data'!M2897,'Bảng Giá'!$C$2:$H$2,0))</f>
        <v>32500</v>
      </c>
      <c r="K2897" s="12">
        <v>31700</v>
      </c>
      <c r="L2897" s="36">
        <f t="shared" si="270"/>
        <v>3.8000000000029104</v>
      </c>
      <c r="M2897" t="str">
        <f>'References data'!H2898</f>
        <v>Liên Vùng</v>
      </c>
      <c r="N2897">
        <f t="shared" si="271"/>
        <v>0.999</v>
      </c>
      <c r="O2897">
        <f t="shared" si="272"/>
        <v>800</v>
      </c>
      <c r="P2897" t="str">
        <f>IF(AND(N2897&gt;0,N2897&lt;=0.05),'Bảng Giá'!$B$3,IF(AND(N2897&lt;=0.1,N2897&gt;0.05),'Bảng Giá'!$B$4,IF(AND('Raw Data'!N2897&gt;0.1,'Raw Data'!N2897&lt;=0.25),'Bảng Giá'!$B$5,IF(AND('Raw Data'!N2897&gt;0.25,'Raw Data'!N2897&lt;=0.5),'Bảng Giá'!$B$6,IF(AND('Raw Data'!N2897&gt;0.5,'Raw Data'!N2897&lt;=1),'Bảng Giá'!$B$7,IF(AND('Raw Data'!N2897&gt;1,'Raw Data'!N2897&lt;=1.5),'Bảng Giá'!$B$8,IF(AND('Raw Data'!N2897&gt;1.5,'Raw Data'!N2897&lt;=2),'Bảng Giá'!$B$9,IF(AND('Raw Data'!N2897&gt;2,'Raw Data'!N2897&lt;=2.5),'Bảng Giá'!$B$10,IF(AND('Raw Data'!N2897&gt;2.5,'Raw Data'!N2897&lt;=3),'Bảng Giá'!$B$11,IF(AND('Raw Data'!N2897&gt;3,'Raw Data'!N2897&lt;=3.5),'Bảng Giá'!$B$12,IF(AND('Raw Data'!N2897&gt;3.5,'Raw Data'!N2897&lt;=4),'Bảng Giá'!$B$13,IF(AND('Raw Data'!N2897&gt;4,'Raw Data'!N2897&lt;=4.5),'Bảng Giá'!$B$14,IF(AND('Raw Data'!N2897&gt;4.5,'Raw Data'!N2897&lt;=5),'Bảng Giá'!$B$15,IF(AND('Raw Data'!N2897&gt;5,'Raw Data'!N2897&lt;=5.5),'Bảng Giá'!$B$16,IF(AND('Raw Data'!N2897&gt;5.5,'Raw Data'!N2897&lt;=6),'Bảng Giá'!$B$17,'Bảng Giá'!$B$18)))))))))))))))</f>
        <v>0.5&lt;x&lt;=1</v>
      </c>
      <c r="Q2897" s="48">
        <f t="shared" si="273"/>
        <v>2.5236593059936908E-2</v>
      </c>
      <c r="R2897">
        <f t="shared" si="274"/>
        <v>39000</v>
      </c>
      <c r="S2897">
        <f t="shared" si="275"/>
        <v>7300</v>
      </c>
    </row>
    <row r="2898" spans="1:19" x14ac:dyDescent="0.25">
      <c r="A2898" s="12">
        <v>2897</v>
      </c>
      <c r="B2898" s="12" t="s">
        <v>211</v>
      </c>
      <c r="C2898" s="12" t="s">
        <v>1529</v>
      </c>
      <c r="D2898" s="28">
        <v>43013.40179398148</v>
      </c>
      <c r="E2898" s="17">
        <v>43015.501793981479</v>
      </c>
      <c r="F2898" s="13" t="s">
        <v>302</v>
      </c>
      <c r="G2898" s="12">
        <v>200</v>
      </c>
      <c r="H2898" s="12" t="s">
        <v>94</v>
      </c>
      <c r="I2898" s="12" t="s">
        <v>315</v>
      </c>
      <c r="J2898" s="37">
        <f>INDEX('Bảng Giá'!$C$3:$H$18,MATCH('Raw Data'!P2898,'Bảng Giá'!$B$3:$B$18,0),MATCH('Raw Data'!M2898,'Bảng Giá'!$C$2:$H$2,0))</f>
        <v>21000</v>
      </c>
      <c r="K2898" s="12">
        <v>20600</v>
      </c>
      <c r="L2898" s="36">
        <f t="shared" si="270"/>
        <v>2.0999999999985448</v>
      </c>
      <c r="M2898" t="str">
        <f>'References data'!H2899</f>
        <v>Liên Vùng đặc biệt</v>
      </c>
      <c r="N2898">
        <f t="shared" si="271"/>
        <v>0.2</v>
      </c>
      <c r="O2898">
        <f t="shared" si="272"/>
        <v>400</v>
      </c>
      <c r="P2898" t="str">
        <f>IF(AND(N2898&gt;0,N2898&lt;=0.05),'Bảng Giá'!$B$3,IF(AND(N2898&lt;=0.1,N2898&gt;0.05),'Bảng Giá'!$B$4,IF(AND('Raw Data'!N2898&gt;0.1,'Raw Data'!N2898&lt;=0.25),'Bảng Giá'!$B$5,IF(AND('Raw Data'!N2898&gt;0.25,'Raw Data'!N2898&lt;=0.5),'Bảng Giá'!$B$6,IF(AND('Raw Data'!N2898&gt;0.5,'Raw Data'!N2898&lt;=1),'Bảng Giá'!$B$7,IF(AND('Raw Data'!N2898&gt;1,'Raw Data'!N2898&lt;=1.5),'Bảng Giá'!$B$8,IF(AND('Raw Data'!N2898&gt;1.5,'Raw Data'!N2898&lt;=2),'Bảng Giá'!$B$9,IF(AND('Raw Data'!N2898&gt;2,'Raw Data'!N2898&lt;=2.5),'Bảng Giá'!$B$10,IF(AND('Raw Data'!N2898&gt;2.5,'Raw Data'!N2898&lt;=3),'Bảng Giá'!$B$11,IF(AND('Raw Data'!N2898&gt;3,'Raw Data'!N2898&lt;=3.5),'Bảng Giá'!$B$12,IF(AND('Raw Data'!N2898&gt;3.5,'Raw Data'!N2898&lt;=4),'Bảng Giá'!$B$13,IF(AND('Raw Data'!N2898&gt;4,'Raw Data'!N2898&lt;=4.5),'Bảng Giá'!$B$14,IF(AND('Raw Data'!N2898&gt;4.5,'Raw Data'!N2898&lt;=5),'Bảng Giá'!$B$15,IF(AND('Raw Data'!N2898&gt;5,'Raw Data'!N2898&lt;=5.5),'Bảng Giá'!$B$16,IF(AND('Raw Data'!N2898&gt;5.5,'Raw Data'!N2898&lt;=6),'Bảng Giá'!$B$17,'Bảng Giá'!$B$18)))))))))))))))</f>
        <v>0.1&lt;x&lt;=0.25</v>
      </c>
      <c r="Q2898" s="48">
        <f t="shared" si="273"/>
        <v>1.9417475728155338E-2</v>
      </c>
      <c r="R2898">
        <f t="shared" si="274"/>
        <v>25200</v>
      </c>
      <c r="S2898">
        <f t="shared" si="275"/>
        <v>4600</v>
      </c>
    </row>
    <row r="2899" spans="1:19" x14ac:dyDescent="0.25">
      <c r="A2899" s="12">
        <v>2898</v>
      </c>
      <c r="B2899" s="12" t="s">
        <v>211</v>
      </c>
      <c r="C2899" s="12" t="s">
        <v>1530</v>
      </c>
      <c r="D2899" s="28">
        <v>43012.703738425924</v>
      </c>
      <c r="E2899" s="17">
        <v>43016.503738425927</v>
      </c>
      <c r="F2899" s="13" t="s">
        <v>302</v>
      </c>
      <c r="G2899" s="12">
        <v>2500</v>
      </c>
      <c r="H2899" s="12" t="s">
        <v>78</v>
      </c>
      <c r="I2899" s="12" t="s">
        <v>360</v>
      </c>
      <c r="J2899" s="37">
        <f>INDEX('Bảng Giá'!$C$3:$H$18,MATCH('Raw Data'!P2899,'Bảng Giá'!$B$3:$B$18,0),MATCH('Raw Data'!M2899,'Bảng Giá'!$C$2:$H$2,0))</f>
        <v>58000</v>
      </c>
      <c r="K2899" s="12">
        <v>64900</v>
      </c>
      <c r="L2899" s="36">
        <f t="shared" si="270"/>
        <v>3.8000000000029104</v>
      </c>
      <c r="M2899" t="str">
        <f>'References data'!H2900</f>
        <v>Liên Vùng</v>
      </c>
      <c r="N2899">
        <f t="shared" si="271"/>
        <v>2.5</v>
      </c>
      <c r="O2899">
        <f t="shared" si="272"/>
        <v>-6900</v>
      </c>
      <c r="P2899" t="str">
        <f>IF(AND(N2899&gt;0,N2899&lt;=0.05),'Bảng Giá'!$B$3,IF(AND(N2899&lt;=0.1,N2899&gt;0.05),'Bảng Giá'!$B$4,IF(AND('Raw Data'!N2899&gt;0.1,'Raw Data'!N2899&lt;=0.25),'Bảng Giá'!$B$5,IF(AND('Raw Data'!N2899&gt;0.25,'Raw Data'!N2899&lt;=0.5),'Bảng Giá'!$B$6,IF(AND('Raw Data'!N2899&gt;0.5,'Raw Data'!N2899&lt;=1),'Bảng Giá'!$B$7,IF(AND('Raw Data'!N2899&gt;1,'Raw Data'!N2899&lt;=1.5),'Bảng Giá'!$B$8,IF(AND('Raw Data'!N2899&gt;1.5,'Raw Data'!N2899&lt;=2),'Bảng Giá'!$B$9,IF(AND('Raw Data'!N2899&gt;2,'Raw Data'!N2899&lt;=2.5),'Bảng Giá'!$B$10,IF(AND('Raw Data'!N2899&gt;2.5,'Raw Data'!N2899&lt;=3),'Bảng Giá'!$B$11,IF(AND('Raw Data'!N2899&gt;3,'Raw Data'!N2899&lt;=3.5),'Bảng Giá'!$B$12,IF(AND('Raw Data'!N2899&gt;3.5,'Raw Data'!N2899&lt;=4),'Bảng Giá'!$B$13,IF(AND('Raw Data'!N2899&gt;4,'Raw Data'!N2899&lt;=4.5),'Bảng Giá'!$B$14,IF(AND('Raw Data'!N2899&gt;4.5,'Raw Data'!N2899&lt;=5),'Bảng Giá'!$B$15,IF(AND('Raw Data'!N2899&gt;5,'Raw Data'!N2899&lt;=5.5),'Bảng Giá'!$B$16,IF(AND('Raw Data'!N2899&gt;5.5,'Raw Data'!N2899&lt;=6),'Bảng Giá'!$B$17,'Bảng Giá'!$B$18)))))))))))))))</f>
        <v>2&lt;x&lt;=2.5</v>
      </c>
      <c r="Q2899" s="48">
        <f t="shared" si="273"/>
        <v>-0.10631741140215717</v>
      </c>
      <c r="R2899">
        <f t="shared" si="274"/>
        <v>69600</v>
      </c>
      <c r="S2899">
        <f t="shared" si="275"/>
        <v>4700</v>
      </c>
    </row>
    <row r="2900" spans="1:19" x14ac:dyDescent="0.25">
      <c r="A2900" s="12">
        <v>2899</v>
      </c>
      <c r="B2900" s="12" t="s">
        <v>211</v>
      </c>
      <c r="C2900" s="12" t="s">
        <v>1531</v>
      </c>
      <c r="D2900" s="28">
        <v>43012.654722222222</v>
      </c>
      <c r="E2900" s="17">
        <v>43016.454722222225</v>
      </c>
      <c r="F2900" s="13" t="s">
        <v>302</v>
      </c>
      <c r="G2900" s="12">
        <v>200</v>
      </c>
      <c r="H2900" s="12" t="s">
        <v>300</v>
      </c>
      <c r="I2900" s="12" t="s">
        <v>356</v>
      </c>
      <c r="J2900" s="37">
        <f>INDEX('Bảng Giá'!$C$3:$H$18,MATCH('Raw Data'!P2900,'Bảng Giá'!$B$3:$B$18,0),MATCH('Raw Data'!M2900,'Bảng Giá'!$C$2:$H$2,0))</f>
        <v>21000</v>
      </c>
      <c r="K2900" s="12">
        <v>20500</v>
      </c>
      <c r="L2900" s="36">
        <f t="shared" si="270"/>
        <v>3.8000000000029104</v>
      </c>
      <c r="M2900" t="str">
        <f>'References data'!H2901</f>
        <v>Liên Vùng</v>
      </c>
      <c r="N2900">
        <f t="shared" si="271"/>
        <v>0.2</v>
      </c>
      <c r="O2900">
        <f t="shared" si="272"/>
        <v>500</v>
      </c>
      <c r="P2900" t="str">
        <f>IF(AND(N2900&gt;0,N2900&lt;=0.05),'Bảng Giá'!$B$3,IF(AND(N2900&lt;=0.1,N2900&gt;0.05),'Bảng Giá'!$B$4,IF(AND('Raw Data'!N2900&gt;0.1,'Raw Data'!N2900&lt;=0.25),'Bảng Giá'!$B$5,IF(AND('Raw Data'!N2900&gt;0.25,'Raw Data'!N2900&lt;=0.5),'Bảng Giá'!$B$6,IF(AND('Raw Data'!N2900&gt;0.5,'Raw Data'!N2900&lt;=1),'Bảng Giá'!$B$7,IF(AND('Raw Data'!N2900&gt;1,'Raw Data'!N2900&lt;=1.5),'Bảng Giá'!$B$8,IF(AND('Raw Data'!N2900&gt;1.5,'Raw Data'!N2900&lt;=2),'Bảng Giá'!$B$9,IF(AND('Raw Data'!N2900&gt;2,'Raw Data'!N2900&lt;=2.5),'Bảng Giá'!$B$10,IF(AND('Raw Data'!N2900&gt;2.5,'Raw Data'!N2900&lt;=3),'Bảng Giá'!$B$11,IF(AND('Raw Data'!N2900&gt;3,'Raw Data'!N2900&lt;=3.5),'Bảng Giá'!$B$12,IF(AND('Raw Data'!N2900&gt;3.5,'Raw Data'!N2900&lt;=4),'Bảng Giá'!$B$13,IF(AND('Raw Data'!N2900&gt;4,'Raw Data'!N2900&lt;=4.5),'Bảng Giá'!$B$14,IF(AND('Raw Data'!N2900&gt;4.5,'Raw Data'!N2900&lt;=5),'Bảng Giá'!$B$15,IF(AND('Raw Data'!N2900&gt;5,'Raw Data'!N2900&lt;=5.5),'Bảng Giá'!$B$16,IF(AND('Raw Data'!N2900&gt;5.5,'Raw Data'!N2900&lt;=6),'Bảng Giá'!$B$17,'Bảng Giá'!$B$18)))))))))))))))</f>
        <v>0.1&lt;x&lt;=0.25</v>
      </c>
      <c r="Q2900" s="48">
        <f t="shared" si="273"/>
        <v>2.4390243902439025E-2</v>
      </c>
      <c r="R2900">
        <f t="shared" si="274"/>
        <v>25200</v>
      </c>
      <c r="S2900">
        <f t="shared" si="275"/>
        <v>4700</v>
      </c>
    </row>
    <row r="2901" spans="1:19" x14ac:dyDescent="0.25">
      <c r="A2901" s="12">
        <v>2900</v>
      </c>
      <c r="B2901" s="12" t="s">
        <v>211</v>
      </c>
      <c r="C2901" s="12" t="s">
        <v>1532</v>
      </c>
      <c r="D2901" s="28">
        <v>43012.703761574077</v>
      </c>
      <c r="E2901" s="17">
        <v>43014.803761574076</v>
      </c>
      <c r="F2901" s="13" t="s">
        <v>302</v>
      </c>
      <c r="G2901" s="12">
        <v>200</v>
      </c>
      <c r="H2901" s="12" t="s">
        <v>94</v>
      </c>
      <c r="I2901" s="12" t="s">
        <v>131</v>
      </c>
      <c r="J2901" s="37">
        <f>INDEX('Bảng Giá'!$C$3:$H$18,MATCH('Raw Data'!P2901,'Bảng Giá'!$B$3:$B$18,0),MATCH('Raw Data'!M2901,'Bảng Giá'!$C$2:$H$2,0))</f>
        <v>21000</v>
      </c>
      <c r="K2901" s="12">
        <v>20600</v>
      </c>
      <c r="L2901" s="36">
        <f t="shared" si="270"/>
        <v>2.0999999999985448</v>
      </c>
      <c r="M2901" t="str">
        <f>'References data'!H2902</f>
        <v>Liên Vùng đặc biệt</v>
      </c>
      <c r="N2901">
        <f t="shared" si="271"/>
        <v>0.2</v>
      </c>
      <c r="O2901">
        <f t="shared" si="272"/>
        <v>400</v>
      </c>
      <c r="P2901" t="str">
        <f>IF(AND(N2901&gt;0,N2901&lt;=0.05),'Bảng Giá'!$B$3,IF(AND(N2901&lt;=0.1,N2901&gt;0.05),'Bảng Giá'!$B$4,IF(AND('Raw Data'!N2901&gt;0.1,'Raw Data'!N2901&lt;=0.25),'Bảng Giá'!$B$5,IF(AND('Raw Data'!N2901&gt;0.25,'Raw Data'!N2901&lt;=0.5),'Bảng Giá'!$B$6,IF(AND('Raw Data'!N2901&gt;0.5,'Raw Data'!N2901&lt;=1),'Bảng Giá'!$B$7,IF(AND('Raw Data'!N2901&gt;1,'Raw Data'!N2901&lt;=1.5),'Bảng Giá'!$B$8,IF(AND('Raw Data'!N2901&gt;1.5,'Raw Data'!N2901&lt;=2),'Bảng Giá'!$B$9,IF(AND('Raw Data'!N2901&gt;2,'Raw Data'!N2901&lt;=2.5),'Bảng Giá'!$B$10,IF(AND('Raw Data'!N2901&gt;2.5,'Raw Data'!N2901&lt;=3),'Bảng Giá'!$B$11,IF(AND('Raw Data'!N2901&gt;3,'Raw Data'!N2901&lt;=3.5),'Bảng Giá'!$B$12,IF(AND('Raw Data'!N2901&gt;3.5,'Raw Data'!N2901&lt;=4),'Bảng Giá'!$B$13,IF(AND('Raw Data'!N2901&gt;4,'Raw Data'!N2901&lt;=4.5),'Bảng Giá'!$B$14,IF(AND('Raw Data'!N2901&gt;4.5,'Raw Data'!N2901&lt;=5),'Bảng Giá'!$B$15,IF(AND('Raw Data'!N2901&gt;5,'Raw Data'!N2901&lt;=5.5),'Bảng Giá'!$B$16,IF(AND('Raw Data'!N2901&gt;5.5,'Raw Data'!N2901&lt;=6),'Bảng Giá'!$B$17,'Bảng Giá'!$B$18)))))))))))))))</f>
        <v>0.1&lt;x&lt;=0.25</v>
      </c>
      <c r="Q2901" s="48">
        <f t="shared" si="273"/>
        <v>1.9417475728155338E-2</v>
      </c>
      <c r="R2901">
        <f t="shared" si="274"/>
        <v>25200</v>
      </c>
      <c r="S2901">
        <f t="shared" si="275"/>
        <v>4600</v>
      </c>
    </row>
    <row r="2902" spans="1:19" x14ac:dyDescent="0.25">
      <c r="A2902" s="12">
        <v>2901</v>
      </c>
      <c r="B2902" s="12" t="s">
        <v>211</v>
      </c>
      <c r="C2902" s="12" t="s">
        <v>1533</v>
      </c>
      <c r="D2902" s="28">
        <v>43012.704293981478</v>
      </c>
      <c r="E2902" s="17">
        <v>43016.504293981481</v>
      </c>
      <c r="F2902" s="13" t="s">
        <v>302</v>
      </c>
      <c r="G2902" s="12">
        <v>1000</v>
      </c>
      <c r="H2902" s="12" t="s">
        <v>78</v>
      </c>
      <c r="I2902" s="12" t="s">
        <v>843</v>
      </c>
      <c r="J2902" s="37">
        <f>INDEX('Bảng Giá'!$C$3:$H$18,MATCH('Raw Data'!P2902,'Bảng Giá'!$B$3:$B$18,0),MATCH('Raw Data'!M2902,'Bảng Giá'!$C$2:$H$2,0))</f>
        <v>32500</v>
      </c>
      <c r="K2902" s="12">
        <v>40000</v>
      </c>
      <c r="L2902" s="36">
        <f t="shared" si="270"/>
        <v>3.8000000000029104</v>
      </c>
      <c r="M2902" t="str">
        <f>'References data'!H2903</f>
        <v>Liên Vùng</v>
      </c>
      <c r="N2902">
        <f t="shared" si="271"/>
        <v>1</v>
      </c>
      <c r="O2902">
        <f t="shared" si="272"/>
        <v>-7500</v>
      </c>
      <c r="P2902" t="str">
        <f>IF(AND(N2902&gt;0,N2902&lt;=0.05),'Bảng Giá'!$B$3,IF(AND(N2902&lt;=0.1,N2902&gt;0.05),'Bảng Giá'!$B$4,IF(AND('Raw Data'!N2902&gt;0.1,'Raw Data'!N2902&lt;=0.25),'Bảng Giá'!$B$5,IF(AND('Raw Data'!N2902&gt;0.25,'Raw Data'!N2902&lt;=0.5),'Bảng Giá'!$B$6,IF(AND('Raw Data'!N2902&gt;0.5,'Raw Data'!N2902&lt;=1),'Bảng Giá'!$B$7,IF(AND('Raw Data'!N2902&gt;1,'Raw Data'!N2902&lt;=1.5),'Bảng Giá'!$B$8,IF(AND('Raw Data'!N2902&gt;1.5,'Raw Data'!N2902&lt;=2),'Bảng Giá'!$B$9,IF(AND('Raw Data'!N2902&gt;2,'Raw Data'!N2902&lt;=2.5),'Bảng Giá'!$B$10,IF(AND('Raw Data'!N2902&gt;2.5,'Raw Data'!N2902&lt;=3),'Bảng Giá'!$B$11,IF(AND('Raw Data'!N2902&gt;3,'Raw Data'!N2902&lt;=3.5),'Bảng Giá'!$B$12,IF(AND('Raw Data'!N2902&gt;3.5,'Raw Data'!N2902&lt;=4),'Bảng Giá'!$B$13,IF(AND('Raw Data'!N2902&gt;4,'Raw Data'!N2902&lt;=4.5),'Bảng Giá'!$B$14,IF(AND('Raw Data'!N2902&gt;4.5,'Raw Data'!N2902&lt;=5),'Bảng Giá'!$B$15,IF(AND('Raw Data'!N2902&gt;5,'Raw Data'!N2902&lt;=5.5),'Bảng Giá'!$B$16,IF(AND('Raw Data'!N2902&gt;5.5,'Raw Data'!N2902&lt;=6),'Bảng Giá'!$B$17,'Bảng Giá'!$B$18)))))))))))))))</f>
        <v>0.5&lt;x&lt;=1</v>
      </c>
      <c r="Q2902" s="48">
        <f t="shared" si="273"/>
        <v>-0.1875</v>
      </c>
      <c r="R2902">
        <f t="shared" si="274"/>
        <v>39000</v>
      </c>
      <c r="S2902">
        <f t="shared" si="275"/>
        <v>-1000</v>
      </c>
    </row>
    <row r="2903" spans="1:19" x14ac:dyDescent="0.25">
      <c r="A2903" s="12">
        <v>2902</v>
      </c>
      <c r="B2903" s="12" t="s">
        <v>211</v>
      </c>
      <c r="C2903" s="12" t="s">
        <v>1534</v>
      </c>
      <c r="D2903" s="28">
        <v>43012.704305555555</v>
      </c>
      <c r="E2903" s="17">
        <v>43016.504305555558</v>
      </c>
      <c r="F2903" s="13" t="s">
        <v>302</v>
      </c>
      <c r="G2903" s="12">
        <v>1400</v>
      </c>
      <c r="H2903" s="12" t="s">
        <v>190</v>
      </c>
      <c r="I2903" s="12" t="s">
        <v>100</v>
      </c>
      <c r="J2903" s="37">
        <f>INDEX('Bảng Giá'!$C$3:$H$18,MATCH('Raw Data'!P2903,'Bảng Giá'!$B$3:$B$18,0),MATCH('Raw Data'!M2903,'Bảng Giá'!$C$2:$H$2,0))</f>
        <v>41000</v>
      </c>
      <c r="K2903" s="12">
        <v>40000</v>
      </c>
      <c r="L2903" s="36">
        <f t="shared" si="270"/>
        <v>3.8000000000029104</v>
      </c>
      <c r="M2903" t="str">
        <f>'References data'!H2904</f>
        <v>Liên Vùng</v>
      </c>
      <c r="N2903">
        <f t="shared" si="271"/>
        <v>1.4</v>
      </c>
      <c r="O2903">
        <f t="shared" si="272"/>
        <v>1000</v>
      </c>
      <c r="P2903" t="str">
        <f>IF(AND(N2903&gt;0,N2903&lt;=0.05),'Bảng Giá'!$B$3,IF(AND(N2903&lt;=0.1,N2903&gt;0.05),'Bảng Giá'!$B$4,IF(AND('Raw Data'!N2903&gt;0.1,'Raw Data'!N2903&lt;=0.25),'Bảng Giá'!$B$5,IF(AND('Raw Data'!N2903&gt;0.25,'Raw Data'!N2903&lt;=0.5),'Bảng Giá'!$B$6,IF(AND('Raw Data'!N2903&gt;0.5,'Raw Data'!N2903&lt;=1),'Bảng Giá'!$B$7,IF(AND('Raw Data'!N2903&gt;1,'Raw Data'!N2903&lt;=1.5),'Bảng Giá'!$B$8,IF(AND('Raw Data'!N2903&gt;1.5,'Raw Data'!N2903&lt;=2),'Bảng Giá'!$B$9,IF(AND('Raw Data'!N2903&gt;2,'Raw Data'!N2903&lt;=2.5),'Bảng Giá'!$B$10,IF(AND('Raw Data'!N2903&gt;2.5,'Raw Data'!N2903&lt;=3),'Bảng Giá'!$B$11,IF(AND('Raw Data'!N2903&gt;3,'Raw Data'!N2903&lt;=3.5),'Bảng Giá'!$B$12,IF(AND('Raw Data'!N2903&gt;3.5,'Raw Data'!N2903&lt;=4),'Bảng Giá'!$B$13,IF(AND('Raw Data'!N2903&gt;4,'Raw Data'!N2903&lt;=4.5),'Bảng Giá'!$B$14,IF(AND('Raw Data'!N2903&gt;4.5,'Raw Data'!N2903&lt;=5),'Bảng Giá'!$B$15,IF(AND('Raw Data'!N2903&gt;5,'Raw Data'!N2903&lt;=5.5),'Bảng Giá'!$B$16,IF(AND('Raw Data'!N2903&gt;5.5,'Raw Data'!N2903&lt;=6),'Bảng Giá'!$B$17,'Bảng Giá'!$B$18)))))))))))))))</f>
        <v>1&lt;x&lt;=1.5</v>
      </c>
      <c r="Q2903" s="48">
        <f t="shared" si="273"/>
        <v>2.5000000000000001E-2</v>
      </c>
      <c r="R2903">
        <f t="shared" si="274"/>
        <v>49200</v>
      </c>
      <c r="S2903">
        <f t="shared" si="275"/>
        <v>9200</v>
      </c>
    </row>
    <row r="2904" spans="1:19" x14ac:dyDescent="0.25">
      <c r="A2904" s="12">
        <v>2903</v>
      </c>
      <c r="B2904" s="12" t="s">
        <v>211</v>
      </c>
      <c r="C2904" s="12" t="s">
        <v>1535</v>
      </c>
      <c r="D2904" s="28">
        <v>43012.703715277778</v>
      </c>
      <c r="E2904" s="17">
        <v>43016.50371527778</v>
      </c>
      <c r="F2904" s="13" t="s">
        <v>302</v>
      </c>
      <c r="G2904" s="12">
        <v>600</v>
      </c>
      <c r="H2904" s="12" t="s">
        <v>356</v>
      </c>
      <c r="I2904" s="12" t="s">
        <v>146</v>
      </c>
      <c r="J2904" s="37">
        <f>INDEX('Bảng Giá'!$C$3:$H$18,MATCH('Raw Data'!P2904,'Bảng Giá'!$B$3:$B$18,0),MATCH('Raw Data'!M2904,'Bảng Giá'!$C$2:$H$2,0))</f>
        <v>32500</v>
      </c>
      <c r="K2904" s="12">
        <v>31700</v>
      </c>
      <c r="L2904" s="36">
        <f t="shared" si="270"/>
        <v>3.8000000000029104</v>
      </c>
      <c r="M2904" t="str">
        <f>'References data'!H2905</f>
        <v>Liên Vùng</v>
      </c>
      <c r="N2904">
        <f t="shared" si="271"/>
        <v>0.6</v>
      </c>
      <c r="O2904">
        <f t="shared" si="272"/>
        <v>800</v>
      </c>
      <c r="P2904" t="str">
        <f>IF(AND(N2904&gt;0,N2904&lt;=0.05),'Bảng Giá'!$B$3,IF(AND(N2904&lt;=0.1,N2904&gt;0.05),'Bảng Giá'!$B$4,IF(AND('Raw Data'!N2904&gt;0.1,'Raw Data'!N2904&lt;=0.25),'Bảng Giá'!$B$5,IF(AND('Raw Data'!N2904&gt;0.25,'Raw Data'!N2904&lt;=0.5),'Bảng Giá'!$B$6,IF(AND('Raw Data'!N2904&gt;0.5,'Raw Data'!N2904&lt;=1),'Bảng Giá'!$B$7,IF(AND('Raw Data'!N2904&gt;1,'Raw Data'!N2904&lt;=1.5),'Bảng Giá'!$B$8,IF(AND('Raw Data'!N2904&gt;1.5,'Raw Data'!N2904&lt;=2),'Bảng Giá'!$B$9,IF(AND('Raw Data'!N2904&gt;2,'Raw Data'!N2904&lt;=2.5),'Bảng Giá'!$B$10,IF(AND('Raw Data'!N2904&gt;2.5,'Raw Data'!N2904&lt;=3),'Bảng Giá'!$B$11,IF(AND('Raw Data'!N2904&gt;3,'Raw Data'!N2904&lt;=3.5),'Bảng Giá'!$B$12,IF(AND('Raw Data'!N2904&gt;3.5,'Raw Data'!N2904&lt;=4),'Bảng Giá'!$B$13,IF(AND('Raw Data'!N2904&gt;4,'Raw Data'!N2904&lt;=4.5),'Bảng Giá'!$B$14,IF(AND('Raw Data'!N2904&gt;4.5,'Raw Data'!N2904&lt;=5),'Bảng Giá'!$B$15,IF(AND('Raw Data'!N2904&gt;5,'Raw Data'!N2904&lt;=5.5),'Bảng Giá'!$B$16,IF(AND('Raw Data'!N2904&gt;5.5,'Raw Data'!N2904&lt;=6),'Bảng Giá'!$B$17,'Bảng Giá'!$B$18)))))))))))))))</f>
        <v>0.5&lt;x&lt;=1</v>
      </c>
      <c r="Q2904" s="48">
        <f t="shared" si="273"/>
        <v>2.5236593059936908E-2</v>
      </c>
      <c r="R2904">
        <f t="shared" si="274"/>
        <v>39000</v>
      </c>
      <c r="S2904">
        <f t="shared" si="275"/>
        <v>7300</v>
      </c>
    </row>
    <row r="2905" spans="1:19" x14ac:dyDescent="0.25">
      <c r="A2905" s="12">
        <v>2904</v>
      </c>
      <c r="B2905" s="12" t="s">
        <v>211</v>
      </c>
      <c r="C2905" s="12" t="s">
        <v>1536</v>
      </c>
      <c r="D2905" s="28">
        <v>43012.703726851854</v>
      </c>
      <c r="E2905" s="17">
        <v>43016.503726851857</v>
      </c>
      <c r="F2905" s="13" t="s">
        <v>302</v>
      </c>
      <c r="G2905" s="12">
        <v>300</v>
      </c>
      <c r="H2905" s="12" t="s">
        <v>116</v>
      </c>
      <c r="I2905" s="12" t="s">
        <v>117</v>
      </c>
      <c r="J2905" s="37">
        <f>INDEX('Bảng Giá'!$C$3:$H$18,MATCH('Raw Data'!P2905,'Bảng Giá'!$B$3:$B$18,0),MATCH('Raw Data'!M2905,'Bảng Giá'!$C$2:$H$2,0))</f>
        <v>26000</v>
      </c>
      <c r="K2905" s="12">
        <v>25400</v>
      </c>
      <c r="L2905" s="36">
        <f t="shared" si="270"/>
        <v>3.8000000000029104</v>
      </c>
      <c r="M2905" t="str">
        <f>'References data'!H2906</f>
        <v>Liên Vùng</v>
      </c>
      <c r="N2905">
        <f t="shared" si="271"/>
        <v>0.3</v>
      </c>
      <c r="O2905">
        <f t="shared" si="272"/>
        <v>600</v>
      </c>
      <c r="P2905" t="str">
        <f>IF(AND(N2905&gt;0,N2905&lt;=0.05),'Bảng Giá'!$B$3,IF(AND(N2905&lt;=0.1,N2905&gt;0.05),'Bảng Giá'!$B$4,IF(AND('Raw Data'!N2905&gt;0.1,'Raw Data'!N2905&lt;=0.25),'Bảng Giá'!$B$5,IF(AND('Raw Data'!N2905&gt;0.25,'Raw Data'!N2905&lt;=0.5),'Bảng Giá'!$B$6,IF(AND('Raw Data'!N2905&gt;0.5,'Raw Data'!N2905&lt;=1),'Bảng Giá'!$B$7,IF(AND('Raw Data'!N2905&gt;1,'Raw Data'!N2905&lt;=1.5),'Bảng Giá'!$B$8,IF(AND('Raw Data'!N2905&gt;1.5,'Raw Data'!N2905&lt;=2),'Bảng Giá'!$B$9,IF(AND('Raw Data'!N2905&gt;2,'Raw Data'!N2905&lt;=2.5),'Bảng Giá'!$B$10,IF(AND('Raw Data'!N2905&gt;2.5,'Raw Data'!N2905&lt;=3),'Bảng Giá'!$B$11,IF(AND('Raw Data'!N2905&gt;3,'Raw Data'!N2905&lt;=3.5),'Bảng Giá'!$B$12,IF(AND('Raw Data'!N2905&gt;3.5,'Raw Data'!N2905&lt;=4),'Bảng Giá'!$B$13,IF(AND('Raw Data'!N2905&gt;4,'Raw Data'!N2905&lt;=4.5),'Bảng Giá'!$B$14,IF(AND('Raw Data'!N2905&gt;4.5,'Raw Data'!N2905&lt;=5),'Bảng Giá'!$B$15,IF(AND('Raw Data'!N2905&gt;5,'Raw Data'!N2905&lt;=5.5),'Bảng Giá'!$B$16,IF(AND('Raw Data'!N2905&gt;5.5,'Raw Data'!N2905&lt;=6),'Bảng Giá'!$B$17,'Bảng Giá'!$B$18)))))))))))))))</f>
        <v>0.25&lt;x&lt;=0.5</v>
      </c>
      <c r="Q2905" s="48">
        <f t="shared" si="273"/>
        <v>2.3622047244094488E-2</v>
      </c>
      <c r="R2905">
        <f t="shared" si="274"/>
        <v>31200</v>
      </c>
      <c r="S2905">
        <f t="shared" si="275"/>
        <v>5800</v>
      </c>
    </row>
    <row r="2906" spans="1:19" x14ac:dyDescent="0.25">
      <c r="A2906" s="12">
        <v>2905</v>
      </c>
      <c r="B2906" s="12" t="s">
        <v>211</v>
      </c>
      <c r="C2906" s="12" t="s">
        <v>1537</v>
      </c>
      <c r="D2906" s="28">
        <v>43013.403634259259</v>
      </c>
      <c r="E2906" s="17">
        <v>43017.203634259262</v>
      </c>
      <c r="F2906" s="13" t="s">
        <v>302</v>
      </c>
      <c r="G2906" s="12">
        <v>1000</v>
      </c>
      <c r="H2906" s="12" t="s">
        <v>371</v>
      </c>
      <c r="I2906" s="12" t="s">
        <v>85</v>
      </c>
      <c r="J2906" s="37">
        <f>INDEX('Bảng Giá'!$C$3:$H$18,MATCH('Raw Data'!P2906,'Bảng Giá'!$B$3:$B$18,0),MATCH('Raw Data'!M2906,'Bảng Giá'!$C$2:$H$2,0))</f>
        <v>32500</v>
      </c>
      <c r="K2906" s="12">
        <v>40000</v>
      </c>
      <c r="L2906" s="36">
        <f t="shared" si="270"/>
        <v>3.8000000000029104</v>
      </c>
      <c r="M2906" t="str">
        <f>'References data'!H2907</f>
        <v>Liên Vùng</v>
      </c>
      <c r="N2906">
        <f t="shared" si="271"/>
        <v>1</v>
      </c>
      <c r="O2906">
        <f t="shared" si="272"/>
        <v>-7500</v>
      </c>
      <c r="P2906" t="str">
        <f>IF(AND(N2906&gt;0,N2906&lt;=0.05),'Bảng Giá'!$B$3,IF(AND(N2906&lt;=0.1,N2906&gt;0.05),'Bảng Giá'!$B$4,IF(AND('Raw Data'!N2906&gt;0.1,'Raw Data'!N2906&lt;=0.25),'Bảng Giá'!$B$5,IF(AND('Raw Data'!N2906&gt;0.25,'Raw Data'!N2906&lt;=0.5),'Bảng Giá'!$B$6,IF(AND('Raw Data'!N2906&gt;0.5,'Raw Data'!N2906&lt;=1),'Bảng Giá'!$B$7,IF(AND('Raw Data'!N2906&gt;1,'Raw Data'!N2906&lt;=1.5),'Bảng Giá'!$B$8,IF(AND('Raw Data'!N2906&gt;1.5,'Raw Data'!N2906&lt;=2),'Bảng Giá'!$B$9,IF(AND('Raw Data'!N2906&gt;2,'Raw Data'!N2906&lt;=2.5),'Bảng Giá'!$B$10,IF(AND('Raw Data'!N2906&gt;2.5,'Raw Data'!N2906&lt;=3),'Bảng Giá'!$B$11,IF(AND('Raw Data'!N2906&gt;3,'Raw Data'!N2906&lt;=3.5),'Bảng Giá'!$B$12,IF(AND('Raw Data'!N2906&gt;3.5,'Raw Data'!N2906&lt;=4),'Bảng Giá'!$B$13,IF(AND('Raw Data'!N2906&gt;4,'Raw Data'!N2906&lt;=4.5),'Bảng Giá'!$B$14,IF(AND('Raw Data'!N2906&gt;4.5,'Raw Data'!N2906&lt;=5),'Bảng Giá'!$B$15,IF(AND('Raw Data'!N2906&gt;5,'Raw Data'!N2906&lt;=5.5),'Bảng Giá'!$B$16,IF(AND('Raw Data'!N2906&gt;5.5,'Raw Data'!N2906&lt;=6),'Bảng Giá'!$B$17,'Bảng Giá'!$B$18)))))))))))))))</f>
        <v>0.5&lt;x&lt;=1</v>
      </c>
      <c r="Q2906" s="48">
        <f t="shared" si="273"/>
        <v>-0.1875</v>
      </c>
      <c r="R2906">
        <f t="shared" si="274"/>
        <v>39000</v>
      </c>
      <c r="S2906">
        <f t="shared" si="275"/>
        <v>-1000</v>
      </c>
    </row>
    <row r="2907" spans="1:19" x14ac:dyDescent="0.25">
      <c r="A2907" s="12">
        <v>2906</v>
      </c>
      <c r="B2907" s="12" t="s">
        <v>211</v>
      </c>
      <c r="C2907" s="12" t="s">
        <v>1538</v>
      </c>
      <c r="D2907" s="28">
        <v>43012.706875000003</v>
      </c>
      <c r="E2907" s="17">
        <v>43014.806875000002</v>
      </c>
      <c r="F2907" s="13" t="s">
        <v>302</v>
      </c>
      <c r="G2907" s="12">
        <v>250</v>
      </c>
      <c r="H2907" s="12" t="s">
        <v>116</v>
      </c>
      <c r="I2907" s="12" t="s">
        <v>300</v>
      </c>
      <c r="J2907" s="37">
        <f>INDEX('Bảng Giá'!$C$3:$H$18,MATCH('Raw Data'!P2907,'Bảng Giá'!$B$3:$B$18,0),MATCH('Raw Data'!M2907,'Bảng Giá'!$C$2:$H$2,0))</f>
        <v>21000</v>
      </c>
      <c r="K2907" s="12">
        <v>22100</v>
      </c>
      <c r="L2907" s="36">
        <f t="shared" si="270"/>
        <v>2.0999999999985448</v>
      </c>
      <c r="M2907" t="str">
        <f>'References data'!H2908</f>
        <v>Liên Vùng đặc biệt</v>
      </c>
      <c r="N2907">
        <f t="shared" si="271"/>
        <v>0.25</v>
      </c>
      <c r="O2907">
        <f t="shared" si="272"/>
        <v>-1100</v>
      </c>
      <c r="P2907" t="str">
        <f>IF(AND(N2907&gt;0,N2907&lt;=0.05),'Bảng Giá'!$B$3,IF(AND(N2907&lt;=0.1,N2907&gt;0.05),'Bảng Giá'!$B$4,IF(AND('Raw Data'!N2907&gt;0.1,'Raw Data'!N2907&lt;=0.25),'Bảng Giá'!$B$5,IF(AND('Raw Data'!N2907&gt;0.25,'Raw Data'!N2907&lt;=0.5),'Bảng Giá'!$B$6,IF(AND('Raw Data'!N2907&gt;0.5,'Raw Data'!N2907&lt;=1),'Bảng Giá'!$B$7,IF(AND('Raw Data'!N2907&gt;1,'Raw Data'!N2907&lt;=1.5),'Bảng Giá'!$B$8,IF(AND('Raw Data'!N2907&gt;1.5,'Raw Data'!N2907&lt;=2),'Bảng Giá'!$B$9,IF(AND('Raw Data'!N2907&gt;2,'Raw Data'!N2907&lt;=2.5),'Bảng Giá'!$B$10,IF(AND('Raw Data'!N2907&gt;2.5,'Raw Data'!N2907&lt;=3),'Bảng Giá'!$B$11,IF(AND('Raw Data'!N2907&gt;3,'Raw Data'!N2907&lt;=3.5),'Bảng Giá'!$B$12,IF(AND('Raw Data'!N2907&gt;3.5,'Raw Data'!N2907&lt;=4),'Bảng Giá'!$B$13,IF(AND('Raw Data'!N2907&gt;4,'Raw Data'!N2907&lt;=4.5),'Bảng Giá'!$B$14,IF(AND('Raw Data'!N2907&gt;4.5,'Raw Data'!N2907&lt;=5),'Bảng Giá'!$B$15,IF(AND('Raw Data'!N2907&gt;5,'Raw Data'!N2907&lt;=5.5),'Bảng Giá'!$B$16,IF(AND('Raw Data'!N2907&gt;5.5,'Raw Data'!N2907&lt;=6),'Bảng Giá'!$B$17,'Bảng Giá'!$B$18)))))))))))))))</f>
        <v>0.1&lt;x&lt;=0.25</v>
      </c>
      <c r="Q2907" s="48">
        <f t="shared" si="273"/>
        <v>-4.9773755656108594E-2</v>
      </c>
      <c r="R2907">
        <f t="shared" si="274"/>
        <v>25200</v>
      </c>
      <c r="S2907">
        <f t="shared" si="275"/>
        <v>3100</v>
      </c>
    </row>
    <row r="2908" spans="1:19" x14ac:dyDescent="0.25">
      <c r="A2908" s="12">
        <v>2907</v>
      </c>
      <c r="B2908" s="12" t="s">
        <v>211</v>
      </c>
      <c r="C2908" s="12" t="s">
        <v>1539</v>
      </c>
      <c r="D2908" s="28">
        <v>43012.654606481483</v>
      </c>
      <c r="E2908" s="17">
        <v>43016.454606481486</v>
      </c>
      <c r="F2908" s="13" t="s">
        <v>302</v>
      </c>
      <c r="G2908" s="12">
        <v>1000</v>
      </c>
      <c r="H2908" s="12" t="s">
        <v>196</v>
      </c>
      <c r="I2908" s="12" t="s">
        <v>95</v>
      </c>
      <c r="J2908" s="37">
        <f>INDEX('Bảng Giá'!$C$3:$H$18,MATCH('Raw Data'!P2908,'Bảng Giá'!$B$3:$B$18,0),MATCH('Raw Data'!M2908,'Bảng Giá'!$C$2:$H$2,0))</f>
        <v>32500</v>
      </c>
      <c r="K2908" s="12">
        <v>40000</v>
      </c>
      <c r="L2908" s="36">
        <f t="shared" si="270"/>
        <v>3.8000000000029104</v>
      </c>
      <c r="M2908" t="str">
        <f>'References data'!H2909</f>
        <v>Liên Vùng</v>
      </c>
      <c r="N2908">
        <f t="shared" si="271"/>
        <v>1</v>
      </c>
      <c r="O2908">
        <f t="shared" si="272"/>
        <v>-7500</v>
      </c>
      <c r="P2908" t="str">
        <f>IF(AND(N2908&gt;0,N2908&lt;=0.05),'Bảng Giá'!$B$3,IF(AND(N2908&lt;=0.1,N2908&gt;0.05),'Bảng Giá'!$B$4,IF(AND('Raw Data'!N2908&gt;0.1,'Raw Data'!N2908&lt;=0.25),'Bảng Giá'!$B$5,IF(AND('Raw Data'!N2908&gt;0.25,'Raw Data'!N2908&lt;=0.5),'Bảng Giá'!$B$6,IF(AND('Raw Data'!N2908&gt;0.5,'Raw Data'!N2908&lt;=1),'Bảng Giá'!$B$7,IF(AND('Raw Data'!N2908&gt;1,'Raw Data'!N2908&lt;=1.5),'Bảng Giá'!$B$8,IF(AND('Raw Data'!N2908&gt;1.5,'Raw Data'!N2908&lt;=2),'Bảng Giá'!$B$9,IF(AND('Raw Data'!N2908&gt;2,'Raw Data'!N2908&lt;=2.5),'Bảng Giá'!$B$10,IF(AND('Raw Data'!N2908&gt;2.5,'Raw Data'!N2908&lt;=3),'Bảng Giá'!$B$11,IF(AND('Raw Data'!N2908&gt;3,'Raw Data'!N2908&lt;=3.5),'Bảng Giá'!$B$12,IF(AND('Raw Data'!N2908&gt;3.5,'Raw Data'!N2908&lt;=4),'Bảng Giá'!$B$13,IF(AND('Raw Data'!N2908&gt;4,'Raw Data'!N2908&lt;=4.5),'Bảng Giá'!$B$14,IF(AND('Raw Data'!N2908&gt;4.5,'Raw Data'!N2908&lt;=5),'Bảng Giá'!$B$15,IF(AND('Raw Data'!N2908&gt;5,'Raw Data'!N2908&lt;=5.5),'Bảng Giá'!$B$16,IF(AND('Raw Data'!N2908&gt;5.5,'Raw Data'!N2908&lt;=6),'Bảng Giá'!$B$17,'Bảng Giá'!$B$18)))))))))))))))</f>
        <v>0.5&lt;x&lt;=1</v>
      </c>
      <c r="Q2908" s="48">
        <f t="shared" si="273"/>
        <v>-0.1875</v>
      </c>
      <c r="R2908">
        <f t="shared" si="274"/>
        <v>39000</v>
      </c>
      <c r="S2908">
        <f t="shared" si="275"/>
        <v>-1000</v>
      </c>
    </row>
    <row r="2909" spans="1:19" x14ac:dyDescent="0.25">
      <c r="A2909" s="12">
        <v>2908</v>
      </c>
      <c r="B2909" s="12" t="s">
        <v>211</v>
      </c>
      <c r="C2909" s="12" t="s">
        <v>1540</v>
      </c>
      <c r="D2909" s="28">
        <v>43013.401944444442</v>
      </c>
      <c r="E2909" s="17">
        <v>43015.501944444441</v>
      </c>
      <c r="F2909" s="13" t="s">
        <v>302</v>
      </c>
      <c r="G2909" s="12">
        <v>2000</v>
      </c>
      <c r="H2909" s="12" t="s">
        <v>296</v>
      </c>
      <c r="I2909" s="12" t="s">
        <v>128</v>
      </c>
      <c r="J2909" s="37">
        <f>INDEX('Bảng Giá'!$C$3:$H$18,MATCH('Raw Data'!P2909,'Bảng Giá'!$B$3:$B$18,0),MATCH('Raw Data'!M2909,'Bảng Giá'!$C$2:$H$2,0))</f>
        <v>46500</v>
      </c>
      <c r="K2909" s="12">
        <v>53500</v>
      </c>
      <c r="L2909" s="36">
        <f t="shared" si="270"/>
        <v>2.0999999999985448</v>
      </c>
      <c r="M2909" t="str">
        <f>'References data'!H2910</f>
        <v>Liên Vùng đặc biệt</v>
      </c>
      <c r="N2909">
        <f t="shared" si="271"/>
        <v>2</v>
      </c>
      <c r="O2909">
        <f t="shared" si="272"/>
        <v>-7000</v>
      </c>
      <c r="P2909" t="str">
        <f>IF(AND(N2909&gt;0,N2909&lt;=0.05),'Bảng Giá'!$B$3,IF(AND(N2909&lt;=0.1,N2909&gt;0.05),'Bảng Giá'!$B$4,IF(AND('Raw Data'!N2909&gt;0.1,'Raw Data'!N2909&lt;=0.25),'Bảng Giá'!$B$5,IF(AND('Raw Data'!N2909&gt;0.25,'Raw Data'!N2909&lt;=0.5),'Bảng Giá'!$B$6,IF(AND('Raw Data'!N2909&gt;0.5,'Raw Data'!N2909&lt;=1),'Bảng Giá'!$B$7,IF(AND('Raw Data'!N2909&gt;1,'Raw Data'!N2909&lt;=1.5),'Bảng Giá'!$B$8,IF(AND('Raw Data'!N2909&gt;1.5,'Raw Data'!N2909&lt;=2),'Bảng Giá'!$B$9,IF(AND('Raw Data'!N2909&gt;2,'Raw Data'!N2909&lt;=2.5),'Bảng Giá'!$B$10,IF(AND('Raw Data'!N2909&gt;2.5,'Raw Data'!N2909&lt;=3),'Bảng Giá'!$B$11,IF(AND('Raw Data'!N2909&gt;3,'Raw Data'!N2909&lt;=3.5),'Bảng Giá'!$B$12,IF(AND('Raw Data'!N2909&gt;3.5,'Raw Data'!N2909&lt;=4),'Bảng Giá'!$B$13,IF(AND('Raw Data'!N2909&gt;4,'Raw Data'!N2909&lt;=4.5),'Bảng Giá'!$B$14,IF(AND('Raw Data'!N2909&gt;4.5,'Raw Data'!N2909&lt;=5),'Bảng Giá'!$B$15,IF(AND('Raw Data'!N2909&gt;5,'Raw Data'!N2909&lt;=5.5),'Bảng Giá'!$B$16,IF(AND('Raw Data'!N2909&gt;5.5,'Raw Data'!N2909&lt;=6),'Bảng Giá'!$B$17,'Bảng Giá'!$B$18)))))))))))))))</f>
        <v>1.5&lt;x&lt;=2</v>
      </c>
      <c r="Q2909" s="48">
        <f t="shared" si="273"/>
        <v>-0.13084112149532709</v>
      </c>
      <c r="R2909">
        <f t="shared" si="274"/>
        <v>55800</v>
      </c>
      <c r="S2909">
        <f t="shared" si="275"/>
        <v>2300</v>
      </c>
    </row>
    <row r="2910" spans="1:19" x14ac:dyDescent="0.25">
      <c r="A2910" s="12">
        <v>2909</v>
      </c>
      <c r="B2910" s="12" t="s">
        <v>211</v>
      </c>
      <c r="C2910" s="12" t="s">
        <v>1541</v>
      </c>
      <c r="D2910" s="28">
        <v>43012.704282407409</v>
      </c>
      <c r="E2910" s="17">
        <v>43016.804282407407</v>
      </c>
      <c r="F2910" s="13" t="s">
        <v>302</v>
      </c>
      <c r="G2910" s="12">
        <v>1300</v>
      </c>
      <c r="H2910" s="12" t="s">
        <v>190</v>
      </c>
      <c r="I2910" s="12" t="s">
        <v>1641</v>
      </c>
      <c r="J2910" s="37">
        <f>INDEX('Bảng Giá'!$C$3:$H$18,MATCH('Raw Data'!P2910,'Bảng Giá'!$B$3:$B$18,0),MATCH('Raw Data'!M2910,'Bảng Giá'!$C$2:$H$2,0))</f>
        <v>39000</v>
      </c>
      <c r="K2910" s="12">
        <v>38400</v>
      </c>
      <c r="L2910" s="36">
        <f t="shared" si="270"/>
        <v>4.0999999999985448</v>
      </c>
      <c r="M2910" t="str">
        <f>'References data'!H2911</f>
        <v>Liên Vùng Tỉnh</v>
      </c>
      <c r="N2910">
        <f t="shared" si="271"/>
        <v>1.3</v>
      </c>
      <c r="O2910">
        <f t="shared" si="272"/>
        <v>600</v>
      </c>
      <c r="P2910" t="str">
        <f>IF(AND(N2910&gt;0,N2910&lt;=0.05),'Bảng Giá'!$B$3,IF(AND(N2910&lt;=0.1,N2910&gt;0.05),'Bảng Giá'!$B$4,IF(AND('Raw Data'!N2910&gt;0.1,'Raw Data'!N2910&lt;=0.25),'Bảng Giá'!$B$5,IF(AND('Raw Data'!N2910&gt;0.25,'Raw Data'!N2910&lt;=0.5),'Bảng Giá'!$B$6,IF(AND('Raw Data'!N2910&gt;0.5,'Raw Data'!N2910&lt;=1),'Bảng Giá'!$B$7,IF(AND('Raw Data'!N2910&gt;1,'Raw Data'!N2910&lt;=1.5),'Bảng Giá'!$B$8,IF(AND('Raw Data'!N2910&gt;1.5,'Raw Data'!N2910&lt;=2),'Bảng Giá'!$B$9,IF(AND('Raw Data'!N2910&gt;2,'Raw Data'!N2910&lt;=2.5),'Bảng Giá'!$B$10,IF(AND('Raw Data'!N2910&gt;2.5,'Raw Data'!N2910&lt;=3),'Bảng Giá'!$B$11,IF(AND('Raw Data'!N2910&gt;3,'Raw Data'!N2910&lt;=3.5),'Bảng Giá'!$B$12,IF(AND('Raw Data'!N2910&gt;3.5,'Raw Data'!N2910&lt;=4),'Bảng Giá'!$B$13,IF(AND('Raw Data'!N2910&gt;4,'Raw Data'!N2910&lt;=4.5),'Bảng Giá'!$B$14,IF(AND('Raw Data'!N2910&gt;4.5,'Raw Data'!N2910&lt;=5),'Bảng Giá'!$B$15,IF(AND('Raw Data'!N2910&gt;5,'Raw Data'!N2910&lt;=5.5),'Bảng Giá'!$B$16,IF(AND('Raw Data'!N2910&gt;5.5,'Raw Data'!N2910&lt;=6),'Bảng Giá'!$B$17,'Bảng Giá'!$B$18)))))))))))))))</f>
        <v>1&lt;x&lt;=1.5</v>
      </c>
      <c r="Q2910" s="48">
        <f t="shared" si="273"/>
        <v>1.5625E-2</v>
      </c>
      <c r="R2910">
        <f t="shared" si="274"/>
        <v>46800</v>
      </c>
      <c r="S2910">
        <f t="shared" si="275"/>
        <v>8400</v>
      </c>
    </row>
    <row r="2911" spans="1:19" x14ac:dyDescent="0.25">
      <c r="A2911" s="12">
        <v>2910</v>
      </c>
      <c r="B2911" s="12" t="s">
        <v>211</v>
      </c>
      <c r="C2911" s="12" t="s">
        <v>1542</v>
      </c>
      <c r="D2911" s="28">
        <v>43012.703564814816</v>
      </c>
      <c r="E2911" s="17">
        <v>43014.803564814814</v>
      </c>
      <c r="F2911" s="13" t="s">
        <v>302</v>
      </c>
      <c r="G2911" s="12">
        <v>500</v>
      </c>
      <c r="H2911" s="12" t="s">
        <v>286</v>
      </c>
      <c r="I2911" s="12" t="s">
        <v>146</v>
      </c>
      <c r="J2911" s="37">
        <f>INDEX('Bảng Giá'!$C$3:$H$18,MATCH('Raw Data'!P2911,'Bảng Giá'!$B$3:$B$18,0),MATCH('Raw Data'!M2911,'Bảng Giá'!$C$2:$H$2,0))</f>
        <v>22500</v>
      </c>
      <c r="K2911" s="12">
        <v>29900</v>
      </c>
      <c r="L2911" s="36">
        <f t="shared" si="270"/>
        <v>2.0999999999985448</v>
      </c>
      <c r="M2911" t="str">
        <f>'References data'!H2912</f>
        <v>Liên Vùng đặc biệt</v>
      </c>
      <c r="N2911">
        <f t="shared" si="271"/>
        <v>0.5</v>
      </c>
      <c r="O2911">
        <f t="shared" si="272"/>
        <v>-7400</v>
      </c>
      <c r="P2911" t="str">
        <f>IF(AND(N2911&gt;0,N2911&lt;=0.05),'Bảng Giá'!$B$3,IF(AND(N2911&lt;=0.1,N2911&gt;0.05),'Bảng Giá'!$B$4,IF(AND('Raw Data'!N2911&gt;0.1,'Raw Data'!N2911&lt;=0.25),'Bảng Giá'!$B$5,IF(AND('Raw Data'!N2911&gt;0.25,'Raw Data'!N2911&lt;=0.5),'Bảng Giá'!$B$6,IF(AND('Raw Data'!N2911&gt;0.5,'Raw Data'!N2911&lt;=1),'Bảng Giá'!$B$7,IF(AND('Raw Data'!N2911&gt;1,'Raw Data'!N2911&lt;=1.5),'Bảng Giá'!$B$8,IF(AND('Raw Data'!N2911&gt;1.5,'Raw Data'!N2911&lt;=2),'Bảng Giá'!$B$9,IF(AND('Raw Data'!N2911&gt;2,'Raw Data'!N2911&lt;=2.5),'Bảng Giá'!$B$10,IF(AND('Raw Data'!N2911&gt;2.5,'Raw Data'!N2911&lt;=3),'Bảng Giá'!$B$11,IF(AND('Raw Data'!N2911&gt;3,'Raw Data'!N2911&lt;=3.5),'Bảng Giá'!$B$12,IF(AND('Raw Data'!N2911&gt;3.5,'Raw Data'!N2911&lt;=4),'Bảng Giá'!$B$13,IF(AND('Raw Data'!N2911&gt;4,'Raw Data'!N2911&lt;=4.5),'Bảng Giá'!$B$14,IF(AND('Raw Data'!N2911&gt;4.5,'Raw Data'!N2911&lt;=5),'Bảng Giá'!$B$15,IF(AND('Raw Data'!N2911&gt;5,'Raw Data'!N2911&lt;=5.5),'Bảng Giá'!$B$16,IF(AND('Raw Data'!N2911&gt;5.5,'Raw Data'!N2911&lt;=6),'Bảng Giá'!$B$17,'Bảng Giá'!$B$18)))))))))))))))</f>
        <v>0.25&lt;x&lt;=0.5</v>
      </c>
      <c r="Q2911" s="48">
        <f t="shared" si="273"/>
        <v>-0.24749163879598662</v>
      </c>
      <c r="R2911">
        <f t="shared" si="274"/>
        <v>27000</v>
      </c>
      <c r="S2911">
        <f t="shared" si="275"/>
        <v>-2900</v>
      </c>
    </row>
    <row r="2912" spans="1:19" x14ac:dyDescent="0.25">
      <c r="A2912" s="12">
        <v>2911</v>
      </c>
      <c r="B2912" s="12" t="s">
        <v>211</v>
      </c>
      <c r="C2912" s="12" t="s">
        <v>1543</v>
      </c>
      <c r="D2912" s="28">
        <v>43012.704097222224</v>
      </c>
      <c r="E2912" s="17">
        <v>43016.504097222227</v>
      </c>
      <c r="F2912" s="13" t="s">
        <v>303</v>
      </c>
      <c r="G2912" s="12">
        <v>1300</v>
      </c>
      <c r="H2912" s="12" t="s">
        <v>286</v>
      </c>
      <c r="I2912" s="12" t="s">
        <v>816</v>
      </c>
      <c r="J2912" s="37">
        <f>INDEX('Bảng Giá'!$C$3:$H$18,MATCH('Raw Data'!P2912,'Bảng Giá'!$B$3:$B$18,0),MATCH('Raw Data'!M2912,'Bảng Giá'!$C$2:$H$2,0))</f>
        <v>41000</v>
      </c>
      <c r="K2912" s="12">
        <v>40000</v>
      </c>
      <c r="L2912" s="36">
        <f t="shared" si="270"/>
        <v>3.8000000000029104</v>
      </c>
      <c r="M2912" t="str">
        <f>'References data'!H2913</f>
        <v>Liên Vùng</v>
      </c>
      <c r="N2912">
        <f t="shared" si="271"/>
        <v>1.3</v>
      </c>
      <c r="O2912">
        <f t="shared" si="272"/>
        <v>1000</v>
      </c>
      <c r="P2912" t="str">
        <f>IF(AND(N2912&gt;0,N2912&lt;=0.05),'Bảng Giá'!$B$3,IF(AND(N2912&lt;=0.1,N2912&gt;0.05),'Bảng Giá'!$B$4,IF(AND('Raw Data'!N2912&gt;0.1,'Raw Data'!N2912&lt;=0.25),'Bảng Giá'!$B$5,IF(AND('Raw Data'!N2912&gt;0.25,'Raw Data'!N2912&lt;=0.5),'Bảng Giá'!$B$6,IF(AND('Raw Data'!N2912&gt;0.5,'Raw Data'!N2912&lt;=1),'Bảng Giá'!$B$7,IF(AND('Raw Data'!N2912&gt;1,'Raw Data'!N2912&lt;=1.5),'Bảng Giá'!$B$8,IF(AND('Raw Data'!N2912&gt;1.5,'Raw Data'!N2912&lt;=2),'Bảng Giá'!$B$9,IF(AND('Raw Data'!N2912&gt;2,'Raw Data'!N2912&lt;=2.5),'Bảng Giá'!$B$10,IF(AND('Raw Data'!N2912&gt;2.5,'Raw Data'!N2912&lt;=3),'Bảng Giá'!$B$11,IF(AND('Raw Data'!N2912&gt;3,'Raw Data'!N2912&lt;=3.5),'Bảng Giá'!$B$12,IF(AND('Raw Data'!N2912&gt;3.5,'Raw Data'!N2912&lt;=4),'Bảng Giá'!$B$13,IF(AND('Raw Data'!N2912&gt;4,'Raw Data'!N2912&lt;=4.5),'Bảng Giá'!$B$14,IF(AND('Raw Data'!N2912&gt;4.5,'Raw Data'!N2912&lt;=5),'Bảng Giá'!$B$15,IF(AND('Raw Data'!N2912&gt;5,'Raw Data'!N2912&lt;=5.5),'Bảng Giá'!$B$16,IF(AND('Raw Data'!N2912&gt;5.5,'Raw Data'!N2912&lt;=6),'Bảng Giá'!$B$17,'Bảng Giá'!$B$18)))))))))))))))</f>
        <v>1&lt;x&lt;=1.5</v>
      </c>
      <c r="Q2912" s="48">
        <f t="shared" si="273"/>
        <v>2.5000000000000001E-2</v>
      </c>
      <c r="R2912">
        <f t="shared" si="274"/>
        <v>49200</v>
      </c>
      <c r="S2912">
        <f t="shared" si="275"/>
        <v>9200</v>
      </c>
    </row>
    <row r="2913" spans="1:19" x14ac:dyDescent="0.25">
      <c r="A2913" s="12">
        <v>2912</v>
      </c>
      <c r="B2913" s="12" t="s">
        <v>211</v>
      </c>
      <c r="C2913" s="12" t="s">
        <v>1544</v>
      </c>
      <c r="D2913" s="28">
        <v>43012.703680555554</v>
      </c>
      <c r="E2913" s="17">
        <v>43016.503680555557</v>
      </c>
      <c r="F2913" s="13" t="s">
        <v>302</v>
      </c>
      <c r="G2913" s="12">
        <v>300</v>
      </c>
      <c r="H2913" s="12" t="s">
        <v>109</v>
      </c>
      <c r="I2913" s="12" t="s">
        <v>476</v>
      </c>
      <c r="J2913" s="37">
        <f>INDEX('Bảng Giá'!$C$3:$H$18,MATCH('Raw Data'!P2913,'Bảng Giá'!$B$3:$B$18,0),MATCH('Raw Data'!M2913,'Bảng Giá'!$C$2:$H$2,0))</f>
        <v>26000</v>
      </c>
      <c r="K2913" s="12">
        <v>25400</v>
      </c>
      <c r="L2913" s="36">
        <f t="shared" si="270"/>
        <v>3.8000000000029104</v>
      </c>
      <c r="M2913" t="str">
        <f>'References data'!H2914</f>
        <v>Liên Vùng</v>
      </c>
      <c r="N2913">
        <f t="shared" si="271"/>
        <v>0.3</v>
      </c>
      <c r="O2913">
        <f t="shared" si="272"/>
        <v>600</v>
      </c>
      <c r="P2913" t="str">
        <f>IF(AND(N2913&gt;0,N2913&lt;=0.05),'Bảng Giá'!$B$3,IF(AND(N2913&lt;=0.1,N2913&gt;0.05),'Bảng Giá'!$B$4,IF(AND('Raw Data'!N2913&gt;0.1,'Raw Data'!N2913&lt;=0.25),'Bảng Giá'!$B$5,IF(AND('Raw Data'!N2913&gt;0.25,'Raw Data'!N2913&lt;=0.5),'Bảng Giá'!$B$6,IF(AND('Raw Data'!N2913&gt;0.5,'Raw Data'!N2913&lt;=1),'Bảng Giá'!$B$7,IF(AND('Raw Data'!N2913&gt;1,'Raw Data'!N2913&lt;=1.5),'Bảng Giá'!$B$8,IF(AND('Raw Data'!N2913&gt;1.5,'Raw Data'!N2913&lt;=2),'Bảng Giá'!$B$9,IF(AND('Raw Data'!N2913&gt;2,'Raw Data'!N2913&lt;=2.5),'Bảng Giá'!$B$10,IF(AND('Raw Data'!N2913&gt;2.5,'Raw Data'!N2913&lt;=3),'Bảng Giá'!$B$11,IF(AND('Raw Data'!N2913&gt;3,'Raw Data'!N2913&lt;=3.5),'Bảng Giá'!$B$12,IF(AND('Raw Data'!N2913&gt;3.5,'Raw Data'!N2913&lt;=4),'Bảng Giá'!$B$13,IF(AND('Raw Data'!N2913&gt;4,'Raw Data'!N2913&lt;=4.5),'Bảng Giá'!$B$14,IF(AND('Raw Data'!N2913&gt;4.5,'Raw Data'!N2913&lt;=5),'Bảng Giá'!$B$15,IF(AND('Raw Data'!N2913&gt;5,'Raw Data'!N2913&lt;=5.5),'Bảng Giá'!$B$16,IF(AND('Raw Data'!N2913&gt;5.5,'Raw Data'!N2913&lt;=6),'Bảng Giá'!$B$17,'Bảng Giá'!$B$18)))))))))))))))</f>
        <v>0.25&lt;x&lt;=0.5</v>
      </c>
      <c r="Q2913" s="48">
        <f t="shared" si="273"/>
        <v>2.3622047244094488E-2</v>
      </c>
      <c r="R2913">
        <f t="shared" si="274"/>
        <v>31200</v>
      </c>
      <c r="S2913">
        <f t="shared" si="275"/>
        <v>5800</v>
      </c>
    </row>
    <row r="2914" spans="1:19" x14ac:dyDescent="0.25">
      <c r="A2914" s="12">
        <v>2913</v>
      </c>
      <c r="B2914" s="12" t="s">
        <v>211</v>
      </c>
      <c r="C2914" s="12" t="s">
        <v>1545</v>
      </c>
      <c r="D2914" s="28">
        <v>43012.703773148147</v>
      </c>
      <c r="E2914" s="17">
        <v>43014.803773148145</v>
      </c>
      <c r="F2914" s="13" t="s">
        <v>302</v>
      </c>
      <c r="G2914" s="12">
        <v>1000</v>
      </c>
      <c r="H2914" s="12" t="s">
        <v>76</v>
      </c>
      <c r="I2914" s="12" t="s">
        <v>146</v>
      </c>
      <c r="J2914" s="37">
        <f>INDEX('Bảng Giá'!$C$3:$H$18,MATCH('Raw Data'!P2914,'Bảng Giá'!$B$3:$B$18,0),MATCH('Raw Data'!M2914,'Bảng Giá'!$C$2:$H$2,0))</f>
        <v>30500</v>
      </c>
      <c r="K2914" s="12">
        <v>37800</v>
      </c>
      <c r="L2914" s="36">
        <f t="shared" si="270"/>
        <v>2.0999999999985448</v>
      </c>
      <c r="M2914" t="str">
        <f>'References data'!H2915</f>
        <v>Liên Vùng đặc biệt</v>
      </c>
      <c r="N2914">
        <f t="shared" si="271"/>
        <v>1</v>
      </c>
      <c r="O2914">
        <f t="shared" si="272"/>
        <v>-7300</v>
      </c>
      <c r="P2914" t="str">
        <f>IF(AND(N2914&gt;0,N2914&lt;=0.05),'Bảng Giá'!$B$3,IF(AND(N2914&lt;=0.1,N2914&gt;0.05),'Bảng Giá'!$B$4,IF(AND('Raw Data'!N2914&gt;0.1,'Raw Data'!N2914&lt;=0.25),'Bảng Giá'!$B$5,IF(AND('Raw Data'!N2914&gt;0.25,'Raw Data'!N2914&lt;=0.5),'Bảng Giá'!$B$6,IF(AND('Raw Data'!N2914&gt;0.5,'Raw Data'!N2914&lt;=1),'Bảng Giá'!$B$7,IF(AND('Raw Data'!N2914&gt;1,'Raw Data'!N2914&lt;=1.5),'Bảng Giá'!$B$8,IF(AND('Raw Data'!N2914&gt;1.5,'Raw Data'!N2914&lt;=2),'Bảng Giá'!$B$9,IF(AND('Raw Data'!N2914&gt;2,'Raw Data'!N2914&lt;=2.5),'Bảng Giá'!$B$10,IF(AND('Raw Data'!N2914&gt;2.5,'Raw Data'!N2914&lt;=3),'Bảng Giá'!$B$11,IF(AND('Raw Data'!N2914&gt;3,'Raw Data'!N2914&lt;=3.5),'Bảng Giá'!$B$12,IF(AND('Raw Data'!N2914&gt;3.5,'Raw Data'!N2914&lt;=4),'Bảng Giá'!$B$13,IF(AND('Raw Data'!N2914&gt;4,'Raw Data'!N2914&lt;=4.5),'Bảng Giá'!$B$14,IF(AND('Raw Data'!N2914&gt;4.5,'Raw Data'!N2914&lt;=5),'Bảng Giá'!$B$15,IF(AND('Raw Data'!N2914&gt;5,'Raw Data'!N2914&lt;=5.5),'Bảng Giá'!$B$16,IF(AND('Raw Data'!N2914&gt;5.5,'Raw Data'!N2914&lt;=6),'Bảng Giá'!$B$17,'Bảng Giá'!$B$18)))))))))))))))</f>
        <v>0.5&lt;x&lt;=1</v>
      </c>
      <c r="Q2914" s="48">
        <f t="shared" si="273"/>
        <v>-0.19312169312169311</v>
      </c>
      <c r="R2914">
        <f t="shared" si="274"/>
        <v>36600</v>
      </c>
      <c r="S2914">
        <f t="shared" si="275"/>
        <v>-1200</v>
      </c>
    </row>
    <row r="2915" spans="1:19" x14ac:dyDescent="0.25">
      <c r="A2915" s="12">
        <v>2914</v>
      </c>
      <c r="B2915" s="12" t="s">
        <v>211</v>
      </c>
      <c r="C2915" s="12" t="s">
        <v>1546</v>
      </c>
      <c r="D2915" s="28">
        <v>43012.704259259262</v>
      </c>
      <c r="E2915" s="17">
        <v>43014.804259259261</v>
      </c>
      <c r="F2915" s="13" t="s">
        <v>302</v>
      </c>
      <c r="G2915" s="12">
        <v>1000</v>
      </c>
      <c r="H2915" s="12" t="s">
        <v>76</v>
      </c>
      <c r="I2915" s="12" t="s">
        <v>131</v>
      </c>
      <c r="J2915" s="37">
        <f>INDEX('Bảng Giá'!$C$3:$H$18,MATCH('Raw Data'!P2915,'Bảng Giá'!$B$3:$B$18,0),MATCH('Raw Data'!M2915,'Bảng Giá'!$C$2:$H$2,0))</f>
        <v>30500</v>
      </c>
      <c r="K2915" s="12">
        <v>37800</v>
      </c>
      <c r="L2915" s="36">
        <f t="shared" si="270"/>
        <v>2.0999999999985448</v>
      </c>
      <c r="M2915" t="str">
        <f>'References data'!H2916</f>
        <v>Liên Vùng đặc biệt</v>
      </c>
      <c r="N2915">
        <f t="shared" si="271"/>
        <v>1</v>
      </c>
      <c r="O2915">
        <f t="shared" si="272"/>
        <v>-7300</v>
      </c>
      <c r="P2915" t="str">
        <f>IF(AND(N2915&gt;0,N2915&lt;=0.05),'Bảng Giá'!$B$3,IF(AND(N2915&lt;=0.1,N2915&gt;0.05),'Bảng Giá'!$B$4,IF(AND('Raw Data'!N2915&gt;0.1,'Raw Data'!N2915&lt;=0.25),'Bảng Giá'!$B$5,IF(AND('Raw Data'!N2915&gt;0.25,'Raw Data'!N2915&lt;=0.5),'Bảng Giá'!$B$6,IF(AND('Raw Data'!N2915&gt;0.5,'Raw Data'!N2915&lt;=1),'Bảng Giá'!$B$7,IF(AND('Raw Data'!N2915&gt;1,'Raw Data'!N2915&lt;=1.5),'Bảng Giá'!$B$8,IF(AND('Raw Data'!N2915&gt;1.5,'Raw Data'!N2915&lt;=2),'Bảng Giá'!$B$9,IF(AND('Raw Data'!N2915&gt;2,'Raw Data'!N2915&lt;=2.5),'Bảng Giá'!$B$10,IF(AND('Raw Data'!N2915&gt;2.5,'Raw Data'!N2915&lt;=3),'Bảng Giá'!$B$11,IF(AND('Raw Data'!N2915&gt;3,'Raw Data'!N2915&lt;=3.5),'Bảng Giá'!$B$12,IF(AND('Raw Data'!N2915&gt;3.5,'Raw Data'!N2915&lt;=4),'Bảng Giá'!$B$13,IF(AND('Raw Data'!N2915&gt;4,'Raw Data'!N2915&lt;=4.5),'Bảng Giá'!$B$14,IF(AND('Raw Data'!N2915&gt;4.5,'Raw Data'!N2915&lt;=5),'Bảng Giá'!$B$15,IF(AND('Raw Data'!N2915&gt;5,'Raw Data'!N2915&lt;=5.5),'Bảng Giá'!$B$16,IF(AND('Raw Data'!N2915&gt;5.5,'Raw Data'!N2915&lt;=6),'Bảng Giá'!$B$17,'Bảng Giá'!$B$18)))))))))))))))</f>
        <v>0.5&lt;x&lt;=1</v>
      </c>
      <c r="Q2915" s="48">
        <f t="shared" si="273"/>
        <v>-0.19312169312169311</v>
      </c>
      <c r="R2915">
        <f t="shared" si="274"/>
        <v>36600</v>
      </c>
      <c r="S2915">
        <f t="shared" si="275"/>
        <v>-1200</v>
      </c>
    </row>
    <row r="2916" spans="1:19" x14ac:dyDescent="0.25">
      <c r="A2916" s="12">
        <v>2915</v>
      </c>
      <c r="B2916" s="12" t="s">
        <v>211</v>
      </c>
      <c r="C2916" s="12" t="s">
        <v>1547</v>
      </c>
      <c r="D2916" s="28">
        <v>43013.401516203703</v>
      </c>
      <c r="E2916" s="17">
        <v>43017.201516203706</v>
      </c>
      <c r="F2916" s="13" t="s">
        <v>302</v>
      </c>
      <c r="G2916" s="12">
        <v>700</v>
      </c>
      <c r="H2916" s="12" t="s">
        <v>123</v>
      </c>
      <c r="I2916" s="12" t="s">
        <v>111</v>
      </c>
      <c r="J2916" s="37">
        <f>INDEX('Bảng Giá'!$C$3:$H$18,MATCH('Raw Data'!P2916,'Bảng Giá'!$B$3:$B$18,0),MATCH('Raw Data'!M2916,'Bảng Giá'!$C$2:$H$2,0))</f>
        <v>32500</v>
      </c>
      <c r="K2916" s="12">
        <v>31700</v>
      </c>
      <c r="L2916" s="36">
        <f t="shared" si="270"/>
        <v>3.8000000000029104</v>
      </c>
      <c r="M2916" t="str">
        <f>'References data'!H2917</f>
        <v>Liên Vùng</v>
      </c>
      <c r="N2916">
        <f t="shared" si="271"/>
        <v>0.7</v>
      </c>
      <c r="O2916">
        <f t="shared" si="272"/>
        <v>800</v>
      </c>
      <c r="P2916" t="str">
        <f>IF(AND(N2916&gt;0,N2916&lt;=0.05),'Bảng Giá'!$B$3,IF(AND(N2916&lt;=0.1,N2916&gt;0.05),'Bảng Giá'!$B$4,IF(AND('Raw Data'!N2916&gt;0.1,'Raw Data'!N2916&lt;=0.25),'Bảng Giá'!$B$5,IF(AND('Raw Data'!N2916&gt;0.25,'Raw Data'!N2916&lt;=0.5),'Bảng Giá'!$B$6,IF(AND('Raw Data'!N2916&gt;0.5,'Raw Data'!N2916&lt;=1),'Bảng Giá'!$B$7,IF(AND('Raw Data'!N2916&gt;1,'Raw Data'!N2916&lt;=1.5),'Bảng Giá'!$B$8,IF(AND('Raw Data'!N2916&gt;1.5,'Raw Data'!N2916&lt;=2),'Bảng Giá'!$B$9,IF(AND('Raw Data'!N2916&gt;2,'Raw Data'!N2916&lt;=2.5),'Bảng Giá'!$B$10,IF(AND('Raw Data'!N2916&gt;2.5,'Raw Data'!N2916&lt;=3),'Bảng Giá'!$B$11,IF(AND('Raw Data'!N2916&gt;3,'Raw Data'!N2916&lt;=3.5),'Bảng Giá'!$B$12,IF(AND('Raw Data'!N2916&gt;3.5,'Raw Data'!N2916&lt;=4),'Bảng Giá'!$B$13,IF(AND('Raw Data'!N2916&gt;4,'Raw Data'!N2916&lt;=4.5),'Bảng Giá'!$B$14,IF(AND('Raw Data'!N2916&gt;4.5,'Raw Data'!N2916&lt;=5),'Bảng Giá'!$B$15,IF(AND('Raw Data'!N2916&gt;5,'Raw Data'!N2916&lt;=5.5),'Bảng Giá'!$B$16,IF(AND('Raw Data'!N2916&gt;5.5,'Raw Data'!N2916&lt;=6),'Bảng Giá'!$B$17,'Bảng Giá'!$B$18)))))))))))))))</f>
        <v>0.5&lt;x&lt;=1</v>
      </c>
      <c r="Q2916" s="48">
        <f t="shared" si="273"/>
        <v>2.5236593059936908E-2</v>
      </c>
      <c r="R2916">
        <f t="shared" si="274"/>
        <v>39000</v>
      </c>
      <c r="S2916">
        <f t="shared" si="275"/>
        <v>7300</v>
      </c>
    </row>
    <row r="2917" spans="1:19" x14ac:dyDescent="0.25">
      <c r="A2917" s="12">
        <v>2916</v>
      </c>
      <c r="B2917" s="12" t="s">
        <v>211</v>
      </c>
      <c r="C2917" s="12" t="s">
        <v>1548</v>
      </c>
      <c r="D2917" s="28">
        <v>43013.401226851849</v>
      </c>
      <c r="E2917" s="17">
        <v>43017.201226851852</v>
      </c>
      <c r="F2917" s="13" t="s">
        <v>302</v>
      </c>
      <c r="G2917" s="12">
        <v>300</v>
      </c>
      <c r="H2917" s="12" t="s">
        <v>85</v>
      </c>
      <c r="I2917" s="12" t="s">
        <v>429</v>
      </c>
      <c r="J2917" s="37">
        <f>INDEX('Bảng Giá'!$C$3:$H$18,MATCH('Raw Data'!P2917,'Bảng Giá'!$B$3:$B$18,0),MATCH('Raw Data'!M2917,'Bảng Giá'!$C$2:$H$2,0))</f>
        <v>26000</v>
      </c>
      <c r="K2917" s="12">
        <v>25400</v>
      </c>
      <c r="L2917" s="36">
        <f t="shared" si="270"/>
        <v>3.8000000000029104</v>
      </c>
      <c r="M2917" t="str">
        <f>'References data'!H2918</f>
        <v>Liên Vùng</v>
      </c>
      <c r="N2917">
        <f t="shared" si="271"/>
        <v>0.3</v>
      </c>
      <c r="O2917">
        <f t="shared" si="272"/>
        <v>600</v>
      </c>
      <c r="P2917" t="str">
        <f>IF(AND(N2917&gt;0,N2917&lt;=0.05),'Bảng Giá'!$B$3,IF(AND(N2917&lt;=0.1,N2917&gt;0.05),'Bảng Giá'!$B$4,IF(AND('Raw Data'!N2917&gt;0.1,'Raw Data'!N2917&lt;=0.25),'Bảng Giá'!$B$5,IF(AND('Raw Data'!N2917&gt;0.25,'Raw Data'!N2917&lt;=0.5),'Bảng Giá'!$B$6,IF(AND('Raw Data'!N2917&gt;0.5,'Raw Data'!N2917&lt;=1),'Bảng Giá'!$B$7,IF(AND('Raw Data'!N2917&gt;1,'Raw Data'!N2917&lt;=1.5),'Bảng Giá'!$B$8,IF(AND('Raw Data'!N2917&gt;1.5,'Raw Data'!N2917&lt;=2),'Bảng Giá'!$B$9,IF(AND('Raw Data'!N2917&gt;2,'Raw Data'!N2917&lt;=2.5),'Bảng Giá'!$B$10,IF(AND('Raw Data'!N2917&gt;2.5,'Raw Data'!N2917&lt;=3),'Bảng Giá'!$B$11,IF(AND('Raw Data'!N2917&gt;3,'Raw Data'!N2917&lt;=3.5),'Bảng Giá'!$B$12,IF(AND('Raw Data'!N2917&gt;3.5,'Raw Data'!N2917&lt;=4),'Bảng Giá'!$B$13,IF(AND('Raw Data'!N2917&gt;4,'Raw Data'!N2917&lt;=4.5),'Bảng Giá'!$B$14,IF(AND('Raw Data'!N2917&gt;4.5,'Raw Data'!N2917&lt;=5),'Bảng Giá'!$B$15,IF(AND('Raw Data'!N2917&gt;5,'Raw Data'!N2917&lt;=5.5),'Bảng Giá'!$B$16,IF(AND('Raw Data'!N2917&gt;5.5,'Raw Data'!N2917&lt;=6),'Bảng Giá'!$B$17,'Bảng Giá'!$B$18)))))))))))))))</f>
        <v>0.25&lt;x&lt;=0.5</v>
      </c>
      <c r="Q2917" s="48">
        <f t="shared" si="273"/>
        <v>2.3622047244094488E-2</v>
      </c>
      <c r="R2917">
        <f t="shared" si="274"/>
        <v>31200</v>
      </c>
      <c r="S2917">
        <f t="shared" si="275"/>
        <v>5800</v>
      </c>
    </row>
    <row r="2918" spans="1:19" x14ac:dyDescent="0.25">
      <c r="A2918" s="12">
        <v>2917</v>
      </c>
      <c r="B2918" s="12" t="s">
        <v>211</v>
      </c>
      <c r="C2918" s="12" t="s">
        <v>1549</v>
      </c>
      <c r="D2918" s="28">
        <v>43013.401817129627</v>
      </c>
      <c r="E2918" s="17">
        <v>43017.201817129629</v>
      </c>
      <c r="F2918" s="13" t="s">
        <v>302</v>
      </c>
      <c r="G2918" s="12">
        <v>11404</v>
      </c>
      <c r="H2918" s="12" t="s">
        <v>95</v>
      </c>
      <c r="I2918" s="12" t="s">
        <v>408</v>
      </c>
      <c r="J2918" s="37">
        <f>INDEX('Bảng Giá'!$C$3:$H$18,MATCH('Raw Data'!P2918,'Bảng Giá'!$B$3:$B$18,0),MATCH('Raw Data'!M2918,'Bảng Giá'!$C$2:$H$2,0))</f>
        <v>8500</v>
      </c>
      <c r="K2918" s="12">
        <v>204200</v>
      </c>
      <c r="L2918" s="36">
        <f t="shared" si="270"/>
        <v>3.8000000000029104</v>
      </c>
      <c r="M2918" t="str">
        <f>'References data'!H2919</f>
        <v>Liên Vùng</v>
      </c>
      <c r="N2918" s="46">
        <f t="shared" si="271"/>
        <v>11.404</v>
      </c>
      <c r="O2918">
        <f t="shared" si="272"/>
        <v>-195700</v>
      </c>
      <c r="P2918" t="str">
        <f>IF(AND(N2918&gt;0,N2918&lt;=0.05),'Bảng Giá'!$B$3,IF(AND(N2918&lt;=0.1,N2918&gt;0.05),'Bảng Giá'!$B$4,IF(AND('Raw Data'!N2918&gt;0.1,'Raw Data'!N2918&lt;=0.25),'Bảng Giá'!$B$5,IF(AND('Raw Data'!N2918&gt;0.25,'Raw Data'!N2918&lt;=0.5),'Bảng Giá'!$B$6,IF(AND('Raw Data'!N2918&gt;0.5,'Raw Data'!N2918&lt;=1),'Bảng Giá'!$B$7,IF(AND('Raw Data'!N2918&gt;1,'Raw Data'!N2918&lt;=1.5),'Bảng Giá'!$B$8,IF(AND('Raw Data'!N2918&gt;1.5,'Raw Data'!N2918&lt;=2),'Bảng Giá'!$B$9,IF(AND('Raw Data'!N2918&gt;2,'Raw Data'!N2918&lt;=2.5),'Bảng Giá'!$B$10,IF(AND('Raw Data'!N2918&gt;2.5,'Raw Data'!N2918&lt;=3),'Bảng Giá'!$B$11,IF(AND('Raw Data'!N2918&gt;3,'Raw Data'!N2918&lt;=3.5),'Bảng Giá'!$B$12,IF(AND('Raw Data'!N2918&gt;3.5,'Raw Data'!N2918&lt;=4),'Bảng Giá'!$B$13,IF(AND('Raw Data'!N2918&gt;4,'Raw Data'!N2918&lt;=4.5),'Bảng Giá'!$B$14,IF(AND('Raw Data'!N2918&gt;4.5,'Raw Data'!N2918&lt;=5),'Bảng Giá'!$B$15,IF(AND('Raw Data'!N2918&gt;5,'Raw Data'!N2918&lt;=5.5),'Bảng Giá'!$B$16,IF(AND('Raw Data'!N2918&gt;5.5,'Raw Data'!N2918&lt;=6),'Bảng Giá'!$B$17,'Bảng Giá'!$B$18)))))))))))))))</f>
        <v>Next 0.5</v>
      </c>
      <c r="Q2918" s="48">
        <f t="shared" si="273"/>
        <v>-0.9583741429970617</v>
      </c>
      <c r="R2918">
        <f t="shared" si="274"/>
        <v>10200</v>
      </c>
      <c r="S2918">
        <f t="shared" si="275"/>
        <v>-194000</v>
      </c>
    </row>
    <row r="2919" spans="1:19" x14ac:dyDescent="0.25">
      <c r="A2919" s="12">
        <v>2918</v>
      </c>
      <c r="B2919" s="12" t="s">
        <v>211</v>
      </c>
      <c r="C2919" s="12" t="s">
        <v>1550</v>
      </c>
      <c r="D2919" s="28">
        <v>43013.40116898148</v>
      </c>
      <c r="E2919" s="17">
        <v>43017.201168981483</v>
      </c>
      <c r="F2919" s="13" t="s">
        <v>302</v>
      </c>
      <c r="G2919" s="12">
        <v>2000</v>
      </c>
      <c r="H2919" s="12" t="s">
        <v>114</v>
      </c>
      <c r="I2919" s="12" t="s">
        <v>1642</v>
      </c>
      <c r="J2919" s="37">
        <f>INDEX('Bảng Giá'!$C$3:$H$18,MATCH('Raw Data'!P2919,'Bảng Giá'!$B$3:$B$18,0),MATCH('Raw Data'!M2919,'Bảng Giá'!$C$2:$H$2,0))</f>
        <v>49500</v>
      </c>
      <c r="K2919" s="12">
        <v>56600</v>
      </c>
      <c r="L2919" s="36">
        <f t="shared" si="270"/>
        <v>3.8000000000029104</v>
      </c>
      <c r="M2919" t="str">
        <f>'References data'!H2920</f>
        <v>Liên Vùng</v>
      </c>
      <c r="N2919">
        <f t="shared" si="271"/>
        <v>2</v>
      </c>
      <c r="O2919">
        <f t="shared" si="272"/>
        <v>-7100</v>
      </c>
      <c r="P2919" t="str">
        <f>IF(AND(N2919&gt;0,N2919&lt;=0.05),'Bảng Giá'!$B$3,IF(AND(N2919&lt;=0.1,N2919&gt;0.05),'Bảng Giá'!$B$4,IF(AND('Raw Data'!N2919&gt;0.1,'Raw Data'!N2919&lt;=0.25),'Bảng Giá'!$B$5,IF(AND('Raw Data'!N2919&gt;0.25,'Raw Data'!N2919&lt;=0.5),'Bảng Giá'!$B$6,IF(AND('Raw Data'!N2919&gt;0.5,'Raw Data'!N2919&lt;=1),'Bảng Giá'!$B$7,IF(AND('Raw Data'!N2919&gt;1,'Raw Data'!N2919&lt;=1.5),'Bảng Giá'!$B$8,IF(AND('Raw Data'!N2919&gt;1.5,'Raw Data'!N2919&lt;=2),'Bảng Giá'!$B$9,IF(AND('Raw Data'!N2919&gt;2,'Raw Data'!N2919&lt;=2.5),'Bảng Giá'!$B$10,IF(AND('Raw Data'!N2919&gt;2.5,'Raw Data'!N2919&lt;=3),'Bảng Giá'!$B$11,IF(AND('Raw Data'!N2919&gt;3,'Raw Data'!N2919&lt;=3.5),'Bảng Giá'!$B$12,IF(AND('Raw Data'!N2919&gt;3.5,'Raw Data'!N2919&lt;=4),'Bảng Giá'!$B$13,IF(AND('Raw Data'!N2919&gt;4,'Raw Data'!N2919&lt;=4.5),'Bảng Giá'!$B$14,IF(AND('Raw Data'!N2919&gt;4.5,'Raw Data'!N2919&lt;=5),'Bảng Giá'!$B$15,IF(AND('Raw Data'!N2919&gt;5,'Raw Data'!N2919&lt;=5.5),'Bảng Giá'!$B$16,IF(AND('Raw Data'!N2919&gt;5.5,'Raw Data'!N2919&lt;=6),'Bảng Giá'!$B$17,'Bảng Giá'!$B$18)))))))))))))))</f>
        <v>1.5&lt;x&lt;=2</v>
      </c>
      <c r="Q2919" s="48">
        <f t="shared" si="273"/>
        <v>-0.12544169611307421</v>
      </c>
      <c r="R2919">
        <f t="shared" si="274"/>
        <v>59400</v>
      </c>
      <c r="S2919">
        <f t="shared" si="275"/>
        <v>2800</v>
      </c>
    </row>
    <row r="2920" spans="1:19" x14ac:dyDescent="0.25">
      <c r="A2920" s="12">
        <v>2919</v>
      </c>
      <c r="B2920" s="12" t="s">
        <v>211</v>
      </c>
      <c r="C2920" s="12" t="s">
        <v>1551</v>
      </c>
      <c r="D2920" s="28">
        <v>43013.401469907411</v>
      </c>
      <c r="E2920" s="17">
        <v>43017.201469907413</v>
      </c>
      <c r="F2920" s="13" t="s">
        <v>303</v>
      </c>
      <c r="G2920" s="12">
        <v>200</v>
      </c>
      <c r="H2920" s="12" t="s">
        <v>103</v>
      </c>
      <c r="I2920" s="12" t="s">
        <v>1580</v>
      </c>
      <c r="J2920" s="37">
        <f>INDEX('Bảng Giá'!$C$3:$H$18,MATCH('Raw Data'!P2920,'Bảng Giá'!$B$3:$B$18,0),MATCH('Raw Data'!M2920,'Bảng Giá'!$C$2:$H$2,0))</f>
        <v>21000</v>
      </c>
      <c r="K2920" s="12">
        <v>20500</v>
      </c>
      <c r="L2920" s="36">
        <f t="shared" si="270"/>
        <v>3.8000000000029104</v>
      </c>
      <c r="M2920" t="str">
        <f>'References data'!H2921</f>
        <v>Liên Vùng</v>
      </c>
      <c r="N2920">
        <f t="shared" si="271"/>
        <v>0.2</v>
      </c>
      <c r="O2920">
        <f t="shared" si="272"/>
        <v>500</v>
      </c>
      <c r="P2920" t="str">
        <f>IF(AND(N2920&gt;0,N2920&lt;=0.05),'Bảng Giá'!$B$3,IF(AND(N2920&lt;=0.1,N2920&gt;0.05),'Bảng Giá'!$B$4,IF(AND('Raw Data'!N2920&gt;0.1,'Raw Data'!N2920&lt;=0.25),'Bảng Giá'!$B$5,IF(AND('Raw Data'!N2920&gt;0.25,'Raw Data'!N2920&lt;=0.5),'Bảng Giá'!$B$6,IF(AND('Raw Data'!N2920&gt;0.5,'Raw Data'!N2920&lt;=1),'Bảng Giá'!$B$7,IF(AND('Raw Data'!N2920&gt;1,'Raw Data'!N2920&lt;=1.5),'Bảng Giá'!$B$8,IF(AND('Raw Data'!N2920&gt;1.5,'Raw Data'!N2920&lt;=2),'Bảng Giá'!$B$9,IF(AND('Raw Data'!N2920&gt;2,'Raw Data'!N2920&lt;=2.5),'Bảng Giá'!$B$10,IF(AND('Raw Data'!N2920&gt;2.5,'Raw Data'!N2920&lt;=3),'Bảng Giá'!$B$11,IF(AND('Raw Data'!N2920&gt;3,'Raw Data'!N2920&lt;=3.5),'Bảng Giá'!$B$12,IF(AND('Raw Data'!N2920&gt;3.5,'Raw Data'!N2920&lt;=4),'Bảng Giá'!$B$13,IF(AND('Raw Data'!N2920&gt;4,'Raw Data'!N2920&lt;=4.5),'Bảng Giá'!$B$14,IF(AND('Raw Data'!N2920&gt;4.5,'Raw Data'!N2920&lt;=5),'Bảng Giá'!$B$15,IF(AND('Raw Data'!N2920&gt;5,'Raw Data'!N2920&lt;=5.5),'Bảng Giá'!$B$16,IF(AND('Raw Data'!N2920&gt;5.5,'Raw Data'!N2920&lt;=6),'Bảng Giá'!$B$17,'Bảng Giá'!$B$18)))))))))))))))</f>
        <v>0.1&lt;x&lt;=0.25</v>
      </c>
      <c r="Q2920" s="48">
        <f t="shared" si="273"/>
        <v>2.4390243902439025E-2</v>
      </c>
      <c r="R2920">
        <f t="shared" si="274"/>
        <v>25200</v>
      </c>
      <c r="S2920">
        <f t="shared" si="275"/>
        <v>4700</v>
      </c>
    </row>
    <row r="2921" spans="1:19" x14ac:dyDescent="0.25">
      <c r="A2921" s="12">
        <v>2920</v>
      </c>
      <c r="B2921" s="12" t="s">
        <v>211</v>
      </c>
      <c r="C2921" s="12" t="s">
        <v>1552</v>
      </c>
      <c r="D2921" s="28">
        <v>43013.401631944442</v>
      </c>
      <c r="E2921" s="17">
        <v>43015.50163194444</v>
      </c>
      <c r="F2921" s="13" t="s">
        <v>302</v>
      </c>
      <c r="G2921" s="12">
        <v>1490</v>
      </c>
      <c r="H2921" s="12" t="s">
        <v>297</v>
      </c>
      <c r="I2921" s="12" t="s">
        <v>99</v>
      </c>
      <c r="J2921" s="37">
        <f>INDEX('Bảng Giá'!$C$3:$H$18,MATCH('Raw Data'!P2921,'Bảng Giá'!$B$3:$B$18,0),MATCH('Raw Data'!M2921,'Bảng Giá'!$C$2:$H$2,0))</f>
        <v>38500</v>
      </c>
      <c r="K2921" s="12">
        <v>37800</v>
      </c>
      <c r="L2921" s="36">
        <f t="shared" si="270"/>
        <v>2.0999999999985448</v>
      </c>
      <c r="M2921" t="str">
        <f>'References data'!H2922</f>
        <v>Liên Vùng đặc biệt</v>
      </c>
      <c r="N2921">
        <f t="shared" si="271"/>
        <v>1.49</v>
      </c>
      <c r="O2921">
        <f t="shared" si="272"/>
        <v>700</v>
      </c>
      <c r="P2921" t="str">
        <f>IF(AND(N2921&gt;0,N2921&lt;=0.05),'Bảng Giá'!$B$3,IF(AND(N2921&lt;=0.1,N2921&gt;0.05),'Bảng Giá'!$B$4,IF(AND('Raw Data'!N2921&gt;0.1,'Raw Data'!N2921&lt;=0.25),'Bảng Giá'!$B$5,IF(AND('Raw Data'!N2921&gt;0.25,'Raw Data'!N2921&lt;=0.5),'Bảng Giá'!$B$6,IF(AND('Raw Data'!N2921&gt;0.5,'Raw Data'!N2921&lt;=1),'Bảng Giá'!$B$7,IF(AND('Raw Data'!N2921&gt;1,'Raw Data'!N2921&lt;=1.5),'Bảng Giá'!$B$8,IF(AND('Raw Data'!N2921&gt;1.5,'Raw Data'!N2921&lt;=2),'Bảng Giá'!$B$9,IF(AND('Raw Data'!N2921&gt;2,'Raw Data'!N2921&lt;=2.5),'Bảng Giá'!$B$10,IF(AND('Raw Data'!N2921&gt;2.5,'Raw Data'!N2921&lt;=3),'Bảng Giá'!$B$11,IF(AND('Raw Data'!N2921&gt;3,'Raw Data'!N2921&lt;=3.5),'Bảng Giá'!$B$12,IF(AND('Raw Data'!N2921&gt;3.5,'Raw Data'!N2921&lt;=4),'Bảng Giá'!$B$13,IF(AND('Raw Data'!N2921&gt;4,'Raw Data'!N2921&lt;=4.5),'Bảng Giá'!$B$14,IF(AND('Raw Data'!N2921&gt;4.5,'Raw Data'!N2921&lt;=5),'Bảng Giá'!$B$15,IF(AND('Raw Data'!N2921&gt;5,'Raw Data'!N2921&lt;=5.5),'Bảng Giá'!$B$16,IF(AND('Raw Data'!N2921&gt;5.5,'Raw Data'!N2921&lt;=6),'Bảng Giá'!$B$17,'Bảng Giá'!$B$18)))))))))))))))</f>
        <v>1&lt;x&lt;=1.5</v>
      </c>
      <c r="Q2921" s="48">
        <f t="shared" si="273"/>
        <v>1.8518518518518517E-2</v>
      </c>
      <c r="R2921">
        <f t="shared" si="274"/>
        <v>46200</v>
      </c>
      <c r="S2921">
        <f t="shared" si="275"/>
        <v>8400</v>
      </c>
    </row>
    <row r="2922" spans="1:19" x14ac:dyDescent="0.25">
      <c r="A2922" s="12">
        <v>2921</v>
      </c>
      <c r="B2922" s="12" t="s">
        <v>211</v>
      </c>
      <c r="C2922" s="12" t="s">
        <v>1553</v>
      </c>
      <c r="D2922" s="28">
        <v>43013.401203703703</v>
      </c>
      <c r="E2922" s="17">
        <v>43017.501203703701</v>
      </c>
      <c r="F2922" s="13" t="s">
        <v>302</v>
      </c>
      <c r="G2922" s="12">
        <v>400</v>
      </c>
      <c r="H2922" s="12" t="s">
        <v>192</v>
      </c>
      <c r="I2922" s="12" t="s">
        <v>140</v>
      </c>
      <c r="J2922" s="37">
        <f>INDEX('Bảng Giá'!$C$3:$H$18,MATCH('Raw Data'!P2922,'Bảng Giá'!$B$3:$B$18,0),MATCH('Raw Data'!M2922,'Bảng Giá'!$C$2:$H$2,0))</f>
        <v>24500</v>
      </c>
      <c r="K2922" s="12">
        <v>24100</v>
      </c>
      <c r="L2922" s="36">
        <f t="shared" si="270"/>
        <v>4.0999999999985448</v>
      </c>
      <c r="M2922" t="str">
        <f>'References data'!H2923</f>
        <v>Liên Vùng Tỉnh</v>
      </c>
      <c r="N2922">
        <f t="shared" si="271"/>
        <v>0.4</v>
      </c>
      <c r="O2922">
        <f t="shared" si="272"/>
        <v>400</v>
      </c>
      <c r="P2922" t="str">
        <f>IF(AND(N2922&gt;0,N2922&lt;=0.05),'Bảng Giá'!$B$3,IF(AND(N2922&lt;=0.1,N2922&gt;0.05),'Bảng Giá'!$B$4,IF(AND('Raw Data'!N2922&gt;0.1,'Raw Data'!N2922&lt;=0.25),'Bảng Giá'!$B$5,IF(AND('Raw Data'!N2922&gt;0.25,'Raw Data'!N2922&lt;=0.5),'Bảng Giá'!$B$6,IF(AND('Raw Data'!N2922&gt;0.5,'Raw Data'!N2922&lt;=1),'Bảng Giá'!$B$7,IF(AND('Raw Data'!N2922&gt;1,'Raw Data'!N2922&lt;=1.5),'Bảng Giá'!$B$8,IF(AND('Raw Data'!N2922&gt;1.5,'Raw Data'!N2922&lt;=2),'Bảng Giá'!$B$9,IF(AND('Raw Data'!N2922&gt;2,'Raw Data'!N2922&lt;=2.5),'Bảng Giá'!$B$10,IF(AND('Raw Data'!N2922&gt;2.5,'Raw Data'!N2922&lt;=3),'Bảng Giá'!$B$11,IF(AND('Raw Data'!N2922&gt;3,'Raw Data'!N2922&lt;=3.5),'Bảng Giá'!$B$12,IF(AND('Raw Data'!N2922&gt;3.5,'Raw Data'!N2922&lt;=4),'Bảng Giá'!$B$13,IF(AND('Raw Data'!N2922&gt;4,'Raw Data'!N2922&lt;=4.5),'Bảng Giá'!$B$14,IF(AND('Raw Data'!N2922&gt;4.5,'Raw Data'!N2922&lt;=5),'Bảng Giá'!$B$15,IF(AND('Raw Data'!N2922&gt;5,'Raw Data'!N2922&lt;=5.5),'Bảng Giá'!$B$16,IF(AND('Raw Data'!N2922&gt;5.5,'Raw Data'!N2922&lt;=6),'Bảng Giá'!$B$17,'Bảng Giá'!$B$18)))))))))))))))</f>
        <v>0.25&lt;x&lt;=0.5</v>
      </c>
      <c r="Q2922" s="48">
        <f t="shared" si="273"/>
        <v>1.6597510373443983E-2</v>
      </c>
      <c r="R2922">
        <f t="shared" si="274"/>
        <v>29400</v>
      </c>
      <c r="S2922">
        <f t="shared" si="275"/>
        <v>5300</v>
      </c>
    </row>
    <row r="2923" spans="1:19" x14ac:dyDescent="0.25">
      <c r="A2923" s="12">
        <v>2922</v>
      </c>
      <c r="B2923" s="12" t="s">
        <v>211</v>
      </c>
      <c r="C2923" s="12" t="s">
        <v>1554</v>
      </c>
      <c r="D2923" s="28">
        <v>43013.401620370372</v>
      </c>
      <c r="E2923" s="17">
        <v>43015.501620370371</v>
      </c>
      <c r="F2923" s="13" t="s">
        <v>302</v>
      </c>
      <c r="G2923" s="12">
        <v>300</v>
      </c>
      <c r="H2923" s="12" t="s">
        <v>82</v>
      </c>
      <c r="I2923" s="12" t="s">
        <v>93</v>
      </c>
      <c r="J2923" s="37">
        <f>INDEX('Bảng Giá'!$C$3:$H$18,MATCH('Raw Data'!P2923,'Bảng Giá'!$B$3:$B$18,0),MATCH('Raw Data'!M2923,'Bảng Giá'!$C$2:$H$2,0))</f>
        <v>22500</v>
      </c>
      <c r="K2923" s="12">
        <v>22100</v>
      </c>
      <c r="L2923" s="36">
        <f t="shared" si="270"/>
        <v>2.0999999999985448</v>
      </c>
      <c r="M2923" t="str">
        <f>'References data'!H2924</f>
        <v>Liên Vùng đặc biệt</v>
      </c>
      <c r="N2923">
        <f t="shared" si="271"/>
        <v>0.3</v>
      </c>
      <c r="O2923">
        <f t="shared" si="272"/>
        <v>400</v>
      </c>
      <c r="P2923" t="str">
        <f>IF(AND(N2923&gt;0,N2923&lt;=0.05),'Bảng Giá'!$B$3,IF(AND(N2923&lt;=0.1,N2923&gt;0.05),'Bảng Giá'!$B$4,IF(AND('Raw Data'!N2923&gt;0.1,'Raw Data'!N2923&lt;=0.25),'Bảng Giá'!$B$5,IF(AND('Raw Data'!N2923&gt;0.25,'Raw Data'!N2923&lt;=0.5),'Bảng Giá'!$B$6,IF(AND('Raw Data'!N2923&gt;0.5,'Raw Data'!N2923&lt;=1),'Bảng Giá'!$B$7,IF(AND('Raw Data'!N2923&gt;1,'Raw Data'!N2923&lt;=1.5),'Bảng Giá'!$B$8,IF(AND('Raw Data'!N2923&gt;1.5,'Raw Data'!N2923&lt;=2),'Bảng Giá'!$B$9,IF(AND('Raw Data'!N2923&gt;2,'Raw Data'!N2923&lt;=2.5),'Bảng Giá'!$B$10,IF(AND('Raw Data'!N2923&gt;2.5,'Raw Data'!N2923&lt;=3),'Bảng Giá'!$B$11,IF(AND('Raw Data'!N2923&gt;3,'Raw Data'!N2923&lt;=3.5),'Bảng Giá'!$B$12,IF(AND('Raw Data'!N2923&gt;3.5,'Raw Data'!N2923&lt;=4),'Bảng Giá'!$B$13,IF(AND('Raw Data'!N2923&gt;4,'Raw Data'!N2923&lt;=4.5),'Bảng Giá'!$B$14,IF(AND('Raw Data'!N2923&gt;4.5,'Raw Data'!N2923&lt;=5),'Bảng Giá'!$B$15,IF(AND('Raw Data'!N2923&gt;5,'Raw Data'!N2923&lt;=5.5),'Bảng Giá'!$B$16,IF(AND('Raw Data'!N2923&gt;5.5,'Raw Data'!N2923&lt;=6),'Bảng Giá'!$B$17,'Bảng Giá'!$B$18)))))))))))))))</f>
        <v>0.25&lt;x&lt;=0.5</v>
      </c>
      <c r="Q2923" s="48">
        <f t="shared" si="273"/>
        <v>1.8099547511312219E-2</v>
      </c>
      <c r="R2923">
        <f t="shared" si="274"/>
        <v>27000</v>
      </c>
      <c r="S2923">
        <f t="shared" si="275"/>
        <v>4900</v>
      </c>
    </row>
    <row r="2924" spans="1:19" x14ac:dyDescent="0.25">
      <c r="A2924" s="12">
        <v>2923</v>
      </c>
      <c r="B2924" s="12" t="s">
        <v>211</v>
      </c>
      <c r="C2924" s="12" t="s">
        <v>1555</v>
      </c>
      <c r="D2924" s="28">
        <v>43013.401736111111</v>
      </c>
      <c r="E2924" s="17">
        <v>43017.501736111109</v>
      </c>
      <c r="F2924" s="13" t="s">
        <v>302</v>
      </c>
      <c r="G2924" s="12">
        <v>1320</v>
      </c>
      <c r="H2924" s="12" t="s">
        <v>815</v>
      </c>
      <c r="I2924" s="12" t="s">
        <v>1643</v>
      </c>
      <c r="J2924" s="37">
        <f>INDEX('Bảng Giá'!$C$3:$H$18,MATCH('Raw Data'!P2924,'Bảng Giá'!$B$3:$B$18,0),MATCH('Raw Data'!M2924,'Bảng Giá'!$C$2:$H$2,0))</f>
        <v>39000</v>
      </c>
      <c r="K2924" s="12">
        <v>38400</v>
      </c>
      <c r="L2924" s="36">
        <f t="shared" si="270"/>
        <v>4.0999999999985448</v>
      </c>
      <c r="M2924" t="str">
        <f>'References data'!H2925</f>
        <v>Liên Vùng Tỉnh</v>
      </c>
      <c r="N2924">
        <f t="shared" si="271"/>
        <v>1.32</v>
      </c>
      <c r="O2924">
        <f t="shared" si="272"/>
        <v>600</v>
      </c>
      <c r="P2924" t="str">
        <f>IF(AND(N2924&gt;0,N2924&lt;=0.05),'Bảng Giá'!$B$3,IF(AND(N2924&lt;=0.1,N2924&gt;0.05),'Bảng Giá'!$B$4,IF(AND('Raw Data'!N2924&gt;0.1,'Raw Data'!N2924&lt;=0.25),'Bảng Giá'!$B$5,IF(AND('Raw Data'!N2924&gt;0.25,'Raw Data'!N2924&lt;=0.5),'Bảng Giá'!$B$6,IF(AND('Raw Data'!N2924&gt;0.5,'Raw Data'!N2924&lt;=1),'Bảng Giá'!$B$7,IF(AND('Raw Data'!N2924&gt;1,'Raw Data'!N2924&lt;=1.5),'Bảng Giá'!$B$8,IF(AND('Raw Data'!N2924&gt;1.5,'Raw Data'!N2924&lt;=2),'Bảng Giá'!$B$9,IF(AND('Raw Data'!N2924&gt;2,'Raw Data'!N2924&lt;=2.5),'Bảng Giá'!$B$10,IF(AND('Raw Data'!N2924&gt;2.5,'Raw Data'!N2924&lt;=3),'Bảng Giá'!$B$11,IF(AND('Raw Data'!N2924&gt;3,'Raw Data'!N2924&lt;=3.5),'Bảng Giá'!$B$12,IF(AND('Raw Data'!N2924&gt;3.5,'Raw Data'!N2924&lt;=4),'Bảng Giá'!$B$13,IF(AND('Raw Data'!N2924&gt;4,'Raw Data'!N2924&lt;=4.5),'Bảng Giá'!$B$14,IF(AND('Raw Data'!N2924&gt;4.5,'Raw Data'!N2924&lt;=5),'Bảng Giá'!$B$15,IF(AND('Raw Data'!N2924&gt;5,'Raw Data'!N2924&lt;=5.5),'Bảng Giá'!$B$16,IF(AND('Raw Data'!N2924&gt;5.5,'Raw Data'!N2924&lt;=6),'Bảng Giá'!$B$17,'Bảng Giá'!$B$18)))))))))))))))</f>
        <v>1&lt;x&lt;=1.5</v>
      </c>
      <c r="Q2924" s="48">
        <f t="shared" si="273"/>
        <v>1.5625E-2</v>
      </c>
      <c r="R2924">
        <f t="shared" si="274"/>
        <v>46800</v>
      </c>
      <c r="S2924">
        <f t="shared" si="275"/>
        <v>8400</v>
      </c>
    </row>
    <row r="2925" spans="1:19" x14ac:dyDescent="0.25">
      <c r="A2925" s="12">
        <v>2924</v>
      </c>
      <c r="B2925" s="12" t="s">
        <v>211</v>
      </c>
      <c r="C2925" s="12" t="s">
        <v>1556</v>
      </c>
      <c r="D2925" s="28">
        <v>43013.401863425926</v>
      </c>
      <c r="E2925" s="17">
        <v>43015.501863425925</v>
      </c>
      <c r="F2925" s="13" t="s">
        <v>302</v>
      </c>
      <c r="G2925" s="12">
        <v>900</v>
      </c>
      <c r="H2925" s="12" t="s">
        <v>286</v>
      </c>
      <c r="I2925" s="12" t="s">
        <v>315</v>
      </c>
      <c r="J2925" s="37">
        <f>INDEX('Bảng Giá'!$C$3:$H$18,MATCH('Raw Data'!P2925,'Bảng Giá'!$B$3:$B$18,0),MATCH('Raw Data'!M2925,'Bảng Giá'!$C$2:$H$2,0))</f>
        <v>30500</v>
      </c>
      <c r="K2925" s="12">
        <v>29900</v>
      </c>
      <c r="L2925" s="36">
        <f t="shared" si="270"/>
        <v>2.0999999999985448</v>
      </c>
      <c r="M2925" t="str">
        <f>'References data'!H2926</f>
        <v>Liên Vùng đặc biệt</v>
      </c>
      <c r="N2925">
        <f t="shared" si="271"/>
        <v>0.9</v>
      </c>
      <c r="O2925">
        <f t="shared" si="272"/>
        <v>600</v>
      </c>
      <c r="P2925" t="str">
        <f>IF(AND(N2925&gt;0,N2925&lt;=0.05),'Bảng Giá'!$B$3,IF(AND(N2925&lt;=0.1,N2925&gt;0.05),'Bảng Giá'!$B$4,IF(AND('Raw Data'!N2925&gt;0.1,'Raw Data'!N2925&lt;=0.25),'Bảng Giá'!$B$5,IF(AND('Raw Data'!N2925&gt;0.25,'Raw Data'!N2925&lt;=0.5),'Bảng Giá'!$B$6,IF(AND('Raw Data'!N2925&gt;0.5,'Raw Data'!N2925&lt;=1),'Bảng Giá'!$B$7,IF(AND('Raw Data'!N2925&gt;1,'Raw Data'!N2925&lt;=1.5),'Bảng Giá'!$B$8,IF(AND('Raw Data'!N2925&gt;1.5,'Raw Data'!N2925&lt;=2),'Bảng Giá'!$B$9,IF(AND('Raw Data'!N2925&gt;2,'Raw Data'!N2925&lt;=2.5),'Bảng Giá'!$B$10,IF(AND('Raw Data'!N2925&gt;2.5,'Raw Data'!N2925&lt;=3),'Bảng Giá'!$B$11,IF(AND('Raw Data'!N2925&gt;3,'Raw Data'!N2925&lt;=3.5),'Bảng Giá'!$B$12,IF(AND('Raw Data'!N2925&gt;3.5,'Raw Data'!N2925&lt;=4),'Bảng Giá'!$B$13,IF(AND('Raw Data'!N2925&gt;4,'Raw Data'!N2925&lt;=4.5),'Bảng Giá'!$B$14,IF(AND('Raw Data'!N2925&gt;4.5,'Raw Data'!N2925&lt;=5),'Bảng Giá'!$B$15,IF(AND('Raw Data'!N2925&gt;5,'Raw Data'!N2925&lt;=5.5),'Bảng Giá'!$B$16,IF(AND('Raw Data'!N2925&gt;5.5,'Raw Data'!N2925&lt;=6),'Bảng Giá'!$B$17,'Bảng Giá'!$B$18)))))))))))))))</f>
        <v>0.5&lt;x&lt;=1</v>
      </c>
      <c r="Q2925" s="48">
        <f t="shared" si="273"/>
        <v>2.0066889632107024E-2</v>
      </c>
      <c r="R2925">
        <f t="shared" si="274"/>
        <v>36600</v>
      </c>
      <c r="S2925">
        <f t="shared" si="275"/>
        <v>6700</v>
      </c>
    </row>
    <row r="2926" spans="1:19" x14ac:dyDescent="0.25">
      <c r="A2926" s="12">
        <v>2925</v>
      </c>
      <c r="B2926" s="12" t="s">
        <v>211</v>
      </c>
      <c r="C2926" s="12" t="s">
        <v>1557</v>
      </c>
      <c r="D2926" s="28">
        <v>43013.40121527778</v>
      </c>
      <c r="E2926" s="17">
        <v>43015.501215277778</v>
      </c>
      <c r="F2926" s="13" t="s">
        <v>302</v>
      </c>
      <c r="G2926" s="12">
        <v>250</v>
      </c>
      <c r="H2926" s="12" t="s">
        <v>297</v>
      </c>
      <c r="I2926" s="12" t="s">
        <v>76</v>
      </c>
      <c r="J2926" s="37">
        <f>INDEX('Bảng Giá'!$C$3:$H$18,MATCH('Raw Data'!P2926,'Bảng Giá'!$B$3:$B$18,0),MATCH('Raw Data'!M2926,'Bảng Giá'!$C$2:$H$2,0))</f>
        <v>21000</v>
      </c>
      <c r="K2926" s="12">
        <v>22100</v>
      </c>
      <c r="L2926" s="36">
        <f t="shared" si="270"/>
        <v>2.0999999999985448</v>
      </c>
      <c r="M2926" t="str">
        <f>'References data'!H2927</f>
        <v>Liên Vùng đặc biệt</v>
      </c>
      <c r="N2926">
        <f t="shared" si="271"/>
        <v>0.25</v>
      </c>
      <c r="O2926">
        <f t="shared" si="272"/>
        <v>-1100</v>
      </c>
      <c r="P2926" t="str">
        <f>IF(AND(N2926&gt;0,N2926&lt;=0.05),'Bảng Giá'!$B$3,IF(AND(N2926&lt;=0.1,N2926&gt;0.05),'Bảng Giá'!$B$4,IF(AND('Raw Data'!N2926&gt;0.1,'Raw Data'!N2926&lt;=0.25),'Bảng Giá'!$B$5,IF(AND('Raw Data'!N2926&gt;0.25,'Raw Data'!N2926&lt;=0.5),'Bảng Giá'!$B$6,IF(AND('Raw Data'!N2926&gt;0.5,'Raw Data'!N2926&lt;=1),'Bảng Giá'!$B$7,IF(AND('Raw Data'!N2926&gt;1,'Raw Data'!N2926&lt;=1.5),'Bảng Giá'!$B$8,IF(AND('Raw Data'!N2926&gt;1.5,'Raw Data'!N2926&lt;=2),'Bảng Giá'!$B$9,IF(AND('Raw Data'!N2926&gt;2,'Raw Data'!N2926&lt;=2.5),'Bảng Giá'!$B$10,IF(AND('Raw Data'!N2926&gt;2.5,'Raw Data'!N2926&lt;=3),'Bảng Giá'!$B$11,IF(AND('Raw Data'!N2926&gt;3,'Raw Data'!N2926&lt;=3.5),'Bảng Giá'!$B$12,IF(AND('Raw Data'!N2926&gt;3.5,'Raw Data'!N2926&lt;=4),'Bảng Giá'!$B$13,IF(AND('Raw Data'!N2926&gt;4,'Raw Data'!N2926&lt;=4.5),'Bảng Giá'!$B$14,IF(AND('Raw Data'!N2926&gt;4.5,'Raw Data'!N2926&lt;=5),'Bảng Giá'!$B$15,IF(AND('Raw Data'!N2926&gt;5,'Raw Data'!N2926&lt;=5.5),'Bảng Giá'!$B$16,IF(AND('Raw Data'!N2926&gt;5.5,'Raw Data'!N2926&lt;=6),'Bảng Giá'!$B$17,'Bảng Giá'!$B$18)))))))))))))))</f>
        <v>0.1&lt;x&lt;=0.25</v>
      </c>
      <c r="Q2926" s="48">
        <f t="shared" si="273"/>
        <v>-4.9773755656108594E-2</v>
      </c>
      <c r="R2926">
        <f t="shared" si="274"/>
        <v>25200</v>
      </c>
      <c r="S2926">
        <f t="shared" si="275"/>
        <v>3100</v>
      </c>
    </row>
    <row r="2927" spans="1:19" x14ac:dyDescent="0.25">
      <c r="A2927" s="12">
        <v>2926</v>
      </c>
      <c r="B2927" s="12" t="s">
        <v>292</v>
      </c>
      <c r="C2927" s="12" t="s">
        <v>1644</v>
      </c>
      <c r="D2927" s="28">
        <v>43013.401377314818</v>
      </c>
      <c r="E2927" s="17">
        <v>43015.601377314815</v>
      </c>
      <c r="F2927" s="13" t="s">
        <v>302</v>
      </c>
      <c r="G2927" s="12">
        <v>5400</v>
      </c>
      <c r="H2927" s="12" t="s">
        <v>291</v>
      </c>
      <c r="I2927" s="12" t="s">
        <v>311</v>
      </c>
      <c r="J2927" s="37">
        <f>INDEX('Bảng Giá'!$C$3:$H$18,MATCH('Raw Data'!P2927,'Bảng Giá'!$B$3:$B$18,0),MATCH('Raw Data'!M2927,'Bảng Giá'!$C$2:$H$2,0))</f>
        <v>59000</v>
      </c>
      <c r="K2927" s="12">
        <v>59300</v>
      </c>
      <c r="L2927" s="36">
        <f t="shared" si="270"/>
        <v>2.1999999999970896</v>
      </c>
      <c r="M2927" t="str">
        <f>'References data'!H2928</f>
        <v>Nội Vùng</v>
      </c>
      <c r="N2927">
        <f t="shared" si="271"/>
        <v>5.4</v>
      </c>
      <c r="O2927">
        <f t="shared" si="272"/>
        <v>-300</v>
      </c>
      <c r="P2927" t="str">
        <f>IF(AND(N2927&gt;0,N2927&lt;=0.05),'Bảng Giá'!$B$3,IF(AND(N2927&lt;=0.1,N2927&gt;0.05),'Bảng Giá'!$B$4,IF(AND('Raw Data'!N2927&gt;0.1,'Raw Data'!N2927&lt;=0.25),'Bảng Giá'!$B$5,IF(AND('Raw Data'!N2927&gt;0.25,'Raw Data'!N2927&lt;=0.5),'Bảng Giá'!$B$6,IF(AND('Raw Data'!N2927&gt;0.5,'Raw Data'!N2927&lt;=1),'Bảng Giá'!$B$7,IF(AND('Raw Data'!N2927&gt;1,'Raw Data'!N2927&lt;=1.5),'Bảng Giá'!$B$8,IF(AND('Raw Data'!N2927&gt;1.5,'Raw Data'!N2927&lt;=2),'Bảng Giá'!$B$9,IF(AND('Raw Data'!N2927&gt;2,'Raw Data'!N2927&lt;=2.5),'Bảng Giá'!$B$10,IF(AND('Raw Data'!N2927&gt;2.5,'Raw Data'!N2927&lt;=3),'Bảng Giá'!$B$11,IF(AND('Raw Data'!N2927&gt;3,'Raw Data'!N2927&lt;=3.5),'Bảng Giá'!$B$12,IF(AND('Raw Data'!N2927&gt;3.5,'Raw Data'!N2927&lt;=4),'Bảng Giá'!$B$13,IF(AND('Raw Data'!N2927&gt;4,'Raw Data'!N2927&lt;=4.5),'Bảng Giá'!$B$14,IF(AND('Raw Data'!N2927&gt;4.5,'Raw Data'!N2927&lt;=5),'Bảng Giá'!$B$15,IF(AND('Raw Data'!N2927&gt;5,'Raw Data'!N2927&lt;=5.5),'Bảng Giá'!$B$16,IF(AND('Raw Data'!N2927&gt;5.5,'Raw Data'!N2927&lt;=6),'Bảng Giá'!$B$17,'Bảng Giá'!$B$18)))))))))))))))</f>
        <v>5&lt;x&lt;=5.5</v>
      </c>
      <c r="Q2927" s="48">
        <f t="shared" si="273"/>
        <v>-5.0590219224283303E-3</v>
      </c>
      <c r="R2927">
        <f t="shared" si="274"/>
        <v>70800</v>
      </c>
      <c r="S2927">
        <f t="shared" si="275"/>
        <v>11500</v>
      </c>
    </row>
    <row r="2928" spans="1:19" x14ac:dyDescent="0.25">
      <c r="A2928" s="12">
        <v>2927</v>
      </c>
      <c r="B2928" s="12" t="s">
        <v>292</v>
      </c>
      <c r="C2928" s="12" t="s">
        <v>1645</v>
      </c>
      <c r="D2928" s="28">
        <v>43013.401932870373</v>
      </c>
      <c r="E2928" s="17">
        <v>43015.60193287037</v>
      </c>
      <c r="F2928" s="13" t="s">
        <v>302</v>
      </c>
      <c r="G2928" s="12">
        <v>5400</v>
      </c>
      <c r="H2928" s="12" t="s">
        <v>1558</v>
      </c>
      <c r="I2928" s="12" t="s">
        <v>311</v>
      </c>
      <c r="J2928" s="37">
        <f>INDEX('Bảng Giá'!$C$3:$H$18,MATCH('Raw Data'!P2928,'Bảng Giá'!$B$3:$B$18,0),MATCH('Raw Data'!M2928,'Bảng Giá'!$C$2:$H$2,0))</f>
        <v>59000</v>
      </c>
      <c r="K2928" s="12">
        <v>59300</v>
      </c>
      <c r="L2928" s="36">
        <f t="shared" si="270"/>
        <v>2.1999999999970896</v>
      </c>
      <c r="M2928" t="str">
        <f>'References data'!H2929</f>
        <v>Nội Vùng</v>
      </c>
      <c r="N2928">
        <f t="shared" si="271"/>
        <v>5.4</v>
      </c>
      <c r="O2928">
        <f t="shared" si="272"/>
        <v>-300</v>
      </c>
      <c r="P2928" t="str">
        <f>IF(AND(N2928&gt;0,N2928&lt;=0.05),'Bảng Giá'!$B$3,IF(AND(N2928&lt;=0.1,N2928&gt;0.05),'Bảng Giá'!$B$4,IF(AND('Raw Data'!N2928&gt;0.1,'Raw Data'!N2928&lt;=0.25),'Bảng Giá'!$B$5,IF(AND('Raw Data'!N2928&gt;0.25,'Raw Data'!N2928&lt;=0.5),'Bảng Giá'!$B$6,IF(AND('Raw Data'!N2928&gt;0.5,'Raw Data'!N2928&lt;=1),'Bảng Giá'!$B$7,IF(AND('Raw Data'!N2928&gt;1,'Raw Data'!N2928&lt;=1.5),'Bảng Giá'!$B$8,IF(AND('Raw Data'!N2928&gt;1.5,'Raw Data'!N2928&lt;=2),'Bảng Giá'!$B$9,IF(AND('Raw Data'!N2928&gt;2,'Raw Data'!N2928&lt;=2.5),'Bảng Giá'!$B$10,IF(AND('Raw Data'!N2928&gt;2.5,'Raw Data'!N2928&lt;=3),'Bảng Giá'!$B$11,IF(AND('Raw Data'!N2928&gt;3,'Raw Data'!N2928&lt;=3.5),'Bảng Giá'!$B$12,IF(AND('Raw Data'!N2928&gt;3.5,'Raw Data'!N2928&lt;=4),'Bảng Giá'!$B$13,IF(AND('Raw Data'!N2928&gt;4,'Raw Data'!N2928&lt;=4.5),'Bảng Giá'!$B$14,IF(AND('Raw Data'!N2928&gt;4.5,'Raw Data'!N2928&lt;=5),'Bảng Giá'!$B$15,IF(AND('Raw Data'!N2928&gt;5,'Raw Data'!N2928&lt;=5.5),'Bảng Giá'!$B$16,IF(AND('Raw Data'!N2928&gt;5.5,'Raw Data'!N2928&lt;=6),'Bảng Giá'!$B$17,'Bảng Giá'!$B$18)))))))))))))))</f>
        <v>5&lt;x&lt;=5.5</v>
      </c>
      <c r="Q2928" s="48">
        <f t="shared" si="273"/>
        <v>-5.0590219224283303E-3</v>
      </c>
      <c r="R2928">
        <f t="shared" si="274"/>
        <v>70800</v>
      </c>
      <c r="S2928">
        <f t="shared" si="275"/>
        <v>11500</v>
      </c>
    </row>
    <row r="2929" spans="1:19" x14ac:dyDescent="0.25">
      <c r="A2929" s="12">
        <v>2928</v>
      </c>
      <c r="B2929" s="12" t="s">
        <v>292</v>
      </c>
      <c r="C2929" s="12" t="s">
        <v>226</v>
      </c>
      <c r="D2929" s="28">
        <v>43013.40185185185</v>
      </c>
      <c r="E2929" s="17">
        <v>43015.601851851847</v>
      </c>
      <c r="F2929" s="13" t="s">
        <v>302</v>
      </c>
      <c r="G2929" s="12">
        <v>3600</v>
      </c>
      <c r="H2929" s="12" t="s">
        <v>178</v>
      </c>
      <c r="I2929" s="12" t="s">
        <v>322</v>
      </c>
      <c r="J2929" s="37">
        <f>INDEX('Bảng Giá'!$C$3:$H$18,MATCH('Raw Data'!P2929,'Bảng Giá'!$B$3:$B$18,0),MATCH('Raw Data'!M2929,'Bảng Giá'!$C$2:$H$2,0))</f>
        <v>51500</v>
      </c>
      <c r="K2929" s="12">
        <v>51800</v>
      </c>
      <c r="L2929" s="36">
        <f t="shared" si="270"/>
        <v>2.1999999999970896</v>
      </c>
      <c r="M2929" t="str">
        <f>'References data'!H2930</f>
        <v>Nội Vùng</v>
      </c>
      <c r="N2929">
        <f t="shared" si="271"/>
        <v>3.6</v>
      </c>
      <c r="O2929">
        <f t="shared" si="272"/>
        <v>-300</v>
      </c>
      <c r="P2929" t="str">
        <f>IF(AND(N2929&gt;0,N2929&lt;=0.05),'Bảng Giá'!$B$3,IF(AND(N2929&lt;=0.1,N2929&gt;0.05),'Bảng Giá'!$B$4,IF(AND('Raw Data'!N2929&gt;0.1,'Raw Data'!N2929&lt;=0.25),'Bảng Giá'!$B$5,IF(AND('Raw Data'!N2929&gt;0.25,'Raw Data'!N2929&lt;=0.5),'Bảng Giá'!$B$6,IF(AND('Raw Data'!N2929&gt;0.5,'Raw Data'!N2929&lt;=1),'Bảng Giá'!$B$7,IF(AND('Raw Data'!N2929&gt;1,'Raw Data'!N2929&lt;=1.5),'Bảng Giá'!$B$8,IF(AND('Raw Data'!N2929&gt;1.5,'Raw Data'!N2929&lt;=2),'Bảng Giá'!$B$9,IF(AND('Raw Data'!N2929&gt;2,'Raw Data'!N2929&lt;=2.5),'Bảng Giá'!$B$10,IF(AND('Raw Data'!N2929&gt;2.5,'Raw Data'!N2929&lt;=3),'Bảng Giá'!$B$11,IF(AND('Raw Data'!N2929&gt;3,'Raw Data'!N2929&lt;=3.5),'Bảng Giá'!$B$12,IF(AND('Raw Data'!N2929&gt;3.5,'Raw Data'!N2929&lt;=4),'Bảng Giá'!$B$13,IF(AND('Raw Data'!N2929&gt;4,'Raw Data'!N2929&lt;=4.5),'Bảng Giá'!$B$14,IF(AND('Raw Data'!N2929&gt;4.5,'Raw Data'!N2929&lt;=5),'Bảng Giá'!$B$15,IF(AND('Raw Data'!N2929&gt;5,'Raw Data'!N2929&lt;=5.5),'Bảng Giá'!$B$16,IF(AND('Raw Data'!N2929&gt;5.5,'Raw Data'!N2929&lt;=6),'Bảng Giá'!$B$17,'Bảng Giá'!$B$18)))))))))))))))</f>
        <v>3.5&lt;x&lt;=4</v>
      </c>
      <c r="Q2929" s="48">
        <f t="shared" si="273"/>
        <v>-5.7915057915057912E-3</v>
      </c>
      <c r="R2929">
        <f t="shared" si="274"/>
        <v>61800</v>
      </c>
      <c r="S2929">
        <f t="shared" si="275"/>
        <v>10000</v>
      </c>
    </row>
    <row r="2930" spans="1:19" x14ac:dyDescent="0.25">
      <c r="A2930" s="12">
        <v>2929</v>
      </c>
      <c r="B2930" s="12" t="s">
        <v>292</v>
      </c>
      <c r="C2930" s="12" t="s">
        <v>1646</v>
      </c>
      <c r="D2930" s="28">
        <v>43013.40115740741</v>
      </c>
      <c r="E2930" s="17">
        <v>43015.601157407407</v>
      </c>
      <c r="F2930" s="13" t="s">
        <v>302</v>
      </c>
      <c r="G2930" s="12">
        <v>3600</v>
      </c>
      <c r="H2930" s="12" t="s">
        <v>111</v>
      </c>
      <c r="I2930" s="12" t="s">
        <v>322</v>
      </c>
      <c r="J2930" s="37">
        <f>INDEX('Bảng Giá'!$C$3:$H$18,MATCH('Raw Data'!P2930,'Bảng Giá'!$B$3:$B$18,0),MATCH('Raw Data'!M2930,'Bảng Giá'!$C$2:$H$2,0))</f>
        <v>51500</v>
      </c>
      <c r="K2930" s="12">
        <v>51800</v>
      </c>
      <c r="L2930" s="36">
        <f t="shared" si="270"/>
        <v>2.1999999999970896</v>
      </c>
      <c r="M2930" t="str">
        <f>'References data'!H2931</f>
        <v>Nội Vùng</v>
      </c>
      <c r="N2930">
        <f t="shared" si="271"/>
        <v>3.6</v>
      </c>
      <c r="O2930">
        <f t="shared" si="272"/>
        <v>-300</v>
      </c>
      <c r="P2930" t="str">
        <f>IF(AND(N2930&gt;0,N2930&lt;=0.05),'Bảng Giá'!$B$3,IF(AND(N2930&lt;=0.1,N2930&gt;0.05),'Bảng Giá'!$B$4,IF(AND('Raw Data'!N2930&gt;0.1,'Raw Data'!N2930&lt;=0.25),'Bảng Giá'!$B$5,IF(AND('Raw Data'!N2930&gt;0.25,'Raw Data'!N2930&lt;=0.5),'Bảng Giá'!$B$6,IF(AND('Raw Data'!N2930&gt;0.5,'Raw Data'!N2930&lt;=1),'Bảng Giá'!$B$7,IF(AND('Raw Data'!N2930&gt;1,'Raw Data'!N2930&lt;=1.5),'Bảng Giá'!$B$8,IF(AND('Raw Data'!N2930&gt;1.5,'Raw Data'!N2930&lt;=2),'Bảng Giá'!$B$9,IF(AND('Raw Data'!N2930&gt;2,'Raw Data'!N2930&lt;=2.5),'Bảng Giá'!$B$10,IF(AND('Raw Data'!N2930&gt;2.5,'Raw Data'!N2930&lt;=3),'Bảng Giá'!$B$11,IF(AND('Raw Data'!N2930&gt;3,'Raw Data'!N2930&lt;=3.5),'Bảng Giá'!$B$12,IF(AND('Raw Data'!N2930&gt;3.5,'Raw Data'!N2930&lt;=4),'Bảng Giá'!$B$13,IF(AND('Raw Data'!N2930&gt;4,'Raw Data'!N2930&lt;=4.5),'Bảng Giá'!$B$14,IF(AND('Raw Data'!N2930&gt;4.5,'Raw Data'!N2930&lt;=5),'Bảng Giá'!$B$15,IF(AND('Raw Data'!N2930&gt;5,'Raw Data'!N2930&lt;=5.5),'Bảng Giá'!$B$16,IF(AND('Raw Data'!N2930&gt;5.5,'Raw Data'!N2930&lt;=6),'Bảng Giá'!$B$17,'Bảng Giá'!$B$18)))))))))))))))</f>
        <v>3.5&lt;x&lt;=4</v>
      </c>
      <c r="Q2930" s="48">
        <f t="shared" si="273"/>
        <v>-5.7915057915057912E-3</v>
      </c>
      <c r="R2930">
        <f t="shared" si="274"/>
        <v>61800</v>
      </c>
      <c r="S2930">
        <f t="shared" si="275"/>
        <v>10000</v>
      </c>
    </row>
    <row r="2931" spans="1:19" x14ac:dyDescent="0.25">
      <c r="A2931" s="12">
        <v>2930</v>
      </c>
      <c r="B2931" s="12" t="s">
        <v>292</v>
      </c>
      <c r="C2931" s="12" t="s">
        <v>1647</v>
      </c>
      <c r="D2931" s="28">
        <v>43013.401435185187</v>
      </c>
      <c r="E2931" s="17">
        <v>43015.601435185185</v>
      </c>
      <c r="F2931" s="13" t="s">
        <v>302</v>
      </c>
      <c r="G2931" s="12">
        <v>3600</v>
      </c>
      <c r="H2931" s="12" t="s">
        <v>169</v>
      </c>
      <c r="I2931" s="12" t="s">
        <v>322</v>
      </c>
      <c r="J2931" s="37">
        <f>INDEX('Bảng Giá'!$C$3:$H$18,MATCH('Raw Data'!P2931,'Bảng Giá'!$B$3:$B$18,0),MATCH('Raw Data'!M2931,'Bảng Giá'!$C$2:$H$2,0))</f>
        <v>51500</v>
      </c>
      <c r="K2931" s="12">
        <v>51800</v>
      </c>
      <c r="L2931" s="36">
        <f t="shared" si="270"/>
        <v>2.1999999999970896</v>
      </c>
      <c r="M2931" t="str">
        <f>'References data'!H2932</f>
        <v>Nội Vùng</v>
      </c>
      <c r="N2931">
        <f t="shared" si="271"/>
        <v>3.6</v>
      </c>
      <c r="O2931">
        <f t="shared" si="272"/>
        <v>-300</v>
      </c>
      <c r="P2931" t="str">
        <f>IF(AND(N2931&gt;0,N2931&lt;=0.05),'Bảng Giá'!$B$3,IF(AND(N2931&lt;=0.1,N2931&gt;0.05),'Bảng Giá'!$B$4,IF(AND('Raw Data'!N2931&gt;0.1,'Raw Data'!N2931&lt;=0.25),'Bảng Giá'!$B$5,IF(AND('Raw Data'!N2931&gt;0.25,'Raw Data'!N2931&lt;=0.5),'Bảng Giá'!$B$6,IF(AND('Raw Data'!N2931&gt;0.5,'Raw Data'!N2931&lt;=1),'Bảng Giá'!$B$7,IF(AND('Raw Data'!N2931&gt;1,'Raw Data'!N2931&lt;=1.5),'Bảng Giá'!$B$8,IF(AND('Raw Data'!N2931&gt;1.5,'Raw Data'!N2931&lt;=2),'Bảng Giá'!$B$9,IF(AND('Raw Data'!N2931&gt;2,'Raw Data'!N2931&lt;=2.5),'Bảng Giá'!$B$10,IF(AND('Raw Data'!N2931&gt;2.5,'Raw Data'!N2931&lt;=3),'Bảng Giá'!$B$11,IF(AND('Raw Data'!N2931&gt;3,'Raw Data'!N2931&lt;=3.5),'Bảng Giá'!$B$12,IF(AND('Raw Data'!N2931&gt;3.5,'Raw Data'!N2931&lt;=4),'Bảng Giá'!$B$13,IF(AND('Raw Data'!N2931&gt;4,'Raw Data'!N2931&lt;=4.5),'Bảng Giá'!$B$14,IF(AND('Raw Data'!N2931&gt;4.5,'Raw Data'!N2931&lt;=5),'Bảng Giá'!$B$15,IF(AND('Raw Data'!N2931&gt;5,'Raw Data'!N2931&lt;=5.5),'Bảng Giá'!$B$16,IF(AND('Raw Data'!N2931&gt;5.5,'Raw Data'!N2931&lt;=6),'Bảng Giá'!$B$17,'Bảng Giá'!$B$18)))))))))))))))</f>
        <v>3.5&lt;x&lt;=4</v>
      </c>
      <c r="Q2931" s="48">
        <f t="shared" si="273"/>
        <v>-5.7915057915057912E-3</v>
      </c>
      <c r="R2931">
        <f t="shared" si="274"/>
        <v>61800</v>
      </c>
      <c r="S2931">
        <f t="shared" si="275"/>
        <v>10000</v>
      </c>
    </row>
    <row r="2932" spans="1:19" x14ac:dyDescent="0.25">
      <c r="A2932" s="12">
        <v>2931</v>
      </c>
      <c r="B2932" s="12" t="s">
        <v>292</v>
      </c>
      <c r="C2932" s="12" t="s">
        <v>227</v>
      </c>
      <c r="D2932" s="28">
        <v>43013.401643518519</v>
      </c>
      <c r="E2932" s="17">
        <v>43017.601643518516</v>
      </c>
      <c r="F2932" s="13" t="s">
        <v>302</v>
      </c>
      <c r="G2932" s="12">
        <v>3600</v>
      </c>
      <c r="H2932" s="12" t="s">
        <v>276</v>
      </c>
      <c r="I2932" s="12" t="s">
        <v>322</v>
      </c>
      <c r="J2932" s="37">
        <f>INDEX('Bảng Giá'!$C$3:$H$18,MATCH('Raw Data'!P2932,'Bảng Giá'!$B$3:$B$18,0),MATCH('Raw Data'!M2932,'Bảng Giá'!$C$2:$H$2,0))</f>
        <v>83500</v>
      </c>
      <c r="K2932" s="12">
        <v>81500</v>
      </c>
      <c r="L2932" s="36">
        <f t="shared" si="270"/>
        <v>4.1999999999970896</v>
      </c>
      <c r="M2932" t="str">
        <f>'References data'!H2933</f>
        <v>Liên Vùng</v>
      </c>
      <c r="N2932">
        <f t="shared" si="271"/>
        <v>3.6</v>
      </c>
      <c r="O2932">
        <f t="shared" si="272"/>
        <v>2000</v>
      </c>
      <c r="P2932" t="str">
        <f>IF(AND(N2932&gt;0,N2932&lt;=0.05),'Bảng Giá'!$B$3,IF(AND(N2932&lt;=0.1,N2932&gt;0.05),'Bảng Giá'!$B$4,IF(AND('Raw Data'!N2932&gt;0.1,'Raw Data'!N2932&lt;=0.25),'Bảng Giá'!$B$5,IF(AND('Raw Data'!N2932&gt;0.25,'Raw Data'!N2932&lt;=0.5),'Bảng Giá'!$B$6,IF(AND('Raw Data'!N2932&gt;0.5,'Raw Data'!N2932&lt;=1),'Bảng Giá'!$B$7,IF(AND('Raw Data'!N2932&gt;1,'Raw Data'!N2932&lt;=1.5),'Bảng Giá'!$B$8,IF(AND('Raw Data'!N2932&gt;1.5,'Raw Data'!N2932&lt;=2),'Bảng Giá'!$B$9,IF(AND('Raw Data'!N2932&gt;2,'Raw Data'!N2932&lt;=2.5),'Bảng Giá'!$B$10,IF(AND('Raw Data'!N2932&gt;2.5,'Raw Data'!N2932&lt;=3),'Bảng Giá'!$B$11,IF(AND('Raw Data'!N2932&gt;3,'Raw Data'!N2932&lt;=3.5),'Bảng Giá'!$B$12,IF(AND('Raw Data'!N2932&gt;3.5,'Raw Data'!N2932&lt;=4),'Bảng Giá'!$B$13,IF(AND('Raw Data'!N2932&gt;4,'Raw Data'!N2932&lt;=4.5),'Bảng Giá'!$B$14,IF(AND('Raw Data'!N2932&gt;4.5,'Raw Data'!N2932&lt;=5),'Bảng Giá'!$B$15,IF(AND('Raw Data'!N2932&gt;5,'Raw Data'!N2932&lt;=5.5),'Bảng Giá'!$B$16,IF(AND('Raw Data'!N2932&gt;5.5,'Raw Data'!N2932&lt;=6),'Bảng Giá'!$B$17,'Bảng Giá'!$B$18)))))))))))))))</f>
        <v>3.5&lt;x&lt;=4</v>
      </c>
      <c r="Q2932" s="48">
        <f t="shared" si="273"/>
        <v>2.4539877300613498E-2</v>
      </c>
      <c r="R2932">
        <f t="shared" si="274"/>
        <v>100200</v>
      </c>
      <c r="S2932">
        <f t="shared" si="275"/>
        <v>18700</v>
      </c>
    </row>
    <row r="2933" spans="1:19" x14ac:dyDescent="0.25">
      <c r="A2933" s="12">
        <v>2932</v>
      </c>
      <c r="B2933" s="12" t="s">
        <v>292</v>
      </c>
      <c r="C2933" s="12" t="s">
        <v>1648</v>
      </c>
      <c r="D2933" s="28">
        <v>43013.645821759259</v>
      </c>
      <c r="E2933" s="17">
        <v>43015.845821759256</v>
      </c>
      <c r="F2933" s="13" t="s">
        <v>302</v>
      </c>
      <c r="G2933" s="12">
        <v>5400</v>
      </c>
      <c r="H2933" s="12" t="s">
        <v>831</v>
      </c>
      <c r="I2933" s="12" t="s">
        <v>311</v>
      </c>
      <c r="J2933" s="37">
        <f>INDEX('Bảng Giá'!$C$3:$H$18,MATCH('Raw Data'!P2933,'Bảng Giá'!$B$3:$B$18,0),MATCH('Raw Data'!M2933,'Bảng Giá'!$C$2:$H$2,0))</f>
        <v>59000</v>
      </c>
      <c r="K2933" s="12">
        <v>59300</v>
      </c>
      <c r="L2933" s="36">
        <f t="shared" si="270"/>
        <v>2.1999999999970896</v>
      </c>
      <c r="M2933" t="str">
        <f>'References data'!H2934</f>
        <v>Nội Vùng</v>
      </c>
      <c r="N2933">
        <f t="shared" si="271"/>
        <v>5.4</v>
      </c>
      <c r="O2933">
        <f t="shared" si="272"/>
        <v>-300</v>
      </c>
      <c r="P2933" t="str">
        <f>IF(AND(N2933&gt;0,N2933&lt;=0.05),'Bảng Giá'!$B$3,IF(AND(N2933&lt;=0.1,N2933&gt;0.05),'Bảng Giá'!$B$4,IF(AND('Raw Data'!N2933&gt;0.1,'Raw Data'!N2933&lt;=0.25),'Bảng Giá'!$B$5,IF(AND('Raw Data'!N2933&gt;0.25,'Raw Data'!N2933&lt;=0.5),'Bảng Giá'!$B$6,IF(AND('Raw Data'!N2933&gt;0.5,'Raw Data'!N2933&lt;=1),'Bảng Giá'!$B$7,IF(AND('Raw Data'!N2933&gt;1,'Raw Data'!N2933&lt;=1.5),'Bảng Giá'!$B$8,IF(AND('Raw Data'!N2933&gt;1.5,'Raw Data'!N2933&lt;=2),'Bảng Giá'!$B$9,IF(AND('Raw Data'!N2933&gt;2,'Raw Data'!N2933&lt;=2.5),'Bảng Giá'!$B$10,IF(AND('Raw Data'!N2933&gt;2.5,'Raw Data'!N2933&lt;=3),'Bảng Giá'!$B$11,IF(AND('Raw Data'!N2933&gt;3,'Raw Data'!N2933&lt;=3.5),'Bảng Giá'!$B$12,IF(AND('Raw Data'!N2933&gt;3.5,'Raw Data'!N2933&lt;=4),'Bảng Giá'!$B$13,IF(AND('Raw Data'!N2933&gt;4,'Raw Data'!N2933&lt;=4.5),'Bảng Giá'!$B$14,IF(AND('Raw Data'!N2933&gt;4.5,'Raw Data'!N2933&lt;=5),'Bảng Giá'!$B$15,IF(AND('Raw Data'!N2933&gt;5,'Raw Data'!N2933&lt;=5.5),'Bảng Giá'!$B$16,IF(AND('Raw Data'!N2933&gt;5.5,'Raw Data'!N2933&lt;=6),'Bảng Giá'!$B$17,'Bảng Giá'!$B$18)))))))))))))))</f>
        <v>5&lt;x&lt;=5.5</v>
      </c>
      <c r="Q2933" s="48">
        <f t="shared" si="273"/>
        <v>-5.0590219224283303E-3</v>
      </c>
      <c r="R2933">
        <f t="shared" si="274"/>
        <v>70800</v>
      </c>
      <c r="S2933">
        <f t="shared" si="275"/>
        <v>11500</v>
      </c>
    </row>
    <row r="2934" spans="1:19" x14ac:dyDescent="0.25">
      <c r="A2934" s="12">
        <v>2933</v>
      </c>
      <c r="B2934" s="12" t="s">
        <v>292</v>
      </c>
      <c r="C2934" s="12" t="s">
        <v>1649</v>
      </c>
      <c r="D2934" s="28">
        <v>43013.401400462964</v>
      </c>
      <c r="E2934" s="17">
        <v>43014.901400462964</v>
      </c>
      <c r="F2934" s="13" t="s">
        <v>302</v>
      </c>
      <c r="G2934" s="12">
        <v>200</v>
      </c>
      <c r="H2934" s="12" t="s">
        <v>322</v>
      </c>
      <c r="I2934" s="12" t="s">
        <v>100</v>
      </c>
      <c r="J2934" s="37">
        <f>INDEX('Bảng Giá'!$C$3:$H$18,MATCH('Raw Data'!P2934,'Bảng Giá'!$B$3:$B$18,0),MATCH('Raw Data'!M2934,'Bảng Giá'!$C$2:$H$2,0))</f>
        <v>13000</v>
      </c>
      <c r="K2934" s="12">
        <v>13100</v>
      </c>
      <c r="L2934" s="36">
        <f t="shared" si="270"/>
        <v>1.5</v>
      </c>
      <c r="M2934" t="str">
        <f>'References data'!H2935</f>
        <v>Nội Tỉnh</v>
      </c>
      <c r="N2934">
        <f t="shared" si="271"/>
        <v>0.2</v>
      </c>
      <c r="O2934">
        <f t="shared" si="272"/>
        <v>-100</v>
      </c>
      <c r="P2934" t="str">
        <f>IF(AND(N2934&gt;0,N2934&lt;=0.05),'Bảng Giá'!$B$3,IF(AND(N2934&lt;=0.1,N2934&gt;0.05),'Bảng Giá'!$B$4,IF(AND('Raw Data'!N2934&gt;0.1,'Raw Data'!N2934&lt;=0.25),'Bảng Giá'!$B$5,IF(AND('Raw Data'!N2934&gt;0.25,'Raw Data'!N2934&lt;=0.5),'Bảng Giá'!$B$6,IF(AND('Raw Data'!N2934&gt;0.5,'Raw Data'!N2934&lt;=1),'Bảng Giá'!$B$7,IF(AND('Raw Data'!N2934&gt;1,'Raw Data'!N2934&lt;=1.5),'Bảng Giá'!$B$8,IF(AND('Raw Data'!N2934&gt;1.5,'Raw Data'!N2934&lt;=2),'Bảng Giá'!$B$9,IF(AND('Raw Data'!N2934&gt;2,'Raw Data'!N2934&lt;=2.5),'Bảng Giá'!$B$10,IF(AND('Raw Data'!N2934&gt;2.5,'Raw Data'!N2934&lt;=3),'Bảng Giá'!$B$11,IF(AND('Raw Data'!N2934&gt;3,'Raw Data'!N2934&lt;=3.5),'Bảng Giá'!$B$12,IF(AND('Raw Data'!N2934&gt;3.5,'Raw Data'!N2934&lt;=4),'Bảng Giá'!$B$13,IF(AND('Raw Data'!N2934&gt;4,'Raw Data'!N2934&lt;=4.5),'Bảng Giá'!$B$14,IF(AND('Raw Data'!N2934&gt;4.5,'Raw Data'!N2934&lt;=5),'Bảng Giá'!$B$15,IF(AND('Raw Data'!N2934&gt;5,'Raw Data'!N2934&lt;=5.5),'Bảng Giá'!$B$16,IF(AND('Raw Data'!N2934&gt;5.5,'Raw Data'!N2934&lt;=6),'Bảng Giá'!$B$17,'Bảng Giá'!$B$18)))))))))))))))</f>
        <v>0.1&lt;x&lt;=0.25</v>
      </c>
      <c r="Q2934" s="48">
        <f t="shared" si="273"/>
        <v>-7.6335877862595417E-3</v>
      </c>
      <c r="R2934">
        <f t="shared" si="274"/>
        <v>15600</v>
      </c>
      <c r="S2934">
        <f t="shared" si="275"/>
        <v>2500</v>
      </c>
    </row>
    <row r="2935" spans="1:19" x14ac:dyDescent="0.25">
      <c r="A2935" s="12">
        <v>2934</v>
      </c>
      <c r="B2935" s="12" t="s">
        <v>292</v>
      </c>
      <c r="C2935" s="12" t="s">
        <v>1650</v>
      </c>
      <c r="D2935" s="28">
        <v>43013.401701388888</v>
      </c>
      <c r="E2935" s="17">
        <v>43014.901701388888</v>
      </c>
      <c r="F2935" s="13" t="s">
        <v>302</v>
      </c>
      <c r="G2935" s="12">
        <v>200</v>
      </c>
      <c r="H2935" s="12" t="s">
        <v>322</v>
      </c>
      <c r="I2935" s="12" t="s">
        <v>93</v>
      </c>
      <c r="J2935" s="37">
        <f>INDEX('Bảng Giá'!$C$3:$H$18,MATCH('Raw Data'!P2935,'Bảng Giá'!$B$3:$B$18,0),MATCH('Raw Data'!M2935,'Bảng Giá'!$C$2:$H$2,0))</f>
        <v>13000</v>
      </c>
      <c r="K2935" s="12">
        <v>13100</v>
      </c>
      <c r="L2935" s="36">
        <f t="shared" si="270"/>
        <v>1.5</v>
      </c>
      <c r="M2935" t="str">
        <f>'References data'!H2936</f>
        <v>Nội Tỉnh</v>
      </c>
      <c r="N2935">
        <f t="shared" si="271"/>
        <v>0.2</v>
      </c>
      <c r="O2935">
        <f t="shared" si="272"/>
        <v>-100</v>
      </c>
      <c r="P2935" t="str">
        <f>IF(AND(N2935&gt;0,N2935&lt;=0.05),'Bảng Giá'!$B$3,IF(AND(N2935&lt;=0.1,N2935&gt;0.05),'Bảng Giá'!$B$4,IF(AND('Raw Data'!N2935&gt;0.1,'Raw Data'!N2935&lt;=0.25),'Bảng Giá'!$B$5,IF(AND('Raw Data'!N2935&gt;0.25,'Raw Data'!N2935&lt;=0.5),'Bảng Giá'!$B$6,IF(AND('Raw Data'!N2935&gt;0.5,'Raw Data'!N2935&lt;=1),'Bảng Giá'!$B$7,IF(AND('Raw Data'!N2935&gt;1,'Raw Data'!N2935&lt;=1.5),'Bảng Giá'!$B$8,IF(AND('Raw Data'!N2935&gt;1.5,'Raw Data'!N2935&lt;=2),'Bảng Giá'!$B$9,IF(AND('Raw Data'!N2935&gt;2,'Raw Data'!N2935&lt;=2.5),'Bảng Giá'!$B$10,IF(AND('Raw Data'!N2935&gt;2.5,'Raw Data'!N2935&lt;=3),'Bảng Giá'!$B$11,IF(AND('Raw Data'!N2935&gt;3,'Raw Data'!N2935&lt;=3.5),'Bảng Giá'!$B$12,IF(AND('Raw Data'!N2935&gt;3.5,'Raw Data'!N2935&lt;=4),'Bảng Giá'!$B$13,IF(AND('Raw Data'!N2935&gt;4,'Raw Data'!N2935&lt;=4.5),'Bảng Giá'!$B$14,IF(AND('Raw Data'!N2935&gt;4.5,'Raw Data'!N2935&lt;=5),'Bảng Giá'!$B$15,IF(AND('Raw Data'!N2935&gt;5,'Raw Data'!N2935&lt;=5.5),'Bảng Giá'!$B$16,IF(AND('Raw Data'!N2935&gt;5.5,'Raw Data'!N2935&lt;=6),'Bảng Giá'!$B$17,'Bảng Giá'!$B$18)))))))))))))))</f>
        <v>0.1&lt;x&lt;=0.25</v>
      </c>
      <c r="Q2935" s="48">
        <f t="shared" si="273"/>
        <v>-7.6335877862595417E-3</v>
      </c>
      <c r="R2935">
        <f t="shared" si="274"/>
        <v>15600</v>
      </c>
      <c r="S2935">
        <f t="shared" si="275"/>
        <v>2500</v>
      </c>
    </row>
    <row r="2936" spans="1:19" x14ac:dyDescent="0.25">
      <c r="A2936" s="12">
        <v>2935</v>
      </c>
      <c r="B2936" s="12" t="s">
        <v>292</v>
      </c>
      <c r="C2936" s="12" t="s">
        <v>1651</v>
      </c>
      <c r="D2936" s="28">
        <v>43013.401979166665</v>
      </c>
      <c r="E2936" s="17">
        <v>43014.901979166665</v>
      </c>
      <c r="F2936" s="13" t="s">
        <v>302</v>
      </c>
      <c r="G2936" s="12">
        <v>200</v>
      </c>
      <c r="H2936" s="12" t="s">
        <v>322</v>
      </c>
      <c r="I2936" s="12" t="s">
        <v>85</v>
      </c>
      <c r="J2936" s="37">
        <f>INDEX('Bảng Giá'!$C$3:$H$18,MATCH('Raw Data'!P2936,'Bảng Giá'!$B$3:$B$18,0),MATCH('Raw Data'!M2936,'Bảng Giá'!$C$2:$H$2,0))</f>
        <v>13000</v>
      </c>
      <c r="K2936" s="12">
        <v>13100</v>
      </c>
      <c r="L2936" s="36">
        <f t="shared" si="270"/>
        <v>1.5</v>
      </c>
      <c r="M2936" t="str">
        <f>'References data'!H2937</f>
        <v>Nội Tỉnh</v>
      </c>
      <c r="N2936">
        <f t="shared" si="271"/>
        <v>0.2</v>
      </c>
      <c r="O2936">
        <f t="shared" si="272"/>
        <v>-100</v>
      </c>
      <c r="P2936" t="str">
        <f>IF(AND(N2936&gt;0,N2936&lt;=0.05),'Bảng Giá'!$B$3,IF(AND(N2936&lt;=0.1,N2936&gt;0.05),'Bảng Giá'!$B$4,IF(AND('Raw Data'!N2936&gt;0.1,'Raw Data'!N2936&lt;=0.25),'Bảng Giá'!$B$5,IF(AND('Raw Data'!N2936&gt;0.25,'Raw Data'!N2936&lt;=0.5),'Bảng Giá'!$B$6,IF(AND('Raw Data'!N2936&gt;0.5,'Raw Data'!N2936&lt;=1),'Bảng Giá'!$B$7,IF(AND('Raw Data'!N2936&gt;1,'Raw Data'!N2936&lt;=1.5),'Bảng Giá'!$B$8,IF(AND('Raw Data'!N2936&gt;1.5,'Raw Data'!N2936&lt;=2),'Bảng Giá'!$B$9,IF(AND('Raw Data'!N2936&gt;2,'Raw Data'!N2936&lt;=2.5),'Bảng Giá'!$B$10,IF(AND('Raw Data'!N2936&gt;2.5,'Raw Data'!N2936&lt;=3),'Bảng Giá'!$B$11,IF(AND('Raw Data'!N2936&gt;3,'Raw Data'!N2936&lt;=3.5),'Bảng Giá'!$B$12,IF(AND('Raw Data'!N2936&gt;3.5,'Raw Data'!N2936&lt;=4),'Bảng Giá'!$B$13,IF(AND('Raw Data'!N2936&gt;4,'Raw Data'!N2936&lt;=4.5),'Bảng Giá'!$B$14,IF(AND('Raw Data'!N2936&gt;4.5,'Raw Data'!N2936&lt;=5),'Bảng Giá'!$B$15,IF(AND('Raw Data'!N2936&gt;5,'Raw Data'!N2936&lt;=5.5),'Bảng Giá'!$B$16,IF(AND('Raw Data'!N2936&gt;5.5,'Raw Data'!N2936&lt;=6),'Bảng Giá'!$B$17,'Bảng Giá'!$B$18)))))))))))))))</f>
        <v>0.1&lt;x&lt;=0.25</v>
      </c>
      <c r="Q2936" s="48">
        <f t="shared" si="273"/>
        <v>-7.6335877862595417E-3</v>
      </c>
      <c r="R2936">
        <f t="shared" si="274"/>
        <v>15600</v>
      </c>
      <c r="S2936">
        <f t="shared" si="275"/>
        <v>2500</v>
      </c>
    </row>
    <row r="2937" spans="1:19" x14ac:dyDescent="0.25">
      <c r="A2937" s="12">
        <v>2936</v>
      </c>
      <c r="B2937" s="12" t="s">
        <v>292</v>
      </c>
      <c r="C2937" s="12" t="s">
        <v>1652</v>
      </c>
      <c r="D2937" s="28">
        <v>43013.541527777779</v>
      </c>
      <c r="E2937" s="17">
        <v>43015.041527777779</v>
      </c>
      <c r="F2937" s="13" t="s">
        <v>302</v>
      </c>
      <c r="G2937" s="12">
        <v>200</v>
      </c>
      <c r="H2937" s="12" t="s">
        <v>322</v>
      </c>
      <c r="I2937" s="12" t="s">
        <v>300</v>
      </c>
      <c r="J2937" s="37">
        <f>INDEX('Bảng Giá'!$C$3:$H$18,MATCH('Raw Data'!P2937,'Bảng Giá'!$B$3:$B$18,0),MATCH('Raw Data'!M2937,'Bảng Giá'!$C$2:$H$2,0))</f>
        <v>13000</v>
      </c>
      <c r="K2937" s="12">
        <v>13100</v>
      </c>
      <c r="L2937" s="36">
        <f t="shared" si="270"/>
        <v>1.5</v>
      </c>
      <c r="M2937" t="str">
        <f>'References data'!H2938</f>
        <v>Nội Tỉnh</v>
      </c>
      <c r="N2937">
        <f t="shared" si="271"/>
        <v>0.2</v>
      </c>
      <c r="O2937">
        <f t="shared" si="272"/>
        <v>-100</v>
      </c>
      <c r="P2937" t="str">
        <f>IF(AND(N2937&gt;0,N2937&lt;=0.05),'Bảng Giá'!$B$3,IF(AND(N2937&lt;=0.1,N2937&gt;0.05),'Bảng Giá'!$B$4,IF(AND('Raw Data'!N2937&gt;0.1,'Raw Data'!N2937&lt;=0.25),'Bảng Giá'!$B$5,IF(AND('Raw Data'!N2937&gt;0.25,'Raw Data'!N2937&lt;=0.5),'Bảng Giá'!$B$6,IF(AND('Raw Data'!N2937&gt;0.5,'Raw Data'!N2937&lt;=1),'Bảng Giá'!$B$7,IF(AND('Raw Data'!N2937&gt;1,'Raw Data'!N2937&lt;=1.5),'Bảng Giá'!$B$8,IF(AND('Raw Data'!N2937&gt;1.5,'Raw Data'!N2937&lt;=2),'Bảng Giá'!$B$9,IF(AND('Raw Data'!N2937&gt;2,'Raw Data'!N2937&lt;=2.5),'Bảng Giá'!$B$10,IF(AND('Raw Data'!N2937&gt;2.5,'Raw Data'!N2937&lt;=3),'Bảng Giá'!$B$11,IF(AND('Raw Data'!N2937&gt;3,'Raw Data'!N2937&lt;=3.5),'Bảng Giá'!$B$12,IF(AND('Raw Data'!N2937&gt;3.5,'Raw Data'!N2937&lt;=4),'Bảng Giá'!$B$13,IF(AND('Raw Data'!N2937&gt;4,'Raw Data'!N2937&lt;=4.5),'Bảng Giá'!$B$14,IF(AND('Raw Data'!N2937&gt;4.5,'Raw Data'!N2937&lt;=5),'Bảng Giá'!$B$15,IF(AND('Raw Data'!N2937&gt;5,'Raw Data'!N2937&lt;=5.5),'Bảng Giá'!$B$16,IF(AND('Raw Data'!N2937&gt;5.5,'Raw Data'!N2937&lt;=6),'Bảng Giá'!$B$17,'Bảng Giá'!$B$18)))))))))))))))</f>
        <v>0.1&lt;x&lt;=0.25</v>
      </c>
      <c r="Q2937" s="48">
        <f t="shared" si="273"/>
        <v>-7.6335877862595417E-3</v>
      </c>
      <c r="R2937">
        <f t="shared" si="274"/>
        <v>15600</v>
      </c>
      <c r="S2937">
        <f t="shared" si="275"/>
        <v>2500</v>
      </c>
    </row>
    <row r="2938" spans="1:19" x14ac:dyDescent="0.25">
      <c r="A2938" s="12">
        <v>2937</v>
      </c>
      <c r="B2938" s="12" t="s">
        <v>292</v>
      </c>
      <c r="C2938" s="12" t="s">
        <v>1653</v>
      </c>
      <c r="D2938" s="28">
        <v>43013.541458333333</v>
      </c>
      <c r="E2938" s="17">
        <v>43015.041458333333</v>
      </c>
      <c r="F2938" s="13" t="s">
        <v>302</v>
      </c>
      <c r="G2938" s="12">
        <v>4050</v>
      </c>
      <c r="H2938" s="12" t="s">
        <v>322</v>
      </c>
      <c r="I2938" s="12" t="s">
        <v>76</v>
      </c>
      <c r="J2938" s="37">
        <f>INDEX('Bảng Giá'!$C$3:$H$18,MATCH('Raw Data'!P2938,'Bảng Giá'!$B$3:$B$18,0),MATCH('Raw Data'!M2938,'Bảng Giá'!$C$2:$H$2,0))</f>
        <v>22000</v>
      </c>
      <c r="K2938" s="12">
        <v>22200</v>
      </c>
      <c r="L2938" s="36">
        <f t="shared" si="270"/>
        <v>1.5</v>
      </c>
      <c r="M2938" t="str">
        <f>'References data'!H2939</f>
        <v>Nội Tỉnh</v>
      </c>
      <c r="N2938">
        <f t="shared" si="271"/>
        <v>4.05</v>
      </c>
      <c r="O2938">
        <f t="shared" si="272"/>
        <v>-200</v>
      </c>
      <c r="P2938" t="str">
        <f>IF(AND(N2938&gt;0,N2938&lt;=0.05),'Bảng Giá'!$B$3,IF(AND(N2938&lt;=0.1,N2938&gt;0.05),'Bảng Giá'!$B$4,IF(AND('Raw Data'!N2938&gt;0.1,'Raw Data'!N2938&lt;=0.25),'Bảng Giá'!$B$5,IF(AND('Raw Data'!N2938&gt;0.25,'Raw Data'!N2938&lt;=0.5),'Bảng Giá'!$B$6,IF(AND('Raw Data'!N2938&gt;0.5,'Raw Data'!N2938&lt;=1),'Bảng Giá'!$B$7,IF(AND('Raw Data'!N2938&gt;1,'Raw Data'!N2938&lt;=1.5),'Bảng Giá'!$B$8,IF(AND('Raw Data'!N2938&gt;1.5,'Raw Data'!N2938&lt;=2),'Bảng Giá'!$B$9,IF(AND('Raw Data'!N2938&gt;2,'Raw Data'!N2938&lt;=2.5),'Bảng Giá'!$B$10,IF(AND('Raw Data'!N2938&gt;2.5,'Raw Data'!N2938&lt;=3),'Bảng Giá'!$B$11,IF(AND('Raw Data'!N2938&gt;3,'Raw Data'!N2938&lt;=3.5),'Bảng Giá'!$B$12,IF(AND('Raw Data'!N2938&gt;3.5,'Raw Data'!N2938&lt;=4),'Bảng Giá'!$B$13,IF(AND('Raw Data'!N2938&gt;4,'Raw Data'!N2938&lt;=4.5),'Bảng Giá'!$B$14,IF(AND('Raw Data'!N2938&gt;4.5,'Raw Data'!N2938&lt;=5),'Bảng Giá'!$B$15,IF(AND('Raw Data'!N2938&gt;5,'Raw Data'!N2938&lt;=5.5),'Bảng Giá'!$B$16,IF(AND('Raw Data'!N2938&gt;5.5,'Raw Data'!N2938&lt;=6),'Bảng Giá'!$B$17,'Bảng Giá'!$B$18)))))))))))))))</f>
        <v>4&lt;x&lt;=4.5</v>
      </c>
      <c r="Q2938" s="48">
        <f t="shared" si="273"/>
        <v>-9.0090090090090089E-3</v>
      </c>
      <c r="R2938">
        <f t="shared" si="274"/>
        <v>26400</v>
      </c>
      <c r="S2938">
        <f t="shared" si="275"/>
        <v>4200</v>
      </c>
    </row>
    <row r="2939" spans="1:19" x14ac:dyDescent="0.25">
      <c r="A2939" s="12">
        <v>2938</v>
      </c>
      <c r="B2939" s="12" t="s">
        <v>292</v>
      </c>
      <c r="C2939" s="12" t="s">
        <v>1654</v>
      </c>
      <c r="D2939" s="28">
        <v>43013.542245370372</v>
      </c>
      <c r="E2939" s="17">
        <v>43015.042245370372</v>
      </c>
      <c r="F2939" s="13" t="s">
        <v>302</v>
      </c>
      <c r="G2939" s="12">
        <v>200</v>
      </c>
      <c r="H2939" s="12" t="s">
        <v>322</v>
      </c>
      <c r="I2939" s="12" t="s">
        <v>83</v>
      </c>
      <c r="J2939" s="37">
        <f>INDEX('Bảng Giá'!$C$3:$H$18,MATCH('Raw Data'!P2939,'Bảng Giá'!$B$3:$B$18,0),MATCH('Raw Data'!M2939,'Bảng Giá'!$C$2:$H$2,0))</f>
        <v>13000</v>
      </c>
      <c r="K2939" s="12">
        <v>13100</v>
      </c>
      <c r="L2939" s="36">
        <f t="shared" si="270"/>
        <v>1.5</v>
      </c>
      <c r="M2939" t="str">
        <f>'References data'!H2940</f>
        <v>Nội Tỉnh</v>
      </c>
      <c r="N2939">
        <f t="shared" si="271"/>
        <v>0.2</v>
      </c>
      <c r="O2939">
        <f t="shared" si="272"/>
        <v>-100</v>
      </c>
      <c r="P2939" t="str">
        <f>IF(AND(N2939&gt;0,N2939&lt;=0.05),'Bảng Giá'!$B$3,IF(AND(N2939&lt;=0.1,N2939&gt;0.05),'Bảng Giá'!$B$4,IF(AND('Raw Data'!N2939&gt;0.1,'Raw Data'!N2939&lt;=0.25),'Bảng Giá'!$B$5,IF(AND('Raw Data'!N2939&gt;0.25,'Raw Data'!N2939&lt;=0.5),'Bảng Giá'!$B$6,IF(AND('Raw Data'!N2939&gt;0.5,'Raw Data'!N2939&lt;=1),'Bảng Giá'!$B$7,IF(AND('Raw Data'!N2939&gt;1,'Raw Data'!N2939&lt;=1.5),'Bảng Giá'!$B$8,IF(AND('Raw Data'!N2939&gt;1.5,'Raw Data'!N2939&lt;=2),'Bảng Giá'!$B$9,IF(AND('Raw Data'!N2939&gt;2,'Raw Data'!N2939&lt;=2.5),'Bảng Giá'!$B$10,IF(AND('Raw Data'!N2939&gt;2.5,'Raw Data'!N2939&lt;=3),'Bảng Giá'!$B$11,IF(AND('Raw Data'!N2939&gt;3,'Raw Data'!N2939&lt;=3.5),'Bảng Giá'!$B$12,IF(AND('Raw Data'!N2939&gt;3.5,'Raw Data'!N2939&lt;=4),'Bảng Giá'!$B$13,IF(AND('Raw Data'!N2939&gt;4,'Raw Data'!N2939&lt;=4.5),'Bảng Giá'!$B$14,IF(AND('Raw Data'!N2939&gt;4.5,'Raw Data'!N2939&lt;=5),'Bảng Giá'!$B$15,IF(AND('Raw Data'!N2939&gt;5,'Raw Data'!N2939&lt;=5.5),'Bảng Giá'!$B$16,IF(AND('Raw Data'!N2939&gt;5.5,'Raw Data'!N2939&lt;=6),'Bảng Giá'!$B$17,'Bảng Giá'!$B$18)))))))))))))))</f>
        <v>0.1&lt;x&lt;=0.25</v>
      </c>
      <c r="Q2939" s="48">
        <f t="shared" si="273"/>
        <v>-7.6335877862595417E-3</v>
      </c>
      <c r="R2939">
        <f t="shared" si="274"/>
        <v>15600</v>
      </c>
      <c r="S2939">
        <f t="shared" si="275"/>
        <v>2500</v>
      </c>
    </row>
    <row r="2940" spans="1:19" x14ac:dyDescent="0.25">
      <c r="A2940" s="12">
        <v>2939</v>
      </c>
      <c r="B2940" s="12" t="s">
        <v>292</v>
      </c>
      <c r="C2940" s="12" t="s">
        <v>1655</v>
      </c>
      <c r="D2940" s="28">
        <v>43013.645902777775</v>
      </c>
      <c r="E2940" s="17">
        <v>43015.145902777775</v>
      </c>
      <c r="F2940" s="13" t="s">
        <v>302</v>
      </c>
      <c r="G2940" s="12">
        <v>200</v>
      </c>
      <c r="H2940" s="12" t="s">
        <v>322</v>
      </c>
      <c r="I2940" s="12" t="s">
        <v>87</v>
      </c>
      <c r="J2940" s="37">
        <f>INDEX('Bảng Giá'!$C$3:$H$18,MATCH('Raw Data'!P2940,'Bảng Giá'!$B$3:$B$18,0),MATCH('Raw Data'!M2940,'Bảng Giá'!$C$2:$H$2,0))</f>
        <v>13000</v>
      </c>
      <c r="K2940" s="12">
        <v>13100</v>
      </c>
      <c r="L2940" s="36">
        <f t="shared" si="270"/>
        <v>1.5</v>
      </c>
      <c r="M2940" t="str">
        <f>'References data'!H2941</f>
        <v>Nội Tỉnh</v>
      </c>
      <c r="N2940">
        <f t="shared" si="271"/>
        <v>0.2</v>
      </c>
      <c r="O2940">
        <f t="shared" si="272"/>
        <v>-100</v>
      </c>
      <c r="P2940" t="str">
        <f>IF(AND(N2940&gt;0,N2940&lt;=0.05),'Bảng Giá'!$B$3,IF(AND(N2940&lt;=0.1,N2940&gt;0.05),'Bảng Giá'!$B$4,IF(AND('Raw Data'!N2940&gt;0.1,'Raw Data'!N2940&lt;=0.25),'Bảng Giá'!$B$5,IF(AND('Raw Data'!N2940&gt;0.25,'Raw Data'!N2940&lt;=0.5),'Bảng Giá'!$B$6,IF(AND('Raw Data'!N2940&gt;0.5,'Raw Data'!N2940&lt;=1),'Bảng Giá'!$B$7,IF(AND('Raw Data'!N2940&gt;1,'Raw Data'!N2940&lt;=1.5),'Bảng Giá'!$B$8,IF(AND('Raw Data'!N2940&gt;1.5,'Raw Data'!N2940&lt;=2),'Bảng Giá'!$B$9,IF(AND('Raw Data'!N2940&gt;2,'Raw Data'!N2940&lt;=2.5),'Bảng Giá'!$B$10,IF(AND('Raw Data'!N2940&gt;2.5,'Raw Data'!N2940&lt;=3),'Bảng Giá'!$B$11,IF(AND('Raw Data'!N2940&gt;3,'Raw Data'!N2940&lt;=3.5),'Bảng Giá'!$B$12,IF(AND('Raw Data'!N2940&gt;3.5,'Raw Data'!N2940&lt;=4),'Bảng Giá'!$B$13,IF(AND('Raw Data'!N2940&gt;4,'Raw Data'!N2940&lt;=4.5),'Bảng Giá'!$B$14,IF(AND('Raw Data'!N2940&gt;4.5,'Raw Data'!N2940&lt;=5),'Bảng Giá'!$B$15,IF(AND('Raw Data'!N2940&gt;5,'Raw Data'!N2940&lt;=5.5),'Bảng Giá'!$B$16,IF(AND('Raw Data'!N2940&gt;5.5,'Raw Data'!N2940&lt;=6),'Bảng Giá'!$B$17,'Bảng Giá'!$B$18)))))))))))))))</f>
        <v>0.1&lt;x&lt;=0.25</v>
      </c>
      <c r="Q2940" s="48">
        <f t="shared" si="273"/>
        <v>-7.6335877862595417E-3</v>
      </c>
      <c r="R2940">
        <f t="shared" si="274"/>
        <v>15600</v>
      </c>
      <c r="S2940">
        <f t="shared" si="275"/>
        <v>2500</v>
      </c>
    </row>
    <row r="2941" spans="1:19" x14ac:dyDescent="0.25">
      <c r="A2941" s="12">
        <v>2940</v>
      </c>
      <c r="B2941" s="12" t="s">
        <v>292</v>
      </c>
      <c r="C2941" s="12" t="s">
        <v>1656</v>
      </c>
      <c r="D2941" s="28">
        <v>43013.541342592594</v>
      </c>
      <c r="E2941" s="17">
        <v>43015.041342592594</v>
      </c>
      <c r="F2941" s="13" t="s">
        <v>302</v>
      </c>
      <c r="G2941" s="12">
        <v>200</v>
      </c>
      <c r="H2941" s="12" t="s">
        <v>322</v>
      </c>
      <c r="I2941" s="12" t="s">
        <v>93</v>
      </c>
      <c r="J2941" s="37">
        <f>INDEX('Bảng Giá'!$C$3:$H$18,MATCH('Raw Data'!P2941,'Bảng Giá'!$B$3:$B$18,0),MATCH('Raw Data'!M2941,'Bảng Giá'!$C$2:$H$2,0))</f>
        <v>13000</v>
      </c>
      <c r="K2941" s="12">
        <v>13100</v>
      </c>
      <c r="L2941" s="36">
        <f t="shared" si="270"/>
        <v>1.5</v>
      </c>
      <c r="M2941" t="str">
        <f>'References data'!H2942</f>
        <v>Nội Tỉnh</v>
      </c>
      <c r="N2941">
        <f t="shared" si="271"/>
        <v>0.2</v>
      </c>
      <c r="O2941">
        <f t="shared" si="272"/>
        <v>-100</v>
      </c>
      <c r="P2941" t="str">
        <f>IF(AND(N2941&gt;0,N2941&lt;=0.05),'Bảng Giá'!$B$3,IF(AND(N2941&lt;=0.1,N2941&gt;0.05),'Bảng Giá'!$B$4,IF(AND('Raw Data'!N2941&gt;0.1,'Raw Data'!N2941&lt;=0.25),'Bảng Giá'!$B$5,IF(AND('Raw Data'!N2941&gt;0.25,'Raw Data'!N2941&lt;=0.5),'Bảng Giá'!$B$6,IF(AND('Raw Data'!N2941&gt;0.5,'Raw Data'!N2941&lt;=1),'Bảng Giá'!$B$7,IF(AND('Raw Data'!N2941&gt;1,'Raw Data'!N2941&lt;=1.5),'Bảng Giá'!$B$8,IF(AND('Raw Data'!N2941&gt;1.5,'Raw Data'!N2941&lt;=2),'Bảng Giá'!$B$9,IF(AND('Raw Data'!N2941&gt;2,'Raw Data'!N2941&lt;=2.5),'Bảng Giá'!$B$10,IF(AND('Raw Data'!N2941&gt;2.5,'Raw Data'!N2941&lt;=3),'Bảng Giá'!$B$11,IF(AND('Raw Data'!N2941&gt;3,'Raw Data'!N2941&lt;=3.5),'Bảng Giá'!$B$12,IF(AND('Raw Data'!N2941&gt;3.5,'Raw Data'!N2941&lt;=4),'Bảng Giá'!$B$13,IF(AND('Raw Data'!N2941&gt;4,'Raw Data'!N2941&lt;=4.5),'Bảng Giá'!$B$14,IF(AND('Raw Data'!N2941&gt;4.5,'Raw Data'!N2941&lt;=5),'Bảng Giá'!$B$15,IF(AND('Raw Data'!N2941&gt;5,'Raw Data'!N2941&lt;=5.5),'Bảng Giá'!$B$16,IF(AND('Raw Data'!N2941&gt;5.5,'Raw Data'!N2941&lt;=6),'Bảng Giá'!$B$17,'Bảng Giá'!$B$18)))))))))))))))</f>
        <v>0.1&lt;x&lt;=0.25</v>
      </c>
      <c r="Q2941" s="48">
        <f t="shared" si="273"/>
        <v>-7.6335877862595417E-3</v>
      </c>
      <c r="R2941">
        <f t="shared" si="274"/>
        <v>15600</v>
      </c>
      <c r="S2941">
        <f t="shared" si="275"/>
        <v>2500</v>
      </c>
    </row>
    <row r="2942" spans="1:19" x14ac:dyDescent="0.25">
      <c r="A2942" s="12">
        <v>2941</v>
      </c>
      <c r="B2942" s="12" t="s">
        <v>292</v>
      </c>
      <c r="C2942" s="12" t="s">
        <v>1657</v>
      </c>
      <c r="D2942" s="28">
        <v>43013.542222222219</v>
      </c>
      <c r="E2942" s="17">
        <v>43015.042222222219</v>
      </c>
      <c r="F2942" s="13" t="s">
        <v>302</v>
      </c>
      <c r="G2942" s="12">
        <v>200</v>
      </c>
      <c r="H2942" s="12" t="s">
        <v>322</v>
      </c>
      <c r="I2942" s="12" t="s">
        <v>80</v>
      </c>
      <c r="J2942" s="37">
        <f>INDEX('Bảng Giá'!$C$3:$H$18,MATCH('Raw Data'!P2942,'Bảng Giá'!$B$3:$B$18,0),MATCH('Raw Data'!M2942,'Bảng Giá'!$C$2:$H$2,0))</f>
        <v>13000</v>
      </c>
      <c r="K2942" s="12">
        <v>13100</v>
      </c>
      <c r="L2942" s="36">
        <f t="shared" si="270"/>
        <v>1.5</v>
      </c>
      <c r="M2942" t="str">
        <f>'References data'!H2943</f>
        <v>Nội Tỉnh</v>
      </c>
      <c r="N2942">
        <f t="shared" si="271"/>
        <v>0.2</v>
      </c>
      <c r="O2942">
        <f t="shared" si="272"/>
        <v>-100</v>
      </c>
      <c r="P2942" t="str">
        <f>IF(AND(N2942&gt;0,N2942&lt;=0.05),'Bảng Giá'!$B$3,IF(AND(N2942&lt;=0.1,N2942&gt;0.05),'Bảng Giá'!$B$4,IF(AND('Raw Data'!N2942&gt;0.1,'Raw Data'!N2942&lt;=0.25),'Bảng Giá'!$B$5,IF(AND('Raw Data'!N2942&gt;0.25,'Raw Data'!N2942&lt;=0.5),'Bảng Giá'!$B$6,IF(AND('Raw Data'!N2942&gt;0.5,'Raw Data'!N2942&lt;=1),'Bảng Giá'!$B$7,IF(AND('Raw Data'!N2942&gt;1,'Raw Data'!N2942&lt;=1.5),'Bảng Giá'!$B$8,IF(AND('Raw Data'!N2942&gt;1.5,'Raw Data'!N2942&lt;=2),'Bảng Giá'!$B$9,IF(AND('Raw Data'!N2942&gt;2,'Raw Data'!N2942&lt;=2.5),'Bảng Giá'!$B$10,IF(AND('Raw Data'!N2942&gt;2.5,'Raw Data'!N2942&lt;=3),'Bảng Giá'!$B$11,IF(AND('Raw Data'!N2942&gt;3,'Raw Data'!N2942&lt;=3.5),'Bảng Giá'!$B$12,IF(AND('Raw Data'!N2942&gt;3.5,'Raw Data'!N2942&lt;=4),'Bảng Giá'!$B$13,IF(AND('Raw Data'!N2942&gt;4,'Raw Data'!N2942&lt;=4.5),'Bảng Giá'!$B$14,IF(AND('Raw Data'!N2942&gt;4.5,'Raw Data'!N2942&lt;=5),'Bảng Giá'!$B$15,IF(AND('Raw Data'!N2942&gt;5,'Raw Data'!N2942&lt;=5.5),'Bảng Giá'!$B$16,IF(AND('Raw Data'!N2942&gt;5.5,'Raw Data'!N2942&lt;=6),'Bảng Giá'!$B$17,'Bảng Giá'!$B$18)))))))))))))))</f>
        <v>0.1&lt;x&lt;=0.25</v>
      </c>
      <c r="Q2942" s="48">
        <f t="shared" si="273"/>
        <v>-7.6335877862595417E-3</v>
      </c>
      <c r="R2942">
        <f t="shared" si="274"/>
        <v>15600</v>
      </c>
      <c r="S2942">
        <f t="shared" si="275"/>
        <v>2500</v>
      </c>
    </row>
    <row r="2943" spans="1:19" x14ac:dyDescent="0.25">
      <c r="A2943" s="12">
        <v>2942</v>
      </c>
      <c r="B2943" s="12" t="s">
        <v>292</v>
      </c>
      <c r="C2943" s="12" t="s">
        <v>1658</v>
      </c>
      <c r="D2943" s="28">
        <v>43013.401192129626</v>
      </c>
      <c r="E2943" s="17">
        <v>43014.901192129626</v>
      </c>
      <c r="F2943" s="13" t="s">
        <v>302</v>
      </c>
      <c r="G2943" s="12">
        <v>200</v>
      </c>
      <c r="H2943" s="12" t="s">
        <v>322</v>
      </c>
      <c r="I2943" s="12" t="s">
        <v>95</v>
      </c>
      <c r="J2943" s="37">
        <f>INDEX('Bảng Giá'!$C$3:$H$18,MATCH('Raw Data'!P2943,'Bảng Giá'!$B$3:$B$18,0),MATCH('Raw Data'!M2943,'Bảng Giá'!$C$2:$H$2,0))</f>
        <v>13000</v>
      </c>
      <c r="K2943" s="12">
        <v>13100</v>
      </c>
      <c r="L2943" s="36">
        <f t="shared" si="270"/>
        <v>1.5</v>
      </c>
      <c r="M2943" t="str">
        <f>'References data'!H2944</f>
        <v>Nội Tỉnh</v>
      </c>
      <c r="N2943">
        <f t="shared" si="271"/>
        <v>0.2</v>
      </c>
      <c r="O2943">
        <f t="shared" si="272"/>
        <v>-100</v>
      </c>
      <c r="P2943" t="str">
        <f>IF(AND(N2943&gt;0,N2943&lt;=0.05),'Bảng Giá'!$B$3,IF(AND(N2943&lt;=0.1,N2943&gt;0.05),'Bảng Giá'!$B$4,IF(AND('Raw Data'!N2943&gt;0.1,'Raw Data'!N2943&lt;=0.25),'Bảng Giá'!$B$5,IF(AND('Raw Data'!N2943&gt;0.25,'Raw Data'!N2943&lt;=0.5),'Bảng Giá'!$B$6,IF(AND('Raw Data'!N2943&gt;0.5,'Raw Data'!N2943&lt;=1),'Bảng Giá'!$B$7,IF(AND('Raw Data'!N2943&gt;1,'Raw Data'!N2943&lt;=1.5),'Bảng Giá'!$B$8,IF(AND('Raw Data'!N2943&gt;1.5,'Raw Data'!N2943&lt;=2),'Bảng Giá'!$B$9,IF(AND('Raw Data'!N2943&gt;2,'Raw Data'!N2943&lt;=2.5),'Bảng Giá'!$B$10,IF(AND('Raw Data'!N2943&gt;2.5,'Raw Data'!N2943&lt;=3),'Bảng Giá'!$B$11,IF(AND('Raw Data'!N2943&gt;3,'Raw Data'!N2943&lt;=3.5),'Bảng Giá'!$B$12,IF(AND('Raw Data'!N2943&gt;3.5,'Raw Data'!N2943&lt;=4),'Bảng Giá'!$B$13,IF(AND('Raw Data'!N2943&gt;4,'Raw Data'!N2943&lt;=4.5),'Bảng Giá'!$B$14,IF(AND('Raw Data'!N2943&gt;4.5,'Raw Data'!N2943&lt;=5),'Bảng Giá'!$B$15,IF(AND('Raw Data'!N2943&gt;5,'Raw Data'!N2943&lt;=5.5),'Bảng Giá'!$B$16,IF(AND('Raw Data'!N2943&gt;5.5,'Raw Data'!N2943&lt;=6),'Bảng Giá'!$B$17,'Bảng Giá'!$B$18)))))))))))))))</f>
        <v>0.1&lt;x&lt;=0.25</v>
      </c>
      <c r="Q2943" s="48">
        <f t="shared" si="273"/>
        <v>-7.6335877862595417E-3</v>
      </c>
      <c r="R2943">
        <f t="shared" si="274"/>
        <v>15600</v>
      </c>
      <c r="S2943">
        <f t="shared" si="275"/>
        <v>2500</v>
      </c>
    </row>
    <row r="2944" spans="1:19" x14ac:dyDescent="0.25">
      <c r="A2944" s="12">
        <v>2943</v>
      </c>
      <c r="B2944" s="12" t="s">
        <v>292</v>
      </c>
      <c r="C2944" s="12" t="s">
        <v>1659</v>
      </c>
      <c r="D2944" s="28">
        <v>43013.401238425926</v>
      </c>
      <c r="E2944" s="17">
        <v>43014.901238425926</v>
      </c>
      <c r="F2944" s="13" t="s">
        <v>302</v>
      </c>
      <c r="G2944" s="12">
        <v>200</v>
      </c>
      <c r="H2944" s="12" t="s">
        <v>322</v>
      </c>
      <c r="I2944" s="12" t="s">
        <v>299</v>
      </c>
      <c r="J2944" s="37">
        <f>INDEX('Bảng Giá'!$C$3:$H$18,MATCH('Raw Data'!P2944,'Bảng Giá'!$B$3:$B$18,0),MATCH('Raw Data'!M2944,'Bảng Giá'!$C$2:$H$2,0))</f>
        <v>13000</v>
      </c>
      <c r="K2944" s="12">
        <v>13100</v>
      </c>
      <c r="L2944" s="36">
        <f t="shared" si="270"/>
        <v>1.5</v>
      </c>
      <c r="M2944" t="str">
        <f>'References data'!H2945</f>
        <v>Nội Tỉnh</v>
      </c>
      <c r="N2944">
        <f t="shared" si="271"/>
        <v>0.2</v>
      </c>
      <c r="O2944">
        <f t="shared" si="272"/>
        <v>-100</v>
      </c>
      <c r="P2944" t="str">
        <f>IF(AND(N2944&gt;0,N2944&lt;=0.05),'Bảng Giá'!$B$3,IF(AND(N2944&lt;=0.1,N2944&gt;0.05),'Bảng Giá'!$B$4,IF(AND('Raw Data'!N2944&gt;0.1,'Raw Data'!N2944&lt;=0.25),'Bảng Giá'!$B$5,IF(AND('Raw Data'!N2944&gt;0.25,'Raw Data'!N2944&lt;=0.5),'Bảng Giá'!$B$6,IF(AND('Raw Data'!N2944&gt;0.5,'Raw Data'!N2944&lt;=1),'Bảng Giá'!$B$7,IF(AND('Raw Data'!N2944&gt;1,'Raw Data'!N2944&lt;=1.5),'Bảng Giá'!$B$8,IF(AND('Raw Data'!N2944&gt;1.5,'Raw Data'!N2944&lt;=2),'Bảng Giá'!$B$9,IF(AND('Raw Data'!N2944&gt;2,'Raw Data'!N2944&lt;=2.5),'Bảng Giá'!$B$10,IF(AND('Raw Data'!N2944&gt;2.5,'Raw Data'!N2944&lt;=3),'Bảng Giá'!$B$11,IF(AND('Raw Data'!N2944&gt;3,'Raw Data'!N2944&lt;=3.5),'Bảng Giá'!$B$12,IF(AND('Raw Data'!N2944&gt;3.5,'Raw Data'!N2944&lt;=4),'Bảng Giá'!$B$13,IF(AND('Raw Data'!N2944&gt;4,'Raw Data'!N2944&lt;=4.5),'Bảng Giá'!$B$14,IF(AND('Raw Data'!N2944&gt;4.5,'Raw Data'!N2944&lt;=5),'Bảng Giá'!$B$15,IF(AND('Raw Data'!N2944&gt;5,'Raw Data'!N2944&lt;=5.5),'Bảng Giá'!$B$16,IF(AND('Raw Data'!N2944&gt;5.5,'Raw Data'!N2944&lt;=6),'Bảng Giá'!$B$17,'Bảng Giá'!$B$18)))))))))))))))</f>
        <v>0.1&lt;x&lt;=0.25</v>
      </c>
      <c r="Q2944" s="48">
        <f t="shared" si="273"/>
        <v>-7.6335877862595417E-3</v>
      </c>
      <c r="R2944">
        <f t="shared" si="274"/>
        <v>15600</v>
      </c>
      <c r="S2944">
        <f t="shared" si="275"/>
        <v>2500</v>
      </c>
    </row>
    <row r="2945" spans="1:19" x14ac:dyDescent="0.25">
      <c r="A2945" s="12">
        <v>2944</v>
      </c>
      <c r="B2945" s="12" t="s">
        <v>292</v>
      </c>
      <c r="C2945" s="12" t="s">
        <v>1660</v>
      </c>
      <c r="D2945" s="28">
        <v>43013.401319444441</v>
      </c>
      <c r="E2945" s="17">
        <v>43014.901319444441</v>
      </c>
      <c r="F2945" s="13" t="s">
        <v>302</v>
      </c>
      <c r="G2945" s="12">
        <v>200</v>
      </c>
      <c r="H2945" s="12" t="s">
        <v>322</v>
      </c>
      <c r="I2945" s="12" t="s">
        <v>87</v>
      </c>
      <c r="J2945" s="37">
        <f>INDEX('Bảng Giá'!$C$3:$H$18,MATCH('Raw Data'!P2945,'Bảng Giá'!$B$3:$B$18,0),MATCH('Raw Data'!M2945,'Bảng Giá'!$C$2:$H$2,0))</f>
        <v>13000</v>
      </c>
      <c r="K2945" s="12">
        <v>13100</v>
      </c>
      <c r="L2945" s="36">
        <f t="shared" si="270"/>
        <v>1.5</v>
      </c>
      <c r="M2945" t="str">
        <f>'References data'!H2946</f>
        <v>Nội Tỉnh</v>
      </c>
      <c r="N2945">
        <f t="shared" si="271"/>
        <v>0.2</v>
      </c>
      <c r="O2945">
        <f t="shared" si="272"/>
        <v>-100</v>
      </c>
      <c r="P2945" t="str">
        <f>IF(AND(N2945&gt;0,N2945&lt;=0.05),'Bảng Giá'!$B$3,IF(AND(N2945&lt;=0.1,N2945&gt;0.05),'Bảng Giá'!$B$4,IF(AND('Raw Data'!N2945&gt;0.1,'Raw Data'!N2945&lt;=0.25),'Bảng Giá'!$B$5,IF(AND('Raw Data'!N2945&gt;0.25,'Raw Data'!N2945&lt;=0.5),'Bảng Giá'!$B$6,IF(AND('Raw Data'!N2945&gt;0.5,'Raw Data'!N2945&lt;=1),'Bảng Giá'!$B$7,IF(AND('Raw Data'!N2945&gt;1,'Raw Data'!N2945&lt;=1.5),'Bảng Giá'!$B$8,IF(AND('Raw Data'!N2945&gt;1.5,'Raw Data'!N2945&lt;=2),'Bảng Giá'!$B$9,IF(AND('Raw Data'!N2945&gt;2,'Raw Data'!N2945&lt;=2.5),'Bảng Giá'!$B$10,IF(AND('Raw Data'!N2945&gt;2.5,'Raw Data'!N2945&lt;=3),'Bảng Giá'!$B$11,IF(AND('Raw Data'!N2945&gt;3,'Raw Data'!N2945&lt;=3.5),'Bảng Giá'!$B$12,IF(AND('Raw Data'!N2945&gt;3.5,'Raw Data'!N2945&lt;=4),'Bảng Giá'!$B$13,IF(AND('Raw Data'!N2945&gt;4,'Raw Data'!N2945&lt;=4.5),'Bảng Giá'!$B$14,IF(AND('Raw Data'!N2945&gt;4.5,'Raw Data'!N2945&lt;=5),'Bảng Giá'!$B$15,IF(AND('Raw Data'!N2945&gt;5,'Raw Data'!N2945&lt;=5.5),'Bảng Giá'!$B$16,IF(AND('Raw Data'!N2945&gt;5.5,'Raw Data'!N2945&lt;=6),'Bảng Giá'!$B$17,'Bảng Giá'!$B$18)))))))))))))))</f>
        <v>0.1&lt;x&lt;=0.25</v>
      </c>
      <c r="Q2945" s="48">
        <f t="shared" si="273"/>
        <v>-7.6335877862595417E-3</v>
      </c>
      <c r="R2945">
        <f t="shared" si="274"/>
        <v>15600</v>
      </c>
      <c r="S2945">
        <f t="shared" si="275"/>
        <v>2500</v>
      </c>
    </row>
    <row r="2946" spans="1:19" x14ac:dyDescent="0.25">
      <c r="A2946" s="12">
        <v>2945</v>
      </c>
      <c r="B2946" s="12" t="s">
        <v>292</v>
      </c>
      <c r="C2946" s="12" t="s">
        <v>1661</v>
      </c>
      <c r="D2946" s="28">
        <v>43013.401608796295</v>
      </c>
      <c r="E2946" s="17">
        <v>43014.901608796295</v>
      </c>
      <c r="F2946" s="13" t="s">
        <v>302</v>
      </c>
      <c r="G2946" s="12">
        <v>200</v>
      </c>
      <c r="H2946" s="12" t="s">
        <v>322</v>
      </c>
      <c r="I2946" s="12" t="s">
        <v>93</v>
      </c>
      <c r="J2946" s="37">
        <f>INDEX('Bảng Giá'!$C$3:$H$18,MATCH('Raw Data'!P2946,'Bảng Giá'!$B$3:$B$18,0),MATCH('Raw Data'!M2946,'Bảng Giá'!$C$2:$H$2,0))</f>
        <v>13000</v>
      </c>
      <c r="K2946" s="12">
        <v>13100</v>
      </c>
      <c r="L2946" s="36">
        <f t="shared" si="270"/>
        <v>1.5</v>
      </c>
      <c r="M2946" t="str">
        <f>'References data'!H2947</f>
        <v>Nội Tỉnh</v>
      </c>
      <c r="N2946">
        <f t="shared" si="271"/>
        <v>0.2</v>
      </c>
      <c r="O2946">
        <f t="shared" si="272"/>
        <v>-100</v>
      </c>
      <c r="P2946" t="str">
        <f>IF(AND(N2946&gt;0,N2946&lt;=0.05),'Bảng Giá'!$B$3,IF(AND(N2946&lt;=0.1,N2946&gt;0.05),'Bảng Giá'!$B$4,IF(AND('Raw Data'!N2946&gt;0.1,'Raw Data'!N2946&lt;=0.25),'Bảng Giá'!$B$5,IF(AND('Raw Data'!N2946&gt;0.25,'Raw Data'!N2946&lt;=0.5),'Bảng Giá'!$B$6,IF(AND('Raw Data'!N2946&gt;0.5,'Raw Data'!N2946&lt;=1),'Bảng Giá'!$B$7,IF(AND('Raw Data'!N2946&gt;1,'Raw Data'!N2946&lt;=1.5),'Bảng Giá'!$B$8,IF(AND('Raw Data'!N2946&gt;1.5,'Raw Data'!N2946&lt;=2),'Bảng Giá'!$B$9,IF(AND('Raw Data'!N2946&gt;2,'Raw Data'!N2946&lt;=2.5),'Bảng Giá'!$B$10,IF(AND('Raw Data'!N2946&gt;2.5,'Raw Data'!N2946&lt;=3),'Bảng Giá'!$B$11,IF(AND('Raw Data'!N2946&gt;3,'Raw Data'!N2946&lt;=3.5),'Bảng Giá'!$B$12,IF(AND('Raw Data'!N2946&gt;3.5,'Raw Data'!N2946&lt;=4),'Bảng Giá'!$B$13,IF(AND('Raw Data'!N2946&gt;4,'Raw Data'!N2946&lt;=4.5),'Bảng Giá'!$B$14,IF(AND('Raw Data'!N2946&gt;4.5,'Raw Data'!N2946&lt;=5),'Bảng Giá'!$B$15,IF(AND('Raw Data'!N2946&gt;5,'Raw Data'!N2946&lt;=5.5),'Bảng Giá'!$B$16,IF(AND('Raw Data'!N2946&gt;5.5,'Raw Data'!N2946&lt;=6),'Bảng Giá'!$B$17,'Bảng Giá'!$B$18)))))))))))))))</f>
        <v>0.1&lt;x&lt;=0.25</v>
      </c>
      <c r="Q2946" s="48">
        <f t="shared" si="273"/>
        <v>-7.6335877862595417E-3</v>
      </c>
      <c r="R2946">
        <f t="shared" si="274"/>
        <v>15600</v>
      </c>
      <c r="S2946">
        <f t="shared" si="275"/>
        <v>2500</v>
      </c>
    </row>
    <row r="2947" spans="1:19" x14ac:dyDescent="0.25">
      <c r="A2947" s="12">
        <v>2946</v>
      </c>
      <c r="B2947" s="12" t="s">
        <v>292</v>
      </c>
      <c r="C2947" s="12" t="s">
        <v>1662</v>
      </c>
      <c r="D2947" s="28">
        <v>43013.542268518519</v>
      </c>
      <c r="E2947" s="17">
        <v>43015.042268518519</v>
      </c>
      <c r="F2947" s="13" t="s">
        <v>302</v>
      </c>
      <c r="G2947" s="12">
        <v>200</v>
      </c>
      <c r="H2947" s="12" t="s">
        <v>322</v>
      </c>
      <c r="I2947" s="12" t="s">
        <v>85</v>
      </c>
      <c r="J2947" s="37">
        <f>INDEX('Bảng Giá'!$C$3:$H$18,MATCH('Raw Data'!P2947,'Bảng Giá'!$B$3:$B$18,0),MATCH('Raw Data'!M2947,'Bảng Giá'!$C$2:$H$2,0))</f>
        <v>13000</v>
      </c>
      <c r="K2947" s="12">
        <v>13100</v>
      </c>
      <c r="L2947" s="36">
        <f t="shared" ref="L2947:L3010" si="276">E2947-D2947</f>
        <v>1.5</v>
      </c>
      <c r="M2947" t="str">
        <f>'References data'!H2948</f>
        <v>Nội Tỉnh</v>
      </c>
      <c r="N2947">
        <f t="shared" ref="N2947:N3010" si="277">G2947/1000</f>
        <v>0.2</v>
      </c>
      <c r="O2947">
        <f t="shared" ref="O2947:O3010" si="278">J2947-K2947</f>
        <v>-100</v>
      </c>
      <c r="P2947" t="str">
        <f>IF(AND(N2947&gt;0,N2947&lt;=0.05),'Bảng Giá'!$B$3,IF(AND(N2947&lt;=0.1,N2947&gt;0.05),'Bảng Giá'!$B$4,IF(AND('Raw Data'!N2947&gt;0.1,'Raw Data'!N2947&lt;=0.25),'Bảng Giá'!$B$5,IF(AND('Raw Data'!N2947&gt;0.25,'Raw Data'!N2947&lt;=0.5),'Bảng Giá'!$B$6,IF(AND('Raw Data'!N2947&gt;0.5,'Raw Data'!N2947&lt;=1),'Bảng Giá'!$B$7,IF(AND('Raw Data'!N2947&gt;1,'Raw Data'!N2947&lt;=1.5),'Bảng Giá'!$B$8,IF(AND('Raw Data'!N2947&gt;1.5,'Raw Data'!N2947&lt;=2),'Bảng Giá'!$B$9,IF(AND('Raw Data'!N2947&gt;2,'Raw Data'!N2947&lt;=2.5),'Bảng Giá'!$B$10,IF(AND('Raw Data'!N2947&gt;2.5,'Raw Data'!N2947&lt;=3),'Bảng Giá'!$B$11,IF(AND('Raw Data'!N2947&gt;3,'Raw Data'!N2947&lt;=3.5),'Bảng Giá'!$B$12,IF(AND('Raw Data'!N2947&gt;3.5,'Raw Data'!N2947&lt;=4),'Bảng Giá'!$B$13,IF(AND('Raw Data'!N2947&gt;4,'Raw Data'!N2947&lt;=4.5),'Bảng Giá'!$B$14,IF(AND('Raw Data'!N2947&gt;4.5,'Raw Data'!N2947&lt;=5),'Bảng Giá'!$B$15,IF(AND('Raw Data'!N2947&gt;5,'Raw Data'!N2947&lt;=5.5),'Bảng Giá'!$B$16,IF(AND('Raw Data'!N2947&gt;5.5,'Raw Data'!N2947&lt;=6),'Bảng Giá'!$B$17,'Bảng Giá'!$B$18)))))))))))))))</f>
        <v>0.1&lt;x&lt;=0.25</v>
      </c>
      <c r="Q2947" s="48">
        <f t="shared" ref="Q2947:Q3010" si="279">O2947/K2947</f>
        <v>-7.6335877862595417E-3</v>
      </c>
      <c r="R2947">
        <f t="shared" ref="R2947:R3010" si="280">J2947+(J2947*0.2)</f>
        <v>15600</v>
      </c>
      <c r="S2947">
        <f t="shared" ref="S2947:S3010" si="281">R2947-K2947</f>
        <v>2500</v>
      </c>
    </row>
    <row r="2948" spans="1:19" x14ac:dyDescent="0.25">
      <c r="A2948" s="12">
        <v>2947</v>
      </c>
      <c r="B2948" s="12" t="s">
        <v>292</v>
      </c>
      <c r="C2948" s="12" t="s">
        <v>1663</v>
      </c>
      <c r="D2948" s="28">
        <v>43013.541261574072</v>
      </c>
      <c r="E2948" s="17">
        <v>43015.041261574072</v>
      </c>
      <c r="F2948" s="13" t="s">
        <v>302</v>
      </c>
      <c r="G2948" s="12">
        <v>2500</v>
      </c>
      <c r="H2948" s="12" t="s">
        <v>322</v>
      </c>
      <c r="I2948" s="12" t="s">
        <v>99</v>
      </c>
      <c r="J2948" s="37">
        <f>INDEX('Bảng Giá'!$C$3:$H$18,MATCH('Raw Data'!P2948,'Bảng Giá'!$B$3:$B$18,0),MATCH('Raw Data'!M2948,'Bảng Giá'!$C$2:$H$2,0))</f>
        <v>16000</v>
      </c>
      <c r="K2948" s="12">
        <v>17700</v>
      </c>
      <c r="L2948" s="36">
        <f t="shared" si="276"/>
        <v>1.5</v>
      </c>
      <c r="M2948" t="str">
        <f>'References data'!H2949</f>
        <v>Nội Tỉnh</v>
      </c>
      <c r="N2948">
        <f t="shared" si="277"/>
        <v>2.5</v>
      </c>
      <c r="O2948">
        <f t="shared" si="278"/>
        <v>-1700</v>
      </c>
      <c r="P2948" t="str">
        <f>IF(AND(N2948&gt;0,N2948&lt;=0.05),'Bảng Giá'!$B$3,IF(AND(N2948&lt;=0.1,N2948&gt;0.05),'Bảng Giá'!$B$4,IF(AND('Raw Data'!N2948&gt;0.1,'Raw Data'!N2948&lt;=0.25),'Bảng Giá'!$B$5,IF(AND('Raw Data'!N2948&gt;0.25,'Raw Data'!N2948&lt;=0.5),'Bảng Giá'!$B$6,IF(AND('Raw Data'!N2948&gt;0.5,'Raw Data'!N2948&lt;=1),'Bảng Giá'!$B$7,IF(AND('Raw Data'!N2948&gt;1,'Raw Data'!N2948&lt;=1.5),'Bảng Giá'!$B$8,IF(AND('Raw Data'!N2948&gt;1.5,'Raw Data'!N2948&lt;=2),'Bảng Giá'!$B$9,IF(AND('Raw Data'!N2948&gt;2,'Raw Data'!N2948&lt;=2.5),'Bảng Giá'!$B$10,IF(AND('Raw Data'!N2948&gt;2.5,'Raw Data'!N2948&lt;=3),'Bảng Giá'!$B$11,IF(AND('Raw Data'!N2948&gt;3,'Raw Data'!N2948&lt;=3.5),'Bảng Giá'!$B$12,IF(AND('Raw Data'!N2948&gt;3.5,'Raw Data'!N2948&lt;=4),'Bảng Giá'!$B$13,IF(AND('Raw Data'!N2948&gt;4,'Raw Data'!N2948&lt;=4.5),'Bảng Giá'!$B$14,IF(AND('Raw Data'!N2948&gt;4.5,'Raw Data'!N2948&lt;=5),'Bảng Giá'!$B$15,IF(AND('Raw Data'!N2948&gt;5,'Raw Data'!N2948&lt;=5.5),'Bảng Giá'!$B$16,IF(AND('Raw Data'!N2948&gt;5.5,'Raw Data'!N2948&lt;=6),'Bảng Giá'!$B$17,'Bảng Giá'!$B$18)))))))))))))))</f>
        <v>2&lt;x&lt;=2.5</v>
      </c>
      <c r="Q2948" s="48">
        <f t="shared" si="279"/>
        <v>-9.6045197740112997E-2</v>
      </c>
      <c r="R2948">
        <f t="shared" si="280"/>
        <v>19200</v>
      </c>
      <c r="S2948">
        <f t="shared" si="281"/>
        <v>1500</v>
      </c>
    </row>
    <row r="2949" spans="1:19" x14ac:dyDescent="0.25">
      <c r="A2949" s="12">
        <v>2948</v>
      </c>
      <c r="B2949" s="12" t="s">
        <v>292</v>
      </c>
      <c r="C2949" s="12" t="s">
        <v>1664</v>
      </c>
      <c r="D2949" s="28">
        <v>43013.541354166664</v>
      </c>
      <c r="E2949" s="17">
        <v>43015.041354166664</v>
      </c>
      <c r="F2949" s="13" t="s">
        <v>302</v>
      </c>
      <c r="G2949" s="12">
        <v>200</v>
      </c>
      <c r="H2949" s="12" t="s">
        <v>322</v>
      </c>
      <c r="I2949" s="12" t="s">
        <v>100</v>
      </c>
      <c r="J2949" s="37">
        <f>INDEX('Bảng Giá'!$C$3:$H$18,MATCH('Raw Data'!P2949,'Bảng Giá'!$B$3:$B$18,0),MATCH('Raw Data'!M2949,'Bảng Giá'!$C$2:$H$2,0))</f>
        <v>13000</v>
      </c>
      <c r="K2949" s="12">
        <v>13100</v>
      </c>
      <c r="L2949" s="36">
        <f t="shared" si="276"/>
        <v>1.5</v>
      </c>
      <c r="M2949" t="str">
        <f>'References data'!H2950</f>
        <v>Nội Tỉnh</v>
      </c>
      <c r="N2949">
        <f t="shared" si="277"/>
        <v>0.2</v>
      </c>
      <c r="O2949">
        <f t="shared" si="278"/>
        <v>-100</v>
      </c>
      <c r="P2949" t="str">
        <f>IF(AND(N2949&gt;0,N2949&lt;=0.05),'Bảng Giá'!$B$3,IF(AND(N2949&lt;=0.1,N2949&gt;0.05),'Bảng Giá'!$B$4,IF(AND('Raw Data'!N2949&gt;0.1,'Raw Data'!N2949&lt;=0.25),'Bảng Giá'!$B$5,IF(AND('Raw Data'!N2949&gt;0.25,'Raw Data'!N2949&lt;=0.5),'Bảng Giá'!$B$6,IF(AND('Raw Data'!N2949&gt;0.5,'Raw Data'!N2949&lt;=1),'Bảng Giá'!$B$7,IF(AND('Raw Data'!N2949&gt;1,'Raw Data'!N2949&lt;=1.5),'Bảng Giá'!$B$8,IF(AND('Raw Data'!N2949&gt;1.5,'Raw Data'!N2949&lt;=2),'Bảng Giá'!$B$9,IF(AND('Raw Data'!N2949&gt;2,'Raw Data'!N2949&lt;=2.5),'Bảng Giá'!$B$10,IF(AND('Raw Data'!N2949&gt;2.5,'Raw Data'!N2949&lt;=3),'Bảng Giá'!$B$11,IF(AND('Raw Data'!N2949&gt;3,'Raw Data'!N2949&lt;=3.5),'Bảng Giá'!$B$12,IF(AND('Raw Data'!N2949&gt;3.5,'Raw Data'!N2949&lt;=4),'Bảng Giá'!$B$13,IF(AND('Raw Data'!N2949&gt;4,'Raw Data'!N2949&lt;=4.5),'Bảng Giá'!$B$14,IF(AND('Raw Data'!N2949&gt;4.5,'Raw Data'!N2949&lt;=5),'Bảng Giá'!$B$15,IF(AND('Raw Data'!N2949&gt;5,'Raw Data'!N2949&lt;=5.5),'Bảng Giá'!$B$16,IF(AND('Raw Data'!N2949&gt;5.5,'Raw Data'!N2949&lt;=6),'Bảng Giá'!$B$17,'Bảng Giá'!$B$18)))))))))))))))</f>
        <v>0.1&lt;x&lt;=0.25</v>
      </c>
      <c r="Q2949" s="48">
        <f t="shared" si="279"/>
        <v>-7.6335877862595417E-3</v>
      </c>
      <c r="R2949">
        <f t="shared" si="280"/>
        <v>15600</v>
      </c>
      <c r="S2949">
        <f t="shared" si="281"/>
        <v>2500</v>
      </c>
    </row>
    <row r="2950" spans="1:19" x14ac:dyDescent="0.25">
      <c r="A2950" s="12">
        <v>2949</v>
      </c>
      <c r="B2950" s="12" t="s">
        <v>292</v>
      </c>
      <c r="C2950" s="12" t="s">
        <v>1665</v>
      </c>
      <c r="D2950" s="28">
        <v>43013.401990740742</v>
      </c>
      <c r="E2950" s="17">
        <v>43014.901990740742</v>
      </c>
      <c r="F2950" s="13" t="s">
        <v>302</v>
      </c>
      <c r="G2950" s="12">
        <v>200</v>
      </c>
      <c r="H2950" s="12" t="s">
        <v>322</v>
      </c>
      <c r="I2950" s="12" t="s">
        <v>301</v>
      </c>
      <c r="J2950" s="37">
        <f>INDEX('Bảng Giá'!$C$3:$H$18,MATCH('Raw Data'!P2950,'Bảng Giá'!$B$3:$B$18,0),MATCH('Raw Data'!M2950,'Bảng Giá'!$C$2:$H$2,0))</f>
        <v>13000</v>
      </c>
      <c r="K2950" s="12">
        <v>13100</v>
      </c>
      <c r="L2950" s="36">
        <f t="shared" si="276"/>
        <v>1.5</v>
      </c>
      <c r="M2950" t="str">
        <f>'References data'!H2951</f>
        <v>Nội Tỉnh</v>
      </c>
      <c r="N2950">
        <f t="shared" si="277"/>
        <v>0.2</v>
      </c>
      <c r="O2950">
        <f t="shared" si="278"/>
        <v>-100</v>
      </c>
      <c r="P2950" t="str">
        <f>IF(AND(N2950&gt;0,N2950&lt;=0.05),'Bảng Giá'!$B$3,IF(AND(N2950&lt;=0.1,N2950&gt;0.05),'Bảng Giá'!$B$4,IF(AND('Raw Data'!N2950&gt;0.1,'Raw Data'!N2950&lt;=0.25),'Bảng Giá'!$B$5,IF(AND('Raw Data'!N2950&gt;0.25,'Raw Data'!N2950&lt;=0.5),'Bảng Giá'!$B$6,IF(AND('Raw Data'!N2950&gt;0.5,'Raw Data'!N2950&lt;=1),'Bảng Giá'!$B$7,IF(AND('Raw Data'!N2950&gt;1,'Raw Data'!N2950&lt;=1.5),'Bảng Giá'!$B$8,IF(AND('Raw Data'!N2950&gt;1.5,'Raw Data'!N2950&lt;=2),'Bảng Giá'!$B$9,IF(AND('Raw Data'!N2950&gt;2,'Raw Data'!N2950&lt;=2.5),'Bảng Giá'!$B$10,IF(AND('Raw Data'!N2950&gt;2.5,'Raw Data'!N2950&lt;=3),'Bảng Giá'!$B$11,IF(AND('Raw Data'!N2950&gt;3,'Raw Data'!N2950&lt;=3.5),'Bảng Giá'!$B$12,IF(AND('Raw Data'!N2950&gt;3.5,'Raw Data'!N2950&lt;=4),'Bảng Giá'!$B$13,IF(AND('Raw Data'!N2950&gt;4,'Raw Data'!N2950&lt;=4.5),'Bảng Giá'!$B$14,IF(AND('Raw Data'!N2950&gt;4.5,'Raw Data'!N2950&lt;=5),'Bảng Giá'!$B$15,IF(AND('Raw Data'!N2950&gt;5,'Raw Data'!N2950&lt;=5.5),'Bảng Giá'!$B$16,IF(AND('Raw Data'!N2950&gt;5.5,'Raw Data'!N2950&lt;=6),'Bảng Giá'!$B$17,'Bảng Giá'!$B$18)))))))))))))))</f>
        <v>0.1&lt;x&lt;=0.25</v>
      </c>
      <c r="Q2950" s="48">
        <f t="shared" si="279"/>
        <v>-7.6335877862595417E-3</v>
      </c>
      <c r="R2950">
        <f t="shared" si="280"/>
        <v>15600</v>
      </c>
      <c r="S2950">
        <f t="shared" si="281"/>
        <v>2500</v>
      </c>
    </row>
    <row r="2951" spans="1:19" x14ac:dyDescent="0.25">
      <c r="A2951" s="12">
        <v>2950</v>
      </c>
      <c r="B2951" s="12" t="s">
        <v>292</v>
      </c>
      <c r="C2951" s="12" t="s">
        <v>1666</v>
      </c>
      <c r="D2951" s="28">
        <v>43013.403761574074</v>
      </c>
      <c r="E2951" s="17">
        <v>43014.903761574074</v>
      </c>
      <c r="F2951" s="13" t="s">
        <v>302</v>
      </c>
      <c r="G2951" s="12">
        <v>200</v>
      </c>
      <c r="H2951" s="12" t="s">
        <v>322</v>
      </c>
      <c r="I2951" s="12" t="s">
        <v>93</v>
      </c>
      <c r="J2951" s="37">
        <f>INDEX('Bảng Giá'!$C$3:$H$18,MATCH('Raw Data'!P2951,'Bảng Giá'!$B$3:$B$18,0),MATCH('Raw Data'!M2951,'Bảng Giá'!$C$2:$H$2,0))</f>
        <v>13000</v>
      </c>
      <c r="K2951" s="12">
        <v>13100</v>
      </c>
      <c r="L2951" s="36">
        <f t="shared" si="276"/>
        <v>1.5</v>
      </c>
      <c r="M2951" t="str">
        <f>'References data'!H2952</f>
        <v>Nội Tỉnh</v>
      </c>
      <c r="N2951">
        <f t="shared" si="277"/>
        <v>0.2</v>
      </c>
      <c r="O2951">
        <f t="shared" si="278"/>
        <v>-100</v>
      </c>
      <c r="P2951" t="str">
        <f>IF(AND(N2951&gt;0,N2951&lt;=0.05),'Bảng Giá'!$B$3,IF(AND(N2951&lt;=0.1,N2951&gt;0.05),'Bảng Giá'!$B$4,IF(AND('Raw Data'!N2951&gt;0.1,'Raw Data'!N2951&lt;=0.25),'Bảng Giá'!$B$5,IF(AND('Raw Data'!N2951&gt;0.25,'Raw Data'!N2951&lt;=0.5),'Bảng Giá'!$B$6,IF(AND('Raw Data'!N2951&gt;0.5,'Raw Data'!N2951&lt;=1),'Bảng Giá'!$B$7,IF(AND('Raw Data'!N2951&gt;1,'Raw Data'!N2951&lt;=1.5),'Bảng Giá'!$B$8,IF(AND('Raw Data'!N2951&gt;1.5,'Raw Data'!N2951&lt;=2),'Bảng Giá'!$B$9,IF(AND('Raw Data'!N2951&gt;2,'Raw Data'!N2951&lt;=2.5),'Bảng Giá'!$B$10,IF(AND('Raw Data'!N2951&gt;2.5,'Raw Data'!N2951&lt;=3),'Bảng Giá'!$B$11,IF(AND('Raw Data'!N2951&gt;3,'Raw Data'!N2951&lt;=3.5),'Bảng Giá'!$B$12,IF(AND('Raw Data'!N2951&gt;3.5,'Raw Data'!N2951&lt;=4),'Bảng Giá'!$B$13,IF(AND('Raw Data'!N2951&gt;4,'Raw Data'!N2951&lt;=4.5),'Bảng Giá'!$B$14,IF(AND('Raw Data'!N2951&gt;4.5,'Raw Data'!N2951&lt;=5),'Bảng Giá'!$B$15,IF(AND('Raw Data'!N2951&gt;5,'Raw Data'!N2951&lt;=5.5),'Bảng Giá'!$B$16,IF(AND('Raw Data'!N2951&gt;5.5,'Raw Data'!N2951&lt;=6),'Bảng Giá'!$B$17,'Bảng Giá'!$B$18)))))))))))))))</f>
        <v>0.1&lt;x&lt;=0.25</v>
      </c>
      <c r="Q2951" s="48">
        <f t="shared" si="279"/>
        <v>-7.6335877862595417E-3</v>
      </c>
      <c r="R2951">
        <f t="shared" si="280"/>
        <v>15600</v>
      </c>
      <c r="S2951">
        <f t="shared" si="281"/>
        <v>2500</v>
      </c>
    </row>
    <row r="2952" spans="1:19" x14ac:dyDescent="0.25">
      <c r="A2952" s="12">
        <v>2951</v>
      </c>
      <c r="B2952" s="12" t="s">
        <v>292</v>
      </c>
      <c r="C2952" s="12" t="s">
        <v>1667</v>
      </c>
      <c r="D2952" s="28">
        <v>43013.648182870369</v>
      </c>
      <c r="E2952" s="17">
        <v>43015.148182870369</v>
      </c>
      <c r="F2952" s="13" t="s">
        <v>302</v>
      </c>
      <c r="G2952" s="12">
        <v>200</v>
      </c>
      <c r="H2952" s="12" t="s">
        <v>322</v>
      </c>
      <c r="I2952" s="12" t="s">
        <v>315</v>
      </c>
      <c r="J2952" s="37">
        <f>INDEX('Bảng Giá'!$C$3:$H$18,MATCH('Raw Data'!P2952,'Bảng Giá'!$B$3:$B$18,0),MATCH('Raw Data'!M2952,'Bảng Giá'!$C$2:$H$2,0))</f>
        <v>13000</v>
      </c>
      <c r="K2952" s="12">
        <v>13100</v>
      </c>
      <c r="L2952" s="36">
        <f t="shared" si="276"/>
        <v>1.5</v>
      </c>
      <c r="M2952" t="str">
        <f>'References data'!H2953</f>
        <v>Nội Tỉnh</v>
      </c>
      <c r="N2952">
        <f t="shared" si="277"/>
        <v>0.2</v>
      </c>
      <c r="O2952">
        <f t="shared" si="278"/>
        <v>-100</v>
      </c>
      <c r="P2952" t="str">
        <f>IF(AND(N2952&gt;0,N2952&lt;=0.05),'Bảng Giá'!$B$3,IF(AND(N2952&lt;=0.1,N2952&gt;0.05),'Bảng Giá'!$B$4,IF(AND('Raw Data'!N2952&gt;0.1,'Raw Data'!N2952&lt;=0.25),'Bảng Giá'!$B$5,IF(AND('Raw Data'!N2952&gt;0.25,'Raw Data'!N2952&lt;=0.5),'Bảng Giá'!$B$6,IF(AND('Raw Data'!N2952&gt;0.5,'Raw Data'!N2952&lt;=1),'Bảng Giá'!$B$7,IF(AND('Raw Data'!N2952&gt;1,'Raw Data'!N2952&lt;=1.5),'Bảng Giá'!$B$8,IF(AND('Raw Data'!N2952&gt;1.5,'Raw Data'!N2952&lt;=2),'Bảng Giá'!$B$9,IF(AND('Raw Data'!N2952&gt;2,'Raw Data'!N2952&lt;=2.5),'Bảng Giá'!$B$10,IF(AND('Raw Data'!N2952&gt;2.5,'Raw Data'!N2952&lt;=3),'Bảng Giá'!$B$11,IF(AND('Raw Data'!N2952&gt;3,'Raw Data'!N2952&lt;=3.5),'Bảng Giá'!$B$12,IF(AND('Raw Data'!N2952&gt;3.5,'Raw Data'!N2952&lt;=4),'Bảng Giá'!$B$13,IF(AND('Raw Data'!N2952&gt;4,'Raw Data'!N2952&lt;=4.5),'Bảng Giá'!$B$14,IF(AND('Raw Data'!N2952&gt;4.5,'Raw Data'!N2952&lt;=5),'Bảng Giá'!$B$15,IF(AND('Raw Data'!N2952&gt;5,'Raw Data'!N2952&lt;=5.5),'Bảng Giá'!$B$16,IF(AND('Raw Data'!N2952&gt;5.5,'Raw Data'!N2952&lt;=6),'Bảng Giá'!$B$17,'Bảng Giá'!$B$18)))))))))))))))</f>
        <v>0.1&lt;x&lt;=0.25</v>
      </c>
      <c r="Q2952" s="48">
        <f t="shared" si="279"/>
        <v>-7.6335877862595417E-3</v>
      </c>
      <c r="R2952">
        <f t="shared" si="280"/>
        <v>15600</v>
      </c>
      <c r="S2952">
        <f t="shared" si="281"/>
        <v>2500</v>
      </c>
    </row>
    <row r="2953" spans="1:19" x14ac:dyDescent="0.25">
      <c r="A2953" s="12">
        <v>2952</v>
      </c>
      <c r="B2953" s="12" t="s">
        <v>292</v>
      </c>
      <c r="C2953" s="12" t="s">
        <v>1668</v>
      </c>
      <c r="D2953" s="28">
        <v>43013.645949074074</v>
      </c>
      <c r="E2953" s="17">
        <v>43015.145949074074</v>
      </c>
      <c r="F2953" s="13" t="s">
        <v>302</v>
      </c>
      <c r="G2953" s="12">
        <v>200</v>
      </c>
      <c r="H2953" s="12" t="s">
        <v>322</v>
      </c>
      <c r="I2953" s="12" t="s">
        <v>76</v>
      </c>
      <c r="J2953" s="37">
        <f>INDEX('Bảng Giá'!$C$3:$H$18,MATCH('Raw Data'!P2953,'Bảng Giá'!$B$3:$B$18,0),MATCH('Raw Data'!M2953,'Bảng Giá'!$C$2:$H$2,0))</f>
        <v>13000</v>
      </c>
      <c r="K2953" s="12">
        <v>13100</v>
      </c>
      <c r="L2953" s="36">
        <f t="shared" si="276"/>
        <v>1.5</v>
      </c>
      <c r="M2953" t="str">
        <f>'References data'!H2954</f>
        <v>Nội Tỉnh</v>
      </c>
      <c r="N2953">
        <f t="shared" si="277"/>
        <v>0.2</v>
      </c>
      <c r="O2953">
        <f t="shared" si="278"/>
        <v>-100</v>
      </c>
      <c r="P2953" t="str">
        <f>IF(AND(N2953&gt;0,N2953&lt;=0.05),'Bảng Giá'!$B$3,IF(AND(N2953&lt;=0.1,N2953&gt;0.05),'Bảng Giá'!$B$4,IF(AND('Raw Data'!N2953&gt;0.1,'Raw Data'!N2953&lt;=0.25),'Bảng Giá'!$B$5,IF(AND('Raw Data'!N2953&gt;0.25,'Raw Data'!N2953&lt;=0.5),'Bảng Giá'!$B$6,IF(AND('Raw Data'!N2953&gt;0.5,'Raw Data'!N2953&lt;=1),'Bảng Giá'!$B$7,IF(AND('Raw Data'!N2953&gt;1,'Raw Data'!N2953&lt;=1.5),'Bảng Giá'!$B$8,IF(AND('Raw Data'!N2953&gt;1.5,'Raw Data'!N2953&lt;=2),'Bảng Giá'!$B$9,IF(AND('Raw Data'!N2953&gt;2,'Raw Data'!N2953&lt;=2.5),'Bảng Giá'!$B$10,IF(AND('Raw Data'!N2953&gt;2.5,'Raw Data'!N2953&lt;=3),'Bảng Giá'!$B$11,IF(AND('Raw Data'!N2953&gt;3,'Raw Data'!N2953&lt;=3.5),'Bảng Giá'!$B$12,IF(AND('Raw Data'!N2953&gt;3.5,'Raw Data'!N2953&lt;=4),'Bảng Giá'!$B$13,IF(AND('Raw Data'!N2953&gt;4,'Raw Data'!N2953&lt;=4.5),'Bảng Giá'!$B$14,IF(AND('Raw Data'!N2953&gt;4.5,'Raw Data'!N2953&lt;=5),'Bảng Giá'!$B$15,IF(AND('Raw Data'!N2953&gt;5,'Raw Data'!N2953&lt;=5.5),'Bảng Giá'!$B$16,IF(AND('Raw Data'!N2953&gt;5.5,'Raw Data'!N2953&lt;=6),'Bảng Giá'!$B$17,'Bảng Giá'!$B$18)))))))))))))))</f>
        <v>0.1&lt;x&lt;=0.25</v>
      </c>
      <c r="Q2953" s="48">
        <f t="shared" si="279"/>
        <v>-7.6335877862595417E-3</v>
      </c>
      <c r="R2953">
        <f t="shared" si="280"/>
        <v>15600</v>
      </c>
      <c r="S2953">
        <f t="shared" si="281"/>
        <v>2500</v>
      </c>
    </row>
    <row r="2954" spans="1:19" x14ac:dyDescent="0.25">
      <c r="A2954" s="12">
        <v>2953</v>
      </c>
      <c r="B2954" s="12" t="s">
        <v>292</v>
      </c>
      <c r="C2954" s="12" t="s">
        <v>228</v>
      </c>
      <c r="D2954" s="28">
        <v>43013.645960648151</v>
      </c>
      <c r="E2954" s="17">
        <v>43017.845960648148</v>
      </c>
      <c r="F2954" s="13" t="s">
        <v>302</v>
      </c>
      <c r="G2954" s="12">
        <v>3600</v>
      </c>
      <c r="H2954" s="12" t="s">
        <v>276</v>
      </c>
      <c r="I2954" s="12" t="s">
        <v>322</v>
      </c>
      <c r="J2954" s="37">
        <f>INDEX('Bảng Giá'!$C$3:$H$18,MATCH('Raw Data'!P2954,'Bảng Giá'!$B$3:$B$18,0),MATCH('Raw Data'!M2954,'Bảng Giá'!$C$2:$H$2,0))</f>
        <v>83500</v>
      </c>
      <c r="K2954" s="12">
        <v>81500</v>
      </c>
      <c r="L2954" s="36">
        <f t="shared" si="276"/>
        <v>4.1999999999970896</v>
      </c>
      <c r="M2954" t="str">
        <f>'References data'!H2955</f>
        <v>Liên Vùng</v>
      </c>
      <c r="N2954">
        <f t="shared" si="277"/>
        <v>3.6</v>
      </c>
      <c r="O2954">
        <f t="shared" si="278"/>
        <v>2000</v>
      </c>
      <c r="P2954" t="str">
        <f>IF(AND(N2954&gt;0,N2954&lt;=0.05),'Bảng Giá'!$B$3,IF(AND(N2954&lt;=0.1,N2954&gt;0.05),'Bảng Giá'!$B$4,IF(AND('Raw Data'!N2954&gt;0.1,'Raw Data'!N2954&lt;=0.25),'Bảng Giá'!$B$5,IF(AND('Raw Data'!N2954&gt;0.25,'Raw Data'!N2954&lt;=0.5),'Bảng Giá'!$B$6,IF(AND('Raw Data'!N2954&gt;0.5,'Raw Data'!N2954&lt;=1),'Bảng Giá'!$B$7,IF(AND('Raw Data'!N2954&gt;1,'Raw Data'!N2954&lt;=1.5),'Bảng Giá'!$B$8,IF(AND('Raw Data'!N2954&gt;1.5,'Raw Data'!N2954&lt;=2),'Bảng Giá'!$B$9,IF(AND('Raw Data'!N2954&gt;2,'Raw Data'!N2954&lt;=2.5),'Bảng Giá'!$B$10,IF(AND('Raw Data'!N2954&gt;2.5,'Raw Data'!N2954&lt;=3),'Bảng Giá'!$B$11,IF(AND('Raw Data'!N2954&gt;3,'Raw Data'!N2954&lt;=3.5),'Bảng Giá'!$B$12,IF(AND('Raw Data'!N2954&gt;3.5,'Raw Data'!N2954&lt;=4),'Bảng Giá'!$B$13,IF(AND('Raw Data'!N2954&gt;4,'Raw Data'!N2954&lt;=4.5),'Bảng Giá'!$B$14,IF(AND('Raw Data'!N2954&gt;4.5,'Raw Data'!N2954&lt;=5),'Bảng Giá'!$B$15,IF(AND('Raw Data'!N2954&gt;5,'Raw Data'!N2954&lt;=5.5),'Bảng Giá'!$B$16,IF(AND('Raw Data'!N2954&gt;5.5,'Raw Data'!N2954&lt;=6),'Bảng Giá'!$B$17,'Bảng Giá'!$B$18)))))))))))))))</f>
        <v>3.5&lt;x&lt;=4</v>
      </c>
      <c r="Q2954" s="48">
        <f t="shared" si="279"/>
        <v>2.4539877300613498E-2</v>
      </c>
      <c r="R2954">
        <f t="shared" si="280"/>
        <v>100200</v>
      </c>
      <c r="S2954">
        <f t="shared" si="281"/>
        <v>18700</v>
      </c>
    </row>
    <row r="2955" spans="1:19" x14ac:dyDescent="0.25">
      <c r="A2955" s="12">
        <v>2954</v>
      </c>
      <c r="B2955" s="12" t="s">
        <v>292</v>
      </c>
      <c r="C2955" s="12" t="s">
        <v>229</v>
      </c>
      <c r="D2955" s="28">
        <v>43013.401250000003</v>
      </c>
      <c r="E2955" s="17">
        <v>43017.60125</v>
      </c>
      <c r="F2955" s="13" t="s">
        <v>302</v>
      </c>
      <c r="G2955" s="12">
        <v>3600</v>
      </c>
      <c r="H2955" s="12" t="s">
        <v>276</v>
      </c>
      <c r="I2955" s="12" t="s">
        <v>322</v>
      </c>
      <c r="J2955" s="37">
        <f>INDEX('Bảng Giá'!$C$3:$H$18,MATCH('Raw Data'!P2955,'Bảng Giá'!$B$3:$B$18,0),MATCH('Raw Data'!M2955,'Bảng Giá'!$C$2:$H$2,0))</f>
        <v>83500</v>
      </c>
      <c r="K2955" s="12">
        <v>81500</v>
      </c>
      <c r="L2955" s="36">
        <f t="shared" si="276"/>
        <v>4.1999999999970896</v>
      </c>
      <c r="M2955" t="str">
        <f>'References data'!H2956</f>
        <v>Liên Vùng</v>
      </c>
      <c r="N2955">
        <f t="shared" si="277"/>
        <v>3.6</v>
      </c>
      <c r="O2955">
        <f t="shared" si="278"/>
        <v>2000</v>
      </c>
      <c r="P2955" t="str">
        <f>IF(AND(N2955&gt;0,N2955&lt;=0.05),'Bảng Giá'!$B$3,IF(AND(N2955&lt;=0.1,N2955&gt;0.05),'Bảng Giá'!$B$4,IF(AND('Raw Data'!N2955&gt;0.1,'Raw Data'!N2955&lt;=0.25),'Bảng Giá'!$B$5,IF(AND('Raw Data'!N2955&gt;0.25,'Raw Data'!N2955&lt;=0.5),'Bảng Giá'!$B$6,IF(AND('Raw Data'!N2955&gt;0.5,'Raw Data'!N2955&lt;=1),'Bảng Giá'!$B$7,IF(AND('Raw Data'!N2955&gt;1,'Raw Data'!N2955&lt;=1.5),'Bảng Giá'!$B$8,IF(AND('Raw Data'!N2955&gt;1.5,'Raw Data'!N2955&lt;=2),'Bảng Giá'!$B$9,IF(AND('Raw Data'!N2955&gt;2,'Raw Data'!N2955&lt;=2.5),'Bảng Giá'!$B$10,IF(AND('Raw Data'!N2955&gt;2.5,'Raw Data'!N2955&lt;=3),'Bảng Giá'!$B$11,IF(AND('Raw Data'!N2955&gt;3,'Raw Data'!N2955&lt;=3.5),'Bảng Giá'!$B$12,IF(AND('Raw Data'!N2955&gt;3.5,'Raw Data'!N2955&lt;=4),'Bảng Giá'!$B$13,IF(AND('Raw Data'!N2955&gt;4,'Raw Data'!N2955&lt;=4.5),'Bảng Giá'!$B$14,IF(AND('Raw Data'!N2955&gt;4.5,'Raw Data'!N2955&lt;=5),'Bảng Giá'!$B$15,IF(AND('Raw Data'!N2955&gt;5,'Raw Data'!N2955&lt;=5.5),'Bảng Giá'!$B$16,IF(AND('Raw Data'!N2955&gt;5.5,'Raw Data'!N2955&lt;=6),'Bảng Giá'!$B$17,'Bảng Giá'!$B$18)))))))))))))))</f>
        <v>3.5&lt;x&lt;=4</v>
      </c>
      <c r="Q2955" s="48">
        <f t="shared" si="279"/>
        <v>2.4539877300613498E-2</v>
      </c>
      <c r="R2955">
        <f t="shared" si="280"/>
        <v>100200</v>
      </c>
      <c r="S2955">
        <f t="shared" si="281"/>
        <v>18700</v>
      </c>
    </row>
    <row r="2956" spans="1:19" x14ac:dyDescent="0.25">
      <c r="A2956" s="12">
        <v>2955</v>
      </c>
      <c r="B2956" s="12" t="s">
        <v>292</v>
      </c>
      <c r="C2956" s="12" t="s">
        <v>230</v>
      </c>
      <c r="D2956" s="28">
        <v>43013.401875000003</v>
      </c>
      <c r="E2956" s="17">
        <v>43015.601875</v>
      </c>
      <c r="F2956" s="13" t="s">
        <v>302</v>
      </c>
      <c r="G2956" s="12">
        <v>3600</v>
      </c>
      <c r="H2956" s="12" t="s">
        <v>277</v>
      </c>
      <c r="I2956" s="12" t="s">
        <v>322</v>
      </c>
      <c r="J2956" s="37">
        <f>INDEX('Bảng Giá'!$C$3:$H$18,MATCH('Raw Data'!P2956,'Bảng Giá'!$B$3:$B$18,0),MATCH('Raw Data'!M2956,'Bảng Giá'!$C$2:$H$2,0))</f>
        <v>51500</v>
      </c>
      <c r="K2956" s="12">
        <v>51800</v>
      </c>
      <c r="L2956" s="36">
        <f t="shared" si="276"/>
        <v>2.1999999999970896</v>
      </c>
      <c r="M2956" t="str">
        <f>'References data'!H2957</f>
        <v>Nội Vùng</v>
      </c>
      <c r="N2956">
        <f t="shared" si="277"/>
        <v>3.6</v>
      </c>
      <c r="O2956">
        <f t="shared" si="278"/>
        <v>-300</v>
      </c>
      <c r="P2956" t="str">
        <f>IF(AND(N2956&gt;0,N2956&lt;=0.05),'Bảng Giá'!$B$3,IF(AND(N2956&lt;=0.1,N2956&gt;0.05),'Bảng Giá'!$B$4,IF(AND('Raw Data'!N2956&gt;0.1,'Raw Data'!N2956&lt;=0.25),'Bảng Giá'!$B$5,IF(AND('Raw Data'!N2956&gt;0.25,'Raw Data'!N2956&lt;=0.5),'Bảng Giá'!$B$6,IF(AND('Raw Data'!N2956&gt;0.5,'Raw Data'!N2956&lt;=1),'Bảng Giá'!$B$7,IF(AND('Raw Data'!N2956&gt;1,'Raw Data'!N2956&lt;=1.5),'Bảng Giá'!$B$8,IF(AND('Raw Data'!N2956&gt;1.5,'Raw Data'!N2956&lt;=2),'Bảng Giá'!$B$9,IF(AND('Raw Data'!N2956&gt;2,'Raw Data'!N2956&lt;=2.5),'Bảng Giá'!$B$10,IF(AND('Raw Data'!N2956&gt;2.5,'Raw Data'!N2956&lt;=3),'Bảng Giá'!$B$11,IF(AND('Raw Data'!N2956&gt;3,'Raw Data'!N2956&lt;=3.5),'Bảng Giá'!$B$12,IF(AND('Raw Data'!N2956&gt;3.5,'Raw Data'!N2956&lt;=4),'Bảng Giá'!$B$13,IF(AND('Raw Data'!N2956&gt;4,'Raw Data'!N2956&lt;=4.5),'Bảng Giá'!$B$14,IF(AND('Raw Data'!N2956&gt;4.5,'Raw Data'!N2956&lt;=5),'Bảng Giá'!$B$15,IF(AND('Raw Data'!N2956&gt;5,'Raw Data'!N2956&lt;=5.5),'Bảng Giá'!$B$16,IF(AND('Raw Data'!N2956&gt;5.5,'Raw Data'!N2956&lt;=6),'Bảng Giá'!$B$17,'Bảng Giá'!$B$18)))))))))))))))</f>
        <v>3.5&lt;x&lt;=4</v>
      </c>
      <c r="Q2956" s="48">
        <f t="shared" si="279"/>
        <v>-5.7915057915057912E-3</v>
      </c>
      <c r="R2956">
        <f t="shared" si="280"/>
        <v>61800</v>
      </c>
      <c r="S2956">
        <f t="shared" si="281"/>
        <v>10000</v>
      </c>
    </row>
    <row r="2957" spans="1:19" x14ac:dyDescent="0.25">
      <c r="A2957" s="12">
        <v>2956</v>
      </c>
      <c r="B2957" s="12" t="s">
        <v>292</v>
      </c>
      <c r="C2957" s="12" t="s">
        <v>231</v>
      </c>
      <c r="D2957" s="28">
        <v>43013.64603009259</v>
      </c>
      <c r="E2957" s="17">
        <v>43015.846030092587</v>
      </c>
      <c r="F2957" s="13" t="s">
        <v>302</v>
      </c>
      <c r="G2957" s="12">
        <v>3600</v>
      </c>
      <c r="H2957" s="12" t="s">
        <v>278</v>
      </c>
      <c r="I2957" s="12" t="s">
        <v>322</v>
      </c>
      <c r="J2957" s="37">
        <f>INDEX('Bảng Giá'!$C$3:$H$18,MATCH('Raw Data'!P2957,'Bảng Giá'!$B$3:$B$18,0),MATCH('Raw Data'!M2957,'Bảng Giá'!$C$2:$H$2,0))</f>
        <v>51500</v>
      </c>
      <c r="K2957" s="12">
        <v>51800</v>
      </c>
      <c r="L2957" s="36">
        <f t="shared" si="276"/>
        <v>2.1999999999970896</v>
      </c>
      <c r="M2957" t="str">
        <f>'References data'!H2958</f>
        <v>Nội Vùng</v>
      </c>
      <c r="N2957">
        <f t="shared" si="277"/>
        <v>3.6</v>
      </c>
      <c r="O2957">
        <f t="shared" si="278"/>
        <v>-300</v>
      </c>
      <c r="P2957" t="str">
        <f>IF(AND(N2957&gt;0,N2957&lt;=0.05),'Bảng Giá'!$B$3,IF(AND(N2957&lt;=0.1,N2957&gt;0.05),'Bảng Giá'!$B$4,IF(AND('Raw Data'!N2957&gt;0.1,'Raw Data'!N2957&lt;=0.25),'Bảng Giá'!$B$5,IF(AND('Raw Data'!N2957&gt;0.25,'Raw Data'!N2957&lt;=0.5),'Bảng Giá'!$B$6,IF(AND('Raw Data'!N2957&gt;0.5,'Raw Data'!N2957&lt;=1),'Bảng Giá'!$B$7,IF(AND('Raw Data'!N2957&gt;1,'Raw Data'!N2957&lt;=1.5),'Bảng Giá'!$B$8,IF(AND('Raw Data'!N2957&gt;1.5,'Raw Data'!N2957&lt;=2),'Bảng Giá'!$B$9,IF(AND('Raw Data'!N2957&gt;2,'Raw Data'!N2957&lt;=2.5),'Bảng Giá'!$B$10,IF(AND('Raw Data'!N2957&gt;2.5,'Raw Data'!N2957&lt;=3),'Bảng Giá'!$B$11,IF(AND('Raw Data'!N2957&gt;3,'Raw Data'!N2957&lt;=3.5),'Bảng Giá'!$B$12,IF(AND('Raw Data'!N2957&gt;3.5,'Raw Data'!N2957&lt;=4),'Bảng Giá'!$B$13,IF(AND('Raw Data'!N2957&gt;4,'Raw Data'!N2957&lt;=4.5),'Bảng Giá'!$B$14,IF(AND('Raw Data'!N2957&gt;4.5,'Raw Data'!N2957&lt;=5),'Bảng Giá'!$B$15,IF(AND('Raw Data'!N2957&gt;5,'Raw Data'!N2957&lt;=5.5),'Bảng Giá'!$B$16,IF(AND('Raw Data'!N2957&gt;5.5,'Raw Data'!N2957&lt;=6),'Bảng Giá'!$B$17,'Bảng Giá'!$B$18)))))))))))))))</f>
        <v>3.5&lt;x&lt;=4</v>
      </c>
      <c r="Q2957" s="48">
        <f t="shared" si="279"/>
        <v>-5.7915057915057912E-3</v>
      </c>
      <c r="R2957">
        <f t="shared" si="280"/>
        <v>61800</v>
      </c>
      <c r="S2957">
        <f t="shared" si="281"/>
        <v>10000</v>
      </c>
    </row>
    <row r="2958" spans="1:19" x14ac:dyDescent="0.25">
      <c r="A2958" s="12">
        <v>2957</v>
      </c>
      <c r="B2958" s="12" t="s">
        <v>292</v>
      </c>
      <c r="C2958" s="12" t="s">
        <v>232</v>
      </c>
      <c r="D2958" s="28">
        <v>43013.646053240744</v>
      </c>
      <c r="E2958" s="17">
        <v>43017.846053240741</v>
      </c>
      <c r="F2958" s="13" t="s">
        <v>302</v>
      </c>
      <c r="G2958" s="12">
        <v>3600</v>
      </c>
      <c r="H2958" s="12" t="s">
        <v>279</v>
      </c>
      <c r="I2958" s="12" t="s">
        <v>322</v>
      </c>
      <c r="J2958" s="37">
        <f>INDEX('Bảng Giá'!$C$3:$H$18,MATCH('Raw Data'!P2958,'Bảng Giá'!$B$3:$B$18,0),MATCH('Raw Data'!M2958,'Bảng Giá'!$C$2:$H$2,0))</f>
        <v>83500</v>
      </c>
      <c r="K2958" s="12">
        <v>81500</v>
      </c>
      <c r="L2958" s="36">
        <f t="shared" si="276"/>
        <v>4.1999999999970896</v>
      </c>
      <c r="M2958" t="str">
        <f>'References data'!H2959</f>
        <v>Liên Vùng</v>
      </c>
      <c r="N2958">
        <f t="shared" si="277"/>
        <v>3.6</v>
      </c>
      <c r="O2958">
        <f t="shared" si="278"/>
        <v>2000</v>
      </c>
      <c r="P2958" t="str">
        <f>IF(AND(N2958&gt;0,N2958&lt;=0.05),'Bảng Giá'!$B$3,IF(AND(N2958&lt;=0.1,N2958&gt;0.05),'Bảng Giá'!$B$4,IF(AND('Raw Data'!N2958&gt;0.1,'Raw Data'!N2958&lt;=0.25),'Bảng Giá'!$B$5,IF(AND('Raw Data'!N2958&gt;0.25,'Raw Data'!N2958&lt;=0.5),'Bảng Giá'!$B$6,IF(AND('Raw Data'!N2958&gt;0.5,'Raw Data'!N2958&lt;=1),'Bảng Giá'!$B$7,IF(AND('Raw Data'!N2958&gt;1,'Raw Data'!N2958&lt;=1.5),'Bảng Giá'!$B$8,IF(AND('Raw Data'!N2958&gt;1.5,'Raw Data'!N2958&lt;=2),'Bảng Giá'!$B$9,IF(AND('Raw Data'!N2958&gt;2,'Raw Data'!N2958&lt;=2.5),'Bảng Giá'!$B$10,IF(AND('Raw Data'!N2958&gt;2.5,'Raw Data'!N2958&lt;=3),'Bảng Giá'!$B$11,IF(AND('Raw Data'!N2958&gt;3,'Raw Data'!N2958&lt;=3.5),'Bảng Giá'!$B$12,IF(AND('Raw Data'!N2958&gt;3.5,'Raw Data'!N2958&lt;=4),'Bảng Giá'!$B$13,IF(AND('Raw Data'!N2958&gt;4,'Raw Data'!N2958&lt;=4.5),'Bảng Giá'!$B$14,IF(AND('Raw Data'!N2958&gt;4.5,'Raw Data'!N2958&lt;=5),'Bảng Giá'!$B$15,IF(AND('Raw Data'!N2958&gt;5,'Raw Data'!N2958&lt;=5.5),'Bảng Giá'!$B$16,IF(AND('Raw Data'!N2958&gt;5.5,'Raw Data'!N2958&lt;=6),'Bảng Giá'!$B$17,'Bảng Giá'!$B$18)))))))))))))))</f>
        <v>3.5&lt;x&lt;=4</v>
      </c>
      <c r="Q2958" s="48">
        <f t="shared" si="279"/>
        <v>2.4539877300613498E-2</v>
      </c>
      <c r="R2958">
        <f t="shared" si="280"/>
        <v>100200</v>
      </c>
      <c r="S2958">
        <f t="shared" si="281"/>
        <v>18700</v>
      </c>
    </row>
    <row r="2959" spans="1:19" x14ac:dyDescent="0.25">
      <c r="A2959" s="12">
        <v>2958</v>
      </c>
      <c r="B2959" s="12" t="s">
        <v>292</v>
      </c>
      <c r="C2959" s="12" t="s">
        <v>1669</v>
      </c>
      <c r="D2959" s="28">
        <v>43013.541481481479</v>
      </c>
      <c r="E2959" s="17">
        <v>43015.041481481479</v>
      </c>
      <c r="F2959" s="13" t="s">
        <v>302</v>
      </c>
      <c r="G2959" s="12">
        <v>200</v>
      </c>
      <c r="H2959" s="12" t="s">
        <v>322</v>
      </c>
      <c r="I2959" s="12" t="s">
        <v>76</v>
      </c>
      <c r="J2959" s="37">
        <f>INDEX('Bảng Giá'!$C$3:$H$18,MATCH('Raw Data'!P2959,'Bảng Giá'!$B$3:$B$18,0),MATCH('Raw Data'!M2959,'Bảng Giá'!$C$2:$H$2,0))</f>
        <v>13000</v>
      </c>
      <c r="K2959" s="12">
        <v>13100</v>
      </c>
      <c r="L2959" s="36">
        <f t="shared" si="276"/>
        <v>1.5</v>
      </c>
      <c r="M2959" t="str">
        <f>'References data'!H2960</f>
        <v>Nội Tỉnh</v>
      </c>
      <c r="N2959">
        <f t="shared" si="277"/>
        <v>0.2</v>
      </c>
      <c r="O2959">
        <f t="shared" si="278"/>
        <v>-100</v>
      </c>
      <c r="P2959" t="str">
        <f>IF(AND(N2959&gt;0,N2959&lt;=0.05),'Bảng Giá'!$B$3,IF(AND(N2959&lt;=0.1,N2959&gt;0.05),'Bảng Giá'!$B$4,IF(AND('Raw Data'!N2959&gt;0.1,'Raw Data'!N2959&lt;=0.25),'Bảng Giá'!$B$5,IF(AND('Raw Data'!N2959&gt;0.25,'Raw Data'!N2959&lt;=0.5),'Bảng Giá'!$B$6,IF(AND('Raw Data'!N2959&gt;0.5,'Raw Data'!N2959&lt;=1),'Bảng Giá'!$B$7,IF(AND('Raw Data'!N2959&gt;1,'Raw Data'!N2959&lt;=1.5),'Bảng Giá'!$B$8,IF(AND('Raw Data'!N2959&gt;1.5,'Raw Data'!N2959&lt;=2),'Bảng Giá'!$B$9,IF(AND('Raw Data'!N2959&gt;2,'Raw Data'!N2959&lt;=2.5),'Bảng Giá'!$B$10,IF(AND('Raw Data'!N2959&gt;2.5,'Raw Data'!N2959&lt;=3),'Bảng Giá'!$B$11,IF(AND('Raw Data'!N2959&gt;3,'Raw Data'!N2959&lt;=3.5),'Bảng Giá'!$B$12,IF(AND('Raw Data'!N2959&gt;3.5,'Raw Data'!N2959&lt;=4),'Bảng Giá'!$B$13,IF(AND('Raw Data'!N2959&gt;4,'Raw Data'!N2959&lt;=4.5),'Bảng Giá'!$B$14,IF(AND('Raw Data'!N2959&gt;4.5,'Raw Data'!N2959&lt;=5),'Bảng Giá'!$B$15,IF(AND('Raw Data'!N2959&gt;5,'Raw Data'!N2959&lt;=5.5),'Bảng Giá'!$B$16,IF(AND('Raw Data'!N2959&gt;5.5,'Raw Data'!N2959&lt;=6),'Bảng Giá'!$B$17,'Bảng Giá'!$B$18)))))))))))))))</f>
        <v>0.1&lt;x&lt;=0.25</v>
      </c>
      <c r="Q2959" s="48">
        <f t="shared" si="279"/>
        <v>-7.6335877862595417E-3</v>
      </c>
      <c r="R2959">
        <f t="shared" si="280"/>
        <v>15600</v>
      </c>
      <c r="S2959">
        <f t="shared" si="281"/>
        <v>2500</v>
      </c>
    </row>
    <row r="2960" spans="1:19" x14ac:dyDescent="0.25">
      <c r="A2960" s="12">
        <v>2959</v>
      </c>
      <c r="B2960" s="12" t="s">
        <v>292</v>
      </c>
      <c r="C2960" s="12" t="s">
        <v>1670</v>
      </c>
      <c r="D2960" s="28">
        <v>43013.541377314818</v>
      </c>
      <c r="E2960" s="17">
        <v>43015.041377314818</v>
      </c>
      <c r="F2960" s="13" t="s">
        <v>302</v>
      </c>
      <c r="G2960" s="12">
        <v>200</v>
      </c>
      <c r="H2960" s="12" t="s">
        <v>322</v>
      </c>
      <c r="I2960" s="12" t="s">
        <v>76</v>
      </c>
      <c r="J2960" s="37">
        <f>INDEX('Bảng Giá'!$C$3:$H$18,MATCH('Raw Data'!P2960,'Bảng Giá'!$B$3:$B$18,0),MATCH('Raw Data'!M2960,'Bảng Giá'!$C$2:$H$2,0))</f>
        <v>13000</v>
      </c>
      <c r="K2960" s="12">
        <v>13100</v>
      </c>
      <c r="L2960" s="36">
        <f t="shared" si="276"/>
        <v>1.5</v>
      </c>
      <c r="M2960" t="str">
        <f>'References data'!H2961</f>
        <v>Nội Tỉnh</v>
      </c>
      <c r="N2960">
        <f t="shared" si="277"/>
        <v>0.2</v>
      </c>
      <c r="O2960">
        <f t="shared" si="278"/>
        <v>-100</v>
      </c>
      <c r="P2960" t="str">
        <f>IF(AND(N2960&gt;0,N2960&lt;=0.05),'Bảng Giá'!$B$3,IF(AND(N2960&lt;=0.1,N2960&gt;0.05),'Bảng Giá'!$B$4,IF(AND('Raw Data'!N2960&gt;0.1,'Raw Data'!N2960&lt;=0.25),'Bảng Giá'!$B$5,IF(AND('Raw Data'!N2960&gt;0.25,'Raw Data'!N2960&lt;=0.5),'Bảng Giá'!$B$6,IF(AND('Raw Data'!N2960&gt;0.5,'Raw Data'!N2960&lt;=1),'Bảng Giá'!$B$7,IF(AND('Raw Data'!N2960&gt;1,'Raw Data'!N2960&lt;=1.5),'Bảng Giá'!$B$8,IF(AND('Raw Data'!N2960&gt;1.5,'Raw Data'!N2960&lt;=2),'Bảng Giá'!$B$9,IF(AND('Raw Data'!N2960&gt;2,'Raw Data'!N2960&lt;=2.5),'Bảng Giá'!$B$10,IF(AND('Raw Data'!N2960&gt;2.5,'Raw Data'!N2960&lt;=3),'Bảng Giá'!$B$11,IF(AND('Raw Data'!N2960&gt;3,'Raw Data'!N2960&lt;=3.5),'Bảng Giá'!$B$12,IF(AND('Raw Data'!N2960&gt;3.5,'Raw Data'!N2960&lt;=4),'Bảng Giá'!$B$13,IF(AND('Raw Data'!N2960&gt;4,'Raw Data'!N2960&lt;=4.5),'Bảng Giá'!$B$14,IF(AND('Raw Data'!N2960&gt;4.5,'Raw Data'!N2960&lt;=5),'Bảng Giá'!$B$15,IF(AND('Raw Data'!N2960&gt;5,'Raw Data'!N2960&lt;=5.5),'Bảng Giá'!$B$16,IF(AND('Raw Data'!N2960&gt;5.5,'Raw Data'!N2960&lt;=6),'Bảng Giá'!$B$17,'Bảng Giá'!$B$18)))))))))))))))</f>
        <v>0.1&lt;x&lt;=0.25</v>
      </c>
      <c r="Q2960" s="48">
        <f t="shared" si="279"/>
        <v>-7.6335877862595417E-3</v>
      </c>
      <c r="R2960">
        <f t="shared" si="280"/>
        <v>15600</v>
      </c>
      <c r="S2960">
        <f t="shared" si="281"/>
        <v>2500</v>
      </c>
    </row>
    <row r="2961" spans="1:19" x14ac:dyDescent="0.25">
      <c r="A2961" s="12">
        <v>2960</v>
      </c>
      <c r="B2961" s="12" t="s">
        <v>292</v>
      </c>
      <c r="C2961" s="12" t="s">
        <v>1671</v>
      </c>
      <c r="D2961" s="28">
        <v>43013.541319444441</v>
      </c>
      <c r="E2961" s="17">
        <v>43015.041319444441</v>
      </c>
      <c r="F2961" s="13" t="s">
        <v>302</v>
      </c>
      <c r="G2961" s="12">
        <v>200</v>
      </c>
      <c r="H2961" s="12" t="s">
        <v>322</v>
      </c>
      <c r="I2961" s="12" t="s">
        <v>100</v>
      </c>
      <c r="J2961" s="37">
        <f>INDEX('Bảng Giá'!$C$3:$H$18,MATCH('Raw Data'!P2961,'Bảng Giá'!$B$3:$B$18,0),MATCH('Raw Data'!M2961,'Bảng Giá'!$C$2:$H$2,0))</f>
        <v>13000</v>
      </c>
      <c r="K2961" s="12">
        <v>13100</v>
      </c>
      <c r="L2961" s="36">
        <f t="shared" si="276"/>
        <v>1.5</v>
      </c>
      <c r="M2961" t="str">
        <f>'References data'!H2962</f>
        <v>Nội Tỉnh</v>
      </c>
      <c r="N2961">
        <f t="shared" si="277"/>
        <v>0.2</v>
      </c>
      <c r="O2961">
        <f t="shared" si="278"/>
        <v>-100</v>
      </c>
      <c r="P2961" t="str">
        <f>IF(AND(N2961&gt;0,N2961&lt;=0.05),'Bảng Giá'!$B$3,IF(AND(N2961&lt;=0.1,N2961&gt;0.05),'Bảng Giá'!$B$4,IF(AND('Raw Data'!N2961&gt;0.1,'Raw Data'!N2961&lt;=0.25),'Bảng Giá'!$B$5,IF(AND('Raw Data'!N2961&gt;0.25,'Raw Data'!N2961&lt;=0.5),'Bảng Giá'!$B$6,IF(AND('Raw Data'!N2961&gt;0.5,'Raw Data'!N2961&lt;=1),'Bảng Giá'!$B$7,IF(AND('Raw Data'!N2961&gt;1,'Raw Data'!N2961&lt;=1.5),'Bảng Giá'!$B$8,IF(AND('Raw Data'!N2961&gt;1.5,'Raw Data'!N2961&lt;=2),'Bảng Giá'!$B$9,IF(AND('Raw Data'!N2961&gt;2,'Raw Data'!N2961&lt;=2.5),'Bảng Giá'!$B$10,IF(AND('Raw Data'!N2961&gt;2.5,'Raw Data'!N2961&lt;=3),'Bảng Giá'!$B$11,IF(AND('Raw Data'!N2961&gt;3,'Raw Data'!N2961&lt;=3.5),'Bảng Giá'!$B$12,IF(AND('Raw Data'!N2961&gt;3.5,'Raw Data'!N2961&lt;=4),'Bảng Giá'!$B$13,IF(AND('Raw Data'!N2961&gt;4,'Raw Data'!N2961&lt;=4.5),'Bảng Giá'!$B$14,IF(AND('Raw Data'!N2961&gt;4.5,'Raw Data'!N2961&lt;=5),'Bảng Giá'!$B$15,IF(AND('Raw Data'!N2961&gt;5,'Raw Data'!N2961&lt;=5.5),'Bảng Giá'!$B$16,IF(AND('Raw Data'!N2961&gt;5.5,'Raw Data'!N2961&lt;=6),'Bảng Giá'!$B$17,'Bảng Giá'!$B$18)))))))))))))))</f>
        <v>0.1&lt;x&lt;=0.25</v>
      </c>
      <c r="Q2961" s="48">
        <f t="shared" si="279"/>
        <v>-7.6335877862595417E-3</v>
      </c>
      <c r="R2961">
        <f t="shared" si="280"/>
        <v>15600</v>
      </c>
      <c r="S2961">
        <f t="shared" si="281"/>
        <v>2500</v>
      </c>
    </row>
    <row r="2962" spans="1:19" x14ac:dyDescent="0.25">
      <c r="A2962" s="12">
        <v>2961</v>
      </c>
      <c r="B2962" s="12" t="s">
        <v>292</v>
      </c>
      <c r="C2962" s="12" t="s">
        <v>1672</v>
      </c>
      <c r="D2962" s="28">
        <v>43013.54146990741</v>
      </c>
      <c r="E2962" s="17">
        <v>43015.04146990741</v>
      </c>
      <c r="F2962" s="13" t="s">
        <v>302</v>
      </c>
      <c r="G2962" s="12">
        <v>200</v>
      </c>
      <c r="H2962" s="12" t="s">
        <v>311</v>
      </c>
      <c r="I2962" s="12" t="s">
        <v>75</v>
      </c>
      <c r="J2962" s="37">
        <f>INDEX('Bảng Giá'!$C$3:$H$18,MATCH('Raw Data'!P2962,'Bảng Giá'!$B$3:$B$18,0),MATCH('Raw Data'!M2962,'Bảng Giá'!$C$2:$H$2,0))</f>
        <v>13000</v>
      </c>
      <c r="K2962" s="12">
        <v>13100</v>
      </c>
      <c r="L2962" s="36">
        <f t="shared" si="276"/>
        <v>1.5</v>
      </c>
      <c r="M2962" t="str">
        <f>'References data'!H2963</f>
        <v>Nội Tỉnh</v>
      </c>
      <c r="N2962">
        <f t="shared" si="277"/>
        <v>0.2</v>
      </c>
      <c r="O2962">
        <f t="shared" si="278"/>
        <v>-100</v>
      </c>
      <c r="P2962" t="str">
        <f>IF(AND(N2962&gt;0,N2962&lt;=0.05),'Bảng Giá'!$B$3,IF(AND(N2962&lt;=0.1,N2962&gt;0.05),'Bảng Giá'!$B$4,IF(AND('Raw Data'!N2962&gt;0.1,'Raw Data'!N2962&lt;=0.25),'Bảng Giá'!$B$5,IF(AND('Raw Data'!N2962&gt;0.25,'Raw Data'!N2962&lt;=0.5),'Bảng Giá'!$B$6,IF(AND('Raw Data'!N2962&gt;0.5,'Raw Data'!N2962&lt;=1),'Bảng Giá'!$B$7,IF(AND('Raw Data'!N2962&gt;1,'Raw Data'!N2962&lt;=1.5),'Bảng Giá'!$B$8,IF(AND('Raw Data'!N2962&gt;1.5,'Raw Data'!N2962&lt;=2),'Bảng Giá'!$B$9,IF(AND('Raw Data'!N2962&gt;2,'Raw Data'!N2962&lt;=2.5),'Bảng Giá'!$B$10,IF(AND('Raw Data'!N2962&gt;2.5,'Raw Data'!N2962&lt;=3),'Bảng Giá'!$B$11,IF(AND('Raw Data'!N2962&gt;3,'Raw Data'!N2962&lt;=3.5),'Bảng Giá'!$B$12,IF(AND('Raw Data'!N2962&gt;3.5,'Raw Data'!N2962&lt;=4),'Bảng Giá'!$B$13,IF(AND('Raw Data'!N2962&gt;4,'Raw Data'!N2962&lt;=4.5),'Bảng Giá'!$B$14,IF(AND('Raw Data'!N2962&gt;4.5,'Raw Data'!N2962&lt;=5),'Bảng Giá'!$B$15,IF(AND('Raw Data'!N2962&gt;5,'Raw Data'!N2962&lt;=5.5),'Bảng Giá'!$B$16,IF(AND('Raw Data'!N2962&gt;5.5,'Raw Data'!N2962&lt;=6),'Bảng Giá'!$B$17,'Bảng Giá'!$B$18)))))))))))))))</f>
        <v>0.1&lt;x&lt;=0.25</v>
      </c>
      <c r="Q2962" s="48">
        <f t="shared" si="279"/>
        <v>-7.6335877862595417E-3</v>
      </c>
      <c r="R2962">
        <f t="shared" si="280"/>
        <v>15600</v>
      </c>
      <c r="S2962">
        <f t="shared" si="281"/>
        <v>2500</v>
      </c>
    </row>
    <row r="2963" spans="1:19" x14ac:dyDescent="0.25">
      <c r="A2963" s="12">
        <v>2962</v>
      </c>
      <c r="B2963" s="12" t="s">
        <v>292</v>
      </c>
      <c r="C2963" s="12" t="s">
        <v>1673</v>
      </c>
      <c r="D2963" s="28">
        <v>43013.645798611113</v>
      </c>
      <c r="E2963" s="17">
        <v>43015.145798611113</v>
      </c>
      <c r="F2963" s="13" t="s">
        <v>302</v>
      </c>
      <c r="G2963" s="12">
        <v>200</v>
      </c>
      <c r="H2963" s="12" t="s">
        <v>322</v>
      </c>
      <c r="I2963" s="12" t="s">
        <v>93</v>
      </c>
      <c r="J2963" s="37">
        <f>INDEX('Bảng Giá'!$C$3:$H$18,MATCH('Raw Data'!P2963,'Bảng Giá'!$B$3:$B$18,0),MATCH('Raw Data'!M2963,'Bảng Giá'!$C$2:$H$2,0))</f>
        <v>13000</v>
      </c>
      <c r="K2963" s="12">
        <v>13100</v>
      </c>
      <c r="L2963" s="36">
        <f t="shared" si="276"/>
        <v>1.5</v>
      </c>
      <c r="M2963" t="str">
        <f>'References data'!H2964</f>
        <v>Nội Tỉnh</v>
      </c>
      <c r="N2963">
        <f t="shared" si="277"/>
        <v>0.2</v>
      </c>
      <c r="O2963">
        <f t="shared" si="278"/>
        <v>-100</v>
      </c>
      <c r="P2963" t="str">
        <f>IF(AND(N2963&gt;0,N2963&lt;=0.05),'Bảng Giá'!$B$3,IF(AND(N2963&lt;=0.1,N2963&gt;0.05),'Bảng Giá'!$B$4,IF(AND('Raw Data'!N2963&gt;0.1,'Raw Data'!N2963&lt;=0.25),'Bảng Giá'!$B$5,IF(AND('Raw Data'!N2963&gt;0.25,'Raw Data'!N2963&lt;=0.5),'Bảng Giá'!$B$6,IF(AND('Raw Data'!N2963&gt;0.5,'Raw Data'!N2963&lt;=1),'Bảng Giá'!$B$7,IF(AND('Raw Data'!N2963&gt;1,'Raw Data'!N2963&lt;=1.5),'Bảng Giá'!$B$8,IF(AND('Raw Data'!N2963&gt;1.5,'Raw Data'!N2963&lt;=2),'Bảng Giá'!$B$9,IF(AND('Raw Data'!N2963&gt;2,'Raw Data'!N2963&lt;=2.5),'Bảng Giá'!$B$10,IF(AND('Raw Data'!N2963&gt;2.5,'Raw Data'!N2963&lt;=3),'Bảng Giá'!$B$11,IF(AND('Raw Data'!N2963&gt;3,'Raw Data'!N2963&lt;=3.5),'Bảng Giá'!$B$12,IF(AND('Raw Data'!N2963&gt;3.5,'Raw Data'!N2963&lt;=4),'Bảng Giá'!$B$13,IF(AND('Raw Data'!N2963&gt;4,'Raw Data'!N2963&lt;=4.5),'Bảng Giá'!$B$14,IF(AND('Raw Data'!N2963&gt;4.5,'Raw Data'!N2963&lt;=5),'Bảng Giá'!$B$15,IF(AND('Raw Data'!N2963&gt;5,'Raw Data'!N2963&lt;=5.5),'Bảng Giá'!$B$16,IF(AND('Raw Data'!N2963&gt;5.5,'Raw Data'!N2963&lt;=6),'Bảng Giá'!$B$17,'Bảng Giá'!$B$18)))))))))))))))</f>
        <v>0.1&lt;x&lt;=0.25</v>
      </c>
      <c r="Q2963" s="48">
        <f t="shared" si="279"/>
        <v>-7.6335877862595417E-3</v>
      </c>
      <c r="R2963">
        <f t="shared" si="280"/>
        <v>15600</v>
      </c>
      <c r="S2963">
        <f t="shared" si="281"/>
        <v>2500</v>
      </c>
    </row>
    <row r="2964" spans="1:19" x14ac:dyDescent="0.25">
      <c r="A2964" s="12">
        <v>2963</v>
      </c>
      <c r="B2964" s="12" t="s">
        <v>292</v>
      </c>
      <c r="C2964" s="12" t="s">
        <v>1674</v>
      </c>
      <c r="D2964" s="28">
        <v>43013.6481712963</v>
      </c>
      <c r="E2964" s="17">
        <v>43015.1481712963</v>
      </c>
      <c r="F2964" s="13" t="s">
        <v>302</v>
      </c>
      <c r="G2964" s="12">
        <v>200</v>
      </c>
      <c r="H2964" s="12" t="s">
        <v>322</v>
      </c>
      <c r="I2964" s="12" t="s">
        <v>85</v>
      </c>
      <c r="J2964" s="37">
        <f>INDEX('Bảng Giá'!$C$3:$H$18,MATCH('Raw Data'!P2964,'Bảng Giá'!$B$3:$B$18,0),MATCH('Raw Data'!M2964,'Bảng Giá'!$C$2:$H$2,0))</f>
        <v>13000</v>
      </c>
      <c r="K2964" s="12">
        <v>13100</v>
      </c>
      <c r="L2964" s="36">
        <f t="shared" si="276"/>
        <v>1.5</v>
      </c>
      <c r="M2964" t="str">
        <f>'References data'!H2965</f>
        <v>Nội Tỉnh</v>
      </c>
      <c r="N2964">
        <f t="shared" si="277"/>
        <v>0.2</v>
      </c>
      <c r="O2964">
        <f t="shared" si="278"/>
        <v>-100</v>
      </c>
      <c r="P2964" t="str">
        <f>IF(AND(N2964&gt;0,N2964&lt;=0.05),'Bảng Giá'!$B$3,IF(AND(N2964&lt;=0.1,N2964&gt;0.05),'Bảng Giá'!$B$4,IF(AND('Raw Data'!N2964&gt;0.1,'Raw Data'!N2964&lt;=0.25),'Bảng Giá'!$B$5,IF(AND('Raw Data'!N2964&gt;0.25,'Raw Data'!N2964&lt;=0.5),'Bảng Giá'!$B$6,IF(AND('Raw Data'!N2964&gt;0.5,'Raw Data'!N2964&lt;=1),'Bảng Giá'!$B$7,IF(AND('Raw Data'!N2964&gt;1,'Raw Data'!N2964&lt;=1.5),'Bảng Giá'!$B$8,IF(AND('Raw Data'!N2964&gt;1.5,'Raw Data'!N2964&lt;=2),'Bảng Giá'!$B$9,IF(AND('Raw Data'!N2964&gt;2,'Raw Data'!N2964&lt;=2.5),'Bảng Giá'!$B$10,IF(AND('Raw Data'!N2964&gt;2.5,'Raw Data'!N2964&lt;=3),'Bảng Giá'!$B$11,IF(AND('Raw Data'!N2964&gt;3,'Raw Data'!N2964&lt;=3.5),'Bảng Giá'!$B$12,IF(AND('Raw Data'!N2964&gt;3.5,'Raw Data'!N2964&lt;=4),'Bảng Giá'!$B$13,IF(AND('Raw Data'!N2964&gt;4,'Raw Data'!N2964&lt;=4.5),'Bảng Giá'!$B$14,IF(AND('Raw Data'!N2964&gt;4.5,'Raw Data'!N2964&lt;=5),'Bảng Giá'!$B$15,IF(AND('Raw Data'!N2964&gt;5,'Raw Data'!N2964&lt;=5.5),'Bảng Giá'!$B$16,IF(AND('Raw Data'!N2964&gt;5.5,'Raw Data'!N2964&lt;=6),'Bảng Giá'!$B$17,'Bảng Giá'!$B$18)))))))))))))))</f>
        <v>0.1&lt;x&lt;=0.25</v>
      </c>
      <c r="Q2964" s="48">
        <f t="shared" si="279"/>
        <v>-7.6335877862595417E-3</v>
      </c>
      <c r="R2964">
        <f t="shared" si="280"/>
        <v>15600</v>
      </c>
      <c r="S2964">
        <f t="shared" si="281"/>
        <v>2500</v>
      </c>
    </row>
    <row r="2965" spans="1:19" x14ac:dyDescent="0.25">
      <c r="A2965" s="12">
        <v>2964</v>
      </c>
      <c r="B2965" s="12" t="s">
        <v>292</v>
      </c>
      <c r="C2965" s="12" t="s">
        <v>1675</v>
      </c>
      <c r="D2965" s="28">
        <v>43013.645787037036</v>
      </c>
      <c r="E2965" s="17">
        <v>43015.145787037036</v>
      </c>
      <c r="F2965" s="13" t="s">
        <v>302</v>
      </c>
      <c r="G2965" s="12">
        <v>200</v>
      </c>
      <c r="H2965" s="12" t="s">
        <v>322</v>
      </c>
      <c r="I2965" s="12" t="s">
        <v>95</v>
      </c>
      <c r="J2965" s="37">
        <f>INDEX('Bảng Giá'!$C$3:$H$18,MATCH('Raw Data'!P2965,'Bảng Giá'!$B$3:$B$18,0),MATCH('Raw Data'!M2965,'Bảng Giá'!$C$2:$H$2,0))</f>
        <v>13000</v>
      </c>
      <c r="K2965" s="12">
        <v>13100</v>
      </c>
      <c r="L2965" s="36">
        <f t="shared" si="276"/>
        <v>1.5</v>
      </c>
      <c r="M2965" t="str">
        <f>'References data'!H2966</f>
        <v>Nội Tỉnh</v>
      </c>
      <c r="N2965">
        <f t="shared" si="277"/>
        <v>0.2</v>
      </c>
      <c r="O2965">
        <f t="shared" si="278"/>
        <v>-100</v>
      </c>
      <c r="P2965" t="str">
        <f>IF(AND(N2965&gt;0,N2965&lt;=0.05),'Bảng Giá'!$B$3,IF(AND(N2965&lt;=0.1,N2965&gt;0.05),'Bảng Giá'!$B$4,IF(AND('Raw Data'!N2965&gt;0.1,'Raw Data'!N2965&lt;=0.25),'Bảng Giá'!$B$5,IF(AND('Raw Data'!N2965&gt;0.25,'Raw Data'!N2965&lt;=0.5),'Bảng Giá'!$B$6,IF(AND('Raw Data'!N2965&gt;0.5,'Raw Data'!N2965&lt;=1),'Bảng Giá'!$B$7,IF(AND('Raw Data'!N2965&gt;1,'Raw Data'!N2965&lt;=1.5),'Bảng Giá'!$B$8,IF(AND('Raw Data'!N2965&gt;1.5,'Raw Data'!N2965&lt;=2),'Bảng Giá'!$B$9,IF(AND('Raw Data'!N2965&gt;2,'Raw Data'!N2965&lt;=2.5),'Bảng Giá'!$B$10,IF(AND('Raw Data'!N2965&gt;2.5,'Raw Data'!N2965&lt;=3),'Bảng Giá'!$B$11,IF(AND('Raw Data'!N2965&gt;3,'Raw Data'!N2965&lt;=3.5),'Bảng Giá'!$B$12,IF(AND('Raw Data'!N2965&gt;3.5,'Raw Data'!N2965&lt;=4),'Bảng Giá'!$B$13,IF(AND('Raw Data'!N2965&gt;4,'Raw Data'!N2965&lt;=4.5),'Bảng Giá'!$B$14,IF(AND('Raw Data'!N2965&gt;4.5,'Raw Data'!N2965&lt;=5),'Bảng Giá'!$B$15,IF(AND('Raw Data'!N2965&gt;5,'Raw Data'!N2965&lt;=5.5),'Bảng Giá'!$B$16,IF(AND('Raw Data'!N2965&gt;5.5,'Raw Data'!N2965&lt;=6),'Bảng Giá'!$B$17,'Bảng Giá'!$B$18)))))))))))))))</f>
        <v>0.1&lt;x&lt;=0.25</v>
      </c>
      <c r="Q2965" s="48">
        <f t="shared" si="279"/>
        <v>-7.6335877862595417E-3</v>
      </c>
      <c r="R2965">
        <f t="shared" si="280"/>
        <v>15600</v>
      </c>
      <c r="S2965">
        <f t="shared" si="281"/>
        <v>2500</v>
      </c>
    </row>
    <row r="2966" spans="1:19" x14ac:dyDescent="0.25">
      <c r="A2966" s="12">
        <v>2965</v>
      </c>
      <c r="B2966" s="12" t="s">
        <v>292</v>
      </c>
      <c r="C2966" s="12" t="s">
        <v>1676</v>
      </c>
      <c r="D2966" s="28">
        <v>43013.645740740743</v>
      </c>
      <c r="E2966" s="17">
        <v>43015.145740740743</v>
      </c>
      <c r="F2966" s="13" t="s">
        <v>302</v>
      </c>
      <c r="G2966" s="12">
        <v>200</v>
      </c>
      <c r="H2966" s="12" t="s">
        <v>322</v>
      </c>
      <c r="I2966" s="12" t="s">
        <v>76</v>
      </c>
      <c r="J2966" s="37">
        <f>INDEX('Bảng Giá'!$C$3:$H$18,MATCH('Raw Data'!P2966,'Bảng Giá'!$B$3:$B$18,0),MATCH('Raw Data'!M2966,'Bảng Giá'!$C$2:$H$2,0))</f>
        <v>13000</v>
      </c>
      <c r="K2966" s="12">
        <v>13100</v>
      </c>
      <c r="L2966" s="36">
        <f t="shared" si="276"/>
        <v>1.5</v>
      </c>
      <c r="M2966" t="str">
        <f>'References data'!H2967</f>
        <v>Nội Tỉnh</v>
      </c>
      <c r="N2966">
        <f t="shared" si="277"/>
        <v>0.2</v>
      </c>
      <c r="O2966">
        <f t="shared" si="278"/>
        <v>-100</v>
      </c>
      <c r="P2966" t="str">
        <f>IF(AND(N2966&gt;0,N2966&lt;=0.05),'Bảng Giá'!$B$3,IF(AND(N2966&lt;=0.1,N2966&gt;0.05),'Bảng Giá'!$B$4,IF(AND('Raw Data'!N2966&gt;0.1,'Raw Data'!N2966&lt;=0.25),'Bảng Giá'!$B$5,IF(AND('Raw Data'!N2966&gt;0.25,'Raw Data'!N2966&lt;=0.5),'Bảng Giá'!$B$6,IF(AND('Raw Data'!N2966&gt;0.5,'Raw Data'!N2966&lt;=1),'Bảng Giá'!$B$7,IF(AND('Raw Data'!N2966&gt;1,'Raw Data'!N2966&lt;=1.5),'Bảng Giá'!$B$8,IF(AND('Raw Data'!N2966&gt;1.5,'Raw Data'!N2966&lt;=2),'Bảng Giá'!$B$9,IF(AND('Raw Data'!N2966&gt;2,'Raw Data'!N2966&lt;=2.5),'Bảng Giá'!$B$10,IF(AND('Raw Data'!N2966&gt;2.5,'Raw Data'!N2966&lt;=3),'Bảng Giá'!$B$11,IF(AND('Raw Data'!N2966&gt;3,'Raw Data'!N2966&lt;=3.5),'Bảng Giá'!$B$12,IF(AND('Raw Data'!N2966&gt;3.5,'Raw Data'!N2966&lt;=4),'Bảng Giá'!$B$13,IF(AND('Raw Data'!N2966&gt;4,'Raw Data'!N2966&lt;=4.5),'Bảng Giá'!$B$14,IF(AND('Raw Data'!N2966&gt;4.5,'Raw Data'!N2966&lt;=5),'Bảng Giá'!$B$15,IF(AND('Raw Data'!N2966&gt;5,'Raw Data'!N2966&lt;=5.5),'Bảng Giá'!$B$16,IF(AND('Raw Data'!N2966&gt;5.5,'Raw Data'!N2966&lt;=6),'Bảng Giá'!$B$17,'Bảng Giá'!$B$18)))))))))))))))</f>
        <v>0.1&lt;x&lt;=0.25</v>
      </c>
      <c r="Q2966" s="48">
        <f t="shared" si="279"/>
        <v>-7.6335877862595417E-3</v>
      </c>
      <c r="R2966">
        <f t="shared" si="280"/>
        <v>15600</v>
      </c>
      <c r="S2966">
        <f t="shared" si="281"/>
        <v>2500</v>
      </c>
    </row>
    <row r="2967" spans="1:19" x14ac:dyDescent="0.25">
      <c r="A2967" s="12">
        <v>2966</v>
      </c>
      <c r="B2967" s="12" t="s">
        <v>292</v>
      </c>
      <c r="C2967" s="12" t="s">
        <v>1677</v>
      </c>
      <c r="D2967" s="28">
        <v>43013.541307870371</v>
      </c>
      <c r="E2967" s="17">
        <v>43015.041307870371</v>
      </c>
      <c r="F2967" s="13" t="s">
        <v>302</v>
      </c>
      <c r="G2967" s="12">
        <v>200</v>
      </c>
      <c r="H2967" s="12" t="s">
        <v>322</v>
      </c>
      <c r="I2967" s="12" t="s">
        <v>93</v>
      </c>
      <c r="J2967" s="37">
        <f>INDEX('Bảng Giá'!$C$3:$H$18,MATCH('Raw Data'!P2967,'Bảng Giá'!$B$3:$B$18,0),MATCH('Raw Data'!M2967,'Bảng Giá'!$C$2:$H$2,0))</f>
        <v>13000</v>
      </c>
      <c r="K2967" s="12">
        <v>13100</v>
      </c>
      <c r="L2967" s="36">
        <f t="shared" si="276"/>
        <v>1.5</v>
      </c>
      <c r="M2967" t="str">
        <f>'References data'!H2968</f>
        <v>Nội Tỉnh</v>
      </c>
      <c r="N2967">
        <f t="shared" si="277"/>
        <v>0.2</v>
      </c>
      <c r="O2967">
        <f t="shared" si="278"/>
        <v>-100</v>
      </c>
      <c r="P2967" t="str">
        <f>IF(AND(N2967&gt;0,N2967&lt;=0.05),'Bảng Giá'!$B$3,IF(AND(N2967&lt;=0.1,N2967&gt;0.05),'Bảng Giá'!$B$4,IF(AND('Raw Data'!N2967&gt;0.1,'Raw Data'!N2967&lt;=0.25),'Bảng Giá'!$B$5,IF(AND('Raw Data'!N2967&gt;0.25,'Raw Data'!N2967&lt;=0.5),'Bảng Giá'!$B$6,IF(AND('Raw Data'!N2967&gt;0.5,'Raw Data'!N2967&lt;=1),'Bảng Giá'!$B$7,IF(AND('Raw Data'!N2967&gt;1,'Raw Data'!N2967&lt;=1.5),'Bảng Giá'!$B$8,IF(AND('Raw Data'!N2967&gt;1.5,'Raw Data'!N2967&lt;=2),'Bảng Giá'!$B$9,IF(AND('Raw Data'!N2967&gt;2,'Raw Data'!N2967&lt;=2.5),'Bảng Giá'!$B$10,IF(AND('Raw Data'!N2967&gt;2.5,'Raw Data'!N2967&lt;=3),'Bảng Giá'!$B$11,IF(AND('Raw Data'!N2967&gt;3,'Raw Data'!N2967&lt;=3.5),'Bảng Giá'!$B$12,IF(AND('Raw Data'!N2967&gt;3.5,'Raw Data'!N2967&lt;=4),'Bảng Giá'!$B$13,IF(AND('Raw Data'!N2967&gt;4,'Raw Data'!N2967&lt;=4.5),'Bảng Giá'!$B$14,IF(AND('Raw Data'!N2967&gt;4.5,'Raw Data'!N2967&lt;=5),'Bảng Giá'!$B$15,IF(AND('Raw Data'!N2967&gt;5,'Raw Data'!N2967&lt;=5.5),'Bảng Giá'!$B$16,IF(AND('Raw Data'!N2967&gt;5.5,'Raw Data'!N2967&lt;=6),'Bảng Giá'!$B$17,'Bảng Giá'!$B$18)))))))))))))))</f>
        <v>0.1&lt;x&lt;=0.25</v>
      </c>
      <c r="Q2967" s="48">
        <f t="shared" si="279"/>
        <v>-7.6335877862595417E-3</v>
      </c>
      <c r="R2967">
        <f t="shared" si="280"/>
        <v>15600</v>
      </c>
      <c r="S2967">
        <f t="shared" si="281"/>
        <v>2500</v>
      </c>
    </row>
    <row r="2968" spans="1:19" x14ac:dyDescent="0.25">
      <c r="A2968" s="12">
        <v>2967</v>
      </c>
      <c r="B2968" s="12" t="s">
        <v>292</v>
      </c>
      <c r="C2968" s="12" t="s">
        <v>1678</v>
      </c>
      <c r="D2968" s="28">
        <v>43013.541250000002</v>
      </c>
      <c r="E2968" s="17">
        <v>43015.041250000002</v>
      </c>
      <c r="F2968" s="13" t="s">
        <v>302</v>
      </c>
      <c r="G2968" s="12">
        <v>200</v>
      </c>
      <c r="H2968" s="12" t="s">
        <v>322</v>
      </c>
      <c r="I2968" s="12" t="s">
        <v>93</v>
      </c>
      <c r="J2968" s="37">
        <f>INDEX('Bảng Giá'!$C$3:$H$18,MATCH('Raw Data'!P2968,'Bảng Giá'!$B$3:$B$18,0),MATCH('Raw Data'!M2968,'Bảng Giá'!$C$2:$H$2,0))</f>
        <v>13000</v>
      </c>
      <c r="K2968" s="12">
        <v>13100</v>
      </c>
      <c r="L2968" s="36">
        <f t="shared" si="276"/>
        <v>1.5</v>
      </c>
      <c r="M2968" t="str">
        <f>'References data'!H2969</f>
        <v>Nội Tỉnh</v>
      </c>
      <c r="N2968">
        <f t="shared" si="277"/>
        <v>0.2</v>
      </c>
      <c r="O2968">
        <f t="shared" si="278"/>
        <v>-100</v>
      </c>
      <c r="P2968" t="str">
        <f>IF(AND(N2968&gt;0,N2968&lt;=0.05),'Bảng Giá'!$B$3,IF(AND(N2968&lt;=0.1,N2968&gt;0.05),'Bảng Giá'!$B$4,IF(AND('Raw Data'!N2968&gt;0.1,'Raw Data'!N2968&lt;=0.25),'Bảng Giá'!$B$5,IF(AND('Raw Data'!N2968&gt;0.25,'Raw Data'!N2968&lt;=0.5),'Bảng Giá'!$B$6,IF(AND('Raw Data'!N2968&gt;0.5,'Raw Data'!N2968&lt;=1),'Bảng Giá'!$B$7,IF(AND('Raw Data'!N2968&gt;1,'Raw Data'!N2968&lt;=1.5),'Bảng Giá'!$B$8,IF(AND('Raw Data'!N2968&gt;1.5,'Raw Data'!N2968&lt;=2),'Bảng Giá'!$B$9,IF(AND('Raw Data'!N2968&gt;2,'Raw Data'!N2968&lt;=2.5),'Bảng Giá'!$B$10,IF(AND('Raw Data'!N2968&gt;2.5,'Raw Data'!N2968&lt;=3),'Bảng Giá'!$B$11,IF(AND('Raw Data'!N2968&gt;3,'Raw Data'!N2968&lt;=3.5),'Bảng Giá'!$B$12,IF(AND('Raw Data'!N2968&gt;3.5,'Raw Data'!N2968&lt;=4),'Bảng Giá'!$B$13,IF(AND('Raw Data'!N2968&gt;4,'Raw Data'!N2968&lt;=4.5),'Bảng Giá'!$B$14,IF(AND('Raw Data'!N2968&gt;4.5,'Raw Data'!N2968&lt;=5),'Bảng Giá'!$B$15,IF(AND('Raw Data'!N2968&gt;5,'Raw Data'!N2968&lt;=5.5),'Bảng Giá'!$B$16,IF(AND('Raw Data'!N2968&gt;5.5,'Raw Data'!N2968&lt;=6),'Bảng Giá'!$B$17,'Bảng Giá'!$B$18)))))))))))))))</f>
        <v>0.1&lt;x&lt;=0.25</v>
      </c>
      <c r="Q2968" s="48">
        <f t="shared" si="279"/>
        <v>-7.6335877862595417E-3</v>
      </c>
      <c r="R2968">
        <f t="shared" si="280"/>
        <v>15600</v>
      </c>
      <c r="S2968">
        <f t="shared" si="281"/>
        <v>2500</v>
      </c>
    </row>
    <row r="2969" spans="1:19" x14ac:dyDescent="0.25">
      <c r="A2969" s="12">
        <v>2968</v>
      </c>
      <c r="B2969" s="12" t="s">
        <v>292</v>
      </c>
      <c r="C2969" s="12" t="s">
        <v>1679</v>
      </c>
      <c r="D2969" s="28">
        <v>43013.541238425925</v>
      </c>
      <c r="E2969" s="17">
        <v>43015.041238425925</v>
      </c>
      <c r="F2969" s="13" t="s">
        <v>302</v>
      </c>
      <c r="G2969" s="12">
        <v>200</v>
      </c>
      <c r="H2969" s="12" t="s">
        <v>311</v>
      </c>
      <c r="I2969" s="12" t="s">
        <v>94</v>
      </c>
      <c r="J2969" s="37">
        <f>INDEX('Bảng Giá'!$C$3:$H$18,MATCH('Raw Data'!P2969,'Bảng Giá'!$B$3:$B$18,0),MATCH('Raw Data'!M2969,'Bảng Giá'!$C$2:$H$2,0))</f>
        <v>13000</v>
      </c>
      <c r="K2969" s="12">
        <v>13100</v>
      </c>
      <c r="L2969" s="36">
        <f t="shared" si="276"/>
        <v>1.5</v>
      </c>
      <c r="M2969" t="str">
        <f>'References data'!H2970</f>
        <v>Nội Tỉnh</v>
      </c>
      <c r="N2969">
        <f t="shared" si="277"/>
        <v>0.2</v>
      </c>
      <c r="O2969">
        <f t="shared" si="278"/>
        <v>-100</v>
      </c>
      <c r="P2969" t="str">
        <f>IF(AND(N2969&gt;0,N2969&lt;=0.05),'Bảng Giá'!$B$3,IF(AND(N2969&lt;=0.1,N2969&gt;0.05),'Bảng Giá'!$B$4,IF(AND('Raw Data'!N2969&gt;0.1,'Raw Data'!N2969&lt;=0.25),'Bảng Giá'!$B$5,IF(AND('Raw Data'!N2969&gt;0.25,'Raw Data'!N2969&lt;=0.5),'Bảng Giá'!$B$6,IF(AND('Raw Data'!N2969&gt;0.5,'Raw Data'!N2969&lt;=1),'Bảng Giá'!$B$7,IF(AND('Raw Data'!N2969&gt;1,'Raw Data'!N2969&lt;=1.5),'Bảng Giá'!$B$8,IF(AND('Raw Data'!N2969&gt;1.5,'Raw Data'!N2969&lt;=2),'Bảng Giá'!$B$9,IF(AND('Raw Data'!N2969&gt;2,'Raw Data'!N2969&lt;=2.5),'Bảng Giá'!$B$10,IF(AND('Raw Data'!N2969&gt;2.5,'Raw Data'!N2969&lt;=3),'Bảng Giá'!$B$11,IF(AND('Raw Data'!N2969&gt;3,'Raw Data'!N2969&lt;=3.5),'Bảng Giá'!$B$12,IF(AND('Raw Data'!N2969&gt;3.5,'Raw Data'!N2969&lt;=4),'Bảng Giá'!$B$13,IF(AND('Raw Data'!N2969&gt;4,'Raw Data'!N2969&lt;=4.5),'Bảng Giá'!$B$14,IF(AND('Raw Data'!N2969&gt;4.5,'Raw Data'!N2969&lt;=5),'Bảng Giá'!$B$15,IF(AND('Raw Data'!N2969&gt;5,'Raw Data'!N2969&lt;=5.5),'Bảng Giá'!$B$16,IF(AND('Raw Data'!N2969&gt;5.5,'Raw Data'!N2969&lt;=6),'Bảng Giá'!$B$17,'Bảng Giá'!$B$18)))))))))))))))</f>
        <v>0.1&lt;x&lt;=0.25</v>
      </c>
      <c r="Q2969" s="48">
        <f t="shared" si="279"/>
        <v>-7.6335877862595417E-3</v>
      </c>
      <c r="R2969">
        <f t="shared" si="280"/>
        <v>15600</v>
      </c>
      <c r="S2969">
        <f t="shared" si="281"/>
        <v>2500</v>
      </c>
    </row>
    <row r="2970" spans="1:19" x14ac:dyDescent="0.25">
      <c r="A2970" s="12">
        <v>2969</v>
      </c>
      <c r="B2970" s="12" t="s">
        <v>292</v>
      </c>
      <c r="C2970" s="12" t="s">
        <v>1680</v>
      </c>
      <c r="D2970" s="28">
        <v>43013.541527777779</v>
      </c>
      <c r="E2970" s="17">
        <v>43015.041527777779</v>
      </c>
      <c r="F2970" s="13" t="s">
        <v>302</v>
      </c>
      <c r="G2970" s="12">
        <v>200</v>
      </c>
      <c r="H2970" s="12" t="s">
        <v>311</v>
      </c>
      <c r="I2970" s="12" t="s">
        <v>114</v>
      </c>
      <c r="J2970" s="37">
        <f>INDEX('Bảng Giá'!$C$3:$H$18,MATCH('Raw Data'!P2970,'Bảng Giá'!$B$3:$B$18,0),MATCH('Raw Data'!M2970,'Bảng Giá'!$C$2:$H$2,0))</f>
        <v>13000</v>
      </c>
      <c r="K2970" s="12">
        <v>13100</v>
      </c>
      <c r="L2970" s="36">
        <f t="shared" si="276"/>
        <v>1.5</v>
      </c>
      <c r="M2970" t="str">
        <f>'References data'!H2971</f>
        <v>Nội Tỉnh</v>
      </c>
      <c r="N2970">
        <f t="shared" si="277"/>
        <v>0.2</v>
      </c>
      <c r="O2970">
        <f t="shared" si="278"/>
        <v>-100</v>
      </c>
      <c r="P2970" t="str">
        <f>IF(AND(N2970&gt;0,N2970&lt;=0.05),'Bảng Giá'!$B$3,IF(AND(N2970&lt;=0.1,N2970&gt;0.05),'Bảng Giá'!$B$4,IF(AND('Raw Data'!N2970&gt;0.1,'Raw Data'!N2970&lt;=0.25),'Bảng Giá'!$B$5,IF(AND('Raw Data'!N2970&gt;0.25,'Raw Data'!N2970&lt;=0.5),'Bảng Giá'!$B$6,IF(AND('Raw Data'!N2970&gt;0.5,'Raw Data'!N2970&lt;=1),'Bảng Giá'!$B$7,IF(AND('Raw Data'!N2970&gt;1,'Raw Data'!N2970&lt;=1.5),'Bảng Giá'!$B$8,IF(AND('Raw Data'!N2970&gt;1.5,'Raw Data'!N2970&lt;=2),'Bảng Giá'!$B$9,IF(AND('Raw Data'!N2970&gt;2,'Raw Data'!N2970&lt;=2.5),'Bảng Giá'!$B$10,IF(AND('Raw Data'!N2970&gt;2.5,'Raw Data'!N2970&lt;=3),'Bảng Giá'!$B$11,IF(AND('Raw Data'!N2970&gt;3,'Raw Data'!N2970&lt;=3.5),'Bảng Giá'!$B$12,IF(AND('Raw Data'!N2970&gt;3.5,'Raw Data'!N2970&lt;=4),'Bảng Giá'!$B$13,IF(AND('Raw Data'!N2970&gt;4,'Raw Data'!N2970&lt;=4.5),'Bảng Giá'!$B$14,IF(AND('Raw Data'!N2970&gt;4.5,'Raw Data'!N2970&lt;=5),'Bảng Giá'!$B$15,IF(AND('Raw Data'!N2970&gt;5,'Raw Data'!N2970&lt;=5.5),'Bảng Giá'!$B$16,IF(AND('Raw Data'!N2970&gt;5.5,'Raw Data'!N2970&lt;=6),'Bảng Giá'!$B$17,'Bảng Giá'!$B$18)))))))))))))))</f>
        <v>0.1&lt;x&lt;=0.25</v>
      </c>
      <c r="Q2970" s="48">
        <f t="shared" si="279"/>
        <v>-7.6335877862595417E-3</v>
      </c>
      <c r="R2970">
        <f t="shared" si="280"/>
        <v>15600</v>
      </c>
      <c r="S2970">
        <f t="shared" si="281"/>
        <v>2500</v>
      </c>
    </row>
    <row r="2971" spans="1:19" x14ac:dyDescent="0.25">
      <c r="A2971" s="12">
        <v>2970</v>
      </c>
      <c r="B2971" s="12" t="s">
        <v>292</v>
      </c>
      <c r="C2971" s="12" t="s">
        <v>1681</v>
      </c>
      <c r="D2971" s="28">
        <v>43013.64565972222</v>
      </c>
      <c r="E2971" s="17">
        <v>43015.14565972222</v>
      </c>
      <c r="F2971" s="13" t="s">
        <v>302</v>
      </c>
      <c r="G2971" s="12">
        <v>200</v>
      </c>
      <c r="H2971" s="12" t="s">
        <v>311</v>
      </c>
      <c r="I2971" s="12" t="s">
        <v>94</v>
      </c>
      <c r="J2971" s="37">
        <f>INDEX('Bảng Giá'!$C$3:$H$18,MATCH('Raw Data'!P2971,'Bảng Giá'!$B$3:$B$18,0),MATCH('Raw Data'!M2971,'Bảng Giá'!$C$2:$H$2,0))</f>
        <v>13000</v>
      </c>
      <c r="K2971" s="12">
        <v>13100</v>
      </c>
      <c r="L2971" s="36">
        <f t="shared" si="276"/>
        <v>1.5</v>
      </c>
      <c r="M2971" t="str">
        <f>'References data'!H2972</f>
        <v>Nội Tỉnh</v>
      </c>
      <c r="N2971">
        <f t="shared" si="277"/>
        <v>0.2</v>
      </c>
      <c r="O2971">
        <f t="shared" si="278"/>
        <v>-100</v>
      </c>
      <c r="P2971" t="str">
        <f>IF(AND(N2971&gt;0,N2971&lt;=0.05),'Bảng Giá'!$B$3,IF(AND(N2971&lt;=0.1,N2971&gt;0.05),'Bảng Giá'!$B$4,IF(AND('Raw Data'!N2971&gt;0.1,'Raw Data'!N2971&lt;=0.25),'Bảng Giá'!$B$5,IF(AND('Raw Data'!N2971&gt;0.25,'Raw Data'!N2971&lt;=0.5),'Bảng Giá'!$B$6,IF(AND('Raw Data'!N2971&gt;0.5,'Raw Data'!N2971&lt;=1),'Bảng Giá'!$B$7,IF(AND('Raw Data'!N2971&gt;1,'Raw Data'!N2971&lt;=1.5),'Bảng Giá'!$B$8,IF(AND('Raw Data'!N2971&gt;1.5,'Raw Data'!N2971&lt;=2),'Bảng Giá'!$B$9,IF(AND('Raw Data'!N2971&gt;2,'Raw Data'!N2971&lt;=2.5),'Bảng Giá'!$B$10,IF(AND('Raw Data'!N2971&gt;2.5,'Raw Data'!N2971&lt;=3),'Bảng Giá'!$B$11,IF(AND('Raw Data'!N2971&gt;3,'Raw Data'!N2971&lt;=3.5),'Bảng Giá'!$B$12,IF(AND('Raw Data'!N2971&gt;3.5,'Raw Data'!N2971&lt;=4),'Bảng Giá'!$B$13,IF(AND('Raw Data'!N2971&gt;4,'Raw Data'!N2971&lt;=4.5),'Bảng Giá'!$B$14,IF(AND('Raw Data'!N2971&gt;4.5,'Raw Data'!N2971&lt;=5),'Bảng Giá'!$B$15,IF(AND('Raw Data'!N2971&gt;5,'Raw Data'!N2971&lt;=5.5),'Bảng Giá'!$B$16,IF(AND('Raw Data'!N2971&gt;5.5,'Raw Data'!N2971&lt;=6),'Bảng Giá'!$B$17,'Bảng Giá'!$B$18)))))))))))))))</f>
        <v>0.1&lt;x&lt;=0.25</v>
      </c>
      <c r="Q2971" s="48">
        <f t="shared" si="279"/>
        <v>-7.6335877862595417E-3</v>
      </c>
      <c r="R2971">
        <f t="shared" si="280"/>
        <v>15600</v>
      </c>
      <c r="S2971">
        <f t="shared" si="281"/>
        <v>2500</v>
      </c>
    </row>
    <row r="2972" spans="1:19" x14ac:dyDescent="0.25">
      <c r="A2972" s="12">
        <v>2971</v>
      </c>
      <c r="B2972" s="12" t="s">
        <v>292</v>
      </c>
      <c r="C2972" s="12" t="s">
        <v>1682</v>
      </c>
      <c r="D2972" s="28">
        <v>43013.542187500003</v>
      </c>
      <c r="E2972" s="17">
        <v>43015.042187500003</v>
      </c>
      <c r="F2972" s="13" t="s">
        <v>302</v>
      </c>
      <c r="G2972" s="12">
        <v>200</v>
      </c>
      <c r="H2972" s="12" t="s">
        <v>311</v>
      </c>
      <c r="I2972" s="12" t="s">
        <v>286</v>
      </c>
      <c r="J2972" s="37">
        <f>INDEX('Bảng Giá'!$C$3:$H$18,MATCH('Raw Data'!P2972,'Bảng Giá'!$B$3:$B$18,0),MATCH('Raw Data'!M2972,'Bảng Giá'!$C$2:$H$2,0))</f>
        <v>13000</v>
      </c>
      <c r="K2972" s="12">
        <v>13100</v>
      </c>
      <c r="L2972" s="36">
        <f t="shared" si="276"/>
        <v>1.5</v>
      </c>
      <c r="M2972" t="str">
        <f>'References data'!H2973</f>
        <v>Nội Tỉnh</v>
      </c>
      <c r="N2972">
        <f t="shared" si="277"/>
        <v>0.2</v>
      </c>
      <c r="O2972">
        <f t="shared" si="278"/>
        <v>-100</v>
      </c>
      <c r="P2972" t="str">
        <f>IF(AND(N2972&gt;0,N2972&lt;=0.05),'Bảng Giá'!$B$3,IF(AND(N2972&lt;=0.1,N2972&gt;0.05),'Bảng Giá'!$B$4,IF(AND('Raw Data'!N2972&gt;0.1,'Raw Data'!N2972&lt;=0.25),'Bảng Giá'!$B$5,IF(AND('Raw Data'!N2972&gt;0.25,'Raw Data'!N2972&lt;=0.5),'Bảng Giá'!$B$6,IF(AND('Raw Data'!N2972&gt;0.5,'Raw Data'!N2972&lt;=1),'Bảng Giá'!$B$7,IF(AND('Raw Data'!N2972&gt;1,'Raw Data'!N2972&lt;=1.5),'Bảng Giá'!$B$8,IF(AND('Raw Data'!N2972&gt;1.5,'Raw Data'!N2972&lt;=2),'Bảng Giá'!$B$9,IF(AND('Raw Data'!N2972&gt;2,'Raw Data'!N2972&lt;=2.5),'Bảng Giá'!$B$10,IF(AND('Raw Data'!N2972&gt;2.5,'Raw Data'!N2972&lt;=3),'Bảng Giá'!$B$11,IF(AND('Raw Data'!N2972&gt;3,'Raw Data'!N2972&lt;=3.5),'Bảng Giá'!$B$12,IF(AND('Raw Data'!N2972&gt;3.5,'Raw Data'!N2972&lt;=4),'Bảng Giá'!$B$13,IF(AND('Raw Data'!N2972&gt;4,'Raw Data'!N2972&lt;=4.5),'Bảng Giá'!$B$14,IF(AND('Raw Data'!N2972&gt;4.5,'Raw Data'!N2972&lt;=5),'Bảng Giá'!$B$15,IF(AND('Raw Data'!N2972&gt;5,'Raw Data'!N2972&lt;=5.5),'Bảng Giá'!$B$16,IF(AND('Raw Data'!N2972&gt;5.5,'Raw Data'!N2972&lt;=6),'Bảng Giá'!$B$17,'Bảng Giá'!$B$18)))))))))))))))</f>
        <v>0.1&lt;x&lt;=0.25</v>
      </c>
      <c r="Q2972" s="48">
        <f t="shared" si="279"/>
        <v>-7.6335877862595417E-3</v>
      </c>
      <c r="R2972">
        <f t="shared" si="280"/>
        <v>15600</v>
      </c>
      <c r="S2972">
        <f t="shared" si="281"/>
        <v>2500</v>
      </c>
    </row>
    <row r="2973" spans="1:19" x14ac:dyDescent="0.25">
      <c r="A2973" s="12">
        <v>2972</v>
      </c>
      <c r="B2973" s="12" t="s">
        <v>292</v>
      </c>
      <c r="C2973" s="12" t="s">
        <v>1683</v>
      </c>
      <c r="D2973" s="28">
        <v>43013.645682870374</v>
      </c>
      <c r="E2973" s="17">
        <v>43015.145682870374</v>
      </c>
      <c r="F2973" s="13" t="s">
        <v>302</v>
      </c>
      <c r="G2973" s="12">
        <v>200</v>
      </c>
      <c r="H2973" s="12" t="s">
        <v>311</v>
      </c>
      <c r="I2973" s="12" t="s">
        <v>88</v>
      </c>
      <c r="J2973" s="37">
        <f>INDEX('Bảng Giá'!$C$3:$H$18,MATCH('Raw Data'!P2973,'Bảng Giá'!$B$3:$B$18,0),MATCH('Raw Data'!M2973,'Bảng Giá'!$C$2:$H$2,0))</f>
        <v>13000</v>
      </c>
      <c r="K2973" s="12">
        <v>13100</v>
      </c>
      <c r="L2973" s="36">
        <f t="shared" si="276"/>
        <v>1.5</v>
      </c>
      <c r="M2973" t="str">
        <f>'References data'!H2974</f>
        <v>Nội Tỉnh</v>
      </c>
      <c r="N2973">
        <f t="shared" si="277"/>
        <v>0.2</v>
      </c>
      <c r="O2973">
        <f t="shared" si="278"/>
        <v>-100</v>
      </c>
      <c r="P2973" t="str">
        <f>IF(AND(N2973&gt;0,N2973&lt;=0.05),'Bảng Giá'!$B$3,IF(AND(N2973&lt;=0.1,N2973&gt;0.05),'Bảng Giá'!$B$4,IF(AND('Raw Data'!N2973&gt;0.1,'Raw Data'!N2973&lt;=0.25),'Bảng Giá'!$B$5,IF(AND('Raw Data'!N2973&gt;0.25,'Raw Data'!N2973&lt;=0.5),'Bảng Giá'!$B$6,IF(AND('Raw Data'!N2973&gt;0.5,'Raw Data'!N2973&lt;=1),'Bảng Giá'!$B$7,IF(AND('Raw Data'!N2973&gt;1,'Raw Data'!N2973&lt;=1.5),'Bảng Giá'!$B$8,IF(AND('Raw Data'!N2973&gt;1.5,'Raw Data'!N2973&lt;=2),'Bảng Giá'!$B$9,IF(AND('Raw Data'!N2973&gt;2,'Raw Data'!N2973&lt;=2.5),'Bảng Giá'!$B$10,IF(AND('Raw Data'!N2973&gt;2.5,'Raw Data'!N2973&lt;=3),'Bảng Giá'!$B$11,IF(AND('Raw Data'!N2973&gt;3,'Raw Data'!N2973&lt;=3.5),'Bảng Giá'!$B$12,IF(AND('Raw Data'!N2973&gt;3.5,'Raw Data'!N2973&lt;=4),'Bảng Giá'!$B$13,IF(AND('Raw Data'!N2973&gt;4,'Raw Data'!N2973&lt;=4.5),'Bảng Giá'!$B$14,IF(AND('Raw Data'!N2973&gt;4.5,'Raw Data'!N2973&lt;=5),'Bảng Giá'!$B$15,IF(AND('Raw Data'!N2973&gt;5,'Raw Data'!N2973&lt;=5.5),'Bảng Giá'!$B$16,IF(AND('Raw Data'!N2973&gt;5.5,'Raw Data'!N2973&lt;=6),'Bảng Giá'!$B$17,'Bảng Giá'!$B$18)))))))))))))))</f>
        <v>0.1&lt;x&lt;=0.25</v>
      </c>
      <c r="Q2973" s="48">
        <f t="shared" si="279"/>
        <v>-7.6335877862595417E-3</v>
      </c>
      <c r="R2973">
        <f t="shared" si="280"/>
        <v>15600</v>
      </c>
      <c r="S2973">
        <f t="shared" si="281"/>
        <v>2500</v>
      </c>
    </row>
    <row r="2974" spans="1:19" x14ac:dyDescent="0.25">
      <c r="A2974" s="12">
        <v>2973</v>
      </c>
      <c r="B2974" s="12" t="s">
        <v>292</v>
      </c>
      <c r="C2974" s="12" t="s">
        <v>1684</v>
      </c>
      <c r="D2974" s="28">
        <v>43013.645891203705</v>
      </c>
      <c r="E2974" s="17">
        <v>43015.145891203705</v>
      </c>
      <c r="F2974" s="13" t="s">
        <v>302</v>
      </c>
      <c r="G2974" s="12">
        <v>200</v>
      </c>
      <c r="H2974" s="12" t="s">
        <v>311</v>
      </c>
      <c r="I2974" s="12" t="s">
        <v>88</v>
      </c>
      <c r="J2974" s="37">
        <f>INDEX('Bảng Giá'!$C$3:$H$18,MATCH('Raw Data'!P2974,'Bảng Giá'!$B$3:$B$18,0),MATCH('Raw Data'!M2974,'Bảng Giá'!$C$2:$H$2,0))</f>
        <v>13000</v>
      </c>
      <c r="K2974" s="12">
        <v>13100</v>
      </c>
      <c r="L2974" s="36">
        <f t="shared" si="276"/>
        <v>1.5</v>
      </c>
      <c r="M2974" t="str">
        <f>'References data'!H2975</f>
        <v>Nội Tỉnh</v>
      </c>
      <c r="N2974">
        <f t="shared" si="277"/>
        <v>0.2</v>
      </c>
      <c r="O2974">
        <f t="shared" si="278"/>
        <v>-100</v>
      </c>
      <c r="P2974" t="str">
        <f>IF(AND(N2974&gt;0,N2974&lt;=0.05),'Bảng Giá'!$B$3,IF(AND(N2974&lt;=0.1,N2974&gt;0.05),'Bảng Giá'!$B$4,IF(AND('Raw Data'!N2974&gt;0.1,'Raw Data'!N2974&lt;=0.25),'Bảng Giá'!$B$5,IF(AND('Raw Data'!N2974&gt;0.25,'Raw Data'!N2974&lt;=0.5),'Bảng Giá'!$B$6,IF(AND('Raw Data'!N2974&gt;0.5,'Raw Data'!N2974&lt;=1),'Bảng Giá'!$B$7,IF(AND('Raw Data'!N2974&gt;1,'Raw Data'!N2974&lt;=1.5),'Bảng Giá'!$B$8,IF(AND('Raw Data'!N2974&gt;1.5,'Raw Data'!N2974&lt;=2),'Bảng Giá'!$B$9,IF(AND('Raw Data'!N2974&gt;2,'Raw Data'!N2974&lt;=2.5),'Bảng Giá'!$B$10,IF(AND('Raw Data'!N2974&gt;2.5,'Raw Data'!N2974&lt;=3),'Bảng Giá'!$B$11,IF(AND('Raw Data'!N2974&gt;3,'Raw Data'!N2974&lt;=3.5),'Bảng Giá'!$B$12,IF(AND('Raw Data'!N2974&gt;3.5,'Raw Data'!N2974&lt;=4),'Bảng Giá'!$B$13,IF(AND('Raw Data'!N2974&gt;4,'Raw Data'!N2974&lt;=4.5),'Bảng Giá'!$B$14,IF(AND('Raw Data'!N2974&gt;4.5,'Raw Data'!N2974&lt;=5),'Bảng Giá'!$B$15,IF(AND('Raw Data'!N2974&gt;5,'Raw Data'!N2974&lt;=5.5),'Bảng Giá'!$B$16,IF(AND('Raw Data'!N2974&gt;5.5,'Raw Data'!N2974&lt;=6),'Bảng Giá'!$B$17,'Bảng Giá'!$B$18)))))))))))))))</f>
        <v>0.1&lt;x&lt;=0.25</v>
      </c>
      <c r="Q2974" s="48">
        <f t="shared" si="279"/>
        <v>-7.6335877862595417E-3</v>
      </c>
      <c r="R2974">
        <f t="shared" si="280"/>
        <v>15600</v>
      </c>
      <c r="S2974">
        <f t="shared" si="281"/>
        <v>2500</v>
      </c>
    </row>
    <row r="2975" spans="1:19" x14ac:dyDescent="0.25">
      <c r="A2975" s="12">
        <v>2974</v>
      </c>
      <c r="B2975" s="12" t="s">
        <v>292</v>
      </c>
      <c r="C2975" s="12" t="s">
        <v>1685</v>
      </c>
      <c r="D2975" s="28">
        <v>43006.393043981479</v>
      </c>
      <c r="E2975" s="17">
        <v>43007.893043981479</v>
      </c>
      <c r="F2975" s="13" t="s">
        <v>302</v>
      </c>
      <c r="G2975" s="12">
        <v>200</v>
      </c>
      <c r="H2975" s="12" t="s">
        <v>311</v>
      </c>
      <c r="I2975" s="12" t="s">
        <v>297</v>
      </c>
      <c r="J2975" s="37">
        <f>INDEX('Bảng Giá'!$C$3:$H$18,MATCH('Raw Data'!P2975,'Bảng Giá'!$B$3:$B$18,0),MATCH('Raw Data'!M2975,'Bảng Giá'!$C$2:$H$2,0))</f>
        <v>13000</v>
      </c>
      <c r="K2975" s="12">
        <v>13100</v>
      </c>
      <c r="L2975" s="36">
        <f t="shared" si="276"/>
        <v>1.5</v>
      </c>
      <c r="M2975" t="str">
        <f>'References data'!H2976</f>
        <v>Nội Tỉnh</v>
      </c>
      <c r="N2975">
        <f t="shared" si="277"/>
        <v>0.2</v>
      </c>
      <c r="O2975">
        <f t="shared" si="278"/>
        <v>-100</v>
      </c>
      <c r="P2975" t="str">
        <f>IF(AND(N2975&gt;0,N2975&lt;=0.05),'Bảng Giá'!$B$3,IF(AND(N2975&lt;=0.1,N2975&gt;0.05),'Bảng Giá'!$B$4,IF(AND('Raw Data'!N2975&gt;0.1,'Raw Data'!N2975&lt;=0.25),'Bảng Giá'!$B$5,IF(AND('Raw Data'!N2975&gt;0.25,'Raw Data'!N2975&lt;=0.5),'Bảng Giá'!$B$6,IF(AND('Raw Data'!N2975&gt;0.5,'Raw Data'!N2975&lt;=1),'Bảng Giá'!$B$7,IF(AND('Raw Data'!N2975&gt;1,'Raw Data'!N2975&lt;=1.5),'Bảng Giá'!$B$8,IF(AND('Raw Data'!N2975&gt;1.5,'Raw Data'!N2975&lt;=2),'Bảng Giá'!$B$9,IF(AND('Raw Data'!N2975&gt;2,'Raw Data'!N2975&lt;=2.5),'Bảng Giá'!$B$10,IF(AND('Raw Data'!N2975&gt;2.5,'Raw Data'!N2975&lt;=3),'Bảng Giá'!$B$11,IF(AND('Raw Data'!N2975&gt;3,'Raw Data'!N2975&lt;=3.5),'Bảng Giá'!$B$12,IF(AND('Raw Data'!N2975&gt;3.5,'Raw Data'!N2975&lt;=4),'Bảng Giá'!$B$13,IF(AND('Raw Data'!N2975&gt;4,'Raw Data'!N2975&lt;=4.5),'Bảng Giá'!$B$14,IF(AND('Raw Data'!N2975&gt;4.5,'Raw Data'!N2975&lt;=5),'Bảng Giá'!$B$15,IF(AND('Raw Data'!N2975&gt;5,'Raw Data'!N2975&lt;=5.5),'Bảng Giá'!$B$16,IF(AND('Raw Data'!N2975&gt;5.5,'Raw Data'!N2975&lt;=6),'Bảng Giá'!$B$17,'Bảng Giá'!$B$18)))))))))))))))</f>
        <v>0.1&lt;x&lt;=0.25</v>
      </c>
      <c r="Q2975" s="48">
        <f t="shared" si="279"/>
        <v>-7.6335877862595417E-3</v>
      </c>
      <c r="R2975">
        <f t="shared" si="280"/>
        <v>15600</v>
      </c>
      <c r="S2975">
        <f t="shared" si="281"/>
        <v>2500</v>
      </c>
    </row>
    <row r="2976" spans="1:19" x14ac:dyDescent="0.25">
      <c r="A2976" s="12">
        <v>2975</v>
      </c>
      <c r="B2976" s="12" t="s">
        <v>292</v>
      </c>
      <c r="C2976" s="12" t="s">
        <v>1686</v>
      </c>
      <c r="D2976" s="28">
        <v>43011.660821759258</v>
      </c>
      <c r="E2976" s="17">
        <v>43013.160821759258</v>
      </c>
      <c r="F2976" s="13" t="s">
        <v>302</v>
      </c>
      <c r="G2976" s="12">
        <v>200</v>
      </c>
      <c r="H2976" s="12" t="s">
        <v>311</v>
      </c>
      <c r="I2976" s="12" t="s">
        <v>109</v>
      </c>
      <c r="J2976" s="37">
        <f>INDEX('Bảng Giá'!$C$3:$H$18,MATCH('Raw Data'!P2976,'Bảng Giá'!$B$3:$B$18,0),MATCH('Raw Data'!M2976,'Bảng Giá'!$C$2:$H$2,0))</f>
        <v>13000</v>
      </c>
      <c r="K2976" s="12">
        <v>13100</v>
      </c>
      <c r="L2976" s="36">
        <f t="shared" si="276"/>
        <v>1.5</v>
      </c>
      <c r="M2976" t="str">
        <f>'References data'!H2977</f>
        <v>Nội Tỉnh</v>
      </c>
      <c r="N2976">
        <f t="shared" si="277"/>
        <v>0.2</v>
      </c>
      <c r="O2976">
        <f t="shared" si="278"/>
        <v>-100</v>
      </c>
      <c r="P2976" t="str">
        <f>IF(AND(N2976&gt;0,N2976&lt;=0.05),'Bảng Giá'!$B$3,IF(AND(N2976&lt;=0.1,N2976&gt;0.05),'Bảng Giá'!$B$4,IF(AND('Raw Data'!N2976&gt;0.1,'Raw Data'!N2976&lt;=0.25),'Bảng Giá'!$B$5,IF(AND('Raw Data'!N2976&gt;0.25,'Raw Data'!N2976&lt;=0.5),'Bảng Giá'!$B$6,IF(AND('Raw Data'!N2976&gt;0.5,'Raw Data'!N2976&lt;=1),'Bảng Giá'!$B$7,IF(AND('Raw Data'!N2976&gt;1,'Raw Data'!N2976&lt;=1.5),'Bảng Giá'!$B$8,IF(AND('Raw Data'!N2976&gt;1.5,'Raw Data'!N2976&lt;=2),'Bảng Giá'!$B$9,IF(AND('Raw Data'!N2976&gt;2,'Raw Data'!N2976&lt;=2.5),'Bảng Giá'!$B$10,IF(AND('Raw Data'!N2976&gt;2.5,'Raw Data'!N2976&lt;=3),'Bảng Giá'!$B$11,IF(AND('Raw Data'!N2976&gt;3,'Raw Data'!N2976&lt;=3.5),'Bảng Giá'!$B$12,IF(AND('Raw Data'!N2976&gt;3.5,'Raw Data'!N2976&lt;=4),'Bảng Giá'!$B$13,IF(AND('Raw Data'!N2976&gt;4,'Raw Data'!N2976&lt;=4.5),'Bảng Giá'!$B$14,IF(AND('Raw Data'!N2976&gt;4.5,'Raw Data'!N2976&lt;=5),'Bảng Giá'!$B$15,IF(AND('Raw Data'!N2976&gt;5,'Raw Data'!N2976&lt;=5.5),'Bảng Giá'!$B$16,IF(AND('Raw Data'!N2976&gt;5.5,'Raw Data'!N2976&lt;=6),'Bảng Giá'!$B$17,'Bảng Giá'!$B$18)))))))))))))))</f>
        <v>0.1&lt;x&lt;=0.25</v>
      </c>
      <c r="Q2976" s="48">
        <f t="shared" si="279"/>
        <v>-7.6335877862595417E-3</v>
      </c>
      <c r="R2976">
        <f t="shared" si="280"/>
        <v>15600</v>
      </c>
      <c r="S2976">
        <f t="shared" si="281"/>
        <v>2500</v>
      </c>
    </row>
    <row r="2977" spans="1:19" x14ac:dyDescent="0.25">
      <c r="A2977" s="12">
        <v>2976</v>
      </c>
      <c r="B2977" s="12" t="s">
        <v>292</v>
      </c>
      <c r="C2977" s="12" t="s">
        <v>1687</v>
      </c>
      <c r="D2977" s="28">
        <v>43011.660914351851</v>
      </c>
      <c r="E2977" s="17">
        <v>43013.160914351851</v>
      </c>
      <c r="F2977" s="13" t="s">
        <v>302</v>
      </c>
      <c r="G2977" s="12">
        <v>200</v>
      </c>
      <c r="H2977" s="12" t="s">
        <v>311</v>
      </c>
      <c r="I2977" s="12" t="s">
        <v>75</v>
      </c>
      <c r="J2977" s="37">
        <f>INDEX('Bảng Giá'!$C$3:$H$18,MATCH('Raw Data'!P2977,'Bảng Giá'!$B$3:$B$18,0),MATCH('Raw Data'!M2977,'Bảng Giá'!$C$2:$H$2,0))</f>
        <v>13000</v>
      </c>
      <c r="K2977" s="12">
        <v>13100</v>
      </c>
      <c r="L2977" s="36">
        <f t="shared" si="276"/>
        <v>1.5</v>
      </c>
      <c r="M2977" t="str">
        <f>'References data'!H2978</f>
        <v>Nội Tỉnh</v>
      </c>
      <c r="N2977">
        <f t="shared" si="277"/>
        <v>0.2</v>
      </c>
      <c r="O2977">
        <f t="shared" si="278"/>
        <v>-100</v>
      </c>
      <c r="P2977" t="str">
        <f>IF(AND(N2977&gt;0,N2977&lt;=0.05),'Bảng Giá'!$B$3,IF(AND(N2977&lt;=0.1,N2977&gt;0.05),'Bảng Giá'!$B$4,IF(AND('Raw Data'!N2977&gt;0.1,'Raw Data'!N2977&lt;=0.25),'Bảng Giá'!$B$5,IF(AND('Raw Data'!N2977&gt;0.25,'Raw Data'!N2977&lt;=0.5),'Bảng Giá'!$B$6,IF(AND('Raw Data'!N2977&gt;0.5,'Raw Data'!N2977&lt;=1),'Bảng Giá'!$B$7,IF(AND('Raw Data'!N2977&gt;1,'Raw Data'!N2977&lt;=1.5),'Bảng Giá'!$B$8,IF(AND('Raw Data'!N2977&gt;1.5,'Raw Data'!N2977&lt;=2),'Bảng Giá'!$B$9,IF(AND('Raw Data'!N2977&gt;2,'Raw Data'!N2977&lt;=2.5),'Bảng Giá'!$B$10,IF(AND('Raw Data'!N2977&gt;2.5,'Raw Data'!N2977&lt;=3),'Bảng Giá'!$B$11,IF(AND('Raw Data'!N2977&gt;3,'Raw Data'!N2977&lt;=3.5),'Bảng Giá'!$B$12,IF(AND('Raw Data'!N2977&gt;3.5,'Raw Data'!N2977&lt;=4),'Bảng Giá'!$B$13,IF(AND('Raw Data'!N2977&gt;4,'Raw Data'!N2977&lt;=4.5),'Bảng Giá'!$B$14,IF(AND('Raw Data'!N2977&gt;4.5,'Raw Data'!N2977&lt;=5),'Bảng Giá'!$B$15,IF(AND('Raw Data'!N2977&gt;5,'Raw Data'!N2977&lt;=5.5),'Bảng Giá'!$B$16,IF(AND('Raw Data'!N2977&gt;5.5,'Raw Data'!N2977&lt;=6),'Bảng Giá'!$B$17,'Bảng Giá'!$B$18)))))))))))))))</f>
        <v>0.1&lt;x&lt;=0.25</v>
      </c>
      <c r="Q2977" s="48">
        <f t="shared" si="279"/>
        <v>-7.6335877862595417E-3</v>
      </c>
      <c r="R2977">
        <f t="shared" si="280"/>
        <v>15600</v>
      </c>
      <c r="S2977">
        <f t="shared" si="281"/>
        <v>2500</v>
      </c>
    </row>
    <row r="2978" spans="1:19" x14ac:dyDescent="0.25">
      <c r="A2978" s="12">
        <v>2977</v>
      </c>
      <c r="B2978" s="12" t="s">
        <v>292</v>
      </c>
      <c r="C2978" s="12" t="s">
        <v>1688</v>
      </c>
      <c r="D2978" s="28">
        <v>43014.333333333336</v>
      </c>
      <c r="E2978" s="17">
        <v>43015.833333333336</v>
      </c>
      <c r="F2978" s="13" t="s">
        <v>302</v>
      </c>
      <c r="G2978" s="12">
        <v>200</v>
      </c>
      <c r="H2978" s="12" t="s">
        <v>311</v>
      </c>
      <c r="I2978" s="12" t="s">
        <v>94</v>
      </c>
      <c r="J2978" s="37">
        <f>INDEX('Bảng Giá'!$C$3:$H$18,MATCH('Raw Data'!P2978,'Bảng Giá'!$B$3:$B$18,0),MATCH('Raw Data'!M2978,'Bảng Giá'!$C$2:$H$2,0))</f>
        <v>13000</v>
      </c>
      <c r="K2978" s="12">
        <v>13100</v>
      </c>
      <c r="L2978" s="36">
        <f t="shared" si="276"/>
        <v>1.5</v>
      </c>
      <c r="M2978" t="str">
        <f>'References data'!H2979</f>
        <v>Nội Tỉnh</v>
      </c>
      <c r="N2978">
        <f t="shared" si="277"/>
        <v>0.2</v>
      </c>
      <c r="O2978">
        <f t="shared" si="278"/>
        <v>-100</v>
      </c>
      <c r="P2978" t="str">
        <f>IF(AND(N2978&gt;0,N2978&lt;=0.05),'Bảng Giá'!$B$3,IF(AND(N2978&lt;=0.1,N2978&gt;0.05),'Bảng Giá'!$B$4,IF(AND('Raw Data'!N2978&gt;0.1,'Raw Data'!N2978&lt;=0.25),'Bảng Giá'!$B$5,IF(AND('Raw Data'!N2978&gt;0.25,'Raw Data'!N2978&lt;=0.5),'Bảng Giá'!$B$6,IF(AND('Raw Data'!N2978&gt;0.5,'Raw Data'!N2978&lt;=1),'Bảng Giá'!$B$7,IF(AND('Raw Data'!N2978&gt;1,'Raw Data'!N2978&lt;=1.5),'Bảng Giá'!$B$8,IF(AND('Raw Data'!N2978&gt;1.5,'Raw Data'!N2978&lt;=2),'Bảng Giá'!$B$9,IF(AND('Raw Data'!N2978&gt;2,'Raw Data'!N2978&lt;=2.5),'Bảng Giá'!$B$10,IF(AND('Raw Data'!N2978&gt;2.5,'Raw Data'!N2978&lt;=3),'Bảng Giá'!$B$11,IF(AND('Raw Data'!N2978&gt;3,'Raw Data'!N2978&lt;=3.5),'Bảng Giá'!$B$12,IF(AND('Raw Data'!N2978&gt;3.5,'Raw Data'!N2978&lt;=4),'Bảng Giá'!$B$13,IF(AND('Raw Data'!N2978&gt;4,'Raw Data'!N2978&lt;=4.5),'Bảng Giá'!$B$14,IF(AND('Raw Data'!N2978&gt;4.5,'Raw Data'!N2978&lt;=5),'Bảng Giá'!$B$15,IF(AND('Raw Data'!N2978&gt;5,'Raw Data'!N2978&lt;=5.5),'Bảng Giá'!$B$16,IF(AND('Raw Data'!N2978&gt;5.5,'Raw Data'!N2978&lt;=6),'Bảng Giá'!$B$17,'Bảng Giá'!$B$18)))))))))))))))</f>
        <v>0.1&lt;x&lt;=0.25</v>
      </c>
      <c r="Q2978" s="48">
        <f t="shared" si="279"/>
        <v>-7.6335877862595417E-3</v>
      </c>
      <c r="R2978">
        <f t="shared" si="280"/>
        <v>15600</v>
      </c>
      <c r="S2978">
        <f t="shared" si="281"/>
        <v>2500</v>
      </c>
    </row>
    <row r="2979" spans="1:19" x14ac:dyDescent="0.25">
      <c r="A2979" s="12">
        <v>2978</v>
      </c>
      <c r="B2979" s="12" t="s">
        <v>292</v>
      </c>
      <c r="C2979" s="12" t="s">
        <v>1689</v>
      </c>
      <c r="D2979" s="28">
        <v>43014.333333333336</v>
      </c>
      <c r="E2979" s="17">
        <v>43015.833333333336</v>
      </c>
      <c r="F2979" s="13" t="s">
        <v>302</v>
      </c>
      <c r="G2979" s="12">
        <v>200</v>
      </c>
      <c r="H2979" s="12" t="s">
        <v>311</v>
      </c>
      <c r="I2979" s="12" t="s">
        <v>94</v>
      </c>
      <c r="J2979" s="37">
        <f>INDEX('Bảng Giá'!$C$3:$H$18,MATCH('Raw Data'!P2979,'Bảng Giá'!$B$3:$B$18,0),MATCH('Raw Data'!M2979,'Bảng Giá'!$C$2:$H$2,0))</f>
        <v>13000</v>
      </c>
      <c r="K2979" s="12">
        <v>13100</v>
      </c>
      <c r="L2979" s="36">
        <f t="shared" si="276"/>
        <v>1.5</v>
      </c>
      <c r="M2979" t="str">
        <f>'References data'!H2980</f>
        <v>Nội Tỉnh</v>
      </c>
      <c r="N2979">
        <f t="shared" si="277"/>
        <v>0.2</v>
      </c>
      <c r="O2979">
        <f t="shared" si="278"/>
        <v>-100</v>
      </c>
      <c r="P2979" t="str">
        <f>IF(AND(N2979&gt;0,N2979&lt;=0.05),'Bảng Giá'!$B$3,IF(AND(N2979&lt;=0.1,N2979&gt;0.05),'Bảng Giá'!$B$4,IF(AND('Raw Data'!N2979&gt;0.1,'Raw Data'!N2979&lt;=0.25),'Bảng Giá'!$B$5,IF(AND('Raw Data'!N2979&gt;0.25,'Raw Data'!N2979&lt;=0.5),'Bảng Giá'!$B$6,IF(AND('Raw Data'!N2979&gt;0.5,'Raw Data'!N2979&lt;=1),'Bảng Giá'!$B$7,IF(AND('Raw Data'!N2979&gt;1,'Raw Data'!N2979&lt;=1.5),'Bảng Giá'!$B$8,IF(AND('Raw Data'!N2979&gt;1.5,'Raw Data'!N2979&lt;=2),'Bảng Giá'!$B$9,IF(AND('Raw Data'!N2979&gt;2,'Raw Data'!N2979&lt;=2.5),'Bảng Giá'!$B$10,IF(AND('Raw Data'!N2979&gt;2.5,'Raw Data'!N2979&lt;=3),'Bảng Giá'!$B$11,IF(AND('Raw Data'!N2979&gt;3,'Raw Data'!N2979&lt;=3.5),'Bảng Giá'!$B$12,IF(AND('Raw Data'!N2979&gt;3.5,'Raw Data'!N2979&lt;=4),'Bảng Giá'!$B$13,IF(AND('Raw Data'!N2979&gt;4,'Raw Data'!N2979&lt;=4.5),'Bảng Giá'!$B$14,IF(AND('Raw Data'!N2979&gt;4.5,'Raw Data'!N2979&lt;=5),'Bảng Giá'!$B$15,IF(AND('Raw Data'!N2979&gt;5,'Raw Data'!N2979&lt;=5.5),'Bảng Giá'!$B$16,IF(AND('Raw Data'!N2979&gt;5.5,'Raw Data'!N2979&lt;=6),'Bảng Giá'!$B$17,'Bảng Giá'!$B$18)))))))))))))))</f>
        <v>0.1&lt;x&lt;=0.25</v>
      </c>
      <c r="Q2979" s="48">
        <f t="shared" si="279"/>
        <v>-7.6335877862595417E-3</v>
      </c>
      <c r="R2979">
        <f t="shared" si="280"/>
        <v>15600</v>
      </c>
      <c r="S2979">
        <f t="shared" si="281"/>
        <v>2500</v>
      </c>
    </row>
    <row r="2980" spans="1:19" x14ac:dyDescent="0.25">
      <c r="A2980" s="12">
        <v>2979</v>
      </c>
      <c r="B2980" s="12" t="s">
        <v>292</v>
      </c>
      <c r="C2980" s="12" t="s">
        <v>1690</v>
      </c>
      <c r="D2980" s="28">
        <v>43014.333333333336</v>
      </c>
      <c r="E2980" s="17">
        <v>43015.833333333336</v>
      </c>
      <c r="F2980" s="13" t="s">
        <v>302</v>
      </c>
      <c r="G2980" s="12">
        <v>200</v>
      </c>
      <c r="H2980" s="12" t="s">
        <v>311</v>
      </c>
      <c r="I2980" s="12" t="s">
        <v>94</v>
      </c>
      <c r="J2980" s="37">
        <f>INDEX('Bảng Giá'!$C$3:$H$18,MATCH('Raw Data'!P2980,'Bảng Giá'!$B$3:$B$18,0),MATCH('Raw Data'!M2980,'Bảng Giá'!$C$2:$H$2,0))</f>
        <v>13000</v>
      </c>
      <c r="K2980" s="12">
        <v>13100</v>
      </c>
      <c r="L2980" s="36">
        <f t="shared" si="276"/>
        <v>1.5</v>
      </c>
      <c r="M2980" t="str">
        <f>'References data'!H2981</f>
        <v>Nội Tỉnh</v>
      </c>
      <c r="N2980">
        <f t="shared" si="277"/>
        <v>0.2</v>
      </c>
      <c r="O2980">
        <f t="shared" si="278"/>
        <v>-100</v>
      </c>
      <c r="P2980" t="str">
        <f>IF(AND(N2980&gt;0,N2980&lt;=0.05),'Bảng Giá'!$B$3,IF(AND(N2980&lt;=0.1,N2980&gt;0.05),'Bảng Giá'!$B$4,IF(AND('Raw Data'!N2980&gt;0.1,'Raw Data'!N2980&lt;=0.25),'Bảng Giá'!$B$5,IF(AND('Raw Data'!N2980&gt;0.25,'Raw Data'!N2980&lt;=0.5),'Bảng Giá'!$B$6,IF(AND('Raw Data'!N2980&gt;0.5,'Raw Data'!N2980&lt;=1),'Bảng Giá'!$B$7,IF(AND('Raw Data'!N2980&gt;1,'Raw Data'!N2980&lt;=1.5),'Bảng Giá'!$B$8,IF(AND('Raw Data'!N2980&gt;1.5,'Raw Data'!N2980&lt;=2),'Bảng Giá'!$B$9,IF(AND('Raw Data'!N2980&gt;2,'Raw Data'!N2980&lt;=2.5),'Bảng Giá'!$B$10,IF(AND('Raw Data'!N2980&gt;2.5,'Raw Data'!N2980&lt;=3),'Bảng Giá'!$B$11,IF(AND('Raw Data'!N2980&gt;3,'Raw Data'!N2980&lt;=3.5),'Bảng Giá'!$B$12,IF(AND('Raw Data'!N2980&gt;3.5,'Raw Data'!N2980&lt;=4),'Bảng Giá'!$B$13,IF(AND('Raw Data'!N2980&gt;4,'Raw Data'!N2980&lt;=4.5),'Bảng Giá'!$B$14,IF(AND('Raw Data'!N2980&gt;4.5,'Raw Data'!N2980&lt;=5),'Bảng Giá'!$B$15,IF(AND('Raw Data'!N2980&gt;5,'Raw Data'!N2980&lt;=5.5),'Bảng Giá'!$B$16,IF(AND('Raw Data'!N2980&gt;5.5,'Raw Data'!N2980&lt;=6),'Bảng Giá'!$B$17,'Bảng Giá'!$B$18)))))))))))))))</f>
        <v>0.1&lt;x&lt;=0.25</v>
      </c>
      <c r="Q2980" s="48">
        <f t="shared" si="279"/>
        <v>-7.6335877862595417E-3</v>
      </c>
      <c r="R2980">
        <f t="shared" si="280"/>
        <v>15600</v>
      </c>
      <c r="S2980">
        <f t="shared" si="281"/>
        <v>2500</v>
      </c>
    </row>
    <row r="2981" spans="1:19" x14ac:dyDescent="0.25">
      <c r="A2981" s="12">
        <v>2980</v>
      </c>
      <c r="B2981" s="12" t="s">
        <v>292</v>
      </c>
      <c r="C2981" s="12" t="s">
        <v>1691</v>
      </c>
      <c r="D2981" s="28">
        <v>43014.333333333336</v>
      </c>
      <c r="E2981" s="17">
        <v>43015.833333333336</v>
      </c>
      <c r="F2981" s="13" t="s">
        <v>302</v>
      </c>
      <c r="G2981" s="12">
        <v>200</v>
      </c>
      <c r="H2981" s="12" t="s">
        <v>311</v>
      </c>
      <c r="I2981" s="12" t="s">
        <v>114</v>
      </c>
      <c r="J2981" s="37">
        <f>INDEX('Bảng Giá'!$C$3:$H$18,MATCH('Raw Data'!P2981,'Bảng Giá'!$B$3:$B$18,0),MATCH('Raw Data'!M2981,'Bảng Giá'!$C$2:$H$2,0))</f>
        <v>13000</v>
      </c>
      <c r="K2981" s="12">
        <v>13100</v>
      </c>
      <c r="L2981" s="36">
        <f t="shared" si="276"/>
        <v>1.5</v>
      </c>
      <c r="M2981" t="str">
        <f>'References data'!H2982</f>
        <v>Nội Tỉnh</v>
      </c>
      <c r="N2981">
        <f t="shared" si="277"/>
        <v>0.2</v>
      </c>
      <c r="O2981">
        <f t="shared" si="278"/>
        <v>-100</v>
      </c>
      <c r="P2981" t="str">
        <f>IF(AND(N2981&gt;0,N2981&lt;=0.05),'Bảng Giá'!$B$3,IF(AND(N2981&lt;=0.1,N2981&gt;0.05),'Bảng Giá'!$B$4,IF(AND('Raw Data'!N2981&gt;0.1,'Raw Data'!N2981&lt;=0.25),'Bảng Giá'!$B$5,IF(AND('Raw Data'!N2981&gt;0.25,'Raw Data'!N2981&lt;=0.5),'Bảng Giá'!$B$6,IF(AND('Raw Data'!N2981&gt;0.5,'Raw Data'!N2981&lt;=1),'Bảng Giá'!$B$7,IF(AND('Raw Data'!N2981&gt;1,'Raw Data'!N2981&lt;=1.5),'Bảng Giá'!$B$8,IF(AND('Raw Data'!N2981&gt;1.5,'Raw Data'!N2981&lt;=2),'Bảng Giá'!$B$9,IF(AND('Raw Data'!N2981&gt;2,'Raw Data'!N2981&lt;=2.5),'Bảng Giá'!$B$10,IF(AND('Raw Data'!N2981&gt;2.5,'Raw Data'!N2981&lt;=3),'Bảng Giá'!$B$11,IF(AND('Raw Data'!N2981&gt;3,'Raw Data'!N2981&lt;=3.5),'Bảng Giá'!$B$12,IF(AND('Raw Data'!N2981&gt;3.5,'Raw Data'!N2981&lt;=4),'Bảng Giá'!$B$13,IF(AND('Raw Data'!N2981&gt;4,'Raw Data'!N2981&lt;=4.5),'Bảng Giá'!$B$14,IF(AND('Raw Data'!N2981&gt;4.5,'Raw Data'!N2981&lt;=5),'Bảng Giá'!$B$15,IF(AND('Raw Data'!N2981&gt;5,'Raw Data'!N2981&lt;=5.5),'Bảng Giá'!$B$16,IF(AND('Raw Data'!N2981&gt;5.5,'Raw Data'!N2981&lt;=6),'Bảng Giá'!$B$17,'Bảng Giá'!$B$18)))))))))))))))</f>
        <v>0.1&lt;x&lt;=0.25</v>
      </c>
      <c r="Q2981" s="48">
        <f t="shared" si="279"/>
        <v>-7.6335877862595417E-3</v>
      </c>
      <c r="R2981">
        <f t="shared" si="280"/>
        <v>15600</v>
      </c>
      <c r="S2981">
        <f t="shared" si="281"/>
        <v>2500</v>
      </c>
    </row>
    <row r="2982" spans="1:19" x14ac:dyDescent="0.25">
      <c r="A2982" s="12">
        <v>2981</v>
      </c>
      <c r="B2982" s="12" t="s">
        <v>292</v>
      </c>
      <c r="C2982" s="12" t="s">
        <v>1692</v>
      </c>
      <c r="D2982" s="28">
        <v>43014.333333333336</v>
      </c>
      <c r="E2982" s="17">
        <v>43015.833333333336</v>
      </c>
      <c r="F2982" s="13" t="s">
        <v>302</v>
      </c>
      <c r="G2982" s="12">
        <v>200</v>
      </c>
      <c r="H2982" s="12" t="s">
        <v>311</v>
      </c>
      <c r="I2982" s="12" t="s">
        <v>116</v>
      </c>
      <c r="J2982" s="37">
        <f>INDEX('Bảng Giá'!$C$3:$H$18,MATCH('Raw Data'!P2982,'Bảng Giá'!$B$3:$B$18,0),MATCH('Raw Data'!M2982,'Bảng Giá'!$C$2:$H$2,0))</f>
        <v>13000</v>
      </c>
      <c r="K2982" s="12">
        <v>13100</v>
      </c>
      <c r="L2982" s="36">
        <f t="shared" si="276"/>
        <v>1.5</v>
      </c>
      <c r="M2982" t="str">
        <f>'References data'!H2983</f>
        <v>Nội Tỉnh</v>
      </c>
      <c r="N2982">
        <f t="shared" si="277"/>
        <v>0.2</v>
      </c>
      <c r="O2982">
        <f t="shared" si="278"/>
        <v>-100</v>
      </c>
      <c r="P2982" t="str">
        <f>IF(AND(N2982&gt;0,N2982&lt;=0.05),'Bảng Giá'!$B$3,IF(AND(N2982&lt;=0.1,N2982&gt;0.05),'Bảng Giá'!$B$4,IF(AND('Raw Data'!N2982&gt;0.1,'Raw Data'!N2982&lt;=0.25),'Bảng Giá'!$B$5,IF(AND('Raw Data'!N2982&gt;0.25,'Raw Data'!N2982&lt;=0.5),'Bảng Giá'!$B$6,IF(AND('Raw Data'!N2982&gt;0.5,'Raw Data'!N2982&lt;=1),'Bảng Giá'!$B$7,IF(AND('Raw Data'!N2982&gt;1,'Raw Data'!N2982&lt;=1.5),'Bảng Giá'!$B$8,IF(AND('Raw Data'!N2982&gt;1.5,'Raw Data'!N2982&lt;=2),'Bảng Giá'!$B$9,IF(AND('Raw Data'!N2982&gt;2,'Raw Data'!N2982&lt;=2.5),'Bảng Giá'!$B$10,IF(AND('Raw Data'!N2982&gt;2.5,'Raw Data'!N2982&lt;=3),'Bảng Giá'!$B$11,IF(AND('Raw Data'!N2982&gt;3,'Raw Data'!N2982&lt;=3.5),'Bảng Giá'!$B$12,IF(AND('Raw Data'!N2982&gt;3.5,'Raw Data'!N2982&lt;=4),'Bảng Giá'!$B$13,IF(AND('Raw Data'!N2982&gt;4,'Raw Data'!N2982&lt;=4.5),'Bảng Giá'!$B$14,IF(AND('Raw Data'!N2982&gt;4.5,'Raw Data'!N2982&lt;=5),'Bảng Giá'!$B$15,IF(AND('Raw Data'!N2982&gt;5,'Raw Data'!N2982&lt;=5.5),'Bảng Giá'!$B$16,IF(AND('Raw Data'!N2982&gt;5.5,'Raw Data'!N2982&lt;=6),'Bảng Giá'!$B$17,'Bảng Giá'!$B$18)))))))))))))))</f>
        <v>0.1&lt;x&lt;=0.25</v>
      </c>
      <c r="Q2982" s="48">
        <f t="shared" si="279"/>
        <v>-7.6335877862595417E-3</v>
      </c>
      <c r="R2982">
        <f t="shared" si="280"/>
        <v>15600</v>
      </c>
      <c r="S2982">
        <f t="shared" si="281"/>
        <v>2500</v>
      </c>
    </row>
    <row r="2983" spans="1:19" x14ac:dyDescent="0.25">
      <c r="A2983" s="12">
        <v>2982</v>
      </c>
      <c r="B2983" s="12" t="s">
        <v>292</v>
      </c>
      <c r="C2983" s="12" t="s">
        <v>1693</v>
      </c>
      <c r="D2983" s="28">
        <v>43014.379548611112</v>
      </c>
      <c r="E2983" s="17">
        <v>43015.879548611112</v>
      </c>
      <c r="F2983" s="13" t="s">
        <v>302</v>
      </c>
      <c r="G2983" s="12">
        <v>200</v>
      </c>
      <c r="H2983" s="12" t="s">
        <v>311</v>
      </c>
      <c r="I2983" s="12" t="s">
        <v>116</v>
      </c>
      <c r="J2983" s="37">
        <f>INDEX('Bảng Giá'!$C$3:$H$18,MATCH('Raw Data'!P2983,'Bảng Giá'!$B$3:$B$18,0),MATCH('Raw Data'!M2983,'Bảng Giá'!$C$2:$H$2,0))</f>
        <v>13000</v>
      </c>
      <c r="K2983" s="12">
        <v>13100</v>
      </c>
      <c r="L2983" s="36">
        <f t="shared" si="276"/>
        <v>1.5</v>
      </c>
      <c r="M2983" t="str">
        <f>'References data'!H2984</f>
        <v>Nội Tỉnh</v>
      </c>
      <c r="N2983">
        <f t="shared" si="277"/>
        <v>0.2</v>
      </c>
      <c r="O2983">
        <f t="shared" si="278"/>
        <v>-100</v>
      </c>
      <c r="P2983" t="str">
        <f>IF(AND(N2983&gt;0,N2983&lt;=0.05),'Bảng Giá'!$B$3,IF(AND(N2983&lt;=0.1,N2983&gt;0.05),'Bảng Giá'!$B$4,IF(AND('Raw Data'!N2983&gt;0.1,'Raw Data'!N2983&lt;=0.25),'Bảng Giá'!$B$5,IF(AND('Raw Data'!N2983&gt;0.25,'Raw Data'!N2983&lt;=0.5),'Bảng Giá'!$B$6,IF(AND('Raw Data'!N2983&gt;0.5,'Raw Data'!N2983&lt;=1),'Bảng Giá'!$B$7,IF(AND('Raw Data'!N2983&gt;1,'Raw Data'!N2983&lt;=1.5),'Bảng Giá'!$B$8,IF(AND('Raw Data'!N2983&gt;1.5,'Raw Data'!N2983&lt;=2),'Bảng Giá'!$B$9,IF(AND('Raw Data'!N2983&gt;2,'Raw Data'!N2983&lt;=2.5),'Bảng Giá'!$B$10,IF(AND('Raw Data'!N2983&gt;2.5,'Raw Data'!N2983&lt;=3),'Bảng Giá'!$B$11,IF(AND('Raw Data'!N2983&gt;3,'Raw Data'!N2983&lt;=3.5),'Bảng Giá'!$B$12,IF(AND('Raw Data'!N2983&gt;3.5,'Raw Data'!N2983&lt;=4),'Bảng Giá'!$B$13,IF(AND('Raw Data'!N2983&gt;4,'Raw Data'!N2983&lt;=4.5),'Bảng Giá'!$B$14,IF(AND('Raw Data'!N2983&gt;4.5,'Raw Data'!N2983&lt;=5),'Bảng Giá'!$B$15,IF(AND('Raw Data'!N2983&gt;5,'Raw Data'!N2983&lt;=5.5),'Bảng Giá'!$B$16,IF(AND('Raw Data'!N2983&gt;5.5,'Raw Data'!N2983&lt;=6),'Bảng Giá'!$B$17,'Bảng Giá'!$B$18)))))))))))))))</f>
        <v>0.1&lt;x&lt;=0.25</v>
      </c>
      <c r="Q2983" s="48">
        <f t="shared" si="279"/>
        <v>-7.6335877862595417E-3</v>
      </c>
      <c r="R2983">
        <f t="shared" si="280"/>
        <v>15600</v>
      </c>
      <c r="S2983">
        <f t="shared" si="281"/>
        <v>2500</v>
      </c>
    </row>
    <row r="2984" spans="1:19" x14ac:dyDescent="0.25">
      <c r="A2984" s="12">
        <v>2983</v>
      </c>
      <c r="B2984" s="12" t="s">
        <v>292</v>
      </c>
      <c r="C2984" s="12" t="s">
        <v>1694</v>
      </c>
      <c r="D2984" s="28">
        <v>43014.379675925928</v>
      </c>
      <c r="E2984" s="17">
        <v>43015.879675925928</v>
      </c>
      <c r="F2984" s="13" t="s">
        <v>302</v>
      </c>
      <c r="G2984" s="12">
        <v>200</v>
      </c>
      <c r="H2984" s="12" t="s">
        <v>311</v>
      </c>
      <c r="I2984" s="12" t="s">
        <v>75</v>
      </c>
      <c r="J2984" s="37">
        <f>INDEX('Bảng Giá'!$C$3:$H$18,MATCH('Raw Data'!P2984,'Bảng Giá'!$B$3:$B$18,0),MATCH('Raw Data'!M2984,'Bảng Giá'!$C$2:$H$2,0))</f>
        <v>13000</v>
      </c>
      <c r="K2984" s="12">
        <v>13100</v>
      </c>
      <c r="L2984" s="36">
        <f t="shared" si="276"/>
        <v>1.5</v>
      </c>
      <c r="M2984" t="str">
        <f>'References data'!H2985</f>
        <v>Nội Tỉnh</v>
      </c>
      <c r="N2984">
        <f t="shared" si="277"/>
        <v>0.2</v>
      </c>
      <c r="O2984">
        <f t="shared" si="278"/>
        <v>-100</v>
      </c>
      <c r="P2984" t="str">
        <f>IF(AND(N2984&gt;0,N2984&lt;=0.05),'Bảng Giá'!$B$3,IF(AND(N2984&lt;=0.1,N2984&gt;0.05),'Bảng Giá'!$B$4,IF(AND('Raw Data'!N2984&gt;0.1,'Raw Data'!N2984&lt;=0.25),'Bảng Giá'!$B$5,IF(AND('Raw Data'!N2984&gt;0.25,'Raw Data'!N2984&lt;=0.5),'Bảng Giá'!$B$6,IF(AND('Raw Data'!N2984&gt;0.5,'Raw Data'!N2984&lt;=1),'Bảng Giá'!$B$7,IF(AND('Raw Data'!N2984&gt;1,'Raw Data'!N2984&lt;=1.5),'Bảng Giá'!$B$8,IF(AND('Raw Data'!N2984&gt;1.5,'Raw Data'!N2984&lt;=2),'Bảng Giá'!$B$9,IF(AND('Raw Data'!N2984&gt;2,'Raw Data'!N2984&lt;=2.5),'Bảng Giá'!$B$10,IF(AND('Raw Data'!N2984&gt;2.5,'Raw Data'!N2984&lt;=3),'Bảng Giá'!$B$11,IF(AND('Raw Data'!N2984&gt;3,'Raw Data'!N2984&lt;=3.5),'Bảng Giá'!$B$12,IF(AND('Raw Data'!N2984&gt;3.5,'Raw Data'!N2984&lt;=4),'Bảng Giá'!$B$13,IF(AND('Raw Data'!N2984&gt;4,'Raw Data'!N2984&lt;=4.5),'Bảng Giá'!$B$14,IF(AND('Raw Data'!N2984&gt;4.5,'Raw Data'!N2984&lt;=5),'Bảng Giá'!$B$15,IF(AND('Raw Data'!N2984&gt;5,'Raw Data'!N2984&lt;=5.5),'Bảng Giá'!$B$16,IF(AND('Raw Data'!N2984&gt;5.5,'Raw Data'!N2984&lt;=6),'Bảng Giá'!$B$17,'Bảng Giá'!$B$18)))))))))))))))</f>
        <v>0.1&lt;x&lt;=0.25</v>
      </c>
      <c r="Q2984" s="48">
        <f t="shared" si="279"/>
        <v>-7.6335877862595417E-3</v>
      </c>
      <c r="R2984">
        <f t="shared" si="280"/>
        <v>15600</v>
      </c>
      <c r="S2984">
        <f t="shared" si="281"/>
        <v>2500</v>
      </c>
    </row>
    <row r="2985" spans="1:19" x14ac:dyDescent="0.25">
      <c r="A2985" s="12">
        <v>2984</v>
      </c>
      <c r="B2985" s="12" t="s">
        <v>292</v>
      </c>
      <c r="C2985" s="12" t="s">
        <v>1695</v>
      </c>
      <c r="D2985" s="28">
        <v>43014.379849537036</v>
      </c>
      <c r="E2985" s="17">
        <v>43015.879849537036</v>
      </c>
      <c r="F2985" s="13" t="s">
        <v>302</v>
      </c>
      <c r="G2985" s="12">
        <v>200</v>
      </c>
      <c r="H2985" s="12" t="s">
        <v>311</v>
      </c>
      <c r="I2985" s="12" t="s">
        <v>286</v>
      </c>
      <c r="J2985" s="37">
        <f>INDEX('Bảng Giá'!$C$3:$H$18,MATCH('Raw Data'!P2985,'Bảng Giá'!$B$3:$B$18,0),MATCH('Raw Data'!M2985,'Bảng Giá'!$C$2:$H$2,0))</f>
        <v>13000</v>
      </c>
      <c r="K2985" s="12">
        <v>13100</v>
      </c>
      <c r="L2985" s="36">
        <f t="shared" si="276"/>
        <v>1.5</v>
      </c>
      <c r="M2985" t="str">
        <f>'References data'!H2986</f>
        <v>Nội Tỉnh</v>
      </c>
      <c r="N2985">
        <f t="shared" si="277"/>
        <v>0.2</v>
      </c>
      <c r="O2985">
        <f t="shared" si="278"/>
        <v>-100</v>
      </c>
      <c r="P2985" t="str">
        <f>IF(AND(N2985&gt;0,N2985&lt;=0.05),'Bảng Giá'!$B$3,IF(AND(N2985&lt;=0.1,N2985&gt;0.05),'Bảng Giá'!$B$4,IF(AND('Raw Data'!N2985&gt;0.1,'Raw Data'!N2985&lt;=0.25),'Bảng Giá'!$B$5,IF(AND('Raw Data'!N2985&gt;0.25,'Raw Data'!N2985&lt;=0.5),'Bảng Giá'!$B$6,IF(AND('Raw Data'!N2985&gt;0.5,'Raw Data'!N2985&lt;=1),'Bảng Giá'!$B$7,IF(AND('Raw Data'!N2985&gt;1,'Raw Data'!N2985&lt;=1.5),'Bảng Giá'!$B$8,IF(AND('Raw Data'!N2985&gt;1.5,'Raw Data'!N2985&lt;=2),'Bảng Giá'!$B$9,IF(AND('Raw Data'!N2985&gt;2,'Raw Data'!N2985&lt;=2.5),'Bảng Giá'!$B$10,IF(AND('Raw Data'!N2985&gt;2.5,'Raw Data'!N2985&lt;=3),'Bảng Giá'!$B$11,IF(AND('Raw Data'!N2985&gt;3,'Raw Data'!N2985&lt;=3.5),'Bảng Giá'!$B$12,IF(AND('Raw Data'!N2985&gt;3.5,'Raw Data'!N2985&lt;=4),'Bảng Giá'!$B$13,IF(AND('Raw Data'!N2985&gt;4,'Raw Data'!N2985&lt;=4.5),'Bảng Giá'!$B$14,IF(AND('Raw Data'!N2985&gt;4.5,'Raw Data'!N2985&lt;=5),'Bảng Giá'!$B$15,IF(AND('Raw Data'!N2985&gt;5,'Raw Data'!N2985&lt;=5.5),'Bảng Giá'!$B$16,IF(AND('Raw Data'!N2985&gt;5.5,'Raw Data'!N2985&lt;=6),'Bảng Giá'!$B$17,'Bảng Giá'!$B$18)))))))))))))))</f>
        <v>0.1&lt;x&lt;=0.25</v>
      </c>
      <c r="Q2985" s="48">
        <f t="shared" si="279"/>
        <v>-7.6335877862595417E-3</v>
      </c>
      <c r="R2985">
        <f t="shared" si="280"/>
        <v>15600</v>
      </c>
      <c r="S2985">
        <f t="shared" si="281"/>
        <v>2500</v>
      </c>
    </row>
    <row r="2986" spans="1:19" x14ac:dyDescent="0.25">
      <c r="A2986" s="12">
        <v>2985</v>
      </c>
      <c r="B2986" s="12" t="s">
        <v>292</v>
      </c>
      <c r="C2986" s="12" t="s">
        <v>1696</v>
      </c>
      <c r="D2986" s="28">
        <v>43014.379988425928</v>
      </c>
      <c r="E2986" s="17">
        <v>43015.879988425928</v>
      </c>
      <c r="F2986" s="13" t="s">
        <v>302</v>
      </c>
      <c r="G2986" s="12">
        <v>200</v>
      </c>
      <c r="H2986" s="12" t="s">
        <v>311</v>
      </c>
      <c r="I2986" s="12" t="s">
        <v>286</v>
      </c>
      <c r="J2986" s="37">
        <f>INDEX('Bảng Giá'!$C$3:$H$18,MATCH('Raw Data'!P2986,'Bảng Giá'!$B$3:$B$18,0),MATCH('Raw Data'!M2986,'Bảng Giá'!$C$2:$H$2,0))</f>
        <v>13000</v>
      </c>
      <c r="K2986" s="12">
        <v>13100</v>
      </c>
      <c r="L2986" s="36">
        <f t="shared" si="276"/>
        <v>1.5</v>
      </c>
      <c r="M2986" t="str">
        <f>'References data'!H2987</f>
        <v>Nội Tỉnh</v>
      </c>
      <c r="N2986">
        <f t="shared" si="277"/>
        <v>0.2</v>
      </c>
      <c r="O2986">
        <f t="shared" si="278"/>
        <v>-100</v>
      </c>
      <c r="P2986" t="str">
        <f>IF(AND(N2986&gt;0,N2986&lt;=0.05),'Bảng Giá'!$B$3,IF(AND(N2986&lt;=0.1,N2986&gt;0.05),'Bảng Giá'!$B$4,IF(AND('Raw Data'!N2986&gt;0.1,'Raw Data'!N2986&lt;=0.25),'Bảng Giá'!$B$5,IF(AND('Raw Data'!N2986&gt;0.25,'Raw Data'!N2986&lt;=0.5),'Bảng Giá'!$B$6,IF(AND('Raw Data'!N2986&gt;0.5,'Raw Data'!N2986&lt;=1),'Bảng Giá'!$B$7,IF(AND('Raw Data'!N2986&gt;1,'Raw Data'!N2986&lt;=1.5),'Bảng Giá'!$B$8,IF(AND('Raw Data'!N2986&gt;1.5,'Raw Data'!N2986&lt;=2),'Bảng Giá'!$B$9,IF(AND('Raw Data'!N2986&gt;2,'Raw Data'!N2986&lt;=2.5),'Bảng Giá'!$B$10,IF(AND('Raw Data'!N2986&gt;2.5,'Raw Data'!N2986&lt;=3),'Bảng Giá'!$B$11,IF(AND('Raw Data'!N2986&gt;3,'Raw Data'!N2986&lt;=3.5),'Bảng Giá'!$B$12,IF(AND('Raw Data'!N2986&gt;3.5,'Raw Data'!N2986&lt;=4),'Bảng Giá'!$B$13,IF(AND('Raw Data'!N2986&gt;4,'Raw Data'!N2986&lt;=4.5),'Bảng Giá'!$B$14,IF(AND('Raw Data'!N2986&gt;4.5,'Raw Data'!N2986&lt;=5),'Bảng Giá'!$B$15,IF(AND('Raw Data'!N2986&gt;5,'Raw Data'!N2986&lt;=5.5),'Bảng Giá'!$B$16,IF(AND('Raw Data'!N2986&gt;5.5,'Raw Data'!N2986&lt;=6),'Bảng Giá'!$B$17,'Bảng Giá'!$B$18)))))))))))))))</f>
        <v>0.1&lt;x&lt;=0.25</v>
      </c>
      <c r="Q2986" s="48">
        <f t="shared" si="279"/>
        <v>-7.6335877862595417E-3</v>
      </c>
      <c r="R2986">
        <f t="shared" si="280"/>
        <v>15600</v>
      </c>
      <c r="S2986">
        <f t="shared" si="281"/>
        <v>2500</v>
      </c>
    </row>
    <row r="2987" spans="1:19" x14ac:dyDescent="0.25">
      <c r="A2987" s="12">
        <v>2986</v>
      </c>
      <c r="B2987" s="12" t="s">
        <v>292</v>
      </c>
      <c r="C2987" s="12" t="s">
        <v>1697</v>
      </c>
      <c r="D2987" s="28">
        <v>43014.380243055559</v>
      </c>
      <c r="E2987" s="17">
        <v>43015.880243055559</v>
      </c>
      <c r="F2987" s="13" t="s">
        <v>302</v>
      </c>
      <c r="G2987" s="12">
        <v>200</v>
      </c>
      <c r="H2987" s="12" t="s">
        <v>311</v>
      </c>
      <c r="I2987" s="12" t="s">
        <v>116</v>
      </c>
      <c r="J2987" s="37">
        <f>INDEX('Bảng Giá'!$C$3:$H$18,MATCH('Raw Data'!P2987,'Bảng Giá'!$B$3:$B$18,0),MATCH('Raw Data'!M2987,'Bảng Giá'!$C$2:$H$2,0))</f>
        <v>13000</v>
      </c>
      <c r="K2987" s="12">
        <v>13100</v>
      </c>
      <c r="L2987" s="36">
        <f t="shared" si="276"/>
        <v>1.5</v>
      </c>
      <c r="M2987" t="str">
        <f>'References data'!H2988</f>
        <v>Nội Tỉnh</v>
      </c>
      <c r="N2987">
        <f t="shared" si="277"/>
        <v>0.2</v>
      </c>
      <c r="O2987">
        <f t="shared" si="278"/>
        <v>-100</v>
      </c>
      <c r="P2987" t="str">
        <f>IF(AND(N2987&gt;0,N2987&lt;=0.05),'Bảng Giá'!$B$3,IF(AND(N2987&lt;=0.1,N2987&gt;0.05),'Bảng Giá'!$B$4,IF(AND('Raw Data'!N2987&gt;0.1,'Raw Data'!N2987&lt;=0.25),'Bảng Giá'!$B$5,IF(AND('Raw Data'!N2987&gt;0.25,'Raw Data'!N2987&lt;=0.5),'Bảng Giá'!$B$6,IF(AND('Raw Data'!N2987&gt;0.5,'Raw Data'!N2987&lt;=1),'Bảng Giá'!$B$7,IF(AND('Raw Data'!N2987&gt;1,'Raw Data'!N2987&lt;=1.5),'Bảng Giá'!$B$8,IF(AND('Raw Data'!N2987&gt;1.5,'Raw Data'!N2987&lt;=2),'Bảng Giá'!$B$9,IF(AND('Raw Data'!N2987&gt;2,'Raw Data'!N2987&lt;=2.5),'Bảng Giá'!$B$10,IF(AND('Raw Data'!N2987&gt;2.5,'Raw Data'!N2987&lt;=3),'Bảng Giá'!$B$11,IF(AND('Raw Data'!N2987&gt;3,'Raw Data'!N2987&lt;=3.5),'Bảng Giá'!$B$12,IF(AND('Raw Data'!N2987&gt;3.5,'Raw Data'!N2987&lt;=4),'Bảng Giá'!$B$13,IF(AND('Raw Data'!N2987&gt;4,'Raw Data'!N2987&lt;=4.5),'Bảng Giá'!$B$14,IF(AND('Raw Data'!N2987&gt;4.5,'Raw Data'!N2987&lt;=5),'Bảng Giá'!$B$15,IF(AND('Raw Data'!N2987&gt;5,'Raw Data'!N2987&lt;=5.5),'Bảng Giá'!$B$16,IF(AND('Raw Data'!N2987&gt;5.5,'Raw Data'!N2987&lt;=6),'Bảng Giá'!$B$17,'Bảng Giá'!$B$18)))))))))))))))</f>
        <v>0.1&lt;x&lt;=0.25</v>
      </c>
      <c r="Q2987" s="48">
        <f t="shared" si="279"/>
        <v>-7.6335877862595417E-3</v>
      </c>
      <c r="R2987">
        <f t="shared" si="280"/>
        <v>15600</v>
      </c>
      <c r="S2987">
        <f t="shared" si="281"/>
        <v>2500</v>
      </c>
    </row>
    <row r="2988" spans="1:19" x14ac:dyDescent="0.25">
      <c r="A2988" s="12">
        <v>2987</v>
      </c>
      <c r="B2988" s="12" t="s">
        <v>292</v>
      </c>
      <c r="C2988" s="12" t="s">
        <v>1698</v>
      </c>
      <c r="D2988" s="28">
        <v>43014.379641203705</v>
      </c>
      <c r="E2988" s="17">
        <v>43016.579641203702</v>
      </c>
      <c r="F2988" s="13" t="s">
        <v>302</v>
      </c>
      <c r="G2988" s="12">
        <v>5400</v>
      </c>
      <c r="H2988" s="12" t="s">
        <v>157</v>
      </c>
      <c r="I2988" s="12" t="s">
        <v>311</v>
      </c>
      <c r="J2988" s="37">
        <f>INDEX('Bảng Giá'!$C$3:$H$18,MATCH('Raw Data'!P2988,'Bảng Giá'!$B$3:$B$18,0),MATCH('Raw Data'!M2988,'Bảng Giá'!$C$2:$H$2,0))</f>
        <v>59000</v>
      </c>
      <c r="K2988" s="12">
        <v>59300</v>
      </c>
      <c r="L2988" s="36">
        <f t="shared" si="276"/>
        <v>2.1999999999970896</v>
      </c>
      <c r="M2988" t="str">
        <f>'References data'!H2989</f>
        <v>Nội Vùng</v>
      </c>
      <c r="N2988">
        <f t="shared" si="277"/>
        <v>5.4</v>
      </c>
      <c r="O2988">
        <f t="shared" si="278"/>
        <v>-300</v>
      </c>
      <c r="P2988" t="str">
        <f>IF(AND(N2988&gt;0,N2988&lt;=0.05),'Bảng Giá'!$B$3,IF(AND(N2988&lt;=0.1,N2988&gt;0.05),'Bảng Giá'!$B$4,IF(AND('Raw Data'!N2988&gt;0.1,'Raw Data'!N2988&lt;=0.25),'Bảng Giá'!$B$5,IF(AND('Raw Data'!N2988&gt;0.25,'Raw Data'!N2988&lt;=0.5),'Bảng Giá'!$B$6,IF(AND('Raw Data'!N2988&gt;0.5,'Raw Data'!N2988&lt;=1),'Bảng Giá'!$B$7,IF(AND('Raw Data'!N2988&gt;1,'Raw Data'!N2988&lt;=1.5),'Bảng Giá'!$B$8,IF(AND('Raw Data'!N2988&gt;1.5,'Raw Data'!N2988&lt;=2),'Bảng Giá'!$B$9,IF(AND('Raw Data'!N2988&gt;2,'Raw Data'!N2988&lt;=2.5),'Bảng Giá'!$B$10,IF(AND('Raw Data'!N2988&gt;2.5,'Raw Data'!N2988&lt;=3),'Bảng Giá'!$B$11,IF(AND('Raw Data'!N2988&gt;3,'Raw Data'!N2988&lt;=3.5),'Bảng Giá'!$B$12,IF(AND('Raw Data'!N2988&gt;3.5,'Raw Data'!N2988&lt;=4),'Bảng Giá'!$B$13,IF(AND('Raw Data'!N2988&gt;4,'Raw Data'!N2988&lt;=4.5),'Bảng Giá'!$B$14,IF(AND('Raw Data'!N2988&gt;4.5,'Raw Data'!N2988&lt;=5),'Bảng Giá'!$B$15,IF(AND('Raw Data'!N2988&gt;5,'Raw Data'!N2988&lt;=5.5),'Bảng Giá'!$B$16,IF(AND('Raw Data'!N2988&gt;5.5,'Raw Data'!N2988&lt;=6),'Bảng Giá'!$B$17,'Bảng Giá'!$B$18)))))))))))))))</f>
        <v>5&lt;x&lt;=5.5</v>
      </c>
      <c r="Q2988" s="48">
        <f t="shared" si="279"/>
        <v>-5.0590219224283303E-3</v>
      </c>
      <c r="R2988">
        <f t="shared" si="280"/>
        <v>70800</v>
      </c>
      <c r="S2988">
        <f t="shared" si="281"/>
        <v>11500</v>
      </c>
    </row>
    <row r="2989" spans="1:19" x14ac:dyDescent="0.25">
      <c r="A2989" s="12">
        <v>2988</v>
      </c>
      <c r="B2989" s="12" t="s">
        <v>292</v>
      </c>
      <c r="C2989" s="12" t="s">
        <v>1699</v>
      </c>
      <c r="D2989" s="28">
        <v>43014.379780092589</v>
      </c>
      <c r="E2989" s="17">
        <v>43016.579780092587</v>
      </c>
      <c r="F2989" s="13" t="s">
        <v>302</v>
      </c>
      <c r="G2989" s="12">
        <v>5400</v>
      </c>
      <c r="H2989" s="12" t="s">
        <v>290</v>
      </c>
      <c r="I2989" s="12" t="s">
        <v>311</v>
      </c>
      <c r="J2989" s="37">
        <f>INDEX('Bảng Giá'!$C$3:$H$18,MATCH('Raw Data'!P2989,'Bảng Giá'!$B$3:$B$18,0),MATCH('Raw Data'!M2989,'Bảng Giá'!$C$2:$H$2,0))</f>
        <v>59000</v>
      </c>
      <c r="K2989" s="12">
        <v>59300</v>
      </c>
      <c r="L2989" s="36">
        <f t="shared" si="276"/>
        <v>2.1999999999970896</v>
      </c>
      <c r="M2989" t="str">
        <f>'References data'!H2990</f>
        <v>Nội Vùng</v>
      </c>
      <c r="N2989">
        <f t="shared" si="277"/>
        <v>5.4</v>
      </c>
      <c r="O2989">
        <f t="shared" si="278"/>
        <v>-300</v>
      </c>
      <c r="P2989" t="str">
        <f>IF(AND(N2989&gt;0,N2989&lt;=0.05),'Bảng Giá'!$B$3,IF(AND(N2989&lt;=0.1,N2989&gt;0.05),'Bảng Giá'!$B$4,IF(AND('Raw Data'!N2989&gt;0.1,'Raw Data'!N2989&lt;=0.25),'Bảng Giá'!$B$5,IF(AND('Raw Data'!N2989&gt;0.25,'Raw Data'!N2989&lt;=0.5),'Bảng Giá'!$B$6,IF(AND('Raw Data'!N2989&gt;0.5,'Raw Data'!N2989&lt;=1),'Bảng Giá'!$B$7,IF(AND('Raw Data'!N2989&gt;1,'Raw Data'!N2989&lt;=1.5),'Bảng Giá'!$B$8,IF(AND('Raw Data'!N2989&gt;1.5,'Raw Data'!N2989&lt;=2),'Bảng Giá'!$B$9,IF(AND('Raw Data'!N2989&gt;2,'Raw Data'!N2989&lt;=2.5),'Bảng Giá'!$B$10,IF(AND('Raw Data'!N2989&gt;2.5,'Raw Data'!N2989&lt;=3),'Bảng Giá'!$B$11,IF(AND('Raw Data'!N2989&gt;3,'Raw Data'!N2989&lt;=3.5),'Bảng Giá'!$B$12,IF(AND('Raw Data'!N2989&gt;3.5,'Raw Data'!N2989&lt;=4),'Bảng Giá'!$B$13,IF(AND('Raw Data'!N2989&gt;4,'Raw Data'!N2989&lt;=4.5),'Bảng Giá'!$B$14,IF(AND('Raw Data'!N2989&gt;4.5,'Raw Data'!N2989&lt;=5),'Bảng Giá'!$B$15,IF(AND('Raw Data'!N2989&gt;5,'Raw Data'!N2989&lt;=5.5),'Bảng Giá'!$B$16,IF(AND('Raw Data'!N2989&gt;5.5,'Raw Data'!N2989&lt;=6),'Bảng Giá'!$B$17,'Bảng Giá'!$B$18)))))))))))))))</f>
        <v>5&lt;x&lt;=5.5</v>
      </c>
      <c r="Q2989" s="48">
        <f t="shared" si="279"/>
        <v>-5.0590219224283303E-3</v>
      </c>
      <c r="R2989">
        <f t="shared" si="280"/>
        <v>70800</v>
      </c>
      <c r="S2989">
        <f t="shared" si="281"/>
        <v>11500</v>
      </c>
    </row>
    <row r="2990" spans="1:19" x14ac:dyDescent="0.25">
      <c r="A2990" s="12">
        <v>2989</v>
      </c>
      <c r="B2990" s="12" t="s">
        <v>292</v>
      </c>
      <c r="C2990" s="12" t="s">
        <v>1700</v>
      </c>
      <c r="D2990" s="28">
        <v>43014.380069444444</v>
      </c>
      <c r="E2990" s="17">
        <v>43016.580069444441</v>
      </c>
      <c r="F2990" s="13" t="s">
        <v>302</v>
      </c>
      <c r="G2990" s="12">
        <v>3600</v>
      </c>
      <c r="H2990" s="12" t="s">
        <v>111</v>
      </c>
      <c r="I2990" s="12" t="s">
        <v>322</v>
      </c>
      <c r="J2990" s="37">
        <f>INDEX('Bảng Giá'!$C$3:$H$18,MATCH('Raw Data'!P2990,'Bảng Giá'!$B$3:$B$18,0),MATCH('Raw Data'!M2990,'Bảng Giá'!$C$2:$H$2,0))</f>
        <v>51500</v>
      </c>
      <c r="K2990" s="12">
        <v>51800</v>
      </c>
      <c r="L2990" s="36">
        <f t="shared" si="276"/>
        <v>2.1999999999970896</v>
      </c>
      <c r="M2990" t="str">
        <f>'References data'!H2991</f>
        <v>Nội Vùng</v>
      </c>
      <c r="N2990">
        <f t="shared" si="277"/>
        <v>3.6</v>
      </c>
      <c r="O2990">
        <f t="shared" si="278"/>
        <v>-300</v>
      </c>
      <c r="P2990" t="str">
        <f>IF(AND(N2990&gt;0,N2990&lt;=0.05),'Bảng Giá'!$B$3,IF(AND(N2990&lt;=0.1,N2990&gt;0.05),'Bảng Giá'!$B$4,IF(AND('Raw Data'!N2990&gt;0.1,'Raw Data'!N2990&lt;=0.25),'Bảng Giá'!$B$5,IF(AND('Raw Data'!N2990&gt;0.25,'Raw Data'!N2990&lt;=0.5),'Bảng Giá'!$B$6,IF(AND('Raw Data'!N2990&gt;0.5,'Raw Data'!N2990&lt;=1),'Bảng Giá'!$B$7,IF(AND('Raw Data'!N2990&gt;1,'Raw Data'!N2990&lt;=1.5),'Bảng Giá'!$B$8,IF(AND('Raw Data'!N2990&gt;1.5,'Raw Data'!N2990&lt;=2),'Bảng Giá'!$B$9,IF(AND('Raw Data'!N2990&gt;2,'Raw Data'!N2990&lt;=2.5),'Bảng Giá'!$B$10,IF(AND('Raw Data'!N2990&gt;2.5,'Raw Data'!N2990&lt;=3),'Bảng Giá'!$B$11,IF(AND('Raw Data'!N2990&gt;3,'Raw Data'!N2990&lt;=3.5),'Bảng Giá'!$B$12,IF(AND('Raw Data'!N2990&gt;3.5,'Raw Data'!N2990&lt;=4),'Bảng Giá'!$B$13,IF(AND('Raw Data'!N2990&gt;4,'Raw Data'!N2990&lt;=4.5),'Bảng Giá'!$B$14,IF(AND('Raw Data'!N2990&gt;4.5,'Raw Data'!N2990&lt;=5),'Bảng Giá'!$B$15,IF(AND('Raw Data'!N2990&gt;5,'Raw Data'!N2990&lt;=5.5),'Bảng Giá'!$B$16,IF(AND('Raw Data'!N2990&gt;5.5,'Raw Data'!N2990&lt;=6),'Bảng Giá'!$B$17,'Bảng Giá'!$B$18)))))))))))))))</f>
        <v>3.5&lt;x&lt;=4</v>
      </c>
      <c r="Q2990" s="48">
        <f t="shared" si="279"/>
        <v>-5.7915057915057912E-3</v>
      </c>
      <c r="R2990">
        <f t="shared" si="280"/>
        <v>61800</v>
      </c>
      <c r="S2990">
        <f t="shared" si="281"/>
        <v>10000</v>
      </c>
    </row>
    <row r="2991" spans="1:19" x14ac:dyDescent="0.25">
      <c r="A2991" s="12">
        <v>2990</v>
      </c>
      <c r="B2991" s="12" t="s">
        <v>292</v>
      </c>
      <c r="C2991" s="12" t="s">
        <v>233</v>
      </c>
      <c r="D2991" s="28">
        <v>43014.380219907405</v>
      </c>
      <c r="E2991" s="17">
        <v>43016.580219907402</v>
      </c>
      <c r="F2991" s="13" t="s">
        <v>302</v>
      </c>
      <c r="G2991" s="12">
        <v>3600</v>
      </c>
      <c r="H2991" s="12" t="s">
        <v>178</v>
      </c>
      <c r="I2991" s="12" t="s">
        <v>322</v>
      </c>
      <c r="J2991" s="37">
        <f>INDEX('Bảng Giá'!$C$3:$H$18,MATCH('Raw Data'!P2991,'Bảng Giá'!$B$3:$B$18,0),MATCH('Raw Data'!M2991,'Bảng Giá'!$C$2:$H$2,0))</f>
        <v>51500</v>
      </c>
      <c r="K2991" s="12">
        <v>51800</v>
      </c>
      <c r="L2991" s="36">
        <f t="shared" si="276"/>
        <v>2.1999999999970896</v>
      </c>
      <c r="M2991" t="str">
        <f>'References data'!H2992</f>
        <v>Nội Vùng</v>
      </c>
      <c r="N2991">
        <f t="shared" si="277"/>
        <v>3.6</v>
      </c>
      <c r="O2991">
        <f t="shared" si="278"/>
        <v>-300</v>
      </c>
      <c r="P2991" t="str">
        <f>IF(AND(N2991&gt;0,N2991&lt;=0.05),'Bảng Giá'!$B$3,IF(AND(N2991&lt;=0.1,N2991&gt;0.05),'Bảng Giá'!$B$4,IF(AND('Raw Data'!N2991&gt;0.1,'Raw Data'!N2991&lt;=0.25),'Bảng Giá'!$B$5,IF(AND('Raw Data'!N2991&gt;0.25,'Raw Data'!N2991&lt;=0.5),'Bảng Giá'!$B$6,IF(AND('Raw Data'!N2991&gt;0.5,'Raw Data'!N2991&lt;=1),'Bảng Giá'!$B$7,IF(AND('Raw Data'!N2991&gt;1,'Raw Data'!N2991&lt;=1.5),'Bảng Giá'!$B$8,IF(AND('Raw Data'!N2991&gt;1.5,'Raw Data'!N2991&lt;=2),'Bảng Giá'!$B$9,IF(AND('Raw Data'!N2991&gt;2,'Raw Data'!N2991&lt;=2.5),'Bảng Giá'!$B$10,IF(AND('Raw Data'!N2991&gt;2.5,'Raw Data'!N2991&lt;=3),'Bảng Giá'!$B$11,IF(AND('Raw Data'!N2991&gt;3,'Raw Data'!N2991&lt;=3.5),'Bảng Giá'!$B$12,IF(AND('Raw Data'!N2991&gt;3.5,'Raw Data'!N2991&lt;=4),'Bảng Giá'!$B$13,IF(AND('Raw Data'!N2991&gt;4,'Raw Data'!N2991&lt;=4.5),'Bảng Giá'!$B$14,IF(AND('Raw Data'!N2991&gt;4.5,'Raw Data'!N2991&lt;=5),'Bảng Giá'!$B$15,IF(AND('Raw Data'!N2991&gt;5,'Raw Data'!N2991&lt;=5.5),'Bảng Giá'!$B$16,IF(AND('Raw Data'!N2991&gt;5.5,'Raw Data'!N2991&lt;=6),'Bảng Giá'!$B$17,'Bảng Giá'!$B$18)))))))))))))))</f>
        <v>3.5&lt;x&lt;=4</v>
      </c>
      <c r="Q2991" s="48">
        <f t="shared" si="279"/>
        <v>-5.7915057915057912E-3</v>
      </c>
      <c r="R2991">
        <f t="shared" si="280"/>
        <v>61800</v>
      </c>
      <c r="S2991">
        <f t="shared" si="281"/>
        <v>10000</v>
      </c>
    </row>
    <row r="2992" spans="1:19" x14ac:dyDescent="0.25">
      <c r="A2992" s="12">
        <v>2991</v>
      </c>
      <c r="B2992" s="12" t="s">
        <v>292</v>
      </c>
      <c r="C2992" s="12" t="s">
        <v>1701</v>
      </c>
      <c r="D2992" s="28">
        <v>43014.380856481483</v>
      </c>
      <c r="E2992" s="17">
        <v>43016.58085648148</v>
      </c>
      <c r="F2992" s="13" t="s">
        <v>302</v>
      </c>
      <c r="G2992" s="12">
        <v>3600</v>
      </c>
      <c r="H2992" s="12" t="s">
        <v>151</v>
      </c>
      <c r="I2992" s="12" t="s">
        <v>322</v>
      </c>
      <c r="J2992" s="37">
        <f>INDEX('Bảng Giá'!$C$3:$H$18,MATCH('Raw Data'!P2992,'Bảng Giá'!$B$3:$B$18,0),MATCH('Raw Data'!M2992,'Bảng Giá'!$C$2:$H$2,0))</f>
        <v>51500</v>
      </c>
      <c r="K2992" s="12">
        <v>51800</v>
      </c>
      <c r="L2992" s="36">
        <f t="shared" si="276"/>
        <v>2.1999999999970896</v>
      </c>
      <c r="M2992" t="str">
        <f>'References data'!H2993</f>
        <v>Nội Vùng</v>
      </c>
      <c r="N2992">
        <f t="shared" si="277"/>
        <v>3.6</v>
      </c>
      <c r="O2992">
        <f t="shared" si="278"/>
        <v>-300</v>
      </c>
      <c r="P2992" t="str">
        <f>IF(AND(N2992&gt;0,N2992&lt;=0.05),'Bảng Giá'!$B$3,IF(AND(N2992&lt;=0.1,N2992&gt;0.05),'Bảng Giá'!$B$4,IF(AND('Raw Data'!N2992&gt;0.1,'Raw Data'!N2992&lt;=0.25),'Bảng Giá'!$B$5,IF(AND('Raw Data'!N2992&gt;0.25,'Raw Data'!N2992&lt;=0.5),'Bảng Giá'!$B$6,IF(AND('Raw Data'!N2992&gt;0.5,'Raw Data'!N2992&lt;=1),'Bảng Giá'!$B$7,IF(AND('Raw Data'!N2992&gt;1,'Raw Data'!N2992&lt;=1.5),'Bảng Giá'!$B$8,IF(AND('Raw Data'!N2992&gt;1.5,'Raw Data'!N2992&lt;=2),'Bảng Giá'!$B$9,IF(AND('Raw Data'!N2992&gt;2,'Raw Data'!N2992&lt;=2.5),'Bảng Giá'!$B$10,IF(AND('Raw Data'!N2992&gt;2.5,'Raw Data'!N2992&lt;=3),'Bảng Giá'!$B$11,IF(AND('Raw Data'!N2992&gt;3,'Raw Data'!N2992&lt;=3.5),'Bảng Giá'!$B$12,IF(AND('Raw Data'!N2992&gt;3.5,'Raw Data'!N2992&lt;=4),'Bảng Giá'!$B$13,IF(AND('Raw Data'!N2992&gt;4,'Raw Data'!N2992&lt;=4.5),'Bảng Giá'!$B$14,IF(AND('Raw Data'!N2992&gt;4.5,'Raw Data'!N2992&lt;=5),'Bảng Giá'!$B$15,IF(AND('Raw Data'!N2992&gt;5,'Raw Data'!N2992&lt;=5.5),'Bảng Giá'!$B$16,IF(AND('Raw Data'!N2992&gt;5.5,'Raw Data'!N2992&lt;=6),'Bảng Giá'!$B$17,'Bảng Giá'!$B$18)))))))))))))))</f>
        <v>3.5&lt;x&lt;=4</v>
      </c>
      <c r="Q2992" s="48">
        <f t="shared" si="279"/>
        <v>-5.7915057915057912E-3</v>
      </c>
      <c r="R2992">
        <f t="shared" si="280"/>
        <v>61800</v>
      </c>
      <c r="S2992">
        <f t="shared" si="281"/>
        <v>10000</v>
      </c>
    </row>
    <row r="2993" spans="1:19" x14ac:dyDescent="0.25">
      <c r="A2993" s="12">
        <v>2992</v>
      </c>
      <c r="B2993" s="12" t="s">
        <v>292</v>
      </c>
      <c r="C2993" s="12" t="s">
        <v>1702</v>
      </c>
      <c r="D2993" s="28">
        <v>43014.381006944444</v>
      </c>
      <c r="E2993" s="17">
        <v>43018.581006944441</v>
      </c>
      <c r="F2993" s="13" t="s">
        <v>302</v>
      </c>
      <c r="G2993" s="12">
        <v>3600</v>
      </c>
      <c r="H2993" s="12" t="s">
        <v>276</v>
      </c>
      <c r="I2993" s="12" t="s">
        <v>322</v>
      </c>
      <c r="J2993" s="37">
        <f>INDEX('Bảng Giá'!$C$3:$H$18,MATCH('Raw Data'!P2993,'Bảng Giá'!$B$3:$B$18,0),MATCH('Raw Data'!M2993,'Bảng Giá'!$C$2:$H$2,0))</f>
        <v>83500</v>
      </c>
      <c r="K2993" s="12">
        <v>81500</v>
      </c>
      <c r="L2993" s="36">
        <f t="shared" si="276"/>
        <v>4.1999999999970896</v>
      </c>
      <c r="M2993" t="str">
        <f>'References data'!H2994</f>
        <v>Liên Vùng</v>
      </c>
      <c r="N2993">
        <f t="shared" si="277"/>
        <v>3.6</v>
      </c>
      <c r="O2993">
        <f t="shared" si="278"/>
        <v>2000</v>
      </c>
      <c r="P2993" t="str">
        <f>IF(AND(N2993&gt;0,N2993&lt;=0.05),'Bảng Giá'!$B$3,IF(AND(N2993&lt;=0.1,N2993&gt;0.05),'Bảng Giá'!$B$4,IF(AND('Raw Data'!N2993&gt;0.1,'Raw Data'!N2993&lt;=0.25),'Bảng Giá'!$B$5,IF(AND('Raw Data'!N2993&gt;0.25,'Raw Data'!N2993&lt;=0.5),'Bảng Giá'!$B$6,IF(AND('Raw Data'!N2993&gt;0.5,'Raw Data'!N2993&lt;=1),'Bảng Giá'!$B$7,IF(AND('Raw Data'!N2993&gt;1,'Raw Data'!N2993&lt;=1.5),'Bảng Giá'!$B$8,IF(AND('Raw Data'!N2993&gt;1.5,'Raw Data'!N2993&lt;=2),'Bảng Giá'!$B$9,IF(AND('Raw Data'!N2993&gt;2,'Raw Data'!N2993&lt;=2.5),'Bảng Giá'!$B$10,IF(AND('Raw Data'!N2993&gt;2.5,'Raw Data'!N2993&lt;=3),'Bảng Giá'!$B$11,IF(AND('Raw Data'!N2993&gt;3,'Raw Data'!N2993&lt;=3.5),'Bảng Giá'!$B$12,IF(AND('Raw Data'!N2993&gt;3.5,'Raw Data'!N2993&lt;=4),'Bảng Giá'!$B$13,IF(AND('Raw Data'!N2993&gt;4,'Raw Data'!N2993&lt;=4.5),'Bảng Giá'!$B$14,IF(AND('Raw Data'!N2993&gt;4.5,'Raw Data'!N2993&lt;=5),'Bảng Giá'!$B$15,IF(AND('Raw Data'!N2993&gt;5,'Raw Data'!N2993&lt;=5.5),'Bảng Giá'!$B$16,IF(AND('Raw Data'!N2993&gt;5.5,'Raw Data'!N2993&lt;=6),'Bảng Giá'!$B$17,'Bảng Giá'!$B$18)))))))))))))))</f>
        <v>3.5&lt;x&lt;=4</v>
      </c>
      <c r="Q2993" s="48">
        <f t="shared" si="279"/>
        <v>2.4539877300613498E-2</v>
      </c>
      <c r="R2993">
        <f t="shared" si="280"/>
        <v>100200</v>
      </c>
      <c r="S2993">
        <f t="shared" si="281"/>
        <v>18700</v>
      </c>
    </row>
    <row r="2994" spans="1:19" x14ac:dyDescent="0.25">
      <c r="A2994" s="12">
        <v>2993</v>
      </c>
      <c r="B2994" s="12" t="s">
        <v>292</v>
      </c>
      <c r="C2994" s="12" t="s">
        <v>1703</v>
      </c>
      <c r="D2994" s="28">
        <v>43015.498530092591</v>
      </c>
      <c r="E2994" s="17">
        <v>43019.698530092588</v>
      </c>
      <c r="F2994" s="13" t="s">
        <v>302</v>
      </c>
      <c r="G2994" s="12">
        <v>3600</v>
      </c>
      <c r="H2994" s="12" t="s">
        <v>276</v>
      </c>
      <c r="I2994" s="12" t="s">
        <v>322</v>
      </c>
      <c r="J2994" s="37">
        <f>INDEX('Bảng Giá'!$C$3:$H$18,MATCH('Raw Data'!P2994,'Bảng Giá'!$B$3:$B$18,0),MATCH('Raw Data'!M2994,'Bảng Giá'!$C$2:$H$2,0))</f>
        <v>83500</v>
      </c>
      <c r="K2994" s="12">
        <v>81500</v>
      </c>
      <c r="L2994" s="36">
        <f t="shared" si="276"/>
        <v>4.1999999999970896</v>
      </c>
      <c r="M2994" t="str">
        <f>'References data'!H2995</f>
        <v>Liên Vùng</v>
      </c>
      <c r="N2994">
        <f t="shared" si="277"/>
        <v>3.6</v>
      </c>
      <c r="O2994">
        <f t="shared" si="278"/>
        <v>2000</v>
      </c>
      <c r="P2994" t="str">
        <f>IF(AND(N2994&gt;0,N2994&lt;=0.05),'Bảng Giá'!$B$3,IF(AND(N2994&lt;=0.1,N2994&gt;0.05),'Bảng Giá'!$B$4,IF(AND('Raw Data'!N2994&gt;0.1,'Raw Data'!N2994&lt;=0.25),'Bảng Giá'!$B$5,IF(AND('Raw Data'!N2994&gt;0.25,'Raw Data'!N2994&lt;=0.5),'Bảng Giá'!$B$6,IF(AND('Raw Data'!N2994&gt;0.5,'Raw Data'!N2994&lt;=1),'Bảng Giá'!$B$7,IF(AND('Raw Data'!N2994&gt;1,'Raw Data'!N2994&lt;=1.5),'Bảng Giá'!$B$8,IF(AND('Raw Data'!N2994&gt;1.5,'Raw Data'!N2994&lt;=2),'Bảng Giá'!$B$9,IF(AND('Raw Data'!N2994&gt;2,'Raw Data'!N2994&lt;=2.5),'Bảng Giá'!$B$10,IF(AND('Raw Data'!N2994&gt;2.5,'Raw Data'!N2994&lt;=3),'Bảng Giá'!$B$11,IF(AND('Raw Data'!N2994&gt;3,'Raw Data'!N2994&lt;=3.5),'Bảng Giá'!$B$12,IF(AND('Raw Data'!N2994&gt;3.5,'Raw Data'!N2994&lt;=4),'Bảng Giá'!$B$13,IF(AND('Raw Data'!N2994&gt;4,'Raw Data'!N2994&lt;=4.5),'Bảng Giá'!$B$14,IF(AND('Raw Data'!N2994&gt;4.5,'Raw Data'!N2994&lt;=5),'Bảng Giá'!$B$15,IF(AND('Raw Data'!N2994&gt;5,'Raw Data'!N2994&lt;=5.5),'Bảng Giá'!$B$16,IF(AND('Raw Data'!N2994&gt;5.5,'Raw Data'!N2994&lt;=6),'Bảng Giá'!$B$17,'Bảng Giá'!$B$18)))))))))))))))</f>
        <v>3.5&lt;x&lt;=4</v>
      </c>
      <c r="Q2994" s="48">
        <f t="shared" si="279"/>
        <v>2.4539877300613498E-2</v>
      </c>
      <c r="R2994">
        <f t="shared" si="280"/>
        <v>100200</v>
      </c>
      <c r="S2994">
        <f t="shared" si="281"/>
        <v>18700</v>
      </c>
    </row>
    <row r="2995" spans="1:19" x14ac:dyDescent="0.25">
      <c r="A2995" s="12">
        <v>2994</v>
      </c>
      <c r="B2995" s="12" t="s">
        <v>292</v>
      </c>
      <c r="C2995" s="12" t="s">
        <v>234</v>
      </c>
      <c r="D2995" s="28">
        <v>43014.379479166666</v>
      </c>
      <c r="E2995" s="17">
        <v>43016.579479166663</v>
      </c>
      <c r="F2995" s="13" t="s">
        <v>302</v>
      </c>
      <c r="G2995" s="12">
        <v>3600</v>
      </c>
      <c r="H2995" s="12" t="s">
        <v>280</v>
      </c>
      <c r="I2995" s="12" t="s">
        <v>322</v>
      </c>
      <c r="J2995" s="37">
        <f>INDEX('Bảng Giá'!$C$3:$H$18,MATCH('Raw Data'!P2995,'Bảng Giá'!$B$3:$B$18,0),MATCH('Raw Data'!M2995,'Bảng Giá'!$C$2:$H$2,0))</f>
        <v>51500</v>
      </c>
      <c r="K2995" s="12">
        <v>51800</v>
      </c>
      <c r="L2995" s="36">
        <f t="shared" si="276"/>
        <v>2.1999999999970896</v>
      </c>
      <c r="M2995" t="str">
        <f>'References data'!H2996</f>
        <v>Nội Vùng</v>
      </c>
      <c r="N2995">
        <f t="shared" si="277"/>
        <v>3.6</v>
      </c>
      <c r="O2995">
        <f t="shared" si="278"/>
        <v>-300</v>
      </c>
      <c r="P2995" t="str">
        <f>IF(AND(N2995&gt;0,N2995&lt;=0.05),'Bảng Giá'!$B$3,IF(AND(N2995&lt;=0.1,N2995&gt;0.05),'Bảng Giá'!$B$4,IF(AND('Raw Data'!N2995&gt;0.1,'Raw Data'!N2995&lt;=0.25),'Bảng Giá'!$B$5,IF(AND('Raw Data'!N2995&gt;0.25,'Raw Data'!N2995&lt;=0.5),'Bảng Giá'!$B$6,IF(AND('Raw Data'!N2995&gt;0.5,'Raw Data'!N2995&lt;=1),'Bảng Giá'!$B$7,IF(AND('Raw Data'!N2995&gt;1,'Raw Data'!N2995&lt;=1.5),'Bảng Giá'!$B$8,IF(AND('Raw Data'!N2995&gt;1.5,'Raw Data'!N2995&lt;=2),'Bảng Giá'!$B$9,IF(AND('Raw Data'!N2995&gt;2,'Raw Data'!N2995&lt;=2.5),'Bảng Giá'!$B$10,IF(AND('Raw Data'!N2995&gt;2.5,'Raw Data'!N2995&lt;=3),'Bảng Giá'!$B$11,IF(AND('Raw Data'!N2995&gt;3,'Raw Data'!N2995&lt;=3.5),'Bảng Giá'!$B$12,IF(AND('Raw Data'!N2995&gt;3.5,'Raw Data'!N2995&lt;=4),'Bảng Giá'!$B$13,IF(AND('Raw Data'!N2995&gt;4,'Raw Data'!N2995&lt;=4.5),'Bảng Giá'!$B$14,IF(AND('Raw Data'!N2995&gt;4.5,'Raw Data'!N2995&lt;=5),'Bảng Giá'!$B$15,IF(AND('Raw Data'!N2995&gt;5,'Raw Data'!N2995&lt;=5.5),'Bảng Giá'!$B$16,IF(AND('Raw Data'!N2995&gt;5.5,'Raw Data'!N2995&lt;=6),'Bảng Giá'!$B$17,'Bảng Giá'!$B$18)))))))))))))))</f>
        <v>3.5&lt;x&lt;=4</v>
      </c>
      <c r="Q2995" s="48">
        <f t="shared" si="279"/>
        <v>-5.7915057915057912E-3</v>
      </c>
      <c r="R2995">
        <f t="shared" si="280"/>
        <v>61800</v>
      </c>
      <c r="S2995">
        <f t="shared" si="281"/>
        <v>10000</v>
      </c>
    </row>
    <row r="2996" spans="1:19" x14ac:dyDescent="0.25">
      <c r="A2996" s="12">
        <v>2995</v>
      </c>
      <c r="B2996" s="12" t="s">
        <v>292</v>
      </c>
      <c r="C2996" s="12" t="s">
        <v>1704</v>
      </c>
      <c r="D2996" s="28">
        <v>43014.379699074074</v>
      </c>
      <c r="E2996" s="17">
        <v>43016.579699074071</v>
      </c>
      <c r="F2996" s="13" t="s">
        <v>302</v>
      </c>
      <c r="G2996" s="12">
        <v>5400</v>
      </c>
      <c r="H2996" s="12" t="s">
        <v>371</v>
      </c>
      <c r="I2996" s="12" t="s">
        <v>311</v>
      </c>
      <c r="J2996" s="37">
        <f>INDEX('Bảng Giá'!$C$3:$H$18,MATCH('Raw Data'!P2996,'Bảng Giá'!$B$3:$B$18,0),MATCH('Raw Data'!M2996,'Bảng Giá'!$C$2:$H$2,0))</f>
        <v>59000</v>
      </c>
      <c r="K2996" s="12">
        <v>59300</v>
      </c>
      <c r="L2996" s="36">
        <f t="shared" si="276"/>
        <v>2.1999999999970896</v>
      </c>
      <c r="M2996" t="str">
        <f>'References data'!H2997</f>
        <v>Nội Vùng</v>
      </c>
      <c r="N2996">
        <f t="shared" si="277"/>
        <v>5.4</v>
      </c>
      <c r="O2996">
        <f t="shared" si="278"/>
        <v>-300</v>
      </c>
      <c r="P2996" t="str">
        <f>IF(AND(N2996&gt;0,N2996&lt;=0.05),'Bảng Giá'!$B$3,IF(AND(N2996&lt;=0.1,N2996&gt;0.05),'Bảng Giá'!$B$4,IF(AND('Raw Data'!N2996&gt;0.1,'Raw Data'!N2996&lt;=0.25),'Bảng Giá'!$B$5,IF(AND('Raw Data'!N2996&gt;0.25,'Raw Data'!N2996&lt;=0.5),'Bảng Giá'!$B$6,IF(AND('Raw Data'!N2996&gt;0.5,'Raw Data'!N2996&lt;=1),'Bảng Giá'!$B$7,IF(AND('Raw Data'!N2996&gt;1,'Raw Data'!N2996&lt;=1.5),'Bảng Giá'!$B$8,IF(AND('Raw Data'!N2996&gt;1.5,'Raw Data'!N2996&lt;=2),'Bảng Giá'!$B$9,IF(AND('Raw Data'!N2996&gt;2,'Raw Data'!N2996&lt;=2.5),'Bảng Giá'!$B$10,IF(AND('Raw Data'!N2996&gt;2.5,'Raw Data'!N2996&lt;=3),'Bảng Giá'!$B$11,IF(AND('Raw Data'!N2996&gt;3,'Raw Data'!N2996&lt;=3.5),'Bảng Giá'!$B$12,IF(AND('Raw Data'!N2996&gt;3.5,'Raw Data'!N2996&lt;=4),'Bảng Giá'!$B$13,IF(AND('Raw Data'!N2996&gt;4,'Raw Data'!N2996&lt;=4.5),'Bảng Giá'!$B$14,IF(AND('Raw Data'!N2996&gt;4.5,'Raw Data'!N2996&lt;=5),'Bảng Giá'!$B$15,IF(AND('Raw Data'!N2996&gt;5,'Raw Data'!N2996&lt;=5.5),'Bảng Giá'!$B$16,IF(AND('Raw Data'!N2996&gt;5.5,'Raw Data'!N2996&lt;=6),'Bảng Giá'!$B$17,'Bảng Giá'!$B$18)))))))))))))))</f>
        <v>5&lt;x&lt;=5.5</v>
      </c>
      <c r="Q2996" s="48">
        <f t="shared" si="279"/>
        <v>-5.0590219224283303E-3</v>
      </c>
      <c r="R2996">
        <f t="shared" si="280"/>
        <v>70800</v>
      </c>
      <c r="S2996">
        <f t="shared" si="281"/>
        <v>11500</v>
      </c>
    </row>
    <row r="2997" spans="1:19" x14ac:dyDescent="0.25">
      <c r="A2997" s="12">
        <v>2996</v>
      </c>
      <c r="B2997" s="12" t="s">
        <v>292</v>
      </c>
      <c r="C2997" s="12" t="s">
        <v>1705</v>
      </c>
      <c r="D2997" s="28">
        <v>43014.380254629628</v>
      </c>
      <c r="E2997" s="17">
        <v>43016.580254629625</v>
      </c>
      <c r="F2997" s="13" t="s">
        <v>302</v>
      </c>
      <c r="G2997" s="12">
        <v>5400</v>
      </c>
      <c r="H2997" s="12" t="s">
        <v>126</v>
      </c>
      <c r="I2997" s="12" t="s">
        <v>311</v>
      </c>
      <c r="J2997" s="37">
        <f>INDEX('Bảng Giá'!$C$3:$H$18,MATCH('Raw Data'!P2997,'Bảng Giá'!$B$3:$B$18,0),MATCH('Raw Data'!M2997,'Bảng Giá'!$C$2:$H$2,0))</f>
        <v>59000</v>
      </c>
      <c r="K2997" s="12">
        <v>59300</v>
      </c>
      <c r="L2997" s="36">
        <f t="shared" si="276"/>
        <v>2.1999999999970896</v>
      </c>
      <c r="M2997" t="str">
        <f>'References data'!H2998</f>
        <v>Nội Vùng</v>
      </c>
      <c r="N2997">
        <f t="shared" si="277"/>
        <v>5.4</v>
      </c>
      <c r="O2997">
        <f t="shared" si="278"/>
        <v>-300</v>
      </c>
      <c r="P2997" t="str">
        <f>IF(AND(N2997&gt;0,N2997&lt;=0.05),'Bảng Giá'!$B$3,IF(AND(N2997&lt;=0.1,N2997&gt;0.05),'Bảng Giá'!$B$4,IF(AND('Raw Data'!N2997&gt;0.1,'Raw Data'!N2997&lt;=0.25),'Bảng Giá'!$B$5,IF(AND('Raw Data'!N2997&gt;0.25,'Raw Data'!N2997&lt;=0.5),'Bảng Giá'!$B$6,IF(AND('Raw Data'!N2997&gt;0.5,'Raw Data'!N2997&lt;=1),'Bảng Giá'!$B$7,IF(AND('Raw Data'!N2997&gt;1,'Raw Data'!N2997&lt;=1.5),'Bảng Giá'!$B$8,IF(AND('Raw Data'!N2997&gt;1.5,'Raw Data'!N2997&lt;=2),'Bảng Giá'!$B$9,IF(AND('Raw Data'!N2997&gt;2,'Raw Data'!N2997&lt;=2.5),'Bảng Giá'!$B$10,IF(AND('Raw Data'!N2997&gt;2.5,'Raw Data'!N2997&lt;=3),'Bảng Giá'!$B$11,IF(AND('Raw Data'!N2997&gt;3,'Raw Data'!N2997&lt;=3.5),'Bảng Giá'!$B$12,IF(AND('Raw Data'!N2997&gt;3.5,'Raw Data'!N2997&lt;=4),'Bảng Giá'!$B$13,IF(AND('Raw Data'!N2997&gt;4,'Raw Data'!N2997&lt;=4.5),'Bảng Giá'!$B$14,IF(AND('Raw Data'!N2997&gt;4.5,'Raw Data'!N2997&lt;=5),'Bảng Giá'!$B$15,IF(AND('Raw Data'!N2997&gt;5,'Raw Data'!N2997&lt;=5.5),'Bảng Giá'!$B$16,IF(AND('Raw Data'!N2997&gt;5.5,'Raw Data'!N2997&lt;=6),'Bảng Giá'!$B$17,'Bảng Giá'!$B$18)))))))))))))))</f>
        <v>5&lt;x&lt;=5.5</v>
      </c>
      <c r="Q2997" s="48">
        <f t="shared" si="279"/>
        <v>-5.0590219224283303E-3</v>
      </c>
      <c r="R2997">
        <f t="shared" si="280"/>
        <v>70800</v>
      </c>
      <c r="S2997">
        <f t="shared" si="281"/>
        <v>11500</v>
      </c>
    </row>
    <row r="2998" spans="1:19" x14ac:dyDescent="0.25">
      <c r="A2998" s="12">
        <v>2997</v>
      </c>
      <c r="B2998" s="12" t="s">
        <v>292</v>
      </c>
      <c r="C2998" s="12" t="s">
        <v>1706</v>
      </c>
      <c r="D2998" s="28">
        <v>43014.381018518521</v>
      </c>
      <c r="E2998" s="17">
        <v>43016.581018518518</v>
      </c>
      <c r="F2998" s="13" t="s">
        <v>303</v>
      </c>
      <c r="G2998" s="12">
        <v>2500</v>
      </c>
      <c r="H2998" s="12" t="s">
        <v>322</v>
      </c>
      <c r="I2998" s="12" t="s">
        <v>117</v>
      </c>
      <c r="J2998" s="37">
        <f>INDEX('Bảng Giá'!$C$3:$H$18,MATCH('Raw Data'!P2998,'Bảng Giá'!$B$3:$B$18,0),MATCH('Raw Data'!M2998,'Bảng Giá'!$C$2:$H$2,0))</f>
        <v>38000</v>
      </c>
      <c r="K2998" s="12">
        <v>42800</v>
      </c>
      <c r="L2998" s="36">
        <f t="shared" si="276"/>
        <v>2.1999999999970896</v>
      </c>
      <c r="M2998" t="str">
        <f>'References data'!H2999</f>
        <v>Nội Vùng</v>
      </c>
      <c r="N2998">
        <f t="shared" si="277"/>
        <v>2.5</v>
      </c>
      <c r="O2998">
        <f t="shared" si="278"/>
        <v>-4800</v>
      </c>
      <c r="P2998" t="str">
        <f>IF(AND(N2998&gt;0,N2998&lt;=0.05),'Bảng Giá'!$B$3,IF(AND(N2998&lt;=0.1,N2998&gt;0.05),'Bảng Giá'!$B$4,IF(AND('Raw Data'!N2998&gt;0.1,'Raw Data'!N2998&lt;=0.25),'Bảng Giá'!$B$5,IF(AND('Raw Data'!N2998&gt;0.25,'Raw Data'!N2998&lt;=0.5),'Bảng Giá'!$B$6,IF(AND('Raw Data'!N2998&gt;0.5,'Raw Data'!N2998&lt;=1),'Bảng Giá'!$B$7,IF(AND('Raw Data'!N2998&gt;1,'Raw Data'!N2998&lt;=1.5),'Bảng Giá'!$B$8,IF(AND('Raw Data'!N2998&gt;1.5,'Raw Data'!N2998&lt;=2),'Bảng Giá'!$B$9,IF(AND('Raw Data'!N2998&gt;2,'Raw Data'!N2998&lt;=2.5),'Bảng Giá'!$B$10,IF(AND('Raw Data'!N2998&gt;2.5,'Raw Data'!N2998&lt;=3),'Bảng Giá'!$B$11,IF(AND('Raw Data'!N2998&gt;3,'Raw Data'!N2998&lt;=3.5),'Bảng Giá'!$B$12,IF(AND('Raw Data'!N2998&gt;3.5,'Raw Data'!N2998&lt;=4),'Bảng Giá'!$B$13,IF(AND('Raw Data'!N2998&gt;4,'Raw Data'!N2998&lt;=4.5),'Bảng Giá'!$B$14,IF(AND('Raw Data'!N2998&gt;4.5,'Raw Data'!N2998&lt;=5),'Bảng Giá'!$B$15,IF(AND('Raw Data'!N2998&gt;5,'Raw Data'!N2998&lt;=5.5),'Bảng Giá'!$B$16,IF(AND('Raw Data'!N2998&gt;5.5,'Raw Data'!N2998&lt;=6),'Bảng Giá'!$B$17,'Bảng Giá'!$B$18)))))))))))))))</f>
        <v>2&lt;x&lt;=2.5</v>
      </c>
      <c r="Q2998" s="48">
        <f t="shared" si="279"/>
        <v>-0.11214953271028037</v>
      </c>
      <c r="R2998">
        <f t="shared" si="280"/>
        <v>45600</v>
      </c>
      <c r="S2998">
        <f t="shared" si="281"/>
        <v>2800</v>
      </c>
    </row>
    <row r="2999" spans="1:19" x14ac:dyDescent="0.25">
      <c r="A2999" s="12">
        <v>2998</v>
      </c>
      <c r="B2999" s="12" t="s">
        <v>292</v>
      </c>
      <c r="C2999" s="12" t="s">
        <v>1707</v>
      </c>
      <c r="D2999" s="28">
        <v>43014.379618055558</v>
      </c>
      <c r="E2999" s="17">
        <v>43015.879618055558</v>
      </c>
      <c r="F2999" s="13" t="s">
        <v>302</v>
      </c>
      <c r="G2999" s="12">
        <v>200</v>
      </c>
      <c r="H2999" s="12" t="s">
        <v>322</v>
      </c>
      <c r="I2999" s="12" t="s">
        <v>99</v>
      </c>
      <c r="J2999" s="37">
        <f>INDEX('Bảng Giá'!$C$3:$H$18,MATCH('Raw Data'!P2999,'Bảng Giá'!$B$3:$B$18,0),MATCH('Raw Data'!M2999,'Bảng Giá'!$C$2:$H$2,0))</f>
        <v>13000</v>
      </c>
      <c r="K2999" s="12">
        <v>13100</v>
      </c>
      <c r="L2999" s="36">
        <f t="shared" si="276"/>
        <v>1.5</v>
      </c>
      <c r="M2999" t="str">
        <f>'References data'!H3000</f>
        <v>Nội Tỉnh</v>
      </c>
      <c r="N2999">
        <f t="shared" si="277"/>
        <v>0.2</v>
      </c>
      <c r="O2999">
        <f t="shared" si="278"/>
        <v>-100</v>
      </c>
      <c r="P2999" t="str">
        <f>IF(AND(N2999&gt;0,N2999&lt;=0.05),'Bảng Giá'!$B$3,IF(AND(N2999&lt;=0.1,N2999&gt;0.05),'Bảng Giá'!$B$4,IF(AND('Raw Data'!N2999&gt;0.1,'Raw Data'!N2999&lt;=0.25),'Bảng Giá'!$B$5,IF(AND('Raw Data'!N2999&gt;0.25,'Raw Data'!N2999&lt;=0.5),'Bảng Giá'!$B$6,IF(AND('Raw Data'!N2999&gt;0.5,'Raw Data'!N2999&lt;=1),'Bảng Giá'!$B$7,IF(AND('Raw Data'!N2999&gt;1,'Raw Data'!N2999&lt;=1.5),'Bảng Giá'!$B$8,IF(AND('Raw Data'!N2999&gt;1.5,'Raw Data'!N2999&lt;=2),'Bảng Giá'!$B$9,IF(AND('Raw Data'!N2999&gt;2,'Raw Data'!N2999&lt;=2.5),'Bảng Giá'!$B$10,IF(AND('Raw Data'!N2999&gt;2.5,'Raw Data'!N2999&lt;=3),'Bảng Giá'!$B$11,IF(AND('Raw Data'!N2999&gt;3,'Raw Data'!N2999&lt;=3.5),'Bảng Giá'!$B$12,IF(AND('Raw Data'!N2999&gt;3.5,'Raw Data'!N2999&lt;=4),'Bảng Giá'!$B$13,IF(AND('Raw Data'!N2999&gt;4,'Raw Data'!N2999&lt;=4.5),'Bảng Giá'!$B$14,IF(AND('Raw Data'!N2999&gt;4.5,'Raw Data'!N2999&lt;=5),'Bảng Giá'!$B$15,IF(AND('Raw Data'!N2999&gt;5,'Raw Data'!N2999&lt;=5.5),'Bảng Giá'!$B$16,IF(AND('Raw Data'!N2999&gt;5.5,'Raw Data'!N2999&lt;=6),'Bảng Giá'!$B$17,'Bảng Giá'!$B$18)))))))))))))))</f>
        <v>0.1&lt;x&lt;=0.25</v>
      </c>
      <c r="Q2999" s="48">
        <f t="shared" si="279"/>
        <v>-7.6335877862595417E-3</v>
      </c>
      <c r="R2999">
        <f t="shared" si="280"/>
        <v>15600</v>
      </c>
      <c r="S2999">
        <f t="shared" si="281"/>
        <v>2500</v>
      </c>
    </row>
    <row r="3000" spans="1:19" x14ac:dyDescent="0.25">
      <c r="A3000" s="12">
        <v>2999</v>
      </c>
      <c r="B3000" s="12" t="s">
        <v>292</v>
      </c>
      <c r="C3000" s="12" t="s">
        <v>1708</v>
      </c>
      <c r="D3000" s="28">
        <v>43014.38</v>
      </c>
      <c r="E3000" s="17">
        <v>43015.88</v>
      </c>
      <c r="F3000" s="13" t="s">
        <v>302</v>
      </c>
      <c r="G3000" s="12">
        <v>5400</v>
      </c>
      <c r="H3000" s="12" t="s">
        <v>296</v>
      </c>
      <c r="I3000" s="12" t="s">
        <v>311</v>
      </c>
      <c r="J3000" s="37">
        <f>INDEX('Bảng Giá'!$C$3:$H$18,MATCH('Raw Data'!P3000,'Bảng Giá'!$B$3:$B$18,0),MATCH('Raw Data'!M3000,'Bảng Giá'!$C$2:$H$2,0))</f>
        <v>25000</v>
      </c>
      <c r="K3000" s="12">
        <v>25200</v>
      </c>
      <c r="L3000" s="36">
        <f t="shared" si="276"/>
        <v>1.5</v>
      </c>
      <c r="M3000" t="str">
        <f>'References data'!H3001</f>
        <v>Nội Tỉnh</v>
      </c>
      <c r="N3000">
        <f t="shared" si="277"/>
        <v>5.4</v>
      </c>
      <c r="O3000">
        <f t="shared" si="278"/>
        <v>-200</v>
      </c>
      <c r="P3000" t="str">
        <f>IF(AND(N3000&gt;0,N3000&lt;=0.05),'Bảng Giá'!$B$3,IF(AND(N3000&lt;=0.1,N3000&gt;0.05),'Bảng Giá'!$B$4,IF(AND('Raw Data'!N3000&gt;0.1,'Raw Data'!N3000&lt;=0.25),'Bảng Giá'!$B$5,IF(AND('Raw Data'!N3000&gt;0.25,'Raw Data'!N3000&lt;=0.5),'Bảng Giá'!$B$6,IF(AND('Raw Data'!N3000&gt;0.5,'Raw Data'!N3000&lt;=1),'Bảng Giá'!$B$7,IF(AND('Raw Data'!N3000&gt;1,'Raw Data'!N3000&lt;=1.5),'Bảng Giá'!$B$8,IF(AND('Raw Data'!N3000&gt;1.5,'Raw Data'!N3000&lt;=2),'Bảng Giá'!$B$9,IF(AND('Raw Data'!N3000&gt;2,'Raw Data'!N3000&lt;=2.5),'Bảng Giá'!$B$10,IF(AND('Raw Data'!N3000&gt;2.5,'Raw Data'!N3000&lt;=3),'Bảng Giá'!$B$11,IF(AND('Raw Data'!N3000&gt;3,'Raw Data'!N3000&lt;=3.5),'Bảng Giá'!$B$12,IF(AND('Raw Data'!N3000&gt;3.5,'Raw Data'!N3000&lt;=4),'Bảng Giá'!$B$13,IF(AND('Raw Data'!N3000&gt;4,'Raw Data'!N3000&lt;=4.5),'Bảng Giá'!$B$14,IF(AND('Raw Data'!N3000&gt;4.5,'Raw Data'!N3000&lt;=5),'Bảng Giá'!$B$15,IF(AND('Raw Data'!N3000&gt;5,'Raw Data'!N3000&lt;=5.5),'Bảng Giá'!$B$16,IF(AND('Raw Data'!N3000&gt;5.5,'Raw Data'!N3000&lt;=6),'Bảng Giá'!$B$17,'Bảng Giá'!$B$18)))))))))))))))</f>
        <v>5&lt;x&lt;=5.5</v>
      </c>
      <c r="Q3000" s="48">
        <f t="shared" si="279"/>
        <v>-7.9365079365079361E-3</v>
      </c>
      <c r="R3000">
        <f t="shared" si="280"/>
        <v>30000</v>
      </c>
      <c r="S3000">
        <f t="shared" si="281"/>
        <v>4800</v>
      </c>
    </row>
    <row r="3001" spans="1:19" x14ac:dyDescent="0.25">
      <c r="A3001" s="12">
        <v>3000</v>
      </c>
      <c r="B3001" s="12" t="s">
        <v>292</v>
      </c>
      <c r="C3001" s="12" t="s">
        <v>1709</v>
      </c>
      <c r="D3001" s="28">
        <v>43014.38008101852</v>
      </c>
      <c r="E3001" s="17">
        <v>43015.88008101852</v>
      </c>
      <c r="F3001" s="13" t="s">
        <v>302</v>
      </c>
      <c r="G3001" s="12">
        <v>200</v>
      </c>
      <c r="H3001" s="12" t="s">
        <v>322</v>
      </c>
      <c r="I3001" s="12" t="s">
        <v>298</v>
      </c>
      <c r="J3001" s="37">
        <f>INDEX('Bảng Giá'!$C$3:$H$18,MATCH('Raw Data'!P3001,'Bảng Giá'!$B$3:$B$18,0),MATCH('Raw Data'!M3001,'Bảng Giá'!$C$2:$H$2,0))</f>
        <v>13000</v>
      </c>
      <c r="K3001" s="12">
        <v>13100</v>
      </c>
      <c r="L3001" s="36">
        <f t="shared" si="276"/>
        <v>1.5</v>
      </c>
      <c r="M3001" t="str">
        <f>'References data'!H3002</f>
        <v>Nội Tỉnh</v>
      </c>
      <c r="N3001">
        <f t="shared" si="277"/>
        <v>0.2</v>
      </c>
      <c r="O3001">
        <f t="shared" si="278"/>
        <v>-100</v>
      </c>
      <c r="P3001" t="str">
        <f>IF(AND(N3001&gt;0,N3001&lt;=0.05),'Bảng Giá'!$B$3,IF(AND(N3001&lt;=0.1,N3001&gt;0.05),'Bảng Giá'!$B$4,IF(AND('Raw Data'!N3001&gt;0.1,'Raw Data'!N3001&lt;=0.25),'Bảng Giá'!$B$5,IF(AND('Raw Data'!N3001&gt;0.25,'Raw Data'!N3001&lt;=0.5),'Bảng Giá'!$B$6,IF(AND('Raw Data'!N3001&gt;0.5,'Raw Data'!N3001&lt;=1),'Bảng Giá'!$B$7,IF(AND('Raw Data'!N3001&gt;1,'Raw Data'!N3001&lt;=1.5),'Bảng Giá'!$B$8,IF(AND('Raw Data'!N3001&gt;1.5,'Raw Data'!N3001&lt;=2),'Bảng Giá'!$B$9,IF(AND('Raw Data'!N3001&gt;2,'Raw Data'!N3001&lt;=2.5),'Bảng Giá'!$B$10,IF(AND('Raw Data'!N3001&gt;2.5,'Raw Data'!N3001&lt;=3),'Bảng Giá'!$B$11,IF(AND('Raw Data'!N3001&gt;3,'Raw Data'!N3001&lt;=3.5),'Bảng Giá'!$B$12,IF(AND('Raw Data'!N3001&gt;3.5,'Raw Data'!N3001&lt;=4),'Bảng Giá'!$B$13,IF(AND('Raw Data'!N3001&gt;4,'Raw Data'!N3001&lt;=4.5),'Bảng Giá'!$B$14,IF(AND('Raw Data'!N3001&gt;4.5,'Raw Data'!N3001&lt;=5),'Bảng Giá'!$B$15,IF(AND('Raw Data'!N3001&gt;5,'Raw Data'!N3001&lt;=5.5),'Bảng Giá'!$B$16,IF(AND('Raw Data'!N3001&gt;5.5,'Raw Data'!N3001&lt;=6),'Bảng Giá'!$B$17,'Bảng Giá'!$B$18)))))))))))))))</f>
        <v>0.1&lt;x&lt;=0.25</v>
      </c>
      <c r="Q3001" s="48">
        <f t="shared" si="279"/>
        <v>-7.6335877862595417E-3</v>
      </c>
      <c r="R3001">
        <f t="shared" si="280"/>
        <v>15600</v>
      </c>
      <c r="S3001">
        <f t="shared" si="281"/>
        <v>2500</v>
      </c>
    </row>
    <row r="3002" spans="1:19" x14ac:dyDescent="0.25">
      <c r="A3002" s="12">
        <v>3001</v>
      </c>
      <c r="B3002" s="12" t="s">
        <v>292</v>
      </c>
      <c r="C3002" s="12" t="s">
        <v>1710</v>
      </c>
      <c r="D3002" s="28">
        <v>43014.380104166667</v>
      </c>
      <c r="E3002" s="17">
        <v>43015.880104166667</v>
      </c>
      <c r="F3002" s="13" t="s">
        <v>302</v>
      </c>
      <c r="G3002" s="12">
        <v>200</v>
      </c>
      <c r="H3002" s="12" t="s">
        <v>322</v>
      </c>
      <c r="I3002" s="12" t="s">
        <v>100</v>
      </c>
      <c r="J3002" s="37">
        <f>INDEX('Bảng Giá'!$C$3:$H$18,MATCH('Raw Data'!P3002,'Bảng Giá'!$B$3:$B$18,0),MATCH('Raw Data'!M3002,'Bảng Giá'!$C$2:$H$2,0))</f>
        <v>13000</v>
      </c>
      <c r="K3002" s="12">
        <v>13100</v>
      </c>
      <c r="L3002" s="36">
        <f t="shared" si="276"/>
        <v>1.5</v>
      </c>
      <c r="M3002" t="str">
        <f>'References data'!H3003</f>
        <v>Nội Tỉnh</v>
      </c>
      <c r="N3002">
        <f t="shared" si="277"/>
        <v>0.2</v>
      </c>
      <c r="O3002">
        <f t="shared" si="278"/>
        <v>-100</v>
      </c>
      <c r="P3002" t="str">
        <f>IF(AND(N3002&gt;0,N3002&lt;=0.05),'Bảng Giá'!$B$3,IF(AND(N3002&lt;=0.1,N3002&gt;0.05),'Bảng Giá'!$B$4,IF(AND('Raw Data'!N3002&gt;0.1,'Raw Data'!N3002&lt;=0.25),'Bảng Giá'!$B$5,IF(AND('Raw Data'!N3002&gt;0.25,'Raw Data'!N3002&lt;=0.5),'Bảng Giá'!$B$6,IF(AND('Raw Data'!N3002&gt;0.5,'Raw Data'!N3002&lt;=1),'Bảng Giá'!$B$7,IF(AND('Raw Data'!N3002&gt;1,'Raw Data'!N3002&lt;=1.5),'Bảng Giá'!$B$8,IF(AND('Raw Data'!N3002&gt;1.5,'Raw Data'!N3002&lt;=2),'Bảng Giá'!$B$9,IF(AND('Raw Data'!N3002&gt;2,'Raw Data'!N3002&lt;=2.5),'Bảng Giá'!$B$10,IF(AND('Raw Data'!N3002&gt;2.5,'Raw Data'!N3002&lt;=3),'Bảng Giá'!$B$11,IF(AND('Raw Data'!N3002&gt;3,'Raw Data'!N3002&lt;=3.5),'Bảng Giá'!$B$12,IF(AND('Raw Data'!N3002&gt;3.5,'Raw Data'!N3002&lt;=4),'Bảng Giá'!$B$13,IF(AND('Raw Data'!N3002&gt;4,'Raw Data'!N3002&lt;=4.5),'Bảng Giá'!$B$14,IF(AND('Raw Data'!N3002&gt;4.5,'Raw Data'!N3002&lt;=5),'Bảng Giá'!$B$15,IF(AND('Raw Data'!N3002&gt;5,'Raw Data'!N3002&lt;=5.5),'Bảng Giá'!$B$16,IF(AND('Raw Data'!N3002&gt;5.5,'Raw Data'!N3002&lt;=6),'Bảng Giá'!$B$17,'Bảng Giá'!$B$18)))))))))))))))</f>
        <v>0.1&lt;x&lt;=0.25</v>
      </c>
      <c r="Q3002" s="48">
        <f t="shared" si="279"/>
        <v>-7.6335877862595417E-3</v>
      </c>
      <c r="R3002">
        <f t="shared" si="280"/>
        <v>15600</v>
      </c>
      <c r="S3002">
        <f t="shared" si="281"/>
        <v>2500</v>
      </c>
    </row>
    <row r="3003" spans="1:19" x14ac:dyDescent="0.25">
      <c r="A3003" s="12">
        <v>3002</v>
      </c>
      <c r="B3003" s="12" t="s">
        <v>292</v>
      </c>
      <c r="C3003" s="12" t="s">
        <v>1711</v>
      </c>
      <c r="D3003" s="28">
        <v>43014.380798611113</v>
      </c>
      <c r="E3003" s="17">
        <v>43015.880798611113</v>
      </c>
      <c r="F3003" s="13" t="s">
        <v>302</v>
      </c>
      <c r="G3003" s="12">
        <v>200</v>
      </c>
      <c r="H3003" s="12" t="s">
        <v>322</v>
      </c>
      <c r="I3003" s="12" t="s">
        <v>100</v>
      </c>
      <c r="J3003" s="37">
        <f>INDEX('Bảng Giá'!$C$3:$H$18,MATCH('Raw Data'!P3003,'Bảng Giá'!$B$3:$B$18,0),MATCH('Raw Data'!M3003,'Bảng Giá'!$C$2:$H$2,0))</f>
        <v>13000</v>
      </c>
      <c r="K3003" s="12">
        <v>13100</v>
      </c>
      <c r="L3003" s="36">
        <f t="shared" si="276"/>
        <v>1.5</v>
      </c>
      <c r="M3003" t="str">
        <f>'References data'!H3004</f>
        <v>Nội Tỉnh</v>
      </c>
      <c r="N3003">
        <f t="shared" si="277"/>
        <v>0.2</v>
      </c>
      <c r="O3003">
        <f t="shared" si="278"/>
        <v>-100</v>
      </c>
      <c r="P3003" t="str">
        <f>IF(AND(N3003&gt;0,N3003&lt;=0.05),'Bảng Giá'!$B$3,IF(AND(N3003&lt;=0.1,N3003&gt;0.05),'Bảng Giá'!$B$4,IF(AND('Raw Data'!N3003&gt;0.1,'Raw Data'!N3003&lt;=0.25),'Bảng Giá'!$B$5,IF(AND('Raw Data'!N3003&gt;0.25,'Raw Data'!N3003&lt;=0.5),'Bảng Giá'!$B$6,IF(AND('Raw Data'!N3003&gt;0.5,'Raw Data'!N3003&lt;=1),'Bảng Giá'!$B$7,IF(AND('Raw Data'!N3003&gt;1,'Raw Data'!N3003&lt;=1.5),'Bảng Giá'!$B$8,IF(AND('Raw Data'!N3003&gt;1.5,'Raw Data'!N3003&lt;=2),'Bảng Giá'!$B$9,IF(AND('Raw Data'!N3003&gt;2,'Raw Data'!N3003&lt;=2.5),'Bảng Giá'!$B$10,IF(AND('Raw Data'!N3003&gt;2.5,'Raw Data'!N3003&lt;=3),'Bảng Giá'!$B$11,IF(AND('Raw Data'!N3003&gt;3,'Raw Data'!N3003&lt;=3.5),'Bảng Giá'!$B$12,IF(AND('Raw Data'!N3003&gt;3.5,'Raw Data'!N3003&lt;=4),'Bảng Giá'!$B$13,IF(AND('Raw Data'!N3003&gt;4,'Raw Data'!N3003&lt;=4.5),'Bảng Giá'!$B$14,IF(AND('Raw Data'!N3003&gt;4.5,'Raw Data'!N3003&lt;=5),'Bảng Giá'!$B$15,IF(AND('Raw Data'!N3003&gt;5,'Raw Data'!N3003&lt;=5.5),'Bảng Giá'!$B$16,IF(AND('Raw Data'!N3003&gt;5.5,'Raw Data'!N3003&lt;=6),'Bảng Giá'!$B$17,'Bảng Giá'!$B$18)))))))))))))))</f>
        <v>0.1&lt;x&lt;=0.25</v>
      </c>
      <c r="Q3003" s="48">
        <f t="shared" si="279"/>
        <v>-7.6335877862595417E-3</v>
      </c>
      <c r="R3003">
        <f t="shared" si="280"/>
        <v>15600</v>
      </c>
      <c r="S3003">
        <f t="shared" si="281"/>
        <v>2500</v>
      </c>
    </row>
    <row r="3004" spans="1:19" x14ac:dyDescent="0.25">
      <c r="A3004" s="12">
        <v>3003</v>
      </c>
      <c r="B3004" s="12" t="s">
        <v>292</v>
      </c>
      <c r="C3004" s="12" t="s">
        <v>1712</v>
      </c>
      <c r="D3004" s="28">
        <v>43014.380960648145</v>
      </c>
      <c r="E3004" s="17">
        <v>43015.880960648145</v>
      </c>
      <c r="F3004" s="13" t="s">
        <v>302</v>
      </c>
      <c r="G3004" s="12">
        <v>200</v>
      </c>
      <c r="H3004" s="12" t="s">
        <v>311</v>
      </c>
      <c r="I3004" s="12" t="s">
        <v>75</v>
      </c>
      <c r="J3004" s="37">
        <f>INDEX('Bảng Giá'!$C$3:$H$18,MATCH('Raw Data'!P3004,'Bảng Giá'!$B$3:$B$18,0),MATCH('Raw Data'!M3004,'Bảng Giá'!$C$2:$H$2,0))</f>
        <v>13000</v>
      </c>
      <c r="K3004" s="12">
        <v>13100</v>
      </c>
      <c r="L3004" s="36">
        <f t="shared" si="276"/>
        <v>1.5</v>
      </c>
      <c r="M3004" t="str">
        <f>'References data'!H3005</f>
        <v>Nội Tỉnh</v>
      </c>
      <c r="N3004">
        <f t="shared" si="277"/>
        <v>0.2</v>
      </c>
      <c r="O3004">
        <f t="shared" si="278"/>
        <v>-100</v>
      </c>
      <c r="P3004" t="str">
        <f>IF(AND(N3004&gt;0,N3004&lt;=0.05),'Bảng Giá'!$B$3,IF(AND(N3004&lt;=0.1,N3004&gt;0.05),'Bảng Giá'!$B$4,IF(AND('Raw Data'!N3004&gt;0.1,'Raw Data'!N3004&lt;=0.25),'Bảng Giá'!$B$5,IF(AND('Raw Data'!N3004&gt;0.25,'Raw Data'!N3004&lt;=0.5),'Bảng Giá'!$B$6,IF(AND('Raw Data'!N3004&gt;0.5,'Raw Data'!N3004&lt;=1),'Bảng Giá'!$B$7,IF(AND('Raw Data'!N3004&gt;1,'Raw Data'!N3004&lt;=1.5),'Bảng Giá'!$B$8,IF(AND('Raw Data'!N3004&gt;1.5,'Raw Data'!N3004&lt;=2),'Bảng Giá'!$B$9,IF(AND('Raw Data'!N3004&gt;2,'Raw Data'!N3004&lt;=2.5),'Bảng Giá'!$B$10,IF(AND('Raw Data'!N3004&gt;2.5,'Raw Data'!N3004&lt;=3),'Bảng Giá'!$B$11,IF(AND('Raw Data'!N3004&gt;3,'Raw Data'!N3004&lt;=3.5),'Bảng Giá'!$B$12,IF(AND('Raw Data'!N3004&gt;3.5,'Raw Data'!N3004&lt;=4),'Bảng Giá'!$B$13,IF(AND('Raw Data'!N3004&gt;4,'Raw Data'!N3004&lt;=4.5),'Bảng Giá'!$B$14,IF(AND('Raw Data'!N3004&gt;4.5,'Raw Data'!N3004&lt;=5),'Bảng Giá'!$B$15,IF(AND('Raw Data'!N3004&gt;5,'Raw Data'!N3004&lt;=5.5),'Bảng Giá'!$B$16,IF(AND('Raw Data'!N3004&gt;5.5,'Raw Data'!N3004&lt;=6),'Bảng Giá'!$B$17,'Bảng Giá'!$B$18)))))))))))))))</f>
        <v>0.1&lt;x&lt;=0.25</v>
      </c>
      <c r="Q3004" s="48">
        <f t="shared" si="279"/>
        <v>-7.6335877862595417E-3</v>
      </c>
      <c r="R3004">
        <f t="shared" si="280"/>
        <v>15600</v>
      </c>
      <c r="S3004">
        <f t="shared" si="281"/>
        <v>2500</v>
      </c>
    </row>
    <row r="3005" spans="1:19" x14ac:dyDescent="0.25">
      <c r="A3005" s="12">
        <v>3004</v>
      </c>
      <c r="B3005" s="12" t="s">
        <v>292</v>
      </c>
      <c r="C3005" s="12" t="s">
        <v>1713</v>
      </c>
      <c r="D3005" s="28">
        <v>43012.333333333336</v>
      </c>
      <c r="E3005" s="17">
        <v>43013.833333333336</v>
      </c>
      <c r="F3005" s="13" t="s">
        <v>302</v>
      </c>
      <c r="G3005" s="12">
        <v>200</v>
      </c>
      <c r="H3005" s="12" t="s">
        <v>311</v>
      </c>
      <c r="I3005" s="12" t="s">
        <v>94</v>
      </c>
      <c r="J3005" s="37">
        <f>INDEX('Bảng Giá'!$C$3:$H$18,MATCH('Raw Data'!P3005,'Bảng Giá'!$B$3:$B$18,0),MATCH('Raw Data'!M3005,'Bảng Giá'!$C$2:$H$2,0))</f>
        <v>13000</v>
      </c>
      <c r="K3005" s="12">
        <v>13100</v>
      </c>
      <c r="L3005" s="36">
        <f t="shared" si="276"/>
        <v>1.5</v>
      </c>
      <c r="M3005" t="str">
        <f>'References data'!H3006</f>
        <v>Nội Tỉnh</v>
      </c>
      <c r="N3005">
        <f t="shared" si="277"/>
        <v>0.2</v>
      </c>
      <c r="O3005">
        <f t="shared" si="278"/>
        <v>-100</v>
      </c>
      <c r="P3005" t="str">
        <f>IF(AND(N3005&gt;0,N3005&lt;=0.05),'Bảng Giá'!$B$3,IF(AND(N3005&lt;=0.1,N3005&gt;0.05),'Bảng Giá'!$B$4,IF(AND('Raw Data'!N3005&gt;0.1,'Raw Data'!N3005&lt;=0.25),'Bảng Giá'!$B$5,IF(AND('Raw Data'!N3005&gt;0.25,'Raw Data'!N3005&lt;=0.5),'Bảng Giá'!$B$6,IF(AND('Raw Data'!N3005&gt;0.5,'Raw Data'!N3005&lt;=1),'Bảng Giá'!$B$7,IF(AND('Raw Data'!N3005&gt;1,'Raw Data'!N3005&lt;=1.5),'Bảng Giá'!$B$8,IF(AND('Raw Data'!N3005&gt;1.5,'Raw Data'!N3005&lt;=2),'Bảng Giá'!$B$9,IF(AND('Raw Data'!N3005&gt;2,'Raw Data'!N3005&lt;=2.5),'Bảng Giá'!$B$10,IF(AND('Raw Data'!N3005&gt;2.5,'Raw Data'!N3005&lt;=3),'Bảng Giá'!$B$11,IF(AND('Raw Data'!N3005&gt;3,'Raw Data'!N3005&lt;=3.5),'Bảng Giá'!$B$12,IF(AND('Raw Data'!N3005&gt;3.5,'Raw Data'!N3005&lt;=4),'Bảng Giá'!$B$13,IF(AND('Raw Data'!N3005&gt;4,'Raw Data'!N3005&lt;=4.5),'Bảng Giá'!$B$14,IF(AND('Raw Data'!N3005&gt;4.5,'Raw Data'!N3005&lt;=5),'Bảng Giá'!$B$15,IF(AND('Raw Data'!N3005&gt;5,'Raw Data'!N3005&lt;=5.5),'Bảng Giá'!$B$16,IF(AND('Raw Data'!N3005&gt;5.5,'Raw Data'!N3005&lt;=6),'Bảng Giá'!$B$17,'Bảng Giá'!$B$18)))))))))))))))</f>
        <v>0.1&lt;x&lt;=0.25</v>
      </c>
      <c r="Q3005" s="48">
        <f t="shared" si="279"/>
        <v>-7.6335877862595417E-3</v>
      </c>
      <c r="R3005">
        <f t="shared" si="280"/>
        <v>15600</v>
      </c>
      <c r="S3005">
        <f t="shared" si="281"/>
        <v>2500</v>
      </c>
    </row>
    <row r="3006" spans="1:19" x14ac:dyDescent="0.25">
      <c r="A3006" s="12">
        <v>3005</v>
      </c>
      <c r="B3006" s="12" t="s">
        <v>292</v>
      </c>
      <c r="C3006" s="12" t="s">
        <v>1714</v>
      </c>
      <c r="D3006" s="28">
        <v>43014.37972222222</v>
      </c>
      <c r="E3006" s="17">
        <v>43016.579722222217</v>
      </c>
      <c r="F3006" s="13" t="s">
        <v>302</v>
      </c>
      <c r="G3006" s="12">
        <v>3600</v>
      </c>
      <c r="H3006" s="12" t="s">
        <v>79</v>
      </c>
      <c r="I3006" s="12" t="s">
        <v>322</v>
      </c>
      <c r="J3006" s="37">
        <f>INDEX('Bảng Giá'!$C$3:$H$18,MATCH('Raw Data'!P3006,'Bảng Giá'!$B$3:$B$18,0),MATCH('Raw Data'!M3006,'Bảng Giá'!$C$2:$H$2,0))</f>
        <v>51500</v>
      </c>
      <c r="K3006" s="12">
        <v>51800</v>
      </c>
      <c r="L3006" s="36">
        <f t="shared" si="276"/>
        <v>2.1999999999970896</v>
      </c>
      <c r="M3006" t="str">
        <f>'References data'!H3007</f>
        <v>Nội Vùng</v>
      </c>
      <c r="N3006">
        <f t="shared" si="277"/>
        <v>3.6</v>
      </c>
      <c r="O3006">
        <f t="shared" si="278"/>
        <v>-300</v>
      </c>
      <c r="P3006" t="str">
        <f>IF(AND(N3006&gt;0,N3006&lt;=0.05),'Bảng Giá'!$B$3,IF(AND(N3006&lt;=0.1,N3006&gt;0.05),'Bảng Giá'!$B$4,IF(AND('Raw Data'!N3006&gt;0.1,'Raw Data'!N3006&lt;=0.25),'Bảng Giá'!$B$5,IF(AND('Raw Data'!N3006&gt;0.25,'Raw Data'!N3006&lt;=0.5),'Bảng Giá'!$B$6,IF(AND('Raw Data'!N3006&gt;0.5,'Raw Data'!N3006&lt;=1),'Bảng Giá'!$B$7,IF(AND('Raw Data'!N3006&gt;1,'Raw Data'!N3006&lt;=1.5),'Bảng Giá'!$B$8,IF(AND('Raw Data'!N3006&gt;1.5,'Raw Data'!N3006&lt;=2),'Bảng Giá'!$B$9,IF(AND('Raw Data'!N3006&gt;2,'Raw Data'!N3006&lt;=2.5),'Bảng Giá'!$B$10,IF(AND('Raw Data'!N3006&gt;2.5,'Raw Data'!N3006&lt;=3),'Bảng Giá'!$B$11,IF(AND('Raw Data'!N3006&gt;3,'Raw Data'!N3006&lt;=3.5),'Bảng Giá'!$B$12,IF(AND('Raw Data'!N3006&gt;3.5,'Raw Data'!N3006&lt;=4),'Bảng Giá'!$B$13,IF(AND('Raw Data'!N3006&gt;4,'Raw Data'!N3006&lt;=4.5),'Bảng Giá'!$B$14,IF(AND('Raw Data'!N3006&gt;4.5,'Raw Data'!N3006&lt;=5),'Bảng Giá'!$B$15,IF(AND('Raw Data'!N3006&gt;5,'Raw Data'!N3006&lt;=5.5),'Bảng Giá'!$B$16,IF(AND('Raw Data'!N3006&gt;5.5,'Raw Data'!N3006&lt;=6),'Bảng Giá'!$B$17,'Bảng Giá'!$B$18)))))))))))))))</f>
        <v>3.5&lt;x&lt;=4</v>
      </c>
      <c r="Q3006" s="48">
        <f t="shared" si="279"/>
        <v>-5.7915057915057912E-3</v>
      </c>
      <c r="R3006">
        <f t="shared" si="280"/>
        <v>61800</v>
      </c>
      <c r="S3006">
        <f t="shared" si="281"/>
        <v>10000</v>
      </c>
    </row>
    <row r="3007" spans="1:19" x14ac:dyDescent="0.25">
      <c r="A3007" s="12">
        <v>3006</v>
      </c>
      <c r="B3007" s="12" t="s">
        <v>292</v>
      </c>
      <c r="C3007" s="12" t="s">
        <v>1715</v>
      </c>
      <c r="D3007" s="28">
        <v>43014.379953703705</v>
      </c>
      <c r="E3007" s="17">
        <v>43018.579953703702</v>
      </c>
      <c r="F3007" s="13" t="s">
        <v>302</v>
      </c>
      <c r="G3007" s="12">
        <v>3600</v>
      </c>
      <c r="H3007" s="12" t="s">
        <v>276</v>
      </c>
      <c r="I3007" s="12" t="s">
        <v>322</v>
      </c>
      <c r="J3007" s="37">
        <f>INDEX('Bảng Giá'!$C$3:$H$18,MATCH('Raw Data'!P3007,'Bảng Giá'!$B$3:$B$18,0),MATCH('Raw Data'!M3007,'Bảng Giá'!$C$2:$H$2,0))</f>
        <v>83500</v>
      </c>
      <c r="K3007" s="12">
        <v>81500</v>
      </c>
      <c r="L3007" s="36">
        <f t="shared" si="276"/>
        <v>4.1999999999970896</v>
      </c>
      <c r="M3007" t="str">
        <f>'References data'!H3008</f>
        <v>Liên Vùng</v>
      </c>
      <c r="N3007">
        <f t="shared" si="277"/>
        <v>3.6</v>
      </c>
      <c r="O3007">
        <f t="shared" si="278"/>
        <v>2000</v>
      </c>
      <c r="P3007" t="str">
        <f>IF(AND(N3007&gt;0,N3007&lt;=0.05),'Bảng Giá'!$B$3,IF(AND(N3007&lt;=0.1,N3007&gt;0.05),'Bảng Giá'!$B$4,IF(AND('Raw Data'!N3007&gt;0.1,'Raw Data'!N3007&lt;=0.25),'Bảng Giá'!$B$5,IF(AND('Raw Data'!N3007&gt;0.25,'Raw Data'!N3007&lt;=0.5),'Bảng Giá'!$B$6,IF(AND('Raw Data'!N3007&gt;0.5,'Raw Data'!N3007&lt;=1),'Bảng Giá'!$B$7,IF(AND('Raw Data'!N3007&gt;1,'Raw Data'!N3007&lt;=1.5),'Bảng Giá'!$B$8,IF(AND('Raw Data'!N3007&gt;1.5,'Raw Data'!N3007&lt;=2),'Bảng Giá'!$B$9,IF(AND('Raw Data'!N3007&gt;2,'Raw Data'!N3007&lt;=2.5),'Bảng Giá'!$B$10,IF(AND('Raw Data'!N3007&gt;2.5,'Raw Data'!N3007&lt;=3),'Bảng Giá'!$B$11,IF(AND('Raw Data'!N3007&gt;3,'Raw Data'!N3007&lt;=3.5),'Bảng Giá'!$B$12,IF(AND('Raw Data'!N3007&gt;3.5,'Raw Data'!N3007&lt;=4),'Bảng Giá'!$B$13,IF(AND('Raw Data'!N3007&gt;4,'Raw Data'!N3007&lt;=4.5),'Bảng Giá'!$B$14,IF(AND('Raw Data'!N3007&gt;4.5,'Raw Data'!N3007&lt;=5),'Bảng Giá'!$B$15,IF(AND('Raw Data'!N3007&gt;5,'Raw Data'!N3007&lt;=5.5),'Bảng Giá'!$B$16,IF(AND('Raw Data'!N3007&gt;5.5,'Raw Data'!N3007&lt;=6),'Bảng Giá'!$B$17,'Bảng Giá'!$B$18)))))))))))))))</f>
        <v>3.5&lt;x&lt;=4</v>
      </c>
      <c r="Q3007" s="48">
        <f t="shared" si="279"/>
        <v>2.4539877300613498E-2</v>
      </c>
      <c r="R3007">
        <f t="shared" si="280"/>
        <v>100200</v>
      </c>
      <c r="S3007">
        <f t="shared" si="281"/>
        <v>18700</v>
      </c>
    </row>
    <row r="3008" spans="1:19" x14ac:dyDescent="0.25">
      <c r="A3008" s="12">
        <v>3007</v>
      </c>
      <c r="B3008" s="12" t="s">
        <v>292</v>
      </c>
      <c r="C3008" s="12" t="s">
        <v>1716</v>
      </c>
      <c r="D3008" s="28">
        <v>43014.379965277774</v>
      </c>
      <c r="E3008" s="17">
        <v>43015.879965277774</v>
      </c>
      <c r="F3008" s="13" t="s">
        <v>302</v>
      </c>
      <c r="G3008" s="12">
        <v>5400</v>
      </c>
      <c r="H3008" s="12" t="s">
        <v>507</v>
      </c>
      <c r="I3008" s="12" t="s">
        <v>311</v>
      </c>
      <c r="J3008" s="37">
        <f>INDEX('Bảng Giá'!$C$3:$H$18,MATCH('Raw Data'!P3008,'Bảng Giá'!$B$3:$B$18,0),MATCH('Raw Data'!M3008,'Bảng Giá'!$C$2:$H$2,0))</f>
        <v>25000</v>
      </c>
      <c r="K3008" s="12">
        <v>25200</v>
      </c>
      <c r="L3008" s="36">
        <f t="shared" si="276"/>
        <v>1.5</v>
      </c>
      <c r="M3008" t="str">
        <f>'References data'!H3009</f>
        <v>Nội Tỉnh</v>
      </c>
      <c r="N3008">
        <f t="shared" si="277"/>
        <v>5.4</v>
      </c>
      <c r="O3008">
        <f t="shared" si="278"/>
        <v>-200</v>
      </c>
      <c r="P3008" t="str">
        <f>IF(AND(N3008&gt;0,N3008&lt;=0.05),'Bảng Giá'!$B$3,IF(AND(N3008&lt;=0.1,N3008&gt;0.05),'Bảng Giá'!$B$4,IF(AND('Raw Data'!N3008&gt;0.1,'Raw Data'!N3008&lt;=0.25),'Bảng Giá'!$B$5,IF(AND('Raw Data'!N3008&gt;0.25,'Raw Data'!N3008&lt;=0.5),'Bảng Giá'!$B$6,IF(AND('Raw Data'!N3008&gt;0.5,'Raw Data'!N3008&lt;=1),'Bảng Giá'!$B$7,IF(AND('Raw Data'!N3008&gt;1,'Raw Data'!N3008&lt;=1.5),'Bảng Giá'!$B$8,IF(AND('Raw Data'!N3008&gt;1.5,'Raw Data'!N3008&lt;=2),'Bảng Giá'!$B$9,IF(AND('Raw Data'!N3008&gt;2,'Raw Data'!N3008&lt;=2.5),'Bảng Giá'!$B$10,IF(AND('Raw Data'!N3008&gt;2.5,'Raw Data'!N3008&lt;=3),'Bảng Giá'!$B$11,IF(AND('Raw Data'!N3008&gt;3,'Raw Data'!N3008&lt;=3.5),'Bảng Giá'!$B$12,IF(AND('Raw Data'!N3008&gt;3.5,'Raw Data'!N3008&lt;=4),'Bảng Giá'!$B$13,IF(AND('Raw Data'!N3008&gt;4,'Raw Data'!N3008&lt;=4.5),'Bảng Giá'!$B$14,IF(AND('Raw Data'!N3008&gt;4.5,'Raw Data'!N3008&lt;=5),'Bảng Giá'!$B$15,IF(AND('Raw Data'!N3008&gt;5,'Raw Data'!N3008&lt;=5.5),'Bảng Giá'!$B$16,IF(AND('Raw Data'!N3008&gt;5.5,'Raw Data'!N3008&lt;=6),'Bảng Giá'!$B$17,'Bảng Giá'!$B$18)))))))))))))))</f>
        <v>5&lt;x&lt;=5.5</v>
      </c>
      <c r="Q3008" s="48">
        <f t="shared" si="279"/>
        <v>-7.9365079365079361E-3</v>
      </c>
      <c r="R3008">
        <f t="shared" si="280"/>
        <v>30000</v>
      </c>
      <c r="S3008">
        <f t="shared" si="281"/>
        <v>4800</v>
      </c>
    </row>
    <row r="3009" spans="1:19" x14ac:dyDescent="0.25">
      <c r="A3009" s="12">
        <v>3008</v>
      </c>
      <c r="B3009" s="12" t="s">
        <v>292</v>
      </c>
      <c r="C3009" s="12" t="s">
        <v>1717</v>
      </c>
      <c r="D3009" s="28">
        <v>43012.706724537034</v>
      </c>
      <c r="E3009" s="17">
        <v>43014.906724537032</v>
      </c>
      <c r="F3009" s="13" t="s">
        <v>303</v>
      </c>
      <c r="G3009" s="12">
        <v>500</v>
      </c>
      <c r="H3009" s="12" t="s">
        <v>311</v>
      </c>
      <c r="I3009" s="12" t="s">
        <v>381</v>
      </c>
      <c r="J3009" s="37">
        <f>INDEX('Bảng Giá'!$C$3:$H$18,MATCH('Raw Data'!P3009,'Bảng Giá'!$B$3:$B$18,0),MATCH('Raw Data'!M3009,'Bảng Giá'!$C$2:$H$2,0))</f>
        <v>20000</v>
      </c>
      <c r="K3009" s="12">
        <v>22700</v>
      </c>
      <c r="L3009" s="36">
        <f t="shared" si="276"/>
        <v>2.1999999999970896</v>
      </c>
      <c r="M3009" t="str">
        <f>'References data'!H3010</f>
        <v>Nội Vùng</v>
      </c>
      <c r="N3009">
        <f t="shared" si="277"/>
        <v>0.5</v>
      </c>
      <c r="O3009">
        <f t="shared" si="278"/>
        <v>-2700</v>
      </c>
      <c r="P3009" t="str">
        <f>IF(AND(N3009&gt;0,N3009&lt;=0.05),'Bảng Giá'!$B$3,IF(AND(N3009&lt;=0.1,N3009&gt;0.05),'Bảng Giá'!$B$4,IF(AND('Raw Data'!N3009&gt;0.1,'Raw Data'!N3009&lt;=0.25),'Bảng Giá'!$B$5,IF(AND('Raw Data'!N3009&gt;0.25,'Raw Data'!N3009&lt;=0.5),'Bảng Giá'!$B$6,IF(AND('Raw Data'!N3009&gt;0.5,'Raw Data'!N3009&lt;=1),'Bảng Giá'!$B$7,IF(AND('Raw Data'!N3009&gt;1,'Raw Data'!N3009&lt;=1.5),'Bảng Giá'!$B$8,IF(AND('Raw Data'!N3009&gt;1.5,'Raw Data'!N3009&lt;=2),'Bảng Giá'!$B$9,IF(AND('Raw Data'!N3009&gt;2,'Raw Data'!N3009&lt;=2.5),'Bảng Giá'!$B$10,IF(AND('Raw Data'!N3009&gt;2.5,'Raw Data'!N3009&lt;=3),'Bảng Giá'!$B$11,IF(AND('Raw Data'!N3009&gt;3,'Raw Data'!N3009&lt;=3.5),'Bảng Giá'!$B$12,IF(AND('Raw Data'!N3009&gt;3.5,'Raw Data'!N3009&lt;=4),'Bảng Giá'!$B$13,IF(AND('Raw Data'!N3009&gt;4,'Raw Data'!N3009&lt;=4.5),'Bảng Giá'!$B$14,IF(AND('Raw Data'!N3009&gt;4.5,'Raw Data'!N3009&lt;=5),'Bảng Giá'!$B$15,IF(AND('Raw Data'!N3009&gt;5,'Raw Data'!N3009&lt;=5.5),'Bảng Giá'!$B$16,IF(AND('Raw Data'!N3009&gt;5.5,'Raw Data'!N3009&lt;=6),'Bảng Giá'!$B$17,'Bảng Giá'!$B$18)))))))))))))))</f>
        <v>0.25&lt;x&lt;=0.5</v>
      </c>
      <c r="Q3009" s="48">
        <f t="shared" si="279"/>
        <v>-0.11894273127753303</v>
      </c>
      <c r="R3009">
        <f t="shared" si="280"/>
        <v>24000</v>
      </c>
      <c r="S3009">
        <f t="shared" si="281"/>
        <v>1300</v>
      </c>
    </row>
    <row r="3010" spans="1:19" x14ac:dyDescent="0.25">
      <c r="A3010" s="12">
        <v>3009</v>
      </c>
      <c r="B3010" s="12" t="s">
        <v>292</v>
      </c>
      <c r="C3010" s="12" t="s">
        <v>235</v>
      </c>
      <c r="D3010" s="28">
        <v>43014.379745370374</v>
      </c>
      <c r="E3010" s="17">
        <v>43016.579745370371</v>
      </c>
      <c r="F3010" s="13" t="s">
        <v>302</v>
      </c>
      <c r="G3010" s="12">
        <v>3600</v>
      </c>
      <c r="H3010" s="12" t="s">
        <v>281</v>
      </c>
      <c r="I3010" s="12" t="s">
        <v>322</v>
      </c>
      <c r="J3010" s="37">
        <f>INDEX('Bảng Giá'!$C$3:$H$18,MATCH('Raw Data'!P3010,'Bảng Giá'!$B$3:$B$18,0),MATCH('Raw Data'!M3010,'Bảng Giá'!$C$2:$H$2,0))</f>
        <v>51500</v>
      </c>
      <c r="K3010" s="12">
        <v>51800</v>
      </c>
      <c r="L3010" s="36">
        <f t="shared" si="276"/>
        <v>2.1999999999970896</v>
      </c>
      <c r="M3010" t="str">
        <f>'References data'!H3011</f>
        <v>Nội Vùng</v>
      </c>
      <c r="N3010">
        <f t="shared" si="277"/>
        <v>3.6</v>
      </c>
      <c r="O3010">
        <f t="shared" si="278"/>
        <v>-300</v>
      </c>
      <c r="P3010" t="str">
        <f>IF(AND(N3010&gt;0,N3010&lt;=0.05),'Bảng Giá'!$B$3,IF(AND(N3010&lt;=0.1,N3010&gt;0.05),'Bảng Giá'!$B$4,IF(AND('Raw Data'!N3010&gt;0.1,'Raw Data'!N3010&lt;=0.25),'Bảng Giá'!$B$5,IF(AND('Raw Data'!N3010&gt;0.25,'Raw Data'!N3010&lt;=0.5),'Bảng Giá'!$B$6,IF(AND('Raw Data'!N3010&gt;0.5,'Raw Data'!N3010&lt;=1),'Bảng Giá'!$B$7,IF(AND('Raw Data'!N3010&gt;1,'Raw Data'!N3010&lt;=1.5),'Bảng Giá'!$B$8,IF(AND('Raw Data'!N3010&gt;1.5,'Raw Data'!N3010&lt;=2),'Bảng Giá'!$B$9,IF(AND('Raw Data'!N3010&gt;2,'Raw Data'!N3010&lt;=2.5),'Bảng Giá'!$B$10,IF(AND('Raw Data'!N3010&gt;2.5,'Raw Data'!N3010&lt;=3),'Bảng Giá'!$B$11,IF(AND('Raw Data'!N3010&gt;3,'Raw Data'!N3010&lt;=3.5),'Bảng Giá'!$B$12,IF(AND('Raw Data'!N3010&gt;3.5,'Raw Data'!N3010&lt;=4),'Bảng Giá'!$B$13,IF(AND('Raw Data'!N3010&gt;4,'Raw Data'!N3010&lt;=4.5),'Bảng Giá'!$B$14,IF(AND('Raw Data'!N3010&gt;4.5,'Raw Data'!N3010&lt;=5),'Bảng Giá'!$B$15,IF(AND('Raw Data'!N3010&gt;5,'Raw Data'!N3010&lt;=5.5),'Bảng Giá'!$B$16,IF(AND('Raw Data'!N3010&gt;5.5,'Raw Data'!N3010&lt;=6),'Bảng Giá'!$B$17,'Bảng Giá'!$B$18)))))))))))))))</f>
        <v>3.5&lt;x&lt;=4</v>
      </c>
      <c r="Q3010" s="48">
        <f t="shared" si="279"/>
        <v>-5.7915057915057912E-3</v>
      </c>
      <c r="R3010">
        <f t="shared" si="280"/>
        <v>61800</v>
      </c>
      <c r="S3010">
        <f t="shared" si="281"/>
        <v>10000</v>
      </c>
    </row>
    <row r="3011" spans="1:19" x14ac:dyDescent="0.25">
      <c r="A3011" s="12">
        <v>3010</v>
      </c>
      <c r="B3011" s="12" t="s">
        <v>292</v>
      </c>
      <c r="C3011" s="12" t="s">
        <v>237</v>
      </c>
      <c r="D3011" s="28">
        <v>43014.38009259259</v>
      </c>
      <c r="E3011" s="17">
        <v>43016.580092592587</v>
      </c>
      <c r="F3011" s="13" t="s">
        <v>302</v>
      </c>
      <c r="G3011" s="12">
        <v>3600</v>
      </c>
      <c r="H3011" s="12" t="s">
        <v>169</v>
      </c>
      <c r="I3011" s="12" t="s">
        <v>322</v>
      </c>
      <c r="J3011" s="37">
        <f>INDEX('Bảng Giá'!$C$3:$H$18,MATCH('Raw Data'!P3011,'Bảng Giá'!$B$3:$B$18,0),MATCH('Raw Data'!M3011,'Bảng Giá'!$C$2:$H$2,0))</f>
        <v>51500</v>
      </c>
      <c r="K3011" s="12">
        <v>51800</v>
      </c>
      <c r="L3011" s="36">
        <f t="shared" ref="L3011:L3074" si="282">E3011-D3011</f>
        <v>2.1999999999970896</v>
      </c>
      <c r="M3011" t="str">
        <f>'References data'!H3012</f>
        <v>Nội Vùng</v>
      </c>
      <c r="N3011">
        <f t="shared" ref="N3011:N3074" si="283">G3011/1000</f>
        <v>3.6</v>
      </c>
      <c r="O3011">
        <f t="shared" ref="O3011:O3074" si="284">J3011-K3011</f>
        <v>-300</v>
      </c>
      <c r="P3011" t="str">
        <f>IF(AND(N3011&gt;0,N3011&lt;=0.05),'Bảng Giá'!$B$3,IF(AND(N3011&lt;=0.1,N3011&gt;0.05),'Bảng Giá'!$B$4,IF(AND('Raw Data'!N3011&gt;0.1,'Raw Data'!N3011&lt;=0.25),'Bảng Giá'!$B$5,IF(AND('Raw Data'!N3011&gt;0.25,'Raw Data'!N3011&lt;=0.5),'Bảng Giá'!$B$6,IF(AND('Raw Data'!N3011&gt;0.5,'Raw Data'!N3011&lt;=1),'Bảng Giá'!$B$7,IF(AND('Raw Data'!N3011&gt;1,'Raw Data'!N3011&lt;=1.5),'Bảng Giá'!$B$8,IF(AND('Raw Data'!N3011&gt;1.5,'Raw Data'!N3011&lt;=2),'Bảng Giá'!$B$9,IF(AND('Raw Data'!N3011&gt;2,'Raw Data'!N3011&lt;=2.5),'Bảng Giá'!$B$10,IF(AND('Raw Data'!N3011&gt;2.5,'Raw Data'!N3011&lt;=3),'Bảng Giá'!$B$11,IF(AND('Raw Data'!N3011&gt;3,'Raw Data'!N3011&lt;=3.5),'Bảng Giá'!$B$12,IF(AND('Raw Data'!N3011&gt;3.5,'Raw Data'!N3011&lt;=4),'Bảng Giá'!$B$13,IF(AND('Raw Data'!N3011&gt;4,'Raw Data'!N3011&lt;=4.5),'Bảng Giá'!$B$14,IF(AND('Raw Data'!N3011&gt;4.5,'Raw Data'!N3011&lt;=5),'Bảng Giá'!$B$15,IF(AND('Raw Data'!N3011&gt;5,'Raw Data'!N3011&lt;=5.5),'Bảng Giá'!$B$16,IF(AND('Raw Data'!N3011&gt;5.5,'Raw Data'!N3011&lt;=6),'Bảng Giá'!$B$17,'Bảng Giá'!$B$18)))))))))))))))</f>
        <v>3.5&lt;x&lt;=4</v>
      </c>
      <c r="Q3011" s="48">
        <f t="shared" ref="Q3011:Q3074" si="285">O3011/K3011</f>
        <v>-5.7915057915057912E-3</v>
      </c>
      <c r="R3011">
        <f t="shared" ref="R3011:R3074" si="286">J3011+(J3011*0.2)</f>
        <v>61800</v>
      </c>
      <c r="S3011">
        <f t="shared" ref="S3011:S3074" si="287">R3011-K3011</f>
        <v>10000</v>
      </c>
    </row>
    <row r="3012" spans="1:19" x14ac:dyDescent="0.25">
      <c r="A3012" s="12">
        <v>3011</v>
      </c>
      <c r="B3012" s="12" t="s">
        <v>292</v>
      </c>
      <c r="C3012" s="12" t="s">
        <v>238</v>
      </c>
      <c r="D3012" s="28">
        <v>43014.380879629629</v>
      </c>
      <c r="E3012" s="17">
        <v>43016.580879629626</v>
      </c>
      <c r="F3012" s="13" t="s">
        <v>302</v>
      </c>
      <c r="G3012" s="12">
        <v>3600</v>
      </c>
      <c r="H3012" s="12" t="s">
        <v>117</v>
      </c>
      <c r="I3012" s="12" t="s">
        <v>322</v>
      </c>
      <c r="J3012" s="37">
        <f>INDEX('Bảng Giá'!$C$3:$H$18,MATCH('Raw Data'!P3012,'Bảng Giá'!$B$3:$B$18,0),MATCH('Raw Data'!M3012,'Bảng Giá'!$C$2:$H$2,0))</f>
        <v>51500</v>
      </c>
      <c r="K3012" s="12">
        <v>51800</v>
      </c>
      <c r="L3012" s="36">
        <f t="shared" si="282"/>
        <v>2.1999999999970896</v>
      </c>
      <c r="M3012" t="str">
        <f>'References data'!H3013</f>
        <v>Nội Vùng</v>
      </c>
      <c r="N3012">
        <f t="shared" si="283"/>
        <v>3.6</v>
      </c>
      <c r="O3012">
        <f t="shared" si="284"/>
        <v>-300</v>
      </c>
      <c r="P3012" t="str">
        <f>IF(AND(N3012&gt;0,N3012&lt;=0.05),'Bảng Giá'!$B$3,IF(AND(N3012&lt;=0.1,N3012&gt;0.05),'Bảng Giá'!$B$4,IF(AND('Raw Data'!N3012&gt;0.1,'Raw Data'!N3012&lt;=0.25),'Bảng Giá'!$B$5,IF(AND('Raw Data'!N3012&gt;0.25,'Raw Data'!N3012&lt;=0.5),'Bảng Giá'!$B$6,IF(AND('Raw Data'!N3012&gt;0.5,'Raw Data'!N3012&lt;=1),'Bảng Giá'!$B$7,IF(AND('Raw Data'!N3012&gt;1,'Raw Data'!N3012&lt;=1.5),'Bảng Giá'!$B$8,IF(AND('Raw Data'!N3012&gt;1.5,'Raw Data'!N3012&lt;=2),'Bảng Giá'!$B$9,IF(AND('Raw Data'!N3012&gt;2,'Raw Data'!N3012&lt;=2.5),'Bảng Giá'!$B$10,IF(AND('Raw Data'!N3012&gt;2.5,'Raw Data'!N3012&lt;=3),'Bảng Giá'!$B$11,IF(AND('Raw Data'!N3012&gt;3,'Raw Data'!N3012&lt;=3.5),'Bảng Giá'!$B$12,IF(AND('Raw Data'!N3012&gt;3.5,'Raw Data'!N3012&lt;=4),'Bảng Giá'!$B$13,IF(AND('Raw Data'!N3012&gt;4,'Raw Data'!N3012&lt;=4.5),'Bảng Giá'!$B$14,IF(AND('Raw Data'!N3012&gt;4.5,'Raw Data'!N3012&lt;=5),'Bảng Giá'!$B$15,IF(AND('Raw Data'!N3012&gt;5,'Raw Data'!N3012&lt;=5.5),'Bảng Giá'!$B$16,IF(AND('Raw Data'!N3012&gt;5.5,'Raw Data'!N3012&lt;=6),'Bảng Giá'!$B$17,'Bảng Giá'!$B$18)))))))))))))))</f>
        <v>3.5&lt;x&lt;=4</v>
      </c>
      <c r="Q3012" s="48">
        <f t="shared" si="285"/>
        <v>-5.7915057915057912E-3</v>
      </c>
      <c r="R3012">
        <f t="shared" si="286"/>
        <v>61800</v>
      </c>
      <c r="S3012">
        <f t="shared" si="287"/>
        <v>10000</v>
      </c>
    </row>
    <row r="3013" spans="1:19" x14ac:dyDescent="0.25">
      <c r="A3013" s="12">
        <v>3012</v>
      </c>
      <c r="B3013" s="12" t="s">
        <v>292</v>
      </c>
      <c r="C3013" s="12" t="s">
        <v>239</v>
      </c>
      <c r="D3013" s="28">
        <v>43013.645694444444</v>
      </c>
      <c r="E3013" s="17">
        <v>43015.845694444441</v>
      </c>
      <c r="F3013" s="13" t="s">
        <v>302</v>
      </c>
      <c r="G3013" s="12">
        <v>5400</v>
      </c>
      <c r="H3013" s="12" t="s">
        <v>282</v>
      </c>
      <c r="I3013" s="12" t="s">
        <v>311</v>
      </c>
      <c r="J3013" s="37">
        <f>INDEX('Bảng Giá'!$C$3:$H$18,MATCH('Raw Data'!P3013,'Bảng Giá'!$B$3:$B$18,0),MATCH('Raw Data'!M3013,'Bảng Giá'!$C$2:$H$2,0))</f>
        <v>59000</v>
      </c>
      <c r="K3013" s="12">
        <v>59300</v>
      </c>
      <c r="L3013" s="36">
        <f t="shared" si="282"/>
        <v>2.1999999999970896</v>
      </c>
      <c r="M3013" t="str">
        <f>'References data'!H3014</f>
        <v>Nội Vùng</v>
      </c>
      <c r="N3013">
        <f t="shared" si="283"/>
        <v>5.4</v>
      </c>
      <c r="O3013">
        <f t="shared" si="284"/>
        <v>-300</v>
      </c>
      <c r="P3013" t="str">
        <f>IF(AND(N3013&gt;0,N3013&lt;=0.05),'Bảng Giá'!$B$3,IF(AND(N3013&lt;=0.1,N3013&gt;0.05),'Bảng Giá'!$B$4,IF(AND('Raw Data'!N3013&gt;0.1,'Raw Data'!N3013&lt;=0.25),'Bảng Giá'!$B$5,IF(AND('Raw Data'!N3013&gt;0.25,'Raw Data'!N3013&lt;=0.5),'Bảng Giá'!$B$6,IF(AND('Raw Data'!N3013&gt;0.5,'Raw Data'!N3013&lt;=1),'Bảng Giá'!$B$7,IF(AND('Raw Data'!N3013&gt;1,'Raw Data'!N3013&lt;=1.5),'Bảng Giá'!$B$8,IF(AND('Raw Data'!N3013&gt;1.5,'Raw Data'!N3013&lt;=2),'Bảng Giá'!$B$9,IF(AND('Raw Data'!N3013&gt;2,'Raw Data'!N3013&lt;=2.5),'Bảng Giá'!$B$10,IF(AND('Raw Data'!N3013&gt;2.5,'Raw Data'!N3013&lt;=3),'Bảng Giá'!$B$11,IF(AND('Raw Data'!N3013&gt;3,'Raw Data'!N3013&lt;=3.5),'Bảng Giá'!$B$12,IF(AND('Raw Data'!N3013&gt;3.5,'Raw Data'!N3013&lt;=4),'Bảng Giá'!$B$13,IF(AND('Raw Data'!N3013&gt;4,'Raw Data'!N3013&lt;=4.5),'Bảng Giá'!$B$14,IF(AND('Raw Data'!N3013&gt;4.5,'Raw Data'!N3013&lt;=5),'Bảng Giá'!$B$15,IF(AND('Raw Data'!N3013&gt;5,'Raw Data'!N3013&lt;=5.5),'Bảng Giá'!$B$16,IF(AND('Raw Data'!N3013&gt;5.5,'Raw Data'!N3013&lt;=6),'Bảng Giá'!$B$17,'Bảng Giá'!$B$18)))))))))))))))</f>
        <v>5&lt;x&lt;=5.5</v>
      </c>
      <c r="Q3013" s="48">
        <f t="shared" si="285"/>
        <v>-5.0590219224283303E-3</v>
      </c>
      <c r="R3013">
        <f t="shared" si="286"/>
        <v>70800</v>
      </c>
      <c r="S3013">
        <f t="shared" si="287"/>
        <v>11500</v>
      </c>
    </row>
    <row r="3014" spans="1:19" x14ac:dyDescent="0.25">
      <c r="A3014" s="12">
        <v>3013</v>
      </c>
      <c r="B3014" s="12" t="s">
        <v>292</v>
      </c>
      <c r="C3014" s="12" t="s">
        <v>1718</v>
      </c>
      <c r="D3014" s="28">
        <v>43013.648287037038</v>
      </c>
      <c r="E3014" s="17">
        <v>43015.848287037035</v>
      </c>
      <c r="F3014" s="13" t="s">
        <v>302</v>
      </c>
      <c r="G3014" s="12">
        <v>3600</v>
      </c>
      <c r="H3014" s="12" t="s">
        <v>111</v>
      </c>
      <c r="I3014" s="12" t="s">
        <v>322</v>
      </c>
      <c r="J3014" s="37">
        <f>INDEX('Bảng Giá'!$C$3:$H$18,MATCH('Raw Data'!P3014,'Bảng Giá'!$B$3:$B$18,0),MATCH('Raw Data'!M3014,'Bảng Giá'!$C$2:$H$2,0))</f>
        <v>51500</v>
      </c>
      <c r="K3014" s="12">
        <v>51800</v>
      </c>
      <c r="L3014" s="36">
        <f t="shared" si="282"/>
        <v>2.1999999999970896</v>
      </c>
      <c r="M3014" t="str">
        <f>'References data'!H3015</f>
        <v>Nội Vùng</v>
      </c>
      <c r="N3014">
        <f t="shared" si="283"/>
        <v>3.6</v>
      </c>
      <c r="O3014">
        <f t="shared" si="284"/>
        <v>-300</v>
      </c>
      <c r="P3014" t="str">
        <f>IF(AND(N3014&gt;0,N3014&lt;=0.05),'Bảng Giá'!$B$3,IF(AND(N3014&lt;=0.1,N3014&gt;0.05),'Bảng Giá'!$B$4,IF(AND('Raw Data'!N3014&gt;0.1,'Raw Data'!N3014&lt;=0.25),'Bảng Giá'!$B$5,IF(AND('Raw Data'!N3014&gt;0.25,'Raw Data'!N3014&lt;=0.5),'Bảng Giá'!$B$6,IF(AND('Raw Data'!N3014&gt;0.5,'Raw Data'!N3014&lt;=1),'Bảng Giá'!$B$7,IF(AND('Raw Data'!N3014&gt;1,'Raw Data'!N3014&lt;=1.5),'Bảng Giá'!$B$8,IF(AND('Raw Data'!N3014&gt;1.5,'Raw Data'!N3014&lt;=2),'Bảng Giá'!$B$9,IF(AND('Raw Data'!N3014&gt;2,'Raw Data'!N3014&lt;=2.5),'Bảng Giá'!$B$10,IF(AND('Raw Data'!N3014&gt;2.5,'Raw Data'!N3014&lt;=3),'Bảng Giá'!$B$11,IF(AND('Raw Data'!N3014&gt;3,'Raw Data'!N3014&lt;=3.5),'Bảng Giá'!$B$12,IF(AND('Raw Data'!N3014&gt;3.5,'Raw Data'!N3014&lt;=4),'Bảng Giá'!$B$13,IF(AND('Raw Data'!N3014&gt;4,'Raw Data'!N3014&lt;=4.5),'Bảng Giá'!$B$14,IF(AND('Raw Data'!N3014&gt;4.5,'Raw Data'!N3014&lt;=5),'Bảng Giá'!$B$15,IF(AND('Raw Data'!N3014&gt;5,'Raw Data'!N3014&lt;=5.5),'Bảng Giá'!$B$16,IF(AND('Raw Data'!N3014&gt;5.5,'Raw Data'!N3014&lt;=6),'Bảng Giá'!$B$17,'Bảng Giá'!$B$18)))))))))))))))</f>
        <v>3.5&lt;x&lt;=4</v>
      </c>
      <c r="Q3014" s="48">
        <f t="shared" si="285"/>
        <v>-5.7915057915057912E-3</v>
      </c>
      <c r="R3014">
        <f t="shared" si="286"/>
        <v>61800</v>
      </c>
      <c r="S3014">
        <f t="shared" si="287"/>
        <v>10000</v>
      </c>
    </row>
    <row r="3015" spans="1:19" x14ac:dyDescent="0.25">
      <c r="A3015" s="12">
        <v>3014</v>
      </c>
      <c r="B3015" s="12" t="s">
        <v>292</v>
      </c>
      <c r="C3015" s="12" t="s">
        <v>240</v>
      </c>
      <c r="D3015" s="28">
        <v>43013.542280092595</v>
      </c>
      <c r="E3015" s="17">
        <v>43015.742280092592</v>
      </c>
      <c r="F3015" s="13" t="s">
        <v>302</v>
      </c>
      <c r="G3015" s="12">
        <v>3600</v>
      </c>
      <c r="H3015" s="12" t="s">
        <v>117</v>
      </c>
      <c r="I3015" s="12" t="s">
        <v>322</v>
      </c>
      <c r="J3015" s="37">
        <f>INDEX('Bảng Giá'!$C$3:$H$18,MATCH('Raw Data'!P3015,'Bảng Giá'!$B$3:$B$18,0),MATCH('Raw Data'!M3015,'Bảng Giá'!$C$2:$H$2,0))</f>
        <v>51500</v>
      </c>
      <c r="K3015" s="12">
        <v>51800</v>
      </c>
      <c r="L3015" s="36">
        <f t="shared" si="282"/>
        <v>2.1999999999970896</v>
      </c>
      <c r="M3015" t="str">
        <f>'References data'!H3016</f>
        <v>Nội Vùng</v>
      </c>
      <c r="N3015">
        <f t="shared" si="283"/>
        <v>3.6</v>
      </c>
      <c r="O3015">
        <f t="shared" si="284"/>
        <v>-300</v>
      </c>
      <c r="P3015" t="str">
        <f>IF(AND(N3015&gt;0,N3015&lt;=0.05),'Bảng Giá'!$B$3,IF(AND(N3015&lt;=0.1,N3015&gt;0.05),'Bảng Giá'!$B$4,IF(AND('Raw Data'!N3015&gt;0.1,'Raw Data'!N3015&lt;=0.25),'Bảng Giá'!$B$5,IF(AND('Raw Data'!N3015&gt;0.25,'Raw Data'!N3015&lt;=0.5),'Bảng Giá'!$B$6,IF(AND('Raw Data'!N3015&gt;0.5,'Raw Data'!N3015&lt;=1),'Bảng Giá'!$B$7,IF(AND('Raw Data'!N3015&gt;1,'Raw Data'!N3015&lt;=1.5),'Bảng Giá'!$B$8,IF(AND('Raw Data'!N3015&gt;1.5,'Raw Data'!N3015&lt;=2),'Bảng Giá'!$B$9,IF(AND('Raw Data'!N3015&gt;2,'Raw Data'!N3015&lt;=2.5),'Bảng Giá'!$B$10,IF(AND('Raw Data'!N3015&gt;2.5,'Raw Data'!N3015&lt;=3),'Bảng Giá'!$B$11,IF(AND('Raw Data'!N3015&gt;3,'Raw Data'!N3015&lt;=3.5),'Bảng Giá'!$B$12,IF(AND('Raw Data'!N3015&gt;3.5,'Raw Data'!N3015&lt;=4),'Bảng Giá'!$B$13,IF(AND('Raw Data'!N3015&gt;4,'Raw Data'!N3015&lt;=4.5),'Bảng Giá'!$B$14,IF(AND('Raw Data'!N3015&gt;4.5,'Raw Data'!N3015&lt;=5),'Bảng Giá'!$B$15,IF(AND('Raw Data'!N3015&gt;5,'Raw Data'!N3015&lt;=5.5),'Bảng Giá'!$B$16,IF(AND('Raw Data'!N3015&gt;5.5,'Raw Data'!N3015&lt;=6),'Bảng Giá'!$B$17,'Bảng Giá'!$B$18)))))))))))))))</f>
        <v>3.5&lt;x&lt;=4</v>
      </c>
      <c r="Q3015" s="48">
        <f t="shared" si="285"/>
        <v>-5.7915057915057912E-3</v>
      </c>
      <c r="R3015">
        <f t="shared" si="286"/>
        <v>61800</v>
      </c>
      <c r="S3015">
        <f t="shared" si="287"/>
        <v>10000</v>
      </c>
    </row>
    <row r="3016" spans="1:19" x14ac:dyDescent="0.25">
      <c r="A3016" s="12">
        <v>3015</v>
      </c>
      <c r="B3016" s="12" t="s">
        <v>292</v>
      </c>
      <c r="C3016" s="12" t="s">
        <v>241</v>
      </c>
      <c r="D3016" s="28">
        <v>43014.333333333336</v>
      </c>
      <c r="E3016" s="17">
        <v>43016.533333333333</v>
      </c>
      <c r="F3016" s="13" t="s">
        <v>302</v>
      </c>
      <c r="G3016" s="12">
        <v>3600</v>
      </c>
      <c r="H3016" s="12" t="s">
        <v>151</v>
      </c>
      <c r="I3016" s="12" t="s">
        <v>322</v>
      </c>
      <c r="J3016" s="37">
        <f>INDEX('Bảng Giá'!$C$3:$H$18,MATCH('Raw Data'!P3016,'Bảng Giá'!$B$3:$B$18,0),MATCH('Raw Data'!M3016,'Bảng Giá'!$C$2:$H$2,0))</f>
        <v>51500</v>
      </c>
      <c r="K3016" s="12">
        <v>51800</v>
      </c>
      <c r="L3016" s="36">
        <f t="shared" si="282"/>
        <v>2.1999999999970896</v>
      </c>
      <c r="M3016" t="str">
        <f>'References data'!H3017</f>
        <v>Nội Vùng</v>
      </c>
      <c r="N3016">
        <f t="shared" si="283"/>
        <v>3.6</v>
      </c>
      <c r="O3016">
        <f t="shared" si="284"/>
        <v>-300</v>
      </c>
      <c r="P3016" t="str">
        <f>IF(AND(N3016&gt;0,N3016&lt;=0.05),'Bảng Giá'!$B$3,IF(AND(N3016&lt;=0.1,N3016&gt;0.05),'Bảng Giá'!$B$4,IF(AND('Raw Data'!N3016&gt;0.1,'Raw Data'!N3016&lt;=0.25),'Bảng Giá'!$B$5,IF(AND('Raw Data'!N3016&gt;0.25,'Raw Data'!N3016&lt;=0.5),'Bảng Giá'!$B$6,IF(AND('Raw Data'!N3016&gt;0.5,'Raw Data'!N3016&lt;=1),'Bảng Giá'!$B$7,IF(AND('Raw Data'!N3016&gt;1,'Raw Data'!N3016&lt;=1.5),'Bảng Giá'!$B$8,IF(AND('Raw Data'!N3016&gt;1.5,'Raw Data'!N3016&lt;=2),'Bảng Giá'!$B$9,IF(AND('Raw Data'!N3016&gt;2,'Raw Data'!N3016&lt;=2.5),'Bảng Giá'!$B$10,IF(AND('Raw Data'!N3016&gt;2.5,'Raw Data'!N3016&lt;=3),'Bảng Giá'!$B$11,IF(AND('Raw Data'!N3016&gt;3,'Raw Data'!N3016&lt;=3.5),'Bảng Giá'!$B$12,IF(AND('Raw Data'!N3016&gt;3.5,'Raw Data'!N3016&lt;=4),'Bảng Giá'!$B$13,IF(AND('Raw Data'!N3016&gt;4,'Raw Data'!N3016&lt;=4.5),'Bảng Giá'!$B$14,IF(AND('Raw Data'!N3016&gt;4.5,'Raw Data'!N3016&lt;=5),'Bảng Giá'!$B$15,IF(AND('Raw Data'!N3016&gt;5,'Raw Data'!N3016&lt;=5.5),'Bảng Giá'!$B$16,IF(AND('Raw Data'!N3016&gt;5.5,'Raw Data'!N3016&lt;=6),'Bảng Giá'!$B$17,'Bảng Giá'!$B$18)))))))))))))))</f>
        <v>3.5&lt;x&lt;=4</v>
      </c>
      <c r="Q3016" s="48">
        <f t="shared" si="285"/>
        <v>-5.7915057915057912E-3</v>
      </c>
      <c r="R3016">
        <f t="shared" si="286"/>
        <v>61800</v>
      </c>
      <c r="S3016">
        <f t="shared" si="287"/>
        <v>10000</v>
      </c>
    </row>
    <row r="3017" spans="1:19" x14ac:dyDescent="0.25">
      <c r="A3017" s="12">
        <v>3016</v>
      </c>
      <c r="B3017" s="12" t="s">
        <v>292</v>
      </c>
      <c r="C3017" s="12" t="s">
        <v>242</v>
      </c>
      <c r="D3017" s="28">
        <v>43014.333333333336</v>
      </c>
      <c r="E3017" s="17">
        <v>43015.833333333336</v>
      </c>
      <c r="F3017" s="13" t="s">
        <v>302</v>
      </c>
      <c r="G3017" s="12">
        <v>5400</v>
      </c>
      <c r="H3017" s="12" t="s">
        <v>283</v>
      </c>
      <c r="I3017" s="12" t="s">
        <v>311</v>
      </c>
      <c r="J3017" s="37">
        <f>INDEX('Bảng Giá'!$C$3:$H$18,MATCH('Raw Data'!P3017,'Bảng Giá'!$B$3:$B$18,0),MATCH('Raw Data'!M3017,'Bảng Giá'!$C$2:$H$2,0))</f>
        <v>25000</v>
      </c>
      <c r="K3017" s="12">
        <v>25200</v>
      </c>
      <c r="L3017" s="36">
        <f t="shared" si="282"/>
        <v>1.5</v>
      </c>
      <c r="M3017" t="str">
        <f>'References data'!H3018</f>
        <v>Nội Tỉnh</v>
      </c>
      <c r="N3017">
        <f t="shared" si="283"/>
        <v>5.4</v>
      </c>
      <c r="O3017">
        <f t="shared" si="284"/>
        <v>-200</v>
      </c>
      <c r="P3017" t="str">
        <f>IF(AND(N3017&gt;0,N3017&lt;=0.05),'Bảng Giá'!$B$3,IF(AND(N3017&lt;=0.1,N3017&gt;0.05),'Bảng Giá'!$B$4,IF(AND('Raw Data'!N3017&gt;0.1,'Raw Data'!N3017&lt;=0.25),'Bảng Giá'!$B$5,IF(AND('Raw Data'!N3017&gt;0.25,'Raw Data'!N3017&lt;=0.5),'Bảng Giá'!$B$6,IF(AND('Raw Data'!N3017&gt;0.5,'Raw Data'!N3017&lt;=1),'Bảng Giá'!$B$7,IF(AND('Raw Data'!N3017&gt;1,'Raw Data'!N3017&lt;=1.5),'Bảng Giá'!$B$8,IF(AND('Raw Data'!N3017&gt;1.5,'Raw Data'!N3017&lt;=2),'Bảng Giá'!$B$9,IF(AND('Raw Data'!N3017&gt;2,'Raw Data'!N3017&lt;=2.5),'Bảng Giá'!$B$10,IF(AND('Raw Data'!N3017&gt;2.5,'Raw Data'!N3017&lt;=3),'Bảng Giá'!$B$11,IF(AND('Raw Data'!N3017&gt;3,'Raw Data'!N3017&lt;=3.5),'Bảng Giá'!$B$12,IF(AND('Raw Data'!N3017&gt;3.5,'Raw Data'!N3017&lt;=4),'Bảng Giá'!$B$13,IF(AND('Raw Data'!N3017&gt;4,'Raw Data'!N3017&lt;=4.5),'Bảng Giá'!$B$14,IF(AND('Raw Data'!N3017&gt;4.5,'Raw Data'!N3017&lt;=5),'Bảng Giá'!$B$15,IF(AND('Raw Data'!N3017&gt;5,'Raw Data'!N3017&lt;=5.5),'Bảng Giá'!$B$16,IF(AND('Raw Data'!N3017&gt;5.5,'Raw Data'!N3017&lt;=6),'Bảng Giá'!$B$17,'Bảng Giá'!$B$18)))))))))))))))</f>
        <v>5&lt;x&lt;=5.5</v>
      </c>
      <c r="Q3017" s="48">
        <f t="shared" si="285"/>
        <v>-7.9365079365079361E-3</v>
      </c>
      <c r="R3017">
        <f t="shared" si="286"/>
        <v>30000</v>
      </c>
      <c r="S3017">
        <f t="shared" si="287"/>
        <v>4800</v>
      </c>
    </row>
    <row r="3018" spans="1:19" x14ac:dyDescent="0.25">
      <c r="A3018" s="12">
        <v>3017</v>
      </c>
      <c r="B3018" s="12" t="s">
        <v>292</v>
      </c>
      <c r="C3018" s="12" t="s">
        <v>1719</v>
      </c>
      <c r="D3018" s="28">
        <v>43014.333333333336</v>
      </c>
      <c r="E3018" s="17">
        <v>43015.833333333336</v>
      </c>
      <c r="F3018" s="13" t="s">
        <v>302</v>
      </c>
      <c r="G3018" s="12">
        <v>200</v>
      </c>
      <c r="H3018" s="12" t="s">
        <v>322</v>
      </c>
      <c r="I3018" s="12" t="s">
        <v>76</v>
      </c>
      <c r="J3018" s="37">
        <f>INDEX('Bảng Giá'!$C$3:$H$18,MATCH('Raw Data'!P3018,'Bảng Giá'!$B$3:$B$18,0),MATCH('Raw Data'!M3018,'Bảng Giá'!$C$2:$H$2,0))</f>
        <v>13000</v>
      </c>
      <c r="K3018" s="12">
        <v>13100</v>
      </c>
      <c r="L3018" s="36">
        <f t="shared" si="282"/>
        <v>1.5</v>
      </c>
      <c r="M3018" t="str">
        <f>'References data'!H3019</f>
        <v>Nội Tỉnh</v>
      </c>
      <c r="N3018">
        <f t="shared" si="283"/>
        <v>0.2</v>
      </c>
      <c r="O3018">
        <f t="shared" si="284"/>
        <v>-100</v>
      </c>
      <c r="P3018" t="str">
        <f>IF(AND(N3018&gt;0,N3018&lt;=0.05),'Bảng Giá'!$B$3,IF(AND(N3018&lt;=0.1,N3018&gt;0.05),'Bảng Giá'!$B$4,IF(AND('Raw Data'!N3018&gt;0.1,'Raw Data'!N3018&lt;=0.25),'Bảng Giá'!$B$5,IF(AND('Raw Data'!N3018&gt;0.25,'Raw Data'!N3018&lt;=0.5),'Bảng Giá'!$B$6,IF(AND('Raw Data'!N3018&gt;0.5,'Raw Data'!N3018&lt;=1),'Bảng Giá'!$B$7,IF(AND('Raw Data'!N3018&gt;1,'Raw Data'!N3018&lt;=1.5),'Bảng Giá'!$B$8,IF(AND('Raw Data'!N3018&gt;1.5,'Raw Data'!N3018&lt;=2),'Bảng Giá'!$B$9,IF(AND('Raw Data'!N3018&gt;2,'Raw Data'!N3018&lt;=2.5),'Bảng Giá'!$B$10,IF(AND('Raw Data'!N3018&gt;2.5,'Raw Data'!N3018&lt;=3),'Bảng Giá'!$B$11,IF(AND('Raw Data'!N3018&gt;3,'Raw Data'!N3018&lt;=3.5),'Bảng Giá'!$B$12,IF(AND('Raw Data'!N3018&gt;3.5,'Raw Data'!N3018&lt;=4),'Bảng Giá'!$B$13,IF(AND('Raw Data'!N3018&gt;4,'Raw Data'!N3018&lt;=4.5),'Bảng Giá'!$B$14,IF(AND('Raw Data'!N3018&gt;4.5,'Raw Data'!N3018&lt;=5),'Bảng Giá'!$B$15,IF(AND('Raw Data'!N3018&gt;5,'Raw Data'!N3018&lt;=5.5),'Bảng Giá'!$B$16,IF(AND('Raw Data'!N3018&gt;5.5,'Raw Data'!N3018&lt;=6),'Bảng Giá'!$B$17,'Bảng Giá'!$B$18)))))))))))))))</f>
        <v>0.1&lt;x&lt;=0.25</v>
      </c>
      <c r="Q3018" s="48">
        <f t="shared" si="285"/>
        <v>-7.6335877862595417E-3</v>
      </c>
      <c r="R3018">
        <f t="shared" si="286"/>
        <v>15600</v>
      </c>
      <c r="S3018">
        <f t="shared" si="287"/>
        <v>2500</v>
      </c>
    </row>
    <row r="3019" spans="1:19" x14ac:dyDescent="0.25">
      <c r="A3019" s="12">
        <v>3018</v>
      </c>
      <c r="B3019" s="12" t="s">
        <v>292</v>
      </c>
      <c r="C3019" s="12" t="s">
        <v>1720</v>
      </c>
      <c r="D3019" s="28">
        <v>43014.333333333336</v>
      </c>
      <c r="E3019" s="17">
        <v>43015.833333333336</v>
      </c>
      <c r="F3019" s="13" t="s">
        <v>302</v>
      </c>
      <c r="G3019" s="12">
        <v>200</v>
      </c>
      <c r="H3019" s="12" t="s">
        <v>322</v>
      </c>
      <c r="I3019" s="12" t="s">
        <v>76</v>
      </c>
      <c r="J3019" s="37">
        <f>INDEX('Bảng Giá'!$C$3:$H$18,MATCH('Raw Data'!P3019,'Bảng Giá'!$B$3:$B$18,0),MATCH('Raw Data'!M3019,'Bảng Giá'!$C$2:$H$2,0))</f>
        <v>13000</v>
      </c>
      <c r="K3019" s="12">
        <v>13100</v>
      </c>
      <c r="L3019" s="36">
        <f t="shared" si="282"/>
        <v>1.5</v>
      </c>
      <c r="M3019" t="str">
        <f>'References data'!H3020</f>
        <v>Nội Tỉnh</v>
      </c>
      <c r="N3019">
        <f t="shared" si="283"/>
        <v>0.2</v>
      </c>
      <c r="O3019">
        <f t="shared" si="284"/>
        <v>-100</v>
      </c>
      <c r="P3019" t="str">
        <f>IF(AND(N3019&gt;0,N3019&lt;=0.05),'Bảng Giá'!$B$3,IF(AND(N3019&lt;=0.1,N3019&gt;0.05),'Bảng Giá'!$B$4,IF(AND('Raw Data'!N3019&gt;0.1,'Raw Data'!N3019&lt;=0.25),'Bảng Giá'!$B$5,IF(AND('Raw Data'!N3019&gt;0.25,'Raw Data'!N3019&lt;=0.5),'Bảng Giá'!$B$6,IF(AND('Raw Data'!N3019&gt;0.5,'Raw Data'!N3019&lt;=1),'Bảng Giá'!$B$7,IF(AND('Raw Data'!N3019&gt;1,'Raw Data'!N3019&lt;=1.5),'Bảng Giá'!$B$8,IF(AND('Raw Data'!N3019&gt;1.5,'Raw Data'!N3019&lt;=2),'Bảng Giá'!$B$9,IF(AND('Raw Data'!N3019&gt;2,'Raw Data'!N3019&lt;=2.5),'Bảng Giá'!$B$10,IF(AND('Raw Data'!N3019&gt;2.5,'Raw Data'!N3019&lt;=3),'Bảng Giá'!$B$11,IF(AND('Raw Data'!N3019&gt;3,'Raw Data'!N3019&lt;=3.5),'Bảng Giá'!$B$12,IF(AND('Raw Data'!N3019&gt;3.5,'Raw Data'!N3019&lt;=4),'Bảng Giá'!$B$13,IF(AND('Raw Data'!N3019&gt;4,'Raw Data'!N3019&lt;=4.5),'Bảng Giá'!$B$14,IF(AND('Raw Data'!N3019&gt;4.5,'Raw Data'!N3019&lt;=5),'Bảng Giá'!$B$15,IF(AND('Raw Data'!N3019&gt;5,'Raw Data'!N3019&lt;=5.5),'Bảng Giá'!$B$16,IF(AND('Raw Data'!N3019&gt;5.5,'Raw Data'!N3019&lt;=6),'Bảng Giá'!$B$17,'Bảng Giá'!$B$18)))))))))))))))</f>
        <v>0.1&lt;x&lt;=0.25</v>
      </c>
      <c r="Q3019" s="48">
        <f t="shared" si="285"/>
        <v>-7.6335877862595417E-3</v>
      </c>
      <c r="R3019">
        <f t="shared" si="286"/>
        <v>15600</v>
      </c>
      <c r="S3019">
        <f t="shared" si="287"/>
        <v>2500</v>
      </c>
    </row>
    <row r="3020" spans="1:19" x14ac:dyDescent="0.25">
      <c r="A3020" s="12">
        <v>3019</v>
      </c>
      <c r="B3020" s="12" t="s">
        <v>292</v>
      </c>
      <c r="C3020" s="12" t="s">
        <v>1721</v>
      </c>
      <c r="D3020" s="28">
        <v>43014.333333333336</v>
      </c>
      <c r="E3020" s="17">
        <v>43015.833333333336</v>
      </c>
      <c r="F3020" s="13" t="s">
        <v>302</v>
      </c>
      <c r="G3020" s="12">
        <v>200</v>
      </c>
      <c r="H3020" s="12" t="s">
        <v>322</v>
      </c>
      <c r="I3020" s="12" t="s">
        <v>315</v>
      </c>
      <c r="J3020" s="37">
        <f>INDEX('Bảng Giá'!$C$3:$H$18,MATCH('Raw Data'!P3020,'Bảng Giá'!$B$3:$B$18,0),MATCH('Raw Data'!M3020,'Bảng Giá'!$C$2:$H$2,0))</f>
        <v>13000</v>
      </c>
      <c r="K3020" s="12">
        <v>13100</v>
      </c>
      <c r="L3020" s="36">
        <f t="shared" si="282"/>
        <v>1.5</v>
      </c>
      <c r="M3020" t="str">
        <f>'References data'!H3021</f>
        <v>Nội Tỉnh</v>
      </c>
      <c r="N3020">
        <f t="shared" si="283"/>
        <v>0.2</v>
      </c>
      <c r="O3020">
        <f t="shared" si="284"/>
        <v>-100</v>
      </c>
      <c r="P3020" t="str">
        <f>IF(AND(N3020&gt;0,N3020&lt;=0.05),'Bảng Giá'!$B$3,IF(AND(N3020&lt;=0.1,N3020&gt;0.05),'Bảng Giá'!$B$4,IF(AND('Raw Data'!N3020&gt;0.1,'Raw Data'!N3020&lt;=0.25),'Bảng Giá'!$B$5,IF(AND('Raw Data'!N3020&gt;0.25,'Raw Data'!N3020&lt;=0.5),'Bảng Giá'!$B$6,IF(AND('Raw Data'!N3020&gt;0.5,'Raw Data'!N3020&lt;=1),'Bảng Giá'!$B$7,IF(AND('Raw Data'!N3020&gt;1,'Raw Data'!N3020&lt;=1.5),'Bảng Giá'!$B$8,IF(AND('Raw Data'!N3020&gt;1.5,'Raw Data'!N3020&lt;=2),'Bảng Giá'!$B$9,IF(AND('Raw Data'!N3020&gt;2,'Raw Data'!N3020&lt;=2.5),'Bảng Giá'!$B$10,IF(AND('Raw Data'!N3020&gt;2.5,'Raw Data'!N3020&lt;=3),'Bảng Giá'!$B$11,IF(AND('Raw Data'!N3020&gt;3,'Raw Data'!N3020&lt;=3.5),'Bảng Giá'!$B$12,IF(AND('Raw Data'!N3020&gt;3.5,'Raw Data'!N3020&lt;=4),'Bảng Giá'!$B$13,IF(AND('Raw Data'!N3020&gt;4,'Raw Data'!N3020&lt;=4.5),'Bảng Giá'!$B$14,IF(AND('Raw Data'!N3020&gt;4.5,'Raw Data'!N3020&lt;=5),'Bảng Giá'!$B$15,IF(AND('Raw Data'!N3020&gt;5,'Raw Data'!N3020&lt;=5.5),'Bảng Giá'!$B$16,IF(AND('Raw Data'!N3020&gt;5.5,'Raw Data'!N3020&lt;=6),'Bảng Giá'!$B$17,'Bảng Giá'!$B$18)))))))))))))))</f>
        <v>0.1&lt;x&lt;=0.25</v>
      </c>
      <c r="Q3020" s="48">
        <f t="shared" si="285"/>
        <v>-7.6335877862595417E-3</v>
      </c>
      <c r="R3020">
        <f t="shared" si="286"/>
        <v>15600</v>
      </c>
      <c r="S3020">
        <f t="shared" si="287"/>
        <v>2500</v>
      </c>
    </row>
    <row r="3021" spans="1:19" x14ac:dyDescent="0.25">
      <c r="A3021" s="12">
        <v>3020</v>
      </c>
      <c r="B3021" s="12" t="s">
        <v>292</v>
      </c>
      <c r="C3021" s="12" t="s">
        <v>1722</v>
      </c>
      <c r="D3021" s="28">
        <v>43014.379479166666</v>
      </c>
      <c r="E3021" s="17">
        <v>43015.879479166666</v>
      </c>
      <c r="F3021" s="13" t="s">
        <v>302</v>
      </c>
      <c r="G3021" s="12">
        <v>7875</v>
      </c>
      <c r="H3021" s="12" t="s">
        <v>322</v>
      </c>
      <c r="I3021" s="12" t="s">
        <v>89</v>
      </c>
      <c r="J3021" s="37">
        <f>INDEX('Bảng Giá'!$C$3:$H$18,MATCH('Raw Data'!P3021,'Bảng Giá'!$B$3:$B$18,0),MATCH('Raw Data'!M3021,'Bảng Giá'!$C$2:$H$2,0))</f>
        <v>2000</v>
      </c>
      <c r="K3021" s="12">
        <v>34300</v>
      </c>
      <c r="L3021" s="36">
        <f t="shared" si="282"/>
        <v>1.5</v>
      </c>
      <c r="M3021" t="str">
        <f>'References data'!H3022</f>
        <v>Nội Tỉnh</v>
      </c>
      <c r="N3021" s="46">
        <f t="shared" si="283"/>
        <v>7.875</v>
      </c>
      <c r="O3021">
        <f t="shared" si="284"/>
        <v>-32300</v>
      </c>
      <c r="P3021" t="str">
        <f>IF(AND(N3021&gt;0,N3021&lt;=0.05),'Bảng Giá'!$B$3,IF(AND(N3021&lt;=0.1,N3021&gt;0.05),'Bảng Giá'!$B$4,IF(AND('Raw Data'!N3021&gt;0.1,'Raw Data'!N3021&lt;=0.25),'Bảng Giá'!$B$5,IF(AND('Raw Data'!N3021&gt;0.25,'Raw Data'!N3021&lt;=0.5),'Bảng Giá'!$B$6,IF(AND('Raw Data'!N3021&gt;0.5,'Raw Data'!N3021&lt;=1),'Bảng Giá'!$B$7,IF(AND('Raw Data'!N3021&gt;1,'Raw Data'!N3021&lt;=1.5),'Bảng Giá'!$B$8,IF(AND('Raw Data'!N3021&gt;1.5,'Raw Data'!N3021&lt;=2),'Bảng Giá'!$B$9,IF(AND('Raw Data'!N3021&gt;2,'Raw Data'!N3021&lt;=2.5),'Bảng Giá'!$B$10,IF(AND('Raw Data'!N3021&gt;2.5,'Raw Data'!N3021&lt;=3),'Bảng Giá'!$B$11,IF(AND('Raw Data'!N3021&gt;3,'Raw Data'!N3021&lt;=3.5),'Bảng Giá'!$B$12,IF(AND('Raw Data'!N3021&gt;3.5,'Raw Data'!N3021&lt;=4),'Bảng Giá'!$B$13,IF(AND('Raw Data'!N3021&gt;4,'Raw Data'!N3021&lt;=4.5),'Bảng Giá'!$B$14,IF(AND('Raw Data'!N3021&gt;4.5,'Raw Data'!N3021&lt;=5),'Bảng Giá'!$B$15,IF(AND('Raw Data'!N3021&gt;5,'Raw Data'!N3021&lt;=5.5),'Bảng Giá'!$B$16,IF(AND('Raw Data'!N3021&gt;5.5,'Raw Data'!N3021&lt;=6),'Bảng Giá'!$B$17,'Bảng Giá'!$B$18)))))))))))))))</f>
        <v>Next 0.5</v>
      </c>
      <c r="Q3021" s="48">
        <f t="shared" si="285"/>
        <v>-0.94169096209912539</v>
      </c>
      <c r="R3021">
        <f t="shared" si="286"/>
        <v>2400</v>
      </c>
      <c r="S3021">
        <f t="shared" si="287"/>
        <v>-31900</v>
      </c>
    </row>
    <row r="3022" spans="1:19" x14ac:dyDescent="0.25">
      <c r="A3022" s="12">
        <v>3021</v>
      </c>
      <c r="B3022" s="12" t="s">
        <v>292</v>
      </c>
      <c r="C3022" s="12" t="s">
        <v>1723</v>
      </c>
      <c r="D3022" s="28">
        <v>43014.379930555559</v>
      </c>
      <c r="E3022" s="17">
        <v>43015.879930555559</v>
      </c>
      <c r="F3022" s="13" t="s">
        <v>302</v>
      </c>
      <c r="G3022" s="12">
        <v>200</v>
      </c>
      <c r="H3022" s="12" t="s">
        <v>322</v>
      </c>
      <c r="I3022" s="12" t="s">
        <v>74</v>
      </c>
      <c r="J3022" s="37">
        <f>INDEX('Bảng Giá'!$C$3:$H$18,MATCH('Raw Data'!P3022,'Bảng Giá'!$B$3:$B$18,0),MATCH('Raw Data'!M3022,'Bảng Giá'!$C$2:$H$2,0))</f>
        <v>13000</v>
      </c>
      <c r="K3022" s="12">
        <v>13100</v>
      </c>
      <c r="L3022" s="36">
        <f t="shared" si="282"/>
        <v>1.5</v>
      </c>
      <c r="M3022" t="str">
        <f>'References data'!H3023</f>
        <v>Nội Tỉnh</v>
      </c>
      <c r="N3022">
        <f t="shared" si="283"/>
        <v>0.2</v>
      </c>
      <c r="O3022">
        <f t="shared" si="284"/>
        <v>-100</v>
      </c>
      <c r="P3022" t="str">
        <f>IF(AND(N3022&gt;0,N3022&lt;=0.05),'Bảng Giá'!$B$3,IF(AND(N3022&lt;=0.1,N3022&gt;0.05),'Bảng Giá'!$B$4,IF(AND('Raw Data'!N3022&gt;0.1,'Raw Data'!N3022&lt;=0.25),'Bảng Giá'!$B$5,IF(AND('Raw Data'!N3022&gt;0.25,'Raw Data'!N3022&lt;=0.5),'Bảng Giá'!$B$6,IF(AND('Raw Data'!N3022&gt;0.5,'Raw Data'!N3022&lt;=1),'Bảng Giá'!$B$7,IF(AND('Raw Data'!N3022&gt;1,'Raw Data'!N3022&lt;=1.5),'Bảng Giá'!$B$8,IF(AND('Raw Data'!N3022&gt;1.5,'Raw Data'!N3022&lt;=2),'Bảng Giá'!$B$9,IF(AND('Raw Data'!N3022&gt;2,'Raw Data'!N3022&lt;=2.5),'Bảng Giá'!$B$10,IF(AND('Raw Data'!N3022&gt;2.5,'Raw Data'!N3022&lt;=3),'Bảng Giá'!$B$11,IF(AND('Raw Data'!N3022&gt;3,'Raw Data'!N3022&lt;=3.5),'Bảng Giá'!$B$12,IF(AND('Raw Data'!N3022&gt;3.5,'Raw Data'!N3022&lt;=4),'Bảng Giá'!$B$13,IF(AND('Raw Data'!N3022&gt;4,'Raw Data'!N3022&lt;=4.5),'Bảng Giá'!$B$14,IF(AND('Raw Data'!N3022&gt;4.5,'Raw Data'!N3022&lt;=5),'Bảng Giá'!$B$15,IF(AND('Raw Data'!N3022&gt;5,'Raw Data'!N3022&lt;=5.5),'Bảng Giá'!$B$16,IF(AND('Raw Data'!N3022&gt;5.5,'Raw Data'!N3022&lt;=6),'Bảng Giá'!$B$17,'Bảng Giá'!$B$18)))))))))))))))</f>
        <v>0.1&lt;x&lt;=0.25</v>
      </c>
      <c r="Q3022" s="48">
        <f t="shared" si="285"/>
        <v>-7.6335877862595417E-3</v>
      </c>
      <c r="R3022">
        <f t="shared" si="286"/>
        <v>15600</v>
      </c>
      <c r="S3022">
        <f t="shared" si="287"/>
        <v>2500</v>
      </c>
    </row>
    <row r="3023" spans="1:19" x14ac:dyDescent="0.25">
      <c r="A3023" s="12">
        <v>3022</v>
      </c>
      <c r="B3023" s="12" t="s">
        <v>292</v>
      </c>
      <c r="C3023" s="12" t="s">
        <v>1724</v>
      </c>
      <c r="D3023" s="28">
        <v>43014.380150462966</v>
      </c>
      <c r="E3023" s="17">
        <v>43015.880150462966</v>
      </c>
      <c r="F3023" s="13" t="s">
        <v>302</v>
      </c>
      <c r="G3023" s="12">
        <v>200</v>
      </c>
      <c r="H3023" s="12" t="s">
        <v>322</v>
      </c>
      <c r="I3023" s="12" t="s">
        <v>76</v>
      </c>
      <c r="J3023" s="37">
        <f>INDEX('Bảng Giá'!$C$3:$H$18,MATCH('Raw Data'!P3023,'Bảng Giá'!$B$3:$B$18,0),MATCH('Raw Data'!M3023,'Bảng Giá'!$C$2:$H$2,0))</f>
        <v>13000</v>
      </c>
      <c r="K3023" s="12">
        <v>13100</v>
      </c>
      <c r="L3023" s="36">
        <f t="shared" si="282"/>
        <v>1.5</v>
      </c>
      <c r="M3023" t="str">
        <f>'References data'!H3024</f>
        <v>Nội Tỉnh</v>
      </c>
      <c r="N3023">
        <f t="shared" si="283"/>
        <v>0.2</v>
      </c>
      <c r="O3023">
        <f t="shared" si="284"/>
        <v>-100</v>
      </c>
      <c r="P3023" t="str">
        <f>IF(AND(N3023&gt;0,N3023&lt;=0.05),'Bảng Giá'!$B$3,IF(AND(N3023&lt;=0.1,N3023&gt;0.05),'Bảng Giá'!$B$4,IF(AND('Raw Data'!N3023&gt;0.1,'Raw Data'!N3023&lt;=0.25),'Bảng Giá'!$B$5,IF(AND('Raw Data'!N3023&gt;0.25,'Raw Data'!N3023&lt;=0.5),'Bảng Giá'!$B$6,IF(AND('Raw Data'!N3023&gt;0.5,'Raw Data'!N3023&lt;=1),'Bảng Giá'!$B$7,IF(AND('Raw Data'!N3023&gt;1,'Raw Data'!N3023&lt;=1.5),'Bảng Giá'!$B$8,IF(AND('Raw Data'!N3023&gt;1.5,'Raw Data'!N3023&lt;=2),'Bảng Giá'!$B$9,IF(AND('Raw Data'!N3023&gt;2,'Raw Data'!N3023&lt;=2.5),'Bảng Giá'!$B$10,IF(AND('Raw Data'!N3023&gt;2.5,'Raw Data'!N3023&lt;=3),'Bảng Giá'!$B$11,IF(AND('Raw Data'!N3023&gt;3,'Raw Data'!N3023&lt;=3.5),'Bảng Giá'!$B$12,IF(AND('Raw Data'!N3023&gt;3.5,'Raw Data'!N3023&lt;=4),'Bảng Giá'!$B$13,IF(AND('Raw Data'!N3023&gt;4,'Raw Data'!N3023&lt;=4.5),'Bảng Giá'!$B$14,IF(AND('Raw Data'!N3023&gt;4.5,'Raw Data'!N3023&lt;=5),'Bảng Giá'!$B$15,IF(AND('Raw Data'!N3023&gt;5,'Raw Data'!N3023&lt;=5.5),'Bảng Giá'!$B$16,IF(AND('Raw Data'!N3023&gt;5.5,'Raw Data'!N3023&lt;=6),'Bảng Giá'!$B$17,'Bảng Giá'!$B$18)))))))))))))))</f>
        <v>0.1&lt;x&lt;=0.25</v>
      </c>
      <c r="Q3023" s="48">
        <f t="shared" si="285"/>
        <v>-7.6335877862595417E-3</v>
      </c>
      <c r="R3023">
        <f t="shared" si="286"/>
        <v>15600</v>
      </c>
      <c r="S3023">
        <f t="shared" si="287"/>
        <v>2500</v>
      </c>
    </row>
    <row r="3024" spans="1:19" x14ac:dyDescent="0.25">
      <c r="A3024" s="12">
        <v>3023</v>
      </c>
      <c r="B3024" s="12" t="s">
        <v>292</v>
      </c>
      <c r="C3024" s="12" t="s">
        <v>1725</v>
      </c>
      <c r="D3024" s="28">
        <v>43014.380902777775</v>
      </c>
      <c r="E3024" s="17">
        <v>43015.880902777775</v>
      </c>
      <c r="F3024" s="13" t="s">
        <v>302</v>
      </c>
      <c r="G3024" s="12">
        <v>5250</v>
      </c>
      <c r="H3024" s="12" t="s">
        <v>322</v>
      </c>
      <c r="I3024" s="12" t="s">
        <v>95</v>
      </c>
      <c r="J3024" s="37">
        <f>INDEX('Bảng Giá'!$C$3:$H$18,MATCH('Raw Data'!P3024,'Bảng Giá'!$B$3:$B$18,0),MATCH('Raw Data'!M3024,'Bảng Giá'!$C$2:$H$2,0))</f>
        <v>25000</v>
      </c>
      <c r="K3024" s="12">
        <v>25200</v>
      </c>
      <c r="L3024" s="36">
        <f t="shared" si="282"/>
        <v>1.5</v>
      </c>
      <c r="M3024" t="str">
        <f>'References data'!H3025</f>
        <v>Nội Tỉnh</v>
      </c>
      <c r="N3024">
        <f t="shared" si="283"/>
        <v>5.25</v>
      </c>
      <c r="O3024">
        <f t="shared" si="284"/>
        <v>-200</v>
      </c>
      <c r="P3024" t="str">
        <f>IF(AND(N3024&gt;0,N3024&lt;=0.05),'Bảng Giá'!$B$3,IF(AND(N3024&lt;=0.1,N3024&gt;0.05),'Bảng Giá'!$B$4,IF(AND('Raw Data'!N3024&gt;0.1,'Raw Data'!N3024&lt;=0.25),'Bảng Giá'!$B$5,IF(AND('Raw Data'!N3024&gt;0.25,'Raw Data'!N3024&lt;=0.5),'Bảng Giá'!$B$6,IF(AND('Raw Data'!N3024&gt;0.5,'Raw Data'!N3024&lt;=1),'Bảng Giá'!$B$7,IF(AND('Raw Data'!N3024&gt;1,'Raw Data'!N3024&lt;=1.5),'Bảng Giá'!$B$8,IF(AND('Raw Data'!N3024&gt;1.5,'Raw Data'!N3024&lt;=2),'Bảng Giá'!$B$9,IF(AND('Raw Data'!N3024&gt;2,'Raw Data'!N3024&lt;=2.5),'Bảng Giá'!$B$10,IF(AND('Raw Data'!N3024&gt;2.5,'Raw Data'!N3024&lt;=3),'Bảng Giá'!$B$11,IF(AND('Raw Data'!N3024&gt;3,'Raw Data'!N3024&lt;=3.5),'Bảng Giá'!$B$12,IF(AND('Raw Data'!N3024&gt;3.5,'Raw Data'!N3024&lt;=4),'Bảng Giá'!$B$13,IF(AND('Raw Data'!N3024&gt;4,'Raw Data'!N3024&lt;=4.5),'Bảng Giá'!$B$14,IF(AND('Raw Data'!N3024&gt;4.5,'Raw Data'!N3024&lt;=5),'Bảng Giá'!$B$15,IF(AND('Raw Data'!N3024&gt;5,'Raw Data'!N3024&lt;=5.5),'Bảng Giá'!$B$16,IF(AND('Raw Data'!N3024&gt;5.5,'Raw Data'!N3024&lt;=6),'Bảng Giá'!$B$17,'Bảng Giá'!$B$18)))))))))))))))</f>
        <v>5&lt;x&lt;=5.5</v>
      </c>
      <c r="Q3024" s="48">
        <f t="shared" si="285"/>
        <v>-7.9365079365079361E-3</v>
      </c>
      <c r="R3024">
        <f t="shared" si="286"/>
        <v>30000</v>
      </c>
      <c r="S3024">
        <f t="shared" si="287"/>
        <v>4800</v>
      </c>
    </row>
    <row r="3025" spans="1:19" x14ac:dyDescent="0.25">
      <c r="A3025" s="12">
        <v>3024</v>
      </c>
      <c r="B3025" s="12" t="s">
        <v>292</v>
      </c>
      <c r="C3025" s="12" t="s">
        <v>1726</v>
      </c>
      <c r="D3025" s="28">
        <v>43014.503645833334</v>
      </c>
      <c r="E3025" s="17">
        <v>43016.003645833334</v>
      </c>
      <c r="F3025" s="13" t="s">
        <v>302</v>
      </c>
      <c r="G3025" s="12">
        <v>200</v>
      </c>
      <c r="H3025" s="12" t="s">
        <v>322</v>
      </c>
      <c r="I3025" s="12" t="s">
        <v>100</v>
      </c>
      <c r="J3025" s="37">
        <f>INDEX('Bảng Giá'!$C$3:$H$18,MATCH('Raw Data'!P3025,'Bảng Giá'!$B$3:$B$18,0),MATCH('Raw Data'!M3025,'Bảng Giá'!$C$2:$H$2,0))</f>
        <v>13000</v>
      </c>
      <c r="K3025" s="12">
        <v>13100</v>
      </c>
      <c r="L3025" s="36">
        <f t="shared" si="282"/>
        <v>1.5</v>
      </c>
      <c r="M3025" t="str">
        <f>'References data'!H3026</f>
        <v>Nội Tỉnh</v>
      </c>
      <c r="N3025">
        <f t="shared" si="283"/>
        <v>0.2</v>
      </c>
      <c r="O3025">
        <f t="shared" si="284"/>
        <v>-100</v>
      </c>
      <c r="P3025" t="str">
        <f>IF(AND(N3025&gt;0,N3025&lt;=0.05),'Bảng Giá'!$B$3,IF(AND(N3025&lt;=0.1,N3025&gt;0.05),'Bảng Giá'!$B$4,IF(AND('Raw Data'!N3025&gt;0.1,'Raw Data'!N3025&lt;=0.25),'Bảng Giá'!$B$5,IF(AND('Raw Data'!N3025&gt;0.25,'Raw Data'!N3025&lt;=0.5),'Bảng Giá'!$B$6,IF(AND('Raw Data'!N3025&gt;0.5,'Raw Data'!N3025&lt;=1),'Bảng Giá'!$B$7,IF(AND('Raw Data'!N3025&gt;1,'Raw Data'!N3025&lt;=1.5),'Bảng Giá'!$B$8,IF(AND('Raw Data'!N3025&gt;1.5,'Raw Data'!N3025&lt;=2),'Bảng Giá'!$B$9,IF(AND('Raw Data'!N3025&gt;2,'Raw Data'!N3025&lt;=2.5),'Bảng Giá'!$B$10,IF(AND('Raw Data'!N3025&gt;2.5,'Raw Data'!N3025&lt;=3),'Bảng Giá'!$B$11,IF(AND('Raw Data'!N3025&gt;3,'Raw Data'!N3025&lt;=3.5),'Bảng Giá'!$B$12,IF(AND('Raw Data'!N3025&gt;3.5,'Raw Data'!N3025&lt;=4),'Bảng Giá'!$B$13,IF(AND('Raw Data'!N3025&gt;4,'Raw Data'!N3025&lt;=4.5),'Bảng Giá'!$B$14,IF(AND('Raw Data'!N3025&gt;4.5,'Raw Data'!N3025&lt;=5),'Bảng Giá'!$B$15,IF(AND('Raw Data'!N3025&gt;5,'Raw Data'!N3025&lt;=5.5),'Bảng Giá'!$B$16,IF(AND('Raw Data'!N3025&gt;5.5,'Raw Data'!N3025&lt;=6),'Bảng Giá'!$B$17,'Bảng Giá'!$B$18)))))))))))))))</f>
        <v>0.1&lt;x&lt;=0.25</v>
      </c>
      <c r="Q3025" s="48">
        <f t="shared" si="285"/>
        <v>-7.6335877862595417E-3</v>
      </c>
      <c r="R3025">
        <f t="shared" si="286"/>
        <v>15600</v>
      </c>
      <c r="S3025">
        <f t="shared" si="287"/>
        <v>2500</v>
      </c>
    </row>
    <row r="3026" spans="1:19" x14ac:dyDescent="0.25">
      <c r="A3026" s="12">
        <v>3025</v>
      </c>
      <c r="B3026" s="12" t="s">
        <v>292</v>
      </c>
      <c r="C3026" s="12" t="s">
        <v>1727</v>
      </c>
      <c r="D3026" s="28">
        <v>43014.381041666667</v>
      </c>
      <c r="E3026" s="17">
        <v>43015.881041666667</v>
      </c>
      <c r="F3026" s="13" t="s">
        <v>302</v>
      </c>
      <c r="G3026" s="12">
        <v>200</v>
      </c>
      <c r="H3026" s="12" t="s">
        <v>322</v>
      </c>
      <c r="I3026" s="12" t="s">
        <v>76</v>
      </c>
      <c r="J3026" s="37">
        <f>INDEX('Bảng Giá'!$C$3:$H$18,MATCH('Raw Data'!P3026,'Bảng Giá'!$B$3:$B$18,0),MATCH('Raw Data'!M3026,'Bảng Giá'!$C$2:$H$2,0))</f>
        <v>13000</v>
      </c>
      <c r="K3026" s="12">
        <v>13100</v>
      </c>
      <c r="L3026" s="36">
        <f t="shared" si="282"/>
        <v>1.5</v>
      </c>
      <c r="M3026" t="str">
        <f>'References data'!H3027</f>
        <v>Nội Tỉnh</v>
      </c>
      <c r="N3026">
        <f t="shared" si="283"/>
        <v>0.2</v>
      </c>
      <c r="O3026">
        <f t="shared" si="284"/>
        <v>-100</v>
      </c>
      <c r="P3026" t="str">
        <f>IF(AND(N3026&gt;0,N3026&lt;=0.05),'Bảng Giá'!$B$3,IF(AND(N3026&lt;=0.1,N3026&gt;0.05),'Bảng Giá'!$B$4,IF(AND('Raw Data'!N3026&gt;0.1,'Raw Data'!N3026&lt;=0.25),'Bảng Giá'!$B$5,IF(AND('Raw Data'!N3026&gt;0.25,'Raw Data'!N3026&lt;=0.5),'Bảng Giá'!$B$6,IF(AND('Raw Data'!N3026&gt;0.5,'Raw Data'!N3026&lt;=1),'Bảng Giá'!$B$7,IF(AND('Raw Data'!N3026&gt;1,'Raw Data'!N3026&lt;=1.5),'Bảng Giá'!$B$8,IF(AND('Raw Data'!N3026&gt;1.5,'Raw Data'!N3026&lt;=2),'Bảng Giá'!$B$9,IF(AND('Raw Data'!N3026&gt;2,'Raw Data'!N3026&lt;=2.5),'Bảng Giá'!$B$10,IF(AND('Raw Data'!N3026&gt;2.5,'Raw Data'!N3026&lt;=3),'Bảng Giá'!$B$11,IF(AND('Raw Data'!N3026&gt;3,'Raw Data'!N3026&lt;=3.5),'Bảng Giá'!$B$12,IF(AND('Raw Data'!N3026&gt;3.5,'Raw Data'!N3026&lt;=4),'Bảng Giá'!$B$13,IF(AND('Raw Data'!N3026&gt;4,'Raw Data'!N3026&lt;=4.5),'Bảng Giá'!$B$14,IF(AND('Raw Data'!N3026&gt;4.5,'Raw Data'!N3026&lt;=5),'Bảng Giá'!$B$15,IF(AND('Raw Data'!N3026&gt;5,'Raw Data'!N3026&lt;=5.5),'Bảng Giá'!$B$16,IF(AND('Raw Data'!N3026&gt;5.5,'Raw Data'!N3026&lt;=6),'Bảng Giá'!$B$17,'Bảng Giá'!$B$18)))))))))))))))</f>
        <v>0.1&lt;x&lt;=0.25</v>
      </c>
      <c r="Q3026" s="48">
        <f t="shared" si="285"/>
        <v>-7.6335877862595417E-3</v>
      </c>
      <c r="R3026">
        <f t="shared" si="286"/>
        <v>15600</v>
      </c>
      <c r="S3026">
        <f t="shared" si="287"/>
        <v>2500</v>
      </c>
    </row>
    <row r="3027" spans="1:19" x14ac:dyDescent="0.25">
      <c r="A3027" s="12">
        <v>3026</v>
      </c>
      <c r="B3027" s="12" t="s">
        <v>292</v>
      </c>
      <c r="C3027" s="12" t="s">
        <v>1728</v>
      </c>
      <c r="D3027" s="28">
        <v>43014.504710648151</v>
      </c>
      <c r="E3027" s="17">
        <v>43016.004710648151</v>
      </c>
      <c r="F3027" s="13" t="s">
        <v>302</v>
      </c>
      <c r="G3027" s="12">
        <v>200</v>
      </c>
      <c r="H3027" s="12" t="s">
        <v>322</v>
      </c>
      <c r="I3027" s="12" t="s">
        <v>74</v>
      </c>
      <c r="J3027" s="37">
        <f>INDEX('Bảng Giá'!$C$3:$H$18,MATCH('Raw Data'!P3027,'Bảng Giá'!$B$3:$B$18,0),MATCH('Raw Data'!M3027,'Bảng Giá'!$C$2:$H$2,0))</f>
        <v>13000</v>
      </c>
      <c r="K3027" s="12">
        <v>13100</v>
      </c>
      <c r="L3027" s="36">
        <f t="shared" si="282"/>
        <v>1.5</v>
      </c>
      <c r="M3027" t="str">
        <f>'References data'!H3028</f>
        <v>Nội Tỉnh</v>
      </c>
      <c r="N3027">
        <f t="shared" si="283"/>
        <v>0.2</v>
      </c>
      <c r="O3027">
        <f t="shared" si="284"/>
        <v>-100</v>
      </c>
      <c r="P3027" t="str">
        <f>IF(AND(N3027&gt;0,N3027&lt;=0.05),'Bảng Giá'!$B$3,IF(AND(N3027&lt;=0.1,N3027&gt;0.05),'Bảng Giá'!$B$4,IF(AND('Raw Data'!N3027&gt;0.1,'Raw Data'!N3027&lt;=0.25),'Bảng Giá'!$B$5,IF(AND('Raw Data'!N3027&gt;0.25,'Raw Data'!N3027&lt;=0.5),'Bảng Giá'!$B$6,IF(AND('Raw Data'!N3027&gt;0.5,'Raw Data'!N3027&lt;=1),'Bảng Giá'!$B$7,IF(AND('Raw Data'!N3027&gt;1,'Raw Data'!N3027&lt;=1.5),'Bảng Giá'!$B$8,IF(AND('Raw Data'!N3027&gt;1.5,'Raw Data'!N3027&lt;=2),'Bảng Giá'!$B$9,IF(AND('Raw Data'!N3027&gt;2,'Raw Data'!N3027&lt;=2.5),'Bảng Giá'!$B$10,IF(AND('Raw Data'!N3027&gt;2.5,'Raw Data'!N3027&lt;=3),'Bảng Giá'!$B$11,IF(AND('Raw Data'!N3027&gt;3,'Raw Data'!N3027&lt;=3.5),'Bảng Giá'!$B$12,IF(AND('Raw Data'!N3027&gt;3.5,'Raw Data'!N3027&lt;=4),'Bảng Giá'!$B$13,IF(AND('Raw Data'!N3027&gt;4,'Raw Data'!N3027&lt;=4.5),'Bảng Giá'!$B$14,IF(AND('Raw Data'!N3027&gt;4.5,'Raw Data'!N3027&lt;=5),'Bảng Giá'!$B$15,IF(AND('Raw Data'!N3027&gt;5,'Raw Data'!N3027&lt;=5.5),'Bảng Giá'!$B$16,IF(AND('Raw Data'!N3027&gt;5.5,'Raw Data'!N3027&lt;=6),'Bảng Giá'!$B$17,'Bảng Giá'!$B$18)))))))))))))))</f>
        <v>0.1&lt;x&lt;=0.25</v>
      </c>
      <c r="Q3027" s="48">
        <f t="shared" si="285"/>
        <v>-7.6335877862595417E-3</v>
      </c>
      <c r="R3027">
        <f t="shared" si="286"/>
        <v>15600</v>
      </c>
      <c r="S3027">
        <f t="shared" si="287"/>
        <v>2500</v>
      </c>
    </row>
    <row r="3028" spans="1:19" x14ac:dyDescent="0.25">
      <c r="A3028" s="12">
        <v>3027</v>
      </c>
      <c r="B3028" s="12" t="s">
        <v>292</v>
      </c>
      <c r="C3028" s="12" t="s">
        <v>1729</v>
      </c>
      <c r="D3028" s="28">
        <v>43014.50340277778</v>
      </c>
      <c r="E3028" s="17">
        <v>43016.00340277778</v>
      </c>
      <c r="F3028" s="13" t="s">
        <v>302</v>
      </c>
      <c r="G3028" s="12">
        <v>200</v>
      </c>
      <c r="H3028" s="12" t="s">
        <v>322</v>
      </c>
      <c r="I3028" s="12" t="s">
        <v>98</v>
      </c>
      <c r="J3028" s="37">
        <f>INDEX('Bảng Giá'!$C$3:$H$18,MATCH('Raw Data'!P3028,'Bảng Giá'!$B$3:$B$18,0),MATCH('Raw Data'!M3028,'Bảng Giá'!$C$2:$H$2,0))</f>
        <v>13000</v>
      </c>
      <c r="K3028" s="12">
        <v>13100</v>
      </c>
      <c r="L3028" s="36">
        <f t="shared" si="282"/>
        <v>1.5</v>
      </c>
      <c r="M3028" t="str">
        <f>'References data'!H3029</f>
        <v>Nội Tỉnh</v>
      </c>
      <c r="N3028">
        <f t="shared" si="283"/>
        <v>0.2</v>
      </c>
      <c r="O3028">
        <f t="shared" si="284"/>
        <v>-100</v>
      </c>
      <c r="P3028" t="str">
        <f>IF(AND(N3028&gt;0,N3028&lt;=0.05),'Bảng Giá'!$B$3,IF(AND(N3028&lt;=0.1,N3028&gt;0.05),'Bảng Giá'!$B$4,IF(AND('Raw Data'!N3028&gt;0.1,'Raw Data'!N3028&lt;=0.25),'Bảng Giá'!$B$5,IF(AND('Raw Data'!N3028&gt;0.25,'Raw Data'!N3028&lt;=0.5),'Bảng Giá'!$B$6,IF(AND('Raw Data'!N3028&gt;0.5,'Raw Data'!N3028&lt;=1),'Bảng Giá'!$B$7,IF(AND('Raw Data'!N3028&gt;1,'Raw Data'!N3028&lt;=1.5),'Bảng Giá'!$B$8,IF(AND('Raw Data'!N3028&gt;1.5,'Raw Data'!N3028&lt;=2),'Bảng Giá'!$B$9,IF(AND('Raw Data'!N3028&gt;2,'Raw Data'!N3028&lt;=2.5),'Bảng Giá'!$B$10,IF(AND('Raw Data'!N3028&gt;2.5,'Raw Data'!N3028&lt;=3),'Bảng Giá'!$B$11,IF(AND('Raw Data'!N3028&gt;3,'Raw Data'!N3028&lt;=3.5),'Bảng Giá'!$B$12,IF(AND('Raw Data'!N3028&gt;3.5,'Raw Data'!N3028&lt;=4),'Bảng Giá'!$B$13,IF(AND('Raw Data'!N3028&gt;4,'Raw Data'!N3028&lt;=4.5),'Bảng Giá'!$B$14,IF(AND('Raw Data'!N3028&gt;4.5,'Raw Data'!N3028&lt;=5),'Bảng Giá'!$B$15,IF(AND('Raw Data'!N3028&gt;5,'Raw Data'!N3028&lt;=5.5),'Bảng Giá'!$B$16,IF(AND('Raw Data'!N3028&gt;5.5,'Raw Data'!N3028&lt;=6),'Bảng Giá'!$B$17,'Bảng Giá'!$B$18)))))))))))))))</f>
        <v>0.1&lt;x&lt;=0.25</v>
      </c>
      <c r="Q3028" s="48">
        <f t="shared" si="285"/>
        <v>-7.6335877862595417E-3</v>
      </c>
      <c r="R3028">
        <f t="shared" si="286"/>
        <v>15600</v>
      </c>
      <c r="S3028">
        <f t="shared" si="287"/>
        <v>2500</v>
      </c>
    </row>
    <row r="3029" spans="1:19" x14ac:dyDescent="0.25">
      <c r="A3029" s="12">
        <v>3028</v>
      </c>
      <c r="B3029" s="12" t="s">
        <v>292</v>
      </c>
      <c r="C3029" s="12" t="s">
        <v>1730</v>
      </c>
      <c r="D3029" s="28">
        <v>43014.379687499997</v>
      </c>
      <c r="E3029" s="17">
        <v>43015.879687499997</v>
      </c>
      <c r="F3029" s="13" t="s">
        <v>302</v>
      </c>
      <c r="G3029" s="12">
        <v>200</v>
      </c>
      <c r="H3029" s="12" t="s">
        <v>322</v>
      </c>
      <c r="I3029" s="12" t="s">
        <v>76</v>
      </c>
      <c r="J3029" s="37">
        <f>INDEX('Bảng Giá'!$C$3:$H$18,MATCH('Raw Data'!P3029,'Bảng Giá'!$B$3:$B$18,0),MATCH('Raw Data'!M3029,'Bảng Giá'!$C$2:$H$2,0))</f>
        <v>13000</v>
      </c>
      <c r="K3029" s="12">
        <v>13100</v>
      </c>
      <c r="L3029" s="36">
        <f t="shared" si="282"/>
        <v>1.5</v>
      </c>
      <c r="M3029" t="str">
        <f>'References data'!H3030</f>
        <v>Nội Tỉnh</v>
      </c>
      <c r="N3029">
        <f t="shared" si="283"/>
        <v>0.2</v>
      </c>
      <c r="O3029">
        <f t="shared" si="284"/>
        <v>-100</v>
      </c>
      <c r="P3029" t="str">
        <f>IF(AND(N3029&gt;0,N3029&lt;=0.05),'Bảng Giá'!$B$3,IF(AND(N3029&lt;=0.1,N3029&gt;0.05),'Bảng Giá'!$B$4,IF(AND('Raw Data'!N3029&gt;0.1,'Raw Data'!N3029&lt;=0.25),'Bảng Giá'!$B$5,IF(AND('Raw Data'!N3029&gt;0.25,'Raw Data'!N3029&lt;=0.5),'Bảng Giá'!$B$6,IF(AND('Raw Data'!N3029&gt;0.5,'Raw Data'!N3029&lt;=1),'Bảng Giá'!$B$7,IF(AND('Raw Data'!N3029&gt;1,'Raw Data'!N3029&lt;=1.5),'Bảng Giá'!$B$8,IF(AND('Raw Data'!N3029&gt;1.5,'Raw Data'!N3029&lt;=2),'Bảng Giá'!$B$9,IF(AND('Raw Data'!N3029&gt;2,'Raw Data'!N3029&lt;=2.5),'Bảng Giá'!$B$10,IF(AND('Raw Data'!N3029&gt;2.5,'Raw Data'!N3029&lt;=3),'Bảng Giá'!$B$11,IF(AND('Raw Data'!N3029&gt;3,'Raw Data'!N3029&lt;=3.5),'Bảng Giá'!$B$12,IF(AND('Raw Data'!N3029&gt;3.5,'Raw Data'!N3029&lt;=4),'Bảng Giá'!$B$13,IF(AND('Raw Data'!N3029&gt;4,'Raw Data'!N3029&lt;=4.5),'Bảng Giá'!$B$14,IF(AND('Raw Data'!N3029&gt;4.5,'Raw Data'!N3029&lt;=5),'Bảng Giá'!$B$15,IF(AND('Raw Data'!N3029&gt;5,'Raw Data'!N3029&lt;=5.5),'Bảng Giá'!$B$16,IF(AND('Raw Data'!N3029&gt;5.5,'Raw Data'!N3029&lt;=6),'Bảng Giá'!$B$17,'Bảng Giá'!$B$18)))))))))))))))</f>
        <v>0.1&lt;x&lt;=0.25</v>
      </c>
      <c r="Q3029" s="48">
        <f t="shared" si="285"/>
        <v>-7.6335877862595417E-3</v>
      </c>
      <c r="R3029">
        <f t="shared" si="286"/>
        <v>15600</v>
      </c>
      <c r="S3029">
        <f t="shared" si="287"/>
        <v>2500</v>
      </c>
    </row>
    <row r="3030" spans="1:19" x14ac:dyDescent="0.25">
      <c r="A3030" s="12">
        <v>3029</v>
      </c>
      <c r="B3030" s="12" t="s">
        <v>292</v>
      </c>
      <c r="C3030" s="12" t="s">
        <v>1731</v>
      </c>
      <c r="D3030" s="28">
        <v>43014.503576388888</v>
      </c>
      <c r="E3030" s="17">
        <v>43016.003576388888</v>
      </c>
      <c r="F3030" s="13" t="s">
        <v>302</v>
      </c>
      <c r="G3030" s="12">
        <v>200</v>
      </c>
      <c r="H3030" s="12" t="s">
        <v>322</v>
      </c>
      <c r="I3030" s="12" t="s">
        <v>100</v>
      </c>
      <c r="J3030" s="37">
        <f>INDEX('Bảng Giá'!$C$3:$H$18,MATCH('Raw Data'!P3030,'Bảng Giá'!$B$3:$B$18,0),MATCH('Raw Data'!M3030,'Bảng Giá'!$C$2:$H$2,0))</f>
        <v>13000</v>
      </c>
      <c r="K3030" s="12">
        <v>13100</v>
      </c>
      <c r="L3030" s="36">
        <f t="shared" si="282"/>
        <v>1.5</v>
      </c>
      <c r="M3030" t="str">
        <f>'References data'!H3031</f>
        <v>Nội Tỉnh</v>
      </c>
      <c r="N3030">
        <f t="shared" si="283"/>
        <v>0.2</v>
      </c>
      <c r="O3030">
        <f t="shared" si="284"/>
        <v>-100</v>
      </c>
      <c r="P3030" t="str">
        <f>IF(AND(N3030&gt;0,N3030&lt;=0.05),'Bảng Giá'!$B$3,IF(AND(N3030&lt;=0.1,N3030&gt;0.05),'Bảng Giá'!$B$4,IF(AND('Raw Data'!N3030&gt;0.1,'Raw Data'!N3030&lt;=0.25),'Bảng Giá'!$B$5,IF(AND('Raw Data'!N3030&gt;0.25,'Raw Data'!N3030&lt;=0.5),'Bảng Giá'!$B$6,IF(AND('Raw Data'!N3030&gt;0.5,'Raw Data'!N3030&lt;=1),'Bảng Giá'!$B$7,IF(AND('Raw Data'!N3030&gt;1,'Raw Data'!N3030&lt;=1.5),'Bảng Giá'!$B$8,IF(AND('Raw Data'!N3030&gt;1.5,'Raw Data'!N3030&lt;=2),'Bảng Giá'!$B$9,IF(AND('Raw Data'!N3030&gt;2,'Raw Data'!N3030&lt;=2.5),'Bảng Giá'!$B$10,IF(AND('Raw Data'!N3030&gt;2.5,'Raw Data'!N3030&lt;=3),'Bảng Giá'!$B$11,IF(AND('Raw Data'!N3030&gt;3,'Raw Data'!N3030&lt;=3.5),'Bảng Giá'!$B$12,IF(AND('Raw Data'!N3030&gt;3.5,'Raw Data'!N3030&lt;=4),'Bảng Giá'!$B$13,IF(AND('Raw Data'!N3030&gt;4,'Raw Data'!N3030&lt;=4.5),'Bảng Giá'!$B$14,IF(AND('Raw Data'!N3030&gt;4.5,'Raw Data'!N3030&lt;=5),'Bảng Giá'!$B$15,IF(AND('Raw Data'!N3030&gt;5,'Raw Data'!N3030&lt;=5.5),'Bảng Giá'!$B$16,IF(AND('Raw Data'!N3030&gt;5.5,'Raw Data'!N3030&lt;=6),'Bảng Giá'!$B$17,'Bảng Giá'!$B$18)))))))))))))))</f>
        <v>0.1&lt;x&lt;=0.25</v>
      </c>
      <c r="Q3030" s="48">
        <f t="shared" si="285"/>
        <v>-7.6335877862595417E-3</v>
      </c>
      <c r="R3030">
        <f t="shared" si="286"/>
        <v>15600</v>
      </c>
      <c r="S3030">
        <f t="shared" si="287"/>
        <v>2500</v>
      </c>
    </row>
    <row r="3031" spans="1:19" x14ac:dyDescent="0.25">
      <c r="A3031" s="12">
        <v>3030</v>
      </c>
      <c r="B3031" s="12" t="s">
        <v>292</v>
      </c>
      <c r="C3031" s="12" t="s">
        <v>1732</v>
      </c>
      <c r="D3031" s="28">
        <v>43014.381030092591</v>
      </c>
      <c r="E3031" s="17">
        <v>43015.881030092591</v>
      </c>
      <c r="F3031" s="13" t="s">
        <v>302</v>
      </c>
      <c r="G3031" s="12">
        <v>200</v>
      </c>
      <c r="H3031" s="12" t="s">
        <v>322</v>
      </c>
      <c r="I3031" s="12" t="s">
        <v>100</v>
      </c>
      <c r="J3031" s="37">
        <f>INDEX('Bảng Giá'!$C$3:$H$18,MATCH('Raw Data'!P3031,'Bảng Giá'!$B$3:$B$18,0),MATCH('Raw Data'!M3031,'Bảng Giá'!$C$2:$H$2,0))</f>
        <v>13000</v>
      </c>
      <c r="K3031" s="12">
        <v>13100</v>
      </c>
      <c r="L3031" s="36">
        <f t="shared" si="282"/>
        <v>1.5</v>
      </c>
      <c r="M3031" t="str">
        <f>'References data'!H3032</f>
        <v>Nội Tỉnh</v>
      </c>
      <c r="N3031">
        <f t="shared" si="283"/>
        <v>0.2</v>
      </c>
      <c r="O3031">
        <f t="shared" si="284"/>
        <v>-100</v>
      </c>
      <c r="P3031" t="str">
        <f>IF(AND(N3031&gt;0,N3031&lt;=0.05),'Bảng Giá'!$B$3,IF(AND(N3031&lt;=0.1,N3031&gt;0.05),'Bảng Giá'!$B$4,IF(AND('Raw Data'!N3031&gt;0.1,'Raw Data'!N3031&lt;=0.25),'Bảng Giá'!$B$5,IF(AND('Raw Data'!N3031&gt;0.25,'Raw Data'!N3031&lt;=0.5),'Bảng Giá'!$B$6,IF(AND('Raw Data'!N3031&gt;0.5,'Raw Data'!N3031&lt;=1),'Bảng Giá'!$B$7,IF(AND('Raw Data'!N3031&gt;1,'Raw Data'!N3031&lt;=1.5),'Bảng Giá'!$B$8,IF(AND('Raw Data'!N3031&gt;1.5,'Raw Data'!N3031&lt;=2),'Bảng Giá'!$B$9,IF(AND('Raw Data'!N3031&gt;2,'Raw Data'!N3031&lt;=2.5),'Bảng Giá'!$B$10,IF(AND('Raw Data'!N3031&gt;2.5,'Raw Data'!N3031&lt;=3),'Bảng Giá'!$B$11,IF(AND('Raw Data'!N3031&gt;3,'Raw Data'!N3031&lt;=3.5),'Bảng Giá'!$B$12,IF(AND('Raw Data'!N3031&gt;3.5,'Raw Data'!N3031&lt;=4),'Bảng Giá'!$B$13,IF(AND('Raw Data'!N3031&gt;4,'Raw Data'!N3031&lt;=4.5),'Bảng Giá'!$B$14,IF(AND('Raw Data'!N3031&gt;4.5,'Raw Data'!N3031&lt;=5),'Bảng Giá'!$B$15,IF(AND('Raw Data'!N3031&gt;5,'Raw Data'!N3031&lt;=5.5),'Bảng Giá'!$B$16,IF(AND('Raw Data'!N3031&gt;5.5,'Raw Data'!N3031&lt;=6),'Bảng Giá'!$B$17,'Bảng Giá'!$B$18)))))))))))))))</f>
        <v>0.1&lt;x&lt;=0.25</v>
      </c>
      <c r="Q3031" s="48">
        <f t="shared" si="285"/>
        <v>-7.6335877862595417E-3</v>
      </c>
      <c r="R3031">
        <f t="shared" si="286"/>
        <v>15600</v>
      </c>
      <c r="S3031">
        <f t="shared" si="287"/>
        <v>2500</v>
      </c>
    </row>
    <row r="3032" spans="1:19" x14ac:dyDescent="0.25">
      <c r="A3032" s="12">
        <v>3031</v>
      </c>
      <c r="B3032" s="12" t="s">
        <v>292</v>
      </c>
      <c r="C3032" s="12" t="s">
        <v>1733</v>
      </c>
      <c r="D3032" s="28">
        <v>43014.380162037036</v>
      </c>
      <c r="E3032" s="17">
        <v>43015.880162037036</v>
      </c>
      <c r="F3032" s="13" t="s">
        <v>302</v>
      </c>
      <c r="G3032" s="12">
        <v>200</v>
      </c>
      <c r="H3032" s="12" t="s">
        <v>322</v>
      </c>
      <c r="I3032" s="12" t="s">
        <v>87</v>
      </c>
      <c r="J3032" s="37">
        <f>INDEX('Bảng Giá'!$C$3:$H$18,MATCH('Raw Data'!P3032,'Bảng Giá'!$B$3:$B$18,0),MATCH('Raw Data'!M3032,'Bảng Giá'!$C$2:$H$2,0))</f>
        <v>13000</v>
      </c>
      <c r="K3032" s="12">
        <v>13100</v>
      </c>
      <c r="L3032" s="36">
        <f t="shared" si="282"/>
        <v>1.5</v>
      </c>
      <c r="M3032" t="str">
        <f>'References data'!H3033</f>
        <v>Nội Tỉnh</v>
      </c>
      <c r="N3032">
        <f t="shared" si="283"/>
        <v>0.2</v>
      </c>
      <c r="O3032">
        <f t="shared" si="284"/>
        <v>-100</v>
      </c>
      <c r="P3032" t="str">
        <f>IF(AND(N3032&gt;0,N3032&lt;=0.05),'Bảng Giá'!$B$3,IF(AND(N3032&lt;=0.1,N3032&gt;0.05),'Bảng Giá'!$B$4,IF(AND('Raw Data'!N3032&gt;0.1,'Raw Data'!N3032&lt;=0.25),'Bảng Giá'!$B$5,IF(AND('Raw Data'!N3032&gt;0.25,'Raw Data'!N3032&lt;=0.5),'Bảng Giá'!$B$6,IF(AND('Raw Data'!N3032&gt;0.5,'Raw Data'!N3032&lt;=1),'Bảng Giá'!$B$7,IF(AND('Raw Data'!N3032&gt;1,'Raw Data'!N3032&lt;=1.5),'Bảng Giá'!$B$8,IF(AND('Raw Data'!N3032&gt;1.5,'Raw Data'!N3032&lt;=2),'Bảng Giá'!$B$9,IF(AND('Raw Data'!N3032&gt;2,'Raw Data'!N3032&lt;=2.5),'Bảng Giá'!$B$10,IF(AND('Raw Data'!N3032&gt;2.5,'Raw Data'!N3032&lt;=3),'Bảng Giá'!$B$11,IF(AND('Raw Data'!N3032&gt;3,'Raw Data'!N3032&lt;=3.5),'Bảng Giá'!$B$12,IF(AND('Raw Data'!N3032&gt;3.5,'Raw Data'!N3032&lt;=4),'Bảng Giá'!$B$13,IF(AND('Raw Data'!N3032&gt;4,'Raw Data'!N3032&lt;=4.5),'Bảng Giá'!$B$14,IF(AND('Raw Data'!N3032&gt;4.5,'Raw Data'!N3032&lt;=5),'Bảng Giá'!$B$15,IF(AND('Raw Data'!N3032&gt;5,'Raw Data'!N3032&lt;=5.5),'Bảng Giá'!$B$16,IF(AND('Raw Data'!N3032&gt;5.5,'Raw Data'!N3032&lt;=6),'Bảng Giá'!$B$17,'Bảng Giá'!$B$18)))))))))))))))</f>
        <v>0.1&lt;x&lt;=0.25</v>
      </c>
      <c r="Q3032" s="48">
        <f t="shared" si="285"/>
        <v>-7.6335877862595417E-3</v>
      </c>
      <c r="R3032">
        <f t="shared" si="286"/>
        <v>15600</v>
      </c>
      <c r="S3032">
        <f t="shared" si="287"/>
        <v>2500</v>
      </c>
    </row>
    <row r="3033" spans="1:19" x14ac:dyDescent="0.25">
      <c r="A3033" s="12">
        <v>3032</v>
      </c>
      <c r="B3033" s="12" t="s">
        <v>292</v>
      </c>
      <c r="C3033" s="12" t="s">
        <v>243</v>
      </c>
      <c r="D3033" s="28">
        <v>43014.380983796298</v>
      </c>
      <c r="E3033" s="17">
        <v>43016.580983796295</v>
      </c>
      <c r="F3033" s="13" t="s">
        <v>302</v>
      </c>
      <c r="G3033" s="12">
        <v>3600</v>
      </c>
      <c r="H3033" s="12" t="s">
        <v>178</v>
      </c>
      <c r="I3033" s="12" t="s">
        <v>322</v>
      </c>
      <c r="J3033" s="37">
        <f>INDEX('Bảng Giá'!$C$3:$H$18,MATCH('Raw Data'!P3033,'Bảng Giá'!$B$3:$B$18,0),MATCH('Raw Data'!M3033,'Bảng Giá'!$C$2:$H$2,0))</f>
        <v>51500</v>
      </c>
      <c r="K3033" s="12">
        <v>51800</v>
      </c>
      <c r="L3033" s="36">
        <f t="shared" si="282"/>
        <v>2.1999999999970896</v>
      </c>
      <c r="M3033" t="str">
        <f>'References data'!H3034</f>
        <v>Nội Vùng</v>
      </c>
      <c r="N3033">
        <f t="shared" si="283"/>
        <v>3.6</v>
      </c>
      <c r="O3033">
        <f t="shared" si="284"/>
        <v>-300</v>
      </c>
      <c r="P3033" t="str">
        <f>IF(AND(N3033&gt;0,N3033&lt;=0.05),'Bảng Giá'!$B$3,IF(AND(N3033&lt;=0.1,N3033&gt;0.05),'Bảng Giá'!$B$4,IF(AND('Raw Data'!N3033&gt;0.1,'Raw Data'!N3033&lt;=0.25),'Bảng Giá'!$B$5,IF(AND('Raw Data'!N3033&gt;0.25,'Raw Data'!N3033&lt;=0.5),'Bảng Giá'!$B$6,IF(AND('Raw Data'!N3033&gt;0.5,'Raw Data'!N3033&lt;=1),'Bảng Giá'!$B$7,IF(AND('Raw Data'!N3033&gt;1,'Raw Data'!N3033&lt;=1.5),'Bảng Giá'!$B$8,IF(AND('Raw Data'!N3033&gt;1.5,'Raw Data'!N3033&lt;=2),'Bảng Giá'!$B$9,IF(AND('Raw Data'!N3033&gt;2,'Raw Data'!N3033&lt;=2.5),'Bảng Giá'!$B$10,IF(AND('Raw Data'!N3033&gt;2.5,'Raw Data'!N3033&lt;=3),'Bảng Giá'!$B$11,IF(AND('Raw Data'!N3033&gt;3,'Raw Data'!N3033&lt;=3.5),'Bảng Giá'!$B$12,IF(AND('Raw Data'!N3033&gt;3.5,'Raw Data'!N3033&lt;=4),'Bảng Giá'!$B$13,IF(AND('Raw Data'!N3033&gt;4,'Raw Data'!N3033&lt;=4.5),'Bảng Giá'!$B$14,IF(AND('Raw Data'!N3033&gt;4.5,'Raw Data'!N3033&lt;=5),'Bảng Giá'!$B$15,IF(AND('Raw Data'!N3033&gt;5,'Raw Data'!N3033&lt;=5.5),'Bảng Giá'!$B$16,IF(AND('Raw Data'!N3033&gt;5.5,'Raw Data'!N3033&lt;=6),'Bảng Giá'!$B$17,'Bảng Giá'!$B$18)))))))))))))))</f>
        <v>3.5&lt;x&lt;=4</v>
      </c>
      <c r="Q3033" s="48">
        <f t="shared" si="285"/>
        <v>-5.7915057915057912E-3</v>
      </c>
      <c r="R3033">
        <f t="shared" si="286"/>
        <v>61800</v>
      </c>
      <c r="S3033">
        <f t="shared" si="287"/>
        <v>10000</v>
      </c>
    </row>
    <row r="3034" spans="1:19" x14ac:dyDescent="0.25">
      <c r="A3034" s="12">
        <v>3033</v>
      </c>
      <c r="B3034" s="12" t="s">
        <v>292</v>
      </c>
      <c r="C3034" s="12" t="s">
        <v>244</v>
      </c>
      <c r="D3034" s="28">
        <v>43015.499525462961</v>
      </c>
      <c r="E3034" s="17">
        <v>43017.699525462958</v>
      </c>
      <c r="F3034" s="13" t="s">
        <v>302</v>
      </c>
      <c r="G3034" s="12">
        <v>3600</v>
      </c>
      <c r="H3034" s="12" t="s">
        <v>178</v>
      </c>
      <c r="I3034" s="12" t="s">
        <v>322</v>
      </c>
      <c r="J3034" s="37">
        <f>INDEX('Bảng Giá'!$C$3:$H$18,MATCH('Raw Data'!P3034,'Bảng Giá'!$B$3:$B$18,0),MATCH('Raw Data'!M3034,'Bảng Giá'!$C$2:$H$2,0))</f>
        <v>51500</v>
      </c>
      <c r="K3034" s="12">
        <v>51800</v>
      </c>
      <c r="L3034" s="36">
        <f t="shared" si="282"/>
        <v>2.1999999999970896</v>
      </c>
      <c r="M3034" t="str">
        <f>'References data'!H3035</f>
        <v>Nội Vùng</v>
      </c>
      <c r="N3034">
        <f t="shared" si="283"/>
        <v>3.6</v>
      </c>
      <c r="O3034">
        <f t="shared" si="284"/>
        <v>-300</v>
      </c>
      <c r="P3034" t="str">
        <f>IF(AND(N3034&gt;0,N3034&lt;=0.05),'Bảng Giá'!$B$3,IF(AND(N3034&lt;=0.1,N3034&gt;0.05),'Bảng Giá'!$B$4,IF(AND('Raw Data'!N3034&gt;0.1,'Raw Data'!N3034&lt;=0.25),'Bảng Giá'!$B$5,IF(AND('Raw Data'!N3034&gt;0.25,'Raw Data'!N3034&lt;=0.5),'Bảng Giá'!$B$6,IF(AND('Raw Data'!N3034&gt;0.5,'Raw Data'!N3034&lt;=1),'Bảng Giá'!$B$7,IF(AND('Raw Data'!N3034&gt;1,'Raw Data'!N3034&lt;=1.5),'Bảng Giá'!$B$8,IF(AND('Raw Data'!N3034&gt;1.5,'Raw Data'!N3034&lt;=2),'Bảng Giá'!$B$9,IF(AND('Raw Data'!N3034&gt;2,'Raw Data'!N3034&lt;=2.5),'Bảng Giá'!$B$10,IF(AND('Raw Data'!N3034&gt;2.5,'Raw Data'!N3034&lt;=3),'Bảng Giá'!$B$11,IF(AND('Raw Data'!N3034&gt;3,'Raw Data'!N3034&lt;=3.5),'Bảng Giá'!$B$12,IF(AND('Raw Data'!N3034&gt;3.5,'Raw Data'!N3034&lt;=4),'Bảng Giá'!$B$13,IF(AND('Raw Data'!N3034&gt;4,'Raw Data'!N3034&lt;=4.5),'Bảng Giá'!$B$14,IF(AND('Raw Data'!N3034&gt;4.5,'Raw Data'!N3034&lt;=5),'Bảng Giá'!$B$15,IF(AND('Raw Data'!N3034&gt;5,'Raw Data'!N3034&lt;=5.5),'Bảng Giá'!$B$16,IF(AND('Raw Data'!N3034&gt;5.5,'Raw Data'!N3034&lt;=6),'Bảng Giá'!$B$17,'Bảng Giá'!$B$18)))))))))))))))</f>
        <v>3.5&lt;x&lt;=4</v>
      </c>
      <c r="Q3034" s="48">
        <f t="shared" si="285"/>
        <v>-5.7915057915057912E-3</v>
      </c>
      <c r="R3034">
        <f t="shared" si="286"/>
        <v>61800</v>
      </c>
      <c r="S3034">
        <f t="shared" si="287"/>
        <v>10000</v>
      </c>
    </row>
    <row r="3035" spans="1:19" x14ac:dyDescent="0.25">
      <c r="A3035" s="12">
        <v>3034</v>
      </c>
      <c r="B3035" s="12" t="s">
        <v>292</v>
      </c>
      <c r="C3035" s="12" t="s">
        <v>245</v>
      </c>
      <c r="D3035" s="28">
        <v>43014.503379629627</v>
      </c>
      <c r="E3035" s="17">
        <v>43016.703379629624</v>
      </c>
      <c r="F3035" s="13" t="s">
        <v>302</v>
      </c>
      <c r="G3035" s="12">
        <v>3600</v>
      </c>
      <c r="H3035" s="12" t="s">
        <v>178</v>
      </c>
      <c r="I3035" s="12" t="s">
        <v>322</v>
      </c>
      <c r="J3035" s="37">
        <f>INDEX('Bảng Giá'!$C$3:$H$18,MATCH('Raw Data'!P3035,'Bảng Giá'!$B$3:$B$18,0),MATCH('Raw Data'!M3035,'Bảng Giá'!$C$2:$H$2,0))</f>
        <v>51500</v>
      </c>
      <c r="K3035" s="12">
        <v>51800</v>
      </c>
      <c r="L3035" s="36">
        <f t="shared" si="282"/>
        <v>2.1999999999970896</v>
      </c>
      <c r="M3035" t="str">
        <f>'References data'!H3036</f>
        <v>Nội Vùng</v>
      </c>
      <c r="N3035">
        <f t="shared" si="283"/>
        <v>3.6</v>
      </c>
      <c r="O3035">
        <f t="shared" si="284"/>
        <v>-300</v>
      </c>
      <c r="P3035" t="str">
        <f>IF(AND(N3035&gt;0,N3035&lt;=0.05),'Bảng Giá'!$B$3,IF(AND(N3035&lt;=0.1,N3035&gt;0.05),'Bảng Giá'!$B$4,IF(AND('Raw Data'!N3035&gt;0.1,'Raw Data'!N3035&lt;=0.25),'Bảng Giá'!$B$5,IF(AND('Raw Data'!N3035&gt;0.25,'Raw Data'!N3035&lt;=0.5),'Bảng Giá'!$B$6,IF(AND('Raw Data'!N3035&gt;0.5,'Raw Data'!N3035&lt;=1),'Bảng Giá'!$B$7,IF(AND('Raw Data'!N3035&gt;1,'Raw Data'!N3035&lt;=1.5),'Bảng Giá'!$B$8,IF(AND('Raw Data'!N3035&gt;1.5,'Raw Data'!N3035&lt;=2),'Bảng Giá'!$B$9,IF(AND('Raw Data'!N3035&gt;2,'Raw Data'!N3035&lt;=2.5),'Bảng Giá'!$B$10,IF(AND('Raw Data'!N3035&gt;2.5,'Raw Data'!N3035&lt;=3),'Bảng Giá'!$B$11,IF(AND('Raw Data'!N3035&gt;3,'Raw Data'!N3035&lt;=3.5),'Bảng Giá'!$B$12,IF(AND('Raw Data'!N3035&gt;3.5,'Raw Data'!N3035&lt;=4),'Bảng Giá'!$B$13,IF(AND('Raw Data'!N3035&gt;4,'Raw Data'!N3035&lt;=4.5),'Bảng Giá'!$B$14,IF(AND('Raw Data'!N3035&gt;4.5,'Raw Data'!N3035&lt;=5),'Bảng Giá'!$B$15,IF(AND('Raw Data'!N3035&gt;5,'Raw Data'!N3035&lt;=5.5),'Bảng Giá'!$B$16,IF(AND('Raw Data'!N3035&gt;5.5,'Raw Data'!N3035&lt;=6),'Bảng Giá'!$B$17,'Bảng Giá'!$B$18)))))))))))))))</f>
        <v>3.5&lt;x&lt;=4</v>
      </c>
      <c r="Q3035" s="48">
        <f t="shared" si="285"/>
        <v>-5.7915057915057912E-3</v>
      </c>
      <c r="R3035">
        <f t="shared" si="286"/>
        <v>61800</v>
      </c>
      <c r="S3035">
        <f t="shared" si="287"/>
        <v>10000</v>
      </c>
    </row>
    <row r="3036" spans="1:19" x14ac:dyDescent="0.25">
      <c r="A3036" s="12">
        <v>3035</v>
      </c>
      <c r="B3036" s="12" t="s">
        <v>292</v>
      </c>
      <c r="C3036" s="12" t="s">
        <v>1734</v>
      </c>
      <c r="D3036" s="28">
        <v>43014.503287037034</v>
      </c>
      <c r="E3036" s="17">
        <v>43016.003287037034</v>
      </c>
      <c r="F3036" s="13" t="s">
        <v>302</v>
      </c>
      <c r="G3036" s="12">
        <v>5000</v>
      </c>
      <c r="H3036" s="12" t="s">
        <v>322</v>
      </c>
      <c r="I3036" s="12" t="s">
        <v>89</v>
      </c>
      <c r="J3036" s="37">
        <f>INDEX('Bảng Giá'!$C$3:$H$18,MATCH('Raw Data'!P3036,'Bảng Giá'!$B$3:$B$18,0),MATCH('Raw Data'!M3036,'Bảng Giá'!$C$2:$H$2,0))</f>
        <v>23500</v>
      </c>
      <c r="K3036" s="12">
        <v>25200</v>
      </c>
      <c r="L3036" s="36">
        <f t="shared" si="282"/>
        <v>1.5</v>
      </c>
      <c r="M3036" t="str">
        <f>'References data'!H3037</f>
        <v>Nội Tỉnh</v>
      </c>
      <c r="N3036">
        <f t="shared" si="283"/>
        <v>5</v>
      </c>
      <c r="O3036">
        <f t="shared" si="284"/>
        <v>-1700</v>
      </c>
      <c r="P3036" t="str">
        <f>IF(AND(N3036&gt;0,N3036&lt;=0.05),'Bảng Giá'!$B$3,IF(AND(N3036&lt;=0.1,N3036&gt;0.05),'Bảng Giá'!$B$4,IF(AND('Raw Data'!N3036&gt;0.1,'Raw Data'!N3036&lt;=0.25),'Bảng Giá'!$B$5,IF(AND('Raw Data'!N3036&gt;0.25,'Raw Data'!N3036&lt;=0.5),'Bảng Giá'!$B$6,IF(AND('Raw Data'!N3036&gt;0.5,'Raw Data'!N3036&lt;=1),'Bảng Giá'!$B$7,IF(AND('Raw Data'!N3036&gt;1,'Raw Data'!N3036&lt;=1.5),'Bảng Giá'!$B$8,IF(AND('Raw Data'!N3036&gt;1.5,'Raw Data'!N3036&lt;=2),'Bảng Giá'!$B$9,IF(AND('Raw Data'!N3036&gt;2,'Raw Data'!N3036&lt;=2.5),'Bảng Giá'!$B$10,IF(AND('Raw Data'!N3036&gt;2.5,'Raw Data'!N3036&lt;=3),'Bảng Giá'!$B$11,IF(AND('Raw Data'!N3036&gt;3,'Raw Data'!N3036&lt;=3.5),'Bảng Giá'!$B$12,IF(AND('Raw Data'!N3036&gt;3.5,'Raw Data'!N3036&lt;=4),'Bảng Giá'!$B$13,IF(AND('Raw Data'!N3036&gt;4,'Raw Data'!N3036&lt;=4.5),'Bảng Giá'!$B$14,IF(AND('Raw Data'!N3036&gt;4.5,'Raw Data'!N3036&lt;=5),'Bảng Giá'!$B$15,IF(AND('Raw Data'!N3036&gt;5,'Raw Data'!N3036&lt;=5.5),'Bảng Giá'!$B$16,IF(AND('Raw Data'!N3036&gt;5.5,'Raw Data'!N3036&lt;=6),'Bảng Giá'!$B$17,'Bảng Giá'!$B$18)))))))))))))))</f>
        <v>4.5&lt;x&lt;=5</v>
      </c>
      <c r="Q3036" s="48">
        <f t="shared" si="285"/>
        <v>-6.7460317460317457E-2</v>
      </c>
      <c r="R3036">
        <f t="shared" si="286"/>
        <v>28200</v>
      </c>
      <c r="S3036">
        <f t="shared" si="287"/>
        <v>3000</v>
      </c>
    </row>
    <row r="3037" spans="1:19" x14ac:dyDescent="0.25">
      <c r="A3037" s="12">
        <v>3036</v>
      </c>
      <c r="B3037" s="12" t="s">
        <v>292</v>
      </c>
      <c r="C3037" s="12" t="s">
        <v>1735</v>
      </c>
      <c r="D3037" s="28">
        <v>43014.50340277778</v>
      </c>
      <c r="E3037" s="17">
        <v>43016.00340277778</v>
      </c>
      <c r="F3037" s="13" t="s">
        <v>302</v>
      </c>
      <c r="G3037" s="12">
        <v>200</v>
      </c>
      <c r="H3037" s="12" t="s">
        <v>322</v>
      </c>
      <c r="I3037" s="12" t="s">
        <v>301</v>
      </c>
      <c r="J3037" s="37">
        <f>INDEX('Bảng Giá'!$C$3:$H$18,MATCH('Raw Data'!P3037,'Bảng Giá'!$B$3:$B$18,0),MATCH('Raw Data'!M3037,'Bảng Giá'!$C$2:$H$2,0))</f>
        <v>13000</v>
      </c>
      <c r="K3037" s="12">
        <v>13100</v>
      </c>
      <c r="L3037" s="36">
        <f t="shared" si="282"/>
        <v>1.5</v>
      </c>
      <c r="M3037" t="str">
        <f>'References data'!H3038</f>
        <v>Nội Tỉnh</v>
      </c>
      <c r="N3037">
        <f t="shared" si="283"/>
        <v>0.2</v>
      </c>
      <c r="O3037">
        <f t="shared" si="284"/>
        <v>-100</v>
      </c>
      <c r="P3037" t="str">
        <f>IF(AND(N3037&gt;0,N3037&lt;=0.05),'Bảng Giá'!$B$3,IF(AND(N3037&lt;=0.1,N3037&gt;0.05),'Bảng Giá'!$B$4,IF(AND('Raw Data'!N3037&gt;0.1,'Raw Data'!N3037&lt;=0.25),'Bảng Giá'!$B$5,IF(AND('Raw Data'!N3037&gt;0.25,'Raw Data'!N3037&lt;=0.5),'Bảng Giá'!$B$6,IF(AND('Raw Data'!N3037&gt;0.5,'Raw Data'!N3037&lt;=1),'Bảng Giá'!$B$7,IF(AND('Raw Data'!N3037&gt;1,'Raw Data'!N3037&lt;=1.5),'Bảng Giá'!$B$8,IF(AND('Raw Data'!N3037&gt;1.5,'Raw Data'!N3037&lt;=2),'Bảng Giá'!$B$9,IF(AND('Raw Data'!N3037&gt;2,'Raw Data'!N3037&lt;=2.5),'Bảng Giá'!$B$10,IF(AND('Raw Data'!N3037&gt;2.5,'Raw Data'!N3037&lt;=3),'Bảng Giá'!$B$11,IF(AND('Raw Data'!N3037&gt;3,'Raw Data'!N3037&lt;=3.5),'Bảng Giá'!$B$12,IF(AND('Raw Data'!N3037&gt;3.5,'Raw Data'!N3037&lt;=4),'Bảng Giá'!$B$13,IF(AND('Raw Data'!N3037&gt;4,'Raw Data'!N3037&lt;=4.5),'Bảng Giá'!$B$14,IF(AND('Raw Data'!N3037&gt;4.5,'Raw Data'!N3037&lt;=5),'Bảng Giá'!$B$15,IF(AND('Raw Data'!N3037&gt;5,'Raw Data'!N3037&lt;=5.5),'Bảng Giá'!$B$16,IF(AND('Raw Data'!N3037&gt;5.5,'Raw Data'!N3037&lt;=6),'Bảng Giá'!$B$17,'Bảng Giá'!$B$18)))))))))))))))</f>
        <v>0.1&lt;x&lt;=0.25</v>
      </c>
      <c r="Q3037" s="48">
        <f t="shared" si="285"/>
        <v>-7.6335877862595417E-3</v>
      </c>
      <c r="R3037">
        <f t="shared" si="286"/>
        <v>15600</v>
      </c>
      <c r="S3037">
        <f t="shared" si="287"/>
        <v>2500</v>
      </c>
    </row>
    <row r="3038" spans="1:19" x14ac:dyDescent="0.25">
      <c r="A3038" s="12">
        <v>3037</v>
      </c>
      <c r="B3038" s="12" t="s">
        <v>292</v>
      </c>
      <c r="C3038" s="12" t="s">
        <v>1736</v>
      </c>
      <c r="D3038" s="28">
        <v>43011.426539351851</v>
      </c>
      <c r="E3038" s="17">
        <v>43012.926539351851</v>
      </c>
      <c r="F3038" s="13" t="s">
        <v>302</v>
      </c>
      <c r="G3038" s="12">
        <v>200</v>
      </c>
      <c r="H3038" s="12" t="s">
        <v>322</v>
      </c>
      <c r="I3038" s="12" t="s">
        <v>298</v>
      </c>
      <c r="J3038" s="37">
        <f>INDEX('Bảng Giá'!$C$3:$H$18,MATCH('Raw Data'!P3038,'Bảng Giá'!$B$3:$B$18,0),MATCH('Raw Data'!M3038,'Bảng Giá'!$C$2:$H$2,0))</f>
        <v>13000</v>
      </c>
      <c r="K3038" s="12">
        <v>13100</v>
      </c>
      <c r="L3038" s="36">
        <f t="shared" si="282"/>
        <v>1.5</v>
      </c>
      <c r="M3038" t="str">
        <f>'References data'!H3039</f>
        <v>Nội Tỉnh</v>
      </c>
      <c r="N3038">
        <f t="shared" si="283"/>
        <v>0.2</v>
      </c>
      <c r="O3038">
        <f t="shared" si="284"/>
        <v>-100</v>
      </c>
      <c r="P3038" t="str">
        <f>IF(AND(N3038&gt;0,N3038&lt;=0.05),'Bảng Giá'!$B$3,IF(AND(N3038&lt;=0.1,N3038&gt;0.05),'Bảng Giá'!$B$4,IF(AND('Raw Data'!N3038&gt;0.1,'Raw Data'!N3038&lt;=0.25),'Bảng Giá'!$B$5,IF(AND('Raw Data'!N3038&gt;0.25,'Raw Data'!N3038&lt;=0.5),'Bảng Giá'!$B$6,IF(AND('Raw Data'!N3038&gt;0.5,'Raw Data'!N3038&lt;=1),'Bảng Giá'!$B$7,IF(AND('Raw Data'!N3038&gt;1,'Raw Data'!N3038&lt;=1.5),'Bảng Giá'!$B$8,IF(AND('Raw Data'!N3038&gt;1.5,'Raw Data'!N3038&lt;=2),'Bảng Giá'!$B$9,IF(AND('Raw Data'!N3038&gt;2,'Raw Data'!N3038&lt;=2.5),'Bảng Giá'!$B$10,IF(AND('Raw Data'!N3038&gt;2.5,'Raw Data'!N3038&lt;=3),'Bảng Giá'!$B$11,IF(AND('Raw Data'!N3038&gt;3,'Raw Data'!N3038&lt;=3.5),'Bảng Giá'!$B$12,IF(AND('Raw Data'!N3038&gt;3.5,'Raw Data'!N3038&lt;=4),'Bảng Giá'!$B$13,IF(AND('Raw Data'!N3038&gt;4,'Raw Data'!N3038&lt;=4.5),'Bảng Giá'!$B$14,IF(AND('Raw Data'!N3038&gt;4.5,'Raw Data'!N3038&lt;=5),'Bảng Giá'!$B$15,IF(AND('Raw Data'!N3038&gt;5,'Raw Data'!N3038&lt;=5.5),'Bảng Giá'!$B$16,IF(AND('Raw Data'!N3038&gt;5.5,'Raw Data'!N3038&lt;=6),'Bảng Giá'!$B$17,'Bảng Giá'!$B$18)))))))))))))))</f>
        <v>0.1&lt;x&lt;=0.25</v>
      </c>
      <c r="Q3038" s="48">
        <f t="shared" si="285"/>
        <v>-7.6335877862595417E-3</v>
      </c>
      <c r="R3038">
        <f t="shared" si="286"/>
        <v>15600</v>
      </c>
      <c r="S3038">
        <f t="shared" si="287"/>
        <v>2500</v>
      </c>
    </row>
    <row r="3039" spans="1:19" x14ac:dyDescent="0.25">
      <c r="A3039" s="12">
        <v>3038</v>
      </c>
      <c r="B3039" s="12" t="s">
        <v>292</v>
      </c>
      <c r="C3039" s="12" t="s">
        <v>1737</v>
      </c>
      <c r="D3039" s="28">
        <v>43015.498379629629</v>
      </c>
      <c r="E3039" s="17">
        <v>43016.998379629629</v>
      </c>
      <c r="F3039" s="13" t="s">
        <v>302</v>
      </c>
      <c r="G3039" s="12">
        <v>200</v>
      </c>
      <c r="H3039" s="12" t="s">
        <v>322</v>
      </c>
      <c r="I3039" s="12" t="s">
        <v>100</v>
      </c>
      <c r="J3039" s="37">
        <f>INDEX('Bảng Giá'!$C$3:$H$18,MATCH('Raw Data'!P3039,'Bảng Giá'!$B$3:$B$18,0),MATCH('Raw Data'!M3039,'Bảng Giá'!$C$2:$H$2,0))</f>
        <v>13000</v>
      </c>
      <c r="K3039" s="12">
        <v>13100</v>
      </c>
      <c r="L3039" s="36">
        <f t="shared" si="282"/>
        <v>1.5</v>
      </c>
      <c r="M3039" t="str">
        <f>'References data'!H3040</f>
        <v>Nội Tỉnh</v>
      </c>
      <c r="N3039">
        <f t="shared" si="283"/>
        <v>0.2</v>
      </c>
      <c r="O3039">
        <f t="shared" si="284"/>
        <v>-100</v>
      </c>
      <c r="P3039" t="str">
        <f>IF(AND(N3039&gt;0,N3039&lt;=0.05),'Bảng Giá'!$B$3,IF(AND(N3039&lt;=0.1,N3039&gt;0.05),'Bảng Giá'!$B$4,IF(AND('Raw Data'!N3039&gt;0.1,'Raw Data'!N3039&lt;=0.25),'Bảng Giá'!$B$5,IF(AND('Raw Data'!N3039&gt;0.25,'Raw Data'!N3039&lt;=0.5),'Bảng Giá'!$B$6,IF(AND('Raw Data'!N3039&gt;0.5,'Raw Data'!N3039&lt;=1),'Bảng Giá'!$B$7,IF(AND('Raw Data'!N3039&gt;1,'Raw Data'!N3039&lt;=1.5),'Bảng Giá'!$B$8,IF(AND('Raw Data'!N3039&gt;1.5,'Raw Data'!N3039&lt;=2),'Bảng Giá'!$B$9,IF(AND('Raw Data'!N3039&gt;2,'Raw Data'!N3039&lt;=2.5),'Bảng Giá'!$B$10,IF(AND('Raw Data'!N3039&gt;2.5,'Raw Data'!N3039&lt;=3),'Bảng Giá'!$B$11,IF(AND('Raw Data'!N3039&gt;3,'Raw Data'!N3039&lt;=3.5),'Bảng Giá'!$B$12,IF(AND('Raw Data'!N3039&gt;3.5,'Raw Data'!N3039&lt;=4),'Bảng Giá'!$B$13,IF(AND('Raw Data'!N3039&gt;4,'Raw Data'!N3039&lt;=4.5),'Bảng Giá'!$B$14,IF(AND('Raw Data'!N3039&gt;4.5,'Raw Data'!N3039&lt;=5),'Bảng Giá'!$B$15,IF(AND('Raw Data'!N3039&gt;5,'Raw Data'!N3039&lt;=5.5),'Bảng Giá'!$B$16,IF(AND('Raw Data'!N3039&gt;5.5,'Raw Data'!N3039&lt;=6),'Bảng Giá'!$B$17,'Bảng Giá'!$B$18)))))))))))))))</f>
        <v>0.1&lt;x&lt;=0.25</v>
      </c>
      <c r="Q3039" s="48">
        <f t="shared" si="285"/>
        <v>-7.6335877862595417E-3</v>
      </c>
      <c r="R3039">
        <f t="shared" si="286"/>
        <v>15600</v>
      </c>
      <c r="S3039">
        <f t="shared" si="287"/>
        <v>2500</v>
      </c>
    </row>
    <row r="3040" spans="1:19" x14ac:dyDescent="0.25">
      <c r="A3040" s="12">
        <v>3039</v>
      </c>
      <c r="B3040" s="12" t="s">
        <v>292</v>
      </c>
      <c r="C3040" s="12" t="s">
        <v>1738</v>
      </c>
      <c r="D3040" s="28">
        <v>43015.498414351852</v>
      </c>
      <c r="E3040" s="17">
        <v>43016.998414351852</v>
      </c>
      <c r="F3040" s="13" t="s">
        <v>302</v>
      </c>
      <c r="G3040" s="12">
        <v>2625</v>
      </c>
      <c r="H3040" s="12" t="s">
        <v>322</v>
      </c>
      <c r="I3040" s="12" t="s">
        <v>85</v>
      </c>
      <c r="J3040" s="37">
        <f>INDEX('Bảng Giá'!$C$3:$H$18,MATCH('Raw Data'!P3040,'Bảng Giá'!$B$3:$B$18,0),MATCH('Raw Data'!M3040,'Bảng Giá'!$C$2:$H$2,0))</f>
        <v>17500</v>
      </c>
      <c r="K3040" s="12">
        <v>17700</v>
      </c>
      <c r="L3040" s="36">
        <f t="shared" si="282"/>
        <v>1.5</v>
      </c>
      <c r="M3040" t="str">
        <f>'References data'!H3041</f>
        <v>Nội Tỉnh</v>
      </c>
      <c r="N3040">
        <f t="shared" si="283"/>
        <v>2.625</v>
      </c>
      <c r="O3040">
        <f t="shared" si="284"/>
        <v>-200</v>
      </c>
      <c r="P3040" t="str">
        <f>IF(AND(N3040&gt;0,N3040&lt;=0.05),'Bảng Giá'!$B$3,IF(AND(N3040&lt;=0.1,N3040&gt;0.05),'Bảng Giá'!$B$4,IF(AND('Raw Data'!N3040&gt;0.1,'Raw Data'!N3040&lt;=0.25),'Bảng Giá'!$B$5,IF(AND('Raw Data'!N3040&gt;0.25,'Raw Data'!N3040&lt;=0.5),'Bảng Giá'!$B$6,IF(AND('Raw Data'!N3040&gt;0.5,'Raw Data'!N3040&lt;=1),'Bảng Giá'!$B$7,IF(AND('Raw Data'!N3040&gt;1,'Raw Data'!N3040&lt;=1.5),'Bảng Giá'!$B$8,IF(AND('Raw Data'!N3040&gt;1.5,'Raw Data'!N3040&lt;=2),'Bảng Giá'!$B$9,IF(AND('Raw Data'!N3040&gt;2,'Raw Data'!N3040&lt;=2.5),'Bảng Giá'!$B$10,IF(AND('Raw Data'!N3040&gt;2.5,'Raw Data'!N3040&lt;=3),'Bảng Giá'!$B$11,IF(AND('Raw Data'!N3040&gt;3,'Raw Data'!N3040&lt;=3.5),'Bảng Giá'!$B$12,IF(AND('Raw Data'!N3040&gt;3.5,'Raw Data'!N3040&lt;=4),'Bảng Giá'!$B$13,IF(AND('Raw Data'!N3040&gt;4,'Raw Data'!N3040&lt;=4.5),'Bảng Giá'!$B$14,IF(AND('Raw Data'!N3040&gt;4.5,'Raw Data'!N3040&lt;=5),'Bảng Giá'!$B$15,IF(AND('Raw Data'!N3040&gt;5,'Raw Data'!N3040&lt;=5.5),'Bảng Giá'!$B$16,IF(AND('Raw Data'!N3040&gt;5.5,'Raw Data'!N3040&lt;=6),'Bảng Giá'!$B$17,'Bảng Giá'!$B$18)))))))))))))))</f>
        <v>2.5&lt;x&lt;=3</v>
      </c>
      <c r="Q3040" s="48">
        <f t="shared" si="285"/>
        <v>-1.1299435028248588E-2</v>
      </c>
      <c r="R3040">
        <f t="shared" si="286"/>
        <v>21000</v>
      </c>
      <c r="S3040">
        <f t="shared" si="287"/>
        <v>3300</v>
      </c>
    </row>
    <row r="3041" spans="1:19" x14ac:dyDescent="0.25">
      <c r="A3041" s="12">
        <v>3040</v>
      </c>
      <c r="B3041" s="12" t="s">
        <v>292</v>
      </c>
      <c r="C3041" s="12" t="s">
        <v>1739</v>
      </c>
      <c r="D3041" s="28">
        <v>43015.498749999999</v>
      </c>
      <c r="E3041" s="17">
        <v>43016.998749999999</v>
      </c>
      <c r="F3041" s="13" t="s">
        <v>302</v>
      </c>
      <c r="G3041" s="12">
        <v>200</v>
      </c>
      <c r="H3041" s="12" t="s">
        <v>322</v>
      </c>
      <c r="I3041" s="12" t="s">
        <v>85</v>
      </c>
      <c r="J3041" s="37">
        <f>INDEX('Bảng Giá'!$C$3:$H$18,MATCH('Raw Data'!P3041,'Bảng Giá'!$B$3:$B$18,0),MATCH('Raw Data'!M3041,'Bảng Giá'!$C$2:$H$2,0))</f>
        <v>13000</v>
      </c>
      <c r="K3041" s="12">
        <v>13100</v>
      </c>
      <c r="L3041" s="36">
        <f t="shared" si="282"/>
        <v>1.5</v>
      </c>
      <c r="M3041" t="str">
        <f>'References data'!H3042</f>
        <v>Nội Tỉnh</v>
      </c>
      <c r="N3041">
        <f t="shared" si="283"/>
        <v>0.2</v>
      </c>
      <c r="O3041">
        <f t="shared" si="284"/>
        <v>-100</v>
      </c>
      <c r="P3041" t="str">
        <f>IF(AND(N3041&gt;0,N3041&lt;=0.05),'Bảng Giá'!$B$3,IF(AND(N3041&lt;=0.1,N3041&gt;0.05),'Bảng Giá'!$B$4,IF(AND('Raw Data'!N3041&gt;0.1,'Raw Data'!N3041&lt;=0.25),'Bảng Giá'!$B$5,IF(AND('Raw Data'!N3041&gt;0.25,'Raw Data'!N3041&lt;=0.5),'Bảng Giá'!$B$6,IF(AND('Raw Data'!N3041&gt;0.5,'Raw Data'!N3041&lt;=1),'Bảng Giá'!$B$7,IF(AND('Raw Data'!N3041&gt;1,'Raw Data'!N3041&lt;=1.5),'Bảng Giá'!$B$8,IF(AND('Raw Data'!N3041&gt;1.5,'Raw Data'!N3041&lt;=2),'Bảng Giá'!$B$9,IF(AND('Raw Data'!N3041&gt;2,'Raw Data'!N3041&lt;=2.5),'Bảng Giá'!$B$10,IF(AND('Raw Data'!N3041&gt;2.5,'Raw Data'!N3041&lt;=3),'Bảng Giá'!$B$11,IF(AND('Raw Data'!N3041&gt;3,'Raw Data'!N3041&lt;=3.5),'Bảng Giá'!$B$12,IF(AND('Raw Data'!N3041&gt;3.5,'Raw Data'!N3041&lt;=4),'Bảng Giá'!$B$13,IF(AND('Raw Data'!N3041&gt;4,'Raw Data'!N3041&lt;=4.5),'Bảng Giá'!$B$14,IF(AND('Raw Data'!N3041&gt;4.5,'Raw Data'!N3041&lt;=5),'Bảng Giá'!$B$15,IF(AND('Raw Data'!N3041&gt;5,'Raw Data'!N3041&lt;=5.5),'Bảng Giá'!$B$16,IF(AND('Raw Data'!N3041&gt;5.5,'Raw Data'!N3041&lt;=6),'Bảng Giá'!$B$17,'Bảng Giá'!$B$18)))))))))))))))</f>
        <v>0.1&lt;x&lt;=0.25</v>
      </c>
      <c r="Q3041" s="48">
        <f t="shared" si="285"/>
        <v>-7.6335877862595417E-3</v>
      </c>
      <c r="R3041">
        <f t="shared" si="286"/>
        <v>15600</v>
      </c>
      <c r="S3041">
        <f t="shared" si="287"/>
        <v>2500</v>
      </c>
    </row>
    <row r="3042" spans="1:19" x14ac:dyDescent="0.25">
      <c r="A3042" s="12">
        <v>3041</v>
      </c>
      <c r="B3042" s="12" t="s">
        <v>292</v>
      </c>
      <c r="C3042" s="12" t="s">
        <v>1740</v>
      </c>
      <c r="D3042" s="28">
        <v>43015.436469907407</v>
      </c>
      <c r="E3042" s="17">
        <v>43016.936469907407</v>
      </c>
      <c r="F3042" s="13" t="s">
        <v>302</v>
      </c>
      <c r="G3042" s="12">
        <v>200</v>
      </c>
      <c r="H3042" s="12" t="s">
        <v>322</v>
      </c>
      <c r="I3042" s="12" t="s">
        <v>74</v>
      </c>
      <c r="J3042" s="37">
        <f>INDEX('Bảng Giá'!$C$3:$H$18,MATCH('Raw Data'!P3042,'Bảng Giá'!$B$3:$B$18,0),MATCH('Raw Data'!M3042,'Bảng Giá'!$C$2:$H$2,0))</f>
        <v>13000</v>
      </c>
      <c r="K3042" s="12">
        <v>13100</v>
      </c>
      <c r="L3042" s="36">
        <f t="shared" si="282"/>
        <v>1.5</v>
      </c>
      <c r="M3042" t="str">
        <f>'References data'!H3043</f>
        <v>Nội Tỉnh</v>
      </c>
      <c r="N3042">
        <f t="shared" si="283"/>
        <v>0.2</v>
      </c>
      <c r="O3042">
        <f t="shared" si="284"/>
        <v>-100</v>
      </c>
      <c r="P3042" t="str">
        <f>IF(AND(N3042&gt;0,N3042&lt;=0.05),'Bảng Giá'!$B$3,IF(AND(N3042&lt;=0.1,N3042&gt;0.05),'Bảng Giá'!$B$4,IF(AND('Raw Data'!N3042&gt;0.1,'Raw Data'!N3042&lt;=0.25),'Bảng Giá'!$B$5,IF(AND('Raw Data'!N3042&gt;0.25,'Raw Data'!N3042&lt;=0.5),'Bảng Giá'!$B$6,IF(AND('Raw Data'!N3042&gt;0.5,'Raw Data'!N3042&lt;=1),'Bảng Giá'!$B$7,IF(AND('Raw Data'!N3042&gt;1,'Raw Data'!N3042&lt;=1.5),'Bảng Giá'!$B$8,IF(AND('Raw Data'!N3042&gt;1.5,'Raw Data'!N3042&lt;=2),'Bảng Giá'!$B$9,IF(AND('Raw Data'!N3042&gt;2,'Raw Data'!N3042&lt;=2.5),'Bảng Giá'!$B$10,IF(AND('Raw Data'!N3042&gt;2.5,'Raw Data'!N3042&lt;=3),'Bảng Giá'!$B$11,IF(AND('Raw Data'!N3042&gt;3,'Raw Data'!N3042&lt;=3.5),'Bảng Giá'!$B$12,IF(AND('Raw Data'!N3042&gt;3.5,'Raw Data'!N3042&lt;=4),'Bảng Giá'!$B$13,IF(AND('Raw Data'!N3042&gt;4,'Raw Data'!N3042&lt;=4.5),'Bảng Giá'!$B$14,IF(AND('Raw Data'!N3042&gt;4.5,'Raw Data'!N3042&lt;=5),'Bảng Giá'!$B$15,IF(AND('Raw Data'!N3042&gt;5,'Raw Data'!N3042&lt;=5.5),'Bảng Giá'!$B$16,IF(AND('Raw Data'!N3042&gt;5.5,'Raw Data'!N3042&lt;=6),'Bảng Giá'!$B$17,'Bảng Giá'!$B$18)))))))))))))))</f>
        <v>0.1&lt;x&lt;=0.25</v>
      </c>
      <c r="Q3042" s="48">
        <f t="shared" si="285"/>
        <v>-7.6335877862595417E-3</v>
      </c>
      <c r="R3042">
        <f t="shared" si="286"/>
        <v>15600</v>
      </c>
      <c r="S3042">
        <f t="shared" si="287"/>
        <v>2500</v>
      </c>
    </row>
    <row r="3043" spans="1:19" x14ac:dyDescent="0.25">
      <c r="A3043" s="12">
        <v>3042</v>
      </c>
      <c r="B3043" s="12" t="s">
        <v>292</v>
      </c>
      <c r="C3043" s="12" t="s">
        <v>1741</v>
      </c>
      <c r="D3043" s="28">
        <v>43011.426504629628</v>
      </c>
      <c r="E3043" s="17">
        <v>43012.926504629628</v>
      </c>
      <c r="F3043" s="13" t="s">
        <v>302</v>
      </c>
      <c r="G3043" s="12">
        <v>200</v>
      </c>
      <c r="H3043" s="12" t="s">
        <v>322</v>
      </c>
      <c r="I3043" s="12" t="s">
        <v>301</v>
      </c>
      <c r="J3043" s="37">
        <f>INDEX('Bảng Giá'!$C$3:$H$18,MATCH('Raw Data'!P3043,'Bảng Giá'!$B$3:$B$18,0),MATCH('Raw Data'!M3043,'Bảng Giá'!$C$2:$H$2,0))</f>
        <v>13000</v>
      </c>
      <c r="K3043" s="12">
        <v>13100</v>
      </c>
      <c r="L3043" s="36">
        <f t="shared" si="282"/>
        <v>1.5</v>
      </c>
      <c r="M3043" t="str">
        <f>'References data'!H3044</f>
        <v>Nội Tỉnh</v>
      </c>
      <c r="N3043">
        <f t="shared" si="283"/>
        <v>0.2</v>
      </c>
      <c r="O3043">
        <f t="shared" si="284"/>
        <v>-100</v>
      </c>
      <c r="P3043" t="str">
        <f>IF(AND(N3043&gt;0,N3043&lt;=0.05),'Bảng Giá'!$B$3,IF(AND(N3043&lt;=0.1,N3043&gt;0.05),'Bảng Giá'!$B$4,IF(AND('Raw Data'!N3043&gt;0.1,'Raw Data'!N3043&lt;=0.25),'Bảng Giá'!$B$5,IF(AND('Raw Data'!N3043&gt;0.25,'Raw Data'!N3043&lt;=0.5),'Bảng Giá'!$B$6,IF(AND('Raw Data'!N3043&gt;0.5,'Raw Data'!N3043&lt;=1),'Bảng Giá'!$B$7,IF(AND('Raw Data'!N3043&gt;1,'Raw Data'!N3043&lt;=1.5),'Bảng Giá'!$B$8,IF(AND('Raw Data'!N3043&gt;1.5,'Raw Data'!N3043&lt;=2),'Bảng Giá'!$B$9,IF(AND('Raw Data'!N3043&gt;2,'Raw Data'!N3043&lt;=2.5),'Bảng Giá'!$B$10,IF(AND('Raw Data'!N3043&gt;2.5,'Raw Data'!N3043&lt;=3),'Bảng Giá'!$B$11,IF(AND('Raw Data'!N3043&gt;3,'Raw Data'!N3043&lt;=3.5),'Bảng Giá'!$B$12,IF(AND('Raw Data'!N3043&gt;3.5,'Raw Data'!N3043&lt;=4),'Bảng Giá'!$B$13,IF(AND('Raw Data'!N3043&gt;4,'Raw Data'!N3043&lt;=4.5),'Bảng Giá'!$B$14,IF(AND('Raw Data'!N3043&gt;4.5,'Raw Data'!N3043&lt;=5),'Bảng Giá'!$B$15,IF(AND('Raw Data'!N3043&gt;5,'Raw Data'!N3043&lt;=5.5),'Bảng Giá'!$B$16,IF(AND('Raw Data'!N3043&gt;5.5,'Raw Data'!N3043&lt;=6),'Bảng Giá'!$B$17,'Bảng Giá'!$B$18)))))))))))))))</f>
        <v>0.1&lt;x&lt;=0.25</v>
      </c>
      <c r="Q3043" s="48">
        <f t="shared" si="285"/>
        <v>-7.6335877862595417E-3</v>
      </c>
      <c r="R3043">
        <f t="shared" si="286"/>
        <v>15600</v>
      </c>
      <c r="S3043">
        <f t="shared" si="287"/>
        <v>2500</v>
      </c>
    </row>
    <row r="3044" spans="1:19" x14ac:dyDescent="0.25">
      <c r="A3044" s="12">
        <v>3043</v>
      </c>
      <c r="B3044" s="12" t="s">
        <v>292</v>
      </c>
      <c r="C3044" s="12" t="s">
        <v>1742</v>
      </c>
      <c r="D3044" s="28">
        <v>43011.660902777781</v>
      </c>
      <c r="E3044" s="17">
        <v>43013.160902777781</v>
      </c>
      <c r="F3044" s="13" t="s">
        <v>302</v>
      </c>
      <c r="G3044" s="12">
        <v>200</v>
      </c>
      <c r="H3044" s="12" t="s">
        <v>322</v>
      </c>
      <c r="I3044" s="12" t="s">
        <v>87</v>
      </c>
      <c r="J3044" s="37">
        <f>INDEX('Bảng Giá'!$C$3:$H$18,MATCH('Raw Data'!P3044,'Bảng Giá'!$B$3:$B$18,0),MATCH('Raw Data'!M3044,'Bảng Giá'!$C$2:$H$2,0))</f>
        <v>13000</v>
      </c>
      <c r="K3044" s="12">
        <v>13100</v>
      </c>
      <c r="L3044" s="36">
        <f t="shared" si="282"/>
        <v>1.5</v>
      </c>
      <c r="M3044" t="str">
        <f>'References data'!H3045</f>
        <v>Nội Tỉnh</v>
      </c>
      <c r="N3044">
        <f t="shared" si="283"/>
        <v>0.2</v>
      </c>
      <c r="O3044">
        <f t="shared" si="284"/>
        <v>-100</v>
      </c>
      <c r="P3044" t="str">
        <f>IF(AND(N3044&gt;0,N3044&lt;=0.05),'Bảng Giá'!$B$3,IF(AND(N3044&lt;=0.1,N3044&gt;0.05),'Bảng Giá'!$B$4,IF(AND('Raw Data'!N3044&gt;0.1,'Raw Data'!N3044&lt;=0.25),'Bảng Giá'!$B$5,IF(AND('Raw Data'!N3044&gt;0.25,'Raw Data'!N3044&lt;=0.5),'Bảng Giá'!$B$6,IF(AND('Raw Data'!N3044&gt;0.5,'Raw Data'!N3044&lt;=1),'Bảng Giá'!$B$7,IF(AND('Raw Data'!N3044&gt;1,'Raw Data'!N3044&lt;=1.5),'Bảng Giá'!$B$8,IF(AND('Raw Data'!N3044&gt;1.5,'Raw Data'!N3044&lt;=2),'Bảng Giá'!$B$9,IF(AND('Raw Data'!N3044&gt;2,'Raw Data'!N3044&lt;=2.5),'Bảng Giá'!$B$10,IF(AND('Raw Data'!N3044&gt;2.5,'Raw Data'!N3044&lt;=3),'Bảng Giá'!$B$11,IF(AND('Raw Data'!N3044&gt;3,'Raw Data'!N3044&lt;=3.5),'Bảng Giá'!$B$12,IF(AND('Raw Data'!N3044&gt;3.5,'Raw Data'!N3044&lt;=4),'Bảng Giá'!$B$13,IF(AND('Raw Data'!N3044&gt;4,'Raw Data'!N3044&lt;=4.5),'Bảng Giá'!$B$14,IF(AND('Raw Data'!N3044&gt;4.5,'Raw Data'!N3044&lt;=5),'Bảng Giá'!$B$15,IF(AND('Raw Data'!N3044&gt;5,'Raw Data'!N3044&lt;=5.5),'Bảng Giá'!$B$16,IF(AND('Raw Data'!N3044&gt;5.5,'Raw Data'!N3044&lt;=6),'Bảng Giá'!$B$17,'Bảng Giá'!$B$18)))))))))))))))</f>
        <v>0.1&lt;x&lt;=0.25</v>
      </c>
      <c r="Q3044" s="48">
        <f t="shared" si="285"/>
        <v>-7.6335877862595417E-3</v>
      </c>
      <c r="R3044">
        <f t="shared" si="286"/>
        <v>15600</v>
      </c>
      <c r="S3044">
        <f t="shared" si="287"/>
        <v>2500</v>
      </c>
    </row>
    <row r="3045" spans="1:19" x14ac:dyDescent="0.25">
      <c r="A3045" s="12">
        <v>3044</v>
      </c>
      <c r="B3045" s="12" t="s">
        <v>292</v>
      </c>
      <c r="C3045" s="12" t="s">
        <v>1743</v>
      </c>
      <c r="D3045" s="28">
        <v>43011.660925925928</v>
      </c>
      <c r="E3045" s="17">
        <v>43013.160925925928</v>
      </c>
      <c r="F3045" s="13" t="s">
        <v>302</v>
      </c>
      <c r="G3045" s="12">
        <v>200</v>
      </c>
      <c r="H3045" s="12" t="s">
        <v>322</v>
      </c>
      <c r="I3045" s="12" t="s">
        <v>76</v>
      </c>
      <c r="J3045" s="37">
        <f>INDEX('Bảng Giá'!$C$3:$H$18,MATCH('Raw Data'!P3045,'Bảng Giá'!$B$3:$B$18,0),MATCH('Raw Data'!M3045,'Bảng Giá'!$C$2:$H$2,0))</f>
        <v>13000</v>
      </c>
      <c r="K3045" s="12">
        <v>13100</v>
      </c>
      <c r="L3045" s="36">
        <f t="shared" si="282"/>
        <v>1.5</v>
      </c>
      <c r="M3045" t="str">
        <f>'References data'!H3046</f>
        <v>Nội Tỉnh</v>
      </c>
      <c r="N3045">
        <f t="shared" si="283"/>
        <v>0.2</v>
      </c>
      <c r="O3045">
        <f t="shared" si="284"/>
        <v>-100</v>
      </c>
      <c r="P3045" t="str">
        <f>IF(AND(N3045&gt;0,N3045&lt;=0.05),'Bảng Giá'!$B$3,IF(AND(N3045&lt;=0.1,N3045&gt;0.05),'Bảng Giá'!$B$4,IF(AND('Raw Data'!N3045&gt;0.1,'Raw Data'!N3045&lt;=0.25),'Bảng Giá'!$B$5,IF(AND('Raw Data'!N3045&gt;0.25,'Raw Data'!N3045&lt;=0.5),'Bảng Giá'!$B$6,IF(AND('Raw Data'!N3045&gt;0.5,'Raw Data'!N3045&lt;=1),'Bảng Giá'!$B$7,IF(AND('Raw Data'!N3045&gt;1,'Raw Data'!N3045&lt;=1.5),'Bảng Giá'!$B$8,IF(AND('Raw Data'!N3045&gt;1.5,'Raw Data'!N3045&lt;=2),'Bảng Giá'!$B$9,IF(AND('Raw Data'!N3045&gt;2,'Raw Data'!N3045&lt;=2.5),'Bảng Giá'!$B$10,IF(AND('Raw Data'!N3045&gt;2.5,'Raw Data'!N3045&lt;=3),'Bảng Giá'!$B$11,IF(AND('Raw Data'!N3045&gt;3,'Raw Data'!N3045&lt;=3.5),'Bảng Giá'!$B$12,IF(AND('Raw Data'!N3045&gt;3.5,'Raw Data'!N3045&lt;=4),'Bảng Giá'!$B$13,IF(AND('Raw Data'!N3045&gt;4,'Raw Data'!N3045&lt;=4.5),'Bảng Giá'!$B$14,IF(AND('Raw Data'!N3045&gt;4.5,'Raw Data'!N3045&lt;=5),'Bảng Giá'!$B$15,IF(AND('Raw Data'!N3045&gt;5,'Raw Data'!N3045&lt;=5.5),'Bảng Giá'!$B$16,IF(AND('Raw Data'!N3045&gt;5.5,'Raw Data'!N3045&lt;=6),'Bảng Giá'!$B$17,'Bảng Giá'!$B$18)))))))))))))))</f>
        <v>0.1&lt;x&lt;=0.25</v>
      </c>
      <c r="Q3045" s="48">
        <f t="shared" si="285"/>
        <v>-7.6335877862595417E-3</v>
      </c>
      <c r="R3045">
        <f t="shared" si="286"/>
        <v>15600</v>
      </c>
      <c r="S3045">
        <f t="shared" si="287"/>
        <v>2500</v>
      </c>
    </row>
    <row r="3046" spans="1:19" x14ac:dyDescent="0.25">
      <c r="A3046" s="12">
        <v>3045</v>
      </c>
      <c r="B3046" s="12" t="s">
        <v>292</v>
      </c>
      <c r="C3046" s="12" t="s">
        <v>1744</v>
      </c>
      <c r="D3046" s="28">
        <v>43014.379560185182</v>
      </c>
      <c r="E3046" s="17">
        <v>43015.879560185182</v>
      </c>
      <c r="F3046" s="13" t="s">
        <v>302</v>
      </c>
      <c r="G3046" s="12">
        <v>200</v>
      </c>
      <c r="H3046" s="12" t="s">
        <v>322</v>
      </c>
      <c r="I3046" s="12" t="s">
        <v>298</v>
      </c>
      <c r="J3046" s="37">
        <f>INDEX('Bảng Giá'!$C$3:$H$18,MATCH('Raw Data'!P3046,'Bảng Giá'!$B$3:$B$18,0),MATCH('Raw Data'!M3046,'Bảng Giá'!$C$2:$H$2,0))</f>
        <v>13000</v>
      </c>
      <c r="K3046" s="12">
        <v>13100</v>
      </c>
      <c r="L3046" s="36">
        <f t="shared" si="282"/>
        <v>1.5</v>
      </c>
      <c r="M3046" t="str">
        <f>'References data'!H3047</f>
        <v>Nội Tỉnh</v>
      </c>
      <c r="N3046">
        <f t="shared" si="283"/>
        <v>0.2</v>
      </c>
      <c r="O3046">
        <f t="shared" si="284"/>
        <v>-100</v>
      </c>
      <c r="P3046" t="str">
        <f>IF(AND(N3046&gt;0,N3046&lt;=0.05),'Bảng Giá'!$B$3,IF(AND(N3046&lt;=0.1,N3046&gt;0.05),'Bảng Giá'!$B$4,IF(AND('Raw Data'!N3046&gt;0.1,'Raw Data'!N3046&lt;=0.25),'Bảng Giá'!$B$5,IF(AND('Raw Data'!N3046&gt;0.25,'Raw Data'!N3046&lt;=0.5),'Bảng Giá'!$B$6,IF(AND('Raw Data'!N3046&gt;0.5,'Raw Data'!N3046&lt;=1),'Bảng Giá'!$B$7,IF(AND('Raw Data'!N3046&gt;1,'Raw Data'!N3046&lt;=1.5),'Bảng Giá'!$B$8,IF(AND('Raw Data'!N3046&gt;1.5,'Raw Data'!N3046&lt;=2),'Bảng Giá'!$B$9,IF(AND('Raw Data'!N3046&gt;2,'Raw Data'!N3046&lt;=2.5),'Bảng Giá'!$B$10,IF(AND('Raw Data'!N3046&gt;2.5,'Raw Data'!N3046&lt;=3),'Bảng Giá'!$B$11,IF(AND('Raw Data'!N3046&gt;3,'Raw Data'!N3046&lt;=3.5),'Bảng Giá'!$B$12,IF(AND('Raw Data'!N3046&gt;3.5,'Raw Data'!N3046&lt;=4),'Bảng Giá'!$B$13,IF(AND('Raw Data'!N3046&gt;4,'Raw Data'!N3046&lt;=4.5),'Bảng Giá'!$B$14,IF(AND('Raw Data'!N3046&gt;4.5,'Raw Data'!N3046&lt;=5),'Bảng Giá'!$B$15,IF(AND('Raw Data'!N3046&gt;5,'Raw Data'!N3046&lt;=5.5),'Bảng Giá'!$B$16,IF(AND('Raw Data'!N3046&gt;5.5,'Raw Data'!N3046&lt;=6),'Bảng Giá'!$B$17,'Bảng Giá'!$B$18)))))))))))))))</f>
        <v>0.1&lt;x&lt;=0.25</v>
      </c>
      <c r="Q3046" s="48">
        <f t="shared" si="285"/>
        <v>-7.6335877862595417E-3</v>
      </c>
      <c r="R3046">
        <f t="shared" si="286"/>
        <v>15600</v>
      </c>
      <c r="S3046">
        <f t="shared" si="287"/>
        <v>2500</v>
      </c>
    </row>
    <row r="3047" spans="1:19" x14ac:dyDescent="0.25">
      <c r="A3047" s="12">
        <v>3046</v>
      </c>
      <c r="B3047" s="12" t="s">
        <v>292</v>
      </c>
      <c r="C3047" s="12" t="s">
        <v>1745</v>
      </c>
      <c r="D3047" s="28">
        <v>43014.379594907405</v>
      </c>
      <c r="E3047" s="17">
        <v>43015.879594907405</v>
      </c>
      <c r="F3047" s="13" t="s">
        <v>302</v>
      </c>
      <c r="G3047" s="12">
        <v>200</v>
      </c>
      <c r="H3047" s="12" t="s">
        <v>322</v>
      </c>
      <c r="I3047" s="12" t="s">
        <v>76</v>
      </c>
      <c r="J3047" s="37">
        <f>INDEX('Bảng Giá'!$C$3:$H$18,MATCH('Raw Data'!P3047,'Bảng Giá'!$B$3:$B$18,0),MATCH('Raw Data'!M3047,'Bảng Giá'!$C$2:$H$2,0))</f>
        <v>13000</v>
      </c>
      <c r="K3047" s="12">
        <v>13100</v>
      </c>
      <c r="L3047" s="36">
        <f t="shared" si="282"/>
        <v>1.5</v>
      </c>
      <c r="M3047" t="str">
        <f>'References data'!H3048</f>
        <v>Nội Tỉnh</v>
      </c>
      <c r="N3047">
        <f t="shared" si="283"/>
        <v>0.2</v>
      </c>
      <c r="O3047">
        <f t="shared" si="284"/>
        <v>-100</v>
      </c>
      <c r="P3047" t="str">
        <f>IF(AND(N3047&gt;0,N3047&lt;=0.05),'Bảng Giá'!$B$3,IF(AND(N3047&lt;=0.1,N3047&gt;0.05),'Bảng Giá'!$B$4,IF(AND('Raw Data'!N3047&gt;0.1,'Raw Data'!N3047&lt;=0.25),'Bảng Giá'!$B$5,IF(AND('Raw Data'!N3047&gt;0.25,'Raw Data'!N3047&lt;=0.5),'Bảng Giá'!$B$6,IF(AND('Raw Data'!N3047&gt;0.5,'Raw Data'!N3047&lt;=1),'Bảng Giá'!$B$7,IF(AND('Raw Data'!N3047&gt;1,'Raw Data'!N3047&lt;=1.5),'Bảng Giá'!$B$8,IF(AND('Raw Data'!N3047&gt;1.5,'Raw Data'!N3047&lt;=2),'Bảng Giá'!$B$9,IF(AND('Raw Data'!N3047&gt;2,'Raw Data'!N3047&lt;=2.5),'Bảng Giá'!$B$10,IF(AND('Raw Data'!N3047&gt;2.5,'Raw Data'!N3047&lt;=3),'Bảng Giá'!$B$11,IF(AND('Raw Data'!N3047&gt;3,'Raw Data'!N3047&lt;=3.5),'Bảng Giá'!$B$12,IF(AND('Raw Data'!N3047&gt;3.5,'Raw Data'!N3047&lt;=4),'Bảng Giá'!$B$13,IF(AND('Raw Data'!N3047&gt;4,'Raw Data'!N3047&lt;=4.5),'Bảng Giá'!$B$14,IF(AND('Raw Data'!N3047&gt;4.5,'Raw Data'!N3047&lt;=5),'Bảng Giá'!$B$15,IF(AND('Raw Data'!N3047&gt;5,'Raw Data'!N3047&lt;=5.5),'Bảng Giá'!$B$16,IF(AND('Raw Data'!N3047&gt;5.5,'Raw Data'!N3047&lt;=6),'Bảng Giá'!$B$17,'Bảng Giá'!$B$18)))))))))))))))</f>
        <v>0.1&lt;x&lt;=0.25</v>
      </c>
      <c r="Q3047" s="48">
        <f t="shared" si="285"/>
        <v>-7.6335877862595417E-3</v>
      </c>
      <c r="R3047">
        <f t="shared" si="286"/>
        <v>15600</v>
      </c>
      <c r="S3047">
        <f t="shared" si="287"/>
        <v>2500</v>
      </c>
    </row>
    <row r="3048" spans="1:19" x14ac:dyDescent="0.25">
      <c r="A3048" s="12">
        <v>3047</v>
      </c>
      <c r="B3048" s="12" t="s">
        <v>292</v>
      </c>
      <c r="C3048" s="12" t="s">
        <v>1746</v>
      </c>
      <c r="D3048" s="28">
        <v>43014.379803240743</v>
      </c>
      <c r="E3048" s="17">
        <v>43015.879803240743</v>
      </c>
      <c r="F3048" s="13" t="s">
        <v>302</v>
      </c>
      <c r="G3048" s="12">
        <v>200</v>
      </c>
      <c r="H3048" s="12" t="s">
        <v>322</v>
      </c>
      <c r="I3048" s="12" t="s">
        <v>85</v>
      </c>
      <c r="J3048" s="37">
        <f>INDEX('Bảng Giá'!$C$3:$H$18,MATCH('Raw Data'!P3048,'Bảng Giá'!$B$3:$B$18,0),MATCH('Raw Data'!M3048,'Bảng Giá'!$C$2:$H$2,0))</f>
        <v>13000</v>
      </c>
      <c r="K3048" s="12">
        <v>13100</v>
      </c>
      <c r="L3048" s="36">
        <f t="shared" si="282"/>
        <v>1.5</v>
      </c>
      <c r="M3048" t="str">
        <f>'References data'!H3049</f>
        <v>Nội Tỉnh</v>
      </c>
      <c r="N3048">
        <f t="shared" si="283"/>
        <v>0.2</v>
      </c>
      <c r="O3048">
        <f t="shared" si="284"/>
        <v>-100</v>
      </c>
      <c r="P3048" t="str">
        <f>IF(AND(N3048&gt;0,N3048&lt;=0.05),'Bảng Giá'!$B$3,IF(AND(N3048&lt;=0.1,N3048&gt;0.05),'Bảng Giá'!$B$4,IF(AND('Raw Data'!N3048&gt;0.1,'Raw Data'!N3048&lt;=0.25),'Bảng Giá'!$B$5,IF(AND('Raw Data'!N3048&gt;0.25,'Raw Data'!N3048&lt;=0.5),'Bảng Giá'!$B$6,IF(AND('Raw Data'!N3048&gt;0.5,'Raw Data'!N3048&lt;=1),'Bảng Giá'!$B$7,IF(AND('Raw Data'!N3048&gt;1,'Raw Data'!N3048&lt;=1.5),'Bảng Giá'!$B$8,IF(AND('Raw Data'!N3048&gt;1.5,'Raw Data'!N3048&lt;=2),'Bảng Giá'!$B$9,IF(AND('Raw Data'!N3048&gt;2,'Raw Data'!N3048&lt;=2.5),'Bảng Giá'!$B$10,IF(AND('Raw Data'!N3048&gt;2.5,'Raw Data'!N3048&lt;=3),'Bảng Giá'!$B$11,IF(AND('Raw Data'!N3048&gt;3,'Raw Data'!N3048&lt;=3.5),'Bảng Giá'!$B$12,IF(AND('Raw Data'!N3048&gt;3.5,'Raw Data'!N3048&lt;=4),'Bảng Giá'!$B$13,IF(AND('Raw Data'!N3048&gt;4,'Raw Data'!N3048&lt;=4.5),'Bảng Giá'!$B$14,IF(AND('Raw Data'!N3048&gt;4.5,'Raw Data'!N3048&lt;=5),'Bảng Giá'!$B$15,IF(AND('Raw Data'!N3048&gt;5,'Raw Data'!N3048&lt;=5.5),'Bảng Giá'!$B$16,IF(AND('Raw Data'!N3048&gt;5.5,'Raw Data'!N3048&lt;=6),'Bảng Giá'!$B$17,'Bảng Giá'!$B$18)))))))))))))))</f>
        <v>0.1&lt;x&lt;=0.25</v>
      </c>
      <c r="Q3048" s="48">
        <f t="shared" si="285"/>
        <v>-7.6335877862595417E-3</v>
      </c>
      <c r="R3048">
        <f t="shared" si="286"/>
        <v>15600</v>
      </c>
      <c r="S3048">
        <f t="shared" si="287"/>
        <v>2500</v>
      </c>
    </row>
    <row r="3049" spans="1:19" x14ac:dyDescent="0.25">
      <c r="A3049" s="12">
        <v>3048</v>
      </c>
      <c r="B3049" s="12" t="s">
        <v>292</v>
      </c>
      <c r="C3049" s="12" t="s">
        <v>1747</v>
      </c>
      <c r="D3049" s="28">
        <v>43014.380266203705</v>
      </c>
      <c r="E3049" s="17">
        <v>43015.880266203705</v>
      </c>
      <c r="F3049" s="13" t="s">
        <v>302</v>
      </c>
      <c r="G3049" s="12">
        <v>200</v>
      </c>
      <c r="H3049" s="12" t="s">
        <v>322</v>
      </c>
      <c r="I3049" s="12" t="s">
        <v>89</v>
      </c>
      <c r="J3049" s="37">
        <f>INDEX('Bảng Giá'!$C$3:$H$18,MATCH('Raw Data'!P3049,'Bảng Giá'!$B$3:$B$18,0),MATCH('Raw Data'!M3049,'Bảng Giá'!$C$2:$H$2,0))</f>
        <v>13000</v>
      </c>
      <c r="K3049" s="12">
        <v>13100</v>
      </c>
      <c r="L3049" s="36">
        <f t="shared" si="282"/>
        <v>1.5</v>
      </c>
      <c r="M3049" t="str">
        <f>'References data'!H3050</f>
        <v>Nội Tỉnh</v>
      </c>
      <c r="N3049">
        <f t="shared" si="283"/>
        <v>0.2</v>
      </c>
      <c r="O3049">
        <f t="shared" si="284"/>
        <v>-100</v>
      </c>
      <c r="P3049" t="str">
        <f>IF(AND(N3049&gt;0,N3049&lt;=0.05),'Bảng Giá'!$B$3,IF(AND(N3049&lt;=0.1,N3049&gt;0.05),'Bảng Giá'!$B$4,IF(AND('Raw Data'!N3049&gt;0.1,'Raw Data'!N3049&lt;=0.25),'Bảng Giá'!$B$5,IF(AND('Raw Data'!N3049&gt;0.25,'Raw Data'!N3049&lt;=0.5),'Bảng Giá'!$B$6,IF(AND('Raw Data'!N3049&gt;0.5,'Raw Data'!N3049&lt;=1),'Bảng Giá'!$B$7,IF(AND('Raw Data'!N3049&gt;1,'Raw Data'!N3049&lt;=1.5),'Bảng Giá'!$B$8,IF(AND('Raw Data'!N3049&gt;1.5,'Raw Data'!N3049&lt;=2),'Bảng Giá'!$B$9,IF(AND('Raw Data'!N3049&gt;2,'Raw Data'!N3049&lt;=2.5),'Bảng Giá'!$B$10,IF(AND('Raw Data'!N3049&gt;2.5,'Raw Data'!N3049&lt;=3),'Bảng Giá'!$B$11,IF(AND('Raw Data'!N3049&gt;3,'Raw Data'!N3049&lt;=3.5),'Bảng Giá'!$B$12,IF(AND('Raw Data'!N3049&gt;3.5,'Raw Data'!N3049&lt;=4),'Bảng Giá'!$B$13,IF(AND('Raw Data'!N3049&gt;4,'Raw Data'!N3049&lt;=4.5),'Bảng Giá'!$B$14,IF(AND('Raw Data'!N3049&gt;4.5,'Raw Data'!N3049&lt;=5),'Bảng Giá'!$B$15,IF(AND('Raw Data'!N3049&gt;5,'Raw Data'!N3049&lt;=5.5),'Bảng Giá'!$B$16,IF(AND('Raw Data'!N3049&gt;5.5,'Raw Data'!N3049&lt;=6),'Bảng Giá'!$B$17,'Bảng Giá'!$B$18)))))))))))))))</f>
        <v>0.1&lt;x&lt;=0.25</v>
      </c>
      <c r="Q3049" s="48">
        <f t="shared" si="285"/>
        <v>-7.6335877862595417E-3</v>
      </c>
      <c r="R3049">
        <f t="shared" si="286"/>
        <v>15600</v>
      </c>
      <c r="S3049">
        <f t="shared" si="287"/>
        <v>2500</v>
      </c>
    </row>
    <row r="3050" spans="1:19" x14ac:dyDescent="0.25">
      <c r="A3050" s="12">
        <v>3049</v>
      </c>
      <c r="B3050" s="12" t="s">
        <v>292</v>
      </c>
      <c r="C3050" s="12" t="s">
        <v>1748</v>
      </c>
      <c r="D3050" s="28">
        <v>43014.503587962965</v>
      </c>
      <c r="E3050" s="17">
        <v>43016.003587962965</v>
      </c>
      <c r="F3050" s="13" t="s">
        <v>302</v>
      </c>
      <c r="G3050" s="12">
        <v>200</v>
      </c>
      <c r="H3050" s="12" t="s">
        <v>322</v>
      </c>
      <c r="I3050" s="12" t="s">
        <v>76</v>
      </c>
      <c r="J3050" s="37">
        <f>INDEX('Bảng Giá'!$C$3:$H$18,MATCH('Raw Data'!P3050,'Bảng Giá'!$B$3:$B$18,0),MATCH('Raw Data'!M3050,'Bảng Giá'!$C$2:$H$2,0))</f>
        <v>13000</v>
      </c>
      <c r="K3050" s="12">
        <v>13100</v>
      </c>
      <c r="L3050" s="36">
        <f t="shared" si="282"/>
        <v>1.5</v>
      </c>
      <c r="M3050" t="str">
        <f>'References data'!H3051</f>
        <v>Nội Tỉnh</v>
      </c>
      <c r="N3050">
        <f t="shared" si="283"/>
        <v>0.2</v>
      </c>
      <c r="O3050">
        <f t="shared" si="284"/>
        <v>-100</v>
      </c>
      <c r="P3050" t="str">
        <f>IF(AND(N3050&gt;0,N3050&lt;=0.05),'Bảng Giá'!$B$3,IF(AND(N3050&lt;=0.1,N3050&gt;0.05),'Bảng Giá'!$B$4,IF(AND('Raw Data'!N3050&gt;0.1,'Raw Data'!N3050&lt;=0.25),'Bảng Giá'!$B$5,IF(AND('Raw Data'!N3050&gt;0.25,'Raw Data'!N3050&lt;=0.5),'Bảng Giá'!$B$6,IF(AND('Raw Data'!N3050&gt;0.5,'Raw Data'!N3050&lt;=1),'Bảng Giá'!$B$7,IF(AND('Raw Data'!N3050&gt;1,'Raw Data'!N3050&lt;=1.5),'Bảng Giá'!$B$8,IF(AND('Raw Data'!N3050&gt;1.5,'Raw Data'!N3050&lt;=2),'Bảng Giá'!$B$9,IF(AND('Raw Data'!N3050&gt;2,'Raw Data'!N3050&lt;=2.5),'Bảng Giá'!$B$10,IF(AND('Raw Data'!N3050&gt;2.5,'Raw Data'!N3050&lt;=3),'Bảng Giá'!$B$11,IF(AND('Raw Data'!N3050&gt;3,'Raw Data'!N3050&lt;=3.5),'Bảng Giá'!$B$12,IF(AND('Raw Data'!N3050&gt;3.5,'Raw Data'!N3050&lt;=4),'Bảng Giá'!$B$13,IF(AND('Raw Data'!N3050&gt;4,'Raw Data'!N3050&lt;=4.5),'Bảng Giá'!$B$14,IF(AND('Raw Data'!N3050&gt;4.5,'Raw Data'!N3050&lt;=5),'Bảng Giá'!$B$15,IF(AND('Raw Data'!N3050&gt;5,'Raw Data'!N3050&lt;=5.5),'Bảng Giá'!$B$16,IF(AND('Raw Data'!N3050&gt;5.5,'Raw Data'!N3050&lt;=6),'Bảng Giá'!$B$17,'Bảng Giá'!$B$18)))))))))))))))</f>
        <v>0.1&lt;x&lt;=0.25</v>
      </c>
      <c r="Q3050" s="48">
        <f t="shared" si="285"/>
        <v>-7.6335877862595417E-3</v>
      </c>
      <c r="R3050">
        <f t="shared" si="286"/>
        <v>15600</v>
      </c>
      <c r="S3050">
        <f t="shared" si="287"/>
        <v>2500</v>
      </c>
    </row>
    <row r="3051" spans="1:19" x14ac:dyDescent="0.25">
      <c r="A3051" s="12">
        <v>3050</v>
      </c>
      <c r="B3051" s="12" t="s">
        <v>292</v>
      </c>
      <c r="C3051" s="12" t="s">
        <v>1749</v>
      </c>
      <c r="D3051" s="28">
        <v>43014.379502314812</v>
      </c>
      <c r="E3051" s="17">
        <v>43015.879502314812</v>
      </c>
      <c r="F3051" s="13" t="s">
        <v>302</v>
      </c>
      <c r="G3051" s="12">
        <v>200</v>
      </c>
      <c r="H3051" s="12" t="s">
        <v>322</v>
      </c>
      <c r="I3051" s="12" t="s">
        <v>99</v>
      </c>
      <c r="J3051" s="37">
        <f>INDEX('Bảng Giá'!$C$3:$H$18,MATCH('Raw Data'!P3051,'Bảng Giá'!$B$3:$B$18,0),MATCH('Raw Data'!M3051,'Bảng Giá'!$C$2:$H$2,0))</f>
        <v>13000</v>
      </c>
      <c r="K3051" s="12">
        <v>13100</v>
      </c>
      <c r="L3051" s="36">
        <f t="shared" si="282"/>
        <v>1.5</v>
      </c>
      <c r="M3051" t="str">
        <f>'References data'!H3052</f>
        <v>Nội Tỉnh</v>
      </c>
      <c r="N3051">
        <f t="shared" si="283"/>
        <v>0.2</v>
      </c>
      <c r="O3051">
        <f t="shared" si="284"/>
        <v>-100</v>
      </c>
      <c r="P3051" t="str">
        <f>IF(AND(N3051&gt;0,N3051&lt;=0.05),'Bảng Giá'!$B$3,IF(AND(N3051&lt;=0.1,N3051&gt;0.05),'Bảng Giá'!$B$4,IF(AND('Raw Data'!N3051&gt;0.1,'Raw Data'!N3051&lt;=0.25),'Bảng Giá'!$B$5,IF(AND('Raw Data'!N3051&gt;0.25,'Raw Data'!N3051&lt;=0.5),'Bảng Giá'!$B$6,IF(AND('Raw Data'!N3051&gt;0.5,'Raw Data'!N3051&lt;=1),'Bảng Giá'!$B$7,IF(AND('Raw Data'!N3051&gt;1,'Raw Data'!N3051&lt;=1.5),'Bảng Giá'!$B$8,IF(AND('Raw Data'!N3051&gt;1.5,'Raw Data'!N3051&lt;=2),'Bảng Giá'!$B$9,IF(AND('Raw Data'!N3051&gt;2,'Raw Data'!N3051&lt;=2.5),'Bảng Giá'!$B$10,IF(AND('Raw Data'!N3051&gt;2.5,'Raw Data'!N3051&lt;=3),'Bảng Giá'!$B$11,IF(AND('Raw Data'!N3051&gt;3,'Raw Data'!N3051&lt;=3.5),'Bảng Giá'!$B$12,IF(AND('Raw Data'!N3051&gt;3.5,'Raw Data'!N3051&lt;=4),'Bảng Giá'!$B$13,IF(AND('Raw Data'!N3051&gt;4,'Raw Data'!N3051&lt;=4.5),'Bảng Giá'!$B$14,IF(AND('Raw Data'!N3051&gt;4.5,'Raw Data'!N3051&lt;=5),'Bảng Giá'!$B$15,IF(AND('Raw Data'!N3051&gt;5,'Raw Data'!N3051&lt;=5.5),'Bảng Giá'!$B$16,IF(AND('Raw Data'!N3051&gt;5.5,'Raw Data'!N3051&lt;=6),'Bảng Giá'!$B$17,'Bảng Giá'!$B$18)))))))))))))))</f>
        <v>0.1&lt;x&lt;=0.25</v>
      </c>
      <c r="Q3051" s="48">
        <f t="shared" si="285"/>
        <v>-7.6335877862595417E-3</v>
      </c>
      <c r="R3051">
        <f t="shared" si="286"/>
        <v>15600</v>
      </c>
      <c r="S3051">
        <f t="shared" si="287"/>
        <v>2500</v>
      </c>
    </row>
    <row r="3052" spans="1:19" x14ac:dyDescent="0.25">
      <c r="A3052" s="12">
        <v>3051</v>
      </c>
      <c r="B3052" s="12" t="s">
        <v>292</v>
      </c>
      <c r="C3052" s="12" t="s">
        <v>1750</v>
      </c>
      <c r="D3052" s="28">
        <v>43014.379791666666</v>
      </c>
      <c r="E3052" s="17">
        <v>43015.879791666666</v>
      </c>
      <c r="F3052" s="13" t="s">
        <v>302</v>
      </c>
      <c r="G3052" s="12">
        <v>200</v>
      </c>
      <c r="H3052" s="12" t="s">
        <v>322</v>
      </c>
      <c r="I3052" s="12" t="s">
        <v>89</v>
      </c>
      <c r="J3052" s="37">
        <f>INDEX('Bảng Giá'!$C$3:$H$18,MATCH('Raw Data'!P3052,'Bảng Giá'!$B$3:$B$18,0),MATCH('Raw Data'!M3052,'Bảng Giá'!$C$2:$H$2,0))</f>
        <v>13000</v>
      </c>
      <c r="K3052" s="12">
        <v>13100</v>
      </c>
      <c r="L3052" s="36">
        <f t="shared" si="282"/>
        <v>1.5</v>
      </c>
      <c r="M3052" t="str">
        <f>'References data'!H3053</f>
        <v>Nội Tỉnh</v>
      </c>
      <c r="N3052">
        <f t="shared" si="283"/>
        <v>0.2</v>
      </c>
      <c r="O3052">
        <f t="shared" si="284"/>
        <v>-100</v>
      </c>
      <c r="P3052" t="str">
        <f>IF(AND(N3052&gt;0,N3052&lt;=0.05),'Bảng Giá'!$B$3,IF(AND(N3052&lt;=0.1,N3052&gt;0.05),'Bảng Giá'!$B$4,IF(AND('Raw Data'!N3052&gt;0.1,'Raw Data'!N3052&lt;=0.25),'Bảng Giá'!$B$5,IF(AND('Raw Data'!N3052&gt;0.25,'Raw Data'!N3052&lt;=0.5),'Bảng Giá'!$B$6,IF(AND('Raw Data'!N3052&gt;0.5,'Raw Data'!N3052&lt;=1),'Bảng Giá'!$B$7,IF(AND('Raw Data'!N3052&gt;1,'Raw Data'!N3052&lt;=1.5),'Bảng Giá'!$B$8,IF(AND('Raw Data'!N3052&gt;1.5,'Raw Data'!N3052&lt;=2),'Bảng Giá'!$B$9,IF(AND('Raw Data'!N3052&gt;2,'Raw Data'!N3052&lt;=2.5),'Bảng Giá'!$B$10,IF(AND('Raw Data'!N3052&gt;2.5,'Raw Data'!N3052&lt;=3),'Bảng Giá'!$B$11,IF(AND('Raw Data'!N3052&gt;3,'Raw Data'!N3052&lt;=3.5),'Bảng Giá'!$B$12,IF(AND('Raw Data'!N3052&gt;3.5,'Raw Data'!N3052&lt;=4),'Bảng Giá'!$B$13,IF(AND('Raw Data'!N3052&gt;4,'Raw Data'!N3052&lt;=4.5),'Bảng Giá'!$B$14,IF(AND('Raw Data'!N3052&gt;4.5,'Raw Data'!N3052&lt;=5),'Bảng Giá'!$B$15,IF(AND('Raw Data'!N3052&gt;5,'Raw Data'!N3052&lt;=5.5),'Bảng Giá'!$B$16,IF(AND('Raw Data'!N3052&gt;5.5,'Raw Data'!N3052&lt;=6),'Bảng Giá'!$B$17,'Bảng Giá'!$B$18)))))))))))))))</f>
        <v>0.1&lt;x&lt;=0.25</v>
      </c>
      <c r="Q3052" s="48">
        <f t="shared" si="285"/>
        <v>-7.6335877862595417E-3</v>
      </c>
      <c r="R3052">
        <f t="shared" si="286"/>
        <v>15600</v>
      </c>
      <c r="S3052">
        <f t="shared" si="287"/>
        <v>2500</v>
      </c>
    </row>
    <row r="3053" spans="1:19" x14ac:dyDescent="0.25">
      <c r="A3053" s="12">
        <v>3052</v>
      </c>
      <c r="B3053" s="12" t="s">
        <v>292</v>
      </c>
      <c r="C3053" s="12" t="s">
        <v>1751</v>
      </c>
      <c r="D3053" s="28">
        <v>43014.38082175926</v>
      </c>
      <c r="E3053" s="17">
        <v>43015.88082175926</v>
      </c>
      <c r="F3053" s="13" t="s">
        <v>302</v>
      </c>
      <c r="G3053" s="12">
        <v>200</v>
      </c>
      <c r="H3053" s="12" t="s">
        <v>322</v>
      </c>
      <c r="I3053" s="12" t="s">
        <v>85</v>
      </c>
      <c r="J3053" s="37">
        <f>INDEX('Bảng Giá'!$C$3:$H$18,MATCH('Raw Data'!P3053,'Bảng Giá'!$B$3:$B$18,0),MATCH('Raw Data'!M3053,'Bảng Giá'!$C$2:$H$2,0))</f>
        <v>13000</v>
      </c>
      <c r="K3053" s="12">
        <v>13100</v>
      </c>
      <c r="L3053" s="36">
        <f t="shared" si="282"/>
        <v>1.5</v>
      </c>
      <c r="M3053" t="str">
        <f>'References data'!H3054</f>
        <v>Nội Tỉnh</v>
      </c>
      <c r="N3053">
        <f t="shared" si="283"/>
        <v>0.2</v>
      </c>
      <c r="O3053">
        <f t="shared" si="284"/>
        <v>-100</v>
      </c>
      <c r="P3053" t="str">
        <f>IF(AND(N3053&gt;0,N3053&lt;=0.05),'Bảng Giá'!$B$3,IF(AND(N3053&lt;=0.1,N3053&gt;0.05),'Bảng Giá'!$B$4,IF(AND('Raw Data'!N3053&gt;0.1,'Raw Data'!N3053&lt;=0.25),'Bảng Giá'!$B$5,IF(AND('Raw Data'!N3053&gt;0.25,'Raw Data'!N3053&lt;=0.5),'Bảng Giá'!$B$6,IF(AND('Raw Data'!N3053&gt;0.5,'Raw Data'!N3053&lt;=1),'Bảng Giá'!$B$7,IF(AND('Raw Data'!N3053&gt;1,'Raw Data'!N3053&lt;=1.5),'Bảng Giá'!$B$8,IF(AND('Raw Data'!N3053&gt;1.5,'Raw Data'!N3053&lt;=2),'Bảng Giá'!$B$9,IF(AND('Raw Data'!N3053&gt;2,'Raw Data'!N3053&lt;=2.5),'Bảng Giá'!$B$10,IF(AND('Raw Data'!N3053&gt;2.5,'Raw Data'!N3053&lt;=3),'Bảng Giá'!$B$11,IF(AND('Raw Data'!N3053&gt;3,'Raw Data'!N3053&lt;=3.5),'Bảng Giá'!$B$12,IF(AND('Raw Data'!N3053&gt;3.5,'Raw Data'!N3053&lt;=4),'Bảng Giá'!$B$13,IF(AND('Raw Data'!N3053&gt;4,'Raw Data'!N3053&lt;=4.5),'Bảng Giá'!$B$14,IF(AND('Raw Data'!N3053&gt;4.5,'Raw Data'!N3053&lt;=5),'Bảng Giá'!$B$15,IF(AND('Raw Data'!N3053&gt;5,'Raw Data'!N3053&lt;=5.5),'Bảng Giá'!$B$16,IF(AND('Raw Data'!N3053&gt;5.5,'Raw Data'!N3053&lt;=6),'Bảng Giá'!$B$17,'Bảng Giá'!$B$18)))))))))))))))</f>
        <v>0.1&lt;x&lt;=0.25</v>
      </c>
      <c r="Q3053" s="48">
        <f t="shared" si="285"/>
        <v>-7.6335877862595417E-3</v>
      </c>
      <c r="R3053">
        <f t="shared" si="286"/>
        <v>15600</v>
      </c>
      <c r="S3053">
        <f t="shared" si="287"/>
        <v>2500</v>
      </c>
    </row>
    <row r="3054" spans="1:19" x14ac:dyDescent="0.25">
      <c r="A3054" s="12">
        <v>3053</v>
      </c>
      <c r="B3054" s="12" t="s">
        <v>292</v>
      </c>
      <c r="C3054" s="12" t="s">
        <v>1752</v>
      </c>
      <c r="D3054" s="28">
        <v>43014.380115740743</v>
      </c>
      <c r="E3054" s="17">
        <v>43015.880115740743</v>
      </c>
      <c r="F3054" s="13" t="s">
        <v>302</v>
      </c>
      <c r="G3054" s="12">
        <v>200</v>
      </c>
      <c r="H3054" s="12" t="s">
        <v>322</v>
      </c>
      <c r="I3054" s="12" t="s">
        <v>99</v>
      </c>
      <c r="J3054" s="37">
        <f>INDEX('Bảng Giá'!$C$3:$H$18,MATCH('Raw Data'!P3054,'Bảng Giá'!$B$3:$B$18,0),MATCH('Raw Data'!M3054,'Bảng Giá'!$C$2:$H$2,0))</f>
        <v>13000</v>
      </c>
      <c r="K3054" s="12">
        <v>13100</v>
      </c>
      <c r="L3054" s="36">
        <f t="shared" si="282"/>
        <v>1.5</v>
      </c>
      <c r="M3054" t="str">
        <f>'References data'!H3055</f>
        <v>Nội Tỉnh</v>
      </c>
      <c r="N3054">
        <f t="shared" si="283"/>
        <v>0.2</v>
      </c>
      <c r="O3054">
        <f t="shared" si="284"/>
        <v>-100</v>
      </c>
      <c r="P3054" t="str">
        <f>IF(AND(N3054&gt;0,N3054&lt;=0.05),'Bảng Giá'!$B$3,IF(AND(N3054&lt;=0.1,N3054&gt;0.05),'Bảng Giá'!$B$4,IF(AND('Raw Data'!N3054&gt;0.1,'Raw Data'!N3054&lt;=0.25),'Bảng Giá'!$B$5,IF(AND('Raw Data'!N3054&gt;0.25,'Raw Data'!N3054&lt;=0.5),'Bảng Giá'!$B$6,IF(AND('Raw Data'!N3054&gt;0.5,'Raw Data'!N3054&lt;=1),'Bảng Giá'!$B$7,IF(AND('Raw Data'!N3054&gt;1,'Raw Data'!N3054&lt;=1.5),'Bảng Giá'!$B$8,IF(AND('Raw Data'!N3054&gt;1.5,'Raw Data'!N3054&lt;=2),'Bảng Giá'!$B$9,IF(AND('Raw Data'!N3054&gt;2,'Raw Data'!N3054&lt;=2.5),'Bảng Giá'!$B$10,IF(AND('Raw Data'!N3054&gt;2.5,'Raw Data'!N3054&lt;=3),'Bảng Giá'!$B$11,IF(AND('Raw Data'!N3054&gt;3,'Raw Data'!N3054&lt;=3.5),'Bảng Giá'!$B$12,IF(AND('Raw Data'!N3054&gt;3.5,'Raw Data'!N3054&lt;=4),'Bảng Giá'!$B$13,IF(AND('Raw Data'!N3054&gt;4,'Raw Data'!N3054&lt;=4.5),'Bảng Giá'!$B$14,IF(AND('Raw Data'!N3054&gt;4.5,'Raw Data'!N3054&lt;=5),'Bảng Giá'!$B$15,IF(AND('Raw Data'!N3054&gt;5,'Raw Data'!N3054&lt;=5.5),'Bảng Giá'!$B$16,IF(AND('Raw Data'!N3054&gt;5.5,'Raw Data'!N3054&lt;=6),'Bảng Giá'!$B$17,'Bảng Giá'!$B$18)))))))))))))))</f>
        <v>0.1&lt;x&lt;=0.25</v>
      </c>
      <c r="Q3054" s="48">
        <f t="shared" si="285"/>
        <v>-7.6335877862595417E-3</v>
      </c>
      <c r="R3054">
        <f t="shared" si="286"/>
        <v>15600</v>
      </c>
      <c r="S3054">
        <f t="shared" si="287"/>
        <v>2500</v>
      </c>
    </row>
    <row r="3055" spans="1:19" x14ac:dyDescent="0.25">
      <c r="A3055" s="12">
        <v>3054</v>
      </c>
      <c r="B3055" s="12" t="s">
        <v>292</v>
      </c>
      <c r="C3055" s="12" t="s">
        <v>1753</v>
      </c>
      <c r="D3055" s="28">
        <v>43012.333333333336</v>
      </c>
      <c r="E3055" s="17">
        <v>43013.833333333336</v>
      </c>
      <c r="F3055" s="13" t="s">
        <v>302</v>
      </c>
      <c r="G3055" s="12">
        <v>200</v>
      </c>
      <c r="H3055" s="12" t="s">
        <v>322</v>
      </c>
      <c r="I3055" s="12" t="s">
        <v>98</v>
      </c>
      <c r="J3055" s="37">
        <f>INDEX('Bảng Giá'!$C$3:$H$18,MATCH('Raw Data'!P3055,'Bảng Giá'!$B$3:$B$18,0),MATCH('Raw Data'!M3055,'Bảng Giá'!$C$2:$H$2,0))</f>
        <v>13000</v>
      </c>
      <c r="K3055" s="12">
        <v>13100</v>
      </c>
      <c r="L3055" s="36">
        <f t="shared" si="282"/>
        <v>1.5</v>
      </c>
      <c r="M3055" t="str">
        <f>'References data'!H3056</f>
        <v>Nội Tỉnh</v>
      </c>
      <c r="N3055">
        <f t="shared" si="283"/>
        <v>0.2</v>
      </c>
      <c r="O3055">
        <f t="shared" si="284"/>
        <v>-100</v>
      </c>
      <c r="P3055" t="str">
        <f>IF(AND(N3055&gt;0,N3055&lt;=0.05),'Bảng Giá'!$B$3,IF(AND(N3055&lt;=0.1,N3055&gt;0.05),'Bảng Giá'!$B$4,IF(AND('Raw Data'!N3055&gt;0.1,'Raw Data'!N3055&lt;=0.25),'Bảng Giá'!$B$5,IF(AND('Raw Data'!N3055&gt;0.25,'Raw Data'!N3055&lt;=0.5),'Bảng Giá'!$B$6,IF(AND('Raw Data'!N3055&gt;0.5,'Raw Data'!N3055&lt;=1),'Bảng Giá'!$B$7,IF(AND('Raw Data'!N3055&gt;1,'Raw Data'!N3055&lt;=1.5),'Bảng Giá'!$B$8,IF(AND('Raw Data'!N3055&gt;1.5,'Raw Data'!N3055&lt;=2),'Bảng Giá'!$B$9,IF(AND('Raw Data'!N3055&gt;2,'Raw Data'!N3055&lt;=2.5),'Bảng Giá'!$B$10,IF(AND('Raw Data'!N3055&gt;2.5,'Raw Data'!N3055&lt;=3),'Bảng Giá'!$B$11,IF(AND('Raw Data'!N3055&gt;3,'Raw Data'!N3055&lt;=3.5),'Bảng Giá'!$B$12,IF(AND('Raw Data'!N3055&gt;3.5,'Raw Data'!N3055&lt;=4),'Bảng Giá'!$B$13,IF(AND('Raw Data'!N3055&gt;4,'Raw Data'!N3055&lt;=4.5),'Bảng Giá'!$B$14,IF(AND('Raw Data'!N3055&gt;4.5,'Raw Data'!N3055&lt;=5),'Bảng Giá'!$B$15,IF(AND('Raw Data'!N3055&gt;5,'Raw Data'!N3055&lt;=5.5),'Bảng Giá'!$B$16,IF(AND('Raw Data'!N3055&gt;5.5,'Raw Data'!N3055&lt;=6),'Bảng Giá'!$B$17,'Bảng Giá'!$B$18)))))))))))))))</f>
        <v>0.1&lt;x&lt;=0.25</v>
      </c>
      <c r="Q3055" s="48">
        <f t="shared" si="285"/>
        <v>-7.6335877862595417E-3</v>
      </c>
      <c r="R3055">
        <f t="shared" si="286"/>
        <v>15600</v>
      </c>
      <c r="S3055">
        <f t="shared" si="287"/>
        <v>2500</v>
      </c>
    </row>
    <row r="3056" spans="1:19" x14ac:dyDescent="0.25">
      <c r="A3056" s="12">
        <v>3055</v>
      </c>
      <c r="B3056" s="12" t="s">
        <v>292</v>
      </c>
      <c r="C3056" s="12" t="s">
        <v>1754</v>
      </c>
      <c r="D3056" s="28">
        <v>43015.498703703706</v>
      </c>
      <c r="E3056" s="17">
        <v>43016.998703703706</v>
      </c>
      <c r="F3056" s="13" t="s">
        <v>302</v>
      </c>
      <c r="G3056" s="12">
        <v>200</v>
      </c>
      <c r="H3056" s="12" t="s">
        <v>311</v>
      </c>
      <c r="I3056" s="12" t="s">
        <v>297</v>
      </c>
      <c r="J3056" s="37">
        <f>INDEX('Bảng Giá'!$C$3:$H$18,MATCH('Raw Data'!P3056,'Bảng Giá'!$B$3:$B$18,0),MATCH('Raw Data'!M3056,'Bảng Giá'!$C$2:$H$2,0))</f>
        <v>13000</v>
      </c>
      <c r="K3056" s="12">
        <v>13100</v>
      </c>
      <c r="L3056" s="36">
        <f t="shared" si="282"/>
        <v>1.5</v>
      </c>
      <c r="M3056" t="str">
        <f>'References data'!H3057</f>
        <v>Nội Tỉnh</v>
      </c>
      <c r="N3056">
        <f t="shared" si="283"/>
        <v>0.2</v>
      </c>
      <c r="O3056">
        <f t="shared" si="284"/>
        <v>-100</v>
      </c>
      <c r="P3056" t="str">
        <f>IF(AND(N3056&gt;0,N3056&lt;=0.05),'Bảng Giá'!$B$3,IF(AND(N3056&lt;=0.1,N3056&gt;0.05),'Bảng Giá'!$B$4,IF(AND('Raw Data'!N3056&gt;0.1,'Raw Data'!N3056&lt;=0.25),'Bảng Giá'!$B$5,IF(AND('Raw Data'!N3056&gt;0.25,'Raw Data'!N3056&lt;=0.5),'Bảng Giá'!$B$6,IF(AND('Raw Data'!N3056&gt;0.5,'Raw Data'!N3056&lt;=1),'Bảng Giá'!$B$7,IF(AND('Raw Data'!N3056&gt;1,'Raw Data'!N3056&lt;=1.5),'Bảng Giá'!$B$8,IF(AND('Raw Data'!N3056&gt;1.5,'Raw Data'!N3056&lt;=2),'Bảng Giá'!$B$9,IF(AND('Raw Data'!N3056&gt;2,'Raw Data'!N3056&lt;=2.5),'Bảng Giá'!$B$10,IF(AND('Raw Data'!N3056&gt;2.5,'Raw Data'!N3056&lt;=3),'Bảng Giá'!$B$11,IF(AND('Raw Data'!N3056&gt;3,'Raw Data'!N3056&lt;=3.5),'Bảng Giá'!$B$12,IF(AND('Raw Data'!N3056&gt;3.5,'Raw Data'!N3056&lt;=4),'Bảng Giá'!$B$13,IF(AND('Raw Data'!N3056&gt;4,'Raw Data'!N3056&lt;=4.5),'Bảng Giá'!$B$14,IF(AND('Raw Data'!N3056&gt;4.5,'Raw Data'!N3056&lt;=5),'Bảng Giá'!$B$15,IF(AND('Raw Data'!N3056&gt;5,'Raw Data'!N3056&lt;=5.5),'Bảng Giá'!$B$16,IF(AND('Raw Data'!N3056&gt;5.5,'Raw Data'!N3056&lt;=6),'Bảng Giá'!$B$17,'Bảng Giá'!$B$18)))))))))))))))</f>
        <v>0.1&lt;x&lt;=0.25</v>
      </c>
      <c r="Q3056" s="48">
        <f t="shared" si="285"/>
        <v>-7.6335877862595417E-3</v>
      </c>
      <c r="R3056">
        <f t="shared" si="286"/>
        <v>15600</v>
      </c>
      <c r="S3056">
        <f t="shared" si="287"/>
        <v>2500</v>
      </c>
    </row>
    <row r="3057" spans="1:19" x14ac:dyDescent="0.25">
      <c r="A3057" s="12">
        <v>3056</v>
      </c>
      <c r="B3057" s="12" t="s">
        <v>292</v>
      </c>
      <c r="C3057" s="12" t="s">
        <v>1755</v>
      </c>
      <c r="D3057" s="28">
        <v>43011.660810185182</v>
      </c>
      <c r="E3057" s="17">
        <v>43013.160810185182</v>
      </c>
      <c r="F3057" s="13" t="s">
        <v>302</v>
      </c>
      <c r="G3057" s="12">
        <v>200</v>
      </c>
      <c r="H3057" s="12" t="s">
        <v>311</v>
      </c>
      <c r="I3057" s="12" t="s">
        <v>94</v>
      </c>
      <c r="J3057" s="37">
        <f>INDEX('Bảng Giá'!$C$3:$H$18,MATCH('Raw Data'!P3057,'Bảng Giá'!$B$3:$B$18,0),MATCH('Raw Data'!M3057,'Bảng Giá'!$C$2:$H$2,0))</f>
        <v>13000</v>
      </c>
      <c r="K3057" s="12">
        <v>13100</v>
      </c>
      <c r="L3057" s="36">
        <f t="shared" si="282"/>
        <v>1.5</v>
      </c>
      <c r="M3057" t="str">
        <f>'References data'!H3058</f>
        <v>Nội Tỉnh</v>
      </c>
      <c r="N3057">
        <f t="shared" si="283"/>
        <v>0.2</v>
      </c>
      <c r="O3057">
        <f t="shared" si="284"/>
        <v>-100</v>
      </c>
      <c r="P3057" t="str">
        <f>IF(AND(N3057&gt;0,N3057&lt;=0.05),'Bảng Giá'!$B$3,IF(AND(N3057&lt;=0.1,N3057&gt;0.05),'Bảng Giá'!$B$4,IF(AND('Raw Data'!N3057&gt;0.1,'Raw Data'!N3057&lt;=0.25),'Bảng Giá'!$B$5,IF(AND('Raw Data'!N3057&gt;0.25,'Raw Data'!N3057&lt;=0.5),'Bảng Giá'!$B$6,IF(AND('Raw Data'!N3057&gt;0.5,'Raw Data'!N3057&lt;=1),'Bảng Giá'!$B$7,IF(AND('Raw Data'!N3057&gt;1,'Raw Data'!N3057&lt;=1.5),'Bảng Giá'!$B$8,IF(AND('Raw Data'!N3057&gt;1.5,'Raw Data'!N3057&lt;=2),'Bảng Giá'!$B$9,IF(AND('Raw Data'!N3057&gt;2,'Raw Data'!N3057&lt;=2.5),'Bảng Giá'!$B$10,IF(AND('Raw Data'!N3057&gt;2.5,'Raw Data'!N3057&lt;=3),'Bảng Giá'!$B$11,IF(AND('Raw Data'!N3057&gt;3,'Raw Data'!N3057&lt;=3.5),'Bảng Giá'!$B$12,IF(AND('Raw Data'!N3057&gt;3.5,'Raw Data'!N3057&lt;=4),'Bảng Giá'!$B$13,IF(AND('Raw Data'!N3057&gt;4,'Raw Data'!N3057&lt;=4.5),'Bảng Giá'!$B$14,IF(AND('Raw Data'!N3057&gt;4.5,'Raw Data'!N3057&lt;=5),'Bảng Giá'!$B$15,IF(AND('Raw Data'!N3057&gt;5,'Raw Data'!N3057&lt;=5.5),'Bảng Giá'!$B$16,IF(AND('Raw Data'!N3057&gt;5.5,'Raw Data'!N3057&lt;=6),'Bảng Giá'!$B$17,'Bảng Giá'!$B$18)))))))))))))))</f>
        <v>0.1&lt;x&lt;=0.25</v>
      </c>
      <c r="Q3057" s="48">
        <f t="shared" si="285"/>
        <v>-7.6335877862595417E-3</v>
      </c>
      <c r="R3057">
        <f t="shared" si="286"/>
        <v>15600</v>
      </c>
      <c r="S3057">
        <f t="shared" si="287"/>
        <v>2500</v>
      </c>
    </row>
    <row r="3058" spans="1:19" x14ac:dyDescent="0.25">
      <c r="A3058" s="12">
        <v>3057</v>
      </c>
      <c r="B3058" s="12" t="s">
        <v>292</v>
      </c>
      <c r="C3058" s="12" t="s">
        <v>1756</v>
      </c>
      <c r="D3058" s="28">
        <v>43014.503344907411</v>
      </c>
      <c r="E3058" s="17">
        <v>43016.003344907411</v>
      </c>
      <c r="F3058" s="13" t="s">
        <v>302</v>
      </c>
      <c r="G3058" s="12">
        <v>200</v>
      </c>
      <c r="H3058" s="12" t="s">
        <v>311</v>
      </c>
      <c r="I3058" s="12" t="s">
        <v>94</v>
      </c>
      <c r="J3058" s="37">
        <f>INDEX('Bảng Giá'!$C$3:$H$18,MATCH('Raw Data'!P3058,'Bảng Giá'!$B$3:$B$18,0),MATCH('Raw Data'!M3058,'Bảng Giá'!$C$2:$H$2,0))</f>
        <v>13000</v>
      </c>
      <c r="K3058" s="12">
        <v>13100</v>
      </c>
      <c r="L3058" s="36">
        <f t="shared" si="282"/>
        <v>1.5</v>
      </c>
      <c r="M3058" t="str">
        <f>'References data'!H3059</f>
        <v>Nội Tỉnh</v>
      </c>
      <c r="N3058">
        <f t="shared" si="283"/>
        <v>0.2</v>
      </c>
      <c r="O3058">
        <f t="shared" si="284"/>
        <v>-100</v>
      </c>
      <c r="P3058" t="str">
        <f>IF(AND(N3058&gt;0,N3058&lt;=0.05),'Bảng Giá'!$B$3,IF(AND(N3058&lt;=0.1,N3058&gt;0.05),'Bảng Giá'!$B$4,IF(AND('Raw Data'!N3058&gt;0.1,'Raw Data'!N3058&lt;=0.25),'Bảng Giá'!$B$5,IF(AND('Raw Data'!N3058&gt;0.25,'Raw Data'!N3058&lt;=0.5),'Bảng Giá'!$B$6,IF(AND('Raw Data'!N3058&gt;0.5,'Raw Data'!N3058&lt;=1),'Bảng Giá'!$B$7,IF(AND('Raw Data'!N3058&gt;1,'Raw Data'!N3058&lt;=1.5),'Bảng Giá'!$B$8,IF(AND('Raw Data'!N3058&gt;1.5,'Raw Data'!N3058&lt;=2),'Bảng Giá'!$B$9,IF(AND('Raw Data'!N3058&gt;2,'Raw Data'!N3058&lt;=2.5),'Bảng Giá'!$B$10,IF(AND('Raw Data'!N3058&gt;2.5,'Raw Data'!N3058&lt;=3),'Bảng Giá'!$B$11,IF(AND('Raw Data'!N3058&gt;3,'Raw Data'!N3058&lt;=3.5),'Bảng Giá'!$B$12,IF(AND('Raw Data'!N3058&gt;3.5,'Raw Data'!N3058&lt;=4),'Bảng Giá'!$B$13,IF(AND('Raw Data'!N3058&gt;4,'Raw Data'!N3058&lt;=4.5),'Bảng Giá'!$B$14,IF(AND('Raw Data'!N3058&gt;4.5,'Raw Data'!N3058&lt;=5),'Bảng Giá'!$B$15,IF(AND('Raw Data'!N3058&gt;5,'Raw Data'!N3058&lt;=5.5),'Bảng Giá'!$B$16,IF(AND('Raw Data'!N3058&gt;5.5,'Raw Data'!N3058&lt;=6),'Bảng Giá'!$B$17,'Bảng Giá'!$B$18)))))))))))))))</f>
        <v>0.1&lt;x&lt;=0.25</v>
      </c>
      <c r="Q3058" s="48">
        <f t="shared" si="285"/>
        <v>-7.6335877862595417E-3</v>
      </c>
      <c r="R3058">
        <f t="shared" si="286"/>
        <v>15600</v>
      </c>
      <c r="S3058">
        <f t="shared" si="287"/>
        <v>2500</v>
      </c>
    </row>
    <row r="3059" spans="1:19" x14ac:dyDescent="0.25">
      <c r="A3059" s="12">
        <v>3058</v>
      </c>
      <c r="B3059" s="12" t="s">
        <v>292</v>
      </c>
      <c r="C3059" s="12" t="s">
        <v>1757</v>
      </c>
      <c r="D3059" s="28">
        <v>43014.50335648148</v>
      </c>
      <c r="E3059" s="17">
        <v>43016.00335648148</v>
      </c>
      <c r="F3059" s="13" t="s">
        <v>302</v>
      </c>
      <c r="G3059" s="12">
        <v>200</v>
      </c>
      <c r="H3059" s="12" t="s">
        <v>311</v>
      </c>
      <c r="I3059" s="12" t="s">
        <v>94</v>
      </c>
      <c r="J3059" s="37">
        <f>INDEX('Bảng Giá'!$C$3:$H$18,MATCH('Raw Data'!P3059,'Bảng Giá'!$B$3:$B$18,0),MATCH('Raw Data'!M3059,'Bảng Giá'!$C$2:$H$2,0))</f>
        <v>13000</v>
      </c>
      <c r="K3059" s="12">
        <v>13100</v>
      </c>
      <c r="L3059" s="36">
        <f t="shared" si="282"/>
        <v>1.5</v>
      </c>
      <c r="M3059" t="str">
        <f>'References data'!H3060</f>
        <v>Nội Tỉnh</v>
      </c>
      <c r="N3059">
        <f t="shared" si="283"/>
        <v>0.2</v>
      </c>
      <c r="O3059">
        <f t="shared" si="284"/>
        <v>-100</v>
      </c>
      <c r="P3059" t="str">
        <f>IF(AND(N3059&gt;0,N3059&lt;=0.05),'Bảng Giá'!$B$3,IF(AND(N3059&lt;=0.1,N3059&gt;0.05),'Bảng Giá'!$B$4,IF(AND('Raw Data'!N3059&gt;0.1,'Raw Data'!N3059&lt;=0.25),'Bảng Giá'!$B$5,IF(AND('Raw Data'!N3059&gt;0.25,'Raw Data'!N3059&lt;=0.5),'Bảng Giá'!$B$6,IF(AND('Raw Data'!N3059&gt;0.5,'Raw Data'!N3059&lt;=1),'Bảng Giá'!$B$7,IF(AND('Raw Data'!N3059&gt;1,'Raw Data'!N3059&lt;=1.5),'Bảng Giá'!$B$8,IF(AND('Raw Data'!N3059&gt;1.5,'Raw Data'!N3059&lt;=2),'Bảng Giá'!$B$9,IF(AND('Raw Data'!N3059&gt;2,'Raw Data'!N3059&lt;=2.5),'Bảng Giá'!$B$10,IF(AND('Raw Data'!N3059&gt;2.5,'Raw Data'!N3059&lt;=3),'Bảng Giá'!$B$11,IF(AND('Raw Data'!N3059&gt;3,'Raw Data'!N3059&lt;=3.5),'Bảng Giá'!$B$12,IF(AND('Raw Data'!N3059&gt;3.5,'Raw Data'!N3059&lt;=4),'Bảng Giá'!$B$13,IF(AND('Raw Data'!N3059&gt;4,'Raw Data'!N3059&lt;=4.5),'Bảng Giá'!$B$14,IF(AND('Raw Data'!N3059&gt;4.5,'Raw Data'!N3059&lt;=5),'Bảng Giá'!$B$15,IF(AND('Raw Data'!N3059&gt;5,'Raw Data'!N3059&lt;=5.5),'Bảng Giá'!$B$16,IF(AND('Raw Data'!N3059&gt;5.5,'Raw Data'!N3059&lt;=6),'Bảng Giá'!$B$17,'Bảng Giá'!$B$18)))))))))))))))</f>
        <v>0.1&lt;x&lt;=0.25</v>
      </c>
      <c r="Q3059" s="48">
        <f t="shared" si="285"/>
        <v>-7.6335877862595417E-3</v>
      </c>
      <c r="R3059">
        <f t="shared" si="286"/>
        <v>15600</v>
      </c>
      <c r="S3059">
        <f t="shared" si="287"/>
        <v>2500</v>
      </c>
    </row>
    <row r="3060" spans="1:19" x14ac:dyDescent="0.25">
      <c r="A3060" s="12">
        <v>3059</v>
      </c>
      <c r="B3060" s="12" t="s">
        <v>292</v>
      </c>
      <c r="C3060" s="12" t="s">
        <v>1758</v>
      </c>
      <c r="D3060" s="28">
        <v>43014.504664351851</v>
      </c>
      <c r="E3060" s="17">
        <v>43016.004664351851</v>
      </c>
      <c r="F3060" s="13" t="s">
        <v>303</v>
      </c>
      <c r="G3060" s="12">
        <v>200</v>
      </c>
      <c r="H3060" s="12" t="s">
        <v>311</v>
      </c>
      <c r="I3060" s="12" t="s">
        <v>114</v>
      </c>
      <c r="J3060" s="37">
        <f>INDEX('Bảng Giá'!$C$3:$H$18,MATCH('Raw Data'!P3060,'Bảng Giá'!$B$3:$B$18,0),MATCH('Raw Data'!M3060,'Bảng Giá'!$C$2:$H$2,0))</f>
        <v>13000</v>
      </c>
      <c r="K3060" s="12">
        <v>13100</v>
      </c>
      <c r="L3060" s="36">
        <f t="shared" si="282"/>
        <v>1.5</v>
      </c>
      <c r="M3060" t="str">
        <f>'References data'!H3061</f>
        <v>Nội Tỉnh</v>
      </c>
      <c r="N3060">
        <f t="shared" si="283"/>
        <v>0.2</v>
      </c>
      <c r="O3060">
        <f t="shared" si="284"/>
        <v>-100</v>
      </c>
      <c r="P3060" t="str">
        <f>IF(AND(N3060&gt;0,N3060&lt;=0.05),'Bảng Giá'!$B$3,IF(AND(N3060&lt;=0.1,N3060&gt;0.05),'Bảng Giá'!$B$4,IF(AND('Raw Data'!N3060&gt;0.1,'Raw Data'!N3060&lt;=0.25),'Bảng Giá'!$B$5,IF(AND('Raw Data'!N3060&gt;0.25,'Raw Data'!N3060&lt;=0.5),'Bảng Giá'!$B$6,IF(AND('Raw Data'!N3060&gt;0.5,'Raw Data'!N3060&lt;=1),'Bảng Giá'!$B$7,IF(AND('Raw Data'!N3060&gt;1,'Raw Data'!N3060&lt;=1.5),'Bảng Giá'!$B$8,IF(AND('Raw Data'!N3060&gt;1.5,'Raw Data'!N3060&lt;=2),'Bảng Giá'!$B$9,IF(AND('Raw Data'!N3060&gt;2,'Raw Data'!N3060&lt;=2.5),'Bảng Giá'!$B$10,IF(AND('Raw Data'!N3060&gt;2.5,'Raw Data'!N3060&lt;=3),'Bảng Giá'!$B$11,IF(AND('Raw Data'!N3060&gt;3,'Raw Data'!N3060&lt;=3.5),'Bảng Giá'!$B$12,IF(AND('Raw Data'!N3060&gt;3.5,'Raw Data'!N3060&lt;=4),'Bảng Giá'!$B$13,IF(AND('Raw Data'!N3060&gt;4,'Raw Data'!N3060&lt;=4.5),'Bảng Giá'!$B$14,IF(AND('Raw Data'!N3060&gt;4.5,'Raw Data'!N3060&lt;=5),'Bảng Giá'!$B$15,IF(AND('Raw Data'!N3060&gt;5,'Raw Data'!N3060&lt;=5.5),'Bảng Giá'!$B$16,IF(AND('Raw Data'!N3060&gt;5.5,'Raw Data'!N3060&lt;=6),'Bảng Giá'!$B$17,'Bảng Giá'!$B$18)))))))))))))))</f>
        <v>0.1&lt;x&lt;=0.25</v>
      </c>
      <c r="Q3060" s="48">
        <f t="shared" si="285"/>
        <v>-7.6335877862595417E-3</v>
      </c>
      <c r="R3060">
        <f t="shared" si="286"/>
        <v>15600</v>
      </c>
      <c r="S3060">
        <f t="shared" si="287"/>
        <v>2500</v>
      </c>
    </row>
    <row r="3061" spans="1:19" x14ac:dyDescent="0.25">
      <c r="A3061" s="12">
        <v>3060</v>
      </c>
      <c r="B3061" s="12" t="s">
        <v>292</v>
      </c>
      <c r="C3061" s="12" t="s">
        <v>1759</v>
      </c>
      <c r="D3061" s="28">
        <v>43015.436365740738</v>
      </c>
      <c r="E3061" s="17">
        <v>43016.936365740738</v>
      </c>
      <c r="F3061" s="13" t="s">
        <v>302</v>
      </c>
      <c r="G3061" s="12">
        <v>200</v>
      </c>
      <c r="H3061" s="12" t="s">
        <v>311</v>
      </c>
      <c r="I3061" s="12" t="s">
        <v>109</v>
      </c>
      <c r="J3061" s="37">
        <f>INDEX('Bảng Giá'!$C$3:$H$18,MATCH('Raw Data'!P3061,'Bảng Giá'!$B$3:$B$18,0),MATCH('Raw Data'!M3061,'Bảng Giá'!$C$2:$H$2,0))</f>
        <v>13000</v>
      </c>
      <c r="K3061" s="12">
        <v>13100</v>
      </c>
      <c r="L3061" s="36">
        <f t="shared" si="282"/>
        <v>1.5</v>
      </c>
      <c r="M3061" t="str">
        <f>'References data'!H3062</f>
        <v>Nội Tỉnh</v>
      </c>
      <c r="N3061">
        <f t="shared" si="283"/>
        <v>0.2</v>
      </c>
      <c r="O3061">
        <f t="shared" si="284"/>
        <v>-100</v>
      </c>
      <c r="P3061" t="str">
        <f>IF(AND(N3061&gt;0,N3061&lt;=0.05),'Bảng Giá'!$B$3,IF(AND(N3061&lt;=0.1,N3061&gt;0.05),'Bảng Giá'!$B$4,IF(AND('Raw Data'!N3061&gt;0.1,'Raw Data'!N3061&lt;=0.25),'Bảng Giá'!$B$5,IF(AND('Raw Data'!N3061&gt;0.25,'Raw Data'!N3061&lt;=0.5),'Bảng Giá'!$B$6,IF(AND('Raw Data'!N3061&gt;0.5,'Raw Data'!N3061&lt;=1),'Bảng Giá'!$B$7,IF(AND('Raw Data'!N3061&gt;1,'Raw Data'!N3061&lt;=1.5),'Bảng Giá'!$B$8,IF(AND('Raw Data'!N3061&gt;1.5,'Raw Data'!N3061&lt;=2),'Bảng Giá'!$B$9,IF(AND('Raw Data'!N3061&gt;2,'Raw Data'!N3061&lt;=2.5),'Bảng Giá'!$B$10,IF(AND('Raw Data'!N3061&gt;2.5,'Raw Data'!N3061&lt;=3),'Bảng Giá'!$B$11,IF(AND('Raw Data'!N3061&gt;3,'Raw Data'!N3061&lt;=3.5),'Bảng Giá'!$B$12,IF(AND('Raw Data'!N3061&gt;3.5,'Raw Data'!N3061&lt;=4),'Bảng Giá'!$B$13,IF(AND('Raw Data'!N3061&gt;4,'Raw Data'!N3061&lt;=4.5),'Bảng Giá'!$B$14,IF(AND('Raw Data'!N3061&gt;4.5,'Raw Data'!N3061&lt;=5),'Bảng Giá'!$B$15,IF(AND('Raw Data'!N3061&gt;5,'Raw Data'!N3061&lt;=5.5),'Bảng Giá'!$B$16,IF(AND('Raw Data'!N3061&gt;5.5,'Raw Data'!N3061&lt;=6),'Bảng Giá'!$B$17,'Bảng Giá'!$B$18)))))))))))))))</f>
        <v>0.1&lt;x&lt;=0.25</v>
      </c>
      <c r="Q3061" s="48">
        <f t="shared" si="285"/>
        <v>-7.6335877862595417E-3</v>
      </c>
      <c r="R3061">
        <f t="shared" si="286"/>
        <v>15600</v>
      </c>
      <c r="S3061">
        <f t="shared" si="287"/>
        <v>2500</v>
      </c>
    </row>
    <row r="3062" spans="1:19" x14ac:dyDescent="0.25">
      <c r="A3062" s="12">
        <v>3061</v>
      </c>
      <c r="B3062" s="12" t="s">
        <v>292</v>
      </c>
      <c r="C3062" s="12" t="s">
        <v>1760</v>
      </c>
      <c r="D3062" s="28">
        <v>43014.379583333335</v>
      </c>
      <c r="E3062" s="17">
        <v>43015.879583333335</v>
      </c>
      <c r="F3062" s="13" t="s">
        <v>302</v>
      </c>
      <c r="G3062" s="12">
        <v>200</v>
      </c>
      <c r="H3062" s="12" t="s">
        <v>311</v>
      </c>
      <c r="I3062" s="12" t="s">
        <v>75</v>
      </c>
      <c r="J3062" s="37">
        <f>INDEX('Bảng Giá'!$C$3:$H$18,MATCH('Raw Data'!P3062,'Bảng Giá'!$B$3:$B$18,0),MATCH('Raw Data'!M3062,'Bảng Giá'!$C$2:$H$2,0))</f>
        <v>13000</v>
      </c>
      <c r="K3062" s="12">
        <v>13100</v>
      </c>
      <c r="L3062" s="36">
        <f t="shared" si="282"/>
        <v>1.5</v>
      </c>
      <c r="M3062" t="str">
        <f>'References data'!H3063</f>
        <v>Nội Tỉnh</v>
      </c>
      <c r="N3062">
        <f t="shared" si="283"/>
        <v>0.2</v>
      </c>
      <c r="O3062">
        <f t="shared" si="284"/>
        <v>-100</v>
      </c>
      <c r="P3062" t="str">
        <f>IF(AND(N3062&gt;0,N3062&lt;=0.05),'Bảng Giá'!$B$3,IF(AND(N3062&lt;=0.1,N3062&gt;0.05),'Bảng Giá'!$B$4,IF(AND('Raw Data'!N3062&gt;0.1,'Raw Data'!N3062&lt;=0.25),'Bảng Giá'!$B$5,IF(AND('Raw Data'!N3062&gt;0.25,'Raw Data'!N3062&lt;=0.5),'Bảng Giá'!$B$6,IF(AND('Raw Data'!N3062&gt;0.5,'Raw Data'!N3062&lt;=1),'Bảng Giá'!$B$7,IF(AND('Raw Data'!N3062&gt;1,'Raw Data'!N3062&lt;=1.5),'Bảng Giá'!$B$8,IF(AND('Raw Data'!N3062&gt;1.5,'Raw Data'!N3062&lt;=2),'Bảng Giá'!$B$9,IF(AND('Raw Data'!N3062&gt;2,'Raw Data'!N3062&lt;=2.5),'Bảng Giá'!$B$10,IF(AND('Raw Data'!N3062&gt;2.5,'Raw Data'!N3062&lt;=3),'Bảng Giá'!$B$11,IF(AND('Raw Data'!N3062&gt;3,'Raw Data'!N3062&lt;=3.5),'Bảng Giá'!$B$12,IF(AND('Raw Data'!N3062&gt;3.5,'Raw Data'!N3062&lt;=4),'Bảng Giá'!$B$13,IF(AND('Raw Data'!N3062&gt;4,'Raw Data'!N3062&lt;=4.5),'Bảng Giá'!$B$14,IF(AND('Raw Data'!N3062&gt;4.5,'Raw Data'!N3062&lt;=5),'Bảng Giá'!$B$15,IF(AND('Raw Data'!N3062&gt;5,'Raw Data'!N3062&lt;=5.5),'Bảng Giá'!$B$16,IF(AND('Raw Data'!N3062&gt;5.5,'Raw Data'!N3062&lt;=6),'Bảng Giá'!$B$17,'Bảng Giá'!$B$18)))))))))))))))</f>
        <v>0.1&lt;x&lt;=0.25</v>
      </c>
      <c r="Q3062" s="48">
        <f t="shared" si="285"/>
        <v>-7.6335877862595417E-3</v>
      </c>
      <c r="R3062">
        <f t="shared" si="286"/>
        <v>15600</v>
      </c>
      <c r="S3062">
        <f t="shared" si="287"/>
        <v>2500</v>
      </c>
    </row>
    <row r="3063" spans="1:19" x14ac:dyDescent="0.25">
      <c r="A3063" s="12">
        <v>3062</v>
      </c>
      <c r="B3063" s="12" t="s">
        <v>292</v>
      </c>
      <c r="C3063" s="12" t="s">
        <v>1761</v>
      </c>
      <c r="D3063" s="28">
        <v>43014.380925925929</v>
      </c>
      <c r="E3063" s="17">
        <v>43015.880925925929</v>
      </c>
      <c r="F3063" s="13" t="s">
        <v>302</v>
      </c>
      <c r="G3063" s="12">
        <v>200</v>
      </c>
      <c r="H3063" s="12" t="s">
        <v>311</v>
      </c>
      <c r="I3063" s="12" t="s">
        <v>109</v>
      </c>
      <c r="J3063" s="37">
        <f>INDEX('Bảng Giá'!$C$3:$H$18,MATCH('Raw Data'!P3063,'Bảng Giá'!$B$3:$B$18,0),MATCH('Raw Data'!M3063,'Bảng Giá'!$C$2:$H$2,0))</f>
        <v>13000</v>
      </c>
      <c r="K3063" s="12">
        <v>13100</v>
      </c>
      <c r="L3063" s="36">
        <f t="shared" si="282"/>
        <v>1.5</v>
      </c>
      <c r="M3063" t="str">
        <f>'References data'!H3064</f>
        <v>Nội Tỉnh</v>
      </c>
      <c r="N3063">
        <f t="shared" si="283"/>
        <v>0.2</v>
      </c>
      <c r="O3063">
        <f t="shared" si="284"/>
        <v>-100</v>
      </c>
      <c r="P3063" t="str">
        <f>IF(AND(N3063&gt;0,N3063&lt;=0.05),'Bảng Giá'!$B$3,IF(AND(N3063&lt;=0.1,N3063&gt;0.05),'Bảng Giá'!$B$4,IF(AND('Raw Data'!N3063&gt;0.1,'Raw Data'!N3063&lt;=0.25),'Bảng Giá'!$B$5,IF(AND('Raw Data'!N3063&gt;0.25,'Raw Data'!N3063&lt;=0.5),'Bảng Giá'!$B$6,IF(AND('Raw Data'!N3063&gt;0.5,'Raw Data'!N3063&lt;=1),'Bảng Giá'!$B$7,IF(AND('Raw Data'!N3063&gt;1,'Raw Data'!N3063&lt;=1.5),'Bảng Giá'!$B$8,IF(AND('Raw Data'!N3063&gt;1.5,'Raw Data'!N3063&lt;=2),'Bảng Giá'!$B$9,IF(AND('Raw Data'!N3063&gt;2,'Raw Data'!N3063&lt;=2.5),'Bảng Giá'!$B$10,IF(AND('Raw Data'!N3063&gt;2.5,'Raw Data'!N3063&lt;=3),'Bảng Giá'!$B$11,IF(AND('Raw Data'!N3063&gt;3,'Raw Data'!N3063&lt;=3.5),'Bảng Giá'!$B$12,IF(AND('Raw Data'!N3063&gt;3.5,'Raw Data'!N3063&lt;=4),'Bảng Giá'!$B$13,IF(AND('Raw Data'!N3063&gt;4,'Raw Data'!N3063&lt;=4.5),'Bảng Giá'!$B$14,IF(AND('Raw Data'!N3063&gt;4.5,'Raw Data'!N3063&lt;=5),'Bảng Giá'!$B$15,IF(AND('Raw Data'!N3063&gt;5,'Raw Data'!N3063&lt;=5.5),'Bảng Giá'!$B$16,IF(AND('Raw Data'!N3063&gt;5.5,'Raw Data'!N3063&lt;=6),'Bảng Giá'!$B$17,'Bảng Giá'!$B$18)))))))))))))))</f>
        <v>0.1&lt;x&lt;=0.25</v>
      </c>
      <c r="Q3063" s="48">
        <f t="shared" si="285"/>
        <v>-7.6335877862595417E-3</v>
      </c>
      <c r="R3063">
        <f t="shared" si="286"/>
        <v>15600</v>
      </c>
      <c r="S3063">
        <f t="shared" si="287"/>
        <v>2500</v>
      </c>
    </row>
    <row r="3064" spans="1:19" x14ac:dyDescent="0.25">
      <c r="A3064" s="12">
        <v>3063</v>
      </c>
      <c r="B3064" s="12" t="s">
        <v>292</v>
      </c>
      <c r="C3064" s="12" t="s">
        <v>1762</v>
      </c>
      <c r="D3064" s="28">
        <v>43012.333333333336</v>
      </c>
      <c r="E3064" s="17">
        <v>43013.833333333336</v>
      </c>
      <c r="F3064" s="13" t="s">
        <v>302</v>
      </c>
      <c r="G3064" s="12">
        <v>200</v>
      </c>
      <c r="H3064" s="12" t="s">
        <v>311</v>
      </c>
      <c r="I3064" s="12" t="s">
        <v>94</v>
      </c>
      <c r="J3064" s="37">
        <f>INDEX('Bảng Giá'!$C$3:$H$18,MATCH('Raw Data'!P3064,'Bảng Giá'!$B$3:$B$18,0),MATCH('Raw Data'!M3064,'Bảng Giá'!$C$2:$H$2,0))</f>
        <v>13000</v>
      </c>
      <c r="K3064" s="12">
        <v>13100</v>
      </c>
      <c r="L3064" s="36">
        <f t="shared" si="282"/>
        <v>1.5</v>
      </c>
      <c r="M3064" t="str">
        <f>'References data'!H3065</f>
        <v>Nội Tỉnh</v>
      </c>
      <c r="N3064">
        <f t="shared" si="283"/>
        <v>0.2</v>
      </c>
      <c r="O3064">
        <f t="shared" si="284"/>
        <v>-100</v>
      </c>
      <c r="P3064" t="str">
        <f>IF(AND(N3064&gt;0,N3064&lt;=0.05),'Bảng Giá'!$B$3,IF(AND(N3064&lt;=0.1,N3064&gt;0.05),'Bảng Giá'!$B$4,IF(AND('Raw Data'!N3064&gt;0.1,'Raw Data'!N3064&lt;=0.25),'Bảng Giá'!$B$5,IF(AND('Raw Data'!N3064&gt;0.25,'Raw Data'!N3064&lt;=0.5),'Bảng Giá'!$B$6,IF(AND('Raw Data'!N3064&gt;0.5,'Raw Data'!N3064&lt;=1),'Bảng Giá'!$B$7,IF(AND('Raw Data'!N3064&gt;1,'Raw Data'!N3064&lt;=1.5),'Bảng Giá'!$B$8,IF(AND('Raw Data'!N3064&gt;1.5,'Raw Data'!N3064&lt;=2),'Bảng Giá'!$B$9,IF(AND('Raw Data'!N3064&gt;2,'Raw Data'!N3064&lt;=2.5),'Bảng Giá'!$B$10,IF(AND('Raw Data'!N3064&gt;2.5,'Raw Data'!N3064&lt;=3),'Bảng Giá'!$B$11,IF(AND('Raw Data'!N3064&gt;3,'Raw Data'!N3064&lt;=3.5),'Bảng Giá'!$B$12,IF(AND('Raw Data'!N3064&gt;3.5,'Raw Data'!N3064&lt;=4),'Bảng Giá'!$B$13,IF(AND('Raw Data'!N3064&gt;4,'Raw Data'!N3064&lt;=4.5),'Bảng Giá'!$B$14,IF(AND('Raw Data'!N3064&gt;4.5,'Raw Data'!N3064&lt;=5),'Bảng Giá'!$B$15,IF(AND('Raw Data'!N3064&gt;5,'Raw Data'!N3064&lt;=5.5),'Bảng Giá'!$B$16,IF(AND('Raw Data'!N3064&gt;5.5,'Raw Data'!N3064&lt;=6),'Bảng Giá'!$B$17,'Bảng Giá'!$B$18)))))))))))))))</f>
        <v>0.1&lt;x&lt;=0.25</v>
      </c>
      <c r="Q3064" s="48">
        <f t="shared" si="285"/>
        <v>-7.6335877862595417E-3</v>
      </c>
      <c r="R3064">
        <f t="shared" si="286"/>
        <v>15600</v>
      </c>
      <c r="S3064">
        <f t="shared" si="287"/>
        <v>2500</v>
      </c>
    </row>
    <row r="3065" spans="1:19" x14ac:dyDescent="0.25">
      <c r="A3065" s="12">
        <v>3064</v>
      </c>
      <c r="B3065" s="12" t="s">
        <v>292</v>
      </c>
      <c r="C3065" s="12" t="s">
        <v>1763</v>
      </c>
      <c r="D3065" s="28">
        <v>43011.65965277778</v>
      </c>
      <c r="E3065" s="17">
        <v>43013.15965277778</v>
      </c>
      <c r="F3065" s="13" t="s">
        <v>302</v>
      </c>
      <c r="G3065" s="12">
        <v>200</v>
      </c>
      <c r="H3065" s="12" t="s">
        <v>311</v>
      </c>
      <c r="I3065" s="12" t="s">
        <v>294</v>
      </c>
      <c r="J3065" s="37">
        <f>INDEX('Bảng Giá'!$C$3:$H$18,MATCH('Raw Data'!P3065,'Bảng Giá'!$B$3:$B$18,0),MATCH('Raw Data'!M3065,'Bảng Giá'!$C$2:$H$2,0))</f>
        <v>13000</v>
      </c>
      <c r="K3065" s="12">
        <v>13100</v>
      </c>
      <c r="L3065" s="36">
        <f t="shared" si="282"/>
        <v>1.5</v>
      </c>
      <c r="M3065" t="str">
        <f>'References data'!H3066</f>
        <v>Nội Tỉnh</v>
      </c>
      <c r="N3065">
        <f t="shared" si="283"/>
        <v>0.2</v>
      </c>
      <c r="O3065">
        <f t="shared" si="284"/>
        <v>-100</v>
      </c>
      <c r="P3065" t="str">
        <f>IF(AND(N3065&gt;0,N3065&lt;=0.05),'Bảng Giá'!$B$3,IF(AND(N3065&lt;=0.1,N3065&gt;0.05),'Bảng Giá'!$B$4,IF(AND('Raw Data'!N3065&gt;0.1,'Raw Data'!N3065&lt;=0.25),'Bảng Giá'!$B$5,IF(AND('Raw Data'!N3065&gt;0.25,'Raw Data'!N3065&lt;=0.5),'Bảng Giá'!$B$6,IF(AND('Raw Data'!N3065&gt;0.5,'Raw Data'!N3065&lt;=1),'Bảng Giá'!$B$7,IF(AND('Raw Data'!N3065&gt;1,'Raw Data'!N3065&lt;=1.5),'Bảng Giá'!$B$8,IF(AND('Raw Data'!N3065&gt;1.5,'Raw Data'!N3065&lt;=2),'Bảng Giá'!$B$9,IF(AND('Raw Data'!N3065&gt;2,'Raw Data'!N3065&lt;=2.5),'Bảng Giá'!$B$10,IF(AND('Raw Data'!N3065&gt;2.5,'Raw Data'!N3065&lt;=3),'Bảng Giá'!$B$11,IF(AND('Raw Data'!N3065&gt;3,'Raw Data'!N3065&lt;=3.5),'Bảng Giá'!$B$12,IF(AND('Raw Data'!N3065&gt;3.5,'Raw Data'!N3065&lt;=4),'Bảng Giá'!$B$13,IF(AND('Raw Data'!N3065&gt;4,'Raw Data'!N3065&lt;=4.5),'Bảng Giá'!$B$14,IF(AND('Raw Data'!N3065&gt;4.5,'Raw Data'!N3065&lt;=5),'Bảng Giá'!$B$15,IF(AND('Raw Data'!N3065&gt;5,'Raw Data'!N3065&lt;=5.5),'Bảng Giá'!$B$16,IF(AND('Raw Data'!N3065&gt;5.5,'Raw Data'!N3065&lt;=6),'Bảng Giá'!$B$17,'Bảng Giá'!$B$18)))))))))))))))</f>
        <v>0.1&lt;x&lt;=0.25</v>
      </c>
      <c r="Q3065" s="48">
        <f t="shared" si="285"/>
        <v>-7.6335877862595417E-3</v>
      </c>
      <c r="R3065">
        <f t="shared" si="286"/>
        <v>15600</v>
      </c>
      <c r="S3065">
        <f t="shared" si="287"/>
        <v>2500</v>
      </c>
    </row>
    <row r="3066" spans="1:19" x14ac:dyDescent="0.25">
      <c r="A3066" s="12">
        <v>3065</v>
      </c>
      <c r="B3066" s="12" t="s">
        <v>292</v>
      </c>
      <c r="C3066" s="12" t="s">
        <v>1764</v>
      </c>
      <c r="D3066" s="28">
        <v>43011.660868055558</v>
      </c>
      <c r="E3066" s="17">
        <v>43013.160868055558</v>
      </c>
      <c r="F3066" s="13" t="s">
        <v>303</v>
      </c>
      <c r="G3066" s="12">
        <v>200</v>
      </c>
      <c r="H3066" s="12" t="s">
        <v>311</v>
      </c>
      <c r="I3066" s="12" t="s">
        <v>75</v>
      </c>
      <c r="J3066" s="37">
        <f>INDEX('Bảng Giá'!$C$3:$H$18,MATCH('Raw Data'!P3066,'Bảng Giá'!$B$3:$B$18,0),MATCH('Raw Data'!M3066,'Bảng Giá'!$C$2:$H$2,0))</f>
        <v>13000</v>
      </c>
      <c r="K3066" s="12">
        <v>13100</v>
      </c>
      <c r="L3066" s="36">
        <f t="shared" si="282"/>
        <v>1.5</v>
      </c>
      <c r="M3066" t="str">
        <f>'References data'!H3067</f>
        <v>Nội Tỉnh</v>
      </c>
      <c r="N3066">
        <f t="shared" si="283"/>
        <v>0.2</v>
      </c>
      <c r="O3066">
        <f t="shared" si="284"/>
        <v>-100</v>
      </c>
      <c r="P3066" t="str">
        <f>IF(AND(N3066&gt;0,N3066&lt;=0.05),'Bảng Giá'!$B$3,IF(AND(N3066&lt;=0.1,N3066&gt;0.05),'Bảng Giá'!$B$4,IF(AND('Raw Data'!N3066&gt;0.1,'Raw Data'!N3066&lt;=0.25),'Bảng Giá'!$B$5,IF(AND('Raw Data'!N3066&gt;0.25,'Raw Data'!N3066&lt;=0.5),'Bảng Giá'!$B$6,IF(AND('Raw Data'!N3066&gt;0.5,'Raw Data'!N3066&lt;=1),'Bảng Giá'!$B$7,IF(AND('Raw Data'!N3066&gt;1,'Raw Data'!N3066&lt;=1.5),'Bảng Giá'!$B$8,IF(AND('Raw Data'!N3066&gt;1.5,'Raw Data'!N3066&lt;=2),'Bảng Giá'!$B$9,IF(AND('Raw Data'!N3066&gt;2,'Raw Data'!N3066&lt;=2.5),'Bảng Giá'!$B$10,IF(AND('Raw Data'!N3066&gt;2.5,'Raw Data'!N3066&lt;=3),'Bảng Giá'!$B$11,IF(AND('Raw Data'!N3066&gt;3,'Raw Data'!N3066&lt;=3.5),'Bảng Giá'!$B$12,IF(AND('Raw Data'!N3066&gt;3.5,'Raw Data'!N3066&lt;=4),'Bảng Giá'!$B$13,IF(AND('Raw Data'!N3066&gt;4,'Raw Data'!N3066&lt;=4.5),'Bảng Giá'!$B$14,IF(AND('Raw Data'!N3066&gt;4.5,'Raw Data'!N3066&lt;=5),'Bảng Giá'!$B$15,IF(AND('Raw Data'!N3066&gt;5,'Raw Data'!N3066&lt;=5.5),'Bảng Giá'!$B$16,IF(AND('Raw Data'!N3066&gt;5.5,'Raw Data'!N3066&lt;=6),'Bảng Giá'!$B$17,'Bảng Giá'!$B$18)))))))))))))))</f>
        <v>0.1&lt;x&lt;=0.25</v>
      </c>
      <c r="Q3066" s="48">
        <f t="shared" si="285"/>
        <v>-7.6335877862595417E-3</v>
      </c>
      <c r="R3066">
        <f t="shared" si="286"/>
        <v>15600</v>
      </c>
      <c r="S3066">
        <f t="shared" si="287"/>
        <v>2500</v>
      </c>
    </row>
    <row r="3067" spans="1:19" x14ac:dyDescent="0.25">
      <c r="A3067" s="12">
        <v>3066</v>
      </c>
      <c r="B3067" s="12" t="s">
        <v>292</v>
      </c>
      <c r="C3067" s="12" t="s">
        <v>1765</v>
      </c>
      <c r="D3067" s="28">
        <v>43014.504641203705</v>
      </c>
      <c r="E3067" s="17">
        <v>43016.004641203705</v>
      </c>
      <c r="F3067" s="13" t="s">
        <v>302</v>
      </c>
      <c r="G3067" s="12">
        <v>200</v>
      </c>
      <c r="H3067" s="12" t="s">
        <v>311</v>
      </c>
      <c r="I3067" s="12" t="s">
        <v>94</v>
      </c>
      <c r="J3067" s="37">
        <f>INDEX('Bảng Giá'!$C$3:$H$18,MATCH('Raw Data'!P3067,'Bảng Giá'!$B$3:$B$18,0),MATCH('Raw Data'!M3067,'Bảng Giá'!$C$2:$H$2,0))</f>
        <v>13000</v>
      </c>
      <c r="K3067" s="12">
        <v>13100</v>
      </c>
      <c r="L3067" s="36">
        <f t="shared" si="282"/>
        <v>1.5</v>
      </c>
      <c r="M3067" t="str">
        <f>'References data'!H3068</f>
        <v>Nội Tỉnh</v>
      </c>
      <c r="N3067">
        <f t="shared" si="283"/>
        <v>0.2</v>
      </c>
      <c r="O3067">
        <f t="shared" si="284"/>
        <v>-100</v>
      </c>
      <c r="P3067" t="str">
        <f>IF(AND(N3067&gt;0,N3067&lt;=0.05),'Bảng Giá'!$B$3,IF(AND(N3067&lt;=0.1,N3067&gt;0.05),'Bảng Giá'!$B$4,IF(AND('Raw Data'!N3067&gt;0.1,'Raw Data'!N3067&lt;=0.25),'Bảng Giá'!$B$5,IF(AND('Raw Data'!N3067&gt;0.25,'Raw Data'!N3067&lt;=0.5),'Bảng Giá'!$B$6,IF(AND('Raw Data'!N3067&gt;0.5,'Raw Data'!N3067&lt;=1),'Bảng Giá'!$B$7,IF(AND('Raw Data'!N3067&gt;1,'Raw Data'!N3067&lt;=1.5),'Bảng Giá'!$B$8,IF(AND('Raw Data'!N3067&gt;1.5,'Raw Data'!N3067&lt;=2),'Bảng Giá'!$B$9,IF(AND('Raw Data'!N3067&gt;2,'Raw Data'!N3067&lt;=2.5),'Bảng Giá'!$B$10,IF(AND('Raw Data'!N3067&gt;2.5,'Raw Data'!N3067&lt;=3),'Bảng Giá'!$B$11,IF(AND('Raw Data'!N3067&gt;3,'Raw Data'!N3067&lt;=3.5),'Bảng Giá'!$B$12,IF(AND('Raw Data'!N3067&gt;3.5,'Raw Data'!N3067&lt;=4),'Bảng Giá'!$B$13,IF(AND('Raw Data'!N3067&gt;4,'Raw Data'!N3067&lt;=4.5),'Bảng Giá'!$B$14,IF(AND('Raw Data'!N3067&gt;4.5,'Raw Data'!N3067&lt;=5),'Bảng Giá'!$B$15,IF(AND('Raw Data'!N3067&gt;5,'Raw Data'!N3067&lt;=5.5),'Bảng Giá'!$B$16,IF(AND('Raw Data'!N3067&gt;5.5,'Raw Data'!N3067&lt;=6),'Bảng Giá'!$B$17,'Bảng Giá'!$B$18)))))))))))))))</f>
        <v>0.1&lt;x&lt;=0.25</v>
      </c>
      <c r="Q3067" s="48">
        <f t="shared" si="285"/>
        <v>-7.6335877862595417E-3</v>
      </c>
      <c r="R3067">
        <f t="shared" si="286"/>
        <v>15600</v>
      </c>
      <c r="S3067">
        <f t="shared" si="287"/>
        <v>2500</v>
      </c>
    </row>
    <row r="3068" spans="1:19" x14ac:dyDescent="0.25">
      <c r="A3068" s="12">
        <v>3067</v>
      </c>
      <c r="B3068" s="12" t="s">
        <v>292</v>
      </c>
      <c r="C3068" s="12" t="s">
        <v>1766</v>
      </c>
      <c r="D3068" s="28">
        <v>43011.426620370374</v>
      </c>
      <c r="E3068" s="17">
        <v>43012.926620370374</v>
      </c>
      <c r="F3068" s="13" t="s">
        <v>302</v>
      </c>
      <c r="G3068" s="12">
        <v>200</v>
      </c>
      <c r="H3068" s="12" t="s">
        <v>311</v>
      </c>
      <c r="I3068" s="12" t="s">
        <v>504</v>
      </c>
      <c r="J3068" s="37">
        <f>INDEX('Bảng Giá'!$C$3:$H$18,MATCH('Raw Data'!P3068,'Bảng Giá'!$B$3:$B$18,0),MATCH('Raw Data'!M3068,'Bảng Giá'!$C$2:$H$2,0))</f>
        <v>13000</v>
      </c>
      <c r="K3068" s="12">
        <v>13100</v>
      </c>
      <c r="L3068" s="36">
        <f t="shared" si="282"/>
        <v>1.5</v>
      </c>
      <c r="M3068" t="str">
        <f>'References data'!H3069</f>
        <v>Nội Tỉnh</v>
      </c>
      <c r="N3068">
        <f t="shared" si="283"/>
        <v>0.2</v>
      </c>
      <c r="O3068">
        <f t="shared" si="284"/>
        <v>-100</v>
      </c>
      <c r="P3068" t="str">
        <f>IF(AND(N3068&gt;0,N3068&lt;=0.05),'Bảng Giá'!$B$3,IF(AND(N3068&lt;=0.1,N3068&gt;0.05),'Bảng Giá'!$B$4,IF(AND('Raw Data'!N3068&gt;0.1,'Raw Data'!N3068&lt;=0.25),'Bảng Giá'!$B$5,IF(AND('Raw Data'!N3068&gt;0.25,'Raw Data'!N3068&lt;=0.5),'Bảng Giá'!$B$6,IF(AND('Raw Data'!N3068&gt;0.5,'Raw Data'!N3068&lt;=1),'Bảng Giá'!$B$7,IF(AND('Raw Data'!N3068&gt;1,'Raw Data'!N3068&lt;=1.5),'Bảng Giá'!$B$8,IF(AND('Raw Data'!N3068&gt;1.5,'Raw Data'!N3068&lt;=2),'Bảng Giá'!$B$9,IF(AND('Raw Data'!N3068&gt;2,'Raw Data'!N3068&lt;=2.5),'Bảng Giá'!$B$10,IF(AND('Raw Data'!N3068&gt;2.5,'Raw Data'!N3068&lt;=3),'Bảng Giá'!$B$11,IF(AND('Raw Data'!N3068&gt;3,'Raw Data'!N3068&lt;=3.5),'Bảng Giá'!$B$12,IF(AND('Raw Data'!N3068&gt;3.5,'Raw Data'!N3068&lt;=4),'Bảng Giá'!$B$13,IF(AND('Raw Data'!N3068&gt;4,'Raw Data'!N3068&lt;=4.5),'Bảng Giá'!$B$14,IF(AND('Raw Data'!N3068&gt;4.5,'Raw Data'!N3068&lt;=5),'Bảng Giá'!$B$15,IF(AND('Raw Data'!N3068&gt;5,'Raw Data'!N3068&lt;=5.5),'Bảng Giá'!$B$16,IF(AND('Raw Data'!N3068&gt;5.5,'Raw Data'!N3068&lt;=6),'Bảng Giá'!$B$17,'Bảng Giá'!$B$18)))))))))))))))</f>
        <v>0.1&lt;x&lt;=0.25</v>
      </c>
      <c r="Q3068" s="48">
        <f t="shared" si="285"/>
        <v>-7.6335877862595417E-3</v>
      </c>
      <c r="R3068">
        <f t="shared" si="286"/>
        <v>15600</v>
      </c>
      <c r="S3068">
        <f t="shared" si="287"/>
        <v>2500</v>
      </c>
    </row>
    <row r="3069" spans="1:19" x14ac:dyDescent="0.25">
      <c r="A3069" s="12">
        <v>3068</v>
      </c>
      <c r="B3069" s="12" t="s">
        <v>292</v>
      </c>
      <c r="C3069" s="12" t="s">
        <v>1767</v>
      </c>
      <c r="D3069" s="28">
        <v>43012.495868055557</v>
      </c>
      <c r="E3069" s="17">
        <v>43013.995868055557</v>
      </c>
      <c r="F3069" s="13" t="s">
        <v>302</v>
      </c>
      <c r="G3069" s="12">
        <v>200</v>
      </c>
      <c r="H3069" s="12" t="s">
        <v>311</v>
      </c>
      <c r="I3069" s="12" t="s">
        <v>82</v>
      </c>
      <c r="J3069" s="37">
        <f>INDEX('Bảng Giá'!$C$3:$H$18,MATCH('Raw Data'!P3069,'Bảng Giá'!$B$3:$B$18,0),MATCH('Raw Data'!M3069,'Bảng Giá'!$C$2:$H$2,0))</f>
        <v>13000</v>
      </c>
      <c r="K3069" s="12">
        <v>13100</v>
      </c>
      <c r="L3069" s="36">
        <f t="shared" si="282"/>
        <v>1.5</v>
      </c>
      <c r="M3069" t="str">
        <f>'References data'!H3070</f>
        <v>Nội Tỉnh</v>
      </c>
      <c r="N3069">
        <f t="shared" si="283"/>
        <v>0.2</v>
      </c>
      <c r="O3069">
        <f t="shared" si="284"/>
        <v>-100</v>
      </c>
      <c r="P3069" t="str">
        <f>IF(AND(N3069&gt;0,N3069&lt;=0.05),'Bảng Giá'!$B$3,IF(AND(N3069&lt;=0.1,N3069&gt;0.05),'Bảng Giá'!$B$4,IF(AND('Raw Data'!N3069&gt;0.1,'Raw Data'!N3069&lt;=0.25),'Bảng Giá'!$B$5,IF(AND('Raw Data'!N3069&gt;0.25,'Raw Data'!N3069&lt;=0.5),'Bảng Giá'!$B$6,IF(AND('Raw Data'!N3069&gt;0.5,'Raw Data'!N3069&lt;=1),'Bảng Giá'!$B$7,IF(AND('Raw Data'!N3069&gt;1,'Raw Data'!N3069&lt;=1.5),'Bảng Giá'!$B$8,IF(AND('Raw Data'!N3069&gt;1.5,'Raw Data'!N3069&lt;=2),'Bảng Giá'!$B$9,IF(AND('Raw Data'!N3069&gt;2,'Raw Data'!N3069&lt;=2.5),'Bảng Giá'!$B$10,IF(AND('Raw Data'!N3069&gt;2.5,'Raw Data'!N3069&lt;=3),'Bảng Giá'!$B$11,IF(AND('Raw Data'!N3069&gt;3,'Raw Data'!N3069&lt;=3.5),'Bảng Giá'!$B$12,IF(AND('Raw Data'!N3069&gt;3.5,'Raw Data'!N3069&lt;=4),'Bảng Giá'!$B$13,IF(AND('Raw Data'!N3069&gt;4,'Raw Data'!N3069&lt;=4.5),'Bảng Giá'!$B$14,IF(AND('Raw Data'!N3069&gt;4.5,'Raw Data'!N3069&lt;=5),'Bảng Giá'!$B$15,IF(AND('Raw Data'!N3069&gt;5,'Raw Data'!N3069&lt;=5.5),'Bảng Giá'!$B$16,IF(AND('Raw Data'!N3069&gt;5.5,'Raw Data'!N3069&lt;=6),'Bảng Giá'!$B$17,'Bảng Giá'!$B$18)))))))))))))))</f>
        <v>0.1&lt;x&lt;=0.25</v>
      </c>
      <c r="Q3069" s="48">
        <f t="shared" si="285"/>
        <v>-7.6335877862595417E-3</v>
      </c>
      <c r="R3069">
        <f t="shared" si="286"/>
        <v>15600</v>
      </c>
      <c r="S3069">
        <f t="shared" si="287"/>
        <v>2500</v>
      </c>
    </row>
    <row r="3070" spans="1:19" x14ac:dyDescent="0.25">
      <c r="A3070" s="12">
        <v>3069</v>
      </c>
      <c r="B3070" s="12" t="s">
        <v>292</v>
      </c>
      <c r="C3070" s="12" t="s">
        <v>1768</v>
      </c>
      <c r="D3070" s="28">
        <v>43014.503518518519</v>
      </c>
      <c r="E3070" s="17">
        <v>43016.003518518519</v>
      </c>
      <c r="F3070" s="13" t="s">
        <v>302</v>
      </c>
      <c r="G3070" s="12">
        <v>200</v>
      </c>
      <c r="H3070" s="12" t="s">
        <v>311</v>
      </c>
      <c r="I3070" s="12" t="s">
        <v>297</v>
      </c>
      <c r="J3070" s="37">
        <f>INDEX('Bảng Giá'!$C$3:$H$18,MATCH('Raw Data'!P3070,'Bảng Giá'!$B$3:$B$18,0),MATCH('Raw Data'!M3070,'Bảng Giá'!$C$2:$H$2,0))</f>
        <v>13000</v>
      </c>
      <c r="K3070" s="12">
        <v>13100</v>
      </c>
      <c r="L3070" s="36">
        <f t="shared" si="282"/>
        <v>1.5</v>
      </c>
      <c r="M3070" t="str">
        <f>'References data'!H3071</f>
        <v>Nội Tỉnh</v>
      </c>
      <c r="N3070">
        <f t="shared" si="283"/>
        <v>0.2</v>
      </c>
      <c r="O3070">
        <f t="shared" si="284"/>
        <v>-100</v>
      </c>
      <c r="P3070" t="str">
        <f>IF(AND(N3070&gt;0,N3070&lt;=0.05),'Bảng Giá'!$B$3,IF(AND(N3070&lt;=0.1,N3070&gt;0.05),'Bảng Giá'!$B$4,IF(AND('Raw Data'!N3070&gt;0.1,'Raw Data'!N3070&lt;=0.25),'Bảng Giá'!$B$5,IF(AND('Raw Data'!N3070&gt;0.25,'Raw Data'!N3070&lt;=0.5),'Bảng Giá'!$B$6,IF(AND('Raw Data'!N3070&gt;0.5,'Raw Data'!N3070&lt;=1),'Bảng Giá'!$B$7,IF(AND('Raw Data'!N3070&gt;1,'Raw Data'!N3070&lt;=1.5),'Bảng Giá'!$B$8,IF(AND('Raw Data'!N3070&gt;1.5,'Raw Data'!N3070&lt;=2),'Bảng Giá'!$B$9,IF(AND('Raw Data'!N3070&gt;2,'Raw Data'!N3070&lt;=2.5),'Bảng Giá'!$B$10,IF(AND('Raw Data'!N3070&gt;2.5,'Raw Data'!N3070&lt;=3),'Bảng Giá'!$B$11,IF(AND('Raw Data'!N3070&gt;3,'Raw Data'!N3070&lt;=3.5),'Bảng Giá'!$B$12,IF(AND('Raw Data'!N3070&gt;3.5,'Raw Data'!N3070&lt;=4),'Bảng Giá'!$B$13,IF(AND('Raw Data'!N3070&gt;4,'Raw Data'!N3070&lt;=4.5),'Bảng Giá'!$B$14,IF(AND('Raw Data'!N3070&gt;4.5,'Raw Data'!N3070&lt;=5),'Bảng Giá'!$B$15,IF(AND('Raw Data'!N3070&gt;5,'Raw Data'!N3070&lt;=5.5),'Bảng Giá'!$B$16,IF(AND('Raw Data'!N3070&gt;5.5,'Raw Data'!N3070&lt;=6),'Bảng Giá'!$B$17,'Bảng Giá'!$B$18)))))))))))))))</f>
        <v>0.1&lt;x&lt;=0.25</v>
      </c>
      <c r="Q3070" s="48">
        <f t="shared" si="285"/>
        <v>-7.6335877862595417E-3</v>
      </c>
      <c r="R3070">
        <f t="shared" si="286"/>
        <v>15600</v>
      </c>
      <c r="S3070">
        <f t="shared" si="287"/>
        <v>2500</v>
      </c>
    </row>
    <row r="3071" spans="1:19" x14ac:dyDescent="0.25">
      <c r="A3071" s="12">
        <v>3070</v>
      </c>
      <c r="B3071" s="12" t="s">
        <v>292</v>
      </c>
      <c r="C3071" s="12" t="s">
        <v>1769</v>
      </c>
      <c r="D3071" s="28">
        <v>43014.503530092596</v>
      </c>
      <c r="E3071" s="17">
        <v>43016.003530092596</v>
      </c>
      <c r="F3071" s="13" t="s">
        <v>302</v>
      </c>
      <c r="G3071" s="12">
        <v>200</v>
      </c>
      <c r="H3071" s="12" t="s">
        <v>311</v>
      </c>
      <c r="I3071" s="12" t="s">
        <v>286</v>
      </c>
      <c r="J3071" s="37">
        <f>INDEX('Bảng Giá'!$C$3:$H$18,MATCH('Raw Data'!P3071,'Bảng Giá'!$B$3:$B$18,0),MATCH('Raw Data'!M3071,'Bảng Giá'!$C$2:$H$2,0))</f>
        <v>13000</v>
      </c>
      <c r="K3071" s="12">
        <v>13100</v>
      </c>
      <c r="L3071" s="36">
        <f t="shared" si="282"/>
        <v>1.5</v>
      </c>
      <c r="M3071" t="str">
        <f>'References data'!H3072</f>
        <v>Nội Tỉnh</v>
      </c>
      <c r="N3071">
        <f t="shared" si="283"/>
        <v>0.2</v>
      </c>
      <c r="O3071">
        <f t="shared" si="284"/>
        <v>-100</v>
      </c>
      <c r="P3071" t="str">
        <f>IF(AND(N3071&gt;0,N3071&lt;=0.05),'Bảng Giá'!$B$3,IF(AND(N3071&lt;=0.1,N3071&gt;0.05),'Bảng Giá'!$B$4,IF(AND('Raw Data'!N3071&gt;0.1,'Raw Data'!N3071&lt;=0.25),'Bảng Giá'!$B$5,IF(AND('Raw Data'!N3071&gt;0.25,'Raw Data'!N3071&lt;=0.5),'Bảng Giá'!$B$6,IF(AND('Raw Data'!N3071&gt;0.5,'Raw Data'!N3071&lt;=1),'Bảng Giá'!$B$7,IF(AND('Raw Data'!N3071&gt;1,'Raw Data'!N3071&lt;=1.5),'Bảng Giá'!$B$8,IF(AND('Raw Data'!N3071&gt;1.5,'Raw Data'!N3071&lt;=2),'Bảng Giá'!$B$9,IF(AND('Raw Data'!N3071&gt;2,'Raw Data'!N3071&lt;=2.5),'Bảng Giá'!$B$10,IF(AND('Raw Data'!N3071&gt;2.5,'Raw Data'!N3071&lt;=3),'Bảng Giá'!$B$11,IF(AND('Raw Data'!N3071&gt;3,'Raw Data'!N3071&lt;=3.5),'Bảng Giá'!$B$12,IF(AND('Raw Data'!N3071&gt;3.5,'Raw Data'!N3071&lt;=4),'Bảng Giá'!$B$13,IF(AND('Raw Data'!N3071&gt;4,'Raw Data'!N3071&lt;=4.5),'Bảng Giá'!$B$14,IF(AND('Raw Data'!N3071&gt;4.5,'Raw Data'!N3071&lt;=5),'Bảng Giá'!$B$15,IF(AND('Raw Data'!N3071&gt;5,'Raw Data'!N3071&lt;=5.5),'Bảng Giá'!$B$16,IF(AND('Raw Data'!N3071&gt;5.5,'Raw Data'!N3071&lt;=6),'Bảng Giá'!$B$17,'Bảng Giá'!$B$18)))))))))))))))</f>
        <v>0.1&lt;x&lt;=0.25</v>
      </c>
      <c r="Q3071" s="48">
        <f t="shared" si="285"/>
        <v>-7.6335877862595417E-3</v>
      </c>
      <c r="R3071">
        <f t="shared" si="286"/>
        <v>15600</v>
      </c>
      <c r="S3071">
        <f t="shared" si="287"/>
        <v>2500</v>
      </c>
    </row>
    <row r="3072" spans="1:19" x14ac:dyDescent="0.25">
      <c r="A3072" s="12">
        <v>3071</v>
      </c>
      <c r="B3072" s="12" t="s">
        <v>292</v>
      </c>
      <c r="C3072" s="12" t="s">
        <v>246</v>
      </c>
      <c r="D3072" s="28">
        <v>43011.415914351855</v>
      </c>
      <c r="E3072" s="17">
        <v>43012.915914351855</v>
      </c>
      <c r="F3072" s="13" t="s">
        <v>302</v>
      </c>
      <c r="G3072" s="12">
        <v>5400</v>
      </c>
      <c r="H3072" s="12" t="s">
        <v>109</v>
      </c>
      <c r="I3072" s="12" t="s">
        <v>311</v>
      </c>
      <c r="J3072" s="37">
        <f>INDEX('Bảng Giá'!$C$3:$H$18,MATCH('Raw Data'!P3072,'Bảng Giá'!$B$3:$B$18,0),MATCH('Raw Data'!M3072,'Bảng Giá'!$C$2:$H$2,0))</f>
        <v>25000</v>
      </c>
      <c r="K3072" s="12">
        <v>25200</v>
      </c>
      <c r="L3072" s="36">
        <f t="shared" si="282"/>
        <v>1.5</v>
      </c>
      <c r="M3072" t="str">
        <f>'References data'!H3073</f>
        <v>Nội Tỉnh</v>
      </c>
      <c r="N3072">
        <f t="shared" si="283"/>
        <v>5.4</v>
      </c>
      <c r="O3072">
        <f t="shared" si="284"/>
        <v>-200</v>
      </c>
      <c r="P3072" t="str">
        <f>IF(AND(N3072&gt;0,N3072&lt;=0.05),'Bảng Giá'!$B$3,IF(AND(N3072&lt;=0.1,N3072&gt;0.05),'Bảng Giá'!$B$4,IF(AND('Raw Data'!N3072&gt;0.1,'Raw Data'!N3072&lt;=0.25),'Bảng Giá'!$B$5,IF(AND('Raw Data'!N3072&gt;0.25,'Raw Data'!N3072&lt;=0.5),'Bảng Giá'!$B$6,IF(AND('Raw Data'!N3072&gt;0.5,'Raw Data'!N3072&lt;=1),'Bảng Giá'!$B$7,IF(AND('Raw Data'!N3072&gt;1,'Raw Data'!N3072&lt;=1.5),'Bảng Giá'!$B$8,IF(AND('Raw Data'!N3072&gt;1.5,'Raw Data'!N3072&lt;=2),'Bảng Giá'!$B$9,IF(AND('Raw Data'!N3072&gt;2,'Raw Data'!N3072&lt;=2.5),'Bảng Giá'!$B$10,IF(AND('Raw Data'!N3072&gt;2.5,'Raw Data'!N3072&lt;=3),'Bảng Giá'!$B$11,IF(AND('Raw Data'!N3072&gt;3,'Raw Data'!N3072&lt;=3.5),'Bảng Giá'!$B$12,IF(AND('Raw Data'!N3072&gt;3.5,'Raw Data'!N3072&lt;=4),'Bảng Giá'!$B$13,IF(AND('Raw Data'!N3072&gt;4,'Raw Data'!N3072&lt;=4.5),'Bảng Giá'!$B$14,IF(AND('Raw Data'!N3072&gt;4.5,'Raw Data'!N3072&lt;=5),'Bảng Giá'!$B$15,IF(AND('Raw Data'!N3072&gt;5,'Raw Data'!N3072&lt;=5.5),'Bảng Giá'!$B$16,IF(AND('Raw Data'!N3072&gt;5.5,'Raw Data'!N3072&lt;=6),'Bảng Giá'!$B$17,'Bảng Giá'!$B$18)))))))))))))))</f>
        <v>5&lt;x&lt;=5.5</v>
      </c>
      <c r="Q3072" s="48">
        <f t="shared" si="285"/>
        <v>-7.9365079365079361E-3</v>
      </c>
      <c r="R3072">
        <f t="shared" si="286"/>
        <v>30000</v>
      </c>
      <c r="S3072">
        <f t="shared" si="287"/>
        <v>4800</v>
      </c>
    </row>
    <row r="3073" spans="1:19" x14ac:dyDescent="0.25">
      <c r="A3073" s="12">
        <v>3072</v>
      </c>
      <c r="B3073" s="12" t="s">
        <v>292</v>
      </c>
      <c r="C3073" s="12" t="s">
        <v>247</v>
      </c>
      <c r="D3073" s="28">
        <v>43015.498356481483</v>
      </c>
      <c r="E3073" s="17">
        <v>43017.69835648148</v>
      </c>
      <c r="F3073" s="13" t="s">
        <v>302</v>
      </c>
      <c r="G3073" s="12">
        <v>3600</v>
      </c>
      <c r="H3073" s="12" t="s">
        <v>79</v>
      </c>
      <c r="I3073" s="12" t="s">
        <v>322</v>
      </c>
      <c r="J3073" s="37">
        <f>INDEX('Bảng Giá'!$C$3:$H$18,MATCH('Raw Data'!P3073,'Bảng Giá'!$B$3:$B$18,0),MATCH('Raw Data'!M3073,'Bảng Giá'!$C$2:$H$2,0))</f>
        <v>51500</v>
      </c>
      <c r="K3073" s="12">
        <v>51800</v>
      </c>
      <c r="L3073" s="36">
        <f t="shared" si="282"/>
        <v>2.1999999999970896</v>
      </c>
      <c r="M3073" t="str">
        <f>'References data'!H3074</f>
        <v>Nội Vùng</v>
      </c>
      <c r="N3073">
        <f t="shared" si="283"/>
        <v>3.6</v>
      </c>
      <c r="O3073">
        <f t="shared" si="284"/>
        <v>-300</v>
      </c>
      <c r="P3073" t="str">
        <f>IF(AND(N3073&gt;0,N3073&lt;=0.05),'Bảng Giá'!$B$3,IF(AND(N3073&lt;=0.1,N3073&gt;0.05),'Bảng Giá'!$B$4,IF(AND('Raw Data'!N3073&gt;0.1,'Raw Data'!N3073&lt;=0.25),'Bảng Giá'!$B$5,IF(AND('Raw Data'!N3073&gt;0.25,'Raw Data'!N3073&lt;=0.5),'Bảng Giá'!$B$6,IF(AND('Raw Data'!N3073&gt;0.5,'Raw Data'!N3073&lt;=1),'Bảng Giá'!$B$7,IF(AND('Raw Data'!N3073&gt;1,'Raw Data'!N3073&lt;=1.5),'Bảng Giá'!$B$8,IF(AND('Raw Data'!N3073&gt;1.5,'Raw Data'!N3073&lt;=2),'Bảng Giá'!$B$9,IF(AND('Raw Data'!N3073&gt;2,'Raw Data'!N3073&lt;=2.5),'Bảng Giá'!$B$10,IF(AND('Raw Data'!N3073&gt;2.5,'Raw Data'!N3073&lt;=3),'Bảng Giá'!$B$11,IF(AND('Raw Data'!N3073&gt;3,'Raw Data'!N3073&lt;=3.5),'Bảng Giá'!$B$12,IF(AND('Raw Data'!N3073&gt;3.5,'Raw Data'!N3073&lt;=4),'Bảng Giá'!$B$13,IF(AND('Raw Data'!N3073&gt;4,'Raw Data'!N3073&lt;=4.5),'Bảng Giá'!$B$14,IF(AND('Raw Data'!N3073&gt;4.5,'Raw Data'!N3073&lt;=5),'Bảng Giá'!$B$15,IF(AND('Raw Data'!N3073&gt;5,'Raw Data'!N3073&lt;=5.5),'Bảng Giá'!$B$16,IF(AND('Raw Data'!N3073&gt;5.5,'Raw Data'!N3073&lt;=6),'Bảng Giá'!$B$17,'Bảng Giá'!$B$18)))))))))))))))</f>
        <v>3.5&lt;x&lt;=4</v>
      </c>
      <c r="Q3073" s="48">
        <f t="shared" si="285"/>
        <v>-5.7915057915057912E-3</v>
      </c>
      <c r="R3073">
        <f t="shared" si="286"/>
        <v>61800</v>
      </c>
      <c r="S3073">
        <f t="shared" si="287"/>
        <v>10000</v>
      </c>
    </row>
    <row r="3074" spans="1:19" x14ac:dyDescent="0.25">
      <c r="A3074" s="12">
        <v>3073</v>
      </c>
      <c r="B3074" s="12" t="s">
        <v>292</v>
      </c>
      <c r="C3074" s="12" t="s">
        <v>1770</v>
      </c>
      <c r="D3074" s="28">
        <v>43015.499421296299</v>
      </c>
      <c r="E3074" s="17">
        <v>43019.699421296296</v>
      </c>
      <c r="F3074" s="13" t="s">
        <v>302</v>
      </c>
      <c r="G3074" s="12">
        <v>3600</v>
      </c>
      <c r="H3074" s="12" t="s">
        <v>276</v>
      </c>
      <c r="I3074" s="12" t="s">
        <v>322</v>
      </c>
      <c r="J3074" s="37">
        <f>INDEX('Bảng Giá'!$C$3:$H$18,MATCH('Raw Data'!P3074,'Bảng Giá'!$B$3:$B$18,0),MATCH('Raw Data'!M3074,'Bảng Giá'!$C$2:$H$2,0))</f>
        <v>83500</v>
      </c>
      <c r="K3074" s="12">
        <v>81500</v>
      </c>
      <c r="L3074" s="36">
        <f t="shared" si="282"/>
        <v>4.1999999999970896</v>
      </c>
      <c r="M3074" t="str">
        <f>'References data'!H3075</f>
        <v>Liên Vùng</v>
      </c>
      <c r="N3074">
        <f t="shared" si="283"/>
        <v>3.6</v>
      </c>
      <c r="O3074">
        <f t="shared" si="284"/>
        <v>2000</v>
      </c>
      <c r="P3074" t="str">
        <f>IF(AND(N3074&gt;0,N3074&lt;=0.05),'Bảng Giá'!$B$3,IF(AND(N3074&lt;=0.1,N3074&gt;0.05),'Bảng Giá'!$B$4,IF(AND('Raw Data'!N3074&gt;0.1,'Raw Data'!N3074&lt;=0.25),'Bảng Giá'!$B$5,IF(AND('Raw Data'!N3074&gt;0.25,'Raw Data'!N3074&lt;=0.5),'Bảng Giá'!$B$6,IF(AND('Raw Data'!N3074&gt;0.5,'Raw Data'!N3074&lt;=1),'Bảng Giá'!$B$7,IF(AND('Raw Data'!N3074&gt;1,'Raw Data'!N3074&lt;=1.5),'Bảng Giá'!$B$8,IF(AND('Raw Data'!N3074&gt;1.5,'Raw Data'!N3074&lt;=2),'Bảng Giá'!$B$9,IF(AND('Raw Data'!N3074&gt;2,'Raw Data'!N3074&lt;=2.5),'Bảng Giá'!$B$10,IF(AND('Raw Data'!N3074&gt;2.5,'Raw Data'!N3074&lt;=3),'Bảng Giá'!$B$11,IF(AND('Raw Data'!N3074&gt;3,'Raw Data'!N3074&lt;=3.5),'Bảng Giá'!$B$12,IF(AND('Raw Data'!N3074&gt;3.5,'Raw Data'!N3074&lt;=4),'Bảng Giá'!$B$13,IF(AND('Raw Data'!N3074&gt;4,'Raw Data'!N3074&lt;=4.5),'Bảng Giá'!$B$14,IF(AND('Raw Data'!N3074&gt;4.5,'Raw Data'!N3074&lt;=5),'Bảng Giá'!$B$15,IF(AND('Raw Data'!N3074&gt;5,'Raw Data'!N3074&lt;=5.5),'Bảng Giá'!$B$16,IF(AND('Raw Data'!N3074&gt;5.5,'Raw Data'!N3074&lt;=6),'Bảng Giá'!$B$17,'Bảng Giá'!$B$18)))))))))))))))</f>
        <v>3.5&lt;x&lt;=4</v>
      </c>
      <c r="Q3074" s="48">
        <f t="shared" si="285"/>
        <v>2.4539877300613498E-2</v>
      </c>
      <c r="R3074">
        <f t="shared" si="286"/>
        <v>100200</v>
      </c>
      <c r="S3074">
        <f t="shared" si="287"/>
        <v>18700</v>
      </c>
    </row>
    <row r="3075" spans="1:19" x14ac:dyDescent="0.25">
      <c r="A3075" s="12">
        <v>3074</v>
      </c>
      <c r="B3075" s="12" t="s">
        <v>292</v>
      </c>
      <c r="C3075" s="12" t="s">
        <v>1771</v>
      </c>
      <c r="D3075" s="28">
        <v>43011.415960648148</v>
      </c>
      <c r="E3075" s="17">
        <v>43013.615960648145</v>
      </c>
      <c r="F3075" s="13" t="s">
        <v>302</v>
      </c>
      <c r="G3075" s="12">
        <v>3600</v>
      </c>
      <c r="H3075" s="12" t="s">
        <v>459</v>
      </c>
      <c r="I3075" s="12" t="s">
        <v>322</v>
      </c>
      <c r="J3075" s="37">
        <f>INDEX('Bảng Giá'!$C$3:$H$18,MATCH('Raw Data'!P3075,'Bảng Giá'!$B$3:$B$18,0),MATCH('Raw Data'!M3075,'Bảng Giá'!$C$2:$H$2,0))</f>
        <v>51500</v>
      </c>
      <c r="K3075" s="12">
        <v>51800</v>
      </c>
      <c r="L3075" s="36">
        <f t="shared" ref="L3075:L3138" si="288">E3075-D3075</f>
        <v>2.1999999999970896</v>
      </c>
      <c r="M3075" t="str">
        <f>'References data'!H3076</f>
        <v>Nội Vùng</v>
      </c>
      <c r="N3075">
        <f t="shared" ref="N3075:N3138" si="289">G3075/1000</f>
        <v>3.6</v>
      </c>
      <c r="O3075">
        <f t="shared" ref="O3075:O3138" si="290">J3075-K3075</f>
        <v>-300</v>
      </c>
      <c r="P3075" t="str">
        <f>IF(AND(N3075&gt;0,N3075&lt;=0.05),'Bảng Giá'!$B$3,IF(AND(N3075&lt;=0.1,N3075&gt;0.05),'Bảng Giá'!$B$4,IF(AND('Raw Data'!N3075&gt;0.1,'Raw Data'!N3075&lt;=0.25),'Bảng Giá'!$B$5,IF(AND('Raw Data'!N3075&gt;0.25,'Raw Data'!N3075&lt;=0.5),'Bảng Giá'!$B$6,IF(AND('Raw Data'!N3075&gt;0.5,'Raw Data'!N3075&lt;=1),'Bảng Giá'!$B$7,IF(AND('Raw Data'!N3075&gt;1,'Raw Data'!N3075&lt;=1.5),'Bảng Giá'!$B$8,IF(AND('Raw Data'!N3075&gt;1.5,'Raw Data'!N3075&lt;=2),'Bảng Giá'!$B$9,IF(AND('Raw Data'!N3075&gt;2,'Raw Data'!N3075&lt;=2.5),'Bảng Giá'!$B$10,IF(AND('Raw Data'!N3075&gt;2.5,'Raw Data'!N3075&lt;=3),'Bảng Giá'!$B$11,IF(AND('Raw Data'!N3075&gt;3,'Raw Data'!N3075&lt;=3.5),'Bảng Giá'!$B$12,IF(AND('Raw Data'!N3075&gt;3.5,'Raw Data'!N3075&lt;=4),'Bảng Giá'!$B$13,IF(AND('Raw Data'!N3075&gt;4,'Raw Data'!N3075&lt;=4.5),'Bảng Giá'!$B$14,IF(AND('Raw Data'!N3075&gt;4.5,'Raw Data'!N3075&lt;=5),'Bảng Giá'!$B$15,IF(AND('Raw Data'!N3075&gt;5,'Raw Data'!N3075&lt;=5.5),'Bảng Giá'!$B$16,IF(AND('Raw Data'!N3075&gt;5.5,'Raw Data'!N3075&lt;=6),'Bảng Giá'!$B$17,'Bảng Giá'!$B$18)))))))))))))))</f>
        <v>3.5&lt;x&lt;=4</v>
      </c>
      <c r="Q3075" s="48">
        <f t="shared" ref="Q3075:Q3138" si="291">O3075/K3075</f>
        <v>-5.7915057915057912E-3</v>
      </c>
      <c r="R3075">
        <f t="shared" ref="R3075:R3138" si="292">J3075+(J3075*0.2)</f>
        <v>61800</v>
      </c>
      <c r="S3075">
        <f t="shared" ref="S3075:S3138" si="293">R3075-K3075</f>
        <v>10000</v>
      </c>
    </row>
    <row r="3076" spans="1:19" x14ac:dyDescent="0.25">
      <c r="A3076" s="12">
        <v>3075</v>
      </c>
      <c r="B3076" s="12" t="s">
        <v>292</v>
      </c>
      <c r="C3076" s="12" t="s">
        <v>1772</v>
      </c>
      <c r="D3076" s="28">
        <v>43015.498124999998</v>
      </c>
      <c r="E3076" s="17">
        <v>43017.698124999995</v>
      </c>
      <c r="F3076" s="13" t="s">
        <v>302</v>
      </c>
      <c r="G3076" s="12">
        <v>3600</v>
      </c>
      <c r="H3076" s="12" t="s">
        <v>452</v>
      </c>
      <c r="I3076" s="12" t="s">
        <v>322</v>
      </c>
      <c r="J3076" s="37">
        <f>INDEX('Bảng Giá'!$C$3:$H$18,MATCH('Raw Data'!P3076,'Bảng Giá'!$B$3:$B$18,0),MATCH('Raw Data'!M3076,'Bảng Giá'!$C$2:$H$2,0))</f>
        <v>51500</v>
      </c>
      <c r="K3076" s="12">
        <v>51800</v>
      </c>
      <c r="L3076" s="36">
        <f t="shared" si="288"/>
        <v>2.1999999999970896</v>
      </c>
      <c r="M3076" t="str">
        <f>'References data'!H3077</f>
        <v>Nội Vùng</v>
      </c>
      <c r="N3076">
        <f t="shared" si="289"/>
        <v>3.6</v>
      </c>
      <c r="O3076">
        <f t="shared" si="290"/>
        <v>-300</v>
      </c>
      <c r="P3076" t="str">
        <f>IF(AND(N3076&gt;0,N3076&lt;=0.05),'Bảng Giá'!$B$3,IF(AND(N3076&lt;=0.1,N3076&gt;0.05),'Bảng Giá'!$B$4,IF(AND('Raw Data'!N3076&gt;0.1,'Raw Data'!N3076&lt;=0.25),'Bảng Giá'!$B$5,IF(AND('Raw Data'!N3076&gt;0.25,'Raw Data'!N3076&lt;=0.5),'Bảng Giá'!$B$6,IF(AND('Raw Data'!N3076&gt;0.5,'Raw Data'!N3076&lt;=1),'Bảng Giá'!$B$7,IF(AND('Raw Data'!N3076&gt;1,'Raw Data'!N3076&lt;=1.5),'Bảng Giá'!$B$8,IF(AND('Raw Data'!N3076&gt;1.5,'Raw Data'!N3076&lt;=2),'Bảng Giá'!$B$9,IF(AND('Raw Data'!N3076&gt;2,'Raw Data'!N3076&lt;=2.5),'Bảng Giá'!$B$10,IF(AND('Raw Data'!N3076&gt;2.5,'Raw Data'!N3076&lt;=3),'Bảng Giá'!$B$11,IF(AND('Raw Data'!N3076&gt;3,'Raw Data'!N3076&lt;=3.5),'Bảng Giá'!$B$12,IF(AND('Raw Data'!N3076&gt;3.5,'Raw Data'!N3076&lt;=4),'Bảng Giá'!$B$13,IF(AND('Raw Data'!N3076&gt;4,'Raw Data'!N3076&lt;=4.5),'Bảng Giá'!$B$14,IF(AND('Raw Data'!N3076&gt;4.5,'Raw Data'!N3076&lt;=5),'Bảng Giá'!$B$15,IF(AND('Raw Data'!N3076&gt;5,'Raw Data'!N3076&lt;=5.5),'Bảng Giá'!$B$16,IF(AND('Raw Data'!N3076&gt;5.5,'Raw Data'!N3076&lt;=6),'Bảng Giá'!$B$17,'Bảng Giá'!$B$18)))))))))))))))</f>
        <v>3.5&lt;x&lt;=4</v>
      </c>
      <c r="Q3076" s="48">
        <f t="shared" si="291"/>
        <v>-5.7915057915057912E-3</v>
      </c>
      <c r="R3076">
        <f t="shared" si="292"/>
        <v>61800</v>
      </c>
      <c r="S3076">
        <f t="shared" si="293"/>
        <v>10000</v>
      </c>
    </row>
    <row r="3077" spans="1:19" x14ac:dyDescent="0.25">
      <c r="A3077" s="12">
        <v>3076</v>
      </c>
      <c r="B3077" s="12" t="s">
        <v>292</v>
      </c>
      <c r="C3077" s="12" t="s">
        <v>1773</v>
      </c>
      <c r="D3077" s="28">
        <v>43015.499374999999</v>
      </c>
      <c r="E3077" s="17">
        <v>43017.699374999997</v>
      </c>
      <c r="F3077" s="13" t="s">
        <v>302</v>
      </c>
      <c r="G3077" s="12">
        <v>3600</v>
      </c>
      <c r="H3077" s="12" t="s">
        <v>111</v>
      </c>
      <c r="I3077" s="12" t="s">
        <v>322</v>
      </c>
      <c r="J3077" s="37">
        <f>INDEX('Bảng Giá'!$C$3:$H$18,MATCH('Raw Data'!P3077,'Bảng Giá'!$B$3:$B$18,0),MATCH('Raw Data'!M3077,'Bảng Giá'!$C$2:$H$2,0))</f>
        <v>51500</v>
      </c>
      <c r="K3077" s="12">
        <v>51800</v>
      </c>
      <c r="L3077" s="36">
        <f t="shared" si="288"/>
        <v>2.1999999999970896</v>
      </c>
      <c r="M3077" t="str">
        <f>'References data'!H3078</f>
        <v>Nội Vùng</v>
      </c>
      <c r="N3077">
        <f t="shared" si="289"/>
        <v>3.6</v>
      </c>
      <c r="O3077">
        <f t="shared" si="290"/>
        <v>-300</v>
      </c>
      <c r="P3077" t="str">
        <f>IF(AND(N3077&gt;0,N3077&lt;=0.05),'Bảng Giá'!$B$3,IF(AND(N3077&lt;=0.1,N3077&gt;0.05),'Bảng Giá'!$B$4,IF(AND('Raw Data'!N3077&gt;0.1,'Raw Data'!N3077&lt;=0.25),'Bảng Giá'!$B$5,IF(AND('Raw Data'!N3077&gt;0.25,'Raw Data'!N3077&lt;=0.5),'Bảng Giá'!$B$6,IF(AND('Raw Data'!N3077&gt;0.5,'Raw Data'!N3077&lt;=1),'Bảng Giá'!$B$7,IF(AND('Raw Data'!N3077&gt;1,'Raw Data'!N3077&lt;=1.5),'Bảng Giá'!$B$8,IF(AND('Raw Data'!N3077&gt;1.5,'Raw Data'!N3077&lt;=2),'Bảng Giá'!$B$9,IF(AND('Raw Data'!N3077&gt;2,'Raw Data'!N3077&lt;=2.5),'Bảng Giá'!$B$10,IF(AND('Raw Data'!N3077&gt;2.5,'Raw Data'!N3077&lt;=3),'Bảng Giá'!$B$11,IF(AND('Raw Data'!N3077&gt;3,'Raw Data'!N3077&lt;=3.5),'Bảng Giá'!$B$12,IF(AND('Raw Data'!N3077&gt;3.5,'Raw Data'!N3077&lt;=4),'Bảng Giá'!$B$13,IF(AND('Raw Data'!N3077&gt;4,'Raw Data'!N3077&lt;=4.5),'Bảng Giá'!$B$14,IF(AND('Raw Data'!N3077&gt;4.5,'Raw Data'!N3077&lt;=5),'Bảng Giá'!$B$15,IF(AND('Raw Data'!N3077&gt;5,'Raw Data'!N3077&lt;=5.5),'Bảng Giá'!$B$16,IF(AND('Raw Data'!N3077&gt;5.5,'Raw Data'!N3077&lt;=6),'Bảng Giá'!$B$17,'Bảng Giá'!$B$18)))))))))))))))</f>
        <v>3.5&lt;x&lt;=4</v>
      </c>
      <c r="Q3077" s="48">
        <f t="shared" si="291"/>
        <v>-5.7915057915057912E-3</v>
      </c>
      <c r="R3077">
        <f t="shared" si="292"/>
        <v>61800</v>
      </c>
      <c r="S3077">
        <f t="shared" si="293"/>
        <v>10000</v>
      </c>
    </row>
    <row r="3078" spans="1:19" x14ac:dyDescent="0.25">
      <c r="A3078" s="12">
        <v>3077</v>
      </c>
      <c r="B3078" s="12" t="s">
        <v>292</v>
      </c>
      <c r="C3078" s="12" t="s">
        <v>1774</v>
      </c>
      <c r="D3078" s="28">
        <v>43015.499456018515</v>
      </c>
      <c r="E3078" s="17">
        <v>43017.699456018512</v>
      </c>
      <c r="F3078" s="13" t="s">
        <v>302</v>
      </c>
      <c r="G3078" s="12">
        <v>3600</v>
      </c>
      <c r="H3078" s="12" t="s">
        <v>452</v>
      </c>
      <c r="I3078" s="12" t="s">
        <v>322</v>
      </c>
      <c r="J3078" s="37">
        <f>INDEX('Bảng Giá'!$C$3:$H$18,MATCH('Raw Data'!P3078,'Bảng Giá'!$B$3:$B$18,0),MATCH('Raw Data'!M3078,'Bảng Giá'!$C$2:$H$2,0))</f>
        <v>51500</v>
      </c>
      <c r="K3078" s="12">
        <v>51800</v>
      </c>
      <c r="L3078" s="36">
        <f t="shared" si="288"/>
        <v>2.1999999999970896</v>
      </c>
      <c r="M3078" t="str">
        <f>'References data'!H3079</f>
        <v>Nội Vùng</v>
      </c>
      <c r="N3078">
        <f t="shared" si="289"/>
        <v>3.6</v>
      </c>
      <c r="O3078">
        <f t="shared" si="290"/>
        <v>-300</v>
      </c>
      <c r="P3078" t="str">
        <f>IF(AND(N3078&gt;0,N3078&lt;=0.05),'Bảng Giá'!$B$3,IF(AND(N3078&lt;=0.1,N3078&gt;0.05),'Bảng Giá'!$B$4,IF(AND('Raw Data'!N3078&gt;0.1,'Raw Data'!N3078&lt;=0.25),'Bảng Giá'!$B$5,IF(AND('Raw Data'!N3078&gt;0.25,'Raw Data'!N3078&lt;=0.5),'Bảng Giá'!$B$6,IF(AND('Raw Data'!N3078&gt;0.5,'Raw Data'!N3078&lt;=1),'Bảng Giá'!$B$7,IF(AND('Raw Data'!N3078&gt;1,'Raw Data'!N3078&lt;=1.5),'Bảng Giá'!$B$8,IF(AND('Raw Data'!N3078&gt;1.5,'Raw Data'!N3078&lt;=2),'Bảng Giá'!$B$9,IF(AND('Raw Data'!N3078&gt;2,'Raw Data'!N3078&lt;=2.5),'Bảng Giá'!$B$10,IF(AND('Raw Data'!N3078&gt;2.5,'Raw Data'!N3078&lt;=3),'Bảng Giá'!$B$11,IF(AND('Raw Data'!N3078&gt;3,'Raw Data'!N3078&lt;=3.5),'Bảng Giá'!$B$12,IF(AND('Raw Data'!N3078&gt;3.5,'Raw Data'!N3078&lt;=4),'Bảng Giá'!$B$13,IF(AND('Raw Data'!N3078&gt;4,'Raw Data'!N3078&lt;=4.5),'Bảng Giá'!$B$14,IF(AND('Raw Data'!N3078&gt;4.5,'Raw Data'!N3078&lt;=5),'Bảng Giá'!$B$15,IF(AND('Raw Data'!N3078&gt;5,'Raw Data'!N3078&lt;=5.5),'Bảng Giá'!$B$16,IF(AND('Raw Data'!N3078&gt;5.5,'Raw Data'!N3078&lt;=6),'Bảng Giá'!$B$17,'Bảng Giá'!$B$18)))))))))))))))</f>
        <v>3.5&lt;x&lt;=4</v>
      </c>
      <c r="Q3078" s="48">
        <f t="shared" si="291"/>
        <v>-5.7915057915057912E-3</v>
      </c>
      <c r="R3078">
        <f t="shared" si="292"/>
        <v>61800</v>
      </c>
      <c r="S3078">
        <f t="shared" si="293"/>
        <v>10000</v>
      </c>
    </row>
    <row r="3079" spans="1:19" x14ac:dyDescent="0.25">
      <c r="A3079" s="12">
        <v>3078</v>
      </c>
      <c r="B3079" s="12" t="s">
        <v>292</v>
      </c>
      <c r="C3079" s="12" t="s">
        <v>1775</v>
      </c>
      <c r="D3079" s="28">
        <v>43011.418981481482</v>
      </c>
      <c r="E3079" s="17">
        <v>43013.618981481479</v>
      </c>
      <c r="F3079" s="13" t="s">
        <v>302</v>
      </c>
      <c r="G3079" s="12">
        <v>5400</v>
      </c>
      <c r="H3079" s="12" t="s">
        <v>181</v>
      </c>
      <c r="I3079" s="12" t="s">
        <v>311</v>
      </c>
      <c r="J3079" s="37">
        <f>INDEX('Bảng Giá'!$C$3:$H$18,MATCH('Raw Data'!P3079,'Bảng Giá'!$B$3:$B$18,0),MATCH('Raw Data'!M3079,'Bảng Giá'!$C$2:$H$2,0))</f>
        <v>59000</v>
      </c>
      <c r="K3079" s="12">
        <v>59300</v>
      </c>
      <c r="L3079" s="36">
        <f t="shared" si="288"/>
        <v>2.1999999999970896</v>
      </c>
      <c r="M3079" t="str">
        <f>'References data'!H3080</f>
        <v>Nội Vùng</v>
      </c>
      <c r="N3079">
        <f t="shared" si="289"/>
        <v>5.4</v>
      </c>
      <c r="O3079">
        <f t="shared" si="290"/>
        <v>-300</v>
      </c>
      <c r="P3079" t="str">
        <f>IF(AND(N3079&gt;0,N3079&lt;=0.05),'Bảng Giá'!$B$3,IF(AND(N3079&lt;=0.1,N3079&gt;0.05),'Bảng Giá'!$B$4,IF(AND('Raw Data'!N3079&gt;0.1,'Raw Data'!N3079&lt;=0.25),'Bảng Giá'!$B$5,IF(AND('Raw Data'!N3079&gt;0.25,'Raw Data'!N3079&lt;=0.5),'Bảng Giá'!$B$6,IF(AND('Raw Data'!N3079&gt;0.5,'Raw Data'!N3079&lt;=1),'Bảng Giá'!$B$7,IF(AND('Raw Data'!N3079&gt;1,'Raw Data'!N3079&lt;=1.5),'Bảng Giá'!$B$8,IF(AND('Raw Data'!N3079&gt;1.5,'Raw Data'!N3079&lt;=2),'Bảng Giá'!$B$9,IF(AND('Raw Data'!N3079&gt;2,'Raw Data'!N3079&lt;=2.5),'Bảng Giá'!$B$10,IF(AND('Raw Data'!N3079&gt;2.5,'Raw Data'!N3079&lt;=3),'Bảng Giá'!$B$11,IF(AND('Raw Data'!N3079&gt;3,'Raw Data'!N3079&lt;=3.5),'Bảng Giá'!$B$12,IF(AND('Raw Data'!N3079&gt;3.5,'Raw Data'!N3079&lt;=4),'Bảng Giá'!$B$13,IF(AND('Raw Data'!N3079&gt;4,'Raw Data'!N3079&lt;=4.5),'Bảng Giá'!$B$14,IF(AND('Raw Data'!N3079&gt;4.5,'Raw Data'!N3079&lt;=5),'Bảng Giá'!$B$15,IF(AND('Raw Data'!N3079&gt;5,'Raw Data'!N3079&lt;=5.5),'Bảng Giá'!$B$16,IF(AND('Raw Data'!N3079&gt;5.5,'Raw Data'!N3079&lt;=6),'Bảng Giá'!$B$17,'Bảng Giá'!$B$18)))))))))))))))</f>
        <v>5&lt;x&lt;=5.5</v>
      </c>
      <c r="Q3079" s="48">
        <f t="shared" si="291"/>
        <v>-5.0590219224283303E-3</v>
      </c>
      <c r="R3079">
        <f t="shared" si="292"/>
        <v>70800</v>
      </c>
      <c r="S3079">
        <f t="shared" si="293"/>
        <v>11500</v>
      </c>
    </row>
    <row r="3080" spans="1:19" x14ac:dyDescent="0.25">
      <c r="A3080" s="12">
        <v>3079</v>
      </c>
      <c r="B3080" s="12" t="s">
        <v>292</v>
      </c>
      <c r="C3080" s="12" t="s">
        <v>1776</v>
      </c>
      <c r="D3080" s="28">
        <v>43011.660844907405</v>
      </c>
      <c r="E3080" s="17">
        <v>43013.160844907405</v>
      </c>
      <c r="F3080" s="13" t="s">
        <v>302</v>
      </c>
      <c r="G3080" s="12">
        <v>6125</v>
      </c>
      <c r="H3080" s="12" t="s">
        <v>322</v>
      </c>
      <c r="I3080" s="12" t="s">
        <v>95</v>
      </c>
      <c r="J3080" s="37">
        <f>INDEX('Bảng Giá'!$C$3:$H$18,MATCH('Raw Data'!P3080,'Bảng Giá'!$B$3:$B$18,0),MATCH('Raw Data'!M3080,'Bảng Giá'!$C$2:$H$2,0))</f>
        <v>2000</v>
      </c>
      <c r="K3080" s="12">
        <v>27200</v>
      </c>
      <c r="L3080" s="36">
        <f t="shared" si="288"/>
        <v>1.5</v>
      </c>
      <c r="M3080" t="str">
        <f>'References data'!H3081</f>
        <v>Nội Tỉnh</v>
      </c>
      <c r="N3080" s="46">
        <f t="shared" si="289"/>
        <v>6.125</v>
      </c>
      <c r="O3080">
        <f t="shared" si="290"/>
        <v>-25200</v>
      </c>
      <c r="P3080" t="str">
        <f>IF(AND(N3080&gt;0,N3080&lt;=0.05),'Bảng Giá'!$B$3,IF(AND(N3080&lt;=0.1,N3080&gt;0.05),'Bảng Giá'!$B$4,IF(AND('Raw Data'!N3080&gt;0.1,'Raw Data'!N3080&lt;=0.25),'Bảng Giá'!$B$5,IF(AND('Raw Data'!N3080&gt;0.25,'Raw Data'!N3080&lt;=0.5),'Bảng Giá'!$B$6,IF(AND('Raw Data'!N3080&gt;0.5,'Raw Data'!N3080&lt;=1),'Bảng Giá'!$B$7,IF(AND('Raw Data'!N3080&gt;1,'Raw Data'!N3080&lt;=1.5),'Bảng Giá'!$B$8,IF(AND('Raw Data'!N3080&gt;1.5,'Raw Data'!N3080&lt;=2),'Bảng Giá'!$B$9,IF(AND('Raw Data'!N3080&gt;2,'Raw Data'!N3080&lt;=2.5),'Bảng Giá'!$B$10,IF(AND('Raw Data'!N3080&gt;2.5,'Raw Data'!N3080&lt;=3),'Bảng Giá'!$B$11,IF(AND('Raw Data'!N3080&gt;3,'Raw Data'!N3080&lt;=3.5),'Bảng Giá'!$B$12,IF(AND('Raw Data'!N3080&gt;3.5,'Raw Data'!N3080&lt;=4),'Bảng Giá'!$B$13,IF(AND('Raw Data'!N3080&gt;4,'Raw Data'!N3080&lt;=4.5),'Bảng Giá'!$B$14,IF(AND('Raw Data'!N3080&gt;4.5,'Raw Data'!N3080&lt;=5),'Bảng Giá'!$B$15,IF(AND('Raw Data'!N3080&gt;5,'Raw Data'!N3080&lt;=5.5),'Bảng Giá'!$B$16,IF(AND('Raw Data'!N3080&gt;5.5,'Raw Data'!N3080&lt;=6),'Bảng Giá'!$B$17,'Bảng Giá'!$B$18)))))))))))))))</f>
        <v>Next 0.5</v>
      </c>
      <c r="Q3080" s="48">
        <f t="shared" si="291"/>
        <v>-0.92647058823529416</v>
      </c>
      <c r="R3080">
        <f t="shared" si="292"/>
        <v>2400</v>
      </c>
      <c r="S3080">
        <f t="shared" si="293"/>
        <v>-24800</v>
      </c>
    </row>
    <row r="3081" spans="1:19" x14ac:dyDescent="0.25">
      <c r="A3081" s="12">
        <v>3080</v>
      </c>
      <c r="B3081" s="12" t="s">
        <v>292</v>
      </c>
      <c r="C3081" s="12" t="s">
        <v>1777</v>
      </c>
      <c r="D3081" s="28">
        <v>43014.50472222222</v>
      </c>
      <c r="E3081" s="17">
        <v>43016.00472222222</v>
      </c>
      <c r="F3081" s="13" t="s">
        <v>302</v>
      </c>
      <c r="G3081" s="12">
        <v>200</v>
      </c>
      <c r="H3081" s="12" t="s">
        <v>322</v>
      </c>
      <c r="I3081" s="12" t="s">
        <v>89</v>
      </c>
      <c r="J3081" s="37">
        <f>INDEX('Bảng Giá'!$C$3:$H$18,MATCH('Raw Data'!P3081,'Bảng Giá'!$B$3:$B$18,0),MATCH('Raw Data'!M3081,'Bảng Giá'!$C$2:$H$2,0))</f>
        <v>13000</v>
      </c>
      <c r="K3081" s="12">
        <v>13100</v>
      </c>
      <c r="L3081" s="36">
        <f t="shared" si="288"/>
        <v>1.5</v>
      </c>
      <c r="M3081" t="str">
        <f>'References data'!H3082</f>
        <v>Nội Tỉnh</v>
      </c>
      <c r="N3081">
        <f t="shared" si="289"/>
        <v>0.2</v>
      </c>
      <c r="O3081">
        <f t="shared" si="290"/>
        <v>-100</v>
      </c>
      <c r="P3081" t="str">
        <f>IF(AND(N3081&gt;0,N3081&lt;=0.05),'Bảng Giá'!$B$3,IF(AND(N3081&lt;=0.1,N3081&gt;0.05),'Bảng Giá'!$B$4,IF(AND('Raw Data'!N3081&gt;0.1,'Raw Data'!N3081&lt;=0.25),'Bảng Giá'!$B$5,IF(AND('Raw Data'!N3081&gt;0.25,'Raw Data'!N3081&lt;=0.5),'Bảng Giá'!$B$6,IF(AND('Raw Data'!N3081&gt;0.5,'Raw Data'!N3081&lt;=1),'Bảng Giá'!$B$7,IF(AND('Raw Data'!N3081&gt;1,'Raw Data'!N3081&lt;=1.5),'Bảng Giá'!$B$8,IF(AND('Raw Data'!N3081&gt;1.5,'Raw Data'!N3081&lt;=2),'Bảng Giá'!$B$9,IF(AND('Raw Data'!N3081&gt;2,'Raw Data'!N3081&lt;=2.5),'Bảng Giá'!$B$10,IF(AND('Raw Data'!N3081&gt;2.5,'Raw Data'!N3081&lt;=3),'Bảng Giá'!$B$11,IF(AND('Raw Data'!N3081&gt;3,'Raw Data'!N3081&lt;=3.5),'Bảng Giá'!$B$12,IF(AND('Raw Data'!N3081&gt;3.5,'Raw Data'!N3081&lt;=4),'Bảng Giá'!$B$13,IF(AND('Raw Data'!N3081&gt;4,'Raw Data'!N3081&lt;=4.5),'Bảng Giá'!$B$14,IF(AND('Raw Data'!N3081&gt;4.5,'Raw Data'!N3081&lt;=5),'Bảng Giá'!$B$15,IF(AND('Raw Data'!N3081&gt;5,'Raw Data'!N3081&lt;=5.5),'Bảng Giá'!$B$16,IF(AND('Raw Data'!N3081&gt;5.5,'Raw Data'!N3081&lt;=6),'Bảng Giá'!$B$17,'Bảng Giá'!$B$18)))))))))))))))</f>
        <v>0.1&lt;x&lt;=0.25</v>
      </c>
      <c r="Q3081" s="48">
        <f t="shared" si="291"/>
        <v>-7.6335877862595417E-3</v>
      </c>
      <c r="R3081">
        <f t="shared" si="292"/>
        <v>15600</v>
      </c>
      <c r="S3081">
        <f t="shared" si="293"/>
        <v>2500</v>
      </c>
    </row>
    <row r="3082" spans="1:19" x14ac:dyDescent="0.25">
      <c r="A3082" s="12">
        <v>3081</v>
      </c>
      <c r="B3082" s="12" t="s">
        <v>292</v>
      </c>
      <c r="C3082" s="12" t="s">
        <v>1778</v>
      </c>
      <c r="D3082" s="28">
        <v>43012.333333333336</v>
      </c>
      <c r="E3082" s="17">
        <v>43013.833333333336</v>
      </c>
      <c r="F3082" s="13" t="s">
        <v>302</v>
      </c>
      <c r="G3082" s="12">
        <v>200</v>
      </c>
      <c r="H3082" s="12" t="s">
        <v>322</v>
      </c>
      <c r="I3082" s="12" t="s">
        <v>298</v>
      </c>
      <c r="J3082" s="37">
        <f>INDEX('Bảng Giá'!$C$3:$H$18,MATCH('Raw Data'!P3082,'Bảng Giá'!$B$3:$B$18,0),MATCH('Raw Data'!M3082,'Bảng Giá'!$C$2:$H$2,0))</f>
        <v>13000</v>
      </c>
      <c r="K3082" s="12">
        <v>13100</v>
      </c>
      <c r="L3082" s="36">
        <f t="shared" si="288"/>
        <v>1.5</v>
      </c>
      <c r="M3082" t="str">
        <f>'References data'!H3083</f>
        <v>Nội Tỉnh</v>
      </c>
      <c r="N3082">
        <f t="shared" si="289"/>
        <v>0.2</v>
      </c>
      <c r="O3082">
        <f t="shared" si="290"/>
        <v>-100</v>
      </c>
      <c r="P3082" t="str">
        <f>IF(AND(N3082&gt;0,N3082&lt;=0.05),'Bảng Giá'!$B$3,IF(AND(N3082&lt;=0.1,N3082&gt;0.05),'Bảng Giá'!$B$4,IF(AND('Raw Data'!N3082&gt;0.1,'Raw Data'!N3082&lt;=0.25),'Bảng Giá'!$B$5,IF(AND('Raw Data'!N3082&gt;0.25,'Raw Data'!N3082&lt;=0.5),'Bảng Giá'!$B$6,IF(AND('Raw Data'!N3082&gt;0.5,'Raw Data'!N3082&lt;=1),'Bảng Giá'!$B$7,IF(AND('Raw Data'!N3082&gt;1,'Raw Data'!N3082&lt;=1.5),'Bảng Giá'!$B$8,IF(AND('Raw Data'!N3082&gt;1.5,'Raw Data'!N3082&lt;=2),'Bảng Giá'!$B$9,IF(AND('Raw Data'!N3082&gt;2,'Raw Data'!N3082&lt;=2.5),'Bảng Giá'!$B$10,IF(AND('Raw Data'!N3082&gt;2.5,'Raw Data'!N3082&lt;=3),'Bảng Giá'!$B$11,IF(AND('Raw Data'!N3082&gt;3,'Raw Data'!N3082&lt;=3.5),'Bảng Giá'!$B$12,IF(AND('Raw Data'!N3082&gt;3.5,'Raw Data'!N3082&lt;=4),'Bảng Giá'!$B$13,IF(AND('Raw Data'!N3082&gt;4,'Raw Data'!N3082&lt;=4.5),'Bảng Giá'!$B$14,IF(AND('Raw Data'!N3082&gt;4.5,'Raw Data'!N3082&lt;=5),'Bảng Giá'!$B$15,IF(AND('Raw Data'!N3082&gt;5,'Raw Data'!N3082&lt;=5.5),'Bảng Giá'!$B$16,IF(AND('Raw Data'!N3082&gt;5.5,'Raw Data'!N3082&lt;=6),'Bảng Giá'!$B$17,'Bảng Giá'!$B$18)))))))))))))))</f>
        <v>0.1&lt;x&lt;=0.25</v>
      </c>
      <c r="Q3082" s="48">
        <f t="shared" si="291"/>
        <v>-7.6335877862595417E-3</v>
      </c>
      <c r="R3082">
        <f t="shared" si="292"/>
        <v>15600</v>
      </c>
      <c r="S3082">
        <f t="shared" si="293"/>
        <v>2500</v>
      </c>
    </row>
    <row r="3083" spans="1:19" x14ac:dyDescent="0.25">
      <c r="A3083" s="12">
        <v>3082</v>
      </c>
      <c r="B3083" s="12" t="s">
        <v>292</v>
      </c>
      <c r="C3083" s="12" t="s">
        <v>1779</v>
      </c>
      <c r="D3083" s="28">
        <v>43012.333333333336</v>
      </c>
      <c r="E3083" s="17">
        <v>43013.833333333336</v>
      </c>
      <c r="F3083" s="13" t="s">
        <v>302</v>
      </c>
      <c r="G3083" s="12">
        <v>200</v>
      </c>
      <c r="H3083" s="12" t="s">
        <v>311</v>
      </c>
      <c r="I3083" s="12" t="s">
        <v>294</v>
      </c>
      <c r="J3083" s="37">
        <f>INDEX('Bảng Giá'!$C$3:$H$18,MATCH('Raw Data'!P3083,'Bảng Giá'!$B$3:$B$18,0),MATCH('Raw Data'!M3083,'Bảng Giá'!$C$2:$H$2,0))</f>
        <v>13000</v>
      </c>
      <c r="K3083" s="12">
        <v>13100</v>
      </c>
      <c r="L3083" s="36">
        <f t="shared" si="288"/>
        <v>1.5</v>
      </c>
      <c r="M3083" t="str">
        <f>'References data'!H3084</f>
        <v>Nội Tỉnh</v>
      </c>
      <c r="N3083">
        <f t="shared" si="289"/>
        <v>0.2</v>
      </c>
      <c r="O3083">
        <f t="shared" si="290"/>
        <v>-100</v>
      </c>
      <c r="P3083" t="str">
        <f>IF(AND(N3083&gt;0,N3083&lt;=0.05),'Bảng Giá'!$B$3,IF(AND(N3083&lt;=0.1,N3083&gt;0.05),'Bảng Giá'!$B$4,IF(AND('Raw Data'!N3083&gt;0.1,'Raw Data'!N3083&lt;=0.25),'Bảng Giá'!$B$5,IF(AND('Raw Data'!N3083&gt;0.25,'Raw Data'!N3083&lt;=0.5),'Bảng Giá'!$B$6,IF(AND('Raw Data'!N3083&gt;0.5,'Raw Data'!N3083&lt;=1),'Bảng Giá'!$B$7,IF(AND('Raw Data'!N3083&gt;1,'Raw Data'!N3083&lt;=1.5),'Bảng Giá'!$B$8,IF(AND('Raw Data'!N3083&gt;1.5,'Raw Data'!N3083&lt;=2),'Bảng Giá'!$B$9,IF(AND('Raw Data'!N3083&gt;2,'Raw Data'!N3083&lt;=2.5),'Bảng Giá'!$B$10,IF(AND('Raw Data'!N3083&gt;2.5,'Raw Data'!N3083&lt;=3),'Bảng Giá'!$B$11,IF(AND('Raw Data'!N3083&gt;3,'Raw Data'!N3083&lt;=3.5),'Bảng Giá'!$B$12,IF(AND('Raw Data'!N3083&gt;3.5,'Raw Data'!N3083&lt;=4),'Bảng Giá'!$B$13,IF(AND('Raw Data'!N3083&gt;4,'Raw Data'!N3083&lt;=4.5),'Bảng Giá'!$B$14,IF(AND('Raw Data'!N3083&gt;4.5,'Raw Data'!N3083&lt;=5),'Bảng Giá'!$B$15,IF(AND('Raw Data'!N3083&gt;5,'Raw Data'!N3083&lt;=5.5),'Bảng Giá'!$B$16,IF(AND('Raw Data'!N3083&gt;5.5,'Raw Data'!N3083&lt;=6),'Bảng Giá'!$B$17,'Bảng Giá'!$B$18)))))))))))))))</f>
        <v>0.1&lt;x&lt;=0.25</v>
      </c>
      <c r="Q3083" s="48">
        <f t="shared" si="291"/>
        <v>-7.6335877862595417E-3</v>
      </c>
      <c r="R3083">
        <f t="shared" si="292"/>
        <v>15600</v>
      </c>
      <c r="S3083">
        <f t="shared" si="293"/>
        <v>2500</v>
      </c>
    </row>
    <row r="3084" spans="1:19" x14ac:dyDescent="0.25">
      <c r="A3084" s="12">
        <v>3083</v>
      </c>
      <c r="B3084" s="12" t="s">
        <v>292</v>
      </c>
      <c r="C3084" s="12" t="s">
        <v>1780</v>
      </c>
      <c r="D3084" s="28">
        <v>43014.379652777781</v>
      </c>
      <c r="E3084" s="17">
        <v>43015.879652777781</v>
      </c>
      <c r="F3084" s="13" t="s">
        <v>302</v>
      </c>
      <c r="G3084" s="12">
        <v>200</v>
      </c>
      <c r="H3084" s="12" t="s">
        <v>311</v>
      </c>
      <c r="I3084" s="12" t="s">
        <v>294</v>
      </c>
      <c r="J3084" s="37">
        <f>INDEX('Bảng Giá'!$C$3:$H$18,MATCH('Raw Data'!P3084,'Bảng Giá'!$B$3:$B$18,0),MATCH('Raw Data'!M3084,'Bảng Giá'!$C$2:$H$2,0))</f>
        <v>13000</v>
      </c>
      <c r="K3084" s="12">
        <v>13100</v>
      </c>
      <c r="L3084" s="36">
        <f t="shared" si="288"/>
        <v>1.5</v>
      </c>
      <c r="M3084" t="str">
        <f>'References data'!H3085</f>
        <v>Nội Tỉnh</v>
      </c>
      <c r="N3084">
        <f t="shared" si="289"/>
        <v>0.2</v>
      </c>
      <c r="O3084">
        <f t="shared" si="290"/>
        <v>-100</v>
      </c>
      <c r="P3084" t="str">
        <f>IF(AND(N3084&gt;0,N3084&lt;=0.05),'Bảng Giá'!$B$3,IF(AND(N3084&lt;=0.1,N3084&gt;0.05),'Bảng Giá'!$B$4,IF(AND('Raw Data'!N3084&gt;0.1,'Raw Data'!N3084&lt;=0.25),'Bảng Giá'!$B$5,IF(AND('Raw Data'!N3084&gt;0.25,'Raw Data'!N3084&lt;=0.5),'Bảng Giá'!$B$6,IF(AND('Raw Data'!N3084&gt;0.5,'Raw Data'!N3084&lt;=1),'Bảng Giá'!$B$7,IF(AND('Raw Data'!N3084&gt;1,'Raw Data'!N3084&lt;=1.5),'Bảng Giá'!$B$8,IF(AND('Raw Data'!N3084&gt;1.5,'Raw Data'!N3084&lt;=2),'Bảng Giá'!$B$9,IF(AND('Raw Data'!N3084&gt;2,'Raw Data'!N3084&lt;=2.5),'Bảng Giá'!$B$10,IF(AND('Raw Data'!N3084&gt;2.5,'Raw Data'!N3084&lt;=3),'Bảng Giá'!$B$11,IF(AND('Raw Data'!N3084&gt;3,'Raw Data'!N3084&lt;=3.5),'Bảng Giá'!$B$12,IF(AND('Raw Data'!N3084&gt;3.5,'Raw Data'!N3084&lt;=4),'Bảng Giá'!$B$13,IF(AND('Raw Data'!N3084&gt;4,'Raw Data'!N3084&lt;=4.5),'Bảng Giá'!$B$14,IF(AND('Raw Data'!N3084&gt;4.5,'Raw Data'!N3084&lt;=5),'Bảng Giá'!$B$15,IF(AND('Raw Data'!N3084&gt;5,'Raw Data'!N3084&lt;=5.5),'Bảng Giá'!$B$16,IF(AND('Raw Data'!N3084&gt;5.5,'Raw Data'!N3084&lt;=6),'Bảng Giá'!$B$17,'Bảng Giá'!$B$18)))))))))))))))</f>
        <v>0.1&lt;x&lt;=0.25</v>
      </c>
      <c r="Q3084" s="48">
        <f t="shared" si="291"/>
        <v>-7.6335877862595417E-3</v>
      </c>
      <c r="R3084">
        <f t="shared" si="292"/>
        <v>15600</v>
      </c>
      <c r="S3084">
        <f t="shared" si="293"/>
        <v>2500</v>
      </c>
    </row>
    <row r="3085" spans="1:19" x14ac:dyDescent="0.25">
      <c r="A3085" s="12">
        <v>3084</v>
      </c>
      <c r="B3085" s="12" t="s">
        <v>292</v>
      </c>
      <c r="C3085" s="12" t="s">
        <v>1781</v>
      </c>
      <c r="D3085" s="28">
        <v>43014.379895833335</v>
      </c>
      <c r="E3085" s="17">
        <v>43015.879895833335</v>
      </c>
      <c r="F3085" s="13" t="s">
        <v>302</v>
      </c>
      <c r="G3085" s="12">
        <v>200</v>
      </c>
      <c r="H3085" s="12" t="s">
        <v>311</v>
      </c>
      <c r="I3085" s="12" t="s">
        <v>75</v>
      </c>
      <c r="J3085" s="37">
        <f>INDEX('Bảng Giá'!$C$3:$H$18,MATCH('Raw Data'!P3085,'Bảng Giá'!$B$3:$B$18,0),MATCH('Raw Data'!M3085,'Bảng Giá'!$C$2:$H$2,0))</f>
        <v>13000</v>
      </c>
      <c r="K3085" s="12">
        <v>13100</v>
      </c>
      <c r="L3085" s="36">
        <f t="shared" si="288"/>
        <v>1.5</v>
      </c>
      <c r="M3085" t="str">
        <f>'References data'!H3086</f>
        <v>Nội Tỉnh</v>
      </c>
      <c r="N3085">
        <f t="shared" si="289"/>
        <v>0.2</v>
      </c>
      <c r="O3085">
        <f t="shared" si="290"/>
        <v>-100</v>
      </c>
      <c r="P3085" t="str">
        <f>IF(AND(N3085&gt;0,N3085&lt;=0.05),'Bảng Giá'!$B$3,IF(AND(N3085&lt;=0.1,N3085&gt;0.05),'Bảng Giá'!$B$4,IF(AND('Raw Data'!N3085&gt;0.1,'Raw Data'!N3085&lt;=0.25),'Bảng Giá'!$B$5,IF(AND('Raw Data'!N3085&gt;0.25,'Raw Data'!N3085&lt;=0.5),'Bảng Giá'!$B$6,IF(AND('Raw Data'!N3085&gt;0.5,'Raw Data'!N3085&lt;=1),'Bảng Giá'!$B$7,IF(AND('Raw Data'!N3085&gt;1,'Raw Data'!N3085&lt;=1.5),'Bảng Giá'!$B$8,IF(AND('Raw Data'!N3085&gt;1.5,'Raw Data'!N3085&lt;=2),'Bảng Giá'!$B$9,IF(AND('Raw Data'!N3085&gt;2,'Raw Data'!N3085&lt;=2.5),'Bảng Giá'!$B$10,IF(AND('Raw Data'!N3085&gt;2.5,'Raw Data'!N3085&lt;=3),'Bảng Giá'!$B$11,IF(AND('Raw Data'!N3085&gt;3,'Raw Data'!N3085&lt;=3.5),'Bảng Giá'!$B$12,IF(AND('Raw Data'!N3085&gt;3.5,'Raw Data'!N3085&lt;=4),'Bảng Giá'!$B$13,IF(AND('Raw Data'!N3085&gt;4,'Raw Data'!N3085&lt;=4.5),'Bảng Giá'!$B$14,IF(AND('Raw Data'!N3085&gt;4.5,'Raw Data'!N3085&lt;=5),'Bảng Giá'!$B$15,IF(AND('Raw Data'!N3085&gt;5,'Raw Data'!N3085&lt;=5.5),'Bảng Giá'!$B$16,IF(AND('Raw Data'!N3085&gt;5.5,'Raw Data'!N3085&lt;=6),'Bảng Giá'!$B$17,'Bảng Giá'!$B$18)))))))))))))))</f>
        <v>0.1&lt;x&lt;=0.25</v>
      </c>
      <c r="Q3085" s="48">
        <f t="shared" si="291"/>
        <v>-7.6335877862595417E-3</v>
      </c>
      <c r="R3085">
        <f t="shared" si="292"/>
        <v>15600</v>
      </c>
      <c r="S3085">
        <f t="shared" si="293"/>
        <v>2500</v>
      </c>
    </row>
    <row r="3086" spans="1:19" x14ac:dyDescent="0.25">
      <c r="A3086" s="12">
        <v>3085</v>
      </c>
      <c r="B3086" s="12" t="s">
        <v>292</v>
      </c>
      <c r="C3086" s="12" t="s">
        <v>1782</v>
      </c>
      <c r="D3086" s="28">
        <v>43011.41510416667</v>
      </c>
      <c r="E3086" s="17">
        <v>43013.615104166667</v>
      </c>
      <c r="F3086" s="13" t="s">
        <v>302</v>
      </c>
      <c r="G3086" s="12">
        <v>3600</v>
      </c>
      <c r="H3086" s="12" t="s">
        <v>439</v>
      </c>
      <c r="I3086" s="12" t="s">
        <v>322</v>
      </c>
      <c r="J3086" s="37">
        <f>INDEX('Bảng Giá'!$C$3:$H$18,MATCH('Raw Data'!P3086,'Bảng Giá'!$B$3:$B$18,0),MATCH('Raw Data'!M3086,'Bảng Giá'!$C$2:$H$2,0))</f>
        <v>51500</v>
      </c>
      <c r="K3086" s="12">
        <v>51800</v>
      </c>
      <c r="L3086" s="36">
        <f t="shared" si="288"/>
        <v>2.1999999999970896</v>
      </c>
      <c r="M3086" t="str">
        <f>'References data'!H3087</f>
        <v>Nội Vùng</v>
      </c>
      <c r="N3086">
        <f t="shared" si="289"/>
        <v>3.6</v>
      </c>
      <c r="O3086">
        <f t="shared" si="290"/>
        <v>-300</v>
      </c>
      <c r="P3086" t="str">
        <f>IF(AND(N3086&gt;0,N3086&lt;=0.05),'Bảng Giá'!$B$3,IF(AND(N3086&lt;=0.1,N3086&gt;0.05),'Bảng Giá'!$B$4,IF(AND('Raw Data'!N3086&gt;0.1,'Raw Data'!N3086&lt;=0.25),'Bảng Giá'!$B$5,IF(AND('Raw Data'!N3086&gt;0.25,'Raw Data'!N3086&lt;=0.5),'Bảng Giá'!$B$6,IF(AND('Raw Data'!N3086&gt;0.5,'Raw Data'!N3086&lt;=1),'Bảng Giá'!$B$7,IF(AND('Raw Data'!N3086&gt;1,'Raw Data'!N3086&lt;=1.5),'Bảng Giá'!$B$8,IF(AND('Raw Data'!N3086&gt;1.5,'Raw Data'!N3086&lt;=2),'Bảng Giá'!$B$9,IF(AND('Raw Data'!N3086&gt;2,'Raw Data'!N3086&lt;=2.5),'Bảng Giá'!$B$10,IF(AND('Raw Data'!N3086&gt;2.5,'Raw Data'!N3086&lt;=3),'Bảng Giá'!$B$11,IF(AND('Raw Data'!N3086&gt;3,'Raw Data'!N3086&lt;=3.5),'Bảng Giá'!$B$12,IF(AND('Raw Data'!N3086&gt;3.5,'Raw Data'!N3086&lt;=4),'Bảng Giá'!$B$13,IF(AND('Raw Data'!N3086&gt;4,'Raw Data'!N3086&lt;=4.5),'Bảng Giá'!$B$14,IF(AND('Raw Data'!N3086&gt;4.5,'Raw Data'!N3086&lt;=5),'Bảng Giá'!$B$15,IF(AND('Raw Data'!N3086&gt;5,'Raw Data'!N3086&lt;=5.5),'Bảng Giá'!$B$16,IF(AND('Raw Data'!N3086&gt;5.5,'Raw Data'!N3086&lt;=6),'Bảng Giá'!$B$17,'Bảng Giá'!$B$18)))))))))))))))</f>
        <v>3.5&lt;x&lt;=4</v>
      </c>
      <c r="Q3086" s="48">
        <f t="shared" si="291"/>
        <v>-5.7915057915057912E-3</v>
      </c>
      <c r="R3086">
        <f t="shared" si="292"/>
        <v>61800</v>
      </c>
      <c r="S3086">
        <f t="shared" si="293"/>
        <v>10000</v>
      </c>
    </row>
    <row r="3087" spans="1:19" x14ac:dyDescent="0.25">
      <c r="A3087" s="12">
        <v>3086</v>
      </c>
      <c r="B3087" s="12" t="s">
        <v>292</v>
      </c>
      <c r="C3087" s="12" t="s">
        <v>1783</v>
      </c>
      <c r="D3087" s="28">
        <v>43015.436261574076</v>
      </c>
      <c r="E3087" s="17">
        <v>43016.936261574076</v>
      </c>
      <c r="F3087" s="13" t="s">
        <v>302</v>
      </c>
      <c r="G3087" s="12">
        <v>200</v>
      </c>
      <c r="H3087" s="12" t="s">
        <v>322</v>
      </c>
      <c r="I3087" s="12" t="s">
        <v>301</v>
      </c>
      <c r="J3087" s="37">
        <f>INDEX('Bảng Giá'!$C$3:$H$18,MATCH('Raw Data'!P3087,'Bảng Giá'!$B$3:$B$18,0),MATCH('Raw Data'!M3087,'Bảng Giá'!$C$2:$H$2,0))</f>
        <v>13000</v>
      </c>
      <c r="K3087" s="12">
        <v>13100</v>
      </c>
      <c r="L3087" s="36">
        <f t="shared" si="288"/>
        <v>1.5</v>
      </c>
      <c r="M3087" t="str">
        <f>'References data'!H3088</f>
        <v>Nội Tỉnh</v>
      </c>
      <c r="N3087">
        <f t="shared" si="289"/>
        <v>0.2</v>
      </c>
      <c r="O3087">
        <f t="shared" si="290"/>
        <v>-100</v>
      </c>
      <c r="P3087" t="str">
        <f>IF(AND(N3087&gt;0,N3087&lt;=0.05),'Bảng Giá'!$B$3,IF(AND(N3087&lt;=0.1,N3087&gt;0.05),'Bảng Giá'!$B$4,IF(AND('Raw Data'!N3087&gt;0.1,'Raw Data'!N3087&lt;=0.25),'Bảng Giá'!$B$5,IF(AND('Raw Data'!N3087&gt;0.25,'Raw Data'!N3087&lt;=0.5),'Bảng Giá'!$B$6,IF(AND('Raw Data'!N3087&gt;0.5,'Raw Data'!N3087&lt;=1),'Bảng Giá'!$B$7,IF(AND('Raw Data'!N3087&gt;1,'Raw Data'!N3087&lt;=1.5),'Bảng Giá'!$B$8,IF(AND('Raw Data'!N3087&gt;1.5,'Raw Data'!N3087&lt;=2),'Bảng Giá'!$B$9,IF(AND('Raw Data'!N3087&gt;2,'Raw Data'!N3087&lt;=2.5),'Bảng Giá'!$B$10,IF(AND('Raw Data'!N3087&gt;2.5,'Raw Data'!N3087&lt;=3),'Bảng Giá'!$B$11,IF(AND('Raw Data'!N3087&gt;3,'Raw Data'!N3087&lt;=3.5),'Bảng Giá'!$B$12,IF(AND('Raw Data'!N3087&gt;3.5,'Raw Data'!N3087&lt;=4),'Bảng Giá'!$B$13,IF(AND('Raw Data'!N3087&gt;4,'Raw Data'!N3087&lt;=4.5),'Bảng Giá'!$B$14,IF(AND('Raw Data'!N3087&gt;4.5,'Raw Data'!N3087&lt;=5),'Bảng Giá'!$B$15,IF(AND('Raw Data'!N3087&gt;5,'Raw Data'!N3087&lt;=5.5),'Bảng Giá'!$B$16,IF(AND('Raw Data'!N3087&gt;5.5,'Raw Data'!N3087&lt;=6),'Bảng Giá'!$B$17,'Bảng Giá'!$B$18)))))))))))))))</f>
        <v>0.1&lt;x&lt;=0.25</v>
      </c>
      <c r="Q3087" s="48">
        <f t="shared" si="291"/>
        <v>-7.6335877862595417E-3</v>
      </c>
      <c r="R3087">
        <f t="shared" si="292"/>
        <v>15600</v>
      </c>
      <c r="S3087">
        <f t="shared" si="293"/>
        <v>2500</v>
      </c>
    </row>
    <row r="3088" spans="1:19" x14ac:dyDescent="0.25">
      <c r="A3088" s="12">
        <v>3087</v>
      </c>
      <c r="B3088" s="12" t="s">
        <v>292</v>
      </c>
      <c r="C3088" s="12" t="s">
        <v>1784</v>
      </c>
      <c r="D3088" s="28">
        <v>43011.415821759256</v>
      </c>
      <c r="E3088" s="17">
        <v>43012.915821759256</v>
      </c>
      <c r="F3088" s="13" t="s">
        <v>302</v>
      </c>
      <c r="G3088" s="12">
        <v>200</v>
      </c>
      <c r="H3088" s="12" t="s">
        <v>322</v>
      </c>
      <c r="I3088" s="12" t="s">
        <v>91</v>
      </c>
      <c r="J3088" s="37">
        <f>INDEX('Bảng Giá'!$C$3:$H$18,MATCH('Raw Data'!P3088,'Bảng Giá'!$B$3:$B$18,0),MATCH('Raw Data'!M3088,'Bảng Giá'!$C$2:$H$2,0))</f>
        <v>13000</v>
      </c>
      <c r="K3088" s="12">
        <v>13100</v>
      </c>
      <c r="L3088" s="36">
        <f t="shared" si="288"/>
        <v>1.5</v>
      </c>
      <c r="M3088" t="str">
        <f>'References data'!H3089</f>
        <v>Nội Tỉnh</v>
      </c>
      <c r="N3088">
        <f t="shared" si="289"/>
        <v>0.2</v>
      </c>
      <c r="O3088">
        <f t="shared" si="290"/>
        <v>-100</v>
      </c>
      <c r="P3088" t="str">
        <f>IF(AND(N3088&gt;0,N3088&lt;=0.05),'Bảng Giá'!$B$3,IF(AND(N3088&lt;=0.1,N3088&gt;0.05),'Bảng Giá'!$B$4,IF(AND('Raw Data'!N3088&gt;0.1,'Raw Data'!N3088&lt;=0.25),'Bảng Giá'!$B$5,IF(AND('Raw Data'!N3088&gt;0.25,'Raw Data'!N3088&lt;=0.5),'Bảng Giá'!$B$6,IF(AND('Raw Data'!N3088&gt;0.5,'Raw Data'!N3088&lt;=1),'Bảng Giá'!$B$7,IF(AND('Raw Data'!N3088&gt;1,'Raw Data'!N3088&lt;=1.5),'Bảng Giá'!$B$8,IF(AND('Raw Data'!N3088&gt;1.5,'Raw Data'!N3088&lt;=2),'Bảng Giá'!$B$9,IF(AND('Raw Data'!N3088&gt;2,'Raw Data'!N3088&lt;=2.5),'Bảng Giá'!$B$10,IF(AND('Raw Data'!N3088&gt;2.5,'Raw Data'!N3088&lt;=3),'Bảng Giá'!$B$11,IF(AND('Raw Data'!N3088&gt;3,'Raw Data'!N3088&lt;=3.5),'Bảng Giá'!$B$12,IF(AND('Raw Data'!N3088&gt;3.5,'Raw Data'!N3088&lt;=4),'Bảng Giá'!$B$13,IF(AND('Raw Data'!N3088&gt;4,'Raw Data'!N3088&lt;=4.5),'Bảng Giá'!$B$14,IF(AND('Raw Data'!N3088&gt;4.5,'Raw Data'!N3088&lt;=5),'Bảng Giá'!$B$15,IF(AND('Raw Data'!N3088&gt;5,'Raw Data'!N3088&lt;=5.5),'Bảng Giá'!$B$16,IF(AND('Raw Data'!N3088&gt;5.5,'Raw Data'!N3088&lt;=6),'Bảng Giá'!$B$17,'Bảng Giá'!$B$18)))))))))))))))</f>
        <v>0.1&lt;x&lt;=0.25</v>
      </c>
      <c r="Q3088" s="48">
        <f t="shared" si="291"/>
        <v>-7.6335877862595417E-3</v>
      </c>
      <c r="R3088">
        <f t="shared" si="292"/>
        <v>15600</v>
      </c>
      <c r="S3088">
        <f t="shared" si="293"/>
        <v>2500</v>
      </c>
    </row>
    <row r="3089" spans="1:19" x14ac:dyDescent="0.25">
      <c r="A3089" s="12">
        <v>3088</v>
      </c>
      <c r="B3089" s="12" t="s">
        <v>292</v>
      </c>
      <c r="C3089" s="12" t="s">
        <v>1785</v>
      </c>
      <c r="D3089" s="28">
        <v>43014.503206018519</v>
      </c>
      <c r="E3089" s="17">
        <v>43016.003206018519</v>
      </c>
      <c r="F3089" s="13" t="s">
        <v>302</v>
      </c>
      <c r="G3089" s="12">
        <v>200</v>
      </c>
      <c r="H3089" s="12" t="s">
        <v>322</v>
      </c>
      <c r="I3089" s="12" t="s">
        <v>76</v>
      </c>
      <c r="J3089" s="37">
        <f>INDEX('Bảng Giá'!$C$3:$H$18,MATCH('Raw Data'!P3089,'Bảng Giá'!$B$3:$B$18,0),MATCH('Raw Data'!M3089,'Bảng Giá'!$C$2:$H$2,0))</f>
        <v>13000</v>
      </c>
      <c r="K3089" s="12">
        <v>13100</v>
      </c>
      <c r="L3089" s="36">
        <f t="shared" si="288"/>
        <v>1.5</v>
      </c>
      <c r="M3089" t="str">
        <f>'References data'!H3090</f>
        <v>Nội Tỉnh</v>
      </c>
      <c r="N3089">
        <f t="shared" si="289"/>
        <v>0.2</v>
      </c>
      <c r="O3089">
        <f t="shared" si="290"/>
        <v>-100</v>
      </c>
      <c r="P3089" t="str">
        <f>IF(AND(N3089&gt;0,N3089&lt;=0.05),'Bảng Giá'!$B$3,IF(AND(N3089&lt;=0.1,N3089&gt;0.05),'Bảng Giá'!$B$4,IF(AND('Raw Data'!N3089&gt;0.1,'Raw Data'!N3089&lt;=0.25),'Bảng Giá'!$B$5,IF(AND('Raw Data'!N3089&gt;0.25,'Raw Data'!N3089&lt;=0.5),'Bảng Giá'!$B$6,IF(AND('Raw Data'!N3089&gt;0.5,'Raw Data'!N3089&lt;=1),'Bảng Giá'!$B$7,IF(AND('Raw Data'!N3089&gt;1,'Raw Data'!N3089&lt;=1.5),'Bảng Giá'!$B$8,IF(AND('Raw Data'!N3089&gt;1.5,'Raw Data'!N3089&lt;=2),'Bảng Giá'!$B$9,IF(AND('Raw Data'!N3089&gt;2,'Raw Data'!N3089&lt;=2.5),'Bảng Giá'!$B$10,IF(AND('Raw Data'!N3089&gt;2.5,'Raw Data'!N3089&lt;=3),'Bảng Giá'!$B$11,IF(AND('Raw Data'!N3089&gt;3,'Raw Data'!N3089&lt;=3.5),'Bảng Giá'!$B$12,IF(AND('Raw Data'!N3089&gt;3.5,'Raw Data'!N3089&lt;=4),'Bảng Giá'!$B$13,IF(AND('Raw Data'!N3089&gt;4,'Raw Data'!N3089&lt;=4.5),'Bảng Giá'!$B$14,IF(AND('Raw Data'!N3089&gt;4.5,'Raw Data'!N3089&lt;=5),'Bảng Giá'!$B$15,IF(AND('Raw Data'!N3089&gt;5,'Raw Data'!N3089&lt;=5.5),'Bảng Giá'!$B$16,IF(AND('Raw Data'!N3089&gt;5.5,'Raw Data'!N3089&lt;=6),'Bảng Giá'!$B$17,'Bảng Giá'!$B$18)))))))))))))))</f>
        <v>0.1&lt;x&lt;=0.25</v>
      </c>
      <c r="Q3089" s="48">
        <f t="shared" si="291"/>
        <v>-7.6335877862595417E-3</v>
      </c>
      <c r="R3089">
        <f t="shared" si="292"/>
        <v>15600</v>
      </c>
      <c r="S3089">
        <f t="shared" si="293"/>
        <v>2500</v>
      </c>
    </row>
    <row r="3090" spans="1:19" x14ac:dyDescent="0.25">
      <c r="A3090" s="12">
        <v>3089</v>
      </c>
      <c r="B3090" s="12" t="s">
        <v>292</v>
      </c>
      <c r="C3090" s="12" t="s">
        <v>1786</v>
      </c>
      <c r="D3090" s="28">
        <v>43014.503634259258</v>
      </c>
      <c r="E3090" s="17">
        <v>43016.003634259258</v>
      </c>
      <c r="F3090" s="13" t="s">
        <v>302</v>
      </c>
      <c r="G3090" s="12">
        <v>200</v>
      </c>
      <c r="H3090" s="12" t="s">
        <v>311</v>
      </c>
      <c r="I3090" s="12" t="s">
        <v>75</v>
      </c>
      <c r="J3090" s="37">
        <f>INDEX('Bảng Giá'!$C$3:$H$18,MATCH('Raw Data'!P3090,'Bảng Giá'!$B$3:$B$18,0),MATCH('Raw Data'!M3090,'Bảng Giá'!$C$2:$H$2,0))</f>
        <v>13000</v>
      </c>
      <c r="K3090" s="12">
        <v>13100</v>
      </c>
      <c r="L3090" s="36">
        <f t="shared" si="288"/>
        <v>1.5</v>
      </c>
      <c r="M3090" t="str">
        <f>'References data'!H3091</f>
        <v>Nội Tỉnh</v>
      </c>
      <c r="N3090">
        <f t="shared" si="289"/>
        <v>0.2</v>
      </c>
      <c r="O3090">
        <f t="shared" si="290"/>
        <v>-100</v>
      </c>
      <c r="P3090" t="str">
        <f>IF(AND(N3090&gt;0,N3090&lt;=0.05),'Bảng Giá'!$B$3,IF(AND(N3090&lt;=0.1,N3090&gt;0.05),'Bảng Giá'!$B$4,IF(AND('Raw Data'!N3090&gt;0.1,'Raw Data'!N3090&lt;=0.25),'Bảng Giá'!$B$5,IF(AND('Raw Data'!N3090&gt;0.25,'Raw Data'!N3090&lt;=0.5),'Bảng Giá'!$B$6,IF(AND('Raw Data'!N3090&gt;0.5,'Raw Data'!N3090&lt;=1),'Bảng Giá'!$B$7,IF(AND('Raw Data'!N3090&gt;1,'Raw Data'!N3090&lt;=1.5),'Bảng Giá'!$B$8,IF(AND('Raw Data'!N3090&gt;1.5,'Raw Data'!N3090&lt;=2),'Bảng Giá'!$B$9,IF(AND('Raw Data'!N3090&gt;2,'Raw Data'!N3090&lt;=2.5),'Bảng Giá'!$B$10,IF(AND('Raw Data'!N3090&gt;2.5,'Raw Data'!N3090&lt;=3),'Bảng Giá'!$B$11,IF(AND('Raw Data'!N3090&gt;3,'Raw Data'!N3090&lt;=3.5),'Bảng Giá'!$B$12,IF(AND('Raw Data'!N3090&gt;3.5,'Raw Data'!N3090&lt;=4),'Bảng Giá'!$B$13,IF(AND('Raw Data'!N3090&gt;4,'Raw Data'!N3090&lt;=4.5),'Bảng Giá'!$B$14,IF(AND('Raw Data'!N3090&gt;4.5,'Raw Data'!N3090&lt;=5),'Bảng Giá'!$B$15,IF(AND('Raw Data'!N3090&gt;5,'Raw Data'!N3090&lt;=5.5),'Bảng Giá'!$B$16,IF(AND('Raw Data'!N3090&gt;5.5,'Raw Data'!N3090&lt;=6),'Bảng Giá'!$B$17,'Bảng Giá'!$B$18)))))))))))))))</f>
        <v>0.1&lt;x&lt;=0.25</v>
      </c>
      <c r="Q3090" s="48">
        <f t="shared" si="291"/>
        <v>-7.6335877862595417E-3</v>
      </c>
      <c r="R3090">
        <f t="shared" si="292"/>
        <v>15600</v>
      </c>
      <c r="S3090">
        <f t="shared" si="293"/>
        <v>2500</v>
      </c>
    </row>
    <row r="3091" spans="1:19" x14ac:dyDescent="0.25">
      <c r="A3091" s="12">
        <v>3090</v>
      </c>
      <c r="B3091" s="12" t="s">
        <v>292</v>
      </c>
      <c r="C3091" s="12" t="s">
        <v>1787</v>
      </c>
      <c r="D3091" s="28">
        <v>43012.333333333336</v>
      </c>
      <c r="E3091" s="17">
        <v>43013.833333333336</v>
      </c>
      <c r="F3091" s="13" t="s">
        <v>302</v>
      </c>
      <c r="G3091" s="12">
        <v>200</v>
      </c>
      <c r="H3091" s="12" t="s">
        <v>311</v>
      </c>
      <c r="I3091" s="12" t="s">
        <v>75</v>
      </c>
      <c r="J3091" s="37">
        <f>INDEX('Bảng Giá'!$C$3:$H$18,MATCH('Raw Data'!P3091,'Bảng Giá'!$B$3:$B$18,0),MATCH('Raw Data'!M3091,'Bảng Giá'!$C$2:$H$2,0))</f>
        <v>13000</v>
      </c>
      <c r="K3091" s="12">
        <v>13100</v>
      </c>
      <c r="L3091" s="36">
        <f t="shared" si="288"/>
        <v>1.5</v>
      </c>
      <c r="M3091" t="str">
        <f>'References data'!H3092</f>
        <v>Nội Tỉnh</v>
      </c>
      <c r="N3091">
        <f t="shared" si="289"/>
        <v>0.2</v>
      </c>
      <c r="O3091">
        <f t="shared" si="290"/>
        <v>-100</v>
      </c>
      <c r="P3091" t="str">
        <f>IF(AND(N3091&gt;0,N3091&lt;=0.05),'Bảng Giá'!$B$3,IF(AND(N3091&lt;=0.1,N3091&gt;0.05),'Bảng Giá'!$B$4,IF(AND('Raw Data'!N3091&gt;0.1,'Raw Data'!N3091&lt;=0.25),'Bảng Giá'!$B$5,IF(AND('Raw Data'!N3091&gt;0.25,'Raw Data'!N3091&lt;=0.5),'Bảng Giá'!$B$6,IF(AND('Raw Data'!N3091&gt;0.5,'Raw Data'!N3091&lt;=1),'Bảng Giá'!$B$7,IF(AND('Raw Data'!N3091&gt;1,'Raw Data'!N3091&lt;=1.5),'Bảng Giá'!$B$8,IF(AND('Raw Data'!N3091&gt;1.5,'Raw Data'!N3091&lt;=2),'Bảng Giá'!$B$9,IF(AND('Raw Data'!N3091&gt;2,'Raw Data'!N3091&lt;=2.5),'Bảng Giá'!$B$10,IF(AND('Raw Data'!N3091&gt;2.5,'Raw Data'!N3091&lt;=3),'Bảng Giá'!$B$11,IF(AND('Raw Data'!N3091&gt;3,'Raw Data'!N3091&lt;=3.5),'Bảng Giá'!$B$12,IF(AND('Raw Data'!N3091&gt;3.5,'Raw Data'!N3091&lt;=4),'Bảng Giá'!$B$13,IF(AND('Raw Data'!N3091&gt;4,'Raw Data'!N3091&lt;=4.5),'Bảng Giá'!$B$14,IF(AND('Raw Data'!N3091&gt;4.5,'Raw Data'!N3091&lt;=5),'Bảng Giá'!$B$15,IF(AND('Raw Data'!N3091&gt;5,'Raw Data'!N3091&lt;=5.5),'Bảng Giá'!$B$16,IF(AND('Raw Data'!N3091&gt;5.5,'Raw Data'!N3091&lt;=6),'Bảng Giá'!$B$17,'Bảng Giá'!$B$18)))))))))))))))</f>
        <v>0.1&lt;x&lt;=0.25</v>
      </c>
      <c r="Q3091" s="48">
        <f t="shared" si="291"/>
        <v>-7.6335877862595417E-3</v>
      </c>
      <c r="R3091">
        <f t="shared" si="292"/>
        <v>15600</v>
      </c>
      <c r="S3091">
        <f t="shared" si="293"/>
        <v>2500</v>
      </c>
    </row>
    <row r="3092" spans="1:19" x14ac:dyDescent="0.25">
      <c r="A3092" s="12">
        <v>3091</v>
      </c>
      <c r="B3092" s="12" t="s">
        <v>292</v>
      </c>
      <c r="C3092" s="12" t="s">
        <v>1788</v>
      </c>
      <c r="D3092" s="28">
        <v>43012.703784722224</v>
      </c>
      <c r="E3092" s="17">
        <v>43014.203784722224</v>
      </c>
      <c r="F3092" s="13" t="s">
        <v>302</v>
      </c>
      <c r="G3092" s="12">
        <v>200</v>
      </c>
      <c r="H3092" s="12" t="s">
        <v>311</v>
      </c>
      <c r="I3092" s="12" t="s">
        <v>297</v>
      </c>
      <c r="J3092" s="37">
        <f>INDEX('Bảng Giá'!$C$3:$H$18,MATCH('Raw Data'!P3092,'Bảng Giá'!$B$3:$B$18,0),MATCH('Raw Data'!M3092,'Bảng Giá'!$C$2:$H$2,0))</f>
        <v>13000</v>
      </c>
      <c r="K3092" s="12">
        <v>13100</v>
      </c>
      <c r="L3092" s="36">
        <f t="shared" si="288"/>
        <v>1.5</v>
      </c>
      <c r="M3092" t="str">
        <f>'References data'!H3093</f>
        <v>Nội Tỉnh</v>
      </c>
      <c r="N3092">
        <f t="shared" si="289"/>
        <v>0.2</v>
      </c>
      <c r="O3092">
        <f t="shared" si="290"/>
        <v>-100</v>
      </c>
      <c r="P3092" t="str">
        <f>IF(AND(N3092&gt;0,N3092&lt;=0.05),'Bảng Giá'!$B$3,IF(AND(N3092&lt;=0.1,N3092&gt;0.05),'Bảng Giá'!$B$4,IF(AND('Raw Data'!N3092&gt;0.1,'Raw Data'!N3092&lt;=0.25),'Bảng Giá'!$B$5,IF(AND('Raw Data'!N3092&gt;0.25,'Raw Data'!N3092&lt;=0.5),'Bảng Giá'!$B$6,IF(AND('Raw Data'!N3092&gt;0.5,'Raw Data'!N3092&lt;=1),'Bảng Giá'!$B$7,IF(AND('Raw Data'!N3092&gt;1,'Raw Data'!N3092&lt;=1.5),'Bảng Giá'!$B$8,IF(AND('Raw Data'!N3092&gt;1.5,'Raw Data'!N3092&lt;=2),'Bảng Giá'!$B$9,IF(AND('Raw Data'!N3092&gt;2,'Raw Data'!N3092&lt;=2.5),'Bảng Giá'!$B$10,IF(AND('Raw Data'!N3092&gt;2.5,'Raw Data'!N3092&lt;=3),'Bảng Giá'!$B$11,IF(AND('Raw Data'!N3092&gt;3,'Raw Data'!N3092&lt;=3.5),'Bảng Giá'!$B$12,IF(AND('Raw Data'!N3092&gt;3.5,'Raw Data'!N3092&lt;=4),'Bảng Giá'!$B$13,IF(AND('Raw Data'!N3092&gt;4,'Raw Data'!N3092&lt;=4.5),'Bảng Giá'!$B$14,IF(AND('Raw Data'!N3092&gt;4.5,'Raw Data'!N3092&lt;=5),'Bảng Giá'!$B$15,IF(AND('Raw Data'!N3092&gt;5,'Raw Data'!N3092&lt;=5.5),'Bảng Giá'!$B$16,IF(AND('Raw Data'!N3092&gt;5.5,'Raw Data'!N3092&lt;=6),'Bảng Giá'!$B$17,'Bảng Giá'!$B$18)))))))))))))))</f>
        <v>0.1&lt;x&lt;=0.25</v>
      </c>
      <c r="Q3092" s="48">
        <f t="shared" si="291"/>
        <v>-7.6335877862595417E-3</v>
      </c>
      <c r="R3092">
        <f t="shared" si="292"/>
        <v>15600</v>
      </c>
      <c r="S3092">
        <f t="shared" si="293"/>
        <v>2500</v>
      </c>
    </row>
    <row r="3093" spans="1:19" x14ac:dyDescent="0.25">
      <c r="A3093" s="12">
        <v>3092</v>
      </c>
      <c r="B3093" s="12" t="s">
        <v>292</v>
      </c>
      <c r="C3093" s="12" t="s">
        <v>1789</v>
      </c>
      <c r="D3093" s="28">
        <v>43012.704050925924</v>
      </c>
      <c r="E3093" s="17">
        <v>43014.904050925921</v>
      </c>
      <c r="F3093" s="13" t="s">
        <v>302</v>
      </c>
      <c r="G3093" s="12">
        <v>5400</v>
      </c>
      <c r="H3093" s="12" t="s">
        <v>291</v>
      </c>
      <c r="I3093" s="12" t="s">
        <v>311</v>
      </c>
      <c r="J3093" s="37">
        <f>INDEX('Bảng Giá'!$C$3:$H$18,MATCH('Raw Data'!P3093,'Bảng Giá'!$B$3:$B$18,0),MATCH('Raw Data'!M3093,'Bảng Giá'!$C$2:$H$2,0))</f>
        <v>59000</v>
      </c>
      <c r="K3093" s="12">
        <v>59300</v>
      </c>
      <c r="L3093" s="36">
        <f t="shared" si="288"/>
        <v>2.1999999999970896</v>
      </c>
      <c r="M3093" t="str">
        <f>'References data'!H3094</f>
        <v>Nội Vùng</v>
      </c>
      <c r="N3093">
        <f t="shared" si="289"/>
        <v>5.4</v>
      </c>
      <c r="O3093">
        <f t="shared" si="290"/>
        <v>-300</v>
      </c>
      <c r="P3093" t="str">
        <f>IF(AND(N3093&gt;0,N3093&lt;=0.05),'Bảng Giá'!$B$3,IF(AND(N3093&lt;=0.1,N3093&gt;0.05),'Bảng Giá'!$B$4,IF(AND('Raw Data'!N3093&gt;0.1,'Raw Data'!N3093&lt;=0.25),'Bảng Giá'!$B$5,IF(AND('Raw Data'!N3093&gt;0.25,'Raw Data'!N3093&lt;=0.5),'Bảng Giá'!$B$6,IF(AND('Raw Data'!N3093&gt;0.5,'Raw Data'!N3093&lt;=1),'Bảng Giá'!$B$7,IF(AND('Raw Data'!N3093&gt;1,'Raw Data'!N3093&lt;=1.5),'Bảng Giá'!$B$8,IF(AND('Raw Data'!N3093&gt;1.5,'Raw Data'!N3093&lt;=2),'Bảng Giá'!$B$9,IF(AND('Raw Data'!N3093&gt;2,'Raw Data'!N3093&lt;=2.5),'Bảng Giá'!$B$10,IF(AND('Raw Data'!N3093&gt;2.5,'Raw Data'!N3093&lt;=3),'Bảng Giá'!$B$11,IF(AND('Raw Data'!N3093&gt;3,'Raw Data'!N3093&lt;=3.5),'Bảng Giá'!$B$12,IF(AND('Raw Data'!N3093&gt;3.5,'Raw Data'!N3093&lt;=4),'Bảng Giá'!$B$13,IF(AND('Raw Data'!N3093&gt;4,'Raw Data'!N3093&lt;=4.5),'Bảng Giá'!$B$14,IF(AND('Raw Data'!N3093&gt;4.5,'Raw Data'!N3093&lt;=5),'Bảng Giá'!$B$15,IF(AND('Raw Data'!N3093&gt;5,'Raw Data'!N3093&lt;=5.5),'Bảng Giá'!$B$16,IF(AND('Raw Data'!N3093&gt;5.5,'Raw Data'!N3093&lt;=6),'Bảng Giá'!$B$17,'Bảng Giá'!$B$18)))))))))))))))</f>
        <v>5&lt;x&lt;=5.5</v>
      </c>
      <c r="Q3093" s="48">
        <f t="shared" si="291"/>
        <v>-5.0590219224283303E-3</v>
      </c>
      <c r="R3093">
        <f t="shared" si="292"/>
        <v>70800</v>
      </c>
      <c r="S3093">
        <f t="shared" si="293"/>
        <v>11500</v>
      </c>
    </row>
    <row r="3094" spans="1:19" x14ac:dyDescent="0.25">
      <c r="A3094" s="12">
        <v>3093</v>
      </c>
      <c r="B3094" s="12" t="s">
        <v>292</v>
      </c>
      <c r="C3094" s="12" t="s">
        <v>1790</v>
      </c>
      <c r="D3094" s="28">
        <v>43012.400891203702</v>
      </c>
      <c r="E3094" s="17">
        <v>43014.6008912037</v>
      </c>
      <c r="F3094" s="13" t="s">
        <v>302</v>
      </c>
      <c r="G3094" s="12">
        <v>5400</v>
      </c>
      <c r="H3094" s="12" t="s">
        <v>361</v>
      </c>
      <c r="I3094" s="12" t="s">
        <v>311</v>
      </c>
      <c r="J3094" s="37">
        <f>INDEX('Bảng Giá'!$C$3:$H$18,MATCH('Raw Data'!P3094,'Bảng Giá'!$B$3:$B$18,0),MATCH('Raw Data'!M3094,'Bảng Giá'!$C$2:$H$2,0))</f>
        <v>59000</v>
      </c>
      <c r="K3094" s="12">
        <v>59300</v>
      </c>
      <c r="L3094" s="36">
        <f t="shared" si="288"/>
        <v>2.1999999999970896</v>
      </c>
      <c r="M3094" t="str">
        <f>'References data'!H3095</f>
        <v>Nội Vùng</v>
      </c>
      <c r="N3094">
        <f t="shared" si="289"/>
        <v>5.4</v>
      </c>
      <c r="O3094">
        <f t="shared" si="290"/>
        <v>-300</v>
      </c>
      <c r="P3094" t="str">
        <f>IF(AND(N3094&gt;0,N3094&lt;=0.05),'Bảng Giá'!$B$3,IF(AND(N3094&lt;=0.1,N3094&gt;0.05),'Bảng Giá'!$B$4,IF(AND('Raw Data'!N3094&gt;0.1,'Raw Data'!N3094&lt;=0.25),'Bảng Giá'!$B$5,IF(AND('Raw Data'!N3094&gt;0.25,'Raw Data'!N3094&lt;=0.5),'Bảng Giá'!$B$6,IF(AND('Raw Data'!N3094&gt;0.5,'Raw Data'!N3094&lt;=1),'Bảng Giá'!$B$7,IF(AND('Raw Data'!N3094&gt;1,'Raw Data'!N3094&lt;=1.5),'Bảng Giá'!$B$8,IF(AND('Raw Data'!N3094&gt;1.5,'Raw Data'!N3094&lt;=2),'Bảng Giá'!$B$9,IF(AND('Raw Data'!N3094&gt;2,'Raw Data'!N3094&lt;=2.5),'Bảng Giá'!$B$10,IF(AND('Raw Data'!N3094&gt;2.5,'Raw Data'!N3094&lt;=3),'Bảng Giá'!$B$11,IF(AND('Raw Data'!N3094&gt;3,'Raw Data'!N3094&lt;=3.5),'Bảng Giá'!$B$12,IF(AND('Raw Data'!N3094&gt;3.5,'Raw Data'!N3094&lt;=4),'Bảng Giá'!$B$13,IF(AND('Raw Data'!N3094&gt;4,'Raw Data'!N3094&lt;=4.5),'Bảng Giá'!$B$14,IF(AND('Raw Data'!N3094&gt;4.5,'Raw Data'!N3094&lt;=5),'Bảng Giá'!$B$15,IF(AND('Raw Data'!N3094&gt;5,'Raw Data'!N3094&lt;=5.5),'Bảng Giá'!$B$16,IF(AND('Raw Data'!N3094&gt;5.5,'Raw Data'!N3094&lt;=6),'Bảng Giá'!$B$17,'Bảng Giá'!$B$18)))))))))))))))</f>
        <v>5&lt;x&lt;=5.5</v>
      </c>
      <c r="Q3094" s="48">
        <f t="shared" si="291"/>
        <v>-5.0590219224283303E-3</v>
      </c>
      <c r="R3094">
        <f t="shared" si="292"/>
        <v>70800</v>
      </c>
      <c r="S3094">
        <f t="shared" si="293"/>
        <v>11500</v>
      </c>
    </row>
    <row r="3095" spans="1:19" x14ac:dyDescent="0.25">
      <c r="A3095" s="12">
        <v>3094</v>
      </c>
      <c r="B3095" s="12" t="s">
        <v>292</v>
      </c>
      <c r="C3095" s="12" t="s">
        <v>1791</v>
      </c>
      <c r="D3095" s="28">
        <v>43015.436238425929</v>
      </c>
      <c r="E3095" s="17">
        <v>43017.636238425926</v>
      </c>
      <c r="F3095" s="13" t="s">
        <v>302</v>
      </c>
      <c r="G3095" s="12">
        <v>5400</v>
      </c>
      <c r="H3095" s="12" t="s">
        <v>358</v>
      </c>
      <c r="I3095" s="12" t="s">
        <v>311</v>
      </c>
      <c r="J3095" s="37">
        <f>INDEX('Bảng Giá'!$C$3:$H$18,MATCH('Raw Data'!P3095,'Bảng Giá'!$B$3:$B$18,0),MATCH('Raw Data'!M3095,'Bảng Giá'!$C$2:$H$2,0))</f>
        <v>59000</v>
      </c>
      <c r="K3095" s="12">
        <v>59300</v>
      </c>
      <c r="L3095" s="36">
        <f t="shared" si="288"/>
        <v>2.1999999999970896</v>
      </c>
      <c r="M3095" t="str">
        <f>'References data'!H3096</f>
        <v>Nội Vùng</v>
      </c>
      <c r="N3095">
        <f t="shared" si="289"/>
        <v>5.4</v>
      </c>
      <c r="O3095">
        <f t="shared" si="290"/>
        <v>-300</v>
      </c>
      <c r="P3095" t="str">
        <f>IF(AND(N3095&gt;0,N3095&lt;=0.05),'Bảng Giá'!$B$3,IF(AND(N3095&lt;=0.1,N3095&gt;0.05),'Bảng Giá'!$B$4,IF(AND('Raw Data'!N3095&gt;0.1,'Raw Data'!N3095&lt;=0.25),'Bảng Giá'!$B$5,IF(AND('Raw Data'!N3095&gt;0.25,'Raw Data'!N3095&lt;=0.5),'Bảng Giá'!$B$6,IF(AND('Raw Data'!N3095&gt;0.5,'Raw Data'!N3095&lt;=1),'Bảng Giá'!$B$7,IF(AND('Raw Data'!N3095&gt;1,'Raw Data'!N3095&lt;=1.5),'Bảng Giá'!$B$8,IF(AND('Raw Data'!N3095&gt;1.5,'Raw Data'!N3095&lt;=2),'Bảng Giá'!$B$9,IF(AND('Raw Data'!N3095&gt;2,'Raw Data'!N3095&lt;=2.5),'Bảng Giá'!$B$10,IF(AND('Raw Data'!N3095&gt;2.5,'Raw Data'!N3095&lt;=3),'Bảng Giá'!$B$11,IF(AND('Raw Data'!N3095&gt;3,'Raw Data'!N3095&lt;=3.5),'Bảng Giá'!$B$12,IF(AND('Raw Data'!N3095&gt;3.5,'Raw Data'!N3095&lt;=4),'Bảng Giá'!$B$13,IF(AND('Raw Data'!N3095&gt;4,'Raw Data'!N3095&lt;=4.5),'Bảng Giá'!$B$14,IF(AND('Raw Data'!N3095&gt;4.5,'Raw Data'!N3095&lt;=5),'Bảng Giá'!$B$15,IF(AND('Raw Data'!N3095&gt;5,'Raw Data'!N3095&lt;=5.5),'Bảng Giá'!$B$16,IF(AND('Raw Data'!N3095&gt;5.5,'Raw Data'!N3095&lt;=6),'Bảng Giá'!$B$17,'Bảng Giá'!$B$18)))))))))))))))</f>
        <v>5&lt;x&lt;=5.5</v>
      </c>
      <c r="Q3095" s="48">
        <f t="shared" si="291"/>
        <v>-5.0590219224283303E-3</v>
      </c>
      <c r="R3095">
        <f t="shared" si="292"/>
        <v>70800</v>
      </c>
      <c r="S3095">
        <f t="shared" si="293"/>
        <v>11500</v>
      </c>
    </row>
    <row r="3096" spans="1:19" x14ac:dyDescent="0.25">
      <c r="A3096" s="12">
        <v>3095</v>
      </c>
      <c r="B3096" s="12" t="s">
        <v>292</v>
      </c>
      <c r="C3096" s="12" t="s">
        <v>1792</v>
      </c>
      <c r="D3096" s="28">
        <v>43015.436435185184</v>
      </c>
      <c r="E3096" s="17">
        <v>43017.636435185181</v>
      </c>
      <c r="F3096" s="13" t="s">
        <v>302</v>
      </c>
      <c r="G3096" s="12">
        <v>5400</v>
      </c>
      <c r="H3096" s="12" t="s">
        <v>182</v>
      </c>
      <c r="I3096" s="12" t="s">
        <v>311</v>
      </c>
      <c r="J3096" s="37">
        <f>INDEX('Bảng Giá'!$C$3:$H$18,MATCH('Raw Data'!P3096,'Bảng Giá'!$B$3:$B$18,0),MATCH('Raw Data'!M3096,'Bảng Giá'!$C$2:$H$2,0))</f>
        <v>59000</v>
      </c>
      <c r="K3096" s="12">
        <v>59300</v>
      </c>
      <c r="L3096" s="36">
        <f t="shared" si="288"/>
        <v>2.1999999999970896</v>
      </c>
      <c r="M3096" t="str">
        <f>'References data'!H3097</f>
        <v>Nội Vùng</v>
      </c>
      <c r="N3096">
        <f t="shared" si="289"/>
        <v>5.4</v>
      </c>
      <c r="O3096">
        <f t="shared" si="290"/>
        <v>-300</v>
      </c>
      <c r="P3096" t="str">
        <f>IF(AND(N3096&gt;0,N3096&lt;=0.05),'Bảng Giá'!$B$3,IF(AND(N3096&lt;=0.1,N3096&gt;0.05),'Bảng Giá'!$B$4,IF(AND('Raw Data'!N3096&gt;0.1,'Raw Data'!N3096&lt;=0.25),'Bảng Giá'!$B$5,IF(AND('Raw Data'!N3096&gt;0.25,'Raw Data'!N3096&lt;=0.5),'Bảng Giá'!$B$6,IF(AND('Raw Data'!N3096&gt;0.5,'Raw Data'!N3096&lt;=1),'Bảng Giá'!$B$7,IF(AND('Raw Data'!N3096&gt;1,'Raw Data'!N3096&lt;=1.5),'Bảng Giá'!$B$8,IF(AND('Raw Data'!N3096&gt;1.5,'Raw Data'!N3096&lt;=2),'Bảng Giá'!$B$9,IF(AND('Raw Data'!N3096&gt;2,'Raw Data'!N3096&lt;=2.5),'Bảng Giá'!$B$10,IF(AND('Raw Data'!N3096&gt;2.5,'Raw Data'!N3096&lt;=3),'Bảng Giá'!$B$11,IF(AND('Raw Data'!N3096&gt;3,'Raw Data'!N3096&lt;=3.5),'Bảng Giá'!$B$12,IF(AND('Raw Data'!N3096&gt;3.5,'Raw Data'!N3096&lt;=4),'Bảng Giá'!$B$13,IF(AND('Raw Data'!N3096&gt;4,'Raw Data'!N3096&lt;=4.5),'Bảng Giá'!$B$14,IF(AND('Raw Data'!N3096&gt;4.5,'Raw Data'!N3096&lt;=5),'Bảng Giá'!$B$15,IF(AND('Raw Data'!N3096&gt;5,'Raw Data'!N3096&lt;=5.5),'Bảng Giá'!$B$16,IF(AND('Raw Data'!N3096&gt;5.5,'Raw Data'!N3096&lt;=6),'Bảng Giá'!$B$17,'Bảng Giá'!$B$18)))))))))))))))</f>
        <v>5&lt;x&lt;=5.5</v>
      </c>
      <c r="Q3096" s="48">
        <f t="shared" si="291"/>
        <v>-5.0590219224283303E-3</v>
      </c>
      <c r="R3096">
        <f t="shared" si="292"/>
        <v>70800</v>
      </c>
      <c r="S3096">
        <f t="shared" si="293"/>
        <v>11500</v>
      </c>
    </row>
    <row r="3097" spans="1:19" x14ac:dyDescent="0.25">
      <c r="A3097" s="12">
        <v>3096</v>
      </c>
      <c r="B3097" s="12" t="s">
        <v>292</v>
      </c>
      <c r="C3097" s="12" t="s">
        <v>250</v>
      </c>
      <c r="D3097" s="28">
        <v>43014.504652777781</v>
      </c>
      <c r="E3097" s="17">
        <v>43016.704652777778</v>
      </c>
      <c r="F3097" s="13" t="s">
        <v>302</v>
      </c>
      <c r="G3097" s="12">
        <v>3600</v>
      </c>
      <c r="H3097" s="12" t="s">
        <v>111</v>
      </c>
      <c r="I3097" s="12" t="s">
        <v>322</v>
      </c>
      <c r="J3097" s="37">
        <f>INDEX('Bảng Giá'!$C$3:$H$18,MATCH('Raw Data'!P3097,'Bảng Giá'!$B$3:$B$18,0),MATCH('Raw Data'!M3097,'Bảng Giá'!$C$2:$H$2,0))</f>
        <v>51500</v>
      </c>
      <c r="K3097" s="12">
        <v>51800</v>
      </c>
      <c r="L3097" s="36">
        <f t="shared" si="288"/>
        <v>2.1999999999970896</v>
      </c>
      <c r="M3097" t="str">
        <f>'References data'!H3098</f>
        <v>Nội Vùng</v>
      </c>
      <c r="N3097">
        <f t="shared" si="289"/>
        <v>3.6</v>
      </c>
      <c r="O3097">
        <f t="shared" si="290"/>
        <v>-300</v>
      </c>
      <c r="P3097" t="str">
        <f>IF(AND(N3097&gt;0,N3097&lt;=0.05),'Bảng Giá'!$B$3,IF(AND(N3097&lt;=0.1,N3097&gt;0.05),'Bảng Giá'!$B$4,IF(AND('Raw Data'!N3097&gt;0.1,'Raw Data'!N3097&lt;=0.25),'Bảng Giá'!$B$5,IF(AND('Raw Data'!N3097&gt;0.25,'Raw Data'!N3097&lt;=0.5),'Bảng Giá'!$B$6,IF(AND('Raw Data'!N3097&gt;0.5,'Raw Data'!N3097&lt;=1),'Bảng Giá'!$B$7,IF(AND('Raw Data'!N3097&gt;1,'Raw Data'!N3097&lt;=1.5),'Bảng Giá'!$B$8,IF(AND('Raw Data'!N3097&gt;1.5,'Raw Data'!N3097&lt;=2),'Bảng Giá'!$B$9,IF(AND('Raw Data'!N3097&gt;2,'Raw Data'!N3097&lt;=2.5),'Bảng Giá'!$B$10,IF(AND('Raw Data'!N3097&gt;2.5,'Raw Data'!N3097&lt;=3),'Bảng Giá'!$B$11,IF(AND('Raw Data'!N3097&gt;3,'Raw Data'!N3097&lt;=3.5),'Bảng Giá'!$B$12,IF(AND('Raw Data'!N3097&gt;3.5,'Raw Data'!N3097&lt;=4),'Bảng Giá'!$B$13,IF(AND('Raw Data'!N3097&gt;4,'Raw Data'!N3097&lt;=4.5),'Bảng Giá'!$B$14,IF(AND('Raw Data'!N3097&gt;4.5,'Raw Data'!N3097&lt;=5),'Bảng Giá'!$B$15,IF(AND('Raw Data'!N3097&gt;5,'Raw Data'!N3097&lt;=5.5),'Bảng Giá'!$B$16,IF(AND('Raw Data'!N3097&gt;5.5,'Raw Data'!N3097&lt;=6),'Bảng Giá'!$B$17,'Bảng Giá'!$B$18)))))))))))))))</f>
        <v>3.5&lt;x&lt;=4</v>
      </c>
      <c r="Q3097" s="48">
        <f t="shared" si="291"/>
        <v>-5.7915057915057912E-3</v>
      </c>
      <c r="R3097">
        <f t="shared" si="292"/>
        <v>61800</v>
      </c>
      <c r="S3097">
        <f t="shared" si="293"/>
        <v>10000</v>
      </c>
    </row>
    <row r="3098" spans="1:19" x14ac:dyDescent="0.25">
      <c r="A3098" s="12">
        <v>3097</v>
      </c>
      <c r="B3098" s="12" t="s">
        <v>292</v>
      </c>
      <c r="C3098" s="12" t="s">
        <v>1793</v>
      </c>
      <c r="D3098" s="28">
        <v>43011.41574074074</v>
      </c>
      <c r="E3098" s="17">
        <v>43013.615740740737</v>
      </c>
      <c r="F3098" s="13" t="s">
        <v>302</v>
      </c>
      <c r="G3098" s="12">
        <v>3600</v>
      </c>
      <c r="H3098" s="12" t="s">
        <v>79</v>
      </c>
      <c r="I3098" s="12" t="s">
        <v>322</v>
      </c>
      <c r="J3098" s="37">
        <f>INDEX('Bảng Giá'!$C$3:$H$18,MATCH('Raw Data'!P3098,'Bảng Giá'!$B$3:$B$18,0),MATCH('Raw Data'!M3098,'Bảng Giá'!$C$2:$H$2,0))</f>
        <v>51500</v>
      </c>
      <c r="K3098" s="12">
        <v>51800</v>
      </c>
      <c r="L3098" s="36">
        <f t="shared" si="288"/>
        <v>2.1999999999970896</v>
      </c>
      <c r="M3098" t="str">
        <f>'References data'!H3099</f>
        <v>Nội Vùng</v>
      </c>
      <c r="N3098">
        <f t="shared" si="289"/>
        <v>3.6</v>
      </c>
      <c r="O3098">
        <f t="shared" si="290"/>
        <v>-300</v>
      </c>
      <c r="P3098" t="str">
        <f>IF(AND(N3098&gt;0,N3098&lt;=0.05),'Bảng Giá'!$B$3,IF(AND(N3098&lt;=0.1,N3098&gt;0.05),'Bảng Giá'!$B$4,IF(AND('Raw Data'!N3098&gt;0.1,'Raw Data'!N3098&lt;=0.25),'Bảng Giá'!$B$5,IF(AND('Raw Data'!N3098&gt;0.25,'Raw Data'!N3098&lt;=0.5),'Bảng Giá'!$B$6,IF(AND('Raw Data'!N3098&gt;0.5,'Raw Data'!N3098&lt;=1),'Bảng Giá'!$B$7,IF(AND('Raw Data'!N3098&gt;1,'Raw Data'!N3098&lt;=1.5),'Bảng Giá'!$B$8,IF(AND('Raw Data'!N3098&gt;1.5,'Raw Data'!N3098&lt;=2),'Bảng Giá'!$B$9,IF(AND('Raw Data'!N3098&gt;2,'Raw Data'!N3098&lt;=2.5),'Bảng Giá'!$B$10,IF(AND('Raw Data'!N3098&gt;2.5,'Raw Data'!N3098&lt;=3),'Bảng Giá'!$B$11,IF(AND('Raw Data'!N3098&gt;3,'Raw Data'!N3098&lt;=3.5),'Bảng Giá'!$B$12,IF(AND('Raw Data'!N3098&gt;3.5,'Raw Data'!N3098&lt;=4),'Bảng Giá'!$B$13,IF(AND('Raw Data'!N3098&gt;4,'Raw Data'!N3098&lt;=4.5),'Bảng Giá'!$B$14,IF(AND('Raw Data'!N3098&gt;4.5,'Raw Data'!N3098&lt;=5),'Bảng Giá'!$B$15,IF(AND('Raw Data'!N3098&gt;5,'Raw Data'!N3098&lt;=5.5),'Bảng Giá'!$B$16,IF(AND('Raw Data'!N3098&gt;5.5,'Raw Data'!N3098&lt;=6),'Bảng Giá'!$B$17,'Bảng Giá'!$B$18)))))))))))))))</f>
        <v>3.5&lt;x&lt;=4</v>
      </c>
      <c r="Q3098" s="48">
        <f t="shared" si="291"/>
        <v>-5.7915057915057912E-3</v>
      </c>
      <c r="R3098">
        <f t="shared" si="292"/>
        <v>61800</v>
      </c>
      <c r="S3098">
        <f t="shared" si="293"/>
        <v>10000</v>
      </c>
    </row>
    <row r="3099" spans="1:19" x14ac:dyDescent="0.25">
      <c r="A3099" s="12">
        <v>3098</v>
      </c>
      <c r="B3099" s="12" t="s">
        <v>292</v>
      </c>
      <c r="C3099" s="12" t="s">
        <v>1794</v>
      </c>
      <c r="D3099" s="28">
        <v>43011.419027777774</v>
      </c>
      <c r="E3099" s="17">
        <v>43013.619027777771</v>
      </c>
      <c r="F3099" s="13" t="s">
        <v>302</v>
      </c>
      <c r="G3099" s="12">
        <v>3600</v>
      </c>
      <c r="H3099" s="12" t="s">
        <v>1587</v>
      </c>
      <c r="I3099" s="12" t="s">
        <v>322</v>
      </c>
      <c r="J3099" s="37">
        <f>INDEX('Bảng Giá'!$C$3:$H$18,MATCH('Raw Data'!P3099,'Bảng Giá'!$B$3:$B$18,0),MATCH('Raw Data'!M3099,'Bảng Giá'!$C$2:$H$2,0))</f>
        <v>51500</v>
      </c>
      <c r="K3099" s="12">
        <v>51800</v>
      </c>
      <c r="L3099" s="36">
        <f t="shared" si="288"/>
        <v>2.1999999999970896</v>
      </c>
      <c r="M3099" t="str">
        <f>'References data'!H3100</f>
        <v>Nội Vùng</v>
      </c>
      <c r="N3099">
        <f t="shared" si="289"/>
        <v>3.6</v>
      </c>
      <c r="O3099">
        <f t="shared" si="290"/>
        <v>-300</v>
      </c>
      <c r="P3099" t="str">
        <f>IF(AND(N3099&gt;0,N3099&lt;=0.05),'Bảng Giá'!$B$3,IF(AND(N3099&lt;=0.1,N3099&gt;0.05),'Bảng Giá'!$B$4,IF(AND('Raw Data'!N3099&gt;0.1,'Raw Data'!N3099&lt;=0.25),'Bảng Giá'!$B$5,IF(AND('Raw Data'!N3099&gt;0.25,'Raw Data'!N3099&lt;=0.5),'Bảng Giá'!$B$6,IF(AND('Raw Data'!N3099&gt;0.5,'Raw Data'!N3099&lt;=1),'Bảng Giá'!$B$7,IF(AND('Raw Data'!N3099&gt;1,'Raw Data'!N3099&lt;=1.5),'Bảng Giá'!$B$8,IF(AND('Raw Data'!N3099&gt;1.5,'Raw Data'!N3099&lt;=2),'Bảng Giá'!$B$9,IF(AND('Raw Data'!N3099&gt;2,'Raw Data'!N3099&lt;=2.5),'Bảng Giá'!$B$10,IF(AND('Raw Data'!N3099&gt;2.5,'Raw Data'!N3099&lt;=3),'Bảng Giá'!$B$11,IF(AND('Raw Data'!N3099&gt;3,'Raw Data'!N3099&lt;=3.5),'Bảng Giá'!$B$12,IF(AND('Raw Data'!N3099&gt;3.5,'Raw Data'!N3099&lt;=4),'Bảng Giá'!$B$13,IF(AND('Raw Data'!N3099&gt;4,'Raw Data'!N3099&lt;=4.5),'Bảng Giá'!$B$14,IF(AND('Raw Data'!N3099&gt;4.5,'Raw Data'!N3099&lt;=5),'Bảng Giá'!$B$15,IF(AND('Raw Data'!N3099&gt;5,'Raw Data'!N3099&lt;=5.5),'Bảng Giá'!$B$16,IF(AND('Raw Data'!N3099&gt;5.5,'Raw Data'!N3099&lt;=6),'Bảng Giá'!$B$17,'Bảng Giá'!$B$18)))))))))))))))</f>
        <v>3.5&lt;x&lt;=4</v>
      </c>
      <c r="Q3099" s="48">
        <f t="shared" si="291"/>
        <v>-5.7915057915057912E-3</v>
      </c>
      <c r="R3099">
        <f t="shared" si="292"/>
        <v>61800</v>
      </c>
      <c r="S3099">
        <f t="shared" si="293"/>
        <v>10000</v>
      </c>
    </row>
    <row r="3100" spans="1:19" x14ac:dyDescent="0.25">
      <c r="A3100" s="12">
        <v>3099</v>
      </c>
      <c r="B3100" s="12" t="s">
        <v>292</v>
      </c>
      <c r="C3100" s="12" t="s">
        <v>1795</v>
      </c>
      <c r="D3100" s="28">
        <v>43012.706805555557</v>
      </c>
      <c r="E3100" s="17">
        <v>43014.206805555557</v>
      </c>
      <c r="F3100" s="13" t="s">
        <v>303</v>
      </c>
      <c r="G3100" s="12">
        <v>200</v>
      </c>
      <c r="H3100" s="12" t="s">
        <v>311</v>
      </c>
      <c r="I3100" s="12" t="s">
        <v>94</v>
      </c>
      <c r="J3100" s="37">
        <f>INDEX('Bảng Giá'!$C$3:$H$18,MATCH('Raw Data'!P3100,'Bảng Giá'!$B$3:$B$18,0),MATCH('Raw Data'!M3100,'Bảng Giá'!$C$2:$H$2,0))</f>
        <v>13000</v>
      </c>
      <c r="K3100" s="12">
        <v>13100</v>
      </c>
      <c r="L3100" s="36">
        <f t="shared" si="288"/>
        <v>1.5</v>
      </c>
      <c r="M3100" t="str">
        <f>'References data'!H3101</f>
        <v>Nội Tỉnh</v>
      </c>
      <c r="N3100">
        <f t="shared" si="289"/>
        <v>0.2</v>
      </c>
      <c r="O3100">
        <f t="shared" si="290"/>
        <v>-100</v>
      </c>
      <c r="P3100" t="str">
        <f>IF(AND(N3100&gt;0,N3100&lt;=0.05),'Bảng Giá'!$B$3,IF(AND(N3100&lt;=0.1,N3100&gt;0.05),'Bảng Giá'!$B$4,IF(AND('Raw Data'!N3100&gt;0.1,'Raw Data'!N3100&lt;=0.25),'Bảng Giá'!$B$5,IF(AND('Raw Data'!N3100&gt;0.25,'Raw Data'!N3100&lt;=0.5),'Bảng Giá'!$B$6,IF(AND('Raw Data'!N3100&gt;0.5,'Raw Data'!N3100&lt;=1),'Bảng Giá'!$B$7,IF(AND('Raw Data'!N3100&gt;1,'Raw Data'!N3100&lt;=1.5),'Bảng Giá'!$B$8,IF(AND('Raw Data'!N3100&gt;1.5,'Raw Data'!N3100&lt;=2),'Bảng Giá'!$B$9,IF(AND('Raw Data'!N3100&gt;2,'Raw Data'!N3100&lt;=2.5),'Bảng Giá'!$B$10,IF(AND('Raw Data'!N3100&gt;2.5,'Raw Data'!N3100&lt;=3),'Bảng Giá'!$B$11,IF(AND('Raw Data'!N3100&gt;3,'Raw Data'!N3100&lt;=3.5),'Bảng Giá'!$B$12,IF(AND('Raw Data'!N3100&gt;3.5,'Raw Data'!N3100&lt;=4),'Bảng Giá'!$B$13,IF(AND('Raw Data'!N3100&gt;4,'Raw Data'!N3100&lt;=4.5),'Bảng Giá'!$B$14,IF(AND('Raw Data'!N3100&gt;4.5,'Raw Data'!N3100&lt;=5),'Bảng Giá'!$B$15,IF(AND('Raw Data'!N3100&gt;5,'Raw Data'!N3100&lt;=5.5),'Bảng Giá'!$B$16,IF(AND('Raw Data'!N3100&gt;5.5,'Raw Data'!N3100&lt;=6),'Bảng Giá'!$B$17,'Bảng Giá'!$B$18)))))))))))))))</f>
        <v>0.1&lt;x&lt;=0.25</v>
      </c>
      <c r="Q3100" s="48">
        <f t="shared" si="291"/>
        <v>-7.6335877862595417E-3</v>
      </c>
      <c r="R3100">
        <f t="shared" si="292"/>
        <v>15600</v>
      </c>
      <c r="S3100">
        <f t="shared" si="293"/>
        <v>2500</v>
      </c>
    </row>
    <row r="3101" spans="1:19" x14ac:dyDescent="0.25">
      <c r="A3101" s="12">
        <v>3100</v>
      </c>
      <c r="B3101" s="12" t="s">
        <v>292</v>
      </c>
      <c r="C3101" s="12" t="s">
        <v>1796</v>
      </c>
      <c r="D3101" s="28">
        <v>43012.399236111109</v>
      </c>
      <c r="E3101" s="17">
        <v>43013.899236111109</v>
      </c>
      <c r="F3101" s="13" t="s">
        <v>302</v>
      </c>
      <c r="G3101" s="12">
        <v>200</v>
      </c>
      <c r="H3101" s="12" t="s">
        <v>311</v>
      </c>
      <c r="I3101" s="12" t="s">
        <v>75</v>
      </c>
      <c r="J3101" s="37">
        <f>INDEX('Bảng Giá'!$C$3:$H$18,MATCH('Raw Data'!P3101,'Bảng Giá'!$B$3:$B$18,0),MATCH('Raw Data'!M3101,'Bảng Giá'!$C$2:$H$2,0))</f>
        <v>13000</v>
      </c>
      <c r="K3101" s="12">
        <v>13100</v>
      </c>
      <c r="L3101" s="36">
        <f t="shared" si="288"/>
        <v>1.5</v>
      </c>
      <c r="M3101" t="str">
        <f>'References data'!H3102</f>
        <v>Nội Tỉnh</v>
      </c>
      <c r="N3101">
        <f t="shared" si="289"/>
        <v>0.2</v>
      </c>
      <c r="O3101">
        <f t="shared" si="290"/>
        <v>-100</v>
      </c>
      <c r="P3101" t="str">
        <f>IF(AND(N3101&gt;0,N3101&lt;=0.05),'Bảng Giá'!$B$3,IF(AND(N3101&lt;=0.1,N3101&gt;0.05),'Bảng Giá'!$B$4,IF(AND('Raw Data'!N3101&gt;0.1,'Raw Data'!N3101&lt;=0.25),'Bảng Giá'!$B$5,IF(AND('Raw Data'!N3101&gt;0.25,'Raw Data'!N3101&lt;=0.5),'Bảng Giá'!$B$6,IF(AND('Raw Data'!N3101&gt;0.5,'Raw Data'!N3101&lt;=1),'Bảng Giá'!$B$7,IF(AND('Raw Data'!N3101&gt;1,'Raw Data'!N3101&lt;=1.5),'Bảng Giá'!$B$8,IF(AND('Raw Data'!N3101&gt;1.5,'Raw Data'!N3101&lt;=2),'Bảng Giá'!$B$9,IF(AND('Raw Data'!N3101&gt;2,'Raw Data'!N3101&lt;=2.5),'Bảng Giá'!$B$10,IF(AND('Raw Data'!N3101&gt;2.5,'Raw Data'!N3101&lt;=3),'Bảng Giá'!$B$11,IF(AND('Raw Data'!N3101&gt;3,'Raw Data'!N3101&lt;=3.5),'Bảng Giá'!$B$12,IF(AND('Raw Data'!N3101&gt;3.5,'Raw Data'!N3101&lt;=4),'Bảng Giá'!$B$13,IF(AND('Raw Data'!N3101&gt;4,'Raw Data'!N3101&lt;=4.5),'Bảng Giá'!$B$14,IF(AND('Raw Data'!N3101&gt;4.5,'Raw Data'!N3101&lt;=5),'Bảng Giá'!$B$15,IF(AND('Raw Data'!N3101&gt;5,'Raw Data'!N3101&lt;=5.5),'Bảng Giá'!$B$16,IF(AND('Raw Data'!N3101&gt;5.5,'Raw Data'!N3101&lt;=6),'Bảng Giá'!$B$17,'Bảng Giá'!$B$18)))))))))))))))</f>
        <v>0.1&lt;x&lt;=0.25</v>
      </c>
      <c r="Q3101" s="48">
        <f t="shared" si="291"/>
        <v>-7.6335877862595417E-3</v>
      </c>
      <c r="R3101">
        <f t="shared" si="292"/>
        <v>15600</v>
      </c>
      <c r="S3101">
        <f t="shared" si="293"/>
        <v>2500</v>
      </c>
    </row>
    <row r="3102" spans="1:19" x14ac:dyDescent="0.25">
      <c r="A3102" s="12">
        <v>3101</v>
      </c>
      <c r="B3102" s="12" t="s">
        <v>292</v>
      </c>
      <c r="C3102" s="12" t="s">
        <v>1797</v>
      </c>
      <c r="D3102" s="28">
        <v>43014.503391203703</v>
      </c>
      <c r="E3102" s="17">
        <v>43016.003391203703</v>
      </c>
      <c r="F3102" s="13" t="s">
        <v>302</v>
      </c>
      <c r="G3102" s="12">
        <v>200</v>
      </c>
      <c r="H3102" s="12" t="s">
        <v>311</v>
      </c>
      <c r="I3102" s="12" t="s">
        <v>75</v>
      </c>
      <c r="J3102" s="37">
        <f>INDEX('Bảng Giá'!$C$3:$H$18,MATCH('Raw Data'!P3102,'Bảng Giá'!$B$3:$B$18,0),MATCH('Raw Data'!M3102,'Bảng Giá'!$C$2:$H$2,0))</f>
        <v>13000</v>
      </c>
      <c r="K3102" s="12">
        <v>13100</v>
      </c>
      <c r="L3102" s="36">
        <f t="shared" si="288"/>
        <v>1.5</v>
      </c>
      <c r="M3102" t="str">
        <f>'References data'!H3103</f>
        <v>Nội Tỉnh</v>
      </c>
      <c r="N3102">
        <f t="shared" si="289"/>
        <v>0.2</v>
      </c>
      <c r="O3102">
        <f t="shared" si="290"/>
        <v>-100</v>
      </c>
      <c r="P3102" t="str">
        <f>IF(AND(N3102&gt;0,N3102&lt;=0.05),'Bảng Giá'!$B$3,IF(AND(N3102&lt;=0.1,N3102&gt;0.05),'Bảng Giá'!$B$4,IF(AND('Raw Data'!N3102&gt;0.1,'Raw Data'!N3102&lt;=0.25),'Bảng Giá'!$B$5,IF(AND('Raw Data'!N3102&gt;0.25,'Raw Data'!N3102&lt;=0.5),'Bảng Giá'!$B$6,IF(AND('Raw Data'!N3102&gt;0.5,'Raw Data'!N3102&lt;=1),'Bảng Giá'!$B$7,IF(AND('Raw Data'!N3102&gt;1,'Raw Data'!N3102&lt;=1.5),'Bảng Giá'!$B$8,IF(AND('Raw Data'!N3102&gt;1.5,'Raw Data'!N3102&lt;=2),'Bảng Giá'!$B$9,IF(AND('Raw Data'!N3102&gt;2,'Raw Data'!N3102&lt;=2.5),'Bảng Giá'!$B$10,IF(AND('Raw Data'!N3102&gt;2.5,'Raw Data'!N3102&lt;=3),'Bảng Giá'!$B$11,IF(AND('Raw Data'!N3102&gt;3,'Raw Data'!N3102&lt;=3.5),'Bảng Giá'!$B$12,IF(AND('Raw Data'!N3102&gt;3.5,'Raw Data'!N3102&lt;=4),'Bảng Giá'!$B$13,IF(AND('Raw Data'!N3102&gt;4,'Raw Data'!N3102&lt;=4.5),'Bảng Giá'!$B$14,IF(AND('Raw Data'!N3102&gt;4.5,'Raw Data'!N3102&lt;=5),'Bảng Giá'!$B$15,IF(AND('Raw Data'!N3102&gt;5,'Raw Data'!N3102&lt;=5.5),'Bảng Giá'!$B$16,IF(AND('Raw Data'!N3102&gt;5.5,'Raw Data'!N3102&lt;=6),'Bảng Giá'!$B$17,'Bảng Giá'!$B$18)))))))))))))))</f>
        <v>0.1&lt;x&lt;=0.25</v>
      </c>
      <c r="Q3102" s="48">
        <f t="shared" si="291"/>
        <v>-7.6335877862595417E-3</v>
      </c>
      <c r="R3102">
        <f t="shared" si="292"/>
        <v>15600</v>
      </c>
      <c r="S3102">
        <f t="shared" si="293"/>
        <v>2500</v>
      </c>
    </row>
    <row r="3103" spans="1:19" x14ac:dyDescent="0.25">
      <c r="A3103" s="12">
        <v>3102</v>
      </c>
      <c r="B3103" s="12" t="s">
        <v>292</v>
      </c>
      <c r="C3103" s="12" t="s">
        <v>1798</v>
      </c>
      <c r="D3103" s="28">
        <v>43012.333333333336</v>
      </c>
      <c r="E3103" s="17">
        <v>43013.833333333336</v>
      </c>
      <c r="F3103" s="13" t="s">
        <v>302</v>
      </c>
      <c r="G3103" s="12">
        <v>200</v>
      </c>
      <c r="H3103" s="12" t="s">
        <v>311</v>
      </c>
      <c r="I3103" s="12" t="s">
        <v>77</v>
      </c>
      <c r="J3103" s="37">
        <f>INDEX('Bảng Giá'!$C$3:$H$18,MATCH('Raw Data'!P3103,'Bảng Giá'!$B$3:$B$18,0),MATCH('Raw Data'!M3103,'Bảng Giá'!$C$2:$H$2,0))</f>
        <v>13000</v>
      </c>
      <c r="K3103" s="12">
        <v>13100</v>
      </c>
      <c r="L3103" s="36">
        <f t="shared" si="288"/>
        <v>1.5</v>
      </c>
      <c r="M3103" t="str">
        <f>'References data'!H3104</f>
        <v>Nội Tỉnh</v>
      </c>
      <c r="N3103">
        <f t="shared" si="289"/>
        <v>0.2</v>
      </c>
      <c r="O3103">
        <f t="shared" si="290"/>
        <v>-100</v>
      </c>
      <c r="P3103" t="str">
        <f>IF(AND(N3103&gt;0,N3103&lt;=0.05),'Bảng Giá'!$B$3,IF(AND(N3103&lt;=0.1,N3103&gt;0.05),'Bảng Giá'!$B$4,IF(AND('Raw Data'!N3103&gt;0.1,'Raw Data'!N3103&lt;=0.25),'Bảng Giá'!$B$5,IF(AND('Raw Data'!N3103&gt;0.25,'Raw Data'!N3103&lt;=0.5),'Bảng Giá'!$B$6,IF(AND('Raw Data'!N3103&gt;0.5,'Raw Data'!N3103&lt;=1),'Bảng Giá'!$B$7,IF(AND('Raw Data'!N3103&gt;1,'Raw Data'!N3103&lt;=1.5),'Bảng Giá'!$B$8,IF(AND('Raw Data'!N3103&gt;1.5,'Raw Data'!N3103&lt;=2),'Bảng Giá'!$B$9,IF(AND('Raw Data'!N3103&gt;2,'Raw Data'!N3103&lt;=2.5),'Bảng Giá'!$B$10,IF(AND('Raw Data'!N3103&gt;2.5,'Raw Data'!N3103&lt;=3),'Bảng Giá'!$B$11,IF(AND('Raw Data'!N3103&gt;3,'Raw Data'!N3103&lt;=3.5),'Bảng Giá'!$B$12,IF(AND('Raw Data'!N3103&gt;3.5,'Raw Data'!N3103&lt;=4),'Bảng Giá'!$B$13,IF(AND('Raw Data'!N3103&gt;4,'Raw Data'!N3103&lt;=4.5),'Bảng Giá'!$B$14,IF(AND('Raw Data'!N3103&gt;4.5,'Raw Data'!N3103&lt;=5),'Bảng Giá'!$B$15,IF(AND('Raw Data'!N3103&gt;5,'Raw Data'!N3103&lt;=5.5),'Bảng Giá'!$B$16,IF(AND('Raw Data'!N3103&gt;5.5,'Raw Data'!N3103&lt;=6),'Bảng Giá'!$B$17,'Bảng Giá'!$B$18)))))))))))))))</f>
        <v>0.1&lt;x&lt;=0.25</v>
      </c>
      <c r="Q3103" s="48">
        <f t="shared" si="291"/>
        <v>-7.6335877862595417E-3</v>
      </c>
      <c r="R3103">
        <f t="shared" si="292"/>
        <v>15600</v>
      </c>
      <c r="S3103">
        <f t="shared" si="293"/>
        <v>2500</v>
      </c>
    </row>
    <row r="3104" spans="1:19" x14ac:dyDescent="0.25">
      <c r="A3104" s="12">
        <v>3103</v>
      </c>
      <c r="B3104" s="12" t="s">
        <v>292</v>
      </c>
      <c r="C3104" s="12" t="s">
        <v>1799</v>
      </c>
      <c r="D3104" s="28">
        <v>43012.399351851855</v>
      </c>
      <c r="E3104" s="17">
        <v>43013.899351851855</v>
      </c>
      <c r="F3104" s="13" t="s">
        <v>302</v>
      </c>
      <c r="G3104" s="12">
        <v>200</v>
      </c>
      <c r="H3104" s="12" t="s">
        <v>311</v>
      </c>
      <c r="I3104" s="12" t="s">
        <v>512</v>
      </c>
      <c r="J3104" s="37">
        <f>INDEX('Bảng Giá'!$C$3:$H$18,MATCH('Raw Data'!P3104,'Bảng Giá'!$B$3:$B$18,0),MATCH('Raw Data'!M3104,'Bảng Giá'!$C$2:$H$2,0))</f>
        <v>13000</v>
      </c>
      <c r="K3104" s="12">
        <v>13100</v>
      </c>
      <c r="L3104" s="36">
        <f t="shared" si="288"/>
        <v>1.5</v>
      </c>
      <c r="M3104" t="str">
        <f>'References data'!H3105</f>
        <v>Nội Tỉnh</v>
      </c>
      <c r="N3104">
        <f t="shared" si="289"/>
        <v>0.2</v>
      </c>
      <c r="O3104">
        <f t="shared" si="290"/>
        <v>-100</v>
      </c>
      <c r="P3104" t="str">
        <f>IF(AND(N3104&gt;0,N3104&lt;=0.05),'Bảng Giá'!$B$3,IF(AND(N3104&lt;=0.1,N3104&gt;0.05),'Bảng Giá'!$B$4,IF(AND('Raw Data'!N3104&gt;0.1,'Raw Data'!N3104&lt;=0.25),'Bảng Giá'!$B$5,IF(AND('Raw Data'!N3104&gt;0.25,'Raw Data'!N3104&lt;=0.5),'Bảng Giá'!$B$6,IF(AND('Raw Data'!N3104&gt;0.5,'Raw Data'!N3104&lt;=1),'Bảng Giá'!$B$7,IF(AND('Raw Data'!N3104&gt;1,'Raw Data'!N3104&lt;=1.5),'Bảng Giá'!$B$8,IF(AND('Raw Data'!N3104&gt;1.5,'Raw Data'!N3104&lt;=2),'Bảng Giá'!$B$9,IF(AND('Raw Data'!N3104&gt;2,'Raw Data'!N3104&lt;=2.5),'Bảng Giá'!$B$10,IF(AND('Raw Data'!N3104&gt;2.5,'Raw Data'!N3104&lt;=3),'Bảng Giá'!$B$11,IF(AND('Raw Data'!N3104&gt;3,'Raw Data'!N3104&lt;=3.5),'Bảng Giá'!$B$12,IF(AND('Raw Data'!N3104&gt;3.5,'Raw Data'!N3104&lt;=4),'Bảng Giá'!$B$13,IF(AND('Raw Data'!N3104&gt;4,'Raw Data'!N3104&lt;=4.5),'Bảng Giá'!$B$14,IF(AND('Raw Data'!N3104&gt;4.5,'Raw Data'!N3104&lt;=5),'Bảng Giá'!$B$15,IF(AND('Raw Data'!N3104&gt;5,'Raw Data'!N3104&lt;=5.5),'Bảng Giá'!$B$16,IF(AND('Raw Data'!N3104&gt;5.5,'Raw Data'!N3104&lt;=6),'Bảng Giá'!$B$17,'Bảng Giá'!$B$18)))))))))))))))</f>
        <v>0.1&lt;x&lt;=0.25</v>
      </c>
      <c r="Q3104" s="48">
        <f t="shared" si="291"/>
        <v>-7.6335877862595417E-3</v>
      </c>
      <c r="R3104">
        <f t="shared" si="292"/>
        <v>15600</v>
      </c>
      <c r="S3104">
        <f t="shared" si="293"/>
        <v>2500</v>
      </c>
    </row>
    <row r="3105" spans="1:19" x14ac:dyDescent="0.25">
      <c r="A3105" s="12">
        <v>3104</v>
      </c>
      <c r="B3105" s="12" t="s">
        <v>292</v>
      </c>
      <c r="C3105" s="12" t="s">
        <v>1800</v>
      </c>
      <c r="D3105" s="28">
        <v>43014.503275462965</v>
      </c>
      <c r="E3105" s="17">
        <v>43016.003275462965</v>
      </c>
      <c r="F3105" s="13" t="s">
        <v>303</v>
      </c>
      <c r="G3105" s="12">
        <v>200</v>
      </c>
      <c r="H3105" s="12" t="s">
        <v>311</v>
      </c>
      <c r="I3105" s="12" t="s">
        <v>116</v>
      </c>
      <c r="J3105" s="37">
        <f>INDEX('Bảng Giá'!$C$3:$H$18,MATCH('Raw Data'!P3105,'Bảng Giá'!$B$3:$B$18,0),MATCH('Raw Data'!M3105,'Bảng Giá'!$C$2:$H$2,0))</f>
        <v>13000</v>
      </c>
      <c r="K3105" s="12">
        <v>13100</v>
      </c>
      <c r="L3105" s="36">
        <f t="shared" si="288"/>
        <v>1.5</v>
      </c>
      <c r="M3105" t="str">
        <f>'References data'!H3106</f>
        <v>Nội Tỉnh</v>
      </c>
      <c r="N3105">
        <f t="shared" si="289"/>
        <v>0.2</v>
      </c>
      <c r="O3105">
        <f t="shared" si="290"/>
        <v>-100</v>
      </c>
      <c r="P3105" t="str">
        <f>IF(AND(N3105&gt;0,N3105&lt;=0.05),'Bảng Giá'!$B$3,IF(AND(N3105&lt;=0.1,N3105&gt;0.05),'Bảng Giá'!$B$4,IF(AND('Raw Data'!N3105&gt;0.1,'Raw Data'!N3105&lt;=0.25),'Bảng Giá'!$B$5,IF(AND('Raw Data'!N3105&gt;0.25,'Raw Data'!N3105&lt;=0.5),'Bảng Giá'!$B$6,IF(AND('Raw Data'!N3105&gt;0.5,'Raw Data'!N3105&lt;=1),'Bảng Giá'!$B$7,IF(AND('Raw Data'!N3105&gt;1,'Raw Data'!N3105&lt;=1.5),'Bảng Giá'!$B$8,IF(AND('Raw Data'!N3105&gt;1.5,'Raw Data'!N3105&lt;=2),'Bảng Giá'!$B$9,IF(AND('Raw Data'!N3105&gt;2,'Raw Data'!N3105&lt;=2.5),'Bảng Giá'!$B$10,IF(AND('Raw Data'!N3105&gt;2.5,'Raw Data'!N3105&lt;=3),'Bảng Giá'!$B$11,IF(AND('Raw Data'!N3105&gt;3,'Raw Data'!N3105&lt;=3.5),'Bảng Giá'!$B$12,IF(AND('Raw Data'!N3105&gt;3.5,'Raw Data'!N3105&lt;=4),'Bảng Giá'!$B$13,IF(AND('Raw Data'!N3105&gt;4,'Raw Data'!N3105&lt;=4.5),'Bảng Giá'!$B$14,IF(AND('Raw Data'!N3105&gt;4.5,'Raw Data'!N3105&lt;=5),'Bảng Giá'!$B$15,IF(AND('Raw Data'!N3105&gt;5,'Raw Data'!N3105&lt;=5.5),'Bảng Giá'!$B$16,IF(AND('Raw Data'!N3105&gt;5.5,'Raw Data'!N3105&lt;=6),'Bảng Giá'!$B$17,'Bảng Giá'!$B$18)))))))))))))))</f>
        <v>0.1&lt;x&lt;=0.25</v>
      </c>
      <c r="Q3105" s="48">
        <f t="shared" si="291"/>
        <v>-7.6335877862595417E-3</v>
      </c>
      <c r="R3105">
        <f t="shared" si="292"/>
        <v>15600</v>
      </c>
      <c r="S3105">
        <f t="shared" si="293"/>
        <v>2500</v>
      </c>
    </row>
    <row r="3106" spans="1:19" x14ac:dyDescent="0.25">
      <c r="A3106" s="12">
        <v>3105</v>
      </c>
      <c r="B3106" s="12" t="s">
        <v>292</v>
      </c>
      <c r="C3106" s="12" t="s">
        <v>1801</v>
      </c>
      <c r="D3106" s="28">
        <v>43015.436342592591</v>
      </c>
      <c r="E3106" s="17">
        <v>43016.936342592591</v>
      </c>
      <c r="F3106" s="13" t="s">
        <v>302</v>
      </c>
      <c r="G3106" s="12">
        <v>200</v>
      </c>
      <c r="H3106" s="12" t="s">
        <v>311</v>
      </c>
      <c r="I3106" s="12" t="s">
        <v>94</v>
      </c>
      <c r="J3106" s="37">
        <f>INDEX('Bảng Giá'!$C$3:$H$18,MATCH('Raw Data'!P3106,'Bảng Giá'!$B$3:$B$18,0),MATCH('Raw Data'!M3106,'Bảng Giá'!$C$2:$H$2,0))</f>
        <v>13000</v>
      </c>
      <c r="K3106" s="12">
        <v>13100</v>
      </c>
      <c r="L3106" s="36">
        <f t="shared" si="288"/>
        <v>1.5</v>
      </c>
      <c r="M3106" t="str">
        <f>'References data'!H3107</f>
        <v>Nội Tỉnh</v>
      </c>
      <c r="N3106">
        <f t="shared" si="289"/>
        <v>0.2</v>
      </c>
      <c r="O3106">
        <f t="shared" si="290"/>
        <v>-100</v>
      </c>
      <c r="P3106" t="str">
        <f>IF(AND(N3106&gt;0,N3106&lt;=0.05),'Bảng Giá'!$B$3,IF(AND(N3106&lt;=0.1,N3106&gt;0.05),'Bảng Giá'!$B$4,IF(AND('Raw Data'!N3106&gt;0.1,'Raw Data'!N3106&lt;=0.25),'Bảng Giá'!$B$5,IF(AND('Raw Data'!N3106&gt;0.25,'Raw Data'!N3106&lt;=0.5),'Bảng Giá'!$B$6,IF(AND('Raw Data'!N3106&gt;0.5,'Raw Data'!N3106&lt;=1),'Bảng Giá'!$B$7,IF(AND('Raw Data'!N3106&gt;1,'Raw Data'!N3106&lt;=1.5),'Bảng Giá'!$B$8,IF(AND('Raw Data'!N3106&gt;1.5,'Raw Data'!N3106&lt;=2),'Bảng Giá'!$B$9,IF(AND('Raw Data'!N3106&gt;2,'Raw Data'!N3106&lt;=2.5),'Bảng Giá'!$B$10,IF(AND('Raw Data'!N3106&gt;2.5,'Raw Data'!N3106&lt;=3),'Bảng Giá'!$B$11,IF(AND('Raw Data'!N3106&gt;3,'Raw Data'!N3106&lt;=3.5),'Bảng Giá'!$B$12,IF(AND('Raw Data'!N3106&gt;3.5,'Raw Data'!N3106&lt;=4),'Bảng Giá'!$B$13,IF(AND('Raw Data'!N3106&gt;4,'Raw Data'!N3106&lt;=4.5),'Bảng Giá'!$B$14,IF(AND('Raw Data'!N3106&gt;4.5,'Raw Data'!N3106&lt;=5),'Bảng Giá'!$B$15,IF(AND('Raw Data'!N3106&gt;5,'Raw Data'!N3106&lt;=5.5),'Bảng Giá'!$B$16,IF(AND('Raw Data'!N3106&gt;5.5,'Raw Data'!N3106&lt;=6),'Bảng Giá'!$B$17,'Bảng Giá'!$B$18)))))))))))))))</f>
        <v>0.1&lt;x&lt;=0.25</v>
      </c>
      <c r="Q3106" s="48">
        <f t="shared" si="291"/>
        <v>-7.6335877862595417E-3</v>
      </c>
      <c r="R3106">
        <f t="shared" si="292"/>
        <v>15600</v>
      </c>
      <c r="S3106">
        <f t="shared" si="293"/>
        <v>2500</v>
      </c>
    </row>
    <row r="3107" spans="1:19" x14ac:dyDescent="0.25">
      <c r="A3107" s="12">
        <v>3106</v>
      </c>
      <c r="B3107" s="12" t="s">
        <v>292</v>
      </c>
      <c r="C3107" s="12" t="s">
        <v>1802</v>
      </c>
      <c r="D3107" s="28">
        <v>43015.498182870368</v>
      </c>
      <c r="E3107" s="17">
        <v>43016.998182870368</v>
      </c>
      <c r="F3107" s="13" t="s">
        <v>302</v>
      </c>
      <c r="G3107" s="12">
        <v>200</v>
      </c>
      <c r="H3107" s="12" t="s">
        <v>311</v>
      </c>
      <c r="I3107" s="12" t="s">
        <v>82</v>
      </c>
      <c r="J3107" s="37">
        <f>INDEX('Bảng Giá'!$C$3:$H$18,MATCH('Raw Data'!P3107,'Bảng Giá'!$B$3:$B$18,0),MATCH('Raw Data'!M3107,'Bảng Giá'!$C$2:$H$2,0))</f>
        <v>13000</v>
      </c>
      <c r="K3107" s="12">
        <v>13100</v>
      </c>
      <c r="L3107" s="36">
        <f t="shared" si="288"/>
        <v>1.5</v>
      </c>
      <c r="M3107" t="str">
        <f>'References data'!H3108</f>
        <v>Nội Tỉnh</v>
      </c>
      <c r="N3107">
        <f t="shared" si="289"/>
        <v>0.2</v>
      </c>
      <c r="O3107">
        <f t="shared" si="290"/>
        <v>-100</v>
      </c>
      <c r="P3107" t="str">
        <f>IF(AND(N3107&gt;0,N3107&lt;=0.05),'Bảng Giá'!$B$3,IF(AND(N3107&lt;=0.1,N3107&gt;0.05),'Bảng Giá'!$B$4,IF(AND('Raw Data'!N3107&gt;0.1,'Raw Data'!N3107&lt;=0.25),'Bảng Giá'!$B$5,IF(AND('Raw Data'!N3107&gt;0.25,'Raw Data'!N3107&lt;=0.5),'Bảng Giá'!$B$6,IF(AND('Raw Data'!N3107&gt;0.5,'Raw Data'!N3107&lt;=1),'Bảng Giá'!$B$7,IF(AND('Raw Data'!N3107&gt;1,'Raw Data'!N3107&lt;=1.5),'Bảng Giá'!$B$8,IF(AND('Raw Data'!N3107&gt;1.5,'Raw Data'!N3107&lt;=2),'Bảng Giá'!$B$9,IF(AND('Raw Data'!N3107&gt;2,'Raw Data'!N3107&lt;=2.5),'Bảng Giá'!$B$10,IF(AND('Raw Data'!N3107&gt;2.5,'Raw Data'!N3107&lt;=3),'Bảng Giá'!$B$11,IF(AND('Raw Data'!N3107&gt;3,'Raw Data'!N3107&lt;=3.5),'Bảng Giá'!$B$12,IF(AND('Raw Data'!N3107&gt;3.5,'Raw Data'!N3107&lt;=4),'Bảng Giá'!$B$13,IF(AND('Raw Data'!N3107&gt;4,'Raw Data'!N3107&lt;=4.5),'Bảng Giá'!$B$14,IF(AND('Raw Data'!N3107&gt;4.5,'Raw Data'!N3107&lt;=5),'Bảng Giá'!$B$15,IF(AND('Raw Data'!N3107&gt;5,'Raw Data'!N3107&lt;=5.5),'Bảng Giá'!$B$16,IF(AND('Raw Data'!N3107&gt;5.5,'Raw Data'!N3107&lt;=6),'Bảng Giá'!$B$17,'Bảng Giá'!$B$18)))))))))))))))</f>
        <v>0.1&lt;x&lt;=0.25</v>
      </c>
      <c r="Q3107" s="48">
        <f t="shared" si="291"/>
        <v>-7.6335877862595417E-3</v>
      </c>
      <c r="R3107">
        <f t="shared" si="292"/>
        <v>15600</v>
      </c>
      <c r="S3107">
        <f t="shared" si="293"/>
        <v>2500</v>
      </c>
    </row>
    <row r="3108" spans="1:19" x14ac:dyDescent="0.25">
      <c r="A3108" s="12">
        <v>3107</v>
      </c>
      <c r="B3108" s="12" t="s">
        <v>292</v>
      </c>
      <c r="C3108" s="12" t="s">
        <v>1803</v>
      </c>
      <c r="D3108" s="28">
        <v>43012.400879629633</v>
      </c>
      <c r="E3108" s="17">
        <v>43013.900879629633</v>
      </c>
      <c r="F3108" s="13" t="s">
        <v>302</v>
      </c>
      <c r="G3108" s="12">
        <v>200</v>
      </c>
      <c r="H3108" s="12" t="s">
        <v>311</v>
      </c>
      <c r="I3108" s="12" t="s">
        <v>297</v>
      </c>
      <c r="J3108" s="37">
        <f>INDEX('Bảng Giá'!$C$3:$H$18,MATCH('Raw Data'!P3108,'Bảng Giá'!$B$3:$B$18,0),MATCH('Raw Data'!M3108,'Bảng Giá'!$C$2:$H$2,0))</f>
        <v>13000</v>
      </c>
      <c r="K3108" s="12">
        <v>13100</v>
      </c>
      <c r="L3108" s="36">
        <f t="shared" si="288"/>
        <v>1.5</v>
      </c>
      <c r="M3108" t="str">
        <f>'References data'!H3109</f>
        <v>Nội Tỉnh</v>
      </c>
      <c r="N3108">
        <f t="shared" si="289"/>
        <v>0.2</v>
      </c>
      <c r="O3108">
        <f t="shared" si="290"/>
        <v>-100</v>
      </c>
      <c r="P3108" t="str">
        <f>IF(AND(N3108&gt;0,N3108&lt;=0.05),'Bảng Giá'!$B$3,IF(AND(N3108&lt;=0.1,N3108&gt;0.05),'Bảng Giá'!$B$4,IF(AND('Raw Data'!N3108&gt;0.1,'Raw Data'!N3108&lt;=0.25),'Bảng Giá'!$B$5,IF(AND('Raw Data'!N3108&gt;0.25,'Raw Data'!N3108&lt;=0.5),'Bảng Giá'!$B$6,IF(AND('Raw Data'!N3108&gt;0.5,'Raw Data'!N3108&lt;=1),'Bảng Giá'!$B$7,IF(AND('Raw Data'!N3108&gt;1,'Raw Data'!N3108&lt;=1.5),'Bảng Giá'!$B$8,IF(AND('Raw Data'!N3108&gt;1.5,'Raw Data'!N3108&lt;=2),'Bảng Giá'!$B$9,IF(AND('Raw Data'!N3108&gt;2,'Raw Data'!N3108&lt;=2.5),'Bảng Giá'!$B$10,IF(AND('Raw Data'!N3108&gt;2.5,'Raw Data'!N3108&lt;=3),'Bảng Giá'!$B$11,IF(AND('Raw Data'!N3108&gt;3,'Raw Data'!N3108&lt;=3.5),'Bảng Giá'!$B$12,IF(AND('Raw Data'!N3108&gt;3.5,'Raw Data'!N3108&lt;=4),'Bảng Giá'!$B$13,IF(AND('Raw Data'!N3108&gt;4,'Raw Data'!N3108&lt;=4.5),'Bảng Giá'!$B$14,IF(AND('Raw Data'!N3108&gt;4.5,'Raw Data'!N3108&lt;=5),'Bảng Giá'!$B$15,IF(AND('Raw Data'!N3108&gt;5,'Raw Data'!N3108&lt;=5.5),'Bảng Giá'!$B$16,IF(AND('Raw Data'!N3108&gt;5.5,'Raw Data'!N3108&lt;=6),'Bảng Giá'!$B$17,'Bảng Giá'!$B$18)))))))))))))))</f>
        <v>0.1&lt;x&lt;=0.25</v>
      </c>
      <c r="Q3108" s="48">
        <f t="shared" si="291"/>
        <v>-7.6335877862595417E-3</v>
      </c>
      <c r="R3108">
        <f t="shared" si="292"/>
        <v>15600</v>
      </c>
      <c r="S3108">
        <f t="shared" si="293"/>
        <v>2500</v>
      </c>
    </row>
    <row r="3109" spans="1:19" x14ac:dyDescent="0.25">
      <c r="A3109" s="12">
        <v>3108</v>
      </c>
      <c r="B3109" s="12" t="s">
        <v>292</v>
      </c>
      <c r="C3109" s="12" t="s">
        <v>1804</v>
      </c>
      <c r="D3109" s="28">
        <v>43014.628437500003</v>
      </c>
      <c r="E3109" s="17">
        <v>43018.8284375</v>
      </c>
      <c r="F3109" s="13" t="s">
        <v>302</v>
      </c>
      <c r="G3109" s="12">
        <v>3600</v>
      </c>
      <c r="H3109" s="12" t="s">
        <v>107</v>
      </c>
      <c r="I3109" s="12" t="s">
        <v>322</v>
      </c>
      <c r="J3109" s="37">
        <f>INDEX('Bảng Giá'!$C$3:$H$18,MATCH('Raw Data'!P3109,'Bảng Giá'!$B$3:$B$18,0),MATCH('Raw Data'!M3109,'Bảng Giá'!$C$2:$H$2,0))</f>
        <v>83500</v>
      </c>
      <c r="K3109" s="12">
        <v>81500</v>
      </c>
      <c r="L3109" s="36">
        <f t="shared" si="288"/>
        <v>4.1999999999970896</v>
      </c>
      <c r="M3109" t="str">
        <f>'References data'!H3110</f>
        <v>Liên Vùng</v>
      </c>
      <c r="N3109">
        <f t="shared" si="289"/>
        <v>3.6</v>
      </c>
      <c r="O3109">
        <f t="shared" si="290"/>
        <v>2000</v>
      </c>
      <c r="P3109" t="str">
        <f>IF(AND(N3109&gt;0,N3109&lt;=0.05),'Bảng Giá'!$B$3,IF(AND(N3109&lt;=0.1,N3109&gt;0.05),'Bảng Giá'!$B$4,IF(AND('Raw Data'!N3109&gt;0.1,'Raw Data'!N3109&lt;=0.25),'Bảng Giá'!$B$5,IF(AND('Raw Data'!N3109&gt;0.25,'Raw Data'!N3109&lt;=0.5),'Bảng Giá'!$B$6,IF(AND('Raw Data'!N3109&gt;0.5,'Raw Data'!N3109&lt;=1),'Bảng Giá'!$B$7,IF(AND('Raw Data'!N3109&gt;1,'Raw Data'!N3109&lt;=1.5),'Bảng Giá'!$B$8,IF(AND('Raw Data'!N3109&gt;1.5,'Raw Data'!N3109&lt;=2),'Bảng Giá'!$B$9,IF(AND('Raw Data'!N3109&gt;2,'Raw Data'!N3109&lt;=2.5),'Bảng Giá'!$B$10,IF(AND('Raw Data'!N3109&gt;2.5,'Raw Data'!N3109&lt;=3),'Bảng Giá'!$B$11,IF(AND('Raw Data'!N3109&gt;3,'Raw Data'!N3109&lt;=3.5),'Bảng Giá'!$B$12,IF(AND('Raw Data'!N3109&gt;3.5,'Raw Data'!N3109&lt;=4),'Bảng Giá'!$B$13,IF(AND('Raw Data'!N3109&gt;4,'Raw Data'!N3109&lt;=4.5),'Bảng Giá'!$B$14,IF(AND('Raw Data'!N3109&gt;4.5,'Raw Data'!N3109&lt;=5),'Bảng Giá'!$B$15,IF(AND('Raw Data'!N3109&gt;5,'Raw Data'!N3109&lt;=5.5),'Bảng Giá'!$B$16,IF(AND('Raw Data'!N3109&gt;5.5,'Raw Data'!N3109&lt;=6),'Bảng Giá'!$B$17,'Bảng Giá'!$B$18)))))))))))))))</f>
        <v>3.5&lt;x&lt;=4</v>
      </c>
      <c r="Q3109" s="48">
        <f t="shared" si="291"/>
        <v>2.4539877300613498E-2</v>
      </c>
      <c r="R3109">
        <f t="shared" si="292"/>
        <v>100200</v>
      </c>
      <c r="S3109">
        <f t="shared" si="293"/>
        <v>18700</v>
      </c>
    </row>
    <row r="3110" spans="1:19" x14ac:dyDescent="0.25">
      <c r="A3110" s="12">
        <v>3109</v>
      </c>
      <c r="B3110" s="12" t="s">
        <v>292</v>
      </c>
      <c r="C3110" s="12" t="s">
        <v>1805</v>
      </c>
      <c r="D3110" s="28">
        <v>43012.400682870371</v>
      </c>
      <c r="E3110" s="17">
        <v>43013.900682870371</v>
      </c>
      <c r="F3110" s="13" t="s">
        <v>302</v>
      </c>
      <c r="G3110" s="12">
        <v>200</v>
      </c>
      <c r="H3110" s="12" t="s">
        <v>322</v>
      </c>
      <c r="I3110" s="12" t="s">
        <v>315</v>
      </c>
      <c r="J3110" s="37">
        <f>INDEX('Bảng Giá'!$C$3:$H$18,MATCH('Raw Data'!P3110,'Bảng Giá'!$B$3:$B$18,0),MATCH('Raw Data'!M3110,'Bảng Giá'!$C$2:$H$2,0))</f>
        <v>13000</v>
      </c>
      <c r="K3110" s="12">
        <v>13100</v>
      </c>
      <c r="L3110" s="36">
        <f t="shared" si="288"/>
        <v>1.5</v>
      </c>
      <c r="M3110" t="str">
        <f>'References data'!H3111</f>
        <v>Nội Tỉnh</v>
      </c>
      <c r="N3110">
        <f t="shared" si="289"/>
        <v>0.2</v>
      </c>
      <c r="O3110">
        <f t="shared" si="290"/>
        <v>-100</v>
      </c>
      <c r="P3110" t="str">
        <f>IF(AND(N3110&gt;0,N3110&lt;=0.05),'Bảng Giá'!$B$3,IF(AND(N3110&lt;=0.1,N3110&gt;0.05),'Bảng Giá'!$B$4,IF(AND('Raw Data'!N3110&gt;0.1,'Raw Data'!N3110&lt;=0.25),'Bảng Giá'!$B$5,IF(AND('Raw Data'!N3110&gt;0.25,'Raw Data'!N3110&lt;=0.5),'Bảng Giá'!$B$6,IF(AND('Raw Data'!N3110&gt;0.5,'Raw Data'!N3110&lt;=1),'Bảng Giá'!$B$7,IF(AND('Raw Data'!N3110&gt;1,'Raw Data'!N3110&lt;=1.5),'Bảng Giá'!$B$8,IF(AND('Raw Data'!N3110&gt;1.5,'Raw Data'!N3110&lt;=2),'Bảng Giá'!$B$9,IF(AND('Raw Data'!N3110&gt;2,'Raw Data'!N3110&lt;=2.5),'Bảng Giá'!$B$10,IF(AND('Raw Data'!N3110&gt;2.5,'Raw Data'!N3110&lt;=3),'Bảng Giá'!$B$11,IF(AND('Raw Data'!N3110&gt;3,'Raw Data'!N3110&lt;=3.5),'Bảng Giá'!$B$12,IF(AND('Raw Data'!N3110&gt;3.5,'Raw Data'!N3110&lt;=4),'Bảng Giá'!$B$13,IF(AND('Raw Data'!N3110&gt;4,'Raw Data'!N3110&lt;=4.5),'Bảng Giá'!$B$14,IF(AND('Raw Data'!N3110&gt;4.5,'Raw Data'!N3110&lt;=5),'Bảng Giá'!$B$15,IF(AND('Raw Data'!N3110&gt;5,'Raw Data'!N3110&lt;=5.5),'Bảng Giá'!$B$16,IF(AND('Raw Data'!N3110&gt;5.5,'Raw Data'!N3110&lt;=6),'Bảng Giá'!$B$17,'Bảng Giá'!$B$18)))))))))))))))</f>
        <v>0.1&lt;x&lt;=0.25</v>
      </c>
      <c r="Q3110" s="48">
        <f t="shared" si="291"/>
        <v>-7.6335877862595417E-3</v>
      </c>
      <c r="R3110">
        <f t="shared" si="292"/>
        <v>15600</v>
      </c>
      <c r="S3110">
        <f t="shared" si="293"/>
        <v>2500</v>
      </c>
    </row>
    <row r="3111" spans="1:19" x14ac:dyDescent="0.25">
      <c r="A3111" s="12">
        <v>3110</v>
      </c>
      <c r="B3111" s="12" t="s">
        <v>292</v>
      </c>
      <c r="C3111" s="12" t="s">
        <v>1806</v>
      </c>
      <c r="D3111" s="28">
        <v>43014.503298611111</v>
      </c>
      <c r="E3111" s="17">
        <v>43016.003298611111</v>
      </c>
      <c r="F3111" s="13" t="s">
        <v>303</v>
      </c>
      <c r="G3111" s="12">
        <v>200</v>
      </c>
      <c r="H3111" s="12" t="s">
        <v>322</v>
      </c>
      <c r="I3111" s="12" t="s">
        <v>98</v>
      </c>
      <c r="J3111" s="37">
        <f>INDEX('Bảng Giá'!$C$3:$H$18,MATCH('Raw Data'!P3111,'Bảng Giá'!$B$3:$B$18,0),MATCH('Raw Data'!M3111,'Bảng Giá'!$C$2:$H$2,0))</f>
        <v>13000</v>
      </c>
      <c r="K3111" s="12">
        <v>13100</v>
      </c>
      <c r="L3111" s="36">
        <f t="shared" si="288"/>
        <v>1.5</v>
      </c>
      <c r="M3111" t="str">
        <f>'References data'!H3112</f>
        <v>Nội Tỉnh</v>
      </c>
      <c r="N3111">
        <f t="shared" si="289"/>
        <v>0.2</v>
      </c>
      <c r="O3111">
        <f t="shared" si="290"/>
        <v>-100</v>
      </c>
      <c r="P3111" t="str">
        <f>IF(AND(N3111&gt;0,N3111&lt;=0.05),'Bảng Giá'!$B$3,IF(AND(N3111&lt;=0.1,N3111&gt;0.05),'Bảng Giá'!$B$4,IF(AND('Raw Data'!N3111&gt;0.1,'Raw Data'!N3111&lt;=0.25),'Bảng Giá'!$B$5,IF(AND('Raw Data'!N3111&gt;0.25,'Raw Data'!N3111&lt;=0.5),'Bảng Giá'!$B$6,IF(AND('Raw Data'!N3111&gt;0.5,'Raw Data'!N3111&lt;=1),'Bảng Giá'!$B$7,IF(AND('Raw Data'!N3111&gt;1,'Raw Data'!N3111&lt;=1.5),'Bảng Giá'!$B$8,IF(AND('Raw Data'!N3111&gt;1.5,'Raw Data'!N3111&lt;=2),'Bảng Giá'!$B$9,IF(AND('Raw Data'!N3111&gt;2,'Raw Data'!N3111&lt;=2.5),'Bảng Giá'!$B$10,IF(AND('Raw Data'!N3111&gt;2.5,'Raw Data'!N3111&lt;=3),'Bảng Giá'!$B$11,IF(AND('Raw Data'!N3111&gt;3,'Raw Data'!N3111&lt;=3.5),'Bảng Giá'!$B$12,IF(AND('Raw Data'!N3111&gt;3.5,'Raw Data'!N3111&lt;=4),'Bảng Giá'!$B$13,IF(AND('Raw Data'!N3111&gt;4,'Raw Data'!N3111&lt;=4.5),'Bảng Giá'!$B$14,IF(AND('Raw Data'!N3111&gt;4.5,'Raw Data'!N3111&lt;=5),'Bảng Giá'!$B$15,IF(AND('Raw Data'!N3111&gt;5,'Raw Data'!N3111&lt;=5.5),'Bảng Giá'!$B$16,IF(AND('Raw Data'!N3111&gt;5.5,'Raw Data'!N3111&lt;=6),'Bảng Giá'!$B$17,'Bảng Giá'!$B$18)))))))))))))))</f>
        <v>0.1&lt;x&lt;=0.25</v>
      </c>
      <c r="Q3111" s="48">
        <f t="shared" si="291"/>
        <v>-7.6335877862595417E-3</v>
      </c>
      <c r="R3111">
        <f t="shared" si="292"/>
        <v>15600</v>
      </c>
      <c r="S3111">
        <f t="shared" si="293"/>
        <v>2500</v>
      </c>
    </row>
    <row r="3112" spans="1:19" x14ac:dyDescent="0.25">
      <c r="A3112" s="12">
        <v>3111</v>
      </c>
      <c r="B3112" s="12" t="s">
        <v>292</v>
      </c>
      <c r="C3112" s="12" t="s">
        <v>251</v>
      </c>
      <c r="D3112" s="28">
        <v>43015.436180555553</v>
      </c>
      <c r="E3112" s="17">
        <v>43017.63618055555</v>
      </c>
      <c r="F3112" s="13" t="s">
        <v>302</v>
      </c>
      <c r="G3112" s="12">
        <v>3600</v>
      </c>
      <c r="H3112" s="12" t="s">
        <v>178</v>
      </c>
      <c r="I3112" s="12" t="s">
        <v>322</v>
      </c>
      <c r="J3112" s="37">
        <f>INDEX('Bảng Giá'!$C$3:$H$18,MATCH('Raw Data'!P3112,'Bảng Giá'!$B$3:$B$18,0),MATCH('Raw Data'!M3112,'Bảng Giá'!$C$2:$H$2,0))</f>
        <v>51500</v>
      </c>
      <c r="K3112" s="12">
        <v>51800</v>
      </c>
      <c r="L3112" s="36">
        <f t="shared" si="288"/>
        <v>2.1999999999970896</v>
      </c>
      <c r="M3112" t="str">
        <f>'References data'!H3113</f>
        <v>Nội Vùng</v>
      </c>
      <c r="N3112">
        <f t="shared" si="289"/>
        <v>3.6</v>
      </c>
      <c r="O3112">
        <f t="shared" si="290"/>
        <v>-300</v>
      </c>
      <c r="P3112" t="str">
        <f>IF(AND(N3112&gt;0,N3112&lt;=0.05),'Bảng Giá'!$B$3,IF(AND(N3112&lt;=0.1,N3112&gt;0.05),'Bảng Giá'!$B$4,IF(AND('Raw Data'!N3112&gt;0.1,'Raw Data'!N3112&lt;=0.25),'Bảng Giá'!$B$5,IF(AND('Raw Data'!N3112&gt;0.25,'Raw Data'!N3112&lt;=0.5),'Bảng Giá'!$B$6,IF(AND('Raw Data'!N3112&gt;0.5,'Raw Data'!N3112&lt;=1),'Bảng Giá'!$B$7,IF(AND('Raw Data'!N3112&gt;1,'Raw Data'!N3112&lt;=1.5),'Bảng Giá'!$B$8,IF(AND('Raw Data'!N3112&gt;1.5,'Raw Data'!N3112&lt;=2),'Bảng Giá'!$B$9,IF(AND('Raw Data'!N3112&gt;2,'Raw Data'!N3112&lt;=2.5),'Bảng Giá'!$B$10,IF(AND('Raw Data'!N3112&gt;2.5,'Raw Data'!N3112&lt;=3),'Bảng Giá'!$B$11,IF(AND('Raw Data'!N3112&gt;3,'Raw Data'!N3112&lt;=3.5),'Bảng Giá'!$B$12,IF(AND('Raw Data'!N3112&gt;3.5,'Raw Data'!N3112&lt;=4),'Bảng Giá'!$B$13,IF(AND('Raw Data'!N3112&gt;4,'Raw Data'!N3112&lt;=4.5),'Bảng Giá'!$B$14,IF(AND('Raw Data'!N3112&gt;4.5,'Raw Data'!N3112&lt;=5),'Bảng Giá'!$B$15,IF(AND('Raw Data'!N3112&gt;5,'Raw Data'!N3112&lt;=5.5),'Bảng Giá'!$B$16,IF(AND('Raw Data'!N3112&gt;5.5,'Raw Data'!N3112&lt;=6),'Bảng Giá'!$B$17,'Bảng Giá'!$B$18)))))))))))))))</f>
        <v>3.5&lt;x&lt;=4</v>
      </c>
      <c r="Q3112" s="48">
        <f t="shared" si="291"/>
        <v>-5.7915057915057912E-3</v>
      </c>
      <c r="R3112">
        <f t="shared" si="292"/>
        <v>61800</v>
      </c>
      <c r="S3112">
        <f t="shared" si="293"/>
        <v>10000</v>
      </c>
    </row>
    <row r="3113" spans="1:19" x14ac:dyDescent="0.25">
      <c r="A3113" s="12">
        <v>3112</v>
      </c>
      <c r="B3113" s="12" t="s">
        <v>292</v>
      </c>
      <c r="C3113" s="12" t="s">
        <v>252</v>
      </c>
      <c r="D3113" s="28">
        <v>43014.628344907411</v>
      </c>
      <c r="E3113" s="17">
        <v>43016.828344907408</v>
      </c>
      <c r="F3113" s="13" t="s">
        <v>302</v>
      </c>
      <c r="G3113" s="12">
        <v>3600</v>
      </c>
      <c r="H3113" s="12" t="s">
        <v>284</v>
      </c>
      <c r="I3113" s="12" t="s">
        <v>322</v>
      </c>
      <c r="J3113" s="37">
        <f>INDEX('Bảng Giá'!$C$3:$H$18,MATCH('Raw Data'!P3113,'Bảng Giá'!$B$3:$B$18,0),MATCH('Raw Data'!M3113,'Bảng Giá'!$C$2:$H$2,0))</f>
        <v>51500</v>
      </c>
      <c r="K3113" s="12">
        <v>51800</v>
      </c>
      <c r="L3113" s="36">
        <f t="shared" si="288"/>
        <v>2.1999999999970896</v>
      </c>
      <c r="M3113" t="str">
        <f>'References data'!H3114</f>
        <v>Nội Vùng</v>
      </c>
      <c r="N3113">
        <f t="shared" si="289"/>
        <v>3.6</v>
      </c>
      <c r="O3113">
        <f t="shared" si="290"/>
        <v>-300</v>
      </c>
      <c r="P3113" t="str">
        <f>IF(AND(N3113&gt;0,N3113&lt;=0.05),'Bảng Giá'!$B$3,IF(AND(N3113&lt;=0.1,N3113&gt;0.05),'Bảng Giá'!$B$4,IF(AND('Raw Data'!N3113&gt;0.1,'Raw Data'!N3113&lt;=0.25),'Bảng Giá'!$B$5,IF(AND('Raw Data'!N3113&gt;0.25,'Raw Data'!N3113&lt;=0.5),'Bảng Giá'!$B$6,IF(AND('Raw Data'!N3113&gt;0.5,'Raw Data'!N3113&lt;=1),'Bảng Giá'!$B$7,IF(AND('Raw Data'!N3113&gt;1,'Raw Data'!N3113&lt;=1.5),'Bảng Giá'!$B$8,IF(AND('Raw Data'!N3113&gt;1.5,'Raw Data'!N3113&lt;=2),'Bảng Giá'!$B$9,IF(AND('Raw Data'!N3113&gt;2,'Raw Data'!N3113&lt;=2.5),'Bảng Giá'!$B$10,IF(AND('Raw Data'!N3113&gt;2.5,'Raw Data'!N3113&lt;=3),'Bảng Giá'!$B$11,IF(AND('Raw Data'!N3113&gt;3,'Raw Data'!N3113&lt;=3.5),'Bảng Giá'!$B$12,IF(AND('Raw Data'!N3113&gt;3.5,'Raw Data'!N3113&lt;=4),'Bảng Giá'!$B$13,IF(AND('Raw Data'!N3113&gt;4,'Raw Data'!N3113&lt;=4.5),'Bảng Giá'!$B$14,IF(AND('Raw Data'!N3113&gt;4.5,'Raw Data'!N3113&lt;=5),'Bảng Giá'!$B$15,IF(AND('Raw Data'!N3113&gt;5,'Raw Data'!N3113&lt;=5.5),'Bảng Giá'!$B$16,IF(AND('Raw Data'!N3113&gt;5.5,'Raw Data'!N3113&lt;=6),'Bảng Giá'!$B$17,'Bảng Giá'!$B$18)))))))))))))))</f>
        <v>3.5&lt;x&lt;=4</v>
      </c>
      <c r="Q3113" s="48">
        <f t="shared" si="291"/>
        <v>-5.7915057915057912E-3</v>
      </c>
      <c r="R3113">
        <f t="shared" si="292"/>
        <v>61800</v>
      </c>
      <c r="S3113">
        <f t="shared" si="293"/>
        <v>10000</v>
      </c>
    </row>
    <row r="3114" spans="1:19" x14ac:dyDescent="0.25">
      <c r="A3114" s="12">
        <v>3113</v>
      </c>
      <c r="B3114" s="12" t="s">
        <v>292</v>
      </c>
      <c r="C3114" s="12" t="s">
        <v>254</v>
      </c>
      <c r="D3114" s="28">
        <v>43014.629027777781</v>
      </c>
      <c r="E3114" s="17">
        <v>43016.829027777778</v>
      </c>
      <c r="F3114" s="13" t="s">
        <v>302</v>
      </c>
      <c r="G3114" s="12">
        <v>5400</v>
      </c>
      <c r="H3114" s="12" t="s">
        <v>126</v>
      </c>
      <c r="I3114" s="12" t="s">
        <v>311</v>
      </c>
      <c r="J3114" s="37">
        <f>INDEX('Bảng Giá'!$C$3:$H$18,MATCH('Raw Data'!P3114,'Bảng Giá'!$B$3:$B$18,0),MATCH('Raw Data'!M3114,'Bảng Giá'!$C$2:$H$2,0))</f>
        <v>59000</v>
      </c>
      <c r="K3114" s="12">
        <v>59300</v>
      </c>
      <c r="L3114" s="36">
        <f t="shared" si="288"/>
        <v>2.1999999999970896</v>
      </c>
      <c r="M3114" t="str">
        <f>'References data'!H3115</f>
        <v>Nội Vùng</v>
      </c>
      <c r="N3114">
        <f t="shared" si="289"/>
        <v>5.4</v>
      </c>
      <c r="O3114">
        <f t="shared" si="290"/>
        <v>-300</v>
      </c>
      <c r="P3114" t="str">
        <f>IF(AND(N3114&gt;0,N3114&lt;=0.05),'Bảng Giá'!$B$3,IF(AND(N3114&lt;=0.1,N3114&gt;0.05),'Bảng Giá'!$B$4,IF(AND('Raw Data'!N3114&gt;0.1,'Raw Data'!N3114&lt;=0.25),'Bảng Giá'!$B$5,IF(AND('Raw Data'!N3114&gt;0.25,'Raw Data'!N3114&lt;=0.5),'Bảng Giá'!$B$6,IF(AND('Raw Data'!N3114&gt;0.5,'Raw Data'!N3114&lt;=1),'Bảng Giá'!$B$7,IF(AND('Raw Data'!N3114&gt;1,'Raw Data'!N3114&lt;=1.5),'Bảng Giá'!$B$8,IF(AND('Raw Data'!N3114&gt;1.5,'Raw Data'!N3114&lt;=2),'Bảng Giá'!$B$9,IF(AND('Raw Data'!N3114&gt;2,'Raw Data'!N3114&lt;=2.5),'Bảng Giá'!$B$10,IF(AND('Raw Data'!N3114&gt;2.5,'Raw Data'!N3114&lt;=3),'Bảng Giá'!$B$11,IF(AND('Raw Data'!N3114&gt;3,'Raw Data'!N3114&lt;=3.5),'Bảng Giá'!$B$12,IF(AND('Raw Data'!N3114&gt;3.5,'Raw Data'!N3114&lt;=4),'Bảng Giá'!$B$13,IF(AND('Raw Data'!N3114&gt;4,'Raw Data'!N3114&lt;=4.5),'Bảng Giá'!$B$14,IF(AND('Raw Data'!N3114&gt;4.5,'Raw Data'!N3114&lt;=5),'Bảng Giá'!$B$15,IF(AND('Raw Data'!N3114&gt;5,'Raw Data'!N3114&lt;=5.5),'Bảng Giá'!$B$16,IF(AND('Raw Data'!N3114&gt;5.5,'Raw Data'!N3114&lt;=6),'Bảng Giá'!$B$17,'Bảng Giá'!$B$18)))))))))))))))</f>
        <v>5&lt;x&lt;=5.5</v>
      </c>
      <c r="Q3114" s="48">
        <f t="shared" si="291"/>
        <v>-5.0590219224283303E-3</v>
      </c>
      <c r="R3114">
        <f t="shared" si="292"/>
        <v>70800</v>
      </c>
      <c r="S3114">
        <f t="shared" si="293"/>
        <v>11500</v>
      </c>
    </row>
    <row r="3115" spans="1:19" x14ac:dyDescent="0.25">
      <c r="A3115" s="12">
        <v>3114</v>
      </c>
      <c r="B3115" s="12" t="s">
        <v>292</v>
      </c>
      <c r="C3115" s="12" t="s">
        <v>1807</v>
      </c>
      <c r="D3115" s="28">
        <v>43012.333333333336</v>
      </c>
      <c r="E3115" s="17">
        <v>43013.833333333336</v>
      </c>
      <c r="F3115" s="13" t="s">
        <v>302</v>
      </c>
      <c r="G3115" s="12">
        <v>200</v>
      </c>
      <c r="H3115" s="12" t="s">
        <v>322</v>
      </c>
      <c r="I3115" s="12" t="s">
        <v>76</v>
      </c>
      <c r="J3115" s="37">
        <f>INDEX('Bảng Giá'!$C$3:$H$18,MATCH('Raw Data'!P3115,'Bảng Giá'!$B$3:$B$18,0),MATCH('Raw Data'!M3115,'Bảng Giá'!$C$2:$H$2,0))</f>
        <v>13000</v>
      </c>
      <c r="K3115" s="12">
        <v>13100</v>
      </c>
      <c r="L3115" s="36">
        <f t="shared" si="288"/>
        <v>1.5</v>
      </c>
      <c r="M3115" t="str">
        <f>'References data'!H3116</f>
        <v>Nội Tỉnh</v>
      </c>
      <c r="N3115">
        <f t="shared" si="289"/>
        <v>0.2</v>
      </c>
      <c r="O3115">
        <f t="shared" si="290"/>
        <v>-100</v>
      </c>
      <c r="P3115" t="str">
        <f>IF(AND(N3115&gt;0,N3115&lt;=0.05),'Bảng Giá'!$B$3,IF(AND(N3115&lt;=0.1,N3115&gt;0.05),'Bảng Giá'!$B$4,IF(AND('Raw Data'!N3115&gt;0.1,'Raw Data'!N3115&lt;=0.25),'Bảng Giá'!$B$5,IF(AND('Raw Data'!N3115&gt;0.25,'Raw Data'!N3115&lt;=0.5),'Bảng Giá'!$B$6,IF(AND('Raw Data'!N3115&gt;0.5,'Raw Data'!N3115&lt;=1),'Bảng Giá'!$B$7,IF(AND('Raw Data'!N3115&gt;1,'Raw Data'!N3115&lt;=1.5),'Bảng Giá'!$B$8,IF(AND('Raw Data'!N3115&gt;1.5,'Raw Data'!N3115&lt;=2),'Bảng Giá'!$B$9,IF(AND('Raw Data'!N3115&gt;2,'Raw Data'!N3115&lt;=2.5),'Bảng Giá'!$B$10,IF(AND('Raw Data'!N3115&gt;2.5,'Raw Data'!N3115&lt;=3),'Bảng Giá'!$B$11,IF(AND('Raw Data'!N3115&gt;3,'Raw Data'!N3115&lt;=3.5),'Bảng Giá'!$B$12,IF(AND('Raw Data'!N3115&gt;3.5,'Raw Data'!N3115&lt;=4),'Bảng Giá'!$B$13,IF(AND('Raw Data'!N3115&gt;4,'Raw Data'!N3115&lt;=4.5),'Bảng Giá'!$B$14,IF(AND('Raw Data'!N3115&gt;4.5,'Raw Data'!N3115&lt;=5),'Bảng Giá'!$B$15,IF(AND('Raw Data'!N3115&gt;5,'Raw Data'!N3115&lt;=5.5),'Bảng Giá'!$B$16,IF(AND('Raw Data'!N3115&gt;5.5,'Raw Data'!N3115&lt;=6),'Bảng Giá'!$B$17,'Bảng Giá'!$B$18)))))))))))))))</f>
        <v>0.1&lt;x&lt;=0.25</v>
      </c>
      <c r="Q3115" s="48">
        <f t="shared" si="291"/>
        <v>-7.6335877862595417E-3</v>
      </c>
      <c r="R3115">
        <f t="shared" si="292"/>
        <v>15600</v>
      </c>
      <c r="S3115">
        <f t="shared" si="293"/>
        <v>2500</v>
      </c>
    </row>
    <row r="3116" spans="1:19" x14ac:dyDescent="0.25">
      <c r="A3116" s="12">
        <v>3115</v>
      </c>
      <c r="B3116" s="12" t="s">
        <v>292</v>
      </c>
      <c r="C3116" s="12" t="s">
        <v>1808</v>
      </c>
      <c r="D3116" s="28">
        <v>43012.400775462964</v>
      </c>
      <c r="E3116" s="17">
        <v>43013.900775462964</v>
      </c>
      <c r="F3116" s="13" t="s">
        <v>302</v>
      </c>
      <c r="G3116" s="12">
        <v>200</v>
      </c>
      <c r="H3116" s="12" t="s">
        <v>322</v>
      </c>
      <c r="I3116" s="12" t="s">
        <v>315</v>
      </c>
      <c r="J3116" s="37">
        <f>INDEX('Bảng Giá'!$C$3:$H$18,MATCH('Raw Data'!P3116,'Bảng Giá'!$B$3:$B$18,0),MATCH('Raw Data'!M3116,'Bảng Giá'!$C$2:$H$2,0))</f>
        <v>13000</v>
      </c>
      <c r="K3116" s="12">
        <v>13100</v>
      </c>
      <c r="L3116" s="36">
        <f t="shared" si="288"/>
        <v>1.5</v>
      </c>
      <c r="M3116" t="str">
        <f>'References data'!H3117</f>
        <v>Nội Tỉnh</v>
      </c>
      <c r="N3116">
        <f t="shared" si="289"/>
        <v>0.2</v>
      </c>
      <c r="O3116">
        <f t="shared" si="290"/>
        <v>-100</v>
      </c>
      <c r="P3116" t="str">
        <f>IF(AND(N3116&gt;0,N3116&lt;=0.05),'Bảng Giá'!$B$3,IF(AND(N3116&lt;=0.1,N3116&gt;0.05),'Bảng Giá'!$B$4,IF(AND('Raw Data'!N3116&gt;0.1,'Raw Data'!N3116&lt;=0.25),'Bảng Giá'!$B$5,IF(AND('Raw Data'!N3116&gt;0.25,'Raw Data'!N3116&lt;=0.5),'Bảng Giá'!$B$6,IF(AND('Raw Data'!N3116&gt;0.5,'Raw Data'!N3116&lt;=1),'Bảng Giá'!$B$7,IF(AND('Raw Data'!N3116&gt;1,'Raw Data'!N3116&lt;=1.5),'Bảng Giá'!$B$8,IF(AND('Raw Data'!N3116&gt;1.5,'Raw Data'!N3116&lt;=2),'Bảng Giá'!$B$9,IF(AND('Raw Data'!N3116&gt;2,'Raw Data'!N3116&lt;=2.5),'Bảng Giá'!$B$10,IF(AND('Raw Data'!N3116&gt;2.5,'Raw Data'!N3116&lt;=3),'Bảng Giá'!$B$11,IF(AND('Raw Data'!N3116&gt;3,'Raw Data'!N3116&lt;=3.5),'Bảng Giá'!$B$12,IF(AND('Raw Data'!N3116&gt;3.5,'Raw Data'!N3116&lt;=4),'Bảng Giá'!$B$13,IF(AND('Raw Data'!N3116&gt;4,'Raw Data'!N3116&lt;=4.5),'Bảng Giá'!$B$14,IF(AND('Raw Data'!N3116&gt;4.5,'Raw Data'!N3116&lt;=5),'Bảng Giá'!$B$15,IF(AND('Raw Data'!N3116&gt;5,'Raw Data'!N3116&lt;=5.5),'Bảng Giá'!$B$16,IF(AND('Raw Data'!N3116&gt;5.5,'Raw Data'!N3116&lt;=6),'Bảng Giá'!$B$17,'Bảng Giá'!$B$18)))))))))))))))</f>
        <v>0.1&lt;x&lt;=0.25</v>
      </c>
      <c r="Q3116" s="48">
        <f t="shared" si="291"/>
        <v>-7.6335877862595417E-3</v>
      </c>
      <c r="R3116">
        <f t="shared" si="292"/>
        <v>15600</v>
      </c>
      <c r="S3116">
        <f t="shared" si="293"/>
        <v>2500</v>
      </c>
    </row>
    <row r="3117" spans="1:19" x14ac:dyDescent="0.25">
      <c r="A3117" s="12">
        <v>3116</v>
      </c>
      <c r="B3117" s="12" t="s">
        <v>292</v>
      </c>
      <c r="C3117" s="12" t="s">
        <v>1809</v>
      </c>
      <c r="D3117" s="28">
        <v>43012.494791666664</v>
      </c>
      <c r="E3117" s="17">
        <v>43013.994791666664</v>
      </c>
      <c r="F3117" s="13" t="s">
        <v>302</v>
      </c>
      <c r="G3117" s="12">
        <v>200</v>
      </c>
      <c r="H3117" s="12" t="s">
        <v>322</v>
      </c>
      <c r="I3117" s="12" t="s">
        <v>315</v>
      </c>
      <c r="J3117" s="37">
        <f>INDEX('Bảng Giá'!$C$3:$H$18,MATCH('Raw Data'!P3117,'Bảng Giá'!$B$3:$B$18,0),MATCH('Raw Data'!M3117,'Bảng Giá'!$C$2:$H$2,0))</f>
        <v>13000</v>
      </c>
      <c r="K3117" s="12">
        <v>13100</v>
      </c>
      <c r="L3117" s="36">
        <f t="shared" si="288"/>
        <v>1.5</v>
      </c>
      <c r="M3117" t="str">
        <f>'References data'!H3118</f>
        <v>Nội Tỉnh</v>
      </c>
      <c r="N3117">
        <f t="shared" si="289"/>
        <v>0.2</v>
      </c>
      <c r="O3117">
        <f t="shared" si="290"/>
        <v>-100</v>
      </c>
      <c r="P3117" t="str">
        <f>IF(AND(N3117&gt;0,N3117&lt;=0.05),'Bảng Giá'!$B$3,IF(AND(N3117&lt;=0.1,N3117&gt;0.05),'Bảng Giá'!$B$4,IF(AND('Raw Data'!N3117&gt;0.1,'Raw Data'!N3117&lt;=0.25),'Bảng Giá'!$B$5,IF(AND('Raw Data'!N3117&gt;0.25,'Raw Data'!N3117&lt;=0.5),'Bảng Giá'!$B$6,IF(AND('Raw Data'!N3117&gt;0.5,'Raw Data'!N3117&lt;=1),'Bảng Giá'!$B$7,IF(AND('Raw Data'!N3117&gt;1,'Raw Data'!N3117&lt;=1.5),'Bảng Giá'!$B$8,IF(AND('Raw Data'!N3117&gt;1.5,'Raw Data'!N3117&lt;=2),'Bảng Giá'!$B$9,IF(AND('Raw Data'!N3117&gt;2,'Raw Data'!N3117&lt;=2.5),'Bảng Giá'!$B$10,IF(AND('Raw Data'!N3117&gt;2.5,'Raw Data'!N3117&lt;=3),'Bảng Giá'!$B$11,IF(AND('Raw Data'!N3117&gt;3,'Raw Data'!N3117&lt;=3.5),'Bảng Giá'!$B$12,IF(AND('Raw Data'!N3117&gt;3.5,'Raw Data'!N3117&lt;=4),'Bảng Giá'!$B$13,IF(AND('Raw Data'!N3117&gt;4,'Raw Data'!N3117&lt;=4.5),'Bảng Giá'!$B$14,IF(AND('Raw Data'!N3117&gt;4.5,'Raw Data'!N3117&lt;=5),'Bảng Giá'!$B$15,IF(AND('Raw Data'!N3117&gt;5,'Raw Data'!N3117&lt;=5.5),'Bảng Giá'!$B$16,IF(AND('Raw Data'!N3117&gt;5.5,'Raw Data'!N3117&lt;=6),'Bảng Giá'!$B$17,'Bảng Giá'!$B$18)))))))))))))))</f>
        <v>0.1&lt;x&lt;=0.25</v>
      </c>
      <c r="Q3117" s="48">
        <f t="shared" si="291"/>
        <v>-7.6335877862595417E-3</v>
      </c>
      <c r="R3117">
        <f t="shared" si="292"/>
        <v>15600</v>
      </c>
      <c r="S3117">
        <f t="shared" si="293"/>
        <v>2500</v>
      </c>
    </row>
    <row r="3118" spans="1:19" x14ac:dyDescent="0.25">
      <c r="A3118" s="12">
        <v>3117</v>
      </c>
      <c r="B3118" s="12" t="s">
        <v>292</v>
      </c>
      <c r="C3118" s="12" t="s">
        <v>1810</v>
      </c>
      <c r="D3118" s="28">
        <v>43014.503449074073</v>
      </c>
      <c r="E3118" s="17">
        <v>43016.003449074073</v>
      </c>
      <c r="F3118" s="13" t="s">
        <v>302</v>
      </c>
      <c r="G3118" s="12">
        <v>2625</v>
      </c>
      <c r="H3118" s="12" t="s">
        <v>322</v>
      </c>
      <c r="I3118" s="12" t="s">
        <v>85</v>
      </c>
      <c r="J3118" s="37">
        <f>INDEX('Bảng Giá'!$C$3:$H$18,MATCH('Raw Data'!P3118,'Bảng Giá'!$B$3:$B$18,0),MATCH('Raw Data'!M3118,'Bảng Giá'!$C$2:$H$2,0))</f>
        <v>17500</v>
      </c>
      <c r="K3118" s="12">
        <v>17700</v>
      </c>
      <c r="L3118" s="36">
        <f t="shared" si="288"/>
        <v>1.5</v>
      </c>
      <c r="M3118" t="str">
        <f>'References data'!H3119</f>
        <v>Nội Tỉnh</v>
      </c>
      <c r="N3118">
        <f t="shared" si="289"/>
        <v>2.625</v>
      </c>
      <c r="O3118">
        <f t="shared" si="290"/>
        <v>-200</v>
      </c>
      <c r="P3118" t="str">
        <f>IF(AND(N3118&gt;0,N3118&lt;=0.05),'Bảng Giá'!$B$3,IF(AND(N3118&lt;=0.1,N3118&gt;0.05),'Bảng Giá'!$B$4,IF(AND('Raw Data'!N3118&gt;0.1,'Raw Data'!N3118&lt;=0.25),'Bảng Giá'!$B$5,IF(AND('Raw Data'!N3118&gt;0.25,'Raw Data'!N3118&lt;=0.5),'Bảng Giá'!$B$6,IF(AND('Raw Data'!N3118&gt;0.5,'Raw Data'!N3118&lt;=1),'Bảng Giá'!$B$7,IF(AND('Raw Data'!N3118&gt;1,'Raw Data'!N3118&lt;=1.5),'Bảng Giá'!$B$8,IF(AND('Raw Data'!N3118&gt;1.5,'Raw Data'!N3118&lt;=2),'Bảng Giá'!$B$9,IF(AND('Raw Data'!N3118&gt;2,'Raw Data'!N3118&lt;=2.5),'Bảng Giá'!$B$10,IF(AND('Raw Data'!N3118&gt;2.5,'Raw Data'!N3118&lt;=3),'Bảng Giá'!$B$11,IF(AND('Raw Data'!N3118&gt;3,'Raw Data'!N3118&lt;=3.5),'Bảng Giá'!$B$12,IF(AND('Raw Data'!N3118&gt;3.5,'Raw Data'!N3118&lt;=4),'Bảng Giá'!$B$13,IF(AND('Raw Data'!N3118&gt;4,'Raw Data'!N3118&lt;=4.5),'Bảng Giá'!$B$14,IF(AND('Raw Data'!N3118&gt;4.5,'Raw Data'!N3118&lt;=5),'Bảng Giá'!$B$15,IF(AND('Raw Data'!N3118&gt;5,'Raw Data'!N3118&lt;=5.5),'Bảng Giá'!$B$16,IF(AND('Raw Data'!N3118&gt;5.5,'Raw Data'!N3118&lt;=6),'Bảng Giá'!$B$17,'Bảng Giá'!$B$18)))))))))))))))</f>
        <v>2.5&lt;x&lt;=3</v>
      </c>
      <c r="Q3118" s="48">
        <f t="shared" si="291"/>
        <v>-1.1299435028248588E-2</v>
      </c>
      <c r="R3118">
        <f t="shared" si="292"/>
        <v>21000</v>
      </c>
      <c r="S3118">
        <f t="shared" si="293"/>
        <v>3300</v>
      </c>
    </row>
    <row r="3119" spans="1:19" x14ac:dyDescent="0.25">
      <c r="A3119" s="12">
        <v>3118</v>
      </c>
      <c r="B3119" s="12" t="s">
        <v>292</v>
      </c>
      <c r="C3119" s="12" t="s">
        <v>1811</v>
      </c>
      <c r="D3119" s="28">
        <v>43015.436412037037</v>
      </c>
      <c r="E3119" s="17">
        <v>43016.936412037037</v>
      </c>
      <c r="F3119" s="13" t="s">
        <v>302</v>
      </c>
      <c r="G3119" s="12">
        <v>200</v>
      </c>
      <c r="H3119" s="12" t="s">
        <v>322</v>
      </c>
      <c r="I3119" s="12" t="s">
        <v>76</v>
      </c>
      <c r="J3119" s="37">
        <f>INDEX('Bảng Giá'!$C$3:$H$18,MATCH('Raw Data'!P3119,'Bảng Giá'!$B$3:$B$18,0),MATCH('Raw Data'!M3119,'Bảng Giá'!$C$2:$H$2,0))</f>
        <v>13000</v>
      </c>
      <c r="K3119" s="12">
        <v>13100</v>
      </c>
      <c r="L3119" s="36">
        <f t="shared" si="288"/>
        <v>1.5</v>
      </c>
      <c r="M3119" t="str">
        <f>'References data'!H3120</f>
        <v>Nội Tỉnh</v>
      </c>
      <c r="N3119">
        <f t="shared" si="289"/>
        <v>0.2</v>
      </c>
      <c r="O3119">
        <f t="shared" si="290"/>
        <v>-100</v>
      </c>
      <c r="P3119" t="str">
        <f>IF(AND(N3119&gt;0,N3119&lt;=0.05),'Bảng Giá'!$B$3,IF(AND(N3119&lt;=0.1,N3119&gt;0.05),'Bảng Giá'!$B$4,IF(AND('Raw Data'!N3119&gt;0.1,'Raw Data'!N3119&lt;=0.25),'Bảng Giá'!$B$5,IF(AND('Raw Data'!N3119&gt;0.25,'Raw Data'!N3119&lt;=0.5),'Bảng Giá'!$B$6,IF(AND('Raw Data'!N3119&gt;0.5,'Raw Data'!N3119&lt;=1),'Bảng Giá'!$B$7,IF(AND('Raw Data'!N3119&gt;1,'Raw Data'!N3119&lt;=1.5),'Bảng Giá'!$B$8,IF(AND('Raw Data'!N3119&gt;1.5,'Raw Data'!N3119&lt;=2),'Bảng Giá'!$B$9,IF(AND('Raw Data'!N3119&gt;2,'Raw Data'!N3119&lt;=2.5),'Bảng Giá'!$B$10,IF(AND('Raw Data'!N3119&gt;2.5,'Raw Data'!N3119&lt;=3),'Bảng Giá'!$B$11,IF(AND('Raw Data'!N3119&gt;3,'Raw Data'!N3119&lt;=3.5),'Bảng Giá'!$B$12,IF(AND('Raw Data'!N3119&gt;3.5,'Raw Data'!N3119&lt;=4),'Bảng Giá'!$B$13,IF(AND('Raw Data'!N3119&gt;4,'Raw Data'!N3119&lt;=4.5),'Bảng Giá'!$B$14,IF(AND('Raw Data'!N3119&gt;4.5,'Raw Data'!N3119&lt;=5),'Bảng Giá'!$B$15,IF(AND('Raw Data'!N3119&gt;5,'Raw Data'!N3119&lt;=5.5),'Bảng Giá'!$B$16,IF(AND('Raw Data'!N3119&gt;5.5,'Raw Data'!N3119&lt;=6),'Bảng Giá'!$B$17,'Bảng Giá'!$B$18)))))))))))))))</f>
        <v>0.1&lt;x&lt;=0.25</v>
      </c>
      <c r="Q3119" s="48">
        <f t="shared" si="291"/>
        <v>-7.6335877862595417E-3</v>
      </c>
      <c r="R3119">
        <f t="shared" si="292"/>
        <v>15600</v>
      </c>
      <c r="S3119">
        <f t="shared" si="293"/>
        <v>2500</v>
      </c>
    </row>
    <row r="3120" spans="1:19" x14ac:dyDescent="0.25">
      <c r="A3120" s="12">
        <v>3119</v>
      </c>
      <c r="B3120" s="12" t="s">
        <v>292</v>
      </c>
      <c r="C3120" s="12" t="s">
        <v>1812</v>
      </c>
      <c r="D3120" s="28">
        <v>43012.494872685187</v>
      </c>
      <c r="E3120" s="17">
        <v>43013.994872685187</v>
      </c>
      <c r="F3120" s="13" t="s">
        <v>302</v>
      </c>
      <c r="G3120" s="12">
        <v>200</v>
      </c>
      <c r="H3120" s="12" t="s">
        <v>311</v>
      </c>
      <c r="I3120" s="12" t="s">
        <v>116</v>
      </c>
      <c r="J3120" s="37">
        <f>INDEX('Bảng Giá'!$C$3:$H$18,MATCH('Raw Data'!P3120,'Bảng Giá'!$B$3:$B$18,0),MATCH('Raw Data'!M3120,'Bảng Giá'!$C$2:$H$2,0))</f>
        <v>13000</v>
      </c>
      <c r="K3120" s="12">
        <v>13100</v>
      </c>
      <c r="L3120" s="36">
        <f t="shared" si="288"/>
        <v>1.5</v>
      </c>
      <c r="M3120" t="str">
        <f>'References data'!H3121</f>
        <v>Nội Tỉnh</v>
      </c>
      <c r="N3120">
        <f t="shared" si="289"/>
        <v>0.2</v>
      </c>
      <c r="O3120">
        <f t="shared" si="290"/>
        <v>-100</v>
      </c>
      <c r="P3120" t="str">
        <f>IF(AND(N3120&gt;0,N3120&lt;=0.05),'Bảng Giá'!$B$3,IF(AND(N3120&lt;=0.1,N3120&gt;0.05),'Bảng Giá'!$B$4,IF(AND('Raw Data'!N3120&gt;0.1,'Raw Data'!N3120&lt;=0.25),'Bảng Giá'!$B$5,IF(AND('Raw Data'!N3120&gt;0.25,'Raw Data'!N3120&lt;=0.5),'Bảng Giá'!$B$6,IF(AND('Raw Data'!N3120&gt;0.5,'Raw Data'!N3120&lt;=1),'Bảng Giá'!$B$7,IF(AND('Raw Data'!N3120&gt;1,'Raw Data'!N3120&lt;=1.5),'Bảng Giá'!$B$8,IF(AND('Raw Data'!N3120&gt;1.5,'Raw Data'!N3120&lt;=2),'Bảng Giá'!$B$9,IF(AND('Raw Data'!N3120&gt;2,'Raw Data'!N3120&lt;=2.5),'Bảng Giá'!$B$10,IF(AND('Raw Data'!N3120&gt;2.5,'Raw Data'!N3120&lt;=3),'Bảng Giá'!$B$11,IF(AND('Raw Data'!N3120&gt;3,'Raw Data'!N3120&lt;=3.5),'Bảng Giá'!$B$12,IF(AND('Raw Data'!N3120&gt;3.5,'Raw Data'!N3120&lt;=4),'Bảng Giá'!$B$13,IF(AND('Raw Data'!N3120&gt;4,'Raw Data'!N3120&lt;=4.5),'Bảng Giá'!$B$14,IF(AND('Raw Data'!N3120&gt;4.5,'Raw Data'!N3120&lt;=5),'Bảng Giá'!$B$15,IF(AND('Raw Data'!N3120&gt;5,'Raw Data'!N3120&lt;=5.5),'Bảng Giá'!$B$16,IF(AND('Raw Data'!N3120&gt;5.5,'Raw Data'!N3120&lt;=6),'Bảng Giá'!$B$17,'Bảng Giá'!$B$18)))))))))))))))</f>
        <v>0.1&lt;x&lt;=0.25</v>
      </c>
      <c r="Q3120" s="48">
        <f t="shared" si="291"/>
        <v>-7.6335877862595417E-3</v>
      </c>
      <c r="R3120">
        <f t="shared" si="292"/>
        <v>15600</v>
      </c>
      <c r="S3120">
        <f t="shared" si="293"/>
        <v>2500</v>
      </c>
    </row>
    <row r="3121" spans="1:19" x14ac:dyDescent="0.25">
      <c r="A3121" s="12">
        <v>3120</v>
      </c>
      <c r="B3121" s="12" t="s">
        <v>292</v>
      </c>
      <c r="C3121" s="12" t="s">
        <v>1813</v>
      </c>
      <c r="D3121" s="28">
        <v>43012.706828703704</v>
      </c>
      <c r="E3121" s="17">
        <v>43014.206828703704</v>
      </c>
      <c r="F3121" s="13" t="s">
        <v>302</v>
      </c>
      <c r="G3121" s="12">
        <v>200</v>
      </c>
      <c r="H3121" s="12" t="s">
        <v>311</v>
      </c>
      <c r="I3121" s="12" t="s">
        <v>286</v>
      </c>
      <c r="J3121" s="37">
        <f>INDEX('Bảng Giá'!$C$3:$H$18,MATCH('Raw Data'!P3121,'Bảng Giá'!$B$3:$B$18,0),MATCH('Raw Data'!M3121,'Bảng Giá'!$C$2:$H$2,0))</f>
        <v>13000</v>
      </c>
      <c r="K3121" s="12">
        <v>13100</v>
      </c>
      <c r="L3121" s="36">
        <f t="shared" si="288"/>
        <v>1.5</v>
      </c>
      <c r="M3121" t="str">
        <f>'References data'!H3122</f>
        <v>Nội Tỉnh</v>
      </c>
      <c r="N3121">
        <f t="shared" si="289"/>
        <v>0.2</v>
      </c>
      <c r="O3121">
        <f t="shared" si="290"/>
        <v>-100</v>
      </c>
      <c r="P3121" t="str">
        <f>IF(AND(N3121&gt;0,N3121&lt;=0.05),'Bảng Giá'!$B$3,IF(AND(N3121&lt;=0.1,N3121&gt;0.05),'Bảng Giá'!$B$4,IF(AND('Raw Data'!N3121&gt;0.1,'Raw Data'!N3121&lt;=0.25),'Bảng Giá'!$B$5,IF(AND('Raw Data'!N3121&gt;0.25,'Raw Data'!N3121&lt;=0.5),'Bảng Giá'!$B$6,IF(AND('Raw Data'!N3121&gt;0.5,'Raw Data'!N3121&lt;=1),'Bảng Giá'!$B$7,IF(AND('Raw Data'!N3121&gt;1,'Raw Data'!N3121&lt;=1.5),'Bảng Giá'!$B$8,IF(AND('Raw Data'!N3121&gt;1.5,'Raw Data'!N3121&lt;=2),'Bảng Giá'!$B$9,IF(AND('Raw Data'!N3121&gt;2,'Raw Data'!N3121&lt;=2.5),'Bảng Giá'!$B$10,IF(AND('Raw Data'!N3121&gt;2.5,'Raw Data'!N3121&lt;=3),'Bảng Giá'!$B$11,IF(AND('Raw Data'!N3121&gt;3,'Raw Data'!N3121&lt;=3.5),'Bảng Giá'!$B$12,IF(AND('Raw Data'!N3121&gt;3.5,'Raw Data'!N3121&lt;=4),'Bảng Giá'!$B$13,IF(AND('Raw Data'!N3121&gt;4,'Raw Data'!N3121&lt;=4.5),'Bảng Giá'!$B$14,IF(AND('Raw Data'!N3121&gt;4.5,'Raw Data'!N3121&lt;=5),'Bảng Giá'!$B$15,IF(AND('Raw Data'!N3121&gt;5,'Raw Data'!N3121&lt;=5.5),'Bảng Giá'!$B$16,IF(AND('Raw Data'!N3121&gt;5.5,'Raw Data'!N3121&lt;=6),'Bảng Giá'!$B$17,'Bảng Giá'!$B$18)))))))))))))))</f>
        <v>0.1&lt;x&lt;=0.25</v>
      </c>
      <c r="Q3121" s="48">
        <f t="shared" si="291"/>
        <v>-7.6335877862595417E-3</v>
      </c>
      <c r="R3121">
        <f t="shared" si="292"/>
        <v>15600</v>
      </c>
      <c r="S3121">
        <f t="shared" si="293"/>
        <v>2500</v>
      </c>
    </row>
    <row r="3122" spans="1:19" x14ac:dyDescent="0.25">
      <c r="A3122" s="12">
        <v>3121</v>
      </c>
      <c r="B3122" s="12" t="s">
        <v>292</v>
      </c>
      <c r="C3122" s="12" t="s">
        <v>1814</v>
      </c>
      <c r="D3122" s="28">
        <v>43012.495833333334</v>
      </c>
      <c r="E3122" s="17">
        <v>43013.995833333334</v>
      </c>
      <c r="F3122" s="13" t="s">
        <v>302</v>
      </c>
      <c r="G3122" s="12">
        <v>200</v>
      </c>
      <c r="H3122" s="12" t="s">
        <v>311</v>
      </c>
      <c r="I3122" s="12" t="s">
        <v>75</v>
      </c>
      <c r="J3122" s="37">
        <f>INDEX('Bảng Giá'!$C$3:$H$18,MATCH('Raw Data'!P3122,'Bảng Giá'!$B$3:$B$18,0),MATCH('Raw Data'!M3122,'Bảng Giá'!$C$2:$H$2,0))</f>
        <v>13000</v>
      </c>
      <c r="K3122" s="12">
        <v>13100</v>
      </c>
      <c r="L3122" s="36">
        <f t="shared" si="288"/>
        <v>1.5</v>
      </c>
      <c r="M3122" t="str">
        <f>'References data'!H3123</f>
        <v>Nội Tỉnh</v>
      </c>
      <c r="N3122">
        <f t="shared" si="289"/>
        <v>0.2</v>
      </c>
      <c r="O3122">
        <f t="shared" si="290"/>
        <v>-100</v>
      </c>
      <c r="P3122" t="str">
        <f>IF(AND(N3122&gt;0,N3122&lt;=0.05),'Bảng Giá'!$B$3,IF(AND(N3122&lt;=0.1,N3122&gt;0.05),'Bảng Giá'!$B$4,IF(AND('Raw Data'!N3122&gt;0.1,'Raw Data'!N3122&lt;=0.25),'Bảng Giá'!$B$5,IF(AND('Raw Data'!N3122&gt;0.25,'Raw Data'!N3122&lt;=0.5),'Bảng Giá'!$B$6,IF(AND('Raw Data'!N3122&gt;0.5,'Raw Data'!N3122&lt;=1),'Bảng Giá'!$B$7,IF(AND('Raw Data'!N3122&gt;1,'Raw Data'!N3122&lt;=1.5),'Bảng Giá'!$B$8,IF(AND('Raw Data'!N3122&gt;1.5,'Raw Data'!N3122&lt;=2),'Bảng Giá'!$B$9,IF(AND('Raw Data'!N3122&gt;2,'Raw Data'!N3122&lt;=2.5),'Bảng Giá'!$B$10,IF(AND('Raw Data'!N3122&gt;2.5,'Raw Data'!N3122&lt;=3),'Bảng Giá'!$B$11,IF(AND('Raw Data'!N3122&gt;3,'Raw Data'!N3122&lt;=3.5),'Bảng Giá'!$B$12,IF(AND('Raw Data'!N3122&gt;3.5,'Raw Data'!N3122&lt;=4),'Bảng Giá'!$B$13,IF(AND('Raw Data'!N3122&gt;4,'Raw Data'!N3122&lt;=4.5),'Bảng Giá'!$B$14,IF(AND('Raw Data'!N3122&gt;4.5,'Raw Data'!N3122&lt;=5),'Bảng Giá'!$B$15,IF(AND('Raw Data'!N3122&gt;5,'Raw Data'!N3122&lt;=5.5),'Bảng Giá'!$B$16,IF(AND('Raw Data'!N3122&gt;5.5,'Raw Data'!N3122&lt;=6),'Bảng Giá'!$B$17,'Bảng Giá'!$B$18)))))))))))))))</f>
        <v>0.1&lt;x&lt;=0.25</v>
      </c>
      <c r="Q3122" s="48">
        <f t="shared" si="291"/>
        <v>-7.6335877862595417E-3</v>
      </c>
      <c r="R3122">
        <f t="shared" si="292"/>
        <v>15600</v>
      </c>
      <c r="S3122">
        <f t="shared" si="293"/>
        <v>2500</v>
      </c>
    </row>
    <row r="3123" spans="1:19" x14ac:dyDescent="0.25">
      <c r="A3123" s="12">
        <v>3122</v>
      </c>
      <c r="B3123" s="12" t="s">
        <v>292</v>
      </c>
      <c r="C3123" s="12" t="s">
        <v>1815</v>
      </c>
      <c r="D3123" s="28">
        <v>43012.400706018518</v>
      </c>
      <c r="E3123" s="17">
        <v>43013.900706018518</v>
      </c>
      <c r="F3123" s="13" t="s">
        <v>302</v>
      </c>
      <c r="G3123" s="12">
        <v>200</v>
      </c>
      <c r="H3123" s="12" t="s">
        <v>311</v>
      </c>
      <c r="I3123" s="12" t="s">
        <v>116</v>
      </c>
      <c r="J3123" s="37">
        <f>INDEX('Bảng Giá'!$C$3:$H$18,MATCH('Raw Data'!P3123,'Bảng Giá'!$B$3:$B$18,0),MATCH('Raw Data'!M3123,'Bảng Giá'!$C$2:$H$2,0))</f>
        <v>13000</v>
      </c>
      <c r="K3123" s="12">
        <v>13100</v>
      </c>
      <c r="L3123" s="36">
        <f t="shared" si="288"/>
        <v>1.5</v>
      </c>
      <c r="M3123" t="str">
        <f>'References data'!H3124</f>
        <v>Nội Tỉnh</v>
      </c>
      <c r="N3123">
        <f t="shared" si="289"/>
        <v>0.2</v>
      </c>
      <c r="O3123">
        <f t="shared" si="290"/>
        <v>-100</v>
      </c>
      <c r="P3123" t="str">
        <f>IF(AND(N3123&gt;0,N3123&lt;=0.05),'Bảng Giá'!$B$3,IF(AND(N3123&lt;=0.1,N3123&gt;0.05),'Bảng Giá'!$B$4,IF(AND('Raw Data'!N3123&gt;0.1,'Raw Data'!N3123&lt;=0.25),'Bảng Giá'!$B$5,IF(AND('Raw Data'!N3123&gt;0.25,'Raw Data'!N3123&lt;=0.5),'Bảng Giá'!$B$6,IF(AND('Raw Data'!N3123&gt;0.5,'Raw Data'!N3123&lt;=1),'Bảng Giá'!$B$7,IF(AND('Raw Data'!N3123&gt;1,'Raw Data'!N3123&lt;=1.5),'Bảng Giá'!$B$8,IF(AND('Raw Data'!N3123&gt;1.5,'Raw Data'!N3123&lt;=2),'Bảng Giá'!$B$9,IF(AND('Raw Data'!N3123&gt;2,'Raw Data'!N3123&lt;=2.5),'Bảng Giá'!$B$10,IF(AND('Raw Data'!N3123&gt;2.5,'Raw Data'!N3123&lt;=3),'Bảng Giá'!$B$11,IF(AND('Raw Data'!N3123&gt;3,'Raw Data'!N3123&lt;=3.5),'Bảng Giá'!$B$12,IF(AND('Raw Data'!N3123&gt;3.5,'Raw Data'!N3123&lt;=4),'Bảng Giá'!$B$13,IF(AND('Raw Data'!N3123&gt;4,'Raw Data'!N3123&lt;=4.5),'Bảng Giá'!$B$14,IF(AND('Raw Data'!N3123&gt;4.5,'Raw Data'!N3123&lt;=5),'Bảng Giá'!$B$15,IF(AND('Raw Data'!N3123&gt;5,'Raw Data'!N3123&lt;=5.5),'Bảng Giá'!$B$16,IF(AND('Raw Data'!N3123&gt;5.5,'Raw Data'!N3123&lt;=6),'Bảng Giá'!$B$17,'Bảng Giá'!$B$18)))))))))))))))</f>
        <v>0.1&lt;x&lt;=0.25</v>
      </c>
      <c r="Q3123" s="48">
        <f t="shared" si="291"/>
        <v>-7.6335877862595417E-3</v>
      </c>
      <c r="R3123">
        <f t="shared" si="292"/>
        <v>15600</v>
      </c>
      <c r="S3123">
        <f t="shared" si="293"/>
        <v>2500</v>
      </c>
    </row>
    <row r="3124" spans="1:19" x14ac:dyDescent="0.25">
      <c r="A3124" s="12">
        <v>3123</v>
      </c>
      <c r="B3124" s="12" t="s">
        <v>292</v>
      </c>
      <c r="C3124" s="12" t="s">
        <v>1816</v>
      </c>
      <c r="D3124" s="28">
        <v>43012.703969907408</v>
      </c>
      <c r="E3124" s="17">
        <v>43014.203969907408</v>
      </c>
      <c r="F3124" s="13" t="s">
        <v>302</v>
      </c>
      <c r="G3124" s="12">
        <v>200</v>
      </c>
      <c r="H3124" s="12" t="s">
        <v>311</v>
      </c>
      <c r="I3124" s="12" t="s">
        <v>286</v>
      </c>
      <c r="J3124" s="37">
        <f>INDEX('Bảng Giá'!$C$3:$H$18,MATCH('Raw Data'!P3124,'Bảng Giá'!$B$3:$B$18,0),MATCH('Raw Data'!M3124,'Bảng Giá'!$C$2:$H$2,0))</f>
        <v>13000</v>
      </c>
      <c r="K3124" s="12">
        <v>13100</v>
      </c>
      <c r="L3124" s="36">
        <f t="shared" si="288"/>
        <v>1.5</v>
      </c>
      <c r="M3124" t="str">
        <f>'References data'!H3125</f>
        <v>Nội Tỉnh</v>
      </c>
      <c r="N3124">
        <f t="shared" si="289"/>
        <v>0.2</v>
      </c>
      <c r="O3124">
        <f t="shared" si="290"/>
        <v>-100</v>
      </c>
      <c r="P3124" t="str">
        <f>IF(AND(N3124&gt;0,N3124&lt;=0.05),'Bảng Giá'!$B$3,IF(AND(N3124&lt;=0.1,N3124&gt;0.05),'Bảng Giá'!$B$4,IF(AND('Raw Data'!N3124&gt;0.1,'Raw Data'!N3124&lt;=0.25),'Bảng Giá'!$B$5,IF(AND('Raw Data'!N3124&gt;0.25,'Raw Data'!N3124&lt;=0.5),'Bảng Giá'!$B$6,IF(AND('Raw Data'!N3124&gt;0.5,'Raw Data'!N3124&lt;=1),'Bảng Giá'!$B$7,IF(AND('Raw Data'!N3124&gt;1,'Raw Data'!N3124&lt;=1.5),'Bảng Giá'!$B$8,IF(AND('Raw Data'!N3124&gt;1.5,'Raw Data'!N3124&lt;=2),'Bảng Giá'!$B$9,IF(AND('Raw Data'!N3124&gt;2,'Raw Data'!N3124&lt;=2.5),'Bảng Giá'!$B$10,IF(AND('Raw Data'!N3124&gt;2.5,'Raw Data'!N3124&lt;=3),'Bảng Giá'!$B$11,IF(AND('Raw Data'!N3124&gt;3,'Raw Data'!N3124&lt;=3.5),'Bảng Giá'!$B$12,IF(AND('Raw Data'!N3124&gt;3.5,'Raw Data'!N3124&lt;=4),'Bảng Giá'!$B$13,IF(AND('Raw Data'!N3124&gt;4,'Raw Data'!N3124&lt;=4.5),'Bảng Giá'!$B$14,IF(AND('Raw Data'!N3124&gt;4.5,'Raw Data'!N3124&lt;=5),'Bảng Giá'!$B$15,IF(AND('Raw Data'!N3124&gt;5,'Raw Data'!N3124&lt;=5.5),'Bảng Giá'!$B$16,IF(AND('Raw Data'!N3124&gt;5.5,'Raw Data'!N3124&lt;=6),'Bảng Giá'!$B$17,'Bảng Giá'!$B$18)))))))))))))))</f>
        <v>0.1&lt;x&lt;=0.25</v>
      </c>
      <c r="Q3124" s="48">
        <f t="shared" si="291"/>
        <v>-7.6335877862595417E-3</v>
      </c>
      <c r="R3124">
        <f t="shared" si="292"/>
        <v>15600</v>
      </c>
      <c r="S3124">
        <f t="shared" si="293"/>
        <v>2500</v>
      </c>
    </row>
    <row r="3125" spans="1:19" x14ac:dyDescent="0.25">
      <c r="A3125" s="12">
        <v>3124</v>
      </c>
      <c r="B3125" s="12" t="s">
        <v>292</v>
      </c>
      <c r="C3125" s="12" t="s">
        <v>1817</v>
      </c>
      <c r="D3125" s="28">
        <v>43012.655601851853</v>
      </c>
      <c r="E3125" s="17">
        <v>43014.155601851853</v>
      </c>
      <c r="F3125" s="13" t="s">
        <v>302</v>
      </c>
      <c r="G3125" s="12">
        <v>200</v>
      </c>
      <c r="H3125" s="12" t="s">
        <v>311</v>
      </c>
      <c r="I3125" s="12" t="s">
        <v>88</v>
      </c>
      <c r="J3125" s="37">
        <f>INDEX('Bảng Giá'!$C$3:$H$18,MATCH('Raw Data'!P3125,'Bảng Giá'!$B$3:$B$18,0),MATCH('Raw Data'!M3125,'Bảng Giá'!$C$2:$H$2,0))</f>
        <v>13000</v>
      </c>
      <c r="K3125" s="12">
        <v>13100</v>
      </c>
      <c r="L3125" s="36">
        <f t="shared" si="288"/>
        <v>1.5</v>
      </c>
      <c r="M3125" t="str">
        <f>'References data'!H3126</f>
        <v>Nội Tỉnh</v>
      </c>
      <c r="N3125">
        <f t="shared" si="289"/>
        <v>0.2</v>
      </c>
      <c r="O3125">
        <f t="shared" si="290"/>
        <v>-100</v>
      </c>
      <c r="P3125" t="str">
        <f>IF(AND(N3125&gt;0,N3125&lt;=0.05),'Bảng Giá'!$B$3,IF(AND(N3125&lt;=0.1,N3125&gt;0.05),'Bảng Giá'!$B$4,IF(AND('Raw Data'!N3125&gt;0.1,'Raw Data'!N3125&lt;=0.25),'Bảng Giá'!$B$5,IF(AND('Raw Data'!N3125&gt;0.25,'Raw Data'!N3125&lt;=0.5),'Bảng Giá'!$B$6,IF(AND('Raw Data'!N3125&gt;0.5,'Raw Data'!N3125&lt;=1),'Bảng Giá'!$B$7,IF(AND('Raw Data'!N3125&gt;1,'Raw Data'!N3125&lt;=1.5),'Bảng Giá'!$B$8,IF(AND('Raw Data'!N3125&gt;1.5,'Raw Data'!N3125&lt;=2),'Bảng Giá'!$B$9,IF(AND('Raw Data'!N3125&gt;2,'Raw Data'!N3125&lt;=2.5),'Bảng Giá'!$B$10,IF(AND('Raw Data'!N3125&gt;2.5,'Raw Data'!N3125&lt;=3),'Bảng Giá'!$B$11,IF(AND('Raw Data'!N3125&gt;3,'Raw Data'!N3125&lt;=3.5),'Bảng Giá'!$B$12,IF(AND('Raw Data'!N3125&gt;3.5,'Raw Data'!N3125&lt;=4),'Bảng Giá'!$B$13,IF(AND('Raw Data'!N3125&gt;4,'Raw Data'!N3125&lt;=4.5),'Bảng Giá'!$B$14,IF(AND('Raw Data'!N3125&gt;4.5,'Raw Data'!N3125&lt;=5),'Bảng Giá'!$B$15,IF(AND('Raw Data'!N3125&gt;5,'Raw Data'!N3125&lt;=5.5),'Bảng Giá'!$B$16,IF(AND('Raw Data'!N3125&gt;5.5,'Raw Data'!N3125&lt;=6),'Bảng Giá'!$B$17,'Bảng Giá'!$B$18)))))))))))))))</f>
        <v>0.1&lt;x&lt;=0.25</v>
      </c>
      <c r="Q3125" s="48">
        <f t="shared" si="291"/>
        <v>-7.6335877862595417E-3</v>
      </c>
      <c r="R3125">
        <f t="shared" si="292"/>
        <v>15600</v>
      </c>
      <c r="S3125">
        <f t="shared" si="293"/>
        <v>2500</v>
      </c>
    </row>
    <row r="3126" spans="1:19" x14ac:dyDescent="0.25">
      <c r="A3126" s="12">
        <v>3125</v>
      </c>
      <c r="B3126" s="12" t="s">
        <v>292</v>
      </c>
      <c r="C3126" s="12" t="s">
        <v>1818</v>
      </c>
      <c r="D3126" s="28">
        <v>43013.401550925926</v>
      </c>
      <c r="E3126" s="17">
        <v>43014.901550925926</v>
      </c>
      <c r="F3126" s="13" t="s">
        <v>302</v>
      </c>
      <c r="G3126" s="12">
        <v>200</v>
      </c>
      <c r="H3126" s="12" t="s">
        <v>311</v>
      </c>
      <c r="I3126" s="12" t="s">
        <v>94</v>
      </c>
      <c r="J3126" s="37">
        <f>INDEX('Bảng Giá'!$C$3:$H$18,MATCH('Raw Data'!P3126,'Bảng Giá'!$B$3:$B$18,0),MATCH('Raw Data'!M3126,'Bảng Giá'!$C$2:$H$2,0))</f>
        <v>13000</v>
      </c>
      <c r="K3126" s="12">
        <v>13100</v>
      </c>
      <c r="L3126" s="36">
        <f t="shared" si="288"/>
        <v>1.5</v>
      </c>
      <c r="M3126" t="str">
        <f>'References data'!H3127</f>
        <v>Nội Tỉnh</v>
      </c>
      <c r="N3126">
        <f t="shared" si="289"/>
        <v>0.2</v>
      </c>
      <c r="O3126">
        <f t="shared" si="290"/>
        <v>-100</v>
      </c>
      <c r="P3126" t="str">
        <f>IF(AND(N3126&gt;0,N3126&lt;=0.05),'Bảng Giá'!$B$3,IF(AND(N3126&lt;=0.1,N3126&gt;0.05),'Bảng Giá'!$B$4,IF(AND('Raw Data'!N3126&gt;0.1,'Raw Data'!N3126&lt;=0.25),'Bảng Giá'!$B$5,IF(AND('Raw Data'!N3126&gt;0.25,'Raw Data'!N3126&lt;=0.5),'Bảng Giá'!$B$6,IF(AND('Raw Data'!N3126&gt;0.5,'Raw Data'!N3126&lt;=1),'Bảng Giá'!$B$7,IF(AND('Raw Data'!N3126&gt;1,'Raw Data'!N3126&lt;=1.5),'Bảng Giá'!$B$8,IF(AND('Raw Data'!N3126&gt;1.5,'Raw Data'!N3126&lt;=2),'Bảng Giá'!$B$9,IF(AND('Raw Data'!N3126&gt;2,'Raw Data'!N3126&lt;=2.5),'Bảng Giá'!$B$10,IF(AND('Raw Data'!N3126&gt;2.5,'Raw Data'!N3126&lt;=3),'Bảng Giá'!$B$11,IF(AND('Raw Data'!N3126&gt;3,'Raw Data'!N3126&lt;=3.5),'Bảng Giá'!$B$12,IF(AND('Raw Data'!N3126&gt;3.5,'Raw Data'!N3126&lt;=4),'Bảng Giá'!$B$13,IF(AND('Raw Data'!N3126&gt;4,'Raw Data'!N3126&lt;=4.5),'Bảng Giá'!$B$14,IF(AND('Raw Data'!N3126&gt;4.5,'Raw Data'!N3126&lt;=5),'Bảng Giá'!$B$15,IF(AND('Raw Data'!N3126&gt;5,'Raw Data'!N3126&lt;=5.5),'Bảng Giá'!$B$16,IF(AND('Raw Data'!N3126&gt;5.5,'Raw Data'!N3126&lt;=6),'Bảng Giá'!$B$17,'Bảng Giá'!$B$18)))))))))))))))</f>
        <v>0.1&lt;x&lt;=0.25</v>
      </c>
      <c r="Q3126" s="48">
        <f t="shared" si="291"/>
        <v>-7.6335877862595417E-3</v>
      </c>
      <c r="R3126">
        <f t="shared" si="292"/>
        <v>15600</v>
      </c>
      <c r="S3126">
        <f t="shared" si="293"/>
        <v>2500</v>
      </c>
    </row>
    <row r="3127" spans="1:19" x14ac:dyDescent="0.25">
      <c r="A3127" s="12">
        <v>3126</v>
      </c>
      <c r="B3127" s="12" t="s">
        <v>292</v>
      </c>
      <c r="C3127" s="12" t="s">
        <v>1819</v>
      </c>
      <c r="D3127" s="28">
        <v>43014.628379629627</v>
      </c>
      <c r="E3127" s="17">
        <v>43016.128379629627</v>
      </c>
      <c r="F3127" s="13" t="s">
        <v>302</v>
      </c>
      <c r="G3127" s="12">
        <v>200</v>
      </c>
      <c r="H3127" s="12" t="s">
        <v>311</v>
      </c>
      <c r="I3127" s="12" t="s">
        <v>504</v>
      </c>
      <c r="J3127" s="37">
        <f>INDEX('Bảng Giá'!$C$3:$H$18,MATCH('Raw Data'!P3127,'Bảng Giá'!$B$3:$B$18,0),MATCH('Raw Data'!M3127,'Bảng Giá'!$C$2:$H$2,0))</f>
        <v>13000</v>
      </c>
      <c r="K3127" s="12">
        <v>13100</v>
      </c>
      <c r="L3127" s="36">
        <f t="shared" si="288"/>
        <v>1.5</v>
      </c>
      <c r="M3127" t="str">
        <f>'References data'!H3128</f>
        <v>Nội Tỉnh</v>
      </c>
      <c r="N3127">
        <f t="shared" si="289"/>
        <v>0.2</v>
      </c>
      <c r="O3127">
        <f t="shared" si="290"/>
        <v>-100</v>
      </c>
      <c r="P3127" t="str">
        <f>IF(AND(N3127&gt;0,N3127&lt;=0.05),'Bảng Giá'!$B$3,IF(AND(N3127&lt;=0.1,N3127&gt;0.05),'Bảng Giá'!$B$4,IF(AND('Raw Data'!N3127&gt;0.1,'Raw Data'!N3127&lt;=0.25),'Bảng Giá'!$B$5,IF(AND('Raw Data'!N3127&gt;0.25,'Raw Data'!N3127&lt;=0.5),'Bảng Giá'!$B$6,IF(AND('Raw Data'!N3127&gt;0.5,'Raw Data'!N3127&lt;=1),'Bảng Giá'!$B$7,IF(AND('Raw Data'!N3127&gt;1,'Raw Data'!N3127&lt;=1.5),'Bảng Giá'!$B$8,IF(AND('Raw Data'!N3127&gt;1.5,'Raw Data'!N3127&lt;=2),'Bảng Giá'!$B$9,IF(AND('Raw Data'!N3127&gt;2,'Raw Data'!N3127&lt;=2.5),'Bảng Giá'!$B$10,IF(AND('Raw Data'!N3127&gt;2.5,'Raw Data'!N3127&lt;=3),'Bảng Giá'!$B$11,IF(AND('Raw Data'!N3127&gt;3,'Raw Data'!N3127&lt;=3.5),'Bảng Giá'!$B$12,IF(AND('Raw Data'!N3127&gt;3.5,'Raw Data'!N3127&lt;=4),'Bảng Giá'!$B$13,IF(AND('Raw Data'!N3127&gt;4,'Raw Data'!N3127&lt;=4.5),'Bảng Giá'!$B$14,IF(AND('Raw Data'!N3127&gt;4.5,'Raw Data'!N3127&lt;=5),'Bảng Giá'!$B$15,IF(AND('Raw Data'!N3127&gt;5,'Raw Data'!N3127&lt;=5.5),'Bảng Giá'!$B$16,IF(AND('Raw Data'!N3127&gt;5.5,'Raw Data'!N3127&lt;=6),'Bảng Giá'!$B$17,'Bảng Giá'!$B$18)))))))))))))))</f>
        <v>0.1&lt;x&lt;=0.25</v>
      </c>
      <c r="Q3127" s="48">
        <f t="shared" si="291"/>
        <v>-7.6335877862595417E-3</v>
      </c>
      <c r="R3127">
        <f t="shared" si="292"/>
        <v>15600</v>
      </c>
      <c r="S3127">
        <f t="shared" si="293"/>
        <v>2500</v>
      </c>
    </row>
    <row r="3128" spans="1:19" x14ac:dyDescent="0.25">
      <c r="A3128" s="12">
        <v>3127</v>
      </c>
      <c r="B3128" s="12" t="s">
        <v>292</v>
      </c>
      <c r="C3128" s="12" t="s">
        <v>1820</v>
      </c>
      <c r="D3128" s="28">
        <v>43014.628981481481</v>
      </c>
      <c r="E3128" s="17">
        <v>43016.128981481481</v>
      </c>
      <c r="F3128" s="13" t="s">
        <v>302</v>
      </c>
      <c r="G3128" s="12">
        <v>200</v>
      </c>
      <c r="H3128" s="12" t="s">
        <v>311</v>
      </c>
      <c r="I3128" s="12" t="s">
        <v>504</v>
      </c>
      <c r="J3128" s="37">
        <f>INDEX('Bảng Giá'!$C$3:$H$18,MATCH('Raw Data'!P3128,'Bảng Giá'!$B$3:$B$18,0),MATCH('Raw Data'!M3128,'Bảng Giá'!$C$2:$H$2,0))</f>
        <v>13000</v>
      </c>
      <c r="K3128" s="12">
        <v>13100</v>
      </c>
      <c r="L3128" s="36">
        <f t="shared" si="288"/>
        <v>1.5</v>
      </c>
      <c r="M3128" t="str">
        <f>'References data'!H3129</f>
        <v>Nội Tỉnh</v>
      </c>
      <c r="N3128">
        <f t="shared" si="289"/>
        <v>0.2</v>
      </c>
      <c r="O3128">
        <f t="shared" si="290"/>
        <v>-100</v>
      </c>
      <c r="P3128" t="str">
        <f>IF(AND(N3128&gt;0,N3128&lt;=0.05),'Bảng Giá'!$B$3,IF(AND(N3128&lt;=0.1,N3128&gt;0.05),'Bảng Giá'!$B$4,IF(AND('Raw Data'!N3128&gt;0.1,'Raw Data'!N3128&lt;=0.25),'Bảng Giá'!$B$5,IF(AND('Raw Data'!N3128&gt;0.25,'Raw Data'!N3128&lt;=0.5),'Bảng Giá'!$B$6,IF(AND('Raw Data'!N3128&gt;0.5,'Raw Data'!N3128&lt;=1),'Bảng Giá'!$B$7,IF(AND('Raw Data'!N3128&gt;1,'Raw Data'!N3128&lt;=1.5),'Bảng Giá'!$B$8,IF(AND('Raw Data'!N3128&gt;1.5,'Raw Data'!N3128&lt;=2),'Bảng Giá'!$B$9,IF(AND('Raw Data'!N3128&gt;2,'Raw Data'!N3128&lt;=2.5),'Bảng Giá'!$B$10,IF(AND('Raw Data'!N3128&gt;2.5,'Raw Data'!N3128&lt;=3),'Bảng Giá'!$B$11,IF(AND('Raw Data'!N3128&gt;3,'Raw Data'!N3128&lt;=3.5),'Bảng Giá'!$B$12,IF(AND('Raw Data'!N3128&gt;3.5,'Raw Data'!N3128&lt;=4),'Bảng Giá'!$B$13,IF(AND('Raw Data'!N3128&gt;4,'Raw Data'!N3128&lt;=4.5),'Bảng Giá'!$B$14,IF(AND('Raw Data'!N3128&gt;4.5,'Raw Data'!N3128&lt;=5),'Bảng Giá'!$B$15,IF(AND('Raw Data'!N3128&gt;5,'Raw Data'!N3128&lt;=5.5),'Bảng Giá'!$B$16,IF(AND('Raw Data'!N3128&gt;5.5,'Raw Data'!N3128&lt;=6),'Bảng Giá'!$B$17,'Bảng Giá'!$B$18)))))))))))))))</f>
        <v>0.1&lt;x&lt;=0.25</v>
      </c>
      <c r="Q3128" s="48">
        <f t="shared" si="291"/>
        <v>-7.6335877862595417E-3</v>
      </c>
      <c r="R3128">
        <f t="shared" si="292"/>
        <v>15600</v>
      </c>
      <c r="S3128">
        <f t="shared" si="293"/>
        <v>2500</v>
      </c>
    </row>
    <row r="3129" spans="1:19" x14ac:dyDescent="0.25">
      <c r="A3129" s="12">
        <v>3128</v>
      </c>
      <c r="B3129" s="12" t="s">
        <v>292</v>
      </c>
      <c r="C3129" s="12" t="s">
        <v>1821</v>
      </c>
      <c r="D3129" s="28">
        <v>43014.628333333334</v>
      </c>
      <c r="E3129" s="17">
        <v>43016.128333333334</v>
      </c>
      <c r="F3129" s="13" t="s">
        <v>302</v>
      </c>
      <c r="G3129" s="12">
        <v>200</v>
      </c>
      <c r="H3129" s="12" t="s">
        <v>322</v>
      </c>
      <c r="I3129" s="12" t="s">
        <v>98</v>
      </c>
      <c r="J3129" s="37">
        <f>INDEX('Bảng Giá'!$C$3:$H$18,MATCH('Raw Data'!P3129,'Bảng Giá'!$B$3:$B$18,0),MATCH('Raw Data'!M3129,'Bảng Giá'!$C$2:$H$2,0))</f>
        <v>13000</v>
      </c>
      <c r="K3129" s="12">
        <v>13100</v>
      </c>
      <c r="L3129" s="36">
        <f t="shared" si="288"/>
        <v>1.5</v>
      </c>
      <c r="M3129" t="str">
        <f>'References data'!H3130</f>
        <v>Nội Tỉnh</v>
      </c>
      <c r="N3129">
        <f t="shared" si="289"/>
        <v>0.2</v>
      </c>
      <c r="O3129">
        <f t="shared" si="290"/>
        <v>-100</v>
      </c>
      <c r="P3129" t="str">
        <f>IF(AND(N3129&gt;0,N3129&lt;=0.05),'Bảng Giá'!$B$3,IF(AND(N3129&lt;=0.1,N3129&gt;0.05),'Bảng Giá'!$B$4,IF(AND('Raw Data'!N3129&gt;0.1,'Raw Data'!N3129&lt;=0.25),'Bảng Giá'!$B$5,IF(AND('Raw Data'!N3129&gt;0.25,'Raw Data'!N3129&lt;=0.5),'Bảng Giá'!$B$6,IF(AND('Raw Data'!N3129&gt;0.5,'Raw Data'!N3129&lt;=1),'Bảng Giá'!$B$7,IF(AND('Raw Data'!N3129&gt;1,'Raw Data'!N3129&lt;=1.5),'Bảng Giá'!$B$8,IF(AND('Raw Data'!N3129&gt;1.5,'Raw Data'!N3129&lt;=2),'Bảng Giá'!$B$9,IF(AND('Raw Data'!N3129&gt;2,'Raw Data'!N3129&lt;=2.5),'Bảng Giá'!$B$10,IF(AND('Raw Data'!N3129&gt;2.5,'Raw Data'!N3129&lt;=3),'Bảng Giá'!$B$11,IF(AND('Raw Data'!N3129&gt;3,'Raw Data'!N3129&lt;=3.5),'Bảng Giá'!$B$12,IF(AND('Raw Data'!N3129&gt;3.5,'Raw Data'!N3129&lt;=4),'Bảng Giá'!$B$13,IF(AND('Raw Data'!N3129&gt;4,'Raw Data'!N3129&lt;=4.5),'Bảng Giá'!$B$14,IF(AND('Raw Data'!N3129&gt;4.5,'Raw Data'!N3129&lt;=5),'Bảng Giá'!$B$15,IF(AND('Raw Data'!N3129&gt;5,'Raw Data'!N3129&lt;=5.5),'Bảng Giá'!$B$16,IF(AND('Raw Data'!N3129&gt;5.5,'Raw Data'!N3129&lt;=6),'Bảng Giá'!$B$17,'Bảng Giá'!$B$18)))))))))))))))</f>
        <v>0.1&lt;x&lt;=0.25</v>
      </c>
      <c r="Q3129" s="48">
        <f t="shared" si="291"/>
        <v>-7.6335877862595417E-3</v>
      </c>
      <c r="R3129">
        <f t="shared" si="292"/>
        <v>15600</v>
      </c>
      <c r="S3129">
        <f t="shared" si="293"/>
        <v>2500</v>
      </c>
    </row>
    <row r="3130" spans="1:19" x14ac:dyDescent="0.25">
      <c r="A3130" s="12">
        <v>3129</v>
      </c>
      <c r="B3130" s="12" t="s">
        <v>292</v>
      </c>
      <c r="C3130" s="12" t="s">
        <v>1822</v>
      </c>
      <c r="D3130" s="28">
        <v>43012.703958333332</v>
      </c>
      <c r="E3130" s="17">
        <v>43014.203958333332</v>
      </c>
      <c r="F3130" s="13" t="s">
        <v>302</v>
      </c>
      <c r="G3130" s="12">
        <v>200</v>
      </c>
      <c r="H3130" s="12" t="s">
        <v>322</v>
      </c>
      <c r="I3130" s="12" t="s">
        <v>100</v>
      </c>
      <c r="J3130" s="37">
        <f>INDEX('Bảng Giá'!$C$3:$H$18,MATCH('Raw Data'!P3130,'Bảng Giá'!$B$3:$B$18,0),MATCH('Raw Data'!M3130,'Bảng Giá'!$C$2:$H$2,0))</f>
        <v>13000</v>
      </c>
      <c r="K3130" s="12">
        <v>13100</v>
      </c>
      <c r="L3130" s="36">
        <f t="shared" si="288"/>
        <v>1.5</v>
      </c>
      <c r="M3130" t="str">
        <f>'References data'!H3131</f>
        <v>Nội Tỉnh</v>
      </c>
      <c r="N3130">
        <f t="shared" si="289"/>
        <v>0.2</v>
      </c>
      <c r="O3130">
        <f t="shared" si="290"/>
        <v>-100</v>
      </c>
      <c r="P3130" t="str">
        <f>IF(AND(N3130&gt;0,N3130&lt;=0.05),'Bảng Giá'!$B$3,IF(AND(N3130&lt;=0.1,N3130&gt;0.05),'Bảng Giá'!$B$4,IF(AND('Raw Data'!N3130&gt;0.1,'Raw Data'!N3130&lt;=0.25),'Bảng Giá'!$B$5,IF(AND('Raw Data'!N3130&gt;0.25,'Raw Data'!N3130&lt;=0.5),'Bảng Giá'!$B$6,IF(AND('Raw Data'!N3130&gt;0.5,'Raw Data'!N3130&lt;=1),'Bảng Giá'!$B$7,IF(AND('Raw Data'!N3130&gt;1,'Raw Data'!N3130&lt;=1.5),'Bảng Giá'!$B$8,IF(AND('Raw Data'!N3130&gt;1.5,'Raw Data'!N3130&lt;=2),'Bảng Giá'!$B$9,IF(AND('Raw Data'!N3130&gt;2,'Raw Data'!N3130&lt;=2.5),'Bảng Giá'!$B$10,IF(AND('Raw Data'!N3130&gt;2.5,'Raw Data'!N3130&lt;=3),'Bảng Giá'!$B$11,IF(AND('Raw Data'!N3130&gt;3,'Raw Data'!N3130&lt;=3.5),'Bảng Giá'!$B$12,IF(AND('Raw Data'!N3130&gt;3.5,'Raw Data'!N3130&lt;=4),'Bảng Giá'!$B$13,IF(AND('Raw Data'!N3130&gt;4,'Raw Data'!N3130&lt;=4.5),'Bảng Giá'!$B$14,IF(AND('Raw Data'!N3130&gt;4.5,'Raw Data'!N3130&lt;=5),'Bảng Giá'!$B$15,IF(AND('Raw Data'!N3130&gt;5,'Raw Data'!N3130&lt;=5.5),'Bảng Giá'!$B$16,IF(AND('Raw Data'!N3130&gt;5.5,'Raw Data'!N3130&lt;=6),'Bảng Giá'!$B$17,'Bảng Giá'!$B$18)))))))))))))))</f>
        <v>0.1&lt;x&lt;=0.25</v>
      </c>
      <c r="Q3130" s="48">
        <f t="shared" si="291"/>
        <v>-7.6335877862595417E-3</v>
      </c>
      <c r="R3130">
        <f t="shared" si="292"/>
        <v>15600</v>
      </c>
      <c r="S3130">
        <f t="shared" si="293"/>
        <v>2500</v>
      </c>
    </row>
    <row r="3131" spans="1:19" x14ac:dyDescent="0.25">
      <c r="A3131" s="12">
        <v>3130</v>
      </c>
      <c r="B3131" s="12" t="s">
        <v>292</v>
      </c>
      <c r="C3131" s="12" t="s">
        <v>1823</v>
      </c>
      <c r="D3131" s="28">
        <v>43013.403622685182</v>
      </c>
      <c r="E3131" s="17">
        <v>43014.903622685182</v>
      </c>
      <c r="F3131" s="13" t="s">
        <v>302</v>
      </c>
      <c r="G3131" s="12">
        <v>200</v>
      </c>
      <c r="H3131" s="12" t="s">
        <v>322</v>
      </c>
      <c r="I3131" s="12" t="s">
        <v>98</v>
      </c>
      <c r="J3131" s="37">
        <f>INDEX('Bảng Giá'!$C$3:$H$18,MATCH('Raw Data'!P3131,'Bảng Giá'!$B$3:$B$18,0),MATCH('Raw Data'!M3131,'Bảng Giá'!$C$2:$H$2,0))</f>
        <v>13000</v>
      </c>
      <c r="K3131" s="12">
        <v>13100</v>
      </c>
      <c r="L3131" s="36">
        <f t="shared" si="288"/>
        <v>1.5</v>
      </c>
      <c r="M3131" t="str">
        <f>'References data'!H3132</f>
        <v>Nội Tỉnh</v>
      </c>
      <c r="N3131">
        <f t="shared" si="289"/>
        <v>0.2</v>
      </c>
      <c r="O3131">
        <f t="shared" si="290"/>
        <v>-100</v>
      </c>
      <c r="P3131" t="str">
        <f>IF(AND(N3131&gt;0,N3131&lt;=0.05),'Bảng Giá'!$B$3,IF(AND(N3131&lt;=0.1,N3131&gt;0.05),'Bảng Giá'!$B$4,IF(AND('Raw Data'!N3131&gt;0.1,'Raw Data'!N3131&lt;=0.25),'Bảng Giá'!$B$5,IF(AND('Raw Data'!N3131&gt;0.25,'Raw Data'!N3131&lt;=0.5),'Bảng Giá'!$B$6,IF(AND('Raw Data'!N3131&gt;0.5,'Raw Data'!N3131&lt;=1),'Bảng Giá'!$B$7,IF(AND('Raw Data'!N3131&gt;1,'Raw Data'!N3131&lt;=1.5),'Bảng Giá'!$B$8,IF(AND('Raw Data'!N3131&gt;1.5,'Raw Data'!N3131&lt;=2),'Bảng Giá'!$B$9,IF(AND('Raw Data'!N3131&gt;2,'Raw Data'!N3131&lt;=2.5),'Bảng Giá'!$B$10,IF(AND('Raw Data'!N3131&gt;2.5,'Raw Data'!N3131&lt;=3),'Bảng Giá'!$B$11,IF(AND('Raw Data'!N3131&gt;3,'Raw Data'!N3131&lt;=3.5),'Bảng Giá'!$B$12,IF(AND('Raw Data'!N3131&gt;3.5,'Raw Data'!N3131&lt;=4),'Bảng Giá'!$B$13,IF(AND('Raw Data'!N3131&gt;4,'Raw Data'!N3131&lt;=4.5),'Bảng Giá'!$B$14,IF(AND('Raw Data'!N3131&gt;4.5,'Raw Data'!N3131&lt;=5),'Bảng Giá'!$B$15,IF(AND('Raw Data'!N3131&gt;5,'Raw Data'!N3131&lt;=5.5),'Bảng Giá'!$B$16,IF(AND('Raw Data'!N3131&gt;5.5,'Raw Data'!N3131&lt;=6),'Bảng Giá'!$B$17,'Bảng Giá'!$B$18)))))))))))))))</f>
        <v>0.1&lt;x&lt;=0.25</v>
      </c>
      <c r="Q3131" s="48">
        <f t="shared" si="291"/>
        <v>-7.6335877862595417E-3</v>
      </c>
      <c r="R3131">
        <f t="shared" si="292"/>
        <v>15600</v>
      </c>
      <c r="S3131">
        <f t="shared" si="293"/>
        <v>2500</v>
      </c>
    </row>
    <row r="3132" spans="1:19" x14ac:dyDescent="0.25">
      <c r="A3132" s="12">
        <v>3131</v>
      </c>
      <c r="B3132" s="12" t="s">
        <v>292</v>
      </c>
      <c r="C3132" s="12" t="s">
        <v>1824</v>
      </c>
      <c r="D3132" s="28">
        <v>43013.403611111113</v>
      </c>
      <c r="E3132" s="17">
        <v>43014.903611111113</v>
      </c>
      <c r="F3132" s="13" t="s">
        <v>302</v>
      </c>
      <c r="G3132" s="12">
        <v>200</v>
      </c>
      <c r="H3132" s="12" t="s">
        <v>322</v>
      </c>
      <c r="I3132" s="12" t="s">
        <v>74</v>
      </c>
      <c r="J3132" s="37">
        <f>INDEX('Bảng Giá'!$C$3:$H$18,MATCH('Raw Data'!P3132,'Bảng Giá'!$B$3:$B$18,0),MATCH('Raw Data'!M3132,'Bảng Giá'!$C$2:$H$2,0))</f>
        <v>13000</v>
      </c>
      <c r="K3132" s="12">
        <v>13100</v>
      </c>
      <c r="L3132" s="36">
        <f t="shared" si="288"/>
        <v>1.5</v>
      </c>
      <c r="M3132" t="str">
        <f>'References data'!H3133</f>
        <v>Nội Tỉnh</v>
      </c>
      <c r="N3132">
        <f t="shared" si="289"/>
        <v>0.2</v>
      </c>
      <c r="O3132">
        <f t="shared" si="290"/>
        <v>-100</v>
      </c>
      <c r="P3132" t="str">
        <f>IF(AND(N3132&gt;0,N3132&lt;=0.05),'Bảng Giá'!$B$3,IF(AND(N3132&lt;=0.1,N3132&gt;0.05),'Bảng Giá'!$B$4,IF(AND('Raw Data'!N3132&gt;0.1,'Raw Data'!N3132&lt;=0.25),'Bảng Giá'!$B$5,IF(AND('Raw Data'!N3132&gt;0.25,'Raw Data'!N3132&lt;=0.5),'Bảng Giá'!$B$6,IF(AND('Raw Data'!N3132&gt;0.5,'Raw Data'!N3132&lt;=1),'Bảng Giá'!$B$7,IF(AND('Raw Data'!N3132&gt;1,'Raw Data'!N3132&lt;=1.5),'Bảng Giá'!$B$8,IF(AND('Raw Data'!N3132&gt;1.5,'Raw Data'!N3132&lt;=2),'Bảng Giá'!$B$9,IF(AND('Raw Data'!N3132&gt;2,'Raw Data'!N3132&lt;=2.5),'Bảng Giá'!$B$10,IF(AND('Raw Data'!N3132&gt;2.5,'Raw Data'!N3132&lt;=3),'Bảng Giá'!$B$11,IF(AND('Raw Data'!N3132&gt;3,'Raw Data'!N3132&lt;=3.5),'Bảng Giá'!$B$12,IF(AND('Raw Data'!N3132&gt;3.5,'Raw Data'!N3132&lt;=4),'Bảng Giá'!$B$13,IF(AND('Raw Data'!N3132&gt;4,'Raw Data'!N3132&lt;=4.5),'Bảng Giá'!$B$14,IF(AND('Raw Data'!N3132&gt;4.5,'Raw Data'!N3132&lt;=5),'Bảng Giá'!$B$15,IF(AND('Raw Data'!N3132&gt;5,'Raw Data'!N3132&lt;=5.5),'Bảng Giá'!$B$16,IF(AND('Raw Data'!N3132&gt;5.5,'Raw Data'!N3132&lt;=6),'Bảng Giá'!$B$17,'Bảng Giá'!$B$18)))))))))))))))</f>
        <v>0.1&lt;x&lt;=0.25</v>
      </c>
      <c r="Q3132" s="48">
        <f t="shared" si="291"/>
        <v>-7.6335877862595417E-3</v>
      </c>
      <c r="R3132">
        <f t="shared" si="292"/>
        <v>15600</v>
      </c>
      <c r="S3132">
        <f t="shared" si="293"/>
        <v>2500</v>
      </c>
    </row>
    <row r="3133" spans="1:19" x14ac:dyDescent="0.25">
      <c r="A3133" s="12">
        <v>3132</v>
      </c>
      <c r="B3133" s="12" t="s">
        <v>292</v>
      </c>
      <c r="C3133" s="12" t="s">
        <v>255</v>
      </c>
      <c r="D3133" s="28">
        <v>43012.706793981481</v>
      </c>
      <c r="E3133" s="17">
        <v>43014.906793981478</v>
      </c>
      <c r="F3133" s="13" t="s">
        <v>302</v>
      </c>
      <c r="G3133" s="12">
        <v>3600</v>
      </c>
      <c r="H3133" s="12" t="s">
        <v>285</v>
      </c>
      <c r="I3133" s="12" t="s">
        <v>322</v>
      </c>
      <c r="J3133" s="37">
        <f>INDEX('Bảng Giá'!$C$3:$H$18,MATCH('Raw Data'!P3133,'Bảng Giá'!$B$3:$B$18,0),MATCH('Raw Data'!M3133,'Bảng Giá'!$C$2:$H$2,0))</f>
        <v>51500</v>
      </c>
      <c r="K3133" s="12">
        <v>51800</v>
      </c>
      <c r="L3133" s="36">
        <f t="shared" si="288"/>
        <v>2.1999999999970896</v>
      </c>
      <c r="M3133" t="str">
        <f>'References data'!H3134</f>
        <v>Nội Vùng</v>
      </c>
      <c r="N3133">
        <f t="shared" si="289"/>
        <v>3.6</v>
      </c>
      <c r="O3133">
        <f t="shared" si="290"/>
        <v>-300</v>
      </c>
      <c r="P3133" t="str">
        <f>IF(AND(N3133&gt;0,N3133&lt;=0.05),'Bảng Giá'!$B$3,IF(AND(N3133&lt;=0.1,N3133&gt;0.05),'Bảng Giá'!$B$4,IF(AND('Raw Data'!N3133&gt;0.1,'Raw Data'!N3133&lt;=0.25),'Bảng Giá'!$B$5,IF(AND('Raw Data'!N3133&gt;0.25,'Raw Data'!N3133&lt;=0.5),'Bảng Giá'!$B$6,IF(AND('Raw Data'!N3133&gt;0.5,'Raw Data'!N3133&lt;=1),'Bảng Giá'!$B$7,IF(AND('Raw Data'!N3133&gt;1,'Raw Data'!N3133&lt;=1.5),'Bảng Giá'!$B$8,IF(AND('Raw Data'!N3133&gt;1.5,'Raw Data'!N3133&lt;=2),'Bảng Giá'!$B$9,IF(AND('Raw Data'!N3133&gt;2,'Raw Data'!N3133&lt;=2.5),'Bảng Giá'!$B$10,IF(AND('Raw Data'!N3133&gt;2.5,'Raw Data'!N3133&lt;=3),'Bảng Giá'!$B$11,IF(AND('Raw Data'!N3133&gt;3,'Raw Data'!N3133&lt;=3.5),'Bảng Giá'!$B$12,IF(AND('Raw Data'!N3133&gt;3.5,'Raw Data'!N3133&lt;=4),'Bảng Giá'!$B$13,IF(AND('Raw Data'!N3133&gt;4,'Raw Data'!N3133&lt;=4.5),'Bảng Giá'!$B$14,IF(AND('Raw Data'!N3133&gt;4.5,'Raw Data'!N3133&lt;=5),'Bảng Giá'!$B$15,IF(AND('Raw Data'!N3133&gt;5,'Raw Data'!N3133&lt;=5.5),'Bảng Giá'!$B$16,IF(AND('Raw Data'!N3133&gt;5.5,'Raw Data'!N3133&lt;=6),'Bảng Giá'!$B$17,'Bảng Giá'!$B$18)))))))))))))))</f>
        <v>3.5&lt;x&lt;=4</v>
      </c>
      <c r="Q3133" s="48">
        <f t="shared" si="291"/>
        <v>-5.7915057915057912E-3</v>
      </c>
      <c r="R3133">
        <f t="shared" si="292"/>
        <v>61800</v>
      </c>
      <c r="S3133">
        <f t="shared" si="293"/>
        <v>10000</v>
      </c>
    </row>
    <row r="3134" spans="1:19" x14ac:dyDescent="0.25">
      <c r="A3134" s="12">
        <v>3133</v>
      </c>
      <c r="B3134" s="12" t="s">
        <v>292</v>
      </c>
      <c r="C3134" s="12" t="s">
        <v>256</v>
      </c>
      <c r="D3134" s="28">
        <v>43014.628344907411</v>
      </c>
      <c r="E3134" s="17">
        <v>43016.828344907408</v>
      </c>
      <c r="F3134" s="13" t="s">
        <v>302</v>
      </c>
      <c r="G3134" s="12">
        <v>3600</v>
      </c>
      <c r="H3134" s="12" t="s">
        <v>165</v>
      </c>
      <c r="I3134" s="12" t="s">
        <v>322</v>
      </c>
      <c r="J3134" s="37">
        <f>INDEX('Bảng Giá'!$C$3:$H$18,MATCH('Raw Data'!P3134,'Bảng Giá'!$B$3:$B$18,0),MATCH('Raw Data'!M3134,'Bảng Giá'!$C$2:$H$2,0))</f>
        <v>51500</v>
      </c>
      <c r="K3134" s="12">
        <v>51800</v>
      </c>
      <c r="L3134" s="36">
        <f t="shared" si="288"/>
        <v>2.1999999999970896</v>
      </c>
      <c r="M3134" t="str">
        <f>'References data'!H3135</f>
        <v>Nội Vùng</v>
      </c>
      <c r="N3134">
        <f t="shared" si="289"/>
        <v>3.6</v>
      </c>
      <c r="O3134">
        <f t="shared" si="290"/>
        <v>-300</v>
      </c>
      <c r="P3134" t="str">
        <f>IF(AND(N3134&gt;0,N3134&lt;=0.05),'Bảng Giá'!$B$3,IF(AND(N3134&lt;=0.1,N3134&gt;0.05),'Bảng Giá'!$B$4,IF(AND('Raw Data'!N3134&gt;0.1,'Raw Data'!N3134&lt;=0.25),'Bảng Giá'!$B$5,IF(AND('Raw Data'!N3134&gt;0.25,'Raw Data'!N3134&lt;=0.5),'Bảng Giá'!$B$6,IF(AND('Raw Data'!N3134&gt;0.5,'Raw Data'!N3134&lt;=1),'Bảng Giá'!$B$7,IF(AND('Raw Data'!N3134&gt;1,'Raw Data'!N3134&lt;=1.5),'Bảng Giá'!$B$8,IF(AND('Raw Data'!N3134&gt;1.5,'Raw Data'!N3134&lt;=2),'Bảng Giá'!$B$9,IF(AND('Raw Data'!N3134&gt;2,'Raw Data'!N3134&lt;=2.5),'Bảng Giá'!$B$10,IF(AND('Raw Data'!N3134&gt;2.5,'Raw Data'!N3134&lt;=3),'Bảng Giá'!$B$11,IF(AND('Raw Data'!N3134&gt;3,'Raw Data'!N3134&lt;=3.5),'Bảng Giá'!$B$12,IF(AND('Raw Data'!N3134&gt;3.5,'Raw Data'!N3134&lt;=4),'Bảng Giá'!$B$13,IF(AND('Raw Data'!N3134&gt;4,'Raw Data'!N3134&lt;=4.5),'Bảng Giá'!$B$14,IF(AND('Raw Data'!N3134&gt;4.5,'Raw Data'!N3134&lt;=5),'Bảng Giá'!$B$15,IF(AND('Raw Data'!N3134&gt;5,'Raw Data'!N3134&lt;=5.5),'Bảng Giá'!$B$16,IF(AND('Raw Data'!N3134&gt;5.5,'Raw Data'!N3134&lt;=6),'Bảng Giá'!$B$17,'Bảng Giá'!$B$18)))))))))))))))</f>
        <v>3.5&lt;x&lt;=4</v>
      </c>
      <c r="Q3134" s="48">
        <f t="shared" si="291"/>
        <v>-5.7915057915057912E-3</v>
      </c>
      <c r="R3134">
        <f t="shared" si="292"/>
        <v>61800</v>
      </c>
      <c r="S3134">
        <f t="shared" si="293"/>
        <v>10000</v>
      </c>
    </row>
    <row r="3135" spans="1:19" x14ac:dyDescent="0.25">
      <c r="A3135" s="12">
        <v>3134</v>
      </c>
      <c r="B3135" s="12" t="s">
        <v>292</v>
      </c>
      <c r="C3135" s="12" t="s">
        <v>258</v>
      </c>
      <c r="D3135" s="28">
        <v>43013.401388888888</v>
      </c>
      <c r="E3135" s="17">
        <v>43015.601388888885</v>
      </c>
      <c r="F3135" s="13" t="s">
        <v>302</v>
      </c>
      <c r="G3135" s="12">
        <v>5400</v>
      </c>
      <c r="H3135" s="12" t="s">
        <v>287</v>
      </c>
      <c r="I3135" s="12" t="s">
        <v>311</v>
      </c>
      <c r="J3135" s="37">
        <f>INDEX('Bảng Giá'!$C$3:$H$18,MATCH('Raw Data'!P3135,'Bảng Giá'!$B$3:$B$18,0),MATCH('Raw Data'!M3135,'Bảng Giá'!$C$2:$H$2,0))</f>
        <v>59000</v>
      </c>
      <c r="K3135" s="12">
        <v>59300</v>
      </c>
      <c r="L3135" s="36">
        <f t="shared" si="288"/>
        <v>2.1999999999970896</v>
      </c>
      <c r="M3135" t="str">
        <f>'References data'!H3136</f>
        <v>Nội Vùng</v>
      </c>
      <c r="N3135">
        <f t="shared" si="289"/>
        <v>5.4</v>
      </c>
      <c r="O3135">
        <f t="shared" si="290"/>
        <v>-300</v>
      </c>
      <c r="P3135" t="str">
        <f>IF(AND(N3135&gt;0,N3135&lt;=0.05),'Bảng Giá'!$B$3,IF(AND(N3135&lt;=0.1,N3135&gt;0.05),'Bảng Giá'!$B$4,IF(AND('Raw Data'!N3135&gt;0.1,'Raw Data'!N3135&lt;=0.25),'Bảng Giá'!$B$5,IF(AND('Raw Data'!N3135&gt;0.25,'Raw Data'!N3135&lt;=0.5),'Bảng Giá'!$B$6,IF(AND('Raw Data'!N3135&gt;0.5,'Raw Data'!N3135&lt;=1),'Bảng Giá'!$B$7,IF(AND('Raw Data'!N3135&gt;1,'Raw Data'!N3135&lt;=1.5),'Bảng Giá'!$B$8,IF(AND('Raw Data'!N3135&gt;1.5,'Raw Data'!N3135&lt;=2),'Bảng Giá'!$B$9,IF(AND('Raw Data'!N3135&gt;2,'Raw Data'!N3135&lt;=2.5),'Bảng Giá'!$B$10,IF(AND('Raw Data'!N3135&gt;2.5,'Raw Data'!N3135&lt;=3),'Bảng Giá'!$B$11,IF(AND('Raw Data'!N3135&gt;3,'Raw Data'!N3135&lt;=3.5),'Bảng Giá'!$B$12,IF(AND('Raw Data'!N3135&gt;3.5,'Raw Data'!N3135&lt;=4),'Bảng Giá'!$B$13,IF(AND('Raw Data'!N3135&gt;4,'Raw Data'!N3135&lt;=4.5),'Bảng Giá'!$B$14,IF(AND('Raw Data'!N3135&gt;4.5,'Raw Data'!N3135&lt;=5),'Bảng Giá'!$B$15,IF(AND('Raw Data'!N3135&gt;5,'Raw Data'!N3135&lt;=5.5),'Bảng Giá'!$B$16,IF(AND('Raw Data'!N3135&gt;5.5,'Raw Data'!N3135&lt;=6),'Bảng Giá'!$B$17,'Bảng Giá'!$B$18)))))))))))))))</f>
        <v>5&lt;x&lt;=5.5</v>
      </c>
      <c r="Q3135" s="48">
        <f t="shared" si="291"/>
        <v>-5.0590219224283303E-3</v>
      </c>
      <c r="R3135">
        <f t="shared" si="292"/>
        <v>70800</v>
      </c>
      <c r="S3135">
        <f t="shared" si="293"/>
        <v>11500</v>
      </c>
    </row>
    <row r="3136" spans="1:19" x14ac:dyDescent="0.25">
      <c r="A3136" s="12">
        <v>3135</v>
      </c>
      <c r="B3136" s="12" t="s">
        <v>292</v>
      </c>
      <c r="C3136" s="12" t="s">
        <v>1825</v>
      </c>
      <c r="D3136" s="28">
        <v>43013.40184027778</v>
      </c>
      <c r="E3136" s="17">
        <v>43014.90184027778</v>
      </c>
      <c r="F3136" s="13" t="s">
        <v>302</v>
      </c>
      <c r="G3136" s="12">
        <v>200</v>
      </c>
      <c r="H3136" s="12" t="s">
        <v>322</v>
      </c>
      <c r="I3136" s="12" t="s">
        <v>93</v>
      </c>
      <c r="J3136" s="37">
        <f>INDEX('Bảng Giá'!$C$3:$H$18,MATCH('Raw Data'!P3136,'Bảng Giá'!$B$3:$B$18,0),MATCH('Raw Data'!M3136,'Bảng Giá'!$C$2:$H$2,0))</f>
        <v>13000</v>
      </c>
      <c r="K3136" s="12">
        <v>13100</v>
      </c>
      <c r="L3136" s="36">
        <f t="shared" si="288"/>
        <v>1.5</v>
      </c>
      <c r="M3136" t="str">
        <f>'References data'!H3137</f>
        <v>Nội Tỉnh</v>
      </c>
      <c r="N3136">
        <f t="shared" si="289"/>
        <v>0.2</v>
      </c>
      <c r="O3136">
        <f t="shared" si="290"/>
        <v>-100</v>
      </c>
      <c r="P3136" t="str">
        <f>IF(AND(N3136&gt;0,N3136&lt;=0.05),'Bảng Giá'!$B$3,IF(AND(N3136&lt;=0.1,N3136&gt;0.05),'Bảng Giá'!$B$4,IF(AND('Raw Data'!N3136&gt;0.1,'Raw Data'!N3136&lt;=0.25),'Bảng Giá'!$B$5,IF(AND('Raw Data'!N3136&gt;0.25,'Raw Data'!N3136&lt;=0.5),'Bảng Giá'!$B$6,IF(AND('Raw Data'!N3136&gt;0.5,'Raw Data'!N3136&lt;=1),'Bảng Giá'!$B$7,IF(AND('Raw Data'!N3136&gt;1,'Raw Data'!N3136&lt;=1.5),'Bảng Giá'!$B$8,IF(AND('Raw Data'!N3136&gt;1.5,'Raw Data'!N3136&lt;=2),'Bảng Giá'!$B$9,IF(AND('Raw Data'!N3136&gt;2,'Raw Data'!N3136&lt;=2.5),'Bảng Giá'!$B$10,IF(AND('Raw Data'!N3136&gt;2.5,'Raw Data'!N3136&lt;=3),'Bảng Giá'!$B$11,IF(AND('Raw Data'!N3136&gt;3,'Raw Data'!N3136&lt;=3.5),'Bảng Giá'!$B$12,IF(AND('Raw Data'!N3136&gt;3.5,'Raw Data'!N3136&lt;=4),'Bảng Giá'!$B$13,IF(AND('Raw Data'!N3136&gt;4,'Raw Data'!N3136&lt;=4.5),'Bảng Giá'!$B$14,IF(AND('Raw Data'!N3136&gt;4.5,'Raw Data'!N3136&lt;=5),'Bảng Giá'!$B$15,IF(AND('Raw Data'!N3136&gt;5,'Raw Data'!N3136&lt;=5.5),'Bảng Giá'!$B$16,IF(AND('Raw Data'!N3136&gt;5.5,'Raw Data'!N3136&lt;=6),'Bảng Giá'!$B$17,'Bảng Giá'!$B$18)))))))))))))))</f>
        <v>0.1&lt;x&lt;=0.25</v>
      </c>
      <c r="Q3136" s="48">
        <f t="shared" si="291"/>
        <v>-7.6335877862595417E-3</v>
      </c>
      <c r="R3136">
        <f t="shared" si="292"/>
        <v>15600</v>
      </c>
      <c r="S3136">
        <f t="shared" si="293"/>
        <v>2500</v>
      </c>
    </row>
    <row r="3137" spans="1:19" x14ac:dyDescent="0.25">
      <c r="A3137" s="12">
        <v>3136</v>
      </c>
      <c r="B3137" s="12" t="s">
        <v>292</v>
      </c>
      <c r="C3137" s="12" t="s">
        <v>1826</v>
      </c>
      <c r="D3137" s="28">
        <v>43013.401898148149</v>
      </c>
      <c r="E3137" s="17">
        <v>43014.901898148149</v>
      </c>
      <c r="F3137" s="13" t="s">
        <v>302</v>
      </c>
      <c r="G3137" s="12">
        <v>200</v>
      </c>
      <c r="H3137" s="12" t="s">
        <v>322</v>
      </c>
      <c r="I3137" s="12" t="s">
        <v>76</v>
      </c>
      <c r="J3137" s="37">
        <f>INDEX('Bảng Giá'!$C$3:$H$18,MATCH('Raw Data'!P3137,'Bảng Giá'!$B$3:$B$18,0),MATCH('Raw Data'!M3137,'Bảng Giá'!$C$2:$H$2,0))</f>
        <v>13000</v>
      </c>
      <c r="K3137" s="12">
        <v>13100</v>
      </c>
      <c r="L3137" s="36">
        <f t="shared" si="288"/>
        <v>1.5</v>
      </c>
      <c r="M3137" t="str">
        <f>'References data'!H3138</f>
        <v>Nội Tỉnh</v>
      </c>
      <c r="N3137">
        <f t="shared" si="289"/>
        <v>0.2</v>
      </c>
      <c r="O3137">
        <f t="shared" si="290"/>
        <v>-100</v>
      </c>
      <c r="P3137" t="str">
        <f>IF(AND(N3137&gt;0,N3137&lt;=0.05),'Bảng Giá'!$B$3,IF(AND(N3137&lt;=0.1,N3137&gt;0.05),'Bảng Giá'!$B$4,IF(AND('Raw Data'!N3137&gt;0.1,'Raw Data'!N3137&lt;=0.25),'Bảng Giá'!$B$5,IF(AND('Raw Data'!N3137&gt;0.25,'Raw Data'!N3137&lt;=0.5),'Bảng Giá'!$B$6,IF(AND('Raw Data'!N3137&gt;0.5,'Raw Data'!N3137&lt;=1),'Bảng Giá'!$B$7,IF(AND('Raw Data'!N3137&gt;1,'Raw Data'!N3137&lt;=1.5),'Bảng Giá'!$B$8,IF(AND('Raw Data'!N3137&gt;1.5,'Raw Data'!N3137&lt;=2),'Bảng Giá'!$B$9,IF(AND('Raw Data'!N3137&gt;2,'Raw Data'!N3137&lt;=2.5),'Bảng Giá'!$B$10,IF(AND('Raw Data'!N3137&gt;2.5,'Raw Data'!N3137&lt;=3),'Bảng Giá'!$B$11,IF(AND('Raw Data'!N3137&gt;3,'Raw Data'!N3137&lt;=3.5),'Bảng Giá'!$B$12,IF(AND('Raw Data'!N3137&gt;3.5,'Raw Data'!N3137&lt;=4),'Bảng Giá'!$B$13,IF(AND('Raw Data'!N3137&gt;4,'Raw Data'!N3137&lt;=4.5),'Bảng Giá'!$B$14,IF(AND('Raw Data'!N3137&gt;4.5,'Raw Data'!N3137&lt;=5),'Bảng Giá'!$B$15,IF(AND('Raw Data'!N3137&gt;5,'Raw Data'!N3137&lt;=5.5),'Bảng Giá'!$B$16,IF(AND('Raw Data'!N3137&gt;5.5,'Raw Data'!N3137&lt;=6),'Bảng Giá'!$B$17,'Bảng Giá'!$B$18)))))))))))))))</f>
        <v>0.1&lt;x&lt;=0.25</v>
      </c>
      <c r="Q3137" s="48">
        <f t="shared" si="291"/>
        <v>-7.6335877862595417E-3</v>
      </c>
      <c r="R3137">
        <f t="shared" si="292"/>
        <v>15600</v>
      </c>
      <c r="S3137">
        <f t="shared" si="293"/>
        <v>2500</v>
      </c>
    </row>
    <row r="3138" spans="1:19" x14ac:dyDescent="0.25">
      <c r="A3138" s="12">
        <v>3137</v>
      </c>
      <c r="B3138" s="12" t="s">
        <v>292</v>
      </c>
      <c r="C3138" s="12" t="s">
        <v>1827</v>
      </c>
      <c r="D3138" s="28">
        <v>43014.628240740742</v>
      </c>
      <c r="E3138" s="17">
        <v>43016.128240740742</v>
      </c>
      <c r="F3138" s="13" t="s">
        <v>302</v>
      </c>
      <c r="G3138" s="12">
        <v>200</v>
      </c>
      <c r="H3138" s="12" t="s">
        <v>322</v>
      </c>
      <c r="I3138" s="12" t="s">
        <v>76</v>
      </c>
      <c r="J3138" s="37">
        <f>INDEX('Bảng Giá'!$C$3:$H$18,MATCH('Raw Data'!P3138,'Bảng Giá'!$B$3:$B$18,0),MATCH('Raw Data'!M3138,'Bảng Giá'!$C$2:$H$2,0))</f>
        <v>13000</v>
      </c>
      <c r="K3138" s="12">
        <v>13100</v>
      </c>
      <c r="L3138" s="36">
        <f t="shared" si="288"/>
        <v>1.5</v>
      </c>
      <c r="M3138" t="str">
        <f>'References data'!H3139</f>
        <v>Nội Tỉnh</v>
      </c>
      <c r="N3138">
        <f t="shared" si="289"/>
        <v>0.2</v>
      </c>
      <c r="O3138">
        <f t="shared" si="290"/>
        <v>-100</v>
      </c>
      <c r="P3138" t="str">
        <f>IF(AND(N3138&gt;0,N3138&lt;=0.05),'Bảng Giá'!$B$3,IF(AND(N3138&lt;=0.1,N3138&gt;0.05),'Bảng Giá'!$B$4,IF(AND('Raw Data'!N3138&gt;0.1,'Raw Data'!N3138&lt;=0.25),'Bảng Giá'!$B$5,IF(AND('Raw Data'!N3138&gt;0.25,'Raw Data'!N3138&lt;=0.5),'Bảng Giá'!$B$6,IF(AND('Raw Data'!N3138&gt;0.5,'Raw Data'!N3138&lt;=1),'Bảng Giá'!$B$7,IF(AND('Raw Data'!N3138&gt;1,'Raw Data'!N3138&lt;=1.5),'Bảng Giá'!$B$8,IF(AND('Raw Data'!N3138&gt;1.5,'Raw Data'!N3138&lt;=2),'Bảng Giá'!$B$9,IF(AND('Raw Data'!N3138&gt;2,'Raw Data'!N3138&lt;=2.5),'Bảng Giá'!$B$10,IF(AND('Raw Data'!N3138&gt;2.5,'Raw Data'!N3138&lt;=3),'Bảng Giá'!$B$11,IF(AND('Raw Data'!N3138&gt;3,'Raw Data'!N3138&lt;=3.5),'Bảng Giá'!$B$12,IF(AND('Raw Data'!N3138&gt;3.5,'Raw Data'!N3138&lt;=4),'Bảng Giá'!$B$13,IF(AND('Raw Data'!N3138&gt;4,'Raw Data'!N3138&lt;=4.5),'Bảng Giá'!$B$14,IF(AND('Raw Data'!N3138&gt;4.5,'Raw Data'!N3138&lt;=5),'Bảng Giá'!$B$15,IF(AND('Raw Data'!N3138&gt;5,'Raw Data'!N3138&lt;=5.5),'Bảng Giá'!$B$16,IF(AND('Raw Data'!N3138&gt;5.5,'Raw Data'!N3138&lt;=6),'Bảng Giá'!$B$17,'Bảng Giá'!$B$18)))))))))))))))</f>
        <v>0.1&lt;x&lt;=0.25</v>
      </c>
      <c r="Q3138" s="48">
        <f t="shared" si="291"/>
        <v>-7.6335877862595417E-3</v>
      </c>
      <c r="R3138">
        <f t="shared" si="292"/>
        <v>15600</v>
      </c>
      <c r="S3138">
        <f t="shared" si="293"/>
        <v>2500</v>
      </c>
    </row>
    <row r="3139" spans="1:19" x14ac:dyDescent="0.25">
      <c r="A3139" s="12">
        <v>3138</v>
      </c>
      <c r="B3139" s="12" t="s">
        <v>292</v>
      </c>
      <c r="C3139" s="12" t="s">
        <v>1828</v>
      </c>
      <c r="D3139" s="28">
        <v>43014.628310185188</v>
      </c>
      <c r="E3139" s="17">
        <v>43016.128310185188</v>
      </c>
      <c r="F3139" s="13" t="s">
        <v>302</v>
      </c>
      <c r="G3139" s="12">
        <v>200</v>
      </c>
      <c r="H3139" s="12" t="s">
        <v>322</v>
      </c>
      <c r="I3139" s="12" t="s">
        <v>76</v>
      </c>
      <c r="J3139" s="37">
        <f>INDEX('Bảng Giá'!$C$3:$H$18,MATCH('Raw Data'!P3139,'Bảng Giá'!$B$3:$B$18,0),MATCH('Raw Data'!M3139,'Bảng Giá'!$C$2:$H$2,0))</f>
        <v>13000</v>
      </c>
      <c r="K3139" s="12">
        <v>13100</v>
      </c>
      <c r="L3139" s="36">
        <f t="shared" ref="L3139:L3202" si="294">E3139-D3139</f>
        <v>1.5</v>
      </c>
      <c r="M3139" t="str">
        <f>'References data'!H3140</f>
        <v>Nội Tỉnh</v>
      </c>
      <c r="N3139">
        <f t="shared" ref="N3139:N3202" si="295">G3139/1000</f>
        <v>0.2</v>
      </c>
      <c r="O3139">
        <f t="shared" ref="O3139:O3202" si="296">J3139-K3139</f>
        <v>-100</v>
      </c>
      <c r="P3139" t="str">
        <f>IF(AND(N3139&gt;0,N3139&lt;=0.05),'Bảng Giá'!$B$3,IF(AND(N3139&lt;=0.1,N3139&gt;0.05),'Bảng Giá'!$B$4,IF(AND('Raw Data'!N3139&gt;0.1,'Raw Data'!N3139&lt;=0.25),'Bảng Giá'!$B$5,IF(AND('Raw Data'!N3139&gt;0.25,'Raw Data'!N3139&lt;=0.5),'Bảng Giá'!$B$6,IF(AND('Raw Data'!N3139&gt;0.5,'Raw Data'!N3139&lt;=1),'Bảng Giá'!$B$7,IF(AND('Raw Data'!N3139&gt;1,'Raw Data'!N3139&lt;=1.5),'Bảng Giá'!$B$8,IF(AND('Raw Data'!N3139&gt;1.5,'Raw Data'!N3139&lt;=2),'Bảng Giá'!$B$9,IF(AND('Raw Data'!N3139&gt;2,'Raw Data'!N3139&lt;=2.5),'Bảng Giá'!$B$10,IF(AND('Raw Data'!N3139&gt;2.5,'Raw Data'!N3139&lt;=3),'Bảng Giá'!$B$11,IF(AND('Raw Data'!N3139&gt;3,'Raw Data'!N3139&lt;=3.5),'Bảng Giá'!$B$12,IF(AND('Raw Data'!N3139&gt;3.5,'Raw Data'!N3139&lt;=4),'Bảng Giá'!$B$13,IF(AND('Raw Data'!N3139&gt;4,'Raw Data'!N3139&lt;=4.5),'Bảng Giá'!$B$14,IF(AND('Raw Data'!N3139&gt;4.5,'Raw Data'!N3139&lt;=5),'Bảng Giá'!$B$15,IF(AND('Raw Data'!N3139&gt;5,'Raw Data'!N3139&lt;=5.5),'Bảng Giá'!$B$16,IF(AND('Raw Data'!N3139&gt;5.5,'Raw Data'!N3139&lt;=6),'Bảng Giá'!$B$17,'Bảng Giá'!$B$18)))))))))))))))</f>
        <v>0.1&lt;x&lt;=0.25</v>
      </c>
      <c r="Q3139" s="48">
        <f t="shared" ref="Q3139:Q3202" si="297">O3139/K3139</f>
        <v>-7.6335877862595417E-3</v>
      </c>
      <c r="R3139">
        <f t="shared" ref="R3139:R3202" si="298">J3139+(J3139*0.2)</f>
        <v>15600</v>
      </c>
      <c r="S3139">
        <f t="shared" ref="S3139:S3202" si="299">R3139-K3139</f>
        <v>2500</v>
      </c>
    </row>
    <row r="3140" spans="1:19" x14ac:dyDescent="0.25">
      <c r="A3140" s="12">
        <v>3139</v>
      </c>
      <c r="B3140" s="12" t="s">
        <v>292</v>
      </c>
      <c r="C3140" s="12" t="s">
        <v>1829</v>
      </c>
      <c r="D3140" s="28">
        <v>43014.628263888888</v>
      </c>
      <c r="E3140" s="17">
        <v>43016.128263888888</v>
      </c>
      <c r="F3140" s="13" t="s">
        <v>302</v>
      </c>
      <c r="G3140" s="12">
        <v>200</v>
      </c>
      <c r="H3140" s="12" t="s">
        <v>322</v>
      </c>
      <c r="I3140" s="12" t="s">
        <v>76</v>
      </c>
      <c r="J3140" s="37">
        <f>INDEX('Bảng Giá'!$C$3:$H$18,MATCH('Raw Data'!P3140,'Bảng Giá'!$B$3:$B$18,0),MATCH('Raw Data'!M3140,'Bảng Giá'!$C$2:$H$2,0))</f>
        <v>13000</v>
      </c>
      <c r="K3140" s="12">
        <v>13100</v>
      </c>
      <c r="L3140" s="36">
        <f t="shared" si="294"/>
        <v>1.5</v>
      </c>
      <c r="M3140" t="str">
        <f>'References data'!H3141</f>
        <v>Nội Tỉnh</v>
      </c>
      <c r="N3140">
        <f t="shared" si="295"/>
        <v>0.2</v>
      </c>
      <c r="O3140">
        <f t="shared" si="296"/>
        <v>-100</v>
      </c>
      <c r="P3140" t="str">
        <f>IF(AND(N3140&gt;0,N3140&lt;=0.05),'Bảng Giá'!$B$3,IF(AND(N3140&lt;=0.1,N3140&gt;0.05),'Bảng Giá'!$B$4,IF(AND('Raw Data'!N3140&gt;0.1,'Raw Data'!N3140&lt;=0.25),'Bảng Giá'!$B$5,IF(AND('Raw Data'!N3140&gt;0.25,'Raw Data'!N3140&lt;=0.5),'Bảng Giá'!$B$6,IF(AND('Raw Data'!N3140&gt;0.5,'Raw Data'!N3140&lt;=1),'Bảng Giá'!$B$7,IF(AND('Raw Data'!N3140&gt;1,'Raw Data'!N3140&lt;=1.5),'Bảng Giá'!$B$8,IF(AND('Raw Data'!N3140&gt;1.5,'Raw Data'!N3140&lt;=2),'Bảng Giá'!$B$9,IF(AND('Raw Data'!N3140&gt;2,'Raw Data'!N3140&lt;=2.5),'Bảng Giá'!$B$10,IF(AND('Raw Data'!N3140&gt;2.5,'Raw Data'!N3140&lt;=3),'Bảng Giá'!$B$11,IF(AND('Raw Data'!N3140&gt;3,'Raw Data'!N3140&lt;=3.5),'Bảng Giá'!$B$12,IF(AND('Raw Data'!N3140&gt;3.5,'Raw Data'!N3140&lt;=4),'Bảng Giá'!$B$13,IF(AND('Raw Data'!N3140&gt;4,'Raw Data'!N3140&lt;=4.5),'Bảng Giá'!$B$14,IF(AND('Raw Data'!N3140&gt;4.5,'Raw Data'!N3140&lt;=5),'Bảng Giá'!$B$15,IF(AND('Raw Data'!N3140&gt;5,'Raw Data'!N3140&lt;=5.5),'Bảng Giá'!$B$16,IF(AND('Raw Data'!N3140&gt;5.5,'Raw Data'!N3140&lt;=6),'Bảng Giá'!$B$17,'Bảng Giá'!$B$18)))))))))))))))</f>
        <v>0.1&lt;x&lt;=0.25</v>
      </c>
      <c r="Q3140" s="48">
        <f t="shared" si="297"/>
        <v>-7.6335877862595417E-3</v>
      </c>
      <c r="R3140">
        <f t="shared" si="298"/>
        <v>15600</v>
      </c>
      <c r="S3140">
        <f t="shared" si="299"/>
        <v>2500</v>
      </c>
    </row>
    <row r="3141" spans="1:19" x14ac:dyDescent="0.25">
      <c r="A3141" s="12">
        <v>3140</v>
      </c>
      <c r="B3141" s="12" t="s">
        <v>292</v>
      </c>
      <c r="C3141" s="12" t="s">
        <v>1830</v>
      </c>
      <c r="D3141" s="28">
        <v>43014.628275462965</v>
      </c>
      <c r="E3141" s="17">
        <v>43016.128275462965</v>
      </c>
      <c r="F3141" s="13" t="s">
        <v>302</v>
      </c>
      <c r="G3141" s="12">
        <v>200</v>
      </c>
      <c r="H3141" s="12" t="s">
        <v>322</v>
      </c>
      <c r="I3141" s="12" t="s">
        <v>76</v>
      </c>
      <c r="J3141" s="37">
        <f>INDEX('Bảng Giá'!$C$3:$H$18,MATCH('Raw Data'!P3141,'Bảng Giá'!$B$3:$B$18,0),MATCH('Raw Data'!M3141,'Bảng Giá'!$C$2:$H$2,0))</f>
        <v>13000</v>
      </c>
      <c r="K3141" s="12">
        <v>13100</v>
      </c>
      <c r="L3141" s="36">
        <f t="shared" si="294"/>
        <v>1.5</v>
      </c>
      <c r="M3141" t="str">
        <f>'References data'!H3142</f>
        <v>Nội Tỉnh</v>
      </c>
      <c r="N3141">
        <f t="shared" si="295"/>
        <v>0.2</v>
      </c>
      <c r="O3141">
        <f t="shared" si="296"/>
        <v>-100</v>
      </c>
      <c r="P3141" t="str">
        <f>IF(AND(N3141&gt;0,N3141&lt;=0.05),'Bảng Giá'!$B$3,IF(AND(N3141&lt;=0.1,N3141&gt;0.05),'Bảng Giá'!$B$4,IF(AND('Raw Data'!N3141&gt;0.1,'Raw Data'!N3141&lt;=0.25),'Bảng Giá'!$B$5,IF(AND('Raw Data'!N3141&gt;0.25,'Raw Data'!N3141&lt;=0.5),'Bảng Giá'!$B$6,IF(AND('Raw Data'!N3141&gt;0.5,'Raw Data'!N3141&lt;=1),'Bảng Giá'!$B$7,IF(AND('Raw Data'!N3141&gt;1,'Raw Data'!N3141&lt;=1.5),'Bảng Giá'!$B$8,IF(AND('Raw Data'!N3141&gt;1.5,'Raw Data'!N3141&lt;=2),'Bảng Giá'!$B$9,IF(AND('Raw Data'!N3141&gt;2,'Raw Data'!N3141&lt;=2.5),'Bảng Giá'!$B$10,IF(AND('Raw Data'!N3141&gt;2.5,'Raw Data'!N3141&lt;=3),'Bảng Giá'!$B$11,IF(AND('Raw Data'!N3141&gt;3,'Raw Data'!N3141&lt;=3.5),'Bảng Giá'!$B$12,IF(AND('Raw Data'!N3141&gt;3.5,'Raw Data'!N3141&lt;=4),'Bảng Giá'!$B$13,IF(AND('Raw Data'!N3141&gt;4,'Raw Data'!N3141&lt;=4.5),'Bảng Giá'!$B$14,IF(AND('Raw Data'!N3141&gt;4.5,'Raw Data'!N3141&lt;=5),'Bảng Giá'!$B$15,IF(AND('Raw Data'!N3141&gt;5,'Raw Data'!N3141&lt;=5.5),'Bảng Giá'!$B$16,IF(AND('Raw Data'!N3141&gt;5.5,'Raw Data'!N3141&lt;=6),'Bảng Giá'!$B$17,'Bảng Giá'!$B$18)))))))))))))))</f>
        <v>0.1&lt;x&lt;=0.25</v>
      </c>
      <c r="Q3141" s="48">
        <f t="shared" si="297"/>
        <v>-7.6335877862595417E-3</v>
      </c>
      <c r="R3141">
        <f t="shared" si="298"/>
        <v>15600</v>
      </c>
      <c r="S3141">
        <f t="shared" si="299"/>
        <v>2500</v>
      </c>
    </row>
    <row r="3142" spans="1:19" x14ac:dyDescent="0.25">
      <c r="A3142" s="12">
        <v>3141</v>
      </c>
      <c r="B3142" s="12" t="s">
        <v>292</v>
      </c>
      <c r="C3142" s="12" t="s">
        <v>1831</v>
      </c>
      <c r="D3142" s="28">
        <v>43014.62841435185</v>
      </c>
      <c r="E3142" s="17">
        <v>43016.12841435185</v>
      </c>
      <c r="F3142" s="13" t="s">
        <v>302</v>
      </c>
      <c r="G3142" s="12">
        <v>200</v>
      </c>
      <c r="H3142" s="12" t="s">
        <v>322</v>
      </c>
      <c r="I3142" s="12" t="s">
        <v>85</v>
      </c>
      <c r="J3142" s="37">
        <f>INDEX('Bảng Giá'!$C$3:$H$18,MATCH('Raw Data'!P3142,'Bảng Giá'!$B$3:$B$18,0),MATCH('Raw Data'!M3142,'Bảng Giá'!$C$2:$H$2,0))</f>
        <v>13000</v>
      </c>
      <c r="K3142" s="12">
        <v>13100</v>
      </c>
      <c r="L3142" s="36">
        <f t="shared" si="294"/>
        <v>1.5</v>
      </c>
      <c r="M3142" t="str">
        <f>'References data'!H3143</f>
        <v>Nội Tỉnh</v>
      </c>
      <c r="N3142">
        <f t="shared" si="295"/>
        <v>0.2</v>
      </c>
      <c r="O3142">
        <f t="shared" si="296"/>
        <v>-100</v>
      </c>
      <c r="P3142" t="str">
        <f>IF(AND(N3142&gt;0,N3142&lt;=0.05),'Bảng Giá'!$B$3,IF(AND(N3142&lt;=0.1,N3142&gt;0.05),'Bảng Giá'!$B$4,IF(AND('Raw Data'!N3142&gt;0.1,'Raw Data'!N3142&lt;=0.25),'Bảng Giá'!$B$5,IF(AND('Raw Data'!N3142&gt;0.25,'Raw Data'!N3142&lt;=0.5),'Bảng Giá'!$B$6,IF(AND('Raw Data'!N3142&gt;0.5,'Raw Data'!N3142&lt;=1),'Bảng Giá'!$B$7,IF(AND('Raw Data'!N3142&gt;1,'Raw Data'!N3142&lt;=1.5),'Bảng Giá'!$B$8,IF(AND('Raw Data'!N3142&gt;1.5,'Raw Data'!N3142&lt;=2),'Bảng Giá'!$B$9,IF(AND('Raw Data'!N3142&gt;2,'Raw Data'!N3142&lt;=2.5),'Bảng Giá'!$B$10,IF(AND('Raw Data'!N3142&gt;2.5,'Raw Data'!N3142&lt;=3),'Bảng Giá'!$B$11,IF(AND('Raw Data'!N3142&gt;3,'Raw Data'!N3142&lt;=3.5),'Bảng Giá'!$B$12,IF(AND('Raw Data'!N3142&gt;3.5,'Raw Data'!N3142&lt;=4),'Bảng Giá'!$B$13,IF(AND('Raw Data'!N3142&gt;4,'Raw Data'!N3142&lt;=4.5),'Bảng Giá'!$B$14,IF(AND('Raw Data'!N3142&gt;4.5,'Raw Data'!N3142&lt;=5),'Bảng Giá'!$B$15,IF(AND('Raw Data'!N3142&gt;5,'Raw Data'!N3142&lt;=5.5),'Bảng Giá'!$B$16,IF(AND('Raw Data'!N3142&gt;5.5,'Raw Data'!N3142&lt;=6),'Bảng Giá'!$B$17,'Bảng Giá'!$B$18)))))))))))))))</f>
        <v>0.1&lt;x&lt;=0.25</v>
      </c>
      <c r="Q3142" s="48">
        <f t="shared" si="297"/>
        <v>-7.6335877862595417E-3</v>
      </c>
      <c r="R3142">
        <f t="shared" si="298"/>
        <v>15600</v>
      </c>
      <c r="S3142">
        <f t="shared" si="299"/>
        <v>2500</v>
      </c>
    </row>
    <row r="3143" spans="1:19" x14ac:dyDescent="0.25">
      <c r="A3143" s="12">
        <v>3142</v>
      </c>
      <c r="B3143" s="12" t="s">
        <v>292</v>
      </c>
      <c r="C3143" s="12" t="s">
        <v>1832</v>
      </c>
      <c r="D3143" s="28">
        <v>43012.706782407404</v>
      </c>
      <c r="E3143" s="17">
        <v>43014.206782407404</v>
      </c>
      <c r="F3143" s="13" t="s">
        <v>302</v>
      </c>
      <c r="G3143" s="12">
        <v>200</v>
      </c>
      <c r="H3143" s="12" t="s">
        <v>322</v>
      </c>
      <c r="I3143" s="12" t="s">
        <v>193</v>
      </c>
      <c r="J3143" s="37">
        <f>INDEX('Bảng Giá'!$C$3:$H$18,MATCH('Raw Data'!P3143,'Bảng Giá'!$B$3:$B$18,0),MATCH('Raw Data'!M3143,'Bảng Giá'!$C$2:$H$2,0))</f>
        <v>13000</v>
      </c>
      <c r="K3143" s="12">
        <v>13100</v>
      </c>
      <c r="L3143" s="36">
        <f t="shared" si="294"/>
        <v>1.5</v>
      </c>
      <c r="M3143" t="str">
        <f>'References data'!H3144</f>
        <v>Nội Tỉnh</v>
      </c>
      <c r="N3143">
        <f t="shared" si="295"/>
        <v>0.2</v>
      </c>
      <c r="O3143">
        <f t="shared" si="296"/>
        <v>-100</v>
      </c>
      <c r="P3143" t="str">
        <f>IF(AND(N3143&gt;0,N3143&lt;=0.05),'Bảng Giá'!$B$3,IF(AND(N3143&lt;=0.1,N3143&gt;0.05),'Bảng Giá'!$B$4,IF(AND('Raw Data'!N3143&gt;0.1,'Raw Data'!N3143&lt;=0.25),'Bảng Giá'!$B$5,IF(AND('Raw Data'!N3143&gt;0.25,'Raw Data'!N3143&lt;=0.5),'Bảng Giá'!$B$6,IF(AND('Raw Data'!N3143&gt;0.5,'Raw Data'!N3143&lt;=1),'Bảng Giá'!$B$7,IF(AND('Raw Data'!N3143&gt;1,'Raw Data'!N3143&lt;=1.5),'Bảng Giá'!$B$8,IF(AND('Raw Data'!N3143&gt;1.5,'Raw Data'!N3143&lt;=2),'Bảng Giá'!$B$9,IF(AND('Raw Data'!N3143&gt;2,'Raw Data'!N3143&lt;=2.5),'Bảng Giá'!$B$10,IF(AND('Raw Data'!N3143&gt;2.5,'Raw Data'!N3143&lt;=3),'Bảng Giá'!$B$11,IF(AND('Raw Data'!N3143&gt;3,'Raw Data'!N3143&lt;=3.5),'Bảng Giá'!$B$12,IF(AND('Raw Data'!N3143&gt;3.5,'Raw Data'!N3143&lt;=4),'Bảng Giá'!$B$13,IF(AND('Raw Data'!N3143&gt;4,'Raw Data'!N3143&lt;=4.5),'Bảng Giá'!$B$14,IF(AND('Raw Data'!N3143&gt;4.5,'Raw Data'!N3143&lt;=5),'Bảng Giá'!$B$15,IF(AND('Raw Data'!N3143&gt;5,'Raw Data'!N3143&lt;=5.5),'Bảng Giá'!$B$16,IF(AND('Raw Data'!N3143&gt;5.5,'Raw Data'!N3143&lt;=6),'Bảng Giá'!$B$17,'Bảng Giá'!$B$18)))))))))))))))</f>
        <v>0.1&lt;x&lt;=0.25</v>
      </c>
      <c r="Q3143" s="48">
        <f t="shared" si="297"/>
        <v>-7.6335877862595417E-3</v>
      </c>
      <c r="R3143">
        <f t="shared" si="298"/>
        <v>15600</v>
      </c>
      <c r="S3143">
        <f t="shared" si="299"/>
        <v>2500</v>
      </c>
    </row>
    <row r="3144" spans="1:19" x14ac:dyDescent="0.25">
      <c r="A3144" s="12">
        <v>3143</v>
      </c>
      <c r="B3144" s="12" t="s">
        <v>292</v>
      </c>
      <c r="C3144" s="12" t="s">
        <v>1833</v>
      </c>
      <c r="D3144" s="28">
        <v>43015.498773148145</v>
      </c>
      <c r="E3144" s="17">
        <v>43016.998773148145</v>
      </c>
      <c r="F3144" s="13" t="s">
        <v>302</v>
      </c>
      <c r="G3144" s="12">
        <v>200</v>
      </c>
      <c r="H3144" s="12" t="s">
        <v>322</v>
      </c>
      <c r="I3144" s="12" t="s">
        <v>298</v>
      </c>
      <c r="J3144" s="37">
        <f>INDEX('Bảng Giá'!$C$3:$H$18,MATCH('Raw Data'!P3144,'Bảng Giá'!$B$3:$B$18,0),MATCH('Raw Data'!M3144,'Bảng Giá'!$C$2:$H$2,0))</f>
        <v>13000</v>
      </c>
      <c r="K3144" s="12">
        <v>13100</v>
      </c>
      <c r="L3144" s="36">
        <f t="shared" si="294"/>
        <v>1.5</v>
      </c>
      <c r="M3144" t="str">
        <f>'References data'!H3145</f>
        <v>Nội Tỉnh</v>
      </c>
      <c r="N3144">
        <f t="shared" si="295"/>
        <v>0.2</v>
      </c>
      <c r="O3144">
        <f t="shared" si="296"/>
        <v>-100</v>
      </c>
      <c r="P3144" t="str">
        <f>IF(AND(N3144&gt;0,N3144&lt;=0.05),'Bảng Giá'!$B$3,IF(AND(N3144&lt;=0.1,N3144&gt;0.05),'Bảng Giá'!$B$4,IF(AND('Raw Data'!N3144&gt;0.1,'Raw Data'!N3144&lt;=0.25),'Bảng Giá'!$B$5,IF(AND('Raw Data'!N3144&gt;0.25,'Raw Data'!N3144&lt;=0.5),'Bảng Giá'!$B$6,IF(AND('Raw Data'!N3144&gt;0.5,'Raw Data'!N3144&lt;=1),'Bảng Giá'!$B$7,IF(AND('Raw Data'!N3144&gt;1,'Raw Data'!N3144&lt;=1.5),'Bảng Giá'!$B$8,IF(AND('Raw Data'!N3144&gt;1.5,'Raw Data'!N3144&lt;=2),'Bảng Giá'!$B$9,IF(AND('Raw Data'!N3144&gt;2,'Raw Data'!N3144&lt;=2.5),'Bảng Giá'!$B$10,IF(AND('Raw Data'!N3144&gt;2.5,'Raw Data'!N3144&lt;=3),'Bảng Giá'!$B$11,IF(AND('Raw Data'!N3144&gt;3,'Raw Data'!N3144&lt;=3.5),'Bảng Giá'!$B$12,IF(AND('Raw Data'!N3144&gt;3.5,'Raw Data'!N3144&lt;=4),'Bảng Giá'!$B$13,IF(AND('Raw Data'!N3144&gt;4,'Raw Data'!N3144&lt;=4.5),'Bảng Giá'!$B$14,IF(AND('Raw Data'!N3144&gt;4.5,'Raw Data'!N3144&lt;=5),'Bảng Giá'!$B$15,IF(AND('Raw Data'!N3144&gt;5,'Raw Data'!N3144&lt;=5.5),'Bảng Giá'!$B$16,IF(AND('Raw Data'!N3144&gt;5.5,'Raw Data'!N3144&lt;=6),'Bảng Giá'!$B$17,'Bảng Giá'!$B$18)))))))))))))))</f>
        <v>0.1&lt;x&lt;=0.25</v>
      </c>
      <c r="Q3144" s="48">
        <f t="shared" si="297"/>
        <v>-7.6335877862595417E-3</v>
      </c>
      <c r="R3144">
        <f t="shared" si="298"/>
        <v>15600</v>
      </c>
      <c r="S3144">
        <f t="shared" si="299"/>
        <v>2500</v>
      </c>
    </row>
    <row r="3145" spans="1:19" x14ac:dyDescent="0.25">
      <c r="A3145" s="12">
        <v>3144</v>
      </c>
      <c r="B3145" s="12" t="s">
        <v>292</v>
      </c>
      <c r="C3145" s="12" t="s">
        <v>1834</v>
      </c>
      <c r="D3145" s="28">
        <v>43012.655590277776</v>
      </c>
      <c r="E3145" s="17">
        <v>43014.155590277776</v>
      </c>
      <c r="F3145" s="13" t="s">
        <v>302</v>
      </c>
      <c r="G3145" s="12">
        <v>200</v>
      </c>
      <c r="H3145" s="12" t="s">
        <v>322</v>
      </c>
      <c r="I3145" s="12" t="s">
        <v>93</v>
      </c>
      <c r="J3145" s="37">
        <f>INDEX('Bảng Giá'!$C$3:$H$18,MATCH('Raw Data'!P3145,'Bảng Giá'!$B$3:$B$18,0),MATCH('Raw Data'!M3145,'Bảng Giá'!$C$2:$H$2,0))</f>
        <v>13000</v>
      </c>
      <c r="K3145" s="12">
        <v>13100</v>
      </c>
      <c r="L3145" s="36">
        <f t="shared" si="294"/>
        <v>1.5</v>
      </c>
      <c r="M3145" t="str">
        <f>'References data'!H3146</f>
        <v>Nội Tỉnh</v>
      </c>
      <c r="N3145">
        <f t="shared" si="295"/>
        <v>0.2</v>
      </c>
      <c r="O3145">
        <f t="shared" si="296"/>
        <v>-100</v>
      </c>
      <c r="P3145" t="str">
        <f>IF(AND(N3145&gt;0,N3145&lt;=0.05),'Bảng Giá'!$B$3,IF(AND(N3145&lt;=0.1,N3145&gt;0.05),'Bảng Giá'!$B$4,IF(AND('Raw Data'!N3145&gt;0.1,'Raw Data'!N3145&lt;=0.25),'Bảng Giá'!$B$5,IF(AND('Raw Data'!N3145&gt;0.25,'Raw Data'!N3145&lt;=0.5),'Bảng Giá'!$B$6,IF(AND('Raw Data'!N3145&gt;0.5,'Raw Data'!N3145&lt;=1),'Bảng Giá'!$B$7,IF(AND('Raw Data'!N3145&gt;1,'Raw Data'!N3145&lt;=1.5),'Bảng Giá'!$B$8,IF(AND('Raw Data'!N3145&gt;1.5,'Raw Data'!N3145&lt;=2),'Bảng Giá'!$B$9,IF(AND('Raw Data'!N3145&gt;2,'Raw Data'!N3145&lt;=2.5),'Bảng Giá'!$B$10,IF(AND('Raw Data'!N3145&gt;2.5,'Raw Data'!N3145&lt;=3),'Bảng Giá'!$B$11,IF(AND('Raw Data'!N3145&gt;3,'Raw Data'!N3145&lt;=3.5),'Bảng Giá'!$B$12,IF(AND('Raw Data'!N3145&gt;3.5,'Raw Data'!N3145&lt;=4),'Bảng Giá'!$B$13,IF(AND('Raw Data'!N3145&gt;4,'Raw Data'!N3145&lt;=4.5),'Bảng Giá'!$B$14,IF(AND('Raw Data'!N3145&gt;4.5,'Raw Data'!N3145&lt;=5),'Bảng Giá'!$B$15,IF(AND('Raw Data'!N3145&gt;5,'Raw Data'!N3145&lt;=5.5),'Bảng Giá'!$B$16,IF(AND('Raw Data'!N3145&gt;5.5,'Raw Data'!N3145&lt;=6),'Bảng Giá'!$B$17,'Bảng Giá'!$B$18)))))))))))))))</f>
        <v>0.1&lt;x&lt;=0.25</v>
      </c>
      <c r="Q3145" s="48">
        <f t="shared" si="297"/>
        <v>-7.6335877862595417E-3</v>
      </c>
      <c r="R3145">
        <f t="shared" si="298"/>
        <v>15600</v>
      </c>
      <c r="S3145">
        <f t="shared" si="299"/>
        <v>2500</v>
      </c>
    </row>
    <row r="3146" spans="1:19" x14ac:dyDescent="0.25">
      <c r="A3146" s="12">
        <v>3145</v>
      </c>
      <c r="B3146" s="12" t="s">
        <v>292</v>
      </c>
      <c r="C3146" s="12" t="s">
        <v>1835</v>
      </c>
      <c r="D3146" s="28">
        <v>43012.706759259258</v>
      </c>
      <c r="E3146" s="17">
        <v>43014.206759259258</v>
      </c>
      <c r="F3146" s="13" t="s">
        <v>302</v>
      </c>
      <c r="G3146" s="12">
        <v>200</v>
      </c>
      <c r="H3146" s="12" t="s">
        <v>322</v>
      </c>
      <c r="I3146" s="12" t="s">
        <v>74</v>
      </c>
      <c r="J3146" s="37">
        <f>INDEX('Bảng Giá'!$C$3:$H$18,MATCH('Raw Data'!P3146,'Bảng Giá'!$B$3:$B$18,0),MATCH('Raw Data'!M3146,'Bảng Giá'!$C$2:$H$2,0))</f>
        <v>13000</v>
      </c>
      <c r="K3146" s="12">
        <v>13100</v>
      </c>
      <c r="L3146" s="36">
        <f t="shared" si="294"/>
        <v>1.5</v>
      </c>
      <c r="M3146" t="str">
        <f>'References data'!H3147</f>
        <v>Nội Tỉnh</v>
      </c>
      <c r="N3146">
        <f t="shared" si="295"/>
        <v>0.2</v>
      </c>
      <c r="O3146">
        <f t="shared" si="296"/>
        <v>-100</v>
      </c>
      <c r="P3146" t="str">
        <f>IF(AND(N3146&gt;0,N3146&lt;=0.05),'Bảng Giá'!$B$3,IF(AND(N3146&lt;=0.1,N3146&gt;0.05),'Bảng Giá'!$B$4,IF(AND('Raw Data'!N3146&gt;0.1,'Raw Data'!N3146&lt;=0.25),'Bảng Giá'!$B$5,IF(AND('Raw Data'!N3146&gt;0.25,'Raw Data'!N3146&lt;=0.5),'Bảng Giá'!$B$6,IF(AND('Raw Data'!N3146&gt;0.5,'Raw Data'!N3146&lt;=1),'Bảng Giá'!$B$7,IF(AND('Raw Data'!N3146&gt;1,'Raw Data'!N3146&lt;=1.5),'Bảng Giá'!$B$8,IF(AND('Raw Data'!N3146&gt;1.5,'Raw Data'!N3146&lt;=2),'Bảng Giá'!$B$9,IF(AND('Raw Data'!N3146&gt;2,'Raw Data'!N3146&lt;=2.5),'Bảng Giá'!$B$10,IF(AND('Raw Data'!N3146&gt;2.5,'Raw Data'!N3146&lt;=3),'Bảng Giá'!$B$11,IF(AND('Raw Data'!N3146&gt;3,'Raw Data'!N3146&lt;=3.5),'Bảng Giá'!$B$12,IF(AND('Raw Data'!N3146&gt;3.5,'Raw Data'!N3146&lt;=4),'Bảng Giá'!$B$13,IF(AND('Raw Data'!N3146&gt;4,'Raw Data'!N3146&lt;=4.5),'Bảng Giá'!$B$14,IF(AND('Raw Data'!N3146&gt;4.5,'Raw Data'!N3146&lt;=5),'Bảng Giá'!$B$15,IF(AND('Raw Data'!N3146&gt;5,'Raw Data'!N3146&lt;=5.5),'Bảng Giá'!$B$16,IF(AND('Raw Data'!N3146&gt;5.5,'Raw Data'!N3146&lt;=6),'Bảng Giá'!$B$17,'Bảng Giá'!$B$18)))))))))))))))</f>
        <v>0.1&lt;x&lt;=0.25</v>
      </c>
      <c r="Q3146" s="48">
        <f t="shared" si="297"/>
        <v>-7.6335877862595417E-3</v>
      </c>
      <c r="R3146">
        <f t="shared" si="298"/>
        <v>15600</v>
      </c>
      <c r="S3146">
        <f t="shared" si="299"/>
        <v>2500</v>
      </c>
    </row>
    <row r="3147" spans="1:19" x14ac:dyDescent="0.25">
      <c r="A3147" s="12">
        <v>3146</v>
      </c>
      <c r="B3147" s="12" t="s">
        <v>292</v>
      </c>
      <c r="C3147" s="12" t="s">
        <v>1836</v>
      </c>
      <c r="D3147" s="28">
        <v>43012.70685185185</v>
      </c>
      <c r="E3147" s="17">
        <v>43014.20685185185</v>
      </c>
      <c r="F3147" s="13" t="s">
        <v>303</v>
      </c>
      <c r="G3147" s="12">
        <v>200</v>
      </c>
      <c r="H3147" s="12" t="s">
        <v>322</v>
      </c>
      <c r="I3147" s="12" t="s">
        <v>98</v>
      </c>
      <c r="J3147" s="37">
        <f>INDEX('Bảng Giá'!$C$3:$H$18,MATCH('Raw Data'!P3147,'Bảng Giá'!$B$3:$B$18,0),MATCH('Raw Data'!M3147,'Bảng Giá'!$C$2:$H$2,0))</f>
        <v>13000</v>
      </c>
      <c r="K3147" s="12">
        <v>13100</v>
      </c>
      <c r="L3147" s="36">
        <f t="shared" si="294"/>
        <v>1.5</v>
      </c>
      <c r="M3147" t="str">
        <f>'References data'!H3148</f>
        <v>Nội Tỉnh</v>
      </c>
      <c r="N3147">
        <f t="shared" si="295"/>
        <v>0.2</v>
      </c>
      <c r="O3147">
        <f t="shared" si="296"/>
        <v>-100</v>
      </c>
      <c r="P3147" t="str">
        <f>IF(AND(N3147&gt;0,N3147&lt;=0.05),'Bảng Giá'!$B$3,IF(AND(N3147&lt;=0.1,N3147&gt;0.05),'Bảng Giá'!$B$4,IF(AND('Raw Data'!N3147&gt;0.1,'Raw Data'!N3147&lt;=0.25),'Bảng Giá'!$B$5,IF(AND('Raw Data'!N3147&gt;0.25,'Raw Data'!N3147&lt;=0.5),'Bảng Giá'!$B$6,IF(AND('Raw Data'!N3147&gt;0.5,'Raw Data'!N3147&lt;=1),'Bảng Giá'!$B$7,IF(AND('Raw Data'!N3147&gt;1,'Raw Data'!N3147&lt;=1.5),'Bảng Giá'!$B$8,IF(AND('Raw Data'!N3147&gt;1.5,'Raw Data'!N3147&lt;=2),'Bảng Giá'!$B$9,IF(AND('Raw Data'!N3147&gt;2,'Raw Data'!N3147&lt;=2.5),'Bảng Giá'!$B$10,IF(AND('Raw Data'!N3147&gt;2.5,'Raw Data'!N3147&lt;=3),'Bảng Giá'!$B$11,IF(AND('Raw Data'!N3147&gt;3,'Raw Data'!N3147&lt;=3.5),'Bảng Giá'!$B$12,IF(AND('Raw Data'!N3147&gt;3.5,'Raw Data'!N3147&lt;=4),'Bảng Giá'!$B$13,IF(AND('Raw Data'!N3147&gt;4,'Raw Data'!N3147&lt;=4.5),'Bảng Giá'!$B$14,IF(AND('Raw Data'!N3147&gt;4.5,'Raw Data'!N3147&lt;=5),'Bảng Giá'!$B$15,IF(AND('Raw Data'!N3147&gt;5,'Raw Data'!N3147&lt;=5.5),'Bảng Giá'!$B$16,IF(AND('Raw Data'!N3147&gt;5.5,'Raw Data'!N3147&lt;=6),'Bảng Giá'!$B$17,'Bảng Giá'!$B$18)))))))))))))))</f>
        <v>0.1&lt;x&lt;=0.25</v>
      </c>
      <c r="Q3147" s="48">
        <f t="shared" si="297"/>
        <v>-7.6335877862595417E-3</v>
      </c>
      <c r="R3147">
        <f t="shared" si="298"/>
        <v>15600</v>
      </c>
      <c r="S3147">
        <f t="shared" si="299"/>
        <v>2500</v>
      </c>
    </row>
    <row r="3148" spans="1:19" x14ac:dyDescent="0.25">
      <c r="A3148" s="12">
        <v>3147</v>
      </c>
      <c r="B3148" s="12" t="s">
        <v>292</v>
      </c>
      <c r="C3148" s="12" t="s">
        <v>1837</v>
      </c>
      <c r="D3148" s="28">
        <v>43012.706886574073</v>
      </c>
      <c r="E3148" s="17">
        <v>43014.90688657407</v>
      </c>
      <c r="F3148" s="13" t="s">
        <v>302</v>
      </c>
      <c r="G3148" s="12">
        <v>3600</v>
      </c>
      <c r="H3148" s="12" t="s">
        <v>151</v>
      </c>
      <c r="I3148" s="12" t="s">
        <v>322</v>
      </c>
      <c r="J3148" s="37">
        <f>INDEX('Bảng Giá'!$C$3:$H$18,MATCH('Raw Data'!P3148,'Bảng Giá'!$B$3:$B$18,0),MATCH('Raw Data'!M3148,'Bảng Giá'!$C$2:$H$2,0))</f>
        <v>51500</v>
      </c>
      <c r="K3148" s="12">
        <v>51800</v>
      </c>
      <c r="L3148" s="36">
        <f t="shared" si="294"/>
        <v>2.1999999999970896</v>
      </c>
      <c r="M3148" t="str">
        <f>'References data'!H3149</f>
        <v>Nội Vùng</v>
      </c>
      <c r="N3148">
        <f t="shared" si="295"/>
        <v>3.6</v>
      </c>
      <c r="O3148">
        <f t="shared" si="296"/>
        <v>-300</v>
      </c>
      <c r="P3148" t="str">
        <f>IF(AND(N3148&gt;0,N3148&lt;=0.05),'Bảng Giá'!$B$3,IF(AND(N3148&lt;=0.1,N3148&gt;0.05),'Bảng Giá'!$B$4,IF(AND('Raw Data'!N3148&gt;0.1,'Raw Data'!N3148&lt;=0.25),'Bảng Giá'!$B$5,IF(AND('Raw Data'!N3148&gt;0.25,'Raw Data'!N3148&lt;=0.5),'Bảng Giá'!$B$6,IF(AND('Raw Data'!N3148&gt;0.5,'Raw Data'!N3148&lt;=1),'Bảng Giá'!$B$7,IF(AND('Raw Data'!N3148&gt;1,'Raw Data'!N3148&lt;=1.5),'Bảng Giá'!$B$8,IF(AND('Raw Data'!N3148&gt;1.5,'Raw Data'!N3148&lt;=2),'Bảng Giá'!$B$9,IF(AND('Raw Data'!N3148&gt;2,'Raw Data'!N3148&lt;=2.5),'Bảng Giá'!$B$10,IF(AND('Raw Data'!N3148&gt;2.5,'Raw Data'!N3148&lt;=3),'Bảng Giá'!$B$11,IF(AND('Raw Data'!N3148&gt;3,'Raw Data'!N3148&lt;=3.5),'Bảng Giá'!$B$12,IF(AND('Raw Data'!N3148&gt;3.5,'Raw Data'!N3148&lt;=4),'Bảng Giá'!$B$13,IF(AND('Raw Data'!N3148&gt;4,'Raw Data'!N3148&lt;=4.5),'Bảng Giá'!$B$14,IF(AND('Raw Data'!N3148&gt;4.5,'Raw Data'!N3148&lt;=5),'Bảng Giá'!$B$15,IF(AND('Raw Data'!N3148&gt;5,'Raw Data'!N3148&lt;=5.5),'Bảng Giá'!$B$16,IF(AND('Raw Data'!N3148&gt;5.5,'Raw Data'!N3148&lt;=6),'Bảng Giá'!$B$17,'Bảng Giá'!$B$18)))))))))))))))</f>
        <v>3.5&lt;x&lt;=4</v>
      </c>
      <c r="Q3148" s="48">
        <f t="shared" si="297"/>
        <v>-5.7915057915057912E-3</v>
      </c>
      <c r="R3148">
        <f t="shared" si="298"/>
        <v>61800</v>
      </c>
      <c r="S3148">
        <f t="shared" si="299"/>
        <v>10000</v>
      </c>
    </row>
    <row r="3149" spans="1:19" x14ac:dyDescent="0.25">
      <c r="A3149" s="12">
        <v>3148</v>
      </c>
      <c r="B3149" s="12" t="s">
        <v>292</v>
      </c>
      <c r="C3149" s="12" t="s">
        <v>1838</v>
      </c>
      <c r="D3149" s="28">
        <v>43012.70689814815</v>
      </c>
      <c r="E3149" s="17">
        <v>43014.906898148147</v>
      </c>
      <c r="F3149" s="13" t="s">
        <v>302</v>
      </c>
      <c r="G3149" s="12">
        <v>5400</v>
      </c>
      <c r="H3149" s="12" t="s">
        <v>168</v>
      </c>
      <c r="I3149" s="12" t="s">
        <v>311</v>
      </c>
      <c r="J3149" s="37">
        <f>INDEX('Bảng Giá'!$C$3:$H$18,MATCH('Raw Data'!P3149,'Bảng Giá'!$B$3:$B$18,0),MATCH('Raw Data'!M3149,'Bảng Giá'!$C$2:$H$2,0))</f>
        <v>59000</v>
      </c>
      <c r="K3149" s="12">
        <v>59300</v>
      </c>
      <c r="L3149" s="36">
        <f t="shared" si="294"/>
        <v>2.1999999999970896</v>
      </c>
      <c r="M3149" t="str">
        <f>'References data'!H3150</f>
        <v>Nội Vùng</v>
      </c>
      <c r="N3149">
        <f t="shared" si="295"/>
        <v>5.4</v>
      </c>
      <c r="O3149">
        <f t="shared" si="296"/>
        <v>-300</v>
      </c>
      <c r="P3149" t="str">
        <f>IF(AND(N3149&gt;0,N3149&lt;=0.05),'Bảng Giá'!$B$3,IF(AND(N3149&lt;=0.1,N3149&gt;0.05),'Bảng Giá'!$B$4,IF(AND('Raw Data'!N3149&gt;0.1,'Raw Data'!N3149&lt;=0.25),'Bảng Giá'!$B$5,IF(AND('Raw Data'!N3149&gt;0.25,'Raw Data'!N3149&lt;=0.5),'Bảng Giá'!$B$6,IF(AND('Raw Data'!N3149&gt;0.5,'Raw Data'!N3149&lt;=1),'Bảng Giá'!$B$7,IF(AND('Raw Data'!N3149&gt;1,'Raw Data'!N3149&lt;=1.5),'Bảng Giá'!$B$8,IF(AND('Raw Data'!N3149&gt;1.5,'Raw Data'!N3149&lt;=2),'Bảng Giá'!$B$9,IF(AND('Raw Data'!N3149&gt;2,'Raw Data'!N3149&lt;=2.5),'Bảng Giá'!$B$10,IF(AND('Raw Data'!N3149&gt;2.5,'Raw Data'!N3149&lt;=3),'Bảng Giá'!$B$11,IF(AND('Raw Data'!N3149&gt;3,'Raw Data'!N3149&lt;=3.5),'Bảng Giá'!$B$12,IF(AND('Raw Data'!N3149&gt;3.5,'Raw Data'!N3149&lt;=4),'Bảng Giá'!$B$13,IF(AND('Raw Data'!N3149&gt;4,'Raw Data'!N3149&lt;=4.5),'Bảng Giá'!$B$14,IF(AND('Raw Data'!N3149&gt;4.5,'Raw Data'!N3149&lt;=5),'Bảng Giá'!$B$15,IF(AND('Raw Data'!N3149&gt;5,'Raw Data'!N3149&lt;=5.5),'Bảng Giá'!$B$16,IF(AND('Raw Data'!N3149&gt;5.5,'Raw Data'!N3149&lt;=6),'Bảng Giá'!$B$17,'Bảng Giá'!$B$18)))))))))))))))</f>
        <v>5&lt;x&lt;=5.5</v>
      </c>
      <c r="Q3149" s="48">
        <f t="shared" si="297"/>
        <v>-5.0590219224283303E-3</v>
      </c>
      <c r="R3149">
        <f t="shared" si="298"/>
        <v>70800</v>
      </c>
      <c r="S3149">
        <f t="shared" si="299"/>
        <v>11500</v>
      </c>
    </row>
    <row r="3150" spans="1:19" x14ac:dyDescent="0.25">
      <c r="A3150" s="12">
        <v>3149</v>
      </c>
      <c r="B3150" s="12" t="s">
        <v>292</v>
      </c>
      <c r="C3150" s="12" t="s">
        <v>1839</v>
      </c>
      <c r="D3150" s="28">
        <v>43012.706759259258</v>
      </c>
      <c r="E3150" s="17">
        <v>43014.206759259258</v>
      </c>
      <c r="F3150" s="13" t="s">
        <v>303</v>
      </c>
      <c r="G3150" s="12">
        <v>200</v>
      </c>
      <c r="H3150" s="12" t="s">
        <v>311</v>
      </c>
      <c r="I3150" s="12" t="s">
        <v>94</v>
      </c>
      <c r="J3150" s="37">
        <f>INDEX('Bảng Giá'!$C$3:$H$18,MATCH('Raw Data'!P3150,'Bảng Giá'!$B$3:$B$18,0),MATCH('Raw Data'!M3150,'Bảng Giá'!$C$2:$H$2,0))</f>
        <v>13000</v>
      </c>
      <c r="K3150" s="12">
        <v>13100</v>
      </c>
      <c r="L3150" s="36">
        <f t="shared" si="294"/>
        <v>1.5</v>
      </c>
      <c r="M3150" t="str">
        <f>'References data'!H3151</f>
        <v>Nội Tỉnh</v>
      </c>
      <c r="N3150">
        <f t="shared" si="295"/>
        <v>0.2</v>
      </c>
      <c r="O3150">
        <f t="shared" si="296"/>
        <v>-100</v>
      </c>
      <c r="P3150" t="str">
        <f>IF(AND(N3150&gt;0,N3150&lt;=0.05),'Bảng Giá'!$B$3,IF(AND(N3150&lt;=0.1,N3150&gt;0.05),'Bảng Giá'!$B$4,IF(AND('Raw Data'!N3150&gt;0.1,'Raw Data'!N3150&lt;=0.25),'Bảng Giá'!$B$5,IF(AND('Raw Data'!N3150&gt;0.25,'Raw Data'!N3150&lt;=0.5),'Bảng Giá'!$B$6,IF(AND('Raw Data'!N3150&gt;0.5,'Raw Data'!N3150&lt;=1),'Bảng Giá'!$B$7,IF(AND('Raw Data'!N3150&gt;1,'Raw Data'!N3150&lt;=1.5),'Bảng Giá'!$B$8,IF(AND('Raw Data'!N3150&gt;1.5,'Raw Data'!N3150&lt;=2),'Bảng Giá'!$B$9,IF(AND('Raw Data'!N3150&gt;2,'Raw Data'!N3150&lt;=2.5),'Bảng Giá'!$B$10,IF(AND('Raw Data'!N3150&gt;2.5,'Raw Data'!N3150&lt;=3),'Bảng Giá'!$B$11,IF(AND('Raw Data'!N3150&gt;3,'Raw Data'!N3150&lt;=3.5),'Bảng Giá'!$B$12,IF(AND('Raw Data'!N3150&gt;3.5,'Raw Data'!N3150&lt;=4),'Bảng Giá'!$B$13,IF(AND('Raw Data'!N3150&gt;4,'Raw Data'!N3150&lt;=4.5),'Bảng Giá'!$B$14,IF(AND('Raw Data'!N3150&gt;4.5,'Raw Data'!N3150&lt;=5),'Bảng Giá'!$B$15,IF(AND('Raw Data'!N3150&gt;5,'Raw Data'!N3150&lt;=5.5),'Bảng Giá'!$B$16,IF(AND('Raw Data'!N3150&gt;5.5,'Raw Data'!N3150&lt;=6),'Bảng Giá'!$B$17,'Bảng Giá'!$B$18)))))))))))))))</f>
        <v>0.1&lt;x&lt;=0.25</v>
      </c>
      <c r="Q3150" s="48">
        <f t="shared" si="297"/>
        <v>-7.6335877862595417E-3</v>
      </c>
      <c r="R3150">
        <f t="shared" si="298"/>
        <v>15600</v>
      </c>
      <c r="S3150">
        <f t="shared" si="299"/>
        <v>2500</v>
      </c>
    </row>
    <row r="3151" spans="1:19" x14ac:dyDescent="0.25">
      <c r="A3151" s="12">
        <v>3150</v>
      </c>
      <c r="B3151" s="12" t="s">
        <v>292</v>
      </c>
      <c r="C3151" s="12" t="s">
        <v>1840</v>
      </c>
      <c r="D3151" s="28">
        <v>43015.629895833335</v>
      </c>
      <c r="E3151" s="17">
        <v>43017.129895833335</v>
      </c>
      <c r="F3151" s="13" t="s">
        <v>303</v>
      </c>
      <c r="G3151" s="12">
        <v>200</v>
      </c>
      <c r="H3151" s="12" t="s">
        <v>311</v>
      </c>
      <c r="I3151" s="12" t="s">
        <v>295</v>
      </c>
      <c r="J3151" s="37">
        <f>INDEX('Bảng Giá'!$C$3:$H$18,MATCH('Raw Data'!P3151,'Bảng Giá'!$B$3:$B$18,0),MATCH('Raw Data'!M3151,'Bảng Giá'!$C$2:$H$2,0))</f>
        <v>13000</v>
      </c>
      <c r="K3151" s="12">
        <v>13100</v>
      </c>
      <c r="L3151" s="36">
        <f t="shared" si="294"/>
        <v>1.5</v>
      </c>
      <c r="M3151" t="str">
        <f>'References data'!H3152</f>
        <v>Nội Tỉnh</v>
      </c>
      <c r="N3151">
        <f t="shared" si="295"/>
        <v>0.2</v>
      </c>
      <c r="O3151">
        <f t="shared" si="296"/>
        <v>-100</v>
      </c>
      <c r="P3151" t="str">
        <f>IF(AND(N3151&gt;0,N3151&lt;=0.05),'Bảng Giá'!$B$3,IF(AND(N3151&lt;=0.1,N3151&gt;0.05),'Bảng Giá'!$B$4,IF(AND('Raw Data'!N3151&gt;0.1,'Raw Data'!N3151&lt;=0.25),'Bảng Giá'!$B$5,IF(AND('Raw Data'!N3151&gt;0.25,'Raw Data'!N3151&lt;=0.5),'Bảng Giá'!$B$6,IF(AND('Raw Data'!N3151&gt;0.5,'Raw Data'!N3151&lt;=1),'Bảng Giá'!$B$7,IF(AND('Raw Data'!N3151&gt;1,'Raw Data'!N3151&lt;=1.5),'Bảng Giá'!$B$8,IF(AND('Raw Data'!N3151&gt;1.5,'Raw Data'!N3151&lt;=2),'Bảng Giá'!$B$9,IF(AND('Raw Data'!N3151&gt;2,'Raw Data'!N3151&lt;=2.5),'Bảng Giá'!$B$10,IF(AND('Raw Data'!N3151&gt;2.5,'Raw Data'!N3151&lt;=3),'Bảng Giá'!$B$11,IF(AND('Raw Data'!N3151&gt;3,'Raw Data'!N3151&lt;=3.5),'Bảng Giá'!$B$12,IF(AND('Raw Data'!N3151&gt;3.5,'Raw Data'!N3151&lt;=4),'Bảng Giá'!$B$13,IF(AND('Raw Data'!N3151&gt;4,'Raw Data'!N3151&lt;=4.5),'Bảng Giá'!$B$14,IF(AND('Raw Data'!N3151&gt;4.5,'Raw Data'!N3151&lt;=5),'Bảng Giá'!$B$15,IF(AND('Raw Data'!N3151&gt;5,'Raw Data'!N3151&lt;=5.5),'Bảng Giá'!$B$16,IF(AND('Raw Data'!N3151&gt;5.5,'Raw Data'!N3151&lt;=6),'Bảng Giá'!$B$17,'Bảng Giá'!$B$18)))))))))))))))</f>
        <v>0.1&lt;x&lt;=0.25</v>
      </c>
      <c r="Q3151" s="48">
        <f t="shared" si="297"/>
        <v>-7.6335877862595417E-3</v>
      </c>
      <c r="R3151">
        <f t="shared" si="298"/>
        <v>15600</v>
      </c>
      <c r="S3151">
        <f t="shared" si="299"/>
        <v>2500</v>
      </c>
    </row>
    <row r="3152" spans="1:19" x14ac:dyDescent="0.25">
      <c r="A3152" s="12">
        <v>3151</v>
      </c>
      <c r="B3152" s="12" t="s">
        <v>292</v>
      </c>
      <c r="C3152" s="12" t="s">
        <v>1841</v>
      </c>
      <c r="D3152" s="28">
        <v>43012.703819444447</v>
      </c>
      <c r="E3152" s="17">
        <v>43014.903819444444</v>
      </c>
      <c r="F3152" s="13" t="s">
        <v>302</v>
      </c>
      <c r="G3152" s="12">
        <v>3600</v>
      </c>
      <c r="H3152" s="12" t="s">
        <v>280</v>
      </c>
      <c r="I3152" s="12" t="s">
        <v>322</v>
      </c>
      <c r="J3152" s="37">
        <f>INDEX('Bảng Giá'!$C$3:$H$18,MATCH('Raw Data'!P3152,'Bảng Giá'!$B$3:$B$18,0),MATCH('Raw Data'!M3152,'Bảng Giá'!$C$2:$H$2,0))</f>
        <v>51500</v>
      </c>
      <c r="K3152" s="12">
        <v>51800</v>
      </c>
      <c r="L3152" s="36">
        <f t="shared" si="294"/>
        <v>2.1999999999970896</v>
      </c>
      <c r="M3152" t="str">
        <f>'References data'!H3153</f>
        <v>Nội Vùng</v>
      </c>
      <c r="N3152">
        <f t="shared" si="295"/>
        <v>3.6</v>
      </c>
      <c r="O3152">
        <f t="shared" si="296"/>
        <v>-300</v>
      </c>
      <c r="P3152" t="str">
        <f>IF(AND(N3152&gt;0,N3152&lt;=0.05),'Bảng Giá'!$B$3,IF(AND(N3152&lt;=0.1,N3152&gt;0.05),'Bảng Giá'!$B$4,IF(AND('Raw Data'!N3152&gt;0.1,'Raw Data'!N3152&lt;=0.25),'Bảng Giá'!$B$5,IF(AND('Raw Data'!N3152&gt;0.25,'Raw Data'!N3152&lt;=0.5),'Bảng Giá'!$B$6,IF(AND('Raw Data'!N3152&gt;0.5,'Raw Data'!N3152&lt;=1),'Bảng Giá'!$B$7,IF(AND('Raw Data'!N3152&gt;1,'Raw Data'!N3152&lt;=1.5),'Bảng Giá'!$B$8,IF(AND('Raw Data'!N3152&gt;1.5,'Raw Data'!N3152&lt;=2),'Bảng Giá'!$B$9,IF(AND('Raw Data'!N3152&gt;2,'Raw Data'!N3152&lt;=2.5),'Bảng Giá'!$B$10,IF(AND('Raw Data'!N3152&gt;2.5,'Raw Data'!N3152&lt;=3),'Bảng Giá'!$B$11,IF(AND('Raw Data'!N3152&gt;3,'Raw Data'!N3152&lt;=3.5),'Bảng Giá'!$B$12,IF(AND('Raw Data'!N3152&gt;3.5,'Raw Data'!N3152&lt;=4),'Bảng Giá'!$B$13,IF(AND('Raw Data'!N3152&gt;4,'Raw Data'!N3152&lt;=4.5),'Bảng Giá'!$B$14,IF(AND('Raw Data'!N3152&gt;4.5,'Raw Data'!N3152&lt;=5),'Bảng Giá'!$B$15,IF(AND('Raw Data'!N3152&gt;5,'Raw Data'!N3152&lt;=5.5),'Bảng Giá'!$B$16,IF(AND('Raw Data'!N3152&gt;5.5,'Raw Data'!N3152&lt;=6),'Bảng Giá'!$B$17,'Bảng Giá'!$B$18)))))))))))))))</f>
        <v>3.5&lt;x&lt;=4</v>
      </c>
      <c r="Q3152" s="48">
        <f t="shared" si="297"/>
        <v>-5.7915057915057912E-3</v>
      </c>
      <c r="R3152">
        <f t="shared" si="298"/>
        <v>61800</v>
      </c>
      <c r="S3152">
        <f t="shared" si="299"/>
        <v>10000</v>
      </c>
    </row>
    <row r="3153" spans="1:19" x14ac:dyDescent="0.25">
      <c r="A3153" s="12">
        <v>3152</v>
      </c>
      <c r="B3153" s="12" t="s">
        <v>292</v>
      </c>
      <c r="C3153" s="12" t="s">
        <v>260</v>
      </c>
      <c r="D3153" s="28">
        <v>43012.399351851855</v>
      </c>
      <c r="E3153" s="17">
        <v>43014.599351851852</v>
      </c>
      <c r="F3153" s="13" t="s">
        <v>302</v>
      </c>
      <c r="G3153" s="12">
        <v>5400</v>
      </c>
      <c r="H3153" s="12" t="s">
        <v>167</v>
      </c>
      <c r="I3153" s="12" t="s">
        <v>311</v>
      </c>
      <c r="J3153" s="37">
        <f>INDEX('Bảng Giá'!$C$3:$H$18,MATCH('Raw Data'!P3153,'Bảng Giá'!$B$3:$B$18,0),MATCH('Raw Data'!M3153,'Bảng Giá'!$C$2:$H$2,0))</f>
        <v>59000</v>
      </c>
      <c r="K3153" s="12">
        <v>59300</v>
      </c>
      <c r="L3153" s="36">
        <f t="shared" si="294"/>
        <v>2.1999999999970896</v>
      </c>
      <c r="M3153" t="str">
        <f>'References data'!H3154</f>
        <v>Nội Vùng</v>
      </c>
      <c r="N3153">
        <f t="shared" si="295"/>
        <v>5.4</v>
      </c>
      <c r="O3153">
        <f t="shared" si="296"/>
        <v>-300</v>
      </c>
      <c r="P3153" t="str">
        <f>IF(AND(N3153&gt;0,N3153&lt;=0.05),'Bảng Giá'!$B$3,IF(AND(N3153&lt;=0.1,N3153&gt;0.05),'Bảng Giá'!$B$4,IF(AND('Raw Data'!N3153&gt;0.1,'Raw Data'!N3153&lt;=0.25),'Bảng Giá'!$B$5,IF(AND('Raw Data'!N3153&gt;0.25,'Raw Data'!N3153&lt;=0.5),'Bảng Giá'!$B$6,IF(AND('Raw Data'!N3153&gt;0.5,'Raw Data'!N3153&lt;=1),'Bảng Giá'!$B$7,IF(AND('Raw Data'!N3153&gt;1,'Raw Data'!N3153&lt;=1.5),'Bảng Giá'!$B$8,IF(AND('Raw Data'!N3153&gt;1.5,'Raw Data'!N3153&lt;=2),'Bảng Giá'!$B$9,IF(AND('Raw Data'!N3153&gt;2,'Raw Data'!N3153&lt;=2.5),'Bảng Giá'!$B$10,IF(AND('Raw Data'!N3153&gt;2.5,'Raw Data'!N3153&lt;=3),'Bảng Giá'!$B$11,IF(AND('Raw Data'!N3153&gt;3,'Raw Data'!N3153&lt;=3.5),'Bảng Giá'!$B$12,IF(AND('Raw Data'!N3153&gt;3.5,'Raw Data'!N3153&lt;=4),'Bảng Giá'!$B$13,IF(AND('Raw Data'!N3153&gt;4,'Raw Data'!N3153&lt;=4.5),'Bảng Giá'!$B$14,IF(AND('Raw Data'!N3153&gt;4.5,'Raw Data'!N3153&lt;=5),'Bảng Giá'!$B$15,IF(AND('Raw Data'!N3153&gt;5,'Raw Data'!N3153&lt;=5.5),'Bảng Giá'!$B$16,IF(AND('Raw Data'!N3153&gt;5.5,'Raw Data'!N3153&lt;=6),'Bảng Giá'!$B$17,'Bảng Giá'!$B$18)))))))))))))))</f>
        <v>5&lt;x&lt;=5.5</v>
      </c>
      <c r="Q3153" s="48">
        <f t="shared" si="297"/>
        <v>-5.0590219224283303E-3</v>
      </c>
      <c r="R3153">
        <f t="shared" si="298"/>
        <v>70800</v>
      </c>
      <c r="S3153">
        <f t="shared" si="299"/>
        <v>11500</v>
      </c>
    </row>
    <row r="3154" spans="1:19" x14ac:dyDescent="0.25">
      <c r="A3154" s="12">
        <v>3153</v>
      </c>
      <c r="B3154" s="12" t="s">
        <v>292</v>
      </c>
      <c r="C3154" s="12" t="s">
        <v>262</v>
      </c>
      <c r="D3154" s="28">
        <v>43012.400891203702</v>
      </c>
      <c r="E3154" s="17">
        <v>43014.6008912037</v>
      </c>
      <c r="F3154" s="13" t="s">
        <v>302</v>
      </c>
      <c r="G3154" s="12">
        <v>5400</v>
      </c>
      <c r="H3154" s="12" t="s">
        <v>288</v>
      </c>
      <c r="I3154" s="12" t="s">
        <v>311</v>
      </c>
      <c r="J3154" s="37">
        <f>INDEX('Bảng Giá'!$C$3:$H$18,MATCH('Raw Data'!P3154,'Bảng Giá'!$B$3:$B$18,0),MATCH('Raw Data'!M3154,'Bảng Giá'!$C$2:$H$2,0))</f>
        <v>59000</v>
      </c>
      <c r="K3154" s="12">
        <v>59300</v>
      </c>
      <c r="L3154" s="36">
        <f t="shared" si="294"/>
        <v>2.1999999999970896</v>
      </c>
      <c r="M3154" t="str">
        <f>'References data'!H3155</f>
        <v>Nội Vùng</v>
      </c>
      <c r="N3154">
        <f t="shared" si="295"/>
        <v>5.4</v>
      </c>
      <c r="O3154">
        <f t="shared" si="296"/>
        <v>-300</v>
      </c>
      <c r="P3154" t="str">
        <f>IF(AND(N3154&gt;0,N3154&lt;=0.05),'Bảng Giá'!$B$3,IF(AND(N3154&lt;=0.1,N3154&gt;0.05),'Bảng Giá'!$B$4,IF(AND('Raw Data'!N3154&gt;0.1,'Raw Data'!N3154&lt;=0.25),'Bảng Giá'!$B$5,IF(AND('Raw Data'!N3154&gt;0.25,'Raw Data'!N3154&lt;=0.5),'Bảng Giá'!$B$6,IF(AND('Raw Data'!N3154&gt;0.5,'Raw Data'!N3154&lt;=1),'Bảng Giá'!$B$7,IF(AND('Raw Data'!N3154&gt;1,'Raw Data'!N3154&lt;=1.5),'Bảng Giá'!$B$8,IF(AND('Raw Data'!N3154&gt;1.5,'Raw Data'!N3154&lt;=2),'Bảng Giá'!$B$9,IF(AND('Raw Data'!N3154&gt;2,'Raw Data'!N3154&lt;=2.5),'Bảng Giá'!$B$10,IF(AND('Raw Data'!N3154&gt;2.5,'Raw Data'!N3154&lt;=3),'Bảng Giá'!$B$11,IF(AND('Raw Data'!N3154&gt;3,'Raw Data'!N3154&lt;=3.5),'Bảng Giá'!$B$12,IF(AND('Raw Data'!N3154&gt;3.5,'Raw Data'!N3154&lt;=4),'Bảng Giá'!$B$13,IF(AND('Raw Data'!N3154&gt;4,'Raw Data'!N3154&lt;=4.5),'Bảng Giá'!$B$14,IF(AND('Raw Data'!N3154&gt;4.5,'Raw Data'!N3154&lt;=5),'Bảng Giá'!$B$15,IF(AND('Raw Data'!N3154&gt;5,'Raw Data'!N3154&lt;=5.5),'Bảng Giá'!$B$16,IF(AND('Raw Data'!N3154&gt;5.5,'Raw Data'!N3154&lt;=6),'Bảng Giá'!$B$17,'Bảng Giá'!$B$18)))))))))))))))</f>
        <v>5&lt;x&lt;=5.5</v>
      </c>
      <c r="Q3154" s="48">
        <f t="shared" si="297"/>
        <v>-5.0590219224283303E-3</v>
      </c>
      <c r="R3154">
        <f t="shared" si="298"/>
        <v>70800</v>
      </c>
      <c r="S3154">
        <f t="shared" si="299"/>
        <v>11500</v>
      </c>
    </row>
    <row r="3155" spans="1:19" x14ac:dyDescent="0.25">
      <c r="A3155" s="12">
        <v>3154</v>
      </c>
      <c r="B3155" s="12" t="s">
        <v>292</v>
      </c>
      <c r="C3155" s="12" t="s">
        <v>1842</v>
      </c>
      <c r="D3155" s="28">
        <v>43012.70380787037</v>
      </c>
      <c r="E3155" s="17">
        <v>43014.20380787037</v>
      </c>
      <c r="F3155" s="13" t="s">
        <v>302</v>
      </c>
      <c r="G3155" s="12">
        <v>200</v>
      </c>
      <c r="H3155" s="12" t="s">
        <v>322</v>
      </c>
      <c r="I3155" s="12" t="s">
        <v>76</v>
      </c>
      <c r="J3155" s="37">
        <f>INDEX('Bảng Giá'!$C$3:$H$18,MATCH('Raw Data'!P3155,'Bảng Giá'!$B$3:$B$18,0),MATCH('Raw Data'!M3155,'Bảng Giá'!$C$2:$H$2,0))</f>
        <v>13000</v>
      </c>
      <c r="K3155" s="12">
        <v>13100</v>
      </c>
      <c r="L3155" s="36">
        <f t="shared" si="294"/>
        <v>1.5</v>
      </c>
      <c r="M3155" t="str">
        <f>'References data'!H3156</f>
        <v>Nội Tỉnh</v>
      </c>
      <c r="N3155">
        <f t="shared" si="295"/>
        <v>0.2</v>
      </c>
      <c r="O3155">
        <f t="shared" si="296"/>
        <v>-100</v>
      </c>
      <c r="P3155" t="str">
        <f>IF(AND(N3155&gt;0,N3155&lt;=0.05),'Bảng Giá'!$B$3,IF(AND(N3155&lt;=0.1,N3155&gt;0.05),'Bảng Giá'!$B$4,IF(AND('Raw Data'!N3155&gt;0.1,'Raw Data'!N3155&lt;=0.25),'Bảng Giá'!$B$5,IF(AND('Raw Data'!N3155&gt;0.25,'Raw Data'!N3155&lt;=0.5),'Bảng Giá'!$B$6,IF(AND('Raw Data'!N3155&gt;0.5,'Raw Data'!N3155&lt;=1),'Bảng Giá'!$B$7,IF(AND('Raw Data'!N3155&gt;1,'Raw Data'!N3155&lt;=1.5),'Bảng Giá'!$B$8,IF(AND('Raw Data'!N3155&gt;1.5,'Raw Data'!N3155&lt;=2),'Bảng Giá'!$B$9,IF(AND('Raw Data'!N3155&gt;2,'Raw Data'!N3155&lt;=2.5),'Bảng Giá'!$B$10,IF(AND('Raw Data'!N3155&gt;2.5,'Raw Data'!N3155&lt;=3),'Bảng Giá'!$B$11,IF(AND('Raw Data'!N3155&gt;3,'Raw Data'!N3155&lt;=3.5),'Bảng Giá'!$B$12,IF(AND('Raw Data'!N3155&gt;3.5,'Raw Data'!N3155&lt;=4),'Bảng Giá'!$B$13,IF(AND('Raw Data'!N3155&gt;4,'Raw Data'!N3155&lt;=4.5),'Bảng Giá'!$B$14,IF(AND('Raw Data'!N3155&gt;4.5,'Raw Data'!N3155&lt;=5),'Bảng Giá'!$B$15,IF(AND('Raw Data'!N3155&gt;5,'Raw Data'!N3155&lt;=5.5),'Bảng Giá'!$B$16,IF(AND('Raw Data'!N3155&gt;5.5,'Raw Data'!N3155&lt;=6),'Bảng Giá'!$B$17,'Bảng Giá'!$B$18)))))))))))))))</f>
        <v>0.1&lt;x&lt;=0.25</v>
      </c>
      <c r="Q3155" s="48">
        <f t="shared" si="297"/>
        <v>-7.6335877862595417E-3</v>
      </c>
      <c r="R3155">
        <f t="shared" si="298"/>
        <v>15600</v>
      </c>
      <c r="S3155">
        <f t="shared" si="299"/>
        <v>2500</v>
      </c>
    </row>
    <row r="3156" spans="1:19" x14ac:dyDescent="0.25">
      <c r="A3156" s="12">
        <v>3155</v>
      </c>
      <c r="B3156" s="12" t="s">
        <v>292</v>
      </c>
      <c r="C3156" s="12" t="s">
        <v>1843</v>
      </c>
      <c r="D3156" s="28">
        <v>43012.70417824074</v>
      </c>
      <c r="E3156" s="17">
        <v>43014.20417824074</v>
      </c>
      <c r="F3156" s="13" t="s">
        <v>302</v>
      </c>
      <c r="G3156" s="12">
        <v>200</v>
      </c>
      <c r="H3156" s="12" t="s">
        <v>322</v>
      </c>
      <c r="I3156" s="12" t="s">
        <v>100</v>
      </c>
      <c r="J3156" s="37">
        <f>INDEX('Bảng Giá'!$C$3:$H$18,MATCH('Raw Data'!P3156,'Bảng Giá'!$B$3:$B$18,0),MATCH('Raw Data'!M3156,'Bảng Giá'!$C$2:$H$2,0))</f>
        <v>13000</v>
      </c>
      <c r="K3156" s="12">
        <v>13100</v>
      </c>
      <c r="L3156" s="36">
        <f t="shared" si="294"/>
        <v>1.5</v>
      </c>
      <c r="M3156" t="str">
        <f>'References data'!H3157</f>
        <v>Nội Tỉnh</v>
      </c>
      <c r="N3156">
        <f t="shared" si="295"/>
        <v>0.2</v>
      </c>
      <c r="O3156">
        <f t="shared" si="296"/>
        <v>-100</v>
      </c>
      <c r="P3156" t="str">
        <f>IF(AND(N3156&gt;0,N3156&lt;=0.05),'Bảng Giá'!$B$3,IF(AND(N3156&lt;=0.1,N3156&gt;0.05),'Bảng Giá'!$B$4,IF(AND('Raw Data'!N3156&gt;0.1,'Raw Data'!N3156&lt;=0.25),'Bảng Giá'!$B$5,IF(AND('Raw Data'!N3156&gt;0.25,'Raw Data'!N3156&lt;=0.5),'Bảng Giá'!$B$6,IF(AND('Raw Data'!N3156&gt;0.5,'Raw Data'!N3156&lt;=1),'Bảng Giá'!$B$7,IF(AND('Raw Data'!N3156&gt;1,'Raw Data'!N3156&lt;=1.5),'Bảng Giá'!$B$8,IF(AND('Raw Data'!N3156&gt;1.5,'Raw Data'!N3156&lt;=2),'Bảng Giá'!$B$9,IF(AND('Raw Data'!N3156&gt;2,'Raw Data'!N3156&lt;=2.5),'Bảng Giá'!$B$10,IF(AND('Raw Data'!N3156&gt;2.5,'Raw Data'!N3156&lt;=3),'Bảng Giá'!$B$11,IF(AND('Raw Data'!N3156&gt;3,'Raw Data'!N3156&lt;=3.5),'Bảng Giá'!$B$12,IF(AND('Raw Data'!N3156&gt;3.5,'Raw Data'!N3156&lt;=4),'Bảng Giá'!$B$13,IF(AND('Raw Data'!N3156&gt;4,'Raw Data'!N3156&lt;=4.5),'Bảng Giá'!$B$14,IF(AND('Raw Data'!N3156&gt;4.5,'Raw Data'!N3156&lt;=5),'Bảng Giá'!$B$15,IF(AND('Raw Data'!N3156&gt;5,'Raw Data'!N3156&lt;=5.5),'Bảng Giá'!$B$16,IF(AND('Raw Data'!N3156&gt;5.5,'Raw Data'!N3156&lt;=6),'Bảng Giá'!$B$17,'Bảng Giá'!$B$18)))))))))))))))</f>
        <v>0.1&lt;x&lt;=0.25</v>
      </c>
      <c r="Q3156" s="48">
        <f t="shared" si="297"/>
        <v>-7.6335877862595417E-3</v>
      </c>
      <c r="R3156">
        <f t="shared" si="298"/>
        <v>15600</v>
      </c>
      <c r="S3156">
        <f t="shared" si="299"/>
        <v>2500</v>
      </c>
    </row>
    <row r="3157" spans="1:19" x14ac:dyDescent="0.25">
      <c r="A3157" s="12">
        <v>3156</v>
      </c>
      <c r="B3157" s="12" t="s">
        <v>292</v>
      </c>
      <c r="C3157" s="12" t="s">
        <v>1844</v>
      </c>
      <c r="D3157" s="28">
        <v>43012.706863425927</v>
      </c>
      <c r="E3157" s="17">
        <v>43014.206863425927</v>
      </c>
      <c r="F3157" s="13" t="s">
        <v>302</v>
      </c>
      <c r="G3157" s="12">
        <v>2500</v>
      </c>
      <c r="H3157" s="12" t="s">
        <v>322</v>
      </c>
      <c r="I3157" s="12" t="s">
        <v>76</v>
      </c>
      <c r="J3157" s="37">
        <f>INDEX('Bảng Giá'!$C$3:$H$18,MATCH('Raw Data'!P3157,'Bảng Giá'!$B$3:$B$18,0),MATCH('Raw Data'!M3157,'Bảng Giá'!$C$2:$H$2,0))</f>
        <v>16000</v>
      </c>
      <c r="K3157" s="12">
        <v>17700</v>
      </c>
      <c r="L3157" s="36">
        <f t="shared" si="294"/>
        <v>1.5</v>
      </c>
      <c r="M3157" t="str">
        <f>'References data'!H3158</f>
        <v>Nội Tỉnh</v>
      </c>
      <c r="N3157">
        <f t="shared" si="295"/>
        <v>2.5</v>
      </c>
      <c r="O3157">
        <f t="shared" si="296"/>
        <v>-1700</v>
      </c>
      <c r="P3157" t="str">
        <f>IF(AND(N3157&gt;0,N3157&lt;=0.05),'Bảng Giá'!$B$3,IF(AND(N3157&lt;=0.1,N3157&gt;0.05),'Bảng Giá'!$B$4,IF(AND('Raw Data'!N3157&gt;0.1,'Raw Data'!N3157&lt;=0.25),'Bảng Giá'!$B$5,IF(AND('Raw Data'!N3157&gt;0.25,'Raw Data'!N3157&lt;=0.5),'Bảng Giá'!$B$6,IF(AND('Raw Data'!N3157&gt;0.5,'Raw Data'!N3157&lt;=1),'Bảng Giá'!$B$7,IF(AND('Raw Data'!N3157&gt;1,'Raw Data'!N3157&lt;=1.5),'Bảng Giá'!$B$8,IF(AND('Raw Data'!N3157&gt;1.5,'Raw Data'!N3157&lt;=2),'Bảng Giá'!$B$9,IF(AND('Raw Data'!N3157&gt;2,'Raw Data'!N3157&lt;=2.5),'Bảng Giá'!$B$10,IF(AND('Raw Data'!N3157&gt;2.5,'Raw Data'!N3157&lt;=3),'Bảng Giá'!$B$11,IF(AND('Raw Data'!N3157&gt;3,'Raw Data'!N3157&lt;=3.5),'Bảng Giá'!$B$12,IF(AND('Raw Data'!N3157&gt;3.5,'Raw Data'!N3157&lt;=4),'Bảng Giá'!$B$13,IF(AND('Raw Data'!N3157&gt;4,'Raw Data'!N3157&lt;=4.5),'Bảng Giá'!$B$14,IF(AND('Raw Data'!N3157&gt;4.5,'Raw Data'!N3157&lt;=5),'Bảng Giá'!$B$15,IF(AND('Raw Data'!N3157&gt;5,'Raw Data'!N3157&lt;=5.5),'Bảng Giá'!$B$16,IF(AND('Raw Data'!N3157&gt;5.5,'Raw Data'!N3157&lt;=6),'Bảng Giá'!$B$17,'Bảng Giá'!$B$18)))))))))))))))</f>
        <v>2&lt;x&lt;=2.5</v>
      </c>
      <c r="Q3157" s="48">
        <f t="shared" si="297"/>
        <v>-9.6045197740112997E-2</v>
      </c>
      <c r="R3157">
        <f t="shared" si="298"/>
        <v>19200</v>
      </c>
      <c r="S3157">
        <f t="shared" si="299"/>
        <v>1500</v>
      </c>
    </row>
    <row r="3158" spans="1:19" x14ac:dyDescent="0.25">
      <c r="A3158" s="12">
        <v>3157</v>
      </c>
      <c r="B3158" s="12" t="s">
        <v>292</v>
      </c>
      <c r="C3158" s="12" t="s">
        <v>1845</v>
      </c>
      <c r="D3158" s="28">
        <v>43014.503437500003</v>
      </c>
      <c r="E3158" s="17">
        <v>43016.003437500003</v>
      </c>
      <c r="F3158" s="13" t="s">
        <v>302</v>
      </c>
      <c r="G3158" s="12">
        <v>200</v>
      </c>
      <c r="H3158" s="12" t="s">
        <v>322</v>
      </c>
      <c r="I3158" s="12" t="s">
        <v>76</v>
      </c>
      <c r="J3158" s="37">
        <f>INDEX('Bảng Giá'!$C$3:$H$18,MATCH('Raw Data'!P3158,'Bảng Giá'!$B$3:$B$18,0),MATCH('Raw Data'!M3158,'Bảng Giá'!$C$2:$H$2,0))</f>
        <v>13000</v>
      </c>
      <c r="K3158" s="12">
        <v>13100</v>
      </c>
      <c r="L3158" s="36">
        <f t="shared" si="294"/>
        <v>1.5</v>
      </c>
      <c r="M3158" t="str">
        <f>'References data'!H3159</f>
        <v>Nội Tỉnh</v>
      </c>
      <c r="N3158">
        <f t="shared" si="295"/>
        <v>0.2</v>
      </c>
      <c r="O3158">
        <f t="shared" si="296"/>
        <v>-100</v>
      </c>
      <c r="P3158" t="str">
        <f>IF(AND(N3158&gt;0,N3158&lt;=0.05),'Bảng Giá'!$B$3,IF(AND(N3158&lt;=0.1,N3158&gt;0.05),'Bảng Giá'!$B$4,IF(AND('Raw Data'!N3158&gt;0.1,'Raw Data'!N3158&lt;=0.25),'Bảng Giá'!$B$5,IF(AND('Raw Data'!N3158&gt;0.25,'Raw Data'!N3158&lt;=0.5),'Bảng Giá'!$B$6,IF(AND('Raw Data'!N3158&gt;0.5,'Raw Data'!N3158&lt;=1),'Bảng Giá'!$B$7,IF(AND('Raw Data'!N3158&gt;1,'Raw Data'!N3158&lt;=1.5),'Bảng Giá'!$B$8,IF(AND('Raw Data'!N3158&gt;1.5,'Raw Data'!N3158&lt;=2),'Bảng Giá'!$B$9,IF(AND('Raw Data'!N3158&gt;2,'Raw Data'!N3158&lt;=2.5),'Bảng Giá'!$B$10,IF(AND('Raw Data'!N3158&gt;2.5,'Raw Data'!N3158&lt;=3),'Bảng Giá'!$B$11,IF(AND('Raw Data'!N3158&gt;3,'Raw Data'!N3158&lt;=3.5),'Bảng Giá'!$B$12,IF(AND('Raw Data'!N3158&gt;3.5,'Raw Data'!N3158&lt;=4),'Bảng Giá'!$B$13,IF(AND('Raw Data'!N3158&gt;4,'Raw Data'!N3158&lt;=4.5),'Bảng Giá'!$B$14,IF(AND('Raw Data'!N3158&gt;4.5,'Raw Data'!N3158&lt;=5),'Bảng Giá'!$B$15,IF(AND('Raw Data'!N3158&gt;5,'Raw Data'!N3158&lt;=5.5),'Bảng Giá'!$B$16,IF(AND('Raw Data'!N3158&gt;5.5,'Raw Data'!N3158&lt;=6),'Bảng Giá'!$B$17,'Bảng Giá'!$B$18)))))))))))))))</f>
        <v>0.1&lt;x&lt;=0.25</v>
      </c>
      <c r="Q3158" s="48">
        <f t="shared" si="297"/>
        <v>-7.6335877862595417E-3</v>
      </c>
      <c r="R3158">
        <f t="shared" si="298"/>
        <v>15600</v>
      </c>
      <c r="S3158">
        <f t="shared" si="299"/>
        <v>2500</v>
      </c>
    </row>
    <row r="3159" spans="1:19" x14ac:dyDescent="0.25">
      <c r="A3159" s="12">
        <v>3158</v>
      </c>
      <c r="B3159" s="12" t="s">
        <v>292</v>
      </c>
      <c r="C3159" s="12" t="s">
        <v>1846</v>
      </c>
      <c r="D3159" s="28">
        <v>43015.498229166667</v>
      </c>
      <c r="E3159" s="17">
        <v>43016.998229166667</v>
      </c>
      <c r="F3159" s="13" t="s">
        <v>302</v>
      </c>
      <c r="G3159" s="12">
        <v>200</v>
      </c>
      <c r="H3159" s="12" t="s">
        <v>322</v>
      </c>
      <c r="I3159" s="12" t="s">
        <v>76</v>
      </c>
      <c r="J3159" s="37">
        <f>INDEX('Bảng Giá'!$C$3:$H$18,MATCH('Raw Data'!P3159,'Bảng Giá'!$B$3:$B$18,0),MATCH('Raw Data'!M3159,'Bảng Giá'!$C$2:$H$2,0))</f>
        <v>13000</v>
      </c>
      <c r="K3159" s="12">
        <v>13100</v>
      </c>
      <c r="L3159" s="36">
        <f t="shared" si="294"/>
        <v>1.5</v>
      </c>
      <c r="M3159" t="str">
        <f>'References data'!H3160</f>
        <v>Nội Tỉnh</v>
      </c>
      <c r="N3159">
        <f t="shared" si="295"/>
        <v>0.2</v>
      </c>
      <c r="O3159">
        <f t="shared" si="296"/>
        <v>-100</v>
      </c>
      <c r="P3159" t="str">
        <f>IF(AND(N3159&gt;0,N3159&lt;=0.05),'Bảng Giá'!$B$3,IF(AND(N3159&lt;=0.1,N3159&gt;0.05),'Bảng Giá'!$B$4,IF(AND('Raw Data'!N3159&gt;0.1,'Raw Data'!N3159&lt;=0.25),'Bảng Giá'!$B$5,IF(AND('Raw Data'!N3159&gt;0.25,'Raw Data'!N3159&lt;=0.5),'Bảng Giá'!$B$6,IF(AND('Raw Data'!N3159&gt;0.5,'Raw Data'!N3159&lt;=1),'Bảng Giá'!$B$7,IF(AND('Raw Data'!N3159&gt;1,'Raw Data'!N3159&lt;=1.5),'Bảng Giá'!$B$8,IF(AND('Raw Data'!N3159&gt;1.5,'Raw Data'!N3159&lt;=2),'Bảng Giá'!$B$9,IF(AND('Raw Data'!N3159&gt;2,'Raw Data'!N3159&lt;=2.5),'Bảng Giá'!$B$10,IF(AND('Raw Data'!N3159&gt;2.5,'Raw Data'!N3159&lt;=3),'Bảng Giá'!$B$11,IF(AND('Raw Data'!N3159&gt;3,'Raw Data'!N3159&lt;=3.5),'Bảng Giá'!$B$12,IF(AND('Raw Data'!N3159&gt;3.5,'Raw Data'!N3159&lt;=4),'Bảng Giá'!$B$13,IF(AND('Raw Data'!N3159&gt;4,'Raw Data'!N3159&lt;=4.5),'Bảng Giá'!$B$14,IF(AND('Raw Data'!N3159&gt;4.5,'Raw Data'!N3159&lt;=5),'Bảng Giá'!$B$15,IF(AND('Raw Data'!N3159&gt;5,'Raw Data'!N3159&lt;=5.5),'Bảng Giá'!$B$16,IF(AND('Raw Data'!N3159&gt;5.5,'Raw Data'!N3159&lt;=6),'Bảng Giá'!$B$17,'Bảng Giá'!$B$18)))))))))))))))</f>
        <v>0.1&lt;x&lt;=0.25</v>
      </c>
      <c r="Q3159" s="48">
        <f t="shared" si="297"/>
        <v>-7.6335877862595417E-3</v>
      </c>
      <c r="R3159">
        <f t="shared" si="298"/>
        <v>15600</v>
      </c>
      <c r="S3159">
        <f t="shared" si="299"/>
        <v>2500</v>
      </c>
    </row>
    <row r="3160" spans="1:19" x14ac:dyDescent="0.25">
      <c r="A3160" s="12">
        <v>3159</v>
      </c>
      <c r="B3160" s="12" t="s">
        <v>292</v>
      </c>
      <c r="C3160" s="12" t="s">
        <v>1847</v>
      </c>
      <c r="D3160" s="28">
        <v>43015.498368055552</v>
      </c>
      <c r="E3160" s="17">
        <v>43016.998368055552</v>
      </c>
      <c r="F3160" s="13" t="s">
        <v>302</v>
      </c>
      <c r="G3160" s="12">
        <v>200</v>
      </c>
      <c r="H3160" s="12" t="s">
        <v>322</v>
      </c>
      <c r="I3160" s="12" t="s">
        <v>103</v>
      </c>
      <c r="J3160" s="37">
        <f>INDEX('Bảng Giá'!$C$3:$H$18,MATCH('Raw Data'!P3160,'Bảng Giá'!$B$3:$B$18,0),MATCH('Raw Data'!M3160,'Bảng Giá'!$C$2:$H$2,0))</f>
        <v>13000</v>
      </c>
      <c r="K3160" s="12">
        <v>13100</v>
      </c>
      <c r="L3160" s="36">
        <f t="shared" si="294"/>
        <v>1.5</v>
      </c>
      <c r="M3160" t="str">
        <f>'References data'!H3161</f>
        <v>Nội Tỉnh</v>
      </c>
      <c r="N3160">
        <f t="shared" si="295"/>
        <v>0.2</v>
      </c>
      <c r="O3160">
        <f t="shared" si="296"/>
        <v>-100</v>
      </c>
      <c r="P3160" t="str">
        <f>IF(AND(N3160&gt;0,N3160&lt;=0.05),'Bảng Giá'!$B$3,IF(AND(N3160&lt;=0.1,N3160&gt;0.05),'Bảng Giá'!$B$4,IF(AND('Raw Data'!N3160&gt;0.1,'Raw Data'!N3160&lt;=0.25),'Bảng Giá'!$B$5,IF(AND('Raw Data'!N3160&gt;0.25,'Raw Data'!N3160&lt;=0.5),'Bảng Giá'!$B$6,IF(AND('Raw Data'!N3160&gt;0.5,'Raw Data'!N3160&lt;=1),'Bảng Giá'!$B$7,IF(AND('Raw Data'!N3160&gt;1,'Raw Data'!N3160&lt;=1.5),'Bảng Giá'!$B$8,IF(AND('Raw Data'!N3160&gt;1.5,'Raw Data'!N3160&lt;=2),'Bảng Giá'!$B$9,IF(AND('Raw Data'!N3160&gt;2,'Raw Data'!N3160&lt;=2.5),'Bảng Giá'!$B$10,IF(AND('Raw Data'!N3160&gt;2.5,'Raw Data'!N3160&lt;=3),'Bảng Giá'!$B$11,IF(AND('Raw Data'!N3160&gt;3,'Raw Data'!N3160&lt;=3.5),'Bảng Giá'!$B$12,IF(AND('Raw Data'!N3160&gt;3.5,'Raw Data'!N3160&lt;=4),'Bảng Giá'!$B$13,IF(AND('Raw Data'!N3160&gt;4,'Raw Data'!N3160&lt;=4.5),'Bảng Giá'!$B$14,IF(AND('Raw Data'!N3160&gt;4.5,'Raw Data'!N3160&lt;=5),'Bảng Giá'!$B$15,IF(AND('Raw Data'!N3160&gt;5,'Raw Data'!N3160&lt;=5.5),'Bảng Giá'!$B$16,IF(AND('Raw Data'!N3160&gt;5.5,'Raw Data'!N3160&lt;=6),'Bảng Giá'!$B$17,'Bảng Giá'!$B$18)))))))))))))))</f>
        <v>0.1&lt;x&lt;=0.25</v>
      </c>
      <c r="Q3160" s="48">
        <f t="shared" si="297"/>
        <v>-7.6335877862595417E-3</v>
      </c>
      <c r="R3160">
        <f t="shared" si="298"/>
        <v>15600</v>
      </c>
      <c r="S3160">
        <f t="shared" si="299"/>
        <v>2500</v>
      </c>
    </row>
    <row r="3161" spans="1:19" x14ac:dyDescent="0.25">
      <c r="A3161" s="12">
        <v>3160</v>
      </c>
      <c r="B3161" s="12" t="s">
        <v>292</v>
      </c>
      <c r="C3161" s="12" t="s">
        <v>1848</v>
      </c>
      <c r="D3161" s="28">
        <v>43013.401585648149</v>
      </c>
      <c r="E3161" s="17">
        <v>43014.901585648149</v>
      </c>
      <c r="F3161" s="13" t="s">
        <v>302</v>
      </c>
      <c r="G3161" s="12">
        <v>200</v>
      </c>
      <c r="H3161" s="12" t="s">
        <v>322</v>
      </c>
      <c r="I3161" s="12" t="s">
        <v>93</v>
      </c>
      <c r="J3161" s="37">
        <f>INDEX('Bảng Giá'!$C$3:$H$18,MATCH('Raw Data'!P3161,'Bảng Giá'!$B$3:$B$18,0),MATCH('Raw Data'!M3161,'Bảng Giá'!$C$2:$H$2,0))</f>
        <v>13000</v>
      </c>
      <c r="K3161" s="12">
        <v>13100</v>
      </c>
      <c r="L3161" s="36">
        <f t="shared" si="294"/>
        <v>1.5</v>
      </c>
      <c r="M3161" t="str">
        <f>'References data'!H3162</f>
        <v>Nội Tỉnh</v>
      </c>
      <c r="N3161">
        <f t="shared" si="295"/>
        <v>0.2</v>
      </c>
      <c r="O3161">
        <f t="shared" si="296"/>
        <v>-100</v>
      </c>
      <c r="P3161" t="str">
        <f>IF(AND(N3161&gt;0,N3161&lt;=0.05),'Bảng Giá'!$B$3,IF(AND(N3161&lt;=0.1,N3161&gt;0.05),'Bảng Giá'!$B$4,IF(AND('Raw Data'!N3161&gt;0.1,'Raw Data'!N3161&lt;=0.25),'Bảng Giá'!$B$5,IF(AND('Raw Data'!N3161&gt;0.25,'Raw Data'!N3161&lt;=0.5),'Bảng Giá'!$B$6,IF(AND('Raw Data'!N3161&gt;0.5,'Raw Data'!N3161&lt;=1),'Bảng Giá'!$B$7,IF(AND('Raw Data'!N3161&gt;1,'Raw Data'!N3161&lt;=1.5),'Bảng Giá'!$B$8,IF(AND('Raw Data'!N3161&gt;1.5,'Raw Data'!N3161&lt;=2),'Bảng Giá'!$B$9,IF(AND('Raw Data'!N3161&gt;2,'Raw Data'!N3161&lt;=2.5),'Bảng Giá'!$B$10,IF(AND('Raw Data'!N3161&gt;2.5,'Raw Data'!N3161&lt;=3),'Bảng Giá'!$B$11,IF(AND('Raw Data'!N3161&gt;3,'Raw Data'!N3161&lt;=3.5),'Bảng Giá'!$B$12,IF(AND('Raw Data'!N3161&gt;3.5,'Raw Data'!N3161&lt;=4),'Bảng Giá'!$B$13,IF(AND('Raw Data'!N3161&gt;4,'Raw Data'!N3161&lt;=4.5),'Bảng Giá'!$B$14,IF(AND('Raw Data'!N3161&gt;4.5,'Raw Data'!N3161&lt;=5),'Bảng Giá'!$B$15,IF(AND('Raw Data'!N3161&gt;5,'Raw Data'!N3161&lt;=5.5),'Bảng Giá'!$B$16,IF(AND('Raw Data'!N3161&gt;5.5,'Raw Data'!N3161&lt;=6),'Bảng Giá'!$B$17,'Bảng Giá'!$B$18)))))))))))))))</f>
        <v>0.1&lt;x&lt;=0.25</v>
      </c>
      <c r="Q3161" s="48">
        <f t="shared" si="297"/>
        <v>-7.6335877862595417E-3</v>
      </c>
      <c r="R3161">
        <f t="shared" si="298"/>
        <v>15600</v>
      </c>
      <c r="S3161">
        <f t="shared" si="299"/>
        <v>2500</v>
      </c>
    </row>
    <row r="3162" spans="1:19" x14ac:dyDescent="0.25">
      <c r="A3162" s="12">
        <v>3161</v>
      </c>
      <c r="B3162" s="12" t="s">
        <v>292</v>
      </c>
      <c r="C3162" s="12" t="s">
        <v>1849</v>
      </c>
      <c r="D3162" s="28">
        <v>43013.403645833336</v>
      </c>
      <c r="E3162" s="17">
        <v>43014.903645833336</v>
      </c>
      <c r="F3162" s="13" t="s">
        <v>302</v>
      </c>
      <c r="G3162" s="12">
        <v>200</v>
      </c>
      <c r="H3162" s="12" t="s">
        <v>322</v>
      </c>
      <c r="I3162" s="12" t="s">
        <v>93</v>
      </c>
      <c r="J3162" s="37">
        <f>INDEX('Bảng Giá'!$C$3:$H$18,MATCH('Raw Data'!P3162,'Bảng Giá'!$B$3:$B$18,0),MATCH('Raw Data'!M3162,'Bảng Giá'!$C$2:$H$2,0))</f>
        <v>13000</v>
      </c>
      <c r="K3162" s="12">
        <v>13100</v>
      </c>
      <c r="L3162" s="36">
        <f t="shared" si="294"/>
        <v>1.5</v>
      </c>
      <c r="M3162" t="str">
        <f>'References data'!H3163</f>
        <v>Nội Tỉnh</v>
      </c>
      <c r="N3162">
        <f t="shared" si="295"/>
        <v>0.2</v>
      </c>
      <c r="O3162">
        <f t="shared" si="296"/>
        <v>-100</v>
      </c>
      <c r="P3162" t="str">
        <f>IF(AND(N3162&gt;0,N3162&lt;=0.05),'Bảng Giá'!$B$3,IF(AND(N3162&lt;=0.1,N3162&gt;0.05),'Bảng Giá'!$B$4,IF(AND('Raw Data'!N3162&gt;0.1,'Raw Data'!N3162&lt;=0.25),'Bảng Giá'!$B$5,IF(AND('Raw Data'!N3162&gt;0.25,'Raw Data'!N3162&lt;=0.5),'Bảng Giá'!$B$6,IF(AND('Raw Data'!N3162&gt;0.5,'Raw Data'!N3162&lt;=1),'Bảng Giá'!$B$7,IF(AND('Raw Data'!N3162&gt;1,'Raw Data'!N3162&lt;=1.5),'Bảng Giá'!$B$8,IF(AND('Raw Data'!N3162&gt;1.5,'Raw Data'!N3162&lt;=2),'Bảng Giá'!$B$9,IF(AND('Raw Data'!N3162&gt;2,'Raw Data'!N3162&lt;=2.5),'Bảng Giá'!$B$10,IF(AND('Raw Data'!N3162&gt;2.5,'Raw Data'!N3162&lt;=3),'Bảng Giá'!$B$11,IF(AND('Raw Data'!N3162&gt;3,'Raw Data'!N3162&lt;=3.5),'Bảng Giá'!$B$12,IF(AND('Raw Data'!N3162&gt;3.5,'Raw Data'!N3162&lt;=4),'Bảng Giá'!$B$13,IF(AND('Raw Data'!N3162&gt;4,'Raw Data'!N3162&lt;=4.5),'Bảng Giá'!$B$14,IF(AND('Raw Data'!N3162&gt;4.5,'Raw Data'!N3162&lt;=5),'Bảng Giá'!$B$15,IF(AND('Raw Data'!N3162&gt;5,'Raw Data'!N3162&lt;=5.5),'Bảng Giá'!$B$16,IF(AND('Raw Data'!N3162&gt;5.5,'Raw Data'!N3162&lt;=6),'Bảng Giá'!$B$17,'Bảng Giá'!$B$18)))))))))))))))</f>
        <v>0.1&lt;x&lt;=0.25</v>
      </c>
      <c r="Q3162" s="48">
        <f t="shared" si="297"/>
        <v>-7.6335877862595417E-3</v>
      </c>
      <c r="R3162">
        <f t="shared" si="298"/>
        <v>15600</v>
      </c>
      <c r="S3162">
        <f t="shared" si="299"/>
        <v>2500</v>
      </c>
    </row>
    <row r="3163" spans="1:19" x14ac:dyDescent="0.25">
      <c r="A3163" s="12">
        <v>3162</v>
      </c>
      <c r="B3163" s="12" t="s">
        <v>292</v>
      </c>
      <c r="C3163" s="12" t="s">
        <v>1850</v>
      </c>
      <c r="D3163" s="28">
        <v>43013.401539351849</v>
      </c>
      <c r="E3163" s="17">
        <v>43014.901539351849</v>
      </c>
      <c r="F3163" s="13" t="s">
        <v>302</v>
      </c>
      <c r="G3163" s="12">
        <v>200</v>
      </c>
      <c r="H3163" s="12" t="s">
        <v>322</v>
      </c>
      <c r="I3163" s="12" t="s">
        <v>95</v>
      </c>
      <c r="J3163" s="37">
        <f>INDEX('Bảng Giá'!$C$3:$H$18,MATCH('Raw Data'!P3163,'Bảng Giá'!$B$3:$B$18,0),MATCH('Raw Data'!M3163,'Bảng Giá'!$C$2:$H$2,0))</f>
        <v>13000</v>
      </c>
      <c r="K3163" s="12">
        <v>13100</v>
      </c>
      <c r="L3163" s="36">
        <f t="shared" si="294"/>
        <v>1.5</v>
      </c>
      <c r="M3163" t="str">
        <f>'References data'!H3164</f>
        <v>Nội Tỉnh</v>
      </c>
      <c r="N3163">
        <f t="shared" si="295"/>
        <v>0.2</v>
      </c>
      <c r="O3163">
        <f t="shared" si="296"/>
        <v>-100</v>
      </c>
      <c r="P3163" t="str">
        <f>IF(AND(N3163&gt;0,N3163&lt;=0.05),'Bảng Giá'!$B$3,IF(AND(N3163&lt;=0.1,N3163&gt;0.05),'Bảng Giá'!$B$4,IF(AND('Raw Data'!N3163&gt;0.1,'Raw Data'!N3163&lt;=0.25),'Bảng Giá'!$B$5,IF(AND('Raw Data'!N3163&gt;0.25,'Raw Data'!N3163&lt;=0.5),'Bảng Giá'!$B$6,IF(AND('Raw Data'!N3163&gt;0.5,'Raw Data'!N3163&lt;=1),'Bảng Giá'!$B$7,IF(AND('Raw Data'!N3163&gt;1,'Raw Data'!N3163&lt;=1.5),'Bảng Giá'!$B$8,IF(AND('Raw Data'!N3163&gt;1.5,'Raw Data'!N3163&lt;=2),'Bảng Giá'!$B$9,IF(AND('Raw Data'!N3163&gt;2,'Raw Data'!N3163&lt;=2.5),'Bảng Giá'!$B$10,IF(AND('Raw Data'!N3163&gt;2.5,'Raw Data'!N3163&lt;=3),'Bảng Giá'!$B$11,IF(AND('Raw Data'!N3163&gt;3,'Raw Data'!N3163&lt;=3.5),'Bảng Giá'!$B$12,IF(AND('Raw Data'!N3163&gt;3.5,'Raw Data'!N3163&lt;=4),'Bảng Giá'!$B$13,IF(AND('Raw Data'!N3163&gt;4,'Raw Data'!N3163&lt;=4.5),'Bảng Giá'!$B$14,IF(AND('Raw Data'!N3163&gt;4.5,'Raw Data'!N3163&lt;=5),'Bảng Giá'!$B$15,IF(AND('Raw Data'!N3163&gt;5,'Raw Data'!N3163&lt;=5.5),'Bảng Giá'!$B$16,IF(AND('Raw Data'!N3163&gt;5.5,'Raw Data'!N3163&lt;=6),'Bảng Giá'!$B$17,'Bảng Giá'!$B$18)))))))))))))))</f>
        <v>0.1&lt;x&lt;=0.25</v>
      </c>
      <c r="Q3163" s="48">
        <f t="shared" si="297"/>
        <v>-7.6335877862595417E-3</v>
      </c>
      <c r="R3163">
        <f t="shared" si="298"/>
        <v>15600</v>
      </c>
      <c r="S3163">
        <f t="shared" si="299"/>
        <v>2500</v>
      </c>
    </row>
    <row r="3164" spans="1:19" x14ac:dyDescent="0.25">
      <c r="A3164" s="12">
        <v>3163</v>
      </c>
      <c r="B3164" s="12" t="s">
        <v>292</v>
      </c>
      <c r="C3164" s="12" t="s">
        <v>1851</v>
      </c>
      <c r="D3164" s="28">
        <v>43013.401643518519</v>
      </c>
      <c r="E3164" s="17">
        <v>43014.901643518519</v>
      </c>
      <c r="F3164" s="13" t="s">
        <v>302</v>
      </c>
      <c r="G3164" s="12">
        <v>200</v>
      </c>
      <c r="H3164" s="12" t="s">
        <v>322</v>
      </c>
      <c r="I3164" s="12" t="s">
        <v>95</v>
      </c>
      <c r="J3164" s="37">
        <f>INDEX('Bảng Giá'!$C$3:$H$18,MATCH('Raw Data'!P3164,'Bảng Giá'!$B$3:$B$18,0),MATCH('Raw Data'!M3164,'Bảng Giá'!$C$2:$H$2,0))</f>
        <v>13000</v>
      </c>
      <c r="K3164" s="12">
        <v>13100</v>
      </c>
      <c r="L3164" s="36">
        <f t="shared" si="294"/>
        <v>1.5</v>
      </c>
      <c r="M3164" t="str">
        <f>'References data'!H3165</f>
        <v>Nội Tỉnh</v>
      </c>
      <c r="N3164">
        <f t="shared" si="295"/>
        <v>0.2</v>
      </c>
      <c r="O3164">
        <f t="shared" si="296"/>
        <v>-100</v>
      </c>
      <c r="P3164" t="str">
        <f>IF(AND(N3164&gt;0,N3164&lt;=0.05),'Bảng Giá'!$B$3,IF(AND(N3164&lt;=0.1,N3164&gt;0.05),'Bảng Giá'!$B$4,IF(AND('Raw Data'!N3164&gt;0.1,'Raw Data'!N3164&lt;=0.25),'Bảng Giá'!$B$5,IF(AND('Raw Data'!N3164&gt;0.25,'Raw Data'!N3164&lt;=0.5),'Bảng Giá'!$B$6,IF(AND('Raw Data'!N3164&gt;0.5,'Raw Data'!N3164&lt;=1),'Bảng Giá'!$B$7,IF(AND('Raw Data'!N3164&gt;1,'Raw Data'!N3164&lt;=1.5),'Bảng Giá'!$B$8,IF(AND('Raw Data'!N3164&gt;1.5,'Raw Data'!N3164&lt;=2),'Bảng Giá'!$B$9,IF(AND('Raw Data'!N3164&gt;2,'Raw Data'!N3164&lt;=2.5),'Bảng Giá'!$B$10,IF(AND('Raw Data'!N3164&gt;2.5,'Raw Data'!N3164&lt;=3),'Bảng Giá'!$B$11,IF(AND('Raw Data'!N3164&gt;3,'Raw Data'!N3164&lt;=3.5),'Bảng Giá'!$B$12,IF(AND('Raw Data'!N3164&gt;3.5,'Raw Data'!N3164&lt;=4),'Bảng Giá'!$B$13,IF(AND('Raw Data'!N3164&gt;4,'Raw Data'!N3164&lt;=4.5),'Bảng Giá'!$B$14,IF(AND('Raw Data'!N3164&gt;4.5,'Raw Data'!N3164&lt;=5),'Bảng Giá'!$B$15,IF(AND('Raw Data'!N3164&gt;5,'Raw Data'!N3164&lt;=5.5),'Bảng Giá'!$B$16,IF(AND('Raw Data'!N3164&gt;5.5,'Raw Data'!N3164&lt;=6),'Bảng Giá'!$B$17,'Bảng Giá'!$B$18)))))))))))))))</f>
        <v>0.1&lt;x&lt;=0.25</v>
      </c>
      <c r="Q3164" s="48">
        <f t="shared" si="297"/>
        <v>-7.6335877862595417E-3</v>
      </c>
      <c r="R3164">
        <f t="shared" si="298"/>
        <v>15600</v>
      </c>
      <c r="S3164">
        <f t="shared" si="299"/>
        <v>2500</v>
      </c>
    </row>
    <row r="3165" spans="1:19" x14ac:dyDescent="0.25">
      <c r="A3165" s="12">
        <v>3164</v>
      </c>
      <c r="B3165" s="12" t="s">
        <v>292</v>
      </c>
      <c r="C3165" s="12" t="s">
        <v>1852</v>
      </c>
      <c r="D3165" s="28">
        <v>43013.403703703705</v>
      </c>
      <c r="E3165" s="17">
        <v>43014.903703703705</v>
      </c>
      <c r="F3165" s="13" t="s">
        <v>302</v>
      </c>
      <c r="G3165" s="12">
        <v>200</v>
      </c>
      <c r="H3165" s="12" t="s">
        <v>322</v>
      </c>
      <c r="I3165" s="12" t="s">
        <v>100</v>
      </c>
      <c r="J3165" s="37">
        <f>INDEX('Bảng Giá'!$C$3:$H$18,MATCH('Raw Data'!P3165,'Bảng Giá'!$B$3:$B$18,0),MATCH('Raw Data'!M3165,'Bảng Giá'!$C$2:$H$2,0))</f>
        <v>13000</v>
      </c>
      <c r="K3165" s="12">
        <v>13100</v>
      </c>
      <c r="L3165" s="36">
        <f t="shared" si="294"/>
        <v>1.5</v>
      </c>
      <c r="M3165" t="str">
        <f>'References data'!H3166</f>
        <v>Nội Tỉnh</v>
      </c>
      <c r="N3165">
        <f t="shared" si="295"/>
        <v>0.2</v>
      </c>
      <c r="O3165">
        <f t="shared" si="296"/>
        <v>-100</v>
      </c>
      <c r="P3165" t="str">
        <f>IF(AND(N3165&gt;0,N3165&lt;=0.05),'Bảng Giá'!$B$3,IF(AND(N3165&lt;=0.1,N3165&gt;0.05),'Bảng Giá'!$B$4,IF(AND('Raw Data'!N3165&gt;0.1,'Raw Data'!N3165&lt;=0.25),'Bảng Giá'!$B$5,IF(AND('Raw Data'!N3165&gt;0.25,'Raw Data'!N3165&lt;=0.5),'Bảng Giá'!$B$6,IF(AND('Raw Data'!N3165&gt;0.5,'Raw Data'!N3165&lt;=1),'Bảng Giá'!$B$7,IF(AND('Raw Data'!N3165&gt;1,'Raw Data'!N3165&lt;=1.5),'Bảng Giá'!$B$8,IF(AND('Raw Data'!N3165&gt;1.5,'Raw Data'!N3165&lt;=2),'Bảng Giá'!$B$9,IF(AND('Raw Data'!N3165&gt;2,'Raw Data'!N3165&lt;=2.5),'Bảng Giá'!$B$10,IF(AND('Raw Data'!N3165&gt;2.5,'Raw Data'!N3165&lt;=3),'Bảng Giá'!$B$11,IF(AND('Raw Data'!N3165&gt;3,'Raw Data'!N3165&lt;=3.5),'Bảng Giá'!$B$12,IF(AND('Raw Data'!N3165&gt;3.5,'Raw Data'!N3165&lt;=4),'Bảng Giá'!$B$13,IF(AND('Raw Data'!N3165&gt;4,'Raw Data'!N3165&lt;=4.5),'Bảng Giá'!$B$14,IF(AND('Raw Data'!N3165&gt;4.5,'Raw Data'!N3165&lt;=5),'Bảng Giá'!$B$15,IF(AND('Raw Data'!N3165&gt;5,'Raw Data'!N3165&lt;=5.5),'Bảng Giá'!$B$16,IF(AND('Raw Data'!N3165&gt;5.5,'Raw Data'!N3165&lt;=6),'Bảng Giá'!$B$17,'Bảng Giá'!$B$18)))))))))))))))</f>
        <v>0.1&lt;x&lt;=0.25</v>
      </c>
      <c r="Q3165" s="48">
        <f t="shared" si="297"/>
        <v>-7.6335877862595417E-3</v>
      </c>
      <c r="R3165">
        <f t="shared" si="298"/>
        <v>15600</v>
      </c>
      <c r="S3165">
        <f t="shared" si="299"/>
        <v>2500</v>
      </c>
    </row>
    <row r="3166" spans="1:19" x14ac:dyDescent="0.25">
      <c r="A3166" s="12">
        <v>3165</v>
      </c>
      <c r="B3166" s="12" t="s">
        <v>292</v>
      </c>
      <c r="C3166" s="12" t="s">
        <v>1853</v>
      </c>
      <c r="D3166" s="28">
        <v>43012.706712962965</v>
      </c>
      <c r="E3166" s="17">
        <v>43014.206712962965</v>
      </c>
      <c r="F3166" s="13" t="s">
        <v>302</v>
      </c>
      <c r="G3166" s="12">
        <v>200</v>
      </c>
      <c r="H3166" s="12" t="s">
        <v>322</v>
      </c>
      <c r="I3166" s="12" t="s">
        <v>85</v>
      </c>
      <c r="J3166" s="37">
        <f>INDEX('Bảng Giá'!$C$3:$H$18,MATCH('Raw Data'!P3166,'Bảng Giá'!$B$3:$B$18,0),MATCH('Raw Data'!M3166,'Bảng Giá'!$C$2:$H$2,0))</f>
        <v>13000</v>
      </c>
      <c r="K3166" s="12">
        <v>13100</v>
      </c>
      <c r="L3166" s="36">
        <f t="shared" si="294"/>
        <v>1.5</v>
      </c>
      <c r="M3166" t="str">
        <f>'References data'!H3167</f>
        <v>Nội Tỉnh</v>
      </c>
      <c r="N3166">
        <f t="shared" si="295"/>
        <v>0.2</v>
      </c>
      <c r="O3166">
        <f t="shared" si="296"/>
        <v>-100</v>
      </c>
      <c r="P3166" t="str">
        <f>IF(AND(N3166&gt;0,N3166&lt;=0.05),'Bảng Giá'!$B$3,IF(AND(N3166&lt;=0.1,N3166&gt;0.05),'Bảng Giá'!$B$4,IF(AND('Raw Data'!N3166&gt;0.1,'Raw Data'!N3166&lt;=0.25),'Bảng Giá'!$B$5,IF(AND('Raw Data'!N3166&gt;0.25,'Raw Data'!N3166&lt;=0.5),'Bảng Giá'!$B$6,IF(AND('Raw Data'!N3166&gt;0.5,'Raw Data'!N3166&lt;=1),'Bảng Giá'!$B$7,IF(AND('Raw Data'!N3166&gt;1,'Raw Data'!N3166&lt;=1.5),'Bảng Giá'!$B$8,IF(AND('Raw Data'!N3166&gt;1.5,'Raw Data'!N3166&lt;=2),'Bảng Giá'!$B$9,IF(AND('Raw Data'!N3166&gt;2,'Raw Data'!N3166&lt;=2.5),'Bảng Giá'!$B$10,IF(AND('Raw Data'!N3166&gt;2.5,'Raw Data'!N3166&lt;=3),'Bảng Giá'!$B$11,IF(AND('Raw Data'!N3166&gt;3,'Raw Data'!N3166&lt;=3.5),'Bảng Giá'!$B$12,IF(AND('Raw Data'!N3166&gt;3.5,'Raw Data'!N3166&lt;=4),'Bảng Giá'!$B$13,IF(AND('Raw Data'!N3166&gt;4,'Raw Data'!N3166&lt;=4.5),'Bảng Giá'!$B$14,IF(AND('Raw Data'!N3166&gt;4.5,'Raw Data'!N3166&lt;=5),'Bảng Giá'!$B$15,IF(AND('Raw Data'!N3166&gt;5,'Raw Data'!N3166&lt;=5.5),'Bảng Giá'!$B$16,IF(AND('Raw Data'!N3166&gt;5.5,'Raw Data'!N3166&lt;=6),'Bảng Giá'!$B$17,'Bảng Giá'!$B$18)))))))))))))))</f>
        <v>0.1&lt;x&lt;=0.25</v>
      </c>
      <c r="Q3166" s="48">
        <f t="shared" si="297"/>
        <v>-7.6335877862595417E-3</v>
      </c>
      <c r="R3166">
        <f t="shared" si="298"/>
        <v>15600</v>
      </c>
      <c r="S3166">
        <f t="shared" si="299"/>
        <v>2500</v>
      </c>
    </row>
    <row r="3167" spans="1:19" x14ac:dyDescent="0.25">
      <c r="A3167" s="12">
        <v>3166</v>
      </c>
      <c r="B3167" s="12" t="s">
        <v>292</v>
      </c>
      <c r="C3167" s="12" t="s">
        <v>1854</v>
      </c>
      <c r="D3167" s="28">
        <v>43014.503240740742</v>
      </c>
      <c r="E3167" s="17">
        <v>43016.003240740742</v>
      </c>
      <c r="F3167" s="13" t="s">
        <v>303</v>
      </c>
      <c r="G3167" s="12">
        <v>200</v>
      </c>
      <c r="H3167" s="12" t="s">
        <v>322</v>
      </c>
      <c r="I3167" s="12" t="s">
        <v>91</v>
      </c>
      <c r="J3167" s="37">
        <f>INDEX('Bảng Giá'!$C$3:$H$18,MATCH('Raw Data'!P3167,'Bảng Giá'!$B$3:$B$18,0),MATCH('Raw Data'!M3167,'Bảng Giá'!$C$2:$H$2,0))</f>
        <v>13000</v>
      </c>
      <c r="K3167" s="12">
        <v>13100</v>
      </c>
      <c r="L3167" s="36">
        <f t="shared" si="294"/>
        <v>1.5</v>
      </c>
      <c r="M3167" t="str">
        <f>'References data'!H3168</f>
        <v>Nội Tỉnh</v>
      </c>
      <c r="N3167">
        <f t="shared" si="295"/>
        <v>0.2</v>
      </c>
      <c r="O3167">
        <f t="shared" si="296"/>
        <v>-100</v>
      </c>
      <c r="P3167" t="str">
        <f>IF(AND(N3167&gt;0,N3167&lt;=0.05),'Bảng Giá'!$B$3,IF(AND(N3167&lt;=0.1,N3167&gt;0.05),'Bảng Giá'!$B$4,IF(AND('Raw Data'!N3167&gt;0.1,'Raw Data'!N3167&lt;=0.25),'Bảng Giá'!$B$5,IF(AND('Raw Data'!N3167&gt;0.25,'Raw Data'!N3167&lt;=0.5),'Bảng Giá'!$B$6,IF(AND('Raw Data'!N3167&gt;0.5,'Raw Data'!N3167&lt;=1),'Bảng Giá'!$B$7,IF(AND('Raw Data'!N3167&gt;1,'Raw Data'!N3167&lt;=1.5),'Bảng Giá'!$B$8,IF(AND('Raw Data'!N3167&gt;1.5,'Raw Data'!N3167&lt;=2),'Bảng Giá'!$B$9,IF(AND('Raw Data'!N3167&gt;2,'Raw Data'!N3167&lt;=2.5),'Bảng Giá'!$B$10,IF(AND('Raw Data'!N3167&gt;2.5,'Raw Data'!N3167&lt;=3),'Bảng Giá'!$B$11,IF(AND('Raw Data'!N3167&gt;3,'Raw Data'!N3167&lt;=3.5),'Bảng Giá'!$B$12,IF(AND('Raw Data'!N3167&gt;3.5,'Raw Data'!N3167&lt;=4),'Bảng Giá'!$B$13,IF(AND('Raw Data'!N3167&gt;4,'Raw Data'!N3167&lt;=4.5),'Bảng Giá'!$B$14,IF(AND('Raw Data'!N3167&gt;4.5,'Raw Data'!N3167&lt;=5),'Bảng Giá'!$B$15,IF(AND('Raw Data'!N3167&gt;5,'Raw Data'!N3167&lt;=5.5),'Bảng Giá'!$B$16,IF(AND('Raw Data'!N3167&gt;5.5,'Raw Data'!N3167&lt;=6),'Bảng Giá'!$B$17,'Bảng Giá'!$B$18)))))))))))))))</f>
        <v>0.1&lt;x&lt;=0.25</v>
      </c>
      <c r="Q3167" s="48">
        <f t="shared" si="297"/>
        <v>-7.6335877862595417E-3</v>
      </c>
      <c r="R3167">
        <f t="shared" si="298"/>
        <v>15600</v>
      </c>
      <c r="S3167">
        <f t="shared" si="299"/>
        <v>2500</v>
      </c>
    </row>
    <row r="3168" spans="1:19" x14ac:dyDescent="0.25">
      <c r="A3168" s="12">
        <v>3167</v>
      </c>
      <c r="B3168" s="12" t="s">
        <v>292</v>
      </c>
      <c r="C3168" s="12" t="s">
        <v>1855</v>
      </c>
      <c r="D3168" s="28">
        <v>43013.401192129626</v>
      </c>
      <c r="E3168" s="17">
        <v>43014.901192129626</v>
      </c>
      <c r="F3168" s="13" t="s">
        <v>302</v>
      </c>
      <c r="G3168" s="12">
        <v>200</v>
      </c>
      <c r="H3168" s="12" t="s">
        <v>322</v>
      </c>
      <c r="I3168" s="12" t="s">
        <v>76</v>
      </c>
      <c r="J3168" s="37">
        <f>INDEX('Bảng Giá'!$C$3:$H$18,MATCH('Raw Data'!P3168,'Bảng Giá'!$B$3:$B$18,0),MATCH('Raw Data'!M3168,'Bảng Giá'!$C$2:$H$2,0))</f>
        <v>13000</v>
      </c>
      <c r="K3168" s="12">
        <v>13100</v>
      </c>
      <c r="L3168" s="36">
        <f t="shared" si="294"/>
        <v>1.5</v>
      </c>
      <c r="M3168" t="str">
        <f>'References data'!H3169</f>
        <v>Nội Tỉnh</v>
      </c>
      <c r="N3168">
        <f t="shared" si="295"/>
        <v>0.2</v>
      </c>
      <c r="O3168">
        <f t="shared" si="296"/>
        <v>-100</v>
      </c>
      <c r="P3168" t="str">
        <f>IF(AND(N3168&gt;0,N3168&lt;=0.05),'Bảng Giá'!$B$3,IF(AND(N3168&lt;=0.1,N3168&gt;0.05),'Bảng Giá'!$B$4,IF(AND('Raw Data'!N3168&gt;0.1,'Raw Data'!N3168&lt;=0.25),'Bảng Giá'!$B$5,IF(AND('Raw Data'!N3168&gt;0.25,'Raw Data'!N3168&lt;=0.5),'Bảng Giá'!$B$6,IF(AND('Raw Data'!N3168&gt;0.5,'Raw Data'!N3168&lt;=1),'Bảng Giá'!$B$7,IF(AND('Raw Data'!N3168&gt;1,'Raw Data'!N3168&lt;=1.5),'Bảng Giá'!$B$8,IF(AND('Raw Data'!N3168&gt;1.5,'Raw Data'!N3168&lt;=2),'Bảng Giá'!$B$9,IF(AND('Raw Data'!N3168&gt;2,'Raw Data'!N3168&lt;=2.5),'Bảng Giá'!$B$10,IF(AND('Raw Data'!N3168&gt;2.5,'Raw Data'!N3168&lt;=3),'Bảng Giá'!$B$11,IF(AND('Raw Data'!N3168&gt;3,'Raw Data'!N3168&lt;=3.5),'Bảng Giá'!$B$12,IF(AND('Raw Data'!N3168&gt;3.5,'Raw Data'!N3168&lt;=4),'Bảng Giá'!$B$13,IF(AND('Raw Data'!N3168&gt;4,'Raw Data'!N3168&lt;=4.5),'Bảng Giá'!$B$14,IF(AND('Raw Data'!N3168&gt;4.5,'Raw Data'!N3168&lt;=5),'Bảng Giá'!$B$15,IF(AND('Raw Data'!N3168&gt;5,'Raw Data'!N3168&lt;=5.5),'Bảng Giá'!$B$16,IF(AND('Raw Data'!N3168&gt;5.5,'Raw Data'!N3168&lt;=6),'Bảng Giá'!$B$17,'Bảng Giá'!$B$18)))))))))))))))</f>
        <v>0.1&lt;x&lt;=0.25</v>
      </c>
      <c r="Q3168" s="48">
        <f t="shared" si="297"/>
        <v>-7.6335877862595417E-3</v>
      </c>
      <c r="R3168">
        <f t="shared" si="298"/>
        <v>15600</v>
      </c>
      <c r="S3168">
        <f t="shared" si="299"/>
        <v>2500</v>
      </c>
    </row>
    <row r="3169" spans="1:19" x14ac:dyDescent="0.25">
      <c r="A3169" s="12">
        <v>3168</v>
      </c>
      <c r="B3169" s="12" t="s">
        <v>292</v>
      </c>
      <c r="C3169" s="12" t="s">
        <v>1856</v>
      </c>
      <c r="D3169" s="28">
        <v>43013.542256944442</v>
      </c>
      <c r="E3169" s="17">
        <v>43015.042256944442</v>
      </c>
      <c r="F3169" s="13" t="s">
        <v>302</v>
      </c>
      <c r="G3169" s="12">
        <v>2625</v>
      </c>
      <c r="H3169" s="12" t="s">
        <v>322</v>
      </c>
      <c r="I3169" s="12" t="s">
        <v>301</v>
      </c>
      <c r="J3169" s="37">
        <f>INDEX('Bảng Giá'!$C$3:$H$18,MATCH('Raw Data'!P3169,'Bảng Giá'!$B$3:$B$18,0),MATCH('Raw Data'!M3169,'Bảng Giá'!$C$2:$H$2,0))</f>
        <v>17500</v>
      </c>
      <c r="K3169" s="12">
        <v>17700</v>
      </c>
      <c r="L3169" s="36">
        <f t="shared" si="294"/>
        <v>1.5</v>
      </c>
      <c r="M3169" t="str">
        <f>'References data'!H3170</f>
        <v>Nội Tỉnh</v>
      </c>
      <c r="N3169">
        <f t="shared" si="295"/>
        <v>2.625</v>
      </c>
      <c r="O3169">
        <f t="shared" si="296"/>
        <v>-200</v>
      </c>
      <c r="P3169" t="str">
        <f>IF(AND(N3169&gt;0,N3169&lt;=0.05),'Bảng Giá'!$B$3,IF(AND(N3169&lt;=0.1,N3169&gt;0.05),'Bảng Giá'!$B$4,IF(AND('Raw Data'!N3169&gt;0.1,'Raw Data'!N3169&lt;=0.25),'Bảng Giá'!$B$5,IF(AND('Raw Data'!N3169&gt;0.25,'Raw Data'!N3169&lt;=0.5),'Bảng Giá'!$B$6,IF(AND('Raw Data'!N3169&gt;0.5,'Raw Data'!N3169&lt;=1),'Bảng Giá'!$B$7,IF(AND('Raw Data'!N3169&gt;1,'Raw Data'!N3169&lt;=1.5),'Bảng Giá'!$B$8,IF(AND('Raw Data'!N3169&gt;1.5,'Raw Data'!N3169&lt;=2),'Bảng Giá'!$B$9,IF(AND('Raw Data'!N3169&gt;2,'Raw Data'!N3169&lt;=2.5),'Bảng Giá'!$B$10,IF(AND('Raw Data'!N3169&gt;2.5,'Raw Data'!N3169&lt;=3),'Bảng Giá'!$B$11,IF(AND('Raw Data'!N3169&gt;3,'Raw Data'!N3169&lt;=3.5),'Bảng Giá'!$B$12,IF(AND('Raw Data'!N3169&gt;3.5,'Raw Data'!N3169&lt;=4),'Bảng Giá'!$B$13,IF(AND('Raw Data'!N3169&gt;4,'Raw Data'!N3169&lt;=4.5),'Bảng Giá'!$B$14,IF(AND('Raw Data'!N3169&gt;4.5,'Raw Data'!N3169&lt;=5),'Bảng Giá'!$B$15,IF(AND('Raw Data'!N3169&gt;5,'Raw Data'!N3169&lt;=5.5),'Bảng Giá'!$B$16,IF(AND('Raw Data'!N3169&gt;5.5,'Raw Data'!N3169&lt;=6),'Bảng Giá'!$B$17,'Bảng Giá'!$B$18)))))))))))))))</f>
        <v>2.5&lt;x&lt;=3</v>
      </c>
      <c r="Q3169" s="48">
        <f t="shared" si="297"/>
        <v>-1.1299435028248588E-2</v>
      </c>
      <c r="R3169">
        <f t="shared" si="298"/>
        <v>21000</v>
      </c>
      <c r="S3169">
        <f t="shared" si="299"/>
        <v>3300</v>
      </c>
    </row>
    <row r="3170" spans="1:19" x14ac:dyDescent="0.25">
      <c r="A3170" s="12">
        <v>3169</v>
      </c>
      <c r="B3170" s="12" t="s">
        <v>292</v>
      </c>
      <c r="C3170" s="12" t="s">
        <v>1857</v>
      </c>
      <c r="D3170" s="28">
        <v>43015.333333333336</v>
      </c>
      <c r="E3170" s="17">
        <v>43016.833333333336</v>
      </c>
      <c r="F3170" s="13" t="s">
        <v>302</v>
      </c>
      <c r="G3170" s="12">
        <v>200</v>
      </c>
      <c r="H3170" s="12" t="s">
        <v>322</v>
      </c>
      <c r="I3170" s="12" t="s">
        <v>74</v>
      </c>
      <c r="J3170" s="37">
        <f>INDEX('Bảng Giá'!$C$3:$H$18,MATCH('Raw Data'!P3170,'Bảng Giá'!$B$3:$B$18,0),MATCH('Raw Data'!M3170,'Bảng Giá'!$C$2:$H$2,0))</f>
        <v>13000</v>
      </c>
      <c r="K3170" s="12">
        <v>13100</v>
      </c>
      <c r="L3170" s="36">
        <f t="shared" si="294"/>
        <v>1.5</v>
      </c>
      <c r="M3170" t="str">
        <f>'References data'!H3171</f>
        <v>Nội Tỉnh</v>
      </c>
      <c r="N3170">
        <f t="shared" si="295"/>
        <v>0.2</v>
      </c>
      <c r="O3170">
        <f t="shared" si="296"/>
        <v>-100</v>
      </c>
      <c r="P3170" t="str">
        <f>IF(AND(N3170&gt;0,N3170&lt;=0.05),'Bảng Giá'!$B$3,IF(AND(N3170&lt;=0.1,N3170&gt;0.05),'Bảng Giá'!$B$4,IF(AND('Raw Data'!N3170&gt;0.1,'Raw Data'!N3170&lt;=0.25),'Bảng Giá'!$B$5,IF(AND('Raw Data'!N3170&gt;0.25,'Raw Data'!N3170&lt;=0.5),'Bảng Giá'!$B$6,IF(AND('Raw Data'!N3170&gt;0.5,'Raw Data'!N3170&lt;=1),'Bảng Giá'!$B$7,IF(AND('Raw Data'!N3170&gt;1,'Raw Data'!N3170&lt;=1.5),'Bảng Giá'!$B$8,IF(AND('Raw Data'!N3170&gt;1.5,'Raw Data'!N3170&lt;=2),'Bảng Giá'!$B$9,IF(AND('Raw Data'!N3170&gt;2,'Raw Data'!N3170&lt;=2.5),'Bảng Giá'!$B$10,IF(AND('Raw Data'!N3170&gt;2.5,'Raw Data'!N3170&lt;=3),'Bảng Giá'!$B$11,IF(AND('Raw Data'!N3170&gt;3,'Raw Data'!N3170&lt;=3.5),'Bảng Giá'!$B$12,IF(AND('Raw Data'!N3170&gt;3.5,'Raw Data'!N3170&lt;=4),'Bảng Giá'!$B$13,IF(AND('Raw Data'!N3170&gt;4,'Raw Data'!N3170&lt;=4.5),'Bảng Giá'!$B$14,IF(AND('Raw Data'!N3170&gt;4.5,'Raw Data'!N3170&lt;=5),'Bảng Giá'!$B$15,IF(AND('Raw Data'!N3170&gt;5,'Raw Data'!N3170&lt;=5.5),'Bảng Giá'!$B$16,IF(AND('Raw Data'!N3170&gt;5.5,'Raw Data'!N3170&lt;=6),'Bảng Giá'!$B$17,'Bảng Giá'!$B$18)))))))))))))))</f>
        <v>0.1&lt;x&lt;=0.25</v>
      </c>
      <c r="Q3170" s="48">
        <f t="shared" si="297"/>
        <v>-7.6335877862595417E-3</v>
      </c>
      <c r="R3170">
        <f t="shared" si="298"/>
        <v>15600</v>
      </c>
      <c r="S3170">
        <f t="shared" si="299"/>
        <v>2500</v>
      </c>
    </row>
    <row r="3171" spans="1:19" x14ac:dyDescent="0.25">
      <c r="A3171" s="12">
        <v>3170</v>
      </c>
      <c r="B3171" s="12" t="s">
        <v>292</v>
      </c>
      <c r="C3171" s="12" t="s">
        <v>1858</v>
      </c>
      <c r="D3171" s="28">
        <v>43013.401967592596</v>
      </c>
      <c r="E3171" s="17">
        <v>43014.901967592596</v>
      </c>
      <c r="F3171" s="13" t="s">
        <v>302</v>
      </c>
      <c r="G3171" s="12">
        <v>200</v>
      </c>
      <c r="H3171" s="12" t="s">
        <v>322</v>
      </c>
      <c r="I3171" s="12" t="s">
        <v>100</v>
      </c>
      <c r="J3171" s="37">
        <f>INDEX('Bảng Giá'!$C$3:$H$18,MATCH('Raw Data'!P3171,'Bảng Giá'!$B$3:$B$18,0),MATCH('Raw Data'!M3171,'Bảng Giá'!$C$2:$H$2,0))</f>
        <v>13000</v>
      </c>
      <c r="K3171" s="12">
        <v>13100</v>
      </c>
      <c r="L3171" s="36">
        <f t="shared" si="294"/>
        <v>1.5</v>
      </c>
      <c r="M3171" t="str">
        <f>'References data'!H3172</f>
        <v>Nội Tỉnh</v>
      </c>
      <c r="N3171">
        <f t="shared" si="295"/>
        <v>0.2</v>
      </c>
      <c r="O3171">
        <f t="shared" si="296"/>
        <v>-100</v>
      </c>
      <c r="P3171" t="str">
        <f>IF(AND(N3171&gt;0,N3171&lt;=0.05),'Bảng Giá'!$B$3,IF(AND(N3171&lt;=0.1,N3171&gt;0.05),'Bảng Giá'!$B$4,IF(AND('Raw Data'!N3171&gt;0.1,'Raw Data'!N3171&lt;=0.25),'Bảng Giá'!$B$5,IF(AND('Raw Data'!N3171&gt;0.25,'Raw Data'!N3171&lt;=0.5),'Bảng Giá'!$B$6,IF(AND('Raw Data'!N3171&gt;0.5,'Raw Data'!N3171&lt;=1),'Bảng Giá'!$B$7,IF(AND('Raw Data'!N3171&gt;1,'Raw Data'!N3171&lt;=1.5),'Bảng Giá'!$B$8,IF(AND('Raw Data'!N3171&gt;1.5,'Raw Data'!N3171&lt;=2),'Bảng Giá'!$B$9,IF(AND('Raw Data'!N3171&gt;2,'Raw Data'!N3171&lt;=2.5),'Bảng Giá'!$B$10,IF(AND('Raw Data'!N3171&gt;2.5,'Raw Data'!N3171&lt;=3),'Bảng Giá'!$B$11,IF(AND('Raw Data'!N3171&gt;3,'Raw Data'!N3171&lt;=3.5),'Bảng Giá'!$B$12,IF(AND('Raw Data'!N3171&gt;3.5,'Raw Data'!N3171&lt;=4),'Bảng Giá'!$B$13,IF(AND('Raw Data'!N3171&gt;4,'Raw Data'!N3171&lt;=4.5),'Bảng Giá'!$B$14,IF(AND('Raw Data'!N3171&gt;4.5,'Raw Data'!N3171&lt;=5),'Bảng Giá'!$B$15,IF(AND('Raw Data'!N3171&gt;5,'Raw Data'!N3171&lt;=5.5),'Bảng Giá'!$B$16,IF(AND('Raw Data'!N3171&gt;5.5,'Raw Data'!N3171&lt;=6),'Bảng Giá'!$B$17,'Bảng Giá'!$B$18)))))))))))))))</f>
        <v>0.1&lt;x&lt;=0.25</v>
      </c>
      <c r="Q3171" s="48">
        <f t="shared" si="297"/>
        <v>-7.6335877862595417E-3</v>
      </c>
      <c r="R3171">
        <f t="shared" si="298"/>
        <v>15600</v>
      </c>
      <c r="S3171">
        <f t="shared" si="299"/>
        <v>2500</v>
      </c>
    </row>
    <row r="3172" spans="1:19" x14ac:dyDescent="0.25">
      <c r="A3172" s="12">
        <v>3171</v>
      </c>
      <c r="B3172" s="12" t="s">
        <v>292</v>
      </c>
      <c r="C3172" s="12" t="s">
        <v>1859</v>
      </c>
      <c r="D3172" s="28">
        <v>43013.403726851851</v>
      </c>
      <c r="E3172" s="17">
        <v>43014.903726851851</v>
      </c>
      <c r="F3172" s="13" t="s">
        <v>302</v>
      </c>
      <c r="G3172" s="12">
        <v>200</v>
      </c>
      <c r="H3172" s="12" t="s">
        <v>322</v>
      </c>
      <c r="I3172" s="12" t="s">
        <v>93</v>
      </c>
      <c r="J3172" s="37">
        <f>INDEX('Bảng Giá'!$C$3:$H$18,MATCH('Raw Data'!P3172,'Bảng Giá'!$B$3:$B$18,0),MATCH('Raw Data'!M3172,'Bảng Giá'!$C$2:$H$2,0))</f>
        <v>13000</v>
      </c>
      <c r="K3172" s="12">
        <v>13100</v>
      </c>
      <c r="L3172" s="36">
        <f t="shared" si="294"/>
        <v>1.5</v>
      </c>
      <c r="M3172" t="str">
        <f>'References data'!H3173</f>
        <v>Nội Tỉnh</v>
      </c>
      <c r="N3172">
        <f t="shared" si="295"/>
        <v>0.2</v>
      </c>
      <c r="O3172">
        <f t="shared" si="296"/>
        <v>-100</v>
      </c>
      <c r="P3172" t="str">
        <f>IF(AND(N3172&gt;0,N3172&lt;=0.05),'Bảng Giá'!$B$3,IF(AND(N3172&lt;=0.1,N3172&gt;0.05),'Bảng Giá'!$B$4,IF(AND('Raw Data'!N3172&gt;0.1,'Raw Data'!N3172&lt;=0.25),'Bảng Giá'!$B$5,IF(AND('Raw Data'!N3172&gt;0.25,'Raw Data'!N3172&lt;=0.5),'Bảng Giá'!$B$6,IF(AND('Raw Data'!N3172&gt;0.5,'Raw Data'!N3172&lt;=1),'Bảng Giá'!$B$7,IF(AND('Raw Data'!N3172&gt;1,'Raw Data'!N3172&lt;=1.5),'Bảng Giá'!$B$8,IF(AND('Raw Data'!N3172&gt;1.5,'Raw Data'!N3172&lt;=2),'Bảng Giá'!$B$9,IF(AND('Raw Data'!N3172&gt;2,'Raw Data'!N3172&lt;=2.5),'Bảng Giá'!$B$10,IF(AND('Raw Data'!N3172&gt;2.5,'Raw Data'!N3172&lt;=3),'Bảng Giá'!$B$11,IF(AND('Raw Data'!N3172&gt;3,'Raw Data'!N3172&lt;=3.5),'Bảng Giá'!$B$12,IF(AND('Raw Data'!N3172&gt;3.5,'Raw Data'!N3172&lt;=4),'Bảng Giá'!$B$13,IF(AND('Raw Data'!N3172&gt;4,'Raw Data'!N3172&lt;=4.5),'Bảng Giá'!$B$14,IF(AND('Raw Data'!N3172&gt;4.5,'Raw Data'!N3172&lt;=5),'Bảng Giá'!$B$15,IF(AND('Raw Data'!N3172&gt;5,'Raw Data'!N3172&lt;=5.5),'Bảng Giá'!$B$16,IF(AND('Raw Data'!N3172&gt;5.5,'Raw Data'!N3172&lt;=6),'Bảng Giá'!$B$17,'Bảng Giá'!$B$18)))))))))))))))</f>
        <v>0.1&lt;x&lt;=0.25</v>
      </c>
      <c r="Q3172" s="48">
        <f t="shared" si="297"/>
        <v>-7.6335877862595417E-3</v>
      </c>
      <c r="R3172">
        <f t="shared" si="298"/>
        <v>15600</v>
      </c>
      <c r="S3172">
        <f t="shared" si="299"/>
        <v>2500</v>
      </c>
    </row>
    <row r="3173" spans="1:19" x14ac:dyDescent="0.25">
      <c r="A3173" s="12">
        <v>3172</v>
      </c>
      <c r="B3173" s="12" t="s">
        <v>292</v>
      </c>
      <c r="C3173" s="12" t="s">
        <v>1860</v>
      </c>
      <c r="D3173" s="28">
        <v>43013.541365740741</v>
      </c>
      <c r="E3173" s="17">
        <v>43015.041365740741</v>
      </c>
      <c r="F3173" s="13" t="s">
        <v>302</v>
      </c>
      <c r="G3173" s="12">
        <v>200</v>
      </c>
      <c r="H3173" s="12" t="s">
        <v>322</v>
      </c>
      <c r="I3173" s="12" t="s">
        <v>93</v>
      </c>
      <c r="J3173" s="37">
        <f>INDEX('Bảng Giá'!$C$3:$H$18,MATCH('Raw Data'!P3173,'Bảng Giá'!$B$3:$B$18,0),MATCH('Raw Data'!M3173,'Bảng Giá'!$C$2:$H$2,0))</f>
        <v>13000</v>
      </c>
      <c r="K3173" s="12">
        <v>13100</v>
      </c>
      <c r="L3173" s="36">
        <f t="shared" si="294"/>
        <v>1.5</v>
      </c>
      <c r="M3173" t="str">
        <f>'References data'!H3174</f>
        <v>Nội Tỉnh</v>
      </c>
      <c r="N3173">
        <f t="shared" si="295"/>
        <v>0.2</v>
      </c>
      <c r="O3173">
        <f t="shared" si="296"/>
        <v>-100</v>
      </c>
      <c r="P3173" t="str">
        <f>IF(AND(N3173&gt;0,N3173&lt;=0.05),'Bảng Giá'!$B$3,IF(AND(N3173&lt;=0.1,N3173&gt;0.05),'Bảng Giá'!$B$4,IF(AND('Raw Data'!N3173&gt;0.1,'Raw Data'!N3173&lt;=0.25),'Bảng Giá'!$B$5,IF(AND('Raw Data'!N3173&gt;0.25,'Raw Data'!N3173&lt;=0.5),'Bảng Giá'!$B$6,IF(AND('Raw Data'!N3173&gt;0.5,'Raw Data'!N3173&lt;=1),'Bảng Giá'!$B$7,IF(AND('Raw Data'!N3173&gt;1,'Raw Data'!N3173&lt;=1.5),'Bảng Giá'!$B$8,IF(AND('Raw Data'!N3173&gt;1.5,'Raw Data'!N3173&lt;=2),'Bảng Giá'!$B$9,IF(AND('Raw Data'!N3173&gt;2,'Raw Data'!N3173&lt;=2.5),'Bảng Giá'!$B$10,IF(AND('Raw Data'!N3173&gt;2.5,'Raw Data'!N3173&lt;=3),'Bảng Giá'!$B$11,IF(AND('Raw Data'!N3173&gt;3,'Raw Data'!N3173&lt;=3.5),'Bảng Giá'!$B$12,IF(AND('Raw Data'!N3173&gt;3.5,'Raw Data'!N3173&lt;=4),'Bảng Giá'!$B$13,IF(AND('Raw Data'!N3173&gt;4,'Raw Data'!N3173&lt;=4.5),'Bảng Giá'!$B$14,IF(AND('Raw Data'!N3173&gt;4.5,'Raw Data'!N3173&lt;=5),'Bảng Giá'!$B$15,IF(AND('Raw Data'!N3173&gt;5,'Raw Data'!N3173&lt;=5.5),'Bảng Giá'!$B$16,IF(AND('Raw Data'!N3173&gt;5.5,'Raw Data'!N3173&lt;=6),'Bảng Giá'!$B$17,'Bảng Giá'!$B$18)))))))))))))))</f>
        <v>0.1&lt;x&lt;=0.25</v>
      </c>
      <c r="Q3173" s="48">
        <f t="shared" si="297"/>
        <v>-7.6335877862595417E-3</v>
      </c>
      <c r="R3173">
        <f t="shared" si="298"/>
        <v>15600</v>
      </c>
      <c r="S3173">
        <f t="shared" si="299"/>
        <v>2500</v>
      </c>
    </row>
    <row r="3174" spans="1:19" x14ac:dyDescent="0.25">
      <c r="A3174" s="12">
        <v>3173</v>
      </c>
      <c r="B3174" s="12" t="s">
        <v>292</v>
      </c>
      <c r="C3174" s="12" t="s">
        <v>1861</v>
      </c>
      <c r="D3174" s="28">
        <v>43013.542337962965</v>
      </c>
      <c r="E3174" s="17">
        <v>43015.742337962962</v>
      </c>
      <c r="F3174" s="13" t="s">
        <v>302</v>
      </c>
      <c r="G3174" s="12">
        <v>3600</v>
      </c>
      <c r="H3174" s="12" t="s">
        <v>111</v>
      </c>
      <c r="I3174" s="12" t="s">
        <v>322</v>
      </c>
      <c r="J3174" s="37">
        <f>INDEX('Bảng Giá'!$C$3:$H$18,MATCH('Raw Data'!P3174,'Bảng Giá'!$B$3:$B$18,0),MATCH('Raw Data'!M3174,'Bảng Giá'!$C$2:$H$2,0))</f>
        <v>51500</v>
      </c>
      <c r="K3174" s="12">
        <v>51800</v>
      </c>
      <c r="L3174" s="36">
        <f t="shared" si="294"/>
        <v>2.1999999999970896</v>
      </c>
      <c r="M3174" t="str">
        <f>'References data'!H3175</f>
        <v>Nội Vùng</v>
      </c>
      <c r="N3174">
        <f t="shared" si="295"/>
        <v>3.6</v>
      </c>
      <c r="O3174">
        <f t="shared" si="296"/>
        <v>-300</v>
      </c>
      <c r="P3174" t="str">
        <f>IF(AND(N3174&gt;0,N3174&lt;=0.05),'Bảng Giá'!$B$3,IF(AND(N3174&lt;=0.1,N3174&gt;0.05),'Bảng Giá'!$B$4,IF(AND('Raw Data'!N3174&gt;0.1,'Raw Data'!N3174&lt;=0.25),'Bảng Giá'!$B$5,IF(AND('Raw Data'!N3174&gt;0.25,'Raw Data'!N3174&lt;=0.5),'Bảng Giá'!$B$6,IF(AND('Raw Data'!N3174&gt;0.5,'Raw Data'!N3174&lt;=1),'Bảng Giá'!$B$7,IF(AND('Raw Data'!N3174&gt;1,'Raw Data'!N3174&lt;=1.5),'Bảng Giá'!$B$8,IF(AND('Raw Data'!N3174&gt;1.5,'Raw Data'!N3174&lt;=2),'Bảng Giá'!$B$9,IF(AND('Raw Data'!N3174&gt;2,'Raw Data'!N3174&lt;=2.5),'Bảng Giá'!$B$10,IF(AND('Raw Data'!N3174&gt;2.5,'Raw Data'!N3174&lt;=3),'Bảng Giá'!$B$11,IF(AND('Raw Data'!N3174&gt;3,'Raw Data'!N3174&lt;=3.5),'Bảng Giá'!$B$12,IF(AND('Raw Data'!N3174&gt;3.5,'Raw Data'!N3174&lt;=4),'Bảng Giá'!$B$13,IF(AND('Raw Data'!N3174&gt;4,'Raw Data'!N3174&lt;=4.5),'Bảng Giá'!$B$14,IF(AND('Raw Data'!N3174&gt;4.5,'Raw Data'!N3174&lt;=5),'Bảng Giá'!$B$15,IF(AND('Raw Data'!N3174&gt;5,'Raw Data'!N3174&lt;=5.5),'Bảng Giá'!$B$16,IF(AND('Raw Data'!N3174&gt;5.5,'Raw Data'!N3174&lt;=6),'Bảng Giá'!$B$17,'Bảng Giá'!$B$18)))))))))))))))</f>
        <v>3.5&lt;x&lt;=4</v>
      </c>
      <c r="Q3174" s="48">
        <f t="shared" si="297"/>
        <v>-5.7915057915057912E-3</v>
      </c>
      <c r="R3174">
        <f t="shared" si="298"/>
        <v>61800</v>
      </c>
      <c r="S3174">
        <f t="shared" si="299"/>
        <v>10000</v>
      </c>
    </row>
    <row r="3175" spans="1:19" x14ac:dyDescent="0.25">
      <c r="A3175" s="12">
        <v>3174</v>
      </c>
      <c r="B3175" s="12" t="s">
        <v>292</v>
      </c>
      <c r="C3175" s="12" t="s">
        <v>265</v>
      </c>
      <c r="D3175" s="28">
        <v>43014.628958333335</v>
      </c>
      <c r="E3175" s="17">
        <v>43016.828958333332</v>
      </c>
      <c r="F3175" s="13" t="s">
        <v>302</v>
      </c>
      <c r="G3175" s="12">
        <v>3600</v>
      </c>
      <c r="H3175" s="12" t="s">
        <v>111</v>
      </c>
      <c r="I3175" s="12" t="s">
        <v>322</v>
      </c>
      <c r="J3175" s="37">
        <f>INDEX('Bảng Giá'!$C$3:$H$18,MATCH('Raw Data'!P3175,'Bảng Giá'!$B$3:$B$18,0),MATCH('Raw Data'!M3175,'Bảng Giá'!$C$2:$H$2,0))</f>
        <v>51500</v>
      </c>
      <c r="K3175" s="12">
        <v>51800</v>
      </c>
      <c r="L3175" s="36">
        <f t="shared" si="294"/>
        <v>2.1999999999970896</v>
      </c>
      <c r="M3175" t="str">
        <f>'References data'!H3176</f>
        <v>Nội Vùng</v>
      </c>
      <c r="N3175">
        <f t="shared" si="295"/>
        <v>3.6</v>
      </c>
      <c r="O3175">
        <f t="shared" si="296"/>
        <v>-300</v>
      </c>
      <c r="P3175" t="str">
        <f>IF(AND(N3175&gt;0,N3175&lt;=0.05),'Bảng Giá'!$B$3,IF(AND(N3175&lt;=0.1,N3175&gt;0.05),'Bảng Giá'!$B$4,IF(AND('Raw Data'!N3175&gt;0.1,'Raw Data'!N3175&lt;=0.25),'Bảng Giá'!$B$5,IF(AND('Raw Data'!N3175&gt;0.25,'Raw Data'!N3175&lt;=0.5),'Bảng Giá'!$B$6,IF(AND('Raw Data'!N3175&gt;0.5,'Raw Data'!N3175&lt;=1),'Bảng Giá'!$B$7,IF(AND('Raw Data'!N3175&gt;1,'Raw Data'!N3175&lt;=1.5),'Bảng Giá'!$B$8,IF(AND('Raw Data'!N3175&gt;1.5,'Raw Data'!N3175&lt;=2),'Bảng Giá'!$B$9,IF(AND('Raw Data'!N3175&gt;2,'Raw Data'!N3175&lt;=2.5),'Bảng Giá'!$B$10,IF(AND('Raw Data'!N3175&gt;2.5,'Raw Data'!N3175&lt;=3),'Bảng Giá'!$B$11,IF(AND('Raw Data'!N3175&gt;3,'Raw Data'!N3175&lt;=3.5),'Bảng Giá'!$B$12,IF(AND('Raw Data'!N3175&gt;3.5,'Raw Data'!N3175&lt;=4),'Bảng Giá'!$B$13,IF(AND('Raw Data'!N3175&gt;4,'Raw Data'!N3175&lt;=4.5),'Bảng Giá'!$B$14,IF(AND('Raw Data'!N3175&gt;4.5,'Raw Data'!N3175&lt;=5),'Bảng Giá'!$B$15,IF(AND('Raw Data'!N3175&gt;5,'Raw Data'!N3175&lt;=5.5),'Bảng Giá'!$B$16,IF(AND('Raw Data'!N3175&gt;5.5,'Raw Data'!N3175&lt;=6),'Bảng Giá'!$B$17,'Bảng Giá'!$B$18)))))))))))))))</f>
        <v>3.5&lt;x&lt;=4</v>
      </c>
      <c r="Q3175" s="48">
        <f t="shared" si="297"/>
        <v>-5.7915057915057912E-3</v>
      </c>
      <c r="R3175">
        <f t="shared" si="298"/>
        <v>61800</v>
      </c>
      <c r="S3175">
        <f t="shared" si="299"/>
        <v>10000</v>
      </c>
    </row>
    <row r="3176" spans="1:19" x14ac:dyDescent="0.25">
      <c r="A3176" s="12">
        <v>3175</v>
      </c>
      <c r="B3176" s="12" t="s">
        <v>292</v>
      </c>
      <c r="C3176" s="12" t="s">
        <v>1862</v>
      </c>
      <c r="D3176" s="28">
        <v>43013.40185185185</v>
      </c>
      <c r="E3176" s="17">
        <v>43014.90185185185</v>
      </c>
      <c r="F3176" s="13" t="s">
        <v>302</v>
      </c>
      <c r="G3176" s="12">
        <v>200</v>
      </c>
      <c r="H3176" s="12" t="s">
        <v>322</v>
      </c>
      <c r="I3176" s="12" t="s">
        <v>76</v>
      </c>
      <c r="J3176" s="37">
        <f>INDEX('Bảng Giá'!$C$3:$H$18,MATCH('Raw Data'!P3176,'Bảng Giá'!$B$3:$B$18,0),MATCH('Raw Data'!M3176,'Bảng Giá'!$C$2:$H$2,0))</f>
        <v>13000</v>
      </c>
      <c r="K3176" s="12">
        <v>13100</v>
      </c>
      <c r="L3176" s="36">
        <f t="shared" si="294"/>
        <v>1.5</v>
      </c>
      <c r="M3176" t="str">
        <f>'References data'!H3177</f>
        <v>Nội Tỉnh</v>
      </c>
      <c r="N3176">
        <f t="shared" si="295"/>
        <v>0.2</v>
      </c>
      <c r="O3176">
        <f t="shared" si="296"/>
        <v>-100</v>
      </c>
      <c r="P3176" t="str">
        <f>IF(AND(N3176&gt;0,N3176&lt;=0.05),'Bảng Giá'!$B$3,IF(AND(N3176&lt;=0.1,N3176&gt;0.05),'Bảng Giá'!$B$4,IF(AND('Raw Data'!N3176&gt;0.1,'Raw Data'!N3176&lt;=0.25),'Bảng Giá'!$B$5,IF(AND('Raw Data'!N3176&gt;0.25,'Raw Data'!N3176&lt;=0.5),'Bảng Giá'!$B$6,IF(AND('Raw Data'!N3176&gt;0.5,'Raw Data'!N3176&lt;=1),'Bảng Giá'!$B$7,IF(AND('Raw Data'!N3176&gt;1,'Raw Data'!N3176&lt;=1.5),'Bảng Giá'!$B$8,IF(AND('Raw Data'!N3176&gt;1.5,'Raw Data'!N3176&lt;=2),'Bảng Giá'!$B$9,IF(AND('Raw Data'!N3176&gt;2,'Raw Data'!N3176&lt;=2.5),'Bảng Giá'!$B$10,IF(AND('Raw Data'!N3176&gt;2.5,'Raw Data'!N3176&lt;=3),'Bảng Giá'!$B$11,IF(AND('Raw Data'!N3176&gt;3,'Raw Data'!N3176&lt;=3.5),'Bảng Giá'!$B$12,IF(AND('Raw Data'!N3176&gt;3.5,'Raw Data'!N3176&lt;=4),'Bảng Giá'!$B$13,IF(AND('Raw Data'!N3176&gt;4,'Raw Data'!N3176&lt;=4.5),'Bảng Giá'!$B$14,IF(AND('Raw Data'!N3176&gt;4.5,'Raw Data'!N3176&lt;=5),'Bảng Giá'!$B$15,IF(AND('Raw Data'!N3176&gt;5,'Raw Data'!N3176&lt;=5.5),'Bảng Giá'!$B$16,IF(AND('Raw Data'!N3176&gt;5.5,'Raw Data'!N3176&lt;=6),'Bảng Giá'!$B$17,'Bảng Giá'!$B$18)))))))))))))))</f>
        <v>0.1&lt;x&lt;=0.25</v>
      </c>
      <c r="Q3176" s="48">
        <f t="shared" si="297"/>
        <v>-7.6335877862595417E-3</v>
      </c>
      <c r="R3176">
        <f t="shared" si="298"/>
        <v>15600</v>
      </c>
      <c r="S3176">
        <f t="shared" si="299"/>
        <v>2500</v>
      </c>
    </row>
    <row r="3177" spans="1:19" x14ac:dyDescent="0.25">
      <c r="A3177" s="12">
        <v>3176</v>
      </c>
      <c r="B3177" s="12" t="s">
        <v>292</v>
      </c>
      <c r="C3177" s="12" t="s">
        <v>1863</v>
      </c>
      <c r="D3177" s="28">
        <v>43014.628217592595</v>
      </c>
      <c r="E3177" s="17">
        <v>43016.128217592595</v>
      </c>
      <c r="F3177" s="13" t="s">
        <v>302</v>
      </c>
      <c r="G3177" s="12">
        <v>200</v>
      </c>
      <c r="H3177" s="12" t="s">
        <v>322</v>
      </c>
      <c r="I3177" s="12" t="s">
        <v>95</v>
      </c>
      <c r="J3177" s="37">
        <f>INDEX('Bảng Giá'!$C$3:$H$18,MATCH('Raw Data'!P3177,'Bảng Giá'!$B$3:$B$18,0),MATCH('Raw Data'!M3177,'Bảng Giá'!$C$2:$H$2,0))</f>
        <v>13000</v>
      </c>
      <c r="K3177" s="12">
        <v>13100</v>
      </c>
      <c r="L3177" s="36">
        <f t="shared" si="294"/>
        <v>1.5</v>
      </c>
      <c r="M3177" t="str">
        <f>'References data'!H3178</f>
        <v>Nội Tỉnh</v>
      </c>
      <c r="N3177">
        <f t="shared" si="295"/>
        <v>0.2</v>
      </c>
      <c r="O3177">
        <f t="shared" si="296"/>
        <v>-100</v>
      </c>
      <c r="P3177" t="str">
        <f>IF(AND(N3177&gt;0,N3177&lt;=0.05),'Bảng Giá'!$B$3,IF(AND(N3177&lt;=0.1,N3177&gt;0.05),'Bảng Giá'!$B$4,IF(AND('Raw Data'!N3177&gt;0.1,'Raw Data'!N3177&lt;=0.25),'Bảng Giá'!$B$5,IF(AND('Raw Data'!N3177&gt;0.25,'Raw Data'!N3177&lt;=0.5),'Bảng Giá'!$B$6,IF(AND('Raw Data'!N3177&gt;0.5,'Raw Data'!N3177&lt;=1),'Bảng Giá'!$B$7,IF(AND('Raw Data'!N3177&gt;1,'Raw Data'!N3177&lt;=1.5),'Bảng Giá'!$B$8,IF(AND('Raw Data'!N3177&gt;1.5,'Raw Data'!N3177&lt;=2),'Bảng Giá'!$B$9,IF(AND('Raw Data'!N3177&gt;2,'Raw Data'!N3177&lt;=2.5),'Bảng Giá'!$B$10,IF(AND('Raw Data'!N3177&gt;2.5,'Raw Data'!N3177&lt;=3),'Bảng Giá'!$B$11,IF(AND('Raw Data'!N3177&gt;3,'Raw Data'!N3177&lt;=3.5),'Bảng Giá'!$B$12,IF(AND('Raw Data'!N3177&gt;3.5,'Raw Data'!N3177&lt;=4),'Bảng Giá'!$B$13,IF(AND('Raw Data'!N3177&gt;4,'Raw Data'!N3177&lt;=4.5),'Bảng Giá'!$B$14,IF(AND('Raw Data'!N3177&gt;4.5,'Raw Data'!N3177&lt;=5),'Bảng Giá'!$B$15,IF(AND('Raw Data'!N3177&gt;5,'Raw Data'!N3177&lt;=5.5),'Bảng Giá'!$B$16,IF(AND('Raw Data'!N3177&gt;5.5,'Raw Data'!N3177&lt;=6),'Bảng Giá'!$B$17,'Bảng Giá'!$B$18)))))))))))))))</f>
        <v>0.1&lt;x&lt;=0.25</v>
      </c>
      <c r="Q3177" s="48">
        <f t="shared" si="297"/>
        <v>-7.6335877862595417E-3</v>
      </c>
      <c r="R3177">
        <f t="shared" si="298"/>
        <v>15600</v>
      </c>
      <c r="S3177">
        <f t="shared" si="299"/>
        <v>2500</v>
      </c>
    </row>
    <row r="3178" spans="1:19" x14ac:dyDescent="0.25">
      <c r="A3178" s="12">
        <v>3177</v>
      </c>
      <c r="B3178" s="12" t="s">
        <v>292</v>
      </c>
      <c r="C3178" s="12" t="s">
        <v>1864</v>
      </c>
      <c r="D3178" s="28">
        <v>43014.628449074073</v>
      </c>
      <c r="E3178" s="17">
        <v>43016.128449074073</v>
      </c>
      <c r="F3178" s="13" t="s">
        <v>302</v>
      </c>
      <c r="G3178" s="12">
        <v>200</v>
      </c>
      <c r="H3178" s="12" t="s">
        <v>322</v>
      </c>
      <c r="I3178" s="12" t="s">
        <v>76</v>
      </c>
      <c r="J3178" s="37">
        <f>INDEX('Bảng Giá'!$C$3:$H$18,MATCH('Raw Data'!P3178,'Bảng Giá'!$B$3:$B$18,0),MATCH('Raw Data'!M3178,'Bảng Giá'!$C$2:$H$2,0))</f>
        <v>13000</v>
      </c>
      <c r="K3178" s="12">
        <v>13100</v>
      </c>
      <c r="L3178" s="36">
        <f t="shared" si="294"/>
        <v>1.5</v>
      </c>
      <c r="M3178" t="str">
        <f>'References data'!H3179</f>
        <v>Nội Tỉnh</v>
      </c>
      <c r="N3178">
        <f t="shared" si="295"/>
        <v>0.2</v>
      </c>
      <c r="O3178">
        <f t="shared" si="296"/>
        <v>-100</v>
      </c>
      <c r="P3178" t="str">
        <f>IF(AND(N3178&gt;0,N3178&lt;=0.05),'Bảng Giá'!$B$3,IF(AND(N3178&lt;=0.1,N3178&gt;0.05),'Bảng Giá'!$B$4,IF(AND('Raw Data'!N3178&gt;0.1,'Raw Data'!N3178&lt;=0.25),'Bảng Giá'!$B$5,IF(AND('Raw Data'!N3178&gt;0.25,'Raw Data'!N3178&lt;=0.5),'Bảng Giá'!$B$6,IF(AND('Raw Data'!N3178&gt;0.5,'Raw Data'!N3178&lt;=1),'Bảng Giá'!$B$7,IF(AND('Raw Data'!N3178&gt;1,'Raw Data'!N3178&lt;=1.5),'Bảng Giá'!$B$8,IF(AND('Raw Data'!N3178&gt;1.5,'Raw Data'!N3178&lt;=2),'Bảng Giá'!$B$9,IF(AND('Raw Data'!N3178&gt;2,'Raw Data'!N3178&lt;=2.5),'Bảng Giá'!$B$10,IF(AND('Raw Data'!N3178&gt;2.5,'Raw Data'!N3178&lt;=3),'Bảng Giá'!$B$11,IF(AND('Raw Data'!N3178&gt;3,'Raw Data'!N3178&lt;=3.5),'Bảng Giá'!$B$12,IF(AND('Raw Data'!N3178&gt;3.5,'Raw Data'!N3178&lt;=4),'Bảng Giá'!$B$13,IF(AND('Raw Data'!N3178&gt;4,'Raw Data'!N3178&lt;=4.5),'Bảng Giá'!$B$14,IF(AND('Raw Data'!N3178&gt;4.5,'Raw Data'!N3178&lt;=5),'Bảng Giá'!$B$15,IF(AND('Raw Data'!N3178&gt;5,'Raw Data'!N3178&lt;=5.5),'Bảng Giá'!$B$16,IF(AND('Raw Data'!N3178&gt;5.5,'Raw Data'!N3178&lt;=6),'Bảng Giá'!$B$17,'Bảng Giá'!$B$18)))))))))))))))</f>
        <v>0.1&lt;x&lt;=0.25</v>
      </c>
      <c r="Q3178" s="48">
        <f t="shared" si="297"/>
        <v>-7.6335877862595417E-3</v>
      </c>
      <c r="R3178">
        <f t="shared" si="298"/>
        <v>15600</v>
      </c>
      <c r="S3178">
        <f t="shared" si="299"/>
        <v>2500</v>
      </c>
    </row>
    <row r="3179" spans="1:19" x14ac:dyDescent="0.25">
      <c r="A3179" s="12">
        <v>3178</v>
      </c>
      <c r="B3179" s="12" t="s">
        <v>292</v>
      </c>
      <c r="C3179" s="12" t="s">
        <v>1865</v>
      </c>
      <c r="D3179" s="28">
        <v>43014.628472222219</v>
      </c>
      <c r="E3179" s="17">
        <v>43016.128472222219</v>
      </c>
      <c r="F3179" s="13" t="s">
        <v>302</v>
      </c>
      <c r="G3179" s="12">
        <v>200</v>
      </c>
      <c r="H3179" s="12" t="s">
        <v>322</v>
      </c>
      <c r="I3179" s="12" t="s">
        <v>100</v>
      </c>
      <c r="J3179" s="37">
        <f>INDEX('Bảng Giá'!$C$3:$H$18,MATCH('Raw Data'!P3179,'Bảng Giá'!$B$3:$B$18,0),MATCH('Raw Data'!M3179,'Bảng Giá'!$C$2:$H$2,0))</f>
        <v>13000</v>
      </c>
      <c r="K3179" s="12">
        <v>13100</v>
      </c>
      <c r="L3179" s="36">
        <f t="shared" si="294"/>
        <v>1.5</v>
      </c>
      <c r="M3179" t="str">
        <f>'References data'!H3180</f>
        <v>Nội Tỉnh</v>
      </c>
      <c r="N3179">
        <f t="shared" si="295"/>
        <v>0.2</v>
      </c>
      <c r="O3179">
        <f t="shared" si="296"/>
        <v>-100</v>
      </c>
      <c r="P3179" t="str">
        <f>IF(AND(N3179&gt;0,N3179&lt;=0.05),'Bảng Giá'!$B$3,IF(AND(N3179&lt;=0.1,N3179&gt;0.05),'Bảng Giá'!$B$4,IF(AND('Raw Data'!N3179&gt;0.1,'Raw Data'!N3179&lt;=0.25),'Bảng Giá'!$B$5,IF(AND('Raw Data'!N3179&gt;0.25,'Raw Data'!N3179&lt;=0.5),'Bảng Giá'!$B$6,IF(AND('Raw Data'!N3179&gt;0.5,'Raw Data'!N3179&lt;=1),'Bảng Giá'!$B$7,IF(AND('Raw Data'!N3179&gt;1,'Raw Data'!N3179&lt;=1.5),'Bảng Giá'!$B$8,IF(AND('Raw Data'!N3179&gt;1.5,'Raw Data'!N3179&lt;=2),'Bảng Giá'!$B$9,IF(AND('Raw Data'!N3179&gt;2,'Raw Data'!N3179&lt;=2.5),'Bảng Giá'!$B$10,IF(AND('Raw Data'!N3179&gt;2.5,'Raw Data'!N3179&lt;=3),'Bảng Giá'!$B$11,IF(AND('Raw Data'!N3179&gt;3,'Raw Data'!N3179&lt;=3.5),'Bảng Giá'!$B$12,IF(AND('Raw Data'!N3179&gt;3.5,'Raw Data'!N3179&lt;=4),'Bảng Giá'!$B$13,IF(AND('Raw Data'!N3179&gt;4,'Raw Data'!N3179&lt;=4.5),'Bảng Giá'!$B$14,IF(AND('Raw Data'!N3179&gt;4.5,'Raw Data'!N3179&lt;=5),'Bảng Giá'!$B$15,IF(AND('Raw Data'!N3179&gt;5,'Raw Data'!N3179&lt;=5.5),'Bảng Giá'!$B$16,IF(AND('Raw Data'!N3179&gt;5.5,'Raw Data'!N3179&lt;=6),'Bảng Giá'!$B$17,'Bảng Giá'!$B$18)))))))))))))))</f>
        <v>0.1&lt;x&lt;=0.25</v>
      </c>
      <c r="Q3179" s="48">
        <f t="shared" si="297"/>
        <v>-7.6335877862595417E-3</v>
      </c>
      <c r="R3179">
        <f t="shared" si="298"/>
        <v>15600</v>
      </c>
      <c r="S3179">
        <f t="shared" si="299"/>
        <v>2500</v>
      </c>
    </row>
    <row r="3180" spans="1:19" x14ac:dyDescent="0.25">
      <c r="A3180" s="12">
        <v>3179</v>
      </c>
      <c r="B3180" s="12" t="s">
        <v>292</v>
      </c>
      <c r="C3180" s="12" t="s">
        <v>1866</v>
      </c>
      <c r="D3180" s="28">
        <v>43014.628483796296</v>
      </c>
      <c r="E3180" s="17">
        <v>43016.128483796296</v>
      </c>
      <c r="F3180" s="13" t="s">
        <v>302</v>
      </c>
      <c r="G3180" s="12">
        <v>200</v>
      </c>
      <c r="H3180" s="12" t="s">
        <v>311</v>
      </c>
      <c r="I3180" s="12" t="s">
        <v>114</v>
      </c>
      <c r="J3180" s="37">
        <f>INDEX('Bảng Giá'!$C$3:$H$18,MATCH('Raw Data'!P3180,'Bảng Giá'!$B$3:$B$18,0),MATCH('Raw Data'!M3180,'Bảng Giá'!$C$2:$H$2,0))</f>
        <v>13000</v>
      </c>
      <c r="K3180" s="12">
        <v>13100</v>
      </c>
      <c r="L3180" s="36">
        <f t="shared" si="294"/>
        <v>1.5</v>
      </c>
      <c r="M3180" t="str">
        <f>'References data'!H3181</f>
        <v>Nội Tỉnh</v>
      </c>
      <c r="N3180">
        <f t="shared" si="295"/>
        <v>0.2</v>
      </c>
      <c r="O3180">
        <f t="shared" si="296"/>
        <v>-100</v>
      </c>
      <c r="P3180" t="str">
        <f>IF(AND(N3180&gt;0,N3180&lt;=0.05),'Bảng Giá'!$B$3,IF(AND(N3180&lt;=0.1,N3180&gt;0.05),'Bảng Giá'!$B$4,IF(AND('Raw Data'!N3180&gt;0.1,'Raw Data'!N3180&lt;=0.25),'Bảng Giá'!$B$5,IF(AND('Raw Data'!N3180&gt;0.25,'Raw Data'!N3180&lt;=0.5),'Bảng Giá'!$B$6,IF(AND('Raw Data'!N3180&gt;0.5,'Raw Data'!N3180&lt;=1),'Bảng Giá'!$B$7,IF(AND('Raw Data'!N3180&gt;1,'Raw Data'!N3180&lt;=1.5),'Bảng Giá'!$B$8,IF(AND('Raw Data'!N3180&gt;1.5,'Raw Data'!N3180&lt;=2),'Bảng Giá'!$B$9,IF(AND('Raw Data'!N3180&gt;2,'Raw Data'!N3180&lt;=2.5),'Bảng Giá'!$B$10,IF(AND('Raw Data'!N3180&gt;2.5,'Raw Data'!N3180&lt;=3),'Bảng Giá'!$B$11,IF(AND('Raw Data'!N3180&gt;3,'Raw Data'!N3180&lt;=3.5),'Bảng Giá'!$B$12,IF(AND('Raw Data'!N3180&gt;3.5,'Raw Data'!N3180&lt;=4),'Bảng Giá'!$B$13,IF(AND('Raw Data'!N3180&gt;4,'Raw Data'!N3180&lt;=4.5),'Bảng Giá'!$B$14,IF(AND('Raw Data'!N3180&gt;4.5,'Raw Data'!N3180&lt;=5),'Bảng Giá'!$B$15,IF(AND('Raw Data'!N3180&gt;5,'Raw Data'!N3180&lt;=5.5),'Bảng Giá'!$B$16,IF(AND('Raw Data'!N3180&gt;5.5,'Raw Data'!N3180&lt;=6),'Bảng Giá'!$B$17,'Bảng Giá'!$B$18)))))))))))))))</f>
        <v>0.1&lt;x&lt;=0.25</v>
      </c>
      <c r="Q3180" s="48">
        <f t="shared" si="297"/>
        <v>-7.6335877862595417E-3</v>
      </c>
      <c r="R3180">
        <f t="shared" si="298"/>
        <v>15600</v>
      </c>
      <c r="S3180">
        <f t="shared" si="299"/>
        <v>2500</v>
      </c>
    </row>
    <row r="3181" spans="1:19" x14ac:dyDescent="0.25">
      <c r="A3181" s="12">
        <v>3180</v>
      </c>
      <c r="B3181" s="12" t="s">
        <v>292</v>
      </c>
      <c r="C3181" s="12" t="s">
        <v>1867</v>
      </c>
      <c r="D3181" s="28">
        <v>43014.628993055558</v>
      </c>
      <c r="E3181" s="17">
        <v>43016.128993055558</v>
      </c>
      <c r="F3181" s="13" t="s">
        <v>302</v>
      </c>
      <c r="G3181" s="12">
        <v>200</v>
      </c>
      <c r="H3181" s="12" t="s">
        <v>322</v>
      </c>
      <c r="I3181" s="12" t="s">
        <v>93</v>
      </c>
      <c r="J3181" s="37">
        <f>INDEX('Bảng Giá'!$C$3:$H$18,MATCH('Raw Data'!P3181,'Bảng Giá'!$B$3:$B$18,0),MATCH('Raw Data'!M3181,'Bảng Giá'!$C$2:$H$2,0))</f>
        <v>13000</v>
      </c>
      <c r="K3181" s="12">
        <v>13100</v>
      </c>
      <c r="L3181" s="36">
        <f t="shared" si="294"/>
        <v>1.5</v>
      </c>
      <c r="M3181" t="str">
        <f>'References data'!H3182</f>
        <v>Nội Tỉnh</v>
      </c>
      <c r="N3181">
        <f t="shared" si="295"/>
        <v>0.2</v>
      </c>
      <c r="O3181">
        <f t="shared" si="296"/>
        <v>-100</v>
      </c>
      <c r="P3181" t="str">
        <f>IF(AND(N3181&gt;0,N3181&lt;=0.05),'Bảng Giá'!$B$3,IF(AND(N3181&lt;=0.1,N3181&gt;0.05),'Bảng Giá'!$B$4,IF(AND('Raw Data'!N3181&gt;0.1,'Raw Data'!N3181&lt;=0.25),'Bảng Giá'!$B$5,IF(AND('Raw Data'!N3181&gt;0.25,'Raw Data'!N3181&lt;=0.5),'Bảng Giá'!$B$6,IF(AND('Raw Data'!N3181&gt;0.5,'Raw Data'!N3181&lt;=1),'Bảng Giá'!$B$7,IF(AND('Raw Data'!N3181&gt;1,'Raw Data'!N3181&lt;=1.5),'Bảng Giá'!$B$8,IF(AND('Raw Data'!N3181&gt;1.5,'Raw Data'!N3181&lt;=2),'Bảng Giá'!$B$9,IF(AND('Raw Data'!N3181&gt;2,'Raw Data'!N3181&lt;=2.5),'Bảng Giá'!$B$10,IF(AND('Raw Data'!N3181&gt;2.5,'Raw Data'!N3181&lt;=3),'Bảng Giá'!$B$11,IF(AND('Raw Data'!N3181&gt;3,'Raw Data'!N3181&lt;=3.5),'Bảng Giá'!$B$12,IF(AND('Raw Data'!N3181&gt;3.5,'Raw Data'!N3181&lt;=4),'Bảng Giá'!$B$13,IF(AND('Raw Data'!N3181&gt;4,'Raw Data'!N3181&lt;=4.5),'Bảng Giá'!$B$14,IF(AND('Raw Data'!N3181&gt;4.5,'Raw Data'!N3181&lt;=5),'Bảng Giá'!$B$15,IF(AND('Raw Data'!N3181&gt;5,'Raw Data'!N3181&lt;=5.5),'Bảng Giá'!$B$16,IF(AND('Raw Data'!N3181&gt;5.5,'Raw Data'!N3181&lt;=6),'Bảng Giá'!$B$17,'Bảng Giá'!$B$18)))))))))))))))</f>
        <v>0.1&lt;x&lt;=0.25</v>
      </c>
      <c r="Q3181" s="48">
        <f t="shared" si="297"/>
        <v>-7.6335877862595417E-3</v>
      </c>
      <c r="R3181">
        <f t="shared" si="298"/>
        <v>15600</v>
      </c>
      <c r="S3181">
        <f t="shared" si="299"/>
        <v>2500</v>
      </c>
    </row>
    <row r="3182" spans="1:19" x14ac:dyDescent="0.25">
      <c r="A3182" s="12">
        <v>3181</v>
      </c>
      <c r="B3182" s="12" t="s">
        <v>292</v>
      </c>
      <c r="C3182" s="12" t="s">
        <v>1868</v>
      </c>
      <c r="D3182" s="28">
        <v>43014.62835648148</v>
      </c>
      <c r="E3182" s="17">
        <v>43016.12835648148</v>
      </c>
      <c r="F3182" s="13" t="s">
        <v>302</v>
      </c>
      <c r="G3182" s="12">
        <v>200</v>
      </c>
      <c r="H3182" s="12" t="s">
        <v>322</v>
      </c>
      <c r="I3182" s="12" t="s">
        <v>103</v>
      </c>
      <c r="J3182" s="37">
        <f>INDEX('Bảng Giá'!$C$3:$H$18,MATCH('Raw Data'!P3182,'Bảng Giá'!$B$3:$B$18,0),MATCH('Raw Data'!M3182,'Bảng Giá'!$C$2:$H$2,0))</f>
        <v>13000</v>
      </c>
      <c r="K3182" s="12">
        <v>13100</v>
      </c>
      <c r="L3182" s="36">
        <f t="shared" si="294"/>
        <v>1.5</v>
      </c>
      <c r="M3182" t="str">
        <f>'References data'!H3183</f>
        <v>Nội Tỉnh</v>
      </c>
      <c r="N3182">
        <f t="shared" si="295"/>
        <v>0.2</v>
      </c>
      <c r="O3182">
        <f t="shared" si="296"/>
        <v>-100</v>
      </c>
      <c r="P3182" t="str">
        <f>IF(AND(N3182&gt;0,N3182&lt;=0.05),'Bảng Giá'!$B$3,IF(AND(N3182&lt;=0.1,N3182&gt;0.05),'Bảng Giá'!$B$4,IF(AND('Raw Data'!N3182&gt;0.1,'Raw Data'!N3182&lt;=0.25),'Bảng Giá'!$B$5,IF(AND('Raw Data'!N3182&gt;0.25,'Raw Data'!N3182&lt;=0.5),'Bảng Giá'!$B$6,IF(AND('Raw Data'!N3182&gt;0.5,'Raw Data'!N3182&lt;=1),'Bảng Giá'!$B$7,IF(AND('Raw Data'!N3182&gt;1,'Raw Data'!N3182&lt;=1.5),'Bảng Giá'!$B$8,IF(AND('Raw Data'!N3182&gt;1.5,'Raw Data'!N3182&lt;=2),'Bảng Giá'!$B$9,IF(AND('Raw Data'!N3182&gt;2,'Raw Data'!N3182&lt;=2.5),'Bảng Giá'!$B$10,IF(AND('Raw Data'!N3182&gt;2.5,'Raw Data'!N3182&lt;=3),'Bảng Giá'!$B$11,IF(AND('Raw Data'!N3182&gt;3,'Raw Data'!N3182&lt;=3.5),'Bảng Giá'!$B$12,IF(AND('Raw Data'!N3182&gt;3.5,'Raw Data'!N3182&lt;=4),'Bảng Giá'!$B$13,IF(AND('Raw Data'!N3182&gt;4,'Raw Data'!N3182&lt;=4.5),'Bảng Giá'!$B$14,IF(AND('Raw Data'!N3182&gt;4.5,'Raw Data'!N3182&lt;=5),'Bảng Giá'!$B$15,IF(AND('Raw Data'!N3182&gt;5,'Raw Data'!N3182&lt;=5.5),'Bảng Giá'!$B$16,IF(AND('Raw Data'!N3182&gt;5.5,'Raw Data'!N3182&lt;=6),'Bảng Giá'!$B$17,'Bảng Giá'!$B$18)))))))))))))))</f>
        <v>0.1&lt;x&lt;=0.25</v>
      </c>
      <c r="Q3182" s="48">
        <f t="shared" si="297"/>
        <v>-7.6335877862595417E-3</v>
      </c>
      <c r="R3182">
        <f t="shared" si="298"/>
        <v>15600</v>
      </c>
      <c r="S3182">
        <f t="shared" si="299"/>
        <v>2500</v>
      </c>
    </row>
    <row r="3183" spans="1:19" x14ac:dyDescent="0.25">
      <c r="A3183" s="12">
        <v>3182</v>
      </c>
      <c r="B3183" s="12" t="s">
        <v>292</v>
      </c>
      <c r="C3183" s="12" t="s">
        <v>1869</v>
      </c>
      <c r="D3183" s="28">
        <v>43014.628425925926</v>
      </c>
      <c r="E3183" s="17">
        <v>43016.128425925926</v>
      </c>
      <c r="F3183" s="13" t="s">
        <v>302</v>
      </c>
      <c r="G3183" s="12">
        <v>200</v>
      </c>
      <c r="H3183" s="12" t="s">
        <v>322</v>
      </c>
      <c r="I3183" s="12" t="s">
        <v>85</v>
      </c>
      <c r="J3183" s="37">
        <f>INDEX('Bảng Giá'!$C$3:$H$18,MATCH('Raw Data'!P3183,'Bảng Giá'!$B$3:$B$18,0),MATCH('Raw Data'!M3183,'Bảng Giá'!$C$2:$H$2,0))</f>
        <v>13000</v>
      </c>
      <c r="K3183" s="12">
        <v>13100</v>
      </c>
      <c r="L3183" s="36">
        <f t="shared" si="294"/>
        <v>1.5</v>
      </c>
      <c r="M3183" t="str">
        <f>'References data'!H3184</f>
        <v>Nội Tỉnh</v>
      </c>
      <c r="N3183">
        <f t="shared" si="295"/>
        <v>0.2</v>
      </c>
      <c r="O3183">
        <f t="shared" si="296"/>
        <v>-100</v>
      </c>
      <c r="P3183" t="str">
        <f>IF(AND(N3183&gt;0,N3183&lt;=0.05),'Bảng Giá'!$B$3,IF(AND(N3183&lt;=0.1,N3183&gt;0.05),'Bảng Giá'!$B$4,IF(AND('Raw Data'!N3183&gt;0.1,'Raw Data'!N3183&lt;=0.25),'Bảng Giá'!$B$5,IF(AND('Raw Data'!N3183&gt;0.25,'Raw Data'!N3183&lt;=0.5),'Bảng Giá'!$B$6,IF(AND('Raw Data'!N3183&gt;0.5,'Raw Data'!N3183&lt;=1),'Bảng Giá'!$B$7,IF(AND('Raw Data'!N3183&gt;1,'Raw Data'!N3183&lt;=1.5),'Bảng Giá'!$B$8,IF(AND('Raw Data'!N3183&gt;1.5,'Raw Data'!N3183&lt;=2),'Bảng Giá'!$B$9,IF(AND('Raw Data'!N3183&gt;2,'Raw Data'!N3183&lt;=2.5),'Bảng Giá'!$B$10,IF(AND('Raw Data'!N3183&gt;2.5,'Raw Data'!N3183&lt;=3),'Bảng Giá'!$B$11,IF(AND('Raw Data'!N3183&gt;3,'Raw Data'!N3183&lt;=3.5),'Bảng Giá'!$B$12,IF(AND('Raw Data'!N3183&gt;3.5,'Raw Data'!N3183&lt;=4),'Bảng Giá'!$B$13,IF(AND('Raw Data'!N3183&gt;4,'Raw Data'!N3183&lt;=4.5),'Bảng Giá'!$B$14,IF(AND('Raw Data'!N3183&gt;4.5,'Raw Data'!N3183&lt;=5),'Bảng Giá'!$B$15,IF(AND('Raw Data'!N3183&gt;5,'Raw Data'!N3183&lt;=5.5),'Bảng Giá'!$B$16,IF(AND('Raw Data'!N3183&gt;5.5,'Raw Data'!N3183&lt;=6),'Bảng Giá'!$B$17,'Bảng Giá'!$B$18)))))))))))))))</f>
        <v>0.1&lt;x&lt;=0.25</v>
      </c>
      <c r="Q3183" s="48">
        <f t="shared" si="297"/>
        <v>-7.6335877862595417E-3</v>
      </c>
      <c r="R3183">
        <f t="shared" si="298"/>
        <v>15600</v>
      </c>
      <c r="S3183">
        <f t="shared" si="299"/>
        <v>2500</v>
      </c>
    </row>
    <row r="3184" spans="1:19" x14ac:dyDescent="0.25">
      <c r="A3184" s="12">
        <v>3183</v>
      </c>
      <c r="B3184" s="12" t="s">
        <v>292</v>
      </c>
      <c r="C3184" s="12" t="s">
        <v>1870</v>
      </c>
      <c r="D3184" s="28">
        <v>43014.628194444442</v>
      </c>
      <c r="E3184" s="17">
        <v>43016.128194444442</v>
      </c>
      <c r="F3184" s="13" t="s">
        <v>302</v>
      </c>
      <c r="G3184" s="12">
        <v>200</v>
      </c>
      <c r="H3184" s="12" t="s">
        <v>322</v>
      </c>
      <c r="I3184" s="12" t="s">
        <v>100</v>
      </c>
      <c r="J3184" s="37">
        <f>INDEX('Bảng Giá'!$C$3:$H$18,MATCH('Raw Data'!P3184,'Bảng Giá'!$B$3:$B$18,0),MATCH('Raw Data'!M3184,'Bảng Giá'!$C$2:$H$2,0))</f>
        <v>13000</v>
      </c>
      <c r="K3184" s="12">
        <v>13100</v>
      </c>
      <c r="L3184" s="36">
        <f t="shared" si="294"/>
        <v>1.5</v>
      </c>
      <c r="M3184" t="str">
        <f>'References data'!H3185</f>
        <v>Nội Tỉnh</v>
      </c>
      <c r="N3184">
        <f t="shared" si="295"/>
        <v>0.2</v>
      </c>
      <c r="O3184">
        <f t="shared" si="296"/>
        <v>-100</v>
      </c>
      <c r="P3184" t="str">
        <f>IF(AND(N3184&gt;0,N3184&lt;=0.05),'Bảng Giá'!$B$3,IF(AND(N3184&lt;=0.1,N3184&gt;0.05),'Bảng Giá'!$B$4,IF(AND('Raw Data'!N3184&gt;0.1,'Raw Data'!N3184&lt;=0.25),'Bảng Giá'!$B$5,IF(AND('Raw Data'!N3184&gt;0.25,'Raw Data'!N3184&lt;=0.5),'Bảng Giá'!$B$6,IF(AND('Raw Data'!N3184&gt;0.5,'Raw Data'!N3184&lt;=1),'Bảng Giá'!$B$7,IF(AND('Raw Data'!N3184&gt;1,'Raw Data'!N3184&lt;=1.5),'Bảng Giá'!$B$8,IF(AND('Raw Data'!N3184&gt;1.5,'Raw Data'!N3184&lt;=2),'Bảng Giá'!$B$9,IF(AND('Raw Data'!N3184&gt;2,'Raw Data'!N3184&lt;=2.5),'Bảng Giá'!$B$10,IF(AND('Raw Data'!N3184&gt;2.5,'Raw Data'!N3184&lt;=3),'Bảng Giá'!$B$11,IF(AND('Raw Data'!N3184&gt;3,'Raw Data'!N3184&lt;=3.5),'Bảng Giá'!$B$12,IF(AND('Raw Data'!N3184&gt;3.5,'Raw Data'!N3184&lt;=4),'Bảng Giá'!$B$13,IF(AND('Raw Data'!N3184&gt;4,'Raw Data'!N3184&lt;=4.5),'Bảng Giá'!$B$14,IF(AND('Raw Data'!N3184&gt;4.5,'Raw Data'!N3184&lt;=5),'Bảng Giá'!$B$15,IF(AND('Raw Data'!N3184&gt;5,'Raw Data'!N3184&lt;=5.5),'Bảng Giá'!$B$16,IF(AND('Raw Data'!N3184&gt;5.5,'Raw Data'!N3184&lt;=6),'Bảng Giá'!$B$17,'Bảng Giá'!$B$18)))))))))))))))</f>
        <v>0.1&lt;x&lt;=0.25</v>
      </c>
      <c r="Q3184" s="48">
        <f t="shared" si="297"/>
        <v>-7.6335877862595417E-3</v>
      </c>
      <c r="R3184">
        <f t="shared" si="298"/>
        <v>15600</v>
      </c>
      <c r="S3184">
        <f t="shared" si="299"/>
        <v>2500</v>
      </c>
    </row>
    <row r="3185" spans="1:19" x14ac:dyDescent="0.25">
      <c r="A3185" s="12">
        <v>3184</v>
      </c>
      <c r="B3185" s="12" t="s">
        <v>292</v>
      </c>
      <c r="C3185" s="12" t="s">
        <v>1871</v>
      </c>
      <c r="D3185" s="28">
        <v>43014.628495370373</v>
      </c>
      <c r="E3185" s="17">
        <v>43016.128495370373</v>
      </c>
      <c r="F3185" s="13" t="s">
        <v>302</v>
      </c>
      <c r="G3185" s="12">
        <v>200</v>
      </c>
      <c r="H3185" s="12" t="s">
        <v>322</v>
      </c>
      <c r="I3185" s="12" t="s">
        <v>89</v>
      </c>
      <c r="J3185" s="37">
        <f>INDEX('Bảng Giá'!$C$3:$H$18,MATCH('Raw Data'!P3185,'Bảng Giá'!$B$3:$B$18,0),MATCH('Raw Data'!M3185,'Bảng Giá'!$C$2:$H$2,0))</f>
        <v>13000</v>
      </c>
      <c r="K3185" s="12">
        <v>13100</v>
      </c>
      <c r="L3185" s="36">
        <f t="shared" si="294"/>
        <v>1.5</v>
      </c>
      <c r="M3185" t="str">
        <f>'References data'!H3186</f>
        <v>Nội Tỉnh</v>
      </c>
      <c r="N3185">
        <f t="shared" si="295"/>
        <v>0.2</v>
      </c>
      <c r="O3185">
        <f t="shared" si="296"/>
        <v>-100</v>
      </c>
      <c r="P3185" t="str">
        <f>IF(AND(N3185&gt;0,N3185&lt;=0.05),'Bảng Giá'!$B$3,IF(AND(N3185&lt;=0.1,N3185&gt;0.05),'Bảng Giá'!$B$4,IF(AND('Raw Data'!N3185&gt;0.1,'Raw Data'!N3185&lt;=0.25),'Bảng Giá'!$B$5,IF(AND('Raw Data'!N3185&gt;0.25,'Raw Data'!N3185&lt;=0.5),'Bảng Giá'!$B$6,IF(AND('Raw Data'!N3185&gt;0.5,'Raw Data'!N3185&lt;=1),'Bảng Giá'!$B$7,IF(AND('Raw Data'!N3185&gt;1,'Raw Data'!N3185&lt;=1.5),'Bảng Giá'!$B$8,IF(AND('Raw Data'!N3185&gt;1.5,'Raw Data'!N3185&lt;=2),'Bảng Giá'!$B$9,IF(AND('Raw Data'!N3185&gt;2,'Raw Data'!N3185&lt;=2.5),'Bảng Giá'!$B$10,IF(AND('Raw Data'!N3185&gt;2.5,'Raw Data'!N3185&lt;=3),'Bảng Giá'!$B$11,IF(AND('Raw Data'!N3185&gt;3,'Raw Data'!N3185&lt;=3.5),'Bảng Giá'!$B$12,IF(AND('Raw Data'!N3185&gt;3.5,'Raw Data'!N3185&lt;=4),'Bảng Giá'!$B$13,IF(AND('Raw Data'!N3185&gt;4,'Raw Data'!N3185&lt;=4.5),'Bảng Giá'!$B$14,IF(AND('Raw Data'!N3185&gt;4.5,'Raw Data'!N3185&lt;=5),'Bảng Giá'!$B$15,IF(AND('Raw Data'!N3185&gt;5,'Raw Data'!N3185&lt;=5.5),'Bảng Giá'!$B$16,IF(AND('Raw Data'!N3185&gt;5.5,'Raw Data'!N3185&lt;=6),'Bảng Giá'!$B$17,'Bảng Giá'!$B$18)))))))))))))))</f>
        <v>0.1&lt;x&lt;=0.25</v>
      </c>
      <c r="Q3185" s="48">
        <f t="shared" si="297"/>
        <v>-7.6335877862595417E-3</v>
      </c>
      <c r="R3185">
        <f t="shared" si="298"/>
        <v>15600</v>
      </c>
      <c r="S3185">
        <f t="shared" si="299"/>
        <v>2500</v>
      </c>
    </row>
    <row r="3186" spans="1:19" x14ac:dyDescent="0.25">
      <c r="A3186" s="12">
        <v>3185</v>
      </c>
      <c r="B3186" s="12" t="s">
        <v>292</v>
      </c>
      <c r="C3186" s="12" t="s">
        <v>1872</v>
      </c>
      <c r="D3186" s="28">
        <v>43015.333333333336</v>
      </c>
      <c r="E3186" s="17">
        <v>43016.833333333336</v>
      </c>
      <c r="F3186" s="13" t="s">
        <v>302</v>
      </c>
      <c r="G3186" s="12">
        <v>200</v>
      </c>
      <c r="H3186" s="12" t="s">
        <v>311</v>
      </c>
      <c r="I3186" s="12" t="s">
        <v>94</v>
      </c>
      <c r="J3186" s="37">
        <f>INDEX('Bảng Giá'!$C$3:$H$18,MATCH('Raw Data'!P3186,'Bảng Giá'!$B$3:$B$18,0),MATCH('Raw Data'!M3186,'Bảng Giá'!$C$2:$H$2,0))</f>
        <v>13000</v>
      </c>
      <c r="K3186" s="12">
        <v>13100</v>
      </c>
      <c r="L3186" s="36">
        <f t="shared" si="294"/>
        <v>1.5</v>
      </c>
      <c r="M3186" t="str">
        <f>'References data'!H3187</f>
        <v>Nội Tỉnh</v>
      </c>
      <c r="N3186">
        <f t="shared" si="295"/>
        <v>0.2</v>
      </c>
      <c r="O3186">
        <f t="shared" si="296"/>
        <v>-100</v>
      </c>
      <c r="P3186" t="str">
        <f>IF(AND(N3186&gt;0,N3186&lt;=0.05),'Bảng Giá'!$B$3,IF(AND(N3186&lt;=0.1,N3186&gt;0.05),'Bảng Giá'!$B$4,IF(AND('Raw Data'!N3186&gt;0.1,'Raw Data'!N3186&lt;=0.25),'Bảng Giá'!$B$5,IF(AND('Raw Data'!N3186&gt;0.25,'Raw Data'!N3186&lt;=0.5),'Bảng Giá'!$B$6,IF(AND('Raw Data'!N3186&gt;0.5,'Raw Data'!N3186&lt;=1),'Bảng Giá'!$B$7,IF(AND('Raw Data'!N3186&gt;1,'Raw Data'!N3186&lt;=1.5),'Bảng Giá'!$B$8,IF(AND('Raw Data'!N3186&gt;1.5,'Raw Data'!N3186&lt;=2),'Bảng Giá'!$B$9,IF(AND('Raw Data'!N3186&gt;2,'Raw Data'!N3186&lt;=2.5),'Bảng Giá'!$B$10,IF(AND('Raw Data'!N3186&gt;2.5,'Raw Data'!N3186&lt;=3),'Bảng Giá'!$B$11,IF(AND('Raw Data'!N3186&gt;3,'Raw Data'!N3186&lt;=3.5),'Bảng Giá'!$B$12,IF(AND('Raw Data'!N3186&gt;3.5,'Raw Data'!N3186&lt;=4),'Bảng Giá'!$B$13,IF(AND('Raw Data'!N3186&gt;4,'Raw Data'!N3186&lt;=4.5),'Bảng Giá'!$B$14,IF(AND('Raw Data'!N3186&gt;4.5,'Raw Data'!N3186&lt;=5),'Bảng Giá'!$B$15,IF(AND('Raw Data'!N3186&gt;5,'Raw Data'!N3186&lt;=5.5),'Bảng Giá'!$B$16,IF(AND('Raw Data'!N3186&gt;5.5,'Raw Data'!N3186&lt;=6),'Bảng Giá'!$B$17,'Bảng Giá'!$B$18)))))))))))))))</f>
        <v>0.1&lt;x&lt;=0.25</v>
      </c>
      <c r="Q3186" s="48">
        <f t="shared" si="297"/>
        <v>-7.6335877862595417E-3</v>
      </c>
      <c r="R3186">
        <f t="shared" si="298"/>
        <v>15600</v>
      </c>
      <c r="S3186">
        <f t="shared" si="299"/>
        <v>2500</v>
      </c>
    </row>
    <row r="3187" spans="1:19" x14ac:dyDescent="0.25">
      <c r="A3187" s="12">
        <v>3186</v>
      </c>
      <c r="B3187" s="12" t="s">
        <v>292</v>
      </c>
      <c r="C3187" s="12" t="s">
        <v>1873</v>
      </c>
      <c r="D3187" s="28">
        <v>43013.645856481482</v>
      </c>
      <c r="E3187" s="17">
        <v>43015.145856481482</v>
      </c>
      <c r="F3187" s="13" t="s">
        <v>302</v>
      </c>
      <c r="G3187" s="12">
        <v>200</v>
      </c>
      <c r="H3187" s="12" t="s">
        <v>311</v>
      </c>
      <c r="I3187" s="12" t="s">
        <v>296</v>
      </c>
      <c r="J3187" s="37">
        <f>INDEX('Bảng Giá'!$C$3:$H$18,MATCH('Raw Data'!P3187,'Bảng Giá'!$B$3:$B$18,0),MATCH('Raw Data'!M3187,'Bảng Giá'!$C$2:$H$2,0))</f>
        <v>13000</v>
      </c>
      <c r="K3187" s="12">
        <v>13100</v>
      </c>
      <c r="L3187" s="36">
        <f t="shared" si="294"/>
        <v>1.5</v>
      </c>
      <c r="M3187" t="str">
        <f>'References data'!H3188</f>
        <v>Nội Tỉnh</v>
      </c>
      <c r="N3187">
        <f t="shared" si="295"/>
        <v>0.2</v>
      </c>
      <c r="O3187">
        <f t="shared" si="296"/>
        <v>-100</v>
      </c>
      <c r="P3187" t="str">
        <f>IF(AND(N3187&gt;0,N3187&lt;=0.05),'Bảng Giá'!$B$3,IF(AND(N3187&lt;=0.1,N3187&gt;0.05),'Bảng Giá'!$B$4,IF(AND('Raw Data'!N3187&gt;0.1,'Raw Data'!N3187&lt;=0.25),'Bảng Giá'!$B$5,IF(AND('Raw Data'!N3187&gt;0.25,'Raw Data'!N3187&lt;=0.5),'Bảng Giá'!$B$6,IF(AND('Raw Data'!N3187&gt;0.5,'Raw Data'!N3187&lt;=1),'Bảng Giá'!$B$7,IF(AND('Raw Data'!N3187&gt;1,'Raw Data'!N3187&lt;=1.5),'Bảng Giá'!$B$8,IF(AND('Raw Data'!N3187&gt;1.5,'Raw Data'!N3187&lt;=2),'Bảng Giá'!$B$9,IF(AND('Raw Data'!N3187&gt;2,'Raw Data'!N3187&lt;=2.5),'Bảng Giá'!$B$10,IF(AND('Raw Data'!N3187&gt;2.5,'Raw Data'!N3187&lt;=3),'Bảng Giá'!$B$11,IF(AND('Raw Data'!N3187&gt;3,'Raw Data'!N3187&lt;=3.5),'Bảng Giá'!$B$12,IF(AND('Raw Data'!N3187&gt;3.5,'Raw Data'!N3187&lt;=4),'Bảng Giá'!$B$13,IF(AND('Raw Data'!N3187&gt;4,'Raw Data'!N3187&lt;=4.5),'Bảng Giá'!$B$14,IF(AND('Raw Data'!N3187&gt;4.5,'Raw Data'!N3187&lt;=5),'Bảng Giá'!$B$15,IF(AND('Raw Data'!N3187&gt;5,'Raw Data'!N3187&lt;=5.5),'Bảng Giá'!$B$16,IF(AND('Raw Data'!N3187&gt;5.5,'Raw Data'!N3187&lt;=6),'Bảng Giá'!$B$17,'Bảng Giá'!$B$18)))))))))))))))</f>
        <v>0.1&lt;x&lt;=0.25</v>
      </c>
      <c r="Q3187" s="48">
        <f t="shared" si="297"/>
        <v>-7.6335877862595417E-3</v>
      </c>
      <c r="R3187">
        <f t="shared" si="298"/>
        <v>15600</v>
      </c>
      <c r="S3187">
        <f t="shared" si="299"/>
        <v>2500</v>
      </c>
    </row>
    <row r="3188" spans="1:19" x14ac:dyDescent="0.25">
      <c r="A3188" s="12">
        <v>3187</v>
      </c>
      <c r="B3188" s="12" t="s">
        <v>292</v>
      </c>
      <c r="C3188" s="12" t="s">
        <v>1874</v>
      </c>
      <c r="D3188" s="28">
        <v>43013.40357638889</v>
      </c>
      <c r="E3188" s="17">
        <v>43014.90357638889</v>
      </c>
      <c r="F3188" s="13" t="s">
        <v>302</v>
      </c>
      <c r="G3188" s="12">
        <v>200</v>
      </c>
      <c r="H3188" s="12" t="s">
        <v>311</v>
      </c>
      <c r="I3188" s="12" t="s">
        <v>116</v>
      </c>
      <c r="J3188" s="37">
        <f>INDEX('Bảng Giá'!$C$3:$H$18,MATCH('Raw Data'!P3188,'Bảng Giá'!$B$3:$B$18,0),MATCH('Raw Data'!M3188,'Bảng Giá'!$C$2:$H$2,0))</f>
        <v>13000</v>
      </c>
      <c r="K3188" s="12">
        <v>13100</v>
      </c>
      <c r="L3188" s="36">
        <f t="shared" si="294"/>
        <v>1.5</v>
      </c>
      <c r="M3188" t="str">
        <f>'References data'!H3189</f>
        <v>Nội Tỉnh</v>
      </c>
      <c r="N3188">
        <f t="shared" si="295"/>
        <v>0.2</v>
      </c>
      <c r="O3188">
        <f t="shared" si="296"/>
        <v>-100</v>
      </c>
      <c r="P3188" t="str">
        <f>IF(AND(N3188&gt;0,N3188&lt;=0.05),'Bảng Giá'!$B$3,IF(AND(N3188&lt;=0.1,N3188&gt;0.05),'Bảng Giá'!$B$4,IF(AND('Raw Data'!N3188&gt;0.1,'Raw Data'!N3188&lt;=0.25),'Bảng Giá'!$B$5,IF(AND('Raw Data'!N3188&gt;0.25,'Raw Data'!N3188&lt;=0.5),'Bảng Giá'!$B$6,IF(AND('Raw Data'!N3188&gt;0.5,'Raw Data'!N3188&lt;=1),'Bảng Giá'!$B$7,IF(AND('Raw Data'!N3188&gt;1,'Raw Data'!N3188&lt;=1.5),'Bảng Giá'!$B$8,IF(AND('Raw Data'!N3188&gt;1.5,'Raw Data'!N3188&lt;=2),'Bảng Giá'!$B$9,IF(AND('Raw Data'!N3188&gt;2,'Raw Data'!N3188&lt;=2.5),'Bảng Giá'!$B$10,IF(AND('Raw Data'!N3188&gt;2.5,'Raw Data'!N3188&lt;=3),'Bảng Giá'!$B$11,IF(AND('Raw Data'!N3188&gt;3,'Raw Data'!N3188&lt;=3.5),'Bảng Giá'!$B$12,IF(AND('Raw Data'!N3188&gt;3.5,'Raw Data'!N3188&lt;=4),'Bảng Giá'!$B$13,IF(AND('Raw Data'!N3188&gt;4,'Raw Data'!N3188&lt;=4.5),'Bảng Giá'!$B$14,IF(AND('Raw Data'!N3188&gt;4.5,'Raw Data'!N3188&lt;=5),'Bảng Giá'!$B$15,IF(AND('Raw Data'!N3188&gt;5,'Raw Data'!N3188&lt;=5.5),'Bảng Giá'!$B$16,IF(AND('Raw Data'!N3188&gt;5.5,'Raw Data'!N3188&lt;=6),'Bảng Giá'!$B$17,'Bảng Giá'!$B$18)))))))))))))))</f>
        <v>0.1&lt;x&lt;=0.25</v>
      </c>
      <c r="Q3188" s="48">
        <f t="shared" si="297"/>
        <v>-7.6335877862595417E-3</v>
      </c>
      <c r="R3188">
        <f t="shared" si="298"/>
        <v>15600</v>
      </c>
      <c r="S3188">
        <f t="shared" si="299"/>
        <v>2500</v>
      </c>
    </row>
    <row r="3189" spans="1:19" x14ac:dyDescent="0.25">
      <c r="A3189" s="12">
        <v>3188</v>
      </c>
      <c r="B3189" s="12" t="s">
        <v>292</v>
      </c>
      <c r="C3189" s="12" t="s">
        <v>1875</v>
      </c>
      <c r="D3189" s="28">
        <v>43013.542233796295</v>
      </c>
      <c r="E3189" s="17">
        <v>43015.042233796295</v>
      </c>
      <c r="F3189" s="13" t="s">
        <v>302</v>
      </c>
      <c r="G3189" s="12">
        <v>200</v>
      </c>
      <c r="H3189" s="12" t="s">
        <v>311</v>
      </c>
      <c r="I3189" s="12" t="s">
        <v>116</v>
      </c>
      <c r="J3189" s="37">
        <f>INDEX('Bảng Giá'!$C$3:$H$18,MATCH('Raw Data'!P3189,'Bảng Giá'!$B$3:$B$18,0),MATCH('Raw Data'!M3189,'Bảng Giá'!$C$2:$H$2,0))</f>
        <v>13000</v>
      </c>
      <c r="K3189" s="12">
        <v>13100</v>
      </c>
      <c r="L3189" s="36">
        <f t="shared" si="294"/>
        <v>1.5</v>
      </c>
      <c r="M3189" t="str">
        <f>'References data'!H3190</f>
        <v>Nội Tỉnh</v>
      </c>
      <c r="N3189">
        <f t="shared" si="295"/>
        <v>0.2</v>
      </c>
      <c r="O3189">
        <f t="shared" si="296"/>
        <v>-100</v>
      </c>
      <c r="P3189" t="str">
        <f>IF(AND(N3189&gt;0,N3189&lt;=0.05),'Bảng Giá'!$B$3,IF(AND(N3189&lt;=0.1,N3189&gt;0.05),'Bảng Giá'!$B$4,IF(AND('Raw Data'!N3189&gt;0.1,'Raw Data'!N3189&lt;=0.25),'Bảng Giá'!$B$5,IF(AND('Raw Data'!N3189&gt;0.25,'Raw Data'!N3189&lt;=0.5),'Bảng Giá'!$B$6,IF(AND('Raw Data'!N3189&gt;0.5,'Raw Data'!N3189&lt;=1),'Bảng Giá'!$B$7,IF(AND('Raw Data'!N3189&gt;1,'Raw Data'!N3189&lt;=1.5),'Bảng Giá'!$B$8,IF(AND('Raw Data'!N3189&gt;1.5,'Raw Data'!N3189&lt;=2),'Bảng Giá'!$B$9,IF(AND('Raw Data'!N3189&gt;2,'Raw Data'!N3189&lt;=2.5),'Bảng Giá'!$B$10,IF(AND('Raw Data'!N3189&gt;2.5,'Raw Data'!N3189&lt;=3),'Bảng Giá'!$B$11,IF(AND('Raw Data'!N3189&gt;3,'Raw Data'!N3189&lt;=3.5),'Bảng Giá'!$B$12,IF(AND('Raw Data'!N3189&gt;3.5,'Raw Data'!N3189&lt;=4),'Bảng Giá'!$B$13,IF(AND('Raw Data'!N3189&gt;4,'Raw Data'!N3189&lt;=4.5),'Bảng Giá'!$B$14,IF(AND('Raw Data'!N3189&gt;4.5,'Raw Data'!N3189&lt;=5),'Bảng Giá'!$B$15,IF(AND('Raw Data'!N3189&gt;5,'Raw Data'!N3189&lt;=5.5),'Bảng Giá'!$B$16,IF(AND('Raw Data'!N3189&gt;5.5,'Raw Data'!N3189&lt;=6),'Bảng Giá'!$B$17,'Bảng Giá'!$B$18)))))))))))))))</f>
        <v>0.1&lt;x&lt;=0.25</v>
      </c>
      <c r="Q3189" s="48">
        <f t="shared" si="297"/>
        <v>-7.6335877862595417E-3</v>
      </c>
      <c r="R3189">
        <f t="shared" si="298"/>
        <v>15600</v>
      </c>
      <c r="S3189">
        <f t="shared" si="299"/>
        <v>2500</v>
      </c>
    </row>
    <row r="3190" spans="1:19" x14ac:dyDescent="0.25">
      <c r="A3190" s="12">
        <v>3189</v>
      </c>
      <c r="B3190" s="12" t="s">
        <v>292</v>
      </c>
      <c r="C3190" s="12" t="s">
        <v>1876</v>
      </c>
      <c r="D3190" s="28">
        <v>43013.648275462961</v>
      </c>
      <c r="E3190" s="17">
        <v>43015.148275462961</v>
      </c>
      <c r="F3190" s="13" t="s">
        <v>302</v>
      </c>
      <c r="G3190" s="12">
        <v>200</v>
      </c>
      <c r="H3190" s="12" t="s">
        <v>311</v>
      </c>
      <c r="I3190" s="12" t="s">
        <v>286</v>
      </c>
      <c r="J3190" s="37">
        <f>INDEX('Bảng Giá'!$C$3:$H$18,MATCH('Raw Data'!P3190,'Bảng Giá'!$B$3:$B$18,0),MATCH('Raw Data'!M3190,'Bảng Giá'!$C$2:$H$2,0))</f>
        <v>13000</v>
      </c>
      <c r="K3190" s="12">
        <v>13100</v>
      </c>
      <c r="L3190" s="36">
        <f t="shared" si="294"/>
        <v>1.5</v>
      </c>
      <c r="M3190" t="str">
        <f>'References data'!H3191</f>
        <v>Nội Tỉnh</v>
      </c>
      <c r="N3190">
        <f t="shared" si="295"/>
        <v>0.2</v>
      </c>
      <c r="O3190">
        <f t="shared" si="296"/>
        <v>-100</v>
      </c>
      <c r="P3190" t="str">
        <f>IF(AND(N3190&gt;0,N3190&lt;=0.05),'Bảng Giá'!$B$3,IF(AND(N3190&lt;=0.1,N3190&gt;0.05),'Bảng Giá'!$B$4,IF(AND('Raw Data'!N3190&gt;0.1,'Raw Data'!N3190&lt;=0.25),'Bảng Giá'!$B$5,IF(AND('Raw Data'!N3190&gt;0.25,'Raw Data'!N3190&lt;=0.5),'Bảng Giá'!$B$6,IF(AND('Raw Data'!N3190&gt;0.5,'Raw Data'!N3190&lt;=1),'Bảng Giá'!$B$7,IF(AND('Raw Data'!N3190&gt;1,'Raw Data'!N3190&lt;=1.5),'Bảng Giá'!$B$8,IF(AND('Raw Data'!N3190&gt;1.5,'Raw Data'!N3190&lt;=2),'Bảng Giá'!$B$9,IF(AND('Raw Data'!N3190&gt;2,'Raw Data'!N3190&lt;=2.5),'Bảng Giá'!$B$10,IF(AND('Raw Data'!N3190&gt;2.5,'Raw Data'!N3190&lt;=3),'Bảng Giá'!$B$11,IF(AND('Raw Data'!N3190&gt;3,'Raw Data'!N3190&lt;=3.5),'Bảng Giá'!$B$12,IF(AND('Raw Data'!N3190&gt;3.5,'Raw Data'!N3190&lt;=4),'Bảng Giá'!$B$13,IF(AND('Raw Data'!N3190&gt;4,'Raw Data'!N3190&lt;=4.5),'Bảng Giá'!$B$14,IF(AND('Raw Data'!N3190&gt;4.5,'Raw Data'!N3190&lt;=5),'Bảng Giá'!$B$15,IF(AND('Raw Data'!N3190&gt;5,'Raw Data'!N3190&lt;=5.5),'Bảng Giá'!$B$16,IF(AND('Raw Data'!N3190&gt;5.5,'Raw Data'!N3190&lt;=6),'Bảng Giá'!$B$17,'Bảng Giá'!$B$18)))))))))))))))</f>
        <v>0.1&lt;x&lt;=0.25</v>
      </c>
      <c r="Q3190" s="48">
        <f t="shared" si="297"/>
        <v>-7.6335877862595417E-3</v>
      </c>
      <c r="R3190">
        <f t="shared" si="298"/>
        <v>15600</v>
      </c>
      <c r="S3190">
        <f t="shared" si="299"/>
        <v>2500</v>
      </c>
    </row>
    <row r="3191" spans="1:19" x14ac:dyDescent="0.25">
      <c r="A3191" s="12">
        <v>3190</v>
      </c>
      <c r="B3191" s="12" t="s">
        <v>292</v>
      </c>
      <c r="C3191" s="12" t="s">
        <v>1877</v>
      </c>
      <c r="D3191" s="28">
        <v>43013.541446759256</v>
      </c>
      <c r="E3191" s="17">
        <v>43015.041446759256</v>
      </c>
      <c r="F3191" s="13" t="s">
        <v>302</v>
      </c>
      <c r="G3191" s="12">
        <v>200</v>
      </c>
      <c r="H3191" s="12" t="s">
        <v>311</v>
      </c>
      <c r="I3191" s="12" t="s">
        <v>286</v>
      </c>
      <c r="J3191" s="37">
        <f>INDEX('Bảng Giá'!$C$3:$H$18,MATCH('Raw Data'!P3191,'Bảng Giá'!$B$3:$B$18,0),MATCH('Raw Data'!M3191,'Bảng Giá'!$C$2:$H$2,0))</f>
        <v>13000</v>
      </c>
      <c r="K3191" s="12">
        <v>13100</v>
      </c>
      <c r="L3191" s="36">
        <f t="shared" si="294"/>
        <v>1.5</v>
      </c>
      <c r="M3191" t="str">
        <f>'References data'!H3192</f>
        <v>Nội Tỉnh</v>
      </c>
      <c r="N3191">
        <f t="shared" si="295"/>
        <v>0.2</v>
      </c>
      <c r="O3191">
        <f t="shared" si="296"/>
        <v>-100</v>
      </c>
      <c r="P3191" t="str">
        <f>IF(AND(N3191&gt;0,N3191&lt;=0.05),'Bảng Giá'!$B$3,IF(AND(N3191&lt;=0.1,N3191&gt;0.05),'Bảng Giá'!$B$4,IF(AND('Raw Data'!N3191&gt;0.1,'Raw Data'!N3191&lt;=0.25),'Bảng Giá'!$B$5,IF(AND('Raw Data'!N3191&gt;0.25,'Raw Data'!N3191&lt;=0.5),'Bảng Giá'!$B$6,IF(AND('Raw Data'!N3191&gt;0.5,'Raw Data'!N3191&lt;=1),'Bảng Giá'!$B$7,IF(AND('Raw Data'!N3191&gt;1,'Raw Data'!N3191&lt;=1.5),'Bảng Giá'!$B$8,IF(AND('Raw Data'!N3191&gt;1.5,'Raw Data'!N3191&lt;=2),'Bảng Giá'!$B$9,IF(AND('Raw Data'!N3191&gt;2,'Raw Data'!N3191&lt;=2.5),'Bảng Giá'!$B$10,IF(AND('Raw Data'!N3191&gt;2.5,'Raw Data'!N3191&lt;=3),'Bảng Giá'!$B$11,IF(AND('Raw Data'!N3191&gt;3,'Raw Data'!N3191&lt;=3.5),'Bảng Giá'!$B$12,IF(AND('Raw Data'!N3191&gt;3.5,'Raw Data'!N3191&lt;=4),'Bảng Giá'!$B$13,IF(AND('Raw Data'!N3191&gt;4,'Raw Data'!N3191&lt;=4.5),'Bảng Giá'!$B$14,IF(AND('Raw Data'!N3191&gt;4.5,'Raw Data'!N3191&lt;=5),'Bảng Giá'!$B$15,IF(AND('Raw Data'!N3191&gt;5,'Raw Data'!N3191&lt;=5.5),'Bảng Giá'!$B$16,IF(AND('Raw Data'!N3191&gt;5.5,'Raw Data'!N3191&lt;=6),'Bảng Giá'!$B$17,'Bảng Giá'!$B$18)))))))))))))))</f>
        <v>0.1&lt;x&lt;=0.25</v>
      </c>
      <c r="Q3191" s="48">
        <f t="shared" si="297"/>
        <v>-7.6335877862595417E-3</v>
      </c>
      <c r="R3191">
        <f t="shared" si="298"/>
        <v>15600</v>
      </c>
      <c r="S3191">
        <f t="shared" si="299"/>
        <v>2500</v>
      </c>
    </row>
    <row r="3192" spans="1:19" x14ac:dyDescent="0.25">
      <c r="A3192" s="12">
        <v>3191</v>
      </c>
      <c r="B3192" s="12" t="s">
        <v>292</v>
      </c>
      <c r="C3192" s="12" t="s">
        <v>1878</v>
      </c>
      <c r="D3192" s="28">
        <v>43015.333333333336</v>
      </c>
      <c r="E3192" s="17">
        <v>43016.833333333336</v>
      </c>
      <c r="F3192" s="13" t="s">
        <v>302</v>
      </c>
      <c r="G3192" s="12">
        <v>200</v>
      </c>
      <c r="H3192" s="12" t="s">
        <v>311</v>
      </c>
      <c r="I3192" s="12" t="s">
        <v>94</v>
      </c>
      <c r="J3192" s="37">
        <f>INDEX('Bảng Giá'!$C$3:$H$18,MATCH('Raw Data'!P3192,'Bảng Giá'!$B$3:$B$18,0),MATCH('Raw Data'!M3192,'Bảng Giá'!$C$2:$H$2,0))</f>
        <v>13000</v>
      </c>
      <c r="K3192" s="12">
        <v>13100</v>
      </c>
      <c r="L3192" s="36">
        <f t="shared" si="294"/>
        <v>1.5</v>
      </c>
      <c r="M3192" t="str">
        <f>'References data'!H3193</f>
        <v>Nội Tỉnh</v>
      </c>
      <c r="N3192">
        <f t="shared" si="295"/>
        <v>0.2</v>
      </c>
      <c r="O3192">
        <f t="shared" si="296"/>
        <v>-100</v>
      </c>
      <c r="P3192" t="str">
        <f>IF(AND(N3192&gt;0,N3192&lt;=0.05),'Bảng Giá'!$B$3,IF(AND(N3192&lt;=0.1,N3192&gt;0.05),'Bảng Giá'!$B$4,IF(AND('Raw Data'!N3192&gt;0.1,'Raw Data'!N3192&lt;=0.25),'Bảng Giá'!$B$5,IF(AND('Raw Data'!N3192&gt;0.25,'Raw Data'!N3192&lt;=0.5),'Bảng Giá'!$B$6,IF(AND('Raw Data'!N3192&gt;0.5,'Raw Data'!N3192&lt;=1),'Bảng Giá'!$B$7,IF(AND('Raw Data'!N3192&gt;1,'Raw Data'!N3192&lt;=1.5),'Bảng Giá'!$B$8,IF(AND('Raw Data'!N3192&gt;1.5,'Raw Data'!N3192&lt;=2),'Bảng Giá'!$B$9,IF(AND('Raw Data'!N3192&gt;2,'Raw Data'!N3192&lt;=2.5),'Bảng Giá'!$B$10,IF(AND('Raw Data'!N3192&gt;2.5,'Raw Data'!N3192&lt;=3),'Bảng Giá'!$B$11,IF(AND('Raw Data'!N3192&gt;3,'Raw Data'!N3192&lt;=3.5),'Bảng Giá'!$B$12,IF(AND('Raw Data'!N3192&gt;3.5,'Raw Data'!N3192&lt;=4),'Bảng Giá'!$B$13,IF(AND('Raw Data'!N3192&gt;4,'Raw Data'!N3192&lt;=4.5),'Bảng Giá'!$B$14,IF(AND('Raw Data'!N3192&gt;4.5,'Raw Data'!N3192&lt;=5),'Bảng Giá'!$B$15,IF(AND('Raw Data'!N3192&gt;5,'Raw Data'!N3192&lt;=5.5),'Bảng Giá'!$B$16,IF(AND('Raw Data'!N3192&gt;5.5,'Raw Data'!N3192&lt;=6),'Bảng Giá'!$B$17,'Bảng Giá'!$B$18)))))))))))))))</f>
        <v>0.1&lt;x&lt;=0.25</v>
      </c>
      <c r="Q3192" s="48">
        <f t="shared" si="297"/>
        <v>-7.6335877862595417E-3</v>
      </c>
      <c r="R3192">
        <f t="shared" si="298"/>
        <v>15600</v>
      </c>
      <c r="S3192">
        <f t="shared" si="299"/>
        <v>2500</v>
      </c>
    </row>
    <row r="3193" spans="1:19" x14ac:dyDescent="0.25">
      <c r="A3193" s="12">
        <v>3192</v>
      </c>
      <c r="B3193" s="12" t="s">
        <v>292</v>
      </c>
      <c r="C3193" s="12" t="s">
        <v>1879</v>
      </c>
      <c r="D3193" s="28">
        <v>43015.333333333336</v>
      </c>
      <c r="E3193" s="17">
        <v>43016.833333333336</v>
      </c>
      <c r="F3193" s="13" t="s">
        <v>302</v>
      </c>
      <c r="G3193" s="12">
        <v>200</v>
      </c>
      <c r="H3193" s="12" t="s">
        <v>311</v>
      </c>
      <c r="I3193" s="12" t="s">
        <v>114</v>
      </c>
      <c r="J3193" s="37">
        <f>INDEX('Bảng Giá'!$C$3:$H$18,MATCH('Raw Data'!P3193,'Bảng Giá'!$B$3:$B$18,0),MATCH('Raw Data'!M3193,'Bảng Giá'!$C$2:$H$2,0))</f>
        <v>13000</v>
      </c>
      <c r="K3193" s="12">
        <v>13100</v>
      </c>
      <c r="L3193" s="36">
        <f t="shared" si="294"/>
        <v>1.5</v>
      </c>
      <c r="M3193" t="str">
        <f>'References data'!H3194</f>
        <v>Nội Tỉnh</v>
      </c>
      <c r="N3193">
        <f t="shared" si="295"/>
        <v>0.2</v>
      </c>
      <c r="O3193">
        <f t="shared" si="296"/>
        <v>-100</v>
      </c>
      <c r="P3193" t="str">
        <f>IF(AND(N3193&gt;0,N3193&lt;=0.05),'Bảng Giá'!$B$3,IF(AND(N3193&lt;=0.1,N3193&gt;0.05),'Bảng Giá'!$B$4,IF(AND('Raw Data'!N3193&gt;0.1,'Raw Data'!N3193&lt;=0.25),'Bảng Giá'!$B$5,IF(AND('Raw Data'!N3193&gt;0.25,'Raw Data'!N3193&lt;=0.5),'Bảng Giá'!$B$6,IF(AND('Raw Data'!N3193&gt;0.5,'Raw Data'!N3193&lt;=1),'Bảng Giá'!$B$7,IF(AND('Raw Data'!N3193&gt;1,'Raw Data'!N3193&lt;=1.5),'Bảng Giá'!$B$8,IF(AND('Raw Data'!N3193&gt;1.5,'Raw Data'!N3193&lt;=2),'Bảng Giá'!$B$9,IF(AND('Raw Data'!N3193&gt;2,'Raw Data'!N3193&lt;=2.5),'Bảng Giá'!$B$10,IF(AND('Raw Data'!N3193&gt;2.5,'Raw Data'!N3193&lt;=3),'Bảng Giá'!$B$11,IF(AND('Raw Data'!N3193&gt;3,'Raw Data'!N3193&lt;=3.5),'Bảng Giá'!$B$12,IF(AND('Raw Data'!N3193&gt;3.5,'Raw Data'!N3193&lt;=4),'Bảng Giá'!$B$13,IF(AND('Raw Data'!N3193&gt;4,'Raw Data'!N3193&lt;=4.5),'Bảng Giá'!$B$14,IF(AND('Raw Data'!N3193&gt;4.5,'Raw Data'!N3193&lt;=5),'Bảng Giá'!$B$15,IF(AND('Raw Data'!N3193&gt;5,'Raw Data'!N3193&lt;=5.5),'Bảng Giá'!$B$16,IF(AND('Raw Data'!N3193&gt;5.5,'Raw Data'!N3193&lt;=6),'Bảng Giá'!$B$17,'Bảng Giá'!$B$18)))))))))))))))</f>
        <v>0.1&lt;x&lt;=0.25</v>
      </c>
      <c r="Q3193" s="48">
        <f t="shared" si="297"/>
        <v>-7.6335877862595417E-3</v>
      </c>
      <c r="R3193">
        <f t="shared" si="298"/>
        <v>15600</v>
      </c>
      <c r="S3193">
        <f t="shared" si="299"/>
        <v>2500</v>
      </c>
    </row>
    <row r="3194" spans="1:19" x14ac:dyDescent="0.25">
      <c r="A3194" s="12">
        <v>3193</v>
      </c>
      <c r="B3194" s="12" t="s">
        <v>292</v>
      </c>
      <c r="C3194" s="12" t="s">
        <v>1880</v>
      </c>
      <c r="D3194" s="28">
        <v>43014.628969907404</v>
      </c>
      <c r="E3194" s="17">
        <v>43016.128969907404</v>
      </c>
      <c r="F3194" s="13" t="s">
        <v>302</v>
      </c>
      <c r="G3194" s="12">
        <v>200</v>
      </c>
      <c r="H3194" s="12" t="s">
        <v>311</v>
      </c>
      <c r="I3194" s="12" t="s">
        <v>114</v>
      </c>
      <c r="J3194" s="37">
        <f>INDEX('Bảng Giá'!$C$3:$H$18,MATCH('Raw Data'!P3194,'Bảng Giá'!$B$3:$B$18,0),MATCH('Raw Data'!M3194,'Bảng Giá'!$C$2:$H$2,0))</f>
        <v>13000</v>
      </c>
      <c r="K3194" s="12">
        <v>13100</v>
      </c>
      <c r="L3194" s="36">
        <f t="shared" si="294"/>
        <v>1.5</v>
      </c>
      <c r="M3194" t="str">
        <f>'References data'!H3195</f>
        <v>Nội Tỉnh</v>
      </c>
      <c r="N3194">
        <f t="shared" si="295"/>
        <v>0.2</v>
      </c>
      <c r="O3194">
        <f t="shared" si="296"/>
        <v>-100</v>
      </c>
      <c r="P3194" t="str">
        <f>IF(AND(N3194&gt;0,N3194&lt;=0.05),'Bảng Giá'!$B$3,IF(AND(N3194&lt;=0.1,N3194&gt;0.05),'Bảng Giá'!$B$4,IF(AND('Raw Data'!N3194&gt;0.1,'Raw Data'!N3194&lt;=0.25),'Bảng Giá'!$B$5,IF(AND('Raw Data'!N3194&gt;0.25,'Raw Data'!N3194&lt;=0.5),'Bảng Giá'!$B$6,IF(AND('Raw Data'!N3194&gt;0.5,'Raw Data'!N3194&lt;=1),'Bảng Giá'!$B$7,IF(AND('Raw Data'!N3194&gt;1,'Raw Data'!N3194&lt;=1.5),'Bảng Giá'!$B$8,IF(AND('Raw Data'!N3194&gt;1.5,'Raw Data'!N3194&lt;=2),'Bảng Giá'!$B$9,IF(AND('Raw Data'!N3194&gt;2,'Raw Data'!N3194&lt;=2.5),'Bảng Giá'!$B$10,IF(AND('Raw Data'!N3194&gt;2.5,'Raw Data'!N3194&lt;=3),'Bảng Giá'!$B$11,IF(AND('Raw Data'!N3194&gt;3,'Raw Data'!N3194&lt;=3.5),'Bảng Giá'!$B$12,IF(AND('Raw Data'!N3194&gt;3.5,'Raw Data'!N3194&lt;=4),'Bảng Giá'!$B$13,IF(AND('Raw Data'!N3194&gt;4,'Raw Data'!N3194&lt;=4.5),'Bảng Giá'!$B$14,IF(AND('Raw Data'!N3194&gt;4.5,'Raw Data'!N3194&lt;=5),'Bảng Giá'!$B$15,IF(AND('Raw Data'!N3194&gt;5,'Raw Data'!N3194&lt;=5.5),'Bảng Giá'!$B$16,IF(AND('Raw Data'!N3194&gt;5.5,'Raw Data'!N3194&lt;=6),'Bảng Giá'!$B$17,'Bảng Giá'!$B$18)))))))))))))))</f>
        <v>0.1&lt;x&lt;=0.25</v>
      </c>
      <c r="Q3194" s="48">
        <f t="shared" si="297"/>
        <v>-7.6335877862595417E-3</v>
      </c>
      <c r="R3194">
        <f t="shared" si="298"/>
        <v>15600</v>
      </c>
      <c r="S3194">
        <f t="shared" si="299"/>
        <v>2500</v>
      </c>
    </row>
    <row r="3195" spans="1:19" x14ac:dyDescent="0.25">
      <c r="A3195" s="12">
        <v>3194</v>
      </c>
      <c r="B3195" s="12" t="s">
        <v>292</v>
      </c>
      <c r="C3195" s="12" t="s">
        <v>1881</v>
      </c>
      <c r="D3195" s="28">
        <v>43015.629918981482</v>
      </c>
      <c r="E3195" s="17">
        <v>43017.129918981482</v>
      </c>
      <c r="F3195" s="13" t="s">
        <v>302</v>
      </c>
      <c r="G3195" s="12">
        <v>200</v>
      </c>
      <c r="H3195" s="12" t="s">
        <v>311</v>
      </c>
      <c r="I3195" s="12" t="s">
        <v>94</v>
      </c>
      <c r="J3195" s="37">
        <f>INDEX('Bảng Giá'!$C$3:$H$18,MATCH('Raw Data'!P3195,'Bảng Giá'!$B$3:$B$18,0),MATCH('Raw Data'!M3195,'Bảng Giá'!$C$2:$H$2,0))</f>
        <v>13000</v>
      </c>
      <c r="K3195" s="12">
        <v>13100</v>
      </c>
      <c r="L3195" s="36">
        <f t="shared" si="294"/>
        <v>1.5</v>
      </c>
      <c r="M3195" t="str">
        <f>'References data'!H3196</f>
        <v>Nội Tỉnh</v>
      </c>
      <c r="N3195">
        <f t="shared" si="295"/>
        <v>0.2</v>
      </c>
      <c r="O3195">
        <f t="shared" si="296"/>
        <v>-100</v>
      </c>
      <c r="P3195" t="str">
        <f>IF(AND(N3195&gt;0,N3195&lt;=0.05),'Bảng Giá'!$B$3,IF(AND(N3195&lt;=0.1,N3195&gt;0.05),'Bảng Giá'!$B$4,IF(AND('Raw Data'!N3195&gt;0.1,'Raw Data'!N3195&lt;=0.25),'Bảng Giá'!$B$5,IF(AND('Raw Data'!N3195&gt;0.25,'Raw Data'!N3195&lt;=0.5),'Bảng Giá'!$B$6,IF(AND('Raw Data'!N3195&gt;0.5,'Raw Data'!N3195&lt;=1),'Bảng Giá'!$B$7,IF(AND('Raw Data'!N3195&gt;1,'Raw Data'!N3195&lt;=1.5),'Bảng Giá'!$B$8,IF(AND('Raw Data'!N3195&gt;1.5,'Raw Data'!N3195&lt;=2),'Bảng Giá'!$B$9,IF(AND('Raw Data'!N3195&gt;2,'Raw Data'!N3195&lt;=2.5),'Bảng Giá'!$B$10,IF(AND('Raw Data'!N3195&gt;2.5,'Raw Data'!N3195&lt;=3),'Bảng Giá'!$B$11,IF(AND('Raw Data'!N3195&gt;3,'Raw Data'!N3195&lt;=3.5),'Bảng Giá'!$B$12,IF(AND('Raw Data'!N3195&gt;3.5,'Raw Data'!N3195&lt;=4),'Bảng Giá'!$B$13,IF(AND('Raw Data'!N3195&gt;4,'Raw Data'!N3195&lt;=4.5),'Bảng Giá'!$B$14,IF(AND('Raw Data'!N3195&gt;4.5,'Raw Data'!N3195&lt;=5),'Bảng Giá'!$B$15,IF(AND('Raw Data'!N3195&gt;5,'Raw Data'!N3195&lt;=5.5),'Bảng Giá'!$B$16,IF(AND('Raw Data'!N3195&gt;5.5,'Raw Data'!N3195&lt;=6),'Bảng Giá'!$B$17,'Bảng Giá'!$B$18)))))))))))))))</f>
        <v>0.1&lt;x&lt;=0.25</v>
      </c>
      <c r="Q3195" s="48">
        <f t="shared" si="297"/>
        <v>-7.6335877862595417E-3</v>
      </c>
      <c r="R3195">
        <f t="shared" si="298"/>
        <v>15600</v>
      </c>
      <c r="S3195">
        <f t="shared" si="299"/>
        <v>2500</v>
      </c>
    </row>
    <row r="3196" spans="1:19" x14ac:dyDescent="0.25">
      <c r="A3196" s="12">
        <v>3195</v>
      </c>
      <c r="B3196" s="12" t="s">
        <v>292</v>
      </c>
      <c r="C3196" s="12" t="s">
        <v>1882</v>
      </c>
      <c r="D3196" s="28">
        <v>43013.403749999998</v>
      </c>
      <c r="E3196" s="17">
        <v>43014.903749999998</v>
      </c>
      <c r="F3196" s="13" t="s">
        <v>302</v>
      </c>
      <c r="G3196" s="12">
        <v>200</v>
      </c>
      <c r="H3196" s="12" t="s">
        <v>311</v>
      </c>
      <c r="I3196" s="12" t="s">
        <v>94</v>
      </c>
      <c r="J3196" s="37">
        <f>INDEX('Bảng Giá'!$C$3:$H$18,MATCH('Raw Data'!P3196,'Bảng Giá'!$B$3:$B$18,0),MATCH('Raw Data'!M3196,'Bảng Giá'!$C$2:$H$2,0))</f>
        <v>13000</v>
      </c>
      <c r="K3196" s="12">
        <v>13100</v>
      </c>
      <c r="L3196" s="36">
        <f t="shared" si="294"/>
        <v>1.5</v>
      </c>
      <c r="M3196" t="str">
        <f>'References data'!H3197</f>
        <v>Nội Tỉnh</v>
      </c>
      <c r="N3196">
        <f t="shared" si="295"/>
        <v>0.2</v>
      </c>
      <c r="O3196">
        <f t="shared" si="296"/>
        <v>-100</v>
      </c>
      <c r="P3196" t="str">
        <f>IF(AND(N3196&gt;0,N3196&lt;=0.05),'Bảng Giá'!$B$3,IF(AND(N3196&lt;=0.1,N3196&gt;0.05),'Bảng Giá'!$B$4,IF(AND('Raw Data'!N3196&gt;0.1,'Raw Data'!N3196&lt;=0.25),'Bảng Giá'!$B$5,IF(AND('Raw Data'!N3196&gt;0.25,'Raw Data'!N3196&lt;=0.5),'Bảng Giá'!$B$6,IF(AND('Raw Data'!N3196&gt;0.5,'Raw Data'!N3196&lt;=1),'Bảng Giá'!$B$7,IF(AND('Raw Data'!N3196&gt;1,'Raw Data'!N3196&lt;=1.5),'Bảng Giá'!$B$8,IF(AND('Raw Data'!N3196&gt;1.5,'Raw Data'!N3196&lt;=2),'Bảng Giá'!$B$9,IF(AND('Raw Data'!N3196&gt;2,'Raw Data'!N3196&lt;=2.5),'Bảng Giá'!$B$10,IF(AND('Raw Data'!N3196&gt;2.5,'Raw Data'!N3196&lt;=3),'Bảng Giá'!$B$11,IF(AND('Raw Data'!N3196&gt;3,'Raw Data'!N3196&lt;=3.5),'Bảng Giá'!$B$12,IF(AND('Raw Data'!N3196&gt;3.5,'Raw Data'!N3196&lt;=4),'Bảng Giá'!$B$13,IF(AND('Raw Data'!N3196&gt;4,'Raw Data'!N3196&lt;=4.5),'Bảng Giá'!$B$14,IF(AND('Raw Data'!N3196&gt;4.5,'Raw Data'!N3196&lt;=5),'Bảng Giá'!$B$15,IF(AND('Raw Data'!N3196&gt;5,'Raw Data'!N3196&lt;=5.5),'Bảng Giá'!$B$16,IF(AND('Raw Data'!N3196&gt;5.5,'Raw Data'!N3196&lt;=6),'Bảng Giá'!$B$17,'Bảng Giá'!$B$18)))))))))))))))</f>
        <v>0.1&lt;x&lt;=0.25</v>
      </c>
      <c r="Q3196" s="48">
        <f t="shared" si="297"/>
        <v>-7.6335877862595417E-3</v>
      </c>
      <c r="R3196">
        <f t="shared" si="298"/>
        <v>15600</v>
      </c>
      <c r="S3196">
        <f t="shared" si="299"/>
        <v>2500</v>
      </c>
    </row>
    <row r="3197" spans="1:19" x14ac:dyDescent="0.25">
      <c r="A3197" s="12">
        <v>3196</v>
      </c>
      <c r="B3197" s="12" t="s">
        <v>292</v>
      </c>
      <c r="C3197" s="12" t="s">
        <v>1883</v>
      </c>
      <c r="D3197" s="28">
        <v>43013.645937499998</v>
      </c>
      <c r="E3197" s="17">
        <v>43015.145937499998</v>
      </c>
      <c r="F3197" s="13" t="s">
        <v>302</v>
      </c>
      <c r="G3197" s="12">
        <v>200</v>
      </c>
      <c r="H3197" s="12" t="s">
        <v>311</v>
      </c>
      <c r="I3197" s="12" t="s">
        <v>114</v>
      </c>
      <c r="J3197" s="37">
        <f>INDEX('Bảng Giá'!$C$3:$H$18,MATCH('Raw Data'!P3197,'Bảng Giá'!$B$3:$B$18,0),MATCH('Raw Data'!M3197,'Bảng Giá'!$C$2:$H$2,0))</f>
        <v>13000</v>
      </c>
      <c r="K3197" s="12">
        <v>13100</v>
      </c>
      <c r="L3197" s="36">
        <f t="shared" si="294"/>
        <v>1.5</v>
      </c>
      <c r="M3197" t="str">
        <f>'References data'!H3198</f>
        <v>Nội Tỉnh</v>
      </c>
      <c r="N3197">
        <f t="shared" si="295"/>
        <v>0.2</v>
      </c>
      <c r="O3197">
        <f t="shared" si="296"/>
        <v>-100</v>
      </c>
      <c r="P3197" t="str">
        <f>IF(AND(N3197&gt;0,N3197&lt;=0.05),'Bảng Giá'!$B$3,IF(AND(N3197&lt;=0.1,N3197&gt;0.05),'Bảng Giá'!$B$4,IF(AND('Raw Data'!N3197&gt;0.1,'Raw Data'!N3197&lt;=0.25),'Bảng Giá'!$B$5,IF(AND('Raw Data'!N3197&gt;0.25,'Raw Data'!N3197&lt;=0.5),'Bảng Giá'!$B$6,IF(AND('Raw Data'!N3197&gt;0.5,'Raw Data'!N3197&lt;=1),'Bảng Giá'!$B$7,IF(AND('Raw Data'!N3197&gt;1,'Raw Data'!N3197&lt;=1.5),'Bảng Giá'!$B$8,IF(AND('Raw Data'!N3197&gt;1.5,'Raw Data'!N3197&lt;=2),'Bảng Giá'!$B$9,IF(AND('Raw Data'!N3197&gt;2,'Raw Data'!N3197&lt;=2.5),'Bảng Giá'!$B$10,IF(AND('Raw Data'!N3197&gt;2.5,'Raw Data'!N3197&lt;=3),'Bảng Giá'!$B$11,IF(AND('Raw Data'!N3197&gt;3,'Raw Data'!N3197&lt;=3.5),'Bảng Giá'!$B$12,IF(AND('Raw Data'!N3197&gt;3.5,'Raw Data'!N3197&lt;=4),'Bảng Giá'!$B$13,IF(AND('Raw Data'!N3197&gt;4,'Raw Data'!N3197&lt;=4.5),'Bảng Giá'!$B$14,IF(AND('Raw Data'!N3197&gt;4.5,'Raw Data'!N3197&lt;=5),'Bảng Giá'!$B$15,IF(AND('Raw Data'!N3197&gt;5,'Raw Data'!N3197&lt;=5.5),'Bảng Giá'!$B$16,IF(AND('Raw Data'!N3197&gt;5.5,'Raw Data'!N3197&lt;=6),'Bảng Giá'!$B$17,'Bảng Giá'!$B$18)))))))))))))))</f>
        <v>0.1&lt;x&lt;=0.25</v>
      </c>
      <c r="Q3197" s="48">
        <f t="shared" si="297"/>
        <v>-7.6335877862595417E-3</v>
      </c>
      <c r="R3197">
        <f t="shared" si="298"/>
        <v>15600</v>
      </c>
      <c r="S3197">
        <f t="shared" si="299"/>
        <v>2500</v>
      </c>
    </row>
    <row r="3198" spans="1:19" x14ac:dyDescent="0.25">
      <c r="A3198" s="12">
        <v>3197</v>
      </c>
      <c r="B3198" s="12" t="s">
        <v>292</v>
      </c>
      <c r="C3198" s="12" t="s">
        <v>1884</v>
      </c>
      <c r="D3198" s="28">
        <v>43013.401284722226</v>
      </c>
      <c r="E3198" s="17">
        <v>43014.901284722226</v>
      </c>
      <c r="F3198" s="13" t="s">
        <v>302</v>
      </c>
      <c r="G3198" s="12">
        <v>200</v>
      </c>
      <c r="H3198" s="12" t="s">
        <v>311</v>
      </c>
      <c r="I3198" s="12" t="s">
        <v>88</v>
      </c>
      <c r="J3198" s="37">
        <f>INDEX('Bảng Giá'!$C$3:$H$18,MATCH('Raw Data'!P3198,'Bảng Giá'!$B$3:$B$18,0),MATCH('Raw Data'!M3198,'Bảng Giá'!$C$2:$H$2,0))</f>
        <v>13000</v>
      </c>
      <c r="K3198" s="12">
        <v>13100</v>
      </c>
      <c r="L3198" s="36">
        <f t="shared" si="294"/>
        <v>1.5</v>
      </c>
      <c r="M3198" t="str">
        <f>'References data'!H3199</f>
        <v>Nội Tỉnh</v>
      </c>
      <c r="N3198">
        <f t="shared" si="295"/>
        <v>0.2</v>
      </c>
      <c r="O3198">
        <f t="shared" si="296"/>
        <v>-100</v>
      </c>
      <c r="P3198" t="str">
        <f>IF(AND(N3198&gt;0,N3198&lt;=0.05),'Bảng Giá'!$B$3,IF(AND(N3198&lt;=0.1,N3198&gt;0.05),'Bảng Giá'!$B$4,IF(AND('Raw Data'!N3198&gt;0.1,'Raw Data'!N3198&lt;=0.25),'Bảng Giá'!$B$5,IF(AND('Raw Data'!N3198&gt;0.25,'Raw Data'!N3198&lt;=0.5),'Bảng Giá'!$B$6,IF(AND('Raw Data'!N3198&gt;0.5,'Raw Data'!N3198&lt;=1),'Bảng Giá'!$B$7,IF(AND('Raw Data'!N3198&gt;1,'Raw Data'!N3198&lt;=1.5),'Bảng Giá'!$B$8,IF(AND('Raw Data'!N3198&gt;1.5,'Raw Data'!N3198&lt;=2),'Bảng Giá'!$B$9,IF(AND('Raw Data'!N3198&gt;2,'Raw Data'!N3198&lt;=2.5),'Bảng Giá'!$B$10,IF(AND('Raw Data'!N3198&gt;2.5,'Raw Data'!N3198&lt;=3),'Bảng Giá'!$B$11,IF(AND('Raw Data'!N3198&gt;3,'Raw Data'!N3198&lt;=3.5),'Bảng Giá'!$B$12,IF(AND('Raw Data'!N3198&gt;3.5,'Raw Data'!N3198&lt;=4),'Bảng Giá'!$B$13,IF(AND('Raw Data'!N3198&gt;4,'Raw Data'!N3198&lt;=4.5),'Bảng Giá'!$B$14,IF(AND('Raw Data'!N3198&gt;4.5,'Raw Data'!N3198&lt;=5),'Bảng Giá'!$B$15,IF(AND('Raw Data'!N3198&gt;5,'Raw Data'!N3198&lt;=5.5),'Bảng Giá'!$B$16,IF(AND('Raw Data'!N3198&gt;5.5,'Raw Data'!N3198&lt;=6),'Bảng Giá'!$B$17,'Bảng Giá'!$B$18)))))))))))))))</f>
        <v>0.1&lt;x&lt;=0.25</v>
      </c>
      <c r="Q3198" s="48">
        <f t="shared" si="297"/>
        <v>-7.6335877862595417E-3</v>
      </c>
      <c r="R3198">
        <f t="shared" si="298"/>
        <v>15600</v>
      </c>
      <c r="S3198">
        <f t="shared" si="299"/>
        <v>2500</v>
      </c>
    </row>
    <row r="3199" spans="1:19" x14ac:dyDescent="0.25">
      <c r="A3199" s="12">
        <v>3198</v>
      </c>
      <c r="B3199" s="12" t="s">
        <v>292</v>
      </c>
      <c r="C3199" s="12" t="s">
        <v>1885</v>
      </c>
      <c r="D3199" s="28">
        <v>43013.541435185187</v>
      </c>
      <c r="E3199" s="17">
        <v>43015.041435185187</v>
      </c>
      <c r="F3199" s="13" t="s">
        <v>302</v>
      </c>
      <c r="G3199" s="12">
        <v>200</v>
      </c>
      <c r="H3199" s="12" t="s">
        <v>311</v>
      </c>
      <c r="I3199" s="12" t="s">
        <v>294</v>
      </c>
      <c r="J3199" s="37">
        <f>INDEX('Bảng Giá'!$C$3:$H$18,MATCH('Raw Data'!P3199,'Bảng Giá'!$B$3:$B$18,0),MATCH('Raw Data'!M3199,'Bảng Giá'!$C$2:$H$2,0))</f>
        <v>13000</v>
      </c>
      <c r="K3199" s="12">
        <v>13100</v>
      </c>
      <c r="L3199" s="36">
        <f t="shared" si="294"/>
        <v>1.5</v>
      </c>
      <c r="M3199" t="str">
        <f>'References data'!H3200</f>
        <v>Nội Tỉnh</v>
      </c>
      <c r="N3199">
        <f t="shared" si="295"/>
        <v>0.2</v>
      </c>
      <c r="O3199">
        <f t="shared" si="296"/>
        <v>-100</v>
      </c>
      <c r="P3199" t="str">
        <f>IF(AND(N3199&gt;0,N3199&lt;=0.05),'Bảng Giá'!$B$3,IF(AND(N3199&lt;=0.1,N3199&gt;0.05),'Bảng Giá'!$B$4,IF(AND('Raw Data'!N3199&gt;0.1,'Raw Data'!N3199&lt;=0.25),'Bảng Giá'!$B$5,IF(AND('Raw Data'!N3199&gt;0.25,'Raw Data'!N3199&lt;=0.5),'Bảng Giá'!$B$6,IF(AND('Raw Data'!N3199&gt;0.5,'Raw Data'!N3199&lt;=1),'Bảng Giá'!$B$7,IF(AND('Raw Data'!N3199&gt;1,'Raw Data'!N3199&lt;=1.5),'Bảng Giá'!$B$8,IF(AND('Raw Data'!N3199&gt;1.5,'Raw Data'!N3199&lt;=2),'Bảng Giá'!$B$9,IF(AND('Raw Data'!N3199&gt;2,'Raw Data'!N3199&lt;=2.5),'Bảng Giá'!$B$10,IF(AND('Raw Data'!N3199&gt;2.5,'Raw Data'!N3199&lt;=3),'Bảng Giá'!$B$11,IF(AND('Raw Data'!N3199&gt;3,'Raw Data'!N3199&lt;=3.5),'Bảng Giá'!$B$12,IF(AND('Raw Data'!N3199&gt;3.5,'Raw Data'!N3199&lt;=4),'Bảng Giá'!$B$13,IF(AND('Raw Data'!N3199&gt;4,'Raw Data'!N3199&lt;=4.5),'Bảng Giá'!$B$14,IF(AND('Raw Data'!N3199&gt;4.5,'Raw Data'!N3199&lt;=5),'Bảng Giá'!$B$15,IF(AND('Raw Data'!N3199&gt;5,'Raw Data'!N3199&lt;=5.5),'Bảng Giá'!$B$16,IF(AND('Raw Data'!N3199&gt;5.5,'Raw Data'!N3199&lt;=6),'Bảng Giá'!$B$17,'Bảng Giá'!$B$18)))))))))))))))</f>
        <v>0.1&lt;x&lt;=0.25</v>
      </c>
      <c r="Q3199" s="48">
        <f t="shared" si="297"/>
        <v>-7.6335877862595417E-3</v>
      </c>
      <c r="R3199">
        <f t="shared" si="298"/>
        <v>15600</v>
      </c>
      <c r="S3199">
        <f t="shared" si="299"/>
        <v>2500</v>
      </c>
    </row>
    <row r="3200" spans="1:19" x14ac:dyDescent="0.25">
      <c r="A3200" s="12">
        <v>3199</v>
      </c>
      <c r="B3200" s="12" t="s">
        <v>292</v>
      </c>
      <c r="C3200" s="12" t="s">
        <v>1886</v>
      </c>
      <c r="D3200" s="28">
        <v>43013.401712962965</v>
      </c>
      <c r="E3200" s="17">
        <v>43014.901712962965</v>
      </c>
      <c r="F3200" s="13" t="s">
        <v>302</v>
      </c>
      <c r="G3200" s="12">
        <v>200</v>
      </c>
      <c r="H3200" s="12" t="s">
        <v>311</v>
      </c>
      <c r="I3200" s="12" t="s">
        <v>297</v>
      </c>
      <c r="J3200" s="37">
        <f>INDEX('Bảng Giá'!$C$3:$H$18,MATCH('Raw Data'!P3200,'Bảng Giá'!$B$3:$B$18,0),MATCH('Raw Data'!M3200,'Bảng Giá'!$C$2:$H$2,0))</f>
        <v>13000</v>
      </c>
      <c r="K3200" s="12">
        <v>13100</v>
      </c>
      <c r="L3200" s="36">
        <f t="shared" si="294"/>
        <v>1.5</v>
      </c>
      <c r="M3200" t="str">
        <f>'References data'!H3201</f>
        <v>Nội Tỉnh</v>
      </c>
      <c r="N3200">
        <f t="shared" si="295"/>
        <v>0.2</v>
      </c>
      <c r="O3200">
        <f t="shared" si="296"/>
        <v>-100</v>
      </c>
      <c r="P3200" t="str">
        <f>IF(AND(N3200&gt;0,N3200&lt;=0.05),'Bảng Giá'!$B$3,IF(AND(N3200&lt;=0.1,N3200&gt;0.05),'Bảng Giá'!$B$4,IF(AND('Raw Data'!N3200&gt;0.1,'Raw Data'!N3200&lt;=0.25),'Bảng Giá'!$B$5,IF(AND('Raw Data'!N3200&gt;0.25,'Raw Data'!N3200&lt;=0.5),'Bảng Giá'!$B$6,IF(AND('Raw Data'!N3200&gt;0.5,'Raw Data'!N3200&lt;=1),'Bảng Giá'!$B$7,IF(AND('Raw Data'!N3200&gt;1,'Raw Data'!N3200&lt;=1.5),'Bảng Giá'!$B$8,IF(AND('Raw Data'!N3200&gt;1.5,'Raw Data'!N3200&lt;=2),'Bảng Giá'!$B$9,IF(AND('Raw Data'!N3200&gt;2,'Raw Data'!N3200&lt;=2.5),'Bảng Giá'!$B$10,IF(AND('Raw Data'!N3200&gt;2.5,'Raw Data'!N3200&lt;=3),'Bảng Giá'!$B$11,IF(AND('Raw Data'!N3200&gt;3,'Raw Data'!N3200&lt;=3.5),'Bảng Giá'!$B$12,IF(AND('Raw Data'!N3200&gt;3.5,'Raw Data'!N3200&lt;=4),'Bảng Giá'!$B$13,IF(AND('Raw Data'!N3200&gt;4,'Raw Data'!N3200&lt;=4.5),'Bảng Giá'!$B$14,IF(AND('Raw Data'!N3200&gt;4.5,'Raw Data'!N3200&lt;=5),'Bảng Giá'!$B$15,IF(AND('Raw Data'!N3200&gt;5,'Raw Data'!N3200&lt;=5.5),'Bảng Giá'!$B$16,IF(AND('Raw Data'!N3200&gt;5.5,'Raw Data'!N3200&lt;=6),'Bảng Giá'!$B$17,'Bảng Giá'!$B$18)))))))))))))))</f>
        <v>0.1&lt;x&lt;=0.25</v>
      </c>
      <c r="Q3200" s="48">
        <f t="shared" si="297"/>
        <v>-7.6335877862595417E-3</v>
      </c>
      <c r="R3200">
        <f t="shared" si="298"/>
        <v>15600</v>
      </c>
      <c r="S3200">
        <f t="shared" si="299"/>
        <v>2500</v>
      </c>
    </row>
    <row r="3201" spans="1:19" x14ac:dyDescent="0.25">
      <c r="A3201" s="12">
        <v>3200</v>
      </c>
      <c r="B3201" s="12" t="s">
        <v>292</v>
      </c>
      <c r="C3201" s="12" t="s">
        <v>1887</v>
      </c>
      <c r="D3201" s="28">
        <v>43013.542361111111</v>
      </c>
      <c r="E3201" s="17">
        <v>43015.042361111111</v>
      </c>
      <c r="F3201" s="13" t="s">
        <v>302</v>
      </c>
      <c r="G3201" s="12">
        <v>200</v>
      </c>
      <c r="H3201" s="12" t="s">
        <v>311</v>
      </c>
      <c r="I3201" s="12" t="s">
        <v>286</v>
      </c>
      <c r="J3201" s="37">
        <f>INDEX('Bảng Giá'!$C$3:$H$18,MATCH('Raw Data'!P3201,'Bảng Giá'!$B$3:$B$18,0),MATCH('Raw Data'!M3201,'Bảng Giá'!$C$2:$H$2,0))</f>
        <v>13000</v>
      </c>
      <c r="K3201" s="12">
        <v>13100</v>
      </c>
      <c r="L3201" s="36">
        <f t="shared" si="294"/>
        <v>1.5</v>
      </c>
      <c r="M3201" t="str">
        <f>'References data'!H3202</f>
        <v>Nội Tỉnh</v>
      </c>
      <c r="N3201">
        <f t="shared" si="295"/>
        <v>0.2</v>
      </c>
      <c r="O3201">
        <f t="shared" si="296"/>
        <v>-100</v>
      </c>
      <c r="P3201" t="str">
        <f>IF(AND(N3201&gt;0,N3201&lt;=0.05),'Bảng Giá'!$B$3,IF(AND(N3201&lt;=0.1,N3201&gt;0.05),'Bảng Giá'!$B$4,IF(AND('Raw Data'!N3201&gt;0.1,'Raw Data'!N3201&lt;=0.25),'Bảng Giá'!$B$5,IF(AND('Raw Data'!N3201&gt;0.25,'Raw Data'!N3201&lt;=0.5),'Bảng Giá'!$B$6,IF(AND('Raw Data'!N3201&gt;0.5,'Raw Data'!N3201&lt;=1),'Bảng Giá'!$B$7,IF(AND('Raw Data'!N3201&gt;1,'Raw Data'!N3201&lt;=1.5),'Bảng Giá'!$B$8,IF(AND('Raw Data'!N3201&gt;1.5,'Raw Data'!N3201&lt;=2),'Bảng Giá'!$B$9,IF(AND('Raw Data'!N3201&gt;2,'Raw Data'!N3201&lt;=2.5),'Bảng Giá'!$B$10,IF(AND('Raw Data'!N3201&gt;2.5,'Raw Data'!N3201&lt;=3),'Bảng Giá'!$B$11,IF(AND('Raw Data'!N3201&gt;3,'Raw Data'!N3201&lt;=3.5),'Bảng Giá'!$B$12,IF(AND('Raw Data'!N3201&gt;3.5,'Raw Data'!N3201&lt;=4),'Bảng Giá'!$B$13,IF(AND('Raw Data'!N3201&gt;4,'Raw Data'!N3201&lt;=4.5),'Bảng Giá'!$B$14,IF(AND('Raw Data'!N3201&gt;4.5,'Raw Data'!N3201&lt;=5),'Bảng Giá'!$B$15,IF(AND('Raw Data'!N3201&gt;5,'Raw Data'!N3201&lt;=5.5),'Bảng Giá'!$B$16,IF(AND('Raw Data'!N3201&gt;5.5,'Raw Data'!N3201&lt;=6),'Bảng Giá'!$B$17,'Bảng Giá'!$B$18)))))))))))))))</f>
        <v>0.1&lt;x&lt;=0.25</v>
      </c>
      <c r="Q3201" s="48">
        <f t="shared" si="297"/>
        <v>-7.6335877862595417E-3</v>
      </c>
      <c r="R3201">
        <f t="shared" si="298"/>
        <v>15600</v>
      </c>
      <c r="S3201">
        <f t="shared" si="299"/>
        <v>2500</v>
      </c>
    </row>
    <row r="3202" spans="1:19" x14ac:dyDescent="0.25">
      <c r="A3202" s="12">
        <v>3201</v>
      </c>
      <c r="B3202" s="12" t="s">
        <v>292</v>
      </c>
      <c r="C3202" s="12" t="s">
        <v>1888</v>
      </c>
      <c r="D3202" s="28">
        <v>43013.403738425928</v>
      </c>
      <c r="E3202" s="17">
        <v>43014.903738425928</v>
      </c>
      <c r="F3202" s="13" t="s">
        <v>302</v>
      </c>
      <c r="G3202" s="12">
        <v>200</v>
      </c>
      <c r="H3202" s="12" t="s">
        <v>311</v>
      </c>
      <c r="I3202" s="12" t="s">
        <v>109</v>
      </c>
      <c r="J3202" s="37">
        <f>INDEX('Bảng Giá'!$C$3:$H$18,MATCH('Raw Data'!P3202,'Bảng Giá'!$B$3:$B$18,0),MATCH('Raw Data'!M3202,'Bảng Giá'!$C$2:$H$2,0))</f>
        <v>13000</v>
      </c>
      <c r="K3202" s="12">
        <v>13100</v>
      </c>
      <c r="L3202" s="36">
        <f t="shared" si="294"/>
        <v>1.5</v>
      </c>
      <c r="M3202" t="str">
        <f>'References data'!H3203</f>
        <v>Nội Tỉnh</v>
      </c>
      <c r="N3202">
        <f t="shared" si="295"/>
        <v>0.2</v>
      </c>
      <c r="O3202">
        <f t="shared" si="296"/>
        <v>-100</v>
      </c>
      <c r="P3202" t="str">
        <f>IF(AND(N3202&gt;0,N3202&lt;=0.05),'Bảng Giá'!$B$3,IF(AND(N3202&lt;=0.1,N3202&gt;0.05),'Bảng Giá'!$B$4,IF(AND('Raw Data'!N3202&gt;0.1,'Raw Data'!N3202&lt;=0.25),'Bảng Giá'!$B$5,IF(AND('Raw Data'!N3202&gt;0.25,'Raw Data'!N3202&lt;=0.5),'Bảng Giá'!$B$6,IF(AND('Raw Data'!N3202&gt;0.5,'Raw Data'!N3202&lt;=1),'Bảng Giá'!$B$7,IF(AND('Raw Data'!N3202&gt;1,'Raw Data'!N3202&lt;=1.5),'Bảng Giá'!$B$8,IF(AND('Raw Data'!N3202&gt;1.5,'Raw Data'!N3202&lt;=2),'Bảng Giá'!$B$9,IF(AND('Raw Data'!N3202&gt;2,'Raw Data'!N3202&lt;=2.5),'Bảng Giá'!$B$10,IF(AND('Raw Data'!N3202&gt;2.5,'Raw Data'!N3202&lt;=3),'Bảng Giá'!$B$11,IF(AND('Raw Data'!N3202&gt;3,'Raw Data'!N3202&lt;=3.5),'Bảng Giá'!$B$12,IF(AND('Raw Data'!N3202&gt;3.5,'Raw Data'!N3202&lt;=4),'Bảng Giá'!$B$13,IF(AND('Raw Data'!N3202&gt;4,'Raw Data'!N3202&lt;=4.5),'Bảng Giá'!$B$14,IF(AND('Raw Data'!N3202&gt;4.5,'Raw Data'!N3202&lt;=5),'Bảng Giá'!$B$15,IF(AND('Raw Data'!N3202&gt;5,'Raw Data'!N3202&lt;=5.5),'Bảng Giá'!$B$16,IF(AND('Raw Data'!N3202&gt;5.5,'Raw Data'!N3202&lt;=6),'Bảng Giá'!$B$17,'Bảng Giá'!$B$18)))))))))))))))</f>
        <v>0.1&lt;x&lt;=0.25</v>
      </c>
      <c r="Q3202" s="48">
        <f t="shared" si="297"/>
        <v>-7.6335877862595417E-3</v>
      </c>
      <c r="R3202">
        <f t="shared" si="298"/>
        <v>15600</v>
      </c>
      <c r="S3202">
        <f t="shared" si="299"/>
        <v>2500</v>
      </c>
    </row>
    <row r="3203" spans="1:19" x14ac:dyDescent="0.25">
      <c r="A3203" s="12">
        <v>3202</v>
      </c>
      <c r="B3203" s="12" t="s">
        <v>292</v>
      </c>
      <c r="C3203" s="12" t="s">
        <v>1889</v>
      </c>
      <c r="D3203" s="28">
        <v>43013.64576388889</v>
      </c>
      <c r="E3203" s="17">
        <v>43015.14576388889</v>
      </c>
      <c r="F3203" s="13" t="s">
        <v>303</v>
      </c>
      <c r="G3203" s="12">
        <v>200</v>
      </c>
      <c r="H3203" s="12" t="s">
        <v>311</v>
      </c>
      <c r="I3203" s="12" t="s">
        <v>94</v>
      </c>
      <c r="J3203" s="37">
        <f>INDEX('Bảng Giá'!$C$3:$H$18,MATCH('Raw Data'!P3203,'Bảng Giá'!$B$3:$B$18,0),MATCH('Raw Data'!M3203,'Bảng Giá'!$C$2:$H$2,0))</f>
        <v>13000</v>
      </c>
      <c r="K3203" s="12">
        <v>13100</v>
      </c>
      <c r="L3203" s="36">
        <f t="shared" ref="L3203:L3266" si="300">E3203-D3203</f>
        <v>1.5</v>
      </c>
      <c r="M3203" t="str">
        <f>'References data'!H3204</f>
        <v>Nội Tỉnh</v>
      </c>
      <c r="N3203">
        <f t="shared" ref="N3203:N3266" si="301">G3203/1000</f>
        <v>0.2</v>
      </c>
      <c r="O3203">
        <f t="shared" ref="O3203:O3266" si="302">J3203-K3203</f>
        <v>-100</v>
      </c>
      <c r="P3203" t="str">
        <f>IF(AND(N3203&gt;0,N3203&lt;=0.05),'Bảng Giá'!$B$3,IF(AND(N3203&lt;=0.1,N3203&gt;0.05),'Bảng Giá'!$B$4,IF(AND('Raw Data'!N3203&gt;0.1,'Raw Data'!N3203&lt;=0.25),'Bảng Giá'!$B$5,IF(AND('Raw Data'!N3203&gt;0.25,'Raw Data'!N3203&lt;=0.5),'Bảng Giá'!$B$6,IF(AND('Raw Data'!N3203&gt;0.5,'Raw Data'!N3203&lt;=1),'Bảng Giá'!$B$7,IF(AND('Raw Data'!N3203&gt;1,'Raw Data'!N3203&lt;=1.5),'Bảng Giá'!$B$8,IF(AND('Raw Data'!N3203&gt;1.5,'Raw Data'!N3203&lt;=2),'Bảng Giá'!$B$9,IF(AND('Raw Data'!N3203&gt;2,'Raw Data'!N3203&lt;=2.5),'Bảng Giá'!$B$10,IF(AND('Raw Data'!N3203&gt;2.5,'Raw Data'!N3203&lt;=3),'Bảng Giá'!$B$11,IF(AND('Raw Data'!N3203&gt;3,'Raw Data'!N3203&lt;=3.5),'Bảng Giá'!$B$12,IF(AND('Raw Data'!N3203&gt;3.5,'Raw Data'!N3203&lt;=4),'Bảng Giá'!$B$13,IF(AND('Raw Data'!N3203&gt;4,'Raw Data'!N3203&lt;=4.5),'Bảng Giá'!$B$14,IF(AND('Raw Data'!N3203&gt;4.5,'Raw Data'!N3203&lt;=5),'Bảng Giá'!$B$15,IF(AND('Raw Data'!N3203&gt;5,'Raw Data'!N3203&lt;=5.5),'Bảng Giá'!$B$16,IF(AND('Raw Data'!N3203&gt;5.5,'Raw Data'!N3203&lt;=6),'Bảng Giá'!$B$17,'Bảng Giá'!$B$18)))))))))))))))</f>
        <v>0.1&lt;x&lt;=0.25</v>
      </c>
      <c r="Q3203" s="48">
        <f t="shared" ref="Q3203:Q3266" si="303">O3203/K3203</f>
        <v>-7.6335877862595417E-3</v>
      </c>
      <c r="R3203">
        <f t="shared" ref="R3203:R3266" si="304">J3203+(J3203*0.2)</f>
        <v>15600</v>
      </c>
      <c r="S3203">
        <f t="shared" ref="S3203:S3266" si="305">R3203-K3203</f>
        <v>2500</v>
      </c>
    </row>
    <row r="3204" spans="1:19" x14ac:dyDescent="0.25">
      <c r="A3204" s="12">
        <v>3203</v>
      </c>
      <c r="B3204" s="12" t="s">
        <v>292</v>
      </c>
      <c r="C3204" s="12" t="s">
        <v>1890</v>
      </c>
      <c r="D3204" s="28">
        <v>43013.542303240742</v>
      </c>
      <c r="E3204" s="17">
        <v>43015.042303240742</v>
      </c>
      <c r="F3204" s="13" t="s">
        <v>302</v>
      </c>
      <c r="G3204" s="12">
        <v>200</v>
      </c>
      <c r="H3204" s="12" t="s">
        <v>311</v>
      </c>
      <c r="I3204" s="12" t="s">
        <v>94</v>
      </c>
      <c r="J3204" s="37">
        <f>INDEX('Bảng Giá'!$C$3:$H$18,MATCH('Raw Data'!P3204,'Bảng Giá'!$B$3:$B$18,0),MATCH('Raw Data'!M3204,'Bảng Giá'!$C$2:$H$2,0))</f>
        <v>13000</v>
      </c>
      <c r="K3204" s="12">
        <v>13100</v>
      </c>
      <c r="L3204" s="36">
        <f t="shared" si="300"/>
        <v>1.5</v>
      </c>
      <c r="M3204" t="str">
        <f>'References data'!H3205</f>
        <v>Nội Tỉnh</v>
      </c>
      <c r="N3204">
        <f t="shared" si="301"/>
        <v>0.2</v>
      </c>
      <c r="O3204">
        <f t="shared" si="302"/>
        <v>-100</v>
      </c>
      <c r="P3204" t="str">
        <f>IF(AND(N3204&gt;0,N3204&lt;=0.05),'Bảng Giá'!$B$3,IF(AND(N3204&lt;=0.1,N3204&gt;0.05),'Bảng Giá'!$B$4,IF(AND('Raw Data'!N3204&gt;0.1,'Raw Data'!N3204&lt;=0.25),'Bảng Giá'!$B$5,IF(AND('Raw Data'!N3204&gt;0.25,'Raw Data'!N3204&lt;=0.5),'Bảng Giá'!$B$6,IF(AND('Raw Data'!N3204&gt;0.5,'Raw Data'!N3204&lt;=1),'Bảng Giá'!$B$7,IF(AND('Raw Data'!N3204&gt;1,'Raw Data'!N3204&lt;=1.5),'Bảng Giá'!$B$8,IF(AND('Raw Data'!N3204&gt;1.5,'Raw Data'!N3204&lt;=2),'Bảng Giá'!$B$9,IF(AND('Raw Data'!N3204&gt;2,'Raw Data'!N3204&lt;=2.5),'Bảng Giá'!$B$10,IF(AND('Raw Data'!N3204&gt;2.5,'Raw Data'!N3204&lt;=3),'Bảng Giá'!$B$11,IF(AND('Raw Data'!N3204&gt;3,'Raw Data'!N3204&lt;=3.5),'Bảng Giá'!$B$12,IF(AND('Raw Data'!N3204&gt;3.5,'Raw Data'!N3204&lt;=4),'Bảng Giá'!$B$13,IF(AND('Raw Data'!N3204&gt;4,'Raw Data'!N3204&lt;=4.5),'Bảng Giá'!$B$14,IF(AND('Raw Data'!N3204&gt;4.5,'Raw Data'!N3204&lt;=5),'Bảng Giá'!$B$15,IF(AND('Raw Data'!N3204&gt;5,'Raw Data'!N3204&lt;=5.5),'Bảng Giá'!$B$16,IF(AND('Raw Data'!N3204&gt;5.5,'Raw Data'!N3204&lt;=6),'Bảng Giá'!$B$17,'Bảng Giá'!$B$18)))))))))))))))</f>
        <v>0.1&lt;x&lt;=0.25</v>
      </c>
      <c r="Q3204" s="48">
        <f t="shared" si="303"/>
        <v>-7.6335877862595417E-3</v>
      </c>
      <c r="R3204">
        <f t="shared" si="304"/>
        <v>15600</v>
      </c>
      <c r="S3204">
        <f t="shared" si="305"/>
        <v>2500</v>
      </c>
    </row>
    <row r="3205" spans="1:19" x14ac:dyDescent="0.25">
      <c r="A3205" s="12">
        <v>3204</v>
      </c>
      <c r="B3205" s="12" t="s">
        <v>292</v>
      </c>
      <c r="C3205" s="12" t="s">
        <v>1891</v>
      </c>
      <c r="D3205" s="28">
        <v>43015.333333333336</v>
      </c>
      <c r="E3205" s="17">
        <v>43016.833333333336</v>
      </c>
      <c r="F3205" s="13" t="s">
        <v>302</v>
      </c>
      <c r="G3205" s="12">
        <v>200</v>
      </c>
      <c r="H3205" s="12" t="s">
        <v>311</v>
      </c>
      <c r="I3205" s="12" t="s">
        <v>114</v>
      </c>
      <c r="J3205" s="37">
        <f>INDEX('Bảng Giá'!$C$3:$H$18,MATCH('Raw Data'!P3205,'Bảng Giá'!$B$3:$B$18,0),MATCH('Raw Data'!M3205,'Bảng Giá'!$C$2:$H$2,0))</f>
        <v>13000</v>
      </c>
      <c r="K3205" s="12">
        <v>13100</v>
      </c>
      <c r="L3205" s="36">
        <f t="shared" si="300"/>
        <v>1.5</v>
      </c>
      <c r="M3205" t="str">
        <f>'References data'!H3206</f>
        <v>Nội Tỉnh</v>
      </c>
      <c r="N3205">
        <f t="shared" si="301"/>
        <v>0.2</v>
      </c>
      <c r="O3205">
        <f t="shared" si="302"/>
        <v>-100</v>
      </c>
      <c r="P3205" t="str">
        <f>IF(AND(N3205&gt;0,N3205&lt;=0.05),'Bảng Giá'!$B$3,IF(AND(N3205&lt;=0.1,N3205&gt;0.05),'Bảng Giá'!$B$4,IF(AND('Raw Data'!N3205&gt;0.1,'Raw Data'!N3205&lt;=0.25),'Bảng Giá'!$B$5,IF(AND('Raw Data'!N3205&gt;0.25,'Raw Data'!N3205&lt;=0.5),'Bảng Giá'!$B$6,IF(AND('Raw Data'!N3205&gt;0.5,'Raw Data'!N3205&lt;=1),'Bảng Giá'!$B$7,IF(AND('Raw Data'!N3205&gt;1,'Raw Data'!N3205&lt;=1.5),'Bảng Giá'!$B$8,IF(AND('Raw Data'!N3205&gt;1.5,'Raw Data'!N3205&lt;=2),'Bảng Giá'!$B$9,IF(AND('Raw Data'!N3205&gt;2,'Raw Data'!N3205&lt;=2.5),'Bảng Giá'!$B$10,IF(AND('Raw Data'!N3205&gt;2.5,'Raw Data'!N3205&lt;=3),'Bảng Giá'!$B$11,IF(AND('Raw Data'!N3205&gt;3,'Raw Data'!N3205&lt;=3.5),'Bảng Giá'!$B$12,IF(AND('Raw Data'!N3205&gt;3.5,'Raw Data'!N3205&lt;=4),'Bảng Giá'!$B$13,IF(AND('Raw Data'!N3205&gt;4,'Raw Data'!N3205&lt;=4.5),'Bảng Giá'!$B$14,IF(AND('Raw Data'!N3205&gt;4.5,'Raw Data'!N3205&lt;=5),'Bảng Giá'!$B$15,IF(AND('Raw Data'!N3205&gt;5,'Raw Data'!N3205&lt;=5.5),'Bảng Giá'!$B$16,IF(AND('Raw Data'!N3205&gt;5.5,'Raw Data'!N3205&lt;=6),'Bảng Giá'!$B$17,'Bảng Giá'!$B$18)))))))))))))))</f>
        <v>0.1&lt;x&lt;=0.25</v>
      </c>
      <c r="Q3205" s="48">
        <f t="shared" si="303"/>
        <v>-7.6335877862595417E-3</v>
      </c>
      <c r="R3205">
        <f t="shared" si="304"/>
        <v>15600</v>
      </c>
      <c r="S3205">
        <f t="shared" si="305"/>
        <v>2500</v>
      </c>
    </row>
    <row r="3206" spans="1:19" x14ac:dyDescent="0.25">
      <c r="A3206" s="12">
        <v>3205</v>
      </c>
      <c r="B3206" s="12" t="s">
        <v>292</v>
      </c>
      <c r="C3206" s="12" t="s">
        <v>1892</v>
      </c>
      <c r="D3206" s="28">
        <v>43013.401458333334</v>
      </c>
      <c r="E3206" s="17">
        <v>43014.901458333334</v>
      </c>
      <c r="F3206" s="13" t="s">
        <v>302</v>
      </c>
      <c r="G3206" s="12">
        <v>200</v>
      </c>
      <c r="H3206" s="12" t="s">
        <v>311</v>
      </c>
      <c r="I3206" s="12" t="s">
        <v>114</v>
      </c>
      <c r="J3206" s="37">
        <f>INDEX('Bảng Giá'!$C$3:$H$18,MATCH('Raw Data'!P3206,'Bảng Giá'!$B$3:$B$18,0),MATCH('Raw Data'!M3206,'Bảng Giá'!$C$2:$H$2,0))</f>
        <v>13000</v>
      </c>
      <c r="K3206" s="12">
        <v>13100</v>
      </c>
      <c r="L3206" s="36">
        <f t="shared" si="300"/>
        <v>1.5</v>
      </c>
      <c r="M3206" t="str">
        <f>'References data'!H3207</f>
        <v>Nội Tỉnh</v>
      </c>
      <c r="N3206">
        <f t="shared" si="301"/>
        <v>0.2</v>
      </c>
      <c r="O3206">
        <f t="shared" si="302"/>
        <v>-100</v>
      </c>
      <c r="P3206" t="str">
        <f>IF(AND(N3206&gt;0,N3206&lt;=0.05),'Bảng Giá'!$B$3,IF(AND(N3206&lt;=0.1,N3206&gt;0.05),'Bảng Giá'!$B$4,IF(AND('Raw Data'!N3206&gt;0.1,'Raw Data'!N3206&lt;=0.25),'Bảng Giá'!$B$5,IF(AND('Raw Data'!N3206&gt;0.25,'Raw Data'!N3206&lt;=0.5),'Bảng Giá'!$B$6,IF(AND('Raw Data'!N3206&gt;0.5,'Raw Data'!N3206&lt;=1),'Bảng Giá'!$B$7,IF(AND('Raw Data'!N3206&gt;1,'Raw Data'!N3206&lt;=1.5),'Bảng Giá'!$B$8,IF(AND('Raw Data'!N3206&gt;1.5,'Raw Data'!N3206&lt;=2),'Bảng Giá'!$B$9,IF(AND('Raw Data'!N3206&gt;2,'Raw Data'!N3206&lt;=2.5),'Bảng Giá'!$B$10,IF(AND('Raw Data'!N3206&gt;2.5,'Raw Data'!N3206&lt;=3),'Bảng Giá'!$B$11,IF(AND('Raw Data'!N3206&gt;3,'Raw Data'!N3206&lt;=3.5),'Bảng Giá'!$B$12,IF(AND('Raw Data'!N3206&gt;3.5,'Raw Data'!N3206&lt;=4),'Bảng Giá'!$B$13,IF(AND('Raw Data'!N3206&gt;4,'Raw Data'!N3206&lt;=4.5),'Bảng Giá'!$B$14,IF(AND('Raw Data'!N3206&gt;4.5,'Raw Data'!N3206&lt;=5),'Bảng Giá'!$B$15,IF(AND('Raw Data'!N3206&gt;5,'Raw Data'!N3206&lt;=5.5),'Bảng Giá'!$B$16,IF(AND('Raw Data'!N3206&gt;5.5,'Raw Data'!N3206&lt;=6),'Bảng Giá'!$B$17,'Bảng Giá'!$B$18)))))))))))))))</f>
        <v>0.1&lt;x&lt;=0.25</v>
      </c>
      <c r="Q3206" s="48">
        <f t="shared" si="303"/>
        <v>-7.6335877862595417E-3</v>
      </c>
      <c r="R3206">
        <f t="shared" si="304"/>
        <v>15600</v>
      </c>
      <c r="S3206">
        <f t="shared" si="305"/>
        <v>2500</v>
      </c>
    </row>
    <row r="3207" spans="1:19" x14ac:dyDescent="0.25">
      <c r="A3207" s="12">
        <v>3206</v>
      </c>
      <c r="B3207" s="12" t="s">
        <v>292</v>
      </c>
      <c r="C3207" s="12" t="s">
        <v>1893</v>
      </c>
      <c r="D3207" s="28">
        <v>43013.401921296296</v>
      </c>
      <c r="E3207" s="17">
        <v>43014.901921296296</v>
      </c>
      <c r="F3207" s="13" t="s">
        <v>302</v>
      </c>
      <c r="G3207" s="12">
        <v>200</v>
      </c>
      <c r="H3207" s="12" t="s">
        <v>311</v>
      </c>
      <c r="I3207" s="12" t="s">
        <v>114</v>
      </c>
      <c r="J3207" s="37">
        <f>INDEX('Bảng Giá'!$C$3:$H$18,MATCH('Raw Data'!P3207,'Bảng Giá'!$B$3:$B$18,0),MATCH('Raw Data'!M3207,'Bảng Giá'!$C$2:$H$2,0))</f>
        <v>13000</v>
      </c>
      <c r="K3207" s="12">
        <v>13100</v>
      </c>
      <c r="L3207" s="36">
        <f t="shared" si="300"/>
        <v>1.5</v>
      </c>
      <c r="M3207" t="str">
        <f>'References data'!H3208</f>
        <v>Nội Tỉnh</v>
      </c>
      <c r="N3207">
        <f t="shared" si="301"/>
        <v>0.2</v>
      </c>
      <c r="O3207">
        <f t="shared" si="302"/>
        <v>-100</v>
      </c>
      <c r="P3207" t="str">
        <f>IF(AND(N3207&gt;0,N3207&lt;=0.05),'Bảng Giá'!$B$3,IF(AND(N3207&lt;=0.1,N3207&gt;0.05),'Bảng Giá'!$B$4,IF(AND('Raw Data'!N3207&gt;0.1,'Raw Data'!N3207&lt;=0.25),'Bảng Giá'!$B$5,IF(AND('Raw Data'!N3207&gt;0.25,'Raw Data'!N3207&lt;=0.5),'Bảng Giá'!$B$6,IF(AND('Raw Data'!N3207&gt;0.5,'Raw Data'!N3207&lt;=1),'Bảng Giá'!$B$7,IF(AND('Raw Data'!N3207&gt;1,'Raw Data'!N3207&lt;=1.5),'Bảng Giá'!$B$8,IF(AND('Raw Data'!N3207&gt;1.5,'Raw Data'!N3207&lt;=2),'Bảng Giá'!$B$9,IF(AND('Raw Data'!N3207&gt;2,'Raw Data'!N3207&lt;=2.5),'Bảng Giá'!$B$10,IF(AND('Raw Data'!N3207&gt;2.5,'Raw Data'!N3207&lt;=3),'Bảng Giá'!$B$11,IF(AND('Raw Data'!N3207&gt;3,'Raw Data'!N3207&lt;=3.5),'Bảng Giá'!$B$12,IF(AND('Raw Data'!N3207&gt;3.5,'Raw Data'!N3207&lt;=4),'Bảng Giá'!$B$13,IF(AND('Raw Data'!N3207&gt;4,'Raw Data'!N3207&lt;=4.5),'Bảng Giá'!$B$14,IF(AND('Raw Data'!N3207&gt;4.5,'Raw Data'!N3207&lt;=5),'Bảng Giá'!$B$15,IF(AND('Raw Data'!N3207&gt;5,'Raw Data'!N3207&lt;=5.5),'Bảng Giá'!$B$16,IF(AND('Raw Data'!N3207&gt;5.5,'Raw Data'!N3207&lt;=6),'Bảng Giá'!$B$17,'Bảng Giá'!$B$18)))))))))))))))</f>
        <v>0.1&lt;x&lt;=0.25</v>
      </c>
      <c r="Q3207" s="48">
        <f t="shared" si="303"/>
        <v>-7.6335877862595417E-3</v>
      </c>
      <c r="R3207">
        <f t="shared" si="304"/>
        <v>15600</v>
      </c>
      <c r="S3207">
        <f t="shared" si="305"/>
        <v>2500</v>
      </c>
    </row>
    <row r="3208" spans="1:19" x14ac:dyDescent="0.25">
      <c r="A3208" s="12">
        <v>3207</v>
      </c>
      <c r="B3208" s="12" t="s">
        <v>292</v>
      </c>
      <c r="C3208" s="12" t="s">
        <v>1894</v>
      </c>
      <c r="D3208" s="28">
        <v>43013.403692129628</v>
      </c>
      <c r="E3208" s="17">
        <v>43014.903692129628</v>
      </c>
      <c r="F3208" s="13" t="s">
        <v>302</v>
      </c>
      <c r="G3208" s="12">
        <v>200</v>
      </c>
      <c r="H3208" s="12" t="s">
        <v>311</v>
      </c>
      <c r="I3208" s="12" t="s">
        <v>94</v>
      </c>
      <c r="J3208" s="37">
        <f>INDEX('Bảng Giá'!$C$3:$H$18,MATCH('Raw Data'!P3208,'Bảng Giá'!$B$3:$B$18,0),MATCH('Raw Data'!M3208,'Bảng Giá'!$C$2:$H$2,0))</f>
        <v>13000</v>
      </c>
      <c r="K3208" s="12">
        <v>13100</v>
      </c>
      <c r="L3208" s="36">
        <f t="shared" si="300"/>
        <v>1.5</v>
      </c>
      <c r="M3208" t="str">
        <f>'References data'!H3209</f>
        <v>Nội Tỉnh</v>
      </c>
      <c r="N3208">
        <f t="shared" si="301"/>
        <v>0.2</v>
      </c>
      <c r="O3208">
        <f t="shared" si="302"/>
        <v>-100</v>
      </c>
      <c r="P3208" t="str">
        <f>IF(AND(N3208&gt;0,N3208&lt;=0.05),'Bảng Giá'!$B$3,IF(AND(N3208&lt;=0.1,N3208&gt;0.05),'Bảng Giá'!$B$4,IF(AND('Raw Data'!N3208&gt;0.1,'Raw Data'!N3208&lt;=0.25),'Bảng Giá'!$B$5,IF(AND('Raw Data'!N3208&gt;0.25,'Raw Data'!N3208&lt;=0.5),'Bảng Giá'!$B$6,IF(AND('Raw Data'!N3208&gt;0.5,'Raw Data'!N3208&lt;=1),'Bảng Giá'!$B$7,IF(AND('Raw Data'!N3208&gt;1,'Raw Data'!N3208&lt;=1.5),'Bảng Giá'!$B$8,IF(AND('Raw Data'!N3208&gt;1.5,'Raw Data'!N3208&lt;=2),'Bảng Giá'!$B$9,IF(AND('Raw Data'!N3208&gt;2,'Raw Data'!N3208&lt;=2.5),'Bảng Giá'!$B$10,IF(AND('Raw Data'!N3208&gt;2.5,'Raw Data'!N3208&lt;=3),'Bảng Giá'!$B$11,IF(AND('Raw Data'!N3208&gt;3,'Raw Data'!N3208&lt;=3.5),'Bảng Giá'!$B$12,IF(AND('Raw Data'!N3208&gt;3.5,'Raw Data'!N3208&lt;=4),'Bảng Giá'!$B$13,IF(AND('Raw Data'!N3208&gt;4,'Raw Data'!N3208&lt;=4.5),'Bảng Giá'!$B$14,IF(AND('Raw Data'!N3208&gt;4.5,'Raw Data'!N3208&lt;=5),'Bảng Giá'!$B$15,IF(AND('Raw Data'!N3208&gt;5,'Raw Data'!N3208&lt;=5.5),'Bảng Giá'!$B$16,IF(AND('Raw Data'!N3208&gt;5.5,'Raw Data'!N3208&lt;=6),'Bảng Giá'!$B$17,'Bảng Giá'!$B$18)))))))))))))))</f>
        <v>0.1&lt;x&lt;=0.25</v>
      </c>
      <c r="Q3208" s="48">
        <f t="shared" si="303"/>
        <v>-7.6335877862595417E-3</v>
      </c>
      <c r="R3208">
        <f t="shared" si="304"/>
        <v>15600</v>
      </c>
      <c r="S3208">
        <f t="shared" si="305"/>
        <v>2500</v>
      </c>
    </row>
    <row r="3209" spans="1:19" x14ac:dyDescent="0.25">
      <c r="A3209" s="12">
        <v>3208</v>
      </c>
      <c r="B3209" s="12" t="s">
        <v>292</v>
      </c>
      <c r="C3209" s="12" t="s">
        <v>1895</v>
      </c>
      <c r="D3209" s="28">
        <v>43015.333333333336</v>
      </c>
      <c r="E3209" s="17">
        <v>43016.833333333336</v>
      </c>
      <c r="F3209" s="13" t="s">
        <v>302</v>
      </c>
      <c r="G3209" s="12">
        <v>200</v>
      </c>
      <c r="H3209" s="12" t="s">
        <v>311</v>
      </c>
      <c r="I3209" s="12" t="s">
        <v>82</v>
      </c>
      <c r="J3209" s="37">
        <f>INDEX('Bảng Giá'!$C$3:$H$18,MATCH('Raw Data'!P3209,'Bảng Giá'!$B$3:$B$18,0),MATCH('Raw Data'!M3209,'Bảng Giá'!$C$2:$H$2,0))</f>
        <v>13000</v>
      </c>
      <c r="K3209" s="12">
        <v>13100</v>
      </c>
      <c r="L3209" s="36">
        <f t="shared" si="300"/>
        <v>1.5</v>
      </c>
      <c r="M3209" t="str">
        <f>'References data'!H3210</f>
        <v>Nội Tỉnh</v>
      </c>
      <c r="N3209">
        <f t="shared" si="301"/>
        <v>0.2</v>
      </c>
      <c r="O3209">
        <f t="shared" si="302"/>
        <v>-100</v>
      </c>
      <c r="P3209" t="str">
        <f>IF(AND(N3209&gt;0,N3209&lt;=0.05),'Bảng Giá'!$B$3,IF(AND(N3209&lt;=0.1,N3209&gt;0.05),'Bảng Giá'!$B$4,IF(AND('Raw Data'!N3209&gt;0.1,'Raw Data'!N3209&lt;=0.25),'Bảng Giá'!$B$5,IF(AND('Raw Data'!N3209&gt;0.25,'Raw Data'!N3209&lt;=0.5),'Bảng Giá'!$B$6,IF(AND('Raw Data'!N3209&gt;0.5,'Raw Data'!N3209&lt;=1),'Bảng Giá'!$B$7,IF(AND('Raw Data'!N3209&gt;1,'Raw Data'!N3209&lt;=1.5),'Bảng Giá'!$B$8,IF(AND('Raw Data'!N3209&gt;1.5,'Raw Data'!N3209&lt;=2),'Bảng Giá'!$B$9,IF(AND('Raw Data'!N3209&gt;2,'Raw Data'!N3209&lt;=2.5),'Bảng Giá'!$B$10,IF(AND('Raw Data'!N3209&gt;2.5,'Raw Data'!N3209&lt;=3),'Bảng Giá'!$B$11,IF(AND('Raw Data'!N3209&gt;3,'Raw Data'!N3209&lt;=3.5),'Bảng Giá'!$B$12,IF(AND('Raw Data'!N3209&gt;3.5,'Raw Data'!N3209&lt;=4),'Bảng Giá'!$B$13,IF(AND('Raw Data'!N3209&gt;4,'Raw Data'!N3209&lt;=4.5),'Bảng Giá'!$B$14,IF(AND('Raw Data'!N3209&gt;4.5,'Raw Data'!N3209&lt;=5),'Bảng Giá'!$B$15,IF(AND('Raw Data'!N3209&gt;5,'Raw Data'!N3209&lt;=5.5),'Bảng Giá'!$B$16,IF(AND('Raw Data'!N3209&gt;5.5,'Raw Data'!N3209&lt;=6),'Bảng Giá'!$B$17,'Bảng Giá'!$B$18)))))))))))))))</f>
        <v>0.1&lt;x&lt;=0.25</v>
      </c>
      <c r="Q3209" s="48">
        <f t="shared" si="303"/>
        <v>-7.6335877862595417E-3</v>
      </c>
      <c r="R3209">
        <f t="shared" si="304"/>
        <v>15600</v>
      </c>
      <c r="S3209">
        <f t="shared" si="305"/>
        <v>2500</v>
      </c>
    </row>
    <row r="3210" spans="1:19" x14ac:dyDescent="0.25">
      <c r="A3210" s="12">
        <v>3209</v>
      </c>
      <c r="B3210" s="12" t="s">
        <v>292</v>
      </c>
      <c r="C3210" s="12" t="s">
        <v>1896</v>
      </c>
      <c r="D3210" s="28">
        <v>43015.626400462963</v>
      </c>
      <c r="E3210" s="17">
        <v>43017.126400462963</v>
      </c>
      <c r="F3210" s="13" t="s">
        <v>302</v>
      </c>
      <c r="G3210" s="12">
        <v>200</v>
      </c>
      <c r="H3210" s="12" t="s">
        <v>311</v>
      </c>
      <c r="I3210" s="12" t="s">
        <v>504</v>
      </c>
      <c r="J3210" s="37">
        <f>INDEX('Bảng Giá'!$C$3:$H$18,MATCH('Raw Data'!P3210,'Bảng Giá'!$B$3:$B$18,0),MATCH('Raw Data'!M3210,'Bảng Giá'!$C$2:$H$2,0))</f>
        <v>13000</v>
      </c>
      <c r="K3210" s="12">
        <v>13100</v>
      </c>
      <c r="L3210" s="36">
        <f t="shared" si="300"/>
        <v>1.5</v>
      </c>
      <c r="M3210" t="str">
        <f>'References data'!H3211</f>
        <v>Nội Tỉnh</v>
      </c>
      <c r="N3210">
        <f t="shared" si="301"/>
        <v>0.2</v>
      </c>
      <c r="O3210">
        <f t="shared" si="302"/>
        <v>-100</v>
      </c>
      <c r="P3210" t="str">
        <f>IF(AND(N3210&gt;0,N3210&lt;=0.05),'Bảng Giá'!$B$3,IF(AND(N3210&lt;=0.1,N3210&gt;0.05),'Bảng Giá'!$B$4,IF(AND('Raw Data'!N3210&gt;0.1,'Raw Data'!N3210&lt;=0.25),'Bảng Giá'!$B$5,IF(AND('Raw Data'!N3210&gt;0.25,'Raw Data'!N3210&lt;=0.5),'Bảng Giá'!$B$6,IF(AND('Raw Data'!N3210&gt;0.5,'Raw Data'!N3210&lt;=1),'Bảng Giá'!$B$7,IF(AND('Raw Data'!N3210&gt;1,'Raw Data'!N3210&lt;=1.5),'Bảng Giá'!$B$8,IF(AND('Raw Data'!N3210&gt;1.5,'Raw Data'!N3210&lt;=2),'Bảng Giá'!$B$9,IF(AND('Raw Data'!N3210&gt;2,'Raw Data'!N3210&lt;=2.5),'Bảng Giá'!$B$10,IF(AND('Raw Data'!N3210&gt;2.5,'Raw Data'!N3210&lt;=3),'Bảng Giá'!$B$11,IF(AND('Raw Data'!N3210&gt;3,'Raw Data'!N3210&lt;=3.5),'Bảng Giá'!$B$12,IF(AND('Raw Data'!N3210&gt;3.5,'Raw Data'!N3210&lt;=4),'Bảng Giá'!$B$13,IF(AND('Raw Data'!N3210&gt;4,'Raw Data'!N3210&lt;=4.5),'Bảng Giá'!$B$14,IF(AND('Raw Data'!N3210&gt;4.5,'Raw Data'!N3210&lt;=5),'Bảng Giá'!$B$15,IF(AND('Raw Data'!N3210&gt;5,'Raw Data'!N3210&lt;=5.5),'Bảng Giá'!$B$16,IF(AND('Raw Data'!N3210&gt;5.5,'Raw Data'!N3210&lt;=6),'Bảng Giá'!$B$17,'Bảng Giá'!$B$18)))))))))))))))</f>
        <v>0.1&lt;x&lt;=0.25</v>
      </c>
      <c r="Q3210" s="48">
        <f t="shared" si="303"/>
        <v>-7.6335877862595417E-3</v>
      </c>
      <c r="R3210">
        <f t="shared" si="304"/>
        <v>15600</v>
      </c>
      <c r="S3210">
        <f t="shared" si="305"/>
        <v>2500</v>
      </c>
    </row>
    <row r="3211" spans="1:19" x14ac:dyDescent="0.25">
      <c r="A3211" s="12">
        <v>3210</v>
      </c>
      <c r="B3211" s="12" t="s">
        <v>292</v>
      </c>
      <c r="C3211" s="12" t="s">
        <v>1897</v>
      </c>
      <c r="D3211" s="28">
        <v>43013.645752314813</v>
      </c>
      <c r="E3211" s="17">
        <v>43015.145752314813</v>
      </c>
      <c r="F3211" s="13" t="s">
        <v>302</v>
      </c>
      <c r="G3211" s="12">
        <v>200</v>
      </c>
      <c r="H3211" s="12" t="s">
        <v>311</v>
      </c>
      <c r="I3211" s="12" t="s">
        <v>75</v>
      </c>
      <c r="J3211" s="37">
        <f>INDEX('Bảng Giá'!$C$3:$H$18,MATCH('Raw Data'!P3211,'Bảng Giá'!$B$3:$B$18,0),MATCH('Raw Data'!M3211,'Bảng Giá'!$C$2:$H$2,0))</f>
        <v>13000</v>
      </c>
      <c r="K3211" s="12">
        <v>13100</v>
      </c>
      <c r="L3211" s="36">
        <f t="shared" si="300"/>
        <v>1.5</v>
      </c>
      <c r="M3211" t="str">
        <f>'References data'!H3212</f>
        <v>Nội Tỉnh</v>
      </c>
      <c r="N3211">
        <f t="shared" si="301"/>
        <v>0.2</v>
      </c>
      <c r="O3211">
        <f t="shared" si="302"/>
        <v>-100</v>
      </c>
      <c r="P3211" t="str">
        <f>IF(AND(N3211&gt;0,N3211&lt;=0.05),'Bảng Giá'!$B$3,IF(AND(N3211&lt;=0.1,N3211&gt;0.05),'Bảng Giá'!$B$4,IF(AND('Raw Data'!N3211&gt;0.1,'Raw Data'!N3211&lt;=0.25),'Bảng Giá'!$B$5,IF(AND('Raw Data'!N3211&gt;0.25,'Raw Data'!N3211&lt;=0.5),'Bảng Giá'!$B$6,IF(AND('Raw Data'!N3211&gt;0.5,'Raw Data'!N3211&lt;=1),'Bảng Giá'!$B$7,IF(AND('Raw Data'!N3211&gt;1,'Raw Data'!N3211&lt;=1.5),'Bảng Giá'!$B$8,IF(AND('Raw Data'!N3211&gt;1.5,'Raw Data'!N3211&lt;=2),'Bảng Giá'!$B$9,IF(AND('Raw Data'!N3211&gt;2,'Raw Data'!N3211&lt;=2.5),'Bảng Giá'!$B$10,IF(AND('Raw Data'!N3211&gt;2.5,'Raw Data'!N3211&lt;=3),'Bảng Giá'!$B$11,IF(AND('Raw Data'!N3211&gt;3,'Raw Data'!N3211&lt;=3.5),'Bảng Giá'!$B$12,IF(AND('Raw Data'!N3211&gt;3.5,'Raw Data'!N3211&lt;=4),'Bảng Giá'!$B$13,IF(AND('Raw Data'!N3211&gt;4,'Raw Data'!N3211&lt;=4.5),'Bảng Giá'!$B$14,IF(AND('Raw Data'!N3211&gt;4.5,'Raw Data'!N3211&lt;=5),'Bảng Giá'!$B$15,IF(AND('Raw Data'!N3211&gt;5,'Raw Data'!N3211&lt;=5.5),'Bảng Giá'!$B$16,IF(AND('Raw Data'!N3211&gt;5.5,'Raw Data'!N3211&lt;=6),'Bảng Giá'!$B$17,'Bảng Giá'!$B$18)))))))))))))))</f>
        <v>0.1&lt;x&lt;=0.25</v>
      </c>
      <c r="Q3211" s="48">
        <f t="shared" si="303"/>
        <v>-7.6335877862595417E-3</v>
      </c>
      <c r="R3211">
        <f t="shared" si="304"/>
        <v>15600</v>
      </c>
      <c r="S3211">
        <f t="shared" si="305"/>
        <v>2500</v>
      </c>
    </row>
    <row r="3212" spans="1:19" x14ac:dyDescent="0.25">
      <c r="A3212" s="12">
        <v>3211</v>
      </c>
      <c r="B3212" s="12" t="s">
        <v>292</v>
      </c>
      <c r="C3212" s="12" t="s">
        <v>1898</v>
      </c>
      <c r="D3212" s="28">
        <v>43013.645868055559</v>
      </c>
      <c r="E3212" s="17">
        <v>43015.145868055559</v>
      </c>
      <c r="F3212" s="13" t="s">
        <v>302</v>
      </c>
      <c r="G3212" s="12">
        <v>200</v>
      </c>
      <c r="H3212" s="12" t="s">
        <v>311</v>
      </c>
      <c r="I3212" s="12" t="s">
        <v>286</v>
      </c>
      <c r="J3212" s="37">
        <f>INDEX('Bảng Giá'!$C$3:$H$18,MATCH('Raw Data'!P3212,'Bảng Giá'!$B$3:$B$18,0),MATCH('Raw Data'!M3212,'Bảng Giá'!$C$2:$H$2,0))</f>
        <v>13000</v>
      </c>
      <c r="K3212" s="12">
        <v>13100</v>
      </c>
      <c r="L3212" s="36">
        <f t="shared" si="300"/>
        <v>1.5</v>
      </c>
      <c r="M3212" t="str">
        <f>'References data'!H3213</f>
        <v>Nội Tỉnh</v>
      </c>
      <c r="N3212">
        <f t="shared" si="301"/>
        <v>0.2</v>
      </c>
      <c r="O3212">
        <f t="shared" si="302"/>
        <v>-100</v>
      </c>
      <c r="P3212" t="str">
        <f>IF(AND(N3212&gt;0,N3212&lt;=0.05),'Bảng Giá'!$B$3,IF(AND(N3212&lt;=0.1,N3212&gt;0.05),'Bảng Giá'!$B$4,IF(AND('Raw Data'!N3212&gt;0.1,'Raw Data'!N3212&lt;=0.25),'Bảng Giá'!$B$5,IF(AND('Raw Data'!N3212&gt;0.25,'Raw Data'!N3212&lt;=0.5),'Bảng Giá'!$B$6,IF(AND('Raw Data'!N3212&gt;0.5,'Raw Data'!N3212&lt;=1),'Bảng Giá'!$B$7,IF(AND('Raw Data'!N3212&gt;1,'Raw Data'!N3212&lt;=1.5),'Bảng Giá'!$B$8,IF(AND('Raw Data'!N3212&gt;1.5,'Raw Data'!N3212&lt;=2),'Bảng Giá'!$B$9,IF(AND('Raw Data'!N3212&gt;2,'Raw Data'!N3212&lt;=2.5),'Bảng Giá'!$B$10,IF(AND('Raw Data'!N3212&gt;2.5,'Raw Data'!N3212&lt;=3),'Bảng Giá'!$B$11,IF(AND('Raw Data'!N3212&gt;3,'Raw Data'!N3212&lt;=3.5),'Bảng Giá'!$B$12,IF(AND('Raw Data'!N3212&gt;3.5,'Raw Data'!N3212&lt;=4),'Bảng Giá'!$B$13,IF(AND('Raw Data'!N3212&gt;4,'Raw Data'!N3212&lt;=4.5),'Bảng Giá'!$B$14,IF(AND('Raw Data'!N3212&gt;4.5,'Raw Data'!N3212&lt;=5),'Bảng Giá'!$B$15,IF(AND('Raw Data'!N3212&gt;5,'Raw Data'!N3212&lt;=5.5),'Bảng Giá'!$B$16,IF(AND('Raw Data'!N3212&gt;5.5,'Raw Data'!N3212&lt;=6),'Bảng Giá'!$B$17,'Bảng Giá'!$B$18)))))))))))))))</f>
        <v>0.1&lt;x&lt;=0.25</v>
      </c>
      <c r="Q3212" s="48">
        <f t="shared" si="303"/>
        <v>-7.6335877862595417E-3</v>
      </c>
      <c r="R3212">
        <f t="shared" si="304"/>
        <v>15600</v>
      </c>
      <c r="S3212">
        <f t="shared" si="305"/>
        <v>2500</v>
      </c>
    </row>
    <row r="3213" spans="1:19" x14ac:dyDescent="0.25">
      <c r="A3213" s="12">
        <v>3212</v>
      </c>
      <c r="B3213" s="12" t="s">
        <v>292</v>
      </c>
      <c r="C3213" s="12" t="s">
        <v>1899</v>
      </c>
      <c r="D3213" s="28">
        <v>43014.333333333336</v>
      </c>
      <c r="E3213" s="17">
        <v>43015.833333333336</v>
      </c>
      <c r="F3213" s="13" t="s">
        <v>302</v>
      </c>
      <c r="G3213" s="12">
        <v>200</v>
      </c>
      <c r="H3213" s="12" t="s">
        <v>311</v>
      </c>
      <c r="I3213" s="12" t="s">
        <v>116</v>
      </c>
      <c r="J3213" s="37">
        <f>INDEX('Bảng Giá'!$C$3:$H$18,MATCH('Raw Data'!P3213,'Bảng Giá'!$B$3:$B$18,0),MATCH('Raw Data'!M3213,'Bảng Giá'!$C$2:$H$2,0))</f>
        <v>13000</v>
      </c>
      <c r="K3213" s="12">
        <v>13100</v>
      </c>
      <c r="L3213" s="36">
        <f t="shared" si="300"/>
        <v>1.5</v>
      </c>
      <c r="M3213" t="str">
        <f>'References data'!H3214</f>
        <v>Nội Tỉnh</v>
      </c>
      <c r="N3213">
        <f t="shared" si="301"/>
        <v>0.2</v>
      </c>
      <c r="O3213">
        <f t="shared" si="302"/>
        <v>-100</v>
      </c>
      <c r="P3213" t="str">
        <f>IF(AND(N3213&gt;0,N3213&lt;=0.05),'Bảng Giá'!$B$3,IF(AND(N3213&lt;=0.1,N3213&gt;0.05),'Bảng Giá'!$B$4,IF(AND('Raw Data'!N3213&gt;0.1,'Raw Data'!N3213&lt;=0.25),'Bảng Giá'!$B$5,IF(AND('Raw Data'!N3213&gt;0.25,'Raw Data'!N3213&lt;=0.5),'Bảng Giá'!$B$6,IF(AND('Raw Data'!N3213&gt;0.5,'Raw Data'!N3213&lt;=1),'Bảng Giá'!$B$7,IF(AND('Raw Data'!N3213&gt;1,'Raw Data'!N3213&lt;=1.5),'Bảng Giá'!$B$8,IF(AND('Raw Data'!N3213&gt;1.5,'Raw Data'!N3213&lt;=2),'Bảng Giá'!$B$9,IF(AND('Raw Data'!N3213&gt;2,'Raw Data'!N3213&lt;=2.5),'Bảng Giá'!$B$10,IF(AND('Raw Data'!N3213&gt;2.5,'Raw Data'!N3213&lt;=3),'Bảng Giá'!$B$11,IF(AND('Raw Data'!N3213&gt;3,'Raw Data'!N3213&lt;=3.5),'Bảng Giá'!$B$12,IF(AND('Raw Data'!N3213&gt;3.5,'Raw Data'!N3213&lt;=4),'Bảng Giá'!$B$13,IF(AND('Raw Data'!N3213&gt;4,'Raw Data'!N3213&lt;=4.5),'Bảng Giá'!$B$14,IF(AND('Raw Data'!N3213&gt;4.5,'Raw Data'!N3213&lt;=5),'Bảng Giá'!$B$15,IF(AND('Raw Data'!N3213&gt;5,'Raw Data'!N3213&lt;=5.5),'Bảng Giá'!$B$16,IF(AND('Raw Data'!N3213&gt;5.5,'Raw Data'!N3213&lt;=6),'Bảng Giá'!$B$17,'Bảng Giá'!$B$18)))))))))))))))</f>
        <v>0.1&lt;x&lt;=0.25</v>
      </c>
      <c r="Q3213" s="48">
        <f t="shared" si="303"/>
        <v>-7.6335877862595417E-3</v>
      </c>
      <c r="R3213">
        <f t="shared" si="304"/>
        <v>15600</v>
      </c>
      <c r="S3213">
        <f t="shared" si="305"/>
        <v>2500</v>
      </c>
    </row>
    <row r="3214" spans="1:19" x14ac:dyDescent="0.25">
      <c r="A3214" s="12">
        <v>3213</v>
      </c>
      <c r="B3214" s="12" t="s">
        <v>292</v>
      </c>
      <c r="C3214" s="12" t="s">
        <v>266</v>
      </c>
      <c r="D3214" s="28">
        <v>43014.333333333336</v>
      </c>
      <c r="E3214" s="17">
        <v>43016.533333333333</v>
      </c>
      <c r="F3214" s="13" t="s">
        <v>302</v>
      </c>
      <c r="G3214" s="12">
        <v>3600</v>
      </c>
      <c r="H3214" s="12" t="s">
        <v>117</v>
      </c>
      <c r="I3214" s="12" t="s">
        <v>322</v>
      </c>
      <c r="J3214" s="37">
        <f>INDEX('Bảng Giá'!$C$3:$H$18,MATCH('Raw Data'!P3214,'Bảng Giá'!$B$3:$B$18,0),MATCH('Raw Data'!M3214,'Bảng Giá'!$C$2:$H$2,0))</f>
        <v>51500</v>
      </c>
      <c r="K3214" s="12">
        <v>51800</v>
      </c>
      <c r="L3214" s="36">
        <f t="shared" si="300"/>
        <v>2.1999999999970896</v>
      </c>
      <c r="M3214" t="str">
        <f>'References data'!H3215</f>
        <v>Nội Vùng</v>
      </c>
      <c r="N3214">
        <f t="shared" si="301"/>
        <v>3.6</v>
      </c>
      <c r="O3214">
        <f t="shared" si="302"/>
        <v>-300</v>
      </c>
      <c r="P3214" t="str">
        <f>IF(AND(N3214&gt;0,N3214&lt;=0.05),'Bảng Giá'!$B$3,IF(AND(N3214&lt;=0.1,N3214&gt;0.05),'Bảng Giá'!$B$4,IF(AND('Raw Data'!N3214&gt;0.1,'Raw Data'!N3214&lt;=0.25),'Bảng Giá'!$B$5,IF(AND('Raw Data'!N3214&gt;0.25,'Raw Data'!N3214&lt;=0.5),'Bảng Giá'!$B$6,IF(AND('Raw Data'!N3214&gt;0.5,'Raw Data'!N3214&lt;=1),'Bảng Giá'!$B$7,IF(AND('Raw Data'!N3214&gt;1,'Raw Data'!N3214&lt;=1.5),'Bảng Giá'!$B$8,IF(AND('Raw Data'!N3214&gt;1.5,'Raw Data'!N3214&lt;=2),'Bảng Giá'!$B$9,IF(AND('Raw Data'!N3214&gt;2,'Raw Data'!N3214&lt;=2.5),'Bảng Giá'!$B$10,IF(AND('Raw Data'!N3214&gt;2.5,'Raw Data'!N3214&lt;=3),'Bảng Giá'!$B$11,IF(AND('Raw Data'!N3214&gt;3,'Raw Data'!N3214&lt;=3.5),'Bảng Giá'!$B$12,IF(AND('Raw Data'!N3214&gt;3.5,'Raw Data'!N3214&lt;=4),'Bảng Giá'!$B$13,IF(AND('Raw Data'!N3214&gt;4,'Raw Data'!N3214&lt;=4.5),'Bảng Giá'!$B$14,IF(AND('Raw Data'!N3214&gt;4.5,'Raw Data'!N3214&lt;=5),'Bảng Giá'!$B$15,IF(AND('Raw Data'!N3214&gt;5,'Raw Data'!N3214&lt;=5.5),'Bảng Giá'!$B$16,IF(AND('Raw Data'!N3214&gt;5.5,'Raw Data'!N3214&lt;=6),'Bảng Giá'!$B$17,'Bảng Giá'!$B$18)))))))))))))))</f>
        <v>3.5&lt;x&lt;=4</v>
      </c>
      <c r="Q3214" s="48">
        <f t="shared" si="303"/>
        <v>-5.7915057915057912E-3</v>
      </c>
      <c r="R3214">
        <f t="shared" si="304"/>
        <v>61800</v>
      </c>
      <c r="S3214">
        <f t="shared" si="305"/>
        <v>10000</v>
      </c>
    </row>
    <row r="3215" spans="1:19" x14ac:dyDescent="0.25">
      <c r="A3215" s="12">
        <v>3214</v>
      </c>
      <c r="B3215" s="12" t="s">
        <v>292</v>
      </c>
      <c r="C3215" s="12" t="s">
        <v>1900</v>
      </c>
      <c r="D3215" s="28">
        <v>43014.333333333336</v>
      </c>
      <c r="E3215" s="17">
        <v>43016.533333333333</v>
      </c>
      <c r="F3215" s="13" t="s">
        <v>302</v>
      </c>
      <c r="G3215" s="12">
        <v>3600</v>
      </c>
      <c r="H3215" s="12" t="s">
        <v>169</v>
      </c>
      <c r="I3215" s="12" t="s">
        <v>322</v>
      </c>
      <c r="J3215" s="37">
        <f>INDEX('Bảng Giá'!$C$3:$H$18,MATCH('Raw Data'!P3215,'Bảng Giá'!$B$3:$B$18,0),MATCH('Raw Data'!M3215,'Bảng Giá'!$C$2:$H$2,0))</f>
        <v>51500</v>
      </c>
      <c r="K3215" s="12">
        <v>51800</v>
      </c>
      <c r="L3215" s="36">
        <f t="shared" si="300"/>
        <v>2.1999999999970896</v>
      </c>
      <c r="M3215" t="str">
        <f>'References data'!H3216</f>
        <v>Nội Vùng</v>
      </c>
      <c r="N3215">
        <f t="shared" si="301"/>
        <v>3.6</v>
      </c>
      <c r="O3215">
        <f t="shared" si="302"/>
        <v>-300</v>
      </c>
      <c r="P3215" t="str">
        <f>IF(AND(N3215&gt;0,N3215&lt;=0.05),'Bảng Giá'!$B$3,IF(AND(N3215&lt;=0.1,N3215&gt;0.05),'Bảng Giá'!$B$4,IF(AND('Raw Data'!N3215&gt;0.1,'Raw Data'!N3215&lt;=0.25),'Bảng Giá'!$B$5,IF(AND('Raw Data'!N3215&gt;0.25,'Raw Data'!N3215&lt;=0.5),'Bảng Giá'!$B$6,IF(AND('Raw Data'!N3215&gt;0.5,'Raw Data'!N3215&lt;=1),'Bảng Giá'!$B$7,IF(AND('Raw Data'!N3215&gt;1,'Raw Data'!N3215&lt;=1.5),'Bảng Giá'!$B$8,IF(AND('Raw Data'!N3215&gt;1.5,'Raw Data'!N3215&lt;=2),'Bảng Giá'!$B$9,IF(AND('Raw Data'!N3215&gt;2,'Raw Data'!N3215&lt;=2.5),'Bảng Giá'!$B$10,IF(AND('Raw Data'!N3215&gt;2.5,'Raw Data'!N3215&lt;=3),'Bảng Giá'!$B$11,IF(AND('Raw Data'!N3215&gt;3,'Raw Data'!N3215&lt;=3.5),'Bảng Giá'!$B$12,IF(AND('Raw Data'!N3215&gt;3.5,'Raw Data'!N3215&lt;=4),'Bảng Giá'!$B$13,IF(AND('Raw Data'!N3215&gt;4,'Raw Data'!N3215&lt;=4.5),'Bảng Giá'!$B$14,IF(AND('Raw Data'!N3215&gt;4.5,'Raw Data'!N3215&lt;=5),'Bảng Giá'!$B$15,IF(AND('Raw Data'!N3215&gt;5,'Raw Data'!N3215&lt;=5.5),'Bảng Giá'!$B$16,IF(AND('Raw Data'!N3215&gt;5.5,'Raw Data'!N3215&lt;=6),'Bảng Giá'!$B$17,'Bảng Giá'!$B$18)))))))))))))))</f>
        <v>3.5&lt;x&lt;=4</v>
      </c>
      <c r="Q3215" s="48">
        <f t="shared" si="303"/>
        <v>-5.7915057915057912E-3</v>
      </c>
      <c r="R3215">
        <f t="shared" si="304"/>
        <v>61800</v>
      </c>
      <c r="S3215">
        <f t="shared" si="305"/>
        <v>10000</v>
      </c>
    </row>
    <row r="3216" spans="1:19" x14ac:dyDescent="0.25">
      <c r="A3216" s="12">
        <v>3215</v>
      </c>
      <c r="B3216" s="12" t="s">
        <v>292</v>
      </c>
      <c r="C3216" s="12" t="s">
        <v>1901</v>
      </c>
      <c r="D3216" s="28">
        <v>43014.333333333336</v>
      </c>
      <c r="E3216" s="17">
        <v>43018.533333333333</v>
      </c>
      <c r="F3216" s="13" t="s">
        <v>302</v>
      </c>
      <c r="G3216" s="12">
        <v>3600</v>
      </c>
      <c r="H3216" s="12" t="s">
        <v>276</v>
      </c>
      <c r="I3216" s="12" t="s">
        <v>322</v>
      </c>
      <c r="J3216" s="37">
        <f>INDEX('Bảng Giá'!$C$3:$H$18,MATCH('Raw Data'!P3216,'Bảng Giá'!$B$3:$B$18,0),MATCH('Raw Data'!M3216,'Bảng Giá'!$C$2:$H$2,0))</f>
        <v>83500</v>
      </c>
      <c r="K3216" s="12">
        <v>81500</v>
      </c>
      <c r="L3216" s="36">
        <f t="shared" si="300"/>
        <v>4.1999999999970896</v>
      </c>
      <c r="M3216" t="str">
        <f>'References data'!H3217</f>
        <v>Liên Vùng</v>
      </c>
      <c r="N3216">
        <f t="shared" si="301"/>
        <v>3.6</v>
      </c>
      <c r="O3216">
        <f t="shared" si="302"/>
        <v>2000</v>
      </c>
      <c r="P3216" t="str">
        <f>IF(AND(N3216&gt;0,N3216&lt;=0.05),'Bảng Giá'!$B$3,IF(AND(N3216&lt;=0.1,N3216&gt;0.05),'Bảng Giá'!$B$4,IF(AND('Raw Data'!N3216&gt;0.1,'Raw Data'!N3216&lt;=0.25),'Bảng Giá'!$B$5,IF(AND('Raw Data'!N3216&gt;0.25,'Raw Data'!N3216&lt;=0.5),'Bảng Giá'!$B$6,IF(AND('Raw Data'!N3216&gt;0.5,'Raw Data'!N3216&lt;=1),'Bảng Giá'!$B$7,IF(AND('Raw Data'!N3216&gt;1,'Raw Data'!N3216&lt;=1.5),'Bảng Giá'!$B$8,IF(AND('Raw Data'!N3216&gt;1.5,'Raw Data'!N3216&lt;=2),'Bảng Giá'!$B$9,IF(AND('Raw Data'!N3216&gt;2,'Raw Data'!N3216&lt;=2.5),'Bảng Giá'!$B$10,IF(AND('Raw Data'!N3216&gt;2.5,'Raw Data'!N3216&lt;=3),'Bảng Giá'!$B$11,IF(AND('Raw Data'!N3216&gt;3,'Raw Data'!N3216&lt;=3.5),'Bảng Giá'!$B$12,IF(AND('Raw Data'!N3216&gt;3.5,'Raw Data'!N3216&lt;=4),'Bảng Giá'!$B$13,IF(AND('Raw Data'!N3216&gt;4,'Raw Data'!N3216&lt;=4.5),'Bảng Giá'!$B$14,IF(AND('Raw Data'!N3216&gt;4.5,'Raw Data'!N3216&lt;=5),'Bảng Giá'!$B$15,IF(AND('Raw Data'!N3216&gt;5,'Raw Data'!N3216&lt;=5.5),'Bảng Giá'!$B$16,IF(AND('Raw Data'!N3216&gt;5.5,'Raw Data'!N3216&lt;=6),'Bảng Giá'!$B$17,'Bảng Giá'!$B$18)))))))))))))))</f>
        <v>3.5&lt;x&lt;=4</v>
      </c>
      <c r="Q3216" s="48">
        <f t="shared" si="303"/>
        <v>2.4539877300613498E-2</v>
      </c>
      <c r="R3216">
        <f t="shared" si="304"/>
        <v>100200</v>
      </c>
      <c r="S3216">
        <f t="shared" si="305"/>
        <v>18700</v>
      </c>
    </row>
    <row r="3217" spans="1:19" x14ac:dyDescent="0.25">
      <c r="A3217" s="12">
        <v>3216</v>
      </c>
      <c r="B3217" s="12" t="s">
        <v>292</v>
      </c>
      <c r="C3217" s="12" t="s">
        <v>1902</v>
      </c>
      <c r="D3217" s="28">
        <v>43014.333333333336</v>
      </c>
      <c r="E3217" s="17">
        <v>43015.833333333336</v>
      </c>
      <c r="F3217" s="13" t="s">
        <v>302</v>
      </c>
      <c r="G3217" s="12">
        <v>200</v>
      </c>
      <c r="H3217" s="12" t="s">
        <v>322</v>
      </c>
      <c r="I3217" s="12" t="s">
        <v>76</v>
      </c>
      <c r="J3217" s="37">
        <f>INDEX('Bảng Giá'!$C$3:$H$18,MATCH('Raw Data'!P3217,'Bảng Giá'!$B$3:$B$18,0),MATCH('Raw Data'!M3217,'Bảng Giá'!$C$2:$H$2,0))</f>
        <v>13000</v>
      </c>
      <c r="K3217" s="12">
        <v>13100</v>
      </c>
      <c r="L3217" s="36">
        <f t="shared" si="300"/>
        <v>1.5</v>
      </c>
      <c r="M3217" t="str">
        <f>'References data'!H3218</f>
        <v>Nội Tỉnh</v>
      </c>
      <c r="N3217">
        <f t="shared" si="301"/>
        <v>0.2</v>
      </c>
      <c r="O3217">
        <f t="shared" si="302"/>
        <v>-100</v>
      </c>
      <c r="P3217" t="str">
        <f>IF(AND(N3217&gt;0,N3217&lt;=0.05),'Bảng Giá'!$B$3,IF(AND(N3217&lt;=0.1,N3217&gt;0.05),'Bảng Giá'!$B$4,IF(AND('Raw Data'!N3217&gt;0.1,'Raw Data'!N3217&lt;=0.25),'Bảng Giá'!$B$5,IF(AND('Raw Data'!N3217&gt;0.25,'Raw Data'!N3217&lt;=0.5),'Bảng Giá'!$B$6,IF(AND('Raw Data'!N3217&gt;0.5,'Raw Data'!N3217&lt;=1),'Bảng Giá'!$B$7,IF(AND('Raw Data'!N3217&gt;1,'Raw Data'!N3217&lt;=1.5),'Bảng Giá'!$B$8,IF(AND('Raw Data'!N3217&gt;1.5,'Raw Data'!N3217&lt;=2),'Bảng Giá'!$B$9,IF(AND('Raw Data'!N3217&gt;2,'Raw Data'!N3217&lt;=2.5),'Bảng Giá'!$B$10,IF(AND('Raw Data'!N3217&gt;2.5,'Raw Data'!N3217&lt;=3),'Bảng Giá'!$B$11,IF(AND('Raw Data'!N3217&gt;3,'Raw Data'!N3217&lt;=3.5),'Bảng Giá'!$B$12,IF(AND('Raw Data'!N3217&gt;3.5,'Raw Data'!N3217&lt;=4),'Bảng Giá'!$B$13,IF(AND('Raw Data'!N3217&gt;4,'Raw Data'!N3217&lt;=4.5),'Bảng Giá'!$B$14,IF(AND('Raw Data'!N3217&gt;4.5,'Raw Data'!N3217&lt;=5),'Bảng Giá'!$B$15,IF(AND('Raw Data'!N3217&gt;5,'Raw Data'!N3217&lt;=5.5),'Bảng Giá'!$B$16,IF(AND('Raw Data'!N3217&gt;5.5,'Raw Data'!N3217&lt;=6),'Bảng Giá'!$B$17,'Bảng Giá'!$B$18)))))))))))))))</f>
        <v>0.1&lt;x&lt;=0.25</v>
      </c>
      <c r="Q3217" s="48">
        <f t="shared" si="303"/>
        <v>-7.6335877862595417E-3</v>
      </c>
      <c r="R3217">
        <f t="shared" si="304"/>
        <v>15600</v>
      </c>
      <c r="S3217">
        <f t="shared" si="305"/>
        <v>2500</v>
      </c>
    </row>
    <row r="3218" spans="1:19" x14ac:dyDescent="0.25">
      <c r="A3218" s="12">
        <v>3217</v>
      </c>
      <c r="B3218" s="12" t="s">
        <v>292</v>
      </c>
      <c r="C3218" s="12" t="s">
        <v>1903</v>
      </c>
      <c r="D3218" s="28">
        <v>43013.541562500002</v>
      </c>
      <c r="E3218" s="17">
        <v>43015.041562500002</v>
      </c>
      <c r="F3218" s="13" t="s">
        <v>302</v>
      </c>
      <c r="G3218" s="12">
        <v>200</v>
      </c>
      <c r="H3218" s="12" t="s">
        <v>322</v>
      </c>
      <c r="I3218" s="12" t="s">
        <v>76</v>
      </c>
      <c r="J3218" s="37">
        <f>INDEX('Bảng Giá'!$C$3:$H$18,MATCH('Raw Data'!P3218,'Bảng Giá'!$B$3:$B$18,0),MATCH('Raw Data'!M3218,'Bảng Giá'!$C$2:$H$2,0))</f>
        <v>13000</v>
      </c>
      <c r="K3218" s="12">
        <v>13100</v>
      </c>
      <c r="L3218" s="36">
        <f t="shared" si="300"/>
        <v>1.5</v>
      </c>
      <c r="M3218" t="str">
        <f>'References data'!H3219</f>
        <v>Nội Tỉnh</v>
      </c>
      <c r="N3218">
        <f t="shared" si="301"/>
        <v>0.2</v>
      </c>
      <c r="O3218">
        <f t="shared" si="302"/>
        <v>-100</v>
      </c>
      <c r="P3218" t="str">
        <f>IF(AND(N3218&gt;0,N3218&lt;=0.05),'Bảng Giá'!$B$3,IF(AND(N3218&lt;=0.1,N3218&gt;0.05),'Bảng Giá'!$B$4,IF(AND('Raw Data'!N3218&gt;0.1,'Raw Data'!N3218&lt;=0.25),'Bảng Giá'!$B$5,IF(AND('Raw Data'!N3218&gt;0.25,'Raw Data'!N3218&lt;=0.5),'Bảng Giá'!$B$6,IF(AND('Raw Data'!N3218&gt;0.5,'Raw Data'!N3218&lt;=1),'Bảng Giá'!$B$7,IF(AND('Raw Data'!N3218&gt;1,'Raw Data'!N3218&lt;=1.5),'Bảng Giá'!$B$8,IF(AND('Raw Data'!N3218&gt;1.5,'Raw Data'!N3218&lt;=2),'Bảng Giá'!$B$9,IF(AND('Raw Data'!N3218&gt;2,'Raw Data'!N3218&lt;=2.5),'Bảng Giá'!$B$10,IF(AND('Raw Data'!N3218&gt;2.5,'Raw Data'!N3218&lt;=3),'Bảng Giá'!$B$11,IF(AND('Raw Data'!N3218&gt;3,'Raw Data'!N3218&lt;=3.5),'Bảng Giá'!$B$12,IF(AND('Raw Data'!N3218&gt;3.5,'Raw Data'!N3218&lt;=4),'Bảng Giá'!$B$13,IF(AND('Raw Data'!N3218&gt;4,'Raw Data'!N3218&lt;=4.5),'Bảng Giá'!$B$14,IF(AND('Raw Data'!N3218&gt;4.5,'Raw Data'!N3218&lt;=5),'Bảng Giá'!$B$15,IF(AND('Raw Data'!N3218&gt;5,'Raw Data'!N3218&lt;=5.5),'Bảng Giá'!$B$16,IF(AND('Raw Data'!N3218&gt;5.5,'Raw Data'!N3218&lt;=6),'Bảng Giá'!$B$17,'Bảng Giá'!$B$18)))))))))))))))</f>
        <v>0.1&lt;x&lt;=0.25</v>
      </c>
      <c r="Q3218" s="48">
        <f t="shared" si="303"/>
        <v>-7.6335877862595417E-3</v>
      </c>
      <c r="R3218">
        <f t="shared" si="304"/>
        <v>15600</v>
      </c>
      <c r="S3218">
        <f t="shared" si="305"/>
        <v>2500</v>
      </c>
    </row>
    <row r="3219" spans="1:19" x14ac:dyDescent="0.25">
      <c r="A3219" s="12">
        <v>3218</v>
      </c>
      <c r="B3219" s="12" t="s">
        <v>292</v>
      </c>
      <c r="C3219" s="12" t="s">
        <v>1904</v>
      </c>
      <c r="D3219" s="28">
        <v>43013.648229166669</v>
      </c>
      <c r="E3219" s="17">
        <v>43015.148229166669</v>
      </c>
      <c r="F3219" s="13" t="s">
        <v>302</v>
      </c>
      <c r="G3219" s="12">
        <v>200</v>
      </c>
      <c r="H3219" s="12" t="s">
        <v>311</v>
      </c>
      <c r="I3219" s="12" t="s">
        <v>114</v>
      </c>
      <c r="J3219" s="37">
        <f>INDEX('Bảng Giá'!$C$3:$H$18,MATCH('Raw Data'!P3219,'Bảng Giá'!$B$3:$B$18,0),MATCH('Raw Data'!M3219,'Bảng Giá'!$C$2:$H$2,0))</f>
        <v>13000</v>
      </c>
      <c r="K3219" s="12">
        <v>13100</v>
      </c>
      <c r="L3219" s="36">
        <f t="shared" si="300"/>
        <v>1.5</v>
      </c>
      <c r="M3219" t="str">
        <f>'References data'!H3220</f>
        <v>Nội Tỉnh</v>
      </c>
      <c r="N3219">
        <f t="shared" si="301"/>
        <v>0.2</v>
      </c>
      <c r="O3219">
        <f t="shared" si="302"/>
        <v>-100</v>
      </c>
      <c r="P3219" t="str">
        <f>IF(AND(N3219&gt;0,N3219&lt;=0.05),'Bảng Giá'!$B$3,IF(AND(N3219&lt;=0.1,N3219&gt;0.05),'Bảng Giá'!$B$4,IF(AND('Raw Data'!N3219&gt;0.1,'Raw Data'!N3219&lt;=0.25),'Bảng Giá'!$B$5,IF(AND('Raw Data'!N3219&gt;0.25,'Raw Data'!N3219&lt;=0.5),'Bảng Giá'!$B$6,IF(AND('Raw Data'!N3219&gt;0.5,'Raw Data'!N3219&lt;=1),'Bảng Giá'!$B$7,IF(AND('Raw Data'!N3219&gt;1,'Raw Data'!N3219&lt;=1.5),'Bảng Giá'!$B$8,IF(AND('Raw Data'!N3219&gt;1.5,'Raw Data'!N3219&lt;=2),'Bảng Giá'!$B$9,IF(AND('Raw Data'!N3219&gt;2,'Raw Data'!N3219&lt;=2.5),'Bảng Giá'!$B$10,IF(AND('Raw Data'!N3219&gt;2.5,'Raw Data'!N3219&lt;=3),'Bảng Giá'!$B$11,IF(AND('Raw Data'!N3219&gt;3,'Raw Data'!N3219&lt;=3.5),'Bảng Giá'!$B$12,IF(AND('Raw Data'!N3219&gt;3.5,'Raw Data'!N3219&lt;=4),'Bảng Giá'!$B$13,IF(AND('Raw Data'!N3219&gt;4,'Raw Data'!N3219&lt;=4.5),'Bảng Giá'!$B$14,IF(AND('Raw Data'!N3219&gt;4.5,'Raw Data'!N3219&lt;=5),'Bảng Giá'!$B$15,IF(AND('Raw Data'!N3219&gt;5,'Raw Data'!N3219&lt;=5.5),'Bảng Giá'!$B$16,IF(AND('Raw Data'!N3219&gt;5.5,'Raw Data'!N3219&lt;=6),'Bảng Giá'!$B$17,'Bảng Giá'!$B$18)))))))))))))))</f>
        <v>0.1&lt;x&lt;=0.25</v>
      </c>
      <c r="Q3219" s="48">
        <f t="shared" si="303"/>
        <v>-7.6335877862595417E-3</v>
      </c>
      <c r="R3219">
        <f t="shared" si="304"/>
        <v>15600</v>
      </c>
      <c r="S3219">
        <f t="shared" si="305"/>
        <v>2500</v>
      </c>
    </row>
    <row r="3220" spans="1:19" x14ac:dyDescent="0.25">
      <c r="A3220" s="12">
        <v>3219</v>
      </c>
      <c r="B3220" s="12" t="s">
        <v>292</v>
      </c>
      <c r="C3220" s="12" t="s">
        <v>1905</v>
      </c>
      <c r="D3220" s="28">
        <v>43013.648263888892</v>
      </c>
      <c r="E3220" s="17">
        <v>43015.148263888892</v>
      </c>
      <c r="F3220" s="13" t="s">
        <v>302</v>
      </c>
      <c r="G3220" s="12">
        <v>200</v>
      </c>
      <c r="H3220" s="12" t="s">
        <v>311</v>
      </c>
      <c r="I3220" s="12" t="s">
        <v>512</v>
      </c>
      <c r="J3220" s="37">
        <f>INDEX('Bảng Giá'!$C$3:$H$18,MATCH('Raw Data'!P3220,'Bảng Giá'!$B$3:$B$18,0),MATCH('Raw Data'!M3220,'Bảng Giá'!$C$2:$H$2,0))</f>
        <v>13000</v>
      </c>
      <c r="K3220" s="12">
        <v>13100</v>
      </c>
      <c r="L3220" s="36">
        <f t="shared" si="300"/>
        <v>1.5</v>
      </c>
      <c r="M3220" t="str">
        <f>'References data'!H3221</f>
        <v>Nội Tỉnh</v>
      </c>
      <c r="N3220">
        <f t="shared" si="301"/>
        <v>0.2</v>
      </c>
      <c r="O3220">
        <f t="shared" si="302"/>
        <v>-100</v>
      </c>
      <c r="P3220" t="str">
        <f>IF(AND(N3220&gt;0,N3220&lt;=0.05),'Bảng Giá'!$B$3,IF(AND(N3220&lt;=0.1,N3220&gt;0.05),'Bảng Giá'!$B$4,IF(AND('Raw Data'!N3220&gt;0.1,'Raw Data'!N3220&lt;=0.25),'Bảng Giá'!$B$5,IF(AND('Raw Data'!N3220&gt;0.25,'Raw Data'!N3220&lt;=0.5),'Bảng Giá'!$B$6,IF(AND('Raw Data'!N3220&gt;0.5,'Raw Data'!N3220&lt;=1),'Bảng Giá'!$B$7,IF(AND('Raw Data'!N3220&gt;1,'Raw Data'!N3220&lt;=1.5),'Bảng Giá'!$B$8,IF(AND('Raw Data'!N3220&gt;1.5,'Raw Data'!N3220&lt;=2),'Bảng Giá'!$B$9,IF(AND('Raw Data'!N3220&gt;2,'Raw Data'!N3220&lt;=2.5),'Bảng Giá'!$B$10,IF(AND('Raw Data'!N3220&gt;2.5,'Raw Data'!N3220&lt;=3),'Bảng Giá'!$B$11,IF(AND('Raw Data'!N3220&gt;3,'Raw Data'!N3220&lt;=3.5),'Bảng Giá'!$B$12,IF(AND('Raw Data'!N3220&gt;3.5,'Raw Data'!N3220&lt;=4),'Bảng Giá'!$B$13,IF(AND('Raw Data'!N3220&gt;4,'Raw Data'!N3220&lt;=4.5),'Bảng Giá'!$B$14,IF(AND('Raw Data'!N3220&gt;4.5,'Raw Data'!N3220&lt;=5),'Bảng Giá'!$B$15,IF(AND('Raw Data'!N3220&gt;5,'Raw Data'!N3220&lt;=5.5),'Bảng Giá'!$B$16,IF(AND('Raw Data'!N3220&gt;5.5,'Raw Data'!N3220&lt;=6),'Bảng Giá'!$B$17,'Bảng Giá'!$B$18)))))))))))))))</f>
        <v>0.1&lt;x&lt;=0.25</v>
      </c>
      <c r="Q3220" s="48">
        <f t="shared" si="303"/>
        <v>-7.6335877862595417E-3</v>
      </c>
      <c r="R3220">
        <f t="shared" si="304"/>
        <v>15600</v>
      </c>
      <c r="S3220">
        <f t="shared" si="305"/>
        <v>2500</v>
      </c>
    </row>
    <row r="3221" spans="1:19" x14ac:dyDescent="0.25">
      <c r="A3221" s="12">
        <v>3220</v>
      </c>
      <c r="B3221" s="12" t="s">
        <v>292</v>
      </c>
      <c r="C3221" s="12" t="s">
        <v>1906</v>
      </c>
      <c r="D3221" s="28">
        <v>43013.403599537036</v>
      </c>
      <c r="E3221" s="17">
        <v>43014.903599537036</v>
      </c>
      <c r="F3221" s="13" t="s">
        <v>303</v>
      </c>
      <c r="G3221" s="12">
        <v>200</v>
      </c>
      <c r="H3221" s="12" t="s">
        <v>311</v>
      </c>
      <c r="I3221" s="12" t="s">
        <v>116</v>
      </c>
      <c r="J3221" s="37">
        <f>INDEX('Bảng Giá'!$C$3:$H$18,MATCH('Raw Data'!P3221,'Bảng Giá'!$B$3:$B$18,0),MATCH('Raw Data'!M3221,'Bảng Giá'!$C$2:$H$2,0))</f>
        <v>13000</v>
      </c>
      <c r="K3221" s="12">
        <v>13100</v>
      </c>
      <c r="L3221" s="36">
        <f t="shared" si="300"/>
        <v>1.5</v>
      </c>
      <c r="M3221" t="str">
        <f>'References data'!H3222</f>
        <v>Nội Tỉnh</v>
      </c>
      <c r="N3221">
        <f t="shared" si="301"/>
        <v>0.2</v>
      </c>
      <c r="O3221">
        <f t="shared" si="302"/>
        <v>-100</v>
      </c>
      <c r="P3221" t="str">
        <f>IF(AND(N3221&gt;0,N3221&lt;=0.05),'Bảng Giá'!$B$3,IF(AND(N3221&lt;=0.1,N3221&gt;0.05),'Bảng Giá'!$B$4,IF(AND('Raw Data'!N3221&gt;0.1,'Raw Data'!N3221&lt;=0.25),'Bảng Giá'!$B$5,IF(AND('Raw Data'!N3221&gt;0.25,'Raw Data'!N3221&lt;=0.5),'Bảng Giá'!$B$6,IF(AND('Raw Data'!N3221&gt;0.5,'Raw Data'!N3221&lt;=1),'Bảng Giá'!$B$7,IF(AND('Raw Data'!N3221&gt;1,'Raw Data'!N3221&lt;=1.5),'Bảng Giá'!$B$8,IF(AND('Raw Data'!N3221&gt;1.5,'Raw Data'!N3221&lt;=2),'Bảng Giá'!$B$9,IF(AND('Raw Data'!N3221&gt;2,'Raw Data'!N3221&lt;=2.5),'Bảng Giá'!$B$10,IF(AND('Raw Data'!N3221&gt;2.5,'Raw Data'!N3221&lt;=3),'Bảng Giá'!$B$11,IF(AND('Raw Data'!N3221&gt;3,'Raw Data'!N3221&lt;=3.5),'Bảng Giá'!$B$12,IF(AND('Raw Data'!N3221&gt;3.5,'Raw Data'!N3221&lt;=4),'Bảng Giá'!$B$13,IF(AND('Raw Data'!N3221&gt;4,'Raw Data'!N3221&lt;=4.5),'Bảng Giá'!$B$14,IF(AND('Raw Data'!N3221&gt;4.5,'Raw Data'!N3221&lt;=5),'Bảng Giá'!$B$15,IF(AND('Raw Data'!N3221&gt;5,'Raw Data'!N3221&lt;=5.5),'Bảng Giá'!$B$16,IF(AND('Raw Data'!N3221&gt;5.5,'Raw Data'!N3221&lt;=6),'Bảng Giá'!$B$17,'Bảng Giá'!$B$18)))))))))))))))</f>
        <v>0.1&lt;x&lt;=0.25</v>
      </c>
      <c r="Q3221" s="48">
        <f t="shared" si="303"/>
        <v>-7.6335877862595417E-3</v>
      </c>
      <c r="R3221">
        <f t="shared" si="304"/>
        <v>15600</v>
      </c>
      <c r="S3221">
        <f t="shared" si="305"/>
        <v>2500</v>
      </c>
    </row>
    <row r="3222" spans="1:19" x14ac:dyDescent="0.25">
      <c r="A3222" s="12">
        <v>3221</v>
      </c>
      <c r="B3222" s="12" t="s">
        <v>292</v>
      </c>
      <c r="C3222" s="12" t="s">
        <v>267</v>
      </c>
      <c r="D3222" s="28">
        <v>43013.646006944444</v>
      </c>
      <c r="E3222" s="17">
        <v>43015.846006944441</v>
      </c>
      <c r="F3222" s="13" t="s">
        <v>302</v>
      </c>
      <c r="G3222" s="12">
        <v>3600</v>
      </c>
      <c r="H3222" s="12" t="s">
        <v>169</v>
      </c>
      <c r="I3222" s="12" t="s">
        <v>322</v>
      </c>
      <c r="J3222" s="37">
        <f>INDEX('Bảng Giá'!$C$3:$H$18,MATCH('Raw Data'!P3222,'Bảng Giá'!$B$3:$B$18,0),MATCH('Raw Data'!M3222,'Bảng Giá'!$C$2:$H$2,0))</f>
        <v>51500</v>
      </c>
      <c r="K3222" s="12">
        <v>51800</v>
      </c>
      <c r="L3222" s="36">
        <f t="shared" si="300"/>
        <v>2.1999999999970896</v>
      </c>
      <c r="M3222" t="str">
        <f>'References data'!H3223</f>
        <v>Nội Vùng</v>
      </c>
      <c r="N3222">
        <f t="shared" si="301"/>
        <v>3.6</v>
      </c>
      <c r="O3222">
        <f t="shared" si="302"/>
        <v>-300</v>
      </c>
      <c r="P3222" t="str">
        <f>IF(AND(N3222&gt;0,N3222&lt;=0.05),'Bảng Giá'!$B$3,IF(AND(N3222&lt;=0.1,N3222&gt;0.05),'Bảng Giá'!$B$4,IF(AND('Raw Data'!N3222&gt;0.1,'Raw Data'!N3222&lt;=0.25),'Bảng Giá'!$B$5,IF(AND('Raw Data'!N3222&gt;0.25,'Raw Data'!N3222&lt;=0.5),'Bảng Giá'!$B$6,IF(AND('Raw Data'!N3222&gt;0.5,'Raw Data'!N3222&lt;=1),'Bảng Giá'!$B$7,IF(AND('Raw Data'!N3222&gt;1,'Raw Data'!N3222&lt;=1.5),'Bảng Giá'!$B$8,IF(AND('Raw Data'!N3222&gt;1.5,'Raw Data'!N3222&lt;=2),'Bảng Giá'!$B$9,IF(AND('Raw Data'!N3222&gt;2,'Raw Data'!N3222&lt;=2.5),'Bảng Giá'!$B$10,IF(AND('Raw Data'!N3222&gt;2.5,'Raw Data'!N3222&lt;=3),'Bảng Giá'!$B$11,IF(AND('Raw Data'!N3222&gt;3,'Raw Data'!N3222&lt;=3.5),'Bảng Giá'!$B$12,IF(AND('Raw Data'!N3222&gt;3.5,'Raw Data'!N3222&lt;=4),'Bảng Giá'!$B$13,IF(AND('Raw Data'!N3222&gt;4,'Raw Data'!N3222&lt;=4.5),'Bảng Giá'!$B$14,IF(AND('Raw Data'!N3222&gt;4.5,'Raw Data'!N3222&lt;=5),'Bảng Giá'!$B$15,IF(AND('Raw Data'!N3222&gt;5,'Raw Data'!N3222&lt;=5.5),'Bảng Giá'!$B$16,IF(AND('Raw Data'!N3222&gt;5.5,'Raw Data'!N3222&lt;=6),'Bảng Giá'!$B$17,'Bảng Giá'!$B$18)))))))))))))))</f>
        <v>3.5&lt;x&lt;=4</v>
      </c>
      <c r="Q3222" s="48">
        <f t="shared" si="303"/>
        <v>-5.7915057915057912E-3</v>
      </c>
      <c r="R3222">
        <f t="shared" si="304"/>
        <v>61800</v>
      </c>
      <c r="S3222">
        <f t="shared" si="305"/>
        <v>10000</v>
      </c>
    </row>
    <row r="3223" spans="1:19" x14ac:dyDescent="0.25">
      <c r="A3223" s="12">
        <v>3222</v>
      </c>
      <c r="B3223" s="12" t="s">
        <v>292</v>
      </c>
      <c r="C3223" s="12" t="s">
        <v>1907</v>
      </c>
      <c r="D3223" s="28">
        <v>43013.648217592592</v>
      </c>
      <c r="E3223" s="17">
        <v>43015.848217592589</v>
      </c>
      <c r="F3223" s="13" t="s">
        <v>302</v>
      </c>
      <c r="G3223" s="12">
        <v>5400</v>
      </c>
      <c r="H3223" s="12" t="s">
        <v>361</v>
      </c>
      <c r="I3223" s="12" t="s">
        <v>311</v>
      </c>
      <c r="J3223" s="37">
        <f>INDEX('Bảng Giá'!$C$3:$H$18,MATCH('Raw Data'!P3223,'Bảng Giá'!$B$3:$B$18,0),MATCH('Raw Data'!M3223,'Bảng Giá'!$C$2:$H$2,0))</f>
        <v>59000</v>
      </c>
      <c r="K3223" s="12">
        <v>59300</v>
      </c>
      <c r="L3223" s="36">
        <f t="shared" si="300"/>
        <v>2.1999999999970896</v>
      </c>
      <c r="M3223" t="str">
        <f>'References data'!H3224</f>
        <v>Nội Vùng</v>
      </c>
      <c r="N3223">
        <f t="shared" si="301"/>
        <v>5.4</v>
      </c>
      <c r="O3223">
        <f t="shared" si="302"/>
        <v>-300</v>
      </c>
      <c r="P3223" t="str">
        <f>IF(AND(N3223&gt;0,N3223&lt;=0.05),'Bảng Giá'!$B$3,IF(AND(N3223&lt;=0.1,N3223&gt;0.05),'Bảng Giá'!$B$4,IF(AND('Raw Data'!N3223&gt;0.1,'Raw Data'!N3223&lt;=0.25),'Bảng Giá'!$B$5,IF(AND('Raw Data'!N3223&gt;0.25,'Raw Data'!N3223&lt;=0.5),'Bảng Giá'!$B$6,IF(AND('Raw Data'!N3223&gt;0.5,'Raw Data'!N3223&lt;=1),'Bảng Giá'!$B$7,IF(AND('Raw Data'!N3223&gt;1,'Raw Data'!N3223&lt;=1.5),'Bảng Giá'!$B$8,IF(AND('Raw Data'!N3223&gt;1.5,'Raw Data'!N3223&lt;=2),'Bảng Giá'!$B$9,IF(AND('Raw Data'!N3223&gt;2,'Raw Data'!N3223&lt;=2.5),'Bảng Giá'!$B$10,IF(AND('Raw Data'!N3223&gt;2.5,'Raw Data'!N3223&lt;=3),'Bảng Giá'!$B$11,IF(AND('Raw Data'!N3223&gt;3,'Raw Data'!N3223&lt;=3.5),'Bảng Giá'!$B$12,IF(AND('Raw Data'!N3223&gt;3.5,'Raw Data'!N3223&lt;=4),'Bảng Giá'!$B$13,IF(AND('Raw Data'!N3223&gt;4,'Raw Data'!N3223&lt;=4.5),'Bảng Giá'!$B$14,IF(AND('Raw Data'!N3223&gt;4.5,'Raw Data'!N3223&lt;=5),'Bảng Giá'!$B$15,IF(AND('Raw Data'!N3223&gt;5,'Raw Data'!N3223&lt;=5.5),'Bảng Giá'!$B$16,IF(AND('Raw Data'!N3223&gt;5.5,'Raw Data'!N3223&lt;=6),'Bảng Giá'!$B$17,'Bảng Giá'!$B$18)))))))))))))))</f>
        <v>5&lt;x&lt;=5.5</v>
      </c>
      <c r="Q3223" s="48">
        <f t="shared" si="303"/>
        <v>-5.0590219224283303E-3</v>
      </c>
      <c r="R3223">
        <f t="shared" si="304"/>
        <v>70800</v>
      </c>
      <c r="S3223">
        <f t="shared" si="305"/>
        <v>11500</v>
      </c>
    </row>
    <row r="3224" spans="1:19" x14ac:dyDescent="0.25">
      <c r="A3224" s="12">
        <v>3223</v>
      </c>
      <c r="B3224" s="12" t="s">
        <v>292</v>
      </c>
      <c r="C3224" s="12" t="s">
        <v>1908</v>
      </c>
      <c r="D3224" s="28">
        <v>43013.541284722225</v>
      </c>
      <c r="E3224" s="17">
        <v>43015.041284722225</v>
      </c>
      <c r="F3224" s="13" t="s">
        <v>302</v>
      </c>
      <c r="G3224" s="12">
        <v>200</v>
      </c>
      <c r="H3224" s="12" t="s">
        <v>322</v>
      </c>
      <c r="I3224" s="12" t="s">
        <v>298</v>
      </c>
      <c r="J3224" s="37">
        <f>INDEX('Bảng Giá'!$C$3:$H$18,MATCH('Raw Data'!P3224,'Bảng Giá'!$B$3:$B$18,0),MATCH('Raw Data'!M3224,'Bảng Giá'!$C$2:$H$2,0))</f>
        <v>13000</v>
      </c>
      <c r="K3224" s="12">
        <v>13100</v>
      </c>
      <c r="L3224" s="36">
        <f t="shared" si="300"/>
        <v>1.5</v>
      </c>
      <c r="M3224" t="str">
        <f>'References data'!H3225</f>
        <v>Nội Tỉnh</v>
      </c>
      <c r="N3224">
        <f t="shared" si="301"/>
        <v>0.2</v>
      </c>
      <c r="O3224">
        <f t="shared" si="302"/>
        <v>-100</v>
      </c>
      <c r="P3224" t="str">
        <f>IF(AND(N3224&gt;0,N3224&lt;=0.05),'Bảng Giá'!$B$3,IF(AND(N3224&lt;=0.1,N3224&gt;0.05),'Bảng Giá'!$B$4,IF(AND('Raw Data'!N3224&gt;0.1,'Raw Data'!N3224&lt;=0.25),'Bảng Giá'!$B$5,IF(AND('Raw Data'!N3224&gt;0.25,'Raw Data'!N3224&lt;=0.5),'Bảng Giá'!$B$6,IF(AND('Raw Data'!N3224&gt;0.5,'Raw Data'!N3224&lt;=1),'Bảng Giá'!$B$7,IF(AND('Raw Data'!N3224&gt;1,'Raw Data'!N3224&lt;=1.5),'Bảng Giá'!$B$8,IF(AND('Raw Data'!N3224&gt;1.5,'Raw Data'!N3224&lt;=2),'Bảng Giá'!$B$9,IF(AND('Raw Data'!N3224&gt;2,'Raw Data'!N3224&lt;=2.5),'Bảng Giá'!$B$10,IF(AND('Raw Data'!N3224&gt;2.5,'Raw Data'!N3224&lt;=3),'Bảng Giá'!$B$11,IF(AND('Raw Data'!N3224&gt;3,'Raw Data'!N3224&lt;=3.5),'Bảng Giá'!$B$12,IF(AND('Raw Data'!N3224&gt;3.5,'Raw Data'!N3224&lt;=4),'Bảng Giá'!$B$13,IF(AND('Raw Data'!N3224&gt;4,'Raw Data'!N3224&lt;=4.5),'Bảng Giá'!$B$14,IF(AND('Raw Data'!N3224&gt;4.5,'Raw Data'!N3224&lt;=5),'Bảng Giá'!$B$15,IF(AND('Raw Data'!N3224&gt;5,'Raw Data'!N3224&lt;=5.5),'Bảng Giá'!$B$16,IF(AND('Raw Data'!N3224&gt;5.5,'Raw Data'!N3224&lt;=6),'Bảng Giá'!$B$17,'Bảng Giá'!$B$18)))))))))))))))</f>
        <v>0.1&lt;x&lt;=0.25</v>
      </c>
      <c r="Q3224" s="48">
        <f t="shared" si="303"/>
        <v>-7.6335877862595417E-3</v>
      </c>
      <c r="R3224">
        <f t="shared" si="304"/>
        <v>15600</v>
      </c>
      <c r="S3224">
        <f t="shared" si="305"/>
        <v>2500</v>
      </c>
    </row>
    <row r="3225" spans="1:19" x14ac:dyDescent="0.25">
      <c r="A3225" s="12">
        <v>3224</v>
      </c>
      <c r="B3225" s="12" t="s">
        <v>292</v>
      </c>
      <c r="C3225" s="12" t="s">
        <v>1909</v>
      </c>
      <c r="D3225" s="28">
        <v>43013.541504629633</v>
      </c>
      <c r="E3225" s="17">
        <v>43015.041504629633</v>
      </c>
      <c r="F3225" s="13" t="s">
        <v>302</v>
      </c>
      <c r="G3225" s="12">
        <v>200</v>
      </c>
      <c r="H3225" s="12" t="s">
        <v>322</v>
      </c>
      <c r="I3225" s="12" t="s">
        <v>100</v>
      </c>
      <c r="J3225" s="37">
        <f>INDEX('Bảng Giá'!$C$3:$H$18,MATCH('Raw Data'!P3225,'Bảng Giá'!$B$3:$B$18,0),MATCH('Raw Data'!M3225,'Bảng Giá'!$C$2:$H$2,0))</f>
        <v>13000</v>
      </c>
      <c r="K3225" s="12">
        <v>13100</v>
      </c>
      <c r="L3225" s="36">
        <f t="shared" si="300"/>
        <v>1.5</v>
      </c>
      <c r="M3225" t="str">
        <f>'References data'!H3226</f>
        <v>Nội Tỉnh</v>
      </c>
      <c r="N3225">
        <f t="shared" si="301"/>
        <v>0.2</v>
      </c>
      <c r="O3225">
        <f t="shared" si="302"/>
        <v>-100</v>
      </c>
      <c r="P3225" t="str">
        <f>IF(AND(N3225&gt;0,N3225&lt;=0.05),'Bảng Giá'!$B$3,IF(AND(N3225&lt;=0.1,N3225&gt;0.05),'Bảng Giá'!$B$4,IF(AND('Raw Data'!N3225&gt;0.1,'Raw Data'!N3225&lt;=0.25),'Bảng Giá'!$B$5,IF(AND('Raw Data'!N3225&gt;0.25,'Raw Data'!N3225&lt;=0.5),'Bảng Giá'!$B$6,IF(AND('Raw Data'!N3225&gt;0.5,'Raw Data'!N3225&lt;=1),'Bảng Giá'!$B$7,IF(AND('Raw Data'!N3225&gt;1,'Raw Data'!N3225&lt;=1.5),'Bảng Giá'!$B$8,IF(AND('Raw Data'!N3225&gt;1.5,'Raw Data'!N3225&lt;=2),'Bảng Giá'!$B$9,IF(AND('Raw Data'!N3225&gt;2,'Raw Data'!N3225&lt;=2.5),'Bảng Giá'!$B$10,IF(AND('Raw Data'!N3225&gt;2.5,'Raw Data'!N3225&lt;=3),'Bảng Giá'!$B$11,IF(AND('Raw Data'!N3225&gt;3,'Raw Data'!N3225&lt;=3.5),'Bảng Giá'!$B$12,IF(AND('Raw Data'!N3225&gt;3.5,'Raw Data'!N3225&lt;=4),'Bảng Giá'!$B$13,IF(AND('Raw Data'!N3225&gt;4,'Raw Data'!N3225&lt;=4.5),'Bảng Giá'!$B$14,IF(AND('Raw Data'!N3225&gt;4.5,'Raw Data'!N3225&lt;=5),'Bảng Giá'!$B$15,IF(AND('Raw Data'!N3225&gt;5,'Raw Data'!N3225&lt;=5.5),'Bảng Giá'!$B$16,IF(AND('Raw Data'!N3225&gt;5.5,'Raw Data'!N3225&lt;=6),'Bảng Giá'!$B$17,'Bảng Giá'!$B$18)))))))))))))))</f>
        <v>0.1&lt;x&lt;=0.25</v>
      </c>
      <c r="Q3225" s="48">
        <f t="shared" si="303"/>
        <v>-7.6335877862595417E-3</v>
      </c>
      <c r="R3225">
        <f t="shared" si="304"/>
        <v>15600</v>
      </c>
      <c r="S3225">
        <f t="shared" si="305"/>
        <v>2500</v>
      </c>
    </row>
    <row r="3226" spans="1:19" x14ac:dyDescent="0.25">
      <c r="A3226" s="12">
        <v>3225</v>
      </c>
      <c r="B3226" s="12" t="s">
        <v>292</v>
      </c>
      <c r="C3226" s="12" t="s">
        <v>1910</v>
      </c>
      <c r="D3226" s="28">
        <v>43013.542199074072</v>
      </c>
      <c r="E3226" s="17">
        <v>43015.042199074072</v>
      </c>
      <c r="F3226" s="13" t="s">
        <v>302</v>
      </c>
      <c r="G3226" s="12">
        <v>200</v>
      </c>
      <c r="H3226" s="12" t="s">
        <v>311</v>
      </c>
      <c r="I3226" s="12" t="s">
        <v>75</v>
      </c>
      <c r="J3226" s="37">
        <f>INDEX('Bảng Giá'!$C$3:$H$18,MATCH('Raw Data'!P3226,'Bảng Giá'!$B$3:$B$18,0),MATCH('Raw Data'!M3226,'Bảng Giá'!$C$2:$H$2,0))</f>
        <v>13000</v>
      </c>
      <c r="K3226" s="12">
        <v>13100</v>
      </c>
      <c r="L3226" s="36">
        <f t="shared" si="300"/>
        <v>1.5</v>
      </c>
      <c r="M3226" t="str">
        <f>'References data'!H3227</f>
        <v>Nội Tỉnh</v>
      </c>
      <c r="N3226">
        <f t="shared" si="301"/>
        <v>0.2</v>
      </c>
      <c r="O3226">
        <f t="shared" si="302"/>
        <v>-100</v>
      </c>
      <c r="P3226" t="str">
        <f>IF(AND(N3226&gt;0,N3226&lt;=0.05),'Bảng Giá'!$B$3,IF(AND(N3226&lt;=0.1,N3226&gt;0.05),'Bảng Giá'!$B$4,IF(AND('Raw Data'!N3226&gt;0.1,'Raw Data'!N3226&lt;=0.25),'Bảng Giá'!$B$5,IF(AND('Raw Data'!N3226&gt;0.25,'Raw Data'!N3226&lt;=0.5),'Bảng Giá'!$B$6,IF(AND('Raw Data'!N3226&gt;0.5,'Raw Data'!N3226&lt;=1),'Bảng Giá'!$B$7,IF(AND('Raw Data'!N3226&gt;1,'Raw Data'!N3226&lt;=1.5),'Bảng Giá'!$B$8,IF(AND('Raw Data'!N3226&gt;1.5,'Raw Data'!N3226&lt;=2),'Bảng Giá'!$B$9,IF(AND('Raw Data'!N3226&gt;2,'Raw Data'!N3226&lt;=2.5),'Bảng Giá'!$B$10,IF(AND('Raw Data'!N3226&gt;2.5,'Raw Data'!N3226&lt;=3),'Bảng Giá'!$B$11,IF(AND('Raw Data'!N3226&gt;3,'Raw Data'!N3226&lt;=3.5),'Bảng Giá'!$B$12,IF(AND('Raw Data'!N3226&gt;3.5,'Raw Data'!N3226&lt;=4),'Bảng Giá'!$B$13,IF(AND('Raw Data'!N3226&gt;4,'Raw Data'!N3226&lt;=4.5),'Bảng Giá'!$B$14,IF(AND('Raw Data'!N3226&gt;4.5,'Raw Data'!N3226&lt;=5),'Bảng Giá'!$B$15,IF(AND('Raw Data'!N3226&gt;5,'Raw Data'!N3226&lt;=5.5),'Bảng Giá'!$B$16,IF(AND('Raw Data'!N3226&gt;5.5,'Raw Data'!N3226&lt;=6),'Bảng Giá'!$B$17,'Bảng Giá'!$B$18)))))))))))))))</f>
        <v>0.1&lt;x&lt;=0.25</v>
      </c>
      <c r="Q3226" s="48">
        <f t="shared" si="303"/>
        <v>-7.6335877862595417E-3</v>
      </c>
      <c r="R3226">
        <f t="shared" si="304"/>
        <v>15600</v>
      </c>
      <c r="S3226">
        <f t="shared" si="305"/>
        <v>2500</v>
      </c>
    </row>
    <row r="3227" spans="1:19" x14ac:dyDescent="0.25">
      <c r="A3227" s="12">
        <v>3226</v>
      </c>
      <c r="B3227" s="12" t="s">
        <v>292</v>
      </c>
      <c r="C3227" s="12" t="s">
        <v>1911</v>
      </c>
      <c r="D3227" s="28">
        <v>43014.333333333336</v>
      </c>
      <c r="E3227" s="17">
        <v>43016.533333333333</v>
      </c>
      <c r="F3227" s="13" t="s">
        <v>302</v>
      </c>
      <c r="G3227" s="12">
        <v>3600</v>
      </c>
      <c r="H3227" s="12" t="s">
        <v>79</v>
      </c>
      <c r="I3227" s="12" t="s">
        <v>322</v>
      </c>
      <c r="J3227" s="37">
        <f>INDEX('Bảng Giá'!$C$3:$H$18,MATCH('Raw Data'!P3227,'Bảng Giá'!$B$3:$B$18,0),MATCH('Raw Data'!M3227,'Bảng Giá'!$C$2:$H$2,0))</f>
        <v>51500</v>
      </c>
      <c r="K3227" s="12">
        <v>51800</v>
      </c>
      <c r="L3227" s="36">
        <f t="shared" si="300"/>
        <v>2.1999999999970896</v>
      </c>
      <c r="M3227" t="str">
        <f>'References data'!H3228</f>
        <v>Nội Vùng</v>
      </c>
      <c r="N3227">
        <f t="shared" si="301"/>
        <v>3.6</v>
      </c>
      <c r="O3227">
        <f t="shared" si="302"/>
        <v>-300</v>
      </c>
      <c r="P3227" t="str">
        <f>IF(AND(N3227&gt;0,N3227&lt;=0.05),'Bảng Giá'!$B$3,IF(AND(N3227&lt;=0.1,N3227&gt;0.05),'Bảng Giá'!$B$4,IF(AND('Raw Data'!N3227&gt;0.1,'Raw Data'!N3227&lt;=0.25),'Bảng Giá'!$B$5,IF(AND('Raw Data'!N3227&gt;0.25,'Raw Data'!N3227&lt;=0.5),'Bảng Giá'!$B$6,IF(AND('Raw Data'!N3227&gt;0.5,'Raw Data'!N3227&lt;=1),'Bảng Giá'!$B$7,IF(AND('Raw Data'!N3227&gt;1,'Raw Data'!N3227&lt;=1.5),'Bảng Giá'!$B$8,IF(AND('Raw Data'!N3227&gt;1.5,'Raw Data'!N3227&lt;=2),'Bảng Giá'!$B$9,IF(AND('Raw Data'!N3227&gt;2,'Raw Data'!N3227&lt;=2.5),'Bảng Giá'!$B$10,IF(AND('Raw Data'!N3227&gt;2.5,'Raw Data'!N3227&lt;=3),'Bảng Giá'!$B$11,IF(AND('Raw Data'!N3227&gt;3,'Raw Data'!N3227&lt;=3.5),'Bảng Giá'!$B$12,IF(AND('Raw Data'!N3227&gt;3.5,'Raw Data'!N3227&lt;=4),'Bảng Giá'!$B$13,IF(AND('Raw Data'!N3227&gt;4,'Raw Data'!N3227&lt;=4.5),'Bảng Giá'!$B$14,IF(AND('Raw Data'!N3227&gt;4.5,'Raw Data'!N3227&lt;=5),'Bảng Giá'!$B$15,IF(AND('Raw Data'!N3227&gt;5,'Raw Data'!N3227&lt;=5.5),'Bảng Giá'!$B$16,IF(AND('Raw Data'!N3227&gt;5.5,'Raw Data'!N3227&lt;=6),'Bảng Giá'!$B$17,'Bảng Giá'!$B$18)))))))))))))))</f>
        <v>3.5&lt;x&lt;=4</v>
      </c>
      <c r="Q3227" s="48">
        <f t="shared" si="303"/>
        <v>-5.7915057915057912E-3</v>
      </c>
      <c r="R3227">
        <f t="shared" si="304"/>
        <v>61800</v>
      </c>
      <c r="S3227">
        <f t="shared" si="305"/>
        <v>10000</v>
      </c>
    </row>
    <row r="3228" spans="1:19" x14ac:dyDescent="0.25">
      <c r="A3228" s="12">
        <v>3227</v>
      </c>
      <c r="B3228" s="12" t="s">
        <v>292</v>
      </c>
      <c r="C3228" s="12" t="s">
        <v>1912</v>
      </c>
      <c r="D3228" s="28">
        <v>43014.333333333336</v>
      </c>
      <c r="E3228" s="17">
        <v>43016.533333333333</v>
      </c>
      <c r="F3228" s="13" t="s">
        <v>302</v>
      </c>
      <c r="G3228" s="12">
        <v>5400</v>
      </c>
      <c r="H3228" s="12" t="s">
        <v>290</v>
      </c>
      <c r="I3228" s="12" t="s">
        <v>311</v>
      </c>
      <c r="J3228" s="37">
        <f>INDEX('Bảng Giá'!$C$3:$H$18,MATCH('Raw Data'!P3228,'Bảng Giá'!$B$3:$B$18,0),MATCH('Raw Data'!M3228,'Bảng Giá'!$C$2:$H$2,0))</f>
        <v>59000</v>
      </c>
      <c r="K3228" s="12">
        <v>59300</v>
      </c>
      <c r="L3228" s="36">
        <f t="shared" si="300"/>
        <v>2.1999999999970896</v>
      </c>
      <c r="M3228" t="str">
        <f>'References data'!H3229</f>
        <v>Nội Vùng</v>
      </c>
      <c r="N3228">
        <f t="shared" si="301"/>
        <v>5.4</v>
      </c>
      <c r="O3228">
        <f t="shared" si="302"/>
        <v>-300</v>
      </c>
      <c r="P3228" t="str">
        <f>IF(AND(N3228&gt;0,N3228&lt;=0.05),'Bảng Giá'!$B$3,IF(AND(N3228&lt;=0.1,N3228&gt;0.05),'Bảng Giá'!$B$4,IF(AND('Raw Data'!N3228&gt;0.1,'Raw Data'!N3228&lt;=0.25),'Bảng Giá'!$B$5,IF(AND('Raw Data'!N3228&gt;0.25,'Raw Data'!N3228&lt;=0.5),'Bảng Giá'!$B$6,IF(AND('Raw Data'!N3228&gt;0.5,'Raw Data'!N3228&lt;=1),'Bảng Giá'!$B$7,IF(AND('Raw Data'!N3228&gt;1,'Raw Data'!N3228&lt;=1.5),'Bảng Giá'!$B$8,IF(AND('Raw Data'!N3228&gt;1.5,'Raw Data'!N3228&lt;=2),'Bảng Giá'!$B$9,IF(AND('Raw Data'!N3228&gt;2,'Raw Data'!N3228&lt;=2.5),'Bảng Giá'!$B$10,IF(AND('Raw Data'!N3228&gt;2.5,'Raw Data'!N3228&lt;=3),'Bảng Giá'!$B$11,IF(AND('Raw Data'!N3228&gt;3,'Raw Data'!N3228&lt;=3.5),'Bảng Giá'!$B$12,IF(AND('Raw Data'!N3228&gt;3.5,'Raw Data'!N3228&lt;=4),'Bảng Giá'!$B$13,IF(AND('Raw Data'!N3228&gt;4,'Raw Data'!N3228&lt;=4.5),'Bảng Giá'!$B$14,IF(AND('Raw Data'!N3228&gt;4.5,'Raw Data'!N3228&lt;=5),'Bảng Giá'!$B$15,IF(AND('Raw Data'!N3228&gt;5,'Raw Data'!N3228&lt;=5.5),'Bảng Giá'!$B$16,IF(AND('Raw Data'!N3228&gt;5.5,'Raw Data'!N3228&lt;=6),'Bảng Giá'!$B$17,'Bảng Giá'!$B$18)))))))))))))))</f>
        <v>5&lt;x&lt;=5.5</v>
      </c>
      <c r="Q3228" s="48">
        <f t="shared" si="303"/>
        <v>-5.0590219224283303E-3</v>
      </c>
      <c r="R3228">
        <f t="shared" si="304"/>
        <v>70800</v>
      </c>
      <c r="S3228">
        <f t="shared" si="305"/>
        <v>11500</v>
      </c>
    </row>
    <row r="3229" spans="1:19" x14ac:dyDescent="0.25">
      <c r="A3229" s="12">
        <v>3228</v>
      </c>
      <c r="B3229" s="12" t="s">
        <v>292</v>
      </c>
      <c r="C3229" s="12" t="s">
        <v>268</v>
      </c>
      <c r="D3229" s="28">
        <v>43014.333333333336</v>
      </c>
      <c r="E3229" s="17">
        <v>43016.533333333333</v>
      </c>
      <c r="F3229" s="13" t="s">
        <v>302</v>
      </c>
      <c r="G3229" s="12">
        <v>5400</v>
      </c>
      <c r="H3229" s="12" t="s">
        <v>167</v>
      </c>
      <c r="I3229" s="12" t="s">
        <v>311</v>
      </c>
      <c r="J3229" s="37">
        <f>INDEX('Bảng Giá'!$C$3:$H$18,MATCH('Raw Data'!P3229,'Bảng Giá'!$B$3:$B$18,0),MATCH('Raw Data'!M3229,'Bảng Giá'!$C$2:$H$2,0))</f>
        <v>59000</v>
      </c>
      <c r="K3229" s="12">
        <v>59300</v>
      </c>
      <c r="L3229" s="36">
        <f t="shared" si="300"/>
        <v>2.1999999999970896</v>
      </c>
      <c r="M3229" t="str">
        <f>'References data'!H3230</f>
        <v>Nội Vùng</v>
      </c>
      <c r="N3229">
        <f t="shared" si="301"/>
        <v>5.4</v>
      </c>
      <c r="O3229">
        <f t="shared" si="302"/>
        <v>-300</v>
      </c>
      <c r="P3229" t="str">
        <f>IF(AND(N3229&gt;0,N3229&lt;=0.05),'Bảng Giá'!$B$3,IF(AND(N3229&lt;=0.1,N3229&gt;0.05),'Bảng Giá'!$B$4,IF(AND('Raw Data'!N3229&gt;0.1,'Raw Data'!N3229&lt;=0.25),'Bảng Giá'!$B$5,IF(AND('Raw Data'!N3229&gt;0.25,'Raw Data'!N3229&lt;=0.5),'Bảng Giá'!$B$6,IF(AND('Raw Data'!N3229&gt;0.5,'Raw Data'!N3229&lt;=1),'Bảng Giá'!$B$7,IF(AND('Raw Data'!N3229&gt;1,'Raw Data'!N3229&lt;=1.5),'Bảng Giá'!$B$8,IF(AND('Raw Data'!N3229&gt;1.5,'Raw Data'!N3229&lt;=2),'Bảng Giá'!$B$9,IF(AND('Raw Data'!N3229&gt;2,'Raw Data'!N3229&lt;=2.5),'Bảng Giá'!$B$10,IF(AND('Raw Data'!N3229&gt;2.5,'Raw Data'!N3229&lt;=3),'Bảng Giá'!$B$11,IF(AND('Raw Data'!N3229&gt;3,'Raw Data'!N3229&lt;=3.5),'Bảng Giá'!$B$12,IF(AND('Raw Data'!N3229&gt;3.5,'Raw Data'!N3229&lt;=4),'Bảng Giá'!$B$13,IF(AND('Raw Data'!N3229&gt;4,'Raw Data'!N3229&lt;=4.5),'Bảng Giá'!$B$14,IF(AND('Raw Data'!N3229&gt;4.5,'Raw Data'!N3229&lt;=5),'Bảng Giá'!$B$15,IF(AND('Raw Data'!N3229&gt;5,'Raw Data'!N3229&lt;=5.5),'Bảng Giá'!$B$16,IF(AND('Raw Data'!N3229&gt;5.5,'Raw Data'!N3229&lt;=6),'Bảng Giá'!$B$17,'Bảng Giá'!$B$18)))))))))))))))</f>
        <v>5&lt;x&lt;=5.5</v>
      </c>
      <c r="Q3229" s="48">
        <f t="shared" si="303"/>
        <v>-5.0590219224283303E-3</v>
      </c>
      <c r="R3229">
        <f t="shared" si="304"/>
        <v>70800</v>
      </c>
      <c r="S3229">
        <f t="shared" si="305"/>
        <v>11500</v>
      </c>
    </row>
    <row r="3230" spans="1:19" x14ac:dyDescent="0.25">
      <c r="A3230" s="12">
        <v>3229</v>
      </c>
      <c r="B3230" s="12" t="s">
        <v>292</v>
      </c>
      <c r="C3230" s="12" t="s">
        <v>1913</v>
      </c>
      <c r="D3230" s="28">
        <v>43013.401354166665</v>
      </c>
      <c r="E3230" s="17">
        <v>43015.601354166662</v>
      </c>
      <c r="F3230" s="13" t="s">
        <v>302</v>
      </c>
      <c r="G3230" s="12">
        <v>5400</v>
      </c>
      <c r="H3230" s="12" t="s">
        <v>290</v>
      </c>
      <c r="I3230" s="12" t="s">
        <v>311</v>
      </c>
      <c r="J3230" s="37">
        <f>INDEX('Bảng Giá'!$C$3:$H$18,MATCH('Raw Data'!P3230,'Bảng Giá'!$B$3:$B$18,0),MATCH('Raw Data'!M3230,'Bảng Giá'!$C$2:$H$2,0))</f>
        <v>59000</v>
      </c>
      <c r="K3230" s="12">
        <v>59300</v>
      </c>
      <c r="L3230" s="36">
        <f t="shared" si="300"/>
        <v>2.1999999999970896</v>
      </c>
      <c r="M3230" t="str">
        <f>'References data'!H3231</f>
        <v>Nội Vùng</v>
      </c>
      <c r="N3230">
        <f t="shared" si="301"/>
        <v>5.4</v>
      </c>
      <c r="O3230">
        <f t="shared" si="302"/>
        <v>-300</v>
      </c>
      <c r="P3230" t="str">
        <f>IF(AND(N3230&gt;0,N3230&lt;=0.05),'Bảng Giá'!$B$3,IF(AND(N3230&lt;=0.1,N3230&gt;0.05),'Bảng Giá'!$B$4,IF(AND('Raw Data'!N3230&gt;0.1,'Raw Data'!N3230&lt;=0.25),'Bảng Giá'!$B$5,IF(AND('Raw Data'!N3230&gt;0.25,'Raw Data'!N3230&lt;=0.5),'Bảng Giá'!$B$6,IF(AND('Raw Data'!N3230&gt;0.5,'Raw Data'!N3230&lt;=1),'Bảng Giá'!$B$7,IF(AND('Raw Data'!N3230&gt;1,'Raw Data'!N3230&lt;=1.5),'Bảng Giá'!$B$8,IF(AND('Raw Data'!N3230&gt;1.5,'Raw Data'!N3230&lt;=2),'Bảng Giá'!$B$9,IF(AND('Raw Data'!N3230&gt;2,'Raw Data'!N3230&lt;=2.5),'Bảng Giá'!$B$10,IF(AND('Raw Data'!N3230&gt;2.5,'Raw Data'!N3230&lt;=3),'Bảng Giá'!$B$11,IF(AND('Raw Data'!N3230&gt;3,'Raw Data'!N3230&lt;=3.5),'Bảng Giá'!$B$12,IF(AND('Raw Data'!N3230&gt;3.5,'Raw Data'!N3230&lt;=4),'Bảng Giá'!$B$13,IF(AND('Raw Data'!N3230&gt;4,'Raw Data'!N3230&lt;=4.5),'Bảng Giá'!$B$14,IF(AND('Raw Data'!N3230&gt;4.5,'Raw Data'!N3230&lt;=5),'Bảng Giá'!$B$15,IF(AND('Raw Data'!N3230&gt;5,'Raw Data'!N3230&lt;=5.5),'Bảng Giá'!$B$16,IF(AND('Raw Data'!N3230&gt;5.5,'Raw Data'!N3230&lt;=6),'Bảng Giá'!$B$17,'Bảng Giá'!$B$18)))))))))))))))</f>
        <v>5&lt;x&lt;=5.5</v>
      </c>
      <c r="Q3230" s="48">
        <f t="shared" si="303"/>
        <v>-5.0590219224283303E-3</v>
      </c>
      <c r="R3230">
        <f t="shared" si="304"/>
        <v>70800</v>
      </c>
      <c r="S3230">
        <f t="shared" si="305"/>
        <v>11500</v>
      </c>
    </row>
    <row r="3231" spans="1:19" x14ac:dyDescent="0.25">
      <c r="A3231" s="12">
        <v>3230</v>
      </c>
      <c r="B3231" s="12" t="s">
        <v>292</v>
      </c>
      <c r="C3231" s="12" t="s">
        <v>1914</v>
      </c>
      <c r="D3231" s="28">
        <v>43013.541226851848</v>
      </c>
      <c r="E3231" s="17">
        <v>43015.041226851848</v>
      </c>
      <c r="F3231" s="13" t="s">
        <v>302</v>
      </c>
      <c r="G3231" s="12">
        <v>200</v>
      </c>
      <c r="H3231" s="12" t="s">
        <v>311</v>
      </c>
      <c r="I3231" s="12" t="s">
        <v>75</v>
      </c>
      <c r="J3231" s="37">
        <f>INDEX('Bảng Giá'!$C$3:$H$18,MATCH('Raw Data'!P3231,'Bảng Giá'!$B$3:$B$18,0),MATCH('Raw Data'!M3231,'Bảng Giá'!$C$2:$H$2,0))</f>
        <v>13000</v>
      </c>
      <c r="K3231" s="12">
        <v>13100</v>
      </c>
      <c r="L3231" s="36">
        <f t="shared" si="300"/>
        <v>1.5</v>
      </c>
      <c r="M3231" t="str">
        <f>'References data'!H3232</f>
        <v>Nội Tỉnh</v>
      </c>
      <c r="N3231">
        <f t="shared" si="301"/>
        <v>0.2</v>
      </c>
      <c r="O3231">
        <f t="shared" si="302"/>
        <v>-100</v>
      </c>
      <c r="P3231" t="str">
        <f>IF(AND(N3231&gt;0,N3231&lt;=0.05),'Bảng Giá'!$B$3,IF(AND(N3231&lt;=0.1,N3231&gt;0.05),'Bảng Giá'!$B$4,IF(AND('Raw Data'!N3231&gt;0.1,'Raw Data'!N3231&lt;=0.25),'Bảng Giá'!$B$5,IF(AND('Raw Data'!N3231&gt;0.25,'Raw Data'!N3231&lt;=0.5),'Bảng Giá'!$B$6,IF(AND('Raw Data'!N3231&gt;0.5,'Raw Data'!N3231&lt;=1),'Bảng Giá'!$B$7,IF(AND('Raw Data'!N3231&gt;1,'Raw Data'!N3231&lt;=1.5),'Bảng Giá'!$B$8,IF(AND('Raw Data'!N3231&gt;1.5,'Raw Data'!N3231&lt;=2),'Bảng Giá'!$B$9,IF(AND('Raw Data'!N3231&gt;2,'Raw Data'!N3231&lt;=2.5),'Bảng Giá'!$B$10,IF(AND('Raw Data'!N3231&gt;2.5,'Raw Data'!N3231&lt;=3),'Bảng Giá'!$B$11,IF(AND('Raw Data'!N3231&gt;3,'Raw Data'!N3231&lt;=3.5),'Bảng Giá'!$B$12,IF(AND('Raw Data'!N3231&gt;3.5,'Raw Data'!N3231&lt;=4),'Bảng Giá'!$B$13,IF(AND('Raw Data'!N3231&gt;4,'Raw Data'!N3231&lt;=4.5),'Bảng Giá'!$B$14,IF(AND('Raw Data'!N3231&gt;4.5,'Raw Data'!N3231&lt;=5),'Bảng Giá'!$B$15,IF(AND('Raw Data'!N3231&gt;5,'Raw Data'!N3231&lt;=5.5),'Bảng Giá'!$B$16,IF(AND('Raw Data'!N3231&gt;5.5,'Raw Data'!N3231&lt;=6),'Bảng Giá'!$B$17,'Bảng Giá'!$B$18)))))))))))))))</f>
        <v>0.1&lt;x&lt;=0.25</v>
      </c>
      <c r="Q3231" s="48">
        <f t="shared" si="303"/>
        <v>-7.6335877862595417E-3</v>
      </c>
      <c r="R3231">
        <f t="shared" si="304"/>
        <v>15600</v>
      </c>
      <c r="S3231">
        <f t="shared" si="305"/>
        <v>2500</v>
      </c>
    </row>
    <row r="3232" spans="1:19" x14ac:dyDescent="0.25">
      <c r="A3232" s="12">
        <v>3231</v>
      </c>
      <c r="B3232" s="12" t="s">
        <v>292</v>
      </c>
      <c r="C3232" s="12" t="s">
        <v>1915</v>
      </c>
      <c r="D3232" s="28">
        <v>43013.541400462964</v>
      </c>
      <c r="E3232" s="17">
        <v>43015.041400462964</v>
      </c>
      <c r="F3232" s="13" t="s">
        <v>302</v>
      </c>
      <c r="G3232" s="12">
        <v>200</v>
      </c>
      <c r="H3232" s="12" t="s">
        <v>311</v>
      </c>
      <c r="I3232" s="12" t="s">
        <v>88</v>
      </c>
      <c r="J3232" s="37">
        <f>INDEX('Bảng Giá'!$C$3:$H$18,MATCH('Raw Data'!P3232,'Bảng Giá'!$B$3:$B$18,0),MATCH('Raw Data'!M3232,'Bảng Giá'!$C$2:$H$2,0))</f>
        <v>13000</v>
      </c>
      <c r="K3232" s="12">
        <v>13100</v>
      </c>
      <c r="L3232" s="36">
        <f t="shared" si="300"/>
        <v>1.5</v>
      </c>
      <c r="M3232" t="str">
        <f>'References data'!H3233</f>
        <v>Nội Tỉnh</v>
      </c>
      <c r="N3232">
        <f t="shared" si="301"/>
        <v>0.2</v>
      </c>
      <c r="O3232">
        <f t="shared" si="302"/>
        <v>-100</v>
      </c>
      <c r="P3232" t="str">
        <f>IF(AND(N3232&gt;0,N3232&lt;=0.05),'Bảng Giá'!$B$3,IF(AND(N3232&lt;=0.1,N3232&gt;0.05),'Bảng Giá'!$B$4,IF(AND('Raw Data'!N3232&gt;0.1,'Raw Data'!N3232&lt;=0.25),'Bảng Giá'!$B$5,IF(AND('Raw Data'!N3232&gt;0.25,'Raw Data'!N3232&lt;=0.5),'Bảng Giá'!$B$6,IF(AND('Raw Data'!N3232&gt;0.5,'Raw Data'!N3232&lt;=1),'Bảng Giá'!$B$7,IF(AND('Raw Data'!N3232&gt;1,'Raw Data'!N3232&lt;=1.5),'Bảng Giá'!$B$8,IF(AND('Raw Data'!N3232&gt;1.5,'Raw Data'!N3232&lt;=2),'Bảng Giá'!$B$9,IF(AND('Raw Data'!N3232&gt;2,'Raw Data'!N3232&lt;=2.5),'Bảng Giá'!$B$10,IF(AND('Raw Data'!N3232&gt;2.5,'Raw Data'!N3232&lt;=3),'Bảng Giá'!$B$11,IF(AND('Raw Data'!N3232&gt;3,'Raw Data'!N3232&lt;=3.5),'Bảng Giá'!$B$12,IF(AND('Raw Data'!N3232&gt;3.5,'Raw Data'!N3232&lt;=4),'Bảng Giá'!$B$13,IF(AND('Raw Data'!N3232&gt;4,'Raw Data'!N3232&lt;=4.5),'Bảng Giá'!$B$14,IF(AND('Raw Data'!N3232&gt;4.5,'Raw Data'!N3232&lt;=5),'Bảng Giá'!$B$15,IF(AND('Raw Data'!N3232&gt;5,'Raw Data'!N3232&lt;=5.5),'Bảng Giá'!$B$16,IF(AND('Raw Data'!N3232&gt;5.5,'Raw Data'!N3232&lt;=6),'Bảng Giá'!$B$17,'Bảng Giá'!$B$18)))))))))))))))</f>
        <v>0.1&lt;x&lt;=0.25</v>
      </c>
      <c r="Q3232" s="48">
        <f t="shared" si="303"/>
        <v>-7.6335877862595417E-3</v>
      </c>
      <c r="R3232">
        <f t="shared" si="304"/>
        <v>15600</v>
      </c>
      <c r="S3232">
        <f t="shared" si="305"/>
        <v>2500</v>
      </c>
    </row>
    <row r="3233" spans="1:19" x14ac:dyDescent="0.25">
      <c r="A3233" s="12">
        <v>3232</v>
      </c>
      <c r="B3233" s="12" t="s">
        <v>292</v>
      </c>
      <c r="C3233" s="12" t="s">
        <v>269</v>
      </c>
      <c r="D3233" s="28">
        <v>43013.403657407405</v>
      </c>
      <c r="E3233" s="17">
        <v>43015.603657407402</v>
      </c>
      <c r="F3233" s="13" t="s">
        <v>302</v>
      </c>
      <c r="G3233" s="12">
        <v>3600</v>
      </c>
      <c r="H3233" s="12" t="s">
        <v>197</v>
      </c>
      <c r="I3233" s="12" t="s">
        <v>322</v>
      </c>
      <c r="J3233" s="37">
        <f>INDEX('Bảng Giá'!$C$3:$H$18,MATCH('Raw Data'!P3233,'Bảng Giá'!$B$3:$B$18,0),MATCH('Raw Data'!M3233,'Bảng Giá'!$C$2:$H$2,0))</f>
        <v>51500</v>
      </c>
      <c r="K3233" s="12">
        <v>51800</v>
      </c>
      <c r="L3233" s="36">
        <f t="shared" si="300"/>
        <v>2.1999999999970896</v>
      </c>
      <c r="M3233" t="str">
        <f>'References data'!H3234</f>
        <v>Nội Vùng</v>
      </c>
      <c r="N3233">
        <f t="shared" si="301"/>
        <v>3.6</v>
      </c>
      <c r="O3233">
        <f t="shared" si="302"/>
        <v>-300</v>
      </c>
      <c r="P3233" t="str">
        <f>IF(AND(N3233&gt;0,N3233&lt;=0.05),'Bảng Giá'!$B$3,IF(AND(N3233&lt;=0.1,N3233&gt;0.05),'Bảng Giá'!$B$4,IF(AND('Raw Data'!N3233&gt;0.1,'Raw Data'!N3233&lt;=0.25),'Bảng Giá'!$B$5,IF(AND('Raw Data'!N3233&gt;0.25,'Raw Data'!N3233&lt;=0.5),'Bảng Giá'!$B$6,IF(AND('Raw Data'!N3233&gt;0.5,'Raw Data'!N3233&lt;=1),'Bảng Giá'!$B$7,IF(AND('Raw Data'!N3233&gt;1,'Raw Data'!N3233&lt;=1.5),'Bảng Giá'!$B$8,IF(AND('Raw Data'!N3233&gt;1.5,'Raw Data'!N3233&lt;=2),'Bảng Giá'!$B$9,IF(AND('Raw Data'!N3233&gt;2,'Raw Data'!N3233&lt;=2.5),'Bảng Giá'!$B$10,IF(AND('Raw Data'!N3233&gt;2.5,'Raw Data'!N3233&lt;=3),'Bảng Giá'!$B$11,IF(AND('Raw Data'!N3233&gt;3,'Raw Data'!N3233&lt;=3.5),'Bảng Giá'!$B$12,IF(AND('Raw Data'!N3233&gt;3.5,'Raw Data'!N3233&lt;=4),'Bảng Giá'!$B$13,IF(AND('Raw Data'!N3233&gt;4,'Raw Data'!N3233&lt;=4.5),'Bảng Giá'!$B$14,IF(AND('Raw Data'!N3233&gt;4.5,'Raw Data'!N3233&lt;=5),'Bảng Giá'!$B$15,IF(AND('Raw Data'!N3233&gt;5,'Raw Data'!N3233&lt;=5.5),'Bảng Giá'!$B$16,IF(AND('Raw Data'!N3233&gt;5.5,'Raw Data'!N3233&lt;=6),'Bảng Giá'!$B$17,'Bảng Giá'!$B$18)))))))))))))))</f>
        <v>3.5&lt;x&lt;=4</v>
      </c>
      <c r="Q3233" s="48">
        <f t="shared" si="303"/>
        <v>-5.7915057915057912E-3</v>
      </c>
      <c r="R3233">
        <f t="shared" si="304"/>
        <v>61800</v>
      </c>
      <c r="S3233">
        <f t="shared" si="305"/>
        <v>10000</v>
      </c>
    </row>
    <row r="3234" spans="1:19" x14ac:dyDescent="0.25">
      <c r="A3234" s="12">
        <v>3233</v>
      </c>
      <c r="B3234" s="12" t="s">
        <v>292</v>
      </c>
      <c r="C3234" s="12" t="s">
        <v>1916</v>
      </c>
      <c r="D3234" s="28">
        <v>43013.542187500003</v>
      </c>
      <c r="E3234" s="17">
        <v>43015.7421875</v>
      </c>
      <c r="F3234" s="13" t="s">
        <v>302</v>
      </c>
      <c r="G3234" s="12">
        <v>5400</v>
      </c>
      <c r="H3234" s="12" t="s">
        <v>1558</v>
      </c>
      <c r="I3234" s="12" t="s">
        <v>311</v>
      </c>
      <c r="J3234" s="37">
        <f>INDEX('Bảng Giá'!$C$3:$H$18,MATCH('Raw Data'!P3234,'Bảng Giá'!$B$3:$B$18,0),MATCH('Raw Data'!M3234,'Bảng Giá'!$C$2:$H$2,0))</f>
        <v>59000</v>
      </c>
      <c r="K3234" s="12">
        <v>59300</v>
      </c>
      <c r="L3234" s="36">
        <f t="shared" si="300"/>
        <v>2.1999999999970896</v>
      </c>
      <c r="M3234" t="str">
        <f>'References data'!H3235</f>
        <v>Nội Vùng</v>
      </c>
      <c r="N3234">
        <f t="shared" si="301"/>
        <v>5.4</v>
      </c>
      <c r="O3234">
        <f t="shared" si="302"/>
        <v>-300</v>
      </c>
      <c r="P3234" t="str">
        <f>IF(AND(N3234&gt;0,N3234&lt;=0.05),'Bảng Giá'!$B$3,IF(AND(N3234&lt;=0.1,N3234&gt;0.05),'Bảng Giá'!$B$4,IF(AND('Raw Data'!N3234&gt;0.1,'Raw Data'!N3234&lt;=0.25),'Bảng Giá'!$B$5,IF(AND('Raw Data'!N3234&gt;0.25,'Raw Data'!N3234&lt;=0.5),'Bảng Giá'!$B$6,IF(AND('Raw Data'!N3234&gt;0.5,'Raw Data'!N3234&lt;=1),'Bảng Giá'!$B$7,IF(AND('Raw Data'!N3234&gt;1,'Raw Data'!N3234&lt;=1.5),'Bảng Giá'!$B$8,IF(AND('Raw Data'!N3234&gt;1.5,'Raw Data'!N3234&lt;=2),'Bảng Giá'!$B$9,IF(AND('Raw Data'!N3234&gt;2,'Raw Data'!N3234&lt;=2.5),'Bảng Giá'!$B$10,IF(AND('Raw Data'!N3234&gt;2.5,'Raw Data'!N3234&lt;=3),'Bảng Giá'!$B$11,IF(AND('Raw Data'!N3234&gt;3,'Raw Data'!N3234&lt;=3.5),'Bảng Giá'!$B$12,IF(AND('Raw Data'!N3234&gt;3.5,'Raw Data'!N3234&lt;=4),'Bảng Giá'!$B$13,IF(AND('Raw Data'!N3234&gt;4,'Raw Data'!N3234&lt;=4.5),'Bảng Giá'!$B$14,IF(AND('Raw Data'!N3234&gt;4.5,'Raw Data'!N3234&lt;=5),'Bảng Giá'!$B$15,IF(AND('Raw Data'!N3234&gt;5,'Raw Data'!N3234&lt;=5.5),'Bảng Giá'!$B$16,IF(AND('Raw Data'!N3234&gt;5.5,'Raw Data'!N3234&lt;=6),'Bảng Giá'!$B$17,'Bảng Giá'!$B$18)))))))))))))))</f>
        <v>5&lt;x&lt;=5.5</v>
      </c>
      <c r="Q3234" s="48">
        <f t="shared" si="303"/>
        <v>-5.0590219224283303E-3</v>
      </c>
      <c r="R3234">
        <f t="shared" si="304"/>
        <v>70800</v>
      </c>
      <c r="S3234">
        <f t="shared" si="305"/>
        <v>11500</v>
      </c>
    </row>
    <row r="3235" spans="1:19" x14ac:dyDescent="0.25">
      <c r="A3235" s="12">
        <v>3234</v>
      </c>
      <c r="B3235" s="12" t="s">
        <v>292</v>
      </c>
      <c r="C3235" s="12" t="s">
        <v>1917</v>
      </c>
      <c r="D3235" s="28">
        <v>43013.542349537034</v>
      </c>
      <c r="E3235" s="17">
        <v>43015.042349537034</v>
      </c>
      <c r="F3235" s="13" t="s">
        <v>302</v>
      </c>
      <c r="G3235" s="12">
        <v>200</v>
      </c>
      <c r="H3235" s="12" t="s">
        <v>311</v>
      </c>
      <c r="I3235" s="12" t="s">
        <v>75</v>
      </c>
      <c r="J3235" s="37">
        <f>INDEX('Bảng Giá'!$C$3:$H$18,MATCH('Raw Data'!P3235,'Bảng Giá'!$B$3:$B$18,0),MATCH('Raw Data'!M3235,'Bảng Giá'!$C$2:$H$2,0))</f>
        <v>13000</v>
      </c>
      <c r="K3235" s="12">
        <v>13100</v>
      </c>
      <c r="L3235" s="36">
        <f t="shared" si="300"/>
        <v>1.5</v>
      </c>
      <c r="M3235" t="str">
        <f>'References data'!H3236</f>
        <v>Nội Tỉnh</v>
      </c>
      <c r="N3235">
        <f t="shared" si="301"/>
        <v>0.2</v>
      </c>
      <c r="O3235">
        <f t="shared" si="302"/>
        <v>-100</v>
      </c>
      <c r="P3235" t="str">
        <f>IF(AND(N3235&gt;0,N3235&lt;=0.05),'Bảng Giá'!$B$3,IF(AND(N3235&lt;=0.1,N3235&gt;0.05),'Bảng Giá'!$B$4,IF(AND('Raw Data'!N3235&gt;0.1,'Raw Data'!N3235&lt;=0.25),'Bảng Giá'!$B$5,IF(AND('Raw Data'!N3235&gt;0.25,'Raw Data'!N3235&lt;=0.5),'Bảng Giá'!$B$6,IF(AND('Raw Data'!N3235&gt;0.5,'Raw Data'!N3235&lt;=1),'Bảng Giá'!$B$7,IF(AND('Raw Data'!N3235&gt;1,'Raw Data'!N3235&lt;=1.5),'Bảng Giá'!$B$8,IF(AND('Raw Data'!N3235&gt;1.5,'Raw Data'!N3235&lt;=2),'Bảng Giá'!$B$9,IF(AND('Raw Data'!N3235&gt;2,'Raw Data'!N3235&lt;=2.5),'Bảng Giá'!$B$10,IF(AND('Raw Data'!N3235&gt;2.5,'Raw Data'!N3235&lt;=3),'Bảng Giá'!$B$11,IF(AND('Raw Data'!N3235&gt;3,'Raw Data'!N3235&lt;=3.5),'Bảng Giá'!$B$12,IF(AND('Raw Data'!N3235&gt;3.5,'Raw Data'!N3235&lt;=4),'Bảng Giá'!$B$13,IF(AND('Raw Data'!N3235&gt;4,'Raw Data'!N3235&lt;=4.5),'Bảng Giá'!$B$14,IF(AND('Raw Data'!N3235&gt;4.5,'Raw Data'!N3235&lt;=5),'Bảng Giá'!$B$15,IF(AND('Raw Data'!N3235&gt;5,'Raw Data'!N3235&lt;=5.5),'Bảng Giá'!$B$16,IF(AND('Raw Data'!N3235&gt;5.5,'Raw Data'!N3235&lt;=6),'Bảng Giá'!$B$17,'Bảng Giá'!$B$18)))))))))))))))</f>
        <v>0.1&lt;x&lt;=0.25</v>
      </c>
      <c r="Q3235" s="48">
        <f t="shared" si="303"/>
        <v>-7.6335877862595417E-3</v>
      </c>
      <c r="R3235">
        <f t="shared" si="304"/>
        <v>15600</v>
      </c>
      <c r="S3235">
        <f t="shared" si="305"/>
        <v>2500</v>
      </c>
    </row>
    <row r="3236" spans="1:19" x14ac:dyDescent="0.25">
      <c r="A3236" s="12">
        <v>3235</v>
      </c>
      <c r="B3236" s="12" t="s">
        <v>292</v>
      </c>
      <c r="C3236" s="12" t="s">
        <v>1918</v>
      </c>
      <c r="D3236" s="28">
        <v>43013.541493055556</v>
      </c>
      <c r="E3236" s="17">
        <v>43015.041493055556</v>
      </c>
      <c r="F3236" s="13" t="s">
        <v>302</v>
      </c>
      <c r="G3236" s="12">
        <v>200</v>
      </c>
      <c r="H3236" s="12" t="s">
        <v>311</v>
      </c>
      <c r="I3236" s="12" t="s">
        <v>116</v>
      </c>
      <c r="J3236" s="37">
        <f>INDEX('Bảng Giá'!$C$3:$H$18,MATCH('Raw Data'!P3236,'Bảng Giá'!$B$3:$B$18,0),MATCH('Raw Data'!M3236,'Bảng Giá'!$C$2:$H$2,0))</f>
        <v>13000</v>
      </c>
      <c r="K3236" s="12">
        <v>13100</v>
      </c>
      <c r="L3236" s="36">
        <f t="shared" si="300"/>
        <v>1.5</v>
      </c>
      <c r="M3236" t="str">
        <f>'References data'!H3237</f>
        <v>Nội Tỉnh</v>
      </c>
      <c r="N3236">
        <f t="shared" si="301"/>
        <v>0.2</v>
      </c>
      <c r="O3236">
        <f t="shared" si="302"/>
        <v>-100</v>
      </c>
      <c r="P3236" t="str">
        <f>IF(AND(N3236&gt;0,N3236&lt;=0.05),'Bảng Giá'!$B$3,IF(AND(N3236&lt;=0.1,N3236&gt;0.05),'Bảng Giá'!$B$4,IF(AND('Raw Data'!N3236&gt;0.1,'Raw Data'!N3236&lt;=0.25),'Bảng Giá'!$B$5,IF(AND('Raw Data'!N3236&gt;0.25,'Raw Data'!N3236&lt;=0.5),'Bảng Giá'!$B$6,IF(AND('Raw Data'!N3236&gt;0.5,'Raw Data'!N3236&lt;=1),'Bảng Giá'!$B$7,IF(AND('Raw Data'!N3236&gt;1,'Raw Data'!N3236&lt;=1.5),'Bảng Giá'!$B$8,IF(AND('Raw Data'!N3236&gt;1.5,'Raw Data'!N3236&lt;=2),'Bảng Giá'!$B$9,IF(AND('Raw Data'!N3236&gt;2,'Raw Data'!N3236&lt;=2.5),'Bảng Giá'!$B$10,IF(AND('Raw Data'!N3236&gt;2.5,'Raw Data'!N3236&lt;=3),'Bảng Giá'!$B$11,IF(AND('Raw Data'!N3236&gt;3,'Raw Data'!N3236&lt;=3.5),'Bảng Giá'!$B$12,IF(AND('Raw Data'!N3236&gt;3.5,'Raw Data'!N3236&lt;=4),'Bảng Giá'!$B$13,IF(AND('Raw Data'!N3236&gt;4,'Raw Data'!N3236&lt;=4.5),'Bảng Giá'!$B$14,IF(AND('Raw Data'!N3236&gt;4.5,'Raw Data'!N3236&lt;=5),'Bảng Giá'!$B$15,IF(AND('Raw Data'!N3236&gt;5,'Raw Data'!N3236&lt;=5.5),'Bảng Giá'!$B$16,IF(AND('Raw Data'!N3236&gt;5.5,'Raw Data'!N3236&lt;=6),'Bảng Giá'!$B$17,'Bảng Giá'!$B$18)))))))))))))))</f>
        <v>0.1&lt;x&lt;=0.25</v>
      </c>
      <c r="Q3236" s="48">
        <f t="shared" si="303"/>
        <v>-7.6335877862595417E-3</v>
      </c>
      <c r="R3236">
        <f t="shared" si="304"/>
        <v>15600</v>
      </c>
      <c r="S3236">
        <f t="shared" si="305"/>
        <v>2500</v>
      </c>
    </row>
    <row r="3237" spans="1:19" x14ac:dyDescent="0.25">
      <c r="A3237" s="12">
        <v>3236</v>
      </c>
      <c r="B3237" s="12" t="s">
        <v>292</v>
      </c>
      <c r="C3237" s="12" t="s">
        <v>1919</v>
      </c>
      <c r="D3237" s="28">
        <v>43014.628321759257</v>
      </c>
      <c r="E3237" s="17">
        <v>43016.128321759257</v>
      </c>
      <c r="F3237" s="13" t="s">
        <v>302</v>
      </c>
      <c r="G3237" s="12">
        <v>200</v>
      </c>
      <c r="H3237" s="12" t="s">
        <v>311</v>
      </c>
      <c r="I3237" s="12" t="s">
        <v>75</v>
      </c>
      <c r="J3237" s="37">
        <f>INDEX('Bảng Giá'!$C$3:$H$18,MATCH('Raw Data'!P3237,'Bảng Giá'!$B$3:$B$18,0),MATCH('Raw Data'!M3237,'Bảng Giá'!$C$2:$H$2,0))</f>
        <v>13000</v>
      </c>
      <c r="K3237" s="12">
        <v>13100</v>
      </c>
      <c r="L3237" s="36">
        <f t="shared" si="300"/>
        <v>1.5</v>
      </c>
      <c r="M3237" t="str">
        <f>'References data'!H3238</f>
        <v>Nội Tỉnh</v>
      </c>
      <c r="N3237">
        <f t="shared" si="301"/>
        <v>0.2</v>
      </c>
      <c r="O3237">
        <f t="shared" si="302"/>
        <v>-100</v>
      </c>
      <c r="P3237" t="str">
        <f>IF(AND(N3237&gt;0,N3237&lt;=0.05),'Bảng Giá'!$B$3,IF(AND(N3237&lt;=0.1,N3237&gt;0.05),'Bảng Giá'!$B$4,IF(AND('Raw Data'!N3237&gt;0.1,'Raw Data'!N3237&lt;=0.25),'Bảng Giá'!$B$5,IF(AND('Raw Data'!N3237&gt;0.25,'Raw Data'!N3237&lt;=0.5),'Bảng Giá'!$B$6,IF(AND('Raw Data'!N3237&gt;0.5,'Raw Data'!N3237&lt;=1),'Bảng Giá'!$B$7,IF(AND('Raw Data'!N3237&gt;1,'Raw Data'!N3237&lt;=1.5),'Bảng Giá'!$B$8,IF(AND('Raw Data'!N3237&gt;1.5,'Raw Data'!N3237&lt;=2),'Bảng Giá'!$B$9,IF(AND('Raw Data'!N3237&gt;2,'Raw Data'!N3237&lt;=2.5),'Bảng Giá'!$B$10,IF(AND('Raw Data'!N3237&gt;2.5,'Raw Data'!N3237&lt;=3),'Bảng Giá'!$B$11,IF(AND('Raw Data'!N3237&gt;3,'Raw Data'!N3237&lt;=3.5),'Bảng Giá'!$B$12,IF(AND('Raw Data'!N3237&gt;3.5,'Raw Data'!N3237&lt;=4),'Bảng Giá'!$B$13,IF(AND('Raw Data'!N3237&gt;4,'Raw Data'!N3237&lt;=4.5),'Bảng Giá'!$B$14,IF(AND('Raw Data'!N3237&gt;4.5,'Raw Data'!N3237&lt;=5),'Bảng Giá'!$B$15,IF(AND('Raw Data'!N3237&gt;5,'Raw Data'!N3237&lt;=5.5),'Bảng Giá'!$B$16,IF(AND('Raw Data'!N3237&gt;5.5,'Raw Data'!N3237&lt;=6),'Bảng Giá'!$B$17,'Bảng Giá'!$B$18)))))))))))))))</f>
        <v>0.1&lt;x&lt;=0.25</v>
      </c>
      <c r="Q3237" s="48">
        <f t="shared" si="303"/>
        <v>-7.6335877862595417E-3</v>
      </c>
      <c r="R3237">
        <f t="shared" si="304"/>
        <v>15600</v>
      </c>
      <c r="S3237">
        <f t="shared" si="305"/>
        <v>2500</v>
      </c>
    </row>
    <row r="3238" spans="1:19" x14ac:dyDescent="0.25">
      <c r="A3238" s="12">
        <v>3237</v>
      </c>
      <c r="B3238" s="12" t="s">
        <v>292</v>
      </c>
      <c r="C3238" s="12" t="s">
        <v>1920</v>
      </c>
      <c r="D3238" s="28">
        <v>43014.629004629627</v>
      </c>
      <c r="E3238" s="17">
        <v>43016.129004629627</v>
      </c>
      <c r="F3238" s="13" t="s">
        <v>302</v>
      </c>
      <c r="G3238" s="12">
        <v>200</v>
      </c>
      <c r="H3238" s="12" t="s">
        <v>311</v>
      </c>
      <c r="I3238" s="12" t="s">
        <v>94</v>
      </c>
      <c r="J3238" s="37">
        <f>INDEX('Bảng Giá'!$C$3:$H$18,MATCH('Raw Data'!P3238,'Bảng Giá'!$B$3:$B$18,0),MATCH('Raw Data'!M3238,'Bảng Giá'!$C$2:$H$2,0))</f>
        <v>13000</v>
      </c>
      <c r="K3238" s="12">
        <v>13100</v>
      </c>
      <c r="L3238" s="36">
        <f t="shared" si="300"/>
        <v>1.5</v>
      </c>
      <c r="M3238" t="str">
        <f>'References data'!H3239</f>
        <v>Nội Tỉnh</v>
      </c>
      <c r="N3238">
        <f t="shared" si="301"/>
        <v>0.2</v>
      </c>
      <c r="O3238">
        <f t="shared" si="302"/>
        <v>-100</v>
      </c>
      <c r="P3238" t="str">
        <f>IF(AND(N3238&gt;0,N3238&lt;=0.05),'Bảng Giá'!$B$3,IF(AND(N3238&lt;=0.1,N3238&gt;0.05),'Bảng Giá'!$B$4,IF(AND('Raw Data'!N3238&gt;0.1,'Raw Data'!N3238&lt;=0.25),'Bảng Giá'!$B$5,IF(AND('Raw Data'!N3238&gt;0.25,'Raw Data'!N3238&lt;=0.5),'Bảng Giá'!$B$6,IF(AND('Raw Data'!N3238&gt;0.5,'Raw Data'!N3238&lt;=1),'Bảng Giá'!$B$7,IF(AND('Raw Data'!N3238&gt;1,'Raw Data'!N3238&lt;=1.5),'Bảng Giá'!$B$8,IF(AND('Raw Data'!N3238&gt;1.5,'Raw Data'!N3238&lt;=2),'Bảng Giá'!$B$9,IF(AND('Raw Data'!N3238&gt;2,'Raw Data'!N3238&lt;=2.5),'Bảng Giá'!$B$10,IF(AND('Raw Data'!N3238&gt;2.5,'Raw Data'!N3238&lt;=3),'Bảng Giá'!$B$11,IF(AND('Raw Data'!N3238&gt;3,'Raw Data'!N3238&lt;=3.5),'Bảng Giá'!$B$12,IF(AND('Raw Data'!N3238&gt;3.5,'Raw Data'!N3238&lt;=4),'Bảng Giá'!$B$13,IF(AND('Raw Data'!N3238&gt;4,'Raw Data'!N3238&lt;=4.5),'Bảng Giá'!$B$14,IF(AND('Raw Data'!N3238&gt;4.5,'Raw Data'!N3238&lt;=5),'Bảng Giá'!$B$15,IF(AND('Raw Data'!N3238&gt;5,'Raw Data'!N3238&lt;=5.5),'Bảng Giá'!$B$16,IF(AND('Raw Data'!N3238&gt;5.5,'Raw Data'!N3238&lt;=6),'Bảng Giá'!$B$17,'Bảng Giá'!$B$18)))))))))))))))</f>
        <v>0.1&lt;x&lt;=0.25</v>
      </c>
      <c r="Q3238" s="48">
        <f t="shared" si="303"/>
        <v>-7.6335877862595417E-3</v>
      </c>
      <c r="R3238">
        <f t="shared" si="304"/>
        <v>15600</v>
      </c>
      <c r="S3238">
        <f t="shared" si="305"/>
        <v>2500</v>
      </c>
    </row>
    <row r="3239" spans="1:19" x14ac:dyDescent="0.25">
      <c r="A3239" s="12">
        <v>3238</v>
      </c>
      <c r="B3239" s="12" t="s">
        <v>292</v>
      </c>
      <c r="C3239" s="12" t="s">
        <v>1921</v>
      </c>
      <c r="D3239" s="28">
        <v>43014.333333333336</v>
      </c>
      <c r="E3239" s="17">
        <v>43015.833333333336</v>
      </c>
      <c r="F3239" s="13" t="s">
        <v>302</v>
      </c>
      <c r="G3239" s="12">
        <v>200</v>
      </c>
      <c r="H3239" s="12" t="s">
        <v>311</v>
      </c>
      <c r="I3239" s="12" t="s">
        <v>294</v>
      </c>
      <c r="J3239" s="37">
        <f>INDEX('Bảng Giá'!$C$3:$H$18,MATCH('Raw Data'!P3239,'Bảng Giá'!$B$3:$B$18,0),MATCH('Raw Data'!M3239,'Bảng Giá'!$C$2:$H$2,0))</f>
        <v>13000</v>
      </c>
      <c r="K3239" s="12">
        <v>13100</v>
      </c>
      <c r="L3239" s="36">
        <f t="shared" si="300"/>
        <v>1.5</v>
      </c>
      <c r="M3239" t="str">
        <f>'References data'!H3240</f>
        <v>Nội Tỉnh</v>
      </c>
      <c r="N3239">
        <f t="shared" si="301"/>
        <v>0.2</v>
      </c>
      <c r="O3239">
        <f t="shared" si="302"/>
        <v>-100</v>
      </c>
      <c r="P3239" t="str">
        <f>IF(AND(N3239&gt;0,N3239&lt;=0.05),'Bảng Giá'!$B$3,IF(AND(N3239&lt;=0.1,N3239&gt;0.05),'Bảng Giá'!$B$4,IF(AND('Raw Data'!N3239&gt;0.1,'Raw Data'!N3239&lt;=0.25),'Bảng Giá'!$B$5,IF(AND('Raw Data'!N3239&gt;0.25,'Raw Data'!N3239&lt;=0.5),'Bảng Giá'!$B$6,IF(AND('Raw Data'!N3239&gt;0.5,'Raw Data'!N3239&lt;=1),'Bảng Giá'!$B$7,IF(AND('Raw Data'!N3239&gt;1,'Raw Data'!N3239&lt;=1.5),'Bảng Giá'!$B$8,IF(AND('Raw Data'!N3239&gt;1.5,'Raw Data'!N3239&lt;=2),'Bảng Giá'!$B$9,IF(AND('Raw Data'!N3239&gt;2,'Raw Data'!N3239&lt;=2.5),'Bảng Giá'!$B$10,IF(AND('Raw Data'!N3239&gt;2.5,'Raw Data'!N3239&lt;=3),'Bảng Giá'!$B$11,IF(AND('Raw Data'!N3239&gt;3,'Raw Data'!N3239&lt;=3.5),'Bảng Giá'!$B$12,IF(AND('Raw Data'!N3239&gt;3.5,'Raw Data'!N3239&lt;=4),'Bảng Giá'!$B$13,IF(AND('Raw Data'!N3239&gt;4,'Raw Data'!N3239&lt;=4.5),'Bảng Giá'!$B$14,IF(AND('Raw Data'!N3239&gt;4.5,'Raw Data'!N3239&lt;=5),'Bảng Giá'!$B$15,IF(AND('Raw Data'!N3239&gt;5,'Raw Data'!N3239&lt;=5.5),'Bảng Giá'!$B$16,IF(AND('Raw Data'!N3239&gt;5.5,'Raw Data'!N3239&lt;=6),'Bảng Giá'!$B$17,'Bảng Giá'!$B$18)))))))))))))))</f>
        <v>0.1&lt;x&lt;=0.25</v>
      </c>
      <c r="Q3239" s="48">
        <f t="shared" si="303"/>
        <v>-7.6335877862595417E-3</v>
      </c>
      <c r="R3239">
        <f t="shared" si="304"/>
        <v>15600</v>
      </c>
      <c r="S3239">
        <f t="shared" si="305"/>
        <v>2500</v>
      </c>
    </row>
    <row r="3240" spans="1:19" x14ac:dyDescent="0.25">
      <c r="A3240" s="12">
        <v>3239</v>
      </c>
      <c r="B3240" s="12" t="s">
        <v>292</v>
      </c>
      <c r="C3240" s="12" t="s">
        <v>1922</v>
      </c>
      <c r="D3240" s="28">
        <v>43014.333333333336</v>
      </c>
      <c r="E3240" s="17">
        <v>43015.833333333336</v>
      </c>
      <c r="F3240" s="13" t="s">
        <v>302</v>
      </c>
      <c r="G3240" s="12">
        <v>200</v>
      </c>
      <c r="H3240" s="12" t="s">
        <v>311</v>
      </c>
      <c r="I3240" s="12" t="s">
        <v>297</v>
      </c>
      <c r="J3240" s="37">
        <f>INDEX('Bảng Giá'!$C$3:$H$18,MATCH('Raw Data'!P3240,'Bảng Giá'!$B$3:$B$18,0),MATCH('Raw Data'!M3240,'Bảng Giá'!$C$2:$H$2,0))</f>
        <v>13000</v>
      </c>
      <c r="K3240" s="12">
        <v>13100</v>
      </c>
      <c r="L3240" s="36">
        <f t="shared" si="300"/>
        <v>1.5</v>
      </c>
      <c r="M3240" t="str">
        <f>'References data'!H3241</f>
        <v>Nội Tỉnh</v>
      </c>
      <c r="N3240">
        <f t="shared" si="301"/>
        <v>0.2</v>
      </c>
      <c r="O3240">
        <f t="shared" si="302"/>
        <v>-100</v>
      </c>
      <c r="P3240" t="str">
        <f>IF(AND(N3240&gt;0,N3240&lt;=0.05),'Bảng Giá'!$B$3,IF(AND(N3240&lt;=0.1,N3240&gt;0.05),'Bảng Giá'!$B$4,IF(AND('Raw Data'!N3240&gt;0.1,'Raw Data'!N3240&lt;=0.25),'Bảng Giá'!$B$5,IF(AND('Raw Data'!N3240&gt;0.25,'Raw Data'!N3240&lt;=0.5),'Bảng Giá'!$B$6,IF(AND('Raw Data'!N3240&gt;0.5,'Raw Data'!N3240&lt;=1),'Bảng Giá'!$B$7,IF(AND('Raw Data'!N3240&gt;1,'Raw Data'!N3240&lt;=1.5),'Bảng Giá'!$B$8,IF(AND('Raw Data'!N3240&gt;1.5,'Raw Data'!N3240&lt;=2),'Bảng Giá'!$B$9,IF(AND('Raw Data'!N3240&gt;2,'Raw Data'!N3240&lt;=2.5),'Bảng Giá'!$B$10,IF(AND('Raw Data'!N3240&gt;2.5,'Raw Data'!N3240&lt;=3),'Bảng Giá'!$B$11,IF(AND('Raw Data'!N3240&gt;3,'Raw Data'!N3240&lt;=3.5),'Bảng Giá'!$B$12,IF(AND('Raw Data'!N3240&gt;3.5,'Raw Data'!N3240&lt;=4),'Bảng Giá'!$B$13,IF(AND('Raw Data'!N3240&gt;4,'Raw Data'!N3240&lt;=4.5),'Bảng Giá'!$B$14,IF(AND('Raw Data'!N3240&gt;4.5,'Raw Data'!N3240&lt;=5),'Bảng Giá'!$B$15,IF(AND('Raw Data'!N3240&gt;5,'Raw Data'!N3240&lt;=5.5),'Bảng Giá'!$B$16,IF(AND('Raw Data'!N3240&gt;5.5,'Raw Data'!N3240&lt;=6),'Bảng Giá'!$B$17,'Bảng Giá'!$B$18)))))))))))))))</f>
        <v>0.1&lt;x&lt;=0.25</v>
      </c>
      <c r="Q3240" s="48">
        <f t="shared" si="303"/>
        <v>-7.6335877862595417E-3</v>
      </c>
      <c r="R3240">
        <f t="shared" si="304"/>
        <v>15600</v>
      </c>
      <c r="S3240">
        <f t="shared" si="305"/>
        <v>2500</v>
      </c>
    </row>
    <row r="3241" spans="1:19" x14ac:dyDescent="0.25">
      <c r="A3241" s="12">
        <v>3240</v>
      </c>
      <c r="B3241" s="12" t="s">
        <v>292</v>
      </c>
      <c r="C3241" s="12" t="s">
        <v>1923</v>
      </c>
      <c r="D3241" s="28">
        <v>43014.333333333336</v>
      </c>
      <c r="E3241" s="17">
        <v>43015.833333333336</v>
      </c>
      <c r="F3241" s="13" t="s">
        <v>302</v>
      </c>
      <c r="G3241" s="12">
        <v>200</v>
      </c>
      <c r="H3241" s="12" t="s">
        <v>322</v>
      </c>
      <c r="I3241" s="12" t="s">
        <v>298</v>
      </c>
      <c r="J3241" s="37">
        <f>INDEX('Bảng Giá'!$C$3:$H$18,MATCH('Raw Data'!P3241,'Bảng Giá'!$B$3:$B$18,0),MATCH('Raw Data'!M3241,'Bảng Giá'!$C$2:$H$2,0))</f>
        <v>13000</v>
      </c>
      <c r="K3241" s="12">
        <v>13100</v>
      </c>
      <c r="L3241" s="36">
        <f t="shared" si="300"/>
        <v>1.5</v>
      </c>
      <c r="M3241" t="str">
        <f>'References data'!H3242</f>
        <v>Nội Tỉnh</v>
      </c>
      <c r="N3241">
        <f t="shared" si="301"/>
        <v>0.2</v>
      </c>
      <c r="O3241">
        <f t="shared" si="302"/>
        <v>-100</v>
      </c>
      <c r="P3241" t="str">
        <f>IF(AND(N3241&gt;0,N3241&lt;=0.05),'Bảng Giá'!$B$3,IF(AND(N3241&lt;=0.1,N3241&gt;0.05),'Bảng Giá'!$B$4,IF(AND('Raw Data'!N3241&gt;0.1,'Raw Data'!N3241&lt;=0.25),'Bảng Giá'!$B$5,IF(AND('Raw Data'!N3241&gt;0.25,'Raw Data'!N3241&lt;=0.5),'Bảng Giá'!$B$6,IF(AND('Raw Data'!N3241&gt;0.5,'Raw Data'!N3241&lt;=1),'Bảng Giá'!$B$7,IF(AND('Raw Data'!N3241&gt;1,'Raw Data'!N3241&lt;=1.5),'Bảng Giá'!$B$8,IF(AND('Raw Data'!N3241&gt;1.5,'Raw Data'!N3241&lt;=2),'Bảng Giá'!$B$9,IF(AND('Raw Data'!N3241&gt;2,'Raw Data'!N3241&lt;=2.5),'Bảng Giá'!$B$10,IF(AND('Raw Data'!N3241&gt;2.5,'Raw Data'!N3241&lt;=3),'Bảng Giá'!$B$11,IF(AND('Raw Data'!N3241&gt;3,'Raw Data'!N3241&lt;=3.5),'Bảng Giá'!$B$12,IF(AND('Raw Data'!N3241&gt;3.5,'Raw Data'!N3241&lt;=4),'Bảng Giá'!$B$13,IF(AND('Raw Data'!N3241&gt;4,'Raw Data'!N3241&lt;=4.5),'Bảng Giá'!$B$14,IF(AND('Raw Data'!N3241&gt;4.5,'Raw Data'!N3241&lt;=5),'Bảng Giá'!$B$15,IF(AND('Raw Data'!N3241&gt;5,'Raw Data'!N3241&lt;=5.5),'Bảng Giá'!$B$16,IF(AND('Raw Data'!N3241&gt;5.5,'Raw Data'!N3241&lt;=6),'Bảng Giá'!$B$17,'Bảng Giá'!$B$18)))))))))))))))</f>
        <v>0.1&lt;x&lt;=0.25</v>
      </c>
      <c r="Q3241" s="48">
        <f t="shared" si="303"/>
        <v>-7.6335877862595417E-3</v>
      </c>
      <c r="R3241">
        <f t="shared" si="304"/>
        <v>15600</v>
      </c>
      <c r="S3241">
        <f t="shared" si="305"/>
        <v>2500</v>
      </c>
    </row>
    <row r="3242" spans="1:19" x14ac:dyDescent="0.25">
      <c r="A3242" s="12">
        <v>3241</v>
      </c>
      <c r="B3242" s="12" t="s">
        <v>292</v>
      </c>
      <c r="C3242" s="12" t="s">
        <v>1924</v>
      </c>
      <c r="D3242" s="28">
        <v>43013.541516203702</v>
      </c>
      <c r="E3242" s="17">
        <v>43015.041516203702</v>
      </c>
      <c r="F3242" s="13" t="s">
        <v>302</v>
      </c>
      <c r="G3242" s="12">
        <v>200</v>
      </c>
      <c r="H3242" s="12" t="s">
        <v>322</v>
      </c>
      <c r="I3242" s="12" t="s">
        <v>87</v>
      </c>
      <c r="J3242" s="37">
        <f>INDEX('Bảng Giá'!$C$3:$H$18,MATCH('Raw Data'!P3242,'Bảng Giá'!$B$3:$B$18,0),MATCH('Raw Data'!M3242,'Bảng Giá'!$C$2:$H$2,0))</f>
        <v>13000</v>
      </c>
      <c r="K3242" s="12">
        <v>13100</v>
      </c>
      <c r="L3242" s="36">
        <f t="shared" si="300"/>
        <v>1.5</v>
      </c>
      <c r="M3242" t="str">
        <f>'References data'!H3243</f>
        <v>Nội Tỉnh</v>
      </c>
      <c r="N3242">
        <f t="shared" si="301"/>
        <v>0.2</v>
      </c>
      <c r="O3242">
        <f t="shared" si="302"/>
        <v>-100</v>
      </c>
      <c r="P3242" t="str">
        <f>IF(AND(N3242&gt;0,N3242&lt;=0.05),'Bảng Giá'!$B$3,IF(AND(N3242&lt;=0.1,N3242&gt;0.05),'Bảng Giá'!$B$4,IF(AND('Raw Data'!N3242&gt;0.1,'Raw Data'!N3242&lt;=0.25),'Bảng Giá'!$B$5,IF(AND('Raw Data'!N3242&gt;0.25,'Raw Data'!N3242&lt;=0.5),'Bảng Giá'!$B$6,IF(AND('Raw Data'!N3242&gt;0.5,'Raw Data'!N3242&lt;=1),'Bảng Giá'!$B$7,IF(AND('Raw Data'!N3242&gt;1,'Raw Data'!N3242&lt;=1.5),'Bảng Giá'!$B$8,IF(AND('Raw Data'!N3242&gt;1.5,'Raw Data'!N3242&lt;=2),'Bảng Giá'!$B$9,IF(AND('Raw Data'!N3242&gt;2,'Raw Data'!N3242&lt;=2.5),'Bảng Giá'!$B$10,IF(AND('Raw Data'!N3242&gt;2.5,'Raw Data'!N3242&lt;=3),'Bảng Giá'!$B$11,IF(AND('Raw Data'!N3242&gt;3,'Raw Data'!N3242&lt;=3.5),'Bảng Giá'!$B$12,IF(AND('Raw Data'!N3242&gt;3.5,'Raw Data'!N3242&lt;=4),'Bảng Giá'!$B$13,IF(AND('Raw Data'!N3242&gt;4,'Raw Data'!N3242&lt;=4.5),'Bảng Giá'!$B$14,IF(AND('Raw Data'!N3242&gt;4.5,'Raw Data'!N3242&lt;=5),'Bảng Giá'!$B$15,IF(AND('Raw Data'!N3242&gt;5,'Raw Data'!N3242&lt;=5.5),'Bảng Giá'!$B$16,IF(AND('Raw Data'!N3242&gt;5.5,'Raw Data'!N3242&lt;=6),'Bảng Giá'!$B$17,'Bảng Giá'!$B$18)))))))))))))))</f>
        <v>0.1&lt;x&lt;=0.25</v>
      </c>
      <c r="Q3242" s="48">
        <f t="shared" si="303"/>
        <v>-7.6335877862595417E-3</v>
      </c>
      <c r="R3242">
        <f t="shared" si="304"/>
        <v>15600</v>
      </c>
      <c r="S3242">
        <f t="shared" si="305"/>
        <v>2500</v>
      </c>
    </row>
    <row r="3243" spans="1:19" x14ac:dyDescent="0.25">
      <c r="A3243" s="12">
        <v>3242</v>
      </c>
      <c r="B3243" s="12" t="s">
        <v>292</v>
      </c>
      <c r="C3243" s="12" t="s">
        <v>1925</v>
      </c>
      <c r="D3243" s="28">
        <v>43013.542268518519</v>
      </c>
      <c r="E3243" s="17">
        <v>43015.042268518519</v>
      </c>
      <c r="F3243" s="13" t="s">
        <v>302</v>
      </c>
      <c r="G3243" s="12">
        <v>200</v>
      </c>
      <c r="H3243" s="12" t="s">
        <v>322</v>
      </c>
      <c r="I3243" s="12" t="s">
        <v>100</v>
      </c>
      <c r="J3243" s="37">
        <f>INDEX('Bảng Giá'!$C$3:$H$18,MATCH('Raw Data'!P3243,'Bảng Giá'!$B$3:$B$18,0),MATCH('Raw Data'!M3243,'Bảng Giá'!$C$2:$H$2,0))</f>
        <v>13000</v>
      </c>
      <c r="K3243" s="12">
        <v>13100</v>
      </c>
      <c r="L3243" s="36">
        <f t="shared" si="300"/>
        <v>1.5</v>
      </c>
      <c r="M3243" t="str">
        <f>'References data'!H3244</f>
        <v>Nội Tỉnh</v>
      </c>
      <c r="N3243">
        <f t="shared" si="301"/>
        <v>0.2</v>
      </c>
      <c r="O3243">
        <f t="shared" si="302"/>
        <v>-100</v>
      </c>
      <c r="P3243" t="str">
        <f>IF(AND(N3243&gt;0,N3243&lt;=0.05),'Bảng Giá'!$B$3,IF(AND(N3243&lt;=0.1,N3243&gt;0.05),'Bảng Giá'!$B$4,IF(AND('Raw Data'!N3243&gt;0.1,'Raw Data'!N3243&lt;=0.25),'Bảng Giá'!$B$5,IF(AND('Raw Data'!N3243&gt;0.25,'Raw Data'!N3243&lt;=0.5),'Bảng Giá'!$B$6,IF(AND('Raw Data'!N3243&gt;0.5,'Raw Data'!N3243&lt;=1),'Bảng Giá'!$B$7,IF(AND('Raw Data'!N3243&gt;1,'Raw Data'!N3243&lt;=1.5),'Bảng Giá'!$B$8,IF(AND('Raw Data'!N3243&gt;1.5,'Raw Data'!N3243&lt;=2),'Bảng Giá'!$B$9,IF(AND('Raw Data'!N3243&gt;2,'Raw Data'!N3243&lt;=2.5),'Bảng Giá'!$B$10,IF(AND('Raw Data'!N3243&gt;2.5,'Raw Data'!N3243&lt;=3),'Bảng Giá'!$B$11,IF(AND('Raw Data'!N3243&gt;3,'Raw Data'!N3243&lt;=3.5),'Bảng Giá'!$B$12,IF(AND('Raw Data'!N3243&gt;3.5,'Raw Data'!N3243&lt;=4),'Bảng Giá'!$B$13,IF(AND('Raw Data'!N3243&gt;4,'Raw Data'!N3243&lt;=4.5),'Bảng Giá'!$B$14,IF(AND('Raw Data'!N3243&gt;4.5,'Raw Data'!N3243&lt;=5),'Bảng Giá'!$B$15,IF(AND('Raw Data'!N3243&gt;5,'Raw Data'!N3243&lt;=5.5),'Bảng Giá'!$B$16,IF(AND('Raw Data'!N3243&gt;5.5,'Raw Data'!N3243&lt;=6),'Bảng Giá'!$B$17,'Bảng Giá'!$B$18)))))))))))))))</f>
        <v>0.1&lt;x&lt;=0.25</v>
      </c>
      <c r="Q3243" s="48">
        <f t="shared" si="303"/>
        <v>-7.6335877862595417E-3</v>
      </c>
      <c r="R3243">
        <f t="shared" si="304"/>
        <v>15600</v>
      </c>
      <c r="S3243">
        <f t="shared" si="305"/>
        <v>2500</v>
      </c>
    </row>
    <row r="3244" spans="1:19" x14ac:dyDescent="0.25">
      <c r="A3244" s="12">
        <v>3243</v>
      </c>
      <c r="B3244" s="12" t="s">
        <v>292</v>
      </c>
      <c r="C3244" s="12" t="s">
        <v>1926</v>
      </c>
      <c r="D3244" s="28">
        <v>43014.333333333336</v>
      </c>
      <c r="E3244" s="17">
        <v>43015.833333333336</v>
      </c>
      <c r="F3244" s="13" t="s">
        <v>302</v>
      </c>
      <c r="G3244" s="12">
        <v>200</v>
      </c>
      <c r="H3244" s="12" t="s">
        <v>322</v>
      </c>
      <c r="I3244" s="12" t="s">
        <v>298</v>
      </c>
      <c r="J3244" s="37">
        <f>INDEX('Bảng Giá'!$C$3:$H$18,MATCH('Raw Data'!P3244,'Bảng Giá'!$B$3:$B$18,0),MATCH('Raw Data'!M3244,'Bảng Giá'!$C$2:$H$2,0))</f>
        <v>13000</v>
      </c>
      <c r="K3244" s="12">
        <v>13100</v>
      </c>
      <c r="L3244" s="36">
        <f t="shared" si="300"/>
        <v>1.5</v>
      </c>
      <c r="M3244" t="str">
        <f>'References data'!H3245</f>
        <v>Nội Tỉnh</v>
      </c>
      <c r="N3244">
        <f t="shared" si="301"/>
        <v>0.2</v>
      </c>
      <c r="O3244">
        <f t="shared" si="302"/>
        <v>-100</v>
      </c>
      <c r="P3244" t="str">
        <f>IF(AND(N3244&gt;0,N3244&lt;=0.05),'Bảng Giá'!$B$3,IF(AND(N3244&lt;=0.1,N3244&gt;0.05),'Bảng Giá'!$B$4,IF(AND('Raw Data'!N3244&gt;0.1,'Raw Data'!N3244&lt;=0.25),'Bảng Giá'!$B$5,IF(AND('Raw Data'!N3244&gt;0.25,'Raw Data'!N3244&lt;=0.5),'Bảng Giá'!$B$6,IF(AND('Raw Data'!N3244&gt;0.5,'Raw Data'!N3244&lt;=1),'Bảng Giá'!$B$7,IF(AND('Raw Data'!N3244&gt;1,'Raw Data'!N3244&lt;=1.5),'Bảng Giá'!$B$8,IF(AND('Raw Data'!N3244&gt;1.5,'Raw Data'!N3244&lt;=2),'Bảng Giá'!$B$9,IF(AND('Raw Data'!N3244&gt;2,'Raw Data'!N3244&lt;=2.5),'Bảng Giá'!$B$10,IF(AND('Raw Data'!N3244&gt;2.5,'Raw Data'!N3244&lt;=3),'Bảng Giá'!$B$11,IF(AND('Raw Data'!N3244&gt;3,'Raw Data'!N3244&lt;=3.5),'Bảng Giá'!$B$12,IF(AND('Raw Data'!N3244&gt;3.5,'Raw Data'!N3244&lt;=4),'Bảng Giá'!$B$13,IF(AND('Raw Data'!N3244&gt;4,'Raw Data'!N3244&lt;=4.5),'Bảng Giá'!$B$14,IF(AND('Raw Data'!N3244&gt;4.5,'Raw Data'!N3244&lt;=5),'Bảng Giá'!$B$15,IF(AND('Raw Data'!N3244&gt;5,'Raw Data'!N3244&lt;=5.5),'Bảng Giá'!$B$16,IF(AND('Raw Data'!N3244&gt;5.5,'Raw Data'!N3244&lt;=6),'Bảng Giá'!$B$17,'Bảng Giá'!$B$18)))))))))))))))</f>
        <v>0.1&lt;x&lt;=0.25</v>
      </c>
      <c r="Q3244" s="48">
        <f t="shared" si="303"/>
        <v>-7.6335877862595417E-3</v>
      </c>
      <c r="R3244">
        <f t="shared" si="304"/>
        <v>15600</v>
      </c>
      <c r="S3244">
        <f t="shared" si="305"/>
        <v>2500</v>
      </c>
    </row>
    <row r="3245" spans="1:19" x14ac:dyDescent="0.25">
      <c r="A3245" s="12">
        <v>3244</v>
      </c>
      <c r="B3245" s="12" t="s">
        <v>292</v>
      </c>
      <c r="C3245" s="12" t="s">
        <v>1927</v>
      </c>
      <c r="D3245" s="28">
        <v>43015.496574074074</v>
      </c>
      <c r="E3245" s="17">
        <v>43016.996574074074</v>
      </c>
      <c r="F3245" s="13" t="s">
        <v>302</v>
      </c>
      <c r="G3245" s="12">
        <v>2400</v>
      </c>
      <c r="H3245" s="12" t="s">
        <v>322</v>
      </c>
      <c r="I3245" s="12" t="s">
        <v>76</v>
      </c>
      <c r="J3245" s="37">
        <f>INDEX('Bảng Giá'!$C$3:$H$18,MATCH('Raw Data'!P3245,'Bảng Giá'!$B$3:$B$18,0),MATCH('Raw Data'!M3245,'Bảng Giá'!$C$2:$H$2,0))</f>
        <v>16000</v>
      </c>
      <c r="K3245" s="12">
        <v>16200</v>
      </c>
      <c r="L3245" s="36">
        <f t="shared" si="300"/>
        <v>1.5</v>
      </c>
      <c r="M3245" t="str">
        <f>'References data'!H3246</f>
        <v>Nội Tỉnh</v>
      </c>
      <c r="N3245">
        <f t="shared" si="301"/>
        <v>2.4</v>
      </c>
      <c r="O3245">
        <f t="shared" si="302"/>
        <v>-200</v>
      </c>
      <c r="P3245" t="str">
        <f>IF(AND(N3245&gt;0,N3245&lt;=0.05),'Bảng Giá'!$B$3,IF(AND(N3245&lt;=0.1,N3245&gt;0.05),'Bảng Giá'!$B$4,IF(AND('Raw Data'!N3245&gt;0.1,'Raw Data'!N3245&lt;=0.25),'Bảng Giá'!$B$5,IF(AND('Raw Data'!N3245&gt;0.25,'Raw Data'!N3245&lt;=0.5),'Bảng Giá'!$B$6,IF(AND('Raw Data'!N3245&gt;0.5,'Raw Data'!N3245&lt;=1),'Bảng Giá'!$B$7,IF(AND('Raw Data'!N3245&gt;1,'Raw Data'!N3245&lt;=1.5),'Bảng Giá'!$B$8,IF(AND('Raw Data'!N3245&gt;1.5,'Raw Data'!N3245&lt;=2),'Bảng Giá'!$B$9,IF(AND('Raw Data'!N3245&gt;2,'Raw Data'!N3245&lt;=2.5),'Bảng Giá'!$B$10,IF(AND('Raw Data'!N3245&gt;2.5,'Raw Data'!N3245&lt;=3),'Bảng Giá'!$B$11,IF(AND('Raw Data'!N3245&gt;3,'Raw Data'!N3245&lt;=3.5),'Bảng Giá'!$B$12,IF(AND('Raw Data'!N3245&gt;3.5,'Raw Data'!N3245&lt;=4),'Bảng Giá'!$B$13,IF(AND('Raw Data'!N3245&gt;4,'Raw Data'!N3245&lt;=4.5),'Bảng Giá'!$B$14,IF(AND('Raw Data'!N3245&gt;4.5,'Raw Data'!N3245&lt;=5),'Bảng Giá'!$B$15,IF(AND('Raw Data'!N3245&gt;5,'Raw Data'!N3245&lt;=5.5),'Bảng Giá'!$B$16,IF(AND('Raw Data'!N3245&gt;5.5,'Raw Data'!N3245&lt;=6),'Bảng Giá'!$B$17,'Bảng Giá'!$B$18)))))))))))))))</f>
        <v>2&lt;x&lt;=2.5</v>
      </c>
      <c r="Q3245" s="48">
        <f t="shared" si="303"/>
        <v>-1.2345679012345678E-2</v>
      </c>
      <c r="R3245">
        <f t="shared" si="304"/>
        <v>19200</v>
      </c>
      <c r="S3245">
        <f t="shared" si="305"/>
        <v>3000</v>
      </c>
    </row>
    <row r="3246" spans="1:19" x14ac:dyDescent="0.25">
      <c r="A3246" s="12">
        <v>3245</v>
      </c>
      <c r="B3246" s="12" t="s">
        <v>292</v>
      </c>
      <c r="C3246" s="12" t="s">
        <v>1928</v>
      </c>
      <c r="D3246" s="28">
        <v>43015.498229166667</v>
      </c>
      <c r="E3246" s="17">
        <v>43016.998229166667</v>
      </c>
      <c r="F3246" s="13" t="s">
        <v>302</v>
      </c>
      <c r="G3246" s="12">
        <v>200</v>
      </c>
      <c r="H3246" s="12" t="s">
        <v>322</v>
      </c>
      <c r="I3246" s="12" t="s">
        <v>301</v>
      </c>
      <c r="J3246" s="37">
        <f>INDEX('Bảng Giá'!$C$3:$H$18,MATCH('Raw Data'!P3246,'Bảng Giá'!$B$3:$B$18,0),MATCH('Raw Data'!M3246,'Bảng Giá'!$C$2:$H$2,0))</f>
        <v>13000</v>
      </c>
      <c r="K3246" s="12">
        <v>13100</v>
      </c>
      <c r="L3246" s="36">
        <f t="shared" si="300"/>
        <v>1.5</v>
      </c>
      <c r="M3246" t="str">
        <f>'References data'!H3247</f>
        <v>Nội Tỉnh</v>
      </c>
      <c r="N3246">
        <f t="shared" si="301"/>
        <v>0.2</v>
      </c>
      <c r="O3246">
        <f t="shared" si="302"/>
        <v>-100</v>
      </c>
      <c r="P3246" t="str">
        <f>IF(AND(N3246&gt;0,N3246&lt;=0.05),'Bảng Giá'!$B$3,IF(AND(N3246&lt;=0.1,N3246&gt;0.05),'Bảng Giá'!$B$4,IF(AND('Raw Data'!N3246&gt;0.1,'Raw Data'!N3246&lt;=0.25),'Bảng Giá'!$B$5,IF(AND('Raw Data'!N3246&gt;0.25,'Raw Data'!N3246&lt;=0.5),'Bảng Giá'!$B$6,IF(AND('Raw Data'!N3246&gt;0.5,'Raw Data'!N3246&lt;=1),'Bảng Giá'!$B$7,IF(AND('Raw Data'!N3246&gt;1,'Raw Data'!N3246&lt;=1.5),'Bảng Giá'!$B$8,IF(AND('Raw Data'!N3246&gt;1.5,'Raw Data'!N3246&lt;=2),'Bảng Giá'!$B$9,IF(AND('Raw Data'!N3246&gt;2,'Raw Data'!N3246&lt;=2.5),'Bảng Giá'!$B$10,IF(AND('Raw Data'!N3246&gt;2.5,'Raw Data'!N3246&lt;=3),'Bảng Giá'!$B$11,IF(AND('Raw Data'!N3246&gt;3,'Raw Data'!N3246&lt;=3.5),'Bảng Giá'!$B$12,IF(AND('Raw Data'!N3246&gt;3.5,'Raw Data'!N3246&lt;=4),'Bảng Giá'!$B$13,IF(AND('Raw Data'!N3246&gt;4,'Raw Data'!N3246&lt;=4.5),'Bảng Giá'!$B$14,IF(AND('Raw Data'!N3246&gt;4.5,'Raw Data'!N3246&lt;=5),'Bảng Giá'!$B$15,IF(AND('Raw Data'!N3246&gt;5,'Raw Data'!N3246&lt;=5.5),'Bảng Giá'!$B$16,IF(AND('Raw Data'!N3246&gt;5.5,'Raw Data'!N3246&lt;=6),'Bảng Giá'!$B$17,'Bảng Giá'!$B$18)))))))))))))))</f>
        <v>0.1&lt;x&lt;=0.25</v>
      </c>
      <c r="Q3246" s="48">
        <f t="shared" si="303"/>
        <v>-7.6335877862595417E-3</v>
      </c>
      <c r="R3246">
        <f t="shared" si="304"/>
        <v>15600</v>
      </c>
      <c r="S3246">
        <f t="shared" si="305"/>
        <v>2500</v>
      </c>
    </row>
    <row r="3247" spans="1:19" x14ac:dyDescent="0.25">
      <c r="A3247" s="12">
        <v>3246</v>
      </c>
      <c r="B3247" s="12" t="s">
        <v>292</v>
      </c>
      <c r="C3247" s="12" t="s">
        <v>1929</v>
      </c>
      <c r="D3247" s="28">
        <v>43013.645671296297</v>
      </c>
      <c r="E3247" s="17">
        <v>43015.145671296297</v>
      </c>
      <c r="F3247" s="13" t="s">
        <v>303</v>
      </c>
      <c r="G3247" s="12">
        <v>200</v>
      </c>
      <c r="H3247" s="12" t="s">
        <v>322</v>
      </c>
      <c r="I3247" s="12" t="s">
        <v>74</v>
      </c>
      <c r="J3247" s="37">
        <f>INDEX('Bảng Giá'!$C$3:$H$18,MATCH('Raw Data'!P3247,'Bảng Giá'!$B$3:$B$18,0),MATCH('Raw Data'!M3247,'Bảng Giá'!$C$2:$H$2,0))</f>
        <v>13000</v>
      </c>
      <c r="K3247" s="12">
        <v>13100</v>
      </c>
      <c r="L3247" s="36">
        <f t="shared" si="300"/>
        <v>1.5</v>
      </c>
      <c r="M3247" t="str">
        <f>'References data'!H3248</f>
        <v>Nội Tỉnh</v>
      </c>
      <c r="N3247">
        <f t="shared" si="301"/>
        <v>0.2</v>
      </c>
      <c r="O3247">
        <f t="shared" si="302"/>
        <v>-100</v>
      </c>
      <c r="P3247" t="str">
        <f>IF(AND(N3247&gt;0,N3247&lt;=0.05),'Bảng Giá'!$B$3,IF(AND(N3247&lt;=0.1,N3247&gt;0.05),'Bảng Giá'!$B$4,IF(AND('Raw Data'!N3247&gt;0.1,'Raw Data'!N3247&lt;=0.25),'Bảng Giá'!$B$5,IF(AND('Raw Data'!N3247&gt;0.25,'Raw Data'!N3247&lt;=0.5),'Bảng Giá'!$B$6,IF(AND('Raw Data'!N3247&gt;0.5,'Raw Data'!N3247&lt;=1),'Bảng Giá'!$B$7,IF(AND('Raw Data'!N3247&gt;1,'Raw Data'!N3247&lt;=1.5),'Bảng Giá'!$B$8,IF(AND('Raw Data'!N3247&gt;1.5,'Raw Data'!N3247&lt;=2),'Bảng Giá'!$B$9,IF(AND('Raw Data'!N3247&gt;2,'Raw Data'!N3247&lt;=2.5),'Bảng Giá'!$B$10,IF(AND('Raw Data'!N3247&gt;2.5,'Raw Data'!N3247&lt;=3),'Bảng Giá'!$B$11,IF(AND('Raw Data'!N3247&gt;3,'Raw Data'!N3247&lt;=3.5),'Bảng Giá'!$B$12,IF(AND('Raw Data'!N3247&gt;3.5,'Raw Data'!N3247&lt;=4),'Bảng Giá'!$B$13,IF(AND('Raw Data'!N3247&gt;4,'Raw Data'!N3247&lt;=4.5),'Bảng Giá'!$B$14,IF(AND('Raw Data'!N3247&gt;4.5,'Raw Data'!N3247&lt;=5),'Bảng Giá'!$B$15,IF(AND('Raw Data'!N3247&gt;5,'Raw Data'!N3247&lt;=5.5),'Bảng Giá'!$B$16,IF(AND('Raw Data'!N3247&gt;5.5,'Raw Data'!N3247&lt;=6),'Bảng Giá'!$B$17,'Bảng Giá'!$B$18)))))))))))))))</f>
        <v>0.1&lt;x&lt;=0.25</v>
      </c>
      <c r="Q3247" s="48">
        <f t="shared" si="303"/>
        <v>-7.6335877862595417E-3</v>
      </c>
      <c r="R3247">
        <f t="shared" si="304"/>
        <v>15600</v>
      </c>
      <c r="S3247">
        <f t="shared" si="305"/>
        <v>2500</v>
      </c>
    </row>
    <row r="3248" spans="1:19" x14ac:dyDescent="0.25">
      <c r="A3248" s="12">
        <v>3247</v>
      </c>
      <c r="B3248" s="12" t="s">
        <v>292</v>
      </c>
      <c r="C3248" s="12" t="s">
        <v>1930</v>
      </c>
      <c r="D3248" s="28">
        <v>43013.646018518521</v>
      </c>
      <c r="E3248" s="17">
        <v>43015.146018518521</v>
      </c>
      <c r="F3248" s="13" t="s">
        <v>302</v>
      </c>
      <c r="G3248" s="12">
        <v>200</v>
      </c>
      <c r="H3248" s="12" t="s">
        <v>311</v>
      </c>
      <c r="I3248" s="12" t="s">
        <v>75</v>
      </c>
      <c r="J3248" s="37">
        <f>INDEX('Bảng Giá'!$C$3:$H$18,MATCH('Raw Data'!P3248,'Bảng Giá'!$B$3:$B$18,0),MATCH('Raw Data'!M3248,'Bảng Giá'!$C$2:$H$2,0))</f>
        <v>13000</v>
      </c>
      <c r="K3248" s="12">
        <v>13100</v>
      </c>
      <c r="L3248" s="36">
        <f t="shared" si="300"/>
        <v>1.5</v>
      </c>
      <c r="M3248" t="str">
        <f>'References data'!H3249</f>
        <v>Nội Tỉnh</v>
      </c>
      <c r="N3248">
        <f t="shared" si="301"/>
        <v>0.2</v>
      </c>
      <c r="O3248">
        <f t="shared" si="302"/>
        <v>-100</v>
      </c>
      <c r="P3248" t="str">
        <f>IF(AND(N3248&gt;0,N3248&lt;=0.05),'Bảng Giá'!$B$3,IF(AND(N3248&lt;=0.1,N3248&gt;0.05),'Bảng Giá'!$B$4,IF(AND('Raw Data'!N3248&gt;0.1,'Raw Data'!N3248&lt;=0.25),'Bảng Giá'!$B$5,IF(AND('Raw Data'!N3248&gt;0.25,'Raw Data'!N3248&lt;=0.5),'Bảng Giá'!$B$6,IF(AND('Raw Data'!N3248&gt;0.5,'Raw Data'!N3248&lt;=1),'Bảng Giá'!$B$7,IF(AND('Raw Data'!N3248&gt;1,'Raw Data'!N3248&lt;=1.5),'Bảng Giá'!$B$8,IF(AND('Raw Data'!N3248&gt;1.5,'Raw Data'!N3248&lt;=2),'Bảng Giá'!$B$9,IF(AND('Raw Data'!N3248&gt;2,'Raw Data'!N3248&lt;=2.5),'Bảng Giá'!$B$10,IF(AND('Raw Data'!N3248&gt;2.5,'Raw Data'!N3248&lt;=3),'Bảng Giá'!$B$11,IF(AND('Raw Data'!N3248&gt;3,'Raw Data'!N3248&lt;=3.5),'Bảng Giá'!$B$12,IF(AND('Raw Data'!N3248&gt;3.5,'Raw Data'!N3248&lt;=4),'Bảng Giá'!$B$13,IF(AND('Raw Data'!N3248&gt;4,'Raw Data'!N3248&lt;=4.5),'Bảng Giá'!$B$14,IF(AND('Raw Data'!N3248&gt;4.5,'Raw Data'!N3248&lt;=5),'Bảng Giá'!$B$15,IF(AND('Raw Data'!N3248&gt;5,'Raw Data'!N3248&lt;=5.5),'Bảng Giá'!$B$16,IF(AND('Raw Data'!N3248&gt;5.5,'Raw Data'!N3248&lt;=6),'Bảng Giá'!$B$17,'Bảng Giá'!$B$18)))))))))))))))</f>
        <v>0.1&lt;x&lt;=0.25</v>
      </c>
      <c r="Q3248" s="48">
        <f t="shared" si="303"/>
        <v>-7.6335877862595417E-3</v>
      </c>
      <c r="R3248">
        <f t="shared" si="304"/>
        <v>15600</v>
      </c>
      <c r="S3248">
        <f t="shared" si="305"/>
        <v>2500</v>
      </c>
    </row>
    <row r="3249" spans="1:19" x14ac:dyDescent="0.25">
      <c r="A3249" s="12">
        <v>3248</v>
      </c>
      <c r="B3249" s="12" t="s">
        <v>292</v>
      </c>
      <c r="C3249" s="12" t="s">
        <v>1931</v>
      </c>
      <c r="D3249" s="28">
        <v>43015.333333333336</v>
      </c>
      <c r="E3249" s="17">
        <v>43016.833333333336</v>
      </c>
      <c r="F3249" s="13" t="s">
        <v>303</v>
      </c>
      <c r="G3249" s="12">
        <v>200</v>
      </c>
      <c r="H3249" s="12" t="s">
        <v>322</v>
      </c>
      <c r="I3249" s="12" t="s">
        <v>85</v>
      </c>
      <c r="J3249" s="37">
        <f>INDEX('Bảng Giá'!$C$3:$H$18,MATCH('Raw Data'!P3249,'Bảng Giá'!$B$3:$B$18,0),MATCH('Raw Data'!M3249,'Bảng Giá'!$C$2:$H$2,0))</f>
        <v>13000</v>
      </c>
      <c r="K3249" s="12">
        <v>13100</v>
      </c>
      <c r="L3249" s="36">
        <f t="shared" si="300"/>
        <v>1.5</v>
      </c>
      <c r="M3249" t="str">
        <f>'References data'!H3250</f>
        <v>Nội Tỉnh</v>
      </c>
      <c r="N3249">
        <f t="shared" si="301"/>
        <v>0.2</v>
      </c>
      <c r="O3249">
        <f t="shared" si="302"/>
        <v>-100</v>
      </c>
      <c r="P3249" t="str">
        <f>IF(AND(N3249&gt;0,N3249&lt;=0.05),'Bảng Giá'!$B$3,IF(AND(N3249&lt;=0.1,N3249&gt;0.05),'Bảng Giá'!$B$4,IF(AND('Raw Data'!N3249&gt;0.1,'Raw Data'!N3249&lt;=0.25),'Bảng Giá'!$B$5,IF(AND('Raw Data'!N3249&gt;0.25,'Raw Data'!N3249&lt;=0.5),'Bảng Giá'!$B$6,IF(AND('Raw Data'!N3249&gt;0.5,'Raw Data'!N3249&lt;=1),'Bảng Giá'!$B$7,IF(AND('Raw Data'!N3249&gt;1,'Raw Data'!N3249&lt;=1.5),'Bảng Giá'!$B$8,IF(AND('Raw Data'!N3249&gt;1.5,'Raw Data'!N3249&lt;=2),'Bảng Giá'!$B$9,IF(AND('Raw Data'!N3249&gt;2,'Raw Data'!N3249&lt;=2.5),'Bảng Giá'!$B$10,IF(AND('Raw Data'!N3249&gt;2.5,'Raw Data'!N3249&lt;=3),'Bảng Giá'!$B$11,IF(AND('Raw Data'!N3249&gt;3,'Raw Data'!N3249&lt;=3.5),'Bảng Giá'!$B$12,IF(AND('Raw Data'!N3249&gt;3.5,'Raw Data'!N3249&lt;=4),'Bảng Giá'!$B$13,IF(AND('Raw Data'!N3249&gt;4,'Raw Data'!N3249&lt;=4.5),'Bảng Giá'!$B$14,IF(AND('Raw Data'!N3249&gt;4.5,'Raw Data'!N3249&lt;=5),'Bảng Giá'!$B$15,IF(AND('Raw Data'!N3249&gt;5,'Raw Data'!N3249&lt;=5.5),'Bảng Giá'!$B$16,IF(AND('Raw Data'!N3249&gt;5.5,'Raw Data'!N3249&lt;=6),'Bảng Giá'!$B$17,'Bảng Giá'!$B$18)))))))))))))))</f>
        <v>0.1&lt;x&lt;=0.25</v>
      </c>
      <c r="Q3249" s="48">
        <f t="shared" si="303"/>
        <v>-7.6335877862595417E-3</v>
      </c>
      <c r="R3249">
        <f t="shared" si="304"/>
        <v>15600</v>
      </c>
      <c r="S3249">
        <f t="shared" si="305"/>
        <v>2500</v>
      </c>
    </row>
    <row r="3250" spans="1:19" x14ac:dyDescent="0.25">
      <c r="A3250" s="12">
        <v>3249</v>
      </c>
      <c r="B3250" s="12" t="s">
        <v>292</v>
      </c>
      <c r="C3250" s="12" t="s">
        <v>271</v>
      </c>
      <c r="D3250" s="28">
        <v>43013.645810185182</v>
      </c>
      <c r="E3250" s="17">
        <v>43017.845810185179</v>
      </c>
      <c r="F3250" s="13" t="s">
        <v>302</v>
      </c>
      <c r="G3250" s="12">
        <v>3600</v>
      </c>
      <c r="H3250" s="12" t="s">
        <v>279</v>
      </c>
      <c r="I3250" s="12" t="s">
        <v>322</v>
      </c>
      <c r="J3250" s="37">
        <f>INDEX('Bảng Giá'!$C$3:$H$18,MATCH('Raw Data'!P3250,'Bảng Giá'!$B$3:$B$18,0),MATCH('Raw Data'!M3250,'Bảng Giá'!$C$2:$H$2,0))</f>
        <v>83500</v>
      </c>
      <c r="K3250" s="12">
        <v>81500</v>
      </c>
      <c r="L3250" s="36">
        <f t="shared" si="300"/>
        <v>4.1999999999970896</v>
      </c>
      <c r="M3250" t="str">
        <f>'References data'!H3251</f>
        <v>Liên Vùng</v>
      </c>
      <c r="N3250">
        <f t="shared" si="301"/>
        <v>3.6</v>
      </c>
      <c r="O3250">
        <f t="shared" si="302"/>
        <v>2000</v>
      </c>
      <c r="P3250" t="str">
        <f>IF(AND(N3250&gt;0,N3250&lt;=0.05),'Bảng Giá'!$B$3,IF(AND(N3250&lt;=0.1,N3250&gt;0.05),'Bảng Giá'!$B$4,IF(AND('Raw Data'!N3250&gt;0.1,'Raw Data'!N3250&lt;=0.25),'Bảng Giá'!$B$5,IF(AND('Raw Data'!N3250&gt;0.25,'Raw Data'!N3250&lt;=0.5),'Bảng Giá'!$B$6,IF(AND('Raw Data'!N3250&gt;0.5,'Raw Data'!N3250&lt;=1),'Bảng Giá'!$B$7,IF(AND('Raw Data'!N3250&gt;1,'Raw Data'!N3250&lt;=1.5),'Bảng Giá'!$B$8,IF(AND('Raw Data'!N3250&gt;1.5,'Raw Data'!N3250&lt;=2),'Bảng Giá'!$B$9,IF(AND('Raw Data'!N3250&gt;2,'Raw Data'!N3250&lt;=2.5),'Bảng Giá'!$B$10,IF(AND('Raw Data'!N3250&gt;2.5,'Raw Data'!N3250&lt;=3),'Bảng Giá'!$B$11,IF(AND('Raw Data'!N3250&gt;3,'Raw Data'!N3250&lt;=3.5),'Bảng Giá'!$B$12,IF(AND('Raw Data'!N3250&gt;3.5,'Raw Data'!N3250&lt;=4),'Bảng Giá'!$B$13,IF(AND('Raw Data'!N3250&gt;4,'Raw Data'!N3250&lt;=4.5),'Bảng Giá'!$B$14,IF(AND('Raw Data'!N3250&gt;4.5,'Raw Data'!N3250&lt;=5),'Bảng Giá'!$B$15,IF(AND('Raw Data'!N3250&gt;5,'Raw Data'!N3250&lt;=5.5),'Bảng Giá'!$B$16,IF(AND('Raw Data'!N3250&gt;5.5,'Raw Data'!N3250&lt;=6),'Bảng Giá'!$B$17,'Bảng Giá'!$B$18)))))))))))))))</f>
        <v>3.5&lt;x&lt;=4</v>
      </c>
      <c r="Q3250" s="48">
        <f t="shared" si="303"/>
        <v>2.4539877300613498E-2</v>
      </c>
      <c r="R3250">
        <f t="shared" si="304"/>
        <v>100200</v>
      </c>
      <c r="S3250">
        <f t="shared" si="305"/>
        <v>18700</v>
      </c>
    </row>
    <row r="3251" spans="1:19" x14ac:dyDescent="0.25">
      <c r="A3251" s="12">
        <v>3250</v>
      </c>
      <c r="B3251" s="12" t="s">
        <v>292</v>
      </c>
      <c r="C3251" s="12" t="s">
        <v>272</v>
      </c>
      <c r="D3251" s="28">
        <v>43013.64607638889</v>
      </c>
      <c r="E3251" s="17">
        <v>43015.846076388887</v>
      </c>
      <c r="F3251" s="13" t="s">
        <v>302</v>
      </c>
      <c r="G3251" s="12">
        <v>5400</v>
      </c>
      <c r="H3251" s="12" t="s">
        <v>282</v>
      </c>
      <c r="I3251" s="12" t="s">
        <v>311</v>
      </c>
      <c r="J3251" s="37">
        <f>INDEX('Bảng Giá'!$C$3:$H$18,MATCH('Raw Data'!P3251,'Bảng Giá'!$B$3:$B$18,0),MATCH('Raw Data'!M3251,'Bảng Giá'!$C$2:$H$2,0))</f>
        <v>59000</v>
      </c>
      <c r="K3251" s="12">
        <v>59300</v>
      </c>
      <c r="L3251" s="36">
        <f t="shared" si="300"/>
        <v>2.1999999999970896</v>
      </c>
      <c r="M3251" t="str">
        <f>'References data'!H3252</f>
        <v>Nội Vùng</v>
      </c>
      <c r="N3251">
        <f t="shared" si="301"/>
        <v>5.4</v>
      </c>
      <c r="O3251">
        <f t="shared" si="302"/>
        <v>-300</v>
      </c>
      <c r="P3251" t="str">
        <f>IF(AND(N3251&gt;0,N3251&lt;=0.05),'Bảng Giá'!$B$3,IF(AND(N3251&lt;=0.1,N3251&gt;0.05),'Bảng Giá'!$B$4,IF(AND('Raw Data'!N3251&gt;0.1,'Raw Data'!N3251&lt;=0.25),'Bảng Giá'!$B$5,IF(AND('Raw Data'!N3251&gt;0.25,'Raw Data'!N3251&lt;=0.5),'Bảng Giá'!$B$6,IF(AND('Raw Data'!N3251&gt;0.5,'Raw Data'!N3251&lt;=1),'Bảng Giá'!$B$7,IF(AND('Raw Data'!N3251&gt;1,'Raw Data'!N3251&lt;=1.5),'Bảng Giá'!$B$8,IF(AND('Raw Data'!N3251&gt;1.5,'Raw Data'!N3251&lt;=2),'Bảng Giá'!$B$9,IF(AND('Raw Data'!N3251&gt;2,'Raw Data'!N3251&lt;=2.5),'Bảng Giá'!$B$10,IF(AND('Raw Data'!N3251&gt;2.5,'Raw Data'!N3251&lt;=3),'Bảng Giá'!$B$11,IF(AND('Raw Data'!N3251&gt;3,'Raw Data'!N3251&lt;=3.5),'Bảng Giá'!$B$12,IF(AND('Raw Data'!N3251&gt;3.5,'Raw Data'!N3251&lt;=4),'Bảng Giá'!$B$13,IF(AND('Raw Data'!N3251&gt;4,'Raw Data'!N3251&lt;=4.5),'Bảng Giá'!$B$14,IF(AND('Raw Data'!N3251&gt;4.5,'Raw Data'!N3251&lt;=5),'Bảng Giá'!$B$15,IF(AND('Raw Data'!N3251&gt;5,'Raw Data'!N3251&lt;=5.5),'Bảng Giá'!$B$16,IF(AND('Raw Data'!N3251&gt;5.5,'Raw Data'!N3251&lt;=6),'Bảng Giá'!$B$17,'Bảng Giá'!$B$18)))))))))))))))</f>
        <v>5&lt;x&lt;=5.5</v>
      </c>
      <c r="Q3251" s="48">
        <f t="shared" si="303"/>
        <v>-5.0590219224283303E-3</v>
      </c>
      <c r="R3251">
        <f t="shared" si="304"/>
        <v>70800</v>
      </c>
      <c r="S3251">
        <f t="shared" si="305"/>
        <v>11500</v>
      </c>
    </row>
    <row r="3252" spans="1:19" x14ac:dyDescent="0.25">
      <c r="A3252" s="12">
        <v>3251</v>
      </c>
      <c r="B3252" s="12" t="s">
        <v>292</v>
      </c>
      <c r="C3252" s="12" t="s">
        <v>273</v>
      </c>
      <c r="D3252" s="28">
        <v>43013.648252314815</v>
      </c>
      <c r="E3252" s="17">
        <v>43015.848252314812</v>
      </c>
      <c r="F3252" s="13" t="s">
        <v>302</v>
      </c>
      <c r="G3252" s="12">
        <v>5400</v>
      </c>
      <c r="H3252" s="12" t="s">
        <v>290</v>
      </c>
      <c r="I3252" s="12" t="s">
        <v>311</v>
      </c>
      <c r="J3252" s="37">
        <f>INDEX('Bảng Giá'!$C$3:$H$18,MATCH('Raw Data'!P3252,'Bảng Giá'!$B$3:$B$18,0),MATCH('Raw Data'!M3252,'Bảng Giá'!$C$2:$H$2,0))</f>
        <v>59000</v>
      </c>
      <c r="K3252" s="12">
        <v>59300</v>
      </c>
      <c r="L3252" s="36">
        <f t="shared" si="300"/>
        <v>2.1999999999970896</v>
      </c>
      <c r="M3252" t="str">
        <f>'References data'!H3253</f>
        <v>Nội Vùng</v>
      </c>
      <c r="N3252">
        <f t="shared" si="301"/>
        <v>5.4</v>
      </c>
      <c r="O3252">
        <f t="shared" si="302"/>
        <v>-300</v>
      </c>
      <c r="P3252" t="str">
        <f>IF(AND(N3252&gt;0,N3252&lt;=0.05),'Bảng Giá'!$B$3,IF(AND(N3252&lt;=0.1,N3252&gt;0.05),'Bảng Giá'!$B$4,IF(AND('Raw Data'!N3252&gt;0.1,'Raw Data'!N3252&lt;=0.25),'Bảng Giá'!$B$5,IF(AND('Raw Data'!N3252&gt;0.25,'Raw Data'!N3252&lt;=0.5),'Bảng Giá'!$B$6,IF(AND('Raw Data'!N3252&gt;0.5,'Raw Data'!N3252&lt;=1),'Bảng Giá'!$B$7,IF(AND('Raw Data'!N3252&gt;1,'Raw Data'!N3252&lt;=1.5),'Bảng Giá'!$B$8,IF(AND('Raw Data'!N3252&gt;1.5,'Raw Data'!N3252&lt;=2),'Bảng Giá'!$B$9,IF(AND('Raw Data'!N3252&gt;2,'Raw Data'!N3252&lt;=2.5),'Bảng Giá'!$B$10,IF(AND('Raw Data'!N3252&gt;2.5,'Raw Data'!N3252&lt;=3),'Bảng Giá'!$B$11,IF(AND('Raw Data'!N3252&gt;3,'Raw Data'!N3252&lt;=3.5),'Bảng Giá'!$B$12,IF(AND('Raw Data'!N3252&gt;3.5,'Raw Data'!N3252&lt;=4),'Bảng Giá'!$B$13,IF(AND('Raw Data'!N3252&gt;4,'Raw Data'!N3252&lt;=4.5),'Bảng Giá'!$B$14,IF(AND('Raw Data'!N3252&gt;4.5,'Raw Data'!N3252&lt;=5),'Bảng Giá'!$B$15,IF(AND('Raw Data'!N3252&gt;5,'Raw Data'!N3252&lt;=5.5),'Bảng Giá'!$B$16,IF(AND('Raw Data'!N3252&gt;5.5,'Raw Data'!N3252&lt;=6),'Bảng Giá'!$B$17,'Bảng Giá'!$B$18)))))))))))))))</f>
        <v>5&lt;x&lt;=5.5</v>
      </c>
      <c r="Q3252" s="48">
        <f t="shared" si="303"/>
        <v>-5.0590219224283303E-3</v>
      </c>
      <c r="R3252">
        <f t="shared" si="304"/>
        <v>70800</v>
      </c>
      <c r="S3252">
        <f t="shared" si="305"/>
        <v>11500</v>
      </c>
    </row>
    <row r="3253" spans="1:19" x14ac:dyDescent="0.25">
      <c r="A3253" s="12">
        <v>3252</v>
      </c>
      <c r="B3253" s="12" t="s">
        <v>292</v>
      </c>
      <c r="C3253" s="12" t="s">
        <v>1932</v>
      </c>
      <c r="D3253" s="28">
        <v>43013.541226851848</v>
      </c>
      <c r="E3253" s="17">
        <v>43015.041226851848</v>
      </c>
      <c r="F3253" s="13" t="s">
        <v>302</v>
      </c>
      <c r="G3253" s="12">
        <v>5400</v>
      </c>
      <c r="H3253" s="12" t="s">
        <v>88</v>
      </c>
      <c r="I3253" s="12" t="s">
        <v>311</v>
      </c>
      <c r="J3253" s="37">
        <f>INDEX('Bảng Giá'!$C$3:$H$18,MATCH('Raw Data'!P3253,'Bảng Giá'!$B$3:$B$18,0),MATCH('Raw Data'!M3253,'Bảng Giá'!$C$2:$H$2,0))</f>
        <v>25000</v>
      </c>
      <c r="K3253" s="12">
        <v>25200</v>
      </c>
      <c r="L3253" s="36">
        <f t="shared" si="300"/>
        <v>1.5</v>
      </c>
      <c r="M3253" t="str">
        <f>'References data'!H3254</f>
        <v>Nội Tỉnh</v>
      </c>
      <c r="N3253">
        <f t="shared" si="301"/>
        <v>5.4</v>
      </c>
      <c r="O3253">
        <f t="shared" si="302"/>
        <v>-200</v>
      </c>
      <c r="P3253" t="str">
        <f>IF(AND(N3253&gt;0,N3253&lt;=0.05),'Bảng Giá'!$B$3,IF(AND(N3253&lt;=0.1,N3253&gt;0.05),'Bảng Giá'!$B$4,IF(AND('Raw Data'!N3253&gt;0.1,'Raw Data'!N3253&lt;=0.25),'Bảng Giá'!$B$5,IF(AND('Raw Data'!N3253&gt;0.25,'Raw Data'!N3253&lt;=0.5),'Bảng Giá'!$B$6,IF(AND('Raw Data'!N3253&gt;0.5,'Raw Data'!N3253&lt;=1),'Bảng Giá'!$B$7,IF(AND('Raw Data'!N3253&gt;1,'Raw Data'!N3253&lt;=1.5),'Bảng Giá'!$B$8,IF(AND('Raw Data'!N3253&gt;1.5,'Raw Data'!N3253&lt;=2),'Bảng Giá'!$B$9,IF(AND('Raw Data'!N3253&gt;2,'Raw Data'!N3253&lt;=2.5),'Bảng Giá'!$B$10,IF(AND('Raw Data'!N3253&gt;2.5,'Raw Data'!N3253&lt;=3),'Bảng Giá'!$B$11,IF(AND('Raw Data'!N3253&gt;3,'Raw Data'!N3253&lt;=3.5),'Bảng Giá'!$B$12,IF(AND('Raw Data'!N3253&gt;3.5,'Raw Data'!N3253&lt;=4),'Bảng Giá'!$B$13,IF(AND('Raw Data'!N3253&gt;4,'Raw Data'!N3253&lt;=4.5),'Bảng Giá'!$B$14,IF(AND('Raw Data'!N3253&gt;4.5,'Raw Data'!N3253&lt;=5),'Bảng Giá'!$B$15,IF(AND('Raw Data'!N3253&gt;5,'Raw Data'!N3253&lt;=5.5),'Bảng Giá'!$B$16,IF(AND('Raw Data'!N3253&gt;5.5,'Raw Data'!N3253&lt;=6),'Bảng Giá'!$B$17,'Bảng Giá'!$B$18)))))))))))))))</f>
        <v>5&lt;x&lt;=5.5</v>
      </c>
      <c r="Q3253" s="48">
        <f t="shared" si="303"/>
        <v>-7.9365079365079361E-3</v>
      </c>
      <c r="R3253">
        <f t="shared" si="304"/>
        <v>30000</v>
      </c>
      <c r="S3253">
        <f t="shared" si="305"/>
        <v>4800</v>
      </c>
    </row>
    <row r="3254" spans="1:19" x14ac:dyDescent="0.25">
      <c r="A3254" s="12">
        <v>3253</v>
      </c>
      <c r="B3254" s="12" t="s">
        <v>292</v>
      </c>
      <c r="C3254" s="12" t="s">
        <v>1933</v>
      </c>
      <c r="D3254" s="28">
        <v>43015.333333333336</v>
      </c>
      <c r="E3254" s="17">
        <v>43017.533333333333</v>
      </c>
      <c r="F3254" s="13" t="s">
        <v>302</v>
      </c>
      <c r="G3254" s="12">
        <v>3600</v>
      </c>
      <c r="H3254" s="12" t="s">
        <v>151</v>
      </c>
      <c r="I3254" s="12" t="s">
        <v>322</v>
      </c>
      <c r="J3254" s="37">
        <f>INDEX('Bảng Giá'!$C$3:$H$18,MATCH('Raw Data'!P3254,'Bảng Giá'!$B$3:$B$18,0),MATCH('Raw Data'!M3254,'Bảng Giá'!$C$2:$H$2,0))</f>
        <v>51500</v>
      </c>
      <c r="K3254" s="12">
        <v>51800</v>
      </c>
      <c r="L3254" s="36">
        <f t="shared" si="300"/>
        <v>2.1999999999970896</v>
      </c>
      <c r="M3254" t="str">
        <f>'References data'!H3255</f>
        <v>Nội Vùng</v>
      </c>
      <c r="N3254">
        <f t="shared" si="301"/>
        <v>3.6</v>
      </c>
      <c r="O3254">
        <f t="shared" si="302"/>
        <v>-300</v>
      </c>
      <c r="P3254" t="str">
        <f>IF(AND(N3254&gt;0,N3254&lt;=0.05),'Bảng Giá'!$B$3,IF(AND(N3254&lt;=0.1,N3254&gt;0.05),'Bảng Giá'!$B$4,IF(AND('Raw Data'!N3254&gt;0.1,'Raw Data'!N3254&lt;=0.25),'Bảng Giá'!$B$5,IF(AND('Raw Data'!N3254&gt;0.25,'Raw Data'!N3254&lt;=0.5),'Bảng Giá'!$B$6,IF(AND('Raw Data'!N3254&gt;0.5,'Raw Data'!N3254&lt;=1),'Bảng Giá'!$B$7,IF(AND('Raw Data'!N3254&gt;1,'Raw Data'!N3254&lt;=1.5),'Bảng Giá'!$B$8,IF(AND('Raw Data'!N3254&gt;1.5,'Raw Data'!N3254&lt;=2),'Bảng Giá'!$B$9,IF(AND('Raw Data'!N3254&gt;2,'Raw Data'!N3254&lt;=2.5),'Bảng Giá'!$B$10,IF(AND('Raw Data'!N3254&gt;2.5,'Raw Data'!N3254&lt;=3),'Bảng Giá'!$B$11,IF(AND('Raw Data'!N3254&gt;3,'Raw Data'!N3254&lt;=3.5),'Bảng Giá'!$B$12,IF(AND('Raw Data'!N3254&gt;3.5,'Raw Data'!N3254&lt;=4),'Bảng Giá'!$B$13,IF(AND('Raw Data'!N3254&gt;4,'Raw Data'!N3254&lt;=4.5),'Bảng Giá'!$B$14,IF(AND('Raw Data'!N3254&gt;4.5,'Raw Data'!N3254&lt;=5),'Bảng Giá'!$B$15,IF(AND('Raw Data'!N3254&gt;5,'Raw Data'!N3254&lt;=5.5),'Bảng Giá'!$B$16,IF(AND('Raw Data'!N3254&gt;5.5,'Raw Data'!N3254&lt;=6),'Bảng Giá'!$B$17,'Bảng Giá'!$B$18)))))))))))))))</f>
        <v>3.5&lt;x&lt;=4</v>
      </c>
      <c r="Q3254" s="48">
        <f t="shared" si="303"/>
        <v>-5.7915057915057912E-3</v>
      </c>
      <c r="R3254">
        <f t="shared" si="304"/>
        <v>61800</v>
      </c>
      <c r="S3254">
        <f t="shared" si="305"/>
        <v>10000</v>
      </c>
    </row>
    <row r="3255" spans="1:19" x14ac:dyDescent="0.25">
      <c r="A3255" s="12">
        <v>3254</v>
      </c>
      <c r="B3255" s="12" t="s">
        <v>292</v>
      </c>
      <c r="C3255" s="12" t="s">
        <v>274</v>
      </c>
      <c r="D3255" s="28">
        <v>43015.333333333336</v>
      </c>
      <c r="E3255" s="17">
        <v>43017.533333333333</v>
      </c>
      <c r="F3255" s="13" t="s">
        <v>302</v>
      </c>
      <c r="G3255" s="12">
        <v>5400</v>
      </c>
      <c r="H3255" s="12" t="s">
        <v>291</v>
      </c>
      <c r="I3255" s="12" t="s">
        <v>311</v>
      </c>
      <c r="J3255" s="37">
        <f>INDEX('Bảng Giá'!$C$3:$H$18,MATCH('Raw Data'!P3255,'Bảng Giá'!$B$3:$B$18,0),MATCH('Raw Data'!M3255,'Bảng Giá'!$C$2:$H$2,0))</f>
        <v>59000</v>
      </c>
      <c r="K3255" s="12">
        <v>59300</v>
      </c>
      <c r="L3255" s="36">
        <f t="shared" si="300"/>
        <v>2.1999999999970896</v>
      </c>
      <c r="M3255" t="str">
        <f>'References data'!H3256</f>
        <v>Nội Vùng</v>
      </c>
      <c r="N3255">
        <f t="shared" si="301"/>
        <v>5.4</v>
      </c>
      <c r="O3255">
        <f t="shared" si="302"/>
        <v>-300</v>
      </c>
      <c r="P3255" t="str">
        <f>IF(AND(N3255&gt;0,N3255&lt;=0.05),'Bảng Giá'!$B$3,IF(AND(N3255&lt;=0.1,N3255&gt;0.05),'Bảng Giá'!$B$4,IF(AND('Raw Data'!N3255&gt;0.1,'Raw Data'!N3255&lt;=0.25),'Bảng Giá'!$B$5,IF(AND('Raw Data'!N3255&gt;0.25,'Raw Data'!N3255&lt;=0.5),'Bảng Giá'!$B$6,IF(AND('Raw Data'!N3255&gt;0.5,'Raw Data'!N3255&lt;=1),'Bảng Giá'!$B$7,IF(AND('Raw Data'!N3255&gt;1,'Raw Data'!N3255&lt;=1.5),'Bảng Giá'!$B$8,IF(AND('Raw Data'!N3255&gt;1.5,'Raw Data'!N3255&lt;=2),'Bảng Giá'!$B$9,IF(AND('Raw Data'!N3255&gt;2,'Raw Data'!N3255&lt;=2.5),'Bảng Giá'!$B$10,IF(AND('Raw Data'!N3255&gt;2.5,'Raw Data'!N3255&lt;=3),'Bảng Giá'!$B$11,IF(AND('Raw Data'!N3255&gt;3,'Raw Data'!N3255&lt;=3.5),'Bảng Giá'!$B$12,IF(AND('Raw Data'!N3255&gt;3.5,'Raw Data'!N3255&lt;=4),'Bảng Giá'!$B$13,IF(AND('Raw Data'!N3255&gt;4,'Raw Data'!N3255&lt;=4.5),'Bảng Giá'!$B$14,IF(AND('Raw Data'!N3255&gt;4.5,'Raw Data'!N3255&lt;=5),'Bảng Giá'!$B$15,IF(AND('Raw Data'!N3255&gt;5,'Raw Data'!N3255&lt;=5.5),'Bảng Giá'!$B$16,IF(AND('Raw Data'!N3255&gt;5.5,'Raw Data'!N3255&lt;=6),'Bảng Giá'!$B$17,'Bảng Giá'!$B$18)))))))))))))))</f>
        <v>5&lt;x&lt;=5.5</v>
      </c>
      <c r="Q3255" s="48">
        <f t="shared" si="303"/>
        <v>-5.0590219224283303E-3</v>
      </c>
      <c r="R3255">
        <f t="shared" si="304"/>
        <v>70800</v>
      </c>
      <c r="S3255">
        <f t="shared" si="305"/>
        <v>11500</v>
      </c>
    </row>
    <row r="3256" spans="1:19" x14ac:dyDescent="0.25">
      <c r="A3256" s="12">
        <v>3255</v>
      </c>
      <c r="B3256" s="12" t="s">
        <v>292</v>
      </c>
      <c r="C3256" s="12" t="s">
        <v>1934</v>
      </c>
      <c r="D3256" s="28">
        <v>43014.333333333336</v>
      </c>
      <c r="E3256" s="17">
        <v>43016.533333333333</v>
      </c>
      <c r="F3256" s="13" t="s">
        <v>302</v>
      </c>
      <c r="G3256" s="12">
        <v>3600</v>
      </c>
      <c r="H3256" s="12" t="s">
        <v>169</v>
      </c>
      <c r="I3256" s="12" t="s">
        <v>322</v>
      </c>
      <c r="J3256" s="37">
        <f>INDEX('Bảng Giá'!$C$3:$H$18,MATCH('Raw Data'!P3256,'Bảng Giá'!$B$3:$B$18,0),MATCH('Raw Data'!M3256,'Bảng Giá'!$C$2:$H$2,0))</f>
        <v>51500</v>
      </c>
      <c r="K3256" s="12">
        <v>51800</v>
      </c>
      <c r="L3256" s="36">
        <f t="shared" si="300"/>
        <v>2.1999999999970896</v>
      </c>
      <c r="M3256" t="str">
        <f>'References data'!H3257</f>
        <v>Nội Vùng</v>
      </c>
      <c r="N3256">
        <f t="shared" si="301"/>
        <v>3.6</v>
      </c>
      <c r="O3256">
        <f t="shared" si="302"/>
        <v>-300</v>
      </c>
      <c r="P3256" t="str">
        <f>IF(AND(N3256&gt;0,N3256&lt;=0.05),'Bảng Giá'!$B$3,IF(AND(N3256&lt;=0.1,N3256&gt;0.05),'Bảng Giá'!$B$4,IF(AND('Raw Data'!N3256&gt;0.1,'Raw Data'!N3256&lt;=0.25),'Bảng Giá'!$B$5,IF(AND('Raw Data'!N3256&gt;0.25,'Raw Data'!N3256&lt;=0.5),'Bảng Giá'!$B$6,IF(AND('Raw Data'!N3256&gt;0.5,'Raw Data'!N3256&lt;=1),'Bảng Giá'!$B$7,IF(AND('Raw Data'!N3256&gt;1,'Raw Data'!N3256&lt;=1.5),'Bảng Giá'!$B$8,IF(AND('Raw Data'!N3256&gt;1.5,'Raw Data'!N3256&lt;=2),'Bảng Giá'!$B$9,IF(AND('Raw Data'!N3256&gt;2,'Raw Data'!N3256&lt;=2.5),'Bảng Giá'!$B$10,IF(AND('Raw Data'!N3256&gt;2.5,'Raw Data'!N3256&lt;=3),'Bảng Giá'!$B$11,IF(AND('Raw Data'!N3256&gt;3,'Raw Data'!N3256&lt;=3.5),'Bảng Giá'!$B$12,IF(AND('Raw Data'!N3256&gt;3.5,'Raw Data'!N3256&lt;=4),'Bảng Giá'!$B$13,IF(AND('Raw Data'!N3256&gt;4,'Raw Data'!N3256&lt;=4.5),'Bảng Giá'!$B$14,IF(AND('Raw Data'!N3256&gt;4.5,'Raw Data'!N3256&lt;=5),'Bảng Giá'!$B$15,IF(AND('Raw Data'!N3256&gt;5,'Raw Data'!N3256&lt;=5.5),'Bảng Giá'!$B$16,IF(AND('Raw Data'!N3256&gt;5.5,'Raw Data'!N3256&lt;=6),'Bảng Giá'!$B$17,'Bảng Giá'!$B$18)))))))))))))))</f>
        <v>3.5&lt;x&lt;=4</v>
      </c>
      <c r="Q3256" s="48">
        <f t="shared" si="303"/>
        <v>-5.7915057915057912E-3</v>
      </c>
      <c r="R3256">
        <f t="shared" si="304"/>
        <v>61800</v>
      </c>
      <c r="S3256">
        <f t="shared" si="305"/>
        <v>10000</v>
      </c>
    </row>
    <row r="3257" spans="1:19" x14ac:dyDescent="0.25">
      <c r="A3257" s="12">
        <v>3256</v>
      </c>
      <c r="B3257" s="12" t="s">
        <v>292</v>
      </c>
      <c r="C3257" s="12" t="s">
        <v>1935</v>
      </c>
      <c r="D3257" s="28">
        <v>43014.333333333336</v>
      </c>
      <c r="E3257" s="17">
        <v>43016.533333333333</v>
      </c>
      <c r="F3257" s="13" t="s">
        <v>302</v>
      </c>
      <c r="G3257" s="12">
        <v>3600</v>
      </c>
      <c r="H3257" s="12" t="s">
        <v>79</v>
      </c>
      <c r="I3257" s="12" t="s">
        <v>322</v>
      </c>
      <c r="J3257" s="37">
        <f>INDEX('Bảng Giá'!$C$3:$H$18,MATCH('Raw Data'!P3257,'Bảng Giá'!$B$3:$B$18,0),MATCH('Raw Data'!M3257,'Bảng Giá'!$C$2:$H$2,0))</f>
        <v>51500</v>
      </c>
      <c r="K3257" s="12">
        <v>51800</v>
      </c>
      <c r="L3257" s="36">
        <f t="shared" si="300"/>
        <v>2.1999999999970896</v>
      </c>
      <c r="M3257" t="str">
        <f>'References data'!H3258</f>
        <v>Nội Vùng</v>
      </c>
      <c r="N3257">
        <f t="shared" si="301"/>
        <v>3.6</v>
      </c>
      <c r="O3257">
        <f t="shared" si="302"/>
        <v>-300</v>
      </c>
      <c r="P3257" t="str">
        <f>IF(AND(N3257&gt;0,N3257&lt;=0.05),'Bảng Giá'!$B$3,IF(AND(N3257&lt;=0.1,N3257&gt;0.05),'Bảng Giá'!$B$4,IF(AND('Raw Data'!N3257&gt;0.1,'Raw Data'!N3257&lt;=0.25),'Bảng Giá'!$B$5,IF(AND('Raw Data'!N3257&gt;0.25,'Raw Data'!N3257&lt;=0.5),'Bảng Giá'!$B$6,IF(AND('Raw Data'!N3257&gt;0.5,'Raw Data'!N3257&lt;=1),'Bảng Giá'!$B$7,IF(AND('Raw Data'!N3257&gt;1,'Raw Data'!N3257&lt;=1.5),'Bảng Giá'!$B$8,IF(AND('Raw Data'!N3257&gt;1.5,'Raw Data'!N3257&lt;=2),'Bảng Giá'!$B$9,IF(AND('Raw Data'!N3257&gt;2,'Raw Data'!N3257&lt;=2.5),'Bảng Giá'!$B$10,IF(AND('Raw Data'!N3257&gt;2.5,'Raw Data'!N3257&lt;=3),'Bảng Giá'!$B$11,IF(AND('Raw Data'!N3257&gt;3,'Raw Data'!N3257&lt;=3.5),'Bảng Giá'!$B$12,IF(AND('Raw Data'!N3257&gt;3.5,'Raw Data'!N3257&lt;=4),'Bảng Giá'!$B$13,IF(AND('Raw Data'!N3257&gt;4,'Raw Data'!N3257&lt;=4.5),'Bảng Giá'!$B$14,IF(AND('Raw Data'!N3257&gt;4.5,'Raw Data'!N3257&lt;=5),'Bảng Giá'!$B$15,IF(AND('Raw Data'!N3257&gt;5,'Raw Data'!N3257&lt;=5.5),'Bảng Giá'!$B$16,IF(AND('Raw Data'!N3257&gt;5.5,'Raw Data'!N3257&lt;=6),'Bảng Giá'!$B$17,'Bảng Giá'!$B$18)))))))))))))))</f>
        <v>3.5&lt;x&lt;=4</v>
      </c>
      <c r="Q3257" s="48">
        <f t="shared" si="303"/>
        <v>-5.7915057915057912E-3</v>
      </c>
      <c r="R3257">
        <f t="shared" si="304"/>
        <v>61800</v>
      </c>
      <c r="S3257">
        <f t="shared" si="305"/>
        <v>10000</v>
      </c>
    </row>
    <row r="3258" spans="1:19" x14ac:dyDescent="0.25">
      <c r="A3258" s="12">
        <v>3257</v>
      </c>
      <c r="B3258" s="12" t="s">
        <v>292</v>
      </c>
      <c r="C3258" s="12" t="s">
        <v>1936</v>
      </c>
      <c r="D3258" s="28">
        <v>43014.333333333336</v>
      </c>
      <c r="E3258" s="17">
        <v>43015.833333333336</v>
      </c>
      <c r="F3258" s="13" t="s">
        <v>302</v>
      </c>
      <c r="G3258" s="12">
        <v>200</v>
      </c>
      <c r="H3258" s="12" t="s">
        <v>322</v>
      </c>
      <c r="I3258" s="12" t="s">
        <v>93</v>
      </c>
      <c r="J3258" s="37">
        <f>INDEX('Bảng Giá'!$C$3:$H$18,MATCH('Raw Data'!P3258,'Bảng Giá'!$B$3:$B$18,0),MATCH('Raw Data'!M3258,'Bảng Giá'!$C$2:$H$2,0))</f>
        <v>13000</v>
      </c>
      <c r="K3258" s="12">
        <v>13100</v>
      </c>
      <c r="L3258" s="36">
        <f t="shared" si="300"/>
        <v>1.5</v>
      </c>
      <c r="M3258" t="str">
        <f>'References data'!H3259</f>
        <v>Nội Tỉnh</v>
      </c>
      <c r="N3258">
        <f t="shared" si="301"/>
        <v>0.2</v>
      </c>
      <c r="O3258">
        <f t="shared" si="302"/>
        <v>-100</v>
      </c>
      <c r="P3258" t="str">
        <f>IF(AND(N3258&gt;0,N3258&lt;=0.05),'Bảng Giá'!$B$3,IF(AND(N3258&lt;=0.1,N3258&gt;0.05),'Bảng Giá'!$B$4,IF(AND('Raw Data'!N3258&gt;0.1,'Raw Data'!N3258&lt;=0.25),'Bảng Giá'!$B$5,IF(AND('Raw Data'!N3258&gt;0.25,'Raw Data'!N3258&lt;=0.5),'Bảng Giá'!$B$6,IF(AND('Raw Data'!N3258&gt;0.5,'Raw Data'!N3258&lt;=1),'Bảng Giá'!$B$7,IF(AND('Raw Data'!N3258&gt;1,'Raw Data'!N3258&lt;=1.5),'Bảng Giá'!$B$8,IF(AND('Raw Data'!N3258&gt;1.5,'Raw Data'!N3258&lt;=2),'Bảng Giá'!$B$9,IF(AND('Raw Data'!N3258&gt;2,'Raw Data'!N3258&lt;=2.5),'Bảng Giá'!$B$10,IF(AND('Raw Data'!N3258&gt;2.5,'Raw Data'!N3258&lt;=3),'Bảng Giá'!$B$11,IF(AND('Raw Data'!N3258&gt;3,'Raw Data'!N3258&lt;=3.5),'Bảng Giá'!$B$12,IF(AND('Raw Data'!N3258&gt;3.5,'Raw Data'!N3258&lt;=4),'Bảng Giá'!$B$13,IF(AND('Raw Data'!N3258&gt;4,'Raw Data'!N3258&lt;=4.5),'Bảng Giá'!$B$14,IF(AND('Raw Data'!N3258&gt;4.5,'Raw Data'!N3258&lt;=5),'Bảng Giá'!$B$15,IF(AND('Raw Data'!N3258&gt;5,'Raw Data'!N3258&lt;=5.5),'Bảng Giá'!$B$16,IF(AND('Raw Data'!N3258&gt;5.5,'Raw Data'!N3258&lt;=6),'Bảng Giá'!$B$17,'Bảng Giá'!$B$18)))))))))))))))</f>
        <v>0.1&lt;x&lt;=0.25</v>
      </c>
      <c r="Q3258" s="48">
        <f t="shared" si="303"/>
        <v>-7.6335877862595417E-3</v>
      </c>
      <c r="R3258">
        <f t="shared" si="304"/>
        <v>15600</v>
      </c>
      <c r="S3258">
        <f t="shared" si="305"/>
        <v>2500</v>
      </c>
    </row>
    <row r="3259" spans="1:19" x14ac:dyDescent="0.25">
      <c r="A3259" s="12">
        <v>3258</v>
      </c>
      <c r="B3259" s="12" t="s">
        <v>292</v>
      </c>
      <c r="C3259" s="12" t="s">
        <v>1937</v>
      </c>
      <c r="D3259" s="28">
        <v>43014.333333333336</v>
      </c>
      <c r="E3259" s="17">
        <v>43015.833333333336</v>
      </c>
      <c r="F3259" s="13" t="s">
        <v>302</v>
      </c>
      <c r="G3259" s="12">
        <v>200</v>
      </c>
      <c r="H3259" s="12" t="s">
        <v>322</v>
      </c>
      <c r="I3259" s="12" t="s">
        <v>93</v>
      </c>
      <c r="J3259" s="37">
        <f>INDEX('Bảng Giá'!$C$3:$H$18,MATCH('Raw Data'!P3259,'Bảng Giá'!$B$3:$B$18,0),MATCH('Raw Data'!M3259,'Bảng Giá'!$C$2:$H$2,0))</f>
        <v>13000</v>
      </c>
      <c r="K3259" s="12">
        <v>13100</v>
      </c>
      <c r="L3259" s="36">
        <f t="shared" si="300"/>
        <v>1.5</v>
      </c>
      <c r="M3259" t="str">
        <f>'References data'!H3260</f>
        <v>Nội Tỉnh</v>
      </c>
      <c r="N3259">
        <f t="shared" si="301"/>
        <v>0.2</v>
      </c>
      <c r="O3259">
        <f t="shared" si="302"/>
        <v>-100</v>
      </c>
      <c r="P3259" t="str">
        <f>IF(AND(N3259&gt;0,N3259&lt;=0.05),'Bảng Giá'!$B$3,IF(AND(N3259&lt;=0.1,N3259&gt;0.05),'Bảng Giá'!$B$4,IF(AND('Raw Data'!N3259&gt;0.1,'Raw Data'!N3259&lt;=0.25),'Bảng Giá'!$B$5,IF(AND('Raw Data'!N3259&gt;0.25,'Raw Data'!N3259&lt;=0.5),'Bảng Giá'!$B$6,IF(AND('Raw Data'!N3259&gt;0.5,'Raw Data'!N3259&lt;=1),'Bảng Giá'!$B$7,IF(AND('Raw Data'!N3259&gt;1,'Raw Data'!N3259&lt;=1.5),'Bảng Giá'!$B$8,IF(AND('Raw Data'!N3259&gt;1.5,'Raw Data'!N3259&lt;=2),'Bảng Giá'!$B$9,IF(AND('Raw Data'!N3259&gt;2,'Raw Data'!N3259&lt;=2.5),'Bảng Giá'!$B$10,IF(AND('Raw Data'!N3259&gt;2.5,'Raw Data'!N3259&lt;=3),'Bảng Giá'!$B$11,IF(AND('Raw Data'!N3259&gt;3,'Raw Data'!N3259&lt;=3.5),'Bảng Giá'!$B$12,IF(AND('Raw Data'!N3259&gt;3.5,'Raw Data'!N3259&lt;=4),'Bảng Giá'!$B$13,IF(AND('Raw Data'!N3259&gt;4,'Raw Data'!N3259&lt;=4.5),'Bảng Giá'!$B$14,IF(AND('Raw Data'!N3259&gt;4.5,'Raw Data'!N3259&lt;=5),'Bảng Giá'!$B$15,IF(AND('Raw Data'!N3259&gt;5,'Raw Data'!N3259&lt;=5.5),'Bảng Giá'!$B$16,IF(AND('Raw Data'!N3259&gt;5.5,'Raw Data'!N3259&lt;=6),'Bảng Giá'!$B$17,'Bảng Giá'!$B$18)))))))))))))))</f>
        <v>0.1&lt;x&lt;=0.25</v>
      </c>
      <c r="Q3259" s="48">
        <f t="shared" si="303"/>
        <v>-7.6335877862595417E-3</v>
      </c>
      <c r="R3259">
        <f t="shared" si="304"/>
        <v>15600</v>
      </c>
      <c r="S3259">
        <f t="shared" si="305"/>
        <v>2500</v>
      </c>
    </row>
    <row r="3260" spans="1:19" x14ac:dyDescent="0.25">
      <c r="A3260" s="12">
        <v>3259</v>
      </c>
      <c r="B3260" s="12" t="s">
        <v>292</v>
      </c>
      <c r="C3260" s="12" t="s">
        <v>1938</v>
      </c>
      <c r="D3260" s="28">
        <v>43013.645729166667</v>
      </c>
      <c r="E3260" s="17">
        <v>43015.145729166667</v>
      </c>
      <c r="F3260" s="13" t="s">
        <v>302</v>
      </c>
      <c r="G3260" s="12">
        <v>200</v>
      </c>
      <c r="H3260" s="12" t="s">
        <v>322</v>
      </c>
      <c r="I3260" s="12" t="s">
        <v>93</v>
      </c>
      <c r="J3260" s="37">
        <f>INDEX('Bảng Giá'!$C$3:$H$18,MATCH('Raw Data'!P3260,'Bảng Giá'!$B$3:$B$18,0),MATCH('Raw Data'!M3260,'Bảng Giá'!$C$2:$H$2,0))</f>
        <v>13000</v>
      </c>
      <c r="K3260" s="12">
        <v>13100</v>
      </c>
      <c r="L3260" s="36">
        <f t="shared" si="300"/>
        <v>1.5</v>
      </c>
      <c r="M3260" t="str">
        <f>'References data'!H3261</f>
        <v>Nội Tỉnh</v>
      </c>
      <c r="N3260">
        <f t="shared" si="301"/>
        <v>0.2</v>
      </c>
      <c r="O3260">
        <f t="shared" si="302"/>
        <v>-100</v>
      </c>
      <c r="P3260" t="str">
        <f>IF(AND(N3260&gt;0,N3260&lt;=0.05),'Bảng Giá'!$B$3,IF(AND(N3260&lt;=0.1,N3260&gt;0.05),'Bảng Giá'!$B$4,IF(AND('Raw Data'!N3260&gt;0.1,'Raw Data'!N3260&lt;=0.25),'Bảng Giá'!$B$5,IF(AND('Raw Data'!N3260&gt;0.25,'Raw Data'!N3260&lt;=0.5),'Bảng Giá'!$B$6,IF(AND('Raw Data'!N3260&gt;0.5,'Raw Data'!N3260&lt;=1),'Bảng Giá'!$B$7,IF(AND('Raw Data'!N3260&gt;1,'Raw Data'!N3260&lt;=1.5),'Bảng Giá'!$B$8,IF(AND('Raw Data'!N3260&gt;1.5,'Raw Data'!N3260&lt;=2),'Bảng Giá'!$B$9,IF(AND('Raw Data'!N3260&gt;2,'Raw Data'!N3260&lt;=2.5),'Bảng Giá'!$B$10,IF(AND('Raw Data'!N3260&gt;2.5,'Raw Data'!N3260&lt;=3),'Bảng Giá'!$B$11,IF(AND('Raw Data'!N3260&gt;3,'Raw Data'!N3260&lt;=3.5),'Bảng Giá'!$B$12,IF(AND('Raw Data'!N3260&gt;3.5,'Raw Data'!N3260&lt;=4),'Bảng Giá'!$B$13,IF(AND('Raw Data'!N3260&gt;4,'Raw Data'!N3260&lt;=4.5),'Bảng Giá'!$B$14,IF(AND('Raw Data'!N3260&gt;4.5,'Raw Data'!N3260&lt;=5),'Bảng Giá'!$B$15,IF(AND('Raw Data'!N3260&gt;5,'Raw Data'!N3260&lt;=5.5),'Bảng Giá'!$B$16,IF(AND('Raw Data'!N3260&gt;5.5,'Raw Data'!N3260&lt;=6),'Bảng Giá'!$B$17,'Bảng Giá'!$B$18)))))))))))))))</f>
        <v>0.1&lt;x&lt;=0.25</v>
      </c>
      <c r="Q3260" s="48">
        <f t="shared" si="303"/>
        <v>-7.6335877862595417E-3</v>
      </c>
      <c r="R3260">
        <f t="shared" si="304"/>
        <v>15600</v>
      </c>
      <c r="S3260">
        <f t="shared" si="305"/>
        <v>2500</v>
      </c>
    </row>
    <row r="3261" spans="1:19" x14ac:dyDescent="0.25">
      <c r="A3261" s="12">
        <v>3260</v>
      </c>
      <c r="B3261" s="12" t="s">
        <v>292</v>
      </c>
      <c r="C3261" s="12" t="s">
        <v>1939</v>
      </c>
      <c r="D3261" s="28">
        <v>43014.333333333336</v>
      </c>
      <c r="E3261" s="17">
        <v>43015.833333333336</v>
      </c>
      <c r="F3261" s="13" t="s">
        <v>302</v>
      </c>
      <c r="G3261" s="12">
        <v>200</v>
      </c>
      <c r="H3261" s="12" t="s">
        <v>322</v>
      </c>
      <c r="I3261" s="12" t="s">
        <v>85</v>
      </c>
      <c r="J3261" s="37">
        <f>INDEX('Bảng Giá'!$C$3:$H$18,MATCH('Raw Data'!P3261,'Bảng Giá'!$B$3:$B$18,0),MATCH('Raw Data'!M3261,'Bảng Giá'!$C$2:$H$2,0))</f>
        <v>13000</v>
      </c>
      <c r="K3261" s="12">
        <v>13100</v>
      </c>
      <c r="L3261" s="36">
        <f t="shared" si="300"/>
        <v>1.5</v>
      </c>
      <c r="M3261" t="str">
        <f>'References data'!H3262</f>
        <v>Nội Tỉnh</v>
      </c>
      <c r="N3261">
        <f t="shared" si="301"/>
        <v>0.2</v>
      </c>
      <c r="O3261">
        <f t="shared" si="302"/>
        <v>-100</v>
      </c>
      <c r="P3261" t="str">
        <f>IF(AND(N3261&gt;0,N3261&lt;=0.05),'Bảng Giá'!$B$3,IF(AND(N3261&lt;=0.1,N3261&gt;0.05),'Bảng Giá'!$B$4,IF(AND('Raw Data'!N3261&gt;0.1,'Raw Data'!N3261&lt;=0.25),'Bảng Giá'!$B$5,IF(AND('Raw Data'!N3261&gt;0.25,'Raw Data'!N3261&lt;=0.5),'Bảng Giá'!$B$6,IF(AND('Raw Data'!N3261&gt;0.5,'Raw Data'!N3261&lt;=1),'Bảng Giá'!$B$7,IF(AND('Raw Data'!N3261&gt;1,'Raw Data'!N3261&lt;=1.5),'Bảng Giá'!$B$8,IF(AND('Raw Data'!N3261&gt;1.5,'Raw Data'!N3261&lt;=2),'Bảng Giá'!$B$9,IF(AND('Raw Data'!N3261&gt;2,'Raw Data'!N3261&lt;=2.5),'Bảng Giá'!$B$10,IF(AND('Raw Data'!N3261&gt;2.5,'Raw Data'!N3261&lt;=3),'Bảng Giá'!$B$11,IF(AND('Raw Data'!N3261&gt;3,'Raw Data'!N3261&lt;=3.5),'Bảng Giá'!$B$12,IF(AND('Raw Data'!N3261&gt;3.5,'Raw Data'!N3261&lt;=4),'Bảng Giá'!$B$13,IF(AND('Raw Data'!N3261&gt;4,'Raw Data'!N3261&lt;=4.5),'Bảng Giá'!$B$14,IF(AND('Raw Data'!N3261&gt;4.5,'Raw Data'!N3261&lt;=5),'Bảng Giá'!$B$15,IF(AND('Raw Data'!N3261&gt;5,'Raw Data'!N3261&lt;=5.5),'Bảng Giá'!$B$16,IF(AND('Raw Data'!N3261&gt;5.5,'Raw Data'!N3261&lt;=6),'Bảng Giá'!$B$17,'Bảng Giá'!$B$18)))))))))))))))</f>
        <v>0.1&lt;x&lt;=0.25</v>
      </c>
      <c r="Q3261" s="48">
        <f t="shared" si="303"/>
        <v>-7.6335877862595417E-3</v>
      </c>
      <c r="R3261">
        <f t="shared" si="304"/>
        <v>15600</v>
      </c>
      <c r="S3261">
        <f t="shared" si="305"/>
        <v>2500</v>
      </c>
    </row>
    <row r="3262" spans="1:19" x14ac:dyDescent="0.25">
      <c r="A3262" s="12">
        <v>3261</v>
      </c>
      <c r="B3262" s="12" t="s">
        <v>292</v>
      </c>
      <c r="C3262" s="12" t="s">
        <v>1940</v>
      </c>
      <c r="D3262" s="28">
        <v>43014.333333333336</v>
      </c>
      <c r="E3262" s="17">
        <v>43015.833333333336</v>
      </c>
      <c r="F3262" s="13" t="s">
        <v>302</v>
      </c>
      <c r="G3262" s="12">
        <v>200</v>
      </c>
      <c r="H3262" s="12" t="s">
        <v>322</v>
      </c>
      <c r="I3262" s="12" t="s">
        <v>315</v>
      </c>
      <c r="J3262" s="37">
        <f>INDEX('Bảng Giá'!$C$3:$H$18,MATCH('Raw Data'!P3262,'Bảng Giá'!$B$3:$B$18,0),MATCH('Raw Data'!M3262,'Bảng Giá'!$C$2:$H$2,0))</f>
        <v>13000</v>
      </c>
      <c r="K3262" s="12">
        <v>13100</v>
      </c>
      <c r="L3262" s="36">
        <f t="shared" si="300"/>
        <v>1.5</v>
      </c>
      <c r="M3262" t="str">
        <f>'References data'!H3263</f>
        <v>Nội Tỉnh</v>
      </c>
      <c r="N3262">
        <f t="shared" si="301"/>
        <v>0.2</v>
      </c>
      <c r="O3262">
        <f t="shared" si="302"/>
        <v>-100</v>
      </c>
      <c r="P3262" t="str">
        <f>IF(AND(N3262&gt;0,N3262&lt;=0.05),'Bảng Giá'!$B$3,IF(AND(N3262&lt;=0.1,N3262&gt;0.05),'Bảng Giá'!$B$4,IF(AND('Raw Data'!N3262&gt;0.1,'Raw Data'!N3262&lt;=0.25),'Bảng Giá'!$B$5,IF(AND('Raw Data'!N3262&gt;0.25,'Raw Data'!N3262&lt;=0.5),'Bảng Giá'!$B$6,IF(AND('Raw Data'!N3262&gt;0.5,'Raw Data'!N3262&lt;=1),'Bảng Giá'!$B$7,IF(AND('Raw Data'!N3262&gt;1,'Raw Data'!N3262&lt;=1.5),'Bảng Giá'!$B$8,IF(AND('Raw Data'!N3262&gt;1.5,'Raw Data'!N3262&lt;=2),'Bảng Giá'!$B$9,IF(AND('Raw Data'!N3262&gt;2,'Raw Data'!N3262&lt;=2.5),'Bảng Giá'!$B$10,IF(AND('Raw Data'!N3262&gt;2.5,'Raw Data'!N3262&lt;=3),'Bảng Giá'!$B$11,IF(AND('Raw Data'!N3262&gt;3,'Raw Data'!N3262&lt;=3.5),'Bảng Giá'!$B$12,IF(AND('Raw Data'!N3262&gt;3.5,'Raw Data'!N3262&lt;=4),'Bảng Giá'!$B$13,IF(AND('Raw Data'!N3262&gt;4,'Raw Data'!N3262&lt;=4.5),'Bảng Giá'!$B$14,IF(AND('Raw Data'!N3262&gt;4.5,'Raw Data'!N3262&lt;=5),'Bảng Giá'!$B$15,IF(AND('Raw Data'!N3262&gt;5,'Raw Data'!N3262&lt;=5.5),'Bảng Giá'!$B$16,IF(AND('Raw Data'!N3262&gt;5.5,'Raw Data'!N3262&lt;=6),'Bảng Giá'!$B$17,'Bảng Giá'!$B$18)))))))))))))))</f>
        <v>0.1&lt;x&lt;=0.25</v>
      </c>
      <c r="Q3262" s="48">
        <f t="shared" si="303"/>
        <v>-7.6335877862595417E-3</v>
      </c>
      <c r="R3262">
        <f t="shared" si="304"/>
        <v>15600</v>
      </c>
      <c r="S3262">
        <f t="shared" si="305"/>
        <v>2500</v>
      </c>
    </row>
    <row r="3263" spans="1:19" x14ac:dyDescent="0.25">
      <c r="A3263" s="12">
        <v>3262</v>
      </c>
      <c r="B3263" s="12" t="s">
        <v>292</v>
      </c>
      <c r="C3263" s="12" t="s">
        <v>1941</v>
      </c>
      <c r="D3263" s="28">
        <v>43014.333333333336</v>
      </c>
      <c r="E3263" s="17">
        <v>43015.833333333336</v>
      </c>
      <c r="F3263" s="13" t="s">
        <v>302</v>
      </c>
      <c r="G3263" s="12">
        <v>200</v>
      </c>
      <c r="H3263" s="12" t="s">
        <v>322</v>
      </c>
      <c r="I3263" s="12" t="s">
        <v>89</v>
      </c>
      <c r="J3263" s="37">
        <f>INDEX('Bảng Giá'!$C$3:$H$18,MATCH('Raw Data'!P3263,'Bảng Giá'!$B$3:$B$18,0),MATCH('Raw Data'!M3263,'Bảng Giá'!$C$2:$H$2,0))</f>
        <v>13000</v>
      </c>
      <c r="K3263" s="12">
        <v>13100</v>
      </c>
      <c r="L3263" s="36">
        <f t="shared" si="300"/>
        <v>1.5</v>
      </c>
      <c r="M3263" t="str">
        <f>'References data'!H3264</f>
        <v>Nội Tỉnh</v>
      </c>
      <c r="N3263">
        <f t="shared" si="301"/>
        <v>0.2</v>
      </c>
      <c r="O3263">
        <f t="shared" si="302"/>
        <v>-100</v>
      </c>
      <c r="P3263" t="str">
        <f>IF(AND(N3263&gt;0,N3263&lt;=0.05),'Bảng Giá'!$B$3,IF(AND(N3263&lt;=0.1,N3263&gt;0.05),'Bảng Giá'!$B$4,IF(AND('Raw Data'!N3263&gt;0.1,'Raw Data'!N3263&lt;=0.25),'Bảng Giá'!$B$5,IF(AND('Raw Data'!N3263&gt;0.25,'Raw Data'!N3263&lt;=0.5),'Bảng Giá'!$B$6,IF(AND('Raw Data'!N3263&gt;0.5,'Raw Data'!N3263&lt;=1),'Bảng Giá'!$B$7,IF(AND('Raw Data'!N3263&gt;1,'Raw Data'!N3263&lt;=1.5),'Bảng Giá'!$B$8,IF(AND('Raw Data'!N3263&gt;1.5,'Raw Data'!N3263&lt;=2),'Bảng Giá'!$B$9,IF(AND('Raw Data'!N3263&gt;2,'Raw Data'!N3263&lt;=2.5),'Bảng Giá'!$B$10,IF(AND('Raw Data'!N3263&gt;2.5,'Raw Data'!N3263&lt;=3),'Bảng Giá'!$B$11,IF(AND('Raw Data'!N3263&gt;3,'Raw Data'!N3263&lt;=3.5),'Bảng Giá'!$B$12,IF(AND('Raw Data'!N3263&gt;3.5,'Raw Data'!N3263&lt;=4),'Bảng Giá'!$B$13,IF(AND('Raw Data'!N3263&gt;4,'Raw Data'!N3263&lt;=4.5),'Bảng Giá'!$B$14,IF(AND('Raw Data'!N3263&gt;4.5,'Raw Data'!N3263&lt;=5),'Bảng Giá'!$B$15,IF(AND('Raw Data'!N3263&gt;5,'Raw Data'!N3263&lt;=5.5),'Bảng Giá'!$B$16,IF(AND('Raw Data'!N3263&gt;5.5,'Raw Data'!N3263&lt;=6),'Bảng Giá'!$B$17,'Bảng Giá'!$B$18)))))))))))))))</f>
        <v>0.1&lt;x&lt;=0.25</v>
      </c>
      <c r="Q3263" s="48">
        <f t="shared" si="303"/>
        <v>-7.6335877862595417E-3</v>
      </c>
      <c r="R3263">
        <f t="shared" si="304"/>
        <v>15600</v>
      </c>
      <c r="S3263">
        <f t="shared" si="305"/>
        <v>2500</v>
      </c>
    </row>
    <row r="3264" spans="1:19" x14ac:dyDescent="0.25">
      <c r="A3264" s="12">
        <v>3263</v>
      </c>
      <c r="B3264" s="12" t="s">
        <v>292</v>
      </c>
      <c r="C3264" s="12" t="s">
        <v>1942</v>
      </c>
      <c r="D3264" s="28">
        <v>43014.333333333336</v>
      </c>
      <c r="E3264" s="17">
        <v>43015.833333333336</v>
      </c>
      <c r="F3264" s="13" t="s">
        <v>302</v>
      </c>
      <c r="G3264" s="12">
        <v>200</v>
      </c>
      <c r="H3264" s="12" t="s">
        <v>322</v>
      </c>
      <c r="I3264" s="12" t="s">
        <v>100</v>
      </c>
      <c r="J3264" s="37">
        <f>INDEX('Bảng Giá'!$C$3:$H$18,MATCH('Raw Data'!P3264,'Bảng Giá'!$B$3:$B$18,0),MATCH('Raw Data'!M3264,'Bảng Giá'!$C$2:$H$2,0))</f>
        <v>13000</v>
      </c>
      <c r="K3264" s="12">
        <v>13100</v>
      </c>
      <c r="L3264" s="36">
        <f t="shared" si="300"/>
        <v>1.5</v>
      </c>
      <c r="M3264" t="str">
        <f>'References data'!H3265</f>
        <v>Nội Tỉnh</v>
      </c>
      <c r="N3264">
        <f t="shared" si="301"/>
        <v>0.2</v>
      </c>
      <c r="O3264">
        <f t="shared" si="302"/>
        <v>-100</v>
      </c>
      <c r="P3264" t="str">
        <f>IF(AND(N3264&gt;0,N3264&lt;=0.05),'Bảng Giá'!$B$3,IF(AND(N3264&lt;=0.1,N3264&gt;0.05),'Bảng Giá'!$B$4,IF(AND('Raw Data'!N3264&gt;0.1,'Raw Data'!N3264&lt;=0.25),'Bảng Giá'!$B$5,IF(AND('Raw Data'!N3264&gt;0.25,'Raw Data'!N3264&lt;=0.5),'Bảng Giá'!$B$6,IF(AND('Raw Data'!N3264&gt;0.5,'Raw Data'!N3264&lt;=1),'Bảng Giá'!$B$7,IF(AND('Raw Data'!N3264&gt;1,'Raw Data'!N3264&lt;=1.5),'Bảng Giá'!$B$8,IF(AND('Raw Data'!N3264&gt;1.5,'Raw Data'!N3264&lt;=2),'Bảng Giá'!$B$9,IF(AND('Raw Data'!N3264&gt;2,'Raw Data'!N3264&lt;=2.5),'Bảng Giá'!$B$10,IF(AND('Raw Data'!N3264&gt;2.5,'Raw Data'!N3264&lt;=3),'Bảng Giá'!$B$11,IF(AND('Raw Data'!N3264&gt;3,'Raw Data'!N3264&lt;=3.5),'Bảng Giá'!$B$12,IF(AND('Raw Data'!N3264&gt;3.5,'Raw Data'!N3264&lt;=4),'Bảng Giá'!$B$13,IF(AND('Raw Data'!N3264&gt;4,'Raw Data'!N3264&lt;=4.5),'Bảng Giá'!$B$14,IF(AND('Raw Data'!N3264&gt;4.5,'Raw Data'!N3264&lt;=5),'Bảng Giá'!$B$15,IF(AND('Raw Data'!N3264&gt;5,'Raw Data'!N3264&lt;=5.5),'Bảng Giá'!$B$16,IF(AND('Raw Data'!N3264&gt;5.5,'Raw Data'!N3264&lt;=6),'Bảng Giá'!$B$17,'Bảng Giá'!$B$18)))))))))))))))</f>
        <v>0.1&lt;x&lt;=0.25</v>
      </c>
      <c r="Q3264" s="48">
        <f t="shared" si="303"/>
        <v>-7.6335877862595417E-3</v>
      </c>
      <c r="R3264">
        <f t="shared" si="304"/>
        <v>15600</v>
      </c>
      <c r="S3264">
        <f t="shared" si="305"/>
        <v>2500</v>
      </c>
    </row>
    <row r="3265" spans="1:19" x14ac:dyDescent="0.25">
      <c r="A3265" s="12">
        <v>3264</v>
      </c>
      <c r="B3265" s="12" t="s">
        <v>292</v>
      </c>
      <c r="C3265" s="12" t="s">
        <v>1943</v>
      </c>
      <c r="D3265" s="28">
        <v>43014.333333333336</v>
      </c>
      <c r="E3265" s="17">
        <v>43015.833333333336</v>
      </c>
      <c r="F3265" s="13" t="s">
        <v>302</v>
      </c>
      <c r="G3265" s="12">
        <v>6300</v>
      </c>
      <c r="H3265" s="12" t="s">
        <v>322</v>
      </c>
      <c r="I3265" s="12" t="s">
        <v>100</v>
      </c>
      <c r="J3265" s="37">
        <f>INDEX('Bảng Giá'!$C$3:$H$18,MATCH('Raw Data'!P3265,'Bảng Giá'!$B$3:$B$18,0),MATCH('Raw Data'!M3265,'Bảng Giá'!$C$2:$H$2,0))</f>
        <v>2000</v>
      </c>
      <c r="K3265" s="12">
        <v>27900</v>
      </c>
      <c r="L3265" s="36">
        <f t="shared" si="300"/>
        <v>1.5</v>
      </c>
      <c r="M3265" t="str">
        <f>'References data'!H3266</f>
        <v>Nội Tỉnh</v>
      </c>
      <c r="N3265" s="46">
        <f t="shared" si="301"/>
        <v>6.3</v>
      </c>
      <c r="O3265">
        <f t="shared" si="302"/>
        <v>-25900</v>
      </c>
      <c r="P3265" t="str">
        <f>IF(AND(N3265&gt;0,N3265&lt;=0.05),'Bảng Giá'!$B$3,IF(AND(N3265&lt;=0.1,N3265&gt;0.05),'Bảng Giá'!$B$4,IF(AND('Raw Data'!N3265&gt;0.1,'Raw Data'!N3265&lt;=0.25),'Bảng Giá'!$B$5,IF(AND('Raw Data'!N3265&gt;0.25,'Raw Data'!N3265&lt;=0.5),'Bảng Giá'!$B$6,IF(AND('Raw Data'!N3265&gt;0.5,'Raw Data'!N3265&lt;=1),'Bảng Giá'!$B$7,IF(AND('Raw Data'!N3265&gt;1,'Raw Data'!N3265&lt;=1.5),'Bảng Giá'!$B$8,IF(AND('Raw Data'!N3265&gt;1.5,'Raw Data'!N3265&lt;=2),'Bảng Giá'!$B$9,IF(AND('Raw Data'!N3265&gt;2,'Raw Data'!N3265&lt;=2.5),'Bảng Giá'!$B$10,IF(AND('Raw Data'!N3265&gt;2.5,'Raw Data'!N3265&lt;=3),'Bảng Giá'!$B$11,IF(AND('Raw Data'!N3265&gt;3,'Raw Data'!N3265&lt;=3.5),'Bảng Giá'!$B$12,IF(AND('Raw Data'!N3265&gt;3.5,'Raw Data'!N3265&lt;=4),'Bảng Giá'!$B$13,IF(AND('Raw Data'!N3265&gt;4,'Raw Data'!N3265&lt;=4.5),'Bảng Giá'!$B$14,IF(AND('Raw Data'!N3265&gt;4.5,'Raw Data'!N3265&lt;=5),'Bảng Giá'!$B$15,IF(AND('Raw Data'!N3265&gt;5,'Raw Data'!N3265&lt;=5.5),'Bảng Giá'!$B$16,IF(AND('Raw Data'!N3265&gt;5.5,'Raw Data'!N3265&lt;=6),'Bảng Giá'!$B$17,'Bảng Giá'!$B$18)))))))))))))))</f>
        <v>Next 0.5</v>
      </c>
      <c r="Q3265" s="48">
        <f t="shared" si="303"/>
        <v>-0.92831541218637992</v>
      </c>
      <c r="R3265">
        <f t="shared" si="304"/>
        <v>2400</v>
      </c>
      <c r="S3265">
        <f t="shared" si="305"/>
        <v>-25500</v>
      </c>
    </row>
    <row r="3266" spans="1:19" x14ac:dyDescent="0.25">
      <c r="A3266" s="12">
        <v>3265</v>
      </c>
      <c r="B3266" s="12" t="s">
        <v>292</v>
      </c>
      <c r="C3266" s="12" t="s">
        <v>1944</v>
      </c>
      <c r="D3266" s="28">
        <v>43014.333333333336</v>
      </c>
      <c r="E3266" s="17">
        <v>43015.833333333336</v>
      </c>
      <c r="F3266" s="13" t="s">
        <v>302</v>
      </c>
      <c r="G3266" s="12">
        <v>200</v>
      </c>
      <c r="H3266" s="12" t="s">
        <v>322</v>
      </c>
      <c r="I3266" s="12" t="s">
        <v>100</v>
      </c>
      <c r="J3266" s="37">
        <f>INDEX('Bảng Giá'!$C$3:$H$18,MATCH('Raw Data'!P3266,'Bảng Giá'!$B$3:$B$18,0),MATCH('Raw Data'!M3266,'Bảng Giá'!$C$2:$H$2,0))</f>
        <v>13000</v>
      </c>
      <c r="K3266" s="12">
        <v>13100</v>
      </c>
      <c r="L3266" s="36">
        <f t="shared" si="300"/>
        <v>1.5</v>
      </c>
      <c r="M3266" t="str">
        <f>'References data'!H3267</f>
        <v>Nội Tỉnh</v>
      </c>
      <c r="N3266">
        <f t="shared" si="301"/>
        <v>0.2</v>
      </c>
      <c r="O3266">
        <f t="shared" si="302"/>
        <v>-100</v>
      </c>
      <c r="P3266" t="str">
        <f>IF(AND(N3266&gt;0,N3266&lt;=0.05),'Bảng Giá'!$B$3,IF(AND(N3266&lt;=0.1,N3266&gt;0.05),'Bảng Giá'!$B$4,IF(AND('Raw Data'!N3266&gt;0.1,'Raw Data'!N3266&lt;=0.25),'Bảng Giá'!$B$5,IF(AND('Raw Data'!N3266&gt;0.25,'Raw Data'!N3266&lt;=0.5),'Bảng Giá'!$B$6,IF(AND('Raw Data'!N3266&gt;0.5,'Raw Data'!N3266&lt;=1),'Bảng Giá'!$B$7,IF(AND('Raw Data'!N3266&gt;1,'Raw Data'!N3266&lt;=1.5),'Bảng Giá'!$B$8,IF(AND('Raw Data'!N3266&gt;1.5,'Raw Data'!N3266&lt;=2),'Bảng Giá'!$B$9,IF(AND('Raw Data'!N3266&gt;2,'Raw Data'!N3266&lt;=2.5),'Bảng Giá'!$B$10,IF(AND('Raw Data'!N3266&gt;2.5,'Raw Data'!N3266&lt;=3),'Bảng Giá'!$B$11,IF(AND('Raw Data'!N3266&gt;3,'Raw Data'!N3266&lt;=3.5),'Bảng Giá'!$B$12,IF(AND('Raw Data'!N3266&gt;3.5,'Raw Data'!N3266&lt;=4),'Bảng Giá'!$B$13,IF(AND('Raw Data'!N3266&gt;4,'Raw Data'!N3266&lt;=4.5),'Bảng Giá'!$B$14,IF(AND('Raw Data'!N3266&gt;4.5,'Raw Data'!N3266&lt;=5),'Bảng Giá'!$B$15,IF(AND('Raw Data'!N3266&gt;5,'Raw Data'!N3266&lt;=5.5),'Bảng Giá'!$B$16,IF(AND('Raw Data'!N3266&gt;5.5,'Raw Data'!N3266&lt;=6),'Bảng Giá'!$B$17,'Bảng Giá'!$B$18)))))))))))))))</f>
        <v>0.1&lt;x&lt;=0.25</v>
      </c>
      <c r="Q3266" s="48">
        <f t="shared" si="303"/>
        <v>-7.6335877862595417E-3</v>
      </c>
      <c r="R3266">
        <f t="shared" si="304"/>
        <v>15600</v>
      </c>
      <c r="S3266">
        <f t="shared" si="305"/>
        <v>2500</v>
      </c>
    </row>
    <row r="3267" spans="1:19" x14ac:dyDescent="0.25">
      <c r="A3267" s="12">
        <v>3266</v>
      </c>
      <c r="B3267" s="12" t="s">
        <v>292</v>
      </c>
      <c r="C3267" s="12" t="s">
        <v>1945</v>
      </c>
      <c r="D3267" s="28">
        <v>43014.333333333336</v>
      </c>
      <c r="E3267" s="17">
        <v>43015.833333333336</v>
      </c>
      <c r="F3267" s="13" t="s">
        <v>302</v>
      </c>
      <c r="G3267" s="12">
        <v>200</v>
      </c>
      <c r="H3267" s="12" t="s">
        <v>322</v>
      </c>
      <c r="I3267" s="12" t="s">
        <v>76</v>
      </c>
      <c r="J3267" s="37">
        <f>INDEX('Bảng Giá'!$C$3:$H$18,MATCH('Raw Data'!P3267,'Bảng Giá'!$B$3:$B$18,0),MATCH('Raw Data'!M3267,'Bảng Giá'!$C$2:$H$2,0))</f>
        <v>13000</v>
      </c>
      <c r="K3267" s="12">
        <v>13100</v>
      </c>
      <c r="L3267" s="36">
        <f t="shared" ref="L3267:L3330" si="306">E3267-D3267</f>
        <v>1.5</v>
      </c>
      <c r="M3267" t="str">
        <f>'References data'!H3268</f>
        <v>Nội Tỉnh</v>
      </c>
      <c r="N3267">
        <f t="shared" ref="N3267:N3330" si="307">G3267/1000</f>
        <v>0.2</v>
      </c>
      <c r="O3267">
        <f t="shared" ref="O3267:O3330" si="308">J3267-K3267</f>
        <v>-100</v>
      </c>
      <c r="P3267" t="str">
        <f>IF(AND(N3267&gt;0,N3267&lt;=0.05),'Bảng Giá'!$B$3,IF(AND(N3267&lt;=0.1,N3267&gt;0.05),'Bảng Giá'!$B$4,IF(AND('Raw Data'!N3267&gt;0.1,'Raw Data'!N3267&lt;=0.25),'Bảng Giá'!$B$5,IF(AND('Raw Data'!N3267&gt;0.25,'Raw Data'!N3267&lt;=0.5),'Bảng Giá'!$B$6,IF(AND('Raw Data'!N3267&gt;0.5,'Raw Data'!N3267&lt;=1),'Bảng Giá'!$B$7,IF(AND('Raw Data'!N3267&gt;1,'Raw Data'!N3267&lt;=1.5),'Bảng Giá'!$B$8,IF(AND('Raw Data'!N3267&gt;1.5,'Raw Data'!N3267&lt;=2),'Bảng Giá'!$B$9,IF(AND('Raw Data'!N3267&gt;2,'Raw Data'!N3267&lt;=2.5),'Bảng Giá'!$B$10,IF(AND('Raw Data'!N3267&gt;2.5,'Raw Data'!N3267&lt;=3),'Bảng Giá'!$B$11,IF(AND('Raw Data'!N3267&gt;3,'Raw Data'!N3267&lt;=3.5),'Bảng Giá'!$B$12,IF(AND('Raw Data'!N3267&gt;3.5,'Raw Data'!N3267&lt;=4),'Bảng Giá'!$B$13,IF(AND('Raw Data'!N3267&gt;4,'Raw Data'!N3267&lt;=4.5),'Bảng Giá'!$B$14,IF(AND('Raw Data'!N3267&gt;4.5,'Raw Data'!N3267&lt;=5),'Bảng Giá'!$B$15,IF(AND('Raw Data'!N3267&gt;5,'Raw Data'!N3267&lt;=5.5),'Bảng Giá'!$B$16,IF(AND('Raw Data'!N3267&gt;5.5,'Raw Data'!N3267&lt;=6),'Bảng Giá'!$B$17,'Bảng Giá'!$B$18)))))))))))))))</f>
        <v>0.1&lt;x&lt;=0.25</v>
      </c>
      <c r="Q3267" s="48">
        <f t="shared" ref="Q3267:Q3330" si="309">O3267/K3267</f>
        <v>-7.6335877862595417E-3</v>
      </c>
      <c r="R3267">
        <f t="shared" ref="R3267:R3330" si="310">J3267+(J3267*0.2)</f>
        <v>15600</v>
      </c>
      <c r="S3267">
        <f t="shared" ref="S3267:S3330" si="311">R3267-K3267</f>
        <v>2500</v>
      </c>
    </row>
    <row r="3268" spans="1:19" x14ac:dyDescent="0.25">
      <c r="A3268" s="12">
        <v>3267</v>
      </c>
      <c r="B3268" s="12" t="s">
        <v>292</v>
      </c>
      <c r="C3268" s="12" t="s">
        <v>1946</v>
      </c>
      <c r="D3268" s="28">
        <v>43014.333333333336</v>
      </c>
      <c r="E3268" s="17">
        <v>43015.833333333336</v>
      </c>
      <c r="F3268" s="13" t="s">
        <v>302</v>
      </c>
      <c r="G3268" s="12">
        <v>200</v>
      </c>
      <c r="H3268" s="12" t="s">
        <v>311</v>
      </c>
      <c r="I3268" s="12" t="s">
        <v>297</v>
      </c>
      <c r="J3268" s="37">
        <f>INDEX('Bảng Giá'!$C$3:$H$18,MATCH('Raw Data'!P3268,'Bảng Giá'!$B$3:$B$18,0),MATCH('Raw Data'!M3268,'Bảng Giá'!$C$2:$H$2,0))</f>
        <v>13000</v>
      </c>
      <c r="K3268" s="12">
        <v>13100</v>
      </c>
      <c r="L3268" s="36">
        <f t="shared" si="306"/>
        <v>1.5</v>
      </c>
      <c r="M3268" t="str">
        <f>'References data'!H3269</f>
        <v>Nội Tỉnh</v>
      </c>
      <c r="N3268">
        <f t="shared" si="307"/>
        <v>0.2</v>
      </c>
      <c r="O3268">
        <f t="shared" si="308"/>
        <v>-100</v>
      </c>
      <c r="P3268" t="str">
        <f>IF(AND(N3268&gt;0,N3268&lt;=0.05),'Bảng Giá'!$B$3,IF(AND(N3268&lt;=0.1,N3268&gt;0.05),'Bảng Giá'!$B$4,IF(AND('Raw Data'!N3268&gt;0.1,'Raw Data'!N3268&lt;=0.25),'Bảng Giá'!$B$5,IF(AND('Raw Data'!N3268&gt;0.25,'Raw Data'!N3268&lt;=0.5),'Bảng Giá'!$B$6,IF(AND('Raw Data'!N3268&gt;0.5,'Raw Data'!N3268&lt;=1),'Bảng Giá'!$B$7,IF(AND('Raw Data'!N3268&gt;1,'Raw Data'!N3268&lt;=1.5),'Bảng Giá'!$B$8,IF(AND('Raw Data'!N3268&gt;1.5,'Raw Data'!N3268&lt;=2),'Bảng Giá'!$B$9,IF(AND('Raw Data'!N3268&gt;2,'Raw Data'!N3268&lt;=2.5),'Bảng Giá'!$B$10,IF(AND('Raw Data'!N3268&gt;2.5,'Raw Data'!N3268&lt;=3),'Bảng Giá'!$B$11,IF(AND('Raw Data'!N3268&gt;3,'Raw Data'!N3268&lt;=3.5),'Bảng Giá'!$B$12,IF(AND('Raw Data'!N3268&gt;3.5,'Raw Data'!N3268&lt;=4),'Bảng Giá'!$B$13,IF(AND('Raw Data'!N3268&gt;4,'Raw Data'!N3268&lt;=4.5),'Bảng Giá'!$B$14,IF(AND('Raw Data'!N3268&gt;4.5,'Raw Data'!N3268&lt;=5),'Bảng Giá'!$B$15,IF(AND('Raw Data'!N3268&gt;5,'Raw Data'!N3268&lt;=5.5),'Bảng Giá'!$B$16,IF(AND('Raw Data'!N3268&gt;5.5,'Raw Data'!N3268&lt;=6),'Bảng Giá'!$B$17,'Bảng Giá'!$B$18)))))))))))))))</f>
        <v>0.1&lt;x&lt;=0.25</v>
      </c>
      <c r="Q3268" s="48">
        <f t="shared" si="309"/>
        <v>-7.6335877862595417E-3</v>
      </c>
      <c r="R3268">
        <f t="shared" si="310"/>
        <v>15600</v>
      </c>
      <c r="S3268">
        <f t="shared" si="311"/>
        <v>2500</v>
      </c>
    </row>
    <row r="3269" spans="1:19" x14ac:dyDescent="0.25">
      <c r="A3269" s="12">
        <v>3268</v>
      </c>
      <c r="B3269" s="12" t="s">
        <v>292</v>
      </c>
      <c r="C3269" s="12" t="s">
        <v>1947</v>
      </c>
      <c r="D3269" s="28">
        <v>43013.542210648149</v>
      </c>
      <c r="E3269" s="17">
        <v>43015.042210648149</v>
      </c>
      <c r="F3269" s="13" t="s">
        <v>302</v>
      </c>
      <c r="G3269" s="12">
        <v>200</v>
      </c>
      <c r="H3269" s="12" t="s">
        <v>311</v>
      </c>
      <c r="I3269" s="12" t="s">
        <v>94</v>
      </c>
      <c r="J3269" s="37">
        <f>INDEX('Bảng Giá'!$C$3:$H$18,MATCH('Raw Data'!P3269,'Bảng Giá'!$B$3:$B$18,0),MATCH('Raw Data'!M3269,'Bảng Giá'!$C$2:$H$2,0))</f>
        <v>13000</v>
      </c>
      <c r="K3269" s="12">
        <v>13100</v>
      </c>
      <c r="L3269" s="36">
        <f t="shared" si="306"/>
        <v>1.5</v>
      </c>
      <c r="M3269" t="str">
        <f>'References data'!H3270</f>
        <v>Nội Tỉnh</v>
      </c>
      <c r="N3269">
        <f t="shared" si="307"/>
        <v>0.2</v>
      </c>
      <c r="O3269">
        <f t="shared" si="308"/>
        <v>-100</v>
      </c>
      <c r="P3269" t="str">
        <f>IF(AND(N3269&gt;0,N3269&lt;=0.05),'Bảng Giá'!$B$3,IF(AND(N3269&lt;=0.1,N3269&gt;0.05),'Bảng Giá'!$B$4,IF(AND('Raw Data'!N3269&gt;0.1,'Raw Data'!N3269&lt;=0.25),'Bảng Giá'!$B$5,IF(AND('Raw Data'!N3269&gt;0.25,'Raw Data'!N3269&lt;=0.5),'Bảng Giá'!$B$6,IF(AND('Raw Data'!N3269&gt;0.5,'Raw Data'!N3269&lt;=1),'Bảng Giá'!$B$7,IF(AND('Raw Data'!N3269&gt;1,'Raw Data'!N3269&lt;=1.5),'Bảng Giá'!$B$8,IF(AND('Raw Data'!N3269&gt;1.5,'Raw Data'!N3269&lt;=2),'Bảng Giá'!$B$9,IF(AND('Raw Data'!N3269&gt;2,'Raw Data'!N3269&lt;=2.5),'Bảng Giá'!$B$10,IF(AND('Raw Data'!N3269&gt;2.5,'Raw Data'!N3269&lt;=3),'Bảng Giá'!$B$11,IF(AND('Raw Data'!N3269&gt;3,'Raw Data'!N3269&lt;=3.5),'Bảng Giá'!$B$12,IF(AND('Raw Data'!N3269&gt;3.5,'Raw Data'!N3269&lt;=4),'Bảng Giá'!$B$13,IF(AND('Raw Data'!N3269&gt;4,'Raw Data'!N3269&lt;=4.5),'Bảng Giá'!$B$14,IF(AND('Raw Data'!N3269&gt;4.5,'Raw Data'!N3269&lt;=5),'Bảng Giá'!$B$15,IF(AND('Raw Data'!N3269&gt;5,'Raw Data'!N3269&lt;=5.5),'Bảng Giá'!$B$16,IF(AND('Raw Data'!N3269&gt;5.5,'Raw Data'!N3269&lt;=6),'Bảng Giá'!$B$17,'Bảng Giá'!$B$18)))))))))))))))</f>
        <v>0.1&lt;x&lt;=0.25</v>
      </c>
      <c r="Q3269" s="48">
        <f t="shared" si="309"/>
        <v>-7.6335877862595417E-3</v>
      </c>
      <c r="R3269">
        <f t="shared" si="310"/>
        <v>15600</v>
      </c>
      <c r="S3269">
        <f t="shared" si="311"/>
        <v>2500</v>
      </c>
    </row>
    <row r="3270" spans="1:19" x14ac:dyDescent="0.25">
      <c r="A3270" s="12">
        <v>3269</v>
      </c>
      <c r="B3270" s="12" t="s">
        <v>292</v>
      </c>
      <c r="C3270" s="12" t="s">
        <v>1948</v>
      </c>
      <c r="D3270" s="28">
        <v>43015.333333333336</v>
      </c>
      <c r="E3270" s="17">
        <v>43016.833333333336</v>
      </c>
      <c r="F3270" s="13" t="s">
        <v>302</v>
      </c>
      <c r="G3270" s="12">
        <v>200</v>
      </c>
      <c r="H3270" s="12" t="s">
        <v>311</v>
      </c>
      <c r="I3270" s="12" t="s">
        <v>116</v>
      </c>
      <c r="J3270" s="37">
        <f>INDEX('Bảng Giá'!$C$3:$H$18,MATCH('Raw Data'!P3270,'Bảng Giá'!$B$3:$B$18,0),MATCH('Raw Data'!M3270,'Bảng Giá'!$C$2:$H$2,0))</f>
        <v>13000</v>
      </c>
      <c r="K3270" s="12">
        <v>13100</v>
      </c>
      <c r="L3270" s="36">
        <f t="shared" si="306"/>
        <v>1.5</v>
      </c>
      <c r="M3270" t="str">
        <f>'References data'!H3271</f>
        <v>Nội Tỉnh</v>
      </c>
      <c r="N3270">
        <f t="shared" si="307"/>
        <v>0.2</v>
      </c>
      <c r="O3270">
        <f t="shared" si="308"/>
        <v>-100</v>
      </c>
      <c r="P3270" t="str">
        <f>IF(AND(N3270&gt;0,N3270&lt;=0.05),'Bảng Giá'!$B$3,IF(AND(N3270&lt;=0.1,N3270&gt;0.05),'Bảng Giá'!$B$4,IF(AND('Raw Data'!N3270&gt;0.1,'Raw Data'!N3270&lt;=0.25),'Bảng Giá'!$B$5,IF(AND('Raw Data'!N3270&gt;0.25,'Raw Data'!N3270&lt;=0.5),'Bảng Giá'!$B$6,IF(AND('Raw Data'!N3270&gt;0.5,'Raw Data'!N3270&lt;=1),'Bảng Giá'!$B$7,IF(AND('Raw Data'!N3270&gt;1,'Raw Data'!N3270&lt;=1.5),'Bảng Giá'!$B$8,IF(AND('Raw Data'!N3270&gt;1.5,'Raw Data'!N3270&lt;=2),'Bảng Giá'!$B$9,IF(AND('Raw Data'!N3270&gt;2,'Raw Data'!N3270&lt;=2.5),'Bảng Giá'!$B$10,IF(AND('Raw Data'!N3270&gt;2.5,'Raw Data'!N3270&lt;=3),'Bảng Giá'!$B$11,IF(AND('Raw Data'!N3270&gt;3,'Raw Data'!N3270&lt;=3.5),'Bảng Giá'!$B$12,IF(AND('Raw Data'!N3270&gt;3.5,'Raw Data'!N3270&lt;=4),'Bảng Giá'!$B$13,IF(AND('Raw Data'!N3270&gt;4,'Raw Data'!N3270&lt;=4.5),'Bảng Giá'!$B$14,IF(AND('Raw Data'!N3270&gt;4.5,'Raw Data'!N3270&lt;=5),'Bảng Giá'!$B$15,IF(AND('Raw Data'!N3270&gt;5,'Raw Data'!N3270&lt;=5.5),'Bảng Giá'!$B$16,IF(AND('Raw Data'!N3270&gt;5.5,'Raw Data'!N3270&lt;=6),'Bảng Giá'!$B$17,'Bảng Giá'!$B$18)))))))))))))))</f>
        <v>0.1&lt;x&lt;=0.25</v>
      </c>
      <c r="Q3270" s="48">
        <f t="shared" si="309"/>
        <v>-7.6335877862595417E-3</v>
      </c>
      <c r="R3270">
        <f t="shared" si="310"/>
        <v>15600</v>
      </c>
      <c r="S3270">
        <f t="shared" si="311"/>
        <v>2500</v>
      </c>
    </row>
    <row r="3271" spans="1:19" x14ac:dyDescent="0.25">
      <c r="A3271" s="12">
        <v>3270</v>
      </c>
      <c r="B3271" s="12" t="s">
        <v>292</v>
      </c>
      <c r="C3271" s="12" t="s">
        <v>1949</v>
      </c>
      <c r="D3271" s="28">
        <v>43014.333333333336</v>
      </c>
      <c r="E3271" s="17">
        <v>43015.833333333336</v>
      </c>
      <c r="F3271" s="13" t="s">
        <v>302</v>
      </c>
      <c r="G3271" s="12">
        <v>200</v>
      </c>
      <c r="H3271" s="12" t="s">
        <v>311</v>
      </c>
      <c r="I3271" s="12" t="s">
        <v>286</v>
      </c>
      <c r="J3271" s="37">
        <f>INDEX('Bảng Giá'!$C$3:$H$18,MATCH('Raw Data'!P3271,'Bảng Giá'!$B$3:$B$18,0),MATCH('Raw Data'!M3271,'Bảng Giá'!$C$2:$H$2,0))</f>
        <v>13000</v>
      </c>
      <c r="K3271" s="12">
        <v>13100</v>
      </c>
      <c r="L3271" s="36">
        <f t="shared" si="306"/>
        <v>1.5</v>
      </c>
      <c r="M3271" t="str">
        <f>'References data'!H3272</f>
        <v>Nội Tỉnh</v>
      </c>
      <c r="N3271">
        <f t="shared" si="307"/>
        <v>0.2</v>
      </c>
      <c r="O3271">
        <f t="shared" si="308"/>
        <v>-100</v>
      </c>
      <c r="P3271" t="str">
        <f>IF(AND(N3271&gt;0,N3271&lt;=0.05),'Bảng Giá'!$B$3,IF(AND(N3271&lt;=0.1,N3271&gt;0.05),'Bảng Giá'!$B$4,IF(AND('Raw Data'!N3271&gt;0.1,'Raw Data'!N3271&lt;=0.25),'Bảng Giá'!$B$5,IF(AND('Raw Data'!N3271&gt;0.25,'Raw Data'!N3271&lt;=0.5),'Bảng Giá'!$B$6,IF(AND('Raw Data'!N3271&gt;0.5,'Raw Data'!N3271&lt;=1),'Bảng Giá'!$B$7,IF(AND('Raw Data'!N3271&gt;1,'Raw Data'!N3271&lt;=1.5),'Bảng Giá'!$B$8,IF(AND('Raw Data'!N3271&gt;1.5,'Raw Data'!N3271&lt;=2),'Bảng Giá'!$B$9,IF(AND('Raw Data'!N3271&gt;2,'Raw Data'!N3271&lt;=2.5),'Bảng Giá'!$B$10,IF(AND('Raw Data'!N3271&gt;2.5,'Raw Data'!N3271&lt;=3),'Bảng Giá'!$B$11,IF(AND('Raw Data'!N3271&gt;3,'Raw Data'!N3271&lt;=3.5),'Bảng Giá'!$B$12,IF(AND('Raw Data'!N3271&gt;3.5,'Raw Data'!N3271&lt;=4),'Bảng Giá'!$B$13,IF(AND('Raw Data'!N3271&gt;4,'Raw Data'!N3271&lt;=4.5),'Bảng Giá'!$B$14,IF(AND('Raw Data'!N3271&gt;4.5,'Raw Data'!N3271&lt;=5),'Bảng Giá'!$B$15,IF(AND('Raw Data'!N3271&gt;5,'Raw Data'!N3271&lt;=5.5),'Bảng Giá'!$B$16,IF(AND('Raw Data'!N3271&gt;5.5,'Raw Data'!N3271&lt;=6),'Bảng Giá'!$B$17,'Bảng Giá'!$B$18)))))))))))))))</f>
        <v>0.1&lt;x&lt;=0.25</v>
      </c>
      <c r="Q3271" s="48">
        <f t="shared" si="309"/>
        <v>-7.6335877862595417E-3</v>
      </c>
      <c r="R3271">
        <f t="shared" si="310"/>
        <v>15600</v>
      </c>
      <c r="S3271">
        <f t="shared" si="311"/>
        <v>2500</v>
      </c>
    </row>
    <row r="3272" spans="1:19" x14ac:dyDescent="0.25">
      <c r="A3272" s="12">
        <v>3271</v>
      </c>
      <c r="B3272" s="12" t="s">
        <v>292</v>
      </c>
      <c r="C3272" s="12" t="s">
        <v>1950</v>
      </c>
      <c r="D3272" s="28">
        <v>43014.333333333336</v>
      </c>
      <c r="E3272" s="17">
        <v>43015.833333333336</v>
      </c>
      <c r="F3272" s="13" t="s">
        <v>302</v>
      </c>
      <c r="G3272" s="12">
        <v>200</v>
      </c>
      <c r="H3272" s="12" t="s">
        <v>311</v>
      </c>
      <c r="I3272" s="12" t="s">
        <v>94</v>
      </c>
      <c r="J3272" s="37">
        <f>INDEX('Bảng Giá'!$C$3:$H$18,MATCH('Raw Data'!P3272,'Bảng Giá'!$B$3:$B$18,0),MATCH('Raw Data'!M3272,'Bảng Giá'!$C$2:$H$2,0))</f>
        <v>13000</v>
      </c>
      <c r="K3272" s="12">
        <v>13100</v>
      </c>
      <c r="L3272" s="36">
        <f t="shared" si="306"/>
        <v>1.5</v>
      </c>
      <c r="M3272" t="str">
        <f>'References data'!H3273</f>
        <v>Nội Tỉnh</v>
      </c>
      <c r="N3272">
        <f t="shared" si="307"/>
        <v>0.2</v>
      </c>
      <c r="O3272">
        <f t="shared" si="308"/>
        <v>-100</v>
      </c>
      <c r="P3272" t="str">
        <f>IF(AND(N3272&gt;0,N3272&lt;=0.05),'Bảng Giá'!$B$3,IF(AND(N3272&lt;=0.1,N3272&gt;0.05),'Bảng Giá'!$B$4,IF(AND('Raw Data'!N3272&gt;0.1,'Raw Data'!N3272&lt;=0.25),'Bảng Giá'!$B$5,IF(AND('Raw Data'!N3272&gt;0.25,'Raw Data'!N3272&lt;=0.5),'Bảng Giá'!$B$6,IF(AND('Raw Data'!N3272&gt;0.5,'Raw Data'!N3272&lt;=1),'Bảng Giá'!$B$7,IF(AND('Raw Data'!N3272&gt;1,'Raw Data'!N3272&lt;=1.5),'Bảng Giá'!$B$8,IF(AND('Raw Data'!N3272&gt;1.5,'Raw Data'!N3272&lt;=2),'Bảng Giá'!$B$9,IF(AND('Raw Data'!N3272&gt;2,'Raw Data'!N3272&lt;=2.5),'Bảng Giá'!$B$10,IF(AND('Raw Data'!N3272&gt;2.5,'Raw Data'!N3272&lt;=3),'Bảng Giá'!$B$11,IF(AND('Raw Data'!N3272&gt;3,'Raw Data'!N3272&lt;=3.5),'Bảng Giá'!$B$12,IF(AND('Raw Data'!N3272&gt;3.5,'Raw Data'!N3272&lt;=4),'Bảng Giá'!$B$13,IF(AND('Raw Data'!N3272&gt;4,'Raw Data'!N3272&lt;=4.5),'Bảng Giá'!$B$14,IF(AND('Raw Data'!N3272&gt;4.5,'Raw Data'!N3272&lt;=5),'Bảng Giá'!$B$15,IF(AND('Raw Data'!N3272&gt;5,'Raw Data'!N3272&lt;=5.5),'Bảng Giá'!$B$16,IF(AND('Raw Data'!N3272&gt;5.5,'Raw Data'!N3272&lt;=6),'Bảng Giá'!$B$17,'Bảng Giá'!$B$18)))))))))))))))</f>
        <v>0.1&lt;x&lt;=0.25</v>
      </c>
      <c r="Q3272" s="48">
        <f t="shared" si="309"/>
        <v>-7.6335877862595417E-3</v>
      </c>
      <c r="R3272">
        <f t="shared" si="310"/>
        <v>15600</v>
      </c>
      <c r="S3272">
        <f t="shared" si="311"/>
        <v>2500</v>
      </c>
    </row>
    <row r="3273" spans="1:19" x14ac:dyDescent="0.25">
      <c r="A3273" s="12">
        <v>3272</v>
      </c>
      <c r="B3273" s="12" t="s">
        <v>292</v>
      </c>
      <c r="C3273" s="12" t="s">
        <v>1951</v>
      </c>
      <c r="D3273" s="28">
        <v>43013.542314814818</v>
      </c>
      <c r="E3273" s="17">
        <v>43015.042314814818</v>
      </c>
      <c r="F3273" s="13" t="s">
        <v>302</v>
      </c>
      <c r="G3273" s="12">
        <v>200</v>
      </c>
      <c r="H3273" s="12" t="s">
        <v>311</v>
      </c>
      <c r="I3273" s="12" t="s">
        <v>286</v>
      </c>
      <c r="J3273" s="37">
        <f>INDEX('Bảng Giá'!$C$3:$H$18,MATCH('Raw Data'!P3273,'Bảng Giá'!$B$3:$B$18,0),MATCH('Raw Data'!M3273,'Bảng Giá'!$C$2:$H$2,0))</f>
        <v>13000</v>
      </c>
      <c r="K3273" s="12">
        <v>13100</v>
      </c>
      <c r="L3273" s="36">
        <f t="shared" si="306"/>
        <v>1.5</v>
      </c>
      <c r="M3273" t="str">
        <f>'References data'!H3274</f>
        <v>Nội Tỉnh</v>
      </c>
      <c r="N3273">
        <f t="shared" si="307"/>
        <v>0.2</v>
      </c>
      <c r="O3273">
        <f t="shared" si="308"/>
        <v>-100</v>
      </c>
      <c r="P3273" t="str">
        <f>IF(AND(N3273&gt;0,N3273&lt;=0.05),'Bảng Giá'!$B$3,IF(AND(N3273&lt;=0.1,N3273&gt;0.05),'Bảng Giá'!$B$4,IF(AND('Raw Data'!N3273&gt;0.1,'Raw Data'!N3273&lt;=0.25),'Bảng Giá'!$B$5,IF(AND('Raw Data'!N3273&gt;0.25,'Raw Data'!N3273&lt;=0.5),'Bảng Giá'!$B$6,IF(AND('Raw Data'!N3273&gt;0.5,'Raw Data'!N3273&lt;=1),'Bảng Giá'!$B$7,IF(AND('Raw Data'!N3273&gt;1,'Raw Data'!N3273&lt;=1.5),'Bảng Giá'!$B$8,IF(AND('Raw Data'!N3273&gt;1.5,'Raw Data'!N3273&lt;=2),'Bảng Giá'!$B$9,IF(AND('Raw Data'!N3273&gt;2,'Raw Data'!N3273&lt;=2.5),'Bảng Giá'!$B$10,IF(AND('Raw Data'!N3273&gt;2.5,'Raw Data'!N3273&lt;=3),'Bảng Giá'!$B$11,IF(AND('Raw Data'!N3273&gt;3,'Raw Data'!N3273&lt;=3.5),'Bảng Giá'!$B$12,IF(AND('Raw Data'!N3273&gt;3.5,'Raw Data'!N3273&lt;=4),'Bảng Giá'!$B$13,IF(AND('Raw Data'!N3273&gt;4,'Raw Data'!N3273&lt;=4.5),'Bảng Giá'!$B$14,IF(AND('Raw Data'!N3273&gt;4.5,'Raw Data'!N3273&lt;=5),'Bảng Giá'!$B$15,IF(AND('Raw Data'!N3273&gt;5,'Raw Data'!N3273&lt;=5.5),'Bảng Giá'!$B$16,IF(AND('Raw Data'!N3273&gt;5.5,'Raw Data'!N3273&lt;=6),'Bảng Giá'!$B$17,'Bảng Giá'!$B$18)))))))))))))))</f>
        <v>0.1&lt;x&lt;=0.25</v>
      </c>
      <c r="Q3273" s="48">
        <f t="shared" si="309"/>
        <v>-7.6335877862595417E-3</v>
      </c>
      <c r="R3273">
        <f t="shared" si="310"/>
        <v>15600</v>
      </c>
      <c r="S3273">
        <f t="shared" si="311"/>
        <v>2500</v>
      </c>
    </row>
    <row r="3274" spans="1:19" x14ac:dyDescent="0.25">
      <c r="A3274" s="12">
        <v>3273</v>
      </c>
      <c r="B3274" s="12" t="s">
        <v>292</v>
      </c>
      <c r="C3274" s="12" t="s">
        <v>1952</v>
      </c>
      <c r="D3274" s="28">
        <v>43014.333333333336</v>
      </c>
      <c r="E3274" s="17">
        <v>43015.833333333336</v>
      </c>
      <c r="F3274" s="13" t="s">
        <v>302</v>
      </c>
      <c r="G3274" s="12">
        <v>200</v>
      </c>
      <c r="H3274" s="12" t="s">
        <v>311</v>
      </c>
      <c r="I3274" s="12" t="s">
        <v>116</v>
      </c>
      <c r="J3274" s="37">
        <f>INDEX('Bảng Giá'!$C$3:$H$18,MATCH('Raw Data'!P3274,'Bảng Giá'!$B$3:$B$18,0),MATCH('Raw Data'!M3274,'Bảng Giá'!$C$2:$H$2,0))</f>
        <v>13000</v>
      </c>
      <c r="K3274" s="12">
        <v>13100</v>
      </c>
      <c r="L3274" s="36">
        <f t="shared" si="306"/>
        <v>1.5</v>
      </c>
      <c r="M3274" t="str">
        <f>'References data'!H3275</f>
        <v>Nội Tỉnh</v>
      </c>
      <c r="N3274">
        <f t="shared" si="307"/>
        <v>0.2</v>
      </c>
      <c r="O3274">
        <f t="shared" si="308"/>
        <v>-100</v>
      </c>
      <c r="P3274" t="str">
        <f>IF(AND(N3274&gt;0,N3274&lt;=0.05),'Bảng Giá'!$B$3,IF(AND(N3274&lt;=0.1,N3274&gt;0.05),'Bảng Giá'!$B$4,IF(AND('Raw Data'!N3274&gt;0.1,'Raw Data'!N3274&lt;=0.25),'Bảng Giá'!$B$5,IF(AND('Raw Data'!N3274&gt;0.25,'Raw Data'!N3274&lt;=0.5),'Bảng Giá'!$B$6,IF(AND('Raw Data'!N3274&gt;0.5,'Raw Data'!N3274&lt;=1),'Bảng Giá'!$B$7,IF(AND('Raw Data'!N3274&gt;1,'Raw Data'!N3274&lt;=1.5),'Bảng Giá'!$B$8,IF(AND('Raw Data'!N3274&gt;1.5,'Raw Data'!N3274&lt;=2),'Bảng Giá'!$B$9,IF(AND('Raw Data'!N3274&gt;2,'Raw Data'!N3274&lt;=2.5),'Bảng Giá'!$B$10,IF(AND('Raw Data'!N3274&gt;2.5,'Raw Data'!N3274&lt;=3),'Bảng Giá'!$B$11,IF(AND('Raw Data'!N3274&gt;3,'Raw Data'!N3274&lt;=3.5),'Bảng Giá'!$B$12,IF(AND('Raw Data'!N3274&gt;3.5,'Raw Data'!N3274&lt;=4),'Bảng Giá'!$B$13,IF(AND('Raw Data'!N3274&gt;4,'Raw Data'!N3274&lt;=4.5),'Bảng Giá'!$B$14,IF(AND('Raw Data'!N3274&gt;4.5,'Raw Data'!N3274&lt;=5),'Bảng Giá'!$B$15,IF(AND('Raw Data'!N3274&gt;5,'Raw Data'!N3274&lt;=5.5),'Bảng Giá'!$B$16,IF(AND('Raw Data'!N3274&gt;5.5,'Raw Data'!N3274&lt;=6),'Bảng Giá'!$B$17,'Bảng Giá'!$B$18)))))))))))))))</f>
        <v>0.1&lt;x&lt;=0.25</v>
      </c>
      <c r="Q3274" s="48">
        <f t="shared" si="309"/>
        <v>-7.6335877862595417E-3</v>
      </c>
      <c r="R3274">
        <f t="shared" si="310"/>
        <v>15600</v>
      </c>
      <c r="S3274">
        <f t="shared" si="311"/>
        <v>2500</v>
      </c>
    </row>
    <row r="3275" spans="1:19" x14ac:dyDescent="0.25">
      <c r="A3275" s="12">
        <v>3274</v>
      </c>
      <c r="B3275" s="12" t="s">
        <v>292</v>
      </c>
      <c r="C3275" s="12" t="s">
        <v>1953</v>
      </c>
      <c r="D3275" s="28">
        <v>43014.333333333336</v>
      </c>
      <c r="E3275" s="17">
        <v>43015.833333333336</v>
      </c>
      <c r="F3275" s="13" t="s">
        <v>302</v>
      </c>
      <c r="G3275" s="12">
        <v>200</v>
      </c>
      <c r="H3275" s="12" t="s">
        <v>311</v>
      </c>
      <c r="I3275" s="12" t="s">
        <v>88</v>
      </c>
      <c r="J3275" s="37">
        <f>INDEX('Bảng Giá'!$C$3:$H$18,MATCH('Raw Data'!P3275,'Bảng Giá'!$B$3:$B$18,0),MATCH('Raw Data'!M3275,'Bảng Giá'!$C$2:$H$2,0))</f>
        <v>13000</v>
      </c>
      <c r="K3275" s="12">
        <v>13100</v>
      </c>
      <c r="L3275" s="36">
        <f t="shared" si="306"/>
        <v>1.5</v>
      </c>
      <c r="M3275" t="str">
        <f>'References data'!H3276</f>
        <v>Nội Tỉnh</v>
      </c>
      <c r="N3275">
        <f t="shared" si="307"/>
        <v>0.2</v>
      </c>
      <c r="O3275">
        <f t="shared" si="308"/>
        <v>-100</v>
      </c>
      <c r="P3275" t="str">
        <f>IF(AND(N3275&gt;0,N3275&lt;=0.05),'Bảng Giá'!$B$3,IF(AND(N3275&lt;=0.1,N3275&gt;0.05),'Bảng Giá'!$B$4,IF(AND('Raw Data'!N3275&gt;0.1,'Raw Data'!N3275&lt;=0.25),'Bảng Giá'!$B$5,IF(AND('Raw Data'!N3275&gt;0.25,'Raw Data'!N3275&lt;=0.5),'Bảng Giá'!$B$6,IF(AND('Raw Data'!N3275&gt;0.5,'Raw Data'!N3275&lt;=1),'Bảng Giá'!$B$7,IF(AND('Raw Data'!N3275&gt;1,'Raw Data'!N3275&lt;=1.5),'Bảng Giá'!$B$8,IF(AND('Raw Data'!N3275&gt;1.5,'Raw Data'!N3275&lt;=2),'Bảng Giá'!$B$9,IF(AND('Raw Data'!N3275&gt;2,'Raw Data'!N3275&lt;=2.5),'Bảng Giá'!$B$10,IF(AND('Raw Data'!N3275&gt;2.5,'Raw Data'!N3275&lt;=3),'Bảng Giá'!$B$11,IF(AND('Raw Data'!N3275&gt;3,'Raw Data'!N3275&lt;=3.5),'Bảng Giá'!$B$12,IF(AND('Raw Data'!N3275&gt;3.5,'Raw Data'!N3275&lt;=4),'Bảng Giá'!$B$13,IF(AND('Raw Data'!N3275&gt;4,'Raw Data'!N3275&lt;=4.5),'Bảng Giá'!$B$14,IF(AND('Raw Data'!N3275&gt;4.5,'Raw Data'!N3275&lt;=5),'Bảng Giá'!$B$15,IF(AND('Raw Data'!N3275&gt;5,'Raw Data'!N3275&lt;=5.5),'Bảng Giá'!$B$16,IF(AND('Raw Data'!N3275&gt;5.5,'Raw Data'!N3275&lt;=6),'Bảng Giá'!$B$17,'Bảng Giá'!$B$18)))))))))))))))</f>
        <v>0.1&lt;x&lt;=0.25</v>
      </c>
      <c r="Q3275" s="48">
        <f t="shared" si="309"/>
        <v>-7.6335877862595417E-3</v>
      </c>
      <c r="R3275">
        <f t="shared" si="310"/>
        <v>15600</v>
      </c>
      <c r="S3275">
        <f t="shared" si="311"/>
        <v>2500</v>
      </c>
    </row>
    <row r="3276" spans="1:19" x14ac:dyDescent="0.25">
      <c r="A3276" s="12">
        <v>3275</v>
      </c>
      <c r="B3276" s="12" t="s">
        <v>292</v>
      </c>
      <c r="C3276" s="12" t="s">
        <v>1954</v>
      </c>
      <c r="D3276" s="28">
        <v>43014.333333333336</v>
      </c>
      <c r="E3276" s="17">
        <v>43015.833333333336</v>
      </c>
      <c r="F3276" s="13" t="s">
        <v>302</v>
      </c>
      <c r="G3276" s="12">
        <v>200</v>
      </c>
      <c r="H3276" s="12" t="s">
        <v>311</v>
      </c>
      <c r="I3276" s="12" t="s">
        <v>94</v>
      </c>
      <c r="J3276" s="37">
        <f>INDEX('Bảng Giá'!$C$3:$H$18,MATCH('Raw Data'!P3276,'Bảng Giá'!$B$3:$B$18,0),MATCH('Raw Data'!M3276,'Bảng Giá'!$C$2:$H$2,0))</f>
        <v>13000</v>
      </c>
      <c r="K3276" s="12">
        <v>13100</v>
      </c>
      <c r="L3276" s="36">
        <f t="shared" si="306"/>
        <v>1.5</v>
      </c>
      <c r="M3276" t="str">
        <f>'References data'!H3277</f>
        <v>Nội Tỉnh</v>
      </c>
      <c r="N3276">
        <f t="shared" si="307"/>
        <v>0.2</v>
      </c>
      <c r="O3276">
        <f t="shared" si="308"/>
        <v>-100</v>
      </c>
      <c r="P3276" t="str">
        <f>IF(AND(N3276&gt;0,N3276&lt;=0.05),'Bảng Giá'!$B$3,IF(AND(N3276&lt;=0.1,N3276&gt;0.05),'Bảng Giá'!$B$4,IF(AND('Raw Data'!N3276&gt;0.1,'Raw Data'!N3276&lt;=0.25),'Bảng Giá'!$B$5,IF(AND('Raw Data'!N3276&gt;0.25,'Raw Data'!N3276&lt;=0.5),'Bảng Giá'!$B$6,IF(AND('Raw Data'!N3276&gt;0.5,'Raw Data'!N3276&lt;=1),'Bảng Giá'!$B$7,IF(AND('Raw Data'!N3276&gt;1,'Raw Data'!N3276&lt;=1.5),'Bảng Giá'!$B$8,IF(AND('Raw Data'!N3276&gt;1.5,'Raw Data'!N3276&lt;=2),'Bảng Giá'!$B$9,IF(AND('Raw Data'!N3276&gt;2,'Raw Data'!N3276&lt;=2.5),'Bảng Giá'!$B$10,IF(AND('Raw Data'!N3276&gt;2.5,'Raw Data'!N3276&lt;=3),'Bảng Giá'!$B$11,IF(AND('Raw Data'!N3276&gt;3,'Raw Data'!N3276&lt;=3.5),'Bảng Giá'!$B$12,IF(AND('Raw Data'!N3276&gt;3.5,'Raw Data'!N3276&lt;=4),'Bảng Giá'!$B$13,IF(AND('Raw Data'!N3276&gt;4,'Raw Data'!N3276&lt;=4.5),'Bảng Giá'!$B$14,IF(AND('Raw Data'!N3276&gt;4.5,'Raw Data'!N3276&lt;=5),'Bảng Giá'!$B$15,IF(AND('Raw Data'!N3276&gt;5,'Raw Data'!N3276&lt;=5.5),'Bảng Giá'!$B$16,IF(AND('Raw Data'!N3276&gt;5.5,'Raw Data'!N3276&lt;=6),'Bảng Giá'!$B$17,'Bảng Giá'!$B$18)))))))))))))))</f>
        <v>0.1&lt;x&lt;=0.25</v>
      </c>
      <c r="Q3276" s="48">
        <f t="shared" si="309"/>
        <v>-7.6335877862595417E-3</v>
      </c>
      <c r="R3276">
        <f t="shared" si="310"/>
        <v>15600</v>
      </c>
      <c r="S3276">
        <f t="shared" si="311"/>
        <v>2500</v>
      </c>
    </row>
    <row r="3277" spans="1:19" x14ac:dyDescent="0.25">
      <c r="A3277" s="12">
        <v>3276</v>
      </c>
      <c r="B3277" s="12" t="s">
        <v>292</v>
      </c>
      <c r="C3277" s="12" t="s">
        <v>1955</v>
      </c>
      <c r="D3277" s="28">
        <v>43014.333333333336</v>
      </c>
      <c r="E3277" s="17">
        <v>43015.833333333336</v>
      </c>
      <c r="F3277" s="13" t="s">
        <v>302</v>
      </c>
      <c r="G3277" s="12">
        <v>200</v>
      </c>
      <c r="H3277" s="12" t="s">
        <v>311</v>
      </c>
      <c r="I3277" s="12" t="s">
        <v>94</v>
      </c>
      <c r="J3277" s="37">
        <f>INDEX('Bảng Giá'!$C$3:$H$18,MATCH('Raw Data'!P3277,'Bảng Giá'!$B$3:$B$18,0),MATCH('Raw Data'!M3277,'Bảng Giá'!$C$2:$H$2,0))</f>
        <v>13000</v>
      </c>
      <c r="K3277" s="12">
        <v>13100</v>
      </c>
      <c r="L3277" s="36">
        <f t="shared" si="306"/>
        <v>1.5</v>
      </c>
      <c r="M3277" t="str">
        <f>'References data'!H3278</f>
        <v>Nội Tỉnh</v>
      </c>
      <c r="N3277">
        <f t="shared" si="307"/>
        <v>0.2</v>
      </c>
      <c r="O3277">
        <f t="shared" si="308"/>
        <v>-100</v>
      </c>
      <c r="P3277" t="str">
        <f>IF(AND(N3277&gt;0,N3277&lt;=0.05),'Bảng Giá'!$B$3,IF(AND(N3277&lt;=0.1,N3277&gt;0.05),'Bảng Giá'!$B$4,IF(AND('Raw Data'!N3277&gt;0.1,'Raw Data'!N3277&lt;=0.25),'Bảng Giá'!$B$5,IF(AND('Raw Data'!N3277&gt;0.25,'Raw Data'!N3277&lt;=0.5),'Bảng Giá'!$B$6,IF(AND('Raw Data'!N3277&gt;0.5,'Raw Data'!N3277&lt;=1),'Bảng Giá'!$B$7,IF(AND('Raw Data'!N3277&gt;1,'Raw Data'!N3277&lt;=1.5),'Bảng Giá'!$B$8,IF(AND('Raw Data'!N3277&gt;1.5,'Raw Data'!N3277&lt;=2),'Bảng Giá'!$B$9,IF(AND('Raw Data'!N3277&gt;2,'Raw Data'!N3277&lt;=2.5),'Bảng Giá'!$B$10,IF(AND('Raw Data'!N3277&gt;2.5,'Raw Data'!N3277&lt;=3),'Bảng Giá'!$B$11,IF(AND('Raw Data'!N3277&gt;3,'Raw Data'!N3277&lt;=3.5),'Bảng Giá'!$B$12,IF(AND('Raw Data'!N3277&gt;3.5,'Raw Data'!N3277&lt;=4),'Bảng Giá'!$B$13,IF(AND('Raw Data'!N3277&gt;4,'Raw Data'!N3277&lt;=4.5),'Bảng Giá'!$B$14,IF(AND('Raw Data'!N3277&gt;4.5,'Raw Data'!N3277&lt;=5),'Bảng Giá'!$B$15,IF(AND('Raw Data'!N3277&gt;5,'Raw Data'!N3277&lt;=5.5),'Bảng Giá'!$B$16,IF(AND('Raw Data'!N3277&gt;5.5,'Raw Data'!N3277&lt;=6),'Bảng Giá'!$B$17,'Bảng Giá'!$B$18)))))))))))))))</f>
        <v>0.1&lt;x&lt;=0.25</v>
      </c>
      <c r="Q3277" s="48">
        <f t="shared" si="309"/>
        <v>-7.6335877862595417E-3</v>
      </c>
      <c r="R3277">
        <f t="shared" si="310"/>
        <v>15600</v>
      </c>
      <c r="S3277">
        <f t="shared" si="311"/>
        <v>2500</v>
      </c>
    </row>
    <row r="3278" spans="1:19" x14ac:dyDescent="0.25">
      <c r="A3278" s="12">
        <v>3277</v>
      </c>
      <c r="B3278" s="12" t="s">
        <v>292</v>
      </c>
      <c r="C3278" s="12" t="s">
        <v>1956</v>
      </c>
      <c r="D3278" s="28">
        <v>43014.333333333336</v>
      </c>
      <c r="E3278" s="17">
        <v>43015.833333333336</v>
      </c>
      <c r="F3278" s="13" t="s">
        <v>302</v>
      </c>
      <c r="G3278" s="12">
        <v>200</v>
      </c>
      <c r="H3278" s="12" t="s">
        <v>311</v>
      </c>
      <c r="I3278" s="12" t="s">
        <v>94</v>
      </c>
      <c r="J3278" s="37">
        <f>INDEX('Bảng Giá'!$C$3:$H$18,MATCH('Raw Data'!P3278,'Bảng Giá'!$B$3:$B$18,0),MATCH('Raw Data'!M3278,'Bảng Giá'!$C$2:$H$2,0))</f>
        <v>13000</v>
      </c>
      <c r="K3278" s="12">
        <v>13100</v>
      </c>
      <c r="L3278" s="36">
        <f t="shared" si="306"/>
        <v>1.5</v>
      </c>
      <c r="M3278" t="str">
        <f>'References data'!H3279</f>
        <v>Nội Tỉnh</v>
      </c>
      <c r="N3278">
        <f t="shared" si="307"/>
        <v>0.2</v>
      </c>
      <c r="O3278">
        <f t="shared" si="308"/>
        <v>-100</v>
      </c>
      <c r="P3278" t="str">
        <f>IF(AND(N3278&gt;0,N3278&lt;=0.05),'Bảng Giá'!$B$3,IF(AND(N3278&lt;=0.1,N3278&gt;0.05),'Bảng Giá'!$B$4,IF(AND('Raw Data'!N3278&gt;0.1,'Raw Data'!N3278&lt;=0.25),'Bảng Giá'!$B$5,IF(AND('Raw Data'!N3278&gt;0.25,'Raw Data'!N3278&lt;=0.5),'Bảng Giá'!$B$6,IF(AND('Raw Data'!N3278&gt;0.5,'Raw Data'!N3278&lt;=1),'Bảng Giá'!$B$7,IF(AND('Raw Data'!N3278&gt;1,'Raw Data'!N3278&lt;=1.5),'Bảng Giá'!$B$8,IF(AND('Raw Data'!N3278&gt;1.5,'Raw Data'!N3278&lt;=2),'Bảng Giá'!$B$9,IF(AND('Raw Data'!N3278&gt;2,'Raw Data'!N3278&lt;=2.5),'Bảng Giá'!$B$10,IF(AND('Raw Data'!N3278&gt;2.5,'Raw Data'!N3278&lt;=3),'Bảng Giá'!$B$11,IF(AND('Raw Data'!N3278&gt;3,'Raw Data'!N3278&lt;=3.5),'Bảng Giá'!$B$12,IF(AND('Raw Data'!N3278&gt;3.5,'Raw Data'!N3278&lt;=4),'Bảng Giá'!$B$13,IF(AND('Raw Data'!N3278&gt;4,'Raw Data'!N3278&lt;=4.5),'Bảng Giá'!$B$14,IF(AND('Raw Data'!N3278&gt;4.5,'Raw Data'!N3278&lt;=5),'Bảng Giá'!$B$15,IF(AND('Raw Data'!N3278&gt;5,'Raw Data'!N3278&lt;=5.5),'Bảng Giá'!$B$16,IF(AND('Raw Data'!N3278&gt;5.5,'Raw Data'!N3278&lt;=6),'Bảng Giá'!$B$17,'Bảng Giá'!$B$18)))))))))))))))</f>
        <v>0.1&lt;x&lt;=0.25</v>
      </c>
      <c r="Q3278" s="48">
        <f t="shared" si="309"/>
        <v>-7.6335877862595417E-3</v>
      </c>
      <c r="R3278">
        <f t="shared" si="310"/>
        <v>15600</v>
      </c>
      <c r="S3278">
        <f t="shared" si="311"/>
        <v>2500</v>
      </c>
    </row>
    <row r="3279" spans="1:19" x14ac:dyDescent="0.25">
      <c r="A3279" s="12">
        <v>3278</v>
      </c>
      <c r="B3279" s="12" t="s">
        <v>292</v>
      </c>
      <c r="C3279" s="12" t="s">
        <v>1957</v>
      </c>
      <c r="D3279" s="28">
        <v>43013.648206018515</v>
      </c>
      <c r="E3279" s="17">
        <v>43015.148206018515</v>
      </c>
      <c r="F3279" s="13" t="s">
        <v>302</v>
      </c>
      <c r="G3279" s="12">
        <v>200</v>
      </c>
      <c r="H3279" s="12" t="s">
        <v>311</v>
      </c>
      <c r="I3279" s="12" t="s">
        <v>94</v>
      </c>
      <c r="J3279" s="37">
        <f>INDEX('Bảng Giá'!$C$3:$H$18,MATCH('Raw Data'!P3279,'Bảng Giá'!$B$3:$B$18,0),MATCH('Raw Data'!M3279,'Bảng Giá'!$C$2:$H$2,0))</f>
        <v>13000</v>
      </c>
      <c r="K3279" s="12">
        <v>13100</v>
      </c>
      <c r="L3279" s="36">
        <f t="shared" si="306"/>
        <v>1.5</v>
      </c>
      <c r="M3279" t="str">
        <f>'References data'!H3280</f>
        <v>Nội Tỉnh</v>
      </c>
      <c r="N3279">
        <f t="shared" si="307"/>
        <v>0.2</v>
      </c>
      <c r="O3279">
        <f t="shared" si="308"/>
        <v>-100</v>
      </c>
      <c r="P3279" t="str">
        <f>IF(AND(N3279&gt;0,N3279&lt;=0.05),'Bảng Giá'!$B$3,IF(AND(N3279&lt;=0.1,N3279&gt;0.05),'Bảng Giá'!$B$4,IF(AND('Raw Data'!N3279&gt;0.1,'Raw Data'!N3279&lt;=0.25),'Bảng Giá'!$B$5,IF(AND('Raw Data'!N3279&gt;0.25,'Raw Data'!N3279&lt;=0.5),'Bảng Giá'!$B$6,IF(AND('Raw Data'!N3279&gt;0.5,'Raw Data'!N3279&lt;=1),'Bảng Giá'!$B$7,IF(AND('Raw Data'!N3279&gt;1,'Raw Data'!N3279&lt;=1.5),'Bảng Giá'!$B$8,IF(AND('Raw Data'!N3279&gt;1.5,'Raw Data'!N3279&lt;=2),'Bảng Giá'!$B$9,IF(AND('Raw Data'!N3279&gt;2,'Raw Data'!N3279&lt;=2.5),'Bảng Giá'!$B$10,IF(AND('Raw Data'!N3279&gt;2.5,'Raw Data'!N3279&lt;=3),'Bảng Giá'!$B$11,IF(AND('Raw Data'!N3279&gt;3,'Raw Data'!N3279&lt;=3.5),'Bảng Giá'!$B$12,IF(AND('Raw Data'!N3279&gt;3.5,'Raw Data'!N3279&lt;=4),'Bảng Giá'!$B$13,IF(AND('Raw Data'!N3279&gt;4,'Raw Data'!N3279&lt;=4.5),'Bảng Giá'!$B$14,IF(AND('Raw Data'!N3279&gt;4.5,'Raw Data'!N3279&lt;=5),'Bảng Giá'!$B$15,IF(AND('Raw Data'!N3279&gt;5,'Raw Data'!N3279&lt;=5.5),'Bảng Giá'!$B$16,IF(AND('Raw Data'!N3279&gt;5.5,'Raw Data'!N3279&lt;=6),'Bảng Giá'!$B$17,'Bảng Giá'!$B$18)))))))))))))))</f>
        <v>0.1&lt;x&lt;=0.25</v>
      </c>
      <c r="Q3279" s="48">
        <f t="shared" si="309"/>
        <v>-7.6335877862595417E-3</v>
      </c>
      <c r="R3279">
        <f t="shared" si="310"/>
        <v>15600</v>
      </c>
      <c r="S3279">
        <f t="shared" si="311"/>
        <v>2500</v>
      </c>
    </row>
    <row r="3280" spans="1:19" x14ac:dyDescent="0.25">
      <c r="A3280" s="12">
        <v>3279</v>
      </c>
      <c r="B3280" s="12" t="s">
        <v>292</v>
      </c>
      <c r="C3280" s="12" t="s">
        <v>1958</v>
      </c>
      <c r="D3280" s="28">
        <v>43014.333333333336</v>
      </c>
      <c r="E3280" s="17">
        <v>43015.833333333336</v>
      </c>
      <c r="F3280" s="13" t="s">
        <v>302</v>
      </c>
      <c r="G3280" s="12">
        <v>200</v>
      </c>
      <c r="H3280" s="12" t="s">
        <v>311</v>
      </c>
      <c r="I3280" s="12" t="s">
        <v>75</v>
      </c>
      <c r="J3280" s="37">
        <f>INDEX('Bảng Giá'!$C$3:$H$18,MATCH('Raw Data'!P3280,'Bảng Giá'!$B$3:$B$18,0),MATCH('Raw Data'!M3280,'Bảng Giá'!$C$2:$H$2,0))</f>
        <v>13000</v>
      </c>
      <c r="K3280" s="12">
        <v>13100</v>
      </c>
      <c r="L3280" s="36">
        <f t="shared" si="306"/>
        <v>1.5</v>
      </c>
      <c r="M3280" t="str">
        <f>'References data'!H3281</f>
        <v>Nội Tỉnh</v>
      </c>
      <c r="N3280">
        <f t="shared" si="307"/>
        <v>0.2</v>
      </c>
      <c r="O3280">
        <f t="shared" si="308"/>
        <v>-100</v>
      </c>
      <c r="P3280" t="str">
        <f>IF(AND(N3280&gt;0,N3280&lt;=0.05),'Bảng Giá'!$B$3,IF(AND(N3280&lt;=0.1,N3280&gt;0.05),'Bảng Giá'!$B$4,IF(AND('Raw Data'!N3280&gt;0.1,'Raw Data'!N3280&lt;=0.25),'Bảng Giá'!$B$5,IF(AND('Raw Data'!N3280&gt;0.25,'Raw Data'!N3280&lt;=0.5),'Bảng Giá'!$B$6,IF(AND('Raw Data'!N3280&gt;0.5,'Raw Data'!N3280&lt;=1),'Bảng Giá'!$B$7,IF(AND('Raw Data'!N3280&gt;1,'Raw Data'!N3280&lt;=1.5),'Bảng Giá'!$B$8,IF(AND('Raw Data'!N3280&gt;1.5,'Raw Data'!N3280&lt;=2),'Bảng Giá'!$B$9,IF(AND('Raw Data'!N3280&gt;2,'Raw Data'!N3280&lt;=2.5),'Bảng Giá'!$B$10,IF(AND('Raw Data'!N3280&gt;2.5,'Raw Data'!N3280&lt;=3),'Bảng Giá'!$B$11,IF(AND('Raw Data'!N3280&gt;3,'Raw Data'!N3280&lt;=3.5),'Bảng Giá'!$B$12,IF(AND('Raw Data'!N3280&gt;3.5,'Raw Data'!N3280&lt;=4),'Bảng Giá'!$B$13,IF(AND('Raw Data'!N3280&gt;4,'Raw Data'!N3280&lt;=4.5),'Bảng Giá'!$B$14,IF(AND('Raw Data'!N3280&gt;4.5,'Raw Data'!N3280&lt;=5),'Bảng Giá'!$B$15,IF(AND('Raw Data'!N3280&gt;5,'Raw Data'!N3280&lt;=5.5),'Bảng Giá'!$B$16,IF(AND('Raw Data'!N3280&gt;5.5,'Raw Data'!N3280&lt;=6),'Bảng Giá'!$B$17,'Bảng Giá'!$B$18)))))))))))))))</f>
        <v>0.1&lt;x&lt;=0.25</v>
      </c>
      <c r="Q3280" s="48">
        <f t="shared" si="309"/>
        <v>-7.6335877862595417E-3</v>
      </c>
      <c r="R3280">
        <f t="shared" si="310"/>
        <v>15600</v>
      </c>
      <c r="S3280">
        <f t="shared" si="311"/>
        <v>2500</v>
      </c>
    </row>
    <row r="3281" spans="1:19" x14ac:dyDescent="0.25">
      <c r="A3281" s="12">
        <v>3280</v>
      </c>
      <c r="B3281" s="12" t="s">
        <v>292</v>
      </c>
      <c r="C3281" s="12" t="s">
        <v>1959</v>
      </c>
      <c r="D3281" s="28">
        <v>43014.333333333336</v>
      </c>
      <c r="E3281" s="17">
        <v>43015.833333333336</v>
      </c>
      <c r="F3281" s="13" t="s">
        <v>302</v>
      </c>
      <c r="G3281" s="12">
        <v>200</v>
      </c>
      <c r="H3281" s="12" t="s">
        <v>311</v>
      </c>
      <c r="I3281" s="12" t="s">
        <v>294</v>
      </c>
      <c r="J3281" s="37">
        <f>INDEX('Bảng Giá'!$C$3:$H$18,MATCH('Raw Data'!P3281,'Bảng Giá'!$B$3:$B$18,0),MATCH('Raw Data'!M3281,'Bảng Giá'!$C$2:$H$2,0))</f>
        <v>13000</v>
      </c>
      <c r="K3281" s="12">
        <v>13100</v>
      </c>
      <c r="L3281" s="36">
        <f t="shared" si="306"/>
        <v>1.5</v>
      </c>
      <c r="M3281" t="str">
        <f>'References data'!H3282</f>
        <v>Nội Tỉnh</v>
      </c>
      <c r="N3281">
        <f t="shared" si="307"/>
        <v>0.2</v>
      </c>
      <c r="O3281">
        <f t="shared" si="308"/>
        <v>-100</v>
      </c>
      <c r="P3281" t="str">
        <f>IF(AND(N3281&gt;0,N3281&lt;=0.05),'Bảng Giá'!$B$3,IF(AND(N3281&lt;=0.1,N3281&gt;0.05),'Bảng Giá'!$B$4,IF(AND('Raw Data'!N3281&gt;0.1,'Raw Data'!N3281&lt;=0.25),'Bảng Giá'!$B$5,IF(AND('Raw Data'!N3281&gt;0.25,'Raw Data'!N3281&lt;=0.5),'Bảng Giá'!$B$6,IF(AND('Raw Data'!N3281&gt;0.5,'Raw Data'!N3281&lt;=1),'Bảng Giá'!$B$7,IF(AND('Raw Data'!N3281&gt;1,'Raw Data'!N3281&lt;=1.5),'Bảng Giá'!$B$8,IF(AND('Raw Data'!N3281&gt;1.5,'Raw Data'!N3281&lt;=2),'Bảng Giá'!$B$9,IF(AND('Raw Data'!N3281&gt;2,'Raw Data'!N3281&lt;=2.5),'Bảng Giá'!$B$10,IF(AND('Raw Data'!N3281&gt;2.5,'Raw Data'!N3281&lt;=3),'Bảng Giá'!$B$11,IF(AND('Raw Data'!N3281&gt;3,'Raw Data'!N3281&lt;=3.5),'Bảng Giá'!$B$12,IF(AND('Raw Data'!N3281&gt;3.5,'Raw Data'!N3281&lt;=4),'Bảng Giá'!$B$13,IF(AND('Raw Data'!N3281&gt;4,'Raw Data'!N3281&lt;=4.5),'Bảng Giá'!$B$14,IF(AND('Raw Data'!N3281&gt;4.5,'Raw Data'!N3281&lt;=5),'Bảng Giá'!$B$15,IF(AND('Raw Data'!N3281&gt;5,'Raw Data'!N3281&lt;=5.5),'Bảng Giá'!$B$16,IF(AND('Raw Data'!N3281&gt;5.5,'Raw Data'!N3281&lt;=6),'Bảng Giá'!$B$17,'Bảng Giá'!$B$18)))))))))))))))</f>
        <v>0.1&lt;x&lt;=0.25</v>
      </c>
      <c r="Q3281" s="48">
        <f t="shared" si="309"/>
        <v>-7.6335877862595417E-3</v>
      </c>
      <c r="R3281">
        <f t="shared" si="310"/>
        <v>15600</v>
      </c>
      <c r="S3281">
        <f t="shared" si="311"/>
        <v>2500</v>
      </c>
    </row>
    <row r="3282" spans="1:19" x14ac:dyDescent="0.25">
      <c r="A3282" s="12">
        <v>3281</v>
      </c>
      <c r="B3282" s="12" t="s">
        <v>292</v>
      </c>
      <c r="C3282" s="12" t="s">
        <v>1960</v>
      </c>
      <c r="D3282" s="28">
        <v>43014.333333333336</v>
      </c>
      <c r="E3282" s="17">
        <v>43015.833333333336</v>
      </c>
      <c r="F3282" s="13" t="s">
        <v>302</v>
      </c>
      <c r="G3282" s="12">
        <v>200</v>
      </c>
      <c r="H3282" s="12" t="s">
        <v>311</v>
      </c>
      <c r="I3282" s="12" t="s">
        <v>504</v>
      </c>
      <c r="J3282" s="37">
        <f>INDEX('Bảng Giá'!$C$3:$H$18,MATCH('Raw Data'!P3282,'Bảng Giá'!$B$3:$B$18,0),MATCH('Raw Data'!M3282,'Bảng Giá'!$C$2:$H$2,0))</f>
        <v>13000</v>
      </c>
      <c r="K3282" s="12">
        <v>13100</v>
      </c>
      <c r="L3282" s="36">
        <f t="shared" si="306"/>
        <v>1.5</v>
      </c>
      <c r="M3282" t="str">
        <f>'References data'!H3283</f>
        <v>Nội Tỉnh</v>
      </c>
      <c r="N3282">
        <f t="shared" si="307"/>
        <v>0.2</v>
      </c>
      <c r="O3282">
        <f t="shared" si="308"/>
        <v>-100</v>
      </c>
      <c r="P3282" t="str">
        <f>IF(AND(N3282&gt;0,N3282&lt;=0.05),'Bảng Giá'!$B$3,IF(AND(N3282&lt;=0.1,N3282&gt;0.05),'Bảng Giá'!$B$4,IF(AND('Raw Data'!N3282&gt;0.1,'Raw Data'!N3282&lt;=0.25),'Bảng Giá'!$B$5,IF(AND('Raw Data'!N3282&gt;0.25,'Raw Data'!N3282&lt;=0.5),'Bảng Giá'!$B$6,IF(AND('Raw Data'!N3282&gt;0.5,'Raw Data'!N3282&lt;=1),'Bảng Giá'!$B$7,IF(AND('Raw Data'!N3282&gt;1,'Raw Data'!N3282&lt;=1.5),'Bảng Giá'!$B$8,IF(AND('Raw Data'!N3282&gt;1.5,'Raw Data'!N3282&lt;=2),'Bảng Giá'!$B$9,IF(AND('Raw Data'!N3282&gt;2,'Raw Data'!N3282&lt;=2.5),'Bảng Giá'!$B$10,IF(AND('Raw Data'!N3282&gt;2.5,'Raw Data'!N3282&lt;=3),'Bảng Giá'!$B$11,IF(AND('Raw Data'!N3282&gt;3,'Raw Data'!N3282&lt;=3.5),'Bảng Giá'!$B$12,IF(AND('Raw Data'!N3282&gt;3.5,'Raw Data'!N3282&lt;=4),'Bảng Giá'!$B$13,IF(AND('Raw Data'!N3282&gt;4,'Raw Data'!N3282&lt;=4.5),'Bảng Giá'!$B$14,IF(AND('Raw Data'!N3282&gt;4.5,'Raw Data'!N3282&lt;=5),'Bảng Giá'!$B$15,IF(AND('Raw Data'!N3282&gt;5,'Raw Data'!N3282&lt;=5.5),'Bảng Giá'!$B$16,IF(AND('Raw Data'!N3282&gt;5.5,'Raw Data'!N3282&lt;=6),'Bảng Giá'!$B$17,'Bảng Giá'!$B$18)))))))))))))))</f>
        <v>0.1&lt;x&lt;=0.25</v>
      </c>
      <c r="Q3282" s="48">
        <f t="shared" si="309"/>
        <v>-7.6335877862595417E-3</v>
      </c>
      <c r="R3282">
        <f t="shared" si="310"/>
        <v>15600</v>
      </c>
      <c r="S3282">
        <f t="shared" si="311"/>
        <v>2500</v>
      </c>
    </row>
    <row r="3283" spans="1:19" x14ac:dyDescent="0.25">
      <c r="A3283" s="12">
        <v>3282</v>
      </c>
      <c r="B3283" s="12" t="s">
        <v>292</v>
      </c>
      <c r="C3283" s="12" t="s">
        <v>1961</v>
      </c>
      <c r="D3283" s="28">
        <v>43015.333333333336</v>
      </c>
      <c r="E3283" s="17">
        <v>43016.833333333336</v>
      </c>
      <c r="F3283" s="13" t="s">
        <v>302</v>
      </c>
      <c r="G3283" s="12">
        <v>200</v>
      </c>
      <c r="H3283" s="12" t="s">
        <v>311</v>
      </c>
      <c r="I3283" s="12" t="s">
        <v>114</v>
      </c>
      <c r="J3283" s="37">
        <f>INDEX('Bảng Giá'!$C$3:$H$18,MATCH('Raw Data'!P3283,'Bảng Giá'!$B$3:$B$18,0),MATCH('Raw Data'!M3283,'Bảng Giá'!$C$2:$H$2,0))</f>
        <v>13000</v>
      </c>
      <c r="K3283" s="12">
        <v>13100</v>
      </c>
      <c r="L3283" s="36">
        <f t="shared" si="306"/>
        <v>1.5</v>
      </c>
      <c r="M3283" t="str">
        <f>'References data'!H3284</f>
        <v>Nội Tỉnh</v>
      </c>
      <c r="N3283">
        <f t="shared" si="307"/>
        <v>0.2</v>
      </c>
      <c r="O3283">
        <f t="shared" si="308"/>
        <v>-100</v>
      </c>
      <c r="P3283" t="str">
        <f>IF(AND(N3283&gt;0,N3283&lt;=0.05),'Bảng Giá'!$B$3,IF(AND(N3283&lt;=0.1,N3283&gt;0.05),'Bảng Giá'!$B$4,IF(AND('Raw Data'!N3283&gt;0.1,'Raw Data'!N3283&lt;=0.25),'Bảng Giá'!$B$5,IF(AND('Raw Data'!N3283&gt;0.25,'Raw Data'!N3283&lt;=0.5),'Bảng Giá'!$B$6,IF(AND('Raw Data'!N3283&gt;0.5,'Raw Data'!N3283&lt;=1),'Bảng Giá'!$B$7,IF(AND('Raw Data'!N3283&gt;1,'Raw Data'!N3283&lt;=1.5),'Bảng Giá'!$B$8,IF(AND('Raw Data'!N3283&gt;1.5,'Raw Data'!N3283&lt;=2),'Bảng Giá'!$B$9,IF(AND('Raw Data'!N3283&gt;2,'Raw Data'!N3283&lt;=2.5),'Bảng Giá'!$B$10,IF(AND('Raw Data'!N3283&gt;2.5,'Raw Data'!N3283&lt;=3),'Bảng Giá'!$B$11,IF(AND('Raw Data'!N3283&gt;3,'Raw Data'!N3283&lt;=3.5),'Bảng Giá'!$B$12,IF(AND('Raw Data'!N3283&gt;3.5,'Raw Data'!N3283&lt;=4),'Bảng Giá'!$B$13,IF(AND('Raw Data'!N3283&gt;4,'Raw Data'!N3283&lt;=4.5),'Bảng Giá'!$B$14,IF(AND('Raw Data'!N3283&gt;4.5,'Raw Data'!N3283&lt;=5),'Bảng Giá'!$B$15,IF(AND('Raw Data'!N3283&gt;5,'Raw Data'!N3283&lt;=5.5),'Bảng Giá'!$B$16,IF(AND('Raw Data'!N3283&gt;5.5,'Raw Data'!N3283&lt;=6),'Bảng Giá'!$B$17,'Bảng Giá'!$B$18)))))))))))))))</f>
        <v>0.1&lt;x&lt;=0.25</v>
      </c>
      <c r="Q3283" s="48">
        <f t="shared" si="309"/>
        <v>-7.6335877862595417E-3</v>
      </c>
      <c r="R3283">
        <f t="shared" si="310"/>
        <v>15600</v>
      </c>
      <c r="S3283">
        <f t="shared" si="311"/>
        <v>2500</v>
      </c>
    </row>
    <row r="3284" spans="1:19" x14ac:dyDescent="0.25">
      <c r="A3284" s="12">
        <v>3283</v>
      </c>
      <c r="B3284" s="12" t="s">
        <v>292</v>
      </c>
      <c r="C3284" s="12" t="s">
        <v>1962</v>
      </c>
      <c r="D3284" s="28">
        <v>43014.333333333336</v>
      </c>
      <c r="E3284" s="17">
        <v>43015.833333333336</v>
      </c>
      <c r="F3284" s="13" t="s">
        <v>302</v>
      </c>
      <c r="G3284" s="12">
        <v>200</v>
      </c>
      <c r="H3284" s="12" t="s">
        <v>311</v>
      </c>
      <c r="I3284" s="12" t="s">
        <v>94</v>
      </c>
      <c r="J3284" s="37">
        <f>INDEX('Bảng Giá'!$C$3:$H$18,MATCH('Raw Data'!P3284,'Bảng Giá'!$B$3:$B$18,0),MATCH('Raw Data'!M3284,'Bảng Giá'!$C$2:$H$2,0))</f>
        <v>13000</v>
      </c>
      <c r="K3284" s="12">
        <v>13100</v>
      </c>
      <c r="L3284" s="36">
        <f t="shared" si="306"/>
        <v>1.5</v>
      </c>
      <c r="M3284" t="str">
        <f>'References data'!H3285</f>
        <v>Nội Tỉnh</v>
      </c>
      <c r="N3284">
        <f t="shared" si="307"/>
        <v>0.2</v>
      </c>
      <c r="O3284">
        <f t="shared" si="308"/>
        <v>-100</v>
      </c>
      <c r="P3284" t="str">
        <f>IF(AND(N3284&gt;0,N3284&lt;=0.05),'Bảng Giá'!$B$3,IF(AND(N3284&lt;=0.1,N3284&gt;0.05),'Bảng Giá'!$B$4,IF(AND('Raw Data'!N3284&gt;0.1,'Raw Data'!N3284&lt;=0.25),'Bảng Giá'!$B$5,IF(AND('Raw Data'!N3284&gt;0.25,'Raw Data'!N3284&lt;=0.5),'Bảng Giá'!$B$6,IF(AND('Raw Data'!N3284&gt;0.5,'Raw Data'!N3284&lt;=1),'Bảng Giá'!$B$7,IF(AND('Raw Data'!N3284&gt;1,'Raw Data'!N3284&lt;=1.5),'Bảng Giá'!$B$8,IF(AND('Raw Data'!N3284&gt;1.5,'Raw Data'!N3284&lt;=2),'Bảng Giá'!$B$9,IF(AND('Raw Data'!N3284&gt;2,'Raw Data'!N3284&lt;=2.5),'Bảng Giá'!$B$10,IF(AND('Raw Data'!N3284&gt;2.5,'Raw Data'!N3284&lt;=3),'Bảng Giá'!$B$11,IF(AND('Raw Data'!N3284&gt;3,'Raw Data'!N3284&lt;=3.5),'Bảng Giá'!$B$12,IF(AND('Raw Data'!N3284&gt;3.5,'Raw Data'!N3284&lt;=4),'Bảng Giá'!$B$13,IF(AND('Raw Data'!N3284&gt;4,'Raw Data'!N3284&lt;=4.5),'Bảng Giá'!$B$14,IF(AND('Raw Data'!N3284&gt;4.5,'Raw Data'!N3284&lt;=5),'Bảng Giá'!$B$15,IF(AND('Raw Data'!N3284&gt;5,'Raw Data'!N3284&lt;=5.5),'Bảng Giá'!$B$16,IF(AND('Raw Data'!N3284&gt;5.5,'Raw Data'!N3284&lt;=6),'Bảng Giá'!$B$17,'Bảng Giá'!$B$18)))))))))))))))</f>
        <v>0.1&lt;x&lt;=0.25</v>
      </c>
      <c r="Q3284" s="48">
        <f t="shared" si="309"/>
        <v>-7.6335877862595417E-3</v>
      </c>
      <c r="R3284">
        <f t="shared" si="310"/>
        <v>15600</v>
      </c>
      <c r="S3284">
        <f t="shared" si="311"/>
        <v>2500</v>
      </c>
    </row>
    <row r="3285" spans="1:19" x14ac:dyDescent="0.25">
      <c r="A3285" s="12">
        <v>3284</v>
      </c>
      <c r="B3285" s="12" t="s">
        <v>292</v>
      </c>
      <c r="C3285" s="12" t="s">
        <v>1963</v>
      </c>
      <c r="D3285" s="28">
        <v>43014.333333333336</v>
      </c>
      <c r="E3285" s="17">
        <v>43015.833333333336</v>
      </c>
      <c r="F3285" s="13" t="s">
        <v>302</v>
      </c>
      <c r="G3285" s="12">
        <v>200</v>
      </c>
      <c r="H3285" s="12" t="s">
        <v>311</v>
      </c>
      <c r="I3285" s="12" t="s">
        <v>75</v>
      </c>
      <c r="J3285" s="37">
        <f>INDEX('Bảng Giá'!$C$3:$H$18,MATCH('Raw Data'!P3285,'Bảng Giá'!$B$3:$B$18,0),MATCH('Raw Data'!M3285,'Bảng Giá'!$C$2:$H$2,0))</f>
        <v>13000</v>
      </c>
      <c r="K3285" s="12">
        <v>13100</v>
      </c>
      <c r="L3285" s="36">
        <f t="shared" si="306"/>
        <v>1.5</v>
      </c>
      <c r="M3285" t="str">
        <f>'References data'!H3286</f>
        <v>Nội Tỉnh</v>
      </c>
      <c r="N3285">
        <f t="shared" si="307"/>
        <v>0.2</v>
      </c>
      <c r="O3285">
        <f t="shared" si="308"/>
        <v>-100</v>
      </c>
      <c r="P3285" t="str">
        <f>IF(AND(N3285&gt;0,N3285&lt;=0.05),'Bảng Giá'!$B$3,IF(AND(N3285&lt;=0.1,N3285&gt;0.05),'Bảng Giá'!$B$4,IF(AND('Raw Data'!N3285&gt;0.1,'Raw Data'!N3285&lt;=0.25),'Bảng Giá'!$B$5,IF(AND('Raw Data'!N3285&gt;0.25,'Raw Data'!N3285&lt;=0.5),'Bảng Giá'!$B$6,IF(AND('Raw Data'!N3285&gt;0.5,'Raw Data'!N3285&lt;=1),'Bảng Giá'!$B$7,IF(AND('Raw Data'!N3285&gt;1,'Raw Data'!N3285&lt;=1.5),'Bảng Giá'!$B$8,IF(AND('Raw Data'!N3285&gt;1.5,'Raw Data'!N3285&lt;=2),'Bảng Giá'!$B$9,IF(AND('Raw Data'!N3285&gt;2,'Raw Data'!N3285&lt;=2.5),'Bảng Giá'!$B$10,IF(AND('Raw Data'!N3285&gt;2.5,'Raw Data'!N3285&lt;=3),'Bảng Giá'!$B$11,IF(AND('Raw Data'!N3285&gt;3,'Raw Data'!N3285&lt;=3.5),'Bảng Giá'!$B$12,IF(AND('Raw Data'!N3285&gt;3.5,'Raw Data'!N3285&lt;=4),'Bảng Giá'!$B$13,IF(AND('Raw Data'!N3285&gt;4,'Raw Data'!N3285&lt;=4.5),'Bảng Giá'!$B$14,IF(AND('Raw Data'!N3285&gt;4.5,'Raw Data'!N3285&lt;=5),'Bảng Giá'!$B$15,IF(AND('Raw Data'!N3285&gt;5,'Raw Data'!N3285&lt;=5.5),'Bảng Giá'!$B$16,IF(AND('Raw Data'!N3285&gt;5.5,'Raw Data'!N3285&lt;=6),'Bảng Giá'!$B$17,'Bảng Giá'!$B$18)))))))))))))))</f>
        <v>0.1&lt;x&lt;=0.25</v>
      </c>
      <c r="Q3285" s="48">
        <f t="shared" si="309"/>
        <v>-7.6335877862595417E-3</v>
      </c>
      <c r="R3285">
        <f t="shared" si="310"/>
        <v>15600</v>
      </c>
      <c r="S3285">
        <f t="shared" si="311"/>
        <v>2500</v>
      </c>
    </row>
    <row r="3286" spans="1:19" x14ac:dyDescent="0.25">
      <c r="A3286" s="12">
        <v>3285</v>
      </c>
      <c r="B3286" s="12" t="s">
        <v>292</v>
      </c>
      <c r="C3286" s="12" t="s">
        <v>1964</v>
      </c>
      <c r="D3286" s="28">
        <v>43014.333333333336</v>
      </c>
      <c r="E3286" s="17">
        <v>43016.533333333333</v>
      </c>
      <c r="F3286" s="13" t="s">
        <v>302</v>
      </c>
      <c r="G3286" s="12">
        <v>5400</v>
      </c>
      <c r="H3286" s="12" t="s">
        <v>288</v>
      </c>
      <c r="I3286" s="12" t="s">
        <v>311</v>
      </c>
      <c r="J3286" s="37">
        <f>INDEX('Bảng Giá'!$C$3:$H$18,MATCH('Raw Data'!P3286,'Bảng Giá'!$B$3:$B$18,0),MATCH('Raw Data'!M3286,'Bảng Giá'!$C$2:$H$2,0))</f>
        <v>59000</v>
      </c>
      <c r="K3286" s="12">
        <v>59300</v>
      </c>
      <c r="L3286" s="36">
        <f t="shared" si="306"/>
        <v>2.1999999999970896</v>
      </c>
      <c r="M3286" t="str">
        <f>'References data'!H3287</f>
        <v>Nội Vùng</v>
      </c>
      <c r="N3286">
        <f t="shared" si="307"/>
        <v>5.4</v>
      </c>
      <c r="O3286">
        <f t="shared" si="308"/>
        <v>-300</v>
      </c>
      <c r="P3286" t="str">
        <f>IF(AND(N3286&gt;0,N3286&lt;=0.05),'Bảng Giá'!$B$3,IF(AND(N3286&lt;=0.1,N3286&gt;0.05),'Bảng Giá'!$B$4,IF(AND('Raw Data'!N3286&gt;0.1,'Raw Data'!N3286&lt;=0.25),'Bảng Giá'!$B$5,IF(AND('Raw Data'!N3286&gt;0.25,'Raw Data'!N3286&lt;=0.5),'Bảng Giá'!$B$6,IF(AND('Raw Data'!N3286&gt;0.5,'Raw Data'!N3286&lt;=1),'Bảng Giá'!$B$7,IF(AND('Raw Data'!N3286&gt;1,'Raw Data'!N3286&lt;=1.5),'Bảng Giá'!$B$8,IF(AND('Raw Data'!N3286&gt;1.5,'Raw Data'!N3286&lt;=2),'Bảng Giá'!$B$9,IF(AND('Raw Data'!N3286&gt;2,'Raw Data'!N3286&lt;=2.5),'Bảng Giá'!$B$10,IF(AND('Raw Data'!N3286&gt;2.5,'Raw Data'!N3286&lt;=3),'Bảng Giá'!$B$11,IF(AND('Raw Data'!N3286&gt;3,'Raw Data'!N3286&lt;=3.5),'Bảng Giá'!$B$12,IF(AND('Raw Data'!N3286&gt;3.5,'Raw Data'!N3286&lt;=4),'Bảng Giá'!$B$13,IF(AND('Raw Data'!N3286&gt;4,'Raw Data'!N3286&lt;=4.5),'Bảng Giá'!$B$14,IF(AND('Raw Data'!N3286&gt;4.5,'Raw Data'!N3286&lt;=5),'Bảng Giá'!$B$15,IF(AND('Raw Data'!N3286&gt;5,'Raw Data'!N3286&lt;=5.5),'Bảng Giá'!$B$16,IF(AND('Raw Data'!N3286&gt;5.5,'Raw Data'!N3286&lt;=6),'Bảng Giá'!$B$17,'Bảng Giá'!$B$18)))))))))))))))</f>
        <v>5&lt;x&lt;=5.5</v>
      </c>
      <c r="Q3286" s="48">
        <f t="shared" si="309"/>
        <v>-5.0590219224283303E-3</v>
      </c>
      <c r="R3286">
        <f t="shared" si="310"/>
        <v>70800</v>
      </c>
      <c r="S3286">
        <f t="shared" si="311"/>
        <v>11500</v>
      </c>
    </row>
    <row r="3287" spans="1:19" x14ac:dyDescent="0.25">
      <c r="A3287" s="12">
        <v>3286</v>
      </c>
      <c r="B3287" s="12" t="s">
        <v>292</v>
      </c>
      <c r="C3287" s="12" t="s">
        <v>1965</v>
      </c>
      <c r="D3287" s="28">
        <v>43013.648240740738</v>
      </c>
      <c r="E3287" s="17">
        <v>43017.848240740735</v>
      </c>
      <c r="F3287" s="13" t="s">
        <v>302</v>
      </c>
      <c r="G3287" s="12">
        <v>3600</v>
      </c>
      <c r="H3287" s="12" t="s">
        <v>276</v>
      </c>
      <c r="I3287" s="12" t="s">
        <v>322</v>
      </c>
      <c r="J3287" s="37">
        <f>INDEX('Bảng Giá'!$C$3:$H$18,MATCH('Raw Data'!P3287,'Bảng Giá'!$B$3:$B$18,0),MATCH('Raw Data'!M3287,'Bảng Giá'!$C$2:$H$2,0))</f>
        <v>83500</v>
      </c>
      <c r="K3287" s="12">
        <v>81500</v>
      </c>
      <c r="L3287" s="36">
        <f t="shared" si="306"/>
        <v>4.1999999999970896</v>
      </c>
      <c r="M3287" t="str">
        <f>'References data'!H3288</f>
        <v>Liên Vùng</v>
      </c>
      <c r="N3287">
        <f t="shared" si="307"/>
        <v>3.6</v>
      </c>
      <c r="O3287">
        <f t="shared" si="308"/>
        <v>2000</v>
      </c>
      <c r="P3287" t="str">
        <f>IF(AND(N3287&gt;0,N3287&lt;=0.05),'Bảng Giá'!$B$3,IF(AND(N3287&lt;=0.1,N3287&gt;0.05),'Bảng Giá'!$B$4,IF(AND('Raw Data'!N3287&gt;0.1,'Raw Data'!N3287&lt;=0.25),'Bảng Giá'!$B$5,IF(AND('Raw Data'!N3287&gt;0.25,'Raw Data'!N3287&lt;=0.5),'Bảng Giá'!$B$6,IF(AND('Raw Data'!N3287&gt;0.5,'Raw Data'!N3287&lt;=1),'Bảng Giá'!$B$7,IF(AND('Raw Data'!N3287&gt;1,'Raw Data'!N3287&lt;=1.5),'Bảng Giá'!$B$8,IF(AND('Raw Data'!N3287&gt;1.5,'Raw Data'!N3287&lt;=2),'Bảng Giá'!$B$9,IF(AND('Raw Data'!N3287&gt;2,'Raw Data'!N3287&lt;=2.5),'Bảng Giá'!$B$10,IF(AND('Raw Data'!N3287&gt;2.5,'Raw Data'!N3287&lt;=3),'Bảng Giá'!$B$11,IF(AND('Raw Data'!N3287&gt;3,'Raw Data'!N3287&lt;=3.5),'Bảng Giá'!$B$12,IF(AND('Raw Data'!N3287&gt;3.5,'Raw Data'!N3287&lt;=4),'Bảng Giá'!$B$13,IF(AND('Raw Data'!N3287&gt;4,'Raw Data'!N3287&lt;=4.5),'Bảng Giá'!$B$14,IF(AND('Raw Data'!N3287&gt;4.5,'Raw Data'!N3287&lt;=5),'Bảng Giá'!$B$15,IF(AND('Raw Data'!N3287&gt;5,'Raw Data'!N3287&lt;=5.5),'Bảng Giá'!$B$16,IF(AND('Raw Data'!N3287&gt;5.5,'Raw Data'!N3287&lt;=6),'Bảng Giá'!$B$17,'Bảng Giá'!$B$18)))))))))))))))</f>
        <v>3.5&lt;x&lt;=4</v>
      </c>
      <c r="Q3287" s="48">
        <f t="shared" si="309"/>
        <v>2.4539877300613498E-2</v>
      </c>
      <c r="R3287">
        <f t="shared" si="310"/>
        <v>100200</v>
      </c>
      <c r="S3287">
        <f t="shared" si="311"/>
        <v>18700</v>
      </c>
    </row>
    <row r="3288" spans="1:19" x14ac:dyDescent="0.25">
      <c r="A3288" s="12">
        <v>3287</v>
      </c>
      <c r="B3288" s="12" t="s">
        <v>292</v>
      </c>
      <c r="C3288" s="12" t="s">
        <v>1966</v>
      </c>
      <c r="D3288" s="28">
        <v>43014.333333333336</v>
      </c>
      <c r="E3288" s="17">
        <v>43016.533333333333</v>
      </c>
      <c r="F3288" s="13" t="s">
        <v>302</v>
      </c>
      <c r="G3288" s="12">
        <v>3600</v>
      </c>
      <c r="H3288" s="12" t="s">
        <v>439</v>
      </c>
      <c r="I3288" s="12" t="s">
        <v>322</v>
      </c>
      <c r="J3288" s="37">
        <f>INDEX('Bảng Giá'!$C$3:$H$18,MATCH('Raw Data'!P3288,'Bảng Giá'!$B$3:$B$18,0),MATCH('Raw Data'!M3288,'Bảng Giá'!$C$2:$H$2,0))</f>
        <v>51500</v>
      </c>
      <c r="K3288" s="12">
        <v>51800</v>
      </c>
      <c r="L3288" s="36">
        <f t="shared" si="306"/>
        <v>2.1999999999970896</v>
      </c>
      <c r="M3288" t="str">
        <f>'References data'!H3289</f>
        <v>Nội Vùng</v>
      </c>
      <c r="N3288">
        <f t="shared" si="307"/>
        <v>3.6</v>
      </c>
      <c r="O3288">
        <f t="shared" si="308"/>
        <v>-300</v>
      </c>
      <c r="P3288" t="str">
        <f>IF(AND(N3288&gt;0,N3288&lt;=0.05),'Bảng Giá'!$B$3,IF(AND(N3288&lt;=0.1,N3288&gt;0.05),'Bảng Giá'!$B$4,IF(AND('Raw Data'!N3288&gt;0.1,'Raw Data'!N3288&lt;=0.25),'Bảng Giá'!$B$5,IF(AND('Raw Data'!N3288&gt;0.25,'Raw Data'!N3288&lt;=0.5),'Bảng Giá'!$B$6,IF(AND('Raw Data'!N3288&gt;0.5,'Raw Data'!N3288&lt;=1),'Bảng Giá'!$B$7,IF(AND('Raw Data'!N3288&gt;1,'Raw Data'!N3288&lt;=1.5),'Bảng Giá'!$B$8,IF(AND('Raw Data'!N3288&gt;1.5,'Raw Data'!N3288&lt;=2),'Bảng Giá'!$B$9,IF(AND('Raw Data'!N3288&gt;2,'Raw Data'!N3288&lt;=2.5),'Bảng Giá'!$B$10,IF(AND('Raw Data'!N3288&gt;2.5,'Raw Data'!N3288&lt;=3),'Bảng Giá'!$B$11,IF(AND('Raw Data'!N3288&gt;3,'Raw Data'!N3288&lt;=3.5),'Bảng Giá'!$B$12,IF(AND('Raw Data'!N3288&gt;3.5,'Raw Data'!N3288&lt;=4),'Bảng Giá'!$B$13,IF(AND('Raw Data'!N3288&gt;4,'Raw Data'!N3288&lt;=4.5),'Bảng Giá'!$B$14,IF(AND('Raw Data'!N3288&gt;4.5,'Raw Data'!N3288&lt;=5),'Bảng Giá'!$B$15,IF(AND('Raw Data'!N3288&gt;5,'Raw Data'!N3288&lt;=5.5),'Bảng Giá'!$B$16,IF(AND('Raw Data'!N3288&gt;5.5,'Raw Data'!N3288&lt;=6),'Bảng Giá'!$B$17,'Bảng Giá'!$B$18)))))))))))))))</f>
        <v>3.5&lt;x&lt;=4</v>
      </c>
      <c r="Q3288" s="48">
        <f t="shared" si="309"/>
        <v>-5.7915057915057912E-3</v>
      </c>
      <c r="R3288">
        <f t="shared" si="310"/>
        <v>61800</v>
      </c>
      <c r="S3288">
        <f t="shared" si="311"/>
        <v>10000</v>
      </c>
    </row>
    <row r="3289" spans="1:19" x14ac:dyDescent="0.25">
      <c r="A3289" s="12">
        <v>3288</v>
      </c>
      <c r="B3289" s="12" t="s">
        <v>292</v>
      </c>
      <c r="C3289" s="12" t="s">
        <v>1967</v>
      </c>
      <c r="D3289" s="28">
        <v>43014.333333333336</v>
      </c>
      <c r="E3289" s="17">
        <v>43016.533333333333</v>
      </c>
      <c r="F3289" s="13" t="s">
        <v>302</v>
      </c>
      <c r="G3289" s="12">
        <v>3600</v>
      </c>
      <c r="H3289" s="12" t="s">
        <v>483</v>
      </c>
      <c r="I3289" s="12" t="s">
        <v>322</v>
      </c>
      <c r="J3289" s="37">
        <f>INDEX('Bảng Giá'!$C$3:$H$18,MATCH('Raw Data'!P3289,'Bảng Giá'!$B$3:$B$18,0),MATCH('Raw Data'!M3289,'Bảng Giá'!$C$2:$H$2,0))</f>
        <v>51500</v>
      </c>
      <c r="K3289" s="12">
        <v>51800</v>
      </c>
      <c r="L3289" s="36">
        <f t="shared" si="306"/>
        <v>2.1999999999970896</v>
      </c>
      <c r="M3289" t="str">
        <f>'References data'!H3290</f>
        <v>Nội Vùng</v>
      </c>
      <c r="N3289">
        <f t="shared" si="307"/>
        <v>3.6</v>
      </c>
      <c r="O3289">
        <f t="shared" si="308"/>
        <v>-300</v>
      </c>
      <c r="P3289" t="str">
        <f>IF(AND(N3289&gt;0,N3289&lt;=0.05),'Bảng Giá'!$B$3,IF(AND(N3289&lt;=0.1,N3289&gt;0.05),'Bảng Giá'!$B$4,IF(AND('Raw Data'!N3289&gt;0.1,'Raw Data'!N3289&lt;=0.25),'Bảng Giá'!$B$5,IF(AND('Raw Data'!N3289&gt;0.25,'Raw Data'!N3289&lt;=0.5),'Bảng Giá'!$B$6,IF(AND('Raw Data'!N3289&gt;0.5,'Raw Data'!N3289&lt;=1),'Bảng Giá'!$B$7,IF(AND('Raw Data'!N3289&gt;1,'Raw Data'!N3289&lt;=1.5),'Bảng Giá'!$B$8,IF(AND('Raw Data'!N3289&gt;1.5,'Raw Data'!N3289&lt;=2),'Bảng Giá'!$B$9,IF(AND('Raw Data'!N3289&gt;2,'Raw Data'!N3289&lt;=2.5),'Bảng Giá'!$B$10,IF(AND('Raw Data'!N3289&gt;2.5,'Raw Data'!N3289&lt;=3),'Bảng Giá'!$B$11,IF(AND('Raw Data'!N3289&gt;3,'Raw Data'!N3289&lt;=3.5),'Bảng Giá'!$B$12,IF(AND('Raw Data'!N3289&gt;3.5,'Raw Data'!N3289&lt;=4),'Bảng Giá'!$B$13,IF(AND('Raw Data'!N3289&gt;4,'Raw Data'!N3289&lt;=4.5),'Bảng Giá'!$B$14,IF(AND('Raw Data'!N3289&gt;4.5,'Raw Data'!N3289&lt;=5),'Bảng Giá'!$B$15,IF(AND('Raw Data'!N3289&gt;5,'Raw Data'!N3289&lt;=5.5),'Bảng Giá'!$B$16,IF(AND('Raw Data'!N3289&gt;5.5,'Raw Data'!N3289&lt;=6),'Bảng Giá'!$B$17,'Bảng Giá'!$B$18)))))))))))))))</f>
        <v>3.5&lt;x&lt;=4</v>
      </c>
      <c r="Q3289" s="48">
        <f t="shared" si="309"/>
        <v>-5.7915057915057912E-3</v>
      </c>
      <c r="R3289">
        <f t="shared" si="310"/>
        <v>61800</v>
      </c>
      <c r="S3289">
        <f t="shared" si="311"/>
        <v>10000</v>
      </c>
    </row>
    <row r="3290" spans="1:19" x14ac:dyDescent="0.25">
      <c r="A3290" s="12">
        <v>3289</v>
      </c>
      <c r="B3290" s="12" t="s">
        <v>292</v>
      </c>
      <c r="C3290" s="12" t="s">
        <v>1968</v>
      </c>
      <c r="D3290" s="28">
        <v>43014.333333333336</v>
      </c>
      <c r="E3290" s="17">
        <v>43018.533333333333</v>
      </c>
      <c r="F3290" s="13" t="s">
        <v>302</v>
      </c>
      <c r="G3290" s="12">
        <v>3600</v>
      </c>
      <c r="H3290" s="12" t="s">
        <v>107</v>
      </c>
      <c r="I3290" s="12" t="s">
        <v>322</v>
      </c>
      <c r="J3290" s="37">
        <f>INDEX('Bảng Giá'!$C$3:$H$18,MATCH('Raw Data'!P3290,'Bảng Giá'!$B$3:$B$18,0),MATCH('Raw Data'!M3290,'Bảng Giá'!$C$2:$H$2,0))</f>
        <v>83500</v>
      </c>
      <c r="K3290" s="12">
        <v>81500</v>
      </c>
      <c r="L3290" s="36">
        <f t="shared" si="306"/>
        <v>4.1999999999970896</v>
      </c>
      <c r="M3290" t="str">
        <f>'References data'!H3291</f>
        <v>Liên Vùng</v>
      </c>
      <c r="N3290">
        <f t="shared" si="307"/>
        <v>3.6</v>
      </c>
      <c r="O3290">
        <f t="shared" si="308"/>
        <v>2000</v>
      </c>
      <c r="P3290" t="str">
        <f>IF(AND(N3290&gt;0,N3290&lt;=0.05),'Bảng Giá'!$B$3,IF(AND(N3290&lt;=0.1,N3290&gt;0.05),'Bảng Giá'!$B$4,IF(AND('Raw Data'!N3290&gt;0.1,'Raw Data'!N3290&lt;=0.25),'Bảng Giá'!$B$5,IF(AND('Raw Data'!N3290&gt;0.25,'Raw Data'!N3290&lt;=0.5),'Bảng Giá'!$B$6,IF(AND('Raw Data'!N3290&gt;0.5,'Raw Data'!N3290&lt;=1),'Bảng Giá'!$B$7,IF(AND('Raw Data'!N3290&gt;1,'Raw Data'!N3290&lt;=1.5),'Bảng Giá'!$B$8,IF(AND('Raw Data'!N3290&gt;1.5,'Raw Data'!N3290&lt;=2),'Bảng Giá'!$B$9,IF(AND('Raw Data'!N3290&gt;2,'Raw Data'!N3290&lt;=2.5),'Bảng Giá'!$B$10,IF(AND('Raw Data'!N3290&gt;2.5,'Raw Data'!N3290&lt;=3),'Bảng Giá'!$B$11,IF(AND('Raw Data'!N3290&gt;3,'Raw Data'!N3290&lt;=3.5),'Bảng Giá'!$B$12,IF(AND('Raw Data'!N3290&gt;3.5,'Raw Data'!N3290&lt;=4),'Bảng Giá'!$B$13,IF(AND('Raw Data'!N3290&gt;4,'Raw Data'!N3290&lt;=4.5),'Bảng Giá'!$B$14,IF(AND('Raw Data'!N3290&gt;4.5,'Raw Data'!N3290&lt;=5),'Bảng Giá'!$B$15,IF(AND('Raw Data'!N3290&gt;5,'Raw Data'!N3290&lt;=5.5),'Bảng Giá'!$B$16,IF(AND('Raw Data'!N3290&gt;5.5,'Raw Data'!N3290&lt;=6),'Bảng Giá'!$B$17,'Bảng Giá'!$B$18)))))))))))))))</f>
        <v>3.5&lt;x&lt;=4</v>
      </c>
      <c r="Q3290" s="48">
        <f t="shared" si="309"/>
        <v>2.4539877300613498E-2</v>
      </c>
      <c r="R3290">
        <f t="shared" si="310"/>
        <v>100200</v>
      </c>
      <c r="S3290">
        <f t="shared" si="311"/>
        <v>18700</v>
      </c>
    </row>
    <row r="3291" spans="1:19" x14ac:dyDescent="0.25">
      <c r="A3291" s="12">
        <v>3290</v>
      </c>
      <c r="B3291" s="12" t="s">
        <v>292</v>
      </c>
      <c r="C3291" s="12" t="s">
        <v>1969</v>
      </c>
      <c r="D3291" s="28">
        <v>43013.648298611108</v>
      </c>
      <c r="E3291" s="17">
        <v>43015.148298611108</v>
      </c>
      <c r="F3291" s="13" t="s">
        <v>302</v>
      </c>
      <c r="G3291" s="12">
        <v>41580</v>
      </c>
      <c r="H3291" s="12" t="s">
        <v>322</v>
      </c>
      <c r="I3291" s="12" t="s">
        <v>93</v>
      </c>
      <c r="J3291" s="37">
        <f>INDEX('Bảng Giá'!$C$3:$H$18,MATCH('Raw Data'!P3291,'Bảng Giá'!$B$3:$B$18,0),MATCH('Raw Data'!M3291,'Bảng Giá'!$C$2:$H$2,0))</f>
        <v>2000</v>
      </c>
      <c r="K3291" s="12">
        <v>170100</v>
      </c>
      <c r="L3291" s="36">
        <f t="shared" si="306"/>
        <v>1.5</v>
      </c>
      <c r="M3291" t="str">
        <f>'References data'!H3292</f>
        <v>Nội Tỉnh</v>
      </c>
      <c r="N3291" s="46">
        <f t="shared" si="307"/>
        <v>41.58</v>
      </c>
      <c r="O3291">
        <f t="shared" si="308"/>
        <v>-168100</v>
      </c>
      <c r="P3291" t="str">
        <f>IF(AND(N3291&gt;0,N3291&lt;=0.05),'Bảng Giá'!$B$3,IF(AND(N3291&lt;=0.1,N3291&gt;0.05),'Bảng Giá'!$B$4,IF(AND('Raw Data'!N3291&gt;0.1,'Raw Data'!N3291&lt;=0.25),'Bảng Giá'!$B$5,IF(AND('Raw Data'!N3291&gt;0.25,'Raw Data'!N3291&lt;=0.5),'Bảng Giá'!$B$6,IF(AND('Raw Data'!N3291&gt;0.5,'Raw Data'!N3291&lt;=1),'Bảng Giá'!$B$7,IF(AND('Raw Data'!N3291&gt;1,'Raw Data'!N3291&lt;=1.5),'Bảng Giá'!$B$8,IF(AND('Raw Data'!N3291&gt;1.5,'Raw Data'!N3291&lt;=2),'Bảng Giá'!$B$9,IF(AND('Raw Data'!N3291&gt;2,'Raw Data'!N3291&lt;=2.5),'Bảng Giá'!$B$10,IF(AND('Raw Data'!N3291&gt;2.5,'Raw Data'!N3291&lt;=3),'Bảng Giá'!$B$11,IF(AND('Raw Data'!N3291&gt;3,'Raw Data'!N3291&lt;=3.5),'Bảng Giá'!$B$12,IF(AND('Raw Data'!N3291&gt;3.5,'Raw Data'!N3291&lt;=4),'Bảng Giá'!$B$13,IF(AND('Raw Data'!N3291&gt;4,'Raw Data'!N3291&lt;=4.5),'Bảng Giá'!$B$14,IF(AND('Raw Data'!N3291&gt;4.5,'Raw Data'!N3291&lt;=5),'Bảng Giá'!$B$15,IF(AND('Raw Data'!N3291&gt;5,'Raw Data'!N3291&lt;=5.5),'Bảng Giá'!$B$16,IF(AND('Raw Data'!N3291&gt;5.5,'Raw Data'!N3291&lt;=6),'Bảng Giá'!$B$17,'Bảng Giá'!$B$18)))))))))))))))</f>
        <v>Next 0.5</v>
      </c>
      <c r="Q3291" s="48">
        <f t="shared" si="309"/>
        <v>-0.98824221046443272</v>
      </c>
      <c r="R3291">
        <f t="shared" si="310"/>
        <v>2400</v>
      </c>
      <c r="S3291">
        <f t="shared" si="311"/>
        <v>-167700</v>
      </c>
    </row>
    <row r="3292" spans="1:19" x14ac:dyDescent="0.25">
      <c r="A3292" s="12">
        <v>3291</v>
      </c>
      <c r="B3292" s="12" t="s">
        <v>292</v>
      </c>
      <c r="C3292" s="12" t="s">
        <v>1970</v>
      </c>
      <c r="D3292" s="28">
        <v>43014.333333333336</v>
      </c>
      <c r="E3292" s="17">
        <v>43015.833333333336</v>
      </c>
      <c r="F3292" s="13" t="s">
        <v>302</v>
      </c>
      <c r="G3292" s="12">
        <v>200</v>
      </c>
      <c r="H3292" s="12" t="s">
        <v>322</v>
      </c>
      <c r="I3292" s="12" t="s">
        <v>83</v>
      </c>
      <c r="J3292" s="37">
        <f>INDEX('Bảng Giá'!$C$3:$H$18,MATCH('Raw Data'!P3292,'Bảng Giá'!$B$3:$B$18,0),MATCH('Raw Data'!M3292,'Bảng Giá'!$C$2:$H$2,0))</f>
        <v>13000</v>
      </c>
      <c r="K3292" s="12">
        <v>13100</v>
      </c>
      <c r="L3292" s="36">
        <f t="shared" si="306"/>
        <v>1.5</v>
      </c>
      <c r="M3292" t="str">
        <f>'References data'!H3293</f>
        <v>Nội Tỉnh</v>
      </c>
      <c r="N3292">
        <f t="shared" si="307"/>
        <v>0.2</v>
      </c>
      <c r="O3292">
        <f t="shared" si="308"/>
        <v>-100</v>
      </c>
      <c r="P3292" t="str">
        <f>IF(AND(N3292&gt;0,N3292&lt;=0.05),'Bảng Giá'!$B$3,IF(AND(N3292&lt;=0.1,N3292&gt;0.05),'Bảng Giá'!$B$4,IF(AND('Raw Data'!N3292&gt;0.1,'Raw Data'!N3292&lt;=0.25),'Bảng Giá'!$B$5,IF(AND('Raw Data'!N3292&gt;0.25,'Raw Data'!N3292&lt;=0.5),'Bảng Giá'!$B$6,IF(AND('Raw Data'!N3292&gt;0.5,'Raw Data'!N3292&lt;=1),'Bảng Giá'!$B$7,IF(AND('Raw Data'!N3292&gt;1,'Raw Data'!N3292&lt;=1.5),'Bảng Giá'!$B$8,IF(AND('Raw Data'!N3292&gt;1.5,'Raw Data'!N3292&lt;=2),'Bảng Giá'!$B$9,IF(AND('Raw Data'!N3292&gt;2,'Raw Data'!N3292&lt;=2.5),'Bảng Giá'!$B$10,IF(AND('Raw Data'!N3292&gt;2.5,'Raw Data'!N3292&lt;=3),'Bảng Giá'!$B$11,IF(AND('Raw Data'!N3292&gt;3,'Raw Data'!N3292&lt;=3.5),'Bảng Giá'!$B$12,IF(AND('Raw Data'!N3292&gt;3.5,'Raw Data'!N3292&lt;=4),'Bảng Giá'!$B$13,IF(AND('Raw Data'!N3292&gt;4,'Raw Data'!N3292&lt;=4.5),'Bảng Giá'!$B$14,IF(AND('Raw Data'!N3292&gt;4.5,'Raw Data'!N3292&lt;=5),'Bảng Giá'!$B$15,IF(AND('Raw Data'!N3292&gt;5,'Raw Data'!N3292&lt;=5.5),'Bảng Giá'!$B$16,IF(AND('Raw Data'!N3292&gt;5.5,'Raw Data'!N3292&lt;=6),'Bảng Giá'!$B$17,'Bảng Giá'!$B$18)))))))))))))))</f>
        <v>0.1&lt;x&lt;=0.25</v>
      </c>
      <c r="Q3292" s="48">
        <f t="shared" si="309"/>
        <v>-7.6335877862595417E-3</v>
      </c>
      <c r="R3292">
        <f t="shared" si="310"/>
        <v>15600</v>
      </c>
      <c r="S3292">
        <f t="shared" si="311"/>
        <v>2500</v>
      </c>
    </row>
    <row r="3293" spans="1:19" x14ac:dyDescent="0.25">
      <c r="A3293" s="12">
        <v>3292</v>
      </c>
      <c r="B3293" s="12" t="s">
        <v>292</v>
      </c>
      <c r="C3293" s="12" t="s">
        <v>1971</v>
      </c>
      <c r="D3293" s="28">
        <v>43014.380173611113</v>
      </c>
      <c r="E3293" s="17">
        <v>43015.880173611113</v>
      </c>
      <c r="F3293" s="13" t="s">
        <v>302</v>
      </c>
      <c r="G3293" s="12">
        <v>200</v>
      </c>
      <c r="H3293" s="12" t="s">
        <v>322</v>
      </c>
      <c r="I3293" s="12" t="s">
        <v>78</v>
      </c>
      <c r="J3293" s="37">
        <f>INDEX('Bảng Giá'!$C$3:$H$18,MATCH('Raw Data'!P3293,'Bảng Giá'!$B$3:$B$18,0),MATCH('Raw Data'!M3293,'Bảng Giá'!$C$2:$H$2,0))</f>
        <v>13000</v>
      </c>
      <c r="K3293" s="12">
        <v>13100</v>
      </c>
      <c r="L3293" s="36">
        <f t="shared" si="306"/>
        <v>1.5</v>
      </c>
      <c r="M3293" t="str">
        <f>'References data'!H3294</f>
        <v>Nội Tỉnh</v>
      </c>
      <c r="N3293">
        <f t="shared" si="307"/>
        <v>0.2</v>
      </c>
      <c r="O3293">
        <f t="shared" si="308"/>
        <v>-100</v>
      </c>
      <c r="P3293" t="str">
        <f>IF(AND(N3293&gt;0,N3293&lt;=0.05),'Bảng Giá'!$B$3,IF(AND(N3293&lt;=0.1,N3293&gt;0.05),'Bảng Giá'!$B$4,IF(AND('Raw Data'!N3293&gt;0.1,'Raw Data'!N3293&lt;=0.25),'Bảng Giá'!$B$5,IF(AND('Raw Data'!N3293&gt;0.25,'Raw Data'!N3293&lt;=0.5),'Bảng Giá'!$B$6,IF(AND('Raw Data'!N3293&gt;0.5,'Raw Data'!N3293&lt;=1),'Bảng Giá'!$B$7,IF(AND('Raw Data'!N3293&gt;1,'Raw Data'!N3293&lt;=1.5),'Bảng Giá'!$B$8,IF(AND('Raw Data'!N3293&gt;1.5,'Raw Data'!N3293&lt;=2),'Bảng Giá'!$B$9,IF(AND('Raw Data'!N3293&gt;2,'Raw Data'!N3293&lt;=2.5),'Bảng Giá'!$B$10,IF(AND('Raw Data'!N3293&gt;2.5,'Raw Data'!N3293&lt;=3),'Bảng Giá'!$B$11,IF(AND('Raw Data'!N3293&gt;3,'Raw Data'!N3293&lt;=3.5),'Bảng Giá'!$B$12,IF(AND('Raw Data'!N3293&gt;3.5,'Raw Data'!N3293&lt;=4),'Bảng Giá'!$B$13,IF(AND('Raw Data'!N3293&gt;4,'Raw Data'!N3293&lt;=4.5),'Bảng Giá'!$B$14,IF(AND('Raw Data'!N3293&gt;4.5,'Raw Data'!N3293&lt;=5),'Bảng Giá'!$B$15,IF(AND('Raw Data'!N3293&gt;5,'Raw Data'!N3293&lt;=5.5),'Bảng Giá'!$B$16,IF(AND('Raw Data'!N3293&gt;5.5,'Raw Data'!N3293&lt;=6),'Bảng Giá'!$B$17,'Bảng Giá'!$B$18)))))))))))))))</f>
        <v>0.1&lt;x&lt;=0.25</v>
      </c>
      <c r="Q3293" s="48">
        <f t="shared" si="309"/>
        <v>-7.6335877862595417E-3</v>
      </c>
      <c r="R3293">
        <f t="shared" si="310"/>
        <v>15600</v>
      </c>
      <c r="S3293">
        <f t="shared" si="311"/>
        <v>2500</v>
      </c>
    </row>
    <row r="3294" spans="1:19" x14ac:dyDescent="0.25">
      <c r="A3294" s="12">
        <v>3293</v>
      </c>
      <c r="B3294" s="12" t="s">
        <v>292</v>
      </c>
      <c r="C3294" s="12" t="s">
        <v>1972</v>
      </c>
      <c r="D3294" s="28">
        <v>43013.648252314815</v>
      </c>
      <c r="E3294" s="17">
        <v>43015.148252314815</v>
      </c>
      <c r="F3294" s="13" t="s">
        <v>302</v>
      </c>
      <c r="G3294" s="12">
        <v>200</v>
      </c>
      <c r="H3294" s="12" t="s">
        <v>322</v>
      </c>
      <c r="I3294" s="12" t="s">
        <v>93</v>
      </c>
      <c r="J3294" s="37">
        <f>INDEX('Bảng Giá'!$C$3:$H$18,MATCH('Raw Data'!P3294,'Bảng Giá'!$B$3:$B$18,0),MATCH('Raw Data'!M3294,'Bảng Giá'!$C$2:$H$2,0))</f>
        <v>13000</v>
      </c>
      <c r="K3294" s="12">
        <v>13100</v>
      </c>
      <c r="L3294" s="36">
        <f t="shared" si="306"/>
        <v>1.5</v>
      </c>
      <c r="M3294" t="str">
        <f>'References data'!H3295</f>
        <v>Nội Tỉnh</v>
      </c>
      <c r="N3294">
        <f t="shared" si="307"/>
        <v>0.2</v>
      </c>
      <c r="O3294">
        <f t="shared" si="308"/>
        <v>-100</v>
      </c>
      <c r="P3294" t="str">
        <f>IF(AND(N3294&gt;0,N3294&lt;=0.05),'Bảng Giá'!$B$3,IF(AND(N3294&lt;=0.1,N3294&gt;0.05),'Bảng Giá'!$B$4,IF(AND('Raw Data'!N3294&gt;0.1,'Raw Data'!N3294&lt;=0.25),'Bảng Giá'!$B$5,IF(AND('Raw Data'!N3294&gt;0.25,'Raw Data'!N3294&lt;=0.5),'Bảng Giá'!$B$6,IF(AND('Raw Data'!N3294&gt;0.5,'Raw Data'!N3294&lt;=1),'Bảng Giá'!$B$7,IF(AND('Raw Data'!N3294&gt;1,'Raw Data'!N3294&lt;=1.5),'Bảng Giá'!$B$8,IF(AND('Raw Data'!N3294&gt;1.5,'Raw Data'!N3294&lt;=2),'Bảng Giá'!$B$9,IF(AND('Raw Data'!N3294&gt;2,'Raw Data'!N3294&lt;=2.5),'Bảng Giá'!$B$10,IF(AND('Raw Data'!N3294&gt;2.5,'Raw Data'!N3294&lt;=3),'Bảng Giá'!$B$11,IF(AND('Raw Data'!N3294&gt;3,'Raw Data'!N3294&lt;=3.5),'Bảng Giá'!$B$12,IF(AND('Raw Data'!N3294&gt;3.5,'Raw Data'!N3294&lt;=4),'Bảng Giá'!$B$13,IF(AND('Raw Data'!N3294&gt;4,'Raw Data'!N3294&lt;=4.5),'Bảng Giá'!$B$14,IF(AND('Raw Data'!N3294&gt;4.5,'Raw Data'!N3294&lt;=5),'Bảng Giá'!$B$15,IF(AND('Raw Data'!N3294&gt;5,'Raw Data'!N3294&lt;=5.5),'Bảng Giá'!$B$16,IF(AND('Raw Data'!N3294&gt;5.5,'Raw Data'!N3294&lt;=6),'Bảng Giá'!$B$17,'Bảng Giá'!$B$18)))))))))))))))</f>
        <v>0.1&lt;x&lt;=0.25</v>
      </c>
      <c r="Q3294" s="48">
        <f t="shared" si="309"/>
        <v>-7.6335877862595417E-3</v>
      </c>
      <c r="R3294">
        <f t="shared" si="310"/>
        <v>15600</v>
      </c>
      <c r="S3294">
        <f t="shared" si="311"/>
        <v>2500</v>
      </c>
    </row>
    <row r="3295" spans="1:19" x14ac:dyDescent="0.25">
      <c r="A3295" s="12">
        <v>3294</v>
      </c>
      <c r="B3295" s="12" t="s">
        <v>292</v>
      </c>
      <c r="C3295" s="12" t="s">
        <v>1973</v>
      </c>
      <c r="D3295" s="28">
        <v>43014.333333333336</v>
      </c>
      <c r="E3295" s="17">
        <v>43015.833333333336</v>
      </c>
      <c r="F3295" s="13" t="s">
        <v>302</v>
      </c>
      <c r="G3295" s="12">
        <v>200</v>
      </c>
      <c r="H3295" s="12" t="s">
        <v>322</v>
      </c>
      <c r="I3295" s="12" t="s">
        <v>91</v>
      </c>
      <c r="J3295" s="37">
        <f>INDEX('Bảng Giá'!$C$3:$H$18,MATCH('Raw Data'!P3295,'Bảng Giá'!$B$3:$B$18,0),MATCH('Raw Data'!M3295,'Bảng Giá'!$C$2:$H$2,0))</f>
        <v>13000</v>
      </c>
      <c r="K3295" s="12">
        <v>13100</v>
      </c>
      <c r="L3295" s="36">
        <f t="shared" si="306"/>
        <v>1.5</v>
      </c>
      <c r="M3295" t="str">
        <f>'References data'!H3296</f>
        <v>Nội Tỉnh</v>
      </c>
      <c r="N3295">
        <f t="shared" si="307"/>
        <v>0.2</v>
      </c>
      <c r="O3295">
        <f t="shared" si="308"/>
        <v>-100</v>
      </c>
      <c r="P3295" t="str">
        <f>IF(AND(N3295&gt;0,N3295&lt;=0.05),'Bảng Giá'!$B$3,IF(AND(N3295&lt;=0.1,N3295&gt;0.05),'Bảng Giá'!$B$4,IF(AND('Raw Data'!N3295&gt;0.1,'Raw Data'!N3295&lt;=0.25),'Bảng Giá'!$B$5,IF(AND('Raw Data'!N3295&gt;0.25,'Raw Data'!N3295&lt;=0.5),'Bảng Giá'!$B$6,IF(AND('Raw Data'!N3295&gt;0.5,'Raw Data'!N3295&lt;=1),'Bảng Giá'!$B$7,IF(AND('Raw Data'!N3295&gt;1,'Raw Data'!N3295&lt;=1.5),'Bảng Giá'!$B$8,IF(AND('Raw Data'!N3295&gt;1.5,'Raw Data'!N3295&lt;=2),'Bảng Giá'!$B$9,IF(AND('Raw Data'!N3295&gt;2,'Raw Data'!N3295&lt;=2.5),'Bảng Giá'!$B$10,IF(AND('Raw Data'!N3295&gt;2.5,'Raw Data'!N3295&lt;=3),'Bảng Giá'!$B$11,IF(AND('Raw Data'!N3295&gt;3,'Raw Data'!N3295&lt;=3.5),'Bảng Giá'!$B$12,IF(AND('Raw Data'!N3295&gt;3.5,'Raw Data'!N3295&lt;=4),'Bảng Giá'!$B$13,IF(AND('Raw Data'!N3295&gt;4,'Raw Data'!N3295&lt;=4.5),'Bảng Giá'!$B$14,IF(AND('Raw Data'!N3295&gt;4.5,'Raw Data'!N3295&lt;=5),'Bảng Giá'!$B$15,IF(AND('Raw Data'!N3295&gt;5,'Raw Data'!N3295&lt;=5.5),'Bảng Giá'!$B$16,IF(AND('Raw Data'!N3295&gt;5.5,'Raw Data'!N3295&lt;=6),'Bảng Giá'!$B$17,'Bảng Giá'!$B$18)))))))))))))))</f>
        <v>0.1&lt;x&lt;=0.25</v>
      </c>
      <c r="Q3295" s="48">
        <f t="shared" si="309"/>
        <v>-7.6335877862595417E-3</v>
      </c>
      <c r="R3295">
        <f t="shared" si="310"/>
        <v>15600</v>
      </c>
      <c r="S3295">
        <f t="shared" si="311"/>
        <v>2500</v>
      </c>
    </row>
    <row r="3296" spans="1:19" x14ac:dyDescent="0.25">
      <c r="A3296" s="12">
        <v>3295</v>
      </c>
      <c r="B3296" s="12" t="s">
        <v>292</v>
      </c>
      <c r="C3296" s="12" t="s">
        <v>1974</v>
      </c>
      <c r="D3296" s="28">
        <v>43014.333333333336</v>
      </c>
      <c r="E3296" s="17">
        <v>43015.833333333336</v>
      </c>
      <c r="F3296" s="13" t="s">
        <v>302</v>
      </c>
      <c r="G3296" s="12">
        <v>200</v>
      </c>
      <c r="H3296" s="12" t="s">
        <v>322</v>
      </c>
      <c r="I3296" s="12" t="s">
        <v>315</v>
      </c>
      <c r="J3296" s="37">
        <f>INDEX('Bảng Giá'!$C$3:$H$18,MATCH('Raw Data'!P3296,'Bảng Giá'!$B$3:$B$18,0),MATCH('Raw Data'!M3296,'Bảng Giá'!$C$2:$H$2,0))</f>
        <v>13000</v>
      </c>
      <c r="K3296" s="12">
        <v>13100</v>
      </c>
      <c r="L3296" s="36">
        <f t="shared" si="306"/>
        <v>1.5</v>
      </c>
      <c r="M3296" t="str">
        <f>'References data'!H3297</f>
        <v>Nội Tỉnh</v>
      </c>
      <c r="N3296">
        <f t="shared" si="307"/>
        <v>0.2</v>
      </c>
      <c r="O3296">
        <f t="shared" si="308"/>
        <v>-100</v>
      </c>
      <c r="P3296" t="str">
        <f>IF(AND(N3296&gt;0,N3296&lt;=0.05),'Bảng Giá'!$B$3,IF(AND(N3296&lt;=0.1,N3296&gt;0.05),'Bảng Giá'!$B$4,IF(AND('Raw Data'!N3296&gt;0.1,'Raw Data'!N3296&lt;=0.25),'Bảng Giá'!$B$5,IF(AND('Raw Data'!N3296&gt;0.25,'Raw Data'!N3296&lt;=0.5),'Bảng Giá'!$B$6,IF(AND('Raw Data'!N3296&gt;0.5,'Raw Data'!N3296&lt;=1),'Bảng Giá'!$B$7,IF(AND('Raw Data'!N3296&gt;1,'Raw Data'!N3296&lt;=1.5),'Bảng Giá'!$B$8,IF(AND('Raw Data'!N3296&gt;1.5,'Raw Data'!N3296&lt;=2),'Bảng Giá'!$B$9,IF(AND('Raw Data'!N3296&gt;2,'Raw Data'!N3296&lt;=2.5),'Bảng Giá'!$B$10,IF(AND('Raw Data'!N3296&gt;2.5,'Raw Data'!N3296&lt;=3),'Bảng Giá'!$B$11,IF(AND('Raw Data'!N3296&gt;3,'Raw Data'!N3296&lt;=3.5),'Bảng Giá'!$B$12,IF(AND('Raw Data'!N3296&gt;3.5,'Raw Data'!N3296&lt;=4),'Bảng Giá'!$B$13,IF(AND('Raw Data'!N3296&gt;4,'Raw Data'!N3296&lt;=4.5),'Bảng Giá'!$B$14,IF(AND('Raw Data'!N3296&gt;4.5,'Raw Data'!N3296&lt;=5),'Bảng Giá'!$B$15,IF(AND('Raw Data'!N3296&gt;5,'Raw Data'!N3296&lt;=5.5),'Bảng Giá'!$B$16,IF(AND('Raw Data'!N3296&gt;5.5,'Raw Data'!N3296&lt;=6),'Bảng Giá'!$B$17,'Bảng Giá'!$B$18)))))))))))))))</f>
        <v>0.1&lt;x&lt;=0.25</v>
      </c>
      <c r="Q3296" s="48">
        <f t="shared" si="309"/>
        <v>-7.6335877862595417E-3</v>
      </c>
      <c r="R3296">
        <f t="shared" si="310"/>
        <v>15600</v>
      </c>
      <c r="S3296">
        <f t="shared" si="311"/>
        <v>2500</v>
      </c>
    </row>
    <row r="3297" spans="1:19" x14ac:dyDescent="0.25">
      <c r="A3297" s="12">
        <v>3296</v>
      </c>
      <c r="B3297" s="12" t="s">
        <v>292</v>
      </c>
      <c r="C3297" s="12" t="s">
        <v>1975</v>
      </c>
      <c r="D3297" s="28">
        <v>43014.333333333336</v>
      </c>
      <c r="E3297" s="17">
        <v>43015.833333333336</v>
      </c>
      <c r="F3297" s="13" t="s">
        <v>302</v>
      </c>
      <c r="G3297" s="12">
        <v>200</v>
      </c>
      <c r="H3297" s="12" t="s">
        <v>322</v>
      </c>
      <c r="I3297" s="12" t="s">
        <v>93</v>
      </c>
      <c r="J3297" s="37">
        <f>INDEX('Bảng Giá'!$C$3:$H$18,MATCH('Raw Data'!P3297,'Bảng Giá'!$B$3:$B$18,0),MATCH('Raw Data'!M3297,'Bảng Giá'!$C$2:$H$2,0))</f>
        <v>13000</v>
      </c>
      <c r="K3297" s="12">
        <v>13100</v>
      </c>
      <c r="L3297" s="36">
        <f t="shared" si="306"/>
        <v>1.5</v>
      </c>
      <c r="M3297" t="str">
        <f>'References data'!H3298</f>
        <v>Nội Tỉnh</v>
      </c>
      <c r="N3297">
        <f t="shared" si="307"/>
        <v>0.2</v>
      </c>
      <c r="O3297">
        <f t="shared" si="308"/>
        <v>-100</v>
      </c>
      <c r="P3297" t="str">
        <f>IF(AND(N3297&gt;0,N3297&lt;=0.05),'Bảng Giá'!$B$3,IF(AND(N3297&lt;=0.1,N3297&gt;0.05),'Bảng Giá'!$B$4,IF(AND('Raw Data'!N3297&gt;0.1,'Raw Data'!N3297&lt;=0.25),'Bảng Giá'!$B$5,IF(AND('Raw Data'!N3297&gt;0.25,'Raw Data'!N3297&lt;=0.5),'Bảng Giá'!$B$6,IF(AND('Raw Data'!N3297&gt;0.5,'Raw Data'!N3297&lt;=1),'Bảng Giá'!$B$7,IF(AND('Raw Data'!N3297&gt;1,'Raw Data'!N3297&lt;=1.5),'Bảng Giá'!$B$8,IF(AND('Raw Data'!N3297&gt;1.5,'Raw Data'!N3297&lt;=2),'Bảng Giá'!$B$9,IF(AND('Raw Data'!N3297&gt;2,'Raw Data'!N3297&lt;=2.5),'Bảng Giá'!$B$10,IF(AND('Raw Data'!N3297&gt;2.5,'Raw Data'!N3297&lt;=3),'Bảng Giá'!$B$11,IF(AND('Raw Data'!N3297&gt;3,'Raw Data'!N3297&lt;=3.5),'Bảng Giá'!$B$12,IF(AND('Raw Data'!N3297&gt;3.5,'Raw Data'!N3297&lt;=4),'Bảng Giá'!$B$13,IF(AND('Raw Data'!N3297&gt;4,'Raw Data'!N3297&lt;=4.5),'Bảng Giá'!$B$14,IF(AND('Raw Data'!N3297&gt;4.5,'Raw Data'!N3297&lt;=5),'Bảng Giá'!$B$15,IF(AND('Raw Data'!N3297&gt;5,'Raw Data'!N3297&lt;=5.5),'Bảng Giá'!$B$16,IF(AND('Raw Data'!N3297&gt;5.5,'Raw Data'!N3297&lt;=6),'Bảng Giá'!$B$17,'Bảng Giá'!$B$18)))))))))))))))</f>
        <v>0.1&lt;x&lt;=0.25</v>
      </c>
      <c r="Q3297" s="48">
        <f t="shared" si="309"/>
        <v>-7.6335877862595417E-3</v>
      </c>
      <c r="R3297">
        <f t="shared" si="310"/>
        <v>15600</v>
      </c>
      <c r="S3297">
        <f t="shared" si="311"/>
        <v>2500</v>
      </c>
    </row>
    <row r="3298" spans="1:19" x14ac:dyDescent="0.25">
      <c r="A3298" s="12">
        <v>3297</v>
      </c>
      <c r="B3298" s="12" t="s">
        <v>292</v>
      </c>
      <c r="C3298" s="12" t="s">
        <v>1976</v>
      </c>
      <c r="D3298" s="28">
        <v>43015.333333333336</v>
      </c>
      <c r="E3298" s="17">
        <v>43016.833333333336</v>
      </c>
      <c r="F3298" s="13" t="s">
        <v>302</v>
      </c>
      <c r="G3298" s="12">
        <v>200</v>
      </c>
      <c r="H3298" s="12" t="s">
        <v>322</v>
      </c>
      <c r="I3298" s="12" t="s">
        <v>100</v>
      </c>
      <c r="J3298" s="37">
        <f>INDEX('Bảng Giá'!$C$3:$H$18,MATCH('Raw Data'!P3298,'Bảng Giá'!$B$3:$B$18,0),MATCH('Raw Data'!M3298,'Bảng Giá'!$C$2:$H$2,0))</f>
        <v>13000</v>
      </c>
      <c r="K3298" s="12">
        <v>13100</v>
      </c>
      <c r="L3298" s="36">
        <f t="shared" si="306"/>
        <v>1.5</v>
      </c>
      <c r="M3298" t="str">
        <f>'References data'!H3299</f>
        <v>Nội Tỉnh</v>
      </c>
      <c r="N3298">
        <f t="shared" si="307"/>
        <v>0.2</v>
      </c>
      <c r="O3298">
        <f t="shared" si="308"/>
        <v>-100</v>
      </c>
      <c r="P3298" t="str">
        <f>IF(AND(N3298&gt;0,N3298&lt;=0.05),'Bảng Giá'!$B$3,IF(AND(N3298&lt;=0.1,N3298&gt;0.05),'Bảng Giá'!$B$4,IF(AND('Raw Data'!N3298&gt;0.1,'Raw Data'!N3298&lt;=0.25),'Bảng Giá'!$B$5,IF(AND('Raw Data'!N3298&gt;0.25,'Raw Data'!N3298&lt;=0.5),'Bảng Giá'!$B$6,IF(AND('Raw Data'!N3298&gt;0.5,'Raw Data'!N3298&lt;=1),'Bảng Giá'!$B$7,IF(AND('Raw Data'!N3298&gt;1,'Raw Data'!N3298&lt;=1.5),'Bảng Giá'!$B$8,IF(AND('Raw Data'!N3298&gt;1.5,'Raw Data'!N3298&lt;=2),'Bảng Giá'!$B$9,IF(AND('Raw Data'!N3298&gt;2,'Raw Data'!N3298&lt;=2.5),'Bảng Giá'!$B$10,IF(AND('Raw Data'!N3298&gt;2.5,'Raw Data'!N3298&lt;=3),'Bảng Giá'!$B$11,IF(AND('Raw Data'!N3298&gt;3,'Raw Data'!N3298&lt;=3.5),'Bảng Giá'!$B$12,IF(AND('Raw Data'!N3298&gt;3.5,'Raw Data'!N3298&lt;=4),'Bảng Giá'!$B$13,IF(AND('Raw Data'!N3298&gt;4,'Raw Data'!N3298&lt;=4.5),'Bảng Giá'!$B$14,IF(AND('Raw Data'!N3298&gt;4.5,'Raw Data'!N3298&lt;=5),'Bảng Giá'!$B$15,IF(AND('Raw Data'!N3298&gt;5,'Raw Data'!N3298&lt;=5.5),'Bảng Giá'!$B$16,IF(AND('Raw Data'!N3298&gt;5.5,'Raw Data'!N3298&lt;=6),'Bảng Giá'!$B$17,'Bảng Giá'!$B$18)))))))))))))))</f>
        <v>0.1&lt;x&lt;=0.25</v>
      </c>
      <c r="Q3298" s="48">
        <f t="shared" si="309"/>
        <v>-7.6335877862595417E-3</v>
      </c>
      <c r="R3298">
        <f t="shared" si="310"/>
        <v>15600</v>
      </c>
      <c r="S3298">
        <f t="shared" si="311"/>
        <v>2500</v>
      </c>
    </row>
    <row r="3299" spans="1:19" x14ac:dyDescent="0.25">
      <c r="A3299" s="12">
        <v>3298</v>
      </c>
      <c r="B3299" s="12" t="s">
        <v>292</v>
      </c>
      <c r="C3299" s="12" t="s">
        <v>1977</v>
      </c>
      <c r="D3299" s="28">
        <v>43014.333333333336</v>
      </c>
      <c r="E3299" s="17">
        <v>43015.833333333336</v>
      </c>
      <c r="F3299" s="13" t="s">
        <v>302</v>
      </c>
      <c r="G3299" s="12">
        <v>200</v>
      </c>
      <c r="H3299" s="12" t="s">
        <v>322</v>
      </c>
      <c r="I3299" s="12" t="s">
        <v>98</v>
      </c>
      <c r="J3299" s="37">
        <f>INDEX('Bảng Giá'!$C$3:$H$18,MATCH('Raw Data'!P3299,'Bảng Giá'!$B$3:$B$18,0),MATCH('Raw Data'!M3299,'Bảng Giá'!$C$2:$H$2,0))</f>
        <v>13000</v>
      </c>
      <c r="K3299" s="12">
        <v>13100</v>
      </c>
      <c r="L3299" s="36">
        <f t="shared" si="306"/>
        <v>1.5</v>
      </c>
      <c r="M3299" t="str">
        <f>'References data'!H3300</f>
        <v>Nội Tỉnh</v>
      </c>
      <c r="N3299">
        <f t="shared" si="307"/>
        <v>0.2</v>
      </c>
      <c r="O3299">
        <f t="shared" si="308"/>
        <v>-100</v>
      </c>
      <c r="P3299" t="str">
        <f>IF(AND(N3299&gt;0,N3299&lt;=0.05),'Bảng Giá'!$B$3,IF(AND(N3299&lt;=0.1,N3299&gt;0.05),'Bảng Giá'!$B$4,IF(AND('Raw Data'!N3299&gt;0.1,'Raw Data'!N3299&lt;=0.25),'Bảng Giá'!$B$5,IF(AND('Raw Data'!N3299&gt;0.25,'Raw Data'!N3299&lt;=0.5),'Bảng Giá'!$B$6,IF(AND('Raw Data'!N3299&gt;0.5,'Raw Data'!N3299&lt;=1),'Bảng Giá'!$B$7,IF(AND('Raw Data'!N3299&gt;1,'Raw Data'!N3299&lt;=1.5),'Bảng Giá'!$B$8,IF(AND('Raw Data'!N3299&gt;1.5,'Raw Data'!N3299&lt;=2),'Bảng Giá'!$B$9,IF(AND('Raw Data'!N3299&gt;2,'Raw Data'!N3299&lt;=2.5),'Bảng Giá'!$B$10,IF(AND('Raw Data'!N3299&gt;2.5,'Raw Data'!N3299&lt;=3),'Bảng Giá'!$B$11,IF(AND('Raw Data'!N3299&gt;3,'Raw Data'!N3299&lt;=3.5),'Bảng Giá'!$B$12,IF(AND('Raw Data'!N3299&gt;3.5,'Raw Data'!N3299&lt;=4),'Bảng Giá'!$B$13,IF(AND('Raw Data'!N3299&gt;4,'Raw Data'!N3299&lt;=4.5),'Bảng Giá'!$B$14,IF(AND('Raw Data'!N3299&gt;4.5,'Raw Data'!N3299&lt;=5),'Bảng Giá'!$B$15,IF(AND('Raw Data'!N3299&gt;5,'Raw Data'!N3299&lt;=5.5),'Bảng Giá'!$B$16,IF(AND('Raw Data'!N3299&gt;5.5,'Raw Data'!N3299&lt;=6),'Bảng Giá'!$B$17,'Bảng Giá'!$B$18)))))))))))))))</f>
        <v>0.1&lt;x&lt;=0.25</v>
      </c>
      <c r="Q3299" s="48">
        <f t="shared" si="309"/>
        <v>-7.6335877862595417E-3</v>
      </c>
      <c r="R3299">
        <f t="shared" si="310"/>
        <v>15600</v>
      </c>
      <c r="S3299">
        <f t="shared" si="311"/>
        <v>2500</v>
      </c>
    </row>
    <row r="3300" spans="1:19" x14ac:dyDescent="0.25">
      <c r="A3300" s="12">
        <v>3299</v>
      </c>
      <c r="B3300" s="12" t="s">
        <v>292</v>
      </c>
      <c r="C3300" s="12" t="s">
        <v>1978</v>
      </c>
      <c r="D3300" s="28">
        <v>43014.333333333336</v>
      </c>
      <c r="E3300" s="17">
        <v>43015.833333333336</v>
      </c>
      <c r="F3300" s="13" t="s">
        <v>302</v>
      </c>
      <c r="G3300" s="12">
        <v>200</v>
      </c>
      <c r="H3300" s="12" t="s">
        <v>322</v>
      </c>
      <c r="I3300" s="12" t="s">
        <v>83</v>
      </c>
      <c r="J3300" s="37">
        <f>INDEX('Bảng Giá'!$C$3:$H$18,MATCH('Raw Data'!P3300,'Bảng Giá'!$B$3:$B$18,0),MATCH('Raw Data'!M3300,'Bảng Giá'!$C$2:$H$2,0))</f>
        <v>13000</v>
      </c>
      <c r="K3300" s="12">
        <v>13100</v>
      </c>
      <c r="L3300" s="36">
        <f t="shared" si="306"/>
        <v>1.5</v>
      </c>
      <c r="M3300" t="str">
        <f>'References data'!H3301</f>
        <v>Nội Tỉnh</v>
      </c>
      <c r="N3300">
        <f t="shared" si="307"/>
        <v>0.2</v>
      </c>
      <c r="O3300">
        <f t="shared" si="308"/>
        <v>-100</v>
      </c>
      <c r="P3300" t="str">
        <f>IF(AND(N3300&gt;0,N3300&lt;=0.05),'Bảng Giá'!$B$3,IF(AND(N3300&lt;=0.1,N3300&gt;0.05),'Bảng Giá'!$B$4,IF(AND('Raw Data'!N3300&gt;0.1,'Raw Data'!N3300&lt;=0.25),'Bảng Giá'!$B$5,IF(AND('Raw Data'!N3300&gt;0.25,'Raw Data'!N3300&lt;=0.5),'Bảng Giá'!$B$6,IF(AND('Raw Data'!N3300&gt;0.5,'Raw Data'!N3300&lt;=1),'Bảng Giá'!$B$7,IF(AND('Raw Data'!N3300&gt;1,'Raw Data'!N3300&lt;=1.5),'Bảng Giá'!$B$8,IF(AND('Raw Data'!N3300&gt;1.5,'Raw Data'!N3300&lt;=2),'Bảng Giá'!$B$9,IF(AND('Raw Data'!N3300&gt;2,'Raw Data'!N3300&lt;=2.5),'Bảng Giá'!$B$10,IF(AND('Raw Data'!N3300&gt;2.5,'Raw Data'!N3300&lt;=3),'Bảng Giá'!$B$11,IF(AND('Raw Data'!N3300&gt;3,'Raw Data'!N3300&lt;=3.5),'Bảng Giá'!$B$12,IF(AND('Raw Data'!N3300&gt;3.5,'Raw Data'!N3300&lt;=4),'Bảng Giá'!$B$13,IF(AND('Raw Data'!N3300&gt;4,'Raw Data'!N3300&lt;=4.5),'Bảng Giá'!$B$14,IF(AND('Raw Data'!N3300&gt;4.5,'Raw Data'!N3300&lt;=5),'Bảng Giá'!$B$15,IF(AND('Raw Data'!N3300&gt;5,'Raw Data'!N3300&lt;=5.5),'Bảng Giá'!$B$16,IF(AND('Raw Data'!N3300&gt;5.5,'Raw Data'!N3300&lt;=6),'Bảng Giá'!$B$17,'Bảng Giá'!$B$18)))))))))))))))</f>
        <v>0.1&lt;x&lt;=0.25</v>
      </c>
      <c r="Q3300" s="48">
        <f t="shared" si="309"/>
        <v>-7.6335877862595417E-3</v>
      </c>
      <c r="R3300">
        <f t="shared" si="310"/>
        <v>15600</v>
      </c>
      <c r="S3300">
        <f t="shared" si="311"/>
        <v>2500</v>
      </c>
    </row>
    <row r="3301" spans="1:19" x14ac:dyDescent="0.25">
      <c r="A3301" s="12">
        <v>3300</v>
      </c>
      <c r="B3301" s="12" t="s">
        <v>292</v>
      </c>
      <c r="C3301" s="12" t="s">
        <v>1979</v>
      </c>
      <c r="D3301" s="28">
        <v>43014.333333333336</v>
      </c>
      <c r="E3301" s="17">
        <v>43015.833333333336</v>
      </c>
      <c r="F3301" s="13" t="s">
        <v>302</v>
      </c>
      <c r="G3301" s="12">
        <v>200</v>
      </c>
      <c r="H3301" s="12" t="s">
        <v>322</v>
      </c>
      <c r="I3301" s="12" t="s">
        <v>89</v>
      </c>
      <c r="J3301" s="37">
        <f>INDEX('Bảng Giá'!$C$3:$H$18,MATCH('Raw Data'!P3301,'Bảng Giá'!$B$3:$B$18,0),MATCH('Raw Data'!M3301,'Bảng Giá'!$C$2:$H$2,0))</f>
        <v>13000</v>
      </c>
      <c r="K3301" s="12">
        <v>13100</v>
      </c>
      <c r="L3301" s="36">
        <f t="shared" si="306"/>
        <v>1.5</v>
      </c>
      <c r="M3301" t="str">
        <f>'References data'!H3302</f>
        <v>Nội Tỉnh</v>
      </c>
      <c r="N3301">
        <f t="shared" si="307"/>
        <v>0.2</v>
      </c>
      <c r="O3301">
        <f t="shared" si="308"/>
        <v>-100</v>
      </c>
      <c r="P3301" t="str">
        <f>IF(AND(N3301&gt;0,N3301&lt;=0.05),'Bảng Giá'!$B$3,IF(AND(N3301&lt;=0.1,N3301&gt;0.05),'Bảng Giá'!$B$4,IF(AND('Raw Data'!N3301&gt;0.1,'Raw Data'!N3301&lt;=0.25),'Bảng Giá'!$B$5,IF(AND('Raw Data'!N3301&gt;0.25,'Raw Data'!N3301&lt;=0.5),'Bảng Giá'!$B$6,IF(AND('Raw Data'!N3301&gt;0.5,'Raw Data'!N3301&lt;=1),'Bảng Giá'!$B$7,IF(AND('Raw Data'!N3301&gt;1,'Raw Data'!N3301&lt;=1.5),'Bảng Giá'!$B$8,IF(AND('Raw Data'!N3301&gt;1.5,'Raw Data'!N3301&lt;=2),'Bảng Giá'!$B$9,IF(AND('Raw Data'!N3301&gt;2,'Raw Data'!N3301&lt;=2.5),'Bảng Giá'!$B$10,IF(AND('Raw Data'!N3301&gt;2.5,'Raw Data'!N3301&lt;=3),'Bảng Giá'!$B$11,IF(AND('Raw Data'!N3301&gt;3,'Raw Data'!N3301&lt;=3.5),'Bảng Giá'!$B$12,IF(AND('Raw Data'!N3301&gt;3.5,'Raw Data'!N3301&lt;=4),'Bảng Giá'!$B$13,IF(AND('Raw Data'!N3301&gt;4,'Raw Data'!N3301&lt;=4.5),'Bảng Giá'!$B$14,IF(AND('Raw Data'!N3301&gt;4.5,'Raw Data'!N3301&lt;=5),'Bảng Giá'!$B$15,IF(AND('Raw Data'!N3301&gt;5,'Raw Data'!N3301&lt;=5.5),'Bảng Giá'!$B$16,IF(AND('Raw Data'!N3301&gt;5.5,'Raw Data'!N3301&lt;=6),'Bảng Giá'!$B$17,'Bảng Giá'!$B$18)))))))))))))))</f>
        <v>0.1&lt;x&lt;=0.25</v>
      </c>
      <c r="Q3301" s="48">
        <f t="shared" si="309"/>
        <v>-7.6335877862595417E-3</v>
      </c>
      <c r="R3301">
        <f t="shared" si="310"/>
        <v>15600</v>
      </c>
      <c r="S3301">
        <f t="shared" si="311"/>
        <v>2500</v>
      </c>
    </row>
    <row r="3302" spans="1:19" x14ac:dyDescent="0.25">
      <c r="A3302" s="12">
        <v>3301</v>
      </c>
      <c r="B3302" s="12" t="s">
        <v>292</v>
      </c>
      <c r="C3302" s="12" t="s">
        <v>1980</v>
      </c>
      <c r="D3302" s="28">
        <v>43014.333333333336</v>
      </c>
      <c r="E3302" s="17">
        <v>43015.833333333336</v>
      </c>
      <c r="F3302" s="13" t="s">
        <v>302</v>
      </c>
      <c r="G3302" s="12">
        <v>200</v>
      </c>
      <c r="H3302" s="12" t="s">
        <v>322</v>
      </c>
      <c r="I3302" s="12" t="s">
        <v>91</v>
      </c>
      <c r="J3302" s="37">
        <f>INDEX('Bảng Giá'!$C$3:$H$18,MATCH('Raw Data'!P3302,'Bảng Giá'!$B$3:$B$18,0),MATCH('Raw Data'!M3302,'Bảng Giá'!$C$2:$H$2,0))</f>
        <v>13000</v>
      </c>
      <c r="K3302" s="12">
        <v>13100</v>
      </c>
      <c r="L3302" s="36">
        <f t="shared" si="306"/>
        <v>1.5</v>
      </c>
      <c r="M3302" t="str">
        <f>'References data'!H3303</f>
        <v>Nội Tỉnh</v>
      </c>
      <c r="N3302">
        <f t="shared" si="307"/>
        <v>0.2</v>
      </c>
      <c r="O3302">
        <f t="shared" si="308"/>
        <v>-100</v>
      </c>
      <c r="P3302" t="str">
        <f>IF(AND(N3302&gt;0,N3302&lt;=0.05),'Bảng Giá'!$B$3,IF(AND(N3302&lt;=0.1,N3302&gt;0.05),'Bảng Giá'!$B$4,IF(AND('Raw Data'!N3302&gt;0.1,'Raw Data'!N3302&lt;=0.25),'Bảng Giá'!$B$5,IF(AND('Raw Data'!N3302&gt;0.25,'Raw Data'!N3302&lt;=0.5),'Bảng Giá'!$B$6,IF(AND('Raw Data'!N3302&gt;0.5,'Raw Data'!N3302&lt;=1),'Bảng Giá'!$B$7,IF(AND('Raw Data'!N3302&gt;1,'Raw Data'!N3302&lt;=1.5),'Bảng Giá'!$B$8,IF(AND('Raw Data'!N3302&gt;1.5,'Raw Data'!N3302&lt;=2),'Bảng Giá'!$B$9,IF(AND('Raw Data'!N3302&gt;2,'Raw Data'!N3302&lt;=2.5),'Bảng Giá'!$B$10,IF(AND('Raw Data'!N3302&gt;2.5,'Raw Data'!N3302&lt;=3),'Bảng Giá'!$B$11,IF(AND('Raw Data'!N3302&gt;3,'Raw Data'!N3302&lt;=3.5),'Bảng Giá'!$B$12,IF(AND('Raw Data'!N3302&gt;3.5,'Raw Data'!N3302&lt;=4),'Bảng Giá'!$B$13,IF(AND('Raw Data'!N3302&gt;4,'Raw Data'!N3302&lt;=4.5),'Bảng Giá'!$B$14,IF(AND('Raw Data'!N3302&gt;4.5,'Raw Data'!N3302&lt;=5),'Bảng Giá'!$B$15,IF(AND('Raw Data'!N3302&gt;5,'Raw Data'!N3302&lt;=5.5),'Bảng Giá'!$B$16,IF(AND('Raw Data'!N3302&gt;5.5,'Raw Data'!N3302&lt;=6),'Bảng Giá'!$B$17,'Bảng Giá'!$B$18)))))))))))))))</f>
        <v>0.1&lt;x&lt;=0.25</v>
      </c>
      <c r="Q3302" s="48">
        <f t="shared" si="309"/>
        <v>-7.6335877862595417E-3</v>
      </c>
      <c r="R3302">
        <f t="shared" si="310"/>
        <v>15600</v>
      </c>
      <c r="S3302">
        <f t="shared" si="311"/>
        <v>2500</v>
      </c>
    </row>
    <row r="3303" spans="1:19" x14ac:dyDescent="0.25">
      <c r="A3303" s="12">
        <v>3302</v>
      </c>
      <c r="B3303" s="12" t="s">
        <v>292</v>
      </c>
      <c r="C3303" s="12" t="s">
        <v>1981</v>
      </c>
      <c r="D3303" s="28">
        <v>43014.333333333336</v>
      </c>
      <c r="E3303" s="17">
        <v>43015.833333333336</v>
      </c>
      <c r="F3303" s="13" t="s">
        <v>302</v>
      </c>
      <c r="G3303" s="12">
        <v>200</v>
      </c>
      <c r="H3303" s="12" t="s">
        <v>322</v>
      </c>
      <c r="I3303" s="12" t="s">
        <v>89</v>
      </c>
      <c r="J3303" s="37">
        <f>INDEX('Bảng Giá'!$C$3:$H$18,MATCH('Raw Data'!P3303,'Bảng Giá'!$B$3:$B$18,0),MATCH('Raw Data'!M3303,'Bảng Giá'!$C$2:$H$2,0))</f>
        <v>13000</v>
      </c>
      <c r="K3303" s="12">
        <v>13100</v>
      </c>
      <c r="L3303" s="36">
        <f t="shared" si="306"/>
        <v>1.5</v>
      </c>
      <c r="M3303" t="str">
        <f>'References data'!H3304</f>
        <v>Nội Tỉnh</v>
      </c>
      <c r="N3303">
        <f t="shared" si="307"/>
        <v>0.2</v>
      </c>
      <c r="O3303">
        <f t="shared" si="308"/>
        <v>-100</v>
      </c>
      <c r="P3303" t="str">
        <f>IF(AND(N3303&gt;0,N3303&lt;=0.05),'Bảng Giá'!$B$3,IF(AND(N3303&lt;=0.1,N3303&gt;0.05),'Bảng Giá'!$B$4,IF(AND('Raw Data'!N3303&gt;0.1,'Raw Data'!N3303&lt;=0.25),'Bảng Giá'!$B$5,IF(AND('Raw Data'!N3303&gt;0.25,'Raw Data'!N3303&lt;=0.5),'Bảng Giá'!$B$6,IF(AND('Raw Data'!N3303&gt;0.5,'Raw Data'!N3303&lt;=1),'Bảng Giá'!$B$7,IF(AND('Raw Data'!N3303&gt;1,'Raw Data'!N3303&lt;=1.5),'Bảng Giá'!$B$8,IF(AND('Raw Data'!N3303&gt;1.5,'Raw Data'!N3303&lt;=2),'Bảng Giá'!$B$9,IF(AND('Raw Data'!N3303&gt;2,'Raw Data'!N3303&lt;=2.5),'Bảng Giá'!$B$10,IF(AND('Raw Data'!N3303&gt;2.5,'Raw Data'!N3303&lt;=3),'Bảng Giá'!$B$11,IF(AND('Raw Data'!N3303&gt;3,'Raw Data'!N3303&lt;=3.5),'Bảng Giá'!$B$12,IF(AND('Raw Data'!N3303&gt;3.5,'Raw Data'!N3303&lt;=4),'Bảng Giá'!$B$13,IF(AND('Raw Data'!N3303&gt;4,'Raw Data'!N3303&lt;=4.5),'Bảng Giá'!$B$14,IF(AND('Raw Data'!N3303&gt;4.5,'Raw Data'!N3303&lt;=5),'Bảng Giá'!$B$15,IF(AND('Raw Data'!N3303&gt;5,'Raw Data'!N3303&lt;=5.5),'Bảng Giá'!$B$16,IF(AND('Raw Data'!N3303&gt;5.5,'Raw Data'!N3303&lt;=6),'Bảng Giá'!$B$17,'Bảng Giá'!$B$18)))))))))))))))</f>
        <v>0.1&lt;x&lt;=0.25</v>
      </c>
      <c r="Q3303" s="48">
        <f t="shared" si="309"/>
        <v>-7.6335877862595417E-3</v>
      </c>
      <c r="R3303">
        <f t="shared" si="310"/>
        <v>15600</v>
      </c>
      <c r="S3303">
        <f t="shared" si="311"/>
        <v>2500</v>
      </c>
    </row>
    <row r="3304" spans="1:19" x14ac:dyDescent="0.25">
      <c r="A3304" s="12">
        <v>3303</v>
      </c>
      <c r="B3304" s="12" t="s">
        <v>292</v>
      </c>
      <c r="C3304" s="12" t="s">
        <v>1982</v>
      </c>
      <c r="D3304" s="28">
        <v>43014.333333333336</v>
      </c>
      <c r="E3304" s="17">
        <v>43015.833333333336</v>
      </c>
      <c r="F3304" s="13" t="s">
        <v>302</v>
      </c>
      <c r="G3304" s="12">
        <v>200</v>
      </c>
      <c r="H3304" s="12" t="s">
        <v>322</v>
      </c>
      <c r="I3304" s="12" t="s">
        <v>76</v>
      </c>
      <c r="J3304" s="37">
        <f>INDEX('Bảng Giá'!$C$3:$H$18,MATCH('Raw Data'!P3304,'Bảng Giá'!$B$3:$B$18,0),MATCH('Raw Data'!M3304,'Bảng Giá'!$C$2:$H$2,0))</f>
        <v>13000</v>
      </c>
      <c r="K3304" s="12">
        <v>13100</v>
      </c>
      <c r="L3304" s="36">
        <f t="shared" si="306"/>
        <v>1.5</v>
      </c>
      <c r="M3304" t="str">
        <f>'References data'!H3305</f>
        <v>Nội Tỉnh</v>
      </c>
      <c r="N3304">
        <f t="shared" si="307"/>
        <v>0.2</v>
      </c>
      <c r="O3304">
        <f t="shared" si="308"/>
        <v>-100</v>
      </c>
      <c r="P3304" t="str">
        <f>IF(AND(N3304&gt;0,N3304&lt;=0.05),'Bảng Giá'!$B$3,IF(AND(N3304&lt;=0.1,N3304&gt;0.05),'Bảng Giá'!$B$4,IF(AND('Raw Data'!N3304&gt;0.1,'Raw Data'!N3304&lt;=0.25),'Bảng Giá'!$B$5,IF(AND('Raw Data'!N3304&gt;0.25,'Raw Data'!N3304&lt;=0.5),'Bảng Giá'!$B$6,IF(AND('Raw Data'!N3304&gt;0.5,'Raw Data'!N3304&lt;=1),'Bảng Giá'!$B$7,IF(AND('Raw Data'!N3304&gt;1,'Raw Data'!N3304&lt;=1.5),'Bảng Giá'!$B$8,IF(AND('Raw Data'!N3304&gt;1.5,'Raw Data'!N3304&lt;=2),'Bảng Giá'!$B$9,IF(AND('Raw Data'!N3304&gt;2,'Raw Data'!N3304&lt;=2.5),'Bảng Giá'!$B$10,IF(AND('Raw Data'!N3304&gt;2.5,'Raw Data'!N3304&lt;=3),'Bảng Giá'!$B$11,IF(AND('Raw Data'!N3304&gt;3,'Raw Data'!N3304&lt;=3.5),'Bảng Giá'!$B$12,IF(AND('Raw Data'!N3304&gt;3.5,'Raw Data'!N3304&lt;=4),'Bảng Giá'!$B$13,IF(AND('Raw Data'!N3304&gt;4,'Raw Data'!N3304&lt;=4.5),'Bảng Giá'!$B$14,IF(AND('Raw Data'!N3304&gt;4.5,'Raw Data'!N3304&lt;=5),'Bảng Giá'!$B$15,IF(AND('Raw Data'!N3304&gt;5,'Raw Data'!N3304&lt;=5.5),'Bảng Giá'!$B$16,IF(AND('Raw Data'!N3304&gt;5.5,'Raw Data'!N3304&lt;=6),'Bảng Giá'!$B$17,'Bảng Giá'!$B$18)))))))))))))))</f>
        <v>0.1&lt;x&lt;=0.25</v>
      </c>
      <c r="Q3304" s="48">
        <f t="shared" si="309"/>
        <v>-7.6335877862595417E-3</v>
      </c>
      <c r="R3304">
        <f t="shared" si="310"/>
        <v>15600</v>
      </c>
      <c r="S3304">
        <f t="shared" si="311"/>
        <v>2500</v>
      </c>
    </row>
    <row r="3305" spans="1:19" x14ac:dyDescent="0.25">
      <c r="A3305" s="12">
        <v>3304</v>
      </c>
      <c r="B3305" s="12" t="s">
        <v>292</v>
      </c>
      <c r="C3305" s="12" t="s">
        <v>1983</v>
      </c>
      <c r="D3305" s="28">
        <v>43014.379467592589</v>
      </c>
      <c r="E3305" s="17">
        <v>43015.879467592589</v>
      </c>
      <c r="F3305" s="13" t="s">
        <v>302</v>
      </c>
      <c r="G3305" s="12">
        <v>200</v>
      </c>
      <c r="H3305" s="12" t="s">
        <v>322</v>
      </c>
      <c r="I3305" s="12" t="s">
        <v>91</v>
      </c>
      <c r="J3305" s="37">
        <f>INDEX('Bảng Giá'!$C$3:$H$18,MATCH('Raw Data'!P3305,'Bảng Giá'!$B$3:$B$18,0),MATCH('Raw Data'!M3305,'Bảng Giá'!$C$2:$H$2,0))</f>
        <v>13000</v>
      </c>
      <c r="K3305" s="12">
        <v>13100</v>
      </c>
      <c r="L3305" s="36">
        <f t="shared" si="306"/>
        <v>1.5</v>
      </c>
      <c r="M3305" t="str">
        <f>'References data'!H3306</f>
        <v>Nội Tỉnh</v>
      </c>
      <c r="N3305">
        <f t="shared" si="307"/>
        <v>0.2</v>
      </c>
      <c r="O3305">
        <f t="shared" si="308"/>
        <v>-100</v>
      </c>
      <c r="P3305" t="str">
        <f>IF(AND(N3305&gt;0,N3305&lt;=0.05),'Bảng Giá'!$B$3,IF(AND(N3305&lt;=0.1,N3305&gt;0.05),'Bảng Giá'!$B$4,IF(AND('Raw Data'!N3305&gt;0.1,'Raw Data'!N3305&lt;=0.25),'Bảng Giá'!$B$5,IF(AND('Raw Data'!N3305&gt;0.25,'Raw Data'!N3305&lt;=0.5),'Bảng Giá'!$B$6,IF(AND('Raw Data'!N3305&gt;0.5,'Raw Data'!N3305&lt;=1),'Bảng Giá'!$B$7,IF(AND('Raw Data'!N3305&gt;1,'Raw Data'!N3305&lt;=1.5),'Bảng Giá'!$B$8,IF(AND('Raw Data'!N3305&gt;1.5,'Raw Data'!N3305&lt;=2),'Bảng Giá'!$B$9,IF(AND('Raw Data'!N3305&gt;2,'Raw Data'!N3305&lt;=2.5),'Bảng Giá'!$B$10,IF(AND('Raw Data'!N3305&gt;2.5,'Raw Data'!N3305&lt;=3),'Bảng Giá'!$B$11,IF(AND('Raw Data'!N3305&gt;3,'Raw Data'!N3305&lt;=3.5),'Bảng Giá'!$B$12,IF(AND('Raw Data'!N3305&gt;3.5,'Raw Data'!N3305&lt;=4),'Bảng Giá'!$B$13,IF(AND('Raw Data'!N3305&gt;4,'Raw Data'!N3305&lt;=4.5),'Bảng Giá'!$B$14,IF(AND('Raw Data'!N3305&gt;4.5,'Raw Data'!N3305&lt;=5),'Bảng Giá'!$B$15,IF(AND('Raw Data'!N3305&gt;5,'Raw Data'!N3305&lt;=5.5),'Bảng Giá'!$B$16,IF(AND('Raw Data'!N3305&gt;5.5,'Raw Data'!N3305&lt;=6),'Bảng Giá'!$B$17,'Bảng Giá'!$B$18)))))))))))))))</f>
        <v>0.1&lt;x&lt;=0.25</v>
      </c>
      <c r="Q3305" s="48">
        <f t="shared" si="309"/>
        <v>-7.6335877862595417E-3</v>
      </c>
      <c r="R3305">
        <f t="shared" si="310"/>
        <v>15600</v>
      </c>
      <c r="S3305">
        <f t="shared" si="311"/>
        <v>2500</v>
      </c>
    </row>
    <row r="3306" spans="1:19" x14ac:dyDescent="0.25">
      <c r="A3306" s="12">
        <v>3305</v>
      </c>
      <c r="B3306" s="12" t="s">
        <v>292</v>
      </c>
      <c r="C3306" s="12" t="s">
        <v>1984</v>
      </c>
      <c r="D3306" s="28">
        <v>43014.379814814813</v>
      </c>
      <c r="E3306" s="17">
        <v>43015.879814814813</v>
      </c>
      <c r="F3306" s="13" t="s">
        <v>302</v>
      </c>
      <c r="G3306" s="12">
        <v>200</v>
      </c>
      <c r="H3306" s="12" t="s">
        <v>322</v>
      </c>
      <c r="I3306" s="12" t="s">
        <v>301</v>
      </c>
      <c r="J3306" s="37">
        <f>INDEX('Bảng Giá'!$C$3:$H$18,MATCH('Raw Data'!P3306,'Bảng Giá'!$B$3:$B$18,0),MATCH('Raw Data'!M3306,'Bảng Giá'!$C$2:$H$2,0))</f>
        <v>13000</v>
      </c>
      <c r="K3306" s="12">
        <v>13100</v>
      </c>
      <c r="L3306" s="36">
        <f t="shared" si="306"/>
        <v>1.5</v>
      </c>
      <c r="M3306" t="str">
        <f>'References data'!H3307</f>
        <v>Nội Tỉnh</v>
      </c>
      <c r="N3306">
        <f t="shared" si="307"/>
        <v>0.2</v>
      </c>
      <c r="O3306">
        <f t="shared" si="308"/>
        <v>-100</v>
      </c>
      <c r="P3306" t="str">
        <f>IF(AND(N3306&gt;0,N3306&lt;=0.05),'Bảng Giá'!$B$3,IF(AND(N3306&lt;=0.1,N3306&gt;0.05),'Bảng Giá'!$B$4,IF(AND('Raw Data'!N3306&gt;0.1,'Raw Data'!N3306&lt;=0.25),'Bảng Giá'!$B$5,IF(AND('Raw Data'!N3306&gt;0.25,'Raw Data'!N3306&lt;=0.5),'Bảng Giá'!$B$6,IF(AND('Raw Data'!N3306&gt;0.5,'Raw Data'!N3306&lt;=1),'Bảng Giá'!$B$7,IF(AND('Raw Data'!N3306&gt;1,'Raw Data'!N3306&lt;=1.5),'Bảng Giá'!$B$8,IF(AND('Raw Data'!N3306&gt;1.5,'Raw Data'!N3306&lt;=2),'Bảng Giá'!$B$9,IF(AND('Raw Data'!N3306&gt;2,'Raw Data'!N3306&lt;=2.5),'Bảng Giá'!$B$10,IF(AND('Raw Data'!N3306&gt;2.5,'Raw Data'!N3306&lt;=3),'Bảng Giá'!$B$11,IF(AND('Raw Data'!N3306&gt;3,'Raw Data'!N3306&lt;=3.5),'Bảng Giá'!$B$12,IF(AND('Raw Data'!N3306&gt;3.5,'Raw Data'!N3306&lt;=4),'Bảng Giá'!$B$13,IF(AND('Raw Data'!N3306&gt;4,'Raw Data'!N3306&lt;=4.5),'Bảng Giá'!$B$14,IF(AND('Raw Data'!N3306&gt;4.5,'Raw Data'!N3306&lt;=5),'Bảng Giá'!$B$15,IF(AND('Raw Data'!N3306&gt;5,'Raw Data'!N3306&lt;=5.5),'Bảng Giá'!$B$16,IF(AND('Raw Data'!N3306&gt;5.5,'Raw Data'!N3306&lt;=6),'Bảng Giá'!$B$17,'Bảng Giá'!$B$18)))))))))))))))</f>
        <v>0.1&lt;x&lt;=0.25</v>
      </c>
      <c r="Q3306" s="48">
        <f t="shared" si="309"/>
        <v>-7.6335877862595417E-3</v>
      </c>
      <c r="R3306">
        <f t="shared" si="310"/>
        <v>15600</v>
      </c>
      <c r="S3306">
        <f t="shared" si="311"/>
        <v>2500</v>
      </c>
    </row>
    <row r="3307" spans="1:19" x14ac:dyDescent="0.25">
      <c r="A3307" s="12">
        <v>3306</v>
      </c>
      <c r="B3307" s="12" t="s">
        <v>292</v>
      </c>
      <c r="C3307" s="12" t="s">
        <v>1985</v>
      </c>
      <c r="D3307" s="28">
        <v>43014.380127314813</v>
      </c>
      <c r="E3307" s="17">
        <v>43015.880127314813</v>
      </c>
      <c r="F3307" s="13" t="s">
        <v>303</v>
      </c>
      <c r="G3307" s="12">
        <v>200</v>
      </c>
      <c r="H3307" s="12" t="s">
        <v>322</v>
      </c>
      <c r="I3307" s="12" t="s">
        <v>298</v>
      </c>
      <c r="J3307" s="37">
        <f>INDEX('Bảng Giá'!$C$3:$H$18,MATCH('Raw Data'!P3307,'Bảng Giá'!$B$3:$B$18,0),MATCH('Raw Data'!M3307,'Bảng Giá'!$C$2:$H$2,0))</f>
        <v>13000</v>
      </c>
      <c r="K3307" s="12">
        <v>13100</v>
      </c>
      <c r="L3307" s="36">
        <f t="shared" si="306"/>
        <v>1.5</v>
      </c>
      <c r="M3307" t="str">
        <f>'References data'!H3308</f>
        <v>Nội Tỉnh</v>
      </c>
      <c r="N3307">
        <f t="shared" si="307"/>
        <v>0.2</v>
      </c>
      <c r="O3307">
        <f t="shared" si="308"/>
        <v>-100</v>
      </c>
      <c r="P3307" t="str">
        <f>IF(AND(N3307&gt;0,N3307&lt;=0.05),'Bảng Giá'!$B$3,IF(AND(N3307&lt;=0.1,N3307&gt;0.05),'Bảng Giá'!$B$4,IF(AND('Raw Data'!N3307&gt;0.1,'Raw Data'!N3307&lt;=0.25),'Bảng Giá'!$B$5,IF(AND('Raw Data'!N3307&gt;0.25,'Raw Data'!N3307&lt;=0.5),'Bảng Giá'!$B$6,IF(AND('Raw Data'!N3307&gt;0.5,'Raw Data'!N3307&lt;=1),'Bảng Giá'!$B$7,IF(AND('Raw Data'!N3307&gt;1,'Raw Data'!N3307&lt;=1.5),'Bảng Giá'!$B$8,IF(AND('Raw Data'!N3307&gt;1.5,'Raw Data'!N3307&lt;=2),'Bảng Giá'!$B$9,IF(AND('Raw Data'!N3307&gt;2,'Raw Data'!N3307&lt;=2.5),'Bảng Giá'!$B$10,IF(AND('Raw Data'!N3307&gt;2.5,'Raw Data'!N3307&lt;=3),'Bảng Giá'!$B$11,IF(AND('Raw Data'!N3307&gt;3,'Raw Data'!N3307&lt;=3.5),'Bảng Giá'!$B$12,IF(AND('Raw Data'!N3307&gt;3.5,'Raw Data'!N3307&lt;=4),'Bảng Giá'!$B$13,IF(AND('Raw Data'!N3307&gt;4,'Raw Data'!N3307&lt;=4.5),'Bảng Giá'!$B$14,IF(AND('Raw Data'!N3307&gt;4.5,'Raw Data'!N3307&lt;=5),'Bảng Giá'!$B$15,IF(AND('Raw Data'!N3307&gt;5,'Raw Data'!N3307&lt;=5.5),'Bảng Giá'!$B$16,IF(AND('Raw Data'!N3307&gt;5.5,'Raw Data'!N3307&lt;=6),'Bảng Giá'!$B$17,'Bảng Giá'!$B$18)))))))))))))))</f>
        <v>0.1&lt;x&lt;=0.25</v>
      </c>
      <c r="Q3307" s="48">
        <f t="shared" si="309"/>
        <v>-7.6335877862595417E-3</v>
      </c>
      <c r="R3307">
        <f t="shared" si="310"/>
        <v>15600</v>
      </c>
      <c r="S3307">
        <f t="shared" si="311"/>
        <v>2500</v>
      </c>
    </row>
    <row r="3308" spans="1:19" x14ac:dyDescent="0.25">
      <c r="A3308" s="12">
        <v>3307</v>
      </c>
      <c r="B3308" s="12" t="s">
        <v>292</v>
      </c>
      <c r="C3308" s="12" t="s">
        <v>1986</v>
      </c>
      <c r="D3308" s="28">
        <v>43014.380925925929</v>
      </c>
      <c r="E3308" s="17">
        <v>43015.880925925929</v>
      </c>
      <c r="F3308" s="13" t="s">
        <v>303</v>
      </c>
      <c r="G3308" s="12">
        <v>200</v>
      </c>
      <c r="H3308" s="12" t="s">
        <v>322</v>
      </c>
      <c r="I3308" s="12" t="s">
        <v>93</v>
      </c>
      <c r="J3308" s="37">
        <f>INDEX('Bảng Giá'!$C$3:$H$18,MATCH('Raw Data'!P3308,'Bảng Giá'!$B$3:$B$18,0),MATCH('Raw Data'!M3308,'Bảng Giá'!$C$2:$H$2,0))</f>
        <v>13000</v>
      </c>
      <c r="K3308" s="12">
        <v>13100</v>
      </c>
      <c r="L3308" s="36">
        <f t="shared" si="306"/>
        <v>1.5</v>
      </c>
      <c r="M3308" t="str">
        <f>'References data'!H3309</f>
        <v>Nội Tỉnh</v>
      </c>
      <c r="N3308">
        <f t="shared" si="307"/>
        <v>0.2</v>
      </c>
      <c r="O3308">
        <f t="shared" si="308"/>
        <v>-100</v>
      </c>
      <c r="P3308" t="str">
        <f>IF(AND(N3308&gt;0,N3308&lt;=0.05),'Bảng Giá'!$B$3,IF(AND(N3308&lt;=0.1,N3308&gt;0.05),'Bảng Giá'!$B$4,IF(AND('Raw Data'!N3308&gt;0.1,'Raw Data'!N3308&lt;=0.25),'Bảng Giá'!$B$5,IF(AND('Raw Data'!N3308&gt;0.25,'Raw Data'!N3308&lt;=0.5),'Bảng Giá'!$B$6,IF(AND('Raw Data'!N3308&gt;0.5,'Raw Data'!N3308&lt;=1),'Bảng Giá'!$B$7,IF(AND('Raw Data'!N3308&gt;1,'Raw Data'!N3308&lt;=1.5),'Bảng Giá'!$B$8,IF(AND('Raw Data'!N3308&gt;1.5,'Raw Data'!N3308&lt;=2),'Bảng Giá'!$B$9,IF(AND('Raw Data'!N3308&gt;2,'Raw Data'!N3308&lt;=2.5),'Bảng Giá'!$B$10,IF(AND('Raw Data'!N3308&gt;2.5,'Raw Data'!N3308&lt;=3),'Bảng Giá'!$B$11,IF(AND('Raw Data'!N3308&gt;3,'Raw Data'!N3308&lt;=3.5),'Bảng Giá'!$B$12,IF(AND('Raw Data'!N3308&gt;3.5,'Raw Data'!N3308&lt;=4),'Bảng Giá'!$B$13,IF(AND('Raw Data'!N3308&gt;4,'Raw Data'!N3308&lt;=4.5),'Bảng Giá'!$B$14,IF(AND('Raw Data'!N3308&gt;4.5,'Raw Data'!N3308&lt;=5),'Bảng Giá'!$B$15,IF(AND('Raw Data'!N3308&gt;5,'Raw Data'!N3308&lt;=5.5),'Bảng Giá'!$B$16,IF(AND('Raw Data'!N3308&gt;5.5,'Raw Data'!N3308&lt;=6),'Bảng Giá'!$B$17,'Bảng Giá'!$B$18)))))))))))))))</f>
        <v>0.1&lt;x&lt;=0.25</v>
      </c>
      <c r="Q3308" s="48">
        <f t="shared" si="309"/>
        <v>-7.6335877862595417E-3</v>
      </c>
      <c r="R3308">
        <f t="shared" si="310"/>
        <v>15600</v>
      </c>
      <c r="S3308">
        <f t="shared" si="311"/>
        <v>2500</v>
      </c>
    </row>
    <row r="3309" spans="1:19" x14ac:dyDescent="0.25">
      <c r="A3309" s="12">
        <v>3308</v>
      </c>
      <c r="B3309" s="12" t="s">
        <v>292</v>
      </c>
      <c r="C3309" s="12" t="s">
        <v>1987</v>
      </c>
      <c r="D3309" s="28">
        <v>43014.333333333336</v>
      </c>
      <c r="E3309" s="17">
        <v>43015.833333333336</v>
      </c>
      <c r="F3309" s="13" t="s">
        <v>302</v>
      </c>
      <c r="G3309" s="12">
        <v>5400</v>
      </c>
      <c r="H3309" s="12" t="s">
        <v>77</v>
      </c>
      <c r="I3309" s="12" t="s">
        <v>311</v>
      </c>
      <c r="J3309" s="37">
        <f>INDEX('Bảng Giá'!$C$3:$H$18,MATCH('Raw Data'!P3309,'Bảng Giá'!$B$3:$B$18,0),MATCH('Raw Data'!M3309,'Bảng Giá'!$C$2:$H$2,0))</f>
        <v>25000</v>
      </c>
      <c r="K3309" s="12">
        <v>25200</v>
      </c>
      <c r="L3309" s="36">
        <f t="shared" si="306"/>
        <v>1.5</v>
      </c>
      <c r="M3309" t="str">
        <f>'References data'!H3310</f>
        <v>Nội Tỉnh</v>
      </c>
      <c r="N3309">
        <f t="shared" si="307"/>
        <v>5.4</v>
      </c>
      <c r="O3309">
        <f t="shared" si="308"/>
        <v>-200</v>
      </c>
      <c r="P3309" t="str">
        <f>IF(AND(N3309&gt;0,N3309&lt;=0.05),'Bảng Giá'!$B$3,IF(AND(N3309&lt;=0.1,N3309&gt;0.05),'Bảng Giá'!$B$4,IF(AND('Raw Data'!N3309&gt;0.1,'Raw Data'!N3309&lt;=0.25),'Bảng Giá'!$B$5,IF(AND('Raw Data'!N3309&gt;0.25,'Raw Data'!N3309&lt;=0.5),'Bảng Giá'!$B$6,IF(AND('Raw Data'!N3309&gt;0.5,'Raw Data'!N3309&lt;=1),'Bảng Giá'!$B$7,IF(AND('Raw Data'!N3309&gt;1,'Raw Data'!N3309&lt;=1.5),'Bảng Giá'!$B$8,IF(AND('Raw Data'!N3309&gt;1.5,'Raw Data'!N3309&lt;=2),'Bảng Giá'!$B$9,IF(AND('Raw Data'!N3309&gt;2,'Raw Data'!N3309&lt;=2.5),'Bảng Giá'!$B$10,IF(AND('Raw Data'!N3309&gt;2.5,'Raw Data'!N3309&lt;=3),'Bảng Giá'!$B$11,IF(AND('Raw Data'!N3309&gt;3,'Raw Data'!N3309&lt;=3.5),'Bảng Giá'!$B$12,IF(AND('Raw Data'!N3309&gt;3.5,'Raw Data'!N3309&lt;=4),'Bảng Giá'!$B$13,IF(AND('Raw Data'!N3309&gt;4,'Raw Data'!N3309&lt;=4.5),'Bảng Giá'!$B$14,IF(AND('Raw Data'!N3309&gt;4.5,'Raw Data'!N3309&lt;=5),'Bảng Giá'!$B$15,IF(AND('Raw Data'!N3309&gt;5,'Raw Data'!N3309&lt;=5.5),'Bảng Giá'!$B$16,IF(AND('Raw Data'!N3309&gt;5.5,'Raw Data'!N3309&lt;=6),'Bảng Giá'!$B$17,'Bảng Giá'!$B$18)))))))))))))))</f>
        <v>5&lt;x&lt;=5.5</v>
      </c>
      <c r="Q3309" s="48">
        <f t="shared" si="309"/>
        <v>-7.9365079365079361E-3</v>
      </c>
      <c r="R3309">
        <f t="shared" si="310"/>
        <v>30000</v>
      </c>
      <c r="S3309">
        <f t="shared" si="311"/>
        <v>4800</v>
      </c>
    </row>
    <row r="3310" spans="1:19" x14ac:dyDescent="0.25">
      <c r="A3310" s="12">
        <v>3309</v>
      </c>
      <c r="B3310" s="12" t="s">
        <v>292</v>
      </c>
      <c r="C3310" s="12" t="s">
        <v>1988</v>
      </c>
      <c r="D3310" s="28">
        <v>43014.333333333336</v>
      </c>
      <c r="E3310" s="17">
        <v>43016.533333333333</v>
      </c>
      <c r="F3310" s="13" t="s">
        <v>303</v>
      </c>
      <c r="G3310" s="12">
        <v>500</v>
      </c>
      <c r="H3310" s="12" t="s">
        <v>311</v>
      </c>
      <c r="I3310" s="12" t="s">
        <v>194</v>
      </c>
      <c r="J3310" s="37">
        <f>INDEX('Bảng Giá'!$C$3:$H$18,MATCH('Raw Data'!P3310,'Bảng Giá'!$B$3:$B$18,0),MATCH('Raw Data'!M3310,'Bảng Giá'!$C$2:$H$2,0))</f>
        <v>20000</v>
      </c>
      <c r="K3310" s="12">
        <v>22700</v>
      </c>
      <c r="L3310" s="36">
        <f t="shared" si="306"/>
        <v>2.1999999999970896</v>
      </c>
      <c r="M3310" t="str">
        <f>'References data'!H3311</f>
        <v>Nội Vùng</v>
      </c>
      <c r="N3310">
        <f t="shared" si="307"/>
        <v>0.5</v>
      </c>
      <c r="O3310">
        <f t="shared" si="308"/>
        <v>-2700</v>
      </c>
      <c r="P3310" t="str">
        <f>IF(AND(N3310&gt;0,N3310&lt;=0.05),'Bảng Giá'!$B$3,IF(AND(N3310&lt;=0.1,N3310&gt;0.05),'Bảng Giá'!$B$4,IF(AND('Raw Data'!N3310&gt;0.1,'Raw Data'!N3310&lt;=0.25),'Bảng Giá'!$B$5,IF(AND('Raw Data'!N3310&gt;0.25,'Raw Data'!N3310&lt;=0.5),'Bảng Giá'!$B$6,IF(AND('Raw Data'!N3310&gt;0.5,'Raw Data'!N3310&lt;=1),'Bảng Giá'!$B$7,IF(AND('Raw Data'!N3310&gt;1,'Raw Data'!N3310&lt;=1.5),'Bảng Giá'!$B$8,IF(AND('Raw Data'!N3310&gt;1.5,'Raw Data'!N3310&lt;=2),'Bảng Giá'!$B$9,IF(AND('Raw Data'!N3310&gt;2,'Raw Data'!N3310&lt;=2.5),'Bảng Giá'!$B$10,IF(AND('Raw Data'!N3310&gt;2.5,'Raw Data'!N3310&lt;=3),'Bảng Giá'!$B$11,IF(AND('Raw Data'!N3310&gt;3,'Raw Data'!N3310&lt;=3.5),'Bảng Giá'!$B$12,IF(AND('Raw Data'!N3310&gt;3.5,'Raw Data'!N3310&lt;=4),'Bảng Giá'!$B$13,IF(AND('Raw Data'!N3310&gt;4,'Raw Data'!N3310&lt;=4.5),'Bảng Giá'!$B$14,IF(AND('Raw Data'!N3310&gt;4.5,'Raw Data'!N3310&lt;=5),'Bảng Giá'!$B$15,IF(AND('Raw Data'!N3310&gt;5,'Raw Data'!N3310&lt;=5.5),'Bảng Giá'!$B$16,IF(AND('Raw Data'!N3310&gt;5.5,'Raw Data'!N3310&lt;=6),'Bảng Giá'!$B$17,'Bảng Giá'!$B$18)))))))))))))))</f>
        <v>0.25&lt;x&lt;=0.5</v>
      </c>
      <c r="Q3310" s="48">
        <f t="shared" si="309"/>
        <v>-0.11894273127753303</v>
      </c>
      <c r="R3310">
        <f t="shared" si="310"/>
        <v>24000</v>
      </c>
      <c r="S3310">
        <f t="shared" si="311"/>
        <v>1300</v>
      </c>
    </row>
    <row r="3311" spans="1:19" x14ac:dyDescent="0.25">
      <c r="A3311" s="12">
        <v>3310</v>
      </c>
      <c r="B3311" s="12" t="s">
        <v>292</v>
      </c>
      <c r="C3311" s="12" t="s">
        <v>1989</v>
      </c>
      <c r="D3311" s="28">
        <v>43014.333333333336</v>
      </c>
      <c r="E3311" s="17">
        <v>43016.533333333333</v>
      </c>
      <c r="F3311" s="13" t="s">
        <v>302</v>
      </c>
      <c r="G3311" s="12">
        <v>3600</v>
      </c>
      <c r="H3311" s="12" t="s">
        <v>111</v>
      </c>
      <c r="I3311" s="12" t="s">
        <v>322</v>
      </c>
      <c r="J3311" s="37">
        <f>INDEX('Bảng Giá'!$C$3:$H$18,MATCH('Raw Data'!P3311,'Bảng Giá'!$B$3:$B$18,0),MATCH('Raw Data'!M3311,'Bảng Giá'!$C$2:$H$2,0))</f>
        <v>51500</v>
      </c>
      <c r="K3311" s="12">
        <v>51800</v>
      </c>
      <c r="L3311" s="36">
        <f t="shared" si="306"/>
        <v>2.1999999999970896</v>
      </c>
      <c r="M3311" t="str">
        <f>'References data'!H3312</f>
        <v>Nội Vùng</v>
      </c>
      <c r="N3311">
        <f t="shared" si="307"/>
        <v>3.6</v>
      </c>
      <c r="O3311">
        <f t="shared" si="308"/>
        <v>-300</v>
      </c>
      <c r="P3311" t="str">
        <f>IF(AND(N3311&gt;0,N3311&lt;=0.05),'Bảng Giá'!$B$3,IF(AND(N3311&lt;=0.1,N3311&gt;0.05),'Bảng Giá'!$B$4,IF(AND('Raw Data'!N3311&gt;0.1,'Raw Data'!N3311&lt;=0.25),'Bảng Giá'!$B$5,IF(AND('Raw Data'!N3311&gt;0.25,'Raw Data'!N3311&lt;=0.5),'Bảng Giá'!$B$6,IF(AND('Raw Data'!N3311&gt;0.5,'Raw Data'!N3311&lt;=1),'Bảng Giá'!$B$7,IF(AND('Raw Data'!N3311&gt;1,'Raw Data'!N3311&lt;=1.5),'Bảng Giá'!$B$8,IF(AND('Raw Data'!N3311&gt;1.5,'Raw Data'!N3311&lt;=2),'Bảng Giá'!$B$9,IF(AND('Raw Data'!N3311&gt;2,'Raw Data'!N3311&lt;=2.5),'Bảng Giá'!$B$10,IF(AND('Raw Data'!N3311&gt;2.5,'Raw Data'!N3311&lt;=3),'Bảng Giá'!$B$11,IF(AND('Raw Data'!N3311&gt;3,'Raw Data'!N3311&lt;=3.5),'Bảng Giá'!$B$12,IF(AND('Raw Data'!N3311&gt;3.5,'Raw Data'!N3311&lt;=4),'Bảng Giá'!$B$13,IF(AND('Raw Data'!N3311&gt;4,'Raw Data'!N3311&lt;=4.5),'Bảng Giá'!$B$14,IF(AND('Raw Data'!N3311&gt;4.5,'Raw Data'!N3311&lt;=5),'Bảng Giá'!$B$15,IF(AND('Raw Data'!N3311&gt;5,'Raw Data'!N3311&lt;=5.5),'Bảng Giá'!$B$16,IF(AND('Raw Data'!N3311&gt;5.5,'Raw Data'!N3311&lt;=6),'Bảng Giá'!$B$17,'Bảng Giá'!$B$18)))))))))))))))</f>
        <v>3.5&lt;x&lt;=4</v>
      </c>
      <c r="Q3311" s="48">
        <f t="shared" si="309"/>
        <v>-5.7915057915057912E-3</v>
      </c>
      <c r="R3311">
        <f t="shared" si="310"/>
        <v>61800</v>
      </c>
      <c r="S3311">
        <f t="shared" si="311"/>
        <v>10000</v>
      </c>
    </row>
    <row r="3312" spans="1:19" x14ac:dyDescent="0.25">
      <c r="A3312" s="12">
        <v>3311</v>
      </c>
      <c r="B3312" s="12" t="s">
        <v>292</v>
      </c>
      <c r="C3312" s="12" t="s">
        <v>1990</v>
      </c>
      <c r="D3312" s="28">
        <v>43014.333333333336</v>
      </c>
      <c r="E3312" s="17">
        <v>43016.533333333333</v>
      </c>
      <c r="F3312" s="13" t="s">
        <v>302</v>
      </c>
      <c r="G3312" s="12">
        <v>5400</v>
      </c>
      <c r="H3312" s="12" t="s">
        <v>408</v>
      </c>
      <c r="I3312" s="12" t="s">
        <v>311</v>
      </c>
      <c r="J3312" s="37">
        <f>INDEX('Bảng Giá'!$C$3:$H$18,MATCH('Raw Data'!P3312,'Bảng Giá'!$B$3:$B$18,0),MATCH('Raw Data'!M3312,'Bảng Giá'!$C$2:$H$2,0))</f>
        <v>59000</v>
      </c>
      <c r="K3312" s="12">
        <v>59300</v>
      </c>
      <c r="L3312" s="36">
        <f t="shared" si="306"/>
        <v>2.1999999999970896</v>
      </c>
      <c r="M3312" t="str">
        <f>'References data'!H3313</f>
        <v>Nội Vùng</v>
      </c>
      <c r="N3312">
        <f t="shared" si="307"/>
        <v>5.4</v>
      </c>
      <c r="O3312">
        <f t="shared" si="308"/>
        <v>-300</v>
      </c>
      <c r="P3312" t="str">
        <f>IF(AND(N3312&gt;0,N3312&lt;=0.05),'Bảng Giá'!$B$3,IF(AND(N3312&lt;=0.1,N3312&gt;0.05),'Bảng Giá'!$B$4,IF(AND('Raw Data'!N3312&gt;0.1,'Raw Data'!N3312&lt;=0.25),'Bảng Giá'!$B$5,IF(AND('Raw Data'!N3312&gt;0.25,'Raw Data'!N3312&lt;=0.5),'Bảng Giá'!$B$6,IF(AND('Raw Data'!N3312&gt;0.5,'Raw Data'!N3312&lt;=1),'Bảng Giá'!$B$7,IF(AND('Raw Data'!N3312&gt;1,'Raw Data'!N3312&lt;=1.5),'Bảng Giá'!$B$8,IF(AND('Raw Data'!N3312&gt;1.5,'Raw Data'!N3312&lt;=2),'Bảng Giá'!$B$9,IF(AND('Raw Data'!N3312&gt;2,'Raw Data'!N3312&lt;=2.5),'Bảng Giá'!$B$10,IF(AND('Raw Data'!N3312&gt;2.5,'Raw Data'!N3312&lt;=3),'Bảng Giá'!$B$11,IF(AND('Raw Data'!N3312&gt;3,'Raw Data'!N3312&lt;=3.5),'Bảng Giá'!$B$12,IF(AND('Raw Data'!N3312&gt;3.5,'Raw Data'!N3312&lt;=4),'Bảng Giá'!$B$13,IF(AND('Raw Data'!N3312&gt;4,'Raw Data'!N3312&lt;=4.5),'Bảng Giá'!$B$14,IF(AND('Raw Data'!N3312&gt;4.5,'Raw Data'!N3312&lt;=5),'Bảng Giá'!$B$15,IF(AND('Raw Data'!N3312&gt;5,'Raw Data'!N3312&lt;=5.5),'Bảng Giá'!$B$16,IF(AND('Raw Data'!N3312&gt;5.5,'Raw Data'!N3312&lt;=6),'Bảng Giá'!$B$17,'Bảng Giá'!$B$18)))))))))))))))</f>
        <v>5&lt;x&lt;=5.5</v>
      </c>
      <c r="Q3312" s="48">
        <f t="shared" si="309"/>
        <v>-5.0590219224283303E-3</v>
      </c>
      <c r="R3312">
        <f t="shared" si="310"/>
        <v>70800</v>
      </c>
      <c r="S3312">
        <f t="shared" si="311"/>
        <v>11500</v>
      </c>
    </row>
    <row r="3313" spans="1:19" x14ac:dyDescent="0.25">
      <c r="A3313" s="12">
        <v>3312</v>
      </c>
      <c r="B3313" s="12" t="s">
        <v>292</v>
      </c>
      <c r="C3313" s="12" t="s">
        <v>1991</v>
      </c>
      <c r="D3313" s="28">
        <v>43014.333333333336</v>
      </c>
      <c r="E3313" s="17">
        <v>43016.533333333333</v>
      </c>
      <c r="F3313" s="13" t="s">
        <v>302</v>
      </c>
      <c r="G3313" s="12">
        <v>3600</v>
      </c>
      <c r="H3313" s="12" t="s">
        <v>459</v>
      </c>
      <c r="I3313" s="12" t="s">
        <v>322</v>
      </c>
      <c r="J3313" s="37">
        <f>INDEX('Bảng Giá'!$C$3:$H$18,MATCH('Raw Data'!P3313,'Bảng Giá'!$B$3:$B$18,0),MATCH('Raw Data'!M3313,'Bảng Giá'!$C$2:$H$2,0))</f>
        <v>51500</v>
      </c>
      <c r="K3313" s="12">
        <v>51800</v>
      </c>
      <c r="L3313" s="36">
        <f t="shared" si="306"/>
        <v>2.1999999999970896</v>
      </c>
      <c r="M3313" t="str">
        <f>'References data'!H3314</f>
        <v>Nội Vùng</v>
      </c>
      <c r="N3313">
        <f t="shared" si="307"/>
        <v>3.6</v>
      </c>
      <c r="O3313">
        <f t="shared" si="308"/>
        <v>-300</v>
      </c>
      <c r="P3313" t="str">
        <f>IF(AND(N3313&gt;0,N3313&lt;=0.05),'Bảng Giá'!$B$3,IF(AND(N3313&lt;=0.1,N3313&gt;0.05),'Bảng Giá'!$B$4,IF(AND('Raw Data'!N3313&gt;0.1,'Raw Data'!N3313&lt;=0.25),'Bảng Giá'!$B$5,IF(AND('Raw Data'!N3313&gt;0.25,'Raw Data'!N3313&lt;=0.5),'Bảng Giá'!$B$6,IF(AND('Raw Data'!N3313&gt;0.5,'Raw Data'!N3313&lt;=1),'Bảng Giá'!$B$7,IF(AND('Raw Data'!N3313&gt;1,'Raw Data'!N3313&lt;=1.5),'Bảng Giá'!$B$8,IF(AND('Raw Data'!N3313&gt;1.5,'Raw Data'!N3313&lt;=2),'Bảng Giá'!$B$9,IF(AND('Raw Data'!N3313&gt;2,'Raw Data'!N3313&lt;=2.5),'Bảng Giá'!$B$10,IF(AND('Raw Data'!N3313&gt;2.5,'Raw Data'!N3313&lt;=3),'Bảng Giá'!$B$11,IF(AND('Raw Data'!N3313&gt;3,'Raw Data'!N3313&lt;=3.5),'Bảng Giá'!$B$12,IF(AND('Raw Data'!N3313&gt;3.5,'Raw Data'!N3313&lt;=4),'Bảng Giá'!$B$13,IF(AND('Raw Data'!N3313&gt;4,'Raw Data'!N3313&lt;=4.5),'Bảng Giá'!$B$14,IF(AND('Raw Data'!N3313&gt;4.5,'Raw Data'!N3313&lt;=5),'Bảng Giá'!$B$15,IF(AND('Raw Data'!N3313&gt;5,'Raw Data'!N3313&lt;=5.5),'Bảng Giá'!$B$16,IF(AND('Raw Data'!N3313&gt;5.5,'Raw Data'!N3313&lt;=6),'Bảng Giá'!$B$17,'Bảng Giá'!$B$18)))))))))))))))</f>
        <v>3.5&lt;x&lt;=4</v>
      </c>
      <c r="Q3313" s="48">
        <f t="shared" si="309"/>
        <v>-5.7915057915057912E-3</v>
      </c>
      <c r="R3313">
        <f t="shared" si="310"/>
        <v>61800</v>
      </c>
      <c r="S3313">
        <f t="shared" si="311"/>
        <v>10000</v>
      </c>
    </row>
    <row r="3314" spans="1:19" x14ac:dyDescent="0.25">
      <c r="A3314" s="12">
        <v>3313</v>
      </c>
      <c r="B3314" s="12" t="s">
        <v>292</v>
      </c>
      <c r="C3314" s="12" t="s">
        <v>1992</v>
      </c>
      <c r="D3314" s="28">
        <v>43015.333333333336</v>
      </c>
      <c r="E3314" s="17">
        <v>43017.533333333333</v>
      </c>
      <c r="F3314" s="13" t="s">
        <v>302</v>
      </c>
      <c r="G3314" s="12">
        <v>3600</v>
      </c>
      <c r="H3314" s="12" t="s">
        <v>117</v>
      </c>
      <c r="I3314" s="12" t="s">
        <v>322</v>
      </c>
      <c r="J3314" s="37">
        <f>INDEX('Bảng Giá'!$C$3:$H$18,MATCH('Raw Data'!P3314,'Bảng Giá'!$B$3:$B$18,0),MATCH('Raw Data'!M3314,'Bảng Giá'!$C$2:$H$2,0))</f>
        <v>51500</v>
      </c>
      <c r="K3314" s="12">
        <v>51800</v>
      </c>
      <c r="L3314" s="36">
        <f t="shared" si="306"/>
        <v>2.1999999999970896</v>
      </c>
      <c r="M3314" t="str">
        <f>'References data'!H3315</f>
        <v>Nội Vùng</v>
      </c>
      <c r="N3314">
        <f t="shared" si="307"/>
        <v>3.6</v>
      </c>
      <c r="O3314">
        <f t="shared" si="308"/>
        <v>-300</v>
      </c>
      <c r="P3314" t="str">
        <f>IF(AND(N3314&gt;0,N3314&lt;=0.05),'Bảng Giá'!$B$3,IF(AND(N3314&lt;=0.1,N3314&gt;0.05),'Bảng Giá'!$B$4,IF(AND('Raw Data'!N3314&gt;0.1,'Raw Data'!N3314&lt;=0.25),'Bảng Giá'!$B$5,IF(AND('Raw Data'!N3314&gt;0.25,'Raw Data'!N3314&lt;=0.5),'Bảng Giá'!$B$6,IF(AND('Raw Data'!N3314&gt;0.5,'Raw Data'!N3314&lt;=1),'Bảng Giá'!$B$7,IF(AND('Raw Data'!N3314&gt;1,'Raw Data'!N3314&lt;=1.5),'Bảng Giá'!$B$8,IF(AND('Raw Data'!N3314&gt;1.5,'Raw Data'!N3314&lt;=2),'Bảng Giá'!$B$9,IF(AND('Raw Data'!N3314&gt;2,'Raw Data'!N3314&lt;=2.5),'Bảng Giá'!$B$10,IF(AND('Raw Data'!N3314&gt;2.5,'Raw Data'!N3314&lt;=3),'Bảng Giá'!$B$11,IF(AND('Raw Data'!N3314&gt;3,'Raw Data'!N3314&lt;=3.5),'Bảng Giá'!$B$12,IF(AND('Raw Data'!N3314&gt;3.5,'Raw Data'!N3314&lt;=4),'Bảng Giá'!$B$13,IF(AND('Raw Data'!N3314&gt;4,'Raw Data'!N3314&lt;=4.5),'Bảng Giá'!$B$14,IF(AND('Raw Data'!N3314&gt;4.5,'Raw Data'!N3314&lt;=5),'Bảng Giá'!$B$15,IF(AND('Raw Data'!N3314&gt;5,'Raw Data'!N3314&lt;=5.5),'Bảng Giá'!$B$16,IF(AND('Raw Data'!N3314&gt;5.5,'Raw Data'!N3314&lt;=6),'Bảng Giá'!$B$17,'Bảng Giá'!$B$18)))))))))))))))</f>
        <v>3.5&lt;x&lt;=4</v>
      </c>
      <c r="Q3314" s="48">
        <f t="shared" si="309"/>
        <v>-5.7915057915057912E-3</v>
      </c>
      <c r="R3314">
        <f t="shared" si="310"/>
        <v>61800</v>
      </c>
      <c r="S3314">
        <f t="shared" si="311"/>
        <v>10000</v>
      </c>
    </row>
    <row r="3315" spans="1:19" x14ac:dyDescent="0.25">
      <c r="A3315" s="12">
        <v>3314</v>
      </c>
      <c r="B3315" s="12" t="s">
        <v>292</v>
      </c>
      <c r="C3315" s="12" t="s">
        <v>1993</v>
      </c>
      <c r="D3315" s="28">
        <v>43014.333333333336</v>
      </c>
      <c r="E3315" s="17">
        <v>43016.533333333333</v>
      </c>
      <c r="F3315" s="13" t="s">
        <v>302</v>
      </c>
      <c r="G3315" s="12">
        <v>5400</v>
      </c>
      <c r="H3315" s="12" t="s">
        <v>291</v>
      </c>
      <c r="I3315" s="12" t="s">
        <v>311</v>
      </c>
      <c r="J3315" s="37">
        <f>INDEX('Bảng Giá'!$C$3:$H$18,MATCH('Raw Data'!P3315,'Bảng Giá'!$B$3:$B$18,0),MATCH('Raw Data'!M3315,'Bảng Giá'!$C$2:$H$2,0))</f>
        <v>59000</v>
      </c>
      <c r="K3315" s="12">
        <v>59300</v>
      </c>
      <c r="L3315" s="36">
        <f t="shared" si="306"/>
        <v>2.1999999999970896</v>
      </c>
      <c r="M3315" t="str">
        <f>'References data'!H3316</f>
        <v>Nội Vùng</v>
      </c>
      <c r="N3315">
        <f t="shared" si="307"/>
        <v>5.4</v>
      </c>
      <c r="O3315">
        <f t="shared" si="308"/>
        <v>-300</v>
      </c>
      <c r="P3315" t="str">
        <f>IF(AND(N3315&gt;0,N3315&lt;=0.05),'Bảng Giá'!$B$3,IF(AND(N3315&lt;=0.1,N3315&gt;0.05),'Bảng Giá'!$B$4,IF(AND('Raw Data'!N3315&gt;0.1,'Raw Data'!N3315&lt;=0.25),'Bảng Giá'!$B$5,IF(AND('Raw Data'!N3315&gt;0.25,'Raw Data'!N3315&lt;=0.5),'Bảng Giá'!$B$6,IF(AND('Raw Data'!N3315&gt;0.5,'Raw Data'!N3315&lt;=1),'Bảng Giá'!$B$7,IF(AND('Raw Data'!N3315&gt;1,'Raw Data'!N3315&lt;=1.5),'Bảng Giá'!$B$8,IF(AND('Raw Data'!N3315&gt;1.5,'Raw Data'!N3315&lt;=2),'Bảng Giá'!$B$9,IF(AND('Raw Data'!N3315&gt;2,'Raw Data'!N3315&lt;=2.5),'Bảng Giá'!$B$10,IF(AND('Raw Data'!N3315&gt;2.5,'Raw Data'!N3315&lt;=3),'Bảng Giá'!$B$11,IF(AND('Raw Data'!N3315&gt;3,'Raw Data'!N3315&lt;=3.5),'Bảng Giá'!$B$12,IF(AND('Raw Data'!N3315&gt;3.5,'Raw Data'!N3315&lt;=4),'Bảng Giá'!$B$13,IF(AND('Raw Data'!N3315&gt;4,'Raw Data'!N3315&lt;=4.5),'Bảng Giá'!$B$14,IF(AND('Raw Data'!N3315&gt;4.5,'Raw Data'!N3315&lt;=5),'Bảng Giá'!$B$15,IF(AND('Raw Data'!N3315&gt;5,'Raw Data'!N3315&lt;=5.5),'Bảng Giá'!$B$16,IF(AND('Raw Data'!N3315&gt;5.5,'Raw Data'!N3315&lt;=6),'Bảng Giá'!$B$17,'Bảng Giá'!$B$18)))))))))))))))</f>
        <v>5&lt;x&lt;=5.5</v>
      </c>
      <c r="Q3315" s="48">
        <f t="shared" si="309"/>
        <v>-5.0590219224283303E-3</v>
      </c>
      <c r="R3315">
        <f t="shared" si="310"/>
        <v>70800</v>
      </c>
      <c r="S3315">
        <f t="shared" si="311"/>
        <v>11500</v>
      </c>
    </row>
    <row r="3316" spans="1:19" x14ac:dyDescent="0.25">
      <c r="A3316" s="12">
        <v>3315</v>
      </c>
      <c r="B3316" s="12" t="s">
        <v>292</v>
      </c>
      <c r="C3316" s="12" t="s">
        <v>1994</v>
      </c>
      <c r="D3316" s="28">
        <v>43014.333333333336</v>
      </c>
      <c r="E3316" s="17">
        <v>43018.533333333333</v>
      </c>
      <c r="F3316" s="13" t="s">
        <v>302</v>
      </c>
      <c r="G3316" s="12">
        <v>3600</v>
      </c>
      <c r="H3316" s="12" t="s">
        <v>276</v>
      </c>
      <c r="I3316" s="12" t="s">
        <v>322</v>
      </c>
      <c r="J3316" s="37">
        <f>INDEX('Bảng Giá'!$C$3:$H$18,MATCH('Raw Data'!P3316,'Bảng Giá'!$B$3:$B$18,0),MATCH('Raw Data'!M3316,'Bảng Giá'!$C$2:$H$2,0))</f>
        <v>83500</v>
      </c>
      <c r="K3316" s="12">
        <v>81500</v>
      </c>
      <c r="L3316" s="36">
        <f t="shared" si="306"/>
        <v>4.1999999999970896</v>
      </c>
      <c r="M3316" t="str">
        <f>'References data'!H3317</f>
        <v>Liên Vùng</v>
      </c>
      <c r="N3316">
        <f t="shared" si="307"/>
        <v>3.6</v>
      </c>
      <c r="O3316">
        <f t="shared" si="308"/>
        <v>2000</v>
      </c>
      <c r="P3316" t="str">
        <f>IF(AND(N3316&gt;0,N3316&lt;=0.05),'Bảng Giá'!$B$3,IF(AND(N3316&lt;=0.1,N3316&gt;0.05),'Bảng Giá'!$B$4,IF(AND('Raw Data'!N3316&gt;0.1,'Raw Data'!N3316&lt;=0.25),'Bảng Giá'!$B$5,IF(AND('Raw Data'!N3316&gt;0.25,'Raw Data'!N3316&lt;=0.5),'Bảng Giá'!$B$6,IF(AND('Raw Data'!N3316&gt;0.5,'Raw Data'!N3316&lt;=1),'Bảng Giá'!$B$7,IF(AND('Raw Data'!N3316&gt;1,'Raw Data'!N3316&lt;=1.5),'Bảng Giá'!$B$8,IF(AND('Raw Data'!N3316&gt;1.5,'Raw Data'!N3316&lt;=2),'Bảng Giá'!$B$9,IF(AND('Raw Data'!N3316&gt;2,'Raw Data'!N3316&lt;=2.5),'Bảng Giá'!$B$10,IF(AND('Raw Data'!N3316&gt;2.5,'Raw Data'!N3316&lt;=3),'Bảng Giá'!$B$11,IF(AND('Raw Data'!N3316&gt;3,'Raw Data'!N3316&lt;=3.5),'Bảng Giá'!$B$12,IF(AND('Raw Data'!N3316&gt;3.5,'Raw Data'!N3316&lt;=4),'Bảng Giá'!$B$13,IF(AND('Raw Data'!N3316&gt;4,'Raw Data'!N3316&lt;=4.5),'Bảng Giá'!$B$14,IF(AND('Raw Data'!N3316&gt;4.5,'Raw Data'!N3316&lt;=5),'Bảng Giá'!$B$15,IF(AND('Raw Data'!N3316&gt;5,'Raw Data'!N3316&lt;=5.5),'Bảng Giá'!$B$16,IF(AND('Raw Data'!N3316&gt;5.5,'Raw Data'!N3316&lt;=6),'Bảng Giá'!$B$17,'Bảng Giá'!$B$18)))))))))))))))</f>
        <v>3.5&lt;x&lt;=4</v>
      </c>
      <c r="Q3316" s="48">
        <f t="shared" si="309"/>
        <v>2.4539877300613498E-2</v>
      </c>
      <c r="R3316">
        <f t="shared" si="310"/>
        <v>100200</v>
      </c>
      <c r="S3316">
        <f t="shared" si="311"/>
        <v>18700</v>
      </c>
    </row>
    <row r="3317" spans="1:19" x14ac:dyDescent="0.25">
      <c r="A3317" s="12">
        <v>3316</v>
      </c>
      <c r="B3317" s="12" t="s">
        <v>292</v>
      </c>
      <c r="C3317" s="12" t="s">
        <v>1995</v>
      </c>
      <c r="D3317" s="28">
        <v>43014.379490740743</v>
      </c>
      <c r="E3317" s="17">
        <v>43015.879490740743</v>
      </c>
      <c r="F3317" s="13" t="s">
        <v>302</v>
      </c>
      <c r="G3317" s="12">
        <v>5400</v>
      </c>
      <c r="H3317" s="12" t="s">
        <v>508</v>
      </c>
      <c r="I3317" s="12" t="s">
        <v>311</v>
      </c>
      <c r="J3317" s="37">
        <f>INDEX('Bảng Giá'!$C$3:$H$18,MATCH('Raw Data'!P3317,'Bảng Giá'!$B$3:$B$18,0),MATCH('Raw Data'!M3317,'Bảng Giá'!$C$2:$H$2,0))</f>
        <v>25000</v>
      </c>
      <c r="K3317" s="12">
        <v>25200</v>
      </c>
      <c r="L3317" s="36">
        <f t="shared" si="306"/>
        <v>1.5</v>
      </c>
      <c r="M3317" t="str">
        <f>'References data'!H3318</f>
        <v>Nội Tỉnh</v>
      </c>
      <c r="N3317">
        <f t="shared" si="307"/>
        <v>5.4</v>
      </c>
      <c r="O3317">
        <f t="shared" si="308"/>
        <v>-200</v>
      </c>
      <c r="P3317" t="str">
        <f>IF(AND(N3317&gt;0,N3317&lt;=0.05),'Bảng Giá'!$B$3,IF(AND(N3317&lt;=0.1,N3317&gt;0.05),'Bảng Giá'!$B$4,IF(AND('Raw Data'!N3317&gt;0.1,'Raw Data'!N3317&lt;=0.25),'Bảng Giá'!$B$5,IF(AND('Raw Data'!N3317&gt;0.25,'Raw Data'!N3317&lt;=0.5),'Bảng Giá'!$B$6,IF(AND('Raw Data'!N3317&gt;0.5,'Raw Data'!N3317&lt;=1),'Bảng Giá'!$B$7,IF(AND('Raw Data'!N3317&gt;1,'Raw Data'!N3317&lt;=1.5),'Bảng Giá'!$B$8,IF(AND('Raw Data'!N3317&gt;1.5,'Raw Data'!N3317&lt;=2),'Bảng Giá'!$B$9,IF(AND('Raw Data'!N3317&gt;2,'Raw Data'!N3317&lt;=2.5),'Bảng Giá'!$B$10,IF(AND('Raw Data'!N3317&gt;2.5,'Raw Data'!N3317&lt;=3),'Bảng Giá'!$B$11,IF(AND('Raw Data'!N3317&gt;3,'Raw Data'!N3317&lt;=3.5),'Bảng Giá'!$B$12,IF(AND('Raw Data'!N3317&gt;3.5,'Raw Data'!N3317&lt;=4),'Bảng Giá'!$B$13,IF(AND('Raw Data'!N3317&gt;4,'Raw Data'!N3317&lt;=4.5),'Bảng Giá'!$B$14,IF(AND('Raw Data'!N3317&gt;4.5,'Raw Data'!N3317&lt;=5),'Bảng Giá'!$B$15,IF(AND('Raw Data'!N3317&gt;5,'Raw Data'!N3317&lt;=5.5),'Bảng Giá'!$B$16,IF(AND('Raw Data'!N3317&gt;5.5,'Raw Data'!N3317&lt;=6),'Bảng Giá'!$B$17,'Bảng Giá'!$B$18)))))))))))))))</f>
        <v>5&lt;x&lt;=5.5</v>
      </c>
      <c r="Q3317" s="48">
        <f t="shared" si="309"/>
        <v>-7.9365079365079361E-3</v>
      </c>
      <c r="R3317">
        <f t="shared" si="310"/>
        <v>30000</v>
      </c>
      <c r="S3317">
        <f t="shared" si="311"/>
        <v>4800</v>
      </c>
    </row>
    <row r="3318" spans="1:19" x14ac:dyDescent="0.25">
      <c r="A3318" s="12">
        <v>3317</v>
      </c>
      <c r="B3318" s="12" t="s">
        <v>292</v>
      </c>
      <c r="C3318" s="12" t="s">
        <v>1996</v>
      </c>
      <c r="D3318" s="28">
        <v>43014.379976851851</v>
      </c>
      <c r="E3318" s="17">
        <v>43015.879976851851</v>
      </c>
      <c r="F3318" s="13" t="s">
        <v>302</v>
      </c>
      <c r="G3318" s="12">
        <v>200</v>
      </c>
      <c r="H3318" s="12" t="s">
        <v>322</v>
      </c>
      <c r="I3318" s="12" t="s">
        <v>76</v>
      </c>
      <c r="J3318" s="37">
        <f>INDEX('Bảng Giá'!$C$3:$H$18,MATCH('Raw Data'!P3318,'Bảng Giá'!$B$3:$B$18,0),MATCH('Raw Data'!M3318,'Bảng Giá'!$C$2:$H$2,0))</f>
        <v>13000</v>
      </c>
      <c r="K3318" s="12">
        <v>13100</v>
      </c>
      <c r="L3318" s="36">
        <f t="shared" si="306"/>
        <v>1.5</v>
      </c>
      <c r="M3318" t="str">
        <f>'References data'!H3319</f>
        <v>Nội Tỉnh</v>
      </c>
      <c r="N3318">
        <f t="shared" si="307"/>
        <v>0.2</v>
      </c>
      <c r="O3318">
        <f t="shared" si="308"/>
        <v>-100</v>
      </c>
      <c r="P3318" t="str">
        <f>IF(AND(N3318&gt;0,N3318&lt;=0.05),'Bảng Giá'!$B$3,IF(AND(N3318&lt;=0.1,N3318&gt;0.05),'Bảng Giá'!$B$4,IF(AND('Raw Data'!N3318&gt;0.1,'Raw Data'!N3318&lt;=0.25),'Bảng Giá'!$B$5,IF(AND('Raw Data'!N3318&gt;0.25,'Raw Data'!N3318&lt;=0.5),'Bảng Giá'!$B$6,IF(AND('Raw Data'!N3318&gt;0.5,'Raw Data'!N3318&lt;=1),'Bảng Giá'!$B$7,IF(AND('Raw Data'!N3318&gt;1,'Raw Data'!N3318&lt;=1.5),'Bảng Giá'!$B$8,IF(AND('Raw Data'!N3318&gt;1.5,'Raw Data'!N3318&lt;=2),'Bảng Giá'!$B$9,IF(AND('Raw Data'!N3318&gt;2,'Raw Data'!N3318&lt;=2.5),'Bảng Giá'!$B$10,IF(AND('Raw Data'!N3318&gt;2.5,'Raw Data'!N3318&lt;=3),'Bảng Giá'!$B$11,IF(AND('Raw Data'!N3318&gt;3,'Raw Data'!N3318&lt;=3.5),'Bảng Giá'!$B$12,IF(AND('Raw Data'!N3318&gt;3.5,'Raw Data'!N3318&lt;=4),'Bảng Giá'!$B$13,IF(AND('Raw Data'!N3318&gt;4,'Raw Data'!N3318&lt;=4.5),'Bảng Giá'!$B$14,IF(AND('Raw Data'!N3318&gt;4.5,'Raw Data'!N3318&lt;=5),'Bảng Giá'!$B$15,IF(AND('Raw Data'!N3318&gt;5,'Raw Data'!N3318&lt;=5.5),'Bảng Giá'!$B$16,IF(AND('Raw Data'!N3318&gt;5.5,'Raw Data'!N3318&lt;=6),'Bảng Giá'!$B$17,'Bảng Giá'!$B$18)))))))))))))))</f>
        <v>0.1&lt;x&lt;=0.25</v>
      </c>
      <c r="Q3318" s="48">
        <f t="shared" si="309"/>
        <v>-7.6335877862595417E-3</v>
      </c>
      <c r="R3318">
        <f t="shared" si="310"/>
        <v>15600</v>
      </c>
      <c r="S3318">
        <f t="shared" si="311"/>
        <v>2500</v>
      </c>
    </row>
    <row r="3319" spans="1:19" x14ac:dyDescent="0.25">
      <c r="A3319" s="12">
        <v>3318</v>
      </c>
      <c r="B3319" s="12" t="s">
        <v>292</v>
      </c>
      <c r="C3319" s="12" t="s">
        <v>1997</v>
      </c>
      <c r="D3319" s="28">
        <v>43014.380185185182</v>
      </c>
      <c r="E3319" s="17">
        <v>43015.880185185182</v>
      </c>
      <c r="F3319" s="13" t="s">
        <v>303</v>
      </c>
      <c r="G3319" s="12">
        <v>200</v>
      </c>
      <c r="H3319" s="12" t="s">
        <v>322</v>
      </c>
      <c r="I3319" s="12" t="s">
        <v>89</v>
      </c>
      <c r="J3319" s="37">
        <f>INDEX('Bảng Giá'!$C$3:$H$18,MATCH('Raw Data'!P3319,'Bảng Giá'!$B$3:$B$18,0),MATCH('Raw Data'!M3319,'Bảng Giá'!$C$2:$H$2,0))</f>
        <v>13000</v>
      </c>
      <c r="K3319" s="12">
        <v>13100</v>
      </c>
      <c r="L3319" s="36">
        <f t="shared" si="306"/>
        <v>1.5</v>
      </c>
      <c r="M3319" t="str">
        <f>'References data'!H3320</f>
        <v>Nội Tỉnh</v>
      </c>
      <c r="N3319">
        <f t="shared" si="307"/>
        <v>0.2</v>
      </c>
      <c r="O3319">
        <f t="shared" si="308"/>
        <v>-100</v>
      </c>
      <c r="P3319" t="str">
        <f>IF(AND(N3319&gt;0,N3319&lt;=0.05),'Bảng Giá'!$B$3,IF(AND(N3319&lt;=0.1,N3319&gt;0.05),'Bảng Giá'!$B$4,IF(AND('Raw Data'!N3319&gt;0.1,'Raw Data'!N3319&lt;=0.25),'Bảng Giá'!$B$5,IF(AND('Raw Data'!N3319&gt;0.25,'Raw Data'!N3319&lt;=0.5),'Bảng Giá'!$B$6,IF(AND('Raw Data'!N3319&gt;0.5,'Raw Data'!N3319&lt;=1),'Bảng Giá'!$B$7,IF(AND('Raw Data'!N3319&gt;1,'Raw Data'!N3319&lt;=1.5),'Bảng Giá'!$B$8,IF(AND('Raw Data'!N3319&gt;1.5,'Raw Data'!N3319&lt;=2),'Bảng Giá'!$B$9,IF(AND('Raw Data'!N3319&gt;2,'Raw Data'!N3319&lt;=2.5),'Bảng Giá'!$B$10,IF(AND('Raw Data'!N3319&gt;2.5,'Raw Data'!N3319&lt;=3),'Bảng Giá'!$B$11,IF(AND('Raw Data'!N3319&gt;3,'Raw Data'!N3319&lt;=3.5),'Bảng Giá'!$B$12,IF(AND('Raw Data'!N3319&gt;3.5,'Raw Data'!N3319&lt;=4),'Bảng Giá'!$B$13,IF(AND('Raw Data'!N3319&gt;4,'Raw Data'!N3319&lt;=4.5),'Bảng Giá'!$B$14,IF(AND('Raw Data'!N3319&gt;4.5,'Raw Data'!N3319&lt;=5),'Bảng Giá'!$B$15,IF(AND('Raw Data'!N3319&gt;5,'Raw Data'!N3319&lt;=5.5),'Bảng Giá'!$B$16,IF(AND('Raw Data'!N3319&gt;5.5,'Raw Data'!N3319&lt;=6),'Bảng Giá'!$B$17,'Bảng Giá'!$B$18)))))))))))))))</f>
        <v>0.1&lt;x&lt;=0.25</v>
      </c>
      <c r="Q3319" s="48">
        <f t="shared" si="309"/>
        <v>-7.6335877862595417E-3</v>
      </c>
      <c r="R3319">
        <f t="shared" si="310"/>
        <v>15600</v>
      </c>
      <c r="S3319">
        <f t="shared" si="311"/>
        <v>2500</v>
      </c>
    </row>
    <row r="3320" spans="1:19" x14ac:dyDescent="0.25">
      <c r="A3320" s="12">
        <v>3319</v>
      </c>
      <c r="B3320" s="12" t="s">
        <v>292</v>
      </c>
      <c r="C3320" s="12" t="s">
        <v>1998</v>
      </c>
      <c r="D3320" s="28">
        <v>43014.380231481482</v>
      </c>
      <c r="E3320" s="17">
        <v>43015.880231481482</v>
      </c>
      <c r="F3320" s="13" t="s">
        <v>302</v>
      </c>
      <c r="G3320" s="12">
        <v>200</v>
      </c>
      <c r="H3320" s="12" t="s">
        <v>311</v>
      </c>
      <c r="I3320" s="12" t="s">
        <v>94</v>
      </c>
      <c r="J3320" s="37">
        <f>INDEX('Bảng Giá'!$C$3:$H$18,MATCH('Raw Data'!P3320,'Bảng Giá'!$B$3:$B$18,0),MATCH('Raw Data'!M3320,'Bảng Giá'!$C$2:$H$2,0))</f>
        <v>13000</v>
      </c>
      <c r="K3320" s="12">
        <v>13100</v>
      </c>
      <c r="L3320" s="36">
        <f t="shared" si="306"/>
        <v>1.5</v>
      </c>
      <c r="M3320" t="str">
        <f>'References data'!H3321</f>
        <v>Nội Tỉnh</v>
      </c>
      <c r="N3320">
        <f t="shared" si="307"/>
        <v>0.2</v>
      </c>
      <c r="O3320">
        <f t="shared" si="308"/>
        <v>-100</v>
      </c>
      <c r="P3320" t="str">
        <f>IF(AND(N3320&gt;0,N3320&lt;=0.05),'Bảng Giá'!$B$3,IF(AND(N3320&lt;=0.1,N3320&gt;0.05),'Bảng Giá'!$B$4,IF(AND('Raw Data'!N3320&gt;0.1,'Raw Data'!N3320&lt;=0.25),'Bảng Giá'!$B$5,IF(AND('Raw Data'!N3320&gt;0.25,'Raw Data'!N3320&lt;=0.5),'Bảng Giá'!$B$6,IF(AND('Raw Data'!N3320&gt;0.5,'Raw Data'!N3320&lt;=1),'Bảng Giá'!$B$7,IF(AND('Raw Data'!N3320&gt;1,'Raw Data'!N3320&lt;=1.5),'Bảng Giá'!$B$8,IF(AND('Raw Data'!N3320&gt;1.5,'Raw Data'!N3320&lt;=2),'Bảng Giá'!$B$9,IF(AND('Raw Data'!N3320&gt;2,'Raw Data'!N3320&lt;=2.5),'Bảng Giá'!$B$10,IF(AND('Raw Data'!N3320&gt;2.5,'Raw Data'!N3320&lt;=3),'Bảng Giá'!$B$11,IF(AND('Raw Data'!N3320&gt;3,'Raw Data'!N3320&lt;=3.5),'Bảng Giá'!$B$12,IF(AND('Raw Data'!N3320&gt;3.5,'Raw Data'!N3320&lt;=4),'Bảng Giá'!$B$13,IF(AND('Raw Data'!N3320&gt;4,'Raw Data'!N3320&lt;=4.5),'Bảng Giá'!$B$14,IF(AND('Raw Data'!N3320&gt;4.5,'Raw Data'!N3320&lt;=5),'Bảng Giá'!$B$15,IF(AND('Raw Data'!N3320&gt;5,'Raw Data'!N3320&lt;=5.5),'Bảng Giá'!$B$16,IF(AND('Raw Data'!N3320&gt;5.5,'Raw Data'!N3320&lt;=6),'Bảng Giá'!$B$17,'Bảng Giá'!$B$18)))))))))))))))</f>
        <v>0.1&lt;x&lt;=0.25</v>
      </c>
      <c r="Q3320" s="48">
        <f t="shared" si="309"/>
        <v>-7.6335877862595417E-3</v>
      </c>
      <c r="R3320">
        <f t="shared" si="310"/>
        <v>15600</v>
      </c>
      <c r="S3320">
        <f t="shared" si="311"/>
        <v>2500</v>
      </c>
    </row>
    <row r="3321" spans="1:19" x14ac:dyDescent="0.25">
      <c r="A3321" s="12">
        <v>3320</v>
      </c>
      <c r="B3321" s="12" t="s">
        <v>292</v>
      </c>
      <c r="C3321" s="12" t="s">
        <v>1999</v>
      </c>
      <c r="D3321" s="28">
        <v>43014.379525462966</v>
      </c>
      <c r="E3321" s="17">
        <v>43015.879525462966</v>
      </c>
      <c r="F3321" s="13" t="s">
        <v>302</v>
      </c>
      <c r="G3321" s="12">
        <v>200</v>
      </c>
      <c r="H3321" s="12" t="s">
        <v>311</v>
      </c>
      <c r="I3321" s="12" t="s">
        <v>297</v>
      </c>
      <c r="J3321" s="37">
        <f>INDEX('Bảng Giá'!$C$3:$H$18,MATCH('Raw Data'!P3321,'Bảng Giá'!$B$3:$B$18,0),MATCH('Raw Data'!M3321,'Bảng Giá'!$C$2:$H$2,0))</f>
        <v>13000</v>
      </c>
      <c r="K3321" s="12">
        <v>13100</v>
      </c>
      <c r="L3321" s="36">
        <f t="shared" si="306"/>
        <v>1.5</v>
      </c>
      <c r="M3321" t="str">
        <f>'References data'!H3322</f>
        <v>Nội Tỉnh</v>
      </c>
      <c r="N3321">
        <f t="shared" si="307"/>
        <v>0.2</v>
      </c>
      <c r="O3321">
        <f t="shared" si="308"/>
        <v>-100</v>
      </c>
      <c r="P3321" t="str">
        <f>IF(AND(N3321&gt;0,N3321&lt;=0.05),'Bảng Giá'!$B$3,IF(AND(N3321&lt;=0.1,N3321&gt;0.05),'Bảng Giá'!$B$4,IF(AND('Raw Data'!N3321&gt;0.1,'Raw Data'!N3321&lt;=0.25),'Bảng Giá'!$B$5,IF(AND('Raw Data'!N3321&gt;0.25,'Raw Data'!N3321&lt;=0.5),'Bảng Giá'!$B$6,IF(AND('Raw Data'!N3321&gt;0.5,'Raw Data'!N3321&lt;=1),'Bảng Giá'!$B$7,IF(AND('Raw Data'!N3321&gt;1,'Raw Data'!N3321&lt;=1.5),'Bảng Giá'!$B$8,IF(AND('Raw Data'!N3321&gt;1.5,'Raw Data'!N3321&lt;=2),'Bảng Giá'!$B$9,IF(AND('Raw Data'!N3321&gt;2,'Raw Data'!N3321&lt;=2.5),'Bảng Giá'!$B$10,IF(AND('Raw Data'!N3321&gt;2.5,'Raw Data'!N3321&lt;=3),'Bảng Giá'!$B$11,IF(AND('Raw Data'!N3321&gt;3,'Raw Data'!N3321&lt;=3.5),'Bảng Giá'!$B$12,IF(AND('Raw Data'!N3321&gt;3.5,'Raw Data'!N3321&lt;=4),'Bảng Giá'!$B$13,IF(AND('Raw Data'!N3321&gt;4,'Raw Data'!N3321&lt;=4.5),'Bảng Giá'!$B$14,IF(AND('Raw Data'!N3321&gt;4.5,'Raw Data'!N3321&lt;=5),'Bảng Giá'!$B$15,IF(AND('Raw Data'!N3321&gt;5,'Raw Data'!N3321&lt;=5.5),'Bảng Giá'!$B$16,IF(AND('Raw Data'!N3321&gt;5.5,'Raw Data'!N3321&lt;=6),'Bảng Giá'!$B$17,'Bảng Giá'!$B$18)))))))))))))))</f>
        <v>0.1&lt;x&lt;=0.25</v>
      </c>
      <c r="Q3321" s="48">
        <f t="shared" si="309"/>
        <v>-7.6335877862595417E-3</v>
      </c>
      <c r="R3321">
        <f t="shared" si="310"/>
        <v>15600</v>
      </c>
      <c r="S3321">
        <f t="shared" si="311"/>
        <v>2500</v>
      </c>
    </row>
    <row r="3322" spans="1:19" x14ac:dyDescent="0.25">
      <c r="A3322" s="12">
        <v>3321</v>
      </c>
      <c r="B3322" s="12" t="s">
        <v>292</v>
      </c>
      <c r="C3322" s="12" t="s">
        <v>2000</v>
      </c>
      <c r="D3322" s="28">
        <v>43014.380011574074</v>
      </c>
      <c r="E3322" s="17">
        <v>43015.880011574074</v>
      </c>
      <c r="F3322" s="13" t="s">
        <v>302</v>
      </c>
      <c r="G3322" s="12">
        <v>200</v>
      </c>
      <c r="H3322" s="12" t="s">
        <v>311</v>
      </c>
      <c r="I3322" s="12" t="s">
        <v>75</v>
      </c>
      <c r="J3322" s="37">
        <f>INDEX('Bảng Giá'!$C$3:$H$18,MATCH('Raw Data'!P3322,'Bảng Giá'!$B$3:$B$18,0),MATCH('Raw Data'!M3322,'Bảng Giá'!$C$2:$H$2,0))</f>
        <v>13000</v>
      </c>
      <c r="K3322" s="12">
        <v>13100</v>
      </c>
      <c r="L3322" s="36">
        <f t="shared" si="306"/>
        <v>1.5</v>
      </c>
      <c r="M3322" t="str">
        <f>'References data'!H3323</f>
        <v>Nội Tỉnh</v>
      </c>
      <c r="N3322">
        <f t="shared" si="307"/>
        <v>0.2</v>
      </c>
      <c r="O3322">
        <f t="shared" si="308"/>
        <v>-100</v>
      </c>
      <c r="P3322" t="str">
        <f>IF(AND(N3322&gt;0,N3322&lt;=0.05),'Bảng Giá'!$B$3,IF(AND(N3322&lt;=0.1,N3322&gt;0.05),'Bảng Giá'!$B$4,IF(AND('Raw Data'!N3322&gt;0.1,'Raw Data'!N3322&lt;=0.25),'Bảng Giá'!$B$5,IF(AND('Raw Data'!N3322&gt;0.25,'Raw Data'!N3322&lt;=0.5),'Bảng Giá'!$B$6,IF(AND('Raw Data'!N3322&gt;0.5,'Raw Data'!N3322&lt;=1),'Bảng Giá'!$B$7,IF(AND('Raw Data'!N3322&gt;1,'Raw Data'!N3322&lt;=1.5),'Bảng Giá'!$B$8,IF(AND('Raw Data'!N3322&gt;1.5,'Raw Data'!N3322&lt;=2),'Bảng Giá'!$B$9,IF(AND('Raw Data'!N3322&gt;2,'Raw Data'!N3322&lt;=2.5),'Bảng Giá'!$B$10,IF(AND('Raw Data'!N3322&gt;2.5,'Raw Data'!N3322&lt;=3),'Bảng Giá'!$B$11,IF(AND('Raw Data'!N3322&gt;3,'Raw Data'!N3322&lt;=3.5),'Bảng Giá'!$B$12,IF(AND('Raw Data'!N3322&gt;3.5,'Raw Data'!N3322&lt;=4),'Bảng Giá'!$B$13,IF(AND('Raw Data'!N3322&gt;4,'Raw Data'!N3322&lt;=4.5),'Bảng Giá'!$B$14,IF(AND('Raw Data'!N3322&gt;4.5,'Raw Data'!N3322&lt;=5),'Bảng Giá'!$B$15,IF(AND('Raw Data'!N3322&gt;5,'Raw Data'!N3322&lt;=5.5),'Bảng Giá'!$B$16,IF(AND('Raw Data'!N3322&gt;5.5,'Raw Data'!N3322&lt;=6),'Bảng Giá'!$B$17,'Bảng Giá'!$B$18)))))))))))))))</f>
        <v>0.1&lt;x&lt;=0.25</v>
      </c>
      <c r="Q3322" s="48">
        <f t="shared" si="309"/>
        <v>-7.6335877862595417E-3</v>
      </c>
      <c r="R3322">
        <f t="shared" si="310"/>
        <v>15600</v>
      </c>
      <c r="S3322">
        <f t="shared" si="311"/>
        <v>2500</v>
      </c>
    </row>
    <row r="3323" spans="1:19" x14ac:dyDescent="0.25">
      <c r="A3323" s="12">
        <v>3322</v>
      </c>
      <c r="B3323" s="12" t="s">
        <v>292</v>
      </c>
      <c r="C3323" s="12" t="s">
        <v>2001</v>
      </c>
      <c r="D3323" s="28">
        <v>43014.38003472222</v>
      </c>
      <c r="E3323" s="17">
        <v>43015.88003472222</v>
      </c>
      <c r="F3323" s="13" t="s">
        <v>302</v>
      </c>
      <c r="G3323" s="12">
        <v>200</v>
      </c>
      <c r="H3323" s="12" t="s">
        <v>311</v>
      </c>
      <c r="I3323" s="12" t="s">
        <v>294</v>
      </c>
      <c r="J3323" s="37">
        <f>INDEX('Bảng Giá'!$C$3:$H$18,MATCH('Raw Data'!P3323,'Bảng Giá'!$B$3:$B$18,0),MATCH('Raw Data'!M3323,'Bảng Giá'!$C$2:$H$2,0))</f>
        <v>13000</v>
      </c>
      <c r="K3323" s="12">
        <v>13100</v>
      </c>
      <c r="L3323" s="36">
        <f t="shared" si="306"/>
        <v>1.5</v>
      </c>
      <c r="M3323" t="str">
        <f>'References data'!H3324</f>
        <v>Nội Tỉnh</v>
      </c>
      <c r="N3323">
        <f t="shared" si="307"/>
        <v>0.2</v>
      </c>
      <c r="O3323">
        <f t="shared" si="308"/>
        <v>-100</v>
      </c>
      <c r="P3323" t="str">
        <f>IF(AND(N3323&gt;0,N3323&lt;=0.05),'Bảng Giá'!$B$3,IF(AND(N3323&lt;=0.1,N3323&gt;0.05),'Bảng Giá'!$B$4,IF(AND('Raw Data'!N3323&gt;0.1,'Raw Data'!N3323&lt;=0.25),'Bảng Giá'!$B$5,IF(AND('Raw Data'!N3323&gt;0.25,'Raw Data'!N3323&lt;=0.5),'Bảng Giá'!$B$6,IF(AND('Raw Data'!N3323&gt;0.5,'Raw Data'!N3323&lt;=1),'Bảng Giá'!$B$7,IF(AND('Raw Data'!N3323&gt;1,'Raw Data'!N3323&lt;=1.5),'Bảng Giá'!$B$8,IF(AND('Raw Data'!N3323&gt;1.5,'Raw Data'!N3323&lt;=2),'Bảng Giá'!$B$9,IF(AND('Raw Data'!N3323&gt;2,'Raw Data'!N3323&lt;=2.5),'Bảng Giá'!$B$10,IF(AND('Raw Data'!N3323&gt;2.5,'Raw Data'!N3323&lt;=3),'Bảng Giá'!$B$11,IF(AND('Raw Data'!N3323&gt;3,'Raw Data'!N3323&lt;=3.5),'Bảng Giá'!$B$12,IF(AND('Raw Data'!N3323&gt;3.5,'Raw Data'!N3323&lt;=4),'Bảng Giá'!$B$13,IF(AND('Raw Data'!N3323&gt;4,'Raw Data'!N3323&lt;=4.5),'Bảng Giá'!$B$14,IF(AND('Raw Data'!N3323&gt;4.5,'Raw Data'!N3323&lt;=5),'Bảng Giá'!$B$15,IF(AND('Raw Data'!N3323&gt;5,'Raw Data'!N3323&lt;=5.5),'Bảng Giá'!$B$16,IF(AND('Raw Data'!N3323&gt;5.5,'Raw Data'!N3323&lt;=6),'Bảng Giá'!$B$17,'Bảng Giá'!$B$18)))))))))))))))</f>
        <v>0.1&lt;x&lt;=0.25</v>
      </c>
      <c r="Q3323" s="48">
        <f t="shared" si="309"/>
        <v>-7.6335877862595417E-3</v>
      </c>
      <c r="R3323">
        <f t="shared" si="310"/>
        <v>15600</v>
      </c>
      <c r="S3323">
        <f t="shared" si="311"/>
        <v>2500</v>
      </c>
    </row>
    <row r="3324" spans="1:19" x14ac:dyDescent="0.25">
      <c r="A3324" s="12">
        <v>3323</v>
      </c>
      <c r="B3324" s="12" t="s">
        <v>292</v>
      </c>
      <c r="C3324" s="12" t="s">
        <v>2002</v>
      </c>
      <c r="D3324" s="28">
        <v>43014.380057870374</v>
      </c>
      <c r="E3324" s="17">
        <v>43015.880057870374</v>
      </c>
      <c r="F3324" s="13" t="s">
        <v>302</v>
      </c>
      <c r="G3324" s="12">
        <v>200</v>
      </c>
      <c r="H3324" s="12" t="s">
        <v>311</v>
      </c>
      <c r="I3324" s="12" t="s">
        <v>294</v>
      </c>
      <c r="J3324" s="37">
        <f>INDEX('Bảng Giá'!$C$3:$H$18,MATCH('Raw Data'!P3324,'Bảng Giá'!$B$3:$B$18,0),MATCH('Raw Data'!M3324,'Bảng Giá'!$C$2:$H$2,0))</f>
        <v>13000</v>
      </c>
      <c r="K3324" s="12">
        <v>13100</v>
      </c>
      <c r="L3324" s="36">
        <f t="shared" si="306"/>
        <v>1.5</v>
      </c>
      <c r="M3324" t="str">
        <f>'References data'!H3325</f>
        <v>Nội Tỉnh</v>
      </c>
      <c r="N3324">
        <f t="shared" si="307"/>
        <v>0.2</v>
      </c>
      <c r="O3324">
        <f t="shared" si="308"/>
        <v>-100</v>
      </c>
      <c r="P3324" t="str">
        <f>IF(AND(N3324&gt;0,N3324&lt;=0.05),'Bảng Giá'!$B$3,IF(AND(N3324&lt;=0.1,N3324&gt;0.05),'Bảng Giá'!$B$4,IF(AND('Raw Data'!N3324&gt;0.1,'Raw Data'!N3324&lt;=0.25),'Bảng Giá'!$B$5,IF(AND('Raw Data'!N3324&gt;0.25,'Raw Data'!N3324&lt;=0.5),'Bảng Giá'!$B$6,IF(AND('Raw Data'!N3324&gt;0.5,'Raw Data'!N3324&lt;=1),'Bảng Giá'!$B$7,IF(AND('Raw Data'!N3324&gt;1,'Raw Data'!N3324&lt;=1.5),'Bảng Giá'!$B$8,IF(AND('Raw Data'!N3324&gt;1.5,'Raw Data'!N3324&lt;=2),'Bảng Giá'!$B$9,IF(AND('Raw Data'!N3324&gt;2,'Raw Data'!N3324&lt;=2.5),'Bảng Giá'!$B$10,IF(AND('Raw Data'!N3324&gt;2.5,'Raw Data'!N3324&lt;=3),'Bảng Giá'!$B$11,IF(AND('Raw Data'!N3324&gt;3,'Raw Data'!N3324&lt;=3.5),'Bảng Giá'!$B$12,IF(AND('Raw Data'!N3324&gt;3.5,'Raw Data'!N3324&lt;=4),'Bảng Giá'!$B$13,IF(AND('Raw Data'!N3324&gt;4,'Raw Data'!N3324&lt;=4.5),'Bảng Giá'!$B$14,IF(AND('Raw Data'!N3324&gt;4.5,'Raw Data'!N3324&lt;=5),'Bảng Giá'!$B$15,IF(AND('Raw Data'!N3324&gt;5,'Raw Data'!N3324&lt;=5.5),'Bảng Giá'!$B$16,IF(AND('Raw Data'!N3324&gt;5.5,'Raw Data'!N3324&lt;=6),'Bảng Giá'!$B$17,'Bảng Giá'!$B$18)))))))))))))))</f>
        <v>0.1&lt;x&lt;=0.25</v>
      </c>
      <c r="Q3324" s="48">
        <f t="shared" si="309"/>
        <v>-7.6335877862595417E-3</v>
      </c>
      <c r="R3324">
        <f t="shared" si="310"/>
        <v>15600</v>
      </c>
      <c r="S3324">
        <f t="shared" si="311"/>
        <v>2500</v>
      </c>
    </row>
    <row r="3325" spans="1:19" x14ac:dyDescent="0.25">
      <c r="A3325" s="12">
        <v>3324</v>
      </c>
      <c r="B3325" s="12" t="s">
        <v>292</v>
      </c>
      <c r="C3325" s="12" t="s">
        <v>2003</v>
      </c>
      <c r="D3325" s="28">
        <v>43014.333333333336</v>
      </c>
      <c r="E3325" s="17">
        <v>43015.833333333336</v>
      </c>
      <c r="F3325" s="13" t="s">
        <v>302</v>
      </c>
      <c r="G3325" s="12">
        <v>200</v>
      </c>
      <c r="H3325" s="12" t="s">
        <v>311</v>
      </c>
      <c r="I3325" s="12" t="s">
        <v>116</v>
      </c>
      <c r="J3325" s="37">
        <f>INDEX('Bảng Giá'!$C$3:$H$18,MATCH('Raw Data'!P3325,'Bảng Giá'!$B$3:$B$18,0),MATCH('Raw Data'!M3325,'Bảng Giá'!$C$2:$H$2,0))</f>
        <v>13000</v>
      </c>
      <c r="K3325" s="12">
        <v>13100</v>
      </c>
      <c r="L3325" s="36">
        <f t="shared" si="306"/>
        <v>1.5</v>
      </c>
      <c r="M3325" t="str">
        <f>'References data'!H3326</f>
        <v>Nội Tỉnh</v>
      </c>
      <c r="N3325">
        <f t="shared" si="307"/>
        <v>0.2</v>
      </c>
      <c r="O3325">
        <f t="shared" si="308"/>
        <v>-100</v>
      </c>
      <c r="P3325" t="str">
        <f>IF(AND(N3325&gt;0,N3325&lt;=0.05),'Bảng Giá'!$B$3,IF(AND(N3325&lt;=0.1,N3325&gt;0.05),'Bảng Giá'!$B$4,IF(AND('Raw Data'!N3325&gt;0.1,'Raw Data'!N3325&lt;=0.25),'Bảng Giá'!$B$5,IF(AND('Raw Data'!N3325&gt;0.25,'Raw Data'!N3325&lt;=0.5),'Bảng Giá'!$B$6,IF(AND('Raw Data'!N3325&gt;0.5,'Raw Data'!N3325&lt;=1),'Bảng Giá'!$B$7,IF(AND('Raw Data'!N3325&gt;1,'Raw Data'!N3325&lt;=1.5),'Bảng Giá'!$B$8,IF(AND('Raw Data'!N3325&gt;1.5,'Raw Data'!N3325&lt;=2),'Bảng Giá'!$B$9,IF(AND('Raw Data'!N3325&gt;2,'Raw Data'!N3325&lt;=2.5),'Bảng Giá'!$B$10,IF(AND('Raw Data'!N3325&gt;2.5,'Raw Data'!N3325&lt;=3),'Bảng Giá'!$B$11,IF(AND('Raw Data'!N3325&gt;3,'Raw Data'!N3325&lt;=3.5),'Bảng Giá'!$B$12,IF(AND('Raw Data'!N3325&gt;3.5,'Raw Data'!N3325&lt;=4),'Bảng Giá'!$B$13,IF(AND('Raw Data'!N3325&gt;4,'Raw Data'!N3325&lt;=4.5),'Bảng Giá'!$B$14,IF(AND('Raw Data'!N3325&gt;4.5,'Raw Data'!N3325&lt;=5),'Bảng Giá'!$B$15,IF(AND('Raw Data'!N3325&gt;5,'Raw Data'!N3325&lt;=5.5),'Bảng Giá'!$B$16,IF(AND('Raw Data'!N3325&gt;5.5,'Raw Data'!N3325&lt;=6),'Bảng Giá'!$B$17,'Bảng Giá'!$B$18)))))))))))))))</f>
        <v>0.1&lt;x&lt;=0.25</v>
      </c>
      <c r="Q3325" s="48">
        <f t="shared" si="309"/>
        <v>-7.6335877862595417E-3</v>
      </c>
      <c r="R3325">
        <f t="shared" si="310"/>
        <v>15600</v>
      </c>
      <c r="S3325">
        <f t="shared" si="311"/>
        <v>2500</v>
      </c>
    </row>
    <row r="3326" spans="1:19" x14ac:dyDescent="0.25">
      <c r="A3326" s="12">
        <v>3325</v>
      </c>
      <c r="B3326" s="12" t="s">
        <v>292</v>
      </c>
      <c r="C3326" s="12" t="s">
        <v>2004</v>
      </c>
      <c r="D3326" s="28">
        <v>43014.333333333336</v>
      </c>
      <c r="E3326" s="17">
        <v>43015.833333333336</v>
      </c>
      <c r="F3326" s="13" t="s">
        <v>302</v>
      </c>
      <c r="G3326" s="12">
        <v>200</v>
      </c>
      <c r="H3326" s="12" t="s">
        <v>322</v>
      </c>
      <c r="I3326" s="12" t="s">
        <v>100</v>
      </c>
      <c r="J3326" s="37">
        <f>INDEX('Bảng Giá'!$C$3:$H$18,MATCH('Raw Data'!P3326,'Bảng Giá'!$B$3:$B$18,0),MATCH('Raw Data'!M3326,'Bảng Giá'!$C$2:$H$2,0))</f>
        <v>13000</v>
      </c>
      <c r="K3326" s="12">
        <v>13100</v>
      </c>
      <c r="L3326" s="36">
        <f t="shared" si="306"/>
        <v>1.5</v>
      </c>
      <c r="M3326" t="str">
        <f>'References data'!H3327</f>
        <v>Nội Tỉnh</v>
      </c>
      <c r="N3326">
        <f t="shared" si="307"/>
        <v>0.2</v>
      </c>
      <c r="O3326">
        <f t="shared" si="308"/>
        <v>-100</v>
      </c>
      <c r="P3326" t="str">
        <f>IF(AND(N3326&gt;0,N3326&lt;=0.05),'Bảng Giá'!$B$3,IF(AND(N3326&lt;=0.1,N3326&gt;0.05),'Bảng Giá'!$B$4,IF(AND('Raw Data'!N3326&gt;0.1,'Raw Data'!N3326&lt;=0.25),'Bảng Giá'!$B$5,IF(AND('Raw Data'!N3326&gt;0.25,'Raw Data'!N3326&lt;=0.5),'Bảng Giá'!$B$6,IF(AND('Raw Data'!N3326&gt;0.5,'Raw Data'!N3326&lt;=1),'Bảng Giá'!$B$7,IF(AND('Raw Data'!N3326&gt;1,'Raw Data'!N3326&lt;=1.5),'Bảng Giá'!$B$8,IF(AND('Raw Data'!N3326&gt;1.5,'Raw Data'!N3326&lt;=2),'Bảng Giá'!$B$9,IF(AND('Raw Data'!N3326&gt;2,'Raw Data'!N3326&lt;=2.5),'Bảng Giá'!$B$10,IF(AND('Raw Data'!N3326&gt;2.5,'Raw Data'!N3326&lt;=3),'Bảng Giá'!$B$11,IF(AND('Raw Data'!N3326&gt;3,'Raw Data'!N3326&lt;=3.5),'Bảng Giá'!$B$12,IF(AND('Raw Data'!N3326&gt;3.5,'Raw Data'!N3326&lt;=4),'Bảng Giá'!$B$13,IF(AND('Raw Data'!N3326&gt;4,'Raw Data'!N3326&lt;=4.5),'Bảng Giá'!$B$14,IF(AND('Raw Data'!N3326&gt;4.5,'Raw Data'!N3326&lt;=5),'Bảng Giá'!$B$15,IF(AND('Raw Data'!N3326&gt;5,'Raw Data'!N3326&lt;=5.5),'Bảng Giá'!$B$16,IF(AND('Raw Data'!N3326&gt;5.5,'Raw Data'!N3326&lt;=6),'Bảng Giá'!$B$17,'Bảng Giá'!$B$18)))))))))))))))</f>
        <v>0.1&lt;x&lt;=0.25</v>
      </c>
      <c r="Q3326" s="48">
        <f t="shared" si="309"/>
        <v>-7.6335877862595417E-3</v>
      </c>
      <c r="R3326">
        <f t="shared" si="310"/>
        <v>15600</v>
      </c>
      <c r="S3326">
        <f t="shared" si="311"/>
        <v>2500</v>
      </c>
    </row>
    <row r="3327" spans="1:19" x14ac:dyDescent="0.25">
      <c r="A3327" s="12">
        <v>3326</v>
      </c>
      <c r="B3327" s="12" t="s">
        <v>292</v>
      </c>
      <c r="C3327" s="12" t="s">
        <v>2005</v>
      </c>
      <c r="D3327" s="28">
        <v>43014.333333333336</v>
      </c>
      <c r="E3327" s="17">
        <v>43015.833333333336</v>
      </c>
      <c r="F3327" s="13" t="s">
        <v>302</v>
      </c>
      <c r="G3327" s="12">
        <v>200</v>
      </c>
      <c r="H3327" s="12" t="s">
        <v>322</v>
      </c>
      <c r="I3327" s="12" t="s">
        <v>100</v>
      </c>
      <c r="J3327" s="37">
        <f>INDEX('Bảng Giá'!$C$3:$H$18,MATCH('Raw Data'!P3327,'Bảng Giá'!$B$3:$B$18,0),MATCH('Raw Data'!M3327,'Bảng Giá'!$C$2:$H$2,0))</f>
        <v>13000</v>
      </c>
      <c r="K3327" s="12">
        <v>13100</v>
      </c>
      <c r="L3327" s="36">
        <f t="shared" si="306"/>
        <v>1.5</v>
      </c>
      <c r="M3327" t="str">
        <f>'References data'!H3328</f>
        <v>Nội Tỉnh</v>
      </c>
      <c r="N3327">
        <f t="shared" si="307"/>
        <v>0.2</v>
      </c>
      <c r="O3327">
        <f t="shared" si="308"/>
        <v>-100</v>
      </c>
      <c r="P3327" t="str">
        <f>IF(AND(N3327&gt;0,N3327&lt;=0.05),'Bảng Giá'!$B$3,IF(AND(N3327&lt;=0.1,N3327&gt;0.05),'Bảng Giá'!$B$4,IF(AND('Raw Data'!N3327&gt;0.1,'Raw Data'!N3327&lt;=0.25),'Bảng Giá'!$B$5,IF(AND('Raw Data'!N3327&gt;0.25,'Raw Data'!N3327&lt;=0.5),'Bảng Giá'!$B$6,IF(AND('Raw Data'!N3327&gt;0.5,'Raw Data'!N3327&lt;=1),'Bảng Giá'!$B$7,IF(AND('Raw Data'!N3327&gt;1,'Raw Data'!N3327&lt;=1.5),'Bảng Giá'!$B$8,IF(AND('Raw Data'!N3327&gt;1.5,'Raw Data'!N3327&lt;=2),'Bảng Giá'!$B$9,IF(AND('Raw Data'!N3327&gt;2,'Raw Data'!N3327&lt;=2.5),'Bảng Giá'!$B$10,IF(AND('Raw Data'!N3327&gt;2.5,'Raw Data'!N3327&lt;=3),'Bảng Giá'!$B$11,IF(AND('Raw Data'!N3327&gt;3,'Raw Data'!N3327&lt;=3.5),'Bảng Giá'!$B$12,IF(AND('Raw Data'!N3327&gt;3.5,'Raw Data'!N3327&lt;=4),'Bảng Giá'!$B$13,IF(AND('Raw Data'!N3327&gt;4,'Raw Data'!N3327&lt;=4.5),'Bảng Giá'!$B$14,IF(AND('Raw Data'!N3327&gt;4.5,'Raw Data'!N3327&lt;=5),'Bảng Giá'!$B$15,IF(AND('Raw Data'!N3327&gt;5,'Raw Data'!N3327&lt;=5.5),'Bảng Giá'!$B$16,IF(AND('Raw Data'!N3327&gt;5.5,'Raw Data'!N3327&lt;=6),'Bảng Giá'!$B$17,'Bảng Giá'!$B$18)))))))))))))))</f>
        <v>0.1&lt;x&lt;=0.25</v>
      </c>
      <c r="Q3327" s="48">
        <f t="shared" si="309"/>
        <v>-7.6335877862595417E-3</v>
      </c>
      <c r="R3327">
        <f t="shared" si="310"/>
        <v>15600</v>
      </c>
      <c r="S3327">
        <f t="shared" si="311"/>
        <v>2500</v>
      </c>
    </row>
    <row r="3328" spans="1:19" x14ac:dyDescent="0.25">
      <c r="A3328" s="12">
        <v>3327</v>
      </c>
      <c r="B3328" s="12" t="s">
        <v>292</v>
      </c>
      <c r="C3328" s="12" t="s">
        <v>2006</v>
      </c>
      <c r="D3328" s="28">
        <v>43014.333333333336</v>
      </c>
      <c r="E3328" s="17">
        <v>43016.533333333333</v>
      </c>
      <c r="F3328" s="13" t="s">
        <v>302</v>
      </c>
      <c r="G3328" s="12">
        <v>5400</v>
      </c>
      <c r="H3328" s="12" t="s">
        <v>181</v>
      </c>
      <c r="I3328" s="12" t="s">
        <v>311</v>
      </c>
      <c r="J3328" s="37">
        <f>INDEX('Bảng Giá'!$C$3:$H$18,MATCH('Raw Data'!P3328,'Bảng Giá'!$B$3:$B$18,0),MATCH('Raw Data'!M3328,'Bảng Giá'!$C$2:$H$2,0))</f>
        <v>59000</v>
      </c>
      <c r="K3328" s="12">
        <v>59300</v>
      </c>
      <c r="L3328" s="36">
        <f t="shared" si="306"/>
        <v>2.1999999999970896</v>
      </c>
      <c r="M3328" t="str">
        <f>'References data'!H3329</f>
        <v>Nội Vùng</v>
      </c>
      <c r="N3328">
        <f t="shared" si="307"/>
        <v>5.4</v>
      </c>
      <c r="O3328">
        <f t="shared" si="308"/>
        <v>-300</v>
      </c>
      <c r="P3328" t="str">
        <f>IF(AND(N3328&gt;0,N3328&lt;=0.05),'Bảng Giá'!$B$3,IF(AND(N3328&lt;=0.1,N3328&gt;0.05),'Bảng Giá'!$B$4,IF(AND('Raw Data'!N3328&gt;0.1,'Raw Data'!N3328&lt;=0.25),'Bảng Giá'!$B$5,IF(AND('Raw Data'!N3328&gt;0.25,'Raw Data'!N3328&lt;=0.5),'Bảng Giá'!$B$6,IF(AND('Raw Data'!N3328&gt;0.5,'Raw Data'!N3328&lt;=1),'Bảng Giá'!$B$7,IF(AND('Raw Data'!N3328&gt;1,'Raw Data'!N3328&lt;=1.5),'Bảng Giá'!$B$8,IF(AND('Raw Data'!N3328&gt;1.5,'Raw Data'!N3328&lt;=2),'Bảng Giá'!$B$9,IF(AND('Raw Data'!N3328&gt;2,'Raw Data'!N3328&lt;=2.5),'Bảng Giá'!$B$10,IF(AND('Raw Data'!N3328&gt;2.5,'Raw Data'!N3328&lt;=3),'Bảng Giá'!$B$11,IF(AND('Raw Data'!N3328&gt;3,'Raw Data'!N3328&lt;=3.5),'Bảng Giá'!$B$12,IF(AND('Raw Data'!N3328&gt;3.5,'Raw Data'!N3328&lt;=4),'Bảng Giá'!$B$13,IF(AND('Raw Data'!N3328&gt;4,'Raw Data'!N3328&lt;=4.5),'Bảng Giá'!$B$14,IF(AND('Raw Data'!N3328&gt;4.5,'Raw Data'!N3328&lt;=5),'Bảng Giá'!$B$15,IF(AND('Raw Data'!N3328&gt;5,'Raw Data'!N3328&lt;=5.5),'Bảng Giá'!$B$16,IF(AND('Raw Data'!N3328&gt;5.5,'Raw Data'!N3328&lt;=6),'Bảng Giá'!$B$17,'Bảng Giá'!$B$18)))))))))))))))</f>
        <v>5&lt;x&lt;=5.5</v>
      </c>
      <c r="Q3328" s="48">
        <f t="shared" si="309"/>
        <v>-5.0590219224283303E-3</v>
      </c>
      <c r="R3328">
        <f t="shared" si="310"/>
        <v>70800</v>
      </c>
      <c r="S3328">
        <f t="shared" si="311"/>
        <v>11500</v>
      </c>
    </row>
    <row r="3329" spans="1:19" x14ac:dyDescent="0.25">
      <c r="A3329" s="12">
        <v>3328</v>
      </c>
      <c r="B3329" s="12" t="s">
        <v>292</v>
      </c>
      <c r="C3329" s="12" t="s">
        <v>2007</v>
      </c>
      <c r="D3329" s="28">
        <v>43014.333333333336</v>
      </c>
      <c r="E3329" s="17">
        <v>43016.533333333333</v>
      </c>
      <c r="F3329" s="13" t="s">
        <v>302</v>
      </c>
      <c r="G3329" s="12">
        <v>3600</v>
      </c>
      <c r="H3329" s="12" t="s">
        <v>178</v>
      </c>
      <c r="I3329" s="12" t="s">
        <v>322</v>
      </c>
      <c r="J3329" s="37">
        <f>INDEX('Bảng Giá'!$C$3:$H$18,MATCH('Raw Data'!P3329,'Bảng Giá'!$B$3:$B$18,0),MATCH('Raw Data'!M3329,'Bảng Giá'!$C$2:$H$2,0))</f>
        <v>51500</v>
      </c>
      <c r="K3329" s="12">
        <v>51800</v>
      </c>
      <c r="L3329" s="36">
        <f t="shared" si="306"/>
        <v>2.1999999999970896</v>
      </c>
      <c r="M3329" t="str">
        <f>'References data'!H3330</f>
        <v>Nội Vùng</v>
      </c>
      <c r="N3329">
        <f t="shared" si="307"/>
        <v>3.6</v>
      </c>
      <c r="O3329">
        <f t="shared" si="308"/>
        <v>-300</v>
      </c>
      <c r="P3329" t="str">
        <f>IF(AND(N3329&gt;0,N3329&lt;=0.05),'Bảng Giá'!$B$3,IF(AND(N3329&lt;=0.1,N3329&gt;0.05),'Bảng Giá'!$B$4,IF(AND('Raw Data'!N3329&gt;0.1,'Raw Data'!N3329&lt;=0.25),'Bảng Giá'!$B$5,IF(AND('Raw Data'!N3329&gt;0.25,'Raw Data'!N3329&lt;=0.5),'Bảng Giá'!$B$6,IF(AND('Raw Data'!N3329&gt;0.5,'Raw Data'!N3329&lt;=1),'Bảng Giá'!$B$7,IF(AND('Raw Data'!N3329&gt;1,'Raw Data'!N3329&lt;=1.5),'Bảng Giá'!$B$8,IF(AND('Raw Data'!N3329&gt;1.5,'Raw Data'!N3329&lt;=2),'Bảng Giá'!$B$9,IF(AND('Raw Data'!N3329&gt;2,'Raw Data'!N3329&lt;=2.5),'Bảng Giá'!$B$10,IF(AND('Raw Data'!N3329&gt;2.5,'Raw Data'!N3329&lt;=3),'Bảng Giá'!$B$11,IF(AND('Raw Data'!N3329&gt;3,'Raw Data'!N3329&lt;=3.5),'Bảng Giá'!$B$12,IF(AND('Raw Data'!N3329&gt;3.5,'Raw Data'!N3329&lt;=4),'Bảng Giá'!$B$13,IF(AND('Raw Data'!N3329&gt;4,'Raw Data'!N3329&lt;=4.5),'Bảng Giá'!$B$14,IF(AND('Raw Data'!N3329&gt;4.5,'Raw Data'!N3329&lt;=5),'Bảng Giá'!$B$15,IF(AND('Raw Data'!N3329&gt;5,'Raw Data'!N3329&lt;=5.5),'Bảng Giá'!$B$16,IF(AND('Raw Data'!N3329&gt;5.5,'Raw Data'!N3329&lt;=6),'Bảng Giá'!$B$17,'Bảng Giá'!$B$18)))))))))))))))</f>
        <v>3.5&lt;x&lt;=4</v>
      </c>
      <c r="Q3329" s="48">
        <f t="shared" si="309"/>
        <v>-5.7915057915057912E-3</v>
      </c>
      <c r="R3329">
        <f t="shared" si="310"/>
        <v>61800</v>
      </c>
      <c r="S3329">
        <f t="shared" si="311"/>
        <v>10000</v>
      </c>
    </row>
    <row r="3330" spans="1:19" x14ac:dyDescent="0.25">
      <c r="A3330" s="12">
        <v>3329</v>
      </c>
      <c r="B3330" s="12" t="s">
        <v>292</v>
      </c>
      <c r="C3330" s="12" t="s">
        <v>2008</v>
      </c>
      <c r="D3330" s="28">
        <v>43014.37976851852</v>
      </c>
      <c r="E3330" s="17">
        <v>43016.579768518517</v>
      </c>
      <c r="F3330" s="13" t="s">
        <v>302</v>
      </c>
      <c r="G3330" s="12">
        <v>3600</v>
      </c>
      <c r="H3330" s="12" t="s">
        <v>151</v>
      </c>
      <c r="I3330" s="12" t="s">
        <v>322</v>
      </c>
      <c r="J3330" s="37">
        <f>INDEX('Bảng Giá'!$C$3:$H$18,MATCH('Raw Data'!P3330,'Bảng Giá'!$B$3:$B$18,0),MATCH('Raw Data'!M3330,'Bảng Giá'!$C$2:$H$2,0))</f>
        <v>51500</v>
      </c>
      <c r="K3330" s="12">
        <v>51800</v>
      </c>
      <c r="L3330" s="36">
        <f t="shared" si="306"/>
        <v>2.1999999999970896</v>
      </c>
      <c r="M3330" t="str">
        <f>'References data'!H3331</f>
        <v>Nội Vùng</v>
      </c>
      <c r="N3330">
        <f t="shared" si="307"/>
        <v>3.6</v>
      </c>
      <c r="O3330">
        <f t="shared" si="308"/>
        <v>-300</v>
      </c>
      <c r="P3330" t="str">
        <f>IF(AND(N3330&gt;0,N3330&lt;=0.05),'Bảng Giá'!$B$3,IF(AND(N3330&lt;=0.1,N3330&gt;0.05),'Bảng Giá'!$B$4,IF(AND('Raw Data'!N3330&gt;0.1,'Raw Data'!N3330&lt;=0.25),'Bảng Giá'!$B$5,IF(AND('Raw Data'!N3330&gt;0.25,'Raw Data'!N3330&lt;=0.5),'Bảng Giá'!$B$6,IF(AND('Raw Data'!N3330&gt;0.5,'Raw Data'!N3330&lt;=1),'Bảng Giá'!$B$7,IF(AND('Raw Data'!N3330&gt;1,'Raw Data'!N3330&lt;=1.5),'Bảng Giá'!$B$8,IF(AND('Raw Data'!N3330&gt;1.5,'Raw Data'!N3330&lt;=2),'Bảng Giá'!$B$9,IF(AND('Raw Data'!N3330&gt;2,'Raw Data'!N3330&lt;=2.5),'Bảng Giá'!$B$10,IF(AND('Raw Data'!N3330&gt;2.5,'Raw Data'!N3330&lt;=3),'Bảng Giá'!$B$11,IF(AND('Raw Data'!N3330&gt;3,'Raw Data'!N3330&lt;=3.5),'Bảng Giá'!$B$12,IF(AND('Raw Data'!N3330&gt;3.5,'Raw Data'!N3330&lt;=4),'Bảng Giá'!$B$13,IF(AND('Raw Data'!N3330&gt;4,'Raw Data'!N3330&lt;=4.5),'Bảng Giá'!$B$14,IF(AND('Raw Data'!N3330&gt;4.5,'Raw Data'!N3330&lt;=5),'Bảng Giá'!$B$15,IF(AND('Raw Data'!N3330&gt;5,'Raw Data'!N3330&lt;=5.5),'Bảng Giá'!$B$16,IF(AND('Raw Data'!N3330&gt;5.5,'Raw Data'!N3330&lt;=6),'Bảng Giá'!$B$17,'Bảng Giá'!$B$18)))))))))))))))</f>
        <v>3.5&lt;x&lt;=4</v>
      </c>
      <c r="Q3330" s="48">
        <f t="shared" si="309"/>
        <v>-5.7915057915057912E-3</v>
      </c>
      <c r="R3330">
        <f t="shared" si="310"/>
        <v>61800</v>
      </c>
      <c r="S3330">
        <f t="shared" si="311"/>
        <v>10000</v>
      </c>
    </row>
    <row r="3331" spans="1:19" x14ac:dyDescent="0.25">
      <c r="A3331" s="12">
        <v>3330</v>
      </c>
      <c r="B3331" s="12" t="s">
        <v>292</v>
      </c>
      <c r="C3331" s="12" t="s">
        <v>2009</v>
      </c>
      <c r="D3331" s="28">
        <v>43014.380023148151</v>
      </c>
      <c r="E3331" s="17">
        <v>43016.580023148148</v>
      </c>
      <c r="F3331" s="13" t="s">
        <v>302</v>
      </c>
      <c r="G3331" s="12">
        <v>3600</v>
      </c>
      <c r="H3331" s="12" t="s">
        <v>169</v>
      </c>
      <c r="I3331" s="12" t="s">
        <v>322</v>
      </c>
      <c r="J3331" s="37">
        <f>INDEX('Bảng Giá'!$C$3:$H$18,MATCH('Raw Data'!P3331,'Bảng Giá'!$B$3:$B$18,0),MATCH('Raw Data'!M3331,'Bảng Giá'!$C$2:$H$2,0))</f>
        <v>51500</v>
      </c>
      <c r="K3331" s="12">
        <v>51800</v>
      </c>
      <c r="L3331" s="36">
        <f t="shared" ref="L3331:L3394" si="312">E3331-D3331</f>
        <v>2.1999999999970896</v>
      </c>
      <c r="M3331" t="str">
        <f>'References data'!H3332</f>
        <v>Nội Vùng</v>
      </c>
      <c r="N3331">
        <f t="shared" ref="N3331:N3394" si="313">G3331/1000</f>
        <v>3.6</v>
      </c>
      <c r="O3331">
        <f t="shared" ref="O3331:O3394" si="314">J3331-K3331</f>
        <v>-300</v>
      </c>
      <c r="P3331" t="str">
        <f>IF(AND(N3331&gt;0,N3331&lt;=0.05),'Bảng Giá'!$B$3,IF(AND(N3331&lt;=0.1,N3331&gt;0.05),'Bảng Giá'!$B$4,IF(AND('Raw Data'!N3331&gt;0.1,'Raw Data'!N3331&lt;=0.25),'Bảng Giá'!$B$5,IF(AND('Raw Data'!N3331&gt;0.25,'Raw Data'!N3331&lt;=0.5),'Bảng Giá'!$B$6,IF(AND('Raw Data'!N3331&gt;0.5,'Raw Data'!N3331&lt;=1),'Bảng Giá'!$B$7,IF(AND('Raw Data'!N3331&gt;1,'Raw Data'!N3331&lt;=1.5),'Bảng Giá'!$B$8,IF(AND('Raw Data'!N3331&gt;1.5,'Raw Data'!N3331&lt;=2),'Bảng Giá'!$B$9,IF(AND('Raw Data'!N3331&gt;2,'Raw Data'!N3331&lt;=2.5),'Bảng Giá'!$B$10,IF(AND('Raw Data'!N3331&gt;2.5,'Raw Data'!N3331&lt;=3),'Bảng Giá'!$B$11,IF(AND('Raw Data'!N3331&gt;3,'Raw Data'!N3331&lt;=3.5),'Bảng Giá'!$B$12,IF(AND('Raw Data'!N3331&gt;3.5,'Raw Data'!N3331&lt;=4),'Bảng Giá'!$B$13,IF(AND('Raw Data'!N3331&gt;4,'Raw Data'!N3331&lt;=4.5),'Bảng Giá'!$B$14,IF(AND('Raw Data'!N3331&gt;4.5,'Raw Data'!N3331&lt;=5),'Bảng Giá'!$B$15,IF(AND('Raw Data'!N3331&gt;5,'Raw Data'!N3331&lt;=5.5),'Bảng Giá'!$B$16,IF(AND('Raw Data'!N3331&gt;5.5,'Raw Data'!N3331&lt;=6),'Bảng Giá'!$B$17,'Bảng Giá'!$B$18)))))))))))))))</f>
        <v>3.5&lt;x&lt;=4</v>
      </c>
      <c r="Q3331" s="48">
        <f t="shared" ref="Q3331:Q3394" si="315">O3331/K3331</f>
        <v>-5.7915057915057912E-3</v>
      </c>
      <c r="R3331">
        <f t="shared" ref="R3331:R3394" si="316">J3331+(J3331*0.2)</f>
        <v>61800</v>
      </c>
      <c r="S3331">
        <f t="shared" ref="S3331:S3394" si="317">R3331-K3331</f>
        <v>10000</v>
      </c>
    </row>
    <row r="3332" spans="1:19" x14ac:dyDescent="0.25">
      <c r="A3332" s="12">
        <v>3331</v>
      </c>
      <c r="B3332" s="12" t="s">
        <v>292</v>
      </c>
      <c r="C3332" s="12" t="s">
        <v>2010</v>
      </c>
      <c r="D3332" s="28">
        <v>43015.498518518521</v>
      </c>
      <c r="E3332" s="17">
        <v>43016.998518518521</v>
      </c>
      <c r="F3332" s="13" t="s">
        <v>302</v>
      </c>
      <c r="G3332" s="12">
        <v>200</v>
      </c>
      <c r="H3332" s="12" t="s">
        <v>311</v>
      </c>
      <c r="I3332" s="12" t="s">
        <v>297</v>
      </c>
      <c r="J3332" s="37">
        <f>INDEX('Bảng Giá'!$C$3:$H$18,MATCH('Raw Data'!P3332,'Bảng Giá'!$B$3:$B$18,0),MATCH('Raw Data'!M3332,'Bảng Giá'!$C$2:$H$2,0))</f>
        <v>13000</v>
      </c>
      <c r="K3332" s="12">
        <v>13100</v>
      </c>
      <c r="L3332" s="36">
        <f t="shared" si="312"/>
        <v>1.5</v>
      </c>
      <c r="M3332" t="str">
        <f>'References data'!H3333</f>
        <v>Nội Tỉnh</v>
      </c>
      <c r="N3332">
        <f t="shared" si="313"/>
        <v>0.2</v>
      </c>
      <c r="O3332">
        <f t="shared" si="314"/>
        <v>-100</v>
      </c>
      <c r="P3332" t="str">
        <f>IF(AND(N3332&gt;0,N3332&lt;=0.05),'Bảng Giá'!$B$3,IF(AND(N3332&lt;=0.1,N3332&gt;0.05),'Bảng Giá'!$B$4,IF(AND('Raw Data'!N3332&gt;0.1,'Raw Data'!N3332&lt;=0.25),'Bảng Giá'!$B$5,IF(AND('Raw Data'!N3332&gt;0.25,'Raw Data'!N3332&lt;=0.5),'Bảng Giá'!$B$6,IF(AND('Raw Data'!N3332&gt;0.5,'Raw Data'!N3332&lt;=1),'Bảng Giá'!$B$7,IF(AND('Raw Data'!N3332&gt;1,'Raw Data'!N3332&lt;=1.5),'Bảng Giá'!$B$8,IF(AND('Raw Data'!N3332&gt;1.5,'Raw Data'!N3332&lt;=2),'Bảng Giá'!$B$9,IF(AND('Raw Data'!N3332&gt;2,'Raw Data'!N3332&lt;=2.5),'Bảng Giá'!$B$10,IF(AND('Raw Data'!N3332&gt;2.5,'Raw Data'!N3332&lt;=3),'Bảng Giá'!$B$11,IF(AND('Raw Data'!N3332&gt;3,'Raw Data'!N3332&lt;=3.5),'Bảng Giá'!$B$12,IF(AND('Raw Data'!N3332&gt;3.5,'Raw Data'!N3332&lt;=4),'Bảng Giá'!$B$13,IF(AND('Raw Data'!N3332&gt;4,'Raw Data'!N3332&lt;=4.5),'Bảng Giá'!$B$14,IF(AND('Raw Data'!N3332&gt;4.5,'Raw Data'!N3332&lt;=5),'Bảng Giá'!$B$15,IF(AND('Raw Data'!N3332&gt;5,'Raw Data'!N3332&lt;=5.5),'Bảng Giá'!$B$16,IF(AND('Raw Data'!N3332&gt;5.5,'Raw Data'!N3332&lt;=6),'Bảng Giá'!$B$17,'Bảng Giá'!$B$18)))))))))))))))</f>
        <v>0.1&lt;x&lt;=0.25</v>
      </c>
      <c r="Q3332" s="48">
        <f t="shared" si="315"/>
        <v>-7.6335877862595417E-3</v>
      </c>
      <c r="R3332">
        <f t="shared" si="316"/>
        <v>15600</v>
      </c>
      <c r="S3332">
        <f t="shared" si="317"/>
        <v>2500</v>
      </c>
    </row>
    <row r="3333" spans="1:19" x14ac:dyDescent="0.25">
      <c r="A3333" s="12">
        <v>3332</v>
      </c>
      <c r="B3333" s="12" t="s">
        <v>292</v>
      </c>
      <c r="C3333" s="12" t="s">
        <v>2011</v>
      </c>
      <c r="D3333" s="28">
        <v>43015.49858796296</v>
      </c>
      <c r="E3333" s="17">
        <v>43016.99858796296</v>
      </c>
      <c r="F3333" s="13" t="s">
        <v>302</v>
      </c>
      <c r="G3333" s="12">
        <v>200</v>
      </c>
      <c r="H3333" s="12" t="s">
        <v>322</v>
      </c>
      <c r="I3333" s="12" t="s">
        <v>74</v>
      </c>
      <c r="J3333" s="37">
        <f>INDEX('Bảng Giá'!$C$3:$H$18,MATCH('Raw Data'!P3333,'Bảng Giá'!$B$3:$B$18,0),MATCH('Raw Data'!M3333,'Bảng Giá'!$C$2:$H$2,0))</f>
        <v>13000</v>
      </c>
      <c r="K3333" s="12">
        <v>13100</v>
      </c>
      <c r="L3333" s="36">
        <f t="shared" si="312"/>
        <v>1.5</v>
      </c>
      <c r="M3333" t="str">
        <f>'References data'!H3334</f>
        <v>Nội Tỉnh</v>
      </c>
      <c r="N3333">
        <f t="shared" si="313"/>
        <v>0.2</v>
      </c>
      <c r="O3333">
        <f t="shared" si="314"/>
        <v>-100</v>
      </c>
      <c r="P3333" t="str">
        <f>IF(AND(N3333&gt;0,N3333&lt;=0.05),'Bảng Giá'!$B$3,IF(AND(N3333&lt;=0.1,N3333&gt;0.05),'Bảng Giá'!$B$4,IF(AND('Raw Data'!N3333&gt;0.1,'Raw Data'!N3333&lt;=0.25),'Bảng Giá'!$B$5,IF(AND('Raw Data'!N3333&gt;0.25,'Raw Data'!N3333&lt;=0.5),'Bảng Giá'!$B$6,IF(AND('Raw Data'!N3333&gt;0.5,'Raw Data'!N3333&lt;=1),'Bảng Giá'!$B$7,IF(AND('Raw Data'!N3333&gt;1,'Raw Data'!N3333&lt;=1.5),'Bảng Giá'!$B$8,IF(AND('Raw Data'!N3333&gt;1.5,'Raw Data'!N3333&lt;=2),'Bảng Giá'!$B$9,IF(AND('Raw Data'!N3333&gt;2,'Raw Data'!N3333&lt;=2.5),'Bảng Giá'!$B$10,IF(AND('Raw Data'!N3333&gt;2.5,'Raw Data'!N3333&lt;=3),'Bảng Giá'!$B$11,IF(AND('Raw Data'!N3333&gt;3,'Raw Data'!N3333&lt;=3.5),'Bảng Giá'!$B$12,IF(AND('Raw Data'!N3333&gt;3.5,'Raw Data'!N3333&lt;=4),'Bảng Giá'!$B$13,IF(AND('Raw Data'!N3333&gt;4,'Raw Data'!N3333&lt;=4.5),'Bảng Giá'!$B$14,IF(AND('Raw Data'!N3333&gt;4.5,'Raw Data'!N3333&lt;=5),'Bảng Giá'!$B$15,IF(AND('Raw Data'!N3333&gt;5,'Raw Data'!N3333&lt;=5.5),'Bảng Giá'!$B$16,IF(AND('Raw Data'!N3333&gt;5.5,'Raw Data'!N3333&lt;=6),'Bảng Giá'!$B$17,'Bảng Giá'!$B$18)))))))))))))))</f>
        <v>0.1&lt;x&lt;=0.25</v>
      </c>
      <c r="Q3333" s="48">
        <f t="shared" si="315"/>
        <v>-7.6335877862595417E-3</v>
      </c>
      <c r="R3333">
        <f t="shared" si="316"/>
        <v>15600</v>
      </c>
      <c r="S3333">
        <f t="shared" si="317"/>
        <v>2500</v>
      </c>
    </row>
    <row r="3334" spans="1:19" x14ac:dyDescent="0.25">
      <c r="A3334" s="12">
        <v>3333</v>
      </c>
      <c r="B3334" s="12" t="s">
        <v>292</v>
      </c>
      <c r="C3334" s="12" t="s">
        <v>2012</v>
      </c>
      <c r="D3334" s="28">
        <v>43014.628229166665</v>
      </c>
      <c r="E3334" s="17">
        <v>43016.128229166665</v>
      </c>
      <c r="F3334" s="13" t="s">
        <v>302</v>
      </c>
      <c r="G3334" s="12">
        <v>200</v>
      </c>
      <c r="H3334" s="12" t="s">
        <v>322</v>
      </c>
      <c r="I3334" s="12" t="s">
        <v>74</v>
      </c>
      <c r="J3334" s="37">
        <f>INDEX('Bảng Giá'!$C$3:$H$18,MATCH('Raw Data'!P3334,'Bảng Giá'!$B$3:$B$18,0),MATCH('Raw Data'!M3334,'Bảng Giá'!$C$2:$H$2,0))</f>
        <v>13000</v>
      </c>
      <c r="K3334" s="12">
        <v>13100</v>
      </c>
      <c r="L3334" s="36">
        <f t="shared" si="312"/>
        <v>1.5</v>
      </c>
      <c r="M3334" t="str">
        <f>'References data'!H3335</f>
        <v>Nội Tỉnh</v>
      </c>
      <c r="N3334">
        <f t="shared" si="313"/>
        <v>0.2</v>
      </c>
      <c r="O3334">
        <f t="shared" si="314"/>
        <v>-100</v>
      </c>
      <c r="P3334" t="str">
        <f>IF(AND(N3334&gt;0,N3334&lt;=0.05),'Bảng Giá'!$B$3,IF(AND(N3334&lt;=0.1,N3334&gt;0.05),'Bảng Giá'!$B$4,IF(AND('Raw Data'!N3334&gt;0.1,'Raw Data'!N3334&lt;=0.25),'Bảng Giá'!$B$5,IF(AND('Raw Data'!N3334&gt;0.25,'Raw Data'!N3334&lt;=0.5),'Bảng Giá'!$B$6,IF(AND('Raw Data'!N3334&gt;0.5,'Raw Data'!N3334&lt;=1),'Bảng Giá'!$B$7,IF(AND('Raw Data'!N3334&gt;1,'Raw Data'!N3334&lt;=1.5),'Bảng Giá'!$B$8,IF(AND('Raw Data'!N3334&gt;1.5,'Raw Data'!N3334&lt;=2),'Bảng Giá'!$B$9,IF(AND('Raw Data'!N3334&gt;2,'Raw Data'!N3334&lt;=2.5),'Bảng Giá'!$B$10,IF(AND('Raw Data'!N3334&gt;2.5,'Raw Data'!N3334&lt;=3),'Bảng Giá'!$B$11,IF(AND('Raw Data'!N3334&gt;3,'Raw Data'!N3334&lt;=3.5),'Bảng Giá'!$B$12,IF(AND('Raw Data'!N3334&gt;3.5,'Raw Data'!N3334&lt;=4),'Bảng Giá'!$B$13,IF(AND('Raw Data'!N3334&gt;4,'Raw Data'!N3334&lt;=4.5),'Bảng Giá'!$B$14,IF(AND('Raw Data'!N3334&gt;4.5,'Raw Data'!N3334&lt;=5),'Bảng Giá'!$B$15,IF(AND('Raw Data'!N3334&gt;5,'Raw Data'!N3334&lt;=5.5),'Bảng Giá'!$B$16,IF(AND('Raw Data'!N3334&gt;5.5,'Raw Data'!N3334&lt;=6),'Bảng Giá'!$B$17,'Bảng Giá'!$B$18)))))))))))))))</f>
        <v>0.1&lt;x&lt;=0.25</v>
      </c>
      <c r="Q3334" s="48">
        <f t="shared" si="315"/>
        <v>-7.6335877862595417E-3</v>
      </c>
      <c r="R3334">
        <f t="shared" si="316"/>
        <v>15600</v>
      </c>
      <c r="S3334">
        <f t="shared" si="317"/>
        <v>2500</v>
      </c>
    </row>
    <row r="3335" spans="1:19" x14ac:dyDescent="0.25">
      <c r="A3335" s="12">
        <v>3334</v>
      </c>
      <c r="B3335" s="12" t="s">
        <v>292</v>
      </c>
      <c r="C3335" s="12" t="s">
        <v>2013</v>
      </c>
      <c r="D3335" s="28">
        <v>43015.333333333336</v>
      </c>
      <c r="E3335" s="17">
        <v>43016.833333333336</v>
      </c>
      <c r="F3335" s="13" t="s">
        <v>302</v>
      </c>
      <c r="G3335" s="12">
        <v>200</v>
      </c>
      <c r="H3335" s="12" t="s">
        <v>322</v>
      </c>
      <c r="I3335" s="12" t="s">
        <v>301</v>
      </c>
      <c r="J3335" s="37">
        <f>INDEX('Bảng Giá'!$C$3:$H$18,MATCH('Raw Data'!P3335,'Bảng Giá'!$B$3:$B$18,0),MATCH('Raw Data'!M3335,'Bảng Giá'!$C$2:$H$2,0))</f>
        <v>13000</v>
      </c>
      <c r="K3335" s="12">
        <v>13100</v>
      </c>
      <c r="L3335" s="36">
        <f t="shared" si="312"/>
        <v>1.5</v>
      </c>
      <c r="M3335" t="str">
        <f>'References data'!H3336</f>
        <v>Nội Tỉnh</v>
      </c>
      <c r="N3335">
        <f t="shared" si="313"/>
        <v>0.2</v>
      </c>
      <c r="O3335">
        <f t="shared" si="314"/>
        <v>-100</v>
      </c>
      <c r="P3335" t="str">
        <f>IF(AND(N3335&gt;0,N3335&lt;=0.05),'Bảng Giá'!$B$3,IF(AND(N3335&lt;=0.1,N3335&gt;0.05),'Bảng Giá'!$B$4,IF(AND('Raw Data'!N3335&gt;0.1,'Raw Data'!N3335&lt;=0.25),'Bảng Giá'!$B$5,IF(AND('Raw Data'!N3335&gt;0.25,'Raw Data'!N3335&lt;=0.5),'Bảng Giá'!$B$6,IF(AND('Raw Data'!N3335&gt;0.5,'Raw Data'!N3335&lt;=1),'Bảng Giá'!$B$7,IF(AND('Raw Data'!N3335&gt;1,'Raw Data'!N3335&lt;=1.5),'Bảng Giá'!$B$8,IF(AND('Raw Data'!N3335&gt;1.5,'Raw Data'!N3335&lt;=2),'Bảng Giá'!$B$9,IF(AND('Raw Data'!N3335&gt;2,'Raw Data'!N3335&lt;=2.5),'Bảng Giá'!$B$10,IF(AND('Raw Data'!N3335&gt;2.5,'Raw Data'!N3335&lt;=3),'Bảng Giá'!$B$11,IF(AND('Raw Data'!N3335&gt;3,'Raw Data'!N3335&lt;=3.5),'Bảng Giá'!$B$12,IF(AND('Raw Data'!N3335&gt;3.5,'Raw Data'!N3335&lt;=4),'Bảng Giá'!$B$13,IF(AND('Raw Data'!N3335&gt;4,'Raw Data'!N3335&lt;=4.5),'Bảng Giá'!$B$14,IF(AND('Raw Data'!N3335&gt;4.5,'Raw Data'!N3335&lt;=5),'Bảng Giá'!$B$15,IF(AND('Raw Data'!N3335&gt;5,'Raw Data'!N3335&lt;=5.5),'Bảng Giá'!$B$16,IF(AND('Raw Data'!N3335&gt;5.5,'Raw Data'!N3335&lt;=6),'Bảng Giá'!$B$17,'Bảng Giá'!$B$18)))))))))))))))</f>
        <v>0.1&lt;x&lt;=0.25</v>
      </c>
      <c r="Q3335" s="48">
        <f t="shared" si="315"/>
        <v>-7.6335877862595417E-3</v>
      </c>
      <c r="R3335">
        <f t="shared" si="316"/>
        <v>15600</v>
      </c>
      <c r="S3335">
        <f t="shared" si="317"/>
        <v>2500</v>
      </c>
    </row>
    <row r="3336" spans="1:19" x14ac:dyDescent="0.25">
      <c r="A3336" s="12">
        <v>3335</v>
      </c>
      <c r="B3336" s="12" t="s">
        <v>292</v>
      </c>
      <c r="C3336" s="12" t="s">
        <v>2014</v>
      </c>
      <c r="D3336" s="28">
        <v>43015.333333333336</v>
      </c>
      <c r="E3336" s="17">
        <v>43016.833333333336</v>
      </c>
      <c r="F3336" s="13" t="s">
        <v>302</v>
      </c>
      <c r="G3336" s="12">
        <v>200</v>
      </c>
      <c r="H3336" s="12" t="s">
        <v>322</v>
      </c>
      <c r="I3336" s="12" t="s">
        <v>76</v>
      </c>
      <c r="J3336" s="37">
        <f>INDEX('Bảng Giá'!$C$3:$H$18,MATCH('Raw Data'!P3336,'Bảng Giá'!$B$3:$B$18,0),MATCH('Raw Data'!M3336,'Bảng Giá'!$C$2:$H$2,0))</f>
        <v>13000</v>
      </c>
      <c r="K3336" s="12">
        <v>13100</v>
      </c>
      <c r="L3336" s="36">
        <f t="shared" si="312"/>
        <v>1.5</v>
      </c>
      <c r="M3336" t="str">
        <f>'References data'!H3337</f>
        <v>Nội Tỉnh</v>
      </c>
      <c r="N3336">
        <f t="shared" si="313"/>
        <v>0.2</v>
      </c>
      <c r="O3336">
        <f t="shared" si="314"/>
        <v>-100</v>
      </c>
      <c r="P3336" t="str">
        <f>IF(AND(N3336&gt;0,N3336&lt;=0.05),'Bảng Giá'!$B$3,IF(AND(N3336&lt;=0.1,N3336&gt;0.05),'Bảng Giá'!$B$4,IF(AND('Raw Data'!N3336&gt;0.1,'Raw Data'!N3336&lt;=0.25),'Bảng Giá'!$B$5,IF(AND('Raw Data'!N3336&gt;0.25,'Raw Data'!N3336&lt;=0.5),'Bảng Giá'!$B$6,IF(AND('Raw Data'!N3336&gt;0.5,'Raw Data'!N3336&lt;=1),'Bảng Giá'!$B$7,IF(AND('Raw Data'!N3336&gt;1,'Raw Data'!N3336&lt;=1.5),'Bảng Giá'!$B$8,IF(AND('Raw Data'!N3336&gt;1.5,'Raw Data'!N3336&lt;=2),'Bảng Giá'!$B$9,IF(AND('Raw Data'!N3336&gt;2,'Raw Data'!N3336&lt;=2.5),'Bảng Giá'!$B$10,IF(AND('Raw Data'!N3336&gt;2.5,'Raw Data'!N3336&lt;=3),'Bảng Giá'!$B$11,IF(AND('Raw Data'!N3336&gt;3,'Raw Data'!N3336&lt;=3.5),'Bảng Giá'!$B$12,IF(AND('Raw Data'!N3336&gt;3.5,'Raw Data'!N3336&lt;=4),'Bảng Giá'!$B$13,IF(AND('Raw Data'!N3336&gt;4,'Raw Data'!N3336&lt;=4.5),'Bảng Giá'!$B$14,IF(AND('Raw Data'!N3336&gt;4.5,'Raw Data'!N3336&lt;=5),'Bảng Giá'!$B$15,IF(AND('Raw Data'!N3336&gt;5,'Raw Data'!N3336&lt;=5.5),'Bảng Giá'!$B$16,IF(AND('Raw Data'!N3336&gt;5.5,'Raw Data'!N3336&lt;=6),'Bảng Giá'!$B$17,'Bảng Giá'!$B$18)))))))))))))))</f>
        <v>0.1&lt;x&lt;=0.25</v>
      </c>
      <c r="Q3336" s="48">
        <f t="shared" si="315"/>
        <v>-7.6335877862595417E-3</v>
      </c>
      <c r="R3336">
        <f t="shared" si="316"/>
        <v>15600</v>
      </c>
      <c r="S3336">
        <f t="shared" si="317"/>
        <v>2500</v>
      </c>
    </row>
    <row r="3337" spans="1:19" x14ac:dyDescent="0.25">
      <c r="A3337" s="12">
        <v>3336</v>
      </c>
      <c r="B3337" s="12" t="s">
        <v>292</v>
      </c>
      <c r="C3337" s="12" t="s">
        <v>2015</v>
      </c>
      <c r="D3337" s="28">
        <v>43015.333333333336</v>
      </c>
      <c r="E3337" s="17">
        <v>43016.833333333336</v>
      </c>
      <c r="F3337" s="13" t="s">
        <v>302</v>
      </c>
      <c r="G3337" s="12">
        <v>200</v>
      </c>
      <c r="H3337" s="12" t="s">
        <v>322</v>
      </c>
      <c r="I3337" s="12" t="s">
        <v>89</v>
      </c>
      <c r="J3337" s="37">
        <f>INDEX('Bảng Giá'!$C$3:$H$18,MATCH('Raw Data'!P3337,'Bảng Giá'!$B$3:$B$18,0),MATCH('Raw Data'!M3337,'Bảng Giá'!$C$2:$H$2,0))</f>
        <v>13000</v>
      </c>
      <c r="K3337" s="12">
        <v>13100</v>
      </c>
      <c r="L3337" s="36">
        <f t="shared" si="312"/>
        <v>1.5</v>
      </c>
      <c r="M3337" t="str">
        <f>'References data'!H3338</f>
        <v>Nội Tỉnh</v>
      </c>
      <c r="N3337">
        <f t="shared" si="313"/>
        <v>0.2</v>
      </c>
      <c r="O3337">
        <f t="shared" si="314"/>
        <v>-100</v>
      </c>
      <c r="P3337" t="str">
        <f>IF(AND(N3337&gt;0,N3337&lt;=0.05),'Bảng Giá'!$B$3,IF(AND(N3337&lt;=0.1,N3337&gt;0.05),'Bảng Giá'!$B$4,IF(AND('Raw Data'!N3337&gt;0.1,'Raw Data'!N3337&lt;=0.25),'Bảng Giá'!$B$5,IF(AND('Raw Data'!N3337&gt;0.25,'Raw Data'!N3337&lt;=0.5),'Bảng Giá'!$B$6,IF(AND('Raw Data'!N3337&gt;0.5,'Raw Data'!N3337&lt;=1),'Bảng Giá'!$B$7,IF(AND('Raw Data'!N3337&gt;1,'Raw Data'!N3337&lt;=1.5),'Bảng Giá'!$B$8,IF(AND('Raw Data'!N3337&gt;1.5,'Raw Data'!N3337&lt;=2),'Bảng Giá'!$B$9,IF(AND('Raw Data'!N3337&gt;2,'Raw Data'!N3337&lt;=2.5),'Bảng Giá'!$B$10,IF(AND('Raw Data'!N3337&gt;2.5,'Raw Data'!N3337&lt;=3),'Bảng Giá'!$B$11,IF(AND('Raw Data'!N3337&gt;3,'Raw Data'!N3337&lt;=3.5),'Bảng Giá'!$B$12,IF(AND('Raw Data'!N3337&gt;3.5,'Raw Data'!N3337&lt;=4),'Bảng Giá'!$B$13,IF(AND('Raw Data'!N3337&gt;4,'Raw Data'!N3337&lt;=4.5),'Bảng Giá'!$B$14,IF(AND('Raw Data'!N3337&gt;4.5,'Raw Data'!N3337&lt;=5),'Bảng Giá'!$B$15,IF(AND('Raw Data'!N3337&gt;5,'Raw Data'!N3337&lt;=5.5),'Bảng Giá'!$B$16,IF(AND('Raw Data'!N3337&gt;5.5,'Raw Data'!N3337&lt;=6),'Bảng Giá'!$B$17,'Bảng Giá'!$B$18)))))))))))))))</f>
        <v>0.1&lt;x&lt;=0.25</v>
      </c>
      <c r="Q3337" s="48">
        <f t="shared" si="315"/>
        <v>-7.6335877862595417E-3</v>
      </c>
      <c r="R3337">
        <f t="shared" si="316"/>
        <v>15600</v>
      </c>
      <c r="S3337">
        <f t="shared" si="317"/>
        <v>2500</v>
      </c>
    </row>
    <row r="3338" spans="1:19" x14ac:dyDescent="0.25">
      <c r="A3338" s="12">
        <v>3337</v>
      </c>
      <c r="B3338" s="12" t="s">
        <v>292</v>
      </c>
      <c r="C3338" s="12" t="s">
        <v>2016</v>
      </c>
      <c r="D3338" s="28">
        <v>43014.333333333336</v>
      </c>
      <c r="E3338" s="17">
        <v>43015.833333333336</v>
      </c>
      <c r="F3338" s="13" t="s">
        <v>302</v>
      </c>
      <c r="G3338" s="12">
        <v>200</v>
      </c>
      <c r="H3338" s="12" t="s">
        <v>322</v>
      </c>
      <c r="I3338" s="12" t="s">
        <v>85</v>
      </c>
      <c r="J3338" s="37">
        <f>INDEX('Bảng Giá'!$C$3:$H$18,MATCH('Raw Data'!P3338,'Bảng Giá'!$B$3:$B$18,0),MATCH('Raw Data'!M3338,'Bảng Giá'!$C$2:$H$2,0))</f>
        <v>13000</v>
      </c>
      <c r="K3338" s="12">
        <v>13100</v>
      </c>
      <c r="L3338" s="36">
        <f t="shared" si="312"/>
        <v>1.5</v>
      </c>
      <c r="M3338" t="str">
        <f>'References data'!H3339</f>
        <v>Nội Tỉnh</v>
      </c>
      <c r="N3338">
        <f t="shared" si="313"/>
        <v>0.2</v>
      </c>
      <c r="O3338">
        <f t="shared" si="314"/>
        <v>-100</v>
      </c>
      <c r="P3338" t="str">
        <f>IF(AND(N3338&gt;0,N3338&lt;=0.05),'Bảng Giá'!$B$3,IF(AND(N3338&lt;=0.1,N3338&gt;0.05),'Bảng Giá'!$B$4,IF(AND('Raw Data'!N3338&gt;0.1,'Raw Data'!N3338&lt;=0.25),'Bảng Giá'!$B$5,IF(AND('Raw Data'!N3338&gt;0.25,'Raw Data'!N3338&lt;=0.5),'Bảng Giá'!$B$6,IF(AND('Raw Data'!N3338&gt;0.5,'Raw Data'!N3338&lt;=1),'Bảng Giá'!$B$7,IF(AND('Raw Data'!N3338&gt;1,'Raw Data'!N3338&lt;=1.5),'Bảng Giá'!$B$8,IF(AND('Raw Data'!N3338&gt;1.5,'Raw Data'!N3338&lt;=2),'Bảng Giá'!$B$9,IF(AND('Raw Data'!N3338&gt;2,'Raw Data'!N3338&lt;=2.5),'Bảng Giá'!$B$10,IF(AND('Raw Data'!N3338&gt;2.5,'Raw Data'!N3338&lt;=3),'Bảng Giá'!$B$11,IF(AND('Raw Data'!N3338&gt;3,'Raw Data'!N3338&lt;=3.5),'Bảng Giá'!$B$12,IF(AND('Raw Data'!N3338&gt;3.5,'Raw Data'!N3338&lt;=4),'Bảng Giá'!$B$13,IF(AND('Raw Data'!N3338&gt;4,'Raw Data'!N3338&lt;=4.5),'Bảng Giá'!$B$14,IF(AND('Raw Data'!N3338&gt;4.5,'Raw Data'!N3338&lt;=5),'Bảng Giá'!$B$15,IF(AND('Raw Data'!N3338&gt;5,'Raw Data'!N3338&lt;=5.5),'Bảng Giá'!$B$16,IF(AND('Raw Data'!N3338&gt;5.5,'Raw Data'!N3338&lt;=6),'Bảng Giá'!$B$17,'Bảng Giá'!$B$18)))))))))))))))</f>
        <v>0.1&lt;x&lt;=0.25</v>
      </c>
      <c r="Q3338" s="48">
        <f t="shared" si="315"/>
        <v>-7.6335877862595417E-3</v>
      </c>
      <c r="R3338">
        <f t="shared" si="316"/>
        <v>15600</v>
      </c>
      <c r="S3338">
        <f t="shared" si="317"/>
        <v>2500</v>
      </c>
    </row>
    <row r="3339" spans="1:19" x14ac:dyDescent="0.25">
      <c r="A3339" s="12">
        <v>3338</v>
      </c>
      <c r="B3339" s="12" t="s">
        <v>292</v>
      </c>
      <c r="C3339" s="12" t="s">
        <v>2017</v>
      </c>
      <c r="D3339" s="28">
        <v>43014.333333333336</v>
      </c>
      <c r="E3339" s="17">
        <v>43015.833333333336</v>
      </c>
      <c r="F3339" s="13" t="s">
        <v>302</v>
      </c>
      <c r="G3339" s="12">
        <v>200</v>
      </c>
      <c r="H3339" s="12" t="s">
        <v>322</v>
      </c>
      <c r="I3339" s="12" t="s">
        <v>100</v>
      </c>
      <c r="J3339" s="37">
        <f>INDEX('Bảng Giá'!$C$3:$H$18,MATCH('Raw Data'!P3339,'Bảng Giá'!$B$3:$B$18,0),MATCH('Raw Data'!M3339,'Bảng Giá'!$C$2:$H$2,0))</f>
        <v>13000</v>
      </c>
      <c r="K3339" s="12">
        <v>13100</v>
      </c>
      <c r="L3339" s="36">
        <f t="shared" si="312"/>
        <v>1.5</v>
      </c>
      <c r="M3339" t="str">
        <f>'References data'!H3340</f>
        <v>Nội Tỉnh</v>
      </c>
      <c r="N3339">
        <f t="shared" si="313"/>
        <v>0.2</v>
      </c>
      <c r="O3339">
        <f t="shared" si="314"/>
        <v>-100</v>
      </c>
      <c r="P3339" t="str">
        <f>IF(AND(N3339&gt;0,N3339&lt;=0.05),'Bảng Giá'!$B$3,IF(AND(N3339&lt;=0.1,N3339&gt;0.05),'Bảng Giá'!$B$4,IF(AND('Raw Data'!N3339&gt;0.1,'Raw Data'!N3339&lt;=0.25),'Bảng Giá'!$B$5,IF(AND('Raw Data'!N3339&gt;0.25,'Raw Data'!N3339&lt;=0.5),'Bảng Giá'!$B$6,IF(AND('Raw Data'!N3339&gt;0.5,'Raw Data'!N3339&lt;=1),'Bảng Giá'!$B$7,IF(AND('Raw Data'!N3339&gt;1,'Raw Data'!N3339&lt;=1.5),'Bảng Giá'!$B$8,IF(AND('Raw Data'!N3339&gt;1.5,'Raw Data'!N3339&lt;=2),'Bảng Giá'!$B$9,IF(AND('Raw Data'!N3339&gt;2,'Raw Data'!N3339&lt;=2.5),'Bảng Giá'!$B$10,IF(AND('Raw Data'!N3339&gt;2.5,'Raw Data'!N3339&lt;=3),'Bảng Giá'!$B$11,IF(AND('Raw Data'!N3339&gt;3,'Raw Data'!N3339&lt;=3.5),'Bảng Giá'!$B$12,IF(AND('Raw Data'!N3339&gt;3.5,'Raw Data'!N3339&lt;=4),'Bảng Giá'!$B$13,IF(AND('Raw Data'!N3339&gt;4,'Raw Data'!N3339&lt;=4.5),'Bảng Giá'!$B$14,IF(AND('Raw Data'!N3339&gt;4.5,'Raw Data'!N3339&lt;=5),'Bảng Giá'!$B$15,IF(AND('Raw Data'!N3339&gt;5,'Raw Data'!N3339&lt;=5.5),'Bảng Giá'!$B$16,IF(AND('Raw Data'!N3339&gt;5.5,'Raw Data'!N3339&lt;=6),'Bảng Giá'!$B$17,'Bảng Giá'!$B$18)))))))))))))))</f>
        <v>0.1&lt;x&lt;=0.25</v>
      </c>
      <c r="Q3339" s="48">
        <f t="shared" si="315"/>
        <v>-7.6335877862595417E-3</v>
      </c>
      <c r="R3339">
        <f t="shared" si="316"/>
        <v>15600</v>
      </c>
      <c r="S3339">
        <f t="shared" si="317"/>
        <v>2500</v>
      </c>
    </row>
    <row r="3340" spans="1:19" x14ac:dyDescent="0.25">
      <c r="A3340" s="12">
        <v>3339</v>
      </c>
      <c r="B3340" s="12" t="s">
        <v>292</v>
      </c>
      <c r="C3340" s="12" t="s">
        <v>2018</v>
      </c>
      <c r="D3340" s="28">
        <v>43014.379733796297</v>
      </c>
      <c r="E3340" s="17">
        <v>43015.879733796297</v>
      </c>
      <c r="F3340" s="13" t="s">
        <v>302</v>
      </c>
      <c r="G3340" s="12">
        <v>200</v>
      </c>
      <c r="H3340" s="12" t="s">
        <v>322</v>
      </c>
      <c r="I3340" s="12" t="s">
        <v>95</v>
      </c>
      <c r="J3340" s="37">
        <f>INDEX('Bảng Giá'!$C$3:$H$18,MATCH('Raw Data'!P3340,'Bảng Giá'!$B$3:$B$18,0),MATCH('Raw Data'!M3340,'Bảng Giá'!$C$2:$H$2,0))</f>
        <v>13000</v>
      </c>
      <c r="K3340" s="12">
        <v>13100</v>
      </c>
      <c r="L3340" s="36">
        <f t="shared" si="312"/>
        <v>1.5</v>
      </c>
      <c r="M3340" t="str">
        <f>'References data'!H3341</f>
        <v>Nội Tỉnh</v>
      </c>
      <c r="N3340">
        <f t="shared" si="313"/>
        <v>0.2</v>
      </c>
      <c r="O3340">
        <f t="shared" si="314"/>
        <v>-100</v>
      </c>
      <c r="P3340" t="str">
        <f>IF(AND(N3340&gt;0,N3340&lt;=0.05),'Bảng Giá'!$B$3,IF(AND(N3340&lt;=0.1,N3340&gt;0.05),'Bảng Giá'!$B$4,IF(AND('Raw Data'!N3340&gt;0.1,'Raw Data'!N3340&lt;=0.25),'Bảng Giá'!$B$5,IF(AND('Raw Data'!N3340&gt;0.25,'Raw Data'!N3340&lt;=0.5),'Bảng Giá'!$B$6,IF(AND('Raw Data'!N3340&gt;0.5,'Raw Data'!N3340&lt;=1),'Bảng Giá'!$B$7,IF(AND('Raw Data'!N3340&gt;1,'Raw Data'!N3340&lt;=1.5),'Bảng Giá'!$B$8,IF(AND('Raw Data'!N3340&gt;1.5,'Raw Data'!N3340&lt;=2),'Bảng Giá'!$B$9,IF(AND('Raw Data'!N3340&gt;2,'Raw Data'!N3340&lt;=2.5),'Bảng Giá'!$B$10,IF(AND('Raw Data'!N3340&gt;2.5,'Raw Data'!N3340&lt;=3),'Bảng Giá'!$B$11,IF(AND('Raw Data'!N3340&gt;3,'Raw Data'!N3340&lt;=3.5),'Bảng Giá'!$B$12,IF(AND('Raw Data'!N3340&gt;3.5,'Raw Data'!N3340&lt;=4),'Bảng Giá'!$B$13,IF(AND('Raw Data'!N3340&gt;4,'Raw Data'!N3340&lt;=4.5),'Bảng Giá'!$B$14,IF(AND('Raw Data'!N3340&gt;4.5,'Raw Data'!N3340&lt;=5),'Bảng Giá'!$B$15,IF(AND('Raw Data'!N3340&gt;5,'Raw Data'!N3340&lt;=5.5),'Bảng Giá'!$B$16,IF(AND('Raw Data'!N3340&gt;5.5,'Raw Data'!N3340&lt;=6),'Bảng Giá'!$B$17,'Bảng Giá'!$B$18)))))))))))))))</f>
        <v>0.1&lt;x&lt;=0.25</v>
      </c>
      <c r="Q3340" s="48">
        <f t="shared" si="315"/>
        <v>-7.6335877862595417E-3</v>
      </c>
      <c r="R3340">
        <f t="shared" si="316"/>
        <v>15600</v>
      </c>
      <c r="S3340">
        <f t="shared" si="317"/>
        <v>2500</v>
      </c>
    </row>
    <row r="3341" spans="1:19" x14ac:dyDescent="0.25">
      <c r="A3341" s="12">
        <v>3340</v>
      </c>
      <c r="B3341" s="12" t="s">
        <v>292</v>
      </c>
      <c r="C3341" s="12" t="s">
        <v>2019</v>
      </c>
      <c r="D3341" s="28">
        <v>43014.628287037034</v>
      </c>
      <c r="E3341" s="17">
        <v>43016.128287037034</v>
      </c>
      <c r="F3341" s="13" t="s">
        <v>302</v>
      </c>
      <c r="G3341" s="12">
        <v>200</v>
      </c>
      <c r="H3341" s="12" t="s">
        <v>322</v>
      </c>
      <c r="I3341" s="12" t="s">
        <v>98</v>
      </c>
      <c r="J3341" s="37">
        <f>INDEX('Bảng Giá'!$C$3:$H$18,MATCH('Raw Data'!P3341,'Bảng Giá'!$B$3:$B$18,0),MATCH('Raw Data'!M3341,'Bảng Giá'!$C$2:$H$2,0))</f>
        <v>13000</v>
      </c>
      <c r="K3341" s="12">
        <v>13100</v>
      </c>
      <c r="L3341" s="36">
        <f t="shared" si="312"/>
        <v>1.5</v>
      </c>
      <c r="M3341" t="str">
        <f>'References data'!H3342</f>
        <v>Nội Tỉnh</v>
      </c>
      <c r="N3341">
        <f t="shared" si="313"/>
        <v>0.2</v>
      </c>
      <c r="O3341">
        <f t="shared" si="314"/>
        <v>-100</v>
      </c>
      <c r="P3341" t="str">
        <f>IF(AND(N3341&gt;0,N3341&lt;=0.05),'Bảng Giá'!$B$3,IF(AND(N3341&lt;=0.1,N3341&gt;0.05),'Bảng Giá'!$B$4,IF(AND('Raw Data'!N3341&gt;0.1,'Raw Data'!N3341&lt;=0.25),'Bảng Giá'!$B$5,IF(AND('Raw Data'!N3341&gt;0.25,'Raw Data'!N3341&lt;=0.5),'Bảng Giá'!$B$6,IF(AND('Raw Data'!N3341&gt;0.5,'Raw Data'!N3341&lt;=1),'Bảng Giá'!$B$7,IF(AND('Raw Data'!N3341&gt;1,'Raw Data'!N3341&lt;=1.5),'Bảng Giá'!$B$8,IF(AND('Raw Data'!N3341&gt;1.5,'Raw Data'!N3341&lt;=2),'Bảng Giá'!$B$9,IF(AND('Raw Data'!N3341&gt;2,'Raw Data'!N3341&lt;=2.5),'Bảng Giá'!$B$10,IF(AND('Raw Data'!N3341&gt;2.5,'Raw Data'!N3341&lt;=3),'Bảng Giá'!$B$11,IF(AND('Raw Data'!N3341&gt;3,'Raw Data'!N3341&lt;=3.5),'Bảng Giá'!$B$12,IF(AND('Raw Data'!N3341&gt;3.5,'Raw Data'!N3341&lt;=4),'Bảng Giá'!$B$13,IF(AND('Raw Data'!N3341&gt;4,'Raw Data'!N3341&lt;=4.5),'Bảng Giá'!$B$14,IF(AND('Raw Data'!N3341&gt;4.5,'Raw Data'!N3341&lt;=5),'Bảng Giá'!$B$15,IF(AND('Raw Data'!N3341&gt;5,'Raw Data'!N3341&lt;=5.5),'Bảng Giá'!$B$16,IF(AND('Raw Data'!N3341&gt;5.5,'Raw Data'!N3341&lt;=6),'Bảng Giá'!$B$17,'Bảng Giá'!$B$18)))))))))))))))</f>
        <v>0.1&lt;x&lt;=0.25</v>
      </c>
      <c r="Q3341" s="48">
        <f t="shared" si="315"/>
        <v>-7.6335877862595417E-3</v>
      </c>
      <c r="R3341">
        <f t="shared" si="316"/>
        <v>15600</v>
      </c>
      <c r="S3341">
        <f t="shared" si="317"/>
        <v>2500</v>
      </c>
    </row>
    <row r="3342" spans="1:19" x14ac:dyDescent="0.25">
      <c r="A3342" s="12">
        <v>3341</v>
      </c>
      <c r="B3342" s="12" t="s">
        <v>292</v>
      </c>
      <c r="C3342" s="12" t="s">
        <v>2020</v>
      </c>
      <c r="D3342" s="28">
        <v>43014.628460648149</v>
      </c>
      <c r="E3342" s="17">
        <v>43016.128460648149</v>
      </c>
      <c r="F3342" s="13" t="s">
        <v>302</v>
      </c>
      <c r="G3342" s="12">
        <v>200</v>
      </c>
      <c r="H3342" s="12" t="s">
        <v>322</v>
      </c>
      <c r="I3342" s="12" t="s">
        <v>85</v>
      </c>
      <c r="J3342" s="37">
        <f>INDEX('Bảng Giá'!$C$3:$H$18,MATCH('Raw Data'!P3342,'Bảng Giá'!$B$3:$B$18,0),MATCH('Raw Data'!M3342,'Bảng Giá'!$C$2:$H$2,0))</f>
        <v>13000</v>
      </c>
      <c r="K3342" s="12">
        <v>13100</v>
      </c>
      <c r="L3342" s="36">
        <f t="shared" si="312"/>
        <v>1.5</v>
      </c>
      <c r="M3342" t="str">
        <f>'References data'!H3343</f>
        <v>Nội Tỉnh</v>
      </c>
      <c r="N3342">
        <f t="shared" si="313"/>
        <v>0.2</v>
      </c>
      <c r="O3342">
        <f t="shared" si="314"/>
        <v>-100</v>
      </c>
      <c r="P3342" t="str">
        <f>IF(AND(N3342&gt;0,N3342&lt;=0.05),'Bảng Giá'!$B$3,IF(AND(N3342&lt;=0.1,N3342&gt;0.05),'Bảng Giá'!$B$4,IF(AND('Raw Data'!N3342&gt;0.1,'Raw Data'!N3342&lt;=0.25),'Bảng Giá'!$B$5,IF(AND('Raw Data'!N3342&gt;0.25,'Raw Data'!N3342&lt;=0.5),'Bảng Giá'!$B$6,IF(AND('Raw Data'!N3342&gt;0.5,'Raw Data'!N3342&lt;=1),'Bảng Giá'!$B$7,IF(AND('Raw Data'!N3342&gt;1,'Raw Data'!N3342&lt;=1.5),'Bảng Giá'!$B$8,IF(AND('Raw Data'!N3342&gt;1.5,'Raw Data'!N3342&lt;=2),'Bảng Giá'!$B$9,IF(AND('Raw Data'!N3342&gt;2,'Raw Data'!N3342&lt;=2.5),'Bảng Giá'!$B$10,IF(AND('Raw Data'!N3342&gt;2.5,'Raw Data'!N3342&lt;=3),'Bảng Giá'!$B$11,IF(AND('Raw Data'!N3342&gt;3,'Raw Data'!N3342&lt;=3.5),'Bảng Giá'!$B$12,IF(AND('Raw Data'!N3342&gt;3.5,'Raw Data'!N3342&lt;=4),'Bảng Giá'!$B$13,IF(AND('Raw Data'!N3342&gt;4,'Raw Data'!N3342&lt;=4.5),'Bảng Giá'!$B$14,IF(AND('Raw Data'!N3342&gt;4.5,'Raw Data'!N3342&lt;=5),'Bảng Giá'!$B$15,IF(AND('Raw Data'!N3342&gt;5,'Raw Data'!N3342&lt;=5.5),'Bảng Giá'!$B$16,IF(AND('Raw Data'!N3342&gt;5.5,'Raw Data'!N3342&lt;=6),'Bảng Giá'!$B$17,'Bảng Giá'!$B$18)))))))))))))))</f>
        <v>0.1&lt;x&lt;=0.25</v>
      </c>
      <c r="Q3342" s="48">
        <f t="shared" si="315"/>
        <v>-7.6335877862595417E-3</v>
      </c>
      <c r="R3342">
        <f t="shared" si="316"/>
        <v>15600</v>
      </c>
      <c r="S3342">
        <f t="shared" si="317"/>
        <v>2500</v>
      </c>
    </row>
    <row r="3343" spans="1:19" x14ac:dyDescent="0.25">
      <c r="A3343" s="12">
        <v>3342</v>
      </c>
      <c r="B3343" s="12" t="s">
        <v>292</v>
      </c>
      <c r="C3343" s="12" t="s">
        <v>2021</v>
      </c>
      <c r="D3343" s="28">
        <v>43015.333333333336</v>
      </c>
      <c r="E3343" s="17">
        <v>43016.833333333336</v>
      </c>
      <c r="F3343" s="13" t="s">
        <v>302</v>
      </c>
      <c r="G3343" s="12">
        <v>200</v>
      </c>
      <c r="H3343" s="12" t="s">
        <v>311</v>
      </c>
      <c r="I3343" s="12" t="s">
        <v>504</v>
      </c>
      <c r="J3343" s="37">
        <f>INDEX('Bảng Giá'!$C$3:$H$18,MATCH('Raw Data'!P3343,'Bảng Giá'!$B$3:$B$18,0),MATCH('Raw Data'!M3343,'Bảng Giá'!$C$2:$H$2,0))</f>
        <v>13000</v>
      </c>
      <c r="K3343" s="12">
        <v>13100</v>
      </c>
      <c r="L3343" s="36">
        <f t="shared" si="312"/>
        <v>1.5</v>
      </c>
      <c r="M3343" t="str">
        <f>'References data'!H3344</f>
        <v>Nội Tỉnh</v>
      </c>
      <c r="N3343">
        <f t="shared" si="313"/>
        <v>0.2</v>
      </c>
      <c r="O3343">
        <f t="shared" si="314"/>
        <v>-100</v>
      </c>
      <c r="P3343" t="str">
        <f>IF(AND(N3343&gt;0,N3343&lt;=0.05),'Bảng Giá'!$B$3,IF(AND(N3343&lt;=0.1,N3343&gt;0.05),'Bảng Giá'!$B$4,IF(AND('Raw Data'!N3343&gt;0.1,'Raw Data'!N3343&lt;=0.25),'Bảng Giá'!$B$5,IF(AND('Raw Data'!N3343&gt;0.25,'Raw Data'!N3343&lt;=0.5),'Bảng Giá'!$B$6,IF(AND('Raw Data'!N3343&gt;0.5,'Raw Data'!N3343&lt;=1),'Bảng Giá'!$B$7,IF(AND('Raw Data'!N3343&gt;1,'Raw Data'!N3343&lt;=1.5),'Bảng Giá'!$B$8,IF(AND('Raw Data'!N3343&gt;1.5,'Raw Data'!N3343&lt;=2),'Bảng Giá'!$B$9,IF(AND('Raw Data'!N3343&gt;2,'Raw Data'!N3343&lt;=2.5),'Bảng Giá'!$B$10,IF(AND('Raw Data'!N3343&gt;2.5,'Raw Data'!N3343&lt;=3),'Bảng Giá'!$B$11,IF(AND('Raw Data'!N3343&gt;3,'Raw Data'!N3343&lt;=3.5),'Bảng Giá'!$B$12,IF(AND('Raw Data'!N3343&gt;3.5,'Raw Data'!N3343&lt;=4),'Bảng Giá'!$B$13,IF(AND('Raw Data'!N3343&gt;4,'Raw Data'!N3343&lt;=4.5),'Bảng Giá'!$B$14,IF(AND('Raw Data'!N3343&gt;4.5,'Raw Data'!N3343&lt;=5),'Bảng Giá'!$B$15,IF(AND('Raw Data'!N3343&gt;5,'Raw Data'!N3343&lt;=5.5),'Bảng Giá'!$B$16,IF(AND('Raw Data'!N3343&gt;5.5,'Raw Data'!N3343&lt;=6),'Bảng Giá'!$B$17,'Bảng Giá'!$B$18)))))))))))))))</f>
        <v>0.1&lt;x&lt;=0.25</v>
      </c>
      <c r="Q3343" s="48">
        <f t="shared" si="315"/>
        <v>-7.6335877862595417E-3</v>
      </c>
      <c r="R3343">
        <f t="shared" si="316"/>
        <v>15600</v>
      </c>
      <c r="S3343">
        <f t="shared" si="317"/>
        <v>2500</v>
      </c>
    </row>
    <row r="3344" spans="1:19" x14ac:dyDescent="0.25">
      <c r="A3344" s="12">
        <v>3343</v>
      </c>
      <c r="B3344" s="12" t="s">
        <v>292</v>
      </c>
      <c r="C3344" s="12" t="s">
        <v>2022</v>
      </c>
      <c r="D3344" s="28">
        <v>43015.333333333336</v>
      </c>
      <c r="E3344" s="17">
        <v>43016.833333333336</v>
      </c>
      <c r="F3344" s="13" t="s">
        <v>302</v>
      </c>
      <c r="G3344" s="12">
        <v>200</v>
      </c>
      <c r="H3344" s="12" t="s">
        <v>311</v>
      </c>
      <c r="I3344" s="12" t="s">
        <v>75</v>
      </c>
      <c r="J3344" s="37">
        <f>INDEX('Bảng Giá'!$C$3:$H$18,MATCH('Raw Data'!P3344,'Bảng Giá'!$B$3:$B$18,0),MATCH('Raw Data'!M3344,'Bảng Giá'!$C$2:$H$2,0))</f>
        <v>13000</v>
      </c>
      <c r="K3344" s="12">
        <v>13100</v>
      </c>
      <c r="L3344" s="36">
        <f t="shared" si="312"/>
        <v>1.5</v>
      </c>
      <c r="M3344" t="str">
        <f>'References data'!H3345</f>
        <v>Nội Tỉnh</v>
      </c>
      <c r="N3344">
        <f t="shared" si="313"/>
        <v>0.2</v>
      </c>
      <c r="O3344">
        <f t="shared" si="314"/>
        <v>-100</v>
      </c>
      <c r="P3344" t="str">
        <f>IF(AND(N3344&gt;0,N3344&lt;=0.05),'Bảng Giá'!$B$3,IF(AND(N3344&lt;=0.1,N3344&gt;0.05),'Bảng Giá'!$B$4,IF(AND('Raw Data'!N3344&gt;0.1,'Raw Data'!N3344&lt;=0.25),'Bảng Giá'!$B$5,IF(AND('Raw Data'!N3344&gt;0.25,'Raw Data'!N3344&lt;=0.5),'Bảng Giá'!$B$6,IF(AND('Raw Data'!N3344&gt;0.5,'Raw Data'!N3344&lt;=1),'Bảng Giá'!$B$7,IF(AND('Raw Data'!N3344&gt;1,'Raw Data'!N3344&lt;=1.5),'Bảng Giá'!$B$8,IF(AND('Raw Data'!N3344&gt;1.5,'Raw Data'!N3344&lt;=2),'Bảng Giá'!$B$9,IF(AND('Raw Data'!N3344&gt;2,'Raw Data'!N3344&lt;=2.5),'Bảng Giá'!$B$10,IF(AND('Raw Data'!N3344&gt;2.5,'Raw Data'!N3344&lt;=3),'Bảng Giá'!$B$11,IF(AND('Raw Data'!N3344&gt;3,'Raw Data'!N3344&lt;=3.5),'Bảng Giá'!$B$12,IF(AND('Raw Data'!N3344&gt;3.5,'Raw Data'!N3344&lt;=4),'Bảng Giá'!$B$13,IF(AND('Raw Data'!N3344&gt;4,'Raw Data'!N3344&lt;=4.5),'Bảng Giá'!$B$14,IF(AND('Raw Data'!N3344&gt;4.5,'Raw Data'!N3344&lt;=5),'Bảng Giá'!$B$15,IF(AND('Raw Data'!N3344&gt;5,'Raw Data'!N3344&lt;=5.5),'Bảng Giá'!$B$16,IF(AND('Raw Data'!N3344&gt;5.5,'Raw Data'!N3344&lt;=6),'Bảng Giá'!$B$17,'Bảng Giá'!$B$18)))))))))))))))</f>
        <v>0.1&lt;x&lt;=0.25</v>
      </c>
      <c r="Q3344" s="48">
        <f t="shared" si="315"/>
        <v>-7.6335877862595417E-3</v>
      </c>
      <c r="R3344">
        <f t="shared" si="316"/>
        <v>15600</v>
      </c>
      <c r="S3344">
        <f t="shared" si="317"/>
        <v>2500</v>
      </c>
    </row>
    <row r="3345" spans="1:19" x14ac:dyDescent="0.25">
      <c r="A3345" s="12">
        <v>3344</v>
      </c>
      <c r="B3345" s="12" t="s">
        <v>292</v>
      </c>
      <c r="C3345" s="12" t="s">
        <v>2023</v>
      </c>
      <c r="D3345" s="28">
        <v>43017.49832175926</v>
      </c>
      <c r="E3345" s="17">
        <v>43018.99832175926</v>
      </c>
      <c r="F3345" s="13" t="s">
        <v>302</v>
      </c>
      <c r="G3345" s="12">
        <v>200</v>
      </c>
      <c r="H3345" s="12" t="s">
        <v>311</v>
      </c>
      <c r="I3345" s="12" t="s">
        <v>94</v>
      </c>
      <c r="J3345" s="37">
        <f>INDEX('Bảng Giá'!$C$3:$H$18,MATCH('Raw Data'!P3345,'Bảng Giá'!$B$3:$B$18,0),MATCH('Raw Data'!M3345,'Bảng Giá'!$C$2:$H$2,0))</f>
        <v>13000</v>
      </c>
      <c r="K3345" s="12">
        <v>13100</v>
      </c>
      <c r="L3345" s="36">
        <f t="shared" si="312"/>
        <v>1.5</v>
      </c>
      <c r="M3345" t="str">
        <f>'References data'!H3346</f>
        <v>Nội Tỉnh</v>
      </c>
      <c r="N3345">
        <f t="shared" si="313"/>
        <v>0.2</v>
      </c>
      <c r="O3345">
        <f t="shared" si="314"/>
        <v>-100</v>
      </c>
      <c r="P3345" t="str">
        <f>IF(AND(N3345&gt;0,N3345&lt;=0.05),'Bảng Giá'!$B$3,IF(AND(N3345&lt;=0.1,N3345&gt;0.05),'Bảng Giá'!$B$4,IF(AND('Raw Data'!N3345&gt;0.1,'Raw Data'!N3345&lt;=0.25),'Bảng Giá'!$B$5,IF(AND('Raw Data'!N3345&gt;0.25,'Raw Data'!N3345&lt;=0.5),'Bảng Giá'!$B$6,IF(AND('Raw Data'!N3345&gt;0.5,'Raw Data'!N3345&lt;=1),'Bảng Giá'!$B$7,IF(AND('Raw Data'!N3345&gt;1,'Raw Data'!N3345&lt;=1.5),'Bảng Giá'!$B$8,IF(AND('Raw Data'!N3345&gt;1.5,'Raw Data'!N3345&lt;=2),'Bảng Giá'!$B$9,IF(AND('Raw Data'!N3345&gt;2,'Raw Data'!N3345&lt;=2.5),'Bảng Giá'!$B$10,IF(AND('Raw Data'!N3345&gt;2.5,'Raw Data'!N3345&lt;=3),'Bảng Giá'!$B$11,IF(AND('Raw Data'!N3345&gt;3,'Raw Data'!N3345&lt;=3.5),'Bảng Giá'!$B$12,IF(AND('Raw Data'!N3345&gt;3.5,'Raw Data'!N3345&lt;=4),'Bảng Giá'!$B$13,IF(AND('Raw Data'!N3345&gt;4,'Raw Data'!N3345&lt;=4.5),'Bảng Giá'!$B$14,IF(AND('Raw Data'!N3345&gt;4.5,'Raw Data'!N3345&lt;=5),'Bảng Giá'!$B$15,IF(AND('Raw Data'!N3345&gt;5,'Raw Data'!N3345&lt;=5.5),'Bảng Giá'!$B$16,IF(AND('Raw Data'!N3345&gt;5.5,'Raw Data'!N3345&lt;=6),'Bảng Giá'!$B$17,'Bảng Giá'!$B$18)))))))))))))))</f>
        <v>0.1&lt;x&lt;=0.25</v>
      </c>
      <c r="Q3345" s="48">
        <f t="shared" si="315"/>
        <v>-7.6335877862595417E-3</v>
      </c>
      <c r="R3345">
        <f t="shared" si="316"/>
        <v>15600</v>
      </c>
      <c r="S3345">
        <f t="shared" si="317"/>
        <v>2500</v>
      </c>
    </row>
    <row r="3346" spans="1:19" x14ac:dyDescent="0.25">
      <c r="A3346" s="12">
        <v>3345</v>
      </c>
      <c r="B3346" s="12" t="s">
        <v>292</v>
      </c>
      <c r="C3346" s="12" t="s">
        <v>2024</v>
      </c>
      <c r="D3346" s="28">
        <v>43015.498090277775</v>
      </c>
      <c r="E3346" s="17">
        <v>43016.998090277775</v>
      </c>
      <c r="F3346" s="13" t="s">
        <v>302</v>
      </c>
      <c r="G3346" s="12">
        <v>200</v>
      </c>
      <c r="H3346" s="12" t="s">
        <v>311</v>
      </c>
      <c r="I3346" s="12" t="s">
        <v>75</v>
      </c>
      <c r="J3346" s="37">
        <f>INDEX('Bảng Giá'!$C$3:$H$18,MATCH('Raw Data'!P3346,'Bảng Giá'!$B$3:$B$18,0),MATCH('Raw Data'!M3346,'Bảng Giá'!$C$2:$H$2,0))</f>
        <v>13000</v>
      </c>
      <c r="K3346" s="12">
        <v>13100</v>
      </c>
      <c r="L3346" s="36">
        <f t="shared" si="312"/>
        <v>1.5</v>
      </c>
      <c r="M3346" t="str">
        <f>'References data'!H3347</f>
        <v>Nội Tỉnh</v>
      </c>
      <c r="N3346">
        <f t="shared" si="313"/>
        <v>0.2</v>
      </c>
      <c r="O3346">
        <f t="shared" si="314"/>
        <v>-100</v>
      </c>
      <c r="P3346" t="str">
        <f>IF(AND(N3346&gt;0,N3346&lt;=0.05),'Bảng Giá'!$B$3,IF(AND(N3346&lt;=0.1,N3346&gt;0.05),'Bảng Giá'!$B$4,IF(AND('Raw Data'!N3346&gt;0.1,'Raw Data'!N3346&lt;=0.25),'Bảng Giá'!$B$5,IF(AND('Raw Data'!N3346&gt;0.25,'Raw Data'!N3346&lt;=0.5),'Bảng Giá'!$B$6,IF(AND('Raw Data'!N3346&gt;0.5,'Raw Data'!N3346&lt;=1),'Bảng Giá'!$B$7,IF(AND('Raw Data'!N3346&gt;1,'Raw Data'!N3346&lt;=1.5),'Bảng Giá'!$B$8,IF(AND('Raw Data'!N3346&gt;1.5,'Raw Data'!N3346&lt;=2),'Bảng Giá'!$B$9,IF(AND('Raw Data'!N3346&gt;2,'Raw Data'!N3346&lt;=2.5),'Bảng Giá'!$B$10,IF(AND('Raw Data'!N3346&gt;2.5,'Raw Data'!N3346&lt;=3),'Bảng Giá'!$B$11,IF(AND('Raw Data'!N3346&gt;3,'Raw Data'!N3346&lt;=3.5),'Bảng Giá'!$B$12,IF(AND('Raw Data'!N3346&gt;3.5,'Raw Data'!N3346&lt;=4),'Bảng Giá'!$B$13,IF(AND('Raw Data'!N3346&gt;4,'Raw Data'!N3346&lt;=4.5),'Bảng Giá'!$B$14,IF(AND('Raw Data'!N3346&gt;4.5,'Raw Data'!N3346&lt;=5),'Bảng Giá'!$B$15,IF(AND('Raw Data'!N3346&gt;5,'Raw Data'!N3346&lt;=5.5),'Bảng Giá'!$B$16,IF(AND('Raw Data'!N3346&gt;5.5,'Raw Data'!N3346&lt;=6),'Bảng Giá'!$B$17,'Bảng Giá'!$B$18)))))))))))))))</f>
        <v>0.1&lt;x&lt;=0.25</v>
      </c>
      <c r="Q3346" s="48">
        <f t="shared" si="315"/>
        <v>-7.6335877862595417E-3</v>
      </c>
      <c r="R3346">
        <f t="shared" si="316"/>
        <v>15600</v>
      </c>
      <c r="S3346">
        <f t="shared" si="317"/>
        <v>2500</v>
      </c>
    </row>
    <row r="3347" spans="1:19" x14ac:dyDescent="0.25">
      <c r="A3347" s="12">
        <v>3346</v>
      </c>
      <c r="B3347" s="12" t="s">
        <v>292</v>
      </c>
      <c r="C3347" s="12" t="s">
        <v>2025</v>
      </c>
      <c r="D3347" s="28">
        <v>43015.436400462961</v>
      </c>
      <c r="E3347" s="17">
        <v>43016.936400462961</v>
      </c>
      <c r="F3347" s="13" t="s">
        <v>302</v>
      </c>
      <c r="G3347" s="12">
        <v>200</v>
      </c>
      <c r="H3347" s="12" t="s">
        <v>311</v>
      </c>
      <c r="I3347" s="12" t="s">
        <v>82</v>
      </c>
      <c r="J3347" s="37">
        <f>INDEX('Bảng Giá'!$C$3:$H$18,MATCH('Raw Data'!P3347,'Bảng Giá'!$B$3:$B$18,0),MATCH('Raw Data'!M3347,'Bảng Giá'!$C$2:$H$2,0))</f>
        <v>13000</v>
      </c>
      <c r="K3347" s="12">
        <v>13100</v>
      </c>
      <c r="L3347" s="36">
        <f t="shared" si="312"/>
        <v>1.5</v>
      </c>
      <c r="M3347" t="str">
        <f>'References data'!H3348</f>
        <v>Nội Tỉnh</v>
      </c>
      <c r="N3347">
        <f t="shared" si="313"/>
        <v>0.2</v>
      </c>
      <c r="O3347">
        <f t="shared" si="314"/>
        <v>-100</v>
      </c>
      <c r="P3347" t="str">
        <f>IF(AND(N3347&gt;0,N3347&lt;=0.05),'Bảng Giá'!$B$3,IF(AND(N3347&lt;=0.1,N3347&gt;0.05),'Bảng Giá'!$B$4,IF(AND('Raw Data'!N3347&gt;0.1,'Raw Data'!N3347&lt;=0.25),'Bảng Giá'!$B$5,IF(AND('Raw Data'!N3347&gt;0.25,'Raw Data'!N3347&lt;=0.5),'Bảng Giá'!$B$6,IF(AND('Raw Data'!N3347&gt;0.5,'Raw Data'!N3347&lt;=1),'Bảng Giá'!$B$7,IF(AND('Raw Data'!N3347&gt;1,'Raw Data'!N3347&lt;=1.5),'Bảng Giá'!$B$8,IF(AND('Raw Data'!N3347&gt;1.5,'Raw Data'!N3347&lt;=2),'Bảng Giá'!$B$9,IF(AND('Raw Data'!N3347&gt;2,'Raw Data'!N3347&lt;=2.5),'Bảng Giá'!$B$10,IF(AND('Raw Data'!N3347&gt;2.5,'Raw Data'!N3347&lt;=3),'Bảng Giá'!$B$11,IF(AND('Raw Data'!N3347&gt;3,'Raw Data'!N3347&lt;=3.5),'Bảng Giá'!$B$12,IF(AND('Raw Data'!N3347&gt;3.5,'Raw Data'!N3347&lt;=4),'Bảng Giá'!$B$13,IF(AND('Raw Data'!N3347&gt;4,'Raw Data'!N3347&lt;=4.5),'Bảng Giá'!$B$14,IF(AND('Raw Data'!N3347&gt;4.5,'Raw Data'!N3347&lt;=5),'Bảng Giá'!$B$15,IF(AND('Raw Data'!N3347&gt;5,'Raw Data'!N3347&lt;=5.5),'Bảng Giá'!$B$16,IF(AND('Raw Data'!N3347&gt;5.5,'Raw Data'!N3347&lt;=6),'Bảng Giá'!$B$17,'Bảng Giá'!$B$18)))))))))))))))</f>
        <v>0.1&lt;x&lt;=0.25</v>
      </c>
      <c r="Q3347" s="48">
        <f t="shared" si="315"/>
        <v>-7.6335877862595417E-3</v>
      </c>
      <c r="R3347">
        <f t="shared" si="316"/>
        <v>15600</v>
      </c>
      <c r="S3347">
        <f t="shared" si="317"/>
        <v>2500</v>
      </c>
    </row>
    <row r="3348" spans="1:19" x14ac:dyDescent="0.25">
      <c r="A3348" s="12">
        <v>3347</v>
      </c>
      <c r="B3348" s="12" t="s">
        <v>292</v>
      </c>
      <c r="C3348" s="12" t="s">
        <v>2026</v>
      </c>
      <c r="D3348" s="28">
        <v>43015.498287037037</v>
      </c>
      <c r="E3348" s="17">
        <v>43016.998287037037</v>
      </c>
      <c r="F3348" s="13" t="s">
        <v>302</v>
      </c>
      <c r="G3348" s="12">
        <v>200</v>
      </c>
      <c r="H3348" s="12" t="s">
        <v>311</v>
      </c>
      <c r="I3348" s="12" t="s">
        <v>88</v>
      </c>
      <c r="J3348" s="37">
        <f>INDEX('Bảng Giá'!$C$3:$H$18,MATCH('Raw Data'!P3348,'Bảng Giá'!$B$3:$B$18,0),MATCH('Raw Data'!M3348,'Bảng Giá'!$C$2:$H$2,0))</f>
        <v>13000</v>
      </c>
      <c r="K3348" s="12">
        <v>13100</v>
      </c>
      <c r="L3348" s="36">
        <f t="shared" si="312"/>
        <v>1.5</v>
      </c>
      <c r="M3348" t="str">
        <f>'References data'!H3349</f>
        <v>Nội Tỉnh</v>
      </c>
      <c r="N3348">
        <f t="shared" si="313"/>
        <v>0.2</v>
      </c>
      <c r="O3348">
        <f t="shared" si="314"/>
        <v>-100</v>
      </c>
      <c r="P3348" t="str">
        <f>IF(AND(N3348&gt;0,N3348&lt;=0.05),'Bảng Giá'!$B$3,IF(AND(N3348&lt;=0.1,N3348&gt;0.05),'Bảng Giá'!$B$4,IF(AND('Raw Data'!N3348&gt;0.1,'Raw Data'!N3348&lt;=0.25),'Bảng Giá'!$B$5,IF(AND('Raw Data'!N3348&gt;0.25,'Raw Data'!N3348&lt;=0.5),'Bảng Giá'!$B$6,IF(AND('Raw Data'!N3348&gt;0.5,'Raw Data'!N3348&lt;=1),'Bảng Giá'!$B$7,IF(AND('Raw Data'!N3348&gt;1,'Raw Data'!N3348&lt;=1.5),'Bảng Giá'!$B$8,IF(AND('Raw Data'!N3348&gt;1.5,'Raw Data'!N3348&lt;=2),'Bảng Giá'!$B$9,IF(AND('Raw Data'!N3348&gt;2,'Raw Data'!N3348&lt;=2.5),'Bảng Giá'!$B$10,IF(AND('Raw Data'!N3348&gt;2.5,'Raw Data'!N3348&lt;=3),'Bảng Giá'!$B$11,IF(AND('Raw Data'!N3348&gt;3,'Raw Data'!N3348&lt;=3.5),'Bảng Giá'!$B$12,IF(AND('Raw Data'!N3348&gt;3.5,'Raw Data'!N3348&lt;=4),'Bảng Giá'!$B$13,IF(AND('Raw Data'!N3348&gt;4,'Raw Data'!N3348&lt;=4.5),'Bảng Giá'!$B$14,IF(AND('Raw Data'!N3348&gt;4.5,'Raw Data'!N3348&lt;=5),'Bảng Giá'!$B$15,IF(AND('Raw Data'!N3348&gt;5,'Raw Data'!N3348&lt;=5.5),'Bảng Giá'!$B$16,IF(AND('Raw Data'!N3348&gt;5.5,'Raw Data'!N3348&lt;=6),'Bảng Giá'!$B$17,'Bảng Giá'!$B$18)))))))))))))))</f>
        <v>0.1&lt;x&lt;=0.25</v>
      </c>
      <c r="Q3348" s="48">
        <f t="shared" si="315"/>
        <v>-7.6335877862595417E-3</v>
      </c>
      <c r="R3348">
        <f t="shared" si="316"/>
        <v>15600</v>
      </c>
      <c r="S3348">
        <f t="shared" si="317"/>
        <v>2500</v>
      </c>
    </row>
    <row r="3349" spans="1:19" x14ac:dyDescent="0.25">
      <c r="A3349" s="12">
        <v>3348</v>
      </c>
      <c r="B3349" s="12" t="s">
        <v>292</v>
      </c>
      <c r="C3349" s="12" t="s">
        <v>2027</v>
      </c>
      <c r="D3349" s="28">
        <v>43014.50341435185</v>
      </c>
      <c r="E3349" s="17">
        <v>43016.00341435185</v>
      </c>
      <c r="F3349" s="13" t="s">
        <v>302</v>
      </c>
      <c r="G3349" s="12">
        <v>200</v>
      </c>
      <c r="H3349" s="12" t="s">
        <v>311</v>
      </c>
      <c r="I3349" s="12" t="s">
        <v>94</v>
      </c>
      <c r="J3349" s="37">
        <f>INDEX('Bảng Giá'!$C$3:$H$18,MATCH('Raw Data'!P3349,'Bảng Giá'!$B$3:$B$18,0),MATCH('Raw Data'!M3349,'Bảng Giá'!$C$2:$H$2,0))</f>
        <v>13000</v>
      </c>
      <c r="K3349" s="12">
        <v>13100</v>
      </c>
      <c r="L3349" s="36">
        <f t="shared" si="312"/>
        <v>1.5</v>
      </c>
      <c r="M3349" t="str">
        <f>'References data'!H3350</f>
        <v>Nội Tỉnh</v>
      </c>
      <c r="N3349">
        <f t="shared" si="313"/>
        <v>0.2</v>
      </c>
      <c r="O3349">
        <f t="shared" si="314"/>
        <v>-100</v>
      </c>
      <c r="P3349" t="str">
        <f>IF(AND(N3349&gt;0,N3349&lt;=0.05),'Bảng Giá'!$B$3,IF(AND(N3349&lt;=0.1,N3349&gt;0.05),'Bảng Giá'!$B$4,IF(AND('Raw Data'!N3349&gt;0.1,'Raw Data'!N3349&lt;=0.25),'Bảng Giá'!$B$5,IF(AND('Raw Data'!N3349&gt;0.25,'Raw Data'!N3349&lt;=0.5),'Bảng Giá'!$B$6,IF(AND('Raw Data'!N3349&gt;0.5,'Raw Data'!N3349&lt;=1),'Bảng Giá'!$B$7,IF(AND('Raw Data'!N3349&gt;1,'Raw Data'!N3349&lt;=1.5),'Bảng Giá'!$B$8,IF(AND('Raw Data'!N3349&gt;1.5,'Raw Data'!N3349&lt;=2),'Bảng Giá'!$B$9,IF(AND('Raw Data'!N3349&gt;2,'Raw Data'!N3349&lt;=2.5),'Bảng Giá'!$B$10,IF(AND('Raw Data'!N3349&gt;2.5,'Raw Data'!N3349&lt;=3),'Bảng Giá'!$B$11,IF(AND('Raw Data'!N3349&gt;3,'Raw Data'!N3349&lt;=3.5),'Bảng Giá'!$B$12,IF(AND('Raw Data'!N3349&gt;3.5,'Raw Data'!N3349&lt;=4),'Bảng Giá'!$B$13,IF(AND('Raw Data'!N3349&gt;4,'Raw Data'!N3349&lt;=4.5),'Bảng Giá'!$B$14,IF(AND('Raw Data'!N3349&gt;4.5,'Raw Data'!N3349&lt;=5),'Bảng Giá'!$B$15,IF(AND('Raw Data'!N3349&gt;5,'Raw Data'!N3349&lt;=5.5),'Bảng Giá'!$B$16,IF(AND('Raw Data'!N3349&gt;5.5,'Raw Data'!N3349&lt;=6),'Bảng Giá'!$B$17,'Bảng Giá'!$B$18)))))))))))))))</f>
        <v>0.1&lt;x&lt;=0.25</v>
      </c>
      <c r="Q3349" s="48">
        <f t="shared" si="315"/>
        <v>-7.6335877862595417E-3</v>
      </c>
      <c r="R3349">
        <f t="shared" si="316"/>
        <v>15600</v>
      </c>
      <c r="S3349">
        <f t="shared" si="317"/>
        <v>2500</v>
      </c>
    </row>
    <row r="3350" spans="1:19" x14ac:dyDescent="0.25">
      <c r="A3350" s="12">
        <v>3349</v>
      </c>
      <c r="B3350" s="12" t="s">
        <v>292</v>
      </c>
      <c r="C3350" s="12" t="s">
        <v>2028</v>
      </c>
      <c r="D3350" s="28">
        <v>43015.333333333336</v>
      </c>
      <c r="E3350" s="17">
        <v>43016.833333333336</v>
      </c>
      <c r="F3350" s="13" t="s">
        <v>302</v>
      </c>
      <c r="G3350" s="12">
        <v>200</v>
      </c>
      <c r="H3350" s="12" t="s">
        <v>311</v>
      </c>
      <c r="I3350" s="12" t="s">
        <v>294</v>
      </c>
      <c r="J3350" s="37">
        <f>INDEX('Bảng Giá'!$C$3:$H$18,MATCH('Raw Data'!P3350,'Bảng Giá'!$B$3:$B$18,0),MATCH('Raw Data'!M3350,'Bảng Giá'!$C$2:$H$2,0))</f>
        <v>13000</v>
      </c>
      <c r="K3350" s="12">
        <v>13100</v>
      </c>
      <c r="L3350" s="36">
        <f t="shared" si="312"/>
        <v>1.5</v>
      </c>
      <c r="M3350" t="str">
        <f>'References data'!H3351</f>
        <v>Nội Tỉnh</v>
      </c>
      <c r="N3350">
        <f t="shared" si="313"/>
        <v>0.2</v>
      </c>
      <c r="O3350">
        <f t="shared" si="314"/>
        <v>-100</v>
      </c>
      <c r="P3350" t="str">
        <f>IF(AND(N3350&gt;0,N3350&lt;=0.05),'Bảng Giá'!$B$3,IF(AND(N3350&lt;=0.1,N3350&gt;0.05),'Bảng Giá'!$B$4,IF(AND('Raw Data'!N3350&gt;0.1,'Raw Data'!N3350&lt;=0.25),'Bảng Giá'!$B$5,IF(AND('Raw Data'!N3350&gt;0.25,'Raw Data'!N3350&lt;=0.5),'Bảng Giá'!$B$6,IF(AND('Raw Data'!N3350&gt;0.5,'Raw Data'!N3350&lt;=1),'Bảng Giá'!$B$7,IF(AND('Raw Data'!N3350&gt;1,'Raw Data'!N3350&lt;=1.5),'Bảng Giá'!$B$8,IF(AND('Raw Data'!N3350&gt;1.5,'Raw Data'!N3350&lt;=2),'Bảng Giá'!$B$9,IF(AND('Raw Data'!N3350&gt;2,'Raw Data'!N3350&lt;=2.5),'Bảng Giá'!$B$10,IF(AND('Raw Data'!N3350&gt;2.5,'Raw Data'!N3350&lt;=3),'Bảng Giá'!$B$11,IF(AND('Raw Data'!N3350&gt;3,'Raw Data'!N3350&lt;=3.5),'Bảng Giá'!$B$12,IF(AND('Raw Data'!N3350&gt;3.5,'Raw Data'!N3350&lt;=4),'Bảng Giá'!$B$13,IF(AND('Raw Data'!N3350&gt;4,'Raw Data'!N3350&lt;=4.5),'Bảng Giá'!$B$14,IF(AND('Raw Data'!N3350&gt;4.5,'Raw Data'!N3350&lt;=5),'Bảng Giá'!$B$15,IF(AND('Raw Data'!N3350&gt;5,'Raw Data'!N3350&lt;=5.5),'Bảng Giá'!$B$16,IF(AND('Raw Data'!N3350&gt;5.5,'Raw Data'!N3350&lt;=6),'Bảng Giá'!$B$17,'Bảng Giá'!$B$18)))))))))))))))</f>
        <v>0.1&lt;x&lt;=0.25</v>
      </c>
      <c r="Q3350" s="48">
        <f t="shared" si="315"/>
        <v>-7.6335877862595417E-3</v>
      </c>
      <c r="R3350">
        <f t="shared" si="316"/>
        <v>15600</v>
      </c>
      <c r="S3350">
        <f t="shared" si="317"/>
        <v>2500</v>
      </c>
    </row>
    <row r="3351" spans="1:19" x14ac:dyDescent="0.25">
      <c r="A3351" s="12">
        <v>3350</v>
      </c>
      <c r="B3351" s="12" t="s">
        <v>292</v>
      </c>
      <c r="C3351" s="12" t="s">
        <v>2029</v>
      </c>
      <c r="D3351" s="28">
        <v>43015.333333333336</v>
      </c>
      <c r="E3351" s="17">
        <v>43016.833333333336</v>
      </c>
      <c r="F3351" s="13" t="s">
        <v>302</v>
      </c>
      <c r="G3351" s="12">
        <v>200</v>
      </c>
      <c r="H3351" s="12" t="s">
        <v>311</v>
      </c>
      <c r="I3351" s="12" t="s">
        <v>75</v>
      </c>
      <c r="J3351" s="37">
        <f>INDEX('Bảng Giá'!$C$3:$H$18,MATCH('Raw Data'!P3351,'Bảng Giá'!$B$3:$B$18,0),MATCH('Raw Data'!M3351,'Bảng Giá'!$C$2:$H$2,0))</f>
        <v>13000</v>
      </c>
      <c r="K3351" s="12">
        <v>13100</v>
      </c>
      <c r="L3351" s="36">
        <f t="shared" si="312"/>
        <v>1.5</v>
      </c>
      <c r="M3351" t="str">
        <f>'References data'!H3352</f>
        <v>Nội Tỉnh</v>
      </c>
      <c r="N3351">
        <f t="shared" si="313"/>
        <v>0.2</v>
      </c>
      <c r="O3351">
        <f t="shared" si="314"/>
        <v>-100</v>
      </c>
      <c r="P3351" t="str">
        <f>IF(AND(N3351&gt;0,N3351&lt;=0.05),'Bảng Giá'!$B$3,IF(AND(N3351&lt;=0.1,N3351&gt;0.05),'Bảng Giá'!$B$4,IF(AND('Raw Data'!N3351&gt;0.1,'Raw Data'!N3351&lt;=0.25),'Bảng Giá'!$B$5,IF(AND('Raw Data'!N3351&gt;0.25,'Raw Data'!N3351&lt;=0.5),'Bảng Giá'!$B$6,IF(AND('Raw Data'!N3351&gt;0.5,'Raw Data'!N3351&lt;=1),'Bảng Giá'!$B$7,IF(AND('Raw Data'!N3351&gt;1,'Raw Data'!N3351&lt;=1.5),'Bảng Giá'!$B$8,IF(AND('Raw Data'!N3351&gt;1.5,'Raw Data'!N3351&lt;=2),'Bảng Giá'!$B$9,IF(AND('Raw Data'!N3351&gt;2,'Raw Data'!N3351&lt;=2.5),'Bảng Giá'!$B$10,IF(AND('Raw Data'!N3351&gt;2.5,'Raw Data'!N3351&lt;=3),'Bảng Giá'!$B$11,IF(AND('Raw Data'!N3351&gt;3,'Raw Data'!N3351&lt;=3.5),'Bảng Giá'!$B$12,IF(AND('Raw Data'!N3351&gt;3.5,'Raw Data'!N3351&lt;=4),'Bảng Giá'!$B$13,IF(AND('Raw Data'!N3351&gt;4,'Raw Data'!N3351&lt;=4.5),'Bảng Giá'!$B$14,IF(AND('Raw Data'!N3351&gt;4.5,'Raw Data'!N3351&lt;=5),'Bảng Giá'!$B$15,IF(AND('Raw Data'!N3351&gt;5,'Raw Data'!N3351&lt;=5.5),'Bảng Giá'!$B$16,IF(AND('Raw Data'!N3351&gt;5.5,'Raw Data'!N3351&lt;=6),'Bảng Giá'!$B$17,'Bảng Giá'!$B$18)))))))))))))))</f>
        <v>0.1&lt;x&lt;=0.25</v>
      </c>
      <c r="Q3351" s="48">
        <f t="shared" si="315"/>
        <v>-7.6335877862595417E-3</v>
      </c>
      <c r="R3351">
        <f t="shared" si="316"/>
        <v>15600</v>
      </c>
      <c r="S3351">
        <f t="shared" si="317"/>
        <v>2500</v>
      </c>
    </row>
    <row r="3352" spans="1:19" x14ac:dyDescent="0.25">
      <c r="A3352" s="12">
        <v>3351</v>
      </c>
      <c r="B3352" s="12" t="s">
        <v>292</v>
      </c>
      <c r="C3352" s="12" t="s">
        <v>2030</v>
      </c>
      <c r="D3352" s="28">
        <v>43015.333333333336</v>
      </c>
      <c r="E3352" s="17">
        <v>43016.833333333336</v>
      </c>
      <c r="F3352" s="13" t="s">
        <v>302</v>
      </c>
      <c r="G3352" s="12">
        <v>200</v>
      </c>
      <c r="H3352" s="12" t="s">
        <v>311</v>
      </c>
      <c r="I3352" s="12" t="s">
        <v>94</v>
      </c>
      <c r="J3352" s="37">
        <f>INDEX('Bảng Giá'!$C$3:$H$18,MATCH('Raw Data'!P3352,'Bảng Giá'!$B$3:$B$18,0),MATCH('Raw Data'!M3352,'Bảng Giá'!$C$2:$H$2,0))</f>
        <v>13000</v>
      </c>
      <c r="K3352" s="12">
        <v>13100</v>
      </c>
      <c r="L3352" s="36">
        <f t="shared" si="312"/>
        <v>1.5</v>
      </c>
      <c r="M3352" t="str">
        <f>'References data'!H3353</f>
        <v>Nội Tỉnh</v>
      </c>
      <c r="N3352">
        <f t="shared" si="313"/>
        <v>0.2</v>
      </c>
      <c r="O3352">
        <f t="shared" si="314"/>
        <v>-100</v>
      </c>
      <c r="P3352" t="str">
        <f>IF(AND(N3352&gt;0,N3352&lt;=0.05),'Bảng Giá'!$B$3,IF(AND(N3352&lt;=0.1,N3352&gt;0.05),'Bảng Giá'!$B$4,IF(AND('Raw Data'!N3352&gt;0.1,'Raw Data'!N3352&lt;=0.25),'Bảng Giá'!$B$5,IF(AND('Raw Data'!N3352&gt;0.25,'Raw Data'!N3352&lt;=0.5),'Bảng Giá'!$B$6,IF(AND('Raw Data'!N3352&gt;0.5,'Raw Data'!N3352&lt;=1),'Bảng Giá'!$B$7,IF(AND('Raw Data'!N3352&gt;1,'Raw Data'!N3352&lt;=1.5),'Bảng Giá'!$B$8,IF(AND('Raw Data'!N3352&gt;1.5,'Raw Data'!N3352&lt;=2),'Bảng Giá'!$B$9,IF(AND('Raw Data'!N3352&gt;2,'Raw Data'!N3352&lt;=2.5),'Bảng Giá'!$B$10,IF(AND('Raw Data'!N3352&gt;2.5,'Raw Data'!N3352&lt;=3),'Bảng Giá'!$B$11,IF(AND('Raw Data'!N3352&gt;3,'Raw Data'!N3352&lt;=3.5),'Bảng Giá'!$B$12,IF(AND('Raw Data'!N3352&gt;3.5,'Raw Data'!N3352&lt;=4),'Bảng Giá'!$B$13,IF(AND('Raw Data'!N3352&gt;4,'Raw Data'!N3352&lt;=4.5),'Bảng Giá'!$B$14,IF(AND('Raw Data'!N3352&gt;4.5,'Raw Data'!N3352&lt;=5),'Bảng Giá'!$B$15,IF(AND('Raw Data'!N3352&gt;5,'Raw Data'!N3352&lt;=5.5),'Bảng Giá'!$B$16,IF(AND('Raw Data'!N3352&gt;5.5,'Raw Data'!N3352&lt;=6),'Bảng Giá'!$B$17,'Bảng Giá'!$B$18)))))))))))))))</f>
        <v>0.1&lt;x&lt;=0.25</v>
      </c>
      <c r="Q3352" s="48">
        <f t="shared" si="315"/>
        <v>-7.6335877862595417E-3</v>
      </c>
      <c r="R3352">
        <f t="shared" si="316"/>
        <v>15600</v>
      </c>
      <c r="S3352">
        <f t="shared" si="317"/>
        <v>2500</v>
      </c>
    </row>
    <row r="3353" spans="1:19" x14ac:dyDescent="0.25">
      <c r="A3353" s="12">
        <v>3352</v>
      </c>
      <c r="B3353" s="12" t="s">
        <v>292</v>
      </c>
      <c r="C3353" s="12" t="s">
        <v>2031</v>
      </c>
      <c r="D3353" s="28">
        <v>43015.629733796297</v>
      </c>
      <c r="E3353" s="17">
        <v>43017.129733796297</v>
      </c>
      <c r="F3353" s="13" t="s">
        <v>302</v>
      </c>
      <c r="G3353" s="12">
        <v>200</v>
      </c>
      <c r="H3353" s="12" t="s">
        <v>311</v>
      </c>
      <c r="I3353" s="12" t="s">
        <v>296</v>
      </c>
      <c r="J3353" s="37">
        <f>INDEX('Bảng Giá'!$C$3:$H$18,MATCH('Raw Data'!P3353,'Bảng Giá'!$B$3:$B$18,0),MATCH('Raw Data'!M3353,'Bảng Giá'!$C$2:$H$2,0))</f>
        <v>13000</v>
      </c>
      <c r="K3353" s="12">
        <v>13100</v>
      </c>
      <c r="L3353" s="36">
        <f t="shared" si="312"/>
        <v>1.5</v>
      </c>
      <c r="M3353" t="str">
        <f>'References data'!H3354</f>
        <v>Nội Tỉnh</v>
      </c>
      <c r="N3353">
        <f t="shared" si="313"/>
        <v>0.2</v>
      </c>
      <c r="O3353">
        <f t="shared" si="314"/>
        <v>-100</v>
      </c>
      <c r="P3353" t="str">
        <f>IF(AND(N3353&gt;0,N3353&lt;=0.05),'Bảng Giá'!$B$3,IF(AND(N3353&lt;=0.1,N3353&gt;0.05),'Bảng Giá'!$B$4,IF(AND('Raw Data'!N3353&gt;0.1,'Raw Data'!N3353&lt;=0.25),'Bảng Giá'!$B$5,IF(AND('Raw Data'!N3353&gt;0.25,'Raw Data'!N3353&lt;=0.5),'Bảng Giá'!$B$6,IF(AND('Raw Data'!N3353&gt;0.5,'Raw Data'!N3353&lt;=1),'Bảng Giá'!$B$7,IF(AND('Raw Data'!N3353&gt;1,'Raw Data'!N3353&lt;=1.5),'Bảng Giá'!$B$8,IF(AND('Raw Data'!N3353&gt;1.5,'Raw Data'!N3353&lt;=2),'Bảng Giá'!$B$9,IF(AND('Raw Data'!N3353&gt;2,'Raw Data'!N3353&lt;=2.5),'Bảng Giá'!$B$10,IF(AND('Raw Data'!N3353&gt;2.5,'Raw Data'!N3353&lt;=3),'Bảng Giá'!$B$11,IF(AND('Raw Data'!N3353&gt;3,'Raw Data'!N3353&lt;=3.5),'Bảng Giá'!$B$12,IF(AND('Raw Data'!N3353&gt;3.5,'Raw Data'!N3353&lt;=4),'Bảng Giá'!$B$13,IF(AND('Raw Data'!N3353&gt;4,'Raw Data'!N3353&lt;=4.5),'Bảng Giá'!$B$14,IF(AND('Raw Data'!N3353&gt;4.5,'Raw Data'!N3353&lt;=5),'Bảng Giá'!$B$15,IF(AND('Raw Data'!N3353&gt;5,'Raw Data'!N3353&lt;=5.5),'Bảng Giá'!$B$16,IF(AND('Raw Data'!N3353&gt;5.5,'Raw Data'!N3353&lt;=6),'Bảng Giá'!$B$17,'Bảng Giá'!$B$18)))))))))))))))</f>
        <v>0.1&lt;x&lt;=0.25</v>
      </c>
      <c r="Q3353" s="48">
        <f t="shared" si="315"/>
        <v>-7.6335877862595417E-3</v>
      </c>
      <c r="R3353">
        <f t="shared" si="316"/>
        <v>15600</v>
      </c>
      <c r="S3353">
        <f t="shared" si="317"/>
        <v>2500</v>
      </c>
    </row>
    <row r="3354" spans="1:19" x14ac:dyDescent="0.25">
      <c r="A3354" s="12">
        <v>3353</v>
      </c>
      <c r="B3354" s="12" t="s">
        <v>292</v>
      </c>
      <c r="C3354" s="12" t="s">
        <v>2032</v>
      </c>
      <c r="D3354" s="28">
        <v>43015.436064814814</v>
      </c>
      <c r="E3354" s="17">
        <v>43016.936064814814</v>
      </c>
      <c r="F3354" s="13" t="s">
        <v>302</v>
      </c>
      <c r="G3354" s="12">
        <v>200</v>
      </c>
      <c r="H3354" s="12" t="s">
        <v>311</v>
      </c>
      <c r="I3354" s="12" t="s">
        <v>116</v>
      </c>
      <c r="J3354" s="37">
        <f>INDEX('Bảng Giá'!$C$3:$H$18,MATCH('Raw Data'!P3354,'Bảng Giá'!$B$3:$B$18,0),MATCH('Raw Data'!M3354,'Bảng Giá'!$C$2:$H$2,0))</f>
        <v>13000</v>
      </c>
      <c r="K3354" s="12">
        <v>13100</v>
      </c>
      <c r="L3354" s="36">
        <f t="shared" si="312"/>
        <v>1.5</v>
      </c>
      <c r="M3354" t="str">
        <f>'References data'!H3355</f>
        <v>Nội Tỉnh</v>
      </c>
      <c r="N3354">
        <f t="shared" si="313"/>
        <v>0.2</v>
      </c>
      <c r="O3354">
        <f t="shared" si="314"/>
        <v>-100</v>
      </c>
      <c r="P3354" t="str">
        <f>IF(AND(N3354&gt;0,N3354&lt;=0.05),'Bảng Giá'!$B$3,IF(AND(N3354&lt;=0.1,N3354&gt;0.05),'Bảng Giá'!$B$4,IF(AND('Raw Data'!N3354&gt;0.1,'Raw Data'!N3354&lt;=0.25),'Bảng Giá'!$B$5,IF(AND('Raw Data'!N3354&gt;0.25,'Raw Data'!N3354&lt;=0.5),'Bảng Giá'!$B$6,IF(AND('Raw Data'!N3354&gt;0.5,'Raw Data'!N3354&lt;=1),'Bảng Giá'!$B$7,IF(AND('Raw Data'!N3354&gt;1,'Raw Data'!N3354&lt;=1.5),'Bảng Giá'!$B$8,IF(AND('Raw Data'!N3354&gt;1.5,'Raw Data'!N3354&lt;=2),'Bảng Giá'!$B$9,IF(AND('Raw Data'!N3354&gt;2,'Raw Data'!N3354&lt;=2.5),'Bảng Giá'!$B$10,IF(AND('Raw Data'!N3354&gt;2.5,'Raw Data'!N3354&lt;=3),'Bảng Giá'!$B$11,IF(AND('Raw Data'!N3354&gt;3,'Raw Data'!N3354&lt;=3.5),'Bảng Giá'!$B$12,IF(AND('Raw Data'!N3354&gt;3.5,'Raw Data'!N3354&lt;=4),'Bảng Giá'!$B$13,IF(AND('Raw Data'!N3354&gt;4,'Raw Data'!N3354&lt;=4.5),'Bảng Giá'!$B$14,IF(AND('Raw Data'!N3354&gt;4.5,'Raw Data'!N3354&lt;=5),'Bảng Giá'!$B$15,IF(AND('Raw Data'!N3354&gt;5,'Raw Data'!N3354&lt;=5.5),'Bảng Giá'!$B$16,IF(AND('Raw Data'!N3354&gt;5.5,'Raw Data'!N3354&lt;=6),'Bảng Giá'!$B$17,'Bảng Giá'!$B$18)))))))))))))))</f>
        <v>0.1&lt;x&lt;=0.25</v>
      </c>
      <c r="Q3354" s="48">
        <f t="shared" si="315"/>
        <v>-7.6335877862595417E-3</v>
      </c>
      <c r="R3354">
        <f t="shared" si="316"/>
        <v>15600</v>
      </c>
      <c r="S3354">
        <f t="shared" si="317"/>
        <v>2500</v>
      </c>
    </row>
    <row r="3355" spans="1:19" x14ac:dyDescent="0.25">
      <c r="A3355" s="12">
        <v>3354</v>
      </c>
      <c r="B3355" s="12" t="s">
        <v>292</v>
      </c>
      <c r="C3355" s="12" t="s">
        <v>2033</v>
      </c>
      <c r="D3355" s="28">
        <v>43015.333333333336</v>
      </c>
      <c r="E3355" s="17">
        <v>43016.833333333336</v>
      </c>
      <c r="F3355" s="13" t="s">
        <v>302</v>
      </c>
      <c r="G3355" s="12">
        <v>200</v>
      </c>
      <c r="H3355" s="12" t="s">
        <v>322</v>
      </c>
      <c r="I3355" s="12" t="s">
        <v>76</v>
      </c>
      <c r="J3355" s="37">
        <f>INDEX('Bảng Giá'!$C$3:$H$18,MATCH('Raw Data'!P3355,'Bảng Giá'!$B$3:$B$18,0),MATCH('Raw Data'!M3355,'Bảng Giá'!$C$2:$H$2,0))</f>
        <v>13000</v>
      </c>
      <c r="K3355" s="12">
        <v>13100</v>
      </c>
      <c r="L3355" s="36">
        <f t="shared" si="312"/>
        <v>1.5</v>
      </c>
      <c r="M3355" t="str">
        <f>'References data'!H3356</f>
        <v>Nội Tỉnh</v>
      </c>
      <c r="N3355">
        <f t="shared" si="313"/>
        <v>0.2</v>
      </c>
      <c r="O3355">
        <f t="shared" si="314"/>
        <v>-100</v>
      </c>
      <c r="P3355" t="str">
        <f>IF(AND(N3355&gt;0,N3355&lt;=0.05),'Bảng Giá'!$B$3,IF(AND(N3355&lt;=0.1,N3355&gt;0.05),'Bảng Giá'!$B$4,IF(AND('Raw Data'!N3355&gt;0.1,'Raw Data'!N3355&lt;=0.25),'Bảng Giá'!$B$5,IF(AND('Raw Data'!N3355&gt;0.25,'Raw Data'!N3355&lt;=0.5),'Bảng Giá'!$B$6,IF(AND('Raw Data'!N3355&gt;0.5,'Raw Data'!N3355&lt;=1),'Bảng Giá'!$B$7,IF(AND('Raw Data'!N3355&gt;1,'Raw Data'!N3355&lt;=1.5),'Bảng Giá'!$B$8,IF(AND('Raw Data'!N3355&gt;1.5,'Raw Data'!N3355&lt;=2),'Bảng Giá'!$B$9,IF(AND('Raw Data'!N3355&gt;2,'Raw Data'!N3355&lt;=2.5),'Bảng Giá'!$B$10,IF(AND('Raw Data'!N3355&gt;2.5,'Raw Data'!N3355&lt;=3),'Bảng Giá'!$B$11,IF(AND('Raw Data'!N3355&gt;3,'Raw Data'!N3355&lt;=3.5),'Bảng Giá'!$B$12,IF(AND('Raw Data'!N3355&gt;3.5,'Raw Data'!N3355&lt;=4),'Bảng Giá'!$B$13,IF(AND('Raw Data'!N3355&gt;4,'Raw Data'!N3355&lt;=4.5),'Bảng Giá'!$B$14,IF(AND('Raw Data'!N3355&gt;4.5,'Raw Data'!N3355&lt;=5),'Bảng Giá'!$B$15,IF(AND('Raw Data'!N3355&gt;5,'Raw Data'!N3355&lt;=5.5),'Bảng Giá'!$B$16,IF(AND('Raw Data'!N3355&gt;5.5,'Raw Data'!N3355&lt;=6),'Bảng Giá'!$B$17,'Bảng Giá'!$B$18)))))))))))))))</f>
        <v>0.1&lt;x&lt;=0.25</v>
      </c>
      <c r="Q3355" s="48">
        <f t="shared" si="315"/>
        <v>-7.6335877862595417E-3</v>
      </c>
      <c r="R3355">
        <f t="shared" si="316"/>
        <v>15600</v>
      </c>
      <c r="S3355">
        <f t="shared" si="317"/>
        <v>2500</v>
      </c>
    </row>
    <row r="3356" spans="1:19" x14ac:dyDescent="0.25">
      <c r="A3356" s="12">
        <v>3355</v>
      </c>
      <c r="B3356" s="12" t="s">
        <v>292</v>
      </c>
      <c r="C3356" s="12" t="s">
        <v>2034</v>
      </c>
      <c r="D3356" s="28">
        <v>43015.498668981483</v>
      </c>
      <c r="E3356" s="17">
        <v>43016.998668981483</v>
      </c>
      <c r="F3356" s="13" t="s">
        <v>302</v>
      </c>
      <c r="G3356" s="12">
        <v>200</v>
      </c>
      <c r="H3356" s="12" t="s">
        <v>322</v>
      </c>
      <c r="I3356" s="12" t="s">
        <v>87</v>
      </c>
      <c r="J3356" s="37">
        <f>INDEX('Bảng Giá'!$C$3:$H$18,MATCH('Raw Data'!P3356,'Bảng Giá'!$B$3:$B$18,0),MATCH('Raw Data'!M3356,'Bảng Giá'!$C$2:$H$2,0))</f>
        <v>13000</v>
      </c>
      <c r="K3356" s="12">
        <v>13100</v>
      </c>
      <c r="L3356" s="36">
        <f t="shared" si="312"/>
        <v>1.5</v>
      </c>
      <c r="M3356" t="str">
        <f>'References data'!H3357</f>
        <v>Nội Tỉnh</v>
      </c>
      <c r="N3356">
        <f t="shared" si="313"/>
        <v>0.2</v>
      </c>
      <c r="O3356">
        <f t="shared" si="314"/>
        <v>-100</v>
      </c>
      <c r="P3356" t="str">
        <f>IF(AND(N3356&gt;0,N3356&lt;=0.05),'Bảng Giá'!$B$3,IF(AND(N3356&lt;=0.1,N3356&gt;0.05),'Bảng Giá'!$B$4,IF(AND('Raw Data'!N3356&gt;0.1,'Raw Data'!N3356&lt;=0.25),'Bảng Giá'!$B$5,IF(AND('Raw Data'!N3356&gt;0.25,'Raw Data'!N3356&lt;=0.5),'Bảng Giá'!$B$6,IF(AND('Raw Data'!N3356&gt;0.5,'Raw Data'!N3356&lt;=1),'Bảng Giá'!$B$7,IF(AND('Raw Data'!N3356&gt;1,'Raw Data'!N3356&lt;=1.5),'Bảng Giá'!$B$8,IF(AND('Raw Data'!N3356&gt;1.5,'Raw Data'!N3356&lt;=2),'Bảng Giá'!$B$9,IF(AND('Raw Data'!N3356&gt;2,'Raw Data'!N3356&lt;=2.5),'Bảng Giá'!$B$10,IF(AND('Raw Data'!N3356&gt;2.5,'Raw Data'!N3356&lt;=3),'Bảng Giá'!$B$11,IF(AND('Raw Data'!N3356&gt;3,'Raw Data'!N3356&lt;=3.5),'Bảng Giá'!$B$12,IF(AND('Raw Data'!N3356&gt;3.5,'Raw Data'!N3356&lt;=4),'Bảng Giá'!$B$13,IF(AND('Raw Data'!N3356&gt;4,'Raw Data'!N3356&lt;=4.5),'Bảng Giá'!$B$14,IF(AND('Raw Data'!N3356&gt;4.5,'Raw Data'!N3356&lt;=5),'Bảng Giá'!$B$15,IF(AND('Raw Data'!N3356&gt;5,'Raw Data'!N3356&lt;=5.5),'Bảng Giá'!$B$16,IF(AND('Raw Data'!N3356&gt;5.5,'Raw Data'!N3356&lt;=6),'Bảng Giá'!$B$17,'Bảng Giá'!$B$18)))))))))))))))</f>
        <v>0.1&lt;x&lt;=0.25</v>
      </c>
      <c r="Q3356" s="48">
        <f t="shared" si="315"/>
        <v>-7.6335877862595417E-3</v>
      </c>
      <c r="R3356">
        <f t="shared" si="316"/>
        <v>15600</v>
      </c>
      <c r="S3356">
        <f t="shared" si="317"/>
        <v>2500</v>
      </c>
    </row>
    <row r="3357" spans="1:19" x14ac:dyDescent="0.25">
      <c r="A3357" s="12">
        <v>3356</v>
      </c>
      <c r="B3357" s="12" t="s">
        <v>292</v>
      </c>
      <c r="C3357" s="12" t="s">
        <v>2035</v>
      </c>
      <c r="D3357" s="28">
        <v>43015.436053240737</v>
      </c>
      <c r="E3357" s="17">
        <v>43017.636053240734</v>
      </c>
      <c r="F3357" s="13" t="s">
        <v>302</v>
      </c>
      <c r="G3357" s="12">
        <v>3600</v>
      </c>
      <c r="H3357" s="12" t="s">
        <v>117</v>
      </c>
      <c r="I3357" s="12" t="s">
        <v>322</v>
      </c>
      <c r="J3357" s="37">
        <f>INDEX('Bảng Giá'!$C$3:$H$18,MATCH('Raw Data'!P3357,'Bảng Giá'!$B$3:$B$18,0),MATCH('Raw Data'!M3357,'Bảng Giá'!$C$2:$H$2,0))</f>
        <v>51500</v>
      </c>
      <c r="K3357" s="12">
        <v>51800</v>
      </c>
      <c r="L3357" s="36">
        <f t="shared" si="312"/>
        <v>2.1999999999970896</v>
      </c>
      <c r="M3357" t="str">
        <f>'References data'!H3358</f>
        <v>Nội Vùng</v>
      </c>
      <c r="N3357">
        <f t="shared" si="313"/>
        <v>3.6</v>
      </c>
      <c r="O3357">
        <f t="shared" si="314"/>
        <v>-300</v>
      </c>
      <c r="P3357" t="str">
        <f>IF(AND(N3357&gt;0,N3357&lt;=0.05),'Bảng Giá'!$B$3,IF(AND(N3357&lt;=0.1,N3357&gt;0.05),'Bảng Giá'!$B$4,IF(AND('Raw Data'!N3357&gt;0.1,'Raw Data'!N3357&lt;=0.25),'Bảng Giá'!$B$5,IF(AND('Raw Data'!N3357&gt;0.25,'Raw Data'!N3357&lt;=0.5),'Bảng Giá'!$B$6,IF(AND('Raw Data'!N3357&gt;0.5,'Raw Data'!N3357&lt;=1),'Bảng Giá'!$B$7,IF(AND('Raw Data'!N3357&gt;1,'Raw Data'!N3357&lt;=1.5),'Bảng Giá'!$B$8,IF(AND('Raw Data'!N3357&gt;1.5,'Raw Data'!N3357&lt;=2),'Bảng Giá'!$B$9,IF(AND('Raw Data'!N3357&gt;2,'Raw Data'!N3357&lt;=2.5),'Bảng Giá'!$B$10,IF(AND('Raw Data'!N3357&gt;2.5,'Raw Data'!N3357&lt;=3),'Bảng Giá'!$B$11,IF(AND('Raw Data'!N3357&gt;3,'Raw Data'!N3357&lt;=3.5),'Bảng Giá'!$B$12,IF(AND('Raw Data'!N3357&gt;3.5,'Raw Data'!N3357&lt;=4),'Bảng Giá'!$B$13,IF(AND('Raw Data'!N3357&gt;4,'Raw Data'!N3357&lt;=4.5),'Bảng Giá'!$B$14,IF(AND('Raw Data'!N3357&gt;4.5,'Raw Data'!N3357&lt;=5),'Bảng Giá'!$B$15,IF(AND('Raw Data'!N3357&gt;5,'Raw Data'!N3357&lt;=5.5),'Bảng Giá'!$B$16,IF(AND('Raw Data'!N3357&gt;5.5,'Raw Data'!N3357&lt;=6),'Bảng Giá'!$B$17,'Bảng Giá'!$B$18)))))))))))))))</f>
        <v>3.5&lt;x&lt;=4</v>
      </c>
      <c r="Q3357" s="48">
        <f t="shared" si="315"/>
        <v>-5.7915057915057912E-3</v>
      </c>
      <c r="R3357">
        <f t="shared" si="316"/>
        <v>61800</v>
      </c>
      <c r="S3357">
        <f t="shared" si="317"/>
        <v>10000</v>
      </c>
    </row>
    <row r="3358" spans="1:19" x14ac:dyDescent="0.25">
      <c r="A3358" s="12">
        <v>3357</v>
      </c>
      <c r="B3358" s="12" t="s">
        <v>292</v>
      </c>
      <c r="C3358" s="12" t="s">
        <v>2036</v>
      </c>
      <c r="D3358" s="28">
        <v>43015.333333333336</v>
      </c>
      <c r="E3358" s="17">
        <v>43017.533333333333</v>
      </c>
      <c r="F3358" s="13" t="s">
        <v>302</v>
      </c>
      <c r="G3358" s="12">
        <v>3600</v>
      </c>
      <c r="H3358" s="12" t="s">
        <v>285</v>
      </c>
      <c r="I3358" s="12" t="s">
        <v>322</v>
      </c>
      <c r="J3358" s="37">
        <f>INDEX('Bảng Giá'!$C$3:$H$18,MATCH('Raw Data'!P3358,'Bảng Giá'!$B$3:$B$18,0),MATCH('Raw Data'!M3358,'Bảng Giá'!$C$2:$H$2,0))</f>
        <v>51500</v>
      </c>
      <c r="K3358" s="12">
        <v>51800</v>
      </c>
      <c r="L3358" s="36">
        <f t="shared" si="312"/>
        <v>2.1999999999970896</v>
      </c>
      <c r="M3358" t="str">
        <f>'References data'!H3359</f>
        <v>Nội Vùng</v>
      </c>
      <c r="N3358">
        <f t="shared" si="313"/>
        <v>3.6</v>
      </c>
      <c r="O3358">
        <f t="shared" si="314"/>
        <v>-300</v>
      </c>
      <c r="P3358" t="str">
        <f>IF(AND(N3358&gt;0,N3358&lt;=0.05),'Bảng Giá'!$B$3,IF(AND(N3358&lt;=0.1,N3358&gt;0.05),'Bảng Giá'!$B$4,IF(AND('Raw Data'!N3358&gt;0.1,'Raw Data'!N3358&lt;=0.25),'Bảng Giá'!$B$5,IF(AND('Raw Data'!N3358&gt;0.25,'Raw Data'!N3358&lt;=0.5),'Bảng Giá'!$B$6,IF(AND('Raw Data'!N3358&gt;0.5,'Raw Data'!N3358&lt;=1),'Bảng Giá'!$B$7,IF(AND('Raw Data'!N3358&gt;1,'Raw Data'!N3358&lt;=1.5),'Bảng Giá'!$B$8,IF(AND('Raw Data'!N3358&gt;1.5,'Raw Data'!N3358&lt;=2),'Bảng Giá'!$B$9,IF(AND('Raw Data'!N3358&gt;2,'Raw Data'!N3358&lt;=2.5),'Bảng Giá'!$B$10,IF(AND('Raw Data'!N3358&gt;2.5,'Raw Data'!N3358&lt;=3),'Bảng Giá'!$B$11,IF(AND('Raw Data'!N3358&gt;3,'Raw Data'!N3358&lt;=3.5),'Bảng Giá'!$B$12,IF(AND('Raw Data'!N3358&gt;3.5,'Raw Data'!N3358&lt;=4),'Bảng Giá'!$B$13,IF(AND('Raw Data'!N3358&gt;4,'Raw Data'!N3358&lt;=4.5),'Bảng Giá'!$B$14,IF(AND('Raw Data'!N3358&gt;4.5,'Raw Data'!N3358&lt;=5),'Bảng Giá'!$B$15,IF(AND('Raw Data'!N3358&gt;5,'Raw Data'!N3358&lt;=5.5),'Bảng Giá'!$B$16,IF(AND('Raw Data'!N3358&gt;5.5,'Raw Data'!N3358&lt;=6),'Bảng Giá'!$B$17,'Bảng Giá'!$B$18)))))))))))))))</f>
        <v>3.5&lt;x&lt;=4</v>
      </c>
      <c r="Q3358" s="48">
        <f t="shared" si="315"/>
        <v>-5.7915057915057912E-3</v>
      </c>
      <c r="R3358">
        <f t="shared" si="316"/>
        <v>61800</v>
      </c>
      <c r="S3358">
        <f t="shared" si="317"/>
        <v>10000</v>
      </c>
    </row>
    <row r="3359" spans="1:19" x14ac:dyDescent="0.25">
      <c r="A3359" s="12">
        <v>3358</v>
      </c>
      <c r="B3359" s="12" t="s">
        <v>292</v>
      </c>
      <c r="C3359" s="12" t="s">
        <v>2037</v>
      </c>
      <c r="D3359" s="28">
        <v>43015.436388888891</v>
      </c>
      <c r="E3359" s="17">
        <v>43017.636388888888</v>
      </c>
      <c r="F3359" s="13" t="s">
        <v>302</v>
      </c>
      <c r="G3359" s="12">
        <v>3600</v>
      </c>
      <c r="H3359" s="12" t="s">
        <v>178</v>
      </c>
      <c r="I3359" s="12" t="s">
        <v>322</v>
      </c>
      <c r="J3359" s="37">
        <f>INDEX('Bảng Giá'!$C$3:$H$18,MATCH('Raw Data'!P3359,'Bảng Giá'!$B$3:$B$18,0),MATCH('Raw Data'!M3359,'Bảng Giá'!$C$2:$H$2,0))</f>
        <v>51500</v>
      </c>
      <c r="K3359" s="12">
        <v>51800</v>
      </c>
      <c r="L3359" s="36">
        <f t="shared" si="312"/>
        <v>2.1999999999970896</v>
      </c>
      <c r="M3359" t="str">
        <f>'References data'!H3360</f>
        <v>Nội Vùng</v>
      </c>
      <c r="N3359">
        <f t="shared" si="313"/>
        <v>3.6</v>
      </c>
      <c r="O3359">
        <f t="shared" si="314"/>
        <v>-300</v>
      </c>
      <c r="P3359" t="str">
        <f>IF(AND(N3359&gt;0,N3359&lt;=0.05),'Bảng Giá'!$B$3,IF(AND(N3359&lt;=0.1,N3359&gt;0.05),'Bảng Giá'!$B$4,IF(AND('Raw Data'!N3359&gt;0.1,'Raw Data'!N3359&lt;=0.25),'Bảng Giá'!$B$5,IF(AND('Raw Data'!N3359&gt;0.25,'Raw Data'!N3359&lt;=0.5),'Bảng Giá'!$B$6,IF(AND('Raw Data'!N3359&gt;0.5,'Raw Data'!N3359&lt;=1),'Bảng Giá'!$B$7,IF(AND('Raw Data'!N3359&gt;1,'Raw Data'!N3359&lt;=1.5),'Bảng Giá'!$B$8,IF(AND('Raw Data'!N3359&gt;1.5,'Raw Data'!N3359&lt;=2),'Bảng Giá'!$B$9,IF(AND('Raw Data'!N3359&gt;2,'Raw Data'!N3359&lt;=2.5),'Bảng Giá'!$B$10,IF(AND('Raw Data'!N3359&gt;2.5,'Raw Data'!N3359&lt;=3),'Bảng Giá'!$B$11,IF(AND('Raw Data'!N3359&gt;3,'Raw Data'!N3359&lt;=3.5),'Bảng Giá'!$B$12,IF(AND('Raw Data'!N3359&gt;3.5,'Raw Data'!N3359&lt;=4),'Bảng Giá'!$B$13,IF(AND('Raw Data'!N3359&gt;4,'Raw Data'!N3359&lt;=4.5),'Bảng Giá'!$B$14,IF(AND('Raw Data'!N3359&gt;4.5,'Raw Data'!N3359&lt;=5),'Bảng Giá'!$B$15,IF(AND('Raw Data'!N3359&gt;5,'Raw Data'!N3359&lt;=5.5),'Bảng Giá'!$B$16,IF(AND('Raw Data'!N3359&gt;5.5,'Raw Data'!N3359&lt;=6),'Bảng Giá'!$B$17,'Bảng Giá'!$B$18)))))))))))))))</f>
        <v>3.5&lt;x&lt;=4</v>
      </c>
      <c r="Q3359" s="48">
        <f t="shared" si="315"/>
        <v>-5.7915057915057912E-3</v>
      </c>
      <c r="R3359">
        <f t="shared" si="316"/>
        <v>61800</v>
      </c>
      <c r="S3359">
        <f t="shared" si="317"/>
        <v>10000</v>
      </c>
    </row>
    <row r="3360" spans="1:19" x14ac:dyDescent="0.25">
      <c r="A3360" s="12">
        <v>3359</v>
      </c>
      <c r="B3360" s="12" t="s">
        <v>292</v>
      </c>
      <c r="C3360" s="12" t="s">
        <v>2038</v>
      </c>
      <c r="D3360" s="28">
        <v>43015.498668981483</v>
      </c>
      <c r="E3360" s="17">
        <v>43017.69866898148</v>
      </c>
      <c r="F3360" s="13" t="s">
        <v>302</v>
      </c>
      <c r="G3360" s="12">
        <v>3600</v>
      </c>
      <c r="H3360" s="12" t="s">
        <v>474</v>
      </c>
      <c r="I3360" s="12" t="s">
        <v>322</v>
      </c>
      <c r="J3360" s="37">
        <f>INDEX('Bảng Giá'!$C$3:$H$18,MATCH('Raw Data'!P3360,'Bảng Giá'!$B$3:$B$18,0),MATCH('Raw Data'!M3360,'Bảng Giá'!$C$2:$H$2,0))</f>
        <v>51500</v>
      </c>
      <c r="K3360" s="12">
        <v>51800</v>
      </c>
      <c r="L3360" s="36">
        <f t="shared" si="312"/>
        <v>2.1999999999970896</v>
      </c>
      <c r="M3360" t="str">
        <f>'References data'!H3361</f>
        <v>Nội Vùng</v>
      </c>
      <c r="N3360">
        <f t="shared" si="313"/>
        <v>3.6</v>
      </c>
      <c r="O3360">
        <f t="shared" si="314"/>
        <v>-300</v>
      </c>
      <c r="P3360" t="str">
        <f>IF(AND(N3360&gt;0,N3360&lt;=0.05),'Bảng Giá'!$B$3,IF(AND(N3360&lt;=0.1,N3360&gt;0.05),'Bảng Giá'!$B$4,IF(AND('Raw Data'!N3360&gt;0.1,'Raw Data'!N3360&lt;=0.25),'Bảng Giá'!$B$5,IF(AND('Raw Data'!N3360&gt;0.25,'Raw Data'!N3360&lt;=0.5),'Bảng Giá'!$B$6,IF(AND('Raw Data'!N3360&gt;0.5,'Raw Data'!N3360&lt;=1),'Bảng Giá'!$B$7,IF(AND('Raw Data'!N3360&gt;1,'Raw Data'!N3360&lt;=1.5),'Bảng Giá'!$B$8,IF(AND('Raw Data'!N3360&gt;1.5,'Raw Data'!N3360&lt;=2),'Bảng Giá'!$B$9,IF(AND('Raw Data'!N3360&gt;2,'Raw Data'!N3360&lt;=2.5),'Bảng Giá'!$B$10,IF(AND('Raw Data'!N3360&gt;2.5,'Raw Data'!N3360&lt;=3),'Bảng Giá'!$B$11,IF(AND('Raw Data'!N3360&gt;3,'Raw Data'!N3360&lt;=3.5),'Bảng Giá'!$B$12,IF(AND('Raw Data'!N3360&gt;3.5,'Raw Data'!N3360&lt;=4),'Bảng Giá'!$B$13,IF(AND('Raw Data'!N3360&gt;4,'Raw Data'!N3360&lt;=4.5),'Bảng Giá'!$B$14,IF(AND('Raw Data'!N3360&gt;4.5,'Raw Data'!N3360&lt;=5),'Bảng Giá'!$B$15,IF(AND('Raw Data'!N3360&gt;5,'Raw Data'!N3360&lt;=5.5),'Bảng Giá'!$B$16,IF(AND('Raw Data'!N3360&gt;5.5,'Raw Data'!N3360&lt;=6),'Bảng Giá'!$B$17,'Bảng Giá'!$B$18)))))))))))))))</f>
        <v>3.5&lt;x&lt;=4</v>
      </c>
      <c r="Q3360" s="48">
        <f t="shared" si="315"/>
        <v>-5.7915057915057912E-3</v>
      </c>
      <c r="R3360">
        <f t="shared" si="316"/>
        <v>61800</v>
      </c>
      <c r="S3360">
        <f t="shared" si="317"/>
        <v>10000</v>
      </c>
    </row>
    <row r="3361" spans="1:19" x14ac:dyDescent="0.25">
      <c r="A3361" s="12">
        <v>3360</v>
      </c>
      <c r="B3361" s="12" t="s">
        <v>292</v>
      </c>
      <c r="C3361" s="12" t="s">
        <v>2039</v>
      </c>
      <c r="D3361" s="28">
        <v>43015.435983796298</v>
      </c>
      <c r="E3361" s="17">
        <v>43017.635983796295</v>
      </c>
      <c r="F3361" s="13" t="s">
        <v>302</v>
      </c>
      <c r="G3361" s="12">
        <v>3600</v>
      </c>
      <c r="H3361" s="12" t="s">
        <v>842</v>
      </c>
      <c r="I3361" s="12" t="s">
        <v>322</v>
      </c>
      <c r="J3361" s="37">
        <f>INDEX('Bảng Giá'!$C$3:$H$18,MATCH('Raw Data'!P3361,'Bảng Giá'!$B$3:$B$18,0),MATCH('Raw Data'!M3361,'Bảng Giá'!$C$2:$H$2,0))</f>
        <v>51500</v>
      </c>
      <c r="K3361" s="12">
        <v>51800</v>
      </c>
      <c r="L3361" s="36">
        <f t="shared" si="312"/>
        <v>2.1999999999970896</v>
      </c>
      <c r="M3361" t="str">
        <f>'References data'!H3362</f>
        <v>Nội Vùng</v>
      </c>
      <c r="N3361">
        <f t="shared" si="313"/>
        <v>3.6</v>
      </c>
      <c r="O3361">
        <f t="shared" si="314"/>
        <v>-300</v>
      </c>
      <c r="P3361" t="str">
        <f>IF(AND(N3361&gt;0,N3361&lt;=0.05),'Bảng Giá'!$B$3,IF(AND(N3361&lt;=0.1,N3361&gt;0.05),'Bảng Giá'!$B$4,IF(AND('Raw Data'!N3361&gt;0.1,'Raw Data'!N3361&lt;=0.25),'Bảng Giá'!$B$5,IF(AND('Raw Data'!N3361&gt;0.25,'Raw Data'!N3361&lt;=0.5),'Bảng Giá'!$B$6,IF(AND('Raw Data'!N3361&gt;0.5,'Raw Data'!N3361&lt;=1),'Bảng Giá'!$B$7,IF(AND('Raw Data'!N3361&gt;1,'Raw Data'!N3361&lt;=1.5),'Bảng Giá'!$B$8,IF(AND('Raw Data'!N3361&gt;1.5,'Raw Data'!N3361&lt;=2),'Bảng Giá'!$B$9,IF(AND('Raw Data'!N3361&gt;2,'Raw Data'!N3361&lt;=2.5),'Bảng Giá'!$B$10,IF(AND('Raw Data'!N3361&gt;2.5,'Raw Data'!N3361&lt;=3),'Bảng Giá'!$B$11,IF(AND('Raw Data'!N3361&gt;3,'Raw Data'!N3361&lt;=3.5),'Bảng Giá'!$B$12,IF(AND('Raw Data'!N3361&gt;3.5,'Raw Data'!N3361&lt;=4),'Bảng Giá'!$B$13,IF(AND('Raw Data'!N3361&gt;4,'Raw Data'!N3361&lt;=4.5),'Bảng Giá'!$B$14,IF(AND('Raw Data'!N3361&gt;4.5,'Raw Data'!N3361&lt;=5),'Bảng Giá'!$B$15,IF(AND('Raw Data'!N3361&gt;5,'Raw Data'!N3361&lt;=5.5),'Bảng Giá'!$B$16,IF(AND('Raw Data'!N3361&gt;5.5,'Raw Data'!N3361&lt;=6),'Bảng Giá'!$B$17,'Bảng Giá'!$B$18)))))))))))))))</f>
        <v>3.5&lt;x&lt;=4</v>
      </c>
      <c r="Q3361" s="48">
        <f t="shared" si="315"/>
        <v>-5.7915057915057912E-3</v>
      </c>
      <c r="R3361">
        <f t="shared" si="316"/>
        <v>61800</v>
      </c>
      <c r="S3361">
        <f t="shared" si="317"/>
        <v>10000</v>
      </c>
    </row>
    <row r="3362" spans="1:19" x14ac:dyDescent="0.25">
      <c r="A3362" s="12">
        <v>3361</v>
      </c>
      <c r="B3362" s="12" t="s">
        <v>292</v>
      </c>
      <c r="C3362" s="12" t="s">
        <v>2040</v>
      </c>
      <c r="D3362" s="28">
        <v>43015.333333333336</v>
      </c>
      <c r="E3362" s="17">
        <v>43017.533333333333</v>
      </c>
      <c r="F3362" s="13" t="s">
        <v>302</v>
      </c>
      <c r="G3362" s="12">
        <v>5400</v>
      </c>
      <c r="H3362" s="12" t="s">
        <v>97</v>
      </c>
      <c r="I3362" s="12" t="s">
        <v>311</v>
      </c>
      <c r="J3362" s="37">
        <f>INDEX('Bảng Giá'!$C$3:$H$18,MATCH('Raw Data'!P3362,'Bảng Giá'!$B$3:$B$18,0),MATCH('Raw Data'!M3362,'Bảng Giá'!$C$2:$H$2,0))</f>
        <v>59000</v>
      </c>
      <c r="K3362" s="12">
        <v>59300</v>
      </c>
      <c r="L3362" s="36">
        <f t="shared" si="312"/>
        <v>2.1999999999970896</v>
      </c>
      <c r="M3362" t="str">
        <f>'References data'!H3363</f>
        <v>Nội Vùng</v>
      </c>
      <c r="N3362">
        <f t="shared" si="313"/>
        <v>5.4</v>
      </c>
      <c r="O3362">
        <f t="shared" si="314"/>
        <v>-300</v>
      </c>
      <c r="P3362" t="str">
        <f>IF(AND(N3362&gt;0,N3362&lt;=0.05),'Bảng Giá'!$B$3,IF(AND(N3362&lt;=0.1,N3362&gt;0.05),'Bảng Giá'!$B$4,IF(AND('Raw Data'!N3362&gt;0.1,'Raw Data'!N3362&lt;=0.25),'Bảng Giá'!$B$5,IF(AND('Raw Data'!N3362&gt;0.25,'Raw Data'!N3362&lt;=0.5),'Bảng Giá'!$B$6,IF(AND('Raw Data'!N3362&gt;0.5,'Raw Data'!N3362&lt;=1),'Bảng Giá'!$B$7,IF(AND('Raw Data'!N3362&gt;1,'Raw Data'!N3362&lt;=1.5),'Bảng Giá'!$B$8,IF(AND('Raw Data'!N3362&gt;1.5,'Raw Data'!N3362&lt;=2),'Bảng Giá'!$B$9,IF(AND('Raw Data'!N3362&gt;2,'Raw Data'!N3362&lt;=2.5),'Bảng Giá'!$B$10,IF(AND('Raw Data'!N3362&gt;2.5,'Raw Data'!N3362&lt;=3),'Bảng Giá'!$B$11,IF(AND('Raw Data'!N3362&gt;3,'Raw Data'!N3362&lt;=3.5),'Bảng Giá'!$B$12,IF(AND('Raw Data'!N3362&gt;3.5,'Raw Data'!N3362&lt;=4),'Bảng Giá'!$B$13,IF(AND('Raw Data'!N3362&gt;4,'Raw Data'!N3362&lt;=4.5),'Bảng Giá'!$B$14,IF(AND('Raw Data'!N3362&gt;4.5,'Raw Data'!N3362&lt;=5),'Bảng Giá'!$B$15,IF(AND('Raw Data'!N3362&gt;5,'Raw Data'!N3362&lt;=5.5),'Bảng Giá'!$B$16,IF(AND('Raw Data'!N3362&gt;5.5,'Raw Data'!N3362&lt;=6),'Bảng Giá'!$B$17,'Bảng Giá'!$B$18)))))))))))))))</f>
        <v>5&lt;x&lt;=5.5</v>
      </c>
      <c r="Q3362" s="48">
        <f t="shared" si="315"/>
        <v>-5.0590219224283303E-3</v>
      </c>
      <c r="R3362">
        <f t="shared" si="316"/>
        <v>70800</v>
      </c>
      <c r="S3362">
        <f t="shared" si="317"/>
        <v>11500</v>
      </c>
    </row>
    <row r="3363" spans="1:19" x14ac:dyDescent="0.25">
      <c r="A3363" s="12">
        <v>3362</v>
      </c>
      <c r="B3363" s="12" t="s">
        <v>292</v>
      </c>
      <c r="C3363" s="12" t="s">
        <v>2041</v>
      </c>
      <c r="D3363" s="28">
        <v>43015.498599537037</v>
      </c>
      <c r="E3363" s="17">
        <v>43017.698599537034</v>
      </c>
      <c r="F3363" s="13" t="s">
        <v>302</v>
      </c>
      <c r="G3363" s="12">
        <v>5400</v>
      </c>
      <c r="H3363" s="12" t="s">
        <v>369</v>
      </c>
      <c r="I3363" s="12" t="s">
        <v>311</v>
      </c>
      <c r="J3363" s="37">
        <f>INDEX('Bảng Giá'!$C$3:$H$18,MATCH('Raw Data'!P3363,'Bảng Giá'!$B$3:$B$18,0),MATCH('Raw Data'!M3363,'Bảng Giá'!$C$2:$H$2,0))</f>
        <v>59000</v>
      </c>
      <c r="K3363" s="12">
        <v>59300</v>
      </c>
      <c r="L3363" s="36">
        <f t="shared" si="312"/>
        <v>2.1999999999970896</v>
      </c>
      <c r="M3363" t="str">
        <f>'References data'!H3364</f>
        <v>Nội Vùng</v>
      </c>
      <c r="N3363">
        <f t="shared" si="313"/>
        <v>5.4</v>
      </c>
      <c r="O3363">
        <f t="shared" si="314"/>
        <v>-300</v>
      </c>
      <c r="P3363" t="str">
        <f>IF(AND(N3363&gt;0,N3363&lt;=0.05),'Bảng Giá'!$B$3,IF(AND(N3363&lt;=0.1,N3363&gt;0.05),'Bảng Giá'!$B$4,IF(AND('Raw Data'!N3363&gt;0.1,'Raw Data'!N3363&lt;=0.25),'Bảng Giá'!$B$5,IF(AND('Raw Data'!N3363&gt;0.25,'Raw Data'!N3363&lt;=0.5),'Bảng Giá'!$B$6,IF(AND('Raw Data'!N3363&gt;0.5,'Raw Data'!N3363&lt;=1),'Bảng Giá'!$B$7,IF(AND('Raw Data'!N3363&gt;1,'Raw Data'!N3363&lt;=1.5),'Bảng Giá'!$B$8,IF(AND('Raw Data'!N3363&gt;1.5,'Raw Data'!N3363&lt;=2),'Bảng Giá'!$B$9,IF(AND('Raw Data'!N3363&gt;2,'Raw Data'!N3363&lt;=2.5),'Bảng Giá'!$B$10,IF(AND('Raw Data'!N3363&gt;2.5,'Raw Data'!N3363&lt;=3),'Bảng Giá'!$B$11,IF(AND('Raw Data'!N3363&gt;3,'Raw Data'!N3363&lt;=3.5),'Bảng Giá'!$B$12,IF(AND('Raw Data'!N3363&gt;3.5,'Raw Data'!N3363&lt;=4),'Bảng Giá'!$B$13,IF(AND('Raw Data'!N3363&gt;4,'Raw Data'!N3363&lt;=4.5),'Bảng Giá'!$B$14,IF(AND('Raw Data'!N3363&gt;4.5,'Raw Data'!N3363&lt;=5),'Bảng Giá'!$B$15,IF(AND('Raw Data'!N3363&gt;5,'Raw Data'!N3363&lt;=5.5),'Bảng Giá'!$B$16,IF(AND('Raw Data'!N3363&gt;5.5,'Raw Data'!N3363&lt;=6),'Bảng Giá'!$B$17,'Bảng Giá'!$B$18)))))))))))))))</f>
        <v>5&lt;x&lt;=5.5</v>
      </c>
      <c r="Q3363" s="48">
        <f t="shared" si="315"/>
        <v>-5.0590219224283303E-3</v>
      </c>
      <c r="R3363">
        <f t="shared" si="316"/>
        <v>70800</v>
      </c>
      <c r="S3363">
        <f t="shared" si="317"/>
        <v>11500</v>
      </c>
    </row>
    <row r="3364" spans="1:19" x14ac:dyDescent="0.25">
      <c r="A3364" s="12">
        <v>3363</v>
      </c>
      <c r="B3364" s="12" t="s">
        <v>292</v>
      </c>
      <c r="C3364" s="12" t="s">
        <v>2042</v>
      </c>
      <c r="D3364" s="28">
        <v>43015.498541666668</v>
      </c>
      <c r="E3364" s="17">
        <v>43016.998541666668</v>
      </c>
      <c r="F3364" s="13" t="s">
        <v>302</v>
      </c>
      <c r="G3364" s="12">
        <v>200</v>
      </c>
      <c r="H3364" s="12" t="s">
        <v>322</v>
      </c>
      <c r="I3364" s="12" t="s">
        <v>100</v>
      </c>
      <c r="J3364" s="37">
        <f>INDEX('Bảng Giá'!$C$3:$H$18,MATCH('Raw Data'!P3364,'Bảng Giá'!$B$3:$B$18,0),MATCH('Raw Data'!M3364,'Bảng Giá'!$C$2:$H$2,0))</f>
        <v>13000</v>
      </c>
      <c r="K3364" s="12">
        <v>13100</v>
      </c>
      <c r="L3364" s="36">
        <f t="shared" si="312"/>
        <v>1.5</v>
      </c>
      <c r="M3364" t="str">
        <f>'References data'!H3365</f>
        <v>Nội Tỉnh</v>
      </c>
      <c r="N3364">
        <f t="shared" si="313"/>
        <v>0.2</v>
      </c>
      <c r="O3364">
        <f t="shared" si="314"/>
        <v>-100</v>
      </c>
      <c r="P3364" t="str">
        <f>IF(AND(N3364&gt;0,N3364&lt;=0.05),'Bảng Giá'!$B$3,IF(AND(N3364&lt;=0.1,N3364&gt;0.05),'Bảng Giá'!$B$4,IF(AND('Raw Data'!N3364&gt;0.1,'Raw Data'!N3364&lt;=0.25),'Bảng Giá'!$B$5,IF(AND('Raw Data'!N3364&gt;0.25,'Raw Data'!N3364&lt;=0.5),'Bảng Giá'!$B$6,IF(AND('Raw Data'!N3364&gt;0.5,'Raw Data'!N3364&lt;=1),'Bảng Giá'!$B$7,IF(AND('Raw Data'!N3364&gt;1,'Raw Data'!N3364&lt;=1.5),'Bảng Giá'!$B$8,IF(AND('Raw Data'!N3364&gt;1.5,'Raw Data'!N3364&lt;=2),'Bảng Giá'!$B$9,IF(AND('Raw Data'!N3364&gt;2,'Raw Data'!N3364&lt;=2.5),'Bảng Giá'!$B$10,IF(AND('Raw Data'!N3364&gt;2.5,'Raw Data'!N3364&lt;=3),'Bảng Giá'!$B$11,IF(AND('Raw Data'!N3364&gt;3,'Raw Data'!N3364&lt;=3.5),'Bảng Giá'!$B$12,IF(AND('Raw Data'!N3364&gt;3.5,'Raw Data'!N3364&lt;=4),'Bảng Giá'!$B$13,IF(AND('Raw Data'!N3364&gt;4,'Raw Data'!N3364&lt;=4.5),'Bảng Giá'!$B$14,IF(AND('Raw Data'!N3364&gt;4.5,'Raw Data'!N3364&lt;=5),'Bảng Giá'!$B$15,IF(AND('Raw Data'!N3364&gt;5,'Raw Data'!N3364&lt;=5.5),'Bảng Giá'!$B$16,IF(AND('Raw Data'!N3364&gt;5.5,'Raw Data'!N3364&lt;=6),'Bảng Giá'!$B$17,'Bảng Giá'!$B$18)))))))))))))))</f>
        <v>0.1&lt;x&lt;=0.25</v>
      </c>
      <c r="Q3364" s="48">
        <f t="shared" si="315"/>
        <v>-7.6335877862595417E-3</v>
      </c>
      <c r="R3364">
        <f t="shared" si="316"/>
        <v>15600</v>
      </c>
      <c r="S3364">
        <f t="shared" si="317"/>
        <v>2500</v>
      </c>
    </row>
    <row r="3365" spans="1:19" x14ac:dyDescent="0.25">
      <c r="A3365" s="12">
        <v>3364</v>
      </c>
      <c r="B3365" s="12" t="s">
        <v>292</v>
      </c>
      <c r="C3365" s="12" t="s">
        <v>2043</v>
      </c>
      <c r="D3365" s="28">
        <v>43015.629791666666</v>
      </c>
      <c r="E3365" s="17">
        <v>43017.129791666666</v>
      </c>
      <c r="F3365" s="13" t="s">
        <v>302</v>
      </c>
      <c r="G3365" s="12">
        <v>200</v>
      </c>
      <c r="H3365" s="12" t="s">
        <v>322</v>
      </c>
      <c r="I3365" s="12" t="s">
        <v>93</v>
      </c>
      <c r="J3365" s="37">
        <f>INDEX('Bảng Giá'!$C$3:$H$18,MATCH('Raw Data'!P3365,'Bảng Giá'!$B$3:$B$18,0),MATCH('Raw Data'!M3365,'Bảng Giá'!$C$2:$H$2,0))</f>
        <v>13000</v>
      </c>
      <c r="K3365" s="12">
        <v>13100</v>
      </c>
      <c r="L3365" s="36">
        <f t="shared" si="312"/>
        <v>1.5</v>
      </c>
      <c r="M3365" t="str">
        <f>'References data'!H3366</f>
        <v>Nội Tỉnh</v>
      </c>
      <c r="N3365">
        <f t="shared" si="313"/>
        <v>0.2</v>
      </c>
      <c r="O3365">
        <f t="shared" si="314"/>
        <v>-100</v>
      </c>
      <c r="P3365" t="str">
        <f>IF(AND(N3365&gt;0,N3365&lt;=0.05),'Bảng Giá'!$B$3,IF(AND(N3365&lt;=0.1,N3365&gt;0.05),'Bảng Giá'!$B$4,IF(AND('Raw Data'!N3365&gt;0.1,'Raw Data'!N3365&lt;=0.25),'Bảng Giá'!$B$5,IF(AND('Raw Data'!N3365&gt;0.25,'Raw Data'!N3365&lt;=0.5),'Bảng Giá'!$B$6,IF(AND('Raw Data'!N3365&gt;0.5,'Raw Data'!N3365&lt;=1),'Bảng Giá'!$B$7,IF(AND('Raw Data'!N3365&gt;1,'Raw Data'!N3365&lt;=1.5),'Bảng Giá'!$B$8,IF(AND('Raw Data'!N3365&gt;1.5,'Raw Data'!N3365&lt;=2),'Bảng Giá'!$B$9,IF(AND('Raw Data'!N3365&gt;2,'Raw Data'!N3365&lt;=2.5),'Bảng Giá'!$B$10,IF(AND('Raw Data'!N3365&gt;2.5,'Raw Data'!N3365&lt;=3),'Bảng Giá'!$B$11,IF(AND('Raw Data'!N3365&gt;3,'Raw Data'!N3365&lt;=3.5),'Bảng Giá'!$B$12,IF(AND('Raw Data'!N3365&gt;3.5,'Raw Data'!N3365&lt;=4),'Bảng Giá'!$B$13,IF(AND('Raw Data'!N3365&gt;4,'Raw Data'!N3365&lt;=4.5),'Bảng Giá'!$B$14,IF(AND('Raw Data'!N3365&gt;4.5,'Raw Data'!N3365&lt;=5),'Bảng Giá'!$B$15,IF(AND('Raw Data'!N3365&gt;5,'Raw Data'!N3365&lt;=5.5),'Bảng Giá'!$B$16,IF(AND('Raw Data'!N3365&gt;5.5,'Raw Data'!N3365&lt;=6),'Bảng Giá'!$B$17,'Bảng Giá'!$B$18)))))))))))))))</f>
        <v>0.1&lt;x&lt;=0.25</v>
      </c>
      <c r="Q3365" s="48">
        <f t="shared" si="315"/>
        <v>-7.6335877862595417E-3</v>
      </c>
      <c r="R3365">
        <f t="shared" si="316"/>
        <v>15600</v>
      </c>
      <c r="S3365">
        <f t="shared" si="317"/>
        <v>2500</v>
      </c>
    </row>
    <row r="3366" spans="1:19" x14ac:dyDescent="0.25">
      <c r="A3366" s="12">
        <v>3365</v>
      </c>
      <c r="B3366" s="12" t="s">
        <v>292</v>
      </c>
      <c r="C3366" s="12" t="s">
        <v>2044</v>
      </c>
      <c r="D3366" s="28">
        <v>43015.498356481483</v>
      </c>
      <c r="E3366" s="17">
        <v>43016.998356481483</v>
      </c>
      <c r="F3366" s="13" t="s">
        <v>302</v>
      </c>
      <c r="G3366" s="12">
        <v>200</v>
      </c>
      <c r="H3366" s="12" t="s">
        <v>322</v>
      </c>
      <c r="I3366" s="12" t="s">
        <v>93</v>
      </c>
      <c r="J3366" s="37">
        <f>INDEX('Bảng Giá'!$C$3:$H$18,MATCH('Raw Data'!P3366,'Bảng Giá'!$B$3:$B$18,0),MATCH('Raw Data'!M3366,'Bảng Giá'!$C$2:$H$2,0))</f>
        <v>13000</v>
      </c>
      <c r="K3366" s="12">
        <v>13100</v>
      </c>
      <c r="L3366" s="36">
        <f t="shared" si="312"/>
        <v>1.5</v>
      </c>
      <c r="M3366" t="str">
        <f>'References data'!H3367</f>
        <v>Nội Tỉnh</v>
      </c>
      <c r="N3366">
        <f t="shared" si="313"/>
        <v>0.2</v>
      </c>
      <c r="O3366">
        <f t="shared" si="314"/>
        <v>-100</v>
      </c>
      <c r="P3366" t="str">
        <f>IF(AND(N3366&gt;0,N3366&lt;=0.05),'Bảng Giá'!$B$3,IF(AND(N3366&lt;=0.1,N3366&gt;0.05),'Bảng Giá'!$B$4,IF(AND('Raw Data'!N3366&gt;0.1,'Raw Data'!N3366&lt;=0.25),'Bảng Giá'!$B$5,IF(AND('Raw Data'!N3366&gt;0.25,'Raw Data'!N3366&lt;=0.5),'Bảng Giá'!$B$6,IF(AND('Raw Data'!N3366&gt;0.5,'Raw Data'!N3366&lt;=1),'Bảng Giá'!$B$7,IF(AND('Raw Data'!N3366&gt;1,'Raw Data'!N3366&lt;=1.5),'Bảng Giá'!$B$8,IF(AND('Raw Data'!N3366&gt;1.5,'Raw Data'!N3366&lt;=2),'Bảng Giá'!$B$9,IF(AND('Raw Data'!N3366&gt;2,'Raw Data'!N3366&lt;=2.5),'Bảng Giá'!$B$10,IF(AND('Raw Data'!N3366&gt;2.5,'Raw Data'!N3366&lt;=3),'Bảng Giá'!$B$11,IF(AND('Raw Data'!N3366&gt;3,'Raw Data'!N3366&lt;=3.5),'Bảng Giá'!$B$12,IF(AND('Raw Data'!N3366&gt;3.5,'Raw Data'!N3366&lt;=4),'Bảng Giá'!$B$13,IF(AND('Raw Data'!N3366&gt;4,'Raw Data'!N3366&lt;=4.5),'Bảng Giá'!$B$14,IF(AND('Raw Data'!N3366&gt;4.5,'Raw Data'!N3366&lt;=5),'Bảng Giá'!$B$15,IF(AND('Raw Data'!N3366&gt;5,'Raw Data'!N3366&lt;=5.5),'Bảng Giá'!$B$16,IF(AND('Raw Data'!N3366&gt;5.5,'Raw Data'!N3366&lt;=6),'Bảng Giá'!$B$17,'Bảng Giá'!$B$18)))))))))))))))</f>
        <v>0.1&lt;x&lt;=0.25</v>
      </c>
      <c r="Q3366" s="48">
        <f t="shared" si="315"/>
        <v>-7.6335877862595417E-3</v>
      </c>
      <c r="R3366">
        <f t="shared" si="316"/>
        <v>15600</v>
      </c>
      <c r="S3366">
        <f t="shared" si="317"/>
        <v>2500</v>
      </c>
    </row>
    <row r="3367" spans="1:19" x14ac:dyDescent="0.25">
      <c r="A3367" s="12">
        <v>3366</v>
      </c>
      <c r="B3367" s="12" t="s">
        <v>292</v>
      </c>
      <c r="C3367" s="12" t="s">
        <v>2045</v>
      </c>
      <c r="D3367" s="28">
        <v>43015.498506944445</v>
      </c>
      <c r="E3367" s="17">
        <v>43016.998506944445</v>
      </c>
      <c r="F3367" s="13" t="s">
        <v>302</v>
      </c>
      <c r="G3367" s="12">
        <v>200</v>
      </c>
      <c r="H3367" s="12" t="s">
        <v>322</v>
      </c>
      <c r="I3367" s="12" t="s">
        <v>93</v>
      </c>
      <c r="J3367" s="37">
        <f>INDEX('Bảng Giá'!$C$3:$H$18,MATCH('Raw Data'!P3367,'Bảng Giá'!$B$3:$B$18,0),MATCH('Raw Data'!M3367,'Bảng Giá'!$C$2:$H$2,0))</f>
        <v>13000</v>
      </c>
      <c r="K3367" s="12">
        <v>13100</v>
      </c>
      <c r="L3367" s="36">
        <f t="shared" si="312"/>
        <v>1.5</v>
      </c>
      <c r="M3367" t="str">
        <f>'References data'!H3368</f>
        <v>Nội Tỉnh</v>
      </c>
      <c r="N3367">
        <f t="shared" si="313"/>
        <v>0.2</v>
      </c>
      <c r="O3367">
        <f t="shared" si="314"/>
        <v>-100</v>
      </c>
      <c r="P3367" t="str">
        <f>IF(AND(N3367&gt;0,N3367&lt;=0.05),'Bảng Giá'!$B$3,IF(AND(N3367&lt;=0.1,N3367&gt;0.05),'Bảng Giá'!$B$4,IF(AND('Raw Data'!N3367&gt;0.1,'Raw Data'!N3367&lt;=0.25),'Bảng Giá'!$B$5,IF(AND('Raw Data'!N3367&gt;0.25,'Raw Data'!N3367&lt;=0.5),'Bảng Giá'!$B$6,IF(AND('Raw Data'!N3367&gt;0.5,'Raw Data'!N3367&lt;=1),'Bảng Giá'!$B$7,IF(AND('Raw Data'!N3367&gt;1,'Raw Data'!N3367&lt;=1.5),'Bảng Giá'!$B$8,IF(AND('Raw Data'!N3367&gt;1.5,'Raw Data'!N3367&lt;=2),'Bảng Giá'!$B$9,IF(AND('Raw Data'!N3367&gt;2,'Raw Data'!N3367&lt;=2.5),'Bảng Giá'!$B$10,IF(AND('Raw Data'!N3367&gt;2.5,'Raw Data'!N3367&lt;=3),'Bảng Giá'!$B$11,IF(AND('Raw Data'!N3367&gt;3,'Raw Data'!N3367&lt;=3.5),'Bảng Giá'!$B$12,IF(AND('Raw Data'!N3367&gt;3.5,'Raw Data'!N3367&lt;=4),'Bảng Giá'!$B$13,IF(AND('Raw Data'!N3367&gt;4,'Raw Data'!N3367&lt;=4.5),'Bảng Giá'!$B$14,IF(AND('Raw Data'!N3367&gt;4.5,'Raw Data'!N3367&lt;=5),'Bảng Giá'!$B$15,IF(AND('Raw Data'!N3367&gt;5,'Raw Data'!N3367&lt;=5.5),'Bảng Giá'!$B$16,IF(AND('Raw Data'!N3367&gt;5.5,'Raw Data'!N3367&lt;=6),'Bảng Giá'!$B$17,'Bảng Giá'!$B$18)))))))))))))))</f>
        <v>0.1&lt;x&lt;=0.25</v>
      </c>
      <c r="Q3367" s="48">
        <f t="shared" si="315"/>
        <v>-7.6335877862595417E-3</v>
      </c>
      <c r="R3367">
        <f t="shared" si="316"/>
        <v>15600</v>
      </c>
      <c r="S3367">
        <f t="shared" si="317"/>
        <v>2500</v>
      </c>
    </row>
    <row r="3368" spans="1:19" x14ac:dyDescent="0.25">
      <c r="A3368" s="12">
        <v>3367</v>
      </c>
      <c r="B3368" s="12" t="s">
        <v>292</v>
      </c>
      <c r="C3368" s="12" t="s">
        <v>2046</v>
      </c>
      <c r="D3368" s="28">
        <v>43015.498645833337</v>
      </c>
      <c r="E3368" s="17">
        <v>43016.998645833337</v>
      </c>
      <c r="F3368" s="13" t="s">
        <v>302</v>
      </c>
      <c r="G3368" s="12">
        <v>200</v>
      </c>
      <c r="H3368" s="12" t="s">
        <v>322</v>
      </c>
      <c r="I3368" s="12" t="s">
        <v>76</v>
      </c>
      <c r="J3368" s="37">
        <f>INDEX('Bảng Giá'!$C$3:$H$18,MATCH('Raw Data'!P3368,'Bảng Giá'!$B$3:$B$18,0),MATCH('Raw Data'!M3368,'Bảng Giá'!$C$2:$H$2,0))</f>
        <v>13000</v>
      </c>
      <c r="K3368" s="12">
        <v>13100</v>
      </c>
      <c r="L3368" s="36">
        <f t="shared" si="312"/>
        <v>1.5</v>
      </c>
      <c r="M3368" t="str">
        <f>'References data'!H3369</f>
        <v>Nội Tỉnh</v>
      </c>
      <c r="N3368">
        <f t="shared" si="313"/>
        <v>0.2</v>
      </c>
      <c r="O3368">
        <f t="shared" si="314"/>
        <v>-100</v>
      </c>
      <c r="P3368" t="str">
        <f>IF(AND(N3368&gt;0,N3368&lt;=0.05),'Bảng Giá'!$B$3,IF(AND(N3368&lt;=0.1,N3368&gt;0.05),'Bảng Giá'!$B$4,IF(AND('Raw Data'!N3368&gt;0.1,'Raw Data'!N3368&lt;=0.25),'Bảng Giá'!$B$5,IF(AND('Raw Data'!N3368&gt;0.25,'Raw Data'!N3368&lt;=0.5),'Bảng Giá'!$B$6,IF(AND('Raw Data'!N3368&gt;0.5,'Raw Data'!N3368&lt;=1),'Bảng Giá'!$B$7,IF(AND('Raw Data'!N3368&gt;1,'Raw Data'!N3368&lt;=1.5),'Bảng Giá'!$B$8,IF(AND('Raw Data'!N3368&gt;1.5,'Raw Data'!N3368&lt;=2),'Bảng Giá'!$B$9,IF(AND('Raw Data'!N3368&gt;2,'Raw Data'!N3368&lt;=2.5),'Bảng Giá'!$B$10,IF(AND('Raw Data'!N3368&gt;2.5,'Raw Data'!N3368&lt;=3),'Bảng Giá'!$B$11,IF(AND('Raw Data'!N3368&gt;3,'Raw Data'!N3368&lt;=3.5),'Bảng Giá'!$B$12,IF(AND('Raw Data'!N3368&gt;3.5,'Raw Data'!N3368&lt;=4),'Bảng Giá'!$B$13,IF(AND('Raw Data'!N3368&gt;4,'Raw Data'!N3368&lt;=4.5),'Bảng Giá'!$B$14,IF(AND('Raw Data'!N3368&gt;4.5,'Raw Data'!N3368&lt;=5),'Bảng Giá'!$B$15,IF(AND('Raw Data'!N3368&gt;5,'Raw Data'!N3368&lt;=5.5),'Bảng Giá'!$B$16,IF(AND('Raw Data'!N3368&gt;5.5,'Raw Data'!N3368&lt;=6),'Bảng Giá'!$B$17,'Bảng Giá'!$B$18)))))))))))))))</f>
        <v>0.1&lt;x&lt;=0.25</v>
      </c>
      <c r="Q3368" s="48">
        <f t="shared" si="315"/>
        <v>-7.6335877862595417E-3</v>
      </c>
      <c r="R3368">
        <f t="shared" si="316"/>
        <v>15600</v>
      </c>
      <c r="S3368">
        <f t="shared" si="317"/>
        <v>2500</v>
      </c>
    </row>
    <row r="3369" spans="1:19" x14ac:dyDescent="0.25">
      <c r="A3369" s="12">
        <v>3368</v>
      </c>
      <c r="B3369" s="12" t="s">
        <v>292</v>
      </c>
      <c r="C3369" s="12" t="s">
        <v>2047</v>
      </c>
      <c r="D3369" s="28">
        <v>43015.436076388891</v>
      </c>
      <c r="E3369" s="17">
        <v>43016.936076388891</v>
      </c>
      <c r="F3369" s="13" t="s">
        <v>302</v>
      </c>
      <c r="G3369" s="12">
        <v>200</v>
      </c>
      <c r="H3369" s="12" t="s">
        <v>322</v>
      </c>
      <c r="I3369" s="12" t="s">
        <v>95</v>
      </c>
      <c r="J3369" s="37">
        <f>INDEX('Bảng Giá'!$C$3:$H$18,MATCH('Raw Data'!P3369,'Bảng Giá'!$B$3:$B$18,0),MATCH('Raw Data'!M3369,'Bảng Giá'!$C$2:$H$2,0))</f>
        <v>13000</v>
      </c>
      <c r="K3369" s="12">
        <v>13100</v>
      </c>
      <c r="L3369" s="36">
        <f t="shared" si="312"/>
        <v>1.5</v>
      </c>
      <c r="M3369" t="str">
        <f>'References data'!H3370</f>
        <v>Nội Tỉnh</v>
      </c>
      <c r="N3369">
        <f t="shared" si="313"/>
        <v>0.2</v>
      </c>
      <c r="O3369">
        <f t="shared" si="314"/>
        <v>-100</v>
      </c>
      <c r="P3369" t="str">
        <f>IF(AND(N3369&gt;0,N3369&lt;=0.05),'Bảng Giá'!$B$3,IF(AND(N3369&lt;=0.1,N3369&gt;0.05),'Bảng Giá'!$B$4,IF(AND('Raw Data'!N3369&gt;0.1,'Raw Data'!N3369&lt;=0.25),'Bảng Giá'!$B$5,IF(AND('Raw Data'!N3369&gt;0.25,'Raw Data'!N3369&lt;=0.5),'Bảng Giá'!$B$6,IF(AND('Raw Data'!N3369&gt;0.5,'Raw Data'!N3369&lt;=1),'Bảng Giá'!$B$7,IF(AND('Raw Data'!N3369&gt;1,'Raw Data'!N3369&lt;=1.5),'Bảng Giá'!$B$8,IF(AND('Raw Data'!N3369&gt;1.5,'Raw Data'!N3369&lt;=2),'Bảng Giá'!$B$9,IF(AND('Raw Data'!N3369&gt;2,'Raw Data'!N3369&lt;=2.5),'Bảng Giá'!$B$10,IF(AND('Raw Data'!N3369&gt;2.5,'Raw Data'!N3369&lt;=3),'Bảng Giá'!$B$11,IF(AND('Raw Data'!N3369&gt;3,'Raw Data'!N3369&lt;=3.5),'Bảng Giá'!$B$12,IF(AND('Raw Data'!N3369&gt;3.5,'Raw Data'!N3369&lt;=4),'Bảng Giá'!$B$13,IF(AND('Raw Data'!N3369&gt;4,'Raw Data'!N3369&lt;=4.5),'Bảng Giá'!$B$14,IF(AND('Raw Data'!N3369&gt;4.5,'Raw Data'!N3369&lt;=5),'Bảng Giá'!$B$15,IF(AND('Raw Data'!N3369&gt;5,'Raw Data'!N3369&lt;=5.5),'Bảng Giá'!$B$16,IF(AND('Raw Data'!N3369&gt;5.5,'Raw Data'!N3369&lt;=6),'Bảng Giá'!$B$17,'Bảng Giá'!$B$18)))))))))))))))</f>
        <v>0.1&lt;x&lt;=0.25</v>
      </c>
      <c r="Q3369" s="48">
        <f t="shared" si="315"/>
        <v>-7.6335877862595417E-3</v>
      </c>
      <c r="R3369">
        <f t="shared" si="316"/>
        <v>15600</v>
      </c>
      <c r="S3369">
        <f t="shared" si="317"/>
        <v>2500</v>
      </c>
    </row>
    <row r="3370" spans="1:19" x14ac:dyDescent="0.25">
      <c r="A3370" s="12">
        <v>3369</v>
      </c>
      <c r="B3370" s="12" t="s">
        <v>292</v>
      </c>
      <c r="C3370" s="12" t="s">
        <v>2048</v>
      </c>
      <c r="D3370" s="28">
        <v>43015.498287037037</v>
      </c>
      <c r="E3370" s="17">
        <v>43016.998287037037</v>
      </c>
      <c r="F3370" s="13" t="s">
        <v>302</v>
      </c>
      <c r="G3370" s="12">
        <v>200</v>
      </c>
      <c r="H3370" s="12" t="s">
        <v>322</v>
      </c>
      <c r="I3370" s="12" t="s">
        <v>74</v>
      </c>
      <c r="J3370" s="37">
        <f>INDEX('Bảng Giá'!$C$3:$H$18,MATCH('Raw Data'!P3370,'Bảng Giá'!$B$3:$B$18,0),MATCH('Raw Data'!M3370,'Bảng Giá'!$C$2:$H$2,0))</f>
        <v>13000</v>
      </c>
      <c r="K3370" s="12">
        <v>13100</v>
      </c>
      <c r="L3370" s="36">
        <f t="shared" si="312"/>
        <v>1.5</v>
      </c>
      <c r="M3370" t="str">
        <f>'References data'!H3371</f>
        <v>Nội Tỉnh</v>
      </c>
      <c r="N3370">
        <f t="shared" si="313"/>
        <v>0.2</v>
      </c>
      <c r="O3370">
        <f t="shared" si="314"/>
        <v>-100</v>
      </c>
      <c r="P3370" t="str">
        <f>IF(AND(N3370&gt;0,N3370&lt;=0.05),'Bảng Giá'!$B$3,IF(AND(N3370&lt;=0.1,N3370&gt;0.05),'Bảng Giá'!$B$4,IF(AND('Raw Data'!N3370&gt;0.1,'Raw Data'!N3370&lt;=0.25),'Bảng Giá'!$B$5,IF(AND('Raw Data'!N3370&gt;0.25,'Raw Data'!N3370&lt;=0.5),'Bảng Giá'!$B$6,IF(AND('Raw Data'!N3370&gt;0.5,'Raw Data'!N3370&lt;=1),'Bảng Giá'!$B$7,IF(AND('Raw Data'!N3370&gt;1,'Raw Data'!N3370&lt;=1.5),'Bảng Giá'!$B$8,IF(AND('Raw Data'!N3370&gt;1.5,'Raw Data'!N3370&lt;=2),'Bảng Giá'!$B$9,IF(AND('Raw Data'!N3370&gt;2,'Raw Data'!N3370&lt;=2.5),'Bảng Giá'!$B$10,IF(AND('Raw Data'!N3370&gt;2.5,'Raw Data'!N3370&lt;=3),'Bảng Giá'!$B$11,IF(AND('Raw Data'!N3370&gt;3,'Raw Data'!N3370&lt;=3.5),'Bảng Giá'!$B$12,IF(AND('Raw Data'!N3370&gt;3.5,'Raw Data'!N3370&lt;=4),'Bảng Giá'!$B$13,IF(AND('Raw Data'!N3370&gt;4,'Raw Data'!N3370&lt;=4.5),'Bảng Giá'!$B$14,IF(AND('Raw Data'!N3370&gt;4.5,'Raw Data'!N3370&lt;=5),'Bảng Giá'!$B$15,IF(AND('Raw Data'!N3370&gt;5,'Raw Data'!N3370&lt;=5.5),'Bảng Giá'!$B$16,IF(AND('Raw Data'!N3370&gt;5.5,'Raw Data'!N3370&lt;=6),'Bảng Giá'!$B$17,'Bảng Giá'!$B$18)))))))))))))))</f>
        <v>0.1&lt;x&lt;=0.25</v>
      </c>
      <c r="Q3370" s="48">
        <f t="shared" si="315"/>
        <v>-7.6335877862595417E-3</v>
      </c>
      <c r="R3370">
        <f t="shared" si="316"/>
        <v>15600</v>
      </c>
      <c r="S3370">
        <f t="shared" si="317"/>
        <v>2500</v>
      </c>
    </row>
    <row r="3371" spans="1:19" x14ac:dyDescent="0.25">
      <c r="A3371" s="12">
        <v>3370</v>
      </c>
      <c r="B3371" s="12" t="s">
        <v>292</v>
      </c>
      <c r="C3371" s="12" t="s">
        <v>2049</v>
      </c>
      <c r="D3371" s="28">
        <v>43010.390648148146</v>
      </c>
      <c r="E3371" s="17">
        <v>43011.890648148146</v>
      </c>
      <c r="F3371" s="13" t="s">
        <v>302</v>
      </c>
      <c r="G3371" s="12">
        <v>200</v>
      </c>
      <c r="H3371" s="12" t="s">
        <v>322</v>
      </c>
      <c r="I3371" s="12" t="s">
        <v>76</v>
      </c>
      <c r="J3371" s="37">
        <f>INDEX('Bảng Giá'!$C$3:$H$18,MATCH('Raw Data'!P3371,'Bảng Giá'!$B$3:$B$18,0),MATCH('Raw Data'!M3371,'Bảng Giá'!$C$2:$H$2,0))</f>
        <v>13000</v>
      </c>
      <c r="K3371" s="12">
        <v>13100</v>
      </c>
      <c r="L3371" s="36">
        <f t="shared" si="312"/>
        <v>1.5</v>
      </c>
      <c r="M3371" t="str">
        <f>'References data'!H3372</f>
        <v>Nội Tỉnh</v>
      </c>
      <c r="N3371">
        <f t="shared" si="313"/>
        <v>0.2</v>
      </c>
      <c r="O3371">
        <f t="shared" si="314"/>
        <v>-100</v>
      </c>
      <c r="P3371" t="str">
        <f>IF(AND(N3371&gt;0,N3371&lt;=0.05),'Bảng Giá'!$B$3,IF(AND(N3371&lt;=0.1,N3371&gt;0.05),'Bảng Giá'!$B$4,IF(AND('Raw Data'!N3371&gt;0.1,'Raw Data'!N3371&lt;=0.25),'Bảng Giá'!$B$5,IF(AND('Raw Data'!N3371&gt;0.25,'Raw Data'!N3371&lt;=0.5),'Bảng Giá'!$B$6,IF(AND('Raw Data'!N3371&gt;0.5,'Raw Data'!N3371&lt;=1),'Bảng Giá'!$B$7,IF(AND('Raw Data'!N3371&gt;1,'Raw Data'!N3371&lt;=1.5),'Bảng Giá'!$B$8,IF(AND('Raw Data'!N3371&gt;1.5,'Raw Data'!N3371&lt;=2),'Bảng Giá'!$B$9,IF(AND('Raw Data'!N3371&gt;2,'Raw Data'!N3371&lt;=2.5),'Bảng Giá'!$B$10,IF(AND('Raw Data'!N3371&gt;2.5,'Raw Data'!N3371&lt;=3),'Bảng Giá'!$B$11,IF(AND('Raw Data'!N3371&gt;3,'Raw Data'!N3371&lt;=3.5),'Bảng Giá'!$B$12,IF(AND('Raw Data'!N3371&gt;3.5,'Raw Data'!N3371&lt;=4),'Bảng Giá'!$B$13,IF(AND('Raw Data'!N3371&gt;4,'Raw Data'!N3371&lt;=4.5),'Bảng Giá'!$B$14,IF(AND('Raw Data'!N3371&gt;4.5,'Raw Data'!N3371&lt;=5),'Bảng Giá'!$B$15,IF(AND('Raw Data'!N3371&gt;5,'Raw Data'!N3371&lt;=5.5),'Bảng Giá'!$B$16,IF(AND('Raw Data'!N3371&gt;5.5,'Raw Data'!N3371&lt;=6),'Bảng Giá'!$B$17,'Bảng Giá'!$B$18)))))))))))))))</f>
        <v>0.1&lt;x&lt;=0.25</v>
      </c>
      <c r="Q3371" s="48">
        <f t="shared" si="315"/>
        <v>-7.6335877862595417E-3</v>
      </c>
      <c r="R3371">
        <f t="shared" si="316"/>
        <v>15600</v>
      </c>
      <c r="S3371">
        <f t="shared" si="317"/>
        <v>2500</v>
      </c>
    </row>
    <row r="3372" spans="1:19" x14ac:dyDescent="0.25">
      <c r="A3372" s="12">
        <v>3371</v>
      </c>
      <c r="B3372" s="12" t="s">
        <v>292</v>
      </c>
      <c r="C3372" s="12" t="s">
        <v>2050</v>
      </c>
      <c r="D3372" s="28">
        <v>43010.390474537038</v>
      </c>
      <c r="E3372" s="17">
        <v>43011.890474537038</v>
      </c>
      <c r="F3372" s="13" t="s">
        <v>302</v>
      </c>
      <c r="G3372" s="12">
        <v>200</v>
      </c>
      <c r="H3372" s="12" t="s">
        <v>322</v>
      </c>
      <c r="I3372" s="12" t="s">
        <v>74</v>
      </c>
      <c r="J3372" s="37">
        <f>INDEX('Bảng Giá'!$C$3:$H$18,MATCH('Raw Data'!P3372,'Bảng Giá'!$B$3:$B$18,0),MATCH('Raw Data'!M3372,'Bảng Giá'!$C$2:$H$2,0))</f>
        <v>13000</v>
      </c>
      <c r="K3372" s="12">
        <v>13100</v>
      </c>
      <c r="L3372" s="36">
        <f t="shared" si="312"/>
        <v>1.5</v>
      </c>
      <c r="M3372" t="str">
        <f>'References data'!H3373</f>
        <v>Nội Tỉnh</v>
      </c>
      <c r="N3372">
        <f t="shared" si="313"/>
        <v>0.2</v>
      </c>
      <c r="O3372">
        <f t="shared" si="314"/>
        <v>-100</v>
      </c>
      <c r="P3372" t="str">
        <f>IF(AND(N3372&gt;0,N3372&lt;=0.05),'Bảng Giá'!$B$3,IF(AND(N3372&lt;=0.1,N3372&gt;0.05),'Bảng Giá'!$B$4,IF(AND('Raw Data'!N3372&gt;0.1,'Raw Data'!N3372&lt;=0.25),'Bảng Giá'!$B$5,IF(AND('Raw Data'!N3372&gt;0.25,'Raw Data'!N3372&lt;=0.5),'Bảng Giá'!$B$6,IF(AND('Raw Data'!N3372&gt;0.5,'Raw Data'!N3372&lt;=1),'Bảng Giá'!$B$7,IF(AND('Raw Data'!N3372&gt;1,'Raw Data'!N3372&lt;=1.5),'Bảng Giá'!$B$8,IF(AND('Raw Data'!N3372&gt;1.5,'Raw Data'!N3372&lt;=2),'Bảng Giá'!$B$9,IF(AND('Raw Data'!N3372&gt;2,'Raw Data'!N3372&lt;=2.5),'Bảng Giá'!$B$10,IF(AND('Raw Data'!N3372&gt;2.5,'Raw Data'!N3372&lt;=3),'Bảng Giá'!$B$11,IF(AND('Raw Data'!N3372&gt;3,'Raw Data'!N3372&lt;=3.5),'Bảng Giá'!$B$12,IF(AND('Raw Data'!N3372&gt;3.5,'Raw Data'!N3372&lt;=4),'Bảng Giá'!$B$13,IF(AND('Raw Data'!N3372&gt;4,'Raw Data'!N3372&lt;=4.5),'Bảng Giá'!$B$14,IF(AND('Raw Data'!N3372&gt;4.5,'Raw Data'!N3372&lt;=5),'Bảng Giá'!$B$15,IF(AND('Raw Data'!N3372&gt;5,'Raw Data'!N3372&lt;=5.5),'Bảng Giá'!$B$16,IF(AND('Raw Data'!N3372&gt;5.5,'Raw Data'!N3372&lt;=6),'Bảng Giá'!$B$17,'Bảng Giá'!$B$18)))))))))))))))</f>
        <v>0.1&lt;x&lt;=0.25</v>
      </c>
      <c r="Q3372" s="48">
        <f t="shared" si="315"/>
        <v>-7.6335877862595417E-3</v>
      </c>
      <c r="R3372">
        <f t="shared" si="316"/>
        <v>15600</v>
      </c>
      <c r="S3372">
        <f t="shared" si="317"/>
        <v>2500</v>
      </c>
    </row>
    <row r="3373" spans="1:19" x14ac:dyDescent="0.25">
      <c r="A3373" s="12">
        <v>3372</v>
      </c>
      <c r="B3373" s="12" t="s">
        <v>292</v>
      </c>
      <c r="C3373" s="12" t="s">
        <v>2051</v>
      </c>
      <c r="D3373" s="28">
        <v>43010.3905787037</v>
      </c>
      <c r="E3373" s="17">
        <v>43011.8905787037</v>
      </c>
      <c r="F3373" s="13" t="s">
        <v>302</v>
      </c>
      <c r="G3373" s="12">
        <v>2625</v>
      </c>
      <c r="H3373" s="12" t="s">
        <v>322</v>
      </c>
      <c r="I3373" s="12" t="s">
        <v>76</v>
      </c>
      <c r="J3373" s="37">
        <f>INDEX('Bảng Giá'!$C$3:$H$18,MATCH('Raw Data'!P3373,'Bảng Giá'!$B$3:$B$18,0),MATCH('Raw Data'!M3373,'Bảng Giá'!$C$2:$H$2,0))</f>
        <v>17500</v>
      </c>
      <c r="K3373" s="12">
        <v>17700</v>
      </c>
      <c r="L3373" s="36">
        <f t="shared" si="312"/>
        <v>1.5</v>
      </c>
      <c r="M3373" t="str">
        <f>'References data'!H3374</f>
        <v>Nội Tỉnh</v>
      </c>
      <c r="N3373">
        <f t="shared" si="313"/>
        <v>2.625</v>
      </c>
      <c r="O3373">
        <f t="shared" si="314"/>
        <v>-200</v>
      </c>
      <c r="P3373" t="str">
        <f>IF(AND(N3373&gt;0,N3373&lt;=0.05),'Bảng Giá'!$B$3,IF(AND(N3373&lt;=0.1,N3373&gt;0.05),'Bảng Giá'!$B$4,IF(AND('Raw Data'!N3373&gt;0.1,'Raw Data'!N3373&lt;=0.25),'Bảng Giá'!$B$5,IF(AND('Raw Data'!N3373&gt;0.25,'Raw Data'!N3373&lt;=0.5),'Bảng Giá'!$B$6,IF(AND('Raw Data'!N3373&gt;0.5,'Raw Data'!N3373&lt;=1),'Bảng Giá'!$B$7,IF(AND('Raw Data'!N3373&gt;1,'Raw Data'!N3373&lt;=1.5),'Bảng Giá'!$B$8,IF(AND('Raw Data'!N3373&gt;1.5,'Raw Data'!N3373&lt;=2),'Bảng Giá'!$B$9,IF(AND('Raw Data'!N3373&gt;2,'Raw Data'!N3373&lt;=2.5),'Bảng Giá'!$B$10,IF(AND('Raw Data'!N3373&gt;2.5,'Raw Data'!N3373&lt;=3),'Bảng Giá'!$B$11,IF(AND('Raw Data'!N3373&gt;3,'Raw Data'!N3373&lt;=3.5),'Bảng Giá'!$B$12,IF(AND('Raw Data'!N3373&gt;3.5,'Raw Data'!N3373&lt;=4),'Bảng Giá'!$B$13,IF(AND('Raw Data'!N3373&gt;4,'Raw Data'!N3373&lt;=4.5),'Bảng Giá'!$B$14,IF(AND('Raw Data'!N3373&gt;4.5,'Raw Data'!N3373&lt;=5),'Bảng Giá'!$B$15,IF(AND('Raw Data'!N3373&gt;5,'Raw Data'!N3373&lt;=5.5),'Bảng Giá'!$B$16,IF(AND('Raw Data'!N3373&gt;5.5,'Raw Data'!N3373&lt;=6),'Bảng Giá'!$B$17,'Bảng Giá'!$B$18)))))))))))))))</f>
        <v>2.5&lt;x&lt;=3</v>
      </c>
      <c r="Q3373" s="48">
        <f t="shared" si="315"/>
        <v>-1.1299435028248588E-2</v>
      </c>
      <c r="R3373">
        <f t="shared" si="316"/>
        <v>21000</v>
      </c>
      <c r="S3373">
        <f t="shared" si="317"/>
        <v>3300</v>
      </c>
    </row>
    <row r="3374" spans="1:19" x14ac:dyDescent="0.25">
      <c r="A3374" s="12">
        <v>3373</v>
      </c>
      <c r="B3374" s="12" t="s">
        <v>292</v>
      </c>
      <c r="C3374" s="12" t="s">
        <v>2052</v>
      </c>
      <c r="D3374" s="28">
        <v>43010.390428240738</v>
      </c>
      <c r="E3374" s="17">
        <v>43011.890428240738</v>
      </c>
      <c r="F3374" s="13" t="s">
        <v>302</v>
      </c>
      <c r="G3374" s="12">
        <v>200</v>
      </c>
      <c r="H3374" s="12" t="s">
        <v>322</v>
      </c>
      <c r="I3374" s="12" t="s">
        <v>300</v>
      </c>
      <c r="J3374" s="37">
        <f>INDEX('Bảng Giá'!$C$3:$H$18,MATCH('Raw Data'!P3374,'Bảng Giá'!$B$3:$B$18,0),MATCH('Raw Data'!M3374,'Bảng Giá'!$C$2:$H$2,0))</f>
        <v>13000</v>
      </c>
      <c r="K3374" s="12">
        <v>13100</v>
      </c>
      <c r="L3374" s="36">
        <f t="shared" si="312"/>
        <v>1.5</v>
      </c>
      <c r="M3374" t="str">
        <f>'References data'!H3375</f>
        <v>Nội Tỉnh</v>
      </c>
      <c r="N3374">
        <f t="shared" si="313"/>
        <v>0.2</v>
      </c>
      <c r="O3374">
        <f t="shared" si="314"/>
        <v>-100</v>
      </c>
      <c r="P3374" t="str">
        <f>IF(AND(N3374&gt;0,N3374&lt;=0.05),'Bảng Giá'!$B$3,IF(AND(N3374&lt;=0.1,N3374&gt;0.05),'Bảng Giá'!$B$4,IF(AND('Raw Data'!N3374&gt;0.1,'Raw Data'!N3374&lt;=0.25),'Bảng Giá'!$B$5,IF(AND('Raw Data'!N3374&gt;0.25,'Raw Data'!N3374&lt;=0.5),'Bảng Giá'!$B$6,IF(AND('Raw Data'!N3374&gt;0.5,'Raw Data'!N3374&lt;=1),'Bảng Giá'!$B$7,IF(AND('Raw Data'!N3374&gt;1,'Raw Data'!N3374&lt;=1.5),'Bảng Giá'!$B$8,IF(AND('Raw Data'!N3374&gt;1.5,'Raw Data'!N3374&lt;=2),'Bảng Giá'!$B$9,IF(AND('Raw Data'!N3374&gt;2,'Raw Data'!N3374&lt;=2.5),'Bảng Giá'!$B$10,IF(AND('Raw Data'!N3374&gt;2.5,'Raw Data'!N3374&lt;=3),'Bảng Giá'!$B$11,IF(AND('Raw Data'!N3374&gt;3,'Raw Data'!N3374&lt;=3.5),'Bảng Giá'!$B$12,IF(AND('Raw Data'!N3374&gt;3.5,'Raw Data'!N3374&lt;=4),'Bảng Giá'!$B$13,IF(AND('Raw Data'!N3374&gt;4,'Raw Data'!N3374&lt;=4.5),'Bảng Giá'!$B$14,IF(AND('Raw Data'!N3374&gt;4.5,'Raw Data'!N3374&lt;=5),'Bảng Giá'!$B$15,IF(AND('Raw Data'!N3374&gt;5,'Raw Data'!N3374&lt;=5.5),'Bảng Giá'!$B$16,IF(AND('Raw Data'!N3374&gt;5.5,'Raw Data'!N3374&lt;=6),'Bảng Giá'!$B$17,'Bảng Giá'!$B$18)))))))))))))))</f>
        <v>0.1&lt;x&lt;=0.25</v>
      </c>
      <c r="Q3374" s="48">
        <f t="shared" si="315"/>
        <v>-7.6335877862595417E-3</v>
      </c>
      <c r="R3374">
        <f t="shared" si="316"/>
        <v>15600</v>
      </c>
      <c r="S3374">
        <f t="shared" si="317"/>
        <v>2500</v>
      </c>
    </row>
    <row r="3375" spans="1:19" x14ac:dyDescent="0.25">
      <c r="A3375" s="12">
        <v>3374</v>
      </c>
      <c r="B3375" s="12" t="s">
        <v>292</v>
      </c>
      <c r="C3375" s="12" t="s">
        <v>2053</v>
      </c>
      <c r="D3375" s="28">
        <v>43010.390509259261</v>
      </c>
      <c r="E3375" s="17">
        <v>43011.890509259261</v>
      </c>
      <c r="F3375" s="13" t="s">
        <v>302</v>
      </c>
      <c r="G3375" s="12">
        <v>200</v>
      </c>
      <c r="H3375" s="12" t="s">
        <v>322</v>
      </c>
      <c r="I3375" s="12" t="s">
        <v>76</v>
      </c>
      <c r="J3375" s="37">
        <f>INDEX('Bảng Giá'!$C$3:$H$18,MATCH('Raw Data'!P3375,'Bảng Giá'!$B$3:$B$18,0),MATCH('Raw Data'!M3375,'Bảng Giá'!$C$2:$H$2,0))</f>
        <v>13000</v>
      </c>
      <c r="K3375" s="12">
        <v>13100</v>
      </c>
      <c r="L3375" s="36">
        <f t="shared" si="312"/>
        <v>1.5</v>
      </c>
      <c r="M3375" t="str">
        <f>'References data'!H3376</f>
        <v>Nội Tỉnh</v>
      </c>
      <c r="N3375">
        <f t="shared" si="313"/>
        <v>0.2</v>
      </c>
      <c r="O3375">
        <f t="shared" si="314"/>
        <v>-100</v>
      </c>
      <c r="P3375" t="str">
        <f>IF(AND(N3375&gt;0,N3375&lt;=0.05),'Bảng Giá'!$B$3,IF(AND(N3375&lt;=0.1,N3375&gt;0.05),'Bảng Giá'!$B$4,IF(AND('Raw Data'!N3375&gt;0.1,'Raw Data'!N3375&lt;=0.25),'Bảng Giá'!$B$5,IF(AND('Raw Data'!N3375&gt;0.25,'Raw Data'!N3375&lt;=0.5),'Bảng Giá'!$B$6,IF(AND('Raw Data'!N3375&gt;0.5,'Raw Data'!N3375&lt;=1),'Bảng Giá'!$B$7,IF(AND('Raw Data'!N3375&gt;1,'Raw Data'!N3375&lt;=1.5),'Bảng Giá'!$B$8,IF(AND('Raw Data'!N3375&gt;1.5,'Raw Data'!N3375&lt;=2),'Bảng Giá'!$B$9,IF(AND('Raw Data'!N3375&gt;2,'Raw Data'!N3375&lt;=2.5),'Bảng Giá'!$B$10,IF(AND('Raw Data'!N3375&gt;2.5,'Raw Data'!N3375&lt;=3),'Bảng Giá'!$B$11,IF(AND('Raw Data'!N3375&gt;3,'Raw Data'!N3375&lt;=3.5),'Bảng Giá'!$B$12,IF(AND('Raw Data'!N3375&gt;3.5,'Raw Data'!N3375&lt;=4),'Bảng Giá'!$B$13,IF(AND('Raw Data'!N3375&gt;4,'Raw Data'!N3375&lt;=4.5),'Bảng Giá'!$B$14,IF(AND('Raw Data'!N3375&gt;4.5,'Raw Data'!N3375&lt;=5),'Bảng Giá'!$B$15,IF(AND('Raw Data'!N3375&gt;5,'Raw Data'!N3375&lt;=5.5),'Bảng Giá'!$B$16,IF(AND('Raw Data'!N3375&gt;5.5,'Raw Data'!N3375&lt;=6),'Bảng Giá'!$B$17,'Bảng Giá'!$B$18)))))))))))))))</f>
        <v>0.1&lt;x&lt;=0.25</v>
      </c>
      <c r="Q3375" s="48">
        <f t="shared" si="315"/>
        <v>-7.6335877862595417E-3</v>
      </c>
      <c r="R3375">
        <f t="shared" si="316"/>
        <v>15600</v>
      </c>
      <c r="S3375">
        <f t="shared" si="317"/>
        <v>2500</v>
      </c>
    </row>
    <row r="3376" spans="1:19" x14ac:dyDescent="0.25">
      <c r="A3376" s="12">
        <v>3375</v>
      </c>
      <c r="B3376" s="12" t="s">
        <v>292</v>
      </c>
      <c r="C3376" s="12" t="s">
        <v>2054</v>
      </c>
      <c r="D3376" s="28">
        <v>43010.390613425923</v>
      </c>
      <c r="E3376" s="17">
        <v>43011.890613425923</v>
      </c>
      <c r="F3376" s="13" t="s">
        <v>302</v>
      </c>
      <c r="G3376" s="12">
        <v>200</v>
      </c>
      <c r="H3376" s="12" t="s">
        <v>311</v>
      </c>
      <c r="I3376" s="12" t="s">
        <v>114</v>
      </c>
      <c r="J3376" s="37">
        <f>INDEX('Bảng Giá'!$C$3:$H$18,MATCH('Raw Data'!P3376,'Bảng Giá'!$B$3:$B$18,0),MATCH('Raw Data'!M3376,'Bảng Giá'!$C$2:$H$2,0))</f>
        <v>13000</v>
      </c>
      <c r="K3376" s="12">
        <v>13100</v>
      </c>
      <c r="L3376" s="36">
        <f t="shared" si="312"/>
        <v>1.5</v>
      </c>
      <c r="M3376" t="str">
        <f>'References data'!H3377</f>
        <v>Nội Tỉnh</v>
      </c>
      <c r="N3376">
        <f t="shared" si="313"/>
        <v>0.2</v>
      </c>
      <c r="O3376">
        <f t="shared" si="314"/>
        <v>-100</v>
      </c>
      <c r="P3376" t="str">
        <f>IF(AND(N3376&gt;0,N3376&lt;=0.05),'Bảng Giá'!$B$3,IF(AND(N3376&lt;=0.1,N3376&gt;0.05),'Bảng Giá'!$B$4,IF(AND('Raw Data'!N3376&gt;0.1,'Raw Data'!N3376&lt;=0.25),'Bảng Giá'!$B$5,IF(AND('Raw Data'!N3376&gt;0.25,'Raw Data'!N3376&lt;=0.5),'Bảng Giá'!$B$6,IF(AND('Raw Data'!N3376&gt;0.5,'Raw Data'!N3376&lt;=1),'Bảng Giá'!$B$7,IF(AND('Raw Data'!N3376&gt;1,'Raw Data'!N3376&lt;=1.5),'Bảng Giá'!$B$8,IF(AND('Raw Data'!N3376&gt;1.5,'Raw Data'!N3376&lt;=2),'Bảng Giá'!$B$9,IF(AND('Raw Data'!N3376&gt;2,'Raw Data'!N3376&lt;=2.5),'Bảng Giá'!$B$10,IF(AND('Raw Data'!N3376&gt;2.5,'Raw Data'!N3376&lt;=3),'Bảng Giá'!$B$11,IF(AND('Raw Data'!N3376&gt;3,'Raw Data'!N3376&lt;=3.5),'Bảng Giá'!$B$12,IF(AND('Raw Data'!N3376&gt;3.5,'Raw Data'!N3376&lt;=4),'Bảng Giá'!$B$13,IF(AND('Raw Data'!N3376&gt;4,'Raw Data'!N3376&lt;=4.5),'Bảng Giá'!$B$14,IF(AND('Raw Data'!N3376&gt;4.5,'Raw Data'!N3376&lt;=5),'Bảng Giá'!$B$15,IF(AND('Raw Data'!N3376&gt;5,'Raw Data'!N3376&lt;=5.5),'Bảng Giá'!$B$16,IF(AND('Raw Data'!N3376&gt;5.5,'Raw Data'!N3376&lt;=6),'Bảng Giá'!$B$17,'Bảng Giá'!$B$18)))))))))))))))</f>
        <v>0.1&lt;x&lt;=0.25</v>
      </c>
      <c r="Q3376" s="48">
        <f t="shared" si="315"/>
        <v>-7.6335877862595417E-3</v>
      </c>
      <c r="R3376">
        <f t="shared" si="316"/>
        <v>15600</v>
      </c>
      <c r="S3376">
        <f t="shared" si="317"/>
        <v>2500</v>
      </c>
    </row>
    <row r="3377" spans="1:19" x14ac:dyDescent="0.25">
      <c r="A3377" s="12">
        <v>3376</v>
      </c>
      <c r="B3377" s="12" t="s">
        <v>292</v>
      </c>
      <c r="C3377" s="12" t="s">
        <v>2055</v>
      </c>
      <c r="D3377" s="28">
        <v>43010.390416666669</v>
      </c>
      <c r="E3377" s="17">
        <v>43012.590416666666</v>
      </c>
      <c r="F3377" s="13" t="s">
        <v>303</v>
      </c>
      <c r="G3377" s="12">
        <v>3600</v>
      </c>
      <c r="H3377" s="12" t="s">
        <v>117</v>
      </c>
      <c r="I3377" s="12" t="s">
        <v>322</v>
      </c>
      <c r="J3377" s="37">
        <f>INDEX('Bảng Giá'!$C$3:$H$18,MATCH('Raw Data'!P3377,'Bảng Giá'!$B$3:$B$18,0),MATCH('Raw Data'!M3377,'Bảng Giá'!$C$2:$H$2,0))</f>
        <v>51500</v>
      </c>
      <c r="K3377" s="12">
        <v>51800</v>
      </c>
      <c r="L3377" s="36">
        <f t="shared" si="312"/>
        <v>2.1999999999970896</v>
      </c>
      <c r="M3377" t="str">
        <f>'References data'!H3378</f>
        <v>Nội Vùng</v>
      </c>
      <c r="N3377">
        <f t="shared" si="313"/>
        <v>3.6</v>
      </c>
      <c r="O3377">
        <f t="shared" si="314"/>
        <v>-300</v>
      </c>
      <c r="P3377" t="str">
        <f>IF(AND(N3377&gt;0,N3377&lt;=0.05),'Bảng Giá'!$B$3,IF(AND(N3377&lt;=0.1,N3377&gt;0.05),'Bảng Giá'!$B$4,IF(AND('Raw Data'!N3377&gt;0.1,'Raw Data'!N3377&lt;=0.25),'Bảng Giá'!$B$5,IF(AND('Raw Data'!N3377&gt;0.25,'Raw Data'!N3377&lt;=0.5),'Bảng Giá'!$B$6,IF(AND('Raw Data'!N3377&gt;0.5,'Raw Data'!N3377&lt;=1),'Bảng Giá'!$B$7,IF(AND('Raw Data'!N3377&gt;1,'Raw Data'!N3377&lt;=1.5),'Bảng Giá'!$B$8,IF(AND('Raw Data'!N3377&gt;1.5,'Raw Data'!N3377&lt;=2),'Bảng Giá'!$B$9,IF(AND('Raw Data'!N3377&gt;2,'Raw Data'!N3377&lt;=2.5),'Bảng Giá'!$B$10,IF(AND('Raw Data'!N3377&gt;2.5,'Raw Data'!N3377&lt;=3),'Bảng Giá'!$B$11,IF(AND('Raw Data'!N3377&gt;3,'Raw Data'!N3377&lt;=3.5),'Bảng Giá'!$B$12,IF(AND('Raw Data'!N3377&gt;3.5,'Raw Data'!N3377&lt;=4),'Bảng Giá'!$B$13,IF(AND('Raw Data'!N3377&gt;4,'Raw Data'!N3377&lt;=4.5),'Bảng Giá'!$B$14,IF(AND('Raw Data'!N3377&gt;4.5,'Raw Data'!N3377&lt;=5),'Bảng Giá'!$B$15,IF(AND('Raw Data'!N3377&gt;5,'Raw Data'!N3377&lt;=5.5),'Bảng Giá'!$B$16,IF(AND('Raw Data'!N3377&gt;5.5,'Raw Data'!N3377&lt;=6),'Bảng Giá'!$B$17,'Bảng Giá'!$B$18)))))))))))))))</f>
        <v>3.5&lt;x&lt;=4</v>
      </c>
      <c r="Q3377" s="48">
        <f t="shared" si="315"/>
        <v>-5.7915057915057912E-3</v>
      </c>
      <c r="R3377">
        <f t="shared" si="316"/>
        <v>61800</v>
      </c>
      <c r="S3377">
        <f t="shared" si="317"/>
        <v>10000</v>
      </c>
    </row>
    <row r="3378" spans="1:19" x14ac:dyDescent="0.25">
      <c r="A3378" s="12">
        <v>3377</v>
      </c>
      <c r="B3378" s="12" t="s">
        <v>292</v>
      </c>
      <c r="C3378" s="12" t="s">
        <v>2056</v>
      </c>
      <c r="D3378" s="28">
        <v>43010.390625</v>
      </c>
      <c r="E3378" s="17">
        <v>43014.590624999997</v>
      </c>
      <c r="F3378" s="13" t="s">
        <v>302</v>
      </c>
      <c r="G3378" s="12">
        <v>3600</v>
      </c>
      <c r="H3378" s="12" t="s">
        <v>276</v>
      </c>
      <c r="I3378" s="12" t="s">
        <v>322</v>
      </c>
      <c r="J3378" s="37">
        <f>INDEX('Bảng Giá'!$C$3:$H$18,MATCH('Raw Data'!P3378,'Bảng Giá'!$B$3:$B$18,0),MATCH('Raw Data'!M3378,'Bảng Giá'!$C$2:$H$2,0))</f>
        <v>83500</v>
      </c>
      <c r="K3378" s="12">
        <v>81500</v>
      </c>
      <c r="L3378" s="36">
        <f t="shared" si="312"/>
        <v>4.1999999999970896</v>
      </c>
      <c r="M3378" t="str">
        <f>'References data'!H3379</f>
        <v>Liên Vùng</v>
      </c>
      <c r="N3378">
        <f t="shared" si="313"/>
        <v>3.6</v>
      </c>
      <c r="O3378">
        <f t="shared" si="314"/>
        <v>2000</v>
      </c>
      <c r="P3378" t="str">
        <f>IF(AND(N3378&gt;0,N3378&lt;=0.05),'Bảng Giá'!$B$3,IF(AND(N3378&lt;=0.1,N3378&gt;0.05),'Bảng Giá'!$B$4,IF(AND('Raw Data'!N3378&gt;0.1,'Raw Data'!N3378&lt;=0.25),'Bảng Giá'!$B$5,IF(AND('Raw Data'!N3378&gt;0.25,'Raw Data'!N3378&lt;=0.5),'Bảng Giá'!$B$6,IF(AND('Raw Data'!N3378&gt;0.5,'Raw Data'!N3378&lt;=1),'Bảng Giá'!$B$7,IF(AND('Raw Data'!N3378&gt;1,'Raw Data'!N3378&lt;=1.5),'Bảng Giá'!$B$8,IF(AND('Raw Data'!N3378&gt;1.5,'Raw Data'!N3378&lt;=2),'Bảng Giá'!$B$9,IF(AND('Raw Data'!N3378&gt;2,'Raw Data'!N3378&lt;=2.5),'Bảng Giá'!$B$10,IF(AND('Raw Data'!N3378&gt;2.5,'Raw Data'!N3378&lt;=3),'Bảng Giá'!$B$11,IF(AND('Raw Data'!N3378&gt;3,'Raw Data'!N3378&lt;=3.5),'Bảng Giá'!$B$12,IF(AND('Raw Data'!N3378&gt;3.5,'Raw Data'!N3378&lt;=4),'Bảng Giá'!$B$13,IF(AND('Raw Data'!N3378&gt;4,'Raw Data'!N3378&lt;=4.5),'Bảng Giá'!$B$14,IF(AND('Raw Data'!N3378&gt;4.5,'Raw Data'!N3378&lt;=5),'Bảng Giá'!$B$15,IF(AND('Raw Data'!N3378&gt;5,'Raw Data'!N3378&lt;=5.5),'Bảng Giá'!$B$16,IF(AND('Raw Data'!N3378&gt;5.5,'Raw Data'!N3378&lt;=6),'Bảng Giá'!$B$17,'Bảng Giá'!$B$18)))))))))))))))</f>
        <v>3.5&lt;x&lt;=4</v>
      </c>
      <c r="Q3378" s="48">
        <f t="shared" si="315"/>
        <v>2.4539877300613498E-2</v>
      </c>
      <c r="R3378">
        <f t="shared" si="316"/>
        <v>100200</v>
      </c>
      <c r="S3378">
        <f t="shared" si="317"/>
        <v>18700</v>
      </c>
    </row>
    <row r="3379" spans="1:19" x14ac:dyDescent="0.25">
      <c r="A3379" s="12">
        <v>3378</v>
      </c>
      <c r="B3379" s="12" t="s">
        <v>292</v>
      </c>
      <c r="C3379" s="12" t="s">
        <v>2057</v>
      </c>
      <c r="D3379" s="28">
        <v>43010.390601851854</v>
      </c>
      <c r="E3379" s="17">
        <v>43012.590601851851</v>
      </c>
      <c r="F3379" s="13" t="s">
        <v>302</v>
      </c>
      <c r="G3379" s="12">
        <v>5400</v>
      </c>
      <c r="H3379" s="12" t="s">
        <v>182</v>
      </c>
      <c r="I3379" s="12" t="s">
        <v>311</v>
      </c>
      <c r="J3379" s="37">
        <f>INDEX('Bảng Giá'!$C$3:$H$18,MATCH('Raw Data'!P3379,'Bảng Giá'!$B$3:$B$18,0),MATCH('Raw Data'!M3379,'Bảng Giá'!$C$2:$H$2,0))</f>
        <v>59000</v>
      </c>
      <c r="K3379" s="12">
        <v>59300</v>
      </c>
      <c r="L3379" s="36">
        <f t="shared" si="312"/>
        <v>2.1999999999970896</v>
      </c>
      <c r="M3379" t="str">
        <f>'References data'!H3380</f>
        <v>Nội Vùng</v>
      </c>
      <c r="N3379">
        <f t="shared" si="313"/>
        <v>5.4</v>
      </c>
      <c r="O3379">
        <f t="shared" si="314"/>
        <v>-300</v>
      </c>
      <c r="P3379" t="str">
        <f>IF(AND(N3379&gt;0,N3379&lt;=0.05),'Bảng Giá'!$B$3,IF(AND(N3379&lt;=0.1,N3379&gt;0.05),'Bảng Giá'!$B$4,IF(AND('Raw Data'!N3379&gt;0.1,'Raw Data'!N3379&lt;=0.25),'Bảng Giá'!$B$5,IF(AND('Raw Data'!N3379&gt;0.25,'Raw Data'!N3379&lt;=0.5),'Bảng Giá'!$B$6,IF(AND('Raw Data'!N3379&gt;0.5,'Raw Data'!N3379&lt;=1),'Bảng Giá'!$B$7,IF(AND('Raw Data'!N3379&gt;1,'Raw Data'!N3379&lt;=1.5),'Bảng Giá'!$B$8,IF(AND('Raw Data'!N3379&gt;1.5,'Raw Data'!N3379&lt;=2),'Bảng Giá'!$B$9,IF(AND('Raw Data'!N3379&gt;2,'Raw Data'!N3379&lt;=2.5),'Bảng Giá'!$B$10,IF(AND('Raw Data'!N3379&gt;2.5,'Raw Data'!N3379&lt;=3),'Bảng Giá'!$B$11,IF(AND('Raw Data'!N3379&gt;3,'Raw Data'!N3379&lt;=3.5),'Bảng Giá'!$B$12,IF(AND('Raw Data'!N3379&gt;3.5,'Raw Data'!N3379&lt;=4),'Bảng Giá'!$B$13,IF(AND('Raw Data'!N3379&gt;4,'Raw Data'!N3379&lt;=4.5),'Bảng Giá'!$B$14,IF(AND('Raw Data'!N3379&gt;4.5,'Raw Data'!N3379&lt;=5),'Bảng Giá'!$B$15,IF(AND('Raw Data'!N3379&gt;5,'Raw Data'!N3379&lt;=5.5),'Bảng Giá'!$B$16,IF(AND('Raw Data'!N3379&gt;5.5,'Raw Data'!N3379&lt;=6),'Bảng Giá'!$B$17,'Bảng Giá'!$B$18)))))))))))))))</f>
        <v>5&lt;x&lt;=5.5</v>
      </c>
      <c r="Q3379" s="48">
        <f t="shared" si="315"/>
        <v>-5.0590219224283303E-3</v>
      </c>
      <c r="R3379">
        <f t="shared" si="316"/>
        <v>70800</v>
      </c>
      <c r="S3379">
        <f t="shared" si="317"/>
        <v>11500</v>
      </c>
    </row>
    <row r="3380" spans="1:19" x14ac:dyDescent="0.25">
      <c r="A3380" s="12">
        <v>3379</v>
      </c>
      <c r="B3380" s="12" t="s">
        <v>292</v>
      </c>
      <c r="C3380" s="12" t="s">
        <v>2058</v>
      </c>
      <c r="D3380" s="28">
        <v>43015.496550925927</v>
      </c>
      <c r="E3380" s="17">
        <v>43017.696550925924</v>
      </c>
      <c r="F3380" s="13" t="s">
        <v>302</v>
      </c>
      <c r="G3380" s="12">
        <v>5400</v>
      </c>
      <c r="H3380" s="12" t="s">
        <v>374</v>
      </c>
      <c r="I3380" s="12" t="s">
        <v>311</v>
      </c>
      <c r="J3380" s="37">
        <f>INDEX('Bảng Giá'!$C$3:$H$18,MATCH('Raw Data'!P3380,'Bảng Giá'!$B$3:$B$18,0),MATCH('Raw Data'!M3380,'Bảng Giá'!$C$2:$H$2,0))</f>
        <v>59000</v>
      </c>
      <c r="K3380" s="12">
        <v>59300</v>
      </c>
      <c r="L3380" s="36">
        <f t="shared" si="312"/>
        <v>2.1999999999970896</v>
      </c>
      <c r="M3380" t="str">
        <f>'References data'!H3381</f>
        <v>Nội Vùng</v>
      </c>
      <c r="N3380">
        <f t="shared" si="313"/>
        <v>5.4</v>
      </c>
      <c r="O3380">
        <f t="shared" si="314"/>
        <v>-300</v>
      </c>
      <c r="P3380" t="str">
        <f>IF(AND(N3380&gt;0,N3380&lt;=0.05),'Bảng Giá'!$B$3,IF(AND(N3380&lt;=0.1,N3380&gt;0.05),'Bảng Giá'!$B$4,IF(AND('Raw Data'!N3380&gt;0.1,'Raw Data'!N3380&lt;=0.25),'Bảng Giá'!$B$5,IF(AND('Raw Data'!N3380&gt;0.25,'Raw Data'!N3380&lt;=0.5),'Bảng Giá'!$B$6,IF(AND('Raw Data'!N3380&gt;0.5,'Raw Data'!N3380&lt;=1),'Bảng Giá'!$B$7,IF(AND('Raw Data'!N3380&gt;1,'Raw Data'!N3380&lt;=1.5),'Bảng Giá'!$B$8,IF(AND('Raw Data'!N3380&gt;1.5,'Raw Data'!N3380&lt;=2),'Bảng Giá'!$B$9,IF(AND('Raw Data'!N3380&gt;2,'Raw Data'!N3380&lt;=2.5),'Bảng Giá'!$B$10,IF(AND('Raw Data'!N3380&gt;2.5,'Raw Data'!N3380&lt;=3),'Bảng Giá'!$B$11,IF(AND('Raw Data'!N3380&gt;3,'Raw Data'!N3380&lt;=3.5),'Bảng Giá'!$B$12,IF(AND('Raw Data'!N3380&gt;3.5,'Raw Data'!N3380&lt;=4),'Bảng Giá'!$B$13,IF(AND('Raw Data'!N3380&gt;4,'Raw Data'!N3380&lt;=4.5),'Bảng Giá'!$B$14,IF(AND('Raw Data'!N3380&gt;4.5,'Raw Data'!N3380&lt;=5),'Bảng Giá'!$B$15,IF(AND('Raw Data'!N3380&gt;5,'Raw Data'!N3380&lt;=5.5),'Bảng Giá'!$B$16,IF(AND('Raw Data'!N3380&gt;5.5,'Raw Data'!N3380&lt;=6),'Bảng Giá'!$B$17,'Bảng Giá'!$B$18)))))))))))))))</f>
        <v>5&lt;x&lt;=5.5</v>
      </c>
      <c r="Q3380" s="48">
        <f t="shared" si="315"/>
        <v>-5.0590219224283303E-3</v>
      </c>
      <c r="R3380">
        <f t="shared" si="316"/>
        <v>70800</v>
      </c>
      <c r="S3380">
        <f t="shared" si="317"/>
        <v>11500</v>
      </c>
    </row>
    <row r="3381" spans="1:19" x14ac:dyDescent="0.25">
      <c r="A3381" s="12">
        <v>3380</v>
      </c>
      <c r="B3381" s="12" t="s">
        <v>292</v>
      </c>
      <c r="C3381" s="12" t="s">
        <v>2059</v>
      </c>
      <c r="D3381" s="28">
        <v>43015.496562499997</v>
      </c>
      <c r="E3381" s="17">
        <v>43017.696562499994</v>
      </c>
      <c r="F3381" s="13" t="s">
        <v>302</v>
      </c>
      <c r="G3381" s="12">
        <v>3600</v>
      </c>
      <c r="H3381" s="12" t="s">
        <v>484</v>
      </c>
      <c r="I3381" s="12" t="s">
        <v>322</v>
      </c>
      <c r="J3381" s="37">
        <f>INDEX('Bảng Giá'!$C$3:$H$18,MATCH('Raw Data'!P3381,'Bảng Giá'!$B$3:$B$18,0),MATCH('Raw Data'!M3381,'Bảng Giá'!$C$2:$H$2,0))</f>
        <v>51500</v>
      </c>
      <c r="K3381" s="12">
        <v>51800</v>
      </c>
      <c r="L3381" s="36">
        <f t="shared" si="312"/>
        <v>2.1999999999970896</v>
      </c>
      <c r="M3381" t="str">
        <f>'References data'!H3382</f>
        <v>Nội Vùng</v>
      </c>
      <c r="N3381">
        <f t="shared" si="313"/>
        <v>3.6</v>
      </c>
      <c r="O3381">
        <f t="shared" si="314"/>
        <v>-300</v>
      </c>
      <c r="P3381" t="str">
        <f>IF(AND(N3381&gt;0,N3381&lt;=0.05),'Bảng Giá'!$B$3,IF(AND(N3381&lt;=0.1,N3381&gt;0.05),'Bảng Giá'!$B$4,IF(AND('Raw Data'!N3381&gt;0.1,'Raw Data'!N3381&lt;=0.25),'Bảng Giá'!$B$5,IF(AND('Raw Data'!N3381&gt;0.25,'Raw Data'!N3381&lt;=0.5),'Bảng Giá'!$B$6,IF(AND('Raw Data'!N3381&gt;0.5,'Raw Data'!N3381&lt;=1),'Bảng Giá'!$B$7,IF(AND('Raw Data'!N3381&gt;1,'Raw Data'!N3381&lt;=1.5),'Bảng Giá'!$B$8,IF(AND('Raw Data'!N3381&gt;1.5,'Raw Data'!N3381&lt;=2),'Bảng Giá'!$B$9,IF(AND('Raw Data'!N3381&gt;2,'Raw Data'!N3381&lt;=2.5),'Bảng Giá'!$B$10,IF(AND('Raw Data'!N3381&gt;2.5,'Raw Data'!N3381&lt;=3),'Bảng Giá'!$B$11,IF(AND('Raw Data'!N3381&gt;3,'Raw Data'!N3381&lt;=3.5),'Bảng Giá'!$B$12,IF(AND('Raw Data'!N3381&gt;3.5,'Raw Data'!N3381&lt;=4),'Bảng Giá'!$B$13,IF(AND('Raw Data'!N3381&gt;4,'Raw Data'!N3381&lt;=4.5),'Bảng Giá'!$B$14,IF(AND('Raw Data'!N3381&gt;4.5,'Raw Data'!N3381&lt;=5),'Bảng Giá'!$B$15,IF(AND('Raw Data'!N3381&gt;5,'Raw Data'!N3381&lt;=5.5),'Bảng Giá'!$B$16,IF(AND('Raw Data'!N3381&gt;5.5,'Raw Data'!N3381&lt;=6),'Bảng Giá'!$B$17,'Bảng Giá'!$B$18)))))))))))))))</f>
        <v>3.5&lt;x&lt;=4</v>
      </c>
      <c r="Q3381" s="48">
        <f t="shared" si="315"/>
        <v>-5.7915057915057912E-3</v>
      </c>
      <c r="R3381">
        <f t="shared" si="316"/>
        <v>61800</v>
      </c>
      <c r="S3381">
        <f t="shared" si="317"/>
        <v>10000</v>
      </c>
    </row>
    <row r="3382" spans="1:19" x14ac:dyDescent="0.25">
      <c r="A3382" s="12">
        <v>3381</v>
      </c>
      <c r="B3382" s="12" t="s">
        <v>292</v>
      </c>
      <c r="C3382" s="12" t="s">
        <v>2060</v>
      </c>
      <c r="D3382" s="28">
        <v>43015.498113425929</v>
      </c>
      <c r="E3382" s="17">
        <v>43017.698113425926</v>
      </c>
      <c r="F3382" s="13" t="s">
        <v>302</v>
      </c>
      <c r="G3382" s="12">
        <v>3600</v>
      </c>
      <c r="H3382" s="12" t="s">
        <v>441</v>
      </c>
      <c r="I3382" s="12" t="s">
        <v>322</v>
      </c>
      <c r="J3382" s="37">
        <f>INDEX('Bảng Giá'!$C$3:$H$18,MATCH('Raw Data'!P3382,'Bảng Giá'!$B$3:$B$18,0),MATCH('Raw Data'!M3382,'Bảng Giá'!$C$2:$H$2,0))</f>
        <v>51500</v>
      </c>
      <c r="K3382" s="12">
        <v>51800</v>
      </c>
      <c r="L3382" s="36">
        <f t="shared" si="312"/>
        <v>2.1999999999970896</v>
      </c>
      <c r="M3382" t="str">
        <f>'References data'!H3383</f>
        <v>Nội Vùng</v>
      </c>
      <c r="N3382">
        <f t="shared" si="313"/>
        <v>3.6</v>
      </c>
      <c r="O3382">
        <f t="shared" si="314"/>
        <v>-300</v>
      </c>
      <c r="P3382" t="str">
        <f>IF(AND(N3382&gt;0,N3382&lt;=0.05),'Bảng Giá'!$B$3,IF(AND(N3382&lt;=0.1,N3382&gt;0.05),'Bảng Giá'!$B$4,IF(AND('Raw Data'!N3382&gt;0.1,'Raw Data'!N3382&lt;=0.25),'Bảng Giá'!$B$5,IF(AND('Raw Data'!N3382&gt;0.25,'Raw Data'!N3382&lt;=0.5),'Bảng Giá'!$B$6,IF(AND('Raw Data'!N3382&gt;0.5,'Raw Data'!N3382&lt;=1),'Bảng Giá'!$B$7,IF(AND('Raw Data'!N3382&gt;1,'Raw Data'!N3382&lt;=1.5),'Bảng Giá'!$B$8,IF(AND('Raw Data'!N3382&gt;1.5,'Raw Data'!N3382&lt;=2),'Bảng Giá'!$B$9,IF(AND('Raw Data'!N3382&gt;2,'Raw Data'!N3382&lt;=2.5),'Bảng Giá'!$B$10,IF(AND('Raw Data'!N3382&gt;2.5,'Raw Data'!N3382&lt;=3),'Bảng Giá'!$B$11,IF(AND('Raw Data'!N3382&gt;3,'Raw Data'!N3382&lt;=3.5),'Bảng Giá'!$B$12,IF(AND('Raw Data'!N3382&gt;3.5,'Raw Data'!N3382&lt;=4),'Bảng Giá'!$B$13,IF(AND('Raw Data'!N3382&gt;4,'Raw Data'!N3382&lt;=4.5),'Bảng Giá'!$B$14,IF(AND('Raw Data'!N3382&gt;4.5,'Raw Data'!N3382&lt;=5),'Bảng Giá'!$B$15,IF(AND('Raw Data'!N3382&gt;5,'Raw Data'!N3382&lt;=5.5),'Bảng Giá'!$B$16,IF(AND('Raw Data'!N3382&gt;5.5,'Raw Data'!N3382&lt;=6),'Bảng Giá'!$B$17,'Bảng Giá'!$B$18)))))))))))))))</f>
        <v>3.5&lt;x&lt;=4</v>
      </c>
      <c r="Q3382" s="48">
        <f t="shared" si="315"/>
        <v>-5.7915057915057912E-3</v>
      </c>
      <c r="R3382">
        <f t="shared" si="316"/>
        <v>61800</v>
      </c>
      <c r="S3382">
        <f t="shared" si="317"/>
        <v>10000</v>
      </c>
    </row>
    <row r="3383" spans="1:19" x14ac:dyDescent="0.25">
      <c r="A3383" s="12">
        <v>3382</v>
      </c>
      <c r="B3383" s="12" t="s">
        <v>292</v>
      </c>
      <c r="C3383" s="12" t="s">
        <v>2061</v>
      </c>
      <c r="D3383" s="28">
        <v>43015.498518518521</v>
      </c>
      <c r="E3383" s="17">
        <v>43016.998518518521</v>
      </c>
      <c r="F3383" s="13" t="s">
        <v>302</v>
      </c>
      <c r="G3383" s="12">
        <v>2625</v>
      </c>
      <c r="H3383" s="12" t="s">
        <v>322</v>
      </c>
      <c r="I3383" s="12" t="s">
        <v>74</v>
      </c>
      <c r="J3383" s="37">
        <f>INDEX('Bảng Giá'!$C$3:$H$18,MATCH('Raw Data'!P3383,'Bảng Giá'!$B$3:$B$18,0),MATCH('Raw Data'!M3383,'Bảng Giá'!$C$2:$H$2,0))</f>
        <v>17500</v>
      </c>
      <c r="K3383" s="12">
        <v>17700</v>
      </c>
      <c r="L3383" s="36">
        <f t="shared" si="312"/>
        <v>1.5</v>
      </c>
      <c r="M3383" t="str">
        <f>'References data'!H3384</f>
        <v>Nội Tỉnh</v>
      </c>
      <c r="N3383">
        <f t="shared" si="313"/>
        <v>2.625</v>
      </c>
      <c r="O3383">
        <f t="shared" si="314"/>
        <v>-200</v>
      </c>
      <c r="P3383" t="str">
        <f>IF(AND(N3383&gt;0,N3383&lt;=0.05),'Bảng Giá'!$B$3,IF(AND(N3383&lt;=0.1,N3383&gt;0.05),'Bảng Giá'!$B$4,IF(AND('Raw Data'!N3383&gt;0.1,'Raw Data'!N3383&lt;=0.25),'Bảng Giá'!$B$5,IF(AND('Raw Data'!N3383&gt;0.25,'Raw Data'!N3383&lt;=0.5),'Bảng Giá'!$B$6,IF(AND('Raw Data'!N3383&gt;0.5,'Raw Data'!N3383&lt;=1),'Bảng Giá'!$B$7,IF(AND('Raw Data'!N3383&gt;1,'Raw Data'!N3383&lt;=1.5),'Bảng Giá'!$B$8,IF(AND('Raw Data'!N3383&gt;1.5,'Raw Data'!N3383&lt;=2),'Bảng Giá'!$B$9,IF(AND('Raw Data'!N3383&gt;2,'Raw Data'!N3383&lt;=2.5),'Bảng Giá'!$B$10,IF(AND('Raw Data'!N3383&gt;2.5,'Raw Data'!N3383&lt;=3),'Bảng Giá'!$B$11,IF(AND('Raw Data'!N3383&gt;3,'Raw Data'!N3383&lt;=3.5),'Bảng Giá'!$B$12,IF(AND('Raw Data'!N3383&gt;3.5,'Raw Data'!N3383&lt;=4),'Bảng Giá'!$B$13,IF(AND('Raw Data'!N3383&gt;4,'Raw Data'!N3383&lt;=4.5),'Bảng Giá'!$B$14,IF(AND('Raw Data'!N3383&gt;4.5,'Raw Data'!N3383&lt;=5),'Bảng Giá'!$B$15,IF(AND('Raw Data'!N3383&gt;5,'Raw Data'!N3383&lt;=5.5),'Bảng Giá'!$B$16,IF(AND('Raw Data'!N3383&gt;5.5,'Raw Data'!N3383&lt;=6),'Bảng Giá'!$B$17,'Bảng Giá'!$B$18)))))))))))))))</f>
        <v>2.5&lt;x&lt;=3</v>
      </c>
      <c r="Q3383" s="48">
        <f t="shared" si="315"/>
        <v>-1.1299435028248588E-2</v>
      </c>
      <c r="R3383">
        <f t="shared" si="316"/>
        <v>21000</v>
      </c>
      <c r="S3383">
        <f t="shared" si="317"/>
        <v>3300</v>
      </c>
    </row>
    <row r="3384" spans="1:19" x14ac:dyDescent="0.25">
      <c r="A3384" s="12">
        <v>3383</v>
      </c>
      <c r="B3384" s="12" t="s">
        <v>292</v>
      </c>
      <c r="C3384" s="12" t="s">
        <v>2062</v>
      </c>
      <c r="D3384" s="28">
        <v>43011.425520833334</v>
      </c>
      <c r="E3384" s="17">
        <v>43012.925520833334</v>
      </c>
      <c r="F3384" s="13" t="s">
        <v>302</v>
      </c>
      <c r="G3384" s="12">
        <v>200</v>
      </c>
      <c r="H3384" s="12" t="s">
        <v>322</v>
      </c>
      <c r="I3384" s="12" t="s">
        <v>85</v>
      </c>
      <c r="J3384" s="37">
        <f>INDEX('Bảng Giá'!$C$3:$H$18,MATCH('Raw Data'!P3384,'Bảng Giá'!$B$3:$B$18,0),MATCH('Raw Data'!M3384,'Bảng Giá'!$C$2:$H$2,0))</f>
        <v>13000</v>
      </c>
      <c r="K3384" s="12">
        <v>13100</v>
      </c>
      <c r="L3384" s="36">
        <f t="shared" si="312"/>
        <v>1.5</v>
      </c>
      <c r="M3384" t="str">
        <f>'References data'!H3385</f>
        <v>Nội Tỉnh</v>
      </c>
      <c r="N3384">
        <f t="shared" si="313"/>
        <v>0.2</v>
      </c>
      <c r="O3384">
        <f t="shared" si="314"/>
        <v>-100</v>
      </c>
      <c r="P3384" t="str">
        <f>IF(AND(N3384&gt;0,N3384&lt;=0.05),'Bảng Giá'!$B$3,IF(AND(N3384&lt;=0.1,N3384&gt;0.05),'Bảng Giá'!$B$4,IF(AND('Raw Data'!N3384&gt;0.1,'Raw Data'!N3384&lt;=0.25),'Bảng Giá'!$B$5,IF(AND('Raw Data'!N3384&gt;0.25,'Raw Data'!N3384&lt;=0.5),'Bảng Giá'!$B$6,IF(AND('Raw Data'!N3384&gt;0.5,'Raw Data'!N3384&lt;=1),'Bảng Giá'!$B$7,IF(AND('Raw Data'!N3384&gt;1,'Raw Data'!N3384&lt;=1.5),'Bảng Giá'!$B$8,IF(AND('Raw Data'!N3384&gt;1.5,'Raw Data'!N3384&lt;=2),'Bảng Giá'!$B$9,IF(AND('Raw Data'!N3384&gt;2,'Raw Data'!N3384&lt;=2.5),'Bảng Giá'!$B$10,IF(AND('Raw Data'!N3384&gt;2.5,'Raw Data'!N3384&lt;=3),'Bảng Giá'!$B$11,IF(AND('Raw Data'!N3384&gt;3,'Raw Data'!N3384&lt;=3.5),'Bảng Giá'!$B$12,IF(AND('Raw Data'!N3384&gt;3.5,'Raw Data'!N3384&lt;=4),'Bảng Giá'!$B$13,IF(AND('Raw Data'!N3384&gt;4,'Raw Data'!N3384&lt;=4.5),'Bảng Giá'!$B$14,IF(AND('Raw Data'!N3384&gt;4.5,'Raw Data'!N3384&lt;=5),'Bảng Giá'!$B$15,IF(AND('Raw Data'!N3384&gt;5,'Raw Data'!N3384&lt;=5.5),'Bảng Giá'!$B$16,IF(AND('Raw Data'!N3384&gt;5.5,'Raw Data'!N3384&lt;=6),'Bảng Giá'!$B$17,'Bảng Giá'!$B$18)))))))))))))))</f>
        <v>0.1&lt;x&lt;=0.25</v>
      </c>
      <c r="Q3384" s="48">
        <f t="shared" si="315"/>
        <v>-7.6335877862595417E-3</v>
      </c>
      <c r="R3384">
        <f t="shared" si="316"/>
        <v>15600</v>
      </c>
      <c r="S3384">
        <f t="shared" si="317"/>
        <v>2500</v>
      </c>
    </row>
    <row r="3385" spans="1:19" x14ac:dyDescent="0.25">
      <c r="A3385" s="12">
        <v>3384</v>
      </c>
      <c r="B3385" s="12" t="s">
        <v>292</v>
      </c>
      <c r="C3385" s="12" t="s">
        <v>2063</v>
      </c>
      <c r="D3385" s="28">
        <v>43015.333333333336</v>
      </c>
      <c r="E3385" s="17">
        <v>43016.833333333336</v>
      </c>
      <c r="F3385" s="13" t="s">
        <v>302</v>
      </c>
      <c r="G3385" s="12">
        <v>200</v>
      </c>
      <c r="H3385" s="12" t="s">
        <v>322</v>
      </c>
      <c r="I3385" s="12" t="s">
        <v>76</v>
      </c>
      <c r="J3385" s="37">
        <f>INDEX('Bảng Giá'!$C$3:$H$18,MATCH('Raw Data'!P3385,'Bảng Giá'!$B$3:$B$18,0),MATCH('Raw Data'!M3385,'Bảng Giá'!$C$2:$H$2,0))</f>
        <v>13000</v>
      </c>
      <c r="K3385" s="12">
        <v>13100</v>
      </c>
      <c r="L3385" s="36">
        <f t="shared" si="312"/>
        <v>1.5</v>
      </c>
      <c r="M3385" t="str">
        <f>'References data'!H3386</f>
        <v>Nội Tỉnh</v>
      </c>
      <c r="N3385">
        <f t="shared" si="313"/>
        <v>0.2</v>
      </c>
      <c r="O3385">
        <f t="shared" si="314"/>
        <v>-100</v>
      </c>
      <c r="P3385" t="str">
        <f>IF(AND(N3385&gt;0,N3385&lt;=0.05),'Bảng Giá'!$B$3,IF(AND(N3385&lt;=0.1,N3385&gt;0.05),'Bảng Giá'!$B$4,IF(AND('Raw Data'!N3385&gt;0.1,'Raw Data'!N3385&lt;=0.25),'Bảng Giá'!$B$5,IF(AND('Raw Data'!N3385&gt;0.25,'Raw Data'!N3385&lt;=0.5),'Bảng Giá'!$B$6,IF(AND('Raw Data'!N3385&gt;0.5,'Raw Data'!N3385&lt;=1),'Bảng Giá'!$B$7,IF(AND('Raw Data'!N3385&gt;1,'Raw Data'!N3385&lt;=1.5),'Bảng Giá'!$B$8,IF(AND('Raw Data'!N3385&gt;1.5,'Raw Data'!N3385&lt;=2),'Bảng Giá'!$B$9,IF(AND('Raw Data'!N3385&gt;2,'Raw Data'!N3385&lt;=2.5),'Bảng Giá'!$B$10,IF(AND('Raw Data'!N3385&gt;2.5,'Raw Data'!N3385&lt;=3),'Bảng Giá'!$B$11,IF(AND('Raw Data'!N3385&gt;3,'Raw Data'!N3385&lt;=3.5),'Bảng Giá'!$B$12,IF(AND('Raw Data'!N3385&gt;3.5,'Raw Data'!N3385&lt;=4),'Bảng Giá'!$B$13,IF(AND('Raw Data'!N3385&gt;4,'Raw Data'!N3385&lt;=4.5),'Bảng Giá'!$B$14,IF(AND('Raw Data'!N3385&gt;4.5,'Raw Data'!N3385&lt;=5),'Bảng Giá'!$B$15,IF(AND('Raw Data'!N3385&gt;5,'Raw Data'!N3385&lt;=5.5),'Bảng Giá'!$B$16,IF(AND('Raw Data'!N3385&gt;5.5,'Raw Data'!N3385&lt;=6),'Bảng Giá'!$B$17,'Bảng Giá'!$B$18)))))))))))))))</f>
        <v>0.1&lt;x&lt;=0.25</v>
      </c>
      <c r="Q3385" s="48">
        <f t="shared" si="315"/>
        <v>-7.6335877862595417E-3</v>
      </c>
      <c r="R3385">
        <f t="shared" si="316"/>
        <v>15600</v>
      </c>
      <c r="S3385">
        <f t="shared" si="317"/>
        <v>2500</v>
      </c>
    </row>
    <row r="3386" spans="1:19" x14ac:dyDescent="0.25">
      <c r="A3386" s="12">
        <v>3385</v>
      </c>
      <c r="B3386" s="12" t="s">
        <v>292</v>
      </c>
      <c r="C3386" s="12" t="s">
        <v>2064</v>
      </c>
      <c r="D3386" s="28">
        <v>43015.333333333336</v>
      </c>
      <c r="E3386" s="17">
        <v>43016.833333333336</v>
      </c>
      <c r="F3386" s="13" t="s">
        <v>302</v>
      </c>
      <c r="G3386" s="12">
        <v>200</v>
      </c>
      <c r="H3386" s="12" t="s">
        <v>322</v>
      </c>
      <c r="I3386" s="12" t="s">
        <v>93</v>
      </c>
      <c r="J3386" s="37">
        <f>INDEX('Bảng Giá'!$C$3:$H$18,MATCH('Raw Data'!P3386,'Bảng Giá'!$B$3:$B$18,0),MATCH('Raw Data'!M3386,'Bảng Giá'!$C$2:$H$2,0))</f>
        <v>13000</v>
      </c>
      <c r="K3386" s="12">
        <v>13100</v>
      </c>
      <c r="L3386" s="36">
        <f t="shared" si="312"/>
        <v>1.5</v>
      </c>
      <c r="M3386" t="str">
        <f>'References data'!H3387</f>
        <v>Nội Tỉnh</v>
      </c>
      <c r="N3386">
        <f t="shared" si="313"/>
        <v>0.2</v>
      </c>
      <c r="O3386">
        <f t="shared" si="314"/>
        <v>-100</v>
      </c>
      <c r="P3386" t="str">
        <f>IF(AND(N3386&gt;0,N3386&lt;=0.05),'Bảng Giá'!$B$3,IF(AND(N3386&lt;=0.1,N3386&gt;0.05),'Bảng Giá'!$B$4,IF(AND('Raw Data'!N3386&gt;0.1,'Raw Data'!N3386&lt;=0.25),'Bảng Giá'!$B$5,IF(AND('Raw Data'!N3386&gt;0.25,'Raw Data'!N3386&lt;=0.5),'Bảng Giá'!$B$6,IF(AND('Raw Data'!N3386&gt;0.5,'Raw Data'!N3386&lt;=1),'Bảng Giá'!$B$7,IF(AND('Raw Data'!N3386&gt;1,'Raw Data'!N3386&lt;=1.5),'Bảng Giá'!$B$8,IF(AND('Raw Data'!N3386&gt;1.5,'Raw Data'!N3386&lt;=2),'Bảng Giá'!$B$9,IF(AND('Raw Data'!N3386&gt;2,'Raw Data'!N3386&lt;=2.5),'Bảng Giá'!$B$10,IF(AND('Raw Data'!N3386&gt;2.5,'Raw Data'!N3386&lt;=3),'Bảng Giá'!$B$11,IF(AND('Raw Data'!N3386&gt;3,'Raw Data'!N3386&lt;=3.5),'Bảng Giá'!$B$12,IF(AND('Raw Data'!N3386&gt;3.5,'Raw Data'!N3386&lt;=4),'Bảng Giá'!$B$13,IF(AND('Raw Data'!N3386&gt;4,'Raw Data'!N3386&lt;=4.5),'Bảng Giá'!$B$14,IF(AND('Raw Data'!N3386&gt;4.5,'Raw Data'!N3386&lt;=5),'Bảng Giá'!$B$15,IF(AND('Raw Data'!N3386&gt;5,'Raw Data'!N3386&lt;=5.5),'Bảng Giá'!$B$16,IF(AND('Raw Data'!N3386&gt;5.5,'Raw Data'!N3386&lt;=6),'Bảng Giá'!$B$17,'Bảng Giá'!$B$18)))))))))))))))</f>
        <v>0.1&lt;x&lt;=0.25</v>
      </c>
      <c r="Q3386" s="48">
        <f t="shared" si="315"/>
        <v>-7.6335877862595417E-3</v>
      </c>
      <c r="R3386">
        <f t="shared" si="316"/>
        <v>15600</v>
      </c>
      <c r="S3386">
        <f t="shared" si="317"/>
        <v>2500</v>
      </c>
    </row>
    <row r="3387" spans="1:19" x14ac:dyDescent="0.25">
      <c r="A3387" s="12">
        <v>3386</v>
      </c>
      <c r="B3387" s="12" t="s">
        <v>292</v>
      </c>
      <c r="C3387" s="12" t="s">
        <v>2065</v>
      </c>
      <c r="D3387" s="28">
        <v>43015.333333333336</v>
      </c>
      <c r="E3387" s="17">
        <v>43016.833333333336</v>
      </c>
      <c r="F3387" s="13" t="s">
        <v>302</v>
      </c>
      <c r="G3387" s="12">
        <v>200</v>
      </c>
      <c r="H3387" s="12" t="s">
        <v>322</v>
      </c>
      <c r="I3387" s="12" t="s">
        <v>85</v>
      </c>
      <c r="J3387" s="37">
        <f>INDEX('Bảng Giá'!$C$3:$H$18,MATCH('Raw Data'!P3387,'Bảng Giá'!$B$3:$B$18,0),MATCH('Raw Data'!M3387,'Bảng Giá'!$C$2:$H$2,0))</f>
        <v>13000</v>
      </c>
      <c r="K3387" s="12">
        <v>13100</v>
      </c>
      <c r="L3387" s="36">
        <f t="shared" si="312"/>
        <v>1.5</v>
      </c>
      <c r="M3387" t="str">
        <f>'References data'!H3388</f>
        <v>Nội Tỉnh</v>
      </c>
      <c r="N3387">
        <f t="shared" si="313"/>
        <v>0.2</v>
      </c>
      <c r="O3387">
        <f t="shared" si="314"/>
        <v>-100</v>
      </c>
      <c r="P3387" t="str">
        <f>IF(AND(N3387&gt;0,N3387&lt;=0.05),'Bảng Giá'!$B$3,IF(AND(N3387&lt;=0.1,N3387&gt;0.05),'Bảng Giá'!$B$4,IF(AND('Raw Data'!N3387&gt;0.1,'Raw Data'!N3387&lt;=0.25),'Bảng Giá'!$B$5,IF(AND('Raw Data'!N3387&gt;0.25,'Raw Data'!N3387&lt;=0.5),'Bảng Giá'!$B$6,IF(AND('Raw Data'!N3387&gt;0.5,'Raw Data'!N3387&lt;=1),'Bảng Giá'!$B$7,IF(AND('Raw Data'!N3387&gt;1,'Raw Data'!N3387&lt;=1.5),'Bảng Giá'!$B$8,IF(AND('Raw Data'!N3387&gt;1.5,'Raw Data'!N3387&lt;=2),'Bảng Giá'!$B$9,IF(AND('Raw Data'!N3387&gt;2,'Raw Data'!N3387&lt;=2.5),'Bảng Giá'!$B$10,IF(AND('Raw Data'!N3387&gt;2.5,'Raw Data'!N3387&lt;=3),'Bảng Giá'!$B$11,IF(AND('Raw Data'!N3387&gt;3,'Raw Data'!N3387&lt;=3.5),'Bảng Giá'!$B$12,IF(AND('Raw Data'!N3387&gt;3.5,'Raw Data'!N3387&lt;=4),'Bảng Giá'!$B$13,IF(AND('Raw Data'!N3387&gt;4,'Raw Data'!N3387&lt;=4.5),'Bảng Giá'!$B$14,IF(AND('Raw Data'!N3387&gt;4.5,'Raw Data'!N3387&lt;=5),'Bảng Giá'!$B$15,IF(AND('Raw Data'!N3387&gt;5,'Raw Data'!N3387&lt;=5.5),'Bảng Giá'!$B$16,IF(AND('Raw Data'!N3387&gt;5.5,'Raw Data'!N3387&lt;=6),'Bảng Giá'!$B$17,'Bảng Giá'!$B$18)))))))))))))))</f>
        <v>0.1&lt;x&lt;=0.25</v>
      </c>
      <c r="Q3387" s="48">
        <f t="shared" si="315"/>
        <v>-7.6335877862595417E-3</v>
      </c>
      <c r="R3387">
        <f t="shared" si="316"/>
        <v>15600</v>
      </c>
      <c r="S3387">
        <f t="shared" si="317"/>
        <v>2500</v>
      </c>
    </row>
    <row r="3388" spans="1:19" x14ac:dyDescent="0.25">
      <c r="A3388" s="12">
        <v>3387</v>
      </c>
      <c r="B3388" s="12" t="s">
        <v>292</v>
      </c>
      <c r="C3388" s="12" t="s">
        <v>2066</v>
      </c>
      <c r="D3388" s="28">
        <v>43011.415902777779</v>
      </c>
      <c r="E3388" s="17">
        <v>43012.915902777779</v>
      </c>
      <c r="F3388" s="13" t="s">
        <v>302</v>
      </c>
      <c r="G3388" s="12">
        <v>200</v>
      </c>
      <c r="H3388" s="12" t="s">
        <v>311</v>
      </c>
      <c r="I3388" s="12" t="s">
        <v>109</v>
      </c>
      <c r="J3388" s="37">
        <f>INDEX('Bảng Giá'!$C$3:$H$18,MATCH('Raw Data'!P3388,'Bảng Giá'!$B$3:$B$18,0),MATCH('Raw Data'!M3388,'Bảng Giá'!$C$2:$H$2,0))</f>
        <v>13000</v>
      </c>
      <c r="K3388" s="12">
        <v>13100</v>
      </c>
      <c r="L3388" s="36">
        <f t="shared" si="312"/>
        <v>1.5</v>
      </c>
      <c r="M3388" t="str">
        <f>'References data'!H3389</f>
        <v>Nội Tỉnh</v>
      </c>
      <c r="N3388">
        <f t="shared" si="313"/>
        <v>0.2</v>
      </c>
      <c r="O3388">
        <f t="shared" si="314"/>
        <v>-100</v>
      </c>
      <c r="P3388" t="str">
        <f>IF(AND(N3388&gt;0,N3388&lt;=0.05),'Bảng Giá'!$B$3,IF(AND(N3388&lt;=0.1,N3388&gt;0.05),'Bảng Giá'!$B$4,IF(AND('Raw Data'!N3388&gt;0.1,'Raw Data'!N3388&lt;=0.25),'Bảng Giá'!$B$5,IF(AND('Raw Data'!N3388&gt;0.25,'Raw Data'!N3388&lt;=0.5),'Bảng Giá'!$B$6,IF(AND('Raw Data'!N3388&gt;0.5,'Raw Data'!N3388&lt;=1),'Bảng Giá'!$B$7,IF(AND('Raw Data'!N3388&gt;1,'Raw Data'!N3388&lt;=1.5),'Bảng Giá'!$B$8,IF(AND('Raw Data'!N3388&gt;1.5,'Raw Data'!N3388&lt;=2),'Bảng Giá'!$B$9,IF(AND('Raw Data'!N3388&gt;2,'Raw Data'!N3388&lt;=2.5),'Bảng Giá'!$B$10,IF(AND('Raw Data'!N3388&gt;2.5,'Raw Data'!N3388&lt;=3),'Bảng Giá'!$B$11,IF(AND('Raw Data'!N3388&gt;3,'Raw Data'!N3388&lt;=3.5),'Bảng Giá'!$B$12,IF(AND('Raw Data'!N3388&gt;3.5,'Raw Data'!N3388&lt;=4),'Bảng Giá'!$B$13,IF(AND('Raw Data'!N3388&gt;4,'Raw Data'!N3388&lt;=4.5),'Bảng Giá'!$B$14,IF(AND('Raw Data'!N3388&gt;4.5,'Raw Data'!N3388&lt;=5),'Bảng Giá'!$B$15,IF(AND('Raw Data'!N3388&gt;5,'Raw Data'!N3388&lt;=5.5),'Bảng Giá'!$B$16,IF(AND('Raw Data'!N3388&gt;5.5,'Raw Data'!N3388&lt;=6),'Bảng Giá'!$B$17,'Bảng Giá'!$B$18)))))))))))))))</f>
        <v>0.1&lt;x&lt;=0.25</v>
      </c>
      <c r="Q3388" s="48">
        <f t="shared" si="315"/>
        <v>-7.6335877862595417E-3</v>
      </c>
      <c r="R3388">
        <f t="shared" si="316"/>
        <v>15600</v>
      </c>
      <c r="S3388">
        <f t="shared" si="317"/>
        <v>2500</v>
      </c>
    </row>
    <row r="3389" spans="1:19" x14ac:dyDescent="0.25">
      <c r="A3389" s="12">
        <v>3388</v>
      </c>
      <c r="B3389" s="12" t="s">
        <v>292</v>
      </c>
      <c r="C3389" s="12" t="s">
        <v>2067</v>
      </c>
      <c r="D3389" s="28">
        <v>43015.333333333336</v>
      </c>
      <c r="E3389" s="17">
        <v>43016.833333333336</v>
      </c>
      <c r="F3389" s="13" t="s">
        <v>302</v>
      </c>
      <c r="G3389" s="12">
        <v>200</v>
      </c>
      <c r="H3389" s="12" t="s">
        <v>311</v>
      </c>
      <c r="I3389" s="12" t="s">
        <v>512</v>
      </c>
      <c r="J3389" s="37">
        <f>INDEX('Bảng Giá'!$C$3:$H$18,MATCH('Raw Data'!P3389,'Bảng Giá'!$B$3:$B$18,0),MATCH('Raw Data'!M3389,'Bảng Giá'!$C$2:$H$2,0))</f>
        <v>13000</v>
      </c>
      <c r="K3389" s="12">
        <v>13100</v>
      </c>
      <c r="L3389" s="36">
        <f t="shared" si="312"/>
        <v>1.5</v>
      </c>
      <c r="M3389" t="str">
        <f>'References data'!H3390</f>
        <v>Nội Tỉnh</v>
      </c>
      <c r="N3389">
        <f t="shared" si="313"/>
        <v>0.2</v>
      </c>
      <c r="O3389">
        <f t="shared" si="314"/>
        <v>-100</v>
      </c>
      <c r="P3389" t="str">
        <f>IF(AND(N3389&gt;0,N3389&lt;=0.05),'Bảng Giá'!$B$3,IF(AND(N3389&lt;=0.1,N3389&gt;0.05),'Bảng Giá'!$B$4,IF(AND('Raw Data'!N3389&gt;0.1,'Raw Data'!N3389&lt;=0.25),'Bảng Giá'!$B$5,IF(AND('Raw Data'!N3389&gt;0.25,'Raw Data'!N3389&lt;=0.5),'Bảng Giá'!$B$6,IF(AND('Raw Data'!N3389&gt;0.5,'Raw Data'!N3389&lt;=1),'Bảng Giá'!$B$7,IF(AND('Raw Data'!N3389&gt;1,'Raw Data'!N3389&lt;=1.5),'Bảng Giá'!$B$8,IF(AND('Raw Data'!N3389&gt;1.5,'Raw Data'!N3389&lt;=2),'Bảng Giá'!$B$9,IF(AND('Raw Data'!N3389&gt;2,'Raw Data'!N3389&lt;=2.5),'Bảng Giá'!$B$10,IF(AND('Raw Data'!N3389&gt;2.5,'Raw Data'!N3389&lt;=3),'Bảng Giá'!$B$11,IF(AND('Raw Data'!N3389&gt;3,'Raw Data'!N3389&lt;=3.5),'Bảng Giá'!$B$12,IF(AND('Raw Data'!N3389&gt;3.5,'Raw Data'!N3389&lt;=4),'Bảng Giá'!$B$13,IF(AND('Raw Data'!N3389&gt;4,'Raw Data'!N3389&lt;=4.5),'Bảng Giá'!$B$14,IF(AND('Raw Data'!N3389&gt;4.5,'Raw Data'!N3389&lt;=5),'Bảng Giá'!$B$15,IF(AND('Raw Data'!N3389&gt;5,'Raw Data'!N3389&lt;=5.5),'Bảng Giá'!$B$16,IF(AND('Raw Data'!N3389&gt;5.5,'Raw Data'!N3389&lt;=6),'Bảng Giá'!$B$17,'Bảng Giá'!$B$18)))))))))))))))</f>
        <v>0.1&lt;x&lt;=0.25</v>
      </c>
      <c r="Q3389" s="48">
        <f t="shared" si="315"/>
        <v>-7.6335877862595417E-3</v>
      </c>
      <c r="R3389">
        <f t="shared" si="316"/>
        <v>15600</v>
      </c>
      <c r="S3389">
        <f t="shared" si="317"/>
        <v>2500</v>
      </c>
    </row>
    <row r="3390" spans="1:19" x14ac:dyDescent="0.25">
      <c r="A3390" s="12">
        <v>3389</v>
      </c>
      <c r="B3390" s="12" t="s">
        <v>292</v>
      </c>
      <c r="C3390" s="12" t="s">
        <v>2068</v>
      </c>
      <c r="D3390" s="28">
        <v>43011.660196759258</v>
      </c>
      <c r="E3390" s="17">
        <v>43013.160196759258</v>
      </c>
      <c r="F3390" s="13" t="s">
        <v>302</v>
      </c>
      <c r="G3390" s="12">
        <v>200</v>
      </c>
      <c r="H3390" s="12" t="s">
        <v>311</v>
      </c>
      <c r="I3390" s="12" t="s">
        <v>114</v>
      </c>
      <c r="J3390" s="37">
        <f>INDEX('Bảng Giá'!$C$3:$H$18,MATCH('Raw Data'!P3390,'Bảng Giá'!$B$3:$B$18,0),MATCH('Raw Data'!M3390,'Bảng Giá'!$C$2:$H$2,0))</f>
        <v>13000</v>
      </c>
      <c r="K3390" s="12">
        <v>13100</v>
      </c>
      <c r="L3390" s="36">
        <f t="shared" si="312"/>
        <v>1.5</v>
      </c>
      <c r="M3390" t="str">
        <f>'References data'!H3391</f>
        <v>Nội Tỉnh</v>
      </c>
      <c r="N3390">
        <f t="shared" si="313"/>
        <v>0.2</v>
      </c>
      <c r="O3390">
        <f t="shared" si="314"/>
        <v>-100</v>
      </c>
      <c r="P3390" t="str">
        <f>IF(AND(N3390&gt;0,N3390&lt;=0.05),'Bảng Giá'!$B$3,IF(AND(N3390&lt;=0.1,N3390&gt;0.05),'Bảng Giá'!$B$4,IF(AND('Raw Data'!N3390&gt;0.1,'Raw Data'!N3390&lt;=0.25),'Bảng Giá'!$B$5,IF(AND('Raw Data'!N3390&gt;0.25,'Raw Data'!N3390&lt;=0.5),'Bảng Giá'!$B$6,IF(AND('Raw Data'!N3390&gt;0.5,'Raw Data'!N3390&lt;=1),'Bảng Giá'!$B$7,IF(AND('Raw Data'!N3390&gt;1,'Raw Data'!N3390&lt;=1.5),'Bảng Giá'!$B$8,IF(AND('Raw Data'!N3390&gt;1.5,'Raw Data'!N3390&lt;=2),'Bảng Giá'!$B$9,IF(AND('Raw Data'!N3390&gt;2,'Raw Data'!N3390&lt;=2.5),'Bảng Giá'!$B$10,IF(AND('Raw Data'!N3390&gt;2.5,'Raw Data'!N3390&lt;=3),'Bảng Giá'!$B$11,IF(AND('Raw Data'!N3390&gt;3,'Raw Data'!N3390&lt;=3.5),'Bảng Giá'!$B$12,IF(AND('Raw Data'!N3390&gt;3.5,'Raw Data'!N3390&lt;=4),'Bảng Giá'!$B$13,IF(AND('Raw Data'!N3390&gt;4,'Raw Data'!N3390&lt;=4.5),'Bảng Giá'!$B$14,IF(AND('Raw Data'!N3390&gt;4.5,'Raw Data'!N3390&lt;=5),'Bảng Giá'!$B$15,IF(AND('Raw Data'!N3390&gt;5,'Raw Data'!N3390&lt;=5.5),'Bảng Giá'!$B$16,IF(AND('Raw Data'!N3390&gt;5.5,'Raw Data'!N3390&lt;=6),'Bảng Giá'!$B$17,'Bảng Giá'!$B$18)))))))))))))))</f>
        <v>0.1&lt;x&lt;=0.25</v>
      </c>
      <c r="Q3390" s="48">
        <f t="shared" si="315"/>
        <v>-7.6335877862595417E-3</v>
      </c>
      <c r="R3390">
        <f t="shared" si="316"/>
        <v>15600</v>
      </c>
      <c r="S3390">
        <f t="shared" si="317"/>
        <v>2500</v>
      </c>
    </row>
    <row r="3391" spans="1:19" x14ac:dyDescent="0.25">
      <c r="A3391" s="12">
        <v>3390</v>
      </c>
      <c r="B3391" s="12" t="s">
        <v>292</v>
      </c>
      <c r="C3391" s="12" t="s">
        <v>2069</v>
      </c>
      <c r="D3391" s="28">
        <v>43010.390543981484</v>
      </c>
      <c r="E3391" s="17">
        <v>43011.890543981484</v>
      </c>
      <c r="F3391" s="13" t="s">
        <v>302</v>
      </c>
      <c r="G3391" s="12">
        <v>200</v>
      </c>
      <c r="H3391" s="12" t="s">
        <v>311</v>
      </c>
      <c r="I3391" s="12" t="s">
        <v>294</v>
      </c>
      <c r="J3391" s="37">
        <f>INDEX('Bảng Giá'!$C$3:$H$18,MATCH('Raw Data'!P3391,'Bảng Giá'!$B$3:$B$18,0),MATCH('Raw Data'!M3391,'Bảng Giá'!$C$2:$H$2,0))</f>
        <v>13000</v>
      </c>
      <c r="K3391" s="12">
        <v>13100</v>
      </c>
      <c r="L3391" s="36">
        <f t="shared" si="312"/>
        <v>1.5</v>
      </c>
      <c r="M3391" t="str">
        <f>'References data'!H3392</f>
        <v>Nội Tỉnh</v>
      </c>
      <c r="N3391">
        <f t="shared" si="313"/>
        <v>0.2</v>
      </c>
      <c r="O3391">
        <f t="shared" si="314"/>
        <v>-100</v>
      </c>
      <c r="P3391" t="str">
        <f>IF(AND(N3391&gt;0,N3391&lt;=0.05),'Bảng Giá'!$B$3,IF(AND(N3391&lt;=0.1,N3391&gt;0.05),'Bảng Giá'!$B$4,IF(AND('Raw Data'!N3391&gt;0.1,'Raw Data'!N3391&lt;=0.25),'Bảng Giá'!$B$5,IF(AND('Raw Data'!N3391&gt;0.25,'Raw Data'!N3391&lt;=0.5),'Bảng Giá'!$B$6,IF(AND('Raw Data'!N3391&gt;0.5,'Raw Data'!N3391&lt;=1),'Bảng Giá'!$B$7,IF(AND('Raw Data'!N3391&gt;1,'Raw Data'!N3391&lt;=1.5),'Bảng Giá'!$B$8,IF(AND('Raw Data'!N3391&gt;1.5,'Raw Data'!N3391&lt;=2),'Bảng Giá'!$B$9,IF(AND('Raw Data'!N3391&gt;2,'Raw Data'!N3391&lt;=2.5),'Bảng Giá'!$B$10,IF(AND('Raw Data'!N3391&gt;2.5,'Raw Data'!N3391&lt;=3),'Bảng Giá'!$B$11,IF(AND('Raw Data'!N3391&gt;3,'Raw Data'!N3391&lt;=3.5),'Bảng Giá'!$B$12,IF(AND('Raw Data'!N3391&gt;3.5,'Raw Data'!N3391&lt;=4),'Bảng Giá'!$B$13,IF(AND('Raw Data'!N3391&gt;4,'Raw Data'!N3391&lt;=4.5),'Bảng Giá'!$B$14,IF(AND('Raw Data'!N3391&gt;4.5,'Raw Data'!N3391&lt;=5),'Bảng Giá'!$B$15,IF(AND('Raw Data'!N3391&gt;5,'Raw Data'!N3391&lt;=5.5),'Bảng Giá'!$B$16,IF(AND('Raw Data'!N3391&gt;5.5,'Raw Data'!N3391&lt;=6),'Bảng Giá'!$B$17,'Bảng Giá'!$B$18)))))))))))))))</f>
        <v>0.1&lt;x&lt;=0.25</v>
      </c>
      <c r="Q3391" s="48">
        <f t="shared" si="315"/>
        <v>-7.6335877862595417E-3</v>
      </c>
      <c r="R3391">
        <f t="shared" si="316"/>
        <v>15600</v>
      </c>
      <c r="S3391">
        <f t="shared" si="317"/>
        <v>2500</v>
      </c>
    </row>
    <row r="3392" spans="1:19" x14ac:dyDescent="0.25">
      <c r="A3392" s="12">
        <v>3391</v>
      </c>
      <c r="B3392" s="12" t="s">
        <v>292</v>
      </c>
      <c r="C3392" s="12" t="s">
        <v>2070</v>
      </c>
      <c r="D3392" s="28">
        <v>43015.435983796298</v>
      </c>
      <c r="E3392" s="17">
        <v>43016.935983796298</v>
      </c>
      <c r="F3392" s="13" t="s">
        <v>302</v>
      </c>
      <c r="G3392" s="12">
        <v>200</v>
      </c>
      <c r="H3392" s="12" t="s">
        <v>311</v>
      </c>
      <c r="I3392" s="12" t="s">
        <v>94</v>
      </c>
      <c r="J3392" s="37">
        <f>INDEX('Bảng Giá'!$C$3:$H$18,MATCH('Raw Data'!P3392,'Bảng Giá'!$B$3:$B$18,0),MATCH('Raw Data'!M3392,'Bảng Giá'!$C$2:$H$2,0))</f>
        <v>13000</v>
      </c>
      <c r="K3392" s="12">
        <v>13100</v>
      </c>
      <c r="L3392" s="36">
        <f t="shared" si="312"/>
        <v>1.5</v>
      </c>
      <c r="M3392" t="str">
        <f>'References data'!H3393</f>
        <v>Nội Tỉnh</v>
      </c>
      <c r="N3392">
        <f t="shared" si="313"/>
        <v>0.2</v>
      </c>
      <c r="O3392">
        <f t="shared" si="314"/>
        <v>-100</v>
      </c>
      <c r="P3392" t="str">
        <f>IF(AND(N3392&gt;0,N3392&lt;=0.05),'Bảng Giá'!$B$3,IF(AND(N3392&lt;=0.1,N3392&gt;0.05),'Bảng Giá'!$B$4,IF(AND('Raw Data'!N3392&gt;0.1,'Raw Data'!N3392&lt;=0.25),'Bảng Giá'!$B$5,IF(AND('Raw Data'!N3392&gt;0.25,'Raw Data'!N3392&lt;=0.5),'Bảng Giá'!$B$6,IF(AND('Raw Data'!N3392&gt;0.5,'Raw Data'!N3392&lt;=1),'Bảng Giá'!$B$7,IF(AND('Raw Data'!N3392&gt;1,'Raw Data'!N3392&lt;=1.5),'Bảng Giá'!$B$8,IF(AND('Raw Data'!N3392&gt;1.5,'Raw Data'!N3392&lt;=2),'Bảng Giá'!$B$9,IF(AND('Raw Data'!N3392&gt;2,'Raw Data'!N3392&lt;=2.5),'Bảng Giá'!$B$10,IF(AND('Raw Data'!N3392&gt;2.5,'Raw Data'!N3392&lt;=3),'Bảng Giá'!$B$11,IF(AND('Raw Data'!N3392&gt;3,'Raw Data'!N3392&lt;=3.5),'Bảng Giá'!$B$12,IF(AND('Raw Data'!N3392&gt;3.5,'Raw Data'!N3392&lt;=4),'Bảng Giá'!$B$13,IF(AND('Raw Data'!N3392&gt;4,'Raw Data'!N3392&lt;=4.5),'Bảng Giá'!$B$14,IF(AND('Raw Data'!N3392&gt;4.5,'Raw Data'!N3392&lt;=5),'Bảng Giá'!$B$15,IF(AND('Raw Data'!N3392&gt;5,'Raw Data'!N3392&lt;=5.5),'Bảng Giá'!$B$16,IF(AND('Raw Data'!N3392&gt;5.5,'Raw Data'!N3392&lt;=6),'Bảng Giá'!$B$17,'Bảng Giá'!$B$18)))))))))))))))</f>
        <v>0.1&lt;x&lt;=0.25</v>
      </c>
      <c r="Q3392" s="48">
        <f t="shared" si="315"/>
        <v>-7.6335877862595417E-3</v>
      </c>
      <c r="R3392">
        <f t="shared" si="316"/>
        <v>15600</v>
      </c>
      <c r="S3392">
        <f t="shared" si="317"/>
        <v>2500</v>
      </c>
    </row>
    <row r="3393" spans="1:19" x14ac:dyDescent="0.25">
      <c r="A3393" s="12">
        <v>3392</v>
      </c>
      <c r="B3393" s="12" t="s">
        <v>292</v>
      </c>
      <c r="C3393" s="12" t="s">
        <v>2071</v>
      </c>
      <c r="D3393" s="28">
        <v>43011.49355324074</v>
      </c>
      <c r="E3393" s="17">
        <v>43012.99355324074</v>
      </c>
      <c r="F3393" s="13" t="s">
        <v>302</v>
      </c>
      <c r="G3393" s="12">
        <v>200</v>
      </c>
      <c r="H3393" s="12" t="s">
        <v>311</v>
      </c>
      <c r="I3393" s="12" t="s">
        <v>114</v>
      </c>
      <c r="J3393" s="37">
        <f>INDEX('Bảng Giá'!$C$3:$H$18,MATCH('Raw Data'!P3393,'Bảng Giá'!$B$3:$B$18,0),MATCH('Raw Data'!M3393,'Bảng Giá'!$C$2:$H$2,0))</f>
        <v>13000</v>
      </c>
      <c r="K3393" s="12">
        <v>13100</v>
      </c>
      <c r="L3393" s="36">
        <f t="shared" si="312"/>
        <v>1.5</v>
      </c>
      <c r="M3393" t="str">
        <f>'References data'!H3394</f>
        <v>Nội Tỉnh</v>
      </c>
      <c r="N3393">
        <f t="shared" si="313"/>
        <v>0.2</v>
      </c>
      <c r="O3393">
        <f t="shared" si="314"/>
        <v>-100</v>
      </c>
      <c r="P3393" t="str">
        <f>IF(AND(N3393&gt;0,N3393&lt;=0.05),'Bảng Giá'!$B$3,IF(AND(N3393&lt;=0.1,N3393&gt;0.05),'Bảng Giá'!$B$4,IF(AND('Raw Data'!N3393&gt;0.1,'Raw Data'!N3393&lt;=0.25),'Bảng Giá'!$B$5,IF(AND('Raw Data'!N3393&gt;0.25,'Raw Data'!N3393&lt;=0.5),'Bảng Giá'!$B$6,IF(AND('Raw Data'!N3393&gt;0.5,'Raw Data'!N3393&lt;=1),'Bảng Giá'!$B$7,IF(AND('Raw Data'!N3393&gt;1,'Raw Data'!N3393&lt;=1.5),'Bảng Giá'!$B$8,IF(AND('Raw Data'!N3393&gt;1.5,'Raw Data'!N3393&lt;=2),'Bảng Giá'!$B$9,IF(AND('Raw Data'!N3393&gt;2,'Raw Data'!N3393&lt;=2.5),'Bảng Giá'!$B$10,IF(AND('Raw Data'!N3393&gt;2.5,'Raw Data'!N3393&lt;=3),'Bảng Giá'!$B$11,IF(AND('Raw Data'!N3393&gt;3,'Raw Data'!N3393&lt;=3.5),'Bảng Giá'!$B$12,IF(AND('Raw Data'!N3393&gt;3.5,'Raw Data'!N3393&lt;=4),'Bảng Giá'!$B$13,IF(AND('Raw Data'!N3393&gt;4,'Raw Data'!N3393&lt;=4.5),'Bảng Giá'!$B$14,IF(AND('Raw Data'!N3393&gt;4.5,'Raw Data'!N3393&lt;=5),'Bảng Giá'!$B$15,IF(AND('Raw Data'!N3393&gt;5,'Raw Data'!N3393&lt;=5.5),'Bảng Giá'!$B$16,IF(AND('Raw Data'!N3393&gt;5.5,'Raw Data'!N3393&lt;=6),'Bảng Giá'!$B$17,'Bảng Giá'!$B$18)))))))))))))))</f>
        <v>0.1&lt;x&lt;=0.25</v>
      </c>
      <c r="Q3393" s="48">
        <f t="shared" si="315"/>
        <v>-7.6335877862595417E-3</v>
      </c>
      <c r="R3393">
        <f t="shared" si="316"/>
        <v>15600</v>
      </c>
      <c r="S3393">
        <f t="shared" si="317"/>
        <v>2500</v>
      </c>
    </row>
    <row r="3394" spans="1:19" x14ac:dyDescent="0.25">
      <c r="A3394" s="12">
        <v>3393</v>
      </c>
      <c r="B3394" s="12" t="s">
        <v>292</v>
      </c>
      <c r="C3394" s="12" t="s">
        <v>2072</v>
      </c>
      <c r="D3394" s="28">
        <v>43011.493634259263</v>
      </c>
      <c r="E3394" s="17">
        <v>43012.993634259263</v>
      </c>
      <c r="F3394" s="13" t="s">
        <v>302</v>
      </c>
      <c r="G3394" s="12">
        <v>200</v>
      </c>
      <c r="H3394" s="12" t="s">
        <v>311</v>
      </c>
      <c r="I3394" s="12" t="s">
        <v>504</v>
      </c>
      <c r="J3394" s="37">
        <f>INDEX('Bảng Giá'!$C$3:$H$18,MATCH('Raw Data'!P3394,'Bảng Giá'!$B$3:$B$18,0),MATCH('Raw Data'!M3394,'Bảng Giá'!$C$2:$H$2,0))</f>
        <v>13000</v>
      </c>
      <c r="K3394" s="12">
        <v>13100</v>
      </c>
      <c r="L3394" s="36">
        <f t="shared" si="312"/>
        <v>1.5</v>
      </c>
      <c r="M3394" t="str">
        <f>'References data'!H3395</f>
        <v>Nội Tỉnh</v>
      </c>
      <c r="N3394">
        <f t="shared" si="313"/>
        <v>0.2</v>
      </c>
      <c r="O3394">
        <f t="shared" si="314"/>
        <v>-100</v>
      </c>
      <c r="P3394" t="str">
        <f>IF(AND(N3394&gt;0,N3394&lt;=0.05),'Bảng Giá'!$B$3,IF(AND(N3394&lt;=0.1,N3394&gt;0.05),'Bảng Giá'!$B$4,IF(AND('Raw Data'!N3394&gt;0.1,'Raw Data'!N3394&lt;=0.25),'Bảng Giá'!$B$5,IF(AND('Raw Data'!N3394&gt;0.25,'Raw Data'!N3394&lt;=0.5),'Bảng Giá'!$B$6,IF(AND('Raw Data'!N3394&gt;0.5,'Raw Data'!N3394&lt;=1),'Bảng Giá'!$B$7,IF(AND('Raw Data'!N3394&gt;1,'Raw Data'!N3394&lt;=1.5),'Bảng Giá'!$B$8,IF(AND('Raw Data'!N3394&gt;1.5,'Raw Data'!N3394&lt;=2),'Bảng Giá'!$B$9,IF(AND('Raw Data'!N3394&gt;2,'Raw Data'!N3394&lt;=2.5),'Bảng Giá'!$B$10,IF(AND('Raw Data'!N3394&gt;2.5,'Raw Data'!N3394&lt;=3),'Bảng Giá'!$B$11,IF(AND('Raw Data'!N3394&gt;3,'Raw Data'!N3394&lt;=3.5),'Bảng Giá'!$B$12,IF(AND('Raw Data'!N3394&gt;3.5,'Raw Data'!N3394&lt;=4),'Bảng Giá'!$B$13,IF(AND('Raw Data'!N3394&gt;4,'Raw Data'!N3394&lt;=4.5),'Bảng Giá'!$B$14,IF(AND('Raw Data'!N3394&gt;4.5,'Raw Data'!N3394&lt;=5),'Bảng Giá'!$B$15,IF(AND('Raw Data'!N3394&gt;5,'Raw Data'!N3394&lt;=5.5),'Bảng Giá'!$B$16,IF(AND('Raw Data'!N3394&gt;5.5,'Raw Data'!N3394&lt;=6),'Bảng Giá'!$B$17,'Bảng Giá'!$B$18)))))))))))))))</f>
        <v>0.1&lt;x&lt;=0.25</v>
      </c>
      <c r="Q3394" s="48">
        <f t="shared" si="315"/>
        <v>-7.6335877862595417E-3</v>
      </c>
      <c r="R3394">
        <f t="shared" si="316"/>
        <v>15600</v>
      </c>
      <c r="S3394">
        <f t="shared" si="317"/>
        <v>2500</v>
      </c>
    </row>
    <row r="3395" spans="1:19" x14ac:dyDescent="0.25">
      <c r="A3395" s="12">
        <v>3394</v>
      </c>
      <c r="B3395" s="12" t="s">
        <v>292</v>
      </c>
      <c r="C3395" s="12" t="s">
        <v>2073</v>
      </c>
      <c r="D3395" s="28">
        <v>43011.415567129632</v>
      </c>
      <c r="E3395" s="17">
        <v>43012.915567129632</v>
      </c>
      <c r="F3395" s="13" t="s">
        <v>302</v>
      </c>
      <c r="G3395" s="12">
        <v>200</v>
      </c>
      <c r="H3395" s="12" t="s">
        <v>311</v>
      </c>
      <c r="I3395" s="12" t="s">
        <v>286</v>
      </c>
      <c r="J3395" s="37">
        <f>INDEX('Bảng Giá'!$C$3:$H$18,MATCH('Raw Data'!P3395,'Bảng Giá'!$B$3:$B$18,0),MATCH('Raw Data'!M3395,'Bảng Giá'!$C$2:$H$2,0))</f>
        <v>13000</v>
      </c>
      <c r="K3395" s="12">
        <v>13100</v>
      </c>
      <c r="L3395" s="36">
        <f t="shared" ref="L3395:L3458" si="318">E3395-D3395</f>
        <v>1.5</v>
      </c>
      <c r="M3395" t="str">
        <f>'References data'!H3396</f>
        <v>Nội Tỉnh</v>
      </c>
      <c r="N3395">
        <f t="shared" ref="N3395:N3458" si="319">G3395/1000</f>
        <v>0.2</v>
      </c>
      <c r="O3395">
        <f t="shared" ref="O3395:O3458" si="320">J3395-K3395</f>
        <v>-100</v>
      </c>
      <c r="P3395" t="str">
        <f>IF(AND(N3395&gt;0,N3395&lt;=0.05),'Bảng Giá'!$B$3,IF(AND(N3395&lt;=0.1,N3395&gt;0.05),'Bảng Giá'!$B$4,IF(AND('Raw Data'!N3395&gt;0.1,'Raw Data'!N3395&lt;=0.25),'Bảng Giá'!$B$5,IF(AND('Raw Data'!N3395&gt;0.25,'Raw Data'!N3395&lt;=0.5),'Bảng Giá'!$B$6,IF(AND('Raw Data'!N3395&gt;0.5,'Raw Data'!N3395&lt;=1),'Bảng Giá'!$B$7,IF(AND('Raw Data'!N3395&gt;1,'Raw Data'!N3395&lt;=1.5),'Bảng Giá'!$B$8,IF(AND('Raw Data'!N3395&gt;1.5,'Raw Data'!N3395&lt;=2),'Bảng Giá'!$B$9,IF(AND('Raw Data'!N3395&gt;2,'Raw Data'!N3395&lt;=2.5),'Bảng Giá'!$B$10,IF(AND('Raw Data'!N3395&gt;2.5,'Raw Data'!N3395&lt;=3),'Bảng Giá'!$B$11,IF(AND('Raw Data'!N3395&gt;3,'Raw Data'!N3395&lt;=3.5),'Bảng Giá'!$B$12,IF(AND('Raw Data'!N3395&gt;3.5,'Raw Data'!N3395&lt;=4),'Bảng Giá'!$B$13,IF(AND('Raw Data'!N3395&gt;4,'Raw Data'!N3395&lt;=4.5),'Bảng Giá'!$B$14,IF(AND('Raw Data'!N3395&gt;4.5,'Raw Data'!N3395&lt;=5),'Bảng Giá'!$B$15,IF(AND('Raw Data'!N3395&gt;5,'Raw Data'!N3395&lt;=5.5),'Bảng Giá'!$B$16,IF(AND('Raw Data'!N3395&gt;5.5,'Raw Data'!N3395&lt;=6),'Bảng Giá'!$B$17,'Bảng Giá'!$B$18)))))))))))))))</f>
        <v>0.1&lt;x&lt;=0.25</v>
      </c>
      <c r="Q3395" s="48">
        <f t="shared" ref="Q3395:Q3458" si="321">O3395/K3395</f>
        <v>-7.6335877862595417E-3</v>
      </c>
      <c r="R3395">
        <f t="shared" ref="R3395:R3458" si="322">J3395+(J3395*0.2)</f>
        <v>15600</v>
      </c>
      <c r="S3395">
        <f t="shared" ref="S3395:S3458" si="323">R3395-K3395</f>
        <v>2500</v>
      </c>
    </row>
    <row r="3396" spans="1:19" x14ac:dyDescent="0.25">
      <c r="A3396" s="12">
        <v>3395</v>
      </c>
      <c r="B3396" s="12" t="s">
        <v>292</v>
      </c>
      <c r="C3396" s="12" t="s">
        <v>2074</v>
      </c>
      <c r="D3396" s="28">
        <v>43011.425266203703</v>
      </c>
      <c r="E3396" s="17">
        <v>43012.925266203703</v>
      </c>
      <c r="F3396" s="13" t="s">
        <v>302</v>
      </c>
      <c r="G3396" s="12">
        <v>200</v>
      </c>
      <c r="H3396" s="12" t="s">
        <v>311</v>
      </c>
      <c r="I3396" s="12" t="s">
        <v>286</v>
      </c>
      <c r="J3396" s="37">
        <f>INDEX('Bảng Giá'!$C$3:$H$18,MATCH('Raw Data'!P3396,'Bảng Giá'!$B$3:$B$18,0),MATCH('Raw Data'!M3396,'Bảng Giá'!$C$2:$H$2,0))</f>
        <v>13000</v>
      </c>
      <c r="K3396" s="12">
        <v>13100</v>
      </c>
      <c r="L3396" s="36">
        <f t="shared" si="318"/>
        <v>1.5</v>
      </c>
      <c r="M3396" t="str">
        <f>'References data'!H3397</f>
        <v>Nội Tỉnh</v>
      </c>
      <c r="N3396">
        <f t="shared" si="319"/>
        <v>0.2</v>
      </c>
      <c r="O3396">
        <f t="shared" si="320"/>
        <v>-100</v>
      </c>
      <c r="P3396" t="str">
        <f>IF(AND(N3396&gt;0,N3396&lt;=0.05),'Bảng Giá'!$B$3,IF(AND(N3396&lt;=0.1,N3396&gt;0.05),'Bảng Giá'!$B$4,IF(AND('Raw Data'!N3396&gt;0.1,'Raw Data'!N3396&lt;=0.25),'Bảng Giá'!$B$5,IF(AND('Raw Data'!N3396&gt;0.25,'Raw Data'!N3396&lt;=0.5),'Bảng Giá'!$B$6,IF(AND('Raw Data'!N3396&gt;0.5,'Raw Data'!N3396&lt;=1),'Bảng Giá'!$B$7,IF(AND('Raw Data'!N3396&gt;1,'Raw Data'!N3396&lt;=1.5),'Bảng Giá'!$B$8,IF(AND('Raw Data'!N3396&gt;1.5,'Raw Data'!N3396&lt;=2),'Bảng Giá'!$B$9,IF(AND('Raw Data'!N3396&gt;2,'Raw Data'!N3396&lt;=2.5),'Bảng Giá'!$B$10,IF(AND('Raw Data'!N3396&gt;2.5,'Raw Data'!N3396&lt;=3),'Bảng Giá'!$B$11,IF(AND('Raw Data'!N3396&gt;3,'Raw Data'!N3396&lt;=3.5),'Bảng Giá'!$B$12,IF(AND('Raw Data'!N3396&gt;3.5,'Raw Data'!N3396&lt;=4),'Bảng Giá'!$B$13,IF(AND('Raw Data'!N3396&gt;4,'Raw Data'!N3396&lt;=4.5),'Bảng Giá'!$B$14,IF(AND('Raw Data'!N3396&gt;4.5,'Raw Data'!N3396&lt;=5),'Bảng Giá'!$B$15,IF(AND('Raw Data'!N3396&gt;5,'Raw Data'!N3396&lt;=5.5),'Bảng Giá'!$B$16,IF(AND('Raw Data'!N3396&gt;5.5,'Raw Data'!N3396&lt;=6),'Bảng Giá'!$B$17,'Bảng Giá'!$B$18)))))))))))))))</f>
        <v>0.1&lt;x&lt;=0.25</v>
      </c>
      <c r="Q3396" s="48">
        <f t="shared" si="321"/>
        <v>-7.6335877862595417E-3</v>
      </c>
      <c r="R3396">
        <f t="shared" si="322"/>
        <v>15600</v>
      </c>
      <c r="S3396">
        <f t="shared" si="323"/>
        <v>2500</v>
      </c>
    </row>
    <row r="3397" spans="1:19" x14ac:dyDescent="0.25">
      <c r="A3397" s="12">
        <v>3396</v>
      </c>
      <c r="B3397" s="12" t="s">
        <v>292</v>
      </c>
      <c r="C3397" s="12" t="s">
        <v>2075</v>
      </c>
      <c r="D3397" s="28">
        <v>43015.630011574074</v>
      </c>
      <c r="E3397" s="17">
        <v>43017.130011574074</v>
      </c>
      <c r="F3397" s="13" t="s">
        <v>302</v>
      </c>
      <c r="G3397" s="12">
        <v>200</v>
      </c>
      <c r="H3397" s="12" t="s">
        <v>311</v>
      </c>
      <c r="I3397" s="12" t="s">
        <v>75</v>
      </c>
      <c r="J3397" s="37">
        <f>INDEX('Bảng Giá'!$C$3:$H$18,MATCH('Raw Data'!P3397,'Bảng Giá'!$B$3:$B$18,0),MATCH('Raw Data'!M3397,'Bảng Giá'!$C$2:$H$2,0))</f>
        <v>13000</v>
      </c>
      <c r="K3397" s="12">
        <v>13100</v>
      </c>
      <c r="L3397" s="36">
        <f t="shared" si="318"/>
        <v>1.5</v>
      </c>
      <c r="M3397" t="str">
        <f>'References data'!H3398</f>
        <v>Nội Tỉnh</v>
      </c>
      <c r="N3397">
        <f t="shared" si="319"/>
        <v>0.2</v>
      </c>
      <c r="O3397">
        <f t="shared" si="320"/>
        <v>-100</v>
      </c>
      <c r="P3397" t="str">
        <f>IF(AND(N3397&gt;0,N3397&lt;=0.05),'Bảng Giá'!$B$3,IF(AND(N3397&lt;=0.1,N3397&gt;0.05),'Bảng Giá'!$B$4,IF(AND('Raw Data'!N3397&gt;0.1,'Raw Data'!N3397&lt;=0.25),'Bảng Giá'!$B$5,IF(AND('Raw Data'!N3397&gt;0.25,'Raw Data'!N3397&lt;=0.5),'Bảng Giá'!$B$6,IF(AND('Raw Data'!N3397&gt;0.5,'Raw Data'!N3397&lt;=1),'Bảng Giá'!$B$7,IF(AND('Raw Data'!N3397&gt;1,'Raw Data'!N3397&lt;=1.5),'Bảng Giá'!$B$8,IF(AND('Raw Data'!N3397&gt;1.5,'Raw Data'!N3397&lt;=2),'Bảng Giá'!$B$9,IF(AND('Raw Data'!N3397&gt;2,'Raw Data'!N3397&lt;=2.5),'Bảng Giá'!$B$10,IF(AND('Raw Data'!N3397&gt;2.5,'Raw Data'!N3397&lt;=3),'Bảng Giá'!$B$11,IF(AND('Raw Data'!N3397&gt;3,'Raw Data'!N3397&lt;=3.5),'Bảng Giá'!$B$12,IF(AND('Raw Data'!N3397&gt;3.5,'Raw Data'!N3397&lt;=4),'Bảng Giá'!$B$13,IF(AND('Raw Data'!N3397&gt;4,'Raw Data'!N3397&lt;=4.5),'Bảng Giá'!$B$14,IF(AND('Raw Data'!N3397&gt;4.5,'Raw Data'!N3397&lt;=5),'Bảng Giá'!$B$15,IF(AND('Raw Data'!N3397&gt;5,'Raw Data'!N3397&lt;=5.5),'Bảng Giá'!$B$16,IF(AND('Raw Data'!N3397&gt;5.5,'Raw Data'!N3397&lt;=6),'Bảng Giá'!$B$17,'Bảng Giá'!$B$18)))))))))))))))</f>
        <v>0.1&lt;x&lt;=0.25</v>
      </c>
      <c r="Q3397" s="48">
        <f t="shared" si="321"/>
        <v>-7.6335877862595417E-3</v>
      </c>
      <c r="R3397">
        <f t="shared" si="322"/>
        <v>15600</v>
      </c>
      <c r="S3397">
        <f t="shared" si="323"/>
        <v>2500</v>
      </c>
    </row>
    <row r="3398" spans="1:19" x14ac:dyDescent="0.25">
      <c r="A3398" s="12">
        <v>3397</v>
      </c>
      <c r="B3398" s="12" t="s">
        <v>292</v>
      </c>
      <c r="C3398" s="12" t="s">
        <v>2076</v>
      </c>
      <c r="D3398" s="28">
        <v>43015.498078703706</v>
      </c>
      <c r="E3398" s="17">
        <v>43016.998078703706</v>
      </c>
      <c r="F3398" s="13" t="s">
        <v>302</v>
      </c>
      <c r="G3398" s="12">
        <v>200</v>
      </c>
      <c r="H3398" s="12" t="s">
        <v>311</v>
      </c>
      <c r="I3398" s="12" t="s">
        <v>295</v>
      </c>
      <c r="J3398" s="37">
        <f>INDEX('Bảng Giá'!$C$3:$H$18,MATCH('Raw Data'!P3398,'Bảng Giá'!$B$3:$B$18,0),MATCH('Raw Data'!M3398,'Bảng Giá'!$C$2:$H$2,0))</f>
        <v>13000</v>
      </c>
      <c r="K3398" s="12">
        <v>13100</v>
      </c>
      <c r="L3398" s="36">
        <f t="shared" si="318"/>
        <v>1.5</v>
      </c>
      <c r="M3398" t="str">
        <f>'References data'!H3399</f>
        <v>Nội Tỉnh</v>
      </c>
      <c r="N3398">
        <f t="shared" si="319"/>
        <v>0.2</v>
      </c>
      <c r="O3398">
        <f t="shared" si="320"/>
        <v>-100</v>
      </c>
      <c r="P3398" t="str">
        <f>IF(AND(N3398&gt;0,N3398&lt;=0.05),'Bảng Giá'!$B$3,IF(AND(N3398&lt;=0.1,N3398&gt;0.05),'Bảng Giá'!$B$4,IF(AND('Raw Data'!N3398&gt;0.1,'Raw Data'!N3398&lt;=0.25),'Bảng Giá'!$B$5,IF(AND('Raw Data'!N3398&gt;0.25,'Raw Data'!N3398&lt;=0.5),'Bảng Giá'!$B$6,IF(AND('Raw Data'!N3398&gt;0.5,'Raw Data'!N3398&lt;=1),'Bảng Giá'!$B$7,IF(AND('Raw Data'!N3398&gt;1,'Raw Data'!N3398&lt;=1.5),'Bảng Giá'!$B$8,IF(AND('Raw Data'!N3398&gt;1.5,'Raw Data'!N3398&lt;=2),'Bảng Giá'!$B$9,IF(AND('Raw Data'!N3398&gt;2,'Raw Data'!N3398&lt;=2.5),'Bảng Giá'!$B$10,IF(AND('Raw Data'!N3398&gt;2.5,'Raw Data'!N3398&lt;=3),'Bảng Giá'!$B$11,IF(AND('Raw Data'!N3398&gt;3,'Raw Data'!N3398&lt;=3.5),'Bảng Giá'!$B$12,IF(AND('Raw Data'!N3398&gt;3.5,'Raw Data'!N3398&lt;=4),'Bảng Giá'!$B$13,IF(AND('Raw Data'!N3398&gt;4,'Raw Data'!N3398&lt;=4.5),'Bảng Giá'!$B$14,IF(AND('Raw Data'!N3398&gt;4.5,'Raw Data'!N3398&lt;=5),'Bảng Giá'!$B$15,IF(AND('Raw Data'!N3398&gt;5,'Raw Data'!N3398&lt;=5.5),'Bảng Giá'!$B$16,IF(AND('Raw Data'!N3398&gt;5.5,'Raw Data'!N3398&lt;=6),'Bảng Giá'!$B$17,'Bảng Giá'!$B$18)))))))))))))))</f>
        <v>0.1&lt;x&lt;=0.25</v>
      </c>
      <c r="Q3398" s="48">
        <f t="shared" si="321"/>
        <v>-7.6335877862595417E-3</v>
      </c>
      <c r="R3398">
        <f t="shared" si="322"/>
        <v>15600</v>
      </c>
      <c r="S3398">
        <f t="shared" si="323"/>
        <v>2500</v>
      </c>
    </row>
    <row r="3399" spans="1:19" x14ac:dyDescent="0.25">
      <c r="A3399" s="12">
        <v>3398</v>
      </c>
      <c r="B3399" s="12" t="s">
        <v>292</v>
      </c>
      <c r="C3399" s="12" t="s">
        <v>2077</v>
      </c>
      <c r="D3399" s="28">
        <v>43015.498310185183</v>
      </c>
      <c r="E3399" s="17">
        <v>43016.998310185183</v>
      </c>
      <c r="F3399" s="13" t="s">
        <v>302</v>
      </c>
      <c r="G3399" s="12">
        <v>200</v>
      </c>
      <c r="H3399" s="12" t="s">
        <v>311</v>
      </c>
      <c r="I3399" s="12" t="s">
        <v>94</v>
      </c>
      <c r="J3399" s="37">
        <f>INDEX('Bảng Giá'!$C$3:$H$18,MATCH('Raw Data'!P3399,'Bảng Giá'!$B$3:$B$18,0),MATCH('Raw Data'!M3399,'Bảng Giá'!$C$2:$H$2,0))</f>
        <v>13000</v>
      </c>
      <c r="K3399" s="12">
        <v>13100</v>
      </c>
      <c r="L3399" s="36">
        <f t="shared" si="318"/>
        <v>1.5</v>
      </c>
      <c r="M3399" t="str">
        <f>'References data'!H3400</f>
        <v>Nội Tỉnh</v>
      </c>
      <c r="N3399">
        <f t="shared" si="319"/>
        <v>0.2</v>
      </c>
      <c r="O3399">
        <f t="shared" si="320"/>
        <v>-100</v>
      </c>
      <c r="P3399" t="str">
        <f>IF(AND(N3399&gt;0,N3399&lt;=0.05),'Bảng Giá'!$B$3,IF(AND(N3399&lt;=0.1,N3399&gt;0.05),'Bảng Giá'!$B$4,IF(AND('Raw Data'!N3399&gt;0.1,'Raw Data'!N3399&lt;=0.25),'Bảng Giá'!$B$5,IF(AND('Raw Data'!N3399&gt;0.25,'Raw Data'!N3399&lt;=0.5),'Bảng Giá'!$B$6,IF(AND('Raw Data'!N3399&gt;0.5,'Raw Data'!N3399&lt;=1),'Bảng Giá'!$B$7,IF(AND('Raw Data'!N3399&gt;1,'Raw Data'!N3399&lt;=1.5),'Bảng Giá'!$B$8,IF(AND('Raw Data'!N3399&gt;1.5,'Raw Data'!N3399&lt;=2),'Bảng Giá'!$B$9,IF(AND('Raw Data'!N3399&gt;2,'Raw Data'!N3399&lt;=2.5),'Bảng Giá'!$B$10,IF(AND('Raw Data'!N3399&gt;2.5,'Raw Data'!N3399&lt;=3),'Bảng Giá'!$B$11,IF(AND('Raw Data'!N3399&gt;3,'Raw Data'!N3399&lt;=3.5),'Bảng Giá'!$B$12,IF(AND('Raw Data'!N3399&gt;3.5,'Raw Data'!N3399&lt;=4),'Bảng Giá'!$B$13,IF(AND('Raw Data'!N3399&gt;4,'Raw Data'!N3399&lt;=4.5),'Bảng Giá'!$B$14,IF(AND('Raw Data'!N3399&gt;4.5,'Raw Data'!N3399&lt;=5),'Bảng Giá'!$B$15,IF(AND('Raw Data'!N3399&gt;5,'Raw Data'!N3399&lt;=5.5),'Bảng Giá'!$B$16,IF(AND('Raw Data'!N3399&gt;5.5,'Raw Data'!N3399&lt;=6),'Bảng Giá'!$B$17,'Bảng Giá'!$B$18)))))))))))))))</f>
        <v>0.1&lt;x&lt;=0.25</v>
      </c>
      <c r="Q3399" s="48">
        <f t="shared" si="321"/>
        <v>-7.6335877862595417E-3</v>
      </c>
      <c r="R3399">
        <f t="shared" si="322"/>
        <v>15600</v>
      </c>
      <c r="S3399">
        <f t="shared" si="323"/>
        <v>2500</v>
      </c>
    </row>
    <row r="3400" spans="1:19" x14ac:dyDescent="0.25">
      <c r="A3400" s="12">
        <v>3399</v>
      </c>
      <c r="B3400" s="12" t="s">
        <v>292</v>
      </c>
      <c r="C3400" s="12" t="s">
        <v>2078</v>
      </c>
      <c r="D3400" s="28">
        <v>43015.498460648145</v>
      </c>
      <c r="E3400" s="17">
        <v>43016.998460648145</v>
      </c>
      <c r="F3400" s="13" t="s">
        <v>302</v>
      </c>
      <c r="G3400" s="12">
        <v>200</v>
      </c>
      <c r="H3400" s="12" t="s">
        <v>311</v>
      </c>
      <c r="I3400" s="12" t="s">
        <v>511</v>
      </c>
      <c r="J3400" s="37">
        <f>INDEX('Bảng Giá'!$C$3:$H$18,MATCH('Raw Data'!P3400,'Bảng Giá'!$B$3:$B$18,0),MATCH('Raw Data'!M3400,'Bảng Giá'!$C$2:$H$2,0))</f>
        <v>13000</v>
      </c>
      <c r="K3400" s="12">
        <v>13100</v>
      </c>
      <c r="L3400" s="36">
        <f t="shared" si="318"/>
        <v>1.5</v>
      </c>
      <c r="M3400" t="str">
        <f>'References data'!H3401</f>
        <v>Nội Tỉnh</v>
      </c>
      <c r="N3400">
        <f t="shared" si="319"/>
        <v>0.2</v>
      </c>
      <c r="O3400">
        <f t="shared" si="320"/>
        <v>-100</v>
      </c>
      <c r="P3400" t="str">
        <f>IF(AND(N3400&gt;0,N3400&lt;=0.05),'Bảng Giá'!$B$3,IF(AND(N3400&lt;=0.1,N3400&gt;0.05),'Bảng Giá'!$B$4,IF(AND('Raw Data'!N3400&gt;0.1,'Raw Data'!N3400&lt;=0.25),'Bảng Giá'!$B$5,IF(AND('Raw Data'!N3400&gt;0.25,'Raw Data'!N3400&lt;=0.5),'Bảng Giá'!$B$6,IF(AND('Raw Data'!N3400&gt;0.5,'Raw Data'!N3400&lt;=1),'Bảng Giá'!$B$7,IF(AND('Raw Data'!N3400&gt;1,'Raw Data'!N3400&lt;=1.5),'Bảng Giá'!$B$8,IF(AND('Raw Data'!N3400&gt;1.5,'Raw Data'!N3400&lt;=2),'Bảng Giá'!$B$9,IF(AND('Raw Data'!N3400&gt;2,'Raw Data'!N3400&lt;=2.5),'Bảng Giá'!$B$10,IF(AND('Raw Data'!N3400&gt;2.5,'Raw Data'!N3400&lt;=3),'Bảng Giá'!$B$11,IF(AND('Raw Data'!N3400&gt;3,'Raw Data'!N3400&lt;=3.5),'Bảng Giá'!$B$12,IF(AND('Raw Data'!N3400&gt;3.5,'Raw Data'!N3400&lt;=4),'Bảng Giá'!$B$13,IF(AND('Raw Data'!N3400&gt;4,'Raw Data'!N3400&lt;=4.5),'Bảng Giá'!$B$14,IF(AND('Raw Data'!N3400&gt;4.5,'Raw Data'!N3400&lt;=5),'Bảng Giá'!$B$15,IF(AND('Raw Data'!N3400&gt;5,'Raw Data'!N3400&lt;=5.5),'Bảng Giá'!$B$16,IF(AND('Raw Data'!N3400&gt;5.5,'Raw Data'!N3400&lt;=6),'Bảng Giá'!$B$17,'Bảng Giá'!$B$18)))))))))))))))</f>
        <v>0.1&lt;x&lt;=0.25</v>
      </c>
      <c r="Q3400" s="48">
        <f t="shared" si="321"/>
        <v>-7.6335877862595417E-3</v>
      </c>
      <c r="R3400">
        <f t="shared" si="322"/>
        <v>15600</v>
      </c>
      <c r="S3400">
        <f t="shared" si="323"/>
        <v>2500</v>
      </c>
    </row>
    <row r="3401" spans="1:19" x14ac:dyDescent="0.25">
      <c r="A3401" s="12">
        <v>3400</v>
      </c>
      <c r="B3401" s="12" t="s">
        <v>292</v>
      </c>
      <c r="C3401" s="12" t="s">
        <v>2079</v>
      </c>
      <c r="D3401" s="28">
        <v>43015.629942129628</v>
      </c>
      <c r="E3401" s="17">
        <v>43017.129942129628</v>
      </c>
      <c r="F3401" s="13" t="s">
        <v>302</v>
      </c>
      <c r="G3401" s="12">
        <v>200</v>
      </c>
      <c r="H3401" s="12" t="s">
        <v>311</v>
      </c>
      <c r="I3401" s="12" t="s">
        <v>94</v>
      </c>
      <c r="J3401" s="37">
        <f>INDEX('Bảng Giá'!$C$3:$H$18,MATCH('Raw Data'!P3401,'Bảng Giá'!$B$3:$B$18,0),MATCH('Raw Data'!M3401,'Bảng Giá'!$C$2:$H$2,0))</f>
        <v>13000</v>
      </c>
      <c r="K3401" s="12">
        <v>13100</v>
      </c>
      <c r="L3401" s="36">
        <f t="shared" si="318"/>
        <v>1.5</v>
      </c>
      <c r="M3401" t="str">
        <f>'References data'!H3402</f>
        <v>Nội Tỉnh</v>
      </c>
      <c r="N3401">
        <f t="shared" si="319"/>
        <v>0.2</v>
      </c>
      <c r="O3401">
        <f t="shared" si="320"/>
        <v>-100</v>
      </c>
      <c r="P3401" t="str">
        <f>IF(AND(N3401&gt;0,N3401&lt;=0.05),'Bảng Giá'!$B$3,IF(AND(N3401&lt;=0.1,N3401&gt;0.05),'Bảng Giá'!$B$4,IF(AND('Raw Data'!N3401&gt;0.1,'Raw Data'!N3401&lt;=0.25),'Bảng Giá'!$B$5,IF(AND('Raw Data'!N3401&gt;0.25,'Raw Data'!N3401&lt;=0.5),'Bảng Giá'!$B$6,IF(AND('Raw Data'!N3401&gt;0.5,'Raw Data'!N3401&lt;=1),'Bảng Giá'!$B$7,IF(AND('Raw Data'!N3401&gt;1,'Raw Data'!N3401&lt;=1.5),'Bảng Giá'!$B$8,IF(AND('Raw Data'!N3401&gt;1.5,'Raw Data'!N3401&lt;=2),'Bảng Giá'!$B$9,IF(AND('Raw Data'!N3401&gt;2,'Raw Data'!N3401&lt;=2.5),'Bảng Giá'!$B$10,IF(AND('Raw Data'!N3401&gt;2.5,'Raw Data'!N3401&lt;=3),'Bảng Giá'!$B$11,IF(AND('Raw Data'!N3401&gt;3,'Raw Data'!N3401&lt;=3.5),'Bảng Giá'!$B$12,IF(AND('Raw Data'!N3401&gt;3.5,'Raw Data'!N3401&lt;=4),'Bảng Giá'!$B$13,IF(AND('Raw Data'!N3401&gt;4,'Raw Data'!N3401&lt;=4.5),'Bảng Giá'!$B$14,IF(AND('Raw Data'!N3401&gt;4.5,'Raw Data'!N3401&lt;=5),'Bảng Giá'!$B$15,IF(AND('Raw Data'!N3401&gt;5,'Raw Data'!N3401&lt;=5.5),'Bảng Giá'!$B$16,IF(AND('Raw Data'!N3401&gt;5.5,'Raw Data'!N3401&lt;=6),'Bảng Giá'!$B$17,'Bảng Giá'!$B$18)))))))))))))))</f>
        <v>0.1&lt;x&lt;=0.25</v>
      </c>
      <c r="Q3401" s="48">
        <f t="shared" si="321"/>
        <v>-7.6335877862595417E-3</v>
      </c>
      <c r="R3401">
        <f t="shared" si="322"/>
        <v>15600</v>
      </c>
      <c r="S3401">
        <f t="shared" si="323"/>
        <v>2500</v>
      </c>
    </row>
    <row r="3402" spans="1:19" x14ac:dyDescent="0.25">
      <c r="A3402" s="12">
        <v>3401</v>
      </c>
      <c r="B3402" s="12" t="s">
        <v>292</v>
      </c>
      <c r="C3402" s="12" t="s">
        <v>2080</v>
      </c>
      <c r="D3402" s="28">
        <v>43012.333333333336</v>
      </c>
      <c r="E3402" s="17">
        <v>43013.833333333336</v>
      </c>
      <c r="F3402" s="13" t="s">
        <v>302</v>
      </c>
      <c r="G3402" s="12">
        <v>200</v>
      </c>
      <c r="H3402" s="12" t="s">
        <v>311</v>
      </c>
      <c r="I3402" s="12" t="s">
        <v>94</v>
      </c>
      <c r="J3402" s="37">
        <f>INDEX('Bảng Giá'!$C$3:$H$18,MATCH('Raw Data'!P3402,'Bảng Giá'!$B$3:$B$18,0),MATCH('Raw Data'!M3402,'Bảng Giá'!$C$2:$H$2,0))</f>
        <v>13000</v>
      </c>
      <c r="K3402" s="12">
        <v>13100</v>
      </c>
      <c r="L3402" s="36">
        <f t="shared" si="318"/>
        <v>1.5</v>
      </c>
      <c r="M3402" t="str">
        <f>'References data'!H3403</f>
        <v>Nội Tỉnh</v>
      </c>
      <c r="N3402">
        <f t="shared" si="319"/>
        <v>0.2</v>
      </c>
      <c r="O3402">
        <f t="shared" si="320"/>
        <v>-100</v>
      </c>
      <c r="P3402" t="str">
        <f>IF(AND(N3402&gt;0,N3402&lt;=0.05),'Bảng Giá'!$B$3,IF(AND(N3402&lt;=0.1,N3402&gt;0.05),'Bảng Giá'!$B$4,IF(AND('Raw Data'!N3402&gt;0.1,'Raw Data'!N3402&lt;=0.25),'Bảng Giá'!$B$5,IF(AND('Raw Data'!N3402&gt;0.25,'Raw Data'!N3402&lt;=0.5),'Bảng Giá'!$B$6,IF(AND('Raw Data'!N3402&gt;0.5,'Raw Data'!N3402&lt;=1),'Bảng Giá'!$B$7,IF(AND('Raw Data'!N3402&gt;1,'Raw Data'!N3402&lt;=1.5),'Bảng Giá'!$B$8,IF(AND('Raw Data'!N3402&gt;1.5,'Raw Data'!N3402&lt;=2),'Bảng Giá'!$B$9,IF(AND('Raw Data'!N3402&gt;2,'Raw Data'!N3402&lt;=2.5),'Bảng Giá'!$B$10,IF(AND('Raw Data'!N3402&gt;2.5,'Raw Data'!N3402&lt;=3),'Bảng Giá'!$B$11,IF(AND('Raw Data'!N3402&gt;3,'Raw Data'!N3402&lt;=3.5),'Bảng Giá'!$B$12,IF(AND('Raw Data'!N3402&gt;3.5,'Raw Data'!N3402&lt;=4),'Bảng Giá'!$B$13,IF(AND('Raw Data'!N3402&gt;4,'Raw Data'!N3402&lt;=4.5),'Bảng Giá'!$B$14,IF(AND('Raw Data'!N3402&gt;4.5,'Raw Data'!N3402&lt;=5),'Bảng Giá'!$B$15,IF(AND('Raw Data'!N3402&gt;5,'Raw Data'!N3402&lt;=5.5),'Bảng Giá'!$B$16,IF(AND('Raw Data'!N3402&gt;5.5,'Raw Data'!N3402&lt;=6),'Bảng Giá'!$B$17,'Bảng Giá'!$B$18)))))))))))))))</f>
        <v>0.1&lt;x&lt;=0.25</v>
      </c>
      <c r="Q3402" s="48">
        <f t="shared" si="321"/>
        <v>-7.6335877862595417E-3</v>
      </c>
      <c r="R3402">
        <f t="shared" si="322"/>
        <v>15600</v>
      </c>
      <c r="S3402">
        <f t="shared" si="323"/>
        <v>2500</v>
      </c>
    </row>
    <row r="3403" spans="1:19" x14ac:dyDescent="0.25">
      <c r="A3403" s="12">
        <v>3402</v>
      </c>
      <c r="B3403" s="12" t="s">
        <v>292</v>
      </c>
      <c r="C3403" s="12" t="s">
        <v>2081</v>
      </c>
      <c r="D3403" s="28">
        <v>43015.62972222222</v>
      </c>
      <c r="E3403" s="17">
        <v>43017.12972222222</v>
      </c>
      <c r="F3403" s="13" t="s">
        <v>302</v>
      </c>
      <c r="G3403" s="12">
        <v>200</v>
      </c>
      <c r="H3403" s="12" t="s">
        <v>311</v>
      </c>
      <c r="I3403" s="12" t="s">
        <v>114</v>
      </c>
      <c r="J3403" s="37">
        <f>INDEX('Bảng Giá'!$C$3:$H$18,MATCH('Raw Data'!P3403,'Bảng Giá'!$B$3:$B$18,0),MATCH('Raw Data'!M3403,'Bảng Giá'!$C$2:$H$2,0))</f>
        <v>13000</v>
      </c>
      <c r="K3403" s="12">
        <v>13100</v>
      </c>
      <c r="L3403" s="36">
        <f t="shared" si="318"/>
        <v>1.5</v>
      </c>
      <c r="M3403" t="str">
        <f>'References data'!H3404</f>
        <v>Nội Tỉnh</v>
      </c>
      <c r="N3403">
        <f t="shared" si="319"/>
        <v>0.2</v>
      </c>
      <c r="O3403">
        <f t="shared" si="320"/>
        <v>-100</v>
      </c>
      <c r="P3403" t="str">
        <f>IF(AND(N3403&gt;0,N3403&lt;=0.05),'Bảng Giá'!$B$3,IF(AND(N3403&lt;=0.1,N3403&gt;0.05),'Bảng Giá'!$B$4,IF(AND('Raw Data'!N3403&gt;0.1,'Raw Data'!N3403&lt;=0.25),'Bảng Giá'!$B$5,IF(AND('Raw Data'!N3403&gt;0.25,'Raw Data'!N3403&lt;=0.5),'Bảng Giá'!$B$6,IF(AND('Raw Data'!N3403&gt;0.5,'Raw Data'!N3403&lt;=1),'Bảng Giá'!$B$7,IF(AND('Raw Data'!N3403&gt;1,'Raw Data'!N3403&lt;=1.5),'Bảng Giá'!$B$8,IF(AND('Raw Data'!N3403&gt;1.5,'Raw Data'!N3403&lt;=2),'Bảng Giá'!$B$9,IF(AND('Raw Data'!N3403&gt;2,'Raw Data'!N3403&lt;=2.5),'Bảng Giá'!$B$10,IF(AND('Raw Data'!N3403&gt;2.5,'Raw Data'!N3403&lt;=3),'Bảng Giá'!$B$11,IF(AND('Raw Data'!N3403&gt;3,'Raw Data'!N3403&lt;=3.5),'Bảng Giá'!$B$12,IF(AND('Raw Data'!N3403&gt;3.5,'Raw Data'!N3403&lt;=4),'Bảng Giá'!$B$13,IF(AND('Raw Data'!N3403&gt;4,'Raw Data'!N3403&lt;=4.5),'Bảng Giá'!$B$14,IF(AND('Raw Data'!N3403&gt;4.5,'Raw Data'!N3403&lt;=5),'Bảng Giá'!$B$15,IF(AND('Raw Data'!N3403&gt;5,'Raw Data'!N3403&lt;=5.5),'Bảng Giá'!$B$16,IF(AND('Raw Data'!N3403&gt;5.5,'Raw Data'!N3403&lt;=6),'Bảng Giá'!$B$17,'Bảng Giá'!$B$18)))))))))))))))</f>
        <v>0.1&lt;x&lt;=0.25</v>
      </c>
      <c r="Q3403" s="48">
        <f t="shared" si="321"/>
        <v>-7.6335877862595417E-3</v>
      </c>
      <c r="R3403">
        <f t="shared" si="322"/>
        <v>15600</v>
      </c>
      <c r="S3403">
        <f t="shared" si="323"/>
        <v>2500</v>
      </c>
    </row>
    <row r="3404" spans="1:19" x14ac:dyDescent="0.25">
      <c r="A3404" s="12">
        <v>3403</v>
      </c>
      <c r="B3404" s="12" t="s">
        <v>292</v>
      </c>
      <c r="C3404" s="12" t="s">
        <v>2082</v>
      </c>
      <c r="D3404" s="28">
        <v>43011.660034722219</v>
      </c>
      <c r="E3404" s="17">
        <v>43013.160034722219</v>
      </c>
      <c r="F3404" s="13" t="s">
        <v>302</v>
      </c>
      <c r="G3404" s="12">
        <v>200</v>
      </c>
      <c r="H3404" s="12" t="s">
        <v>311</v>
      </c>
      <c r="I3404" s="12" t="s">
        <v>114</v>
      </c>
      <c r="J3404" s="37">
        <f>INDEX('Bảng Giá'!$C$3:$H$18,MATCH('Raw Data'!P3404,'Bảng Giá'!$B$3:$B$18,0),MATCH('Raw Data'!M3404,'Bảng Giá'!$C$2:$H$2,0))</f>
        <v>13000</v>
      </c>
      <c r="K3404" s="12">
        <v>13100</v>
      </c>
      <c r="L3404" s="36">
        <f t="shared" si="318"/>
        <v>1.5</v>
      </c>
      <c r="M3404" t="str">
        <f>'References data'!H3405</f>
        <v>Nội Tỉnh</v>
      </c>
      <c r="N3404">
        <f t="shared" si="319"/>
        <v>0.2</v>
      </c>
      <c r="O3404">
        <f t="shared" si="320"/>
        <v>-100</v>
      </c>
      <c r="P3404" t="str">
        <f>IF(AND(N3404&gt;0,N3404&lt;=0.05),'Bảng Giá'!$B$3,IF(AND(N3404&lt;=0.1,N3404&gt;0.05),'Bảng Giá'!$B$4,IF(AND('Raw Data'!N3404&gt;0.1,'Raw Data'!N3404&lt;=0.25),'Bảng Giá'!$B$5,IF(AND('Raw Data'!N3404&gt;0.25,'Raw Data'!N3404&lt;=0.5),'Bảng Giá'!$B$6,IF(AND('Raw Data'!N3404&gt;0.5,'Raw Data'!N3404&lt;=1),'Bảng Giá'!$B$7,IF(AND('Raw Data'!N3404&gt;1,'Raw Data'!N3404&lt;=1.5),'Bảng Giá'!$B$8,IF(AND('Raw Data'!N3404&gt;1.5,'Raw Data'!N3404&lt;=2),'Bảng Giá'!$B$9,IF(AND('Raw Data'!N3404&gt;2,'Raw Data'!N3404&lt;=2.5),'Bảng Giá'!$B$10,IF(AND('Raw Data'!N3404&gt;2.5,'Raw Data'!N3404&lt;=3),'Bảng Giá'!$B$11,IF(AND('Raw Data'!N3404&gt;3,'Raw Data'!N3404&lt;=3.5),'Bảng Giá'!$B$12,IF(AND('Raw Data'!N3404&gt;3.5,'Raw Data'!N3404&lt;=4),'Bảng Giá'!$B$13,IF(AND('Raw Data'!N3404&gt;4,'Raw Data'!N3404&lt;=4.5),'Bảng Giá'!$B$14,IF(AND('Raw Data'!N3404&gt;4.5,'Raw Data'!N3404&lt;=5),'Bảng Giá'!$B$15,IF(AND('Raw Data'!N3404&gt;5,'Raw Data'!N3404&lt;=5.5),'Bảng Giá'!$B$16,IF(AND('Raw Data'!N3404&gt;5.5,'Raw Data'!N3404&lt;=6),'Bảng Giá'!$B$17,'Bảng Giá'!$B$18)))))))))))))))</f>
        <v>0.1&lt;x&lt;=0.25</v>
      </c>
      <c r="Q3404" s="48">
        <f t="shared" si="321"/>
        <v>-7.6335877862595417E-3</v>
      </c>
      <c r="R3404">
        <f t="shared" si="322"/>
        <v>15600</v>
      </c>
      <c r="S3404">
        <f t="shared" si="323"/>
        <v>2500</v>
      </c>
    </row>
    <row r="3405" spans="1:19" x14ac:dyDescent="0.25">
      <c r="A3405" s="12">
        <v>3404</v>
      </c>
      <c r="B3405" s="12" t="s">
        <v>292</v>
      </c>
      <c r="C3405" s="12" t="s">
        <v>2083</v>
      </c>
      <c r="D3405" s="28">
        <v>43013.401562500003</v>
      </c>
      <c r="E3405" s="17">
        <v>43014.901562500003</v>
      </c>
      <c r="F3405" s="13" t="s">
        <v>302</v>
      </c>
      <c r="G3405" s="12">
        <v>200</v>
      </c>
      <c r="H3405" s="12" t="s">
        <v>311</v>
      </c>
      <c r="I3405" s="12" t="s">
        <v>294</v>
      </c>
      <c r="J3405" s="37">
        <f>INDEX('Bảng Giá'!$C$3:$H$18,MATCH('Raw Data'!P3405,'Bảng Giá'!$B$3:$B$18,0),MATCH('Raw Data'!M3405,'Bảng Giá'!$C$2:$H$2,0))</f>
        <v>13000</v>
      </c>
      <c r="K3405" s="12">
        <v>13100</v>
      </c>
      <c r="L3405" s="36">
        <f t="shared" si="318"/>
        <v>1.5</v>
      </c>
      <c r="M3405" t="str">
        <f>'References data'!H3406</f>
        <v>Nội Tỉnh</v>
      </c>
      <c r="N3405">
        <f t="shared" si="319"/>
        <v>0.2</v>
      </c>
      <c r="O3405">
        <f t="shared" si="320"/>
        <v>-100</v>
      </c>
      <c r="P3405" t="str">
        <f>IF(AND(N3405&gt;0,N3405&lt;=0.05),'Bảng Giá'!$B$3,IF(AND(N3405&lt;=0.1,N3405&gt;0.05),'Bảng Giá'!$B$4,IF(AND('Raw Data'!N3405&gt;0.1,'Raw Data'!N3405&lt;=0.25),'Bảng Giá'!$B$5,IF(AND('Raw Data'!N3405&gt;0.25,'Raw Data'!N3405&lt;=0.5),'Bảng Giá'!$B$6,IF(AND('Raw Data'!N3405&gt;0.5,'Raw Data'!N3405&lt;=1),'Bảng Giá'!$B$7,IF(AND('Raw Data'!N3405&gt;1,'Raw Data'!N3405&lt;=1.5),'Bảng Giá'!$B$8,IF(AND('Raw Data'!N3405&gt;1.5,'Raw Data'!N3405&lt;=2),'Bảng Giá'!$B$9,IF(AND('Raw Data'!N3405&gt;2,'Raw Data'!N3405&lt;=2.5),'Bảng Giá'!$B$10,IF(AND('Raw Data'!N3405&gt;2.5,'Raw Data'!N3405&lt;=3),'Bảng Giá'!$B$11,IF(AND('Raw Data'!N3405&gt;3,'Raw Data'!N3405&lt;=3.5),'Bảng Giá'!$B$12,IF(AND('Raw Data'!N3405&gt;3.5,'Raw Data'!N3405&lt;=4),'Bảng Giá'!$B$13,IF(AND('Raw Data'!N3405&gt;4,'Raw Data'!N3405&lt;=4.5),'Bảng Giá'!$B$14,IF(AND('Raw Data'!N3405&gt;4.5,'Raw Data'!N3405&lt;=5),'Bảng Giá'!$B$15,IF(AND('Raw Data'!N3405&gt;5,'Raw Data'!N3405&lt;=5.5),'Bảng Giá'!$B$16,IF(AND('Raw Data'!N3405&gt;5.5,'Raw Data'!N3405&lt;=6),'Bảng Giá'!$B$17,'Bảng Giá'!$B$18)))))))))))))))</f>
        <v>0.1&lt;x&lt;=0.25</v>
      </c>
      <c r="Q3405" s="48">
        <f t="shared" si="321"/>
        <v>-7.6335877862595417E-3</v>
      </c>
      <c r="R3405">
        <f t="shared" si="322"/>
        <v>15600</v>
      </c>
      <c r="S3405">
        <f t="shared" si="323"/>
        <v>2500</v>
      </c>
    </row>
    <row r="3406" spans="1:19" x14ac:dyDescent="0.25">
      <c r="A3406" s="12">
        <v>3405</v>
      </c>
      <c r="B3406" s="12" t="s">
        <v>292</v>
      </c>
      <c r="C3406" s="12" t="s">
        <v>2084</v>
      </c>
      <c r="D3406" s="28">
        <v>43011.660127314812</v>
      </c>
      <c r="E3406" s="17">
        <v>43013.160127314812</v>
      </c>
      <c r="F3406" s="13" t="s">
        <v>302</v>
      </c>
      <c r="G3406" s="12">
        <v>200</v>
      </c>
      <c r="H3406" s="12" t="s">
        <v>311</v>
      </c>
      <c r="I3406" s="12" t="s">
        <v>77</v>
      </c>
      <c r="J3406" s="37">
        <f>INDEX('Bảng Giá'!$C$3:$H$18,MATCH('Raw Data'!P3406,'Bảng Giá'!$B$3:$B$18,0),MATCH('Raw Data'!M3406,'Bảng Giá'!$C$2:$H$2,0))</f>
        <v>13000</v>
      </c>
      <c r="K3406" s="12">
        <v>13100</v>
      </c>
      <c r="L3406" s="36">
        <f t="shared" si="318"/>
        <v>1.5</v>
      </c>
      <c r="M3406" t="str">
        <f>'References data'!H3407</f>
        <v>Nội Tỉnh</v>
      </c>
      <c r="N3406">
        <f t="shared" si="319"/>
        <v>0.2</v>
      </c>
      <c r="O3406">
        <f t="shared" si="320"/>
        <v>-100</v>
      </c>
      <c r="P3406" t="str">
        <f>IF(AND(N3406&gt;0,N3406&lt;=0.05),'Bảng Giá'!$B$3,IF(AND(N3406&lt;=0.1,N3406&gt;0.05),'Bảng Giá'!$B$4,IF(AND('Raw Data'!N3406&gt;0.1,'Raw Data'!N3406&lt;=0.25),'Bảng Giá'!$B$5,IF(AND('Raw Data'!N3406&gt;0.25,'Raw Data'!N3406&lt;=0.5),'Bảng Giá'!$B$6,IF(AND('Raw Data'!N3406&gt;0.5,'Raw Data'!N3406&lt;=1),'Bảng Giá'!$B$7,IF(AND('Raw Data'!N3406&gt;1,'Raw Data'!N3406&lt;=1.5),'Bảng Giá'!$B$8,IF(AND('Raw Data'!N3406&gt;1.5,'Raw Data'!N3406&lt;=2),'Bảng Giá'!$B$9,IF(AND('Raw Data'!N3406&gt;2,'Raw Data'!N3406&lt;=2.5),'Bảng Giá'!$B$10,IF(AND('Raw Data'!N3406&gt;2.5,'Raw Data'!N3406&lt;=3),'Bảng Giá'!$B$11,IF(AND('Raw Data'!N3406&gt;3,'Raw Data'!N3406&lt;=3.5),'Bảng Giá'!$B$12,IF(AND('Raw Data'!N3406&gt;3.5,'Raw Data'!N3406&lt;=4),'Bảng Giá'!$B$13,IF(AND('Raw Data'!N3406&gt;4,'Raw Data'!N3406&lt;=4.5),'Bảng Giá'!$B$14,IF(AND('Raw Data'!N3406&gt;4.5,'Raw Data'!N3406&lt;=5),'Bảng Giá'!$B$15,IF(AND('Raw Data'!N3406&gt;5,'Raw Data'!N3406&lt;=5.5),'Bảng Giá'!$B$16,IF(AND('Raw Data'!N3406&gt;5.5,'Raw Data'!N3406&lt;=6),'Bảng Giá'!$B$17,'Bảng Giá'!$B$18)))))))))))))))</f>
        <v>0.1&lt;x&lt;=0.25</v>
      </c>
      <c r="Q3406" s="48">
        <f t="shared" si="321"/>
        <v>-7.6335877862595417E-3</v>
      </c>
      <c r="R3406">
        <f t="shared" si="322"/>
        <v>15600</v>
      </c>
      <c r="S3406">
        <f t="shared" si="323"/>
        <v>2500</v>
      </c>
    </row>
    <row r="3407" spans="1:19" x14ac:dyDescent="0.25">
      <c r="A3407" s="12">
        <v>3406</v>
      </c>
      <c r="B3407" s="12" t="s">
        <v>292</v>
      </c>
      <c r="C3407" s="12" t="s">
        <v>2085</v>
      </c>
      <c r="D3407" s="28">
        <v>43015.436030092591</v>
      </c>
      <c r="E3407" s="17">
        <v>43016.936030092591</v>
      </c>
      <c r="F3407" s="13" t="s">
        <v>302</v>
      </c>
      <c r="G3407" s="12">
        <v>200</v>
      </c>
      <c r="H3407" s="12" t="s">
        <v>311</v>
      </c>
      <c r="I3407" s="12" t="s">
        <v>296</v>
      </c>
      <c r="J3407" s="37">
        <f>INDEX('Bảng Giá'!$C$3:$H$18,MATCH('Raw Data'!P3407,'Bảng Giá'!$B$3:$B$18,0),MATCH('Raw Data'!M3407,'Bảng Giá'!$C$2:$H$2,0))</f>
        <v>13000</v>
      </c>
      <c r="K3407" s="12">
        <v>13100</v>
      </c>
      <c r="L3407" s="36">
        <f t="shared" si="318"/>
        <v>1.5</v>
      </c>
      <c r="M3407" t="str">
        <f>'References data'!H3408</f>
        <v>Nội Tỉnh</v>
      </c>
      <c r="N3407">
        <f t="shared" si="319"/>
        <v>0.2</v>
      </c>
      <c r="O3407">
        <f t="shared" si="320"/>
        <v>-100</v>
      </c>
      <c r="P3407" t="str">
        <f>IF(AND(N3407&gt;0,N3407&lt;=0.05),'Bảng Giá'!$B$3,IF(AND(N3407&lt;=0.1,N3407&gt;0.05),'Bảng Giá'!$B$4,IF(AND('Raw Data'!N3407&gt;0.1,'Raw Data'!N3407&lt;=0.25),'Bảng Giá'!$B$5,IF(AND('Raw Data'!N3407&gt;0.25,'Raw Data'!N3407&lt;=0.5),'Bảng Giá'!$B$6,IF(AND('Raw Data'!N3407&gt;0.5,'Raw Data'!N3407&lt;=1),'Bảng Giá'!$B$7,IF(AND('Raw Data'!N3407&gt;1,'Raw Data'!N3407&lt;=1.5),'Bảng Giá'!$B$8,IF(AND('Raw Data'!N3407&gt;1.5,'Raw Data'!N3407&lt;=2),'Bảng Giá'!$B$9,IF(AND('Raw Data'!N3407&gt;2,'Raw Data'!N3407&lt;=2.5),'Bảng Giá'!$B$10,IF(AND('Raw Data'!N3407&gt;2.5,'Raw Data'!N3407&lt;=3),'Bảng Giá'!$B$11,IF(AND('Raw Data'!N3407&gt;3,'Raw Data'!N3407&lt;=3.5),'Bảng Giá'!$B$12,IF(AND('Raw Data'!N3407&gt;3.5,'Raw Data'!N3407&lt;=4),'Bảng Giá'!$B$13,IF(AND('Raw Data'!N3407&gt;4,'Raw Data'!N3407&lt;=4.5),'Bảng Giá'!$B$14,IF(AND('Raw Data'!N3407&gt;4.5,'Raw Data'!N3407&lt;=5),'Bảng Giá'!$B$15,IF(AND('Raw Data'!N3407&gt;5,'Raw Data'!N3407&lt;=5.5),'Bảng Giá'!$B$16,IF(AND('Raw Data'!N3407&gt;5.5,'Raw Data'!N3407&lt;=6),'Bảng Giá'!$B$17,'Bảng Giá'!$B$18)))))))))))))))</f>
        <v>0.1&lt;x&lt;=0.25</v>
      </c>
      <c r="Q3407" s="48">
        <f t="shared" si="321"/>
        <v>-7.6335877862595417E-3</v>
      </c>
      <c r="R3407">
        <f t="shared" si="322"/>
        <v>15600</v>
      </c>
      <c r="S3407">
        <f t="shared" si="323"/>
        <v>2500</v>
      </c>
    </row>
    <row r="3408" spans="1:19" x14ac:dyDescent="0.25">
      <c r="A3408" s="12">
        <v>3407</v>
      </c>
      <c r="B3408" s="12" t="s">
        <v>292</v>
      </c>
      <c r="C3408" s="12" t="s">
        <v>2086</v>
      </c>
      <c r="D3408" s="28">
        <v>43014.333333333336</v>
      </c>
      <c r="E3408" s="17">
        <v>43015.833333333336</v>
      </c>
      <c r="F3408" s="13" t="s">
        <v>302</v>
      </c>
      <c r="G3408" s="12">
        <v>200</v>
      </c>
      <c r="H3408" s="12" t="s">
        <v>311</v>
      </c>
      <c r="I3408" s="12" t="s">
        <v>75</v>
      </c>
      <c r="J3408" s="37">
        <f>INDEX('Bảng Giá'!$C$3:$H$18,MATCH('Raw Data'!P3408,'Bảng Giá'!$B$3:$B$18,0),MATCH('Raw Data'!M3408,'Bảng Giá'!$C$2:$H$2,0))</f>
        <v>13000</v>
      </c>
      <c r="K3408" s="12">
        <v>13100</v>
      </c>
      <c r="L3408" s="36">
        <f t="shared" si="318"/>
        <v>1.5</v>
      </c>
      <c r="M3408" t="str">
        <f>'References data'!H3409</f>
        <v>Nội Tỉnh</v>
      </c>
      <c r="N3408">
        <f t="shared" si="319"/>
        <v>0.2</v>
      </c>
      <c r="O3408">
        <f t="shared" si="320"/>
        <v>-100</v>
      </c>
      <c r="P3408" t="str">
        <f>IF(AND(N3408&gt;0,N3408&lt;=0.05),'Bảng Giá'!$B$3,IF(AND(N3408&lt;=0.1,N3408&gt;0.05),'Bảng Giá'!$B$4,IF(AND('Raw Data'!N3408&gt;0.1,'Raw Data'!N3408&lt;=0.25),'Bảng Giá'!$B$5,IF(AND('Raw Data'!N3408&gt;0.25,'Raw Data'!N3408&lt;=0.5),'Bảng Giá'!$B$6,IF(AND('Raw Data'!N3408&gt;0.5,'Raw Data'!N3408&lt;=1),'Bảng Giá'!$B$7,IF(AND('Raw Data'!N3408&gt;1,'Raw Data'!N3408&lt;=1.5),'Bảng Giá'!$B$8,IF(AND('Raw Data'!N3408&gt;1.5,'Raw Data'!N3408&lt;=2),'Bảng Giá'!$B$9,IF(AND('Raw Data'!N3408&gt;2,'Raw Data'!N3408&lt;=2.5),'Bảng Giá'!$B$10,IF(AND('Raw Data'!N3408&gt;2.5,'Raw Data'!N3408&lt;=3),'Bảng Giá'!$B$11,IF(AND('Raw Data'!N3408&gt;3,'Raw Data'!N3408&lt;=3.5),'Bảng Giá'!$B$12,IF(AND('Raw Data'!N3408&gt;3.5,'Raw Data'!N3408&lt;=4),'Bảng Giá'!$B$13,IF(AND('Raw Data'!N3408&gt;4,'Raw Data'!N3408&lt;=4.5),'Bảng Giá'!$B$14,IF(AND('Raw Data'!N3408&gt;4.5,'Raw Data'!N3408&lt;=5),'Bảng Giá'!$B$15,IF(AND('Raw Data'!N3408&gt;5,'Raw Data'!N3408&lt;=5.5),'Bảng Giá'!$B$16,IF(AND('Raw Data'!N3408&gt;5.5,'Raw Data'!N3408&lt;=6),'Bảng Giá'!$B$17,'Bảng Giá'!$B$18)))))))))))))))</f>
        <v>0.1&lt;x&lt;=0.25</v>
      </c>
      <c r="Q3408" s="48">
        <f t="shared" si="321"/>
        <v>-7.6335877862595417E-3</v>
      </c>
      <c r="R3408">
        <f t="shared" si="322"/>
        <v>15600</v>
      </c>
      <c r="S3408">
        <f t="shared" si="323"/>
        <v>2500</v>
      </c>
    </row>
    <row r="3409" spans="1:19" x14ac:dyDescent="0.25">
      <c r="A3409" s="12">
        <v>3408</v>
      </c>
      <c r="B3409" s="12" t="s">
        <v>292</v>
      </c>
      <c r="C3409" s="12" t="s">
        <v>2087</v>
      </c>
      <c r="D3409" s="28">
        <v>43014.380810185183</v>
      </c>
      <c r="E3409" s="17">
        <v>43015.880810185183</v>
      </c>
      <c r="F3409" s="13" t="s">
        <v>302</v>
      </c>
      <c r="G3409" s="12">
        <v>200</v>
      </c>
      <c r="H3409" s="12" t="s">
        <v>311</v>
      </c>
      <c r="I3409" s="12" t="s">
        <v>116</v>
      </c>
      <c r="J3409" s="37">
        <f>INDEX('Bảng Giá'!$C$3:$H$18,MATCH('Raw Data'!P3409,'Bảng Giá'!$B$3:$B$18,0),MATCH('Raw Data'!M3409,'Bảng Giá'!$C$2:$H$2,0))</f>
        <v>13000</v>
      </c>
      <c r="K3409" s="12">
        <v>13100</v>
      </c>
      <c r="L3409" s="36">
        <f t="shared" si="318"/>
        <v>1.5</v>
      </c>
      <c r="M3409" t="str">
        <f>'References data'!H3410</f>
        <v>Nội Tỉnh</v>
      </c>
      <c r="N3409">
        <f t="shared" si="319"/>
        <v>0.2</v>
      </c>
      <c r="O3409">
        <f t="shared" si="320"/>
        <v>-100</v>
      </c>
      <c r="P3409" t="str">
        <f>IF(AND(N3409&gt;0,N3409&lt;=0.05),'Bảng Giá'!$B$3,IF(AND(N3409&lt;=0.1,N3409&gt;0.05),'Bảng Giá'!$B$4,IF(AND('Raw Data'!N3409&gt;0.1,'Raw Data'!N3409&lt;=0.25),'Bảng Giá'!$B$5,IF(AND('Raw Data'!N3409&gt;0.25,'Raw Data'!N3409&lt;=0.5),'Bảng Giá'!$B$6,IF(AND('Raw Data'!N3409&gt;0.5,'Raw Data'!N3409&lt;=1),'Bảng Giá'!$B$7,IF(AND('Raw Data'!N3409&gt;1,'Raw Data'!N3409&lt;=1.5),'Bảng Giá'!$B$8,IF(AND('Raw Data'!N3409&gt;1.5,'Raw Data'!N3409&lt;=2),'Bảng Giá'!$B$9,IF(AND('Raw Data'!N3409&gt;2,'Raw Data'!N3409&lt;=2.5),'Bảng Giá'!$B$10,IF(AND('Raw Data'!N3409&gt;2.5,'Raw Data'!N3409&lt;=3),'Bảng Giá'!$B$11,IF(AND('Raw Data'!N3409&gt;3,'Raw Data'!N3409&lt;=3.5),'Bảng Giá'!$B$12,IF(AND('Raw Data'!N3409&gt;3.5,'Raw Data'!N3409&lt;=4),'Bảng Giá'!$B$13,IF(AND('Raw Data'!N3409&gt;4,'Raw Data'!N3409&lt;=4.5),'Bảng Giá'!$B$14,IF(AND('Raw Data'!N3409&gt;4.5,'Raw Data'!N3409&lt;=5),'Bảng Giá'!$B$15,IF(AND('Raw Data'!N3409&gt;5,'Raw Data'!N3409&lt;=5.5),'Bảng Giá'!$B$16,IF(AND('Raw Data'!N3409&gt;5.5,'Raw Data'!N3409&lt;=6),'Bảng Giá'!$B$17,'Bảng Giá'!$B$18)))))))))))))))</f>
        <v>0.1&lt;x&lt;=0.25</v>
      </c>
      <c r="Q3409" s="48">
        <f t="shared" si="321"/>
        <v>-7.6335877862595417E-3</v>
      </c>
      <c r="R3409">
        <f t="shared" si="322"/>
        <v>15600</v>
      </c>
      <c r="S3409">
        <f t="shared" si="323"/>
        <v>2500</v>
      </c>
    </row>
    <row r="3410" spans="1:19" x14ac:dyDescent="0.25">
      <c r="A3410" s="12">
        <v>3409</v>
      </c>
      <c r="B3410" s="12" t="s">
        <v>292</v>
      </c>
      <c r="C3410" s="12" t="s">
        <v>2088</v>
      </c>
      <c r="D3410" s="28">
        <v>43013.645983796298</v>
      </c>
      <c r="E3410" s="17">
        <v>43015.145983796298</v>
      </c>
      <c r="F3410" s="13" t="s">
        <v>302</v>
      </c>
      <c r="G3410" s="12">
        <v>200</v>
      </c>
      <c r="H3410" s="12" t="s">
        <v>311</v>
      </c>
      <c r="I3410" s="12" t="s">
        <v>75</v>
      </c>
      <c r="J3410" s="37">
        <f>INDEX('Bảng Giá'!$C$3:$H$18,MATCH('Raw Data'!P3410,'Bảng Giá'!$B$3:$B$18,0),MATCH('Raw Data'!M3410,'Bảng Giá'!$C$2:$H$2,0))</f>
        <v>13000</v>
      </c>
      <c r="K3410" s="12">
        <v>13100</v>
      </c>
      <c r="L3410" s="36">
        <f t="shared" si="318"/>
        <v>1.5</v>
      </c>
      <c r="M3410" t="str">
        <f>'References data'!H3411</f>
        <v>Nội Tỉnh</v>
      </c>
      <c r="N3410">
        <f t="shared" si="319"/>
        <v>0.2</v>
      </c>
      <c r="O3410">
        <f t="shared" si="320"/>
        <v>-100</v>
      </c>
      <c r="P3410" t="str">
        <f>IF(AND(N3410&gt;0,N3410&lt;=0.05),'Bảng Giá'!$B$3,IF(AND(N3410&lt;=0.1,N3410&gt;0.05),'Bảng Giá'!$B$4,IF(AND('Raw Data'!N3410&gt;0.1,'Raw Data'!N3410&lt;=0.25),'Bảng Giá'!$B$5,IF(AND('Raw Data'!N3410&gt;0.25,'Raw Data'!N3410&lt;=0.5),'Bảng Giá'!$B$6,IF(AND('Raw Data'!N3410&gt;0.5,'Raw Data'!N3410&lt;=1),'Bảng Giá'!$B$7,IF(AND('Raw Data'!N3410&gt;1,'Raw Data'!N3410&lt;=1.5),'Bảng Giá'!$B$8,IF(AND('Raw Data'!N3410&gt;1.5,'Raw Data'!N3410&lt;=2),'Bảng Giá'!$B$9,IF(AND('Raw Data'!N3410&gt;2,'Raw Data'!N3410&lt;=2.5),'Bảng Giá'!$B$10,IF(AND('Raw Data'!N3410&gt;2.5,'Raw Data'!N3410&lt;=3),'Bảng Giá'!$B$11,IF(AND('Raw Data'!N3410&gt;3,'Raw Data'!N3410&lt;=3.5),'Bảng Giá'!$B$12,IF(AND('Raw Data'!N3410&gt;3.5,'Raw Data'!N3410&lt;=4),'Bảng Giá'!$B$13,IF(AND('Raw Data'!N3410&gt;4,'Raw Data'!N3410&lt;=4.5),'Bảng Giá'!$B$14,IF(AND('Raw Data'!N3410&gt;4.5,'Raw Data'!N3410&lt;=5),'Bảng Giá'!$B$15,IF(AND('Raw Data'!N3410&gt;5,'Raw Data'!N3410&lt;=5.5),'Bảng Giá'!$B$16,IF(AND('Raw Data'!N3410&gt;5.5,'Raw Data'!N3410&lt;=6),'Bảng Giá'!$B$17,'Bảng Giá'!$B$18)))))))))))))))</f>
        <v>0.1&lt;x&lt;=0.25</v>
      </c>
      <c r="Q3410" s="48">
        <f t="shared" si="321"/>
        <v>-7.6335877862595417E-3</v>
      </c>
      <c r="R3410">
        <f t="shared" si="322"/>
        <v>15600</v>
      </c>
      <c r="S3410">
        <f t="shared" si="323"/>
        <v>2500</v>
      </c>
    </row>
    <row r="3411" spans="1:19" x14ac:dyDescent="0.25">
      <c r="A3411" s="12">
        <v>3410</v>
      </c>
      <c r="B3411" s="12" t="s">
        <v>292</v>
      </c>
      <c r="C3411" s="12" t="s">
        <v>2089</v>
      </c>
      <c r="D3411" s="28">
        <v>43013.40152777778</v>
      </c>
      <c r="E3411" s="17">
        <v>43014.90152777778</v>
      </c>
      <c r="F3411" s="13" t="s">
        <v>302</v>
      </c>
      <c r="G3411" s="12">
        <v>200</v>
      </c>
      <c r="H3411" s="12" t="s">
        <v>311</v>
      </c>
      <c r="I3411" s="12" t="s">
        <v>94</v>
      </c>
      <c r="J3411" s="37">
        <f>INDEX('Bảng Giá'!$C$3:$H$18,MATCH('Raw Data'!P3411,'Bảng Giá'!$B$3:$B$18,0),MATCH('Raw Data'!M3411,'Bảng Giá'!$C$2:$H$2,0))</f>
        <v>13000</v>
      </c>
      <c r="K3411" s="12">
        <v>13100</v>
      </c>
      <c r="L3411" s="36">
        <f t="shared" si="318"/>
        <v>1.5</v>
      </c>
      <c r="M3411" t="str">
        <f>'References data'!H3412</f>
        <v>Nội Tỉnh</v>
      </c>
      <c r="N3411">
        <f t="shared" si="319"/>
        <v>0.2</v>
      </c>
      <c r="O3411">
        <f t="shared" si="320"/>
        <v>-100</v>
      </c>
      <c r="P3411" t="str">
        <f>IF(AND(N3411&gt;0,N3411&lt;=0.05),'Bảng Giá'!$B$3,IF(AND(N3411&lt;=0.1,N3411&gt;0.05),'Bảng Giá'!$B$4,IF(AND('Raw Data'!N3411&gt;0.1,'Raw Data'!N3411&lt;=0.25),'Bảng Giá'!$B$5,IF(AND('Raw Data'!N3411&gt;0.25,'Raw Data'!N3411&lt;=0.5),'Bảng Giá'!$B$6,IF(AND('Raw Data'!N3411&gt;0.5,'Raw Data'!N3411&lt;=1),'Bảng Giá'!$B$7,IF(AND('Raw Data'!N3411&gt;1,'Raw Data'!N3411&lt;=1.5),'Bảng Giá'!$B$8,IF(AND('Raw Data'!N3411&gt;1.5,'Raw Data'!N3411&lt;=2),'Bảng Giá'!$B$9,IF(AND('Raw Data'!N3411&gt;2,'Raw Data'!N3411&lt;=2.5),'Bảng Giá'!$B$10,IF(AND('Raw Data'!N3411&gt;2.5,'Raw Data'!N3411&lt;=3),'Bảng Giá'!$B$11,IF(AND('Raw Data'!N3411&gt;3,'Raw Data'!N3411&lt;=3.5),'Bảng Giá'!$B$12,IF(AND('Raw Data'!N3411&gt;3.5,'Raw Data'!N3411&lt;=4),'Bảng Giá'!$B$13,IF(AND('Raw Data'!N3411&gt;4,'Raw Data'!N3411&lt;=4.5),'Bảng Giá'!$B$14,IF(AND('Raw Data'!N3411&gt;4.5,'Raw Data'!N3411&lt;=5),'Bảng Giá'!$B$15,IF(AND('Raw Data'!N3411&gt;5,'Raw Data'!N3411&lt;=5.5),'Bảng Giá'!$B$16,IF(AND('Raw Data'!N3411&gt;5.5,'Raw Data'!N3411&lt;=6),'Bảng Giá'!$B$17,'Bảng Giá'!$B$18)))))))))))))))</f>
        <v>0.1&lt;x&lt;=0.25</v>
      </c>
      <c r="Q3411" s="48">
        <f t="shared" si="321"/>
        <v>-7.6335877862595417E-3</v>
      </c>
      <c r="R3411">
        <f t="shared" si="322"/>
        <v>15600</v>
      </c>
      <c r="S3411">
        <f t="shared" si="323"/>
        <v>2500</v>
      </c>
    </row>
    <row r="3412" spans="1:19" x14ac:dyDescent="0.25">
      <c r="A3412" s="12">
        <v>3411</v>
      </c>
      <c r="B3412" s="12" t="s">
        <v>292</v>
      </c>
      <c r="C3412" s="12" t="s">
        <v>2090</v>
      </c>
      <c r="D3412" s="28">
        <v>43015.498738425929</v>
      </c>
      <c r="E3412" s="17">
        <v>43016.998738425929</v>
      </c>
      <c r="F3412" s="13" t="s">
        <v>302</v>
      </c>
      <c r="G3412" s="12">
        <v>200</v>
      </c>
      <c r="H3412" s="12" t="s">
        <v>311</v>
      </c>
      <c r="I3412" s="12" t="s">
        <v>116</v>
      </c>
      <c r="J3412" s="37">
        <f>INDEX('Bảng Giá'!$C$3:$H$18,MATCH('Raw Data'!P3412,'Bảng Giá'!$B$3:$B$18,0),MATCH('Raw Data'!M3412,'Bảng Giá'!$C$2:$H$2,0))</f>
        <v>13000</v>
      </c>
      <c r="K3412" s="12">
        <v>13100</v>
      </c>
      <c r="L3412" s="36">
        <f t="shared" si="318"/>
        <v>1.5</v>
      </c>
      <c r="M3412" t="str">
        <f>'References data'!H3413</f>
        <v>Nội Tỉnh</v>
      </c>
      <c r="N3412">
        <f t="shared" si="319"/>
        <v>0.2</v>
      </c>
      <c r="O3412">
        <f t="shared" si="320"/>
        <v>-100</v>
      </c>
      <c r="P3412" t="str">
        <f>IF(AND(N3412&gt;0,N3412&lt;=0.05),'Bảng Giá'!$B$3,IF(AND(N3412&lt;=0.1,N3412&gt;0.05),'Bảng Giá'!$B$4,IF(AND('Raw Data'!N3412&gt;0.1,'Raw Data'!N3412&lt;=0.25),'Bảng Giá'!$B$5,IF(AND('Raw Data'!N3412&gt;0.25,'Raw Data'!N3412&lt;=0.5),'Bảng Giá'!$B$6,IF(AND('Raw Data'!N3412&gt;0.5,'Raw Data'!N3412&lt;=1),'Bảng Giá'!$B$7,IF(AND('Raw Data'!N3412&gt;1,'Raw Data'!N3412&lt;=1.5),'Bảng Giá'!$B$8,IF(AND('Raw Data'!N3412&gt;1.5,'Raw Data'!N3412&lt;=2),'Bảng Giá'!$B$9,IF(AND('Raw Data'!N3412&gt;2,'Raw Data'!N3412&lt;=2.5),'Bảng Giá'!$B$10,IF(AND('Raw Data'!N3412&gt;2.5,'Raw Data'!N3412&lt;=3),'Bảng Giá'!$B$11,IF(AND('Raw Data'!N3412&gt;3,'Raw Data'!N3412&lt;=3.5),'Bảng Giá'!$B$12,IF(AND('Raw Data'!N3412&gt;3.5,'Raw Data'!N3412&lt;=4),'Bảng Giá'!$B$13,IF(AND('Raw Data'!N3412&gt;4,'Raw Data'!N3412&lt;=4.5),'Bảng Giá'!$B$14,IF(AND('Raw Data'!N3412&gt;4.5,'Raw Data'!N3412&lt;=5),'Bảng Giá'!$B$15,IF(AND('Raw Data'!N3412&gt;5,'Raw Data'!N3412&lt;=5.5),'Bảng Giá'!$B$16,IF(AND('Raw Data'!N3412&gt;5.5,'Raw Data'!N3412&lt;=6),'Bảng Giá'!$B$17,'Bảng Giá'!$B$18)))))))))))))))</f>
        <v>0.1&lt;x&lt;=0.25</v>
      </c>
      <c r="Q3412" s="48">
        <f t="shared" si="321"/>
        <v>-7.6335877862595417E-3</v>
      </c>
      <c r="R3412">
        <f t="shared" si="322"/>
        <v>15600</v>
      </c>
      <c r="S3412">
        <f t="shared" si="323"/>
        <v>2500</v>
      </c>
    </row>
    <row r="3413" spans="1:19" x14ac:dyDescent="0.25">
      <c r="A3413" s="12">
        <v>3412</v>
      </c>
      <c r="B3413" s="12" t="s">
        <v>292</v>
      </c>
      <c r="C3413" s="12" t="s">
        <v>2091</v>
      </c>
      <c r="D3413" s="28">
        <v>43014.333333333336</v>
      </c>
      <c r="E3413" s="17">
        <v>43015.833333333336</v>
      </c>
      <c r="F3413" s="13" t="s">
        <v>302</v>
      </c>
      <c r="G3413" s="12">
        <v>200</v>
      </c>
      <c r="H3413" s="12" t="s">
        <v>311</v>
      </c>
      <c r="I3413" s="12" t="s">
        <v>94</v>
      </c>
      <c r="J3413" s="37">
        <f>INDEX('Bảng Giá'!$C$3:$H$18,MATCH('Raw Data'!P3413,'Bảng Giá'!$B$3:$B$18,0),MATCH('Raw Data'!M3413,'Bảng Giá'!$C$2:$H$2,0))</f>
        <v>13000</v>
      </c>
      <c r="K3413" s="12">
        <v>13100</v>
      </c>
      <c r="L3413" s="36">
        <f t="shared" si="318"/>
        <v>1.5</v>
      </c>
      <c r="M3413" t="str">
        <f>'References data'!H3414</f>
        <v>Nội Tỉnh</v>
      </c>
      <c r="N3413">
        <f t="shared" si="319"/>
        <v>0.2</v>
      </c>
      <c r="O3413">
        <f t="shared" si="320"/>
        <v>-100</v>
      </c>
      <c r="P3413" t="str">
        <f>IF(AND(N3413&gt;0,N3413&lt;=0.05),'Bảng Giá'!$B$3,IF(AND(N3413&lt;=0.1,N3413&gt;0.05),'Bảng Giá'!$B$4,IF(AND('Raw Data'!N3413&gt;0.1,'Raw Data'!N3413&lt;=0.25),'Bảng Giá'!$B$5,IF(AND('Raw Data'!N3413&gt;0.25,'Raw Data'!N3413&lt;=0.5),'Bảng Giá'!$B$6,IF(AND('Raw Data'!N3413&gt;0.5,'Raw Data'!N3413&lt;=1),'Bảng Giá'!$B$7,IF(AND('Raw Data'!N3413&gt;1,'Raw Data'!N3413&lt;=1.5),'Bảng Giá'!$B$8,IF(AND('Raw Data'!N3413&gt;1.5,'Raw Data'!N3413&lt;=2),'Bảng Giá'!$B$9,IF(AND('Raw Data'!N3413&gt;2,'Raw Data'!N3413&lt;=2.5),'Bảng Giá'!$B$10,IF(AND('Raw Data'!N3413&gt;2.5,'Raw Data'!N3413&lt;=3),'Bảng Giá'!$B$11,IF(AND('Raw Data'!N3413&gt;3,'Raw Data'!N3413&lt;=3.5),'Bảng Giá'!$B$12,IF(AND('Raw Data'!N3413&gt;3.5,'Raw Data'!N3413&lt;=4),'Bảng Giá'!$B$13,IF(AND('Raw Data'!N3413&gt;4,'Raw Data'!N3413&lt;=4.5),'Bảng Giá'!$B$14,IF(AND('Raw Data'!N3413&gt;4.5,'Raw Data'!N3413&lt;=5),'Bảng Giá'!$B$15,IF(AND('Raw Data'!N3413&gt;5,'Raw Data'!N3413&lt;=5.5),'Bảng Giá'!$B$16,IF(AND('Raw Data'!N3413&gt;5.5,'Raw Data'!N3413&lt;=6),'Bảng Giá'!$B$17,'Bảng Giá'!$B$18)))))))))))))))</f>
        <v>0.1&lt;x&lt;=0.25</v>
      </c>
      <c r="Q3413" s="48">
        <f t="shared" si="321"/>
        <v>-7.6335877862595417E-3</v>
      </c>
      <c r="R3413">
        <f t="shared" si="322"/>
        <v>15600</v>
      </c>
      <c r="S3413">
        <f t="shared" si="323"/>
        <v>2500</v>
      </c>
    </row>
    <row r="3414" spans="1:19" x14ac:dyDescent="0.25">
      <c r="A3414" s="12">
        <v>3413</v>
      </c>
      <c r="B3414" s="12" t="s">
        <v>292</v>
      </c>
      <c r="C3414" s="12" t="s">
        <v>2092</v>
      </c>
      <c r="D3414" s="28">
        <v>43015.498460648145</v>
      </c>
      <c r="E3414" s="17">
        <v>43016.998460648145</v>
      </c>
      <c r="F3414" s="13" t="s">
        <v>302</v>
      </c>
      <c r="G3414" s="12">
        <v>200</v>
      </c>
      <c r="H3414" s="12" t="s">
        <v>322</v>
      </c>
      <c r="I3414" s="12" t="s">
        <v>93</v>
      </c>
      <c r="J3414" s="37">
        <f>INDEX('Bảng Giá'!$C$3:$H$18,MATCH('Raw Data'!P3414,'Bảng Giá'!$B$3:$B$18,0),MATCH('Raw Data'!M3414,'Bảng Giá'!$C$2:$H$2,0))</f>
        <v>13000</v>
      </c>
      <c r="K3414" s="12">
        <v>13100</v>
      </c>
      <c r="L3414" s="36">
        <f t="shared" si="318"/>
        <v>1.5</v>
      </c>
      <c r="M3414" t="str">
        <f>'References data'!H3415</f>
        <v>Nội Tỉnh</v>
      </c>
      <c r="N3414">
        <f t="shared" si="319"/>
        <v>0.2</v>
      </c>
      <c r="O3414">
        <f t="shared" si="320"/>
        <v>-100</v>
      </c>
      <c r="P3414" t="str">
        <f>IF(AND(N3414&gt;0,N3414&lt;=0.05),'Bảng Giá'!$B$3,IF(AND(N3414&lt;=0.1,N3414&gt;0.05),'Bảng Giá'!$B$4,IF(AND('Raw Data'!N3414&gt;0.1,'Raw Data'!N3414&lt;=0.25),'Bảng Giá'!$B$5,IF(AND('Raw Data'!N3414&gt;0.25,'Raw Data'!N3414&lt;=0.5),'Bảng Giá'!$B$6,IF(AND('Raw Data'!N3414&gt;0.5,'Raw Data'!N3414&lt;=1),'Bảng Giá'!$B$7,IF(AND('Raw Data'!N3414&gt;1,'Raw Data'!N3414&lt;=1.5),'Bảng Giá'!$B$8,IF(AND('Raw Data'!N3414&gt;1.5,'Raw Data'!N3414&lt;=2),'Bảng Giá'!$B$9,IF(AND('Raw Data'!N3414&gt;2,'Raw Data'!N3414&lt;=2.5),'Bảng Giá'!$B$10,IF(AND('Raw Data'!N3414&gt;2.5,'Raw Data'!N3414&lt;=3),'Bảng Giá'!$B$11,IF(AND('Raw Data'!N3414&gt;3,'Raw Data'!N3414&lt;=3.5),'Bảng Giá'!$B$12,IF(AND('Raw Data'!N3414&gt;3.5,'Raw Data'!N3414&lt;=4),'Bảng Giá'!$B$13,IF(AND('Raw Data'!N3414&gt;4,'Raw Data'!N3414&lt;=4.5),'Bảng Giá'!$B$14,IF(AND('Raw Data'!N3414&gt;4.5,'Raw Data'!N3414&lt;=5),'Bảng Giá'!$B$15,IF(AND('Raw Data'!N3414&gt;5,'Raw Data'!N3414&lt;=5.5),'Bảng Giá'!$B$16,IF(AND('Raw Data'!N3414&gt;5.5,'Raw Data'!N3414&lt;=6),'Bảng Giá'!$B$17,'Bảng Giá'!$B$18)))))))))))))))</f>
        <v>0.1&lt;x&lt;=0.25</v>
      </c>
      <c r="Q3414" s="48">
        <f t="shared" si="321"/>
        <v>-7.6335877862595417E-3</v>
      </c>
      <c r="R3414">
        <f t="shared" si="322"/>
        <v>15600</v>
      </c>
      <c r="S3414">
        <f t="shared" si="323"/>
        <v>2500</v>
      </c>
    </row>
    <row r="3415" spans="1:19" x14ac:dyDescent="0.25">
      <c r="A3415" s="12">
        <v>3414</v>
      </c>
      <c r="B3415" s="12" t="s">
        <v>292</v>
      </c>
      <c r="C3415" s="12" t="s">
        <v>2093</v>
      </c>
      <c r="D3415" s="28">
        <v>43014.503229166665</v>
      </c>
      <c r="E3415" s="17">
        <v>43016.003229166665</v>
      </c>
      <c r="F3415" s="13" t="s">
        <v>302</v>
      </c>
      <c r="G3415" s="12">
        <v>200</v>
      </c>
      <c r="H3415" s="12" t="s">
        <v>322</v>
      </c>
      <c r="I3415" s="12" t="s">
        <v>100</v>
      </c>
      <c r="J3415" s="37">
        <f>INDEX('Bảng Giá'!$C$3:$H$18,MATCH('Raw Data'!P3415,'Bảng Giá'!$B$3:$B$18,0),MATCH('Raw Data'!M3415,'Bảng Giá'!$C$2:$H$2,0))</f>
        <v>13000</v>
      </c>
      <c r="K3415" s="12">
        <v>13100</v>
      </c>
      <c r="L3415" s="36">
        <f t="shared" si="318"/>
        <v>1.5</v>
      </c>
      <c r="M3415" t="str">
        <f>'References data'!H3416</f>
        <v>Nội Tỉnh</v>
      </c>
      <c r="N3415">
        <f t="shared" si="319"/>
        <v>0.2</v>
      </c>
      <c r="O3415">
        <f t="shared" si="320"/>
        <v>-100</v>
      </c>
      <c r="P3415" t="str">
        <f>IF(AND(N3415&gt;0,N3415&lt;=0.05),'Bảng Giá'!$B$3,IF(AND(N3415&lt;=0.1,N3415&gt;0.05),'Bảng Giá'!$B$4,IF(AND('Raw Data'!N3415&gt;0.1,'Raw Data'!N3415&lt;=0.25),'Bảng Giá'!$B$5,IF(AND('Raw Data'!N3415&gt;0.25,'Raw Data'!N3415&lt;=0.5),'Bảng Giá'!$B$6,IF(AND('Raw Data'!N3415&gt;0.5,'Raw Data'!N3415&lt;=1),'Bảng Giá'!$B$7,IF(AND('Raw Data'!N3415&gt;1,'Raw Data'!N3415&lt;=1.5),'Bảng Giá'!$B$8,IF(AND('Raw Data'!N3415&gt;1.5,'Raw Data'!N3415&lt;=2),'Bảng Giá'!$B$9,IF(AND('Raw Data'!N3415&gt;2,'Raw Data'!N3415&lt;=2.5),'Bảng Giá'!$B$10,IF(AND('Raw Data'!N3415&gt;2.5,'Raw Data'!N3415&lt;=3),'Bảng Giá'!$B$11,IF(AND('Raw Data'!N3415&gt;3,'Raw Data'!N3415&lt;=3.5),'Bảng Giá'!$B$12,IF(AND('Raw Data'!N3415&gt;3.5,'Raw Data'!N3415&lt;=4),'Bảng Giá'!$B$13,IF(AND('Raw Data'!N3415&gt;4,'Raw Data'!N3415&lt;=4.5),'Bảng Giá'!$B$14,IF(AND('Raw Data'!N3415&gt;4.5,'Raw Data'!N3415&lt;=5),'Bảng Giá'!$B$15,IF(AND('Raw Data'!N3415&gt;5,'Raw Data'!N3415&lt;=5.5),'Bảng Giá'!$B$16,IF(AND('Raw Data'!N3415&gt;5.5,'Raw Data'!N3415&lt;=6),'Bảng Giá'!$B$17,'Bảng Giá'!$B$18)))))))))))))))</f>
        <v>0.1&lt;x&lt;=0.25</v>
      </c>
      <c r="Q3415" s="48">
        <f t="shared" si="321"/>
        <v>-7.6335877862595417E-3</v>
      </c>
      <c r="R3415">
        <f t="shared" si="322"/>
        <v>15600</v>
      </c>
      <c r="S3415">
        <f t="shared" si="323"/>
        <v>2500</v>
      </c>
    </row>
    <row r="3416" spans="1:19" x14ac:dyDescent="0.25">
      <c r="A3416" s="12">
        <v>3415</v>
      </c>
      <c r="B3416" s="12" t="s">
        <v>292</v>
      </c>
      <c r="C3416" s="12" t="s">
        <v>2094</v>
      </c>
      <c r="D3416" s="28">
        <v>43014.333333333336</v>
      </c>
      <c r="E3416" s="17">
        <v>43015.833333333336</v>
      </c>
      <c r="F3416" s="13" t="s">
        <v>302</v>
      </c>
      <c r="G3416" s="12">
        <v>200</v>
      </c>
      <c r="H3416" s="12" t="s">
        <v>322</v>
      </c>
      <c r="I3416" s="12" t="s">
        <v>298</v>
      </c>
      <c r="J3416" s="37">
        <f>INDEX('Bảng Giá'!$C$3:$H$18,MATCH('Raw Data'!P3416,'Bảng Giá'!$B$3:$B$18,0),MATCH('Raw Data'!M3416,'Bảng Giá'!$C$2:$H$2,0))</f>
        <v>13000</v>
      </c>
      <c r="K3416" s="12">
        <v>13100</v>
      </c>
      <c r="L3416" s="36">
        <f t="shared" si="318"/>
        <v>1.5</v>
      </c>
      <c r="M3416" t="str">
        <f>'References data'!H3417</f>
        <v>Nội Tỉnh</v>
      </c>
      <c r="N3416">
        <f t="shared" si="319"/>
        <v>0.2</v>
      </c>
      <c r="O3416">
        <f t="shared" si="320"/>
        <v>-100</v>
      </c>
      <c r="P3416" t="str">
        <f>IF(AND(N3416&gt;0,N3416&lt;=0.05),'Bảng Giá'!$B$3,IF(AND(N3416&lt;=0.1,N3416&gt;0.05),'Bảng Giá'!$B$4,IF(AND('Raw Data'!N3416&gt;0.1,'Raw Data'!N3416&lt;=0.25),'Bảng Giá'!$B$5,IF(AND('Raw Data'!N3416&gt;0.25,'Raw Data'!N3416&lt;=0.5),'Bảng Giá'!$B$6,IF(AND('Raw Data'!N3416&gt;0.5,'Raw Data'!N3416&lt;=1),'Bảng Giá'!$B$7,IF(AND('Raw Data'!N3416&gt;1,'Raw Data'!N3416&lt;=1.5),'Bảng Giá'!$B$8,IF(AND('Raw Data'!N3416&gt;1.5,'Raw Data'!N3416&lt;=2),'Bảng Giá'!$B$9,IF(AND('Raw Data'!N3416&gt;2,'Raw Data'!N3416&lt;=2.5),'Bảng Giá'!$B$10,IF(AND('Raw Data'!N3416&gt;2.5,'Raw Data'!N3416&lt;=3),'Bảng Giá'!$B$11,IF(AND('Raw Data'!N3416&gt;3,'Raw Data'!N3416&lt;=3.5),'Bảng Giá'!$B$12,IF(AND('Raw Data'!N3416&gt;3.5,'Raw Data'!N3416&lt;=4),'Bảng Giá'!$B$13,IF(AND('Raw Data'!N3416&gt;4,'Raw Data'!N3416&lt;=4.5),'Bảng Giá'!$B$14,IF(AND('Raw Data'!N3416&gt;4.5,'Raw Data'!N3416&lt;=5),'Bảng Giá'!$B$15,IF(AND('Raw Data'!N3416&gt;5,'Raw Data'!N3416&lt;=5.5),'Bảng Giá'!$B$16,IF(AND('Raw Data'!N3416&gt;5.5,'Raw Data'!N3416&lt;=6),'Bảng Giá'!$B$17,'Bảng Giá'!$B$18)))))))))))))))</f>
        <v>0.1&lt;x&lt;=0.25</v>
      </c>
      <c r="Q3416" s="48">
        <f t="shared" si="321"/>
        <v>-7.6335877862595417E-3</v>
      </c>
      <c r="R3416">
        <f t="shared" si="322"/>
        <v>15600</v>
      </c>
      <c r="S3416">
        <f t="shared" si="323"/>
        <v>2500</v>
      </c>
    </row>
    <row r="3417" spans="1:19" x14ac:dyDescent="0.25">
      <c r="A3417" s="12">
        <v>3416</v>
      </c>
      <c r="B3417" s="12" t="s">
        <v>292</v>
      </c>
      <c r="C3417" s="12" t="s">
        <v>2095</v>
      </c>
      <c r="D3417" s="28">
        <v>43015.629652777781</v>
      </c>
      <c r="E3417" s="17">
        <v>43017.129652777781</v>
      </c>
      <c r="F3417" s="13" t="s">
        <v>302</v>
      </c>
      <c r="G3417" s="12">
        <v>200</v>
      </c>
      <c r="H3417" s="12" t="s">
        <v>322</v>
      </c>
      <c r="I3417" s="12" t="s">
        <v>315</v>
      </c>
      <c r="J3417" s="37">
        <f>INDEX('Bảng Giá'!$C$3:$H$18,MATCH('Raw Data'!P3417,'Bảng Giá'!$B$3:$B$18,0),MATCH('Raw Data'!M3417,'Bảng Giá'!$C$2:$H$2,0))</f>
        <v>13000</v>
      </c>
      <c r="K3417" s="12">
        <v>13100</v>
      </c>
      <c r="L3417" s="36">
        <f t="shared" si="318"/>
        <v>1.5</v>
      </c>
      <c r="M3417" t="str">
        <f>'References data'!H3418</f>
        <v>Nội Tỉnh</v>
      </c>
      <c r="N3417">
        <f t="shared" si="319"/>
        <v>0.2</v>
      </c>
      <c r="O3417">
        <f t="shared" si="320"/>
        <v>-100</v>
      </c>
      <c r="P3417" t="str">
        <f>IF(AND(N3417&gt;0,N3417&lt;=0.05),'Bảng Giá'!$B$3,IF(AND(N3417&lt;=0.1,N3417&gt;0.05),'Bảng Giá'!$B$4,IF(AND('Raw Data'!N3417&gt;0.1,'Raw Data'!N3417&lt;=0.25),'Bảng Giá'!$B$5,IF(AND('Raw Data'!N3417&gt;0.25,'Raw Data'!N3417&lt;=0.5),'Bảng Giá'!$B$6,IF(AND('Raw Data'!N3417&gt;0.5,'Raw Data'!N3417&lt;=1),'Bảng Giá'!$B$7,IF(AND('Raw Data'!N3417&gt;1,'Raw Data'!N3417&lt;=1.5),'Bảng Giá'!$B$8,IF(AND('Raw Data'!N3417&gt;1.5,'Raw Data'!N3417&lt;=2),'Bảng Giá'!$B$9,IF(AND('Raw Data'!N3417&gt;2,'Raw Data'!N3417&lt;=2.5),'Bảng Giá'!$B$10,IF(AND('Raw Data'!N3417&gt;2.5,'Raw Data'!N3417&lt;=3),'Bảng Giá'!$B$11,IF(AND('Raw Data'!N3417&gt;3,'Raw Data'!N3417&lt;=3.5),'Bảng Giá'!$B$12,IF(AND('Raw Data'!N3417&gt;3.5,'Raw Data'!N3417&lt;=4),'Bảng Giá'!$B$13,IF(AND('Raw Data'!N3417&gt;4,'Raw Data'!N3417&lt;=4.5),'Bảng Giá'!$B$14,IF(AND('Raw Data'!N3417&gt;4.5,'Raw Data'!N3417&lt;=5),'Bảng Giá'!$B$15,IF(AND('Raw Data'!N3417&gt;5,'Raw Data'!N3417&lt;=5.5),'Bảng Giá'!$B$16,IF(AND('Raw Data'!N3417&gt;5.5,'Raw Data'!N3417&lt;=6),'Bảng Giá'!$B$17,'Bảng Giá'!$B$18)))))))))))))))</f>
        <v>0.1&lt;x&lt;=0.25</v>
      </c>
      <c r="Q3417" s="48">
        <f t="shared" si="321"/>
        <v>-7.6335877862595417E-3</v>
      </c>
      <c r="R3417">
        <f t="shared" si="322"/>
        <v>15600</v>
      </c>
      <c r="S3417">
        <f t="shared" si="323"/>
        <v>2500</v>
      </c>
    </row>
    <row r="3418" spans="1:19" x14ac:dyDescent="0.25">
      <c r="A3418" s="12">
        <v>3417</v>
      </c>
      <c r="B3418" s="12" t="s">
        <v>292</v>
      </c>
      <c r="C3418" s="12" t="s">
        <v>2096</v>
      </c>
      <c r="D3418" s="28">
        <v>43013.402013888888</v>
      </c>
      <c r="E3418" s="17">
        <v>43015.602013888885</v>
      </c>
      <c r="F3418" s="13" t="s">
        <v>302</v>
      </c>
      <c r="G3418" s="12">
        <v>3600</v>
      </c>
      <c r="H3418" s="12" t="s">
        <v>111</v>
      </c>
      <c r="I3418" s="12" t="s">
        <v>322</v>
      </c>
      <c r="J3418" s="37">
        <f>INDEX('Bảng Giá'!$C$3:$H$18,MATCH('Raw Data'!P3418,'Bảng Giá'!$B$3:$B$18,0),MATCH('Raw Data'!M3418,'Bảng Giá'!$C$2:$H$2,0))</f>
        <v>51500</v>
      </c>
      <c r="K3418" s="12">
        <v>51800</v>
      </c>
      <c r="L3418" s="36">
        <f t="shared" si="318"/>
        <v>2.1999999999970896</v>
      </c>
      <c r="M3418" t="str">
        <f>'References data'!H3419</f>
        <v>Nội Vùng</v>
      </c>
      <c r="N3418">
        <f t="shared" si="319"/>
        <v>3.6</v>
      </c>
      <c r="O3418">
        <f t="shared" si="320"/>
        <v>-300</v>
      </c>
      <c r="P3418" t="str">
        <f>IF(AND(N3418&gt;0,N3418&lt;=0.05),'Bảng Giá'!$B$3,IF(AND(N3418&lt;=0.1,N3418&gt;0.05),'Bảng Giá'!$B$4,IF(AND('Raw Data'!N3418&gt;0.1,'Raw Data'!N3418&lt;=0.25),'Bảng Giá'!$B$5,IF(AND('Raw Data'!N3418&gt;0.25,'Raw Data'!N3418&lt;=0.5),'Bảng Giá'!$B$6,IF(AND('Raw Data'!N3418&gt;0.5,'Raw Data'!N3418&lt;=1),'Bảng Giá'!$B$7,IF(AND('Raw Data'!N3418&gt;1,'Raw Data'!N3418&lt;=1.5),'Bảng Giá'!$B$8,IF(AND('Raw Data'!N3418&gt;1.5,'Raw Data'!N3418&lt;=2),'Bảng Giá'!$B$9,IF(AND('Raw Data'!N3418&gt;2,'Raw Data'!N3418&lt;=2.5),'Bảng Giá'!$B$10,IF(AND('Raw Data'!N3418&gt;2.5,'Raw Data'!N3418&lt;=3),'Bảng Giá'!$B$11,IF(AND('Raw Data'!N3418&gt;3,'Raw Data'!N3418&lt;=3.5),'Bảng Giá'!$B$12,IF(AND('Raw Data'!N3418&gt;3.5,'Raw Data'!N3418&lt;=4),'Bảng Giá'!$B$13,IF(AND('Raw Data'!N3418&gt;4,'Raw Data'!N3418&lt;=4.5),'Bảng Giá'!$B$14,IF(AND('Raw Data'!N3418&gt;4.5,'Raw Data'!N3418&lt;=5),'Bảng Giá'!$B$15,IF(AND('Raw Data'!N3418&gt;5,'Raw Data'!N3418&lt;=5.5),'Bảng Giá'!$B$16,IF(AND('Raw Data'!N3418&gt;5.5,'Raw Data'!N3418&lt;=6),'Bảng Giá'!$B$17,'Bảng Giá'!$B$18)))))))))))))))</f>
        <v>3.5&lt;x&lt;=4</v>
      </c>
      <c r="Q3418" s="48">
        <f t="shared" si="321"/>
        <v>-5.7915057915057912E-3</v>
      </c>
      <c r="R3418">
        <f t="shared" si="322"/>
        <v>61800</v>
      </c>
      <c r="S3418">
        <f t="shared" si="323"/>
        <v>10000</v>
      </c>
    </row>
    <row r="3419" spans="1:19" x14ac:dyDescent="0.25">
      <c r="A3419" s="12">
        <v>3418</v>
      </c>
      <c r="B3419" s="12" t="s">
        <v>292</v>
      </c>
      <c r="C3419" s="12" t="s">
        <v>2097</v>
      </c>
      <c r="D3419" s="28">
        <v>43014.504733796297</v>
      </c>
      <c r="E3419" s="17">
        <v>43016.704733796294</v>
      </c>
      <c r="F3419" s="13" t="s">
        <v>302</v>
      </c>
      <c r="G3419" s="12">
        <v>3600</v>
      </c>
      <c r="H3419" s="12" t="s">
        <v>96</v>
      </c>
      <c r="I3419" s="12" t="s">
        <v>322</v>
      </c>
      <c r="J3419" s="37">
        <f>INDEX('Bảng Giá'!$C$3:$H$18,MATCH('Raw Data'!P3419,'Bảng Giá'!$B$3:$B$18,0),MATCH('Raw Data'!M3419,'Bảng Giá'!$C$2:$H$2,0))</f>
        <v>51500</v>
      </c>
      <c r="K3419" s="12">
        <v>51800</v>
      </c>
      <c r="L3419" s="36">
        <f t="shared" si="318"/>
        <v>2.1999999999970896</v>
      </c>
      <c r="M3419" t="str">
        <f>'References data'!H3420</f>
        <v>Nội Vùng</v>
      </c>
      <c r="N3419">
        <f t="shared" si="319"/>
        <v>3.6</v>
      </c>
      <c r="O3419">
        <f t="shared" si="320"/>
        <v>-300</v>
      </c>
      <c r="P3419" t="str">
        <f>IF(AND(N3419&gt;0,N3419&lt;=0.05),'Bảng Giá'!$B$3,IF(AND(N3419&lt;=0.1,N3419&gt;0.05),'Bảng Giá'!$B$4,IF(AND('Raw Data'!N3419&gt;0.1,'Raw Data'!N3419&lt;=0.25),'Bảng Giá'!$B$5,IF(AND('Raw Data'!N3419&gt;0.25,'Raw Data'!N3419&lt;=0.5),'Bảng Giá'!$B$6,IF(AND('Raw Data'!N3419&gt;0.5,'Raw Data'!N3419&lt;=1),'Bảng Giá'!$B$7,IF(AND('Raw Data'!N3419&gt;1,'Raw Data'!N3419&lt;=1.5),'Bảng Giá'!$B$8,IF(AND('Raw Data'!N3419&gt;1.5,'Raw Data'!N3419&lt;=2),'Bảng Giá'!$B$9,IF(AND('Raw Data'!N3419&gt;2,'Raw Data'!N3419&lt;=2.5),'Bảng Giá'!$B$10,IF(AND('Raw Data'!N3419&gt;2.5,'Raw Data'!N3419&lt;=3),'Bảng Giá'!$B$11,IF(AND('Raw Data'!N3419&gt;3,'Raw Data'!N3419&lt;=3.5),'Bảng Giá'!$B$12,IF(AND('Raw Data'!N3419&gt;3.5,'Raw Data'!N3419&lt;=4),'Bảng Giá'!$B$13,IF(AND('Raw Data'!N3419&gt;4,'Raw Data'!N3419&lt;=4.5),'Bảng Giá'!$B$14,IF(AND('Raw Data'!N3419&gt;4.5,'Raw Data'!N3419&lt;=5),'Bảng Giá'!$B$15,IF(AND('Raw Data'!N3419&gt;5,'Raw Data'!N3419&lt;=5.5),'Bảng Giá'!$B$16,IF(AND('Raw Data'!N3419&gt;5.5,'Raw Data'!N3419&lt;=6),'Bảng Giá'!$B$17,'Bảng Giá'!$B$18)))))))))))))))</f>
        <v>3.5&lt;x&lt;=4</v>
      </c>
      <c r="Q3419" s="48">
        <f t="shared" si="321"/>
        <v>-5.7915057915057912E-3</v>
      </c>
      <c r="R3419">
        <f t="shared" si="322"/>
        <v>61800</v>
      </c>
      <c r="S3419">
        <f t="shared" si="323"/>
        <v>10000</v>
      </c>
    </row>
    <row r="3420" spans="1:19" x14ac:dyDescent="0.25">
      <c r="A3420" s="12">
        <v>3419</v>
      </c>
      <c r="B3420" s="12" t="s">
        <v>292</v>
      </c>
      <c r="C3420" s="12" t="s">
        <v>2098</v>
      </c>
      <c r="D3420" s="28">
        <v>43014.379826388889</v>
      </c>
      <c r="E3420" s="17">
        <v>43016.579826388886</v>
      </c>
      <c r="F3420" s="13" t="s">
        <v>302</v>
      </c>
      <c r="G3420" s="12">
        <v>3600</v>
      </c>
      <c r="H3420" s="12" t="s">
        <v>117</v>
      </c>
      <c r="I3420" s="12" t="s">
        <v>322</v>
      </c>
      <c r="J3420" s="37">
        <f>INDEX('Bảng Giá'!$C$3:$H$18,MATCH('Raw Data'!P3420,'Bảng Giá'!$B$3:$B$18,0),MATCH('Raw Data'!M3420,'Bảng Giá'!$C$2:$H$2,0))</f>
        <v>51500</v>
      </c>
      <c r="K3420" s="12">
        <v>51800</v>
      </c>
      <c r="L3420" s="36">
        <f t="shared" si="318"/>
        <v>2.1999999999970896</v>
      </c>
      <c r="M3420" t="str">
        <f>'References data'!H3421</f>
        <v>Nội Vùng</v>
      </c>
      <c r="N3420">
        <f t="shared" si="319"/>
        <v>3.6</v>
      </c>
      <c r="O3420">
        <f t="shared" si="320"/>
        <v>-300</v>
      </c>
      <c r="P3420" t="str">
        <f>IF(AND(N3420&gt;0,N3420&lt;=0.05),'Bảng Giá'!$B$3,IF(AND(N3420&lt;=0.1,N3420&gt;0.05),'Bảng Giá'!$B$4,IF(AND('Raw Data'!N3420&gt;0.1,'Raw Data'!N3420&lt;=0.25),'Bảng Giá'!$B$5,IF(AND('Raw Data'!N3420&gt;0.25,'Raw Data'!N3420&lt;=0.5),'Bảng Giá'!$B$6,IF(AND('Raw Data'!N3420&gt;0.5,'Raw Data'!N3420&lt;=1),'Bảng Giá'!$B$7,IF(AND('Raw Data'!N3420&gt;1,'Raw Data'!N3420&lt;=1.5),'Bảng Giá'!$B$8,IF(AND('Raw Data'!N3420&gt;1.5,'Raw Data'!N3420&lt;=2),'Bảng Giá'!$B$9,IF(AND('Raw Data'!N3420&gt;2,'Raw Data'!N3420&lt;=2.5),'Bảng Giá'!$B$10,IF(AND('Raw Data'!N3420&gt;2.5,'Raw Data'!N3420&lt;=3),'Bảng Giá'!$B$11,IF(AND('Raw Data'!N3420&gt;3,'Raw Data'!N3420&lt;=3.5),'Bảng Giá'!$B$12,IF(AND('Raw Data'!N3420&gt;3.5,'Raw Data'!N3420&lt;=4),'Bảng Giá'!$B$13,IF(AND('Raw Data'!N3420&gt;4,'Raw Data'!N3420&lt;=4.5),'Bảng Giá'!$B$14,IF(AND('Raw Data'!N3420&gt;4.5,'Raw Data'!N3420&lt;=5),'Bảng Giá'!$B$15,IF(AND('Raw Data'!N3420&gt;5,'Raw Data'!N3420&lt;=5.5),'Bảng Giá'!$B$16,IF(AND('Raw Data'!N3420&gt;5.5,'Raw Data'!N3420&lt;=6),'Bảng Giá'!$B$17,'Bảng Giá'!$B$18)))))))))))))))</f>
        <v>3.5&lt;x&lt;=4</v>
      </c>
      <c r="Q3420" s="48">
        <f t="shared" si="321"/>
        <v>-5.7915057915057912E-3</v>
      </c>
      <c r="R3420">
        <f t="shared" si="322"/>
        <v>61800</v>
      </c>
      <c r="S3420">
        <f t="shared" si="323"/>
        <v>10000</v>
      </c>
    </row>
    <row r="3421" spans="1:19" x14ac:dyDescent="0.25">
      <c r="A3421" s="12">
        <v>3420</v>
      </c>
      <c r="B3421" s="12" t="s">
        <v>292</v>
      </c>
      <c r="C3421" s="12" t="s">
        <v>2099</v>
      </c>
      <c r="D3421" s="28">
        <v>43015.333333333336</v>
      </c>
      <c r="E3421" s="17">
        <v>43016.833333333336</v>
      </c>
      <c r="F3421" s="13" t="s">
        <v>302</v>
      </c>
      <c r="G3421" s="12">
        <v>200</v>
      </c>
      <c r="H3421" s="12" t="s">
        <v>322</v>
      </c>
      <c r="I3421" s="12" t="s">
        <v>98</v>
      </c>
      <c r="J3421" s="37">
        <f>INDEX('Bảng Giá'!$C$3:$H$18,MATCH('Raw Data'!P3421,'Bảng Giá'!$B$3:$B$18,0),MATCH('Raw Data'!M3421,'Bảng Giá'!$C$2:$H$2,0))</f>
        <v>13000</v>
      </c>
      <c r="K3421" s="12">
        <v>13100</v>
      </c>
      <c r="L3421" s="36">
        <f t="shared" si="318"/>
        <v>1.5</v>
      </c>
      <c r="M3421" t="str">
        <f>'References data'!H3422</f>
        <v>Nội Tỉnh</v>
      </c>
      <c r="N3421">
        <f t="shared" si="319"/>
        <v>0.2</v>
      </c>
      <c r="O3421">
        <f t="shared" si="320"/>
        <v>-100</v>
      </c>
      <c r="P3421" t="str">
        <f>IF(AND(N3421&gt;0,N3421&lt;=0.05),'Bảng Giá'!$B$3,IF(AND(N3421&lt;=0.1,N3421&gt;0.05),'Bảng Giá'!$B$4,IF(AND('Raw Data'!N3421&gt;0.1,'Raw Data'!N3421&lt;=0.25),'Bảng Giá'!$B$5,IF(AND('Raw Data'!N3421&gt;0.25,'Raw Data'!N3421&lt;=0.5),'Bảng Giá'!$B$6,IF(AND('Raw Data'!N3421&gt;0.5,'Raw Data'!N3421&lt;=1),'Bảng Giá'!$B$7,IF(AND('Raw Data'!N3421&gt;1,'Raw Data'!N3421&lt;=1.5),'Bảng Giá'!$B$8,IF(AND('Raw Data'!N3421&gt;1.5,'Raw Data'!N3421&lt;=2),'Bảng Giá'!$B$9,IF(AND('Raw Data'!N3421&gt;2,'Raw Data'!N3421&lt;=2.5),'Bảng Giá'!$B$10,IF(AND('Raw Data'!N3421&gt;2.5,'Raw Data'!N3421&lt;=3),'Bảng Giá'!$B$11,IF(AND('Raw Data'!N3421&gt;3,'Raw Data'!N3421&lt;=3.5),'Bảng Giá'!$B$12,IF(AND('Raw Data'!N3421&gt;3.5,'Raw Data'!N3421&lt;=4),'Bảng Giá'!$B$13,IF(AND('Raw Data'!N3421&gt;4,'Raw Data'!N3421&lt;=4.5),'Bảng Giá'!$B$14,IF(AND('Raw Data'!N3421&gt;4.5,'Raw Data'!N3421&lt;=5),'Bảng Giá'!$B$15,IF(AND('Raw Data'!N3421&gt;5,'Raw Data'!N3421&lt;=5.5),'Bảng Giá'!$B$16,IF(AND('Raw Data'!N3421&gt;5.5,'Raw Data'!N3421&lt;=6),'Bảng Giá'!$B$17,'Bảng Giá'!$B$18)))))))))))))))</f>
        <v>0.1&lt;x&lt;=0.25</v>
      </c>
      <c r="Q3421" s="48">
        <f t="shared" si="321"/>
        <v>-7.6335877862595417E-3</v>
      </c>
      <c r="R3421">
        <f t="shared" si="322"/>
        <v>15600</v>
      </c>
      <c r="S3421">
        <f t="shared" si="323"/>
        <v>2500</v>
      </c>
    </row>
    <row r="3422" spans="1:19" x14ac:dyDescent="0.25">
      <c r="A3422" s="12">
        <v>3421</v>
      </c>
      <c r="B3422" s="12" t="s">
        <v>292</v>
      </c>
      <c r="C3422" s="12" t="s">
        <v>2100</v>
      </c>
      <c r="D3422" s="28">
        <v>43014.504675925928</v>
      </c>
      <c r="E3422" s="17">
        <v>43016.004675925928</v>
      </c>
      <c r="F3422" s="13" t="s">
        <v>302</v>
      </c>
      <c r="G3422" s="12">
        <v>200</v>
      </c>
      <c r="H3422" s="12" t="s">
        <v>322</v>
      </c>
      <c r="I3422" s="12" t="s">
        <v>93</v>
      </c>
      <c r="J3422" s="37">
        <f>INDEX('Bảng Giá'!$C$3:$H$18,MATCH('Raw Data'!P3422,'Bảng Giá'!$B$3:$B$18,0),MATCH('Raw Data'!M3422,'Bảng Giá'!$C$2:$H$2,0))</f>
        <v>13000</v>
      </c>
      <c r="K3422" s="12">
        <v>13100</v>
      </c>
      <c r="L3422" s="36">
        <f t="shared" si="318"/>
        <v>1.5</v>
      </c>
      <c r="M3422" t="str">
        <f>'References data'!H3423</f>
        <v>Nội Tỉnh</v>
      </c>
      <c r="N3422">
        <f t="shared" si="319"/>
        <v>0.2</v>
      </c>
      <c r="O3422">
        <f t="shared" si="320"/>
        <v>-100</v>
      </c>
      <c r="P3422" t="str">
        <f>IF(AND(N3422&gt;0,N3422&lt;=0.05),'Bảng Giá'!$B$3,IF(AND(N3422&lt;=0.1,N3422&gt;0.05),'Bảng Giá'!$B$4,IF(AND('Raw Data'!N3422&gt;0.1,'Raw Data'!N3422&lt;=0.25),'Bảng Giá'!$B$5,IF(AND('Raw Data'!N3422&gt;0.25,'Raw Data'!N3422&lt;=0.5),'Bảng Giá'!$B$6,IF(AND('Raw Data'!N3422&gt;0.5,'Raw Data'!N3422&lt;=1),'Bảng Giá'!$B$7,IF(AND('Raw Data'!N3422&gt;1,'Raw Data'!N3422&lt;=1.5),'Bảng Giá'!$B$8,IF(AND('Raw Data'!N3422&gt;1.5,'Raw Data'!N3422&lt;=2),'Bảng Giá'!$B$9,IF(AND('Raw Data'!N3422&gt;2,'Raw Data'!N3422&lt;=2.5),'Bảng Giá'!$B$10,IF(AND('Raw Data'!N3422&gt;2.5,'Raw Data'!N3422&lt;=3),'Bảng Giá'!$B$11,IF(AND('Raw Data'!N3422&gt;3,'Raw Data'!N3422&lt;=3.5),'Bảng Giá'!$B$12,IF(AND('Raw Data'!N3422&gt;3.5,'Raw Data'!N3422&lt;=4),'Bảng Giá'!$B$13,IF(AND('Raw Data'!N3422&gt;4,'Raw Data'!N3422&lt;=4.5),'Bảng Giá'!$B$14,IF(AND('Raw Data'!N3422&gt;4.5,'Raw Data'!N3422&lt;=5),'Bảng Giá'!$B$15,IF(AND('Raw Data'!N3422&gt;5,'Raw Data'!N3422&lt;=5.5),'Bảng Giá'!$B$16,IF(AND('Raw Data'!N3422&gt;5.5,'Raw Data'!N3422&lt;=6),'Bảng Giá'!$B$17,'Bảng Giá'!$B$18)))))))))))))))</f>
        <v>0.1&lt;x&lt;=0.25</v>
      </c>
      <c r="Q3422" s="48">
        <f t="shared" si="321"/>
        <v>-7.6335877862595417E-3</v>
      </c>
      <c r="R3422">
        <f t="shared" si="322"/>
        <v>15600</v>
      </c>
      <c r="S3422">
        <f t="shared" si="323"/>
        <v>2500</v>
      </c>
    </row>
    <row r="3423" spans="1:19" x14ac:dyDescent="0.25">
      <c r="A3423" s="12">
        <v>3422</v>
      </c>
      <c r="B3423" s="12" t="s">
        <v>292</v>
      </c>
      <c r="C3423" s="12" t="s">
        <v>2101</v>
      </c>
      <c r="D3423" s="28">
        <v>43014.50335648148</v>
      </c>
      <c r="E3423" s="17">
        <v>43016.00335648148</v>
      </c>
      <c r="F3423" s="13" t="s">
        <v>302</v>
      </c>
      <c r="G3423" s="12">
        <v>200</v>
      </c>
      <c r="H3423" s="12" t="s">
        <v>322</v>
      </c>
      <c r="I3423" s="12" t="s">
        <v>91</v>
      </c>
      <c r="J3423" s="37">
        <f>INDEX('Bảng Giá'!$C$3:$H$18,MATCH('Raw Data'!P3423,'Bảng Giá'!$B$3:$B$18,0),MATCH('Raw Data'!M3423,'Bảng Giá'!$C$2:$H$2,0))</f>
        <v>13000</v>
      </c>
      <c r="K3423" s="12">
        <v>13100</v>
      </c>
      <c r="L3423" s="36">
        <f t="shared" si="318"/>
        <v>1.5</v>
      </c>
      <c r="M3423" t="str">
        <f>'References data'!H3424</f>
        <v>Nội Tỉnh</v>
      </c>
      <c r="N3423">
        <f t="shared" si="319"/>
        <v>0.2</v>
      </c>
      <c r="O3423">
        <f t="shared" si="320"/>
        <v>-100</v>
      </c>
      <c r="P3423" t="str">
        <f>IF(AND(N3423&gt;0,N3423&lt;=0.05),'Bảng Giá'!$B$3,IF(AND(N3423&lt;=0.1,N3423&gt;0.05),'Bảng Giá'!$B$4,IF(AND('Raw Data'!N3423&gt;0.1,'Raw Data'!N3423&lt;=0.25),'Bảng Giá'!$B$5,IF(AND('Raw Data'!N3423&gt;0.25,'Raw Data'!N3423&lt;=0.5),'Bảng Giá'!$B$6,IF(AND('Raw Data'!N3423&gt;0.5,'Raw Data'!N3423&lt;=1),'Bảng Giá'!$B$7,IF(AND('Raw Data'!N3423&gt;1,'Raw Data'!N3423&lt;=1.5),'Bảng Giá'!$B$8,IF(AND('Raw Data'!N3423&gt;1.5,'Raw Data'!N3423&lt;=2),'Bảng Giá'!$B$9,IF(AND('Raw Data'!N3423&gt;2,'Raw Data'!N3423&lt;=2.5),'Bảng Giá'!$B$10,IF(AND('Raw Data'!N3423&gt;2.5,'Raw Data'!N3423&lt;=3),'Bảng Giá'!$B$11,IF(AND('Raw Data'!N3423&gt;3,'Raw Data'!N3423&lt;=3.5),'Bảng Giá'!$B$12,IF(AND('Raw Data'!N3423&gt;3.5,'Raw Data'!N3423&lt;=4),'Bảng Giá'!$B$13,IF(AND('Raw Data'!N3423&gt;4,'Raw Data'!N3423&lt;=4.5),'Bảng Giá'!$B$14,IF(AND('Raw Data'!N3423&gt;4.5,'Raw Data'!N3423&lt;=5),'Bảng Giá'!$B$15,IF(AND('Raw Data'!N3423&gt;5,'Raw Data'!N3423&lt;=5.5),'Bảng Giá'!$B$16,IF(AND('Raw Data'!N3423&gt;5.5,'Raw Data'!N3423&lt;=6),'Bảng Giá'!$B$17,'Bảng Giá'!$B$18)))))))))))))))</f>
        <v>0.1&lt;x&lt;=0.25</v>
      </c>
      <c r="Q3423" s="48">
        <f t="shared" si="321"/>
        <v>-7.6335877862595417E-3</v>
      </c>
      <c r="R3423">
        <f t="shared" si="322"/>
        <v>15600</v>
      </c>
      <c r="S3423">
        <f t="shared" si="323"/>
        <v>2500</v>
      </c>
    </row>
    <row r="3424" spans="1:19" x14ac:dyDescent="0.25">
      <c r="A3424" s="12">
        <v>3423</v>
      </c>
      <c r="B3424" s="12" t="s">
        <v>292</v>
      </c>
      <c r="C3424" s="12" t="s">
        <v>2102</v>
      </c>
      <c r="D3424" s="28">
        <v>43014.503564814811</v>
      </c>
      <c r="E3424" s="17">
        <v>43016.003564814811</v>
      </c>
      <c r="F3424" s="13" t="s">
        <v>302</v>
      </c>
      <c r="G3424" s="12">
        <v>10000</v>
      </c>
      <c r="H3424" s="12" t="s">
        <v>322</v>
      </c>
      <c r="I3424" s="12" t="s">
        <v>76</v>
      </c>
      <c r="J3424" s="37">
        <f>INDEX('Bảng Giá'!$C$3:$H$18,MATCH('Raw Data'!P3424,'Bảng Giá'!$B$3:$B$18,0),MATCH('Raw Data'!M3424,'Bảng Giá'!$C$2:$H$2,0))</f>
        <v>2000</v>
      </c>
      <c r="K3424" s="12">
        <v>42800</v>
      </c>
      <c r="L3424" s="36">
        <f t="shared" si="318"/>
        <v>1.5</v>
      </c>
      <c r="M3424" t="str">
        <f>'References data'!H3425</f>
        <v>Nội Tỉnh</v>
      </c>
      <c r="N3424" s="46">
        <f t="shared" si="319"/>
        <v>10</v>
      </c>
      <c r="O3424">
        <f t="shared" si="320"/>
        <v>-40800</v>
      </c>
      <c r="P3424" t="str">
        <f>IF(AND(N3424&gt;0,N3424&lt;=0.05),'Bảng Giá'!$B$3,IF(AND(N3424&lt;=0.1,N3424&gt;0.05),'Bảng Giá'!$B$4,IF(AND('Raw Data'!N3424&gt;0.1,'Raw Data'!N3424&lt;=0.25),'Bảng Giá'!$B$5,IF(AND('Raw Data'!N3424&gt;0.25,'Raw Data'!N3424&lt;=0.5),'Bảng Giá'!$B$6,IF(AND('Raw Data'!N3424&gt;0.5,'Raw Data'!N3424&lt;=1),'Bảng Giá'!$B$7,IF(AND('Raw Data'!N3424&gt;1,'Raw Data'!N3424&lt;=1.5),'Bảng Giá'!$B$8,IF(AND('Raw Data'!N3424&gt;1.5,'Raw Data'!N3424&lt;=2),'Bảng Giá'!$B$9,IF(AND('Raw Data'!N3424&gt;2,'Raw Data'!N3424&lt;=2.5),'Bảng Giá'!$B$10,IF(AND('Raw Data'!N3424&gt;2.5,'Raw Data'!N3424&lt;=3),'Bảng Giá'!$B$11,IF(AND('Raw Data'!N3424&gt;3,'Raw Data'!N3424&lt;=3.5),'Bảng Giá'!$B$12,IF(AND('Raw Data'!N3424&gt;3.5,'Raw Data'!N3424&lt;=4),'Bảng Giá'!$B$13,IF(AND('Raw Data'!N3424&gt;4,'Raw Data'!N3424&lt;=4.5),'Bảng Giá'!$B$14,IF(AND('Raw Data'!N3424&gt;4.5,'Raw Data'!N3424&lt;=5),'Bảng Giá'!$B$15,IF(AND('Raw Data'!N3424&gt;5,'Raw Data'!N3424&lt;=5.5),'Bảng Giá'!$B$16,IF(AND('Raw Data'!N3424&gt;5.5,'Raw Data'!N3424&lt;=6),'Bảng Giá'!$B$17,'Bảng Giá'!$B$18)))))))))))))))</f>
        <v>Next 0.5</v>
      </c>
      <c r="Q3424" s="48">
        <f t="shared" si="321"/>
        <v>-0.95327102803738317</v>
      </c>
      <c r="R3424">
        <f t="shared" si="322"/>
        <v>2400</v>
      </c>
      <c r="S3424">
        <f t="shared" si="323"/>
        <v>-40400</v>
      </c>
    </row>
    <row r="3425" spans="1:19" x14ac:dyDescent="0.25">
      <c r="A3425" s="12">
        <v>3424</v>
      </c>
      <c r="B3425" s="12" t="s">
        <v>292</v>
      </c>
      <c r="C3425" s="12" t="s">
        <v>2103</v>
      </c>
      <c r="D3425" s="28">
        <v>43014.503310185188</v>
      </c>
      <c r="E3425" s="17">
        <v>43016.003310185188</v>
      </c>
      <c r="F3425" s="13" t="s">
        <v>302</v>
      </c>
      <c r="G3425" s="12">
        <v>200</v>
      </c>
      <c r="H3425" s="12" t="s">
        <v>322</v>
      </c>
      <c r="I3425" s="12" t="s">
        <v>100</v>
      </c>
      <c r="J3425" s="37">
        <f>INDEX('Bảng Giá'!$C$3:$H$18,MATCH('Raw Data'!P3425,'Bảng Giá'!$B$3:$B$18,0),MATCH('Raw Data'!M3425,'Bảng Giá'!$C$2:$H$2,0))</f>
        <v>13000</v>
      </c>
      <c r="K3425" s="12">
        <v>13100</v>
      </c>
      <c r="L3425" s="36">
        <f t="shared" si="318"/>
        <v>1.5</v>
      </c>
      <c r="M3425" t="str">
        <f>'References data'!H3426</f>
        <v>Nội Tỉnh</v>
      </c>
      <c r="N3425">
        <f t="shared" si="319"/>
        <v>0.2</v>
      </c>
      <c r="O3425">
        <f t="shared" si="320"/>
        <v>-100</v>
      </c>
      <c r="P3425" t="str">
        <f>IF(AND(N3425&gt;0,N3425&lt;=0.05),'Bảng Giá'!$B$3,IF(AND(N3425&lt;=0.1,N3425&gt;0.05),'Bảng Giá'!$B$4,IF(AND('Raw Data'!N3425&gt;0.1,'Raw Data'!N3425&lt;=0.25),'Bảng Giá'!$B$5,IF(AND('Raw Data'!N3425&gt;0.25,'Raw Data'!N3425&lt;=0.5),'Bảng Giá'!$B$6,IF(AND('Raw Data'!N3425&gt;0.5,'Raw Data'!N3425&lt;=1),'Bảng Giá'!$B$7,IF(AND('Raw Data'!N3425&gt;1,'Raw Data'!N3425&lt;=1.5),'Bảng Giá'!$B$8,IF(AND('Raw Data'!N3425&gt;1.5,'Raw Data'!N3425&lt;=2),'Bảng Giá'!$B$9,IF(AND('Raw Data'!N3425&gt;2,'Raw Data'!N3425&lt;=2.5),'Bảng Giá'!$B$10,IF(AND('Raw Data'!N3425&gt;2.5,'Raw Data'!N3425&lt;=3),'Bảng Giá'!$B$11,IF(AND('Raw Data'!N3425&gt;3,'Raw Data'!N3425&lt;=3.5),'Bảng Giá'!$B$12,IF(AND('Raw Data'!N3425&gt;3.5,'Raw Data'!N3425&lt;=4),'Bảng Giá'!$B$13,IF(AND('Raw Data'!N3425&gt;4,'Raw Data'!N3425&lt;=4.5),'Bảng Giá'!$B$14,IF(AND('Raw Data'!N3425&gt;4.5,'Raw Data'!N3425&lt;=5),'Bảng Giá'!$B$15,IF(AND('Raw Data'!N3425&gt;5,'Raw Data'!N3425&lt;=5.5),'Bảng Giá'!$B$16,IF(AND('Raw Data'!N3425&gt;5.5,'Raw Data'!N3425&lt;=6),'Bảng Giá'!$B$17,'Bảng Giá'!$B$18)))))))))))))))</f>
        <v>0.1&lt;x&lt;=0.25</v>
      </c>
      <c r="Q3425" s="48">
        <f t="shared" si="321"/>
        <v>-7.6335877862595417E-3</v>
      </c>
      <c r="R3425">
        <f t="shared" si="322"/>
        <v>15600</v>
      </c>
      <c r="S3425">
        <f t="shared" si="323"/>
        <v>2500</v>
      </c>
    </row>
    <row r="3426" spans="1:19" x14ac:dyDescent="0.25">
      <c r="A3426" s="12">
        <v>3425</v>
      </c>
      <c r="B3426" s="12" t="s">
        <v>292</v>
      </c>
      <c r="C3426" s="12" t="s">
        <v>2104</v>
      </c>
      <c r="D3426" s="28">
        <v>43015.629652777781</v>
      </c>
      <c r="E3426" s="17">
        <v>43017.129652777781</v>
      </c>
      <c r="F3426" s="13" t="s">
        <v>302</v>
      </c>
      <c r="G3426" s="12">
        <v>200</v>
      </c>
      <c r="H3426" s="12" t="s">
        <v>322</v>
      </c>
      <c r="I3426" s="12" t="s">
        <v>93</v>
      </c>
      <c r="J3426" s="37">
        <f>INDEX('Bảng Giá'!$C$3:$H$18,MATCH('Raw Data'!P3426,'Bảng Giá'!$B$3:$B$18,0),MATCH('Raw Data'!M3426,'Bảng Giá'!$C$2:$H$2,0))</f>
        <v>13000</v>
      </c>
      <c r="K3426" s="12">
        <v>13100</v>
      </c>
      <c r="L3426" s="36">
        <f t="shared" si="318"/>
        <v>1.5</v>
      </c>
      <c r="M3426" t="str">
        <f>'References data'!H3427</f>
        <v>Nội Tỉnh</v>
      </c>
      <c r="N3426">
        <f t="shared" si="319"/>
        <v>0.2</v>
      </c>
      <c r="O3426">
        <f t="shared" si="320"/>
        <v>-100</v>
      </c>
      <c r="P3426" t="str">
        <f>IF(AND(N3426&gt;0,N3426&lt;=0.05),'Bảng Giá'!$B$3,IF(AND(N3426&lt;=0.1,N3426&gt;0.05),'Bảng Giá'!$B$4,IF(AND('Raw Data'!N3426&gt;0.1,'Raw Data'!N3426&lt;=0.25),'Bảng Giá'!$B$5,IF(AND('Raw Data'!N3426&gt;0.25,'Raw Data'!N3426&lt;=0.5),'Bảng Giá'!$B$6,IF(AND('Raw Data'!N3426&gt;0.5,'Raw Data'!N3426&lt;=1),'Bảng Giá'!$B$7,IF(AND('Raw Data'!N3426&gt;1,'Raw Data'!N3426&lt;=1.5),'Bảng Giá'!$B$8,IF(AND('Raw Data'!N3426&gt;1.5,'Raw Data'!N3426&lt;=2),'Bảng Giá'!$B$9,IF(AND('Raw Data'!N3426&gt;2,'Raw Data'!N3426&lt;=2.5),'Bảng Giá'!$B$10,IF(AND('Raw Data'!N3426&gt;2.5,'Raw Data'!N3426&lt;=3),'Bảng Giá'!$B$11,IF(AND('Raw Data'!N3426&gt;3,'Raw Data'!N3426&lt;=3.5),'Bảng Giá'!$B$12,IF(AND('Raw Data'!N3426&gt;3.5,'Raw Data'!N3426&lt;=4),'Bảng Giá'!$B$13,IF(AND('Raw Data'!N3426&gt;4,'Raw Data'!N3426&lt;=4.5),'Bảng Giá'!$B$14,IF(AND('Raw Data'!N3426&gt;4.5,'Raw Data'!N3426&lt;=5),'Bảng Giá'!$B$15,IF(AND('Raw Data'!N3426&gt;5,'Raw Data'!N3426&lt;=5.5),'Bảng Giá'!$B$16,IF(AND('Raw Data'!N3426&gt;5.5,'Raw Data'!N3426&lt;=6),'Bảng Giá'!$B$17,'Bảng Giá'!$B$18)))))))))))))))</f>
        <v>0.1&lt;x&lt;=0.25</v>
      </c>
      <c r="Q3426" s="48">
        <f t="shared" si="321"/>
        <v>-7.6335877862595417E-3</v>
      </c>
      <c r="R3426">
        <f t="shared" si="322"/>
        <v>15600</v>
      </c>
      <c r="S3426">
        <f t="shared" si="323"/>
        <v>2500</v>
      </c>
    </row>
    <row r="3427" spans="1:19" x14ac:dyDescent="0.25">
      <c r="A3427" s="12">
        <v>3426</v>
      </c>
      <c r="B3427" s="12" t="s">
        <v>292</v>
      </c>
      <c r="C3427" s="12" t="s">
        <v>2105</v>
      </c>
      <c r="D3427" s="28">
        <v>43015.436041666668</v>
      </c>
      <c r="E3427" s="17">
        <v>43016.936041666668</v>
      </c>
      <c r="F3427" s="13" t="s">
        <v>302</v>
      </c>
      <c r="G3427" s="12">
        <v>2500</v>
      </c>
      <c r="H3427" s="12" t="s">
        <v>322</v>
      </c>
      <c r="I3427" s="12" t="s">
        <v>76</v>
      </c>
      <c r="J3427" s="37">
        <f>INDEX('Bảng Giá'!$C$3:$H$18,MATCH('Raw Data'!P3427,'Bảng Giá'!$B$3:$B$18,0),MATCH('Raw Data'!M3427,'Bảng Giá'!$C$2:$H$2,0))</f>
        <v>16000</v>
      </c>
      <c r="K3427" s="12">
        <v>17700</v>
      </c>
      <c r="L3427" s="36">
        <f t="shared" si="318"/>
        <v>1.5</v>
      </c>
      <c r="M3427" t="str">
        <f>'References data'!H3428</f>
        <v>Nội Tỉnh</v>
      </c>
      <c r="N3427">
        <f t="shared" si="319"/>
        <v>2.5</v>
      </c>
      <c r="O3427">
        <f t="shared" si="320"/>
        <v>-1700</v>
      </c>
      <c r="P3427" t="str">
        <f>IF(AND(N3427&gt;0,N3427&lt;=0.05),'Bảng Giá'!$B$3,IF(AND(N3427&lt;=0.1,N3427&gt;0.05),'Bảng Giá'!$B$4,IF(AND('Raw Data'!N3427&gt;0.1,'Raw Data'!N3427&lt;=0.25),'Bảng Giá'!$B$5,IF(AND('Raw Data'!N3427&gt;0.25,'Raw Data'!N3427&lt;=0.5),'Bảng Giá'!$B$6,IF(AND('Raw Data'!N3427&gt;0.5,'Raw Data'!N3427&lt;=1),'Bảng Giá'!$B$7,IF(AND('Raw Data'!N3427&gt;1,'Raw Data'!N3427&lt;=1.5),'Bảng Giá'!$B$8,IF(AND('Raw Data'!N3427&gt;1.5,'Raw Data'!N3427&lt;=2),'Bảng Giá'!$B$9,IF(AND('Raw Data'!N3427&gt;2,'Raw Data'!N3427&lt;=2.5),'Bảng Giá'!$B$10,IF(AND('Raw Data'!N3427&gt;2.5,'Raw Data'!N3427&lt;=3),'Bảng Giá'!$B$11,IF(AND('Raw Data'!N3427&gt;3,'Raw Data'!N3427&lt;=3.5),'Bảng Giá'!$B$12,IF(AND('Raw Data'!N3427&gt;3.5,'Raw Data'!N3427&lt;=4),'Bảng Giá'!$B$13,IF(AND('Raw Data'!N3427&gt;4,'Raw Data'!N3427&lt;=4.5),'Bảng Giá'!$B$14,IF(AND('Raw Data'!N3427&gt;4.5,'Raw Data'!N3427&lt;=5),'Bảng Giá'!$B$15,IF(AND('Raw Data'!N3427&gt;5,'Raw Data'!N3427&lt;=5.5),'Bảng Giá'!$B$16,IF(AND('Raw Data'!N3427&gt;5.5,'Raw Data'!N3427&lt;=6),'Bảng Giá'!$B$17,'Bảng Giá'!$B$18)))))))))))))))</f>
        <v>2&lt;x&lt;=2.5</v>
      </c>
      <c r="Q3427" s="48">
        <f t="shared" si="321"/>
        <v>-9.6045197740112997E-2</v>
      </c>
      <c r="R3427">
        <f t="shared" si="322"/>
        <v>19200</v>
      </c>
      <c r="S3427">
        <f t="shared" si="323"/>
        <v>1500</v>
      </c>
    </row>
    <row r="3428" spans="1:19" x14ac:dyDescent="0.25">
      <c r="A3428" s="12">
        <v>3427</v>
      </c>
      <c r="B3428" s="12" t="s">
        <v>292</v>
      </c>
      <c r="C3428" s="12" t="s">
        <v>2106</v>
      </c>
      <c r="D3428" s="28">
        <v>43014.333333333336</v>
      </c>
      <c r="E3428" s="17">
        <v>43015.833333333336</v>
      </c>
      <c r="F3428" s="13" t="s">
        <v>302</v>
      </c>
      <c r="G3428" s="12">
        <v>200</v>
      </c>
      <c r="H3428" s="12" t="s">
        <v>322</v>
      </c>
      <c r="I3428" s="12" t="s">
        <v>76</v>
      </c>
      <c r="J3428" s="37">
        <f>INDEX('Bảng Giá'!$C$3:$H$18,MATCH('Raw Data'!P3428,'Bảng Giá'!$B$3:$B$18,0),MATCH('Raw Data'!M3428,'Bảng Giá'!$C$2:$H$2,0))</f>
        <v>13000</v>
      </c>
      <c r="K3428" s="12">
        <v>13100</v>
      </c>
      <c r="L3428" s="36">
        <f t="shared" si="318"/>
        <v>1.5</v>
      </c>
      <c r="M3428" t="str">
        <f>'References data'!H3429</f>
        <v>Nội Tỉnh</v>
      </c>
      <c r="N3428">
        <f t="shared" si="319"/>
        <v>0.2</v>
      </c>
      <c r="O3428">
        <f t="shared" si="320"/>
        <v>-100</v>
      </c>
      <c r="P3428" t="str">
        <f>IF(AND(N3428&gt;0,N3428&lt;=0.05),'Bảng Giá'!$B$3,IF(AND(N3428&lt;=0.1,N3428&gt;0.05),'Bảng Giá'!$B$4,IF(AND('Raw Data'!N3428&gt;0.1,'Raw Data'!N3428&lt;=0.25),'Bảng Giá'!$B$5,IF(AND('Raw Data'!N3428&gt;0.25,'Raw Data'!N3428&lt;=0.5),'Bảng Giá'!$B$6,IF(AND('Raw Data'!N3428&gt;0.5,'Raw Data'!N3428&lt;=1),'Bảng Giá'!$B$7,IF(AND('Raw Data'!N3428&gt;1,'Raw Data'!N3428&lt;=1.5),'Bảng Giá'!$B$8,IF(AND('Raw Data'!N3428&gt;1.5,'Raw Data'!N3428&lt;=2),'Bảng Giá'!$B$9,IF(AND('Raw Data'!N3428&gt;2,'Raw Data'!N3428&lt;=2.5),'Bảng Giá'!$B$10,IF(AND('Raw Data'!N3428&gt;2.5,'Raw Data'!N3428&lt;=3),'Bảng Giá'!$B$11,IF(AND('Raw Data'!N3428&gt;3,'Raw Data'!N3428&lt;=3.5),'Bảng Giá'!$B$12,IF(AND('Raw Data'!N3428&gt;3.5,'Raw Data'!N3428&lt;=4),'Bảng Giá'!$B$13,IF(AND('Raw Data'!N3428&gt;4,'Raw Data'!N3428&lt;=4.5),'Bảng Giá'!$B$14,IF(AND('Raw Data'!N3428&gt;4.5,'Raw Data'!N3428&lt;=5),'Bảng Giá'!$B$15,IF(AND('Raw Data'!N3428&gt;5,'Raw Data'!N3428&lt;=5.5),'Bảng Giá'!$B$16,IF(AND('Raw Data'!N3428&gt;5.5,'Raw Data'!N3428&lt;=6),'Bảng Giá'!$B$17,'Bảng Giá'!$B$18)))))))))))))))</f>
        <v>0.1&lt;x&lt;=0.25</v>
      </c>
      <c r="Q3428" s="48">
        <f t="shared" si="321"/>
        <v>-7.6335877862595417E-3</v>
      </c>
      <c r="R3428">
        <f t="shared" si="322"/>
        <v>15600</v>
      </c>
      <c r="S3428">
        <f t="shared" si="323"/>
        <v>2500</v>
      </c>
    </row>
    <row r="3429" spans="1:19" x14ac:dyDescent="0.25">
      <c r="A3429" s="12">
        <v>3428</v>
      </c>
      <c r="B3429" s="12" t="s">
        <v>292</v>
      </c>
      <c r="C3429" s="12" t="s">
        <v>2107</v>
      </c>
      <c r="D3429" s="28">
        <v>43015.498240740744</v>
      </c>
      <c r="E3429" s="17">
        <v>43016.998240740744</v>
      </c>
      <c r="F3429" s="13" t="s">
        <v>302</v>
      </c>
      <c r="G3429" s="12">
        <v>200</v>
      </c>
      <c r="H3429" s="12" t="s">
        <v>322</v>
      </c>
      <c r="I3429" s="12" t="s">
        <v>300</v>
      </c>
      <c r="J3429" s="37">
        <f>INDEX('Bảng Giá'!$C$3:$H$18,MATCH('Raw Data'!P3429,'Bảng Giá'!$B$3:$B$18,0),MATCH('Raw Data'!M3429,'Bảng Giá'!$C$2:$H$2,0))</f>
        <v>13000</v>
      </c>
      <c r="K3429" s="12">
        <v>13100</v>
      </c>
      <c r="L3429" s="36">
        <f t="shared" si="318"/>
        <v>1.5</v>
      </c>
      <c r="M3429" t="str">
        <f>'References data'!H3430</f>
        <v>Nội Tỉnh</v>
      </c>
      <c r="N3429">
        <f t="shared" si="319"/>
        <v>0.2</v>
      </c>
      <c r="O3429">
        <f t="shared" si="320"/>
        <v>-100</v>
      </c>
      <c r="P3429" t="str">
        <f>IF(AND(N3429&gt;0,N3429&lt;=0.05),'Bảng Giá'!$B$3,IF(AND(N3429&lt;=0.1,N3429&gt;0.05),'Bảng Giá'!$B$4,IF(AND('Raw Data'!N3429&gt;0.1,'Raw Data'!N3429&lt;=0.25),'Bảng Giá'!$B$5,IF(AND('Raw Data'!N3429&gt;0.25,'Raw Data'!N3429&lt;=0.5),'Bảng Giá'!$B$6,IF(AND('Raw Data'!N3429&gt;0.5,'Raw Data'!N3429&lt;=1),'Bảng Giá'!$B$7,IF(AND('Raw Data'!N3429&gt;1,'Raw Data'!N3429&lt;=1.5),'Bảng Giá'!$B$8,IF(AND('Raw Data'!N3429&gt;1.5,'Raw Data'!N3429&lt;=2),'Bảng Giá'!$B$9,IF(AND('Raw Data'!N3429&gt;2,'Raw Data'!N3429&lt;=2.5),'Bảng Giá'!$B$10,IF(AND('Raw Data'!N3429&gt;2.5,'Raw Data'!N3429&lt;=3),'Bảng Giá'!$B$11,IF(AND('Raw Data'!N3429&gt;3,'Raw Data'!N3429&lt;=3.5),'Bảng Giá'!$B$12,IF(AND('Raw Data'!N3429&gt;3.5,'Raw Data'!N3429&lt;=4),'Bảng Giá'!$B$13,IF(AND('Raw Data'!N3429&gt;4,'Raw Data'!N3429&lt;=4.5),'Bảng Giá'!$B$14,IF(AND('Raw Data'!N3429&gt;4.5,'Raw Data'!N3429&lt;=5),'Bảng Giá'!$B$15,IF(AND('Raw Data'!N3429&gt;5,'Raw Data'!N3429&lt;=5.5),'Bảng Giá'!$B$16,IF(AND('Raw Data'!N3429&gt;5.5,'Raw Data'!N3429&lt;=6),'Bảng Giá'!$B$17,'Bảng Giá'!$B$18)))))))))))))))</f>
        <v>0.1&lt;x&lt;=0.25</v>
      </c>
      <c r="Q3429" s="48">
        <f t="shared" si="321"/>
        <v>-7.6335877862595417E-3</v>
      </c>
      <c r="R3429">
        <f t="shared" si="322"/>
        <v>15600</v>
      </c>
      <c r="S3429">
        <f t="shared" si="323"/>
        <v>2500</v>
      </c>
    </row>
    <row r="3430" spans="1:19" x14ac:dyDescent="0.25">
      <c r="A3430" s="12">
        <v>3429</v>
      </c>
      <c r="B3430" s="12" t="s">
        <v>292</v>
      </c>
      <c r="C3430" s="12" t="s">
        <v>2108</v>
      </c>
      <c r="D3430" s="28">
        <v>43017.49800925926</v>
      </c>
      <c r="E3430" s="17">
        <v>43018.99800925926</v>
      </c>
      <c r="F3430" s="13" t="s">
        <v>302</v>
      </c>
      <c r="G3430" s="12">
        <v>200</v>
      </c>
      <c r="H3430" s="12" t="s">
        <v>322</v>
      </c>
      <c r="I3430" s="12" t="s">
        <v>76</v>
      </c>
      <c r="J3430" s="37">
        <f>INDEX('Bảng Giá'!$C$3:$H$18,MATCH('Raw Data'!P3430,'Bảng Giá'!$B$3:$B$18,0),MATCH('Raw Data'!M3430,'Bảng Giá'!$C$2:$H$2,0))</f>
        <v>13000</v>
      </c>
      <c r="K3430" s="12">
        <v>13100</v>
      </c>
      <c r="L3430" s="36">
        <f t="shared" si="318"/>
        <v>1.5</v>
      </c>
      <c r="M3430" t="str">
        <f>'References data'!H3431</f>
        <v>Nội Tỉnh</v>
      </c>
      <c r="N3430">
        <f t="shared" si="319"/>
        <v>0.2</v>
      </c>
      <c r="O3430">
        <f t="shared" si="320"/>
        <v>-100</v>
      </c>
      <c r="P3430" t="str">
        <f>IF(AND(N3430&gt;0,N3430&lt;=0.05),'Bảng Giá'!$B$3,IF(AND(N3430&lt;=0.1,N3430&gt;0.05),'Bảng Giá'!$B$4,IF(AND('Raw Data'!N3430&gt;0.1,'Raw Data'!N3430&lt;=0.25),'Bảng Giá'!$B$5,IF(AND('Raw Data'!N3430&gt;0.25,'Raw Data'!N3430&lt;=0.5),'Bảng Giá'!$B$6,IF(AND('Raw Data'!N3430&gt;0.5,'Raw Data'!N3430&lt;=1),'Bảng Giá'!$B$7,IF(AND('Raw Data'!N3430&gt;1,'Raw Data'!N3430&lt;=1.5),'Bảng Giá'!$B$8,IF(AND('Raw Data'!N3430&gt;1.5,'Raw Data'!N3430&lt;=2),'Bảng Giá'!$B$9,IF(AND('Raw Data'!N3430&gt;2,'Raw Data'!N3430&lt;=2.5),'Bảng Giá'!$B$10,IF(AND('Raw Data'!N3430&gt;2.5,'Raw Data'!N3430&lt;=3),'Bảng Giá'!$B$11,IF(AND('Raw Data'!N3430&gt;3,'Raw Data'!N3430&lt;=3.5),'Bảng Giá'!$B$12,IF(AND('Raw Data'!N3430&gt;3.5,'Raw Data'!N3430&lt;=4),'Bảng Giá'!$B$13,IF(AND('Raw Data'!N3430&gt;4,'Raw Data'!N3430&lt;=4.5),'Bảng Giá'!$B$14,IF(AND('Raw Data'!N3430&gt;4.5,'Raw Data'!N3430&lt;=5),'Bảng Giá'!$B$15,IF(AND('Raw Data'!N3430&gt;5,'Raw Data'!N3430&lt;=5.5),'Bảng Giá'!$B$16,IF(AND('Raw Data'!N3430&gt;5.5,'Raw Data'!N3430&lt;=6),'Bảng Giá'!$B$17,'Bảng Giá'!$B$18)))))))))))))))</f>
        <v>0.1&lt;x&lt;=0.25</v>
      </c>
      <c r="Q3430" s="48">
        <f t="shared" si="321"/>
        <v>-7.6335877862595417E-3</v>
      </c>
      <c r="R3430">
        <f t="shared" si="322"/>
        <v>15600</v>
      </c>
      <c r="S3430">
        <f t="shared" si="323"/>
        <v>2500</v>
      </c>
    </row>
    <row r="3431" spans="1:19" x14ac:dyDescent="0.25">
      <c r="A3431" s="12">
        <v>3430</v>
      </c>
      <c r="B3431" s="12" t="s">
        <v>292</v>
      </c>
      <c r="C3431" s="12" t="s">
        <v>2109</v>
      </c>
      <c r="D3431" s="28">
        <v>43015.498055555552</v>
      </c>
      <c r="E3431" s="17">
        <v>43016.998055555552</v>
      </c>
      <c r="F3431" s="13" t="s">
        <v>302</v>
      </c>
      <c r="G3431" s="12">
        <v>200</v>
      </c>
      <c r="H3431" s="12" t="s">
        <v>322</v>
      </c>
      <c r="I3431" s="12" t="s">
        <v>85</v>
      </c>
      <c r="J3431" s="37">
        <f>INDEX('Bảng Giá'!$C$3:$H$18,MATCH('Raw Data'!P3431,'Bảng Giá'!$B$3:$B$18,0),MATCH('Raw Data'!M3431,'Bảng Giá'!$C$2:$H$2,0))</f>
        <v>13000</v>
      </c>
      <c r="K3431" s="12">
        <v>13100</v>
      </c>
      <c r="L3431" s="36">
        <f t="shared" si="318"/>
        <v>1.5</v>
      </c>
      <c r="M3431" t="str">
        <f>'References data'!H3432</f>
        <v>Nội Tỉnh</v>
      </c>
      <c r="N3431">
        <f t="shared" si="319"/>
        <v>0.2</v>
      </c>
      <c r="O3431">
        <f t="shared" si="320"/>
        <v>-100</v>
      </c>
      <c r="P3431" t="str">
        <f>IF(AND(N3431&gt;0,N3431&lt;=0.05),'Bảng Giá'!$B$3,IF(AND(N3431&lt;=0.1,N3431&gt;0.05),'Bảng Giá'!$B$4,IF(AND('Raw Data'!N3431&gt;0.1,'Raw Data'!N3431&lt;=0.25),'Bảng Giá'!$B$5,IF(AND('Raw Data'!N3431&gt;0.25,'Raw Data'!N3431&lt;=0.5),'Bảng Giá'!$B$6,IF(AND('Raw Data'!N3431&gt;0.5,'Raw Data'!N3431&lt;=1),'Bảng Giá'!$B$7,IF(AND('Raw Data'!N3431&gt;1,'Raw Data'!N3431&lt;=1.5),'Bảng Giá'!$B$8,IF(AND('Raw Data'!N3431&gt;1.5,'Raw Data'!N3431&lt;=2),'Bảng Giá'!$B$9,IF(AND('Raw Data'!N3431&gt;2,'Raw Data'!N3431&lt;=2.5),'Bảng Giá'!$B$10,IF(AND('Raw Data'!N3431&gt;2.5,'Raw Data'!N3431&lt;=3),'Bảng Giá'!$B$11,IF(AND('Raw Data'!N3431&gt;3,'Raw Data'!N3431&lt;=3.5),'Bảng Giá'!$B$12,IF(AND('Raw Data'!N3431&gt;3.5,'Raw Data'!N3431&lt;=4),'Bảng Giá'!$B$13,IF(AND('Raw Data'!N3431&gt;4,'Raw Data'!N3431&lt;=4.5),'Bảng Giá'!$B$14,IF(AND('Raw Data'!N3431&gt;4.5,'Raw Data'!N3431&lt;=5),'Bảng Giá'!$B$15,IF(AND('Raw Data'!N3431&gt;5,'Raw Data'!N3431&lt;=5.5),'Bảng Giá'!$B$16,IF(AND('Raw Data'!N3431&gt;5.5,'Raw Data'!N3431&lt;=6),'Bảng Giá'!$B$17,'Bảng Giá'!$B$18)))))))))))))))</f>
        <v>0.1&lt;x&lt;=0.25</v>
      </c>
      <c r="Q3431" s="48">
        <f t="shared" si="321"/>
        <v>-7.6335877862595417E-3</v>
      </c>
      <c r="R3431">
        <f t="shared" si="322"/>
        <v>15600</v>
      </c>
      <c r="S3431">
        <f t="shared" si="323"/>
        <v>2500</v>
      </c>
    </row>
    <row r="3432" spans="1:19" x14ac:dyDescent="0.25">
      <c r="A3432" s="12">
        <v>3431</v>
      </c>
      <c r="B3432" s="12" t="s">
        <v>292</v>
      </c>
      <c r="C3432" s="12" t="s">
        <v>2110</v>
      </c>
      <c r="D3432" s="28">
        <v>43015.498182870368</v>
      </c>
      <c r="E3432" s="17">
        <v>43016.998182870368</v>
      </c>
      <c r="F3432" s="13" t="s">
        <v>302</v>
      </c>
      <c r="G3432" s="12">
        <v>200</v>
      </c>
      <c r="H3432" s="12" t="s">
        <v>322</v>
      </c>
      <c r="I3432" s="12" t="s">
        <v>301</v>
      </c>
      <c r="J3432" s="37">
        <f>INDEX('Bảng Giá'!$C$3:$H$18,MATCH('Raw Data'!P3432,'Bảng Giá'!$B$3:$B$18,0),MATCH('Raw Data'!M3432,'Bảng Giá'!$C$2:$H$2,0))</f>
        <v>13000</v>
      </c>
      <c r="K3432" s="12">
        <v>13100</v>
      </c>
      <c r="L3432" s="36">
        <f t="shared" si="318"/>
        <v>1.5</v>
      </c>
      <c r="M3432" t="str">
        <f>'References data'!H3433</f>
        <v>Nội Tỉnh</v>
      </c>
      <c r="N3432">
        <f t="shared" si="319"/>
        <v>0.2</v>
      </c>
      <c r="O3432">
        <f t="shared" si="320"/>
        <v>-100</v>
      </c>
      <c r="P3432" t="str">
        <f>IF(AND(N3432&gt;0,N3432&lt;=0.05),'Bảng Giá'!$B$3,IF(AND(N3432&lt;=0.1,N3432&gt;0.05),'Bảng Giá'!$B$4,IF(AND('Raw Data'!N3432&gt;0.1,'Raw Data'!N3432&lt;=0.25),'Bảng Giá'!$B$5,IF(AND('Raw Data'!N3432&gt;0.25,'Raw Data'!N3432&lt;=0.5),'Bảng Giá'!$B$6,IF(AND('Raw Data'!N3432&gt;0.5,'Raw Data'!N3432&lt;=1),'Bảng Giá'!$B$7,IF(AND('Raw Data'!N3432&gt;1,'Raw Data'!N3432&lt;=1.5),'Bảng Giá'!$B$8,IF(AND('Raw Data'!N3432&gt;1.5,'Raw Data'!N3432&lt;=2),'Bảng Giá'!$B$9,IF(AND('Raw Data'!N3432&gt;2,'Raw Data'!N3432&lt;=2.5),'Bảng Giá'!$B$10,IF(AND('Raw Data'!N3432&gt;2.5,'Raw Data'!N3432&lt;=3),'Bảng Giá'!$B$11,IF(AND('Raw Data'!N3432&gt;3,'Raw Data'!N3432&lt;=3.5),'Bảng Giá'!$B$12,IF(AND('Raw Data'!N3432&gt;3.5,'Raw Data'!N3432&lt;=4),'Bảng Giá'!$B$13,IF(AND('Raw Data'!N3432&gt;4,'Raw Data'!N3432&lt;=4.5),'Bảng Giá'!$B$14,IF(AND('Raw Data'!N3432&gt;4.5,'Raw Data'!N3432&lt;=5),'Bảng Giá'!$B$15,IF(AND('Raw Data'!N3432&gt;5,'Raw Data'!N3432&lt;=5.5),'Bảng Giá'!$B$16,IF(AND('Raw Data'!N3432&gt;5.5,'Raw Data'!N3432&lt;=6),'Bảng Giá'!$B$17,'Bảng Giá'!$B$18)))))))))))))))</f>
        <v>0.1&lt;x&lt;=0.25</v>
      </c>
      <c r="Q3432" s="48">
        <f t="shared" si="321"/>
        <v>-7.6335877862595417E-3</v>
      </c>
      <c r="R3432">
        <f t="shared" si="322"/>
        <v>15600</v>
      </c>
      <c r="S3432">
        <f t="shared" si="323"/>
        <v>2500</v>
      </c>
    </row>
    <row r="3433" spans="1:19" x14ac:dyDescent="0.25">
      <c r="A3433" s="12">
        <v>3432</v>
      </c>
      <c r="B3433" s="12" t="s">
        <v>292</v>
      </c>
      <c r="C3433" s="12" t="s">
        <v>2111</v>
      </c>
      <c r="D3433" s="28">
        <v>43015.498206018521</v>
      </c>
      <c r="E3433" s="17">
        <v>43016.998206018521</v>
      </c>
      <c r="F3433" s="13" t="s">
        <v>302</v>
      </c>
      <c r="G3433" s="12">
        <v>200</v>
      </c>
      <c r="H3433" s="12" t="s">
        <v>322</v>
      </c>
      <c r="I3433" s="12" t="s">
        <v>301</v>
      </c>
      <c r="J3433" s="37">
        <f>INDEX('Bảng Giá'!$C$3:$H$18,MATCH('Raw Data'!P3433,'Bảng Giá'!$B$3:$B$18,0),MATCH('Raw Data'!M3433,'Bảng Giá'!$C$2:$H$2,0))</f>
        <v>13000</v>
      </c>
      <c r="K3433" s="12">
        <v>13100</v>
      </c>
      <c r="L3433" s="36">
        <f t="shared" si="318"/>
        <v>1.5</v>
      </c>
      <c r="M3433" t="str">
        <f>'References data'!H3434</f>
        <v>Nội Tỉnh</v>
      </c>
      <c r="N3433">
        <f t="shared" si="319"/>
        <v>0.2</v>
      </c>
      <c r="O3433">
        <f t="shared" si="320"/>
        <v>-100</v>
      </c>
      <c r="P3433" t="str">
        <f>IF(AND(N3433&gt;0,N3433&lt;=0.05),'Bảng Giá'!$B$3,IF(AND(N3433&lt;=0.1,N3433&gt;0.05),'Bảng Giá'!$B$4,IF(AND('Raw Data'!N3433&gt;0.1,'Raw Data'!N3433&lt;=0.25),'Bảng Giá'!$B$5,IF(AND('Raw Data'!N3433&gt;0.25,'Raw Data'!N3433&lt;=0.5),'Bảng Giá'!$B$6,IF(AND('Raw Data'!N3433&gt;0.5,'Raw Data'!N3433&lt;=1),'Bảng Giá'!$B$7,IF(AND('Raw Data'!N3433&gt;1,'Raw Data'!N3433&lt;=1.5),'Bảng Giá'!$B$8,IF(AND('Raw Data'!N3433&gt;1.5,'Raw Data'!N3433&lt;=2),'Bảng Giá'!$B$9,IF(AND('Raw Data'!N3433&gt;2,'Raw Data'!N3433&lt;=2.5),'Bảng Giá'!$B$10,IF(AND('Raw Data'!N3433&gt;2.5,'Raw Data'!N3433&lt;=3),'Bảng Giá'!$B$11,IF(AND('Raw Data'!N3433&gt;3,'Raw Data'!N3433&lt;=3.5),'Bảng Giá'!$B$12,IF(AND('Raw Data'!N3433&gt;3.5,'Raw Data'!N3433&lt;=4),'Bảng Giá'!$B$13,IF(AND('Raw Data'!N3433&gt;4,'Raw Data'!N3433&lt;=4.5),'Bảng Giá'!$B$14,IF(AND('Raw Data'!N3433&gt;4.5,'Raw Data'!N3433&lt;=5),'Bảng Giá'!$B$15,IF(AND('Raw Data'!N3433&gt;5,'Raw Data'!N3433&lt;=5.5),'Bảng Giá'!$B$16,IF(AND('Raw Data'!N3433&gt;5.5,'Raw Data'!N3433&lt;=6),'Bảng Giá'!$B$17,'Bảng Giá'!$B$18)))))))))))))))</f>
        <v>0.1&lt;x&lt;=0.25</v>
      </c>
      <c r="Q3433" s="48">
        <f t="shared" si="321"/>
        <v>-7.6335877862595417E-3</v>
      </c>
      <c r="R3433">
        <f t="shared" si="322"/>
        <v>15600</v>
      </c>
      <c r="S3433">
        <f t="shared" si="323"/>
        <v>2500</v>
      </c>
    </row>
    <row r="3434" spans="1:19" x14ac:dyDescent="0.25">
      <c r="A3434" s="12">
        <v>3433</v>
      </c>
      <c r="B3434" s="12" t="s">
        <v>292</v>
      </c>
      <c r="C3434" s="12" t="s">
        <v>2112</v>
      </c>
      <c r="D3434" s="28">
        <v>43015.49832175926</v>
      </c>
      <c r="E3434" s="17">
        <v>43016.99832175926</v>
      </c>
      <c r="F3434" s="13" t="s">
        <v>302</v>
      </c>
      <c r="G3434" s="12">
        <v>200</v>
      </c>
      <c r="H3434" s="12" t="s">
        <v>322</v>
      </c>
      <c r="I3434" s="12" t="s">
        <v>76</v>
      </c>
      <c r="J3434" s="37">
        <f>INDEX('Bảng Giá'!$C$3:$H$18,MATCH('Raw Data'!P3434,'Bảng Giá'!$B$3:$B$18,0),MATCH('Raw Data'!M3434,'Bảng Giá'!$C$2:$H$2,0))</f>
        <v>13000</v>
      </c>
      <c r="K3434" s="12">
        <v>13100</v>
      </c>
      <c r="L3434" s="36">
        <f t="shared" si="318"/>
        <v>1.5</v>
      </c>
      <c r="M3434" t="str">
        <f>'References data'!H3435</f>
        <v>Nội Tỉnh</v>
      </c>
      <c r="N3434">
        <f t="shared" si="319"/>
        <v>0.2</v>
      </c>
      <c r="O3434">
        <f t="shared" si="320"/>
        <v>-100</v>
      </c>
      <c r="P3434" t="str">
        <f>IF(AND(N3434&gt;0,N3434&lt;=0.05),'Bảng Giá'!$B$3,IF(AND(N3434&lt;=0.1,N3434&gt;0.05),'Bảng Giá'!$B$4,IF(AND('Raw Data'!N3434&gt;0.1,'Raw Data'!N3434&lt;=0.25),'Bảng Giá'!$B$5,IF(AND('Raw Data'!N3434&gt;0.25,'Raw Data'!N3434&lt;=0.5),'Bảng Giá'!$B$6,IF(AND('Raw Data'!N3434&gt;0.5,'Raw Data'!N3434&lt;=1),'Bảng Giá'!$B$7,IF(AND('Raw Data'!N3434&gt;1,'Raw Data'!N3434&lt;=1.5),'Bảng Giá'!$B$8,IF(AND('Raw Data'!N3434&gt;1.5,'Raw Data'!N3434&lt;=2),'Bảng Giá'!$B$9,IF(AND('Raw Data'!N3434&gt;2,'Raw Data'!N3434&lt;=2.5),'Bảng Giá'!$B$10,IF(AND('Raw Data'!N3434&gt;2.5,'Raw Data'!N3434&lt;=3),'Bảng Giá'!$B$11,IF(AND('Raw Data'!N3434&gt;3,'Raw Data'!N3434&lt;=3.5),'Bảng Giá'!$B$12,IF(AND('Raw Data'!N3434&gt;3.5,'Raw Data'!N3434&lt;=4),'Bảng Giá'!$B$13,IF(AND('Raw Data'!N3434&gt;4,'Raw Data'!N3434&lt;=4.5),'Bảng Giá'!$B$14,IF(AND('Raw Data'!N3434&gt;4.5,'Raw Data'!N3434&lt;=5),'Bảng Giá'!$B$15,IF(AND('Raw Data'!N3434&gt;5,'Raw Data'!N3434&lt;=5.5),'Bảng Giá'!$B$16,IF(AND('Raw Data'!N3434&gt;5.5,'Raw Data'!N3434&lt;=6),'Bảng Giá'!$B$17,'Bảng Giá'!$B$18)))))))))))))))</f>
        <v>0.1&lt;x&lt;=0.25</v>
      </c>
      <c r="Q3434" s="48">
        <f t="shared" si="321"/>
        <v>-7.6335877862595417E-3</v>
      </c>
      <c r="R3434">
        <f t="shared" si="322"/>
        <v>15600</v>
      </c>
      <c r="S3434">
        <f t="shared" si="323"/>
        <v>2500</v>
      </c>
    </row>
    <row r="3435" spans="1:19" x14ac:dyDescent="0.25">
      <c r="A3435" s="12">
        <v>3434</v>
      </c>
      <c r="B3435" s="12" t="s">
        <v>292</v>
      </c>
      <c r="C3435" s="12" t="s">
        <v>2113</v>
      </c>
      <c r="D3435" s="28">
        <v>43015.498761574076</v>
      </c>
      <c r="E3435" s="17">
        <v>43016.998761574076</v>
      </c>
      <c r="F3435" s="13" t="s">
        <v>302</v>
      </c>
      <c r="G3435" s="12">
        <v>200</v>
      </c>
      <c r="H3435" s="12" t="s">
        <v>322</v>
      </c>
      <c r="I3435" s="12" t="s">
        <v>76</v>
      </c>
      <c r="J3435" s="37">
        <f>INDEX('Bảng Giá'!$C$3:$H$18,MATCH('Raw Data'!P3435,'Bảng Giá'!$B$3:$B$18,0),MATCH('Raw Data'!M3435,'Bảng Giá'!$C$2:$H$2,0))</f>
        <v>13000</v>
      </c>
      <c r="K3435" s="12">
        <v>13100</v>
      </c>
      <c r="L3435" s="36">
        <f t="shared" si="318"/>
        <v>1.5</v>
      </c>
      <c r="M3435" t="str">
        <f>'References data'!H3436</f>
        <v>Nội Tỉnh</v>
      </c>
      <c r="N3435">
        <f t="shared" si="319"/>
        <v>0.2</v>
      </c>
      <c r="O3435">
        <f t="shared" si="320"/>
        <v>-100</v>
      </c>
      <c r="P3435" t="str">
        <f>IF(AND(N3435&gt;0,N3435&lt;=0.05),'Bảng Giá'!$B$3,IF(AND(N3435&lt;=0.1,N3435&gt;0.05),'Bảng Giá'!$B$4,IF(AND('Raw Data'!N3435&gt;0.1,'Raw Data'!N3435&lt;=0.25),'Bảng Giá'!$B$5,IF(AND('Raw Data'!N3435&gt;0.25,'Raw Data'!N3435&lt;=0.5),'Bảng Giá'!$B$6,IF(AND('Raw Data'!N3435&gt;0.5,'Raw Data'!N3435&lt;=1),'Bảng Giá'!$B$7,IF(AND('Raw Data'!N3435&gt;1,'Raw Data'!N3435&lt;=1.5),'Bảng Giá'!$B$8,IF(AND('Raw Data'!N3435&gt;1.5,'Raw Data'!N3435&lt;=2),'Bảng Giá'!$B$9,IF(AND('Raw Data'!N3435&gt;2,'Raw Data'!N3435&lt;=2.5),'Bảng Giá'!$B$10,IF(AND('Raw Data'!N3435&gt;2.5,'Raw Data'!N3435&lt;=3),'Bảng Giá'!$B$11,IF(AND('Raw Data'!N3435&gt;3,'Raw Data'!N3435&lt;=3.5),'Bảng Giá'!$B$12,IF(AND('Raw Data'!N3435&gt;3.5,'Raw Data'!N3435&lt;=4),'Bảng Giá'!$B$13,IF(AND('Raw Data'!N3435&gt;4,'Raw Data'!N3435&lt;=4.5),'Bảng Giá'!$B$14,IF(AND('Raw Data'!N3435&gt;4.5,'Raw Data'!N3435&lt;=5),'Bảng Giá'!$B$15,IF(AND('Raw Data'!N3435&gt;5,'Raw Data'!N3435&lt;=5.5),'Bảng Giá'!$B$16,IF(AND('Raw Data'!N3435&gt;5.5,'Raw Data'!N3435&lt;=6),'Bảng Giá'!$B$17,'Bảng Giá'!$B$18)))))))))))))))</f>
        <v>0.1&lt;x&lt;=0.25</v>
      </c>
      <c r="Q3435" s="48">
        <f t="shared" si="321"/>
        <v>-7.6335877862595417E-3</v>
      </c>
      <c r="R3435">
        <f t="shared" si="322"/>
        <v>15600</v>
      </c>
      <c r="S3435">
        <f t="shared" si="323"/>
        <v>2500</v>
      </c>
    </row>
    <row r="3436" spans="1:19" x14ac:dyDescent="0.25">
      <c r="A3436" s="12">
        <v>3435</v>
      </c>
      <c r="B3436" s="12" t="s">
        <v>292</v>
      </c>
      <c r="C3436" s="12" t="s">
        <v>2114</v>
      </c>
      <c r="D3436" s="28">
        <v>43015.499456018515</v>
      </c>
      <c r="E3436" s="17">
        <v>43016.999456018515</v>
      </c>
      <c r="F3436" s="13" t="s">
        <v>302</v>
      </c>
      <c r="G3436" s="12">
        <v>200</v>
      </c>
      <c r="H3436" s="12" t="s">
        <v>322</v>
      </c>
      <c r="I3436" s="12" t="s">
        <v>103</v>
      </c>
      <c r="J3436" s="37">
        <f>INDEX('Bảng Giá'!$C$3:$H$18,MATCH('Raw Data'!P3436,'Bảng Giá'!$B$3:$B$18,0),MATCH('Raw Data'!M3436,'Bảng Giá'!$C$2:$H$2,0))</f>
        <v>13000</v>
      </c>
      <c r="K3436" s="12">
        <v>13100</v>
      </c>
      <c r="L3436" s="36">
        <f t="shared" si="318"/>
        <v>1.5</v>
      </c>
      <c r="M3436" t="str">
        <f>'References data'!H3437</f>
        <v>Nội Tỉnh</v>
      </c>
      <c r="N3436">
        <f t="shared" si="319"/>
        <v>0.2</v>
      </c>
      <c r="O3436">
        <f t="shared" si="320"/>
        <v>-100</v>
      </c>
      <c r="P3436" t="str">
        <f>IF(AND(N3436&gt;0,N3436&lt;=0.05),'Bảng Giá'!$B$3,IF(AND(N3436&lt;=0.1,N3436&gt;0.05),'Bảng Giá'!$B$4,IF(AND('Raw Data'!N3436&gt;0.1,'Raw Data'!N3436&lt;=0.25),'Bảng Giá'!$B$5,IF(AND('Raw Data'!N3436&gt;0.25,'Raw Data'!N3436&lt;=0.5),'Bảng Giá'!$B$6,IF(AND('Raw Data'!N3436&gt;0.5,'Raw Data'!N3436&lt;=1),'Bảng Giá'!$B$7,IF(AND('Raw Data'!N3436&gt;1,'Raw Data'!N3436&lt;=1.5),'Bảng Giá'!$B$8,IF(AND('Raw Data'!N3436&gt;1.5,'Raw Data'!N3436&lt;=2),'Bảng Giá'!$B$9,IF(AND('Raw Data'!N3436&gt;2,'Raw Data'!N3436&lt;=2.5),'Bảng Giá'!$B$10,IF(AND('Raw Data'!N3436&gt;2.5,'Raw Data'!N3436&lt;=3),'Bảng Giá'!$B$11,IF(AND('Raw Data'!N3436&gt;3,'Raw Data'!N3436&lt;=3.5),'Bảng Giá'!$B$12,IF(AND('Raw Data'!N3436&gt;3.5,'Raw Data'!N3436&lt;=4),'Bảng Giá'!$B$13,IF(AND('Raw Data'!N3436&gt;4,'Raw Data'!N3436&lt;=4.5),'Bảng Giá'!$B$14,IF(AND('Raw Data'!N3436&gt;4.5,'Raw Data'!N3436&lt;=5),'Bảng Giá'!$B$15,IF(AND('Raw Data'!N3436&gt;5,'Raw Data'!N3436&lt;=5.5),'Bảng Giá'!$B$16,IF(AND('Raw Data'!N3436&gt;5.5,'Raw Data'!N3436&lt;=6),'Bảng Giá'!$B$17,'Bảng Giá'!$B$18)))))))))))))))</f>
        <v>0.1&lt;x&lt;=0.25</v>
      </c>
      <c r="Q3436" s="48">
        <f t="shared" si="321"/>
        <v>-7.6335877862595417E-3</v>
      </c>
      <c r="R3436">
        <f t="shared" si="322"/>
        <v>15600</v>
      </c>
      <c r="S3436">
        <f t="shared" si="323"/>
        <v>2500</v>
      </c>
    </row>
    <row r="3437" spans="1:19" x14ac:dyDescent="0.25">
      <c r="A3437" s="12">
        <v>3436</v>
      </c>
      <c r="B3437" s="12" t="s">
        <v>292</v>
      </c>
      <c r="C3437" s="12" t="s">
        <v>2115</v>
      </c>
      <c r="D3437" s="28">
        <v>43017.499247685184</v>
      </c>
      <c r="E3437" s="17">
        <v>43018.999247685184</v>
      </c>
      <c r="F3437" s="13" t="s">
        <v>302</v>
      </c>
      <c r="G3437" s="12">
        <v>200</v>
      </c>
      <c r="H3437" s="12" t="s">
        <v>322</v>
      </c>
      <c r="I3437" s="12" t="s">
        <v>100</v>
      </c>
      <c r="J3437" s="37">
        <f>INDEX('Bảng Giá'!$C$3:$H$18,MATCH('Raw Data'!P3437,'Bảng Giá'!$B$3:$B$18,0),MATCH('Raw Data'!M3437,'Bảng Giá'!$C$2:$H$2,0))</f>
        <v>13000</v>
      </c>
      <c r="K3437" s="12">
        <v>13100</v>
      </c>
      <c r="L3437" s="36">
        <f t="shared" si="318"/>
        <v>1.5</v>
      </c>
      <c r="M3437" t="str">
        <f>'References data'!H3438</f>
        <v>Nội Tỉnh</v>
      </c>
      <c r="N3437">
        <f t="shared" si="319"/>
        <v>0.2</v>
      </c>
      <c r="O3437">
        <f t="shared" si="320"/>
        <v>-100</v>
      </c>
      <c r="P3437" t="str">
        <f>IF(AND(N3437&gt;0,N3437&lt;=0.05),'Bảng Giá'!$B$3,IF(AND(N3437&lt;=0.1,N3437&gt;0.05),'Bảng Giá'!$B$4,IF(AND('Raw Data'!N3437&gt;0.1,'Raw Data'!N3437&lt;=0.25),'Bảng Giá'!$B$5,IF(AND('Raw Data'!N3437&gt;0.25,'Raw Data'!N3437&lt;=0.5),'Bảng Giá'!$B$6,IF(AND('Raw Data'!N3437&gt;0.5,'Raw Data'!N3437&lt;=1),'Bảng Giá'!$B$7,IF(AND('Raw Data'!N3437&gt;1,'Raw Data'!N3437&lt;=1.5),'Bảng Giá'!$B$8,IF(AND('Raw Data'!N3437&gt;1.5,'Raw Data'!N3437&lt;=2),'Bảng Giá'!$B$9,IF(AND('Raw Data'!N3437&gt;2,'Raw Data'!N3437&lt;=2.5),'Bảng Giá'!$B$10,IF(AND('Raw Data'!N3437&gt;2.5,'Raw Data'!N3437&lt;=3),'Bảng Giá'!$B$11,IF(AND('Raw Data'!N3437&gt;3,'Raw Data'!N3437&lt;=3.5),'Bảng Giá'!$B$12,IF(AND('Raw Data'!N3437&gt;3.5,'Raw Data'!N3437&lt;=4),'Bảng Giá'!$B$13,IF(AND('Raw Data'!N3437&gt;4,'Raw Data'!N3437&lt;=4.5),'Bảng Giá'!$B$14,IF(AND('Raw Data'!N3437&gt;4.5,'Raw Data'!N3437&lt;=5),'Bảng Giá'!$B$15,IF(AND('Raw Data'!N3437&gt;5,'Raw Data'!N3437&lt;=5.5),'Bảng Giá'!$B$16,IF(AND('Raw Data'!N3437&gt;5.5,'Raw Data'!N3437&lt;=6),'Bảng Giá'!$B$17,'Bảng Giá'!$B$18)))))))))))))))</f>
        <v>0.1&lt;x&lt;=0.25</v>
      </c>
      <c r="Q3437" s="48">
        <f t="shared" si="321"/>
        <v>-7.6335877862595417E-3</v>
      </c>
      <c r="R3437">
        <f t="shared" si="322"/>
        <v>15600</v>
      </c>
      <c r="S3437">
        <f t="shared" si="323"/>
        <v>2500</v>
      </c>
    </row>
    <row r="3438" spans="1:19" x14ac:dyDescent="0.25">
      <c r="A3438" s="12">
        <v>3437</v>
      </c>
      <c r="B3438" s="12" t="s">
        <v>292</v>
      </c>
      <c r="C3438" s="12" t="s">
        <v>2116</v>
      </c>
      <c r="D3438" s="28">
        <v>43015.333333333336</v>
      </c>
      <c r="E3438" s="17">
        <v>43016.833333333336</v>
      </c>
      <c r="F3438" s="13" t="s">
        <v>302</v>
      </c>
      <c r="G3438" s="12">
        <v>200</v>
      </c>
      <c r="H3438" s="12" t="s">
        <v>322</v>
      </c>
      <c r="I3438" s="12" t="s">
        <v>299</v>
      </c>
      <c r="J3438" s="37">
        <f>INDEX('Bảng Giá'!$C$3:$H$18,MATCH('Raw Data'!P3438,'Bảng Giá'!$B$3:$B$18,0),MATCH('Raw Data'!M3438,'Bảng Giá'!$C$2:$H$2,0))</f>
        <v>13000</v>
      </c>
      <c r="K3438" s="12">
        <v>13100</v>
      </c>
      <c r="L3438" s="36">
        <f t="shared" si="318"/>
        <v>1.5</v>
      </c>
      <c r="M3438" t="str">
        <f>'References data'!H3439</f>
        <v>Nội Tỉnh</v>
      </c>
      <c r="N3438">
        <f t="shared" si="319"/>
        <v>0.2</v>
      </c>
      <c r="O3438">
        <f t="shared" si="320"/>
        <v>-100</v>
      </c>
      <c r="P3438" t="str">
        <f>IF(AND(N3438&gt;0,N3438&lt;=0.05),'Bảng Giá'!$B$3,IF(AND(N3438&lt;=0.1,N3438&gt;0.05),'Bảng Giá'!$B$4,IF(AND('Raw Data'!N3438&gt;0.1,'Raw Data'!N3438&lt;=0.25),'Bảng Giá'!$B$5,IF(AND('Raw Data'!N3438&gt;0.25,'Raw Data'!N3438&lt;=0.5),'Bảng Giá'!$B$6,IF(AND('Raw Data'!N3438&gt;0.5,'Raw Data'!N3438&lt;=1),'Bảng Giá'!$B$7,IF(AND('Raw Data'!N3438&gt;1,'Raw Data'!N3438&lt;=1.5),'Bảng Giá'!$B$8,IF(AND('Raw Data'!N3438&gt;1.5,'Raw Data'!N3438&lt;=2),'Bảng Giá'!$B$9,IF(AND('Raw Data'!N3438&gt;2,'Raw Data'!N3438&lt;=2.5),'Bảng Giá'!$B$10,IF(AND('Raw Data'!N3438&gt;2.5,'Raw Data'!N3438&lt;=3),'Bảng Giá'!$B$11,IF(AND('Raw Data'!N3438&gt;3,'Raw Data'!N3438&lt;=3.5),'Bảng Giá'!$B$12,IF(AND('Raw Data'!N3438&gt;3.5,'Raw Data'!N3438&lt;=4),'Bảng Giá'!$B$13,IF(AND('Raw Data'!N3438&gt;4,'Raw Data'!N3438&lt;=4.5),'Bảng Giá'!$B$14,IF(AND('Raw Data'!N3438&gt;4.5,'Raw Data'!N3438&lt;=5),'Bảng Giá'!$B$15,IF(AND('Raw Data'!N3438&gt;5,'Raw Data'!N3438&lt;=5.5),'Bảng Giá'!$B$16,IF(AND('Raw Data'!N3438&gt;5.5,'Raw Data'!N3438&lt;=6),'Bảng Giá'!$B$17,'Bảng Giá'!$B$18)))))))))))))))</f>
        <v>0.1&lt;x&lt;=0.25</v>
      </c>
      <c r="Q3438" s="48">
        <f t="shared" si="321"/>
        <v>-7.6335877862595417E-3</v>
      </c>
      <c r="R3438">
        <f t="shared" si="322"/>
        <v>15600</v>
      </c>
      <c r="S3438">
        <f t="shared" si="323"/>
        <v>2500</v>
      </c>
    </row>
    <row r="3439" spans="1:19" x14ac:dyDescent="0.25">
      <c r="A3439" s="12">
        <v>3438</v>
      </c>
      <c r="B3439" s="12" t="s">
        <v>292</v>
      </c>
      <c r="C3439" s="12" t="s">
        <v>2117</v>
      </c>
      <c r="D3439" s="28">
        <v>43015.498622685183</v>
      </c>
      <c r="E3439" s="17">
        <v>43017.69862268518</v>
      </c>
      <c r="F3439" s="13" t="s">
        <v>302</v>
      </c>
      <c r="G3439" s="12">
        <v>3600</v>
      </c>
      <c r="H3439" s="12" t="s">
        <v>169</v>
      </c>
      <c r="I3439" s="12" t="s">
        <v>322</v>
      </c>
      <c r="J3439" s="37">
        <f>INDEX('Bảng Giá'!$C$3:$H$18,MATCH('Raw Data'!P3439,'Bảng Giá'!$B$3:$B$18,0),MATCH('Raw Data'!M3439,'Bảng Giá'!$C$2:$H$2,0))</f>
        <v>51500</v>
      </c>
      <c r="K3439" s="12">
        <v>51800</v>
      </c>
      <c r="L3439" s="36">
        <f t="shared" si="318"/>
        <v>2.1999999999970896</v>
      </c>
      <c r="M3439" t="str">
        <f>'References data'!H3440</f>
        <v>Nội Vùng</v>
      </c>
      <c r="N3439">
        <f t="shared" si="319"/>
        <v>3.6</v>
      </c>
      <c r="O3439">
        <f t="shared" si="320"/>
        <v>-300</v>
      </c>
      <c r="P3439" t="str">
        <f>IF(AND(N3439&gt;0,N3439&lt;=0.05),'Bảng Giá'!$B$3,IF(AND(N3439&lt;=0.1,N3439&gt;0.05),'Bảng Giá'!$B$4,IF(AND('Raw Data'!N3439&gt;0.1,'Raw Data'!N3439&lt;=0.25),'Bảng Giá'!$B$5,IF(AND('Raw Data'!N3439&gt;0.25,'Raw Data'!N3439&lt;=0.5),'Bảng Giá'!$B$6,IF(AND('Raw Data'!N3439&gt;0.5,'Raw Data'!N3439&lt;=1),'Bảng Giá'!$B$7,IF(AND('Raw Data'!N3439&gt;1,'Raw Data'!N3439&lt;=1.5),'Bảng Giá'!$B$8,IF(AND('Raw Data'!N3439&gt;1.5,'Raw Data'!N3439&lt;=2),'Bảng Giá'!$B$9,IF(AND('Raw Data'!N3439&gt;2,'Raw Data'!N3439&lt;=2.5),'Bảng Giá'!$B$10,IF(AND('Raw Data'!N3439&gt;2.5,'Raw Data'!N3439&lt;=3),'Bảng Giá'!$B$11,IF(AND('Raw Data'!N3439&gt;3,'Raw Data'!N3439&lt;=3.5),'Bảng Giá'!$B$12,IF(AND('Raw Data'!N3439&gt;3.5,'Raw Data'!N3439&lt;=4),'Bảng Giá'!$B$13,IF(AND('Raw Data'!N3439&gt;4,'Raw Data'!N3439&lt;=4.5),'Bảng Giá'!$B$14,IF(AND('Raw Data'!N3439&gt;4.5,'Raw Data'!N3439&lt;=5),'Bảng Giá'!$B$15,IF(AND('Raw Data'!N3439&gt;5,'Raw Data'!N3439&lt;=5.5),'Bảng Giá'!$B$16,IF(AND('Raw Data'!N3439&gt;5.5,'Raw Data'!N3439&lt;=6),'Bảng Giá'!$B$17,'Bảng Giá'!$B$18)))))))))))))))</f>
        <v>3.5&lt;x&lt;=4</v>
      </c>
      <c r="Q3439" s="48">
        <f t="shared" si="321"/>
        <v>-5.7915057915057912E-3</v>
      </c>
      <c r="R3439">
        <f t="shared" si="322"/>
        <v>61800</v>
      </c>
      <c r="S3439">
        <f t="shared" si="323"/>
        <v>10000</v>
      </c>
    </row>
    <row r="3440" spans="1:19" x14ac:dyDescent="0.25">
      <c r="A3440" s="12">
        <v>3439</v>
      </c>
      <c r="B3440" s="12" t="s">
        <v>292</v>
      </c>
      <c r="C3440" s="12" t="s">
        <v>2118</v>
      </c>
      <c r="D3440" s="28">
        <v>43017.497766203705</v>
      </c>
      <c r="E3440" s="17">
        <v>43018.997766203705</v>
      </c>
      <c r="F3440" s="13" t="s">
        <v>302</v>
      </c>
      <c r="G3440" s="12">
        <v>5400</v>
      </c>
      <c r="H3440" s="12" t="s">
        <v>77</v>
      </c>
      <c r="I3440" s="12" t="s">
        <v>311</v>
      </c>
      <c r="J3440" s="37">
        <f>INDEX('Bảng Giá'!$C$3:$H$18,MATCH('Raw Data'!P3440,'Bảng Giá'!$B$3:$B$18,0),MATCH('Raw Data'!M3440,'Bảng Giá'!$C$2:$H$2,0))</f>
        <v>25000</v>
      </c>
      <c r="K3440" s="12">
        <v>25200</v>
      </c>
      <c r="L3440" s="36">
        <f t="shared" si="318"/>
        <v>1.5</v>
      </c>
      <c r="M3440" t="str">
        <f>'References data'!H3441</f>
        <v>Nội Tỉnh</v>
      </c>
      <c r="N3440">
        <f t="shared" si="319"/>
        <v>5.4</v>
      </c>
      <c r="O3440">
        <f t="shared" si="320"/>
        <v>-200</v>
      </c>
      <c r="P3440" t="str">
        <f>IF(AND(N3440&gt;0,N3440&lt;=0.05),'Bảng Giá'!$B$3,IF(AND(N3440&lt;=0.1,N3440&gt;0.05),'Bảng Giá'!$B$4,IF(AND('Raw Data'!N3440&gt;0.1,'Raw Data'!N3440&lt;=0.25),'Bảng Giá'!$B$5,IF(AND('Raw Data'!N3440&gt;0.25,'Raw Data'!N3440&lt;=0.5),'Bảng Giá'!$B$6,IF(AND('Raw Data'!N3440&gt;0.5,'Raw Data'!N3440&lt;=1),'Bảng Giá'!$B$7,IF(AND('Raw Data'!N3440&gt;1,'Raw Data'!N3440&lt;=1.5),'Bảng Giá'!$B$8,IF(AND('Raw Data'!N3440&gt;1.5,'Raw Data'!N3440&lt;=2),'Bảng Giá'!$B$9,IF(AND('Raw Data'!N3440&gt;2,'Raw Data'!N3440&lt;=2.5),'Bảng Giá'!$B$10,IF(AND('Raw Data'!N3440&gt;2.5,'Raw Data'!N3440&lt;=3),'Bảng Giá'!$B$11,IF(AND('Raw Data'!N3440&gt;3,'Raw Data'!N3440&lt;=3.5),'Bảng Giá'!$B$12,IF(AND('Raw Data'!N3440&gt;3.5,'Raw Data'!N3440&lt;=4),'Bảng Giá'!$B$13,IF(AND('Raw Data'!N3440&gt;4,'Raw Data'!N3440&lt;=4.5),'Bảng Giá'!$B$14,IF(AND('Raw Data'!N3440&gt;4.5,'Raw Data'!N3440&lt;=5),'Bảng Giá'!$B$15,IF(AND('Raw Data'!N3440&gt;5,'Raw Data'!N3440&lt;=5.5),'Bảng Giá'!$B$16,IF(AND('Raw Data'!N3440&gt;5.5,'Raw Data'!N3440&lt;=6),'Bảng Giá'!$B$17,'Bảng Giá'!$B$18)))))))))))))))</f>
        <v>5&lt;x&lt;=5.5</v>
      </c>
      <c r="Q3440" s="48">
        <f t="shared" si="321"/>
        <v>-7.9365079365079361E-3</v>
      </c>
      <c r="R3440">
        <f t="shared" si="322"/>
        <v>30000</v>
      </c>
      <c r="S3440">
        <f t="shared" si="323"/>
        <v>4800</v>
      </c>
    </row>
    <row r="3441" spans="1:19" x14ac:dyDescent="0.25">
      <c r="A3441" s="12">
        <v>3440</v>
      </c>
      <c r="B3441" s="12" t="s">
        <v>292</v>
      </c>
      <c r="C3441" s="12" t="s">
        <v>2119</v>
      </c>
      <c r="D3441" s="28">
        <v>43017.4997337963</v>
      </c>
      <c r="E3441" s="17">
        <v>43018.9997337963</v>
      </c>
      <c r="F3441" s="13" t="s">
        <v>303</v>
      </c>
      <c r="G3441" s="12">
        <v>200</v>
      </c>
      <c r="H3441" s="12" t="s">
        <v>322</v>
      </c>
      <c r="I3441" s="12" t="s">
        <v>76</v>
      </c>
      <c r="J3441" s="37">
        <f>INDEX('Bảng Giá'!$C$3:$H$18,MATCH('Raw Data'!P3441,'Bảng Giá'!$B$3:$B$18,0),MATCH('Raw Data'!M3441,'Bảng Giá'!$C$2:$H$2,0))</f>
        <v>13000</v>
      </c>
      <c r="K3441" s="12">
        <v>13100</v>
      </c>
      <c r="L3441" s="36">
        <f t="shared" si="318"/>
        <v>1.5</v>
      </c>
      <c r="M3441" t="str">
        <f>'References data'!H3442</f>
        <v>Nội Tỉnh</v>
      </c>
      <c r="N3441">
        <f t="shared" si="319"/>
        <v>0.2</v>
      </c>
      <c r="O3441">
        <f t="shared" si="320"/>
        <v>-100</v>
      </c>
      <c r="P3441" t="str">
        <f>IF(AND(N3441&gt;0,N3441&lt;=0.05),'Bảng Giá'!$B$3,IF(AND(N3441&lt;=0.1,N3441&gt;0.05),'Bảng Giá'!$B$4,IF(AND('Raw Data'!N3441&gt;0.1,'Raw Data'!N3441&lt;=0.25),'Bảng Giá'!$B$5,IF(AND('Raw Data'!N3441&gt;0.25,'Raw Data'!N3441&lt;=0.5),'Bảng Giá'!$B$6,IF(AND('Raw Data'!N3441&gt;0.5,'Raw Data'!N3441&lt;=1),'Bảng Giá'!$B$7,IF(AND('Raw Data'!N3441&gt;1,'Raw Data'!N3441&lt;=1.5),'Bảng Giá'!$B$8,IF(AND('Raw Data'!N3441&gt;1.5,'Raw Data'!N3441&lt;=2),'Bảng Giá'!$B$9,IF(AND('Raw Data'!N3441&gt;2,'Raw Data'!N3441&lt;=2.5),'Bảng Giá'!$B$10,IF(AND('Raw Data'!N3441&gt;2.5,'Raw Data'!N3441&lt;=3),'Bảng Giá'!$B$11,IF(AND('Raw Data'!N3441&gt;3,'Raw Data'!N3441&lt;=3.5),'Bảng Giá'!$B$12,IF(AND('Raw Data'!N3441&gt;3.5,'Raw Data'!N3441&lt;=4),'Bảng Giá'!$B$13,IF(AND('Raw Data'!N3441&gt;4,'Raw Data'!N3441&lt;=4.5),'Bảng Giá'!$B$14,IF(AND('Raw Data'!N3441&gt;4.5,'Raw Data'!N3441&lt;=5),'Bảng Giá'!$B$15,IF(AND('Raw Data'!N3441&gt;5,'Raw Data'!N3441&lt;=5.5),'Bảng Giá'!$B$16,IF(AND('Raw Data'!N3441&gt;5.5,'Raw Data'!N3441&lt;=6),'Bảng Giá'!$B$17,'Bảng Giá'!$B$18)))))))))))))))</f>
        <v>0.1&lt;x&lt;=0.25</v>
      </c>
      <c r="Q3441" s="48">
        <f t="shared" si="321"/>
        <v>-7.6335877862595417E-3</v>
      </c>
      <c r="R3441">
        <f t="shared" si="322"/>
        <v>15600</v>
      </c>
      <c r="S3441">
        <f t="shared" si="323"/>
        <v>2500</v>
      </c>
    </row>
    <row r="3442" spans="1:19" x14ac:dyDescent="0.25">
      <c r="A3442" s="12">
        <v>3441</v>
      </c>
      <c r="B3442" s="12" t="s">
        <v>292</v>
      </c>
      <c r="C3442" s="12" t="s">
        <v>2120</v>
      </c>
      <c r="D3442" s="28">
        <v>43015.498171296298</v>
      </c>
      <c r="E3442" s="17">
        <v>43016.998171296298</v>
      </c>
      <c r="F3442" s="13" t="s">
        <v>302</v>
      </c>
      <c r="G3442" s="12">
        <v>200</v>
      </c>
      <c r="H3442" s="12" t="s">
        <v>311</v>
      </c>
      <c r="I3442" s="12" t="s">
        <v>75</v>
      </c>
      <c r="J3442" s="37">
        <f>INDEX('Bảng Giá'!$C$3:$H$18,MATCH('Raw Data'!P3442,'Bảng Giá'!$B$3:$B$18,0),MATCH('Raw Data'!M3442,'Bảng Giá'!$C$2:$H$2,0))</f>
        <v>13000</v>
      </c>
      <c r="K3442" s="12">
        <v>13100</v>
      </c>
      <c r="L3442" s="36">
        <f t="shared" si="318"/>
        <v>1.5</v>
      </c>
      <c r="M3442" t="str">
        <f>'References data'!H3443</f>
        <v>Nội Tỉnh</v>
      </c>
      <c r="N3442">
        <f t="shared" si="319"/>
        <v>0.2</v>
      </c>
      <c r="O3442">
        <f t="shared" si="320"/>
        <v>-100</v>
      </c>
      <c r="P3442" t="str">
        <f>IF(AND(N3442&gt;0,N3442&lt;=0.05),'Bảng Giá'!$B$3,IF(AND(N3442&lt;=0.1,N3442&gt;0.05),'Bảng Giá'!$B$4,IF(AND('Raw Data'!N3442&gt;0.1,'Raw Data'!N3442&lt;=0.25),'Bảng Giá'!$B$5,IF(AND('Raw Data'!N3442&gt;0.25,'Raw Data'!N3442&lt;=0.5),'Bảng Giá'!$B$6,IF(AND('Raw Data'!N3442&gt;0.5,'Raw Data'!N3442&lt;=1),'Bảng Giá'!$B$7,IF(AND('Raw Data'!N3442&gt;1,'Raw Data'!N3442&lt;=1.5),'Bảng Giá'!$B$8,IF(AND('Raw Data'!N3442&gt;1.5,'Raw Data'!N3442&lt;=2),'Bảng Giá'!$B$9,IF(AND('Raw Data'!N3442&gt;2,'Raw Data'!N3442&lt;=2.5),'Bảng Giá'!$B$10,IF(AND('Raw Data'!N3442&gt;2.5,'Raw Data'!N3442&lt;=3),'Bảng Giá'!$B$11,IF(AND('Raw Data'!N3442&gt;3,'Raw Data'!N3442&lt;=3.5),'Bảng Giá'!$B$12,IF(AND('Raw Data'!N3442&gt;3.5,'Raw Data'!N3442&lt;=4),'Bảng Giá'!$B$13,IF(AND('Raw Data'!N3442&gt;4,'Raw Data'!N3442&lt;=4.5),'Bảng Giá'!$B$14,IF(AND('Raw Data'!N3442&gt;4.5,'Raw Data'!N3442&lt;=5),'Bảng Giá'!$B$15,IF(AND('Raw Data'!N3442&gt;5,'Raw Data'!N3442&lt;=5.5),'Bảng Giá'!$B$16,IF(AND('Raw Data'!N3442&gt;5.5,'Raw Data'!N3442&lt;=6),'Bảng Giá'!$B$17,'Bảng Giá'!$B$18)))))))))))))))</f>
        <v>0.1&lt;x&lt;=0.25</v>
      </c>
      <c r="Q3442" s="48">
        <f t="shared" si="321"/>
        <v>-7.6335877862595417E-3</v>
      </c>
      <c r="R3442">
        <f t="shared" si="322"/>
        <v>15600</v>
      </c>
      <c r="S3442">
        <f t="shared" si="323"/>
        <v>2500</v>
      </c>
    </row>
    <row r="3443" spans="1:19" x14ac:dyDescent="0.25">
      <c r="A3443" s="12">
        <v>3442</v>
      </c>
      <c r="B3443" s="12" t="s">
        <v>292</v>
      </c>
      <c r="C3443" s="12" t="s">
        <v>2121</v>
      </c>
      <c r="D3443" s="28">
        <v>43017.503425925926</v>
      </c>
      <c r="E3443" s="17">
        <v>43019.003425925926</v>
      </c>
      <c r="F3443" s="13" t="s">
        <v>302</v>
      </c>
      <c r="G3443" s="12">
        <v>200</v>
      </c>
      <c r="H3443" s="12" t="s">
        <v>311</v>
      </c>
      <c r="I3443" s="12" t="s">
        <v>294</v>
      </c>
      <c r="J3443" s="37">
        <f>INDEX('Bảng Giá'!$C$3:$H$18,MATCH('Raw Data'!P3443,'Bảng Giá'!$B$3:$B$18,0),MATCH('Raw Data'!M3443,'Bảng Giá'!$C$2:$H$2,0))</f>
        <v>13000</v>
      </c>
      <c r="K3443" s="12">
        <v>13100</v>
      </c>
      <c r="L3443" s="36">
        <f t="shared" si="318"/>
        <v>1.5</v>
      </c>
      <c r="M3443" t="str">
        <f>'References data'!H3444</f>
        <v>Nội Tỉnh</v>
      </c>
      <c r="N3443">
        <f t="shared" si="319"/>
        <v>0.2</v>
      </c>
      <c r="O3443">
        <f t="shared" si="320"/>
        <v>-100</v>
      </c>
      <c r="P3443" t="str">
        <f>IF(AND(N3443&gt;0,N3443&lt;=0.05),'Bảng Giá'!$B$3,IF(AND(N3443&lt;=0.1,N3443&gt;0.05),'Bảng Giá'!$B$4,IF(AND('Raw Data'!N3443&gt;0.1,'Raw Data'!N3443&lt;=0.25),'Bảng Giá'!$B$5,IF(AND('Raw Data'!N3443&gt;0.25,'Raw Data'!N3443&lt;=0.5),'Bảng Giá'!$B$6,IF(AND('Raw Data'!N3443&gt;0.5,'Raw Data'!N3443&lt;=1),'Bảng Giá'!$B$7,IF(AND('Raw Data'!N3443&gt;1,'Raw Data'!N3443&lt;=1.5),'Bảng Giá'!$B$8,IF(AND('Raw Data'!N3443&gt;1.5,'Raw Data'!N3443&lt;=2),'Bảng Giá'!$B$9,IF(AND('Raw Data'!N3443&gt;2,'Raw Data'!N3443&lt;=2.5),'Bảng Giá'!$B$10,IF(AND('Raw Data'!N3443&gt;2.5,'Raw Data'!N3443&lt;=3),'Bảng Giá'!$B$11,IF(AND('Raw Data'!N3443&gt;3,'Raw Data'!N3443&lt;=3.5),'Bảng Giá'!$B$12,IF(AND('Raw Data'!N3443&gt;3.5,'Raw Data'!N3443&lt;=4),'Bảng Giá'!$B$13,IF(AND('Raw Data'!N3443&gt;4,'Raw Data'!N3443&lt;=4.5),'Bảng Giá'!$B$14,IF(AND('Raw Data'!N3443&gt;4.5,'Raw Data'!N3443&lt;=5),'Bảng Giá'!$B$15,IF(AND('Raw Data'!N3443&gt;5,'Raw Data'!N3443&lt;=5.5),'Bảng Giá'!$B$16,IF(AND('Raw Data'!N3443&gt;5.5,'Raw Data'!N3443&lt;=6),'Bảng Giá'!$B$17,'Bảng Giá'!$B$18)))))))))))))))</f>
        <v>0.1&lt;x&lt;=0.25</v>
      </c>
      <c r="Q3443" s="48">
        <f t="shared" si="321"/>
        <v>-7.6335877862595417E-3</v>
      </c>
      <c r="R3443">
        <f t="shared" si="322"/>
        <v>15600</v>
      </c>
      <c r="S3443">
        <f t="shared" si="323"/>
        <v>2500</v>
      </c>
    </row>
    <row r="3444" spans="1:19" x14ac:dyDescent="0.25">
      <c r="A3444" s="12">
        <v>3443</v>
      </c>
      <c r="B3444" s="12" t="s">
        <v>292</v>
      </c>
      <c r="C3444" s="12" t="s">
        <v>2122</v>
      </c>
      <c r="D3444" s="28">
        <v>43017.662280092591</v>
      </c>
      <c r="E3444" s="17">
        <v>43019.162280092591</v>
      </c>
      <c r="F3444" s="13" t="s">
        <v>302</v>
      </c>
      <c r="G3444" s="12">
        <v>200</v>
      </c>
      <c r="H3444" s="12" t="s">
        <v>311</v>
      </c>
      <c r="I3444" s="12" t="s">
        <v>94</v>
      </c>
      <c r="J3444" s="37">
        <f>INDEX('Bảng Giá'!$C$3:$H$18,MATCH('Raw Data'!P3444,'Bảng Giá'!$B$3:$B$18,0),MATCH('Raw Data'!M3444,'Bảng Giá'!$C$2:$H$2,0))</f>
        <v>13000</v>
      </c>
      <c r="K3444" s="12">
        <v>13100</v>
      </c>
      <c r="L3444" s="36">
        <f t="shared" si="318"/>
        <v>1.5</v>
      </c>
      <c r="M3444" t="str">
        <f>'References data'!H3445</f>
        <v>Nội Tỉnh</v>
      </c>
      <c r="N3444">
        <f t="shared" si="319"/>
        <v>0.2</v>
      </c>
      <c r="O3444">
        <f t="shared" si="320"/>
        <v>-100</v>
      </c>
      <c r="P3444" t="str">
        <f>IF(AND(N3444&gt;0,N3444&lt;=0.05),'Bảng Giá'!$B$3,IF(AND(N3444&lt;=0.1,N3444&gt;0.05),'Bảng Giá'!$B$4,IF(AND('Raw Data'!N3444&gt;0.1,'Raw Data'!N3444&lt;=0.25),'Bảng Giá'!$B$5,IF(AND('Raw Data'!N3444&gt;0.25,'Raw Data'!N3444&lt;=0.5),'Bảng Giá'!$B$6,IF(AND('Raw Data'!N3444&gt;0.5,'Raw Data'!N3444&lt;=1),'Bảng Giá'!$B$7,IF(AND('Raw Data'!N3444&gt;1,'Raw Data'!N3444&lt;=1.5),'Bảng Giá'!$B$8,IF(AND('Raw Data'!N3444&gt;1.5,'Raw Data'!N3444&lt;=2),'Bảng Giá'!$B$9,IF(AND('Raw Data'!N3444&gt;2,'Raw Data'!N3444&lt;=2.5),'Bảng Giá'!$B$10,IF(AND('Raw Data'!N3444&gt;2.5,'Raw Data'!N3444&lt;=3),'Bảng Giá'!$B$11,IF(AND('Raw Data'!N3444&gt;3,'Raw Data'!N3444&lt;=3.5),'Bảng Giá'!$B$12,IF(AND('Raw Data'!N3444&gt;3.5,'Raw Data'!N3444&lt;=4),'Bảng Giá'!$B$13,IF(AND('Raw Data'!N3444&gt;4,'Raw Data'!N3444&lt;=4.5),'Bảng Giá'!$B$14,IF(AND('Raw Data'!N3444&gt;4.5,'Raw Data'!N3444&lt;=5),'Bảng Giá'!$B$15,IF(AND('Raw Data'!N3444&gt;5,'Raw Data'!N3444&lt;=5.5),'Bảng Giá'!$B$16,IF(AND('Raw Data'!N3444&gt;5.5,'Raw Data'!N3444&lt;=6),'Bảng Giá'!$B$17,'Bảng Giá'!$B$18)))))))))))))))</f>
        <v>0.1&lt;x&lt;=0.25</v>
      </c>
      <c r="Q3444" s="48">
        <f t="shared" si="321"/>
        <v>-7.6335877862595417E-3</v>
      </c>
      <c r="R3444">
        <f t="shared" si="322"/>
        <v>15600</v>
      </c>
      <c r="S3444">
        <f t="shared" si="323"/>
        <v>2500</v>
      </c>
    </row>
    <row r="3445" spans="1:19" x14ac:dyDescent="0.25">
      <c r="A3445" s="12">
        <v>3444</v>
      </c>
      <c r="B3445" s="12" t="s">
        <v>292</v>
      </c>
      <c r="C3445" s="12" t="s">
        <v>2123</v>
      </c>
      <c r="D3445" s="28">
        <v>43017.497303240743</v>
      </c>
      <c r="E3445" s="17">
        <v>43018.997303240743</v>
      </c>
      <c r="F3445" s="13" t="s">
        <v>302</v>
      </c>
      <c r="G3445" s="12">
        <v>200</v>
      </c>
      <c r="H3445" s="12" t="s">
        <v>311</v>
      </c>
      <c r="I3445" s="12" t="s">
        <v>294</v>
      </c>
      <c r="J3445" s="37">
        <f>INDEX('Bảng Giá'!$C$3:$H$18,MATCH('Raw Data'!P3445,'Bảng Giá'!$B$3:$B$18,0),MATCH('Raw Data'!M3445,'Bảng Giá'!$C$2:$H$2,0))</f>
        <v>13000</v>
      </c>
      <c r="K3445" s="12">
        <v>13100</v>
      </c>
      <c r="L3445" s="36">
        <f t="shared" si="318"/>
        <v>1.5</v>
      </c>
      <c r="M3445" t="str">
        <f>'References data'!H3446</f>
        <v>Nội Tỉnh</v>
      </c>
      <c r="N3445">
        <f t="shared" si="319"/>
        <v>0.2</v>
      </c>
      <c r="O3445">
        <f t="shared" si="320"/>
        <v>-100</v>
      </c>
      <c r="P3445" t="str">
        <f>IF(AND(N3445&gt;0,N3445&lt;=0.05),'Bảng Giá'!$B$3,IF(AND(N3445&lt;=0.1,N3445&gt;0.05),'Bảng Giá'!$B$4,IF(AND('Raw Data'!N3445&gt;0.1,'Raw Data'!N3445&lt;=0.25),'Bảng Giá'!$B$5,IF(AND('Raw Data'!N3445&gt;0.25,'Raw Data'!N3445&lt;=0.5),'Bảng Giá'!$B$6,IF(AND('Raw Data'!N3445&gt;0.5,'Raw Data'!N3445&lt;=1),'Bảng Giá'!$B$7,IF(AND('Raw Data'!N3445&gt;1,'Raw Data'!N3445&lt;=1.5),'Bảng Giá'!$B$8,IF(AND('Raw Data'!N3445&gt;1.5,'Raw Data'!N3445&lt;=2),'Bảng Giá'!$B$9,IF(AND('Raw Data'!N3445&gt;2,'Raw Data'!N3445&lt;=2.5),'Bảng Giá'!$B$10,IF(AND('Raw Data'!N3445&gt;2.5,'Raw Data'!N3445&lt;=3),'Bảng Giá'!$B$11,IF(AND('Raw Data'!N3445&gt;3,'Raw Data'!N3445&lt;=3.5),'Bảng Giá'!$B$12,IF(AND('Raw Data'!N3445&gt;3.5,'Raw Data'!N3445&lt;=4),'Bảng Giá'!$B$13,IF(AND('Raw Data'!N3445&gt;4,'Raw Data'!N3445&lt;=4.5),'Bảng Giá'!$B$14,IF(AND('Raw Data'!N3445&gt;4.5,'Raw Data'!N3445&lt;=5),'Bảng Giá'!$B$15,IF(AND('Raw Data'!N3445&gt;5,'Raw Data'!N3445&lt;=5.5),'Bảng Giá'!$B$16,IF(AND('Raw Data'!N3445&gt;5.5,'Raw Data'!N3445&lt;=6),'Bảng Giá'!$B$17,'Bảng Giá'!$B$18)))))))))))))))</f>
        <v>0.1&lt;x&lt;=0.25</v>
      </c>
      <c r="Q3445" s="48">
        <f t="shared" si="321"/>
        <v>-7.6335877862595417E-3</v>
      </c>
      <c r="R3445">
        <f t="shared" si="322"/>
        <v>15600</v>
      </c>
      <c r="S3445">
        <f t="shared" si="323"/>
        <v>2500</v>
      </c>
    </row>
    <row r="3446" spans="1:19" x14ac:dyDescent="0.25">
      <c r="A3446" s="12">
        <v>3445</v>
      </c>
      <c r="B3446" s="12" t="s">
        <v>292</v>
      </c>
      <c r="C3446" s="12" t="s">
        <v>2124</v>
      </c>
      <c r="D3446" s="28">
        <v>43017.498298611114</v>
      </c>
      <c r="E3446" s="17">
        <v>43018.998298611114</v>
      </c>
      <c r="F3446" s="13" t="s">
        <v>302</v>
      </c>
      <c r="G3446" s="12">
        <v>5400</v>
      </c>
      <c r="H3446" s="12" t="s">
        <v>286</v>
      </c>
      <c r="I3446" s="12" t="s">
        <v>311</v>
      </c>
      <c r="J3446" s="37">
        <f>INDEX('Bảng Giá'!$C$3:$H$18,MATCH('Raw Data'!P3446,'Bảng Giá'!$B$3:$B$18,0),MATCH('Raw Data'!M3446,'Bảng Giá'!$C$2:$H$2,0))</f>
        <v>25000</v>
      </c>
      <c r="K3446" s="12">
        <v>25200</v>
      </c>
      <c r="L3446" s="36">
        <f t="shared" si="318"/>
        <v>1.5</v>
      </c>
      <c r="M3446" t="str">
        <f>'References data'!H3447</f>
        <v>Nội Tỉnh</v>
      </c>
      <c r="N3446">
        <f t="shared" si="319"/>
        <v>5.4</v>
      </c>
      <c r="O3446">
        <f t="shared" si="320"/>
        <v>-200</v>
      </c>
      <c r="P3446" t="str">
        <f>IF(AND(N3446&gt;0,N3446&lt;=0.05),'Bảng Giá'!$B$3,IF(AND(N3446&lt;=0.1,N3446&gt;0.05),'Bảng Giá'!$B$4,IF(AND('Raw Data'!N3446&gt;0.1,'Raw Data'!N3446&lt;=0.25),'Bảng Giá'!$B$5,IF(AND('Raw Data'!N3446&gt;0.25,'Raw Data'!N3446&lt;=0.5),'Bảng Giá'!$B$6,IF(AND('Raw Data'!N3446&gt;0.5,'Raw Data'!N3446&lt;=1),'Bảng Giá'!$B$7,IF(AND('Raw Data'!N3446&gt;1,'Raw Data'!N3446&lt;=1.5),'Bảng Giá'!$B$8,IF(AND('Raw Data'!N3446&gt;1.5,'Raw Data'!N3446&lt;=2),'Bảng Giá'!$B$9,IF(AND('Raw Data'!N3446&gt;2,'Raw Data'!N3446&lt;=2.5),'Bảng Giá'!$B$10,IF(AND('Raw Data'!N3446&gt;2.5,'Raw Data'!N3446&lt;=3),'Bảng Giá'!$B$11,IF(AND('Raw Data'!N3446&gt;3,'Raw Data'!N3446&lt;=3.5),'Bảng Giá'!$B$12,IF(AND('Raw Data'!N3446&gt;3.5,'Raw Data'!N3446&lt;=4),'Bảng Giá'!$B$13,IF(AND('Raw Data'!N3446&gt;4,'Raw Data'!N3446&lt;=4.5),'Bảng Giá'!$B$14,IF(AND('Raw Data'!N3446&gt;4.5,'Raw Data'!N3446&lt;=5),'Bảng Giá'!$B$15,IF(AND('Raw Data'!N3446&gt;5,'Raw Data'!N3446&lt;=5.5),'Bảng Giá'!$B$16,IF(AND('Raw Data'!N3446&gt;5.5,'Raw Data'!N3446&lt;=6),'Bảng Giá'!$B$17,'Bảng Giá'!$B$18)))))))))))))))</f>
        <v>5&lt;x&lt;=5.5</v>
      </c>
      <c r="Q3446" s="48">
        <f t="shared" si="321"/>
        <v>-7.9365079365079361E-3</v>
      </c>
      <c r="R3446">
        <f t="shared" si="322"/>
        <v>30000</v>
      </c>
      <c r="S3446">
        <f t="shared" si="323"/>
        <v>4800</v>
      </c>
    </row>
    <row r="3447" spans="1:19" x14ac:dyDescent="0.25">
      <c r="A3447" s="12">
        <v>3446</v>
      </c>
      <c r="B3447" s="12" t="s">
        <v>292</v>
      </c>
      <c r="C3447" s="12" t="s">
        <v>2125</v>
      </c>
      <c r="D3447" s="28">
        <v>43017.497476851851</v>
      </c>
      <c r="E3447" s="17">
        <v>43019.697476851848</v>
      </c>
      <c r="F3447" s="13" t="s">
        <v>302</v>
      </c>
      <c r="G3447" s="12">
        <v>5400</v>
      </c>
      <c r="H3447" s="12" t="s">
        <v>126</v>
      </c>
      <c r="I3447" s="12" t="s">
        <v>311</v>
      </c>
      <c r="J3447" s="37">
        <f>INDEX('Bảng Giá'!$C$3:$H$18,MATCH('Raw Data'!P3447,'Bảng Giá'!$B$3:$B$18,0),MATCH('Raw Data'!M3447,'Bảng Giá'!$C$2:$H$2,0))</f>
        <v>59000</v>
      </c>
      <c r="K3447" s="12">
        <v>59300</v>
      </c>
      <c r="L3447" s="36">
        <f t="shared" si="318"/>
        <v>2.1999999999970896</v>
      </c>
      <c r="M3447" t="str">
        <f>'References data'!H3448</f>
        <v>Nội Vùng</v>
      </c>
      <c r="N3447">
        <f t="shared" si="319"/>
        <v>5.4</v>
      </c>
      <c r="O3447">
        <f t="shared" si="320"/>
        <v>-300</v>
      </c>
      <c r="P3447" t="str">
        <f>IF(AND(N3447&gt;0,N3447&lt;=0.05),'Bảng Giá'!$B$3,IF(AND(N3447&lt;=0.1,N3447&gt;0.05),'Bảng Giá'!$B$4,IF(AND('Raw Data'!N3447&gt;0.1,'Raw Data'!N3447&lt;=0.25),'Bảng Giá'!$B$5,IF(AND('Raw Data'!N3447&gt;0.25,'Raw Data'!N3447&lt;=0.5),'Bảng Giá'!$B$6,IF(AND('Raw Data'!N3447&gt;0.5,'Raw Data'!N3447&lt;=1),'Bảng Giá'!$B$7,IF(AND('Raw Data'!N3447&gt;1,'Raw Data'!N3447&lt;=1.5),'Bảng Giá'!$B$8,IF(AND('Raw Data'!N3447&gt;1.5,'Raw Data'!N3447&lt;=2),'Bảng Giá'!$B$9,IF(AND('Raw Data'!N3447&gt;2,'Raw Data'!N3447&lt;=2.5),'Bảng Giá'!$B$10,IF(AND('Raw Data'!N3447&gt;2.5,'Raw Data'!N3447&lt;=3),'Bảng Giá'!$B$11,IF(AND('Raw Data'!N3447&gt;3,'Raw Data'!N3447&lt;=3.5),'Bảng Giá'!$B$12,IF(AND('Raw Data'!N3447&gt;3.5,'Raw Data'!N3447&lt;=4),'Bảng Giá'!$B$13,IF(AND('Raw Data'!N3447&gt;4,'Raw Data'!N3447&lt;=4.5),'Bảng Giá'!$B$14,IF(AND('Raw Data'!N3447&gt;4.5,'Raw Data'!N3447&lt;=5),'Bảng Giá'!$B$15,IF(AND('Raw Data'!N3447&gt;5,'Raw Data'!N3447&lt;=5.5),'Bảng Giá'!$B$16,IF(AND('Raw Data'!N3447&gt;5.5,'Raw Data'!N3447&lt;=6),'Bảng Giá'!$B$17,'Bảng Giá'!$B$18)))))))))))))))</f>
        <v>5&lt;x&lt;=5.5</v>
      </c>
      <c r="Q3447" s="48">
        <f t="shared" si="321"/>
        <v>-5.0590219224283303E-3</v>
      </c>
      <c r="R3447">
        <f t="shared" si="322"/>
        <v>70800</v>
      </c>
      <c r="S3447">
        <f t="shared" si="323"/>
        <v>11500</v>
      </c>
    </row>
    <row r="3448" spans="1:19" x14ac:dyDescent="0.25">
      <c r="A3448" s="12">
        <v>3447</v>
      </c>
      <c r="B3448" s="12" t="s">
        <v>292</v>
      </c>
      <c r="C3448" s="12" t="s">
        <v>2126</v>
      </c>
      <c r="D3448" s="28">
        <v>43017.498333333337</v>
      </c>
      <c r="E3448" s="17">
        <v>43019.698333333334</v>
      </c>
      <c r="F3448" s="13" t="s">
        <v>302</v>
      </c>
      <c r="G3448" s="12">
        <v>5400</v>
      </c>
      <c r="H3448" s="12" t="s">
        <v>168</v>
      </c>
      <c r="I3448" s="12" t="s">
        <v>311</v>
      </c>
      <c r="J3448" s="37">
        <f>INDEX('Bảng Giá'!$C$3:$H$18,MATCH('Raw Data'!P3448,'Bảng Giá'!$B$3:$B$18,0),MATCH('Raw Data'!M3448,'Bảng Giá'!$C$2:$H$2,0))</f>
        <v>59000</v>
      </c>
      <c r="K3448" s="12">
        <v>59300</v>
      </c>
      <c r="L3448" s="36">
        <f t="shared" si="318"/>
        <v>2.1999999999970896</v>
      </c>
      <c r="M3448" t="str">
        <f>'References data'!H3449</f>
        <v>Nội Vùng</v>
      </c>
      <c r="N3448">
        <f t="shared" si="319"/>
        <v>5.4</v>
      </c>
      <c r="O3448">
        <f t="shared" si="320"/>
        <v>-300</v>
      </c>
      <c r="P3448" t="str">
        <f>IF(AND(N3448&gt;0,N3448&lt;=0.05),'Bảng Giá'!$B$3,IF(AND(N3448&lt;=0.1,N3448&gt;0.05),'Bảng Giá'!$B$4,IF(AND('Raw Data'!N3448&gt;0.1,'Raw Data'!N3448&lt;=0.25),'Bảng Giá'!$B$5,IF(AND('Raw Data'!N3448&gt;0.25,'Raw Data'!N3448&lt;=0.5),'Bảng Giá'!$B$6,IF(AND('Raw Data'!N3448&gt;0.5,'Raw Data'!N3448&lt;=1),'Bảng Giá'!$B$7,IF(AND('Raw Data'!N3448&gt;1,'Raw Data'!N3448&lt;=1.5),'Bảng Giá'!$B$8,IF(AND('Raw Data'!N3448&gt;1.5,'Raw Data'!N3448&lt;=2),'Bảng Giá'!$B$9,IF(AND('Raw Data'!N3448&gt;2,'Raw Data'!N3448&lt;=2.5),'Bảng Giá'!$B$10,IF(AND('Raw Data'!N3448&gt;2.5,'Raw Data'!N3448&lt;=3),'Bảng Giá'!$B$11,IF(AND('Raw Data'!N3448&gt;3,'Raw Data'!N3448&lt;=3.5),'Bảng Giá'!$B$12,IF(AND('Raw Data'!N3448&gt;3.5,'Raw Data'!N3448&lt;=4),'Bảng Giá'!$B$13,IF(AND('Raw Data'!N3448&gt;4,'Raw Data'!N3448&lt;=4.5),'Bảng Giá'!$B$14,IF(AND('Raw Data'!N3448&gt;4.5,'Raw Data'!N3448&lt;=5),'Bảng Giá'!$B$15,IF(AND('Raw Data'!N3448&gt;5,'Raw Data'!N3448&lt;=5.5),'Bảng Giá'!$B$16,IF(AND('Raw Data'!N3448&gt;5.5,'Raw Data'!N3448&lt;=6),'Bảng Giá'!$B$17,'Bảng Giá'!$B$18)))))))))))))))</f>
        <v>5&lt;x&lt;=5.5</v>
      </c>
      <c r="Q3448" s="48">
        <f t="shared" si="321"/>
        <v>-5.0590219224283303E-3</v>
      </c>
      <c r="R3448">
        <f t="shared" si="322"/>
        <v>70800</v>
      </c>
      <c r="S3448">
        <f t="shared" si="323"/>
        <v>11500</v>
      </c>
    </row>
    <row r="3449" spans="1:19" x14ac:dyDescent="0.25">
      <c r="A3449" s="12">
        <v>3448</v>
      </c>
      <c r="B3449" s="12" t="s">
        <v>292</v>
      </c>
      <c r="C3449" s="12" t="s">
        <v>2127</v>
      </c>
      <c r="D3449" s="28">
        <v>43017.498020833336</v>
      </c>
      <c r="E3449" s="17">
        <v>43019.698020833333</v>
      </c>
      <c r="F3449" s="13" t="s">
        <v>302</v>
      </c>
      <c r="G3449" s="12">
        <v>5400</v>
      </c>
      <c r="H3449" s="12" t="s">
        <v>291</v>
      </c>
      <c r="I3449" s="12" t="s">
        <v>311</v>
      </c>
      <c r="J3449" s="37">
        <f>INDEX('Bảng Giá'!$C$3:$H$18,MATCH('Raw Data'!P3449,'Bảng Giá'!$B$3:$B$18,0),MATCH('Raw Data'!M3449,'Bảng Giá'!$C$2:$H$2,0))</f>
        <v>59000</v>
      </c>
      <c r="K3449" s="12">
        <v>59300</v>
      </c>
      <c r="L3449" s="36">
        <f t="shared" si="318"/>
        <v>2.1999999999970896</v>
      </c>
      <c r="M3449" t="str">
        <f>'References data'!H3450</f>
        <v>Nội Vùng</v>
      </c>
      <c r="N3449">
        <f t="shared" si="319"/>
        <v>5.4</v>
      </c>
      <c r="O3449">
        <f t="shared" si="320"/>
        <v>-300</v>
      </c>
      <c r="P3449" t="str">
        <f>IF(AND(N3449&gt;0,N3449&lt;=0.05),'Bảng Giá'!$B$3,IF(AND(N3449&lt;=0.1,N3449&gt;0.05),'Bảng Giá'!$B$4,IF(AND('Raw Data'!N3449&gt;0.1,'Raw Data'!N3449&lt;=0.25),'Bảng Giá'!$B$5,IF(AND('Raw Data'!N3449&gt;0.25,'Raw Data'!N3449&lt;=0.5),'Bảng Giá'!$B$6,IF(AND('Raw Data'!N3449&gt;0.5,'Raw Data'!N3449&lt;=1),'Bảng Giá'!$B$7,IF(AND('Raw Data'!N3449&gt;1,'Raw Data'!N3449&lt;=1.5),'Bảng Giá'!$B$8,IF(AND('Raw Data'!N3449&gt;1.5,'Raw Data'!N3449&lt;=2),'Bảng Giá'!$B$9,IF(AND('Raw Data'!N3449&gt;2,'Raw Data'!N3449&lt;=2.5),'Bảng Giá'!$B$10,IF(AND('Raw Data'!N3449&gt;2.5,'Raw Data'!N3449&lt;=3),'Bảng Giá'!$B$11,IF(AND('Raw Data'!N3449&gt;3,'Raw Data'!N3449&lt;=3.5),'Bảng Giá'!$B$12,IF(AND('Raw Data'!N3449&gt;3.5,'Raw Data'!N3449&lt;=4),'Bảng Giá'!$B$13,IF(AND('Raw Data'!N3449&gt;4,'Raw Data'!N3449&lt;=4.5),'Bảng Giá'!$B$14,IF(AND('Raw Data'!N3449&gt;4.5,'Raw Data'!N3449&lt;=5),'Bảng Giá'!$B$15,IF(AND('Raw Data'!N3449&gt;5,'Raw Data'!N3449&lt;=5.5),'Bảng Giá'!$B$16,IF(AND('Raw Data'!N3449&gt;5.5,'Raw Data'!N3449&lt;=6),'Bảng Giá'!$B$17,'Bảng Giá'!$B$18)))))))))))))))</f>
        <v>5&lt;x&lt;=5.5</v>
      </c>
      <c r="Q3449" s="48">
        <f t="shared" si="321"/>
        <v>-5.0590219224283303E-3</v>
      </c>
      <c r="R3449">
        <f t="shared" si="322"/>
        <v>70800</v>
      </c>
      <c r="S3449">
        <f t="shared" si="323"/>
        <v>11500</v>
      </c>
    </row>
    <row r="3450" spans="1:19" x14ac:dyDescent="0.25">
      <c r="A3450" s="12">
        <v>3449</v>
      </c>
      <c r="B3450" s="12" t="s">
        <v>292</v>
      </c>
      <c r="C3450" s="12" t="s">
        <v>2128</v>
      </c>
      <c r="D3450" s="28">
        <v>43017.498159722221</v>
      </c>
      <c r="E3450" s="17">
        <v>43019.698159722218</v>
      </c>
      <c r="F3450" s="13" t="s">
        <v>302</v>
      </c>
      <c r="G3450" s="12">
        <v>3600</v>
      </c>
      <c r="H3450" s="12" t="s">
        <v>151</v>
      </c>
      <c r="I3450" s="12" t="s">
        <v>322</v>
      </c>
      <c r="J3450" s="37">
        <f>INDEX('Bảng Giá'!$C$3:$H$18,MATCH('Raw Data'!P3450,'Bảng Giá'!$B$3:$B$18,0),MATCH('Raw Data'!M3450,'Bảng Giá'!$C$2:$H$2,0))</f>
        <v>51500</v>
      </c>
      <c r="K3450" s="12">
        <v>51800</v>
      </c>
      <c r="L3450" s="36">
        <f t="shared" si="318"/>
        <v>2.1999999999970896</v>
      </c>
      <c r="M3450" t="str">
        <f>'References data'!H3451</f>
        <v>Nội Vùng</v>
      </c>
      <c r="N3450">
        <f t="shared" si="319"/>
        <v>3.6</v>
      </c>
      <c r="O3450">
        <f t="shared" si="320"/>
        <v>-300</v>
      </c>
      <c r="P3450" t="str">
        <f>IF(AND(N3450&gt;0,N3450&lt;=0.05),'Bảng Giá'!$B$3,IF(AND(N3450&lt;=0.1,N3450&gt;0.05),'Bảng Giá'!$B$4,IF(AND('Raw Data'!N3450&gt;0.1,'Raw Data'!N3450&lt;=0.25),'Bảng Giá'!$B$5,IF(AND('Raw Data'!N3450&gt;0.25,'Raw Data'!N3450&lt;=0.5),'Bảng Giá'!$B$6,IF(AND('Raw Data'!N3450&gt;0.5,'Raw Data'!N3450&lt;=1),'Bảng Giá'!$B$7,IF(AND('Raw Data'!N3450&gt;1,'Raw Data'!N3450&lt;=1.5),'Bảng Giá'!$B$8,IF(AND('Raw Data'!N3450&gt;1.5,'Raw Data'!N3450&lt;=2),'Bảng Giá'!$B$9,IF(AND('Raw Data'!N3450&gt;2,'Raw Data'!N3450&lt;=2.5),'Bảng Giá'!$B$10,IF(AND('Raw Data'!N3450&gt;2.5,'Raw Data'!N3450&lt;=3),'Bảng Giá'!$B$11,IF(AND('Raw Data'!N3450&gt;3,'Raw Data'!N3450&lt;=3.5),'Bảng Giá'!$B$12,IF(AND('Raw Data'!N3450&gt;3.5,'Raw Data'!N3450&lt;=4),'Bảng Giá'!$B$13,IF(AND('Raw Data'!N3450&gt;4,'Raw Data'!N3450&lt;=4.5),'Bảng Giá'!$B$14,IF(AND('Raw Data'!N3450&gt;4.5,'Raw Data'!N3450&lt;=5),'Bảng Giá'!$B$15,IF(AND('Raw Data'!N3450&gt;5,'Raw Data'!N3450&lt;=5.5),'Bảng Giá'!$B$16,IF(AND('Raw Data'!N3450&gt;5.5,'Raw Data'!N3450&lt;=6),'Bảng Giá'!$B$17,'Bảng Giá'!$B$18)))))))))))))))</f>
        <v>3.5&lt;x&lt;=4</v>
      </c>
      <c r="Q3450" s="48">
        <f t="shared" si="321"/>
        <v>-5.7915057915057912E-3</v>
      </c>
      <c r="R3450">
        <f t="shared" si="322"/>
        <v>61800</v>
      </c>
      <c r="S3450">
        <f t="shared" si="323"/>
        <v>10000</v>
      </c>
    </row>
    <row r="3451" spans="1:19" x14ac:dyDescent="0.25">
      <c r="A3451" s="12">
        <v>3450</v>
      </c>
      <c r="B3451" s="12" t="s">
        <v>292</v>
      </c>
      <c r="C3451" s="12" t="s">
        <v>2129</v>
      </c>
      <c r="D3451" s="28">
        <v>43015.629814814813</v>
      </c>
      <c r="E3451" s="17">
        <v>43017.82981481481</v>
      </c>
      <c r="F3451" s="13" t="s">
        <v>302</v>
      </c>
      <c r="G3451" s="12">
        <v>5400</v>
      </c>
      <c r="H3451" s="12" t="s">
        <v>291</v>
      </c>
      <c r="I3451" s="12" t="s">
        <v>311</v>
      </c>
      <c r="J3451" s="37">
        <f>INDEX('Bảng Giá'!$C$3:$H$18,MATCH('Raw Data'!P3451,'Bảng Giá'!$B$3:$B$18,0),MATCH('Raw Data'!M3451,'Bảng Giá'!$C$2:$H$2,0))</f>
        <v>59000</v>
      </c>
      <c r="K3451" s="12">
        <v>59300</v>
      </c>
      <c r="L3451" s="36">
        <f t="shared" si="318"/>
        <v>2.1999999999970896</v>
      </c>
      <c r="M3451" t="str">
        <f>'References data'!H3452</f>
        <v>Nội Vùng</v>
      </c>
      <c r="N3451">
        <f t="shared" si="319"/>
        <v>5.4</v>
      </c>
      <c r="O3451">
        <f t="shared" si="320"/>
        <v>-300</v>
      </c>
      <c r="P3451" t="str">
        <f>IF(AND(N3451&gt;0,N3451&lt;=0.05),'Bảng Giá'!$B$3,IF(AND(N3451&lt;=0.1,N3451&gt;0.05),'Bảng Giá'!$B$4,IF(AND('Raw Data'!N3451&gt;0.1,'Raw Data'!N3451&lt;=0.25),'Bảng Giá'!$B$5,IF(AND('Raw Data'!N3451&gt;0.25,'Raw Data'!N3451&lt;=0.5),'Bảng Giá'!$B$6,IF(AND('Raw Data'!N3451&gt;0.5,'Raw Data'!N3451&lt;=1),'Bảng Giá'!$B$7,IF(AND('Raw Data'!N3451&gt;1,'Raw Data'!N3451&lt;=1.5),'Bảng Giá'!$B$8,IF(AND('Raw Data'!N3451&gt;1.5,'Raw Data'!N3451&lt;=2),'Bảng Giá'!$B$9,IF(AND('Raw Data'!N3451&gt;2,'Raw Data'!N3451&lt;=2.5),'Bảng Giá'!$B$10,IF(AND('Raw Data'!N3451&gt;2.5,'Raw Data'!N3451&lt;=3),'Bảng Giá'!$B$11,IF(AND('Raw Data'!N3451&gt;3,'Raw Data'!N3451&lt;=3.5),'Bảng Giá'!$B$12,IF(AND('Raw Data'!N3451&gt;3.5,'Raw Data'!N3451&lt;=4),'Bảng Giá'!$B$13,IF(AND('Raw Data'!N3451&gt;4,'Raw Data'!N3451&lt;=4.5),'Bảng Giá'!$B$14,IF(AND('Raw Data'!N3451&gt;4.5,'Raw Data'!N3451&lt;=5),'Bảng Giá'!$B$15,IF(AND('Raw Data'!N3451&gt;5,'Raw Data'!N3451&lt;=5.5),'Bảng Giá'!$B$16,IF(AND('Raw Data'!N3451&gt;5.5,'Raw Data'!N3451&lt;=6),'Bảng Giá'!$B$17,'Bảng Giá'!$B$18)))))))))))))))</f>
        <v>5&lt;x&lt;=5.5</v>
      </c>
      <c r="Q3451" s="48">
        <f t="shared" si="321"/>
        <v>-5.0590219224283303E-3</v>
      </c>
      <c r="R3451">
        <f t="shared" si="322"/>
        <v>70800</v>
      </c>
      <c r="S3451">
        <f t="shared" si="323"/>
        <v>11500</v>
      </c>
    </row>
    <row r="3452" spans="1:19" x14ac:dyDescent="0.25">
      <c r="A3452" s="12">
        <v>3451</v>
      </c>
      <c r="B3452" s="12" t="s">
        <v>292</v>
      </c>
      <c r="C3452" s="12" t="s">
        <v>2130</v>
      </c>
      <c r="D3452" s="28">
        <v>43014.629062499997</v>
      </c>
      <c r="E3452" s="17">
        <v>43016.829062499994</v>
      </c>
      <c r="F3452" s="13" t="s">
        <v>302</v>
      </c>
      <c r="G3452" s="12">
        <v>3600</v>
      </c>
      <c r="H3452" s="12" t="s">
        <v>111</v>
      </c>
      <c r="I3452" s="12" t="s">
        <v>322</v>
      </c>
      <c r="J3452" s="37">
        <f>INDEX('Bảng Giá'!$C$3:$H$18,MATCH('Raw Data'!P3452,'Bảng Giá'!$B$3:$B$18,0),MATCH('Raw Data'!M3452,'Bảng Giá'!$C$2:$H$2,0))</f>
        <v>51500</v>
      </c>
      <c r="K3452" s="12">
        <v>51800</v>
      </c>
      <c r="L3452" s="36">
        <f t="shared" si="318"/>
        <v>2.1999999999970896</v>
      </c>
      <c r="M3452" t="str">
        <f>'References data'!H3453</f>
        <v>Nội Vùng</v>
      </c>
      <c r="N3452">
        <f t="shared" si="319"/>
        <v>3.6</v>
      </c>
      <c r="O3452">
        <f t="shared" si="320"/>
        <v>-300</v>
      </c>
      <c r="P3452" t="str">
        <f>IF(AND(N3452&gt;0,N3452&lt;=0.05),'Bảng Giá'!$B$3,IF(AND(N3452&lt;=0.1,N3452&gt;0.05),'Bảng Giá'!$B$4,IF(AND('Raw Data'!N3452&gt;0.1,'Raw Data'!N3452&lt;=0.25),'Bảng Giá'!$B$5,IF(AND('Raw Data'!N3452&gt;0.25,'Raw Data'!N3452&lt;=0.5),'Bảng Giá'!$B$6,IF(AND('Raw Data'!N3452&gt;0.5,'Raw Data'!N3452&lt;=1),'Bảng Giá'!$B$7,IF(AND('Raw Data'!N3452&gt;1,'Raw Data'!N3452&lt;=1.5),'Bảng Giá'!$B$8,IF(AND('Raw Data'!N3452&gt;1.5,'Raw Data'!N3452&lt;=2),'Bảng Giá'!$B$9,IF(AND('Raw Data'!N3452&gt;2,'Raw Data'!N3452&lt;=2.5),'Bảng Giá'!$B$10,IF(AND('Raw Data'!N3452&gt;2.5,'Raw Data'!N3452&lt;=3),'Bảng Giá'!$B$11,IF(AND('Raw Data'!N3452&gt;3,'Raw Data'!N3452&lt;=3.5),'Bảng Giá'!$B$12,IF(AND('Raw Data'!N3452&gt;3.5,'Raw Data'!N3452&lt;=4),'Bảng Giá'!$B$13,IF(AND('Raw Data'!N3452&gt;4,'Raw Data'!N3452&lt;=4.5),'Bảng Giá'!$B$14,IF(AND('Raw Data'!N3452&gt;4.5,'Raw Data'!N3452&lt;=5),'Bảng Giá'!$B$15,IF(AND('Raw Data'!N3452&gt;5,'Raw Data'!N3452&lt;=5.5),'Bảng Giá'!$B$16,IF(AND('Raw Data'!N3452&gt;5.5,'Raw Data'!N3452&lt;=6),'Bảng Giá'!$B$17,'Bảng Giá'!$B$18)))))))))))))))</f>
        <v>3.5&lt;x&lt;=4</v>
      </c>
      <c r="Q3452" s="48">
        <f t="shared" si="321"/>
        <v>-5.7915057915057912E-3</v>
      </c>
      <c r="R3452">
        <f t="shared" si="322"/>
        <v>61800</v>
      </c>
      <c r="S3452">
        <f t="shared" si="323"/>
        <v>10000</v>
      </c>
    </row>
    <row r="3453" spans="1:19" x14ac:dyDescent="0.25">
      <c r="A3453" s="12">
        <v>3452</v>
      </c>
      <c r="B3453" s="12" t="s">
        <v>292</v>
      </c>
      <c r="C3453" s="12" t="s">
        <v>2131</v>
      </c>
      <c r="D3453" s="28">
        <v>43013.401747685188</v>
      </c>
      <c r="E3453" s="17">
        <v>43014.901747685188</v>
      </c>
      <c r="F3453" s="13" t="s">
        <v>303</v>
      </c>
      <c r="G3453" s="12">
        <v>200</v>
      </c>
      <c r="H3453" s="12" t="s">
        <v>322</v>
      </c>
      <c r="I3453" s="12" t="s">
        <v>95</v>
      </c>
      <c r="J3453" s="37">
        <f>INDEX('Bảng Giá'!$C$3:$H$18,MATCH('Raw Data'!P3453,'Bảng Giá'!$B$3:$B$18,0),MATCH('Raw Data'!M3453,'Bảng Giá'!$C$2:$H$2,0))</f>
        <v>13000</v>
      </c>
      <c r="K3453" s="12">
        <v>13100</v>
      </c>
      <c r="L3453" s="36">
        <f t="shared" si="318"/>
        <v>1.5</v>
      </c>
      <c r="M3453" t="str">
        <f>'References data'!H3454</f>
        <v>Nội Tỉnh</v>
      </c>
      <c r="N3453">
        <f t="shared" si="319"/>
        <v>0.2</v>
      </c>
      <c r="O3453">
        <f t="shared" si="320"/>
        <v>-100</v>
      </c>
      <c r="P3453" t="str">
        <f>IF(AND(N3453&gt;0,N3453&lt;=0.05),'Bảng Giá'!$B$3,IF(AND(N3453&lt;=0.1,N3453&gt;0.05),'Bảng Giá'!$B$4,IF(AND('Raw Data'!N3453&gt;0.1,'Raw Data'!N3453&lt;=0.25),'Bảng Giá'!$B$5,IF(AND('Raw Data'!N3453&gt;0.25,'Raw Data'!N3453&lt;=0.5),'Bảng Giá'!$B$6,IF(AND('Raw Data'!N3453&gt;0.5,'Raw Data'!N3453&lt;=1),'Bảng Giá'!$B$7,IF(AND('Raw Data'!N3453&gt;1,'Raw Data'!N3453&lt;=1.5),'Bảng Giá'!$B$8,IF(AND('Raw Data'!N3453&gt;1.5,'Raw Data'!N3453&lt;=2),'Bảng Giá'!$B$9,IF(AND('Raw Data'!N3453&gt;2,'Raw Data'!N3453&lt;=2.5),'Bảng Giá'!$B$10,IF(AND('Raw Data'!N3453&gt;2.5,'Raw Data'!N3453&lt;=3),'Bảng Giá'!$B$11,IF(AND('Raw Data'!N3453&gt;3,'Raw Data'!N3453&lt;=3.5),'Bảng Giá'!$B$12,IF(AND('Raw Data'!N3453&gt;3.5,'Raw Data'!N3453&lt;=4),'Bảng Giá'!$B$13,IF(AND('Raw Data'!N3453&gt;4,'Raw Data'!N3453&lt;=4.5),'Bảng Giá'!$B$14,IF(AND('Raw Data'!N3453&gt;4.5,'Raw Data'!N3453&lt;=5),'Bảng Giá'!$B$15,IF(AND('Raw Data'!N3453&gt;5,'Raw Data'!N3453&lt;=5.5),'Bảng Giá'!$B$16,IF(AND('Raw Data'!N3453&gt;5.5,'Raw Data'!N3453&lt;=6),'Bảng Giá'!$B$17,'Bảng Giá'!$B$18)))))))))))))))</f>
        <v>0.1&lt;x&lt;=0.25</v>
      </c>
      <c r="Q3453" s="48">
        <f t="shared" si="321"/>
        <v>-7.6335877862595417E-3</v>
      </c>
      <c r="R3453">
        <f t="shared" si="322"/>
        <v>15600</v>
      </c>
      <c r="S3453">
        <f t="shared" si="323"/>
        <v>2500</v>
      </c>
    </row>
    <row r="3454" spans="1:19" x14ac:dyDescent="0.25">
      <c r="A3454" s="12">
        <v>3453</v>
      </c>
      <c r="B3454" s="12" t="s">
        <v>292</v>
      </c>
      <c r="C3454" s="12" t="s">
        <v>2132</v>
      </c>
      <c r="D3454" s="28">
        <v>43015.498657407406</v>
      </c>
      <c r="E3454" s="17">
        <v>43017.698657407404</v>
      </c>
      <c r="F3454" s="13" t="s">
        <v>303</v>
      </c>
      <c r="G3454" s="12">
        <v>200</v>
      </c>
      <c r="H3454" s="12" t="s">
        <v>322</v>
      </c>
      <c r="I3454" s="12" t="s">
        <v>117</v>
      </c>
      <c r="J3454" s="37">
        <f>INDEX('Bảng Giá'!$C$3:$H$18,MATCH('Raw Data'!P3454,'Bảng Giá'!$B$3:$B$18,0),MATCH('Raw Data'!M3454,'Bảng Giá'!$C$2:$H$2,0))</f>
        <v>20000</v>
      </c>
      <c r="K3454" s="12">
        <v>20100</v>
      </c>
      <c r="L3454" s="36">
        <f t="shared" si="318"/>
        <v>2.1999999999970896</v>
      </c>
      <c r="M3454" t="str">
        <f>'References data'!H3455</f>
        <v>Nội Vùng</v>
      </c>
      <c r="N3454">
        <f t="shared" si="319"/>
        <v>0.2</v>
      </c>
      <c r="O3454">
        <f t="shared" si="320"/>
        <v>-100</v>
      </c>
      <c r="P3454" t="str">
        <f>IF(AND(N3454&gt;0,N3454&lt;=0.05),'Bảng Giá'!$B$3,IF(AND(N3454&lt;=0.1,N3454&gt;0.05),'Bảng Giá'!$B$4,IF(AND('Raw Data'!N3454&gt;0.1,'Raw Data'!N3454&lt;=0.25),'Bảng Giá'!$B$5,IF(AND('Raw Data'!N3454&gt;0.25,'Raw Data'!N3454&lt;=0.5),'Bảng Giá'!$B$6,IF(AND('Raw Data'!N3454&gt;0.5,'Raw Data'!N3454&lt;=1),'Bảng Giá'!$B$7,IF(AND('Raw Data'!N3454&gt;1,'Raw Data'!N3454&lt;=1.5),'Bảng Giá'!$B$8,IF(AND('Raw Data'!N3454&gt;1.5,'Raw Data'!N3454&lt;=2),'Bảng Giá'!$B$9,IF(AND('Raw Data'!N3454&gt;2,'Raw Data'!N3454&lt;=2.5),'Bảng Giá'!$B$10,IF(AND('Raw Data'!N3454&gt;2.5,'Raw Data'!N3454&lt;=3),'Bảng Giá'!$B$11,IF(AND('Raw Data'!N3454&gt;3,'Raw Data'!N3454&lt;=3.5),'Bảng Giá'!$B$12,IF(AND('Raw Data'!N3454&gt;3.5,'Raw Data'!N3454&lt;=4),'Bảng Giá'!$B$13,IF(AND('Raw Data'!N3454&gt;4,'Raw Data'!N3454&lt;=4.5),'Bảng Giá'!$B$14,IF(AND('Raw Data'!N3454&gt;4.5,'Raw Data'!N3454&lt;=5),'Bảng Giá'!$B$15,IF(AND('Raw Data'!N3454&gt;5,'Raw Data'!N3454&lt;=5.5),'Bảng Giá'!$B$16,IF(AND('Raw Data'!N3454&gt;5.5,'Raw Data'!N3454&lt;=6),'Bảng Giá'!$B$17,'Bảng Giá'!$B$18)))))))))))))))</f>
        <v>0.1&lt;x&lt;=0.25</v>
      </c>
      <c r="Q3454" s="48">
        <f t="shared" si="321"/>
        <v>-4.9751243781094526E-3</v>
      </c>
      <c r="R3454">
        <f t="shared" si="322"/>
        <v>24000</v>
      </c>
      <c r="S3454">
        <f t="shared" si="323"/>
        <v>3900</v>
      </c>
    </row>
    <row r="3455" spans="1:19" x14ac:dyDescent="0.25">
      <c r="A3455" s="12">
        <v>3454</v>
      </c>
      <c r="B3455" s="12" t="s">
        <v>292</v>
      </c>
      <c r="C3455" s="12" t="s">
        <v>2133</v>
      </c>
      <c r="D3455" s="28">
        <v>43017.662164351852</v>
      </c>
      <c r="E3455" s="17">
        <v>43019.862164351849</v>
      </c>
      <c r="F3455" s="13" t="s">
        <v>302</v>
      </c>
      <c r="G3455" s="12">
        <v>3600</v>
      </c>
      <c r="H3455" s="12" t="s">
        <v>484</v>
      </c>
      <c r="I3455" s="12" t="s">
        <v>322</v>
      </c>
      <c r="J3455" s="37">
        <f>INDEX('Bảng Giá'!$C$3:$H$18,MATCH('Raw Data'!P3455,'Bảng Giá'!$B$3:$B$18,0),MATCH('Raw Data'!M3455,'Bảng Giá'!$C$2:$H$2,0))</f>
        <v>51500</v>
      </c>
      <c r="K3455" s="12">
        <v>51800</v>
      </c>
      <c r="L3455" s="36">
        <f t="shared" si="318"/>
        <v>2.1999999999970896</v>
      </c>
      <c r="M3455" t="str">
        <f>'References data'!H3456</f>
        <v>Nội Vùng</v>
      </c>
      <c r="N3455">
        <f t="shared" si="319"/>
        <v>3.6</v>
      </c>
      <c r="O3455">
        <f t="shared" si="320"/>
        <v>-300</v>
      </c>
      <c r="P3455" t="str">
        <f>IF(AND(N3455&gt;0,N3455&lt;=0.05),'Bảng Giá'!$B$3,IF(AND(N3455&lt;=0.1,N3455&gt;0.05),'Bảng Giá'!$B$4,IF(AND('Raw Data'!N3455&gt;0.1,'Raw Data'!N3455&lt;=0.25),'Bảng Giá'!$B$5,IF(AND('Raw Data'!N3455&gt;0.25,'Raw Data'!N3455&lt;=0.5),'Bảng Giá'!$B$6,IF(AND('Raw Data'!N3455&gt;0.5,'Raw Data'!N3455&lt;=1),'Bảng Giá'!$B$7,IF(AND('Raw Data'!N3455&gt;1,'Raw Data'!N3455&lt;=1.5),'Bảng Giá'!$B$8,IF(AND('Raw Data'!N3455&gt;1.5,'Raw Data'!N3455&lt;=2),'Bảng Giá'!$B$9,IF(AND('Raw Data'!N3455&gt;2,'Raw Data'!N3455&lt;=2.5),'Bảng Giá'!$B$10,IF(AND('Raw Data'!N3455&gt;2.5,'Raw Data'!N3455&lt;=3),'Bảng Giá'!$B$11,IF(AND('Raw Data'!N3455&gt;3,'Raw Data'!N3455&lt;=3.5),'Bảng Giá'!$B$12,IF(AND('Raw Data'!N3455&gt;3.5,'Raw Data'!N3455&lt;=4),'Bảng Giá'!$B$13,IF(AND('Raw Data'!N3455&gt;4,'Raw Data'!N3455&lt;=4.5),'Bảng Giá'!$B$14,IF(AND('Raw Data'!N3455&gt;4.5,'Raw Data'!N3455&lt;=5),'Bảng Giá'!$B$15,IF(AND('Raw Data'!N3455&gt;5,'Raw Data'!N3455&lt;=5.5),'Bảng Giá'!$B$16,IF(AND('Raw Data'!N3455&gt;5.5,'Raw Data'!N3455&lt;=6),'Bảng Giá'!$B$17,'Bảng Giá'!$B$18)))))))))))))))</f>
        <v>3.5&lt;x&lt;=4</v>
      </c>
      <c r="Q3455" s="48">
        <f t="shared" si="321"/>
        <v>-5.7915057915057912E-3</v>
      </c>
      <c r="R3455">
        <f t="shared" si="322"/>
        <v>61800</v>
      </c>
      <c r="S3455">
        <f t="shared" si="323"/>
        <v>10000</v>
      </c>
    </row>
    <row r="3456" spans="1:19" x14ac:dyDescent="0.25">
      <c r="A3456" s="12">
        <v>3455</v>
      </c>
      <c r="B3456" s="12" t="s">
        <v>292</v>
      </c>
      <c r="C3456" s="12" t="s">
        <v>2134</v>
      </c>
      <c r="D3456" s="28">
        <v>43017.662210648145</v>
      </c>
      <c r="E3456" s="17">
        <v>43019.862210648142</v>
      </c>
      <c r="F3456" s="13" t="s">
        <v>302</v>
      </c>
      <c r="G3456" s="12">
        <v>5400</v>
      </c>
      <c r="H3456" s="12" t="s">
        <v>290</v>
      </c>
      <c r="I3456" s="12" t="s">
        <v>311</v>
      </c>
      <c r="J3456" s="37">
        <f>INDEX('Bảng Giá'!$C$3:$H$18,MATCH('Raw Data'!P3456,'Bảng Giá'!$B$3:$B$18,0),MATCH('Raw Data'!M3456,'Bảng Giá'!$C$2:$H$2,0))</f>
        <v>59000</v>
      </c>
      <c r="K3456" s="12">
        <v>59300</v>
      </c>
      <c r="L3456" s="36">
        <f t="shared" si="318"/>
        <v>2.1999999999970896</v>
      </c>
      <c r="M3456" t="str">
        <f>'References data'!H3457</f>
        <v>Nội Vùng</v>
      </c>
      <c r="N3456">
        <f t="shared" si="319"/>
        <v>5.4</v>
      </c>
      <c r="O3456">
        <f t="shared" si="320"/>
        <v>-300</v>
      </c>
      <c r="P3456" t="str">
        <f>IF(AND(N3456&gt;0,N3456&lt;=0.05),'Bảng Giá'!$B$3,IF(AND(N3456&lt;=0.1,N3456&gt;0.05),'Bảng Giá'!$B$4,IF(AND('Raw Data'!N3456&gt;0.1,'Raw Data'!N3456&lt;=0.25),'Bảng Giá'!$B$5,IF(AND('Raw Data'!N3456&gt;0.25,'Raw Data'!N3456&lt;=0.5),'Bảng Giá'!$B$6,IF(AND('Raw Data'!N3456&gt;0.5,'Raw Data'!N3456&lt;=1),'Bảng Giá'!$B$7,IF(AND('Raw Data'!N3456&gt;1,'Raw Data'!N3456&lt;=1.5),'Bảng Giá'!$B$8,IF(AND('Raw Data'!N3456&gt;1.5,'Raw Data'!N3456&lt;=2),'Bảng Giá'!$B$9,IF(AND('Raw Data'!N3456&gt;2,'Raw Data'!N3456&lt;=2.5),'Bảng Giá'!$B$10,IF(AND('Raw Data'!N3456&gt;2.5,'Raw Data'!N3456&lt;=3),'Bảng Giá'!$B$11,IF(AND('Raw Data'!N3456&gt;3,'Raw Data'!N3456&lt;=3.5),'Bảng Giá'!$B$12,IF(AND('Raw Data'!N3456&gt;3.5,'Raw Data'!N3456&lt;=4),'Bảng Giá'!$B$13,IF(AND('Raw Data'!N3456&gt;4,'Raw Data'!N3456&lt;=4.5),'Bảng Giá'!$B$14,IF(AND('Raw Data'!N3456&gt;4.5,'Raw Data'!N3456&lt;=5),'Bảng Giá'!$B$15,IF(AND('Raw Data'!N3456&gt;5,'Raw Data'!N3456&lt;=5.5),'Bảng Giá'!$B$16,IF(AND('Raw Data'!N3456&gt;5.5,'Raw Data'!N3456&lt;=6),'Bảng Giá'!$B$17,'Bảng Giá'!$B$18)))))))))))))))</f>
        <v>5&lt;x&lt;=5.5</v>
      </c>
      <c r="Q3456" s="48">
        <f t="shared" si="321"/>
        <v>-5.0590219224283303E-3</v>
      </c>
      <c r="R3456">
        <f t="shared" si="322"/>
        <v>70800</v>
      </c>
      <c r="S3456">
        <f t="shared" si="323"/>
        <v>11500</v>
      </c>
    </row>
    <row r="3457" spans="1:19" x14ac:dyDescent="0.25">
      <c r="A3457" s="12">
        <v>3456</v>
      </c>
      <c r="B3457" s="12" t="s">
        <v>292</v>
      </c>
      <c r="C3457" s="12" t="s">
        <v>2135</v>
      </c>
      <c r="D3457" s="28">
        <v>43015.629641203705</v>
      </c>
      <c r="E3457" s="17">
        <v>43017.829641203702</v>
      </c>
      <c r="F3457" s="13" t="s">
        <v>302</v>
      </c>
      <c r="G3457" s="12">
        <v>3600</v>
      </c>
      <c r="H3457" s="12" t="s">
        <v>96</v>
      </c>
      <c r="I3457" s="12" t="s">
        <v>322</v>
      </c>
      <c r="J3457" s="37">
        <f>INDEX('Bảng Giá'!$C$3:$H$18,MATCH('Raw Data'!P3457,'Bảng Giá'!$B$3:$B$18,0),MATCH('Raw Data'!M3457,'Bảng Giá'!$C$2:$H$2,0))</f>
        <v>51500</v>
      </c>
      <c r="K3457" s="12">
        <v>51800</v>
      </c>
      <c r="L3457" s="36">
        <f t="shared" si="318"/>
        <v>2.1999999999970896</v>
      </c>
      <c r="M3457" t="str">
        <f>'References data'!H3458</f>
        <v>Nội Vùng</v>
      </c>
      <c r="N3457">
        <f t="shared" si="319"/>
        <v>3.6</v>
      </c>
      <c r="O3457">
        <f t="shared" si="320"/>
        <v>-300</v>
      </c>
      <c r="P3457" t="str">
        <f>IF(AND(N3457&gt;0,N3457&lt;=0.05),'Bảng Giá'!$B$3,IF(AND(N3457&lt;=0.1,N3457&gt;0.05),'Bảng Giá'!$B$4,IF(AND('Raw Data'!N3457&gt;0.1,'Raw Data'!N3457&lt;=0.25),'Bảng Giá'!$B$5,IF(AND('Raw Data'!N3457&gt;0.25,'Raw Data'!N3457&lt;=0.5),'Bảng Giá'!$B$6,IF(AND('Raw Data'!N3457&gt;0.5,'Raw Data'!N3457&lt;=1),'Bảng Giá'!$B$7,IF(AND('Raw Data'!N3457&gt;1,'Raw Data'!N3457&lt;=1.5),'Bảng Giá'!$B$8,IF(AND('Raw Data'!N3457&gt;1.5,'Raw Data'!N3457&lt;=2),'Bảng Giá'!$B$9,IF(AND('Raw Data'!N3457&gt;2,'Raw Data'!N3457&lt;=2.5),'Bảng Giá'!$B$10,IF(AND('Raw Data'!N3457&gt;2.5,'Raw Data'!N3457&lt;=3),'Bảng Giá'!$B$11,IF(AND('Raw Data'!N3457&gt;3,'Raw Data'!N3457&lt;=3.5),'Bảng Giá'!$B$12,IF(AND('Raw Data'!N3457&gt;3.5,'Raw Data'!N3457&lt;=4),'Bảng Giá'!$B$13,IF(AND('Raw Data'!N3457&gt;4,'Raw Data'!N3457&lt;=4.5),'Bảng Giá'!$B$14,IF(AND('Raw Data'!N3457&gt;4.5,'Raw Data'!N3457&lt;=5),'Bảng Giá'!$B$15,IF(AND('Raw Data'!N3457&gt;5,'Raw Data'!N3457&lt;=5.5),'Bảng Giá'!$B$16,IF(AND('Raw Data'!N3457&gt;5.5,'Raw Data'!N3457&lt;=6),'Bảng Giá'!$B$17,'Bảng Giá'!$B$18)))))))))))))))</f>
        <v>3.5&lt;x&lt;=4</v>
      </c>
      <c r="Q3457" s="48">
        <f t="shared" si="321"/>
        <v>-5.7915057915057912E-3</v>
      </c>
      <c r="R3457">
        <f t="shared" si="322"/>
        <v>61800</v>
      </c>
      <c r="S3457">
        <f t="shared" si="323"/>
        <v>10000</v>
      </c>
    </row>
    <row r="3458" spans="1:19" x14ac:dyDescent="0.25">
      <c r="A3458" s="12">
        <v>3457</v>
      </c>
      <c r="B3458" s="12" t="s">
        <v>292</v>
      </c>
      <c r="C3458" s="12" t="s">
        <v>2136</v>
      </c>
      <c r="D3458" s="28">
        <v>43017.498506944445</v>
      </c>
      <c r="E3458" s="17">
        <v>43019.698506944442</v>
      </c>
      <c r="F3458" s="13" t="s">
        <v>302</v>
      </c>
      <c r="G3458" s="12">
        <v>3600</v>
      </c>
      <c r="H3458" s="12" t="s">
        <v>79</v>
      </c>
      <c r="I3458" s="12" t="s">
        <v>322</v>
      </c>
      <c r="J3458" s="37">
        <f>INDEX('Bảng Giá'!$C$3:$H$18,MATCH('Raw Data'!P3458,'Bảng Giá'!$B$3:$B$18,0),MATCH('Raw Data'!M3458,'Bảng Giá'!$C$2:$H$2,0))</f>
        <v>51500</v>
      </c>
      <c r="K3458" s="12">
        <v>51800</v>
      </c>
      <c r="L3458" s="36">
        <f t="shared" si="318"/>
        <v>2.1999999999970896</v>
      </c>
      <c r="M3458" t="str">
        <f>'References data'!H3459</f>
        <v>Nội Vùng</v>
      </c>
      <c r="N3458">
        <f t="shared" si="319"/>
        <v>3.6</v>
      </c>
      <c r="O3458">
        <f t="shared" si="320"/>
        <v>-300</v>
      </c>
      <c r="P3458" t="str">
        <f>IF(AND(N3458&gt;0,N3458&lt;=0.05),'Bảng Giá'!$B$3,IF(AND(N3458&lt;=0.1,N3458&gt;0.05),'Bảng Giá'!$B$4,IF(AND('Raw Data'!N3458&gt;0.1,'Raw Data'!N3458&lt;=0.25),'Bảng Giá'!$B$5,IF(AND('Raw Data'!N3458&gt;0.25,'Raw Data'!N3458&lt;=0.5),'Bảng Giá'!$B$6,IF(AND('Raw Data'!N3458&gt;0.5,'Raw Data'!N3458&lt;=1),'Bảng Giá'!$B$7,IF(AND('Raw Data'!N3458&gt;1,'Raw Data'!N3458&lt;=1.5),'Bảng Giá'!$B$8,IF(AND('Raw Data'!N3458&gt;1.5,'Raw Data'!N3458&lt;=2),'Bảng Giá'!$B$9,IF(AND('Raw Data'!N3458&gt;2,'Raw Data'!N3458&lt;=2.5),'Bảng Giá'!$B$10,IF(AND('Raw Data'!N3458&gt;2.5,'Raw Data'!N3458&lt;=3),'Bảng Giá'!$B$11,IF(AND('Raw Data'!N3458&gt;3,'Raw Data'!N3458&lt;=3.5),'Bảng Giá'!$B$12,IF(AND('Raw Data'!N3458&gt;3.5,'Raw Data'!N3458&lt;=4),'Bảng Giá'!$B$13,IF(AND('Raw Data'!N3458&gt;4,'Raw Data'!N3458&lt;=4.5),'Bảng Giá'!$B$14,IF(AND('Raw Data'!N3458&gt;4.5,'Raw Data'!N3458&lt;=5),'Bảng Giá'!$B$15,IF(AND('Raw Data'!N3458&gt;5,'Raw Data'!N3458&lt;=5.5),'Bảng Giá'!$B$16,IF(AND('Raw Data'!N3458&gt;5.5,'Raw Data'!N3458&lt;=6),'Bảng Giá'!$B$17,'Bảng Giá'!$B$18)))))))))))))))</f>
        <v>3.5&lt;x&lt;=4</v>
      </c>
      <c r="Q3458" s="48">
        <f t="shared" si="321"/>
        <v>-5.7915057915057912E-3</v>
      </c>
      <c r="R3458">
        <f t="shared" si="322"/>
        <v>61800</v>
      </c>
      <c r="S3458">
        <f t="shared" si="323"/>
        <v>10000</v>
      </c>
    </row>
    <row r="3459" spans="1:19" x14ac:dyDescent="0.25">
      <c r="A3459" s="12">
        <v>3458</v>
      </c>
      <c r="B3459" s="12" t="s">
        <v>292</v>
      </c>
      <c r="C3459" s="12" t="s">
        <v>2137</v>
      </c>
      <c r="D3459" s="28">
        <v>43015.333333333336</v>
      </c>
      <c r="E3459" s="17">
        <v>43017.533333333333</v>
      </c>
      <c r="F3459" s="13" t="s">
        <v>302</v>
      </c>
      <c r="G3459" s="12">
        <v>3600</v>
      </c>
      <c r="H3459" s="12" t="s">
        <v>151</v>
      </c>
      <c r="I3459" s="12" t="s">
        <v>322</v>
      </c>
      <c r="J3459" s="37">
        <f>INDEX('Bảng Giá'!$C$3:$H$18,MATCH('Raw Data'!P3459,'Bảng Giá'!$B$3:$B$18,0),MATCH('Raw Data'!M3459,'Bảng Giá'!$C$2:$H$2,0))</f>
        <v>51500</v>
      </c>
      <c r="K3459" s="12">
        <v>51800</v>
      </c>
      <c r="L3459" s="36">
        <f t="shared" ref="L3459:L3522" si="324">E3459-D3459</f>
        <v>2.1999999999970896</v>
      </c>
      <c r="M3459" t="str">
        <f>'References data'!H3460</f>
        <v>Nội Vùng</v>
      </c>
      <c r="N3459">
        <f t="shared" ref="N3459:N3522" si="325">G3459/1000</f>
        <v>3.6</v>
      </c>
      <c r="O3459">
        <f t="shared" ref="O3459:O3522" si="326">J3459-K3459</f>
        <v>-300</v>
      </c>
      <c r="P3459" t="str">
        <f>IF(AND(N3459&gt;0,N3459&lt;=0.05),'Bảng Giá'!$B$3,IF(AND(N3459&lt;=0.1,N3459&gt;0.05),'Bảng Giá'!$B$4,IF(AND('Raw Data'!N3459&gt;0.1,'Raw Data'!N3459&lt;=0.25),'Bảng Giá'!$B$5,IF(AND('Raw Data'!N3459&gt;0.25,'Raw Data'!N3459&lt;=0.5),'Bảng Giá'!$B$6,IF(AND('Raw Data'!N3459&gt;0.5,'Raw Data'!N3459&lt;=1),'Bảng Giá'!$B$7,IF(AND('Raw Data'!N3459&gt;1,'Raw Data'!N3459&lt;=1.5),'Bảng Giá'!$B$8,IF(AND('Raw Data'!N3459&gt;1.5,'Raw Data'!N3459&lt;=2),'Bảng Giá'!$B$9,IF(AND('Raw Data'!N3459&gt;2,'Raw Data'!N3459&lt;=2.5),'Bảng Giá'!$B$10,IF(AND('Raw Data'!N3459&gt;2.5,'Raw Data'!N3459&lt;=3),'Bảng Giá'!$B$11,IF(AND('Raw Data'!N3459&gt;3,'Raw Data'!N3459&lt;=3.5),'Bảng Giá'!$B$12,IF(AND('Raw Data'!N3459&gt;3.5,'Raw Data'!N3459&lt;=4),'Bảng Giá'!$B$13,IF(AND('Raw Data'!N3459&gt;4,'Raw Data'!N3459&lt;=4.5),'Bảng Giá'!$B$14,IF(AND('Raw Data'!N3459&gt;4.5,'Raw Data'!N3459&lt;=5),'Bảng Giá'!$B$15,IF(AND('Raw Data'!N3459&gt;5,'Raw Data'!N3459&lt;=5.5),'Bảng Giá'!$B$16,IF(AND('Raw Data'!N3459&gt;5.5,'Raw Data'!N3459&lt;=6),'Bảng Giá'!$B$17,'Bảng Giá'!$B$18)))))))))))))))</f>
        <v>3.5&lt;x&lt;=4</v>
      </c>
      <c r="Q3459" s="48">
        <f t="shared" ref="Q3459:Q3522" si="327">O3459/K3459</f>
        <v>-5.7915057915057912E-3</v>
      </c>
      <c r="R3459">
        <f t="shared" ref="R3459:R3522" si="328">J3459+(J3459*0.2)</f>
        <v>61800</v>
      </c>
      <c r="S3459">
        <f t="shared" ref="S3459:S3522" si="329">R3459-K3459</f>
        <v>10000</v>
      </c>
    </row>
    <row r="3460" spans="1:19" x14ac:dyDescent="0.25">
      <c r="A3460" s="12">
        <v>3459</v>
      </c>
      <c r="B3460" s="12" t="s">
        <v>292</v>
      </c>
      <c r="C3460" s="12" t="s">
        <v>2138</v>
      </c>
      <c r="D3460" s="28">
        <v>43015.333333333336</v>
      </c>
      <c r="E3460" s="17">
        <v>43016.833333333336</v>
      </c>
      <c r="F3460" s="13" t="s">
        <v>302</v>
      </c>
      <c r="G3460" s="12">
        <v>200</v>
      </c>
      <c r="H3460" s="12" t="s">
        <v>311</v>
      </c>
      <c r="I3460" s="12" t="s">
        <v>94</v>
      </c>
      <c r="J3460" s="37">
        <f>INDEX('Bảng Giá'!$C$3:$H$18,MATCH('Raw Data'!P3460,'Bảng Giá'!$B$3:$B$18,0),MATCH('Raw Data'!M3460,'Bảng Giá'!$C$2:$H$2,0))</f>
        <v>13000</v>
      </c>
      <c r="K3460" s="12">
        <v>13100</v>
      </c>
      <c r="L3460" s="36">
        <f t="shared" si="324"/>
        <v>1.5</v>
      </c>
      <c r="M3460" t="str">
        <f>'References data'!H3461</f>
        <v>Nội Tỉnh</v>
      </c>
      <c r="N3460">
        <f t="shared" si="325"/>
        <v>0.2</v>
      </c>
      <c r="O3460">
        <f t="shared" si="326"/>
        <v>-100</v>
      </c>
      <c r="P3460" t="str">
        <f>IF(AND(N3460&gt;0,N3460&lt;=0.05),'Bảng Giá'!$B$3,IF(AND(N3460&lt;=0.1,N3460&gt;0.05),'Bảng Giá'!$B$4,IF(AND('Raw Data'!N3460&gt;0.1,'Raw Data'!N3460&lt;=0.25),'Bảng Giá'!$B$5,IF(AND('Raw Data'!N3460&gt;0.25,'Raw Data'!N3460&lt;=0.5),'Bảng Giá'!$B$6,IF(AND('Raw Data'!N3460&gt;0.5,'Raw Data'!N3460&lt;=1),'Bảng Giá'!$B$7,IF(AND('Raw Data'!N3460&gt;1,'Raw Data'!N3460&lt;=1.5),'Bảng Giá'!$B$8,IF(AND('Raw Data'!N3460&gt;1.5,'Raw Data'!N3460&lt;=2),'Bảng Giá'!$B$9,IF(AND('Raw Data'!N3460&gt;2,'Raw Data'!N3460&lt;=2.5),'Bảng Giá'!$B$10,IF(AND('Raw Data'!N3460&gt;2.5,'Raw Data'!N3460&lt;=3),'Bảng Giá'!$B$11,IF(AND('Raw Data'!N3460&gt;3,'Raw Data'!N3460&lt;=3.5),'Bảng Giá'!$B$12,IF(AND('Raw Data'!N3460&gt;3.5,'Raw Data'!N3460&lt;=4),'Bảng Giá'!$B$13,IF(AND('Raw Data'!N3460&gt;4,'Raw Data'!N3460&lt;=4.5),'Bảng Giá'!$B$14,IF(AND('Raw Data'!N3460&gt;4.5,'Raw Data'!N3460&lt;=5),'Bảng Giá'!$B$15,IF(AND('Raw Data'!N3460&gt;5,'Raw Data'!N3460&lt;=5.5),'Bảng Giá'!$B$16,IF(AND('Raw Data'!N3460&gt;5.5,'Raw Data'!N3460&lt;=6),'Bảng Giá'!$B$17,'Bảng Giá'!$B$18)))))))))))))))</f>
        <v>0.1&lt;x&lt;=0.25</v>
      </c>
      <c r="Q3460" s="48">
        <f t="shared" si="327"/>
        <v>-7.6335877862595417E-3</v>
      </c>
      <c r="R3460">
        <f t="shared" si="328"/>
        <v>15600</v>
      </c>
      <c r="S3460">
        <f t="shared" si="329"/>
        <v>2500</v>
      </c>
    </row>
    <row r="3461" spans="1:19" x14ac:dyDescent="0.25">
      <c r="A3461" s="12">
        <v>3460</v>
      </c>
      <c r="B3461" s="12" t="s">
        <v>292</v>
      </c>
      <c r="C3461" s="12" t="s">
        <v>2139</v>
      </c>
      <c r="D3461" s="28">
        <v>43017.498078703706</v>
      </c>
      <c r="E3461" s="17">
        <v>43018.998078703706</v>
      </c>
      <c r="F3461" s="13" t="s">
        <v>302</v>
      </c>
      <c r="G3461" s="12">
        <v>200</v>
      </c>
      <c r="H3461" s="12" t="s">
        <v>311</v>
      </c>
      <c r="I3461" s="12" t="s">
        <v>504</v>
      </c>
      <c r="J3461" s="37">
        <f>INDEX('Bảng Giá'!$C$3:$H$18,MATCH('Raw Data'!P3461,'Bảng Giá'!$B$3:$B$18,0),MATCH('Raw Data'!M3461,'Bảng Giá'!$C$2:$H$2,0))</f>
        <v>13000</v>
      </c>
      <c r="K3461" s="12">
        <v>13100</v>
      </c>
      <c r="L3461" s="36">
        <f t="shared" si="324"/>
        <v>1.5</v>
      </c>
      <c r="M3461" t="str">
        <f>'References data'!H3462</f>
        <v>Nội Tỉnh</v>
      </c>
      <c r="N3461">
        <f t="shared" si="325"/>
        <v>0.2</v>
      </c>
      <c r="O3461">
        <f t="shared" si="326"/>
        <v>-100</v>
      </c>
      <c r="P3461" t="str">
        <f>IF(AND(N3461&gt;0,N3461&lt;=0.05),'Bảng Giá'!$B$3,IF(AND(N3461&lt;=0.1,N3461&gt;0.05),'Bảng Giá'!$B$4,IF(AND('Raw Data'!N3461&gt;0.1,'Raw Data'!N3461&lt;=0.25),'Bảng Giá'!$B$5,IF(AND('Raw Data'!N3461&gt;0.25,'Raw Data'!N3461&lt;=0.5),'Bảng Giá'!$B$6,IF(AND('Raw Data'!N3461&gt;0.5,'Raw Data'!N3461&lt;=1),'Bảng Giá'!$B$7,IF(AND('Raw Data'!N3461&gt;1,'Raw Data'!N3461&lt;=1.5),'Bảng Giá'!$B$8,IF(AND('Raw Data'!N3461&gt;1.5,'Raw Data'!N3461&lt;=2),'Bảng Giá'!$B$9,IF(AND('Raw Data'!N3461&gt;2,'Raw Data'!N3461&lt;=2.5),'Bảng Giá'!$B$10,IF(AND('Raw Data'!N3461&gt;2.5,'Raw Data'!N3461&lt;=3),'Bảng Giá'!$B$11,IF(AND('Raw Data'!N3461&gt;3,'Raw Data'!N3461&lt;=3.5),'Bảng Giá'!$B$12,IF(AND('Raw Data'!N3461&gt;3.5,'Raw Data'!N3461&lt;=4),'Bảng Giá'!$B$13,IF(AND('Raw Data'!N3461&gt;4,'Raw Data'!N3461&lt;=4.5),'Bảng Giá'!$B$14,IF(AND('Raw Data'!N3461&gt;4.5,'Raw Data'!N3461&lt;=5),'Bảng Giá'!$B$15,IF(AND('Raw Data'!N3461&gt;5,'Raw Data'!N3461&lt;=5.5),'Bảng Giá'!$B$16,IF(AND('Raw Data'!N3461&gt;5.5,'Raw Data'!N3461&lt;=6),'Bảng Giá'!$B$17,'Bảng Giá'!$B$18)))))))))))))))</f>
        <v>0.1&lt;x&lt;=0.25</v>
      </c>
      <c r="Q3461" s="48">
        <f t="shared" si="327"/>
        <v>-7.6335877862595417E-3</v>
      </c>
      <c r="R3461">
        <f t="shared" si="328"/>
        <v>15600</v>
      </c>
      <c r="S3461">
        <f t="shared" si="329"/>
        <v>2500</v>
      </c>
    </row>
    <row r="3462" spans="1:19" x14ac:dyDescent="0.25">
      <c r="A3462" s="12">
        <v>3461</v>
      </c>
      <c r="B3462" s="12" t="s">
        <v>292</v>
      </c>
      <c r="C3462" s="12" t="s">
        <v>2140</v>
      </c>
      <c r="D3462" s="28">
        <v>43017.497291666667</v>
      </c>
      <c r="E3462" s="17">
        <v>43018.997291666667</v>
      </c>
      <c r="F3462" s="13" t="s">
        <v>302</v>
      </c>
      <c r="G3462" s="12">
        <v>200</v>
      </c>
      <c r="H3462" s="12" t="s">
        <v>311</v>
      </c>
      <c r="I3462" s="12" t="s">
        <v>297</v>
      </c>
      <c r="J3462" s="37">
        <f>INDEX('Bảng Giá'!$C$3:$H$18,MATCH('Raw Data'!P3462,'Bảng Giá'!$B$3:$B$18,0),MATCH('Raw Data'!M3462,'Bảng Giá'!$C$2:$H$2,0))</f>
        <v>13000</v>
      </c>
      <c r="K3462" s="12">
        <v>13100</v>
      </c>
      <c r="L3462" s="36">
        <f t="shared" si="324"/>
        <v>1.5</v>
      </c>
      <c r="M3462" t="str">
        <f>'References data'!H3463</f>
        <v>Nội Tỉnh</v>
      </c>
      <c r="N3462">
        <f t="shared" si="325"/>
        <v>0.2</v>
      </c>
      <c r="O3462">
        <f t="shared" si="326"/>
        <v>-100</v>
      </c>
      <c r="P3462" t="str">
        <f>IF(AND(N3462&gt;0,N3462&lt;=0.05),'Bảng Giá'!$B$3,IF(AND(N3462&lt;=0.1,N3462&gt;0.05),'Bảng Giá'!$B$4,IF(AND('Raw Data'!N3462&gt;0.1,'Raw Data'!N3462&lt;=0.25),'Bảng Giá'!$B$5,IF(AND('Raw Data'!N3462&gt;0.25,'Raw Data'!N3462&lt;=0.5),'Bảng Giá'!$B$6,IF(AND('Raw Data'!N3462&gt;0.5,'Raw Data'!N3462&lt;=1),'Bảng Giá'!$B$7,IF(AND('Raw Data'!N3462&gt;1,'Raw Data'!N3462&lt;=1.5),'Bảng Giá'!$B$8,IF(AND('Raw Data'!N3462&gt;1.5,'Raw Data'!N3462&lt;=2),'Bảng Giá'!$B$9,IF(AND('Raw Data'!N3462&gt;2,'Raw Data'!N3462&lt;=2.5),'Bảng Giá'!$B$10,IF(AND('Raw Data'!N3462&gt;2.5,'Raw Data'!N3462&lt;=3),'Bảng Giá'!$B$11,IF(AND('Raw Data'!N3462&gt;3,'Raw Data'!N3462&lt;=3.5),'Bảng Giá'!$B$12,IF(AND('Raw Data'!N3462&gt;3.5,'Raw Data'!N3462&lt;=4),'Bảng Giá'!$B$13,IF(AND('Raw Data'!N3462&gt;4,'Raw Data'!N3462&lt;=4.5),'Bảng Giá'!$B$14,IF(AND('Raw Data'!N3462&gt;4.5,'Raw Data'!N3462&lt;=5),'Bảng Giá'!$B$15,IF(AND('Raw Data'!N3462&gt;5,'Raw Data'!N3462&lt;=5.5),'Bảng Giá'!$B$16,IF(AND('Raw Data'!N3462&gt;5.5,'Raw Data'!N3462&lt;=6),'Bảng Giá'!$B$17,'Bảng Giá'!$B$18)))))))))))))))</f>
        <v>0.1&lt;x&lt;=0.25</v>
      </c>
      <c r="Q3462" s="48">
        <f t="shared" si="327"/>
        <v>-7.6335877862595417E-3</v>
      </c>
      <c r="R3462">
        <f t="shared" si="328"/>
        <v>15600</v>
      </c>
      <c r="S3462">
        <f t="shared" si="329"/>
        <v>2500</v>
      </c>
    </row>
    <row r="3463" spans="1:19" x14ac:dyDescent="0.25">
      <c r="A3463" s="12">
        <v>3462</v>
      </c>
      <c r="B3463" s="12" t="s">
        <v>292</v>
      </c>
      <c r="C3463" s="12" t="s">
        <v>2141</v>
      </c>
      <c r="D3463" s="28">
        <v>43017.497534722221</v>
      </c>
      <c r="E3463" s="17">
        <v>43018.997534722221</v>
      </c>
      <c r="F3463" s="13" t="s">
        <v>302</v>
      </c>
      <c r="G3463" s="12">
        <v>200</v>
      </c>
      <c r="H3463" s="12" t="s">
        <v>311</v>
      </c>
      <c r="I3463" s="12" t="s">
        <v>123</v>
      </c>
      <c r="J3463" s="37">
        <f>INDEX('Bảng Giá'!$C$3:$H$18,MATCH('Raw Data'!P3463,'Bảng Giá'!$B$3:$B$18,0),MATCH('Raw Data'!M3463,'Bảng Giá'!$C$2:$H$2,0))</f>
        <v>13000</v>
      </c>
      <c r="K3463" s="12">
        <v>13100</v>
      </c>
      <c r="L3463" s="36">
        <f t="shared" si="324"/>
        <v>1.5</v>
      </c>
      <c r="M3463" t="str">
        <f>'References data'!H3464</f>
        <v>Nội Tỉnh</v>
      </c>
      <c r="N3463">
        <f t="shared" si="325"/>
        <v>0.2</v>
      </c>
      <c r="O3463">
        <f t="shared" si="326"/>
        <v>-100</v>
      </c>
      <c r="P3463" t="str">
        <f>IF(AND(N3463&gt;0,N3463&lt;=0.05),'Bảng Giá'!$B$3,IF(AND(N3463&lt;=0.1,N3463&gt;0.05),'Bảng Giá'!$B$4,IF(AND('Raw Data'!N3463&gt;0.1,'Raw Data'!N3463&lt;=0.25),'Bảng Giá'!$B$5,IF(AND('Raw Data'!N3463&gt;0.25,'Raw Data'!N3463&lt;=0.5),'Bảng Giá'!$B$6,IF(AND('Raw Data'!N3463&gt;0.5,'Raw Data'!N3463&lt;=1),'Bảng Giá'!$B$7,IF(AND('Raw Data'!N3463&gt;1,'Raw Data'!N3463&lt;=1.5),'Bảng Giá'!$B$8,IF(AND('Raw Data'!N3463&gt;1.5,'Raw Data'!N3463&lt;=2),'Bảng Giá'!$B$9,IF(AND('Raw Data'!N3463&gt;2,'Raw Data'!N3463&lt;=2.5),'Bảng Giá'!$B$10,IF(AND('Raw Data'!N3463&gt;2.5,'Raw Data'!N3463&lt;=3),'Bảng Giá'!$B$11,IF(AND('Raw Data'!N3463&gt;3,'Raw Data'!N3463&lt;=3.5),'Bảng Giá'!$B$12,IF(AND('Raw Data'!N3463&gt;3.5,'Raw Data'!N3463&lt;=4),'Bảng Giá'!$B$13,IF(AND('Raw Data'!N3463&gt;4,'Raw Data'!N3463&lt;=4.5),'Bảng Giá'!$B$14,IF(AND('Raw Data'!N3463&gt;4.5,'Raw Data'!N3463&lt;=5),'Bảng Giá'!$B$15,IF(AND('Raw Data'!N3463&gt;5,'Raw Data'!N3463&lt;=5.5),'Bảng Giá'!$B$16,IF(AND('Raw Data'!N3463&gt;5.5,'Raw Data'!N3463&lt;=6),'Bảng Giá'!$B$17,'Bảng Giá'!$B$18)))))))))))))))</f>
        <v>0.1&lt;x&lt;=0.25</v>
      </c>
      <c r="Q3463" s="48">
        <f t="shared" si="327"/>
        <v>-7.6335877862595417E-3</v>
      </c>
      <c r="R3463">
        <f t="shared" si="328"/>
        <v>15600</v>
      </c>
      <c r="S3463">
        <f t="shared" si="329"/>
        <v>2500</v>
      </c>
    </row>
    <row r="3464" spans="1:19" x14ac:dyDescent="0.25">
      <c r="A3464" s="12">
        <v>3463</v>
      </c>
      <c r="B3464" s="12" t="s">
        <v>292</v>
      </c>
      <c r="C3464" s="12" t="s">
        <v>2142</v>
      </c>
      <c r="D3464" s="28">
        <v>43017.499398148146</v>
      </c>
      <c r="E3464" s="17">
        <v>43018.999398148146</v>
      </c>
      <c r="F3464" s="13" t="s">
        <v>302</v>
      </c>
      <c r="G3464" s="12">
        <v>200</v>
      </c>
      <c r="H3464" s="12" t="s">
        <v>311</v>
      </c>
      <c r="I3464" s="12" t="s">
        <v>114</v>
      </c>
      <c r="J3464" s="37">
        <f>INDEX('Bảng Giá'!$C$3:$H$18,MATCH('Raw Data'!P3464,'Bảng Giá'!$B$3:$B$18,0),MATCH('Raw Data'!M3464,'Bảng Giá'!$C$2:$H$2,0))</f>
        <v>13000</v>
      </c>
      <c r="K3464" s="12">
        <v>13100</v>
      </c>
      <c r="L3464" s="36">
        <f t="shared" si="324"/>
        <v>1.5</v>
      </c>
      <c r="M3464" t="str">
        <f>'References data'!H3465</f>
        <v>Nội Tỉnh</v>
      </c>
      <c r="N3464">
        <f t="shared" si="325"/>
        <v>0.2</v>
      </c>
      <c r="O3464">
        <f t="shared" si="326"/>
        <v>-100</v>
      </c>
      <c r="P3464" t="str">
        <f>IF(AND(N3464&gt;0,N3464&lt;=0.05),'Bảng Giá'!$B$3,IF(AND(N3464&lt;=0.1,N3464&gt;0.05),'Bảng Giá'!$B$4,IF(AND('Raw Data'!N3464&gt;0.1,'Raw Data'!N3464&lt;=0.25),'Bảng Giá'!$B$5,IF(AND('Raw Data'!N3464&gt;0.25,'Raw Data'!N3464&lt;=0.5),'Bảng Giá'!$B$6,IF(AND('Raw Data'!N3464&gt;0.5,'Raw Data'!N3464&lt;=1),'Bảng Giá'!$B$7,IF(AND('Raw Data'!N3464&gt;1,'Raw Data'!N3464&lt;=1.5),'Bảng Giá'!$B$8,IF(AND('Raw Data'!N3464&gt;1.5,'Raw Data'!N3464&lt;=2),'Bảng Giá'!$B$9,IF(AND('Raw Data'!N3464&gt;2,'Raw Data'!N3464&lt;=2.5),'Bảng Giá'!$B$10,IF(AND('Raw Data'!N3464&gt;2.5,'Raw Data'!N3464&lt;=3),'Bảng Giá'!$B$11,IF(AND('Raw Data'!N3464&gt;3,'Raw Data'!N3464&lt;=3.5),'Bảng Giá'!$B$12,IF(AND('Raw Data'!N3464&gt;3.5,'Raw Data'!N3464&lt;=4),'Bảng Giá'!$B$13,IF(AND('Raw Data'!N3464&gt;4,'Raw Data'!N3464&lt;=4.5),'Bảng Giá'!$B$14,IF(AND('Raw Data'!N3464&gt;4.5,'Raw Data'!N3464&lt;=5),'Bảng Giá'!$B$15,IF(AND('Raw Data'!N3464&gt;5,'Raw Data'!N3464&lt;=5.5),'Bảng Giá'!$B$16,IF(AND('Raw Data'!N3464&gt;5.5,'Raw Data'!N3464&lt;=6),'Bảng Giá'!$B$17,'Bảng Giá'!$B$18)))))))))))))))</f>
        <v>0.1&lt;x&lt;=0.25</v>
      </c>
      <c r="Q3464" s="48">
        <f t="shared" si="327"/>
        <v>-7.6335877862595417E-3</v>
      </c>
      <c r="R3464">
        <f t="shared" si="328"/>
        <v>15600</v>
      </c>
      <c r="S3464">
        <f t="shared" si="329"/>
        <v>2500</v>
      </c>
    </row>
    <row r="3465" spans="1:19" x14ac:dyDescent="0.25">
      <c r="A3465" s="12">
        <v>3464</v>
      </c>
      <c r="B3465" s="12" t="s">
        <v>292</v>
      </c>
      <c r="C3465" s="12" t="s">
        <v>2143</v>
      </c>
      <c r="D3465" s="28">
        <v>43017.497835648152</v>
      </c>
      <c r="E3465" s="17">
        <v>43018.997835648152</v>
      </c>
      <c r="F3465" s="13" t="s">
        <v>302</v>
      </c>
      <c r="G3465" s="12">
        <v>200</v>
      </c>
      <c r="H3465" s="12" t="s">
        <v>311</v>
      </c>
      <c r="I3465" s="12" t="s">
        <v>94</v>
      </c>
      <c r="J3465" s="37">
        <f>INDEX('Bảng Giá'!$C$3:$H$18,MATCH('Raw Data'!P3465,'Bảng Giá'!$B$3:$B$18,0),MATCH('Raw Data'!M3465,'Bảng Giá'!$C$2:$H$2,0))</f>
        <v>13000</v>
      </c>
      <c r="K3465" s="12">
        <v>13100</v>
      </c>
      <c r="L3465" s="36">
        <f t="shared" si="324"/>
        <v>1.5</v>
      </c>
      <c r="M3465" t="str">
        <f>'References data'!H3466</f>
        <v>Nội Tỉnh</v>
      </c>
      <c r="N3465">
        <f t="shared" si="325"/>
        <v>0.2</v>
      </c>
      <c r="O3465">
        <f t="shared" si="326"/>
        <v>-100</v>
      </c>
      <c r="P3465" t="str">
        <f>IF(AND(N3465&gt;0,N3465&lt;=0.05),'Bảng Giá'!$B$3,IF(AND(N3465&lt;=0.1,N3465&gt;0.05),'Bảng Giá'!$B$4,IF(AND('Raw Data'!N3465&gt;0.1,'Raw Data'!N3465&lt;=0.25),'Bảng Giá'!$B$5,IF(AND('Raw Data'!N3465&gt;0.25,'Raw Data'!N3465&lt;=0.5),'Bảng Giá'!$B$6,IF(AND('Raw Data'!N3465&gt;0.5,'Raw Data'!N3465&lt;=1),'Bảng Giá'!$B$7,IF(AND('Raw Data'!N3465&gt;1,'Raw Data'!N3465&lt;=1.5),'Bảng Giá'!$B$8,IF(AND('Raw Data'!N3465&gt;1.5,'Raw Data'!N3465&lt;=2),'Bảng Giá'!$B$9,IF(AND('Raw Data'!N3465&gt;2,'Raw Data'!N3465&lt;=2.5),'Bảng Giá'!$B$10,IF(AND('Raw Data'!N3465&gt;2.5,'Raw Data'!N3465&lt;=3),'Bảng Giá'!$B$11,IF(AND('Raw Data'!N3465&gt;3,'Raw Data'!N3465&lt;=3.5),'Bảng Giá'!$B$12,IF(AND('Raw Data'!N3465&gt;3.5,'Raw Data'!N3465&lt;=4),'Bảng Giá'!$B$13,IF(AND('Raw Data'!N3465&gt;4,'Raw Data'!N3465&lt;=4.5),'Bảng Giá'!$B$14,IF(AND('Raw Data'!N3465&gt;4.5,'Raw Data'!N3465&lt;=5),'Bảng Giá'!$B$15,IF(AND('Raw Data'!N3465&gt;5,'Raw Data'!N3465&lt;=5.5),'Bảng Giá'!$B$16,IF(AND('Raw Data'!N3465&gt;5.5,'Raw Data'!N3465&lt;=6),'Bảng Giá'!$B$17,'Bảng Giá'!$B$18)))))))))))))))</f>
        <v>0.1&lt;x&lt;=0.25</v>
      </c>
      <c r="Q3465" s="48">
        <f t="shared" si="327"/>
        <v>-7.6335877862595417E-3</v>
      </c>
      <c r="R3465">
        <f t="shared" si="328"/>
        <v>15600</v>
      </c>
      <c r="S3465">
        <f t="shared" si="329"/>
        <v>2500</v>
      </c>
    </row>
    <row r="3466" spans="1:19" x14ac:dyDescent="0.25">
      <c r="A3466" s="12">
        <v>3465</v>
      </c>
      <c r="B3466" s="12" t="s">
        <v>292</v>
      </c>
      <c r="C3466" s="12" t="s">
        <v>2144</v>
      </c>
      <c r="D3466" s="28">
        <v>43017.497858796298</v>
      </c>
      <c r="E3466" s="17">
        <v>43018.997858796298</v>
      </c>
      <c r="F3466" s="13" t="s">
        <v>302</v>
      </c>
      <c r="G3466" s="12">
        <v>200</v>
      </c>
      <c r="H3466" s="12" t="s">
        <v>311</v>
      </c>
      <c r="I3466" s="12" t="s">
        <v>294</v>
      </c>
      <c r="J3466" s="37">
        <f>INDEX('Bảng Giá'!$C$3:$H$18,MATCH('Raw Data'!P3466,'Bảng Giá'!$B$3:$B$18,0),MATCH('Raw Data'!M3466,'Bảng Giá'!$C$2:$H$2,0))</f>
        <v>13000</v>
      </c>
      <c r="K3466" s="12">
        <v>13100</v>
      </c>
      <c r="L3466" s="36">
        <f t="shared" si="324"/>
        <v>1.5</v>
      </c>
      <c r="M3466" t="str">
        <f>'References data'!H3467</f>
        <v>Nội Tỉnh</v>
      </c>
      <c r="N3466">
        <f t="shared" si="325"/>
        <v>0.2</v>
      </c>
      <c r="O3466">
        <f t="shared" si="326"/>
        <v>-100</v>
      </c>
      <c r="P3466" t="str">
        <f>IF(AND(N3466&gt;0,N3466&lt;=0.05),'Bảng Giá'!$B$3,IF(AND(N3466&lt;=0.1,N3466&gt;0.05),'Bảng Giá'!$B$4,IF(AND('Raw Data'!N3466&gt;0.1,'Raw Data'!N3466&lt;=0.25),'Bảng Giá'!$B$5,IF(AND('Raw Data'!N3466&gt;0.25,'Raw Data'!N3466&lt;=0.5),'Bảng Giá'!$B$6,IF(AND('Raw Data'!N3466&gt;0.5,'Raw Data'!N3466&lt;=1),'Bảng Giá'!$B$7,IF(AND('Raw Data'!N3466&gt;1,'Raw Data'!N3466&lt;=1.5),'Bảng Giá'!$B$8,IF(AND('Raw Data'!N3466&gt;1.5,'Raw Data'!N3466&lt;=2),'Bảng Giá'!$B$9,IF(AND('Raw Data'!N3466&gt;2,'Raw Data'!N3466&lt;=2.5),'Bảng Giá'!$B$10,IF(AND('Raw Data'!N3466&gt;2.5,'Raw Data'!N3466&lt;=3),'Bảng Giá'!$B$11,IF(AND('Raw Data'!N3466&gt;3,'Raw Data'!N3466&lt;=3.5),'Bảng Giá'!$B$12,IF(AND('Raw Data'!N3466&gt;3.5,'Raw Data'!N3466&lt;=4),'Bảng Giá'!$B$13,IF(AND('Raw Data'!N3466&gt;4,'Raw Data'!N3466&lt;=4.5),'Bảng Giá'!$B$14,IF(AND('Raw Data'!N3466&gt;4.5,'Raw Data'!N3466&lt;=5),'Bảng Giá'!$B$15,IF(AND('Raw Data'!N3466&gt;5,'Raw Data'!N3466&lt;=5.5),'Bảng Giá'!$B$16,IF(AND('Raw Data'!N3466&gt;5.5,'Raw Data'!N3466&lt;=6),'Bảng Giá'!$B$17,'Bảng Giá'!$B$18)))))))))))))))</f>
        <v>0.1&lt;x&lt;=0.25</v>
      </c>
      <c r="Q3466" s="48">
        <f t="shared" si="327"/>
        <v>-7.6335877862595417E-3</v>
      </c>
      <c r="R3466">
        <f t="shared" si="328"/>
        <v>15600</v>
      </c>
      <c r="S3466">
        <f t="shared" si="329"/>
        <v>2500</v>
      </c>
    </row>
    <row r="3467" spans="1:19" x14ac:dyDescent="0.25">
      <c r="A3467" s="12">
        <v>3466</v>
      </c>
      <c r="B3467" s="12" t="s">
        <v>292</v>
      </c>
      <c r="C3467" s="12" t="s">
        <v>2145</v>
      </c>
      <c r="D3467" s="28">
        <v>43017.498252314814</v>
      </c>
      <c r="E3467" s="17">
        <v>43018.998252314814</v>
      </c>
      <c r="F3467" s="13" t="s">
        <v>302</v>
      </c>
      <c r="G3467" s="12">
        <v>200</v>
      </c>
      <c r="H3467" s="12" t="s">
        <v>311</v>
      </c>
      <c r="I3467" s="12" t="s">
        <v>294</v>
      </c>
      <c r="J3467" s="37">
        <f>INDEX('Bảng Giá'!$C$3:$H$18,MATCH('Raw Data'!P3467,'Bảng Giá'!$B$3:$B$18,0),MATCH('Raw Data'!M3467,'Bảng Giá'!$C$2:$H$2,0))</f>
        <v>13000</v>
      </c>
      <c r="K3467" s="12">
        <v>13100</v>
      </c>
      <c r="L3467" s="36">
        <f t="shared" si="324"/>
        <v>1.5</v>
      </c>
      <c r="M3467" t="str">
        <f>'References data'!H3468</f>
        <v>Nội Tỉnh</v>
      </c>
      <c r="N3467">
        <f t="shared" si="325"/>
        <v>0.2</v>
      </c>
      <c r="O3467">
        <f t="shared" si="326"/>
        <v>-100</v>
      </c>
      <c r="P3467" t="str">
        <f>IF(AND(N3467&gt;0,N3467&lt;=0.05),'Bảng Giá'!$B$3,IF(AND(N3467&lt;=0.1,N3467&gt;0.05),'Bảng Giá'!$B$4,IF(AND('Raw Data'!N3467&gt;0.1,'Raw Data'!N3467&lt;=0.25),'Bảng Giá'!$B$5,IF(AND('Raw Data'!N3467&gt;0.25,'Raw Data'!N3467&lt;=0.5),'Bảng Giá'!$B$6,IF(AND('Raw Data'!N3467&gt;0.5,'Raw Data'!N3467&lt;=1),'Bảng Giá'!$B$7,IF(AND('Raw Data'!N3467&gt;1,'Raw Data'!N3467&lt;=1.5),'Bảng Giá'!$B$8,IF(AND('Raw Data'!N3467&gt;1.5,'Raw Data'!N3467&lt;=2),'Bảng Giá'!$B$9,IF(AND('Raw Data'!N3467&gt;2,'Raw Data'!N3467&lt;=2.5),'Bảng Giá'!$B$10,IF(AND('Raw Data'!N3467&gt;2.5,'Raw Data'!N3467&lt;=3),'Bảng Giá'!$B$11,IF(AND('Raw Data'!N3467&gt;3,'Raw Data'!N3467&lt;=3.5),'Bảng Giá'!$B$12,IF(AND('Raw Data'!N3467&gt;3.5,'Raw Data'!N3467&lt;=4),'Bảng Giá'!$B$13,IF(AND('Raw Data'!N3467&gt;4,'Raw Data'!N3467&lt;=4.5),'Bảng Giá'!$B$14,IF(AND('Raw Data'!N3467&gt;4.5,'Raw Data'!N3467&lt;=5),'Bảng Giá'!$B$15,IF(AND('Raw Data'!N3467&gt;5,'Raw Data'!N3467&lt;=5.5),'Bảng Giá'!$B$16,IF(AND('Raw Data'!N3467&gt;5.5,'Raw Data'!N3467&lt;=6),'Bảng Giá'!$B$17,'Bảng Giá'!$B$18)))))))))))))))</f>
        <v>0.1&lt;x&lt;=0.25</v>
      </c>
      <c r="Q3467" s="48">
        <f t="shared" si="327"/>
        <v>-7.6335877862595417E-3</v>
      </c>
      <c r="R3467">
        <f t="shared" si="328"/>
        <v>15600</v>
      </c>
      <c r="S3467">
        <f t="shared" si="329"/>
        <v>2500</v>
      </c>
    </row>
    <row r="3468" spans="1:19" x14ac:dyDescent="0.25">
      <c r="A3468" s="12">
        <v>3467</v>
      </c>
      <c r="B3468" s="12" t="s">
        <v>292</v>
      </c>
      <c r="C3468" s="12" t="s">
        <v>2146</v>
      </c>
      <c r="D3468" s="28">
        <v>43015.496527777781</v>
      </c>
      <c r="E3468" s="17">
        <v>43016.996527777781</v>
      </c>
      <c r="F3468" s="13" t="s">
        <v>302</v>
      </c>
      <c r="G3468" s="12">
        <v>200</v>
      </c>
      <c r="H3468" s="12" t="s">
        <v>311</v>
      </c>
      <c r="I3468" s="12" t="s">
        <v>297</v>
      </c>
      <c r="J3468" s="37">
        <f>INDEX('Bảng Giá'!$C$3:$H$18,MATCH('Raw Data'!P3468,'Bảng Giá'!$B$3:$B$18,0),MATCH('Raw Data'!M3468,'Bảng Giá'!$C$2:$H$2,0))</f>
        <v>13000</v>
      </c>
      <c r="K3468" s="12">
        <v>13100</v>
      </c>
      <c r="L3468" s="36">
        <f t="shared" si="324"/>
        <v>1.5</v>
      </c>
      <c r="M3468" t="str">
        <f>'References data'!H3469</f>
        <v>Nội Tỉnh</v>
      </c>
      <c r="N3468">
        <f t="shared" si="325"/>
        <v>0.2</v>
      </c>
      <c r="O3468">
        <f t="shared" si="326"/>
        <v>-100</v>
      </c>
      <c r="P3468" t="str">
        <f>IF(AND(N3468&gt;0,N3468&lt;=0.05),'Bảng Giá'!$B$3,IF(AND(N3468&lt;=0.1,N3468&gt;0.05),'Bảng Giá'!$B$4,IF(AND('Raw Data'!N3468&gt;0.1,'Raw Data'!N3468&lt;=0.25),'Bảng Giá'!$B$5,IF(AND('Raw Data'!N3468&gt;0.25,'Raw Data'!N3468&lt;=0.5),'Bảng Giá'!$B$6,IF(AND('Raw Data'!N3468&gt;0.5,'Raw Data'!N3468&lt;=1),'Bảng Giá'!$B$7,IF(AND('Raw Data'!N3468&gt;1,'Raw Data'!N3468&lt;=1.5),'Bảng Giá'!$B$8,IF(AND('Raw Data'!N3468&gt;1.5,'Raw Data'!N3468&lt;=2),'Bảng Giá'!$B$9,IF(AND('Raw Data'!N3468&gt;2,'Raw Data'!N3468&lt;=2.5),'Bảng Giá'!$B$10,IF(AND('Raw Data'!N3468&gt;2.5,'Raw Data'!N3468&lt;=3),'Bảng Giá'!$B$11,IF(AND('Raw Data'!N3468&gt;3,'Raw Data'!N3468&lt;=3.5),'Bảng Giá'!$B$12,IF(AND('Raw Data'!N3468&gt;3.5,'Raw Data'!N3468&lt;=4),'Bảng Giá'!$B$13,IF(AND('Raw Data'!N3468&gt;4,'Raw Data'!N3468&lt;=4.5),'Bảng Giá'!$B$14,IF(AND('Raw Data'!N3468&gt;4.5,'Raw Data'!N3468&lt;=5),'Bảng Giá'!$B$15,IF(AND('Raw Data'!N3468&gt;5,'Raw Data'!N3468&lt;=5.5),'Bảng Giá'!$B$16,IF(AND('Raw Data'!N3468&gt;5.5,'Raw Data'!N3468&lt;=6),'Bảng Giá'!$B$17,'Bảng Giá'!$B$18)))))))))))))))</f>
        <v>0.1&lt;x&lt;=0.25</v>
      </c>
      <c r="Q3468" s="48">
        <f t="shared" si="327"/>
        <v>-7.6335877862595417E-3</v>
      </c>
      <c r="R3468">
        <f t="shared" si="328"/>
        <v>15600</v>
      </c>
      <c r="S3468">
        <f t="shared" si="329"/>
        <v>2500</v>
      </c>
    </row>
    <row r="3469" spans="1:19" x14ac:dyDescent="0.25">
      <c r="A3469" s="12">
        <v>3468</v>
      </c>
      <c r="B3469" s="12" t="s">
        <v>292</v>
      </c>
      <c r="C3469" s="12" t="s">
        <v>2147</v>
      </c>
      <c r="D3469" s="28">
        <v>43017.50340277778</v>
      </c>
      <c r="E3469" s="17">
        <v>43019.00340277778</v>
      </c>
      <c r="F3469" s="13" t="s">
        <v>302</v>
      </c>
      <c r="G3469" s="12">
        <v>200</v>
      </c>
      <c r="H3469" s="12" t="s">
        <v>311</v>
      </c>
      <c r="I3469" s="12" t="s">
        <v>75</v>
      </c>
      <c r="J3469" s="37">
        <f>INDEX('Bảng Giá'!$C$3:$H$18,MATCH('Raw Data'!P3469,'Bảng Giá'!$B$3:$B$18,0),MATCH('Raw Data'!M3469,'Bảng Giá'!$C$2:$H$2,0))</f>
        <v>13000</v>
      </c>
      <c r="K3469" s="12">
        <v>13100</v>
      </c>
      <c r="L3469" s="36">
        <f t="shared" si="324"/>
        <v>1.5</v>
      </c>
      <c r="M3469" t="str">
        <f>'References data'!H3470</f>
        <v>Nội Tỉnh</v>
      </c>
      <c r="N3469">
        <f t="shared" si="325"/>
        <v>0.2</v>
      </c>
      <c r="O3469">
        <f t="shared" si="326"/>
        <v>-100</v>
      </c>
      <c r="P3469" t="str">
        <f>IF(AND(N3469&gt;0,N3469&lt;=0.05),'Bảng Giá'!$B$3,IF(AND(N3469&lt;=0.1,N3469&gt;0.05),'Bảng Giá'!$B$4,IF(AND('Raw Data'!N3469&gt;0.1,'Raw Data'!N3469&lt;=0.25),'Bảng Giá'!$B$5,IF(AND('Raw Data'!N3469&gt;0.25,'Raw Data'!N3469&lt;=0.5),'Bảng Giá'!$B$6,IF(AND('Raw Data'!N3469&gt;0.5,'Raw Data'!N3469&lt;=1),'Bảng Giá'!$B$7,IF(AND('Raw Data'!N3469&gt;1,'Raw Data'!N3469&lt;=1.5),'Bảng Giá'!$B$8,IF(AND('Raw Data'!N3469&gt;1.5,'Raw Data'!N3469&lt;=2),'Bảng Giá'!$B$9,IF(AND('Raw Data'!N3469&gt;2,'Raw Data'!N3469&lt;=2.5),'Bảng Giá'!$B$10,IF(AND('Raw Data'!N3469&gt;2.5,'Raw Data'!N3469&lt;=3),'Bảng Giá'!$B$11,IF(AND('Raw Data'!N3469&gt;3,'Raw Data'!N3469&lt;=3.5),'Bảng Giá'!$B$12,IF(AND('Raw Data'!N3469&gt;3.5,'Raw Data'!N3469&lt;=4),'Bảng Giá'!$B$13,IF(AND('Raw Data'!N3469&gt;4,'Raw Data'!N3469&lt;=4.5),'Bảng Giá'!$B$14,IF(AND('Raw Data'!N3469&gt;4.5,'Raw Data'!N3469&lt;=5),'Bảng Giá'!$B$15,IF(AND('Raw Data'!N3469&gt;5,'Raw Data'!N3469&lt;=5.5),'Bảng Giá'!$B$16,IF(AND('Raw Data'!N3469&gt;5.5,'Raw Data'!N3469&lt;=6),'Bảng Giá'!$B$17,'Bảng Giá'!$B$18)))))))))))))))</f>
        <v>0.1&lt;x&lt;=0.25</v>
      </c>
      <c r="Q3469" s="48">
        <f t="shared" si="327"/>
        <v>-7.6335877862595417E-3</v>
      </c>
      <c r="R3469">
        <f t="shared" si="328"/>
        <v>15600</v>
      </c>
      <c r="S3469">
        <f t="shared" si="329"/>
        <v>2500</v>
      </c>
    </row>
    <row r="3470" spans="1:19" x14ac:dyDescent="0.25">
      <c r="A3470" s="12">
        <v>3469</v>
      </c>
      <c r="B3470" s="12" t="s">
        <v>292</v>
      </c>
      <c r="C3470" s="12" t="s">
        <v>2148</v>
      </c>
      <c r="D3470" s="28">
        <v>43015.333333333336</v>
      </c>
      <c r="E3470" s="17">
        <v>43016.833333333336</v>
      </c>
      <c r="F3470" s="13" t="s">
        <v>302</v>
      </c>
      <c r="G3470" s="12">
        <v>200</v>
      </c>
      <c r="H3470" s="12" t="s">
        <v>311</v>
      </c>
      <c r="I3470" s="12" t="s">
        <v>114</v>
      </c>
      <c r="J3470" s="37">
        <f>INDEX('Bảng Giá'!$C$3:$H$18,MATCH('Raw Data'!P3470,'Bảng Giá'!$B$3:$B$18,0),MATCH('Raw Data'!M3470,'Bảng Giá'!$C$2:$H$2,0))</f>
        <v>13000</v>
      </c>
      <c r="K3470" s="12">
        <v>13100</v>
      </c>
      <c r="L3470" s="36">
        <f t="shared" si="324"/>
        <v>1.5</v>
      </c>
      <c r="M3470" t="str">
        <f>'References data'!H3471</f>
        <v>Nội Tỉnh</v>
      </c>
      <c r="N3470">
        <f t="shared" si="325"/>
        <v>0.2</v>
      </c>
      <c r="O3470">
        <f t="shared" si="326"/>
        <v>-100</v>
      </c>
      <c r="P3470" t="str">
        <f>IF(AND(N3470&gt;0,N3470&lt;=0.05),'Bảng Giá'!$B$3,IF(AND(N3470&lt;=0.1,N3470&gt;0.05),'Bảng Giá'!$B$4,IF(AND('Raw Data'!N3470&gt;0.1,'Raw Data'!N3470&lt;=0.25),'Bảng Giá'!$B$5,IF(AND('Raw Data'!N3470&gt;0.25,'Raw Data'!N3470&lt;=0.5),'Bảng Giá'!$B$6,IF(AND('Raw Data'!N3470&gt;0.5,'Raw Data'!N3470&lt;=1),'Bảng Giá'!$B$7,IF(AND('Raw Data'!N3470&gt;1,'Raw Data'!N3470&lt;=1.5),'Bảng Giá'!$B$8,IF(AND('Raw Data'!N3470&gt;1.5,'Raw Data'!N3470&lt;=2),'Bảng Giá'!$B$9,IF(AND('Raw Data'!N3470&gt;2,'Raw Data'!N3470&lt;=2.5),'Bảng Giá'!$B$10,IF(AND('Raw Data'!N3470&gt;2.5,'Raw Data'!N3470&lt;=3),'Bảng Giá'!$B$11,IF(AND('Raw Data'!N3470&gt;3,'Raw Data'!N3470&lt;=3.5),'Bảng Giá'!$B$12,IF(AND('Raw Data'!N3470&gt;3.5,'Raw Data'!N3470&lt;=4),'Bảng Giá'!$B$13,IF(AND('Raw Data'!N3470&gt;4,'Raw Data'!N3470&lt;=4.5),'Bảng Giá'!$B$14,IF(AND('Raw Data'!N3470&gt;4.5,'Raw Data'!N3470&lt;=5),'Bảng Giá'!$B$15,IF(AND('Raw Data'!N3470&gt;5,'Raw Data'!N3470&lt;=5.5),'Bảng Giá'!$B$16,IF(AND('Raw Data'!N3470&gt;5.5,'Raw Data'!N3470&lt;=6),'Bảng Giá'!$B$17,'Bảng Giá'!$B$18)))))))))))))))</f>
        <v>0.1&lt;x&lt;=0.25</v>
      </c>
      <c r="Q3470" s="48">
        <f t="shared" si="327"/>
        <v>-7.6335877862595417E-3</v>
      </c>
      <c r="R3470">
        <f t="shared" si="328"/>
        <v>15600</v>
      </c>
      <c r="S3470">
        <f t="shared" si="329"/>
        <v>2500</v>
      </c>
    </row>
    <row r="3471" spans="1:19" x14ac:dyDescent="0.25">
      <c r="A3471" s="12">
        <v>3470</v>
      </c>
      <c r="B3471" s="12" t="s">
        <v>292</v>
      </c>
      <c r="C3471" s="12" t="s">
        <v>2149</v>
      </c>
      <c r="D3471" s="28">
        <v>43015.333333333336</v>
      </c>
      <c r="E3471" s="17">
        <v>43016.833333333336</v>
      </c>
      <c r="F3471" s="13" t="s">
        <v>302</v>
      </c>
      <c r="G3471" s="12">
        <v>200</v>
      </c>
      <c r="H3471" s="12" t="s">
        <v>311</v>
      </c>
      <c r="I3471" s="12" t="s">
        <v>94</v>
      </c>
      <c r="J3471" s="37">
        <f>INDEX('Bảng Giá'!$C$3:$H$18,MATCH('Raw Data'!P3471,'Bảng Giá'!$B$3:$B$18,0),MATCH('Raw Data'!M3471,'Bảng Giá'!$C$2:$H$2,0))</f>
        <v>13000</v>
      </c>
      <c r="K3471" s="12">
        <v>13100</v>
      </c>
      <c r="L3471" s="36">
        <f t="shared" si="324"/>
        <v>1.5</v>
      </c>
      <c r="M3471" t="str">
        <f>'References data'!H3472</f>
        <v>Nội Tỉnh</v>
      </c>
      <c r="N3471">
        <f t="shared" si="325"/>
        <v>0.2</v>
      </c>
      <c r="O3471">
        <f t="shared" si="326"/>
        <v>-100</v>
      </c>
      <c r="P3471" t="str">
        <f>IF(AND(N3471&gt;0,N3471&lt;=0.05),'Bảng Giá'!$B$3,IF(AND(N3471&lt;=0.1,N3471&gt;0.05),'Bảng Giá'!$B$4,IF(AND('Raw Data'!N3471&gt;0.1,'Raw Data'!N3471&lt;=0.25),'Bảng Giá'!$B$5,IF(AND('Raw Data'!N3471&gt;0.25,'Raw Data'!N3471&lt;=0.5),'Bảng Giá'!$B$6,IF(AND('Raw Data'!N3471&gt;0.5,'Raw Data'!N3471&lt;=1),'Bảng Giá'!$B$7,IF(AND('Raw Data'!N3471&gt;1,'Raw Data'!N3471&lt;=1.5),'Bảng Giá'!$B$8,IF(AND('Raw Data'!N3471&gt;1.5,'Raw Data'!N3471&lt;=2),'Bảng Giá'!$B$9,IF(AND('Raw Data'!N3471&gt;2,'Raw Data'!N3471&lt;=2.5),'Bảng Giá'!$B$10,IF(AND('Raw Data'!N3471&gt;2.5,'Raw Data'!N3471&lt;=3),'Bảng Giá'!$B$11,IF(AND('Raw Data'!N3471&gt;3,'Raw Data'!N3471&lt;=3.5),'Bảng Giá'!$B$12,IF(AND('Raw Data'!N3471&gt;3.5,'Raw Data'!N3471&lt;=4),'Bảng Giá'!$B$13,IF(AND('Raw Data'!N3471&gt;4,'Raw Data'!N3471&lt;=4.5),'Bảng Giá'!$B$14,IF(AND('Raw Data'!N3471&gt;4.5,'Raw Data'!N3471&lt;=5),'Bảng Giá'!$B$15,IF(AND('Raw Data'!N3471&gt;5,'Raw Data'!N3471&lt;=5.5),'Bảng Giá'!$B$16,IF(AND('Raw Data'!N3471&gt;5.5,'Raw Data'!N3471&lt;=6),'Bảng Giá'!$B$17,'Bảng Giá'!$B$18)))))))))))))))</f>
        <v>0.1&lt;x&lt;=0.25</v>
      </c>
      <c r="Q3471" s="48">
        <f t="shared" si="327"/>
        <v>-7.6335877862595417E-3</v>
      </c>
      <c r="R3471">
        <f t="shared" si="328"/>
        <v>15600</v>
      </c>
      <c r="S3471">
        <f t="shared" si="329"/>
        <v>2500</v>
      </c>
    </row>
    <row r="3472" spans="1:19" x14ac:dyDescent="0.25">
      <c r="A3472" s="12">
        <v>3471</v>
      </c>
      <c r="B3472" s="12" t="s">
        <v>292</v>
      </c>
      <c r="C3472" s="12" t="s">
        <v>2150</v>
      </c>
      <c r="D3472" s="28">
        <v>43017.503391203703</v>
      </c>
      <c r="E3472" s="17">
        <v>43019.003391203703</v>
      </c>
      <c r="F3472" s="13" t="s">
        <v>302</v>
      </c>
      <c r="G3472" s="12">
        <v>200</v>
      </c>
      <c r="H3472" s="12" t="s">
        <v>311</v>
      </c>
      <c r="I3472" s="12" t="s">
        <v>296</v>
      </c>
      <c r="J3472" s="37">
        <f>INDEX('Bảng Giá'!$C$3:$H$18,MATCH('Raw Data'!P3472,'Bảng Giá'!$B$3:$B$18,0),MATCH('Raw Data'!M3472,'Bảng Giá'!$C$2:$H$2,0))</f>
        <v>13000</v>
      </c>
      <c r="K3472" s="12">
        <v>13100</v>
      </c>
      <c r="L3472" s="36">
        <f t="shared" si="324"/>
        <v>1.5</v>
      </c>
      <c r="M3472" t="str">
        <f>'References data'!H3473</f>
        <v>Nội Tỉnh</v>
      </c>
      <c r="N3472">
        <f t="shared" si="325"/>
        <v>0.2</v>
      </c>
      <c r="O3472">
        <f t="shared" si="326"/>
        <v>-100</v>
      </c>
      <c r="P3472" t="str">
        <f>IF(AND(N3472&gt;0,N3472&lt;=0.05),'Bảng Giá'!$B$3,IF(AND(N3472&lt;=0.1,N3472&gt;0.05),'Bảng Giá'!$B$4,IF(AND('Raw Data'!N3472&gt;0.1,'Raw Data'!N3472&lt;=0.25),'Bảng Giá'!$B$5,IF(AND('Raw Data'!N3472&gt;0.25,'Raw Data'!N3472&lt;=0.5),'Bảng Giá'!$B$6,IF(AND('Raw Data'!N3472&gt;0.5,'Raw Data'!N3472&lt;=1),'Bảng Giá'!$B$7,IF(AND('Raw Data'!N3472&gt;1,'Raw Data'!N3472&lt;=1.5),'Bảng Giá'!$B$8,IF(AND('Raw Data'!N3472&gt;1.5,'Raw Data'!N3472&lt;=2),'Bảng Giá'!$B$9,IF(AND('Raw Data'!N3472&gt;2,'Raw Data'!N3472&lt;=2.5),'Bảng Giá'!$B$10,IF(AND('Raw Data'!N3472&gt;2.5,'Raw Data'!N3472&lt;=3),'Bảng Giá'!$B$11,IF(AND('Raw Data'!N3472&gt;3,'Raw Data'!N3472&lt;=3.5),'Bảng Giá'!$B$12,IF(AND('Raw Data'!N3472&gt;3.5,'Raw Data'!N3472&lt;=4),'Bảng Giá'!$B$13,IF(AND('Raw Data'!N3472&gt;4,'Raw Data'!N3472&lt;=4.5),'Bảng Giá'!$B$14,IF(AND('Raw Data'!N3472&gt;4.5,'Raw Data'!N3472&lt;=5),'Bảng Giá'!$B$15,IF(AND('Raw Data'!N3472&gt;5,'Raw Data'!N3472&lt;=5.5),'Bảng Giá'!$B$16,IF(AND('Raw Data'!N3472&gt;5.5,'Raw Data'!N3472&lt;=6),'Bảng Giá'!$B$17,'Bảng Giá'!$B$18)))))))))))))))</f>
        <v>0.1&lt;x&lt;=0.25</v>
      </c>
      <c r="Q3472" s="48">
        <f t="shared" si="327"/>
        <v>-7.6335877862595417E-3</v>
      </c>
      <c r="R3472">
        <f t="shared" si="328"/>
        <v>15600</v>
      </c>
      <c r="S3472">
        <f t="shared" si="329"/>
        <v>2500</v>
      </c>
    </row>
    <row r="3473" spans="1:19" x14ac:dyDescent="0.25">
      <c r="A3473" s="12">
        <v>3472</v>
      </c>
      <c r="B3473" s="12" t="s">
        <v>292</v>
      </c>
      <c r="C3473" s="12" t="s">
        <v>2151</v>
      </c>
      <c r="D3473" s="28">
        <v>43017.504305555558</v>
      </c>
      <c r="E3473" s="17">
        <v>43019.004305555558</v>
      </c>
      <c r="F3473" s="13" t="s">
        <v>302</v>
      </c>
      <c r="G3473" s="12">
        <v>200</v>
      </c>
      <c r="H3473" s="12" t="s">
        <v>311</v>
      </c>
      <c r="I3473" s="12" t="s">
        <v>75</v>
      </c>
      <c r="J3473" s="37">
        <f>INDEX('Bảng Giá'!$C$3:$H$18,MATCH('Raw Data'!P3473,'Bảng Giá'!$B$3:$B$18,0),MATCH('Raw Data'!M3473,'Bảng Giá'!$C$2:$H$2,0))</f>
        <v>13000</v>
      </c>
      <c r="K3473" s="12">
        <v>13100</v>
      </c>
      <c r="L3473" s="36">
        <f t="shared" si="324"/>
        <v>1.5</v>
      </c>
      <c r="M3473" t="str">
        <f>'References data'!H3474</f>
        <v>Nội Tỉnh</v>
      </c>
      <c r="N3473">
        <f t="shared" si="325"/>
        <v>0.2</v>
      </c>
      <c r="O3473">
        <f t="shared" si="326"/>
        <v>-100</v>
      </c>
      <c r="P3473" t="str">
        <f>IF(AND(N3473&gt;0,N3473&lt;=0.05),'Bảng Giá'!$B$3,IF(AND(N3473&lt;=0.1,N3473&gt;0.05),'Bảng Giá'!$B$4,IF(AND('Raw Data'!N3473&gt;0.1,'Raw Data'!N3473&lt;=0.25),'Bảng Giá'!$B$5,IF(AND('Raw Data'!N3473&gt;0.25,'Raw Data'!N3473&lt;=0.5),'Bảng Giá'!$B$6,IF(AND('Raw Data'!N3473&gt;0.5,'Raw Data'!N3473&lt;=1),'Bảng Giá'!$B$7,IF(AND('Raw Data'!N3473&gt;1,'Raw Data'!N3473&lt;=1.5),'Bảng Giá'!$B$8,IF(AND('Raw Data'!N3473&gt;1.5,'Raw Data'!N3473&lt;=2),'Bảng Giá'!$B$9,IF(AND('Raw Data'!N3473&gt;2,'Raw Data'!N3473&lt;=2.5),'Bảng Giá'!$B$10,IF(AND('Raw Data'!N3473&gt;2.5,'Raw Data'!N3473&lt;=3),'Bảng Giá'!$B$11,IF(AND('Raw Data'!N3473&gt;3,'Raw Data'!N3473&lt;=3.5),'Bảng Giá'!$B$12,IF(AND('Raw Data'!N3473&gt;3.5,'Raw Data'!N3473&lt;=4),'Bảng Giá'!$B$13,IF(AND('Raw Data'!N3473&gt;4,'Raw Data'!N3473&lt;=4.5),'Bảng Giá'!$B$14,IF(AND('Raw Data'!N3473&gt;4.5,'Raw Data'!N3473&lt;=5),'Bảng Giá'!$B$15,IF(AND('Raw Data'!N3473&gt;5,'Raw Data'!N3473&lt;=5.5),'Bảng Giá'!$B$16,IF(AND('Raw Data'!N3473&gt;5.5,'Raw Data'!N3473&lt;=6),'Bảng Giá'!$B$17,'Bảng Giá'!$B$18)))))))))))))))</f>
        <v>0.1&lt;x&lt;=0.25</v>
      </c>
      <c r="Q3473" s="48">
        <f t="shared" si="327"/>
        <v>-7.6335877862595417E-3</v>
      </c>
      <c r="R3473">
        <f t="shared" si="328"/>
        <v>15600</v>
      </c>
      <c r="S3473">
        <f t="shared" si="329"/>
        <v>2500</v>
      </c>
    </row>
    <row r="3474" spans="1:19" x14ac:dyDescent="0.25">
      <c r="A3474" s="12">
        <v>3473</v>
      </c>
      <c r="B3474" s="12" t="s">
        <v>292</v>
      </c>
      <c r="C3474" s="12" t="s">
        <v>2152</v>
      </c>
      <c r="D3474" s="28">
        <v>43017.499803240738</v>
      </c>
      <c r="E3474" s="17">
        <v>43018.999803240738</v>
      </c>
      <c r="F3474" s="13" t="s">
        <v>302</v>
      </c>
      <c r="G3474" s="12">
        <v>200</v>
      </c>
      <c r="H3474" s="12" t="s">
        <v>311</v>
      </c>
      <c r="I3474" s="12" t="s">
        <v>297</v>
      </c>
      <c r="J3474" s="37">
        <f>INDEX('Bảng Giá'!$C$3:$H$18,MATCH('Raw Data'!P3474,'Bảng Giá'!$B$3:$B$18,0),MATCH('Raw Data'!M3474,'Bảng Giá'!$C$2:$H$2,0))</f>
        <v>13000</v>
      </c>
      <c r="K3474" s="12">
        <v>13100</v>
      </c>
      <c r="L3474" s="36">
        <f t="shared" si="324"/>
        <v>1.5</v>
      </c>
      <c r="M3474" t="str">
        <f>'References data'!H3475</f>
        <v>Nội Tỉnh</v>
      </c>
      <c r="N3474">
        <f t="shared" si="325"/>
        <v>0.2</v>
      </c>
      <c r="O3474">
        <f t="shared" si="326"/>
        <v>-100</v>
      </c>
      <c r="P3474" t="str">
        <f>IF(AND(N3474&gt;0,N3474&lt;=0.05),'Bảng Giá'!$B$3,IF(AND(N3474&lt;=0.1,N3474&gt;0.05),'Bảng Giá'!$B$4,IF(AND('Raw Data'!N3474&gt;0.1,'Raw Data'!N3474&lt;=0.25),'Bảng Giá'!$B$5,IF(AND('Raw Data'!N3474&gt;0.25,'Raw Data'!N3474&lt;=0.5),'Bảng Giá'!$B$6,IF(AND('Raw Data'!N3474&gt;0.5,'Raw Data'!N3474&lt;=1),'Bảng Giá'!$B$7,IF(AND('Raw Data'!N3474&gt;1,'Raw Data'!N3474&lt;=1.5),'Bảng Giá'!$B$8,IF(AND('Raw Data'!N3474&gt;1.5,'Raw Data'!N3474&lt;=2),'Bảng Giá'!$B$9,IF(AND('Raw Data'!N3474&gt;2,'Raw Data'!N3474&lt;=2.5),'Bảng Giá'!$B$10,IF(AND('Raw Data'!N3474&gt;2.5,'Raw Data'!N3474&lt;=3),'Bảng Giá'!$B$11,IF(AND('Raw Data'!N3474&gt;3,'Raw Data'!N3474&lt;=3.5),'Bảng Giá'!$B$12,IF(AND('Raw Data'!N3474&gt;3.5,'Raw Data'!N3474&lt;=4),'Bảng Giá'!$B$13,IF(AND('Raw Data'!N3474&gt;4,'Raw Data'!N3474&lt;=4.5),'Bảng Giá'!$B$14,IF(AND('Raw Data'!N3474&gt;4.5,'Raw Data'!N3474&lt;=5),'Bảng Giá'!$B$15,IF(AND('Raw Data'!N3474&gt;5,'Raw Data'!N3474&lt;=5.5),'Bảng Giá'!$B$16,IF(AND('Raw Data'!N3474&gt;5.5,'Raw Data'!N3474&lt;=6),'Bảng Giá'!$B$17,'Bảng Giá'!$B$18)))))))))))))))</f>
        <v>0.1&lt;x&lt;=0.25</v>
      </c>
      <c r="Q3474" s="48">
        <f t="shared" si="327"/>
        <v>-7.6335877862595417E-3</v>
      </c>
      <c r="R3474">
        <f t="shared" si="328"/>
        <v>15600</v>
      </c>
      <c r="S3474">
        <f t="shared" si="329"/>
        <v>2500</v>
      </c>
    </row>
    <row r="3475" spans="1:19" x14ac:dyDescent="0.25">
      <c r="A3475" s="12">
        <v>3474</v>
      </c>
      <c r="B3475" s="12" t="s">
        <v>292</v>
      </c>
      <c r="C3475" s="12" t="s">
        <v>2153</v>
      </c>
      <c r="D3475" s="28">
        <v>43014.62903935185</v>
      </c>
      <c r="E3475" s="17">
        <v>43016.12903935185</v>
      </c>
      <c r="F3475" s="13" t="s">
        <v>302</v>
      </c>
      <c r="G3475" s="12">
        <v>200</v>
      </c>
      <c r="H3475" s="12" t="s">
        <v>311</v>
      </c>
      <c r="I3475" s="12" t="s">
        <v>297</v>
      </c>
      <c r="J3475" s="37">
        <f>INDEX('Bảng Giá'!$C$3:$H$18,MATCH('Raw Data'!P3475,'Bảng Giá'!$B$3:$B$18,0),MATCH('Raw Data'!M3475,'Bảng Giá'!$C$2:$H$2,0))</f>
        <v>13000</v>
      </c>
      <c r="K3475" s="12">
        <v>13100</v>
      </c>
      <c r="L3475" s="36">
        <f t="shared" si="324"/>
        <v>1.5</v>
      </c>
      <c r="M3475" t="str">
        <f>'References data'!H3476</f>
        <v>Nội Tỉnh</v>
      </c>
      <c r="N3475">
        <f t="shared" si="325"/>
        <v>0.2</v>
      </c>
      <c r="O3475">
        <f t="shared" si="326"/>
        <v>-100</v>
      </c>
      <c r="P3475" t="str">
        <f>IF(AND(N3475&gt;0,N3475&lt;=0.05),'Bảng Giá'!$B$3,IF(AND(N3475&lt;=0.1,N3475&gt;0.05),'Bảng Giá'!$B$4,IF(AND('Raw Data'!N3475&gt;0.1,'Raw Data'!N3475&lt;=0.25),'Bảng Giá'!$B$5,IF(AND('Raw Data'!N3475&gt;0.25,'Raw Data'!N3475&lt;=0.5),'Bảng Giá'!$B$6,IF(AND('Raw Data'!N3475&gt;0.5,'Raw Data'!N3475&lt;=1),'Bảng Giá'!$B$7,IF(AND('Raw Data'!N3475&gt;1,'Raw Data'!N3475&lt;=1.5),'Bảng Giá'!$B$8,IF(AND('Raw Data'!N3475&gt;1.5,'Raw Data'!N3475&lt;=2),'Bảng Giá'!$B$9,IF(AND('Raw Data'!N3475&gt;2,'Raw Data'!N3475&lt;=2.5),'Bảng Giá'!$B$10,IF(AND('Raw Data'!N3475&gt;2.5,'Raw Data'!N3475&lt;=3),'Bảng Giá'!$B$11,IF(AND('Raw Data'!N3475&gt;3,'Raw Data'!N3475&lt;=3.5),'Bảng Giá'!$B$12,IF(AND('Raw Data'!N3475&gt;3.5,'Raw Data'!N3475&lt;=4),'Bảng Giá'!$B$13,IF(AND('Raw Data'!N3475&gt;4,'Raw Data'!N3475&lt;=4.5),'Bảng Giá'!$B$14,IF(AND('Raw Data'!N3475&gt;4.5,'Raw Data'!N3475&lt;=5),'Bảng Giá'!$B$15,IF(AND('Raw Data'!N3475&gt;5,'Raw Data'!N3475&lt;=5.5),'Bảng Giá'!$B$16,IF(AND('Raw Data'!N3475&gt;5.5,'Raw Data'!N3475&lt;=6),'Bảng Giá'!$B$17,'Bảng Giá'!$B$18)))))))))))))))</f>
        <v>0.1&lt;x&lt;=0.25</v>
      </c>
      <c r="Q3475" s="48">
        <f t="shared" si="327"/>
        <v>-7.6335877862595417E-3</v>
      </c>
      <c r="R3475">
        <f t="shared" si="328"/>
        <v>15600</v>
      </c>
      <c r="S3475">
        <f t="shared" si="329"/>
        <v>2500</v>
      </c>
    </row>
    <row r="3476" spans="1:19" x14ac:dyDescent="0.25">
      <c r="A3476" s="12">
        <v>3475</v>
      </c>
      <c r="B3476" s="12" t="s">
        <v>292</v>
      </c>
      <c r="C3476" s="12" t="s">
        <v>2154</v>
      </c>
      <c r="D3476" s="28">
        <v>43017.662395833337</v>
      </c>
      <c r="E3476" s="17">
        <v>43019.162395833337</v>
      </c>
      <c r="F3476" s="13" t="s">
        <v>302</v>
      </c>
      <c r="G3476" s="12">
        <v>200</v>
      </c>
      <c r="H3476" s="12" t="s">
        <v>311</v>
      </c>
      <c r="I3476" s="12" t="s">
        <v>75</v>
      </c>
      <c r="J3476" s="37">
        <f>INDEX('Bảng Giá'!$C$3:$H$18,MATCH('Raw Data'!P3476,'Bảng Giá'!$B$3:$B$18,0),MATCH('Raw Data'!M3476,'Bảng Giá'!$C$2:$H$2,0))</f>
        <v>13000</v>
      </c>
      <c r="K3476" s="12">
        <v>13100</v>
      </c>
      <c r="L3476" s="36">
        <f t="shared" si="324"/>
        <v>1.5</v>
      </c>
      <c r="M3476" t="str">
        <f>'References data'!H3477</f>
        <v>Nội Tỉnh</v>
      </c>
      <c r="N3476">
        <f t="shared" si="325"/>
        <v>0.2</v>
      </c>
      <c r="O3476">
        <f t="shared" si="326"/>
        <v>-100</v>
      </c>
      <c r="P3476" t="str">
        <f>IF(AND(N3476&gt;0,N3476&lt;=0.05),'Bảng Giá'!$B$3,IF(AND(N3476&lt;=0.1,N3476&gt;0.05),'Bảng Giá'!$B$4,IF(AND('Raw Data'!N3476&gt;0.1,'Raw Data'!N3476&lt;=0.25),'Bảng Giá'!$B$5,IF(AND('Raw Data'!N3476&gt;0.25,'Raw Data'!N3476&lt;=0.5),'Bảng Giá'!$B$6,IF(AND('Raw Data'!N3476&gt;0.5,'Raw Data'!N3476&lt;=1),'Bảng Giá'!$B$7,IF(AND('Raw Data'!N3476&gt;1,'Raw Data'!N3476&lt;=1.5),'Bảng Giá'!$B$8,IF(AND('Raw Data'!N3476&gt;1.5,'Raw Data'!N3476&lt;=2),'Bảng Giá'!$B$9,IF(AND('Raw Data'!N3476&gt;2,'Raw Data'!N3476&lt;=2.5),'Bảng Giá'!$B$10,IF(AND('Raw Data'!N3476&gt;2.5,'Raw Data'!N3476&lt;=3),'Bảng Giá'!$B$11,IF(AND('Raw Data'!N3476&gt;3,'Raw Data'!N3476&lt;=3.5),'Bảng Giá'!$B$12,IF(AND('Raw Data'!N3476&gt;3.5,'Raw Data'!N3476&lt;=4),'Bảng Giá'!$B$13,IF(AND('Raw Data'!N3476&gt;4,'Raw Data'!N3476&lt;=4.5),'Bảng Giá'!$B$14,IF(AND('Raw Data'!N3476&gt;4.5,'Raw Data'!N3476&lt;=5),'Bảng Giá'!$B$15,IF(AND('Raw Data'!N3476&gt;5,'Raw Data'!N3476&lt;=5.5),'Bảng Giá'!$B$16,IF(AND('Raw Data'!N3476&gt;5.5,'Raw Data'!N3476&lt;=6),'Bảng Giá'!$B$17,'Bảng Giá'!$B$18)))))))))))))))</f>
        <v>0.1&lt;x&lt;=0.25</v>
      </c>
      <c r="Q3476" s="48">
        <f t="shared" si="327"/>
        <v>-7.6335877862595417E-3</v>
      </c>
      <c r="R3476">
        <f t="shared" si="328"/>
        <v>15600</v>
      </c>
      <c r="S3476">
        <f t="shared" si="329"/>
        <v>2500</v>
      </c>
    </row>
    <row r="3477" spans="1:19" x14ac:dyDescent="0.25">
      <c r="A3477" s="12">
        <v>3476</v>
      </c>
      <c r="B3477" s="12" t="s">
        <v>292</v>
      </c>
      <c r="C3477" s="12" t="s">
        <v>2155</v>
      </c>
      <c r="D3477" s="28">
        <v>43014.504733796297</v>
      </c>
      <c r="E3477" s="17">
        <v>43016.004733796297</v>
      </c>
      <c r="F3477" s="13" t="s">
        <v>302</v>
      </c>
      <c r="G3477" s="12">
        <v>200</v>
      </c>
      <c r="H3477" s="12" t="s">
        <v>322</v>
      </c>
      <c r="I3477" s="12" t="s">
        <v>87</v>
      </c>
      <c r="J3477" s="37">
        <f>INDEX('Bảng Giá'!$C$3:$H$18,MATCH('Raw Data'!P3477,'Bảng Giá'!$B$3:$B$18,0),MATCH('Raw Data'!M3477,'Bảng Giá'!$C$2:$H$2,0))</f>
        <v>13000</v>
      </c>
      <c r="K3477" s="12">
        <v>13100</v>
      </c>
      <c r="L3477" s="36">
        <f t="shared" si="324"/>
        <v>1.5</v>
      </c>
      <c r="M3477" t="str">
        <f>'References data'!H3478</f>
        <v>Nội Tỉnh</v>
      </c>
      <c r="N3477">
        <f t="shared" si="325"/>
        <v>0.2</v>
      </c>
      <c r="O3477">
        <f t="shared" si="326"/>
        <v>-100</v>
      </c>
      <c r="P3477" t="str">
        <f>IF(AND(N3477&gt;0,N3477&lt;=0.05),'Bảng Giá'!$B$3,IF(AND(N3477&lt;=0.1,N3477&gt;0.05),'Bảng Giá'!$B$4,IF(AND('Raw Data'!N3477&gt;0.1,'Raw Data'!N3477&lt;=0.25),'Bảng Giá'!$B$5,IF(AND('Raw Data'!N3477&gt;0.25,'Raw Data'!N3477&lt;=0.5),'Bảng Giá'!$B$6,IF(AND('Raw Data'!N3477&gt;0.5,'Raw Data'!N3477&lt;=1),'Bảng Giá'!$B$7,IF(AND('Raw Data'!N3477&gt;1,'Raw Data'!N3477&lt;=1.5),'Bảng Giá'!$B$8,IF(AND('Raw Data'!N3477&gt;1.5,'Raw Data'!N3477&lt;=2),'Bảng Giá'!$B$9,IF(AND('Raw Data'!N3477&gt;2,'Raw Data'!N3477&lt;=2.5),'Bảng Giá'!$B$10,IF(AND('Raw Data'!N3477&gt;2.5,'Raw Data'!N3477&lt;=3),'Bảng Giá'!$B$11,IF(AND('Raw Data'!N3477&gt;3,'Raw Data'!N3477&lt;=3.5),'Bảng Giá'!$B$12,IF(AND('Raw Data'!N3477&gt;3.5,'Raw Data'!N3477&lt;=4),'Bảng Giá'!$B$13,IF(AND('Raw Data'!N3477&gt;4,'Raw Data'!N3477&lt;=4.5),'Bảng Giá'!$B$14,IF(AND('Raw Data'!N3477&gt;4.5,'Raw Data'!N3477&lt;=5),'Bảng Giá'!$B$15,IF(AND('Raw Data'!N3477&gt;5,'Raw Data'!N3477&lt;=5.5),'Bảng Giá'!$B$16,IF(AND('Raw Data'!N3477&gt;5.5,'Raw Data'!N3477&lt;=6),'Bảng Giá'!$B$17,'Bảng Giá'!$B$18)))))))))))))))</f>
        <v>0.1&lt;x&lt;=0.25</v>
      </c>
      <c r="Q3477" s="48">
        <f t="shared" si="327"/>
        <v>-7.6335877862595417E-3</v>
      </c>
      <c r="R3477">
        <f t="shared" si="328"/>
        <v>15600</v>
      </c>
      <c r="S3477">
        <f t="shared" si="329"/>
        <v>2500</v>
      </c>
    </row>
    <row r="3478" spans="1:19" x14ac:dyDescent="0.25">
      <c r="A3478" s="12">
        <v>3477</v>
      </c>
      <c r="B3478" s="12" t="s">
        <v>292</v>
      </c>
      <c r="C3478" s="12" t="s">
        <v>2156</v>
      </c>
      <c r="D3478" s="28">
        <v>43015.629884259259</v>
      </c>
      <c r="E3478" s="17">
        <v>43017.129884259259</v>
      </c>
      <c r="F3478" s="13" t="s">
        <v>302</v>
      </c>
      <c r="G3478" s="12">
        <v>200</v>
      </c>
      <c r="H3478" s="12" t="s">
        <v>322</v>
      </c>
      <c r="I3478" s="12" t="s">
        <v>301</v>
      </c>
      <c r="J3478" s="37">
        <f>INDEX('Bảng Giá'!$C$3:$H$18,MATCH('Raw Data'!P3478,'Bảng Giá'!$B$3:$B$18,0),MATCH('Raw Data'!M3478,'Bảng Giá'!$C$2:$H$2,0))</f>
        <v>13000</v>
      </c>
      <c r="K3478" s="12">
        <v>13100</v>
      </c>
      <c r="L3478" s="36">
        <f t="shared" si="324"/>
        <v>1.5</v>
      </c>
      <c r="M3478" t="str">
        <f>'References data'!H3479</f>
        <v>Nội Tỉnh</v>
      </c>
      <c r="N3478">
        <f t="shared" si="325"/>
        <v>0.2</v>
      </c>
      <c r="O3478">
        <f t="shared" si="326"/>
        <v>-100</v>
      </c>
      <c r="P3478" t="str">
        <f>IF(AND(N3478&gt;0,N3478&lt;=0.05),'Bảng Giá'!$B$3,IF(AND(N3478&lt;=0.1,N3478&gt;0.05),'Bảng Giá'!$B$4,IF(AND('Raw Data'!N3478&gt;0.1,'Raw Data'!N3478&lt;=0.25),'Bảng Giá'!$B$5,IF(AND('Raw Data'!N3478&gt;0.25,'Raw Data'!N3478&lt;=0.5),'Bảng Giá'!$B$6,IF(AND('Raw Data'!N3478&gt;0.5,'Raw Data'!N3478&lt;=1),'Bảng Giá'!$B$7,IF(AND('Raw Data'!N3478&gt;1,'Raw Data'!N3478&lt;=1.5),'Bảng Giá'!$B$8,IF(AND('Raw Data'!N3478&gt;1.5,'Raw Data'!N3478&lt;=2),'Bảng Giá'!$B$9,IF(AND('Raw Data'!N3478&gt;2,'Raw Data'!N3478&lt;=2.5),'Bảng Giá'!$B$10,IF(AND('Raw Data'!N3478&gt;2.5,'Raw Data'!N3478&lt;=3),'Bảng Giá'!$B$11,IF(AND('Raw Data'!N3478&gt;3,'Raw Data'!N3478&lt;=3.5),'Bảng Giá'!$B$12,IF(AND('Raw Data'!N3478&gt;3.5,'Raw Data'!N3478&lt;=4),'Bảng Giá'!$B$13,IF(AND('Raw Data'!N3478&gt;4,'Raw Data'!N3478&lt;=4.5),'Bảng Giá'!$B$14,IF(AND('Raw Data'!N3478&gt;4.5,'Raw Data'!N3478&lt;=5),'Bảng Giá'!$B$15,IF(AND('Raw Data'!N3478&gt;5,'Raw Data'!N3478&lt;=5.5),'Bảng Giá'!$B$16,IF(AND('Raw Data'!N3478&gt;5.5,'Raw Data'!N3478&lt;=6),'Bảng Giá'!$B$17,'Bảng Giá'!$B$18)))))))))))))))</f>
        <v>0.1&lt;x&lt;=0.25</v>
      </c>
      <c r="Q3478" s="48">
        <f t="shared" si="327"/>
        <v>-7.6335877862595417E-3</v>
      </c>
      <c r="R3478">
        <f t="shared" si="328"/>
        <v>15600</v>
      </c>
      <c r="S3478">
        <f t="shared" si="329"/>
        <v>2500</v>
      </c>
    </row>
    <row r="3479" spans="1:19" x14ac:dyDescent="0.25">
      <c r="A3479" s="12">
        <v>3478</v>
      </c>
      <c r="B3479" s="12" t="s">
        <v>292</v>
      </c>
      <c r="C3479" s="12" t="s">
        <v>2157</v>
      </c>
      <c r="D3479" s="28">
        <v>43017.663912037038</v>
      </c>
      <c r="E3479" s="17">
        <v>43019.163912037038</v>
      </c>
      <c r="F3479" s="13" t="s">
        <v>302</v>
      </c>
      <c r="G3479" s="12">
        <v>200</v>
      </c>
      <c r="H3479" s="12" t="s">
        <v>322</v>
      </c>
      <c r="I3479" s="12" t="s">
        <v>100</v>
      </c>
      <c r="J3479" s="37">
        <f>INDEX('Bảng Giá'!$C$3:$H$18,MATCH('Raw Data'!P3479,'Bảng Giá'!$B$3:$B$18,0),MATCH('Raw Data'!M3479,'Bảng Giá'!$C$2:$H$2,0))</f>
        <v>13000</v>
      </c>
      <c r="K3479" s="12">
        <v>13100</v>
      </c>
      <c r="L3479" s="36">
        <f t="shared" si="324"/>
        <v>1.5</v>
      </c>
      <c r="M3479" t="str">
        <f>'References data'!H3480</f>
        <v>Nội Tỉnh</v>
      </c>
      <c r="N3479">
        <f t="shared" si="325"/>
        <v>0.2</v>
      </c>
      <c r="O3479">
        <f t="shared" si="326"/>
        <v>-100</v>
      </c>
      <c r="P3479" t="str">
        <f>IF(AND(N3479&gt;0,N3479&lt;=0.05),'Bảng Giá'!$B$3,IF(AND(N3479&lt;=0.1,N3479&gt;0.05),'Bảng Giá'!$B$4,IF(AND('Raw Data'!N3479&gt;0.1,'Raw Data'!N3479&lt;=0.25),'Bảng Giá'!$B$5,IF(AND('Raw Data'!N3479&gt;0.25,'Raw Data'!N3479&lt;=0.5),'Bảng Giá'!$B$6,IF(AND('Raw Data'!N3479&gt;0.5,'Raw Data'!N3479&lt;=1),'Bảng Giá'!$B$7,IF(AND('Raw Data'!N3479&gt;1,'Raw Data'!N3479&lt;=1.5),'Bảng Giá'!$B$8,IF(AND('Raw Data'!N3479&gt;1.5,'Raw Data'!N3479&lt;=2),'Bảng Giá'!$B$9,IF(AND('Raw Data'!N3479&gt;2,'Raw Data'!N3479&lt;=2.5),'Bảng Giá'!$B$10,IF(AND('Raw Data'!N3479&gt;2.5,'Raw Data'!N3479&lt;=3),'Bảng Giá'!$B$11,IF(AND('Raw Data'!N3479&gt;3,'Raw Data'!N3479&lt;=3.5),'Bảng Giá'!$B$12,IF(AND('Raw Data'!N3479&gt;3.5,'Raw Data'!N3479&lt;=4),'Bảng Giá'!$B$13,IF(AND('Raw Data'!N3479&gt;4,'Raw Data'!N3479&lt;=4.5),'Bảng Giá'!$B$14,IF(AND('Raw Data'!N3479&gt;4.5,'Raw Data'!N3479&lt;=5),'Bảng Giá'!$B$15,IF(AND('Raw Data'!N3479&gt;5,'Raw Data'!N3479&lt;=5.5),'Bảng Giá'!$B$16,IF(AND('Raw Data'!N3479&gt;5.5,'Raw Data'!N3479&lt;=6),'Bảng Giá'!$B$17,'Bảng Giá'!$B$18)))))))))))))))</f>
        <v>0.1&lt;x&lt;=0.25</v>
      </c>
      <c r="Q3479" s="48">
        <f t="shared" si="327"/>
        <v>-7.6335877862595417E-3</v>
      </c>
      <c r="R3479">
        <f t="shared" si="328"/>
        <v>15600</v>
      </c>
      <c r="S3479">
        <f t="shared" si="329"/>
        <v>2500</v>
      </c>
    </row>
    <row r="3480" spans="1:19" x14ac:dyDescent="0.25">
      <c r="A3480" s="12">
        <v>3479</v>
      </c>
      <c r="B3480" s="12" t="s">
        <v>292</v>
      </c>
      <c r="C3480" s="12" t="s">
        <v>2158</v>
      </c>
      <c r="D3480" s="28">
        <v>43017.498171296298</v>
      </c>
      <c r="E3480" s="17">
        <v>43018.998171296298</v>
      </c>
      <c r="F3480" s="13" t="s">
        <v>302</v>
      </c>
      <c r="G3480" s="12">
        <v>200</v>
      </c>
      <c r="H3480" s="12" t="s">
        <v>322</v>
      </c>
      <c r="I3480" s="12" t="s">
        <v>89</v>
      </c>
      <c r="J3480" s="37">
        <f>INDEX('Bảng Giá'!$C$3:$H$18,MATCH('Raw Data'!P3480,'Bảng Giá'!$B$3:$B$18,0),MATCH('Raw Data'!M3480,'Bảng Giá'!$C$2:$H$2,0))</f>
        <v>13000</v>
      </c>
      <c r="K3480" s="12">
        <v>13100</v>
      </c>
      <c r="L3480" s="36">
        <f t="shared" si="324"/>
        <v>1.5</v>
      </c>
      <c r="M3480" t="str">
        <f>'References data'!H3481</f>
        <v>Nội Tỉnh</v>
      </c>
      <c r="N3480">
        <f t="shared" si="325"/>
        <v>0.2</v>
      </c>
      <c r="O3480">
        <f t="shared" si="326"/>
        <v>-100</v>
      </c>
      <c r="P3480" t="str">
        <f>IF(AND(N3480&gt;0,N3480&lt;=0.05),'Bảng Giá'!$B$3,IF(AND(N3480&lt;=0.1,N3480&gt;0.05),'Bảng Giá'!$B$4,IF(AND('Raw Data'!N3480&gt;0.1,'Raw Data'!N3480&lt;=0.25),'Bảng Giá'!$B$5,IF(AND('Raw Data'!N3480&gt;0.25,'Raw Data'!N3480&lt;=0.5),'Bảng Giá'!$B$6,IF(AND('Raw Data'!N3480&gt;0.5,'Raw Data'!N3480&lt;=1),'Bảng Giá'!$B$7,IF(AND('Raw Data'!N3480&gt;1,'Raw Data'!N3480&lt;=1.5),'Bảng Giá'!$B$8,IF(AND('Raw Data'!N3480&gt;1.5,'Raw Data'!N3480&lt;=2),'Bảng Giá'!$B$9,IF(AND('Raw Data'!N3480&gt;2,'Raw Data'!N3480&lt;=2.5),'Bảng Giá'!$B$10,IF(AND('Raw Data'!N3480&gt;2.5,'Raw Data'!N3480&lt;=3),'Bảng Giá'!$B$11,IF(AND('Raw Data'!N3480&gt;3,'Raw Data'!N3480&lt;=3.5),'Bảng Giá'!$B$12,IF(AND('Raw Data'!N3480&gt;3.5,'Raw Data'!N3480&lt;=4),'Bảng Giá'!$B$13,IF(AND('Raw Data'!N3480&gt;4,'Raw Data'!N3480&lt;=4.5),'Bảng Giá'!$B$14,IF(AND('Raw Data'!N3480&gt;4.5,'Raw Data'!N3480&lt;=5),'Bảng Giá'!$B$15,IF(AND('Raw Data'!N3480&gt;5,'Raw Data'!N3480&lt;=5.5),'Bảng Giá'!$B$16,IF(AND('Raw Data'!N3480&gt;5.5,'Raw Data'!N3480&lt;=6),'Bảng Giá'!$B$17,'Bảng Giá'!$B$18)))))))))))))))</f>
        <v>0.1&lt;x&lt;=0.25</v>
      </c>
      <c r="Q3480" s="48">
        <f t="shared" si="327"/>
        <v>-7.6335877862595417E-3</v>
      </c>
      <c r="R3480">
        <f t="shared" si="328"/>
        <v>15600</v>
      </c>
      <c r="S3480">
        <f t="shared" si="329"/>
        <v>2500</v>
      </c>
    </row>
    <row r="3481" spans="1:19" x14ac:dyDescent="0.25">
      <c r="A3481" s="12">
        <v>3480</v>
      </c>
      <c r="B3481" s="12" t="s">
        <v>292</v>
      </c>
      <c r="C3481" s="12" t="s">
        <v>2159</v>
      </c>
      <c r="D3481" s="28">
        <v>43015.498252314814</v>
      </c>
      <c r="E3481" s="17">
        <v>43016.998252314814</v>
      </c>
      <c r="F3481" s="13" t="s">
        <v>302</v>
      </c>
      <c r="G3481" s="12">
        <v>200</v>
      </c>
      <c r="H3481" s="12" t="s">
        <v>322</v>
      </c>
      <c r="I3481" s="12" t="s">
        <v>76</v>
      </c>
      <c r="J3481" s="37">
        <f>INDEX('Bảng Giá'!$C$3:$H$18,MATCH('Raw Data'!P3481,'Bảng Giá'!$B$3:$B$18,0),MATCH('Raw Data'!M3481,'Bảng Giá'!$C$2:$H$2,0))</f>
        <v>13000</v>
      </c>
      <c r="K3481" s="12">
        <v>13100</v>
      </c>
      <c r="L3481" s="36">
        <f t="shared" si="324"/>
        <v>1.5</v>
      </c>
      <c r="M3481" t="str">
        <f>'References data'!H3482</f>
        <v>Nội Tỉnh</v>
      </c>
      <c r="N3481">
        <f t="shared" si="325"/>
        <v>0.2</v>
      </c>
      <c r="O3481">
        <f t="shared" si="326"/>
        <v>-100</v>
      </c>
      <c r="P3481" t="str">
        <f>IF(AND(N3481&gt;0,N3481&lt;=0.05),'Bảng Giá'!$B$3,IF(AND(N3481&lt;=0.1,N3481&gt;0.05),'Bảng Giá'!$B$4,IF(AND('Raw Data'!N3481&gt;0.1,'Raw Data'!N3481&lt;=0.25),'Bảng Giá'!$B$5,IF(AND('Raw Data'!N3481&gt;0.25,'Raw Data'!N3481&lt;=0.5),'Bảng Giá'!$B$6,IF(AND('Raw Data'!N3481&gt;0.5,'Raw Data'!N3481&lt;=1),'Bảng Giá'!$B$7,IF(AND('Raw Data'!N3481&gt;1,'Raw Data'!N3481&lt;=1.5),'Bảng Giá'!$B$8,IF(AND('Raw Data'!N3481&gt;1.5,'Raw Data'!N3481&lt;=2),'Bảng Giá'!$B$9,IF(AND('Raw Data'!N3481&gt;2,'Raw Data'!N3481&lt;=2.5),'Bảng Giá'!$B$10,IF(AND('Raw Data'!N3481&gt;2.5,'Raw Data'!N3481&lt;=3),'Bảng Giá'!$B$11,IF(AND('Raw Data'!N3481&gt;3,'Raw Data'!N3481&lt;=3.5),'Bảng Giá'!$B$12,IF(AND('Raw Data'!N3481&gt;3.5,'Raw Data'!N3481&lt;=4),'Bảng Giá'!$B$13,IF(AND('Raw Data'!N3481&gt;4,'Raw Data'!N3481&lt;=4.5),'Bảng Giá'!$B$14,IF(AND('Raw Data'!N3481&gt;4.5,'Raw Data'!N3481&lt;=5),'Bảng Giá'!$B$15,IF(AND('Raw Data'!N3481&gt;5,'Raw Data'!N3481&lt;=5.5),'Bảng Giá'!$B$16,IF(AND('Raw Data'!N3481&gt;5.5,'Raw Data'!N3481&lt;=6),'Bảng Giá'!$B$17,'Bảng Giá'!$B$18)))))))))))))))</f>
        <v>0.1&lt;x&lt;=0.25</v>
      </c>
      <c r="Q3481" s="48">
        <f t="shared" si="327"/>
        <v>-7.6335877862595417E-3</v>
      </c>
      <c r="R3481">
        <f t="shared" si="328"/>
        <v>15600</v>
      </c>
      <c r="S3481">
        <f t="shared" si="329"/>
        <v>2500</v>
      </c>
    </row>
    <row r="3482" spans="1:19" x14ac:dyDescent="0.25">
      <c r="A3482" s="12">
        <v>3481</v>
      </c>
      <c r="B3482" s="12" t="s">
        <v>292</v>
      </c>
      <c r="C3482" s="12" t="s">
        <v>2160</v>
      </c>
      <c r="D3482" s="28">
        <v>43014.503506944442</v>
      </c>
      <c r="E3482" s="17">
        <v>43016.003506944442</v>
      </c>
      <c r="F3482" s="13" t="s">
        <v>302</v>
      </c>
      <c r="G3482" s="12">
        <v>200</v>
      </c>
      <c r="H3482" s="12" t="s">
        <v>322</v>
      </c>
      <c r="I3482" s="12" t="s">
        <v>99</v>
      </c>
      <c r="J3482" s="37">
        <f>INDEX('Bảng Giá'!$C$3:$H$18,MATCH('Raw Data'!P3482,'Bảng Giá'!$B$3:$B$18,0),MATCH('Raw Data'!M3482,'Bảng Giá'!$C$2:$H$2,0))</f>
        <v>13000</v>
      </c>
      <c r="K3482" s="12">
        <v>13100</v>
      </c>
      <c r="L3482" s="36">
        <f t="shared" si="324"/>
        <v>1.5</v>
      </c>
      <c r="M3482" t="str">
        <f>'References data'!H3483</f>
        <v>Nội Tỉnh</v>
      </c>
      <c r="N3482">
        <f t="shared" si="325"/>
        <v>0.2</v>
      </c>
      <c r="O3482">
        <f t="shared" si="326"/>
        <v>-100</v>
      </c>
      <c r="P3482" t="str">
        <f>IF(AND(N3482&gt;0,N3482&lt;=0.05),'Bảng Giá'!$B$3,IF(AND(N3482&lt;=0.1,N3482&gt;0.05),'Bảng Giá'!$B$4,IF(AND('Raw Data'!N3482&gt;0.1,'Raw Data'!N3482&lt;=0.25),'Bảng Giá'!$B$5,IF(AND('Raw Data'!N3482&gt;0.25,'Raw Data'!N3482&lt;=0.5),'Bảng Giá'!$B$6,IF(AND('Raw Data'!N3482&gt;0.5,'Raw Data'!N3482&lt;=1),'Bảng Giá'!$B$7,IF(AND('Raw Data'!N3482&gt;1,'Raw Data'!N3482&lt;=1.5),'Bảng Giá'!$B$8,IF(AND('Raw Data'!N3482&gt;1.5,'Raw Data'!N3482&lt;=2),'Bảng Giá'!$B$9,IF(AND('Raw Data'!N3482&gt;2,'Raw Data'!N3482&lt;=2.5),'Bảng Giá'!$B$10,IF(AND('Raw Data'!N3482&gt;2.5,'Raw Data'!N3482&lt;=3),'Bảng Giá'!$B$11,IF(AND('Raw Data'!N3482&gt;3,'Raw Data'!N3482&lt;=3.5),'Bảng Giá'!$B$12,IF(AND('Raw Data'!N3482&gt;3.5,'Raw Data'!N3482&lt;=4),'Bảng Giá'!$B$13,IF(AND('Raw Data'!N3482&gt;4,'Raw Data'!N3482&lt;=4.5),'Bảng Giá'!$B$14,IF(AND('Raw Data'!N3482&gt;4.5,'Raw Data'!N3482&lt;=5),'Bảng Giá'!$B$15,IF(AND('Raw Data'!N3482&gt;5,'Raw Data'!N3482&lt;=5.5),'Bảng Giá'!$B$16,IF(AND('Raw Data'!N3482&gt;5.5,'Raw Data'!N3482&lt;=6),'Bảng Giá'!$B$17,'Bảng Giá'!$B$18)))))))))))))))</f>
        <v>0.1&lt;x&lt;=0.25</v>
      </c>
      <c r="Q3482" s="48">
        <f t="shared" si="327"/>
        <v>-7.6335877862595417E-3</v>
      </c>
      <c r="R3482">
        <f t="shared" si="328"/>
        <v>15600</v>
      </c>
      <c r="S3482">
        <f t="shared" si="329"/>
        <v>2500</v>
      </c>
    </row>
    <row r="3483" spans="1:19" x14ac:dyDescent="0.25">
      <c r="A3483" s="12">
        <v>3482</v>
      </c>
      <c r="B3483" s="12" t="s">
        <v>292</v>
      </c>
      <c r="C3483" s="12" t="s">
        <v>2161</v>
      </c>
      <c r="D3483" s="28">
        <v>43014.333333333336</v>
      </c>
      <c r="E3483" s="17">
        <v>43015.833333333336</v>
      </c>
      <c r="F3483" s="13" t="s">
        <v>302</v>
      </c>
      <c r="G3483" s="12">
        <v>10000</v>
      </c>
      <c r="H3483" s="12" t="s">
        <v>322</v>
      </c>
      <c r="I3483" s="12" t="s">
        <v>74</v>
      </c>
      <c r="J3483" s="37">
        <f>INDEX('Bảng Giá'!$C$3:$H$18,MATCH('Raw Data'!P3483,'Bảng Giá'!$B$3:$B$18,0),MATCH('Raw Data'!M3483,'Bảng Giá'!$C$2:$H$2,0))</f>
        <v>2000</v>
      </c>
      <c r="K3483" s="12">
        <v>42800</v>
      </c>
      <c r="L3483" s="36">
        <f t="shared" si="324"/>
        <v>1.5</v>
      </c>
      <c r="M3483" t="str">
        <f>'References data'!H3484</f>
        <v>Nội Tỉnh</v>
      </c>
      <c r="N3483" s="46">
        <f t="shared" si="325"/>
        <v>10</v>
      </c>
      <c r="O3483">
        <f t="shared" si="326"/>
        <v>-40800</v>
      </c>
      <c r="P3483" t="str">
        <f>IF(AND(N3483&gt;0,N3483&lt;=0.05),'Bảng Giá'!$B$3,IF(AND(N3483&lt;=0.1,N3483&gt;0.05),'Bảng Giá'!$B$4,IF(AND('Raw Data'!N3483&gt;0.1,'Raw Data'!N3483&lt;=0.25),'Bảng Giá'!$B$5,IF(AND('Raw Data'!N3483&gt;0.25,'Raw Data'!N3483&lt;=0.5),'Bảng Giá'!$B$6,IF(AND('Raw Data'!N3483&gt;0.5,'Raw Data'!N3483&lt;=1),'Bảng Giá'!$B$7,IF(AND('Raw Data'!N3483&gt;1,'Raw Data'!N3483&lt;=1.5),'Bảng Giá'!$B$8,IF(AND('Raw Data'!N3483&gt;1.5,'Raw Data'!N3483&lt;=2),'Bảng Giá'!$B$9,IF(AND('Raw Data'!N3483&gt;2,'Raw Data'!N3483&lt;=2.5),'Bảng Giá'!$B$10,IF(AND('Raw Data'!N3483&gt;2.5,'Raw Data'!N3483&lt;=3),'Bảng Giá'!$B$11,IF(AND('Raw Data'!N3483&gt;3,'Raw Data'!N3483&lt;=3.5),'Bảng Giá'!$B$12,IF(AND('Raw Data'!N3483&gt;3.5,'Raw Data'!N3483&lt;=4),'Bảng Giá'!$B$13,IF(AND('Raw Data'!N3483&gt;4,'Raw Data'!N3483&lt;=4.5),'Bảng Giá'!$B$14,IF(AND('Raw Data'!N3483&gt;4.5,'Raw Data'!N3483&lt;=5),'Bảng Giá'!$B$15,IF(AND('Raw Data'!N3483&gt;5,'Raw Data'!N3483&lt;=5.5),'Bảng Giá'!$B$16,IF(AND('Raw Data'!N3483&gt;5.5,'Raw Data'!N3483&lt;=6),'Bảng Giá'!$B$17,'Bảng Giá'!$B$18)))))))))))))))</f>
        <v>Next 0.5</v>
      </c>
      <c r="Q3483" s="48">
        <f t="shared" si="327"/>
        <v>-0.95327102803738317</v>
      </c>
      <c r="R3483">
        <f t="shared" si="328"/>
        <v>2400</v>
      </c>
      <c r="S3483">
        <f t="shared" si="329"/>
        <v>-40400</v>
      </c>
    </row>
    <row r="3484" spans="1:19" x14ac:dyDescent="0.25">
      <c r="A3484" s="12">
        <v>3483</v>
      </c>
      <c r="B3484" s="12" t="s">
        <v>292</v>
      </c>
      <c r="C3484" s="12" t="s">
        <v>2162</v>
      </c>
      <c r="D3484" s="28">
        <v>43017.497488425928</v>
      </c>
      <c r="E3484" s="17">
        <v>43018.997488425928</v>
      </c>
      <c r="F3484" s="13" t="s">
        <v>302</v>
      </c>
      <c r="G3484" s="12">
        <v>200</v>
      </c>
      <c r="H3484" s="12" t="s">
        <v>322</v>
      </c>
      <c r="I3484" s="12" t="s">
        <v>76</v>
      </c>
      <c r="J3484" s="37">
        <f>INDEX('Bảng Giá'!$C$3:$H$18,MATCH('Raw Data'!P3484,'Bảng Giá'!$B$3:$B$18,0),MATCH('Raw Data'!M3484,'Bảng Giá'!$C$2:$H$2,0))</f>
        <v>13000</v>
      </c>
      <c r="K3484" s="12">
        <v>13100</v>
      </c>
      <c r="L3484" s="36">
        <f t="shared" si="324"/>
        <v>1.5</v>
      </c>
      <c r="M3484" t="str">
        <f>'References data'!H3485</f>
        <v>Nội Tỉnh</v>
      </c>
      <c r="N3484">
        <f t="shared" si="325"/>
        <v>0.2</v>
      </c>
      <c r="O3484">
        <f t="shared" si="326"/>
        <v>-100</v>
      </c>
      <c r="P3484" t="str">
        <f>IF(AND(N3484&gt;0,N3484&lt;=0.05),'Bảng Giá'!$B$3,IF(AND(N3484&lt;=0.1,N3484&gt;0.05),'Bảng Giá'!$B$4,IF(AND('Raw Data'!N3484&gt;0.1,'Raw Data'!N3484&lt;=0.25),'Bảng Giá'!$B$5,IF(AND('Raw Data'!N3484&gt;0.25,'Raw Data'!N3484&lt;=0.5),'Bảng Giá'!$B$6,IF(AND('Raw Data'!N3484&gt;0.5,'Raw Data'!N3484&lt;=1),'Bảng Giá'!$B$7,IF(AND('Raw Data'!N3484&gt;1,'Raw Data'!N3484&lt;=1.5),'Bảng Giá'!$B$8,IF(AND('Raw Data'!N3484&gt;1.5,'Raw Data'!N3484&lt;=2),'Bảng Giá'!$B$9,IF(AND('Raw Data'!N3484&gt;2,'Raw Data'!N3484&lt;=2.5),'Bảng Giá'!$B$10,IF(AND('Raw Data'!N3484&gt;2.5,'Raw Data'!N3484&lt;=3),'Bảng Giá'!$B$11,IF(AND('Raw Data'!N3484&gt;3,'Raw Data'!N3484&lt;=3.5),'Bảng Giá'!$B$12,IF(AND('Raw Data'!N3484&gt;3.5,'Raw Data'!N3484&lt;=4),'Bảng Giá'!$B$13,IF(AND('Raw Data'!N3484&gt;4,'Raw Data'!N3484&lt;=4.5),'Bảng Giá'!$B$14,IF(AND('Raw Data'!N3484&gt;4.5,'Raw Data'!N3484&lt;=5),'Bảng Giá'!$B$15,IF(AND('Raw Data'!N3484&gt;5,'Raw Data'!N3484&lt;=5.5),'Bảng Giá'!$B$16,IF(AND('Raw Data'!N3484&gt;5.5,'Raw Data'!N3484&lt;=6),'Bảng Giá'!$B$17,'Bảng Giá'!$B$18)))))))))))))))</f>
        <v>0.1&lt;x&lt;=0.25</v>
      </c>
      <c r="Q3484" s="48">
        <f t="shared" si="327"/>
        <v>-7.6335877862595417E-3</v>
      </c>
      <c r="R3484">
        <f t="shared" si="328"/>
        <v>15600</v>
      </c>
      <c r="S3484">
        <f t="shared" si="329"/>
        <v>2500</v>
      </c>
    </row>
    <row r="3485" spans="1:19" x14ac:dyDescent="0.25">
      <c r="A3485" s="12">
        <v>3484</v>
      </c>
      <c r="B3485" s="12" t="s">
        <v>292</v>
      </c>
      <c r="C3485" s="12" t="s">
        <v>2163</v>
      </c>
      <c r="D3485" s="28">
        <v>43017.499340277776</v>
      </c>
      <c r="E3485" s="17">
        <v>43018.999340277776</v>
      </c>
      <c r="F3485" s="13" t="s">
        <v>302</v>
      </c>
      <c r="G3485" s="12">
        <v>200</v>
      </c>
      <c r="H3485" s="12" t="s">
        <v>322</v>
      </c>
      <c r="I3485" s="12" t="s">
        <v>85</v>
      </c>
      <c r="J3485" s="37">
        <f>INDEX('Bảng Giá'!$C$3:$H$18,MATCH('Raw Data'!P3485,'Bảng Giá'!$B$3:$B$18,0),MATCH('Raw Data'!M3485,'Bảng Giá'!$C$2:$H$2,0))</f>
        <v>13000</v>
      </c>
      <c r="K3485" s="12">
        <v>13100</v>
      </c>
      <c r="L3485" s="36">
        <f t="shared" si="324"/>
        <v>1.5</v>
      </c>
      <c r="M3485" t="str">
        <f>'References data'!H3486</f>
        <v>Nội Tỉnh</v>
      </c>
      <c r="N3485">
        <f t="shared" si="325"/>
        <v>0.2</v>
      </c>
      <c r="O3485">
        <f t="shared" si="326"/>
        <v>-100</v>
      </c>
      <c r="P3485" t="str">
        <f>IF(AND(N3485&gt;0,N3485&lt;=0.05),'Bảng Giá'!$B$3,IF(AND(N3485&lt;=0.1,N3485&gt;0.05),'Bảng Giá'!$B$4,IF(AND('Raw Data'!N3485&gt;0.1,'Raw Data'!N3485&lt;=0.25),'Bảng Giá'!$B$5,IF(AND('Raw Data'!N3485&gt;0.25,'Raw Data'!N3485&lt;=0.5),'Bảng Giá'!$B$6,IF(AND('Raw Data'!N3485&gt;0.5,'Raw Data'!N3485&lt;=1),'Bảng Giá'!$B$7,IF(AND('Raw Data'!N3485&gt;1,'Raw Data'!N3485&lt;=1.5),'Bảng Giá'!$B$8,IF(AND('Raw Data'!N3485&gt;1.5,'Raw Data'!N3485&lt;=2),'Bảng Giá'!$B$9,IF(AND('Raw Data'!N3485&gt;2,'Raw Data'!N3485&lt;=2.5),'Bảng Giá'!$B$10,IF(AND('Raw Data'!N3485&gt;2.5,'Raw Data'!N3485&lt;=3),'Bảng Giá'!$B$11,IF(AND('Raw Data'!N3485&gt;3,'Raw Data'!N3485&lt;=3.5),'Bảng Giá'!$B$12,IF(AND('Raw Data'!N3485&gt;3.5,'Raw Data'!N3485&lt;=4),'Bảng Giá'!$B$13,IF(AND('Raw Data'!N3485&gt;4,'Raw Data'!N3485&lt;=4.5),'Bảng Giá'!$B$14,IF(AND('Raw Data'!N3485&gt;4.5,'Raw Data'!N3485&lt;=5),'Bảng Giá'!$B$15,IF(AND('Raw Data'!N3485&gt;5,'Raw Data'!N3485&lt;=5.5),'Bảng Giá'!$B$16,IF(AND('Raw Data'!N3485&gt;5.5,'Raw Data'!N3485&lt;=6),'Bảng Giá'!$B$17,'Bảng Giá'!$B$18)))))))))))))))</f>
        <v>0.1&lt;x&lt;=0.25</v>
      </c>
      <c r="Q3485" s="48">
        <f t="shared" si="327"/>
        <v>-7.6335877862595417E-3</v>
      </c>
      <c r="R3485">
        <f t="shared" si="328"/>
        <v>15600</v>
      </c>
      <c r="S3485">
        <f t="shared" si="329"/>
        <v>2500</v>
      </c>
    </row>
    <row r="3486" spans="1:19" x14ac:dyDescent="0.25">
      <c r="A3486" s="12">
        <v>3485</v>
      </c>
      <c r="B3486" s="12" t="s">
        <v>292</v>
      </c>
      <c r="C3486" s="12" t="s">
        <v>2164</v>
      </c>
      <c r="D3486" s="28">
        <v>43015.499340277776</v>
      </c>
      <c r="E3486" s="17">
        <v>43016.999340277776</v>
      </c>
      <c r="F3486" s="13" t="s">
        <v>302</v>
      </c>
      <c r="G3486" s="12">
        <v>200</v>
      </c>
      <c r="H3486" s="12" t="s">
        <v>322</v>
      </c>
      <c r="I3486" s="12" t="s">
        <v>301</v>
      </c>
      <c r="J3486" s="37">
        <f>INDEX('Bảng Giá'!$C$3:$H$18,MATCH('Raw Data'!P3486,'Bảng Giá'!$B$3:$B$18,0),MATCH('Raw Data'!M3486,'Bảng Giá'!$C$2:$H$2,0))</f>
        <v>13000</v>
      </c>
      <c r="K3486" s="12">
        <v>13100</v>
      </c>
      <c r="L3486" s="36">
        <f t="shared" si="324"/>
        <v>1.5</v>
      </c>
      <c r="M3486" t="str">
        <f>'References data'!H3487</f>
        <v>Nội Tỉnh</v>
      </c>
      <c r="N3486">
        <f t="shared" si="325"/>
        <v>0.2</v>
      </c>
      <c r="O3486">
        <f t="shared" si="326"/>
        <v>-100</v>
      </c>
      <c r="P3486" t="str">
        <f>IF(AND(N3486&gt;0,N3486&lt;=0.05),'Bảng Giá'!$B$3,IF(AND(N3486&lt;=0.1,N3486&gt;0.05),'Bảng Giá'!$B$4,IF(AND('Raw Data'!N3486&gt;0.1,'Raw Data'!N3486&lt;=0.25),'Bảng Giá'!$B$5,IF(AND('Raw Data'!N3486&gt;0.25,'Raw Data'!N3486&lt;=0.5),'Bảng Giá'!$B$6,IF(AND('Raw Data'!N3486&gt;0.5,'Raw Data'!N3486&lt;=1),'Bảng Giá'!$B$7,IF(AND('Raw Data'!N3486&gt;1,'Raw Data'!N3486&lt;=1.5),'Bảng Giá'!$B$8,IF(AND('Raw Data'!N3486&gt;1.5,'Raw Data'!N3486&lt;=2),'Bảng Giá'!$B$9,IF(AND('Raw Data'!N3486&gt;2,'Raw Data'!N3486&lt;=2.5),'Bảng Giá'!$B$10,IF(AND('Raw Data'!N3486&gt;2.5,'Raw Data'!N3486&lt;=3),'Bảng Giá'!$B$11,IF(AND('Raw Data'!N3486&gt;3,'Raw Data'!N3486&lt;=3.5),'Bảng Giá'!$B$12,IF(AND('Raw Data'!N3486&gt;3.5,'Raw Data'!N3486&lt;=4),'Bảng Giá'!$B$13,IF(AND('Raw Data'!N3486&gt;4,'Raw Data'!N3486&lt;=4.5),'Bảng Giá'!$B$14,IF(AND('Raw Data'!N3486&gt;4.5,'Raw Data'!N3486&lt;=5),'Bảng Giá'!$B$15,IF(AND('Raw Data'!N3486&gt;5,'Raw Data'!N3486&lt;=5.5),'Bảng Giá'!$B$16,IF(AND('Raw Data'!N3486&gt;5.5,'Raw Data'!N3486&lt;=6),'Bảng Giá'!$B$17,'Bảng Giá'!$B$18)))))))))))))))</f>
        <v>0.1&lt;x&lt;=0.25</v>
      </c>
      <c r="Q3486" s="48">
        <f t="shared" si="327"/>
        <v>-7.6335877862595417E-3</v>
      </c>
      <c r="R3486">
        <f t="shared" si="328"/>
        <v>15600</v>
      </c>
      <c r="S3486">
        <f t="shared" si="329"/>
        <v>2500</v>
      </c>
    </row>
    <row r="3487" spans="1:19" x14ac:dyDescent="0.25">
      <c r="A3487" s="12">
        <v>3486</v>
      </c>
      <c r="B3487" s="12" t="s">
        <v>292</v>
      </c>
      <c r="C3487" s="12" t="s">
        <v>2165</v>
      </c>
      <c r="D3487" s="28">
        <v>43017.49728009259</v>
      </c>
      <c r="E3487" s="17">
        <v>43018.99728009259</v>
      </c>
      <c r="F3487" s="13" t="s">
        <v>302</v>
      </c>
      <c r="G3487" s="12">
        <v>200</v>
      </c>
      <c r="H3487" s="12" t="s">
        <v>322</v>
      </c>
      <c r="I3487" s="12" t="s">
        <v>89</v>
      </c>
      <c r="J3487" s="37">
        <f>INDEX('Bảng Giá'!$C$3:$H$18,MATCH('Raw Data'!P3487,'Bảng Giá'!$B$3:$B$18,0),MATCH('Raw Data'!M3487,'Bảng Giá'!$C$2:$H$2,0))</f>
        <v>13000</v>
      </c>
      <c r="K3487" s="12">
        <v>13100</v>
      </c>
      <c r="L3487" s="36">
        <f t="shared" si="324"/>
        <v>1.5</v>
      </c>
      <c r="M3487" t="str">
        <f>'References data'!H3488</f>
        <v>Nội Tỉnh</v>
      </c>
      <c r="N3487">
        <f t="shared" si="325"/>
        <v>0.2</v>
      </c>
      <c r="O3487">
        <f t="shared" si="326"/>
        <v>-100</v>
      </c>
      <c r="P3487" t="str">
        <f>IF(AND(N3487&gt;0,N3487&lt;=0.05),'Bảng Giá'!$B$3,IF(AND(N3487&lt;=0.1,N3487&gt;0.05),'Bảng Giá'!$B$4,IF(AND('Raw Data'!N3487&gt;0.1,'Raw Data'!N3487&lt;=0.25),'Bảng Giá'!$B$5,IF(AND('Raw Data'!N3487&gt;0.25,'Raw Data'!N3487&lt;=0.5),'Bảng Giá'!$B$6,IF(AND('Raw Data'!N3487&gt;0.5,'Raw Data'!N3487&lt;=1),'Bảng Giá'!$B$7,IF(AND('Raw Data'!N3487&gt;1,'Raw Data'!N3487&lt;=1.5),'Bảng Giá'!$B$8,IF(AND('Raw Data'!N3487&gt;1.5,'Raw Data'!N3487&lt;=2),'Bảng Giá'!$B$9,IF(AND('Raw Data'!N3487&gt;2,'Raw Data'!N3487&lt;=2.5),'Bảng Giá'!$B$10,IF(AND('Raw Data'!N3487&gt;2.5,'Raw Data'!N3487&lt;=3),'Bảng Giá'!$B$11,IF(AND('Raw Data'!N3487&gt;3,'Raw Data'!N3487&lt;=3.5),'Bảng Giá'!$B$12,IF(AND('Raw Data'!N3487&gt;3.5,'Raw Data'!N3487&lt;=4),'Bảng Giá'!$B$13,IF(AND('Raw Data'!N3487&gt;4,'Raw Data'!N3487&lt;=4.5),'Bảng Giá'!$B$14,IF(AND('Raw Data'!N3487&gt;4.5,'Raw Data'!N3487&lt;=5),'Bảng Giá'!$B$15,IF(AND('Raw Data'!N3487&gt;5,'Raw Data'!N3487&lt;=5.5),'Bảng Giá'!$B$16,IF(AND('Raw Data'!N3487&gt;5.5,'Raw Data'!N3487&lt;=6),'Bảng Giá'!$B$17,'Bảng Giá'!$B$18)))))))))))))))</f>
        <v>0.1&lt;x&lt;=0.25</v>
      </c>
      <c r="Q3487" s="48">
        <f t="shared" si="327"/>
        <v>-7.6335877862595417E-3</v>
      </c>
      <c r="R3487">
        <f t="shared" si="328"/>
        <v>15600</v>
      </c>
      <c r="S3487">
        <f t="shared" si="329"/>
        <v>2500</v>
      </c>
    </row>
    <row r="3488" spans="1:19" x14ac:dyDescent="0.25">
      <c r="A3488" s="12">
        <v>3487</v>
      </c>
      <c r="B3488" s="12" t="s">
        <v>292</v>
      </c>
      <c r="C3488" s="12" t="s">
        <v>2166</v>
      </c>
      <c r="D3488" s="28">
        <v>43015.498333333337</v>
      </c>
      <c r="E3488" s="17">
        <v>43016.998333333337</v>
      </c>
      <c r="F3488" s="13" t="s">
        <v>302</v>
      </c>
      <c r="G3488" s="12">
        <v>200</v>
      </c>
      <c r="H3488" s="12" t="s">
        <v>322</v>
      </c>
      <c r="I3488" s="12" t="s">
        <v>100</v>
      </c>
      <c r="J3488" s="37">
        <f>INDEX('Bảng Giá'!$C$3:$H$18,MATCH('Raw Data'!P3488,'Bảng Giá'!$B$3:$B$18,0),MATCH('Raw Data'!M3488,'Bảng Giá'!$C$2:$H$2,0))</f>
        <v>13000</v>
      </c>
      <c r="K3488" s="12">
        <v>13100</v>
      </c>
      <c r="L3488" s="36">
        <f t="shared" si="324"/>
        <v>1.5</v>
      </c>
      <c r="M3488" t="str">
        <f>'References data'!H3489</f>
        <v>Nội Tỉnh</v>
      </c>
      <c r="N3488">
        <f t="shared" si="325"/>
        <v>0.2</v>
      </c>
      <c r="O3488">
        <f t="shared" si="326"/>
        <v>-100</v>
      </c>
      <c r="P3488" t="str">
        <f>IF(AND(N3488&gt;0,N3488&lt;=0.05),'Bảng Giá'!$B$3,IF(AND(N3488&lt;=0.1,N3488&gt;0.05),'Bảng Giá'!$B$4,IF(AND('Raw Data'!N3488&gt;0.1,'Raw Data'!N3488&lt;=0.25),'Bảng Giá'!$B$5,IF(AND('Raw Data'!N3488&gt;0.25,'Raw Data'!N3488&lt;=0.5),'Bảng Giá'!$B$6,IF(AND('Raw Data'!N3488&gt;0.5,'Raw Data'!N3488&lt;=1),'Bảng Giá'!$B$7,IF(AND('Raw Data'!N3488&gt;1,'Raw Data'!N3488&lt;=1.5),'Bảng Giá'!$B$8,IF(AND('Raw Data'!N3488&gt;1.5,'Raw Data'!N3488&lt;=2),'Bảng Giá'!$B$9,IF(AND('Raw Data'!N3488&gt;2,'Raw Data'!N3488&lt;=2.5),'Bảng Giá'!$B$10,IF(AND('Raw Data'!N3488&gt;2.5,'Raw Data'!N3488&lt;=3),'Bảng Giá'!$B$11,IF(AND('Raw Data'!N3488&gt;3,'Raw Data'!N3488&lt;=3.5),'Bảng Giá'!$B$12,IF(AND('Raw Data'!N3488&gt;3.5,'Raw Data'!N3488&lt;=4),'Bảng Giá'!$B$13,IF(AND('Raw Data'!N3488&gt;4,'Raw Data'!N3488&lt;=4.5),'Bảng Giá'!$B$14,IF(AND('Raw Data'!N3488&gt;4.5,'Raw Data'!N3488&lt;=5),'Bảng Giá'!$B$15,IF(AND('Raw Data'!N3488&gt;5,'Raw Data'!N3488&lt;=5.5),'Bảng Giá'!$B$16,IF(AND('Raw Data'!N3488&gt;5.5,'Raw Data'!N3488&lt;=6),'Bảng Giá'!$B$17,'Bảng Giá'!$B$18)))))))))))))))</f>
        <v>0.1&lt;x&lt;=0.25</v>
      </c>
      <c r="Q3488" s="48">
        <f t="shared" si="327"/>
        <v>-7.6335877862595417E-3</v>
      </c>
      <c r="R3488">
        <f t="shared" si="328"/>
        <v>15600</v>
      </c>
      <c r="S3488">
        <f t="shared" si="329"/>
        <v>2500</v>
      </c>
    </row>
    <row r="3489" spans="1:19" x14ac:dyDescent="0.25">
      <c r="A3489" s="12">
        <v>3488</v>
      </c>
      <c r="B3489" s="12" t="s">
        <v>292</v>
      </c>
      <c r="C3489" s="12" t="s">
        <v>2167</v>
      </c>
      <c r="D3489" s="28">
        <v>43015.498159722221</v>
      </c>
      <c r="E3489" s="17">
        <v>43016.998159722221</v>
      </c>
      <c r="F3489" s="13" t="s">
        <v>302</v>
      </c>
      <c r="G3489" s="12">
        <v>200</v>
      </c>
      <c r="H3489" s="12" t="s">
        <v>322</v>
      </c>
      <c r="I3489" s="12" t="s">
        <v>93</v>
      </c>
      <c r="J3489" s="37">
        <f>INDEX('Bảng Giá'!$C$3:$H$18,MATCH('Raw Data'!P3489,'Bảng Giá'!$B$3:$B$18,0),MATCH('Raw Data'!M3489,'Bảng Giá'!$C$2:$H$2,0))</f>
        <v>13000</v>
      </c>
      <c r="K3489" s="12">
        <v>13100</v>
      </c>
      <c r="L3489" s="36">
        <f t="shared" si="324"/>
        <v>1.5</v>
      </c>
      <c r="M3489" t="str">
        <f>'References data'!H3490</f>
        <v>Nội Tỉnh</v>
      </c>
      <c r="N3489">
        <f t="shared" si="325"/>
        <v>0.2</v>
      </c>
      <c r="O3489">
        <f t="shared" si="326"/>
        <v>-100</v>
      </c>
      <c r="P3489" t="str">
        <f>IF(AND(N3489&gt;0,N3489&lt;=0.05),'Bảng Giá'!$B$3,IF(AND(N3489&lt;=0.1,N3489&gt;0.05),'Bảng Giá'!$B$4,IF(AND('Raw Data'!N3489&gt;0.1,'Raw Data'!N3489&lt;=0.25),'Bảng Giá'!$B$5,IF(AND('Raw Data'!N3489&gt;0.25,'Raw Data'!N3489&lt;=0.5),'Bảng Giá'!$B$6,IF(AND('Raw Data'!N3489&gt;0.5,'Raw Data'!N3489&lt;=1),'Bảng Giá'!$B$7,IF(AND('Raw Data'!N3489&gt;1,'Raw Data'!N3489&lt;=1.5),'Bảng Giá'!$B$8,IF(AND('Raw Data'!N3489&gt;1.5,'Raw Data'!N3489&lt;=2),'Bảng Giá'!$B$9,IF(AND('Raw Data'!N3489&gt;2,'Raw Data'!N3489&lt;=2.5),'Bảng Giá'!$B$10,IF(AND('Raw Data'!N3489&gt;2.5,'Raw Data'!N3489&lt;=3),'Bảng Giá'!$B$11,IF(AND('Raw Data'!N3489&gt;3,'Raw Data'!N3489&lt;=3.5),'Bảng Giá'!$B$12,IF(AND('Raw Data'!N3489&gt;3.5,'Raw Data'!N3489&lt;=4),'Bảng Giá'!$B$13,IF(AND('Raw Data'!N3489&gt;4,'Raw Data'!N3489&lt;=4.5),'Bảng Giá'!$B$14,IF(AND('Raw Data'!N3489&gt;4.5,'Raw Data'!N3489&lt;=5),'Bảng Giá'!$B$15,IF(AND('Raw Data'!N3489&gt;5,'Raw Data'!N3489&lt;=5.5),'Bảng Giá'!$B$16,IF(AND('Raw Data'!N3489&gt;5.5,'Raw Data'!N3489&lt;=6),'Bảng Giá'!$B$17,'Bảng Giá'!$B$18)))))))))))))))</f>
        <v>0.1&lt;x&lt;=0.25</v>
      </c>
      <c r="Q3489" s="48">
        <f t="shared" si="327"/>
        <v>-7.6335877862595417E-3</v>
      </c>
      <c r="R3489">
        <f t="shared" si="328"/>
        <v>15600</v>
      </c>
      <c r="S3489">
        <f t="shared" si="329"/>
        <v>2500</v>
      </c>
    </row>
    <row r="3490" spans="1:19" x14ac:dyDescent="0.25">
      <c r="A3490" s="12">
        <v>3489</v>
      </c>
      <c r="B3490" s="12" t="s">
        <v>292</v>
      </c>
      <c r="C3490" s="12" t="s">
        <v>2168</v>
      </c>
      <c r="D3490" s="28">
        <v>43015.498576388891</v>
      </c>
      <c r="E3490" s="17">
        <v>43016.998576388891</v>
      </c>
      <c r="F3490" s="13" t="s">
        <v>302</v>
      </c>
      <c r="G3490" s="12">
        <v>200</v>
      </c>
      <c r="H3490" s="12" t="s">
        <v>322</v>
      </c>
      <c r="I3490" s="12" t="s">
        <v>100</v>
      </c>
      <c r="J3490" s="37">
        <f>INDEX('Bảng Giá'!$C$3:$H$18,MATCH('Raw Data'!P3490,'Bảng Giá'!$B$3:$B$18,0),MATCH('Raw Data'!M3490,'Bảng Giá'!$C$2:$H$2,0))</f>
        <v>13000</v>
      </c>
      <c r="K3490" s="12">
        <v>13100</v>
      </c>
      <c r="L3490" s="36">
        <f t="shared" si="324"/>
        <v>1.5</v>
      </c>
      <c r="M3490" t="str">
        <f>'References data'!H3491</f>
        <v>Nội Tỉnh</v>
      </c>
      <c r="N3490">
        <f t="shared" si="325"/>
        <v>0.2</v>
      </c>
      <c r="O3490">
        <f t="shared" si="326"/>
        <v>-100</v>
      </c>
      <c r="P3490" t="str">
        <f>IF(AND(N3490&gt;0,N3490&lt;=0.05),'Bảng Giá'!$B$3,IF(AND(N3490&lt;=0.1,N3490&gt;0.05),'Bảng Giá'!$B$4,IF(AND('Raw Data'!N3490&gt;0.1,'Raw Data'!N3490&lt;=0.25),'Bảng Giá'!$B$5,IF(AND('Raw Data'!N3490&gt;0.25,'Raw Data'!N3490&lt;=0.5),'Bảng Giá'!$B$6,IF(AND('Raw Data'!N3490&gt;0.5,'Raw Data'!N3490&lt;=1),'Bảng Giá'!$B$7,IF(AND('Raw Data'!N3490&gt;1,'Raw Data'!N3490&lt;=1.5),'Bảng Giá'!$B$8,IF(AND('Raw Data'!N3490&gt;1.5,'Raw Data'!N3490&lt;=2),'Bảng Giá'!$B$9,IF(AND('Raw Data'!N3490&gt;2,'Raw Data'!N3490&lt;=2.5),'Bảng Giá'!$B$10,IF(AND('Raw Data'!N3490&gt;2.5,'Raw Data'!N3490&lt;=3),'Bảng Giá'!$B$11,IF(AND('Raw Data'!N3490&gt;3,'Raw Data'!N3490&lt;=3.5),'Bảng Giá'!$B$12,IF(AND('Raw Data'!N3490&gt;3.5,'Raw Data'!N3490&lt;=4),'Bảng Giá'!$B$13,IF(AND('Raw Data'!N3490&gt;4,'Raw Data'!N3490&lt;=4.5),'Bảng Giá'!$B$14,IF(AND('Raw Data'!N3490&gt;4.5,'Raw Data'!N3490&lt;=5),'Bảng Giá'!$B$15,IF(AND('Raw Data'!N3490&gt;5,'Raw Data'!N3490&lt;=5.5),'Bảng Giá'!$B$16,IF(AND('Raw Data'!N3490&gt;5.5,'Raw Data'!N3490&lt;=6),'Bảng Giá'!$B$17,'Bảng Giá'!$B$18)))))))))))))))</f>
        <v>0.1&lt;x&lt;=0.25</v>
      </c>
      <c r="Q3490" s="48">
        <f t="shared" si="327"/>
        <v>-7.6335877862595417E-3</v>
      </c>
      <c r="R3490">
        <f t="shared" si="328"/>
        <v>15600</v>
      </c>
      <c r="S3490">
        <f t="shared" si="329"/>
        <v>2500</v>
      </c>
    </row>
    <row r="3491" spans="1:19" x14ac:dyDescent="0.25">
      <c r="A3491" s="12">
        <v>3490</v>
      </c>
      <c r="B3491" s="12" t="s">
        <v>292</v>
      </c>
      <c r="C3491" s="12" t="s">
        <v>2169</v>
      </c>
      <c r="D3491" s="28">
        <v>43015.499374999999</v>
      </c>
      <c r="E3491" s="17">
        <v>43016.999374999999</v>
      </c>
      <c r="F3491" s="13" t="s">
        <v>302</v>
      </c>
      <c r="G3491" s="12">
        <v>200</v>
      </c>
      <c r="H3491" s="12" t="s">
        <v>322</v>
      </c>
      <c r="I3491" s="12" t="s">
        <v>301</v>
      </c>
      <c r="J3491" s="37">
        <f>INDEX('Bảng Giá'!$C$3:$H$18,MATCH('Raw Data'!P3491,'Bảng Giá'!$B$3:$B$18,0),MATCH('Raw Data'!M3491,'Bảng Giá'!$C$2:$H$2,0))</f>
        <v>13000</v>
      </c>
      <c r="K3491" s="12">
        <v>13100</v>
      </c>
      <c r="L3491" s="36">
        <f t="shared" si="324"/>
        <v>1.5</v>
      </c>
      <c r="M3491" t="str">
        <f>'References data'!H3492</f>
        <v>Nội Tỉnh</v>
      </c>
      <c r="N3491">
        <f t="shared" si="325"/>
        <v>0.2</v>
      </c>
      <c r="O3491">
        <f t="shared" si="326"/>
        <v>-100</v>
      </c>
      <c r="P3491" t="str">
        <f>IF(AND(N3491&gt;0,N3491&lt;=0.05),'Bảng Giá'!$B$3,IF(AND(N3491&lt;=0.1,N3491&gt;0.05),'Bảng Giá'!$B$4,IF(AND('Raw Data'!N3491&gt;0.1,'Raw Data'!N3491&lt;=0.25),'Bảng Giá'!$B$5,IF(AND('Raw Data'!N3491&gt;0.25,'Raw Data'!N3491&lt;=0.5),'Bảng Giá'!$B$6,IF(AND('Raw Data'!N3491&gt;0.5,'Raw Data'!N3491&lt;=1),'Bảng Giá'!$B$7,IF(AND('Raw Data'!N3491&gt;1,'Raw Data'!N3491&lt;=1.5),'Bảng Giá'!$B$8,IF(AND('Raw Data'!N3491&gt;1.5,'Raw Data'!N3491&lt;=2),'Bảng Giá'!$B$9,IF(AND('Raw Data'!N3491&gt;2,'Raw Data'!N3491&lt;=2.5),'Bảng Giá'!$B$10,IF(AND('Raw Data'!N3491&gt;2.5,'Raw Data'!N3491&lt;=3),'Bảng Giá'!$B$11,IF(AND('Raw Data'!N3491&gt;3,'Raw Data'!N3491&lt;=3.5),'Bảng Giá'!$B$12,IF(AND('Raw Data'!N3491&gt;3.5,'Raw Data'!N3491&lt;=4),'Bảng Giá'!$B$13,IF(AND('Raw Data'!N3491&gt;4,'Raw Data'!N3491&lt;=4.5),'Bảng Giá'!$B$14,IF(AND('Raw Data'!N3491&gt;4.5,'Raw Data'!N3491&lt;=5),'Bảng Giá'!$B$15,IF(AND('Raw Data'!N3491&gt;5,'Raw Data'!N3491&lt;=5.5),'Bảng Giá'!$B$16,IF(AND('Raw Data'!N3491&gt;5.5,'Raw Data'!N3491&lt;=6),'Bảng Giá'!$B$17,'Bảng Giá'!$B$18)))))))))))))))</f>
        <v>0.1&lt;x&lt;=0.25</v>
      </c>
      <c r="Q3491" s="48">
        <f t="shared" si="327"/>
        <v>-7.6335877862595417E-3</v>
      </c>
      <c r="R3491">
        <f t="shared" si="328"/>
        <v>15600</v>
      </c>
      <c r="S3491">
        <f t="shared" si="329"/>
        <v>2500</v>
      </c>
    </row>
    <row r="3492" spans="1:19" x14ac:dyDescent="0.25">
      <c r="A3492" s="12">
        <v>3491</v>
      </c>
      <c r="B3492" s="12" t="s">
        <v>292</v>
      </c>
      <c r="C3492" s="12" t="s">
        <v>2170</v>
      </c>
      <c r="D3492" s="28">
        <v>43017.499351851853</v>
      </c>
      <c r="E3492" s="17">
        <v>43018.999351851853</v>
      </c>
      <c r="F3492" s="13" t="s">
        <v>302</v>
      </c>
      <c r="G3492" s="12">
        <v>200</v>
      </c>
      <c r="H3492" s="12" t="s">
        <v>322</v>
      </c>
      <c r="I3492" s="12" t="s">
        <v>93</v>
      </c>
      <c r="J3492" s="37">
        <f>INDEX('Bảng Giá'!$C$3:$H$18,MATCH('Raw Data'!P3492,'Bảng Giá'!$B$3:$B$18,0),MATCH('Raw Data'!M3492,'Bảng Giá'!$C$2:$H$2,0))</f>
        <v>13000</v>
      </c>
      <c r="K3492" s="12">
        <v>13100</v>
      </c>
      <c r="L3492" s="36">
        <f t="shared" si="324"/>
        <v>1.5</v>
      </c>
      <c r="M3492" t="str">
        <f>'References data'!H3493</f>
        <v>Nội Tỉnh</v>
      </c>
      <c r="N3492">
        <f t="shared" si="325"/>
        <v>0.2</v>
      </c>
      <c r="O3492">
        <f t="shared" si="326"/>
        <v>-100</v>
      </c>
      <c r="P3492" t="str">
        <f>IF(AND(N3492&gt;0,N3492&lt;=0.05),'Bảng Giá'!$B$3,IF(AND(N3492&lt;=0.1,N3492&gt;0.05),'Bảng Giá'!$B$4,IF(AND('Raw Data'!N3492&gt;0.1,'Raw Data'!N3492&lt;=0.25),'Bảng Giá'!$B$5,IF(AND('Raw Data'!N3492&gt;0.25,'Raw Data'!N3492&lt;=0.5),'Bảng Giá'!$B$6,IF(AND('Raw Data'!N3492&gt;0.5,'Raw Data'!N3492&lt;=1),'Bảng Giá'!$B$7,IF(AND('Raw Data'!N3492&gt;1,'Raw Data'!N3492&lt;=1.5),'Bảng Giá'!$B$8,IF(AND('Raw Data'!N3492&gt;1.5,'Raw Data'!N3492&lt;=2),'Bảng Giá'!$B$9,IF(AND('Raw Data'!N3492&gt;2,'Raw Data'!N3492&lt;=2.5),'Bảng Giá'!$B$10,IF(AND('Raw Data'!N3492&gt;2.5,'Raw Data'!N3492&lt;=3),'Bảng Giá'!$B$11,IF(AND('Raw Data'!N3492&gt;3,'Raw Data'!N3492&lt;=3.5),'Bảng Giá'!$B$12,IF(AND('Raw Data'!N3492&gt;3.5,'Raw Data'!N3492&lt;=4),'Bảng Giá'!$B$13,IF(AND('Raw Data'!N3492&gt;4,'Raw Data'!N3492&lt;=4.5),'Bảng Giá'!$B$14,IF(AND('Raw Data'!N3492&gt;4.5,'Raw Data'!N3492&lt;=5),'Bảng Giá'!$B$15,IF(AND('Raw Data'!N3492&gt;5,'Raw Data'!N3492&lt;=5.5),'Bảng Giá'!$B$16,IF(AND('Raw Data'!N3492&gt;5.5,'Raw Data'!N3492&lt;=6),'Bảng Giá'!$B$17,'Bảng Giá'!$B$18)))))))))))))))</f>
        <v>0.1&lt;x&lt;=0.25</v>
      </c>
      <c r="Q3492" s="48">
        <f t="shared" si="327"/>
        <v>-7.6335877862595417E-3</v>
      </c>
      <c r="R3492">
        <f t="shared" si="328"/>
        <v>15600</v>
      </c>
      <c r="S3492">
        <f t="shared" si="329"/>
        <v>2500</v>
      </c>
    </row>
    <row r="3493" spans="1:19" x14ac:dyDescent="0.25">
      <c r="A3493" s="12">
        <v>3492</v>
      </c>
      <c r="B3493" s="12" t="s">
        <v>292</v>
      </c>
      <c r="C3493" s="12" t="s">
        <v>2171</v>
      </c>
      <c r="D3493" s="28">
        <v>43017.499502314815</v>
      </c>
      <c r="E3493" s="17">
        <v>43018.999502314815</v>
      </c>
      <c r="F3493" s="13" t="s">
        <v>302</v>
      </c>
      <c r="G3493" s="12">
        <v>200</v>
      </c>
      <c r="H3493" s="12" t="s">
        <v>322</v>
      </c>
      <c r="I3493" s="12" t="s">
        <v>78</v>
      </c>
      <c r="J3493" s="37">
        <f>INDEX('Bảng Giá'!$C$3:$H$18,MATCH('Raw Data'!P3493,'Bảng Giá'!$B$3:$B$18,0),MATCH('Raw Data'!M3493,'Bảng Giá'!$C$2:$H$2,0))</f>
        <v>13000</v>
      </c>
      <c r="K3493" s="12">
        <v>13100</v>
      </c>
      <c r="L3493" s="36">
        <f t="shared" si="324"/>
        <v>1.5</v>
      </c>
      <c r="M3493" t="str">
        <f>'References data'!H3494</f>
        <v>Nội Tỉnh</v>
      </c>
      <c r="N3493">
        <f t="shared" si="325"/>
        <v>0.2</v>
      </c>
      <c r="O3493">
        <f t="shared" si="326"/>
        <v>-100</v>
      </c>
      <c r="P3493" t="str">
        <f>IF(AND(N3493&gt;0,N3493&lt;=0.05),'Bảng Giá'!$B$3,IF(AND(N3493&lt;=0.1,N3493&gt;0.05),'Bảng Giá'!$B$4,IF(AND('Raw Data'!N3493&gt;0.1,'Raw Data'!N3493&lt;=0.25),'Bảng Giá'!$B$5,IF(AND('Raw Data'!N3493&gt;0.25,'Raw Data'!N3493&lt;=0.5),'Bảng Giá'!$B$6,IF(AND('Raw Data'!N3493&gt;0.5,'Raw Data'!N3493&lt;=1),'Bảng Giá'!$B$7,IF(AND('Raw Data'!N3493&gt;1,'Raw Data'!N3493&lt;=1.5),'Bảng Giá'!$B$8,IF(AND('Raw Data'!N3493&gt;1.5,'Raw Data'!N3493&lt;=2),'Bảng Giá'!$B$9,IF(AND('Raw Data'!N3493&gt;2,'Raw Data'!N3493&lt;=2.5),'Bảng Giá'!$B$10,IF(AND('Raw Data'!N3493&gt;2.5,'Raw Data'!N3493&lt;=3),'Bảng Giá'!$B$11,IF(AND('Raw Data'!N3493&gt;3,'Raw Data'!N3493&lt;=3.5),'Bảng Giá'!$B$12,IF(AND('Raw Data'!N3493&gt;3.5,'Raw Data'!N3493&lt;=4),'Bảng Giá'!$B$13,IF(AND('Raw Data'!N3493&gt;4,'Raw Data'!N3493&lt;=4.5),'Bảng Giá'!$B$14,IF(AND('Raw Data'!N3493&gt;4.5,'Raw Data'!N3493&lt;=5),'Bảng Giá'!$B$15,IF(AND('Raw Data'!N3493&gt;5,'Raw Data'!N3493&lt;=5.5),'Bảng Giá'!$B$16,IF(AND('Raw Data'!N3493&gt;5.5,'Raw Data'!N3493&lt;=6),'Bảng Giá'!$B$17,'Bảng Giá'!$B$18)))))))))))))))</f>
        <v>0.1&lt;x&lt;=0.25</v>
      </c>
      <c r="Q3493" s="48">
        <f t="shared" si="327"/>
        <v>-7.6335877862595417E-3</v>
      </c>
      <c r="R3493">
        <f t="shared" si="328"/>
        <v>15600</v>
      </c>
      <c r="S3493">
        <f t="shared" si="329"/>
        <v>2500</v>
      </c>
    </row>
    <row r="3494" spans="1:19" x14ac:dyDescent="0.25">
      <c r="A3494" s="12">
        <v>3493</v>
      </c>
      <c r="B3494" s="12" t="s">
        <v>292</v>
      </c>
      <c r="C3494" s="12" t="s">
        <v>2172</v>
      </c>
      <c r="D3494" s="28">
        <v>43017.497372685182</v>
      </c>
      <c r="E3494" s="17">
        <v>43018.997372685182</v>
      </c>
      <c r="F3494" s="13" t="s">
        <v>302</v>
      </c>
      <c r="G3494" s="12">
        <v>200</v>
      </c>
      <c r="H3494" s="12" t="s">
        <v>322</v>
      </c>
      <c r="I3494" s="12" t="s">
        <v>95</v>
      </c>
      <c r="J3494" s="37">
        <f>INDEX('Bảng Giá'!$C$3:$H$18,MATCH('Raw Data'!P3494,'Bảng Giá'!$B$3:$B$18,0),MATCH('Raw Data'!M3494,'Bảng Giá'!$C$2:$H$2,0))</f>
        <v>13000</v>
      </c>
      <c r="K3494" s="12">
        <v>13100</v>
      </c>
      <c r="L3494" s="36">
        <f t="shared" si="324"/>
        <v>1.5</v>
      </c>
      <c r="M3494" t="str">
        <f>'References data'!H3495</f>
        <v>Nội Tỉnh</v>
      </c>
      <c r="N3494">
        <f t="shared" si="325"/>
        <v>0.2</v>
      </c>
      <c r="O3494">
        <f t="shared" si="326"/>
        <v>-100</v>
      </c>
      <c r="P3494" t="str">
        <f>IF(AND(N3494&gt;0,N3494&lt;=0.05),'Bảng Giá'!$B$3,IF(AND(N3494&lt;=0.1,N3494&gt;0.05),'Bảng Giá'!$B$4,IF(AND('Raw Data'!N3494&gt;0.1,'Raw Data'!N3494&lt;=0.25),'Bảng Giá'!$B$5,IF(AND('Raw Data'!N3494&gt;0.25,'Raw Data'!N3494&lt;=0.5),'Bảng Giá'!$B$6,IF(AND('Raw Data'!N3494&gt;0.5,'Raw Data'!N3494&lt;=1),'Bảng Giá'!$B$7,IF(AND('Raw Data'!N3494&gt;1,'Raw Data'!N3494&lt;=1.5),'Bảng Giá'!$B$8,IF(AND('Raw Data'!N3494&gt;1.5,'Raw Data'!N3494&lt;=2),'Bảng Giá'!$B$9,IF(AND('Raw Data'!N3494&gt;2,'Raw Data'!N3494&lt;=2.5),'Bảng Giá'!$B$10,IF(AND('Raw Data'!N3494&gt;2.5,'Raw Data'!N3494&lt;=3),'Bảng Giá'!$B$11,IF(AND('Raw Data'!N3494&gt;3,'Raw Data'!N3494&lt;=3.5),'Bảng Giá'!$B$12,IF(AND('Raw Data'!N3494&gt;3.5,'Raw Data'!N3494&lt;=4),'Bảng Giá'!$B$13,IF(AND('Raw Data'!N3494&gt;4,'Raw Data'!N3494&lt;=4.5),'Bảng Giá'!$B$14,IF(AND('Raw Data'!N3494&gt;4.5,'Raw Data'!N3494&lt;=5),'Bảng Giá'!$B$15,IF(AND('Raw Data'!N3494&gt;5,'Raw Data'!N3494&lt;=5.5),'Bảng Giá'!$B$16,IF(AND('Raw Data'!N3494&gt;5.5,'Raw Data'!N3494&lt;=6),'Bảng Giá'!$B$17,'Bảng Giá'!$B$18)))))))))))))))</f>
        <v>0.1&lt;x&lt;=0.25</v>
      </c>
      <c r="Q3494" s="48">
        <f t="shared" si="327"/>
        <v>-7.6335877862595417E-3</v>
      </c>
      <c r="R3494">
        <f t="shared" si="328"/>
        <v>15600</v>
      </c>
      <c r="S3494">
        <f t="shared" si="329"/>
        <v>2500</v>
      </c>
    </row>
    <row r="3495" spans="1:19" x14ac:dyDescent="0.25">
      <c r="A3495" s="12">
        <v>3494</v>
      </c>
      <c r="B3495" s="12" t="s">
        <v>292</v>
      </c>
      <c r="C3495" s="12" t="s">
        <v>2173</v>
      </c>
      <c r="D3495" s="28">
        <v>43015.333333333336</v>
      </c>
      <c r="E3495" s="17">
        <v>43016.833333333336</v>
      </c>
      <c r="F3495" s="13" t="s">
        <v>302</v>
      </c>
      <c r="G3495" s="12">
        <v>200</v>
      </c>
      <c r="H3495" s="12" t="s">
        <v>322</v>
      </c>
      <c r="I3495" s="12" t="s">
        <v>83</v>
      </c>
      <c r="J3495" s="37">
        <f>INDEX('Bảng Giá'!$C$3:$H$18,MATCH('Raw Data'!P3495,'Bảng Giá'!$B$3:$B$18,0),MATCH('Raw Data'!M3495,'Bảng Giá'!$C$2:$H$2,0))</f>
        <v>13000</v>
      </c>
      <c r="K3495" s="12">
        <v>13100</v>
      </c>
      <c r="L3495" s="36">
        <f t="shared" si="324"/>
        <v>1.5</v>
      </c>
      <c r="M3495" t="str">
        <f>'References data'!H3496</f>
        <v>Nội Tỉnh</v>
      </c>
      <c r="N3495">
        <f t="shared" si="325"/>
        <v>0.2</v>
      </c>
      <c r="O3495">
        <f t="shared" si="326"/>
        <v>-100</v>
      </c>
      <c r="P3495" t="str">
        <f>IF(AND(N3495&gt;0,N3495&lt;=0.05),'Bảng Giá'!$B$3,IF(AND(N3495&lt;=0.1,N3495&gt;0.05),'Bảng Giá'!$B$4,IF(AND('Raw Data'!N3495&gt;0.1,'Raw Data'!N3495&lt;=0.25),'Bảng Giá'!$B$5,IF(AND('Raw Data'!N3495&gt;0.25,'Raw Data'!N3495&lt;=0.5),'Bảng Giá'!$B$6,IF(AND('Raw Data'!N3495&gt;0.5,'Raw Data'!N3495&lt;=1),'Bảng Giá'!$B$7,IF(AND('Raw Data'!N3495&gt;1,'Raw Data'!N3495&lt;=1.5),'Bảng Giá'!$B$8,IF(AND('Raw Data'!N3495&gt;1.5,'Raw Data'!N3495&lt;=2),'Bảng Giá'!$B$9,IF(AND('Raw Data'!N3495&gt;2,'Raw Data'!N3495&lt;=2.5),'Bảng Giá'!$B$10,IF(AND('Raw Data'!N3495&gt;2.5,'Raw Data'!N3495&lt;=3),'Bảng Giá'!$B$11,IF(AND('Raw Data'!N3495&gt;3,'Raw Data'!N3495&lt;=3.5),'Bảng Giá'!$B$12,IF(AND('Raw Data'!N3495&gt;3.5,'Raw Data'!N3495&lt;=4),'Bảng Giá'!$B$13,IF(AND('Raw Data'!N3495&gt;4,'Raw Data'!N3495&lt;=4.5),'Bảng Giá'!$B$14,IF(AND('Raw Data'!N3495&gt;4.5,'Raw Data'!N3495&lt;=5),'Bảng Giá'!$B$15,IF(AND('Raw Data'!N3495&gt;5,'Raw Data'!N3495&lt;=5.5),'Bảng Giá'!$B$16,IF(AND('Raw Data'!N3495&gt;5.5,'Raw Data'!N3495&lt;=6),'Bảng Giá'!$B$17,'Bảng Giá'!$B$18)))))))))))))))</f>
        <v>0.1&lt;x&lt;=0.25</v>
      </c>
      <c r="Q3495" s="48">
        <f t="shared" si="327"/>
        <v>-7.6335877862595417E-3</v>
      </c>
      <c r="R3495">
        <f t="shared" si="328"/>
        <v>15600</v>
      </c>
      <c r="S3495">
        <f t="shared" si="329"/>
        <v>2500</v>
      </c>
    </row>
    <row r="3496" spans="1:19" x14ac:dyDescent="0.25">
      <c r="A3496" s="12">
        <v>3495</v>
      </c>
      <c r="B3496" s="12" t="s">
        <v>292</v>
      </c>
      <c r="C3496" s="12" t="s">
        <v>2174</v>
      </c>
      <c r="D3496" s="28">
        <v>43015.333333333336</v>
      </c>
      <c r="E3496" s="17">
        <v>43016.833333333336</v>
      </c>
      <c r="F3496" s="13" t="s">
        <v>302</v>
      </c>
      <c r="G3496" s="12">
        <v>200</v>
      </c>
      <c r="H3496" s="12" t="s">
        <v>322</v>
      </c>
      <c r="I3496" s="12" t="s">
        <v>87</v>
      </c>
      <c r="J3496" s="37">
        <f>INDEX('Bảng Giá'!$C$3:$H$18,MATCH('Raw Data'!P3496,'Bảng Giá'!$B$3:$B$18,0),MATCH('Raw Data'!M3496,'Bảng Giá'!$C$2:$H$2,0))</f>
        <v>13000</v>
      </c>
      <c r="K3496" s="12">
        <v>13100</v>
      </c>
      <c r="L3496" s="36">
        <f t="shared" si="324"/>
        <v>1.5</v>
      </c>
      <c r="M3496" t="str">
        <f>'References data'!H3497</f>
        <v>Nội Tỉnh</v>
      </c>
      <c r="N3496">
        <f t="shared" si="325"/>
        <v>0.2</v>
      </c>
      <c r="O3496">
        <f t="shared" si="326"/>
        <v>-100</v>
      </c>
      <c r="P3496" t="str">
        <f>IF(AND(N3496&gt;0,N3496&lt;=0.05),'Bảng Giá'!$B$3,IF(AND(N3496&lt;=0.1,N3496&gt;0.05),'Bảng Giá'!$B$4,IF(AND('Raw Data'!N3496&gt;0.1,'Raw Data'!N3496&lt;=0.25),'Bảng Giá'!$B$5,IF(AND('Raw Data'!N3496&gt;0.25,'Raw Data'!N3496&lt;=0.5),'Bảng Giá'!$B$6,IF(AND('Raw Data'!N3496&gt;0.5,'Raw Data'!N3496&lt;=1),'Bảng Giá'!$B$7,IF(AND('Raw Data'!N3496&gt;1,'Raw Data'!N3496&lt;=1.5),'Bảng Giá'!$B$8,IF(AND('Raw Data'!N3496&gt;1.5,'Raw Data'!N3496&lt;=2),'Bảng Giá'!$B$9,IF(AND('Raw Data'!N3496&gt;2,'Raw Data'!N3496&lt;=2.5),'Bảng Giá'!$B$10,IF(AND('Raw Data'!N3496&gt;2.5,'Raw Data'!N3496&lt;=3),'Bảng Giá'!$B$11,IF(AND('Raw Data'!N3496&gt;3,'Raw Data'!N3496&lt;=3.5),'Bảng Giá'!$B$12,IF(AND('Raw Data'!N3496&gt;3.5,'Raw Data'!N3496&lt;=4),'Bảng Giá'!$B$13,IF(AND('Raw Data'!N3496&gt;4,'Raw Data'!N3496&lt;=4.5),'Bảng Giá'!$B$14,IF(AND('Raw Data'!N3496&gt;4.5,'Raw Data'!N3496&lt;=5),'Bảng Giá'!$B$15,IF(AND('Raw Data'!N3496&gt;5,'Raw Data'!N3496&lt;=5.5),'Bảng Giá'!$B$16,IF(AND('Raw Data'!N3496&gt;5.5,'Raw Data'!N3496&lt;=6),'Bảng Giá'!$B$17,'Bảng Giá'!$B$18)))))))))))))))</f>
        <v>0.1&lt;x&lt;=0.25</v>
      </c>
      <c r="Q3496" s="48">
        <f t="shared" si="327"/>
        <v>-7.6335877862595417E-3</v>
      </c>
      <c r="R3496">
        <f t="shared" si="328"/>
        <v>15600</v>
      </c>
      <c r="S3496">
        <f t="shared" si="329"/>
        <v>2500</v>
      </c>
    </row>
    <row r="3497" spans="1:19" x14ac:dyDescent="0.25">
      <c r="A3497" s="12">
        <v>3496</v>
      </c>
      <c r="B3497" s="12" t="s">
        <v>292</v>
      </c>
      <c r="C3497" s="12" t="s">
        <v>2175</v>
      </c>
      <c r="D3497" s="28">
        <v>43015.498564814814</v>
      </c>
      <c r="E3497" s="17">
        <v>43016.998564814814</v>
      </c>
      <c r="F3497" s="13" t="s">
        <v>302</v>
      </c>
      <c r="G3497" s="12">
        <v>200</v>
      </c>
      <c r="H3497" s="12" t="s">
        <v>322</v>
      </c>
      <c r="I3497" s="12" t="s">
        <v>89</v>
      </c>
      <c r="J3497" s="37">
        <f>INDEX('Bảng Giá'!$C$3:$H$18,MATCH('Raw Data'!P3497,'Bảng Giá'!$B$3:$B$18,0),MATCH('Raw Data'!M3497,'Bảng Giá'!$C$2:$H$2,0))</f>
        <v>13000</v>
      </c>
      <c r="K3497" s="12">
        <v>13100</v>
      </c>
      <c r="L3497" s="36">
        <f t="shared" si="324"/>
        <v>1.5</v>
      </c>
      <c r="M3497" t="str">
        <f>'References data'!H3498</f>
        <v>Nội Tỉnh</v>
      </c>
      <c r="N3497">
        <f t="shared" si="325"/>
        <v>0.2</v>
      </c>
      <c r="O3497">
        <f t="shared" si="326"/>
        <v>-100</v>
      </c>
      <c r="P3497" t="str">
        <f>IF(AND(N3497&gt;0,N3497&lt;=0.05),'Bảng Giá'!$B$3,IF(AND(N3497&lt;=0.1,N3497&gt;0.05),'Bảng Giá'!$B$4,IF(AND('Raw Data'!N3497&gt;0.1,'Raw Data'!N3497&lt;=0.25),'Bảng Giá'!$B$5,IF(AND('Raw Data'!N3497&gt;0.25,'Raw Data'!N3497&lt;=0.5),'Bảng Giá'!$B$6,IF(AND('Raw Data'!N3497&gt;0.5,'Raw Data'!N3497&lt;=1),'Bảng Giá'!$B$7,IF(AND('Raw Data'!N3497&gt;1,'Raw Data'!N3497&lt;=1.5),'Bảng Giá'!$B$8,IF(AND('Raw Data'!N3497&gt;1.5,'Raw Data'!N3497&lt;=2),'Bảng Giá'!$B$9,IF(AND('Raw Data'!N3497&gt;2,'Raw Data'!N3497&lt;=2.5),'Bảng Giá'!$B$10,IF(AND('Raw Data'!N3497&gt;2.5,'Raw Data'!N3497&lt;=3),'Bảng Giá'!$B$11,IF(AND('Raw Data'!N3497&gt;3,'Raw Data'!N3497&lt;=3.5),'Bảng Giá'!$B$12,IF(AND('Raw Data'!N3497&gt;3.5,'Raw Data'!N3497&lt;=4),'Bảng Giá'!$B$13,IF(AND('Raw Data'!N3497&gt;4,'Raw Data'!N3497&lt;=4.5),'Bảng Giá'!$B$14,IF(AND('Raw Data'!N3497&gt;4.5,'Raw Data'!N3497&lt;=5),'Bảng Giá'!$B$15,IF(AND('Raw Data'!N3497&gt;5,'Raw Data'!N3497&lt;=5.5),'Bảng Giá'!$B$16,IF(AND('Raw Data'!N3497&gt;5.5,'Raw Data'!N3497&lt;=6),'Bảng Giá'!$B$17,'Bảng Giá'!$B$18)))))))))))))))</f>
        <v>0.1&lt;x&lt;=0.25</v>
      </c>
      <c r="Q3497" s="48">
        <f t="shared" si="327"/>
        <v>-7.6335877862595417E-3</v>
      </c>
      <c r="R3497">
        <f t="shared" si="328"/>
        <v>15600</v>
      </c>
      <c r="S3497">
        <f t="shared" si="329"/>
        <v>2500</v>
      </c>
    </row>
    <row r="3498" spans="1:19" x14ac:dyDescent="0.25">
      <c r="A3498" s="12">
        <v>3497</v>
      </c>
      <c r="B3498" s="12" t="s">
        <v>292</v>
      </c>
      <c r="C3498" s="12" t="s">
        <v>2176</v>
      </c>
      <c r="D3498" s="28">
        <v>43017.498055555552</v>
      </c>
      <c r="E3498" s="17">
        <v>43018.998055555552</v>
      </c>
      <c r="F3498" s="13" t="s">
        <v>302</v>
      </c>
      <c r="G3498" s="12">
        <v>200</v>
      </c>
      <c r="H3498" s="12" t="s">
        <v>322</v>
      </c>
      <c r="I3498" s="12" t="s">
        <v>315</v>
      </c>
      <c r="J3498" s="37">
        <f>INDEX('Bảng Giá'!$C$3:$H$18,MATCH('Raw Data'!P3498,'Bảng Giá'!$B$3:$B$18,0),MATCH('Raw Data'!M3498,'Bảng Giá'!$C$2:$H$2,0))</f>
        <v>13000</v>
      </c>
      <c r="K3498" s="12">
        <v>13100</v>
      </c>
      <c r="L3498" s="36">
        <f t="shared" si="324"/>
        <v>1.5</v>
      </c>
      <c r="M3498" t="str">
        <f>'References data'!H3499</f>
        <v>Nội Tỉnh</v>
      </c>
      <c r="N3498">
        <f t="shared" si="325"/>
        <v>0.2</v>
      </c>
      <c r="O3498">
        <f t="shared" si="326"/>
        <v>-100</v>
      </c>
      <c r="P3498" t="str">
        <f>IF(AND(N3498&gt;0,N3498&lt;=0.05),'Bảng Giá'!$B$3,IF(AND(N3498&lt;=0.1,N3498&gt;0.05),'Bảng Giá'!$B$4,IF(AND('Raw Data'!N3498&gt;0.1,'Raw Data'!N3498&lt;=0.25),'Bảng Giá'!$B$5,IF(AND('Raw Data'!N3498&gt;0.25,'Raw Data'!N3498&lt;=0.5),'Bảng Giá'!$B$6,IF(AND('Raw Data'!N3498&gt;0.5,'Raw Data'!N3498&lt;=1),'Bảng Giá'!$B$7,IF(AND('Raw Data'!N3498&gt;1,'Raw Data'!N3498&lt;=1.5),'Bảng Giá'!$B$8,IF(AND('Raw Data'!N3498&gt;1.5,'Raw Data'!N3498&lt;=2),'Bảng Giá'!$B$9,IF(AND('Raw Data'!N3498&gt;2,'Raw Data'!N3498&lt;=2.5),'Bảng Giá'!$B$10,IF(AND('Raw Data'!N3498&gt;2.5,'Raw Data'!N3498&lt;=3),'Bảng Giá'!$B$11,IF(AND('Raw Data'!N3498&gt;3,'Raw Data'!N3498&lt;=3.5),'Bảng Giá'!$B$12,IF(AND('Raw Data'!N3498&gt;3.5,'Raw Data'!N3498&lt;=4),'Bảng Giá'!$B$13,IF(AND('Raw Data'!N3498&gt;4,'Raw Data'!N3498&lt;=4.5),'Bảng Giá'!$B$14,IF(AND('Raw Data'!N3498&gt;4.5,'Raw Data'!N3498&lt;=5),'Bảng Giá'!$B$15,IF(AND('Raw Data'!N3498&gt;5,'Raw Data'!N3498&lt;=5.5),'Bảng Giá'!$B$16,IF(AND('Raw Data'!N3498&gt;5.5,'Raw Data'!N3498&lt;=6),'Bảng Giá'!$B$17,'Bảng Giá'!$B$18)))))))))))))))</f>
        <v>0.1&lt;x&lt;=0.25</v>
      </c>
      <c r="Q3498" s="48">
        <f t="shared" si="327"/>
        <v>-7.6335877862595417E-3</v>
      </c>
      <c r="R3498">
        <f t="shared" si="328"/>
        <v>15600</v>
      </c>
      <c r="S3498">
        <f t="shared" si="329"/>
        <v>2500</v>
      </c>
    </row>
    <row r="3499" spans="1:19" x14ac:dyDescent="0.25">
      <c r="A3499" s="12">
        <v>3498</v>
      </c>
      <c r="B3499" s="12" t="s">
        <v>292</v>
      </c>
      <c r="C3499" s="12" t="s">
        <v>2177</v>
      </c>
      <c r="D3499" s="28">
        <v>43015.333333333336</v>
      </c>
      <c r="E3499" s="17">
        <v>43016.833333333336</v>
      </c>
      <c r="F3499" s="13" t="s">
        <v>302</v>
      </c>
      <c r="G3499" s="12">
        <v>200</v>
      </c>
      <c r="H3499" s="12" t="s">
        <v>322</v>
      </c>
      <c r="I3499" s="12" t="s">
        <v>100</v>
      </c>
      <c r="J3499" s="37">
        <f>INDEX('Bảng Giá'!$C$3:$H$18,MATCH('Raw Data'!P3499,'Bảng Giá'!$B$3:$B$18,0),MATCH('Raw Data'!M3499,'Bảng Giá'!$C$2:$H$2,0))</f>
        <v>13000</v>
      </c>
      <c r="K3499" s="12">
        <v>13100</v>
      </c>
      <c r="L3499" s="36">
        <f t="shared" si="324"/>
        <v>1.5</v>
      </c>
      <c r="M3499" t="str">
        <f>'References data'!H3500</f>
        <v>Nội Tỉnh</v>
      </c>
      <c r="N3499">
        <f t="shared" si="325"/>
        <v>0.2</v>
      </c>
      <c r="O3499">
        <f t="shared" si="326"/>
        <v>-100</v>
      </c>
      <c r="P3499" t="str">
        <f>IF(AND(N3499&gt;0,N3499&lt;=0.05),'Bảng Giá'!$B$3,IF(AND(N3499&lt;=0.1,N3499&gt;0.05),'Bảng Giá'!$B$4,IF(AND('Raw Data'!N3499&gt;0.1,'Raw Data'!N3499&lt;=0.25),'Bảng Giá'!$B$5,IF(AND('Raw Data'!N3499&gt;0.25,'Raw Data'!N3499&lt;=0.5),'Bảng Giá'!$B$6,IF(AND('Raw Data'!N3499&gt;0.5,'Raw Data'!N3499&lt;=1),'Bảng Giá'!$B$7,IF(AND('Raw Data'!N3499&gt;1,'Raw Data'!N3499&lt;=1.5),'Bảng Giá'!$B$8,IF(AND('Raw Data'!N3499&gt;1.5,'Raw Data'!N3499&lt;=2),'Bảng Giá'!$B$9,IF(AND('Raw Data'!N3499&gt;2,'Raw Data'!N3499&lt;=2.5),'Bảng Giá'!$B$10,IF(AND('Raw Data'!N3499&gt;2.5,'Raw Data'!N3499&lt;=3),'Bảng Giá'!$B$11,IF(AND('Raw Data'!N3499&gt;3,'Raw Data'!N3499&lt;=3.5),'Bảng Giá'!$B$12,IF(AND('Raw Data'!N3499&gt;3.5,'Raw Data'!N3499&lt;=4),'Bảng Giá'!$B$13,IF(AND('Raw Data'!N3499&gt;4,'Raw Data'!N3499&lt;=4.5),'Bảng Giá'!$B$14,IF(AND('Raw Data'!N3499&gt;4.5,'Raw Data'!N3499&lt;=5),'Bảng Giá'!$B$15,IF(AND('Raw Data'!N3499&gt;5,'Raw Data'!N3499&lt;=5.5),'Bảng Giá'!$B$16,IF(AND('Raw Data'!N3499&gt;5.5,'Raw Data'!N3499&lt;=6),'Bảng Giá'!$B$17,'Bảng Giá'!$B$18)))))))))))))))</f>
        <v>0.1&lt;x&lt;=0.25</v>
      </c>
      <c r="Q3499" s="48">
        <f t="shared" si="327"/>
        <v>-7.6335877862595417E-3</v>
      </c>
      <c r="R3499">
        <f t="shared" si="328"/>
        <v>15600</v>
      </c>
      <c r="S3499">
        <f t="shared" si="329"/>
        <v>2500</v>
      </c>
    </row>
    <row r="3500" spans="1:19" x14ac:dyDescent="0.25">
      <c r="A3500" s="12">
        <v>3499</v>
      </c>
      <c r="B3500" s="12" t="s">
        <v>292</v>
      </c>
      <c r="C3500" s="12" t="s">
        <v>2178</v>
      </c>
      <c r="D3500" s="28">
        <v>43017.503518518519</v>
      </c>
      <c r="E3500" s="17">
        <v>43019.003518518519</v>
      </c>
      <c r="F3500" s="13" t="s">
        <v>302</v>
      </c>
      <c r="G3500" s="12">
        <v>2625</v>
      </c>
      <c r="H3500" s="12" t="s">
        <v>322</v>
      </c>
      <c r="I3500" s="12" t="s">
        <v>85</v>
      </c>
      <c r="J3500" s="37">
        <f>INDEX('Bảng Giá'!$C$3:$H$18,MATCH('Raw Data'!P3500,'Bảng Giá'!$B$3:$B$18,0),MATCH('Raw Data'!M3500,'Bảng Giá'!$C$2:$H$2,0))</f>
        <v>17500</v>
      </c>
      <c r="K3500" s="12">
        <v>17700</v>
      </c>
      <c r="L3500" s="36">
        <f t="shared" si="324"/>
        <v>1.5</v>
      </c>
      <c r="M3500" t="str">
        <f>'References data'!H3501</f>
        <v>Nội Tỉnh</v>
      </c>
      <c r="N3500">
        <f t="shared" si="325"/>
        <v>2.625</v>
      </c>
      <c r="O3500">
        <f t="shared" si="326"/>
        <v>-200</v>
      </c>
      <c r="P3500" t="str">
        <f>IF(AND(N3500&gt;0,N3500&lt;=0.05),'Bảng Giá'!$B$3,IF(AND(N3500&lt;=0.1,N3500&gt;0.05),'Bảng Giá'!$B$4,IF(AND('Raw Data'!N3500&gt;0.1,'Raw Data'!N3500&lt;=0.25),'Bảng Giá'!$B$5,IF(AND('Raw Data'!N3500&gt;0.25,'Raw Data'!N3500&lt;=0.5),'Bảng Giá'!$B$6,IF(AND('Raw Data'!N3500&gt;0.5,'Raw Data'!N3500&lt;=1),'Bảng Giá'!$B$7,IF(AND('Raw Data'!N3500&gt;1,'Raw Data'!N3500&lt;=1.5),'Bảng Giá'!$B$8,IF(AND('Raw Data'!N3500&gt;1.5,'Raw Data'!N3500&lt;=2),'Bảng Giá'!$B$9,IF(AND('Raw Data'!N3500&gt;2,'Raw Data'!N3500&lt;=2.5),'Bảng Giá'!$B$10,IF(AND('Raw Data'!N3500&gt;2.5,'Raw Data'!N3500&lt;=3),'Bảng Giá'!$B$11,IF(AND('Raw Data'!N3500&gt;3,'Raw Data'!N3500&lt;=3.5),'Bảng Giá'!$B$12,IF(AND('Raw Data'!N3500&gt;3.5,'Raw Data'!N3500&lt;=4),'Bảng Giá'!$B$13,IF(AND('Raw Data'!N3500&gt;4,'Raw Data'!N3500&lt;=4.5),'Bảng Giá'!$B$14,IF(AND('Raw Data'!N3500&gt;4.5,'Raw Data'!N3500&lt;=5),'Bảng Giá'!$B$15,IF(AND('Raw Data'!N3500&gt;5,'Raw Data'!N3500&lt;=5.5),'Bảng Giá'!$B$16,IF(AND('Raw Data'!N3500&gt;5.5,'Raw Data'!N3500&lt;=6),'Bảng Giá'!$B$17,'Bảng Giá'!$B$18)))))))))))))))</f>
        <v>2.5&lt;x&lt;=3</v>
      </c>
      <c r="Q3500" s="48">
        <f t="shared" si="327"/>
        <v>-1.1299435028248588E-2</v>
      </c>
      <c r="R3500">
        <f t="shared" si="328"/>
        <v>21000</v>
      </c>
      <c r="S3500">
        <f t="shared" si="329"/>
        <v>3300</v>
      </c>
    </row>
    <row r="3501" spans="1:19" x14ac:dyDescent="0.25">
      <c r="A3501" s="12">
        <v>3500</v>
      </c>
      <c r="B3501" s="12" t="s">
        <v>292</v>
      </c>
      <c r="C3501" s="12" t="s">
        <v>2179</v>
      </c>
      <c r="D3501" s="28">
        <v>43017.497731481482</v>
      </c>
      <c r="E3501" s="17">
        <v>43018.997731481482</v>
      </c>
      <c r="F3501" s="13" t="s">
        <v>302</v>
      </c>
      <c r="G3501" s="12">
        <v>200</v>
      </c>
      <c r="H3501" s="12" t="s">
        <v>322</v>
      </c>
      <c r="I3501" s="12" t="s">
        <v>89</v>
      </c>
      <c r="J3501" s="37">
        <f>INDEX('Bảng Giá'!$C$3:$H$18,MATCH('Raw Data'!P3501,'Bảng Giá'!$B$3:$B$18,0),MATCH('Raw Data'!M3501,'Bảng Giá'!$C$2:$H$2,0))</f>
        <v>13000</v>
      </c>
      <c r="K3501" s="12">
        <v>13100</v>
      </c>
      <c r="L3501" s="36">
        <f t="shared" si="324"/>
        <v>1.5</v>
      </c>
      <c r="M3501" t="str">
        <f>'References data'!H3502</f>
        <v>Nội Tỉnh</v>
      </c>
      <c r="N3501">
        <f t="shared" si="325"/>
        <v>0.2</v>
      </c>
      <c r="O3501">
        <f t="shared" si="326"/>
        <v>-100</v>
      </c>
      <c r="P3501" t="str">
        <f>IF(AND(N3501&gt;0,N3501&lt;=0.05),'Bảng Giá'!$B$3,IF(AND(N3501&lt;=0.1,N3501&gt;0.05),'Bảng Giá'!$B$4,IF(AND('Raw Data'!N3501&gt;0.1,'Raw Data'!N3501&lt;=0.25),'Bảng Giá'!$B$5,IF(AND('Raw Data'!N3501&gt;0.25,'Raw Data'!N3501&lt;=0.5),'Bảng Giá'!$B$6,IF(AND('Raw Data'!N3501&gt;0.5,'Raw Data'!N3501&lt;=1),'Bảng Giá'!$B$7,IF(AND('Raw Data'!N3501&gt;1,'Raw Data'!N3501&lt;=1.5),'Bảng Giá'!$B$8,IF(AND('Raw Data'!N3501&gt;1.5,'Raw Data'!N3501&lt;=2),'Bảng Giá'!$B$9,IF(AND('Raw Data'!N3501&gt;2,'Raw Data'!N3501&lt;=2.5),'Bảng Giá'!$B$10,IF(AND('Raw Data'!N3501&gt;2.5,'Raw Data'!N3501&lt;=3),'Bảng Giá'!$B$11,IF(AND('Raw Data'!N3501&gt;3,'Raw Data'!N3501&lt;=3.5),'Bảng Giá'!$B$12,IF(AND('Raw Data'!N3501&gt;3.5,'Raw Data'!N3501&lt;=4),'Bảng Giá'!$B$13,IF(AND('Raw Data'!N3501&gt;4,'Raw Data'!N3501&lt;=4.5),'Bảng Giá'!$B$14,IF(AND('Raw Data'!N3501&gt;4.5,'Raw Data'!N3501&lt;=5),'Bảng Giá'!$B$15,IF(AND('Raw Data'!N3501&gt;5,'Raw Data'!N3501&lt;=5.5),'Bảng Giá'!$B$16,IF(AND('Raw Data'!N3501&gt;5.5,'Raw Data'!N3501&lt;=6),'Bảng Giá'!$B$17,'Bảng Giá'!$B$18)))))))))))))))</f>
        <v>0.1&lt;x&lt;=0.25</v>
      </c>
      <c r="Q3501" s="48">
        <f t="shared" si="327"/>
        <v>-7.6335877862595417E-3</v>
      </c>
      <c r="R3501">
        <f t="shared" si="328"/>
        <v>15600</v>
      </c>
      <c r="S3501">
        <f t="shared" si="329"/>
        <v>2500</v>
      </c>
    </row>
    <row r="3502" spans="1:19" x14ac:dyDescent="0.25">
      <c r="A3502" s="12">
        <v>3501</v>
      </c>
      <c r="B3502" s="12" t="s">
        <v>292</v>
      </c>
      <c r="C3502" s="12" t="s">
        <v>2180</v>
      </c>
      <c r="D3502" s="28">
        <v>43017.662418981483</v>
      </c>
      <c r="E3502" s="17">
        <v>43019.162418981483</v>
      </c>
      <c r="F3502" s="13" t="s">
        <v>302</v>
      </c>
      <c r="G3502" s="12">
        <v>200</v>
      </c>
      <c r="H3502" s="12" t="s">
        <v>322</v>
      </c>
      <c r="I3502" s="12" t="s">
        <v>76</v>
      </c>
      <c r="J3502" s="37">
        <f>INDEX('Bảng Giá'!$C$3:$H$18,MATCH('Raw Data'!P3502,'Bảng Giá'!$B$3:$B$18,0),MATCH('Raw Data'!M3502,'Bảng Giá'!$C$2:$H$2,0))</f>
        <v>13000</v>
      </c>
      <c r="K3502" s="12">
        <v>13100</v>
      </c>
      <c r="L3502" s="36">
        <f t="shared" si="324"/>
        <v>1.5</v>
      </c>
      <c r="M3502" t="str">
        <f>'References data'!H3503</f>
        <v>Nội Tỉnh</v>
      </c>
      <c r="N3502">
        <f t="shared" si="325"/>
        <v>0.2</v>
      </c>
      <c r="O3502">
        <f t="shared" si="326"/>
        <v>-100</v>
      </c>
      <c r="P3502" t="str">
        <f>IF(AND(N3502&gt;0,N3502&lt;=0.05),'Bảng Giá'!$B$3,IF(AND(N3502&lt;=0.1,N3502&gt;0.05),'Bảng Giá'!$B$4,IF(AND('Raw Data'!N3502&gt;0.1,'Raw Data'!N3502&lt;=0.25),'Bảng Giá'!$B$5,IF(AND('Raw Data'!N3502&gt;0.25,'Raw Data'!N3502&lt;=0.5),'Bảng Giá'!$B$6,IF(AND('Raw Data'!N3502&gt;0.5,'Raw Data'!N3502&lt;=1),'Bảng Giá'!$B$7,IF(AND('Raw Data'!N3502&gt;1,'Raw Data'!N3502&lt;=1.5),'Bảng Giá'!$B$8,IF(AND('Raw Data'!N3502&gt;1.5,'Raw Data'!N3502&lt;=2),'Bảng Giá'!$B$9,IF(AND('Raw Data'!N3502&gt;2,'Raw Data'!N3502&lt;=2.5),'Bảng Giá'!$B$10,IF(AND('Raw Data'!N3502&gt;2.5,'Raw Data'!N3502&lt;=3),'Bảng Giá'!$B$11,IF(AND('Raw Data'!N3502&gt;3,'Raw Data'!N3502&lt;=3.5),'Bảng Giá'!$B$12,IF(AND('Raw Data'!N3502&gt;3.5,'Raw Data'!N3502&lt;=4),'Bảng Giá'!$B$13,IF(AND('Raw Data'!N3502&gt;4,'Raw Data'!N3502&lt;=4.5),'Bảng Giá'!$B$14,IF(AND('Raw Data'!N3502&gt;4.5,'Raw Data'!N3502&lt;=5),'Bảng Giá'!$B$15,IF(AND('Raw Data'!N3502&gt;5,'Raw Data'!N3502&lt;=5.5),'Bảng Giá'!$B$16,IF(AND('Raw Data'!N3502&gt;5.5,'Raw Data'!N3502&lt;=6),'Bảng Giá'!$B$17,'Bảng Giá'!$B$18)))))))))))))))</f>
        <v>0.1&lt;x&lt;=0.25</v>
      </c>
      <c r="Q3502" s="48">
        <f t="shared" si="327"/>
        <v>-7.6335877862595417E-3</v>
      </c>
      <c r="R3502">
        <f t="shared" si="328"/>
        <v>15600</v>
      </c>
      <c r="S3502">
        <f t="shared" si="329"/>
        <v>2500</v>
      </c>
    </row>
    <row r="3503" spans="1:19" x14ac:dyDescent="0.25">
      <c r="A3503" s="12">
        <v>3502</v>
      </c>
      <c r="B3503" s="12" t="s">
        <v>292</v>
      </c>
      <c r="C3503" s="12" t="s">
        <v>2181</v>
      </c>
      <c r="D3503" s="28">
        <v>43015.498298611114</v>
      </c>
      <c r="E3503" s="17">
        <v>43016.998298611114</v>
      </c>
      <c r="F3503" s="13" t="s">
        <v>302</v>
      </c>
      <c r="G3503" s="12">
        <v>2000</v>
      </c>
      <c r="H3503" s="12" t="s">
        <v>322</v>
      </c>
      <c r="I3503" s="12" t="s">
        <v>100</v>
      </c>
      <c r="J3503" s="37">
        <f>INDEX('Bảng Giá'!$C$3:$H$18,MATCH('Raw Data'!P3503,'Bảng Giá'!$B$3:$B$18,0),MATCH('Raw Data'!M3503,'Bảng Giá'!$C$2:$H$2,0))</f>
        <v>16000</v>
      </c>
      <c r="K3503" s="12">
        <v>16200</v>
      </c>
      <c r="L3503" s="36">
        <f t="shared" si="324"/>
        <v>1.5</v>
      </c>
      <c r="M3503" t="str">
        <f>'References data'!H3504</f>
        <v>Nội Tỉnh</v>
      </c>
      <c r="N3503">
        <f t="shared" si="325"/>
        <v>2</v>
      </c>
      <c r="O3503">
        <f t="shared" si="326"/>
        <v>-200</v>
      </c>
      <c r="P3503" t="str">
        <f>IF(AND(N3503&gt;0,N3503&lt;=0.05),'Bảng Giá'!$B$3,IF(AND(N3503&lt;=0.1,N3503&gt;0.05),'Bảng Giá'!$B$4,IF(AND('Raw Data'!N3503&gt;0.1,'Raw Data'!N3503&lt;=0.25),'Bảng Giá'!$B$5,IF(AND('Raw Data'!N3503&gt;0.25,'Raw Data'!N3503&lt;=0.5),'Bảng Giá'!$B$6,IF(AND('Raw Data'!N3503&gt;0.5,'Raw Data'!N3503&lt;=1),'Bảng Giá'!$B$7,IF(AND('Raw Data'!N3503&gt;1,'Raw Data'!N3503&lt;=1.5),'Bảng Giá'!$B$8,IF(AND('Raw Data'!N3503&gt;1.5,'Raw Data'!N3503&lt;=2),'Bảng Giá'!$B$9,IF(AND('Raw Data'!N3503&gt;2,'Raw Data'!N3503&lt;=2.5),'Bảng Giá'!$B$10,IF(AND('Raw Data'!N3503&gt;2.5,'Raw Data'!N3503&lt;=3),'Bảng Giá'!$B$11,IF(AND('Raw Data'!N3503&gt;3,'Raw Data'!N3503&lt;=3.5),'Bảng Giá'!$B$12,IF(AND('Raw Data'!N3503&gt;3.5,'Raw Data'!N3503&lt;=4),'Bảng Giá'!$B$13,IF(AND('Raw Data'!N3503&gt;4,'Raw Data'!N3503&lt;=4.5),'Bảng Giá'!$B$14,IF(AND('Raw Data'!N3503&gt;4.5,'Raw Data'!N3503&lt;=5),'Bảng Giá'!$B$15,IF(AND('Raw Data'!N3503&gt;5,'Raw Data'!N3503&lt;=5.5),'Bảng Giá'!$B$16,IF(AND('Raw Data'!N3503&gt;5.5,'Raw Data'!N3503&lt;=6),'Bảng Giá'!$B$17,'Bảng Giá'!$B$18)))))))))))))))</f>
        <v>1.5&lt;x&lt;=2</v>
      </c>
      <c r="Q3503" s="48">
        <f t="shared" si="327"/>
        <v>-1.2345679012345678E-2</v>
      </c>
      <c r="R3503">
        <f t="shared" si="328"/>
        <v>19200</v>
      </c>
      <c r="S3503">
        <f t="shared" si="329"/>
        <v>3000</v>
      </c>
    </row>
    <row r="3504" spans="1:19" x14ac:dyDescent="0.25">
      <c r="A3504" s="12">
        <v>3503</v>
      </c>
      <c r="B3504" s="12" t="s">
        <v>292</v>
      </c>
      <c r="C3504" s="12" t="s">
        <v>2182</v>
      </c>
      <c r="D3504" s="28">
        <v>43015.333333333336</v>
      </c>
      <c r="E3504" s="17">
        <v>43016.833333333336</v>
      </c>
      <c r="F3504" s="13" t="s">
        <v>302</v>
      </c>
      <c r="G3504" s="12">
        <v>200</v>
      </c>
      <c r="H3504" s="12" t="s">
        <v>322</v>
      </c>
      <c r="I3504" s="12" t="s">
        <v>74</v>
      </c>
      <c r="J3504" s="37">
        <f>INDEX('Bảng Giá'!$C$3:$H$18,MATCH('Raw Data'!P3504,'Bảng Giá'!$B$3:$B$18,0),MATCH('Raw Data'!M3504,'Bảng Giá'!$C$2:$H$2,0))</f>
        <v>13000</v>
      </c>
      <c r="K3504" s="12">
        <v>13100</v>
      </c>
      <c r="L3504" s="36">
        <f t="shared" si="324"/>
        <v>1.5</v>
      </c>
      <c r="M3504" t="str">
        <f>'References data'!H3505</f>
        <v>Nội Tỉnh</v>
      </c>
      <c r="N3504">
        <f t="shared" si="325"/>
        <v>0.2</v>
      </c>
      <c r="O3504">
        <f t="shared" si="326"/>
        <v>-100</v>
      </c>
      <c r="P3504" t="str">
        <f>IF(AND(N3504&gt;0,N3504&lt;=0.05),'Bảng Giá'!$B$3,IF(AND(N3504&lt;=0.1,N3504&gt;0.05),'Bảng Giá'!$B$4,IF(AND('Raw Data'!N3504&gt;0.1,'Raw Data'!N3504&lt;=0.25),'Bảng Giá'!$B$5,IF(AND('Raw Data'!N3504&gt;0.25,'Raw Data'!N3504&lt;=0.5),'Bảng Giá'!$B$6,IF(AND('Raw Data'!N3504&gt;0.5,'Raw Data'!N3504&lt;=1),'Bảng Giá'!$B$7,IF(AND('Raw Data'!N3504&gt;1,'Raw Data'!N3504&lt;=1.5),'Bảng Giá'!$B$8,IF(AND('Raw Data'!N3504&gt;1.5,'Raw Data'!N3504&lt;=2),'Bảng Giá'!$B$9,IF(AND('Raw Data'!N3504&gt;2,'Raw Data'!N3504&lt;=2.5),'Bảng Giá'!$B$10,IF(AND('Raw Data'!N3504&gt;2.5,'Raw Data'!N3504&lt;=3),'Bảng Giá'!$B$11,IF(AND('Raw Data'!N3504&gt;3,'Raw Data'!N3504&lt;=3.5),'Bảng Giá'!$B$12,IF(AND('Raw Data'!N3504&gt;3.5,'Raw Data'!N3504&lt;=4),'Bảng Giá'!$B$13,IF(AND('Raw Data'!N3504&gt;4,'Raw Data'!N3504&lt;=4.5),'Bảng Giá'!$B$14,IF(AND('Raw Data'!N3504&gt;4.5,'Raw Data'!N3504&lt;=5),'Bảng Giá'!$B$15,IF(AND('Raw Data'!N3504&gt;5,'Raw Data'!N3504&lt;=5.5),'Bảng Giá'!$B$16,IF(AND('Raw Data'!N3504&gt;5.5,'Raw Data'!N3504&lt;=6),'Bảng Giá'!$B$17,'Bảng Giá'!$B$18)))))))))))))))</f>
        <v>0.1&lt;x&lt;=0.25</v>
      </c>
      <c r="Q3504" s="48">
        <f t="shared" si="327"/>
        <v>-7.6335877862595417E-3</v>
      </c>
      <c r="R3504">
        <f t="shared" si="328"/>
        <v>15600</v>
      </c>
      <c r="S3504">
        <f t="shared" si="329"/>
        <v>2500</v>
      </c>
    </row>
    <row r="3505" spans="1:19" x14ac:dyDescent="0.25">
      <c r="A3505" s="12">
        <v>3504</v>
      </c>
      <c r="B3505" s="12" t="s">
        <v>292</v>
      </c>
      <c r="C3505" s="12" t="s">
        <v>2183</v>
      </c>
      <c r="D3505" s="28">
        <v>43014.628252314818</v>
      </c>
      <c r="E3505" s="17">
        <v>43016.128252314818</v>
      </c>
      <c r="F3505" s="13" t="s">
        <v>302</v>
      </c>
      <c r="G3505" s="12">
        <v>200</v>
      </c>
      <c r="H3505" s="12" t="s">
        <v>322</v>
      </c>
      <c r="I3505" s="12" t="s">
        <v>95</v>
      </c>
      <c r="J3505" s="37">
        <f>INDEX('Bảng Giá'!$C$3:$H$18,MATCH('Raw Data'!P3505,'Bảng Giá'!$B$3:$B$18,0),MATCH('Raw Data'!M3505,'Bảng Giá'!$C$2:$H$2,0))</f>
        <v>13000</v>
      </c>
      <c r="K3505" s="12">
        <v>13100</v>
      </c>
      <c r="L3505" s="36">
        <f t="shared" si="324"/>
        <v>1.5</v>
      </c>
      <c r="M3505" t="str">
        <f>'References data'!H3506</f>
        <v>Nội Tỉnh</v>
      </c>
      <c r="N3505">
        <f t="shared" si="325"/>
        <v>0.2</v>
      </c>
      <c r="O3505">
        <f t="shared" si="326"/>
        <v>-100</v>
      </c>
      <c r="P3505" t="str">
        <f>IF(AND(N3505&gt;0,N3505&lt;=0.05),'Bảng Giá'!$B$3,IF(AND(N3505&lt;=0.1,N3505&gt;0.05),'Bảng Giá'!$B$4,IF(AND('Raw Data'!N3505&gt;0.1,'Raw Data'!N3505&lt;=0.25),'Bảng Giá'!$B$5,IF(AND('Raw Data'!N3505&gt;0.25,'Raw Data'!N3505&lt;=0.5),'Bảng Giá'!$B$6,IF(AND('Raw Data'!N3505&gt;0.5,'Raw Data'!N3505&lt;=1),'Bảng Giá'!$B$7,IF(AND('Raw Data'!N3505&gt;1,'Raw Data'!N3505&lt;=1.5),'Bảng Giá'!$B$8,IF(AND('Raw Data'!N3505&gt;1.5,'Raw Data'!N3505&lt;=2),'Bảng Giá'!$B$9,IF(AND('Raw Data'!N3505&gt;2,'Raw Data'!N3505&lt;=2.5),'Bảng Giá'!$B$10,IF(AND('Raw Data'!N3505&gt;2.5,'Raw Data'!N3505&lt;=3),'Bảng Giá'!$B$11,IF(AND('Raw Data'!N3505&gt;3,'Raw Data'!N3505&lt;=3.5),'Bảng Giá'!$B$12,IF(AND('Raw Data'!N3505&gt;3.5,'Raw Data'!N3505&lt;=4),'Bảng Giá'!$B$13,IF(AND('Raw Data'!N3505&gt;4,'Raw Data'!N3505&lt;=4.5),'Bảng Giá'!$B$14,IF(AND('Raw Data'!N3505&gt;4.5,'Raw Data'!N3505&lt;=5),'Bảng Giá'!$B$15,IF(AND('Raw Data'!N3505&gt;5,'Raw Data'!N3505&lt;=5.5),'Bảng Giá'!$B$16,IF(AND('Raw Data'!N3505&gt;5.5,'Raw Data'!N3505&lt;=6),'Bảng Giá'!$B$17,'Bảng Giá'!$B$18)))))))))))))))</f>
        <v>0.1&lt;x&lt;=0.25</v>
      </c>
      <c r="Q3505" s="48">
        <f t="shared" si="327"/>
        <v>-7.6335877862595417E-3</v>
      </c>
      <c r="R3505">
        <f t="shared" si="328"/>
        <v>15600</v>
      </c>
      <c r="S3505">
        <f t="shared" si="329"/>
        <v>2500</v>
      </c>
    </row>
    <row r="3506" spans="1:19" x14ac:dyDescent="0.25">
      <c r="A3506" s="12">
        <v>3505</v>
      </c>
      <c r="B3506" s="12" t="s">
        <v>292</v>
      </c>
      <c r="C3506" s="12" t="s">
        <v>2184</v>
      </c>
      <c r="D3506" s="28">
        <v>43017.497511574074</v>
      </c>
      <c r="E3506" s="17">
        <v>43018.997511574074</v>
      </c>
      <c r="F3506" s="13" t="s">
        <v>302</v>
      </c>
      <c r="G3506" s="12">
        <v>200</v>
      </c>
      <c r="H3506" s="12" t="s">
        <v>322</v>
      </c>
      <c r="I3506" s="12" t="s">
        <v>76</v>
      </c>
      <c r="J3506" s="37">
        <f>INDEX('Bảng Giá'!$C$3:$H$18,MATCH('Raw Data'!P3506,'Bảng Giá'!$B$3:$B$18,0),MATCH('Raw Data'!M3506,'Bảng Giá'!$C$2:$H$2,0))</f>
        <v>13000</v>
      </c>
      <c r="K3506" s="12">
        <v>13100</v>
      </c>
      <c r="L3506" s="36">
        <f t="shared" si="324"/>
        <v>1.5</v>
      </c>
      <c r="M3506" t="str">
        <f>'References data'!H3507</f>
        <v>Nội Tỉnh</v>
      </c>
      <c r="N3506">
        <f t="shared" si="325"/>
        <v>0.2</v>
      </c>
      <c r="O3506">
        <f t="shared" si="326"/>
        <v>-100</v>
      </c>
      <c r="P3506" t="str">
        <f>IF(AND(N3506&gt;0,N3506&lt;=0.05),'Bảng Giá'!$B$3,IF(AND(N3506&lt;=0.1,N3506&gt;0.05),'Bảng Giá'!$B$4,IF(AND('Raw Data'!N3506&gt;0.1,'Raw Data'!N3506&lt;=0.25),'Bảng Giá'!$B$5,IF(AND('Raw Data'!N3506&gt;0.25,'Raw Data'!N3506&lt;=0.5),'Bảng Giá'!$B$6,IF(AND('Raw Data'!N3506&gt;0.5,'Raw Data'!N3506&lt;=1),'Bảng Giá'!$B$7,IF(AND('Raw Data'!N3506&gt;1,'Raw Data'!N3506&lt;=1.5),'Bảng Giá'!$B$8,IF(AND('Raw Data'!N3506&gt;1.5,'Raw Data'!N3506&lt;=2),'Bảng Giá'!$B$9,IF(AND('Raw Data'!N3506&gt;2,'Raw Data'!N3506&lt;=2.5),'Bảng Giá'!$B$10,IF(AND('Raw Data'!N3506&gt;2.5,'Raw Data'!N3506&lt;=3),'Bảng Giá'!$B$11,IF(AND('Raw Data'!N3506&gt;3,'Raw Data'!N3506&lt;=3.5),'Bảng Giá'!$B$12,IF(AND('Raw Data'!N3506&gt;3.5,'Raw Data'!N3506&lt;=4),'Bảng Giá'!$B$13,IF(AND('Raw Data'!N3506&gt;4,'Raw Data'!N3506&lt;=4.5),'Bảng Giá'!$B$14,IF(AND('Raw Data'!N3506&gt;4.5,'Raw Data'!N3506&lt;=5),'Bảng Giá'!$B$15,IF(AND('Raw Data'!N3506&gt;5,'Raw Data'!N3506&lt;=5.5),'Bảng Giá'!$B$16,IF(AND('Raw Data'!N3506&gt;5.5,'Raw Data'!N3506&lt;=6),'Bảng Giá'!$B$17,'Bảng Giá'!$B$18)))))))))))))))</f>
        <v>0.1&lt;x&lt;=0.25</v>
      </c>
      <c r="Q3506" s="48">
        <f t="shared" si="327"/>
        <v>-7.6335877862595417E-3</v>
      </c>
      <c r="R3506">
        <f t="shared" si="328"/>
        <v>15600</v>
      </c>
      <c r="S3506">
        <f t="shared" si="329"/>
        <v>2500</v>
      </c>
    </row>
    <row r="3507" spans="1:19" x14ac:dyDescent="0.25">
      <c r="A3507" s="12">
        <v>3506</v>
      </c>
      <c r="B3507" s="12" t="s">
        <v>292</v>
      </c>
      <c r="C3507" s="12" t="s">
        <v>2185</v>
      </c>
      <c r="D3507" s="28">
        <v>43017.497650462959</v>
      </c>
      <c r="E3507" s="17">
        <v>43018.997650462959</v>
      </c>
      <c r="F3507" s="13" t="s">
        <v>302</v>
      </c>
      <c r="G3507" s="12">
        <v>200</v>
      </c>
      <c r="H3507" s="12" t="s">
        <v>322</v>
      </c>
      <c r="I3507" s="12" t="s">
        <v>91</v>
      </c>
      <c r="J3507" s="37">
        <f>INDEX('Bảng Giá'!$C$3:$H$18,MATCH('Raw Data'!P3507,'Bảng Giá'!$B$3:$B$18,0),MATCH('Raw Data'!M3507,'Bảng Giá'!$C$2:$H$2,0))</f>
        <v>13000</v>
      </c>
      <c r="K3507" s="12">
        <v>13100</v>
      </c>
      <c r="L3507" s="36">
        <f t="shared" si="324"/>
        <v>1.5</v>
      </c>
      <c r="M3507" t="str">
        <f>'References data'!H3508</f>
        <v>Nội Tỉnh</v>
      </c>
      <c r="N3507">
        <f t="shared" si="325"/>
        <v>0.2</v>
      </c>
      <c r="O3507">
        <f t="shared" si="326"/>
        <v>-100</v>
      </c>
      <c r="P3507" t="str">
        <f>IF(AND(N3507&gt;0,N3507&lt;=0.05),'Bảng Giá'!$B$3,IF(AND(N3507&lt;=0.1,N3507&gt;0.05),'Bảng Giá'!$B$4,IF(AND('Raw Data'!N3507&gt;0.1,'Raw Data'!N3507&lt;=0.25),'Bảng Giá'!$B$5,IF(AND('Raw Data'!N3507&gt;0.25,'Raw Data'!N3507&lt;=0.5),'Bảng Giá'!$B$6,IF(AND('Raw Data'!N3507&gt;0.5,'Raw Data'!N3507&lt;=1),'Bảng Giá'!$B$7,IF(AND('Raw Data'!N3507&gt;1,'Raw Data'!N3507&lt;=1.5),'Bảng Giá'!$B$8,IF(AND('Raw Data'!N3507&gt;1.5,'Raw Data'!N3507&lt;=2),'Bảng Giá'!$B$9,IF(AND('Raw Data'!N3507&gt;2,'Raw Data'!N3507&lt;=2.5),'Bảng Giá'!$B$10,IF(AND('Raw Data'!N3507&gt;2.5,'Raw Data'!N3507&lt;=3),'Bảng Giá'!$B$11,IF(AND('Raw Data'!N3507&gt;3,'Raw Data'!N3507&lt;=3.5),'Bảng Giá'!$B$12,IF(AND('Raw Data'!N3507&gt;3.5,'Raw Data'!N3507&lt;=4),'Bảng Giá'!$B$13,IF(AND('Raw Data'!N3507&gt;4,'Raw Data'!N3507&lt;=4.5),'Bảng Giá'!$B$14,IF(AND('Raw Data'!N3507&gt;4.5,'Raw Data'!N3507&lt;=5),'Bảng Giá'!$B$15,IF(AND('Raw Data'!N3507&gt;5,'Raw Data'!N3507&lt;=5.5),'Bảng Giá'!$B$16,IF(AND('Raw Data'!N3507&gt;5.5,'Raw Data'!N3507&lt;=6),'Bảng Giá'!$B$17,'Bảng Giá'!$B$18)))))))))))))))</f>
        <v>0.1&lt;x&lt;=0.25</v>
      </c>
      <c r="Q3507" s="48">
        <f t="shared" si="327"/>
        <v>-7.6335877862595417E-3</v>
      </c>
      <c r="R3507">
        <f t="shared" si="328"/>
        <v>15600</v>
      </c>
      <c r="S3507">
        <f t="shared" si="329"/>
        <v>2500</v>
      </c>
    </row>
    <row r="3508" spans="1:19" x14ac:dyDescent="0.25">
      <c r="A3508" s="12">
        <v>3507</v>
      </c>
      <c r="B3508" s="12" t="s">
        <v>292</v>
      </c>
      <c r="C3508" s="12" t="s">
        <v>2186</v>
      </c>
      <c r="D3508" s="28">
        <v>43015.333333333336</v>
      </c>
      <c r="E3508" s="17">
        <v>43016.833333333336</v>
      </c>
      <c r="F3508" s="13" t="s">
        <v>302</v>
      </c>
      <c r="G3508" s="12">
        <v>2500</v>
      </c>
      <c r="H3508" s="12" t="s">
        <v>322</v>
      </c>
      <c r="I3508" s="12" t="s">
        <v>76</v>
      </c>
      <c r="J3508" s="37">
        <f>INDEX('Bảng Giá'!$C$3:$H$18,MATCH('Raw Data'!P3508,'Bảng Giá'!$B$3:$B$18,0),MATCH('Raw Data'!M3508,'Bảng Giá'!$C$2:$H$2,0))</f>
        <v>16000</v>
      </c>
      <c r="K3508" s="12">
        <v>17700</v>
      </c>
      <c r="L3508" s="36">
        <f t="shared" si="324"/>
        <v>1.5</v>
      </c>
      <c r="M3508" t="str">
        <f>'References data'!H3509</f>
        <v>Nội Tỉnh</v>
      </c>
      <c r="N3508">
        <f t="shared" si="325"/>
        <v>2.5</v>
      </c>
      <c r="O3508">
        <f t="shared" si="326"/>
        <v>-1700</v>
      </c>
      <c r="P3508" t="str">
        <f>IF(AND(N3508&gt;0,N3508&lt;=0.05),'Bảng Giá'!$B$3,IF(AND(N3508&lt;=0.1,N3508&gt;0.05),'Bảng Giá'!$B$4,IF(AND('Raw Data'!N3508&gt;0.1,'Raw Data'!N3508&lt;=0.25),'Bảng Giá'!$B$5,IF(AND('Raw Data'!N3508&gt;0.25,'Raw Data'!N3508&lt;=0.5),'Bảng Giá'!$B$6,IF(AND('Raw Data'!N3508&gt;0.5,'Raw Data'!N3508&lt;=1),'Bảng Giá'!$B$7,IF(AND('Raw Data'!N3508&gt;1,'Raw Data'!N3508&lt;=1.5),'Bảng Giá'!$B$8,IF(AND('Raw Data'!N3508&gt;1.5,'Raw Data'!N3508&lt;=2),'Bảng Giá'!$B$9,IF(AND('Raw Data'!N3508&gt;2,'Raw Data'!N3508&lt;=2.5),'Bảng Giá'!$B$10,IF(AND('Raw Data'!N3508&gt;2.5,'Raw Data'!N3508&lt;=3),'Bảng Giá'!$B$11,IF(AND('Raw Data'!N3508&gt;3,'Raw Data'!N3508&lt;=3.5),'Bảng Giá'!$B$12,IF(AND('Raw Data'!N3508&gt;3.5,'Raw Data'!N3508&lt;=4),'Bảng Giá'!$B$13,IF(AND('Raw Data'!N3508&gt;4,'Raw Data'!N3508&lt;=4.5),'Bảng Giá'!$B$14,IF(AND('Raw Data'!N3508&gt;4.5,'Raw Data'!N3508&lt;=5),'Bảng Giá'!$B$15,IF(AND('Raw Data'!N3508&gt;5,'Raw Data'!N3508&lt;=5.5),'Bảng Giá'!$B$16,IF(AND('Raw Data'!N3508&gt;5.5,'Raw Data'!N3508&lt;=6),'Bảng Giá'!$B$17,'Bảng Giá'!$B$18)))))))))))))))</f>
        <v>2&lt;x&lt;=2.5</v>
      </c>
      <c r="Q3508" s="48">
        <f t="shared" si="327"/>
        <v>-9.6045197740112997E-2</v>
      </c>
      <c r="R3508">
        <f t="shared" si="328"/>
        <v>19200</v>
      </c>
      <c r="S3508">
        <f t="shared" si="329"/>
        <v>1500</v>
      </c>
    </row>
    <row r="3509" spans="1:19" x14ac:dyDescent="0.25">
      <c r="A3509" s="12">
        <v>3508</v>
      </c>
      <c r="B3509" s="12" t="s">
        <v>292</v>
      </c>
      <c r="C3509" s="12" t="s">
        <v>2187</v>
      </c>
      <c r="D3509" s="28">
        <v>43015.498437499999</v>
      </c>
      <c r="E3509" s="17">
        <v>43016.998437499999</v>
      </c>
      <c r="F3509" s="13" t="s">
        <v>302</v>
      </c>
      <c r="G3509" s="12">
        <v>200</v>
      </c>
      <c r="H3509" s="12" t="s">
        <v>322</v>
      </c>
      <c r="I3509" s="12" t="s">
        <v>76</v>
      </c>
      <c r="J3509" s="37">
        <f>INDEX('Bảng Giá'!$C$3:$H$18,MATCH('Raw Data'!P3509,'Bảng Giá'!$B$3:$B$18,0),MATCH('Raw Data'!M3509,'Bảng Giá'!$C$2:$H$2,0))</f>
        <v>13000</v>
      </c>
      <c r="K3509" s="12">
        <v>13100</v>
      </c>
      <c r="L3509" s="36">
        <f t="shared" si="324"/>
        <v>1.5</v>
      </c>
      <c r="M3509" t="str">
        <f>'References data'!H3510</f>
        <v>Nội Tỉnh</v>
      </c>
      <c r="N3509">
        <f t="shared" si="325"/>
        <v>0.2</v>
      </c>
      <c r="O3509">
        <f t="shared" si="326"/>
        <v>-100</v>
      </c>
      <c r="P3509" t="str">
        <f>IF(AND(N3509&gt;0,N3509&lt;=0.05),'Bảng Giá'!$B$3,IF(AND(N3509&lt;=0.1,N3509&gt;0.05),'Bảng Giá'!$B$4,IF(AND('Raw Data'!N3509&gt;0.1,'Raw Data'!N3509&lt;=0.25),'Bảng Giá'!$B$5,IF(AND('Raw Data'!N3509&gt;0.25,'Raw Data'!N3509&lt;=0.5),'Bảng Giá'!$B$6,IF(AND('Raw Data'!N3509&gt;0.5,'Raw Data'!N3509&lt;=1),'Bảng Giá'!$B$7,IF(AND('Raw Data'!N3509&gt;1,'Raw Data'!N3509&lt;=1.5),'Bảng Giá'!$B$8,IF(AND('Raw Data'!N3509&gt;1.5,'Raw Data'!N3509&lt;=2),'Bảng Giá'!$B$9,IF(AND('Raw Data'!N3509&gt;2,'Raw Data'!N3509&lt;=2.5),'Bảng Giá'!$B$10,IF(AND('Raw Data'!N3509&gt;2.5,'Raw Data'!N3509&lt;=3),'Bảng Giá'!$B$11,IF(AND('Raw Data'!N3509&gt;3,'Raw Data'!N3509&lt;=3.5),'Bảng Giá'!$B$12,IF(AND('Raw Data'!N3509&gt;3.5,'Raw Data'!N3509&lt;=4),'Bảng Giá'!$B$13,IF(AND('Raw Data'!N3509&gt;4,'Raw Data'!N3509&lt;=4.5),'Bảng Giá'!$B$14,IF(AND('Raw Data'!N3509&gt;4.5,'Raw Data'!N3509&lt;=5),'Bảng Giá'!$B$15,IF(AND('Raw Data'!N3509&gt;5,'Raw Data'!N3509&lt;=5.5),'Bảng Giá'!$B$16,IF(AND('Raw Data'!N3509&gt;5.5,'Raw Data'!N3509&lt;=6),'Bảng Giá'!$B$17,'Bảng Giá'!$B$18)))))))))))))))</f>
        <v>0.1&lt;x&lt;=0.25</v>
      </c>
      <c r="Q3509" s="48">
        <f t="shared" si="327"/>
        <v>-7.6335877862595417E-3</v>
      </c>
      <c r="R3509">
        <f t="shared" si="328"/>
        <v>15600</v>
      </c>
      <c r="S3509">
        <f t="shared" si="329"/>
        <v>2500</v>
      </c>
    </row>
    <row r="3510" spans="1:19" x14ac:dyDescent="0.25">
      <c r="A3510" s="12">
        <v>3509</v>
      </c>
      <c r="B3510" s="12" t="s">
        <v>292</v>
      </c>
      <c r="C3510" s="12" t="s">
        <v>2188</v>
      </c>
      <c r="D3510" s="28">
        <v>43015.498449074075</v>
      </c>
      <c r="E3510" s="17">
        <v>43016.998449074075</v>
      </c>
      <c r="F3510" s="13" t="s">
        <v>302</v>
      </c>
      <c r="G3510" s="12">
        <v>200</v>
      </c>
      <c r="H3510" s="12" t="s">
        <v>322</v>
      </c>
      <c r="I3510" s="12" t="s">
        <v>93</v>
      </c>
      <c r="J3510" s="37">
        <f>INDEX('Bảng Giá'!$C$3:$H$18,MATCH('Raw Data'!P3510,'Bảng Giá'!$B$3:$B$18,0),MATCH('Raw Data'!M3510,'Bảng Giá'!$C$2:$H$2,0))</f>
        <v>13000</v>
      </c>
      <c r="K3510" s="12">
        <v>13100</v>
      </c>
      <c r="L3510" s="36">
        <f t="shared" si="324"/>
        <v>1.5</v>
      </c>
      <c r="M3510" t="str">
        <f>'References data'!H3511</f>
        <v>Nội Tỉnh</v>
      </c>
      <c r="N3510">
        <f t="shared" si="325"/>
        <v>0.2</v>
      </c>
      <c r="O3510">
        <f t="shared" si="326"/>
        <v>-100</v>
      </c>
      <c r="P3510" t="str">
        <f>IF(AND(N3510&gt;0,N3510&lt;=0.05),'Bảng Giá'!$B$3,IF(AND(N3510&lt;=0.1,N3510&gt;0.05),'Bảng Giá'!$B$4,IF(AND('Raw Data'!N3510&gt;0.1,'Raw Data'!N3510&lt;=0.25),'Bảng Giá'!$B$5,IF(AND('Raw Data'!N3510&gt;0.25,'Raw Data'!N3510&lt;=0.5),'Bảng Giá'!$B$6,IF(AND('Raw Data'!N3510&gt;0.5,'Raw Data'!N3510&lt;=1),'Bảng Giá'!$B$7,IF(AND('Raw Data'!N3510&gt;1,'Raw Data'!N3510&lt;=1.5),'Bảng Giá'!$B$8,IF(AND('Raw Data'!N3510&gt;1.5,'Raw Data'!N3510&lt;=2),'Bảng Giá'!$B$9,IF(AND('Raw Data'!N3510&gt;2,'Raw Data'!N3510&lt;=2.5),'Bảng Giá'!$B$10,IF(AND('Raw Data'!N3510&gt;2.5,'Raw Data'!N3510&lt;=3),'Bảng Giá'!$B$11,IF(AND('Raw Data'!N3510&gt;3,'Raw Data'!N3510&lt;=3.5),'Bảng Giá'!$B$12,IF(AND('Raw Data'!N3510&gt;3.5,'Raw Data'!N3510&lt;=4),'Bảng Giá'!$B$13,IF(AND('Raw Data'!N3510&gt;4,'Raw Data'!N3510&lt;=4.5),'Bảng Giá'!$B$14,IF(AND('Raw Data'!N3510&gt;4.5,'Raw Data'!N3510&lt;=5),'Bảng Giá'!$B$15,IF(AND('Raw Data'!N3510&gt;5,'Raw Data'!N3510&lt;=5.5),'Bảng Giá'!$B$16,IF(AND('Raw Data'!N3510&gt;5.5,'Raw Data'!N3510&lt;=6),'Bảng Giá'!$B$17,'Bảng Giá'!$B$18)))))))))))))))</f>
        <v>0.1&lt;x&lt;=0.25</v>
      </c>
      <c r="Q3510" s="48">
        <f t="shared" si="327"/>
        <v>-7.6335877862595417E-3</v>
      </c>
      <c r="R3510">
        <f t="shared" si="328"/>
        <v>15600</v>
      </c>
      <c r="S3510">
        <f t="shared" si="329"/>
        <v>2500</v>
      </c>
    </row>
    <row r="3511" spans="1:19" x14ac:dyDescent="0.25">
      <c r="A3511" s="12">
        <v>3510</v>
      </c>
      <c r="B3511" s="12" t="s">
        <v>292</v>
      </c>
      <c r="C3511" s="12" t="s">
        <v>2189</v>
      </c>
      <c r="D3511" s="28">
        <v>43014.333333333336</v>
      </c>
      <c r="E3511" s="17">
        <v>43015.833333333336</v>
      </c>
      <c r="F3511" s="13" t="s">
        <v>302</v>
      </c>
      <c r="G3511" s="12">
        <v>200</v>
      </c>
      <c r="H3511" s="12" t="s">
        <v>322</v>
      </c>
      <c r="I3511" s="12" t="s">
        <v>301</v>
      </c>
      <c r="J3511" s="37">
        <f>INDEX('Bảng Giá'!$C$3:$H$18,MATCH('Raw Data'!P3511,'Bảng Giá'!$B$3:$B$18,0),MATCH('Raw Data'!M3511,'Bảng Giá'!$C$2:$H$2,0))</f>
        <v>13000</v>
      </c>
      <c r="K3511" s="12">
        <v>13100</v>
      </c>
      <c r="L3511" s="36">
        <f t="shared" si="324"/>
        <v>1.5</v>
      </c>
      <c r="M3511" t="str">
        <f>'References data'!H3512</f>
        <v>Nội Tỉnh</v>
      </c>
      <c r="N3511">
        <f t="shared" si="325"/>
        <v>0.2</v>
      </c>
      <c r="O3511">
        <f t="shared" si="326"/>
        <v>-100</v>
      </c>
      <c r="P3511" t="str">
        <f>IF(AND(N3511&gt;0,N3511&lt;=0.05),'Bảng Giá'!$B$3,IF(AND(N3511&lt;=0.1,N3511&gt;0.05),'Bảng Giá'!$B$4,IF(AND('Raw Data'!N3511&gt;0.1,'Raw Data'!N3511&lt;=0.25),'Bảng Giá'!$B$5,IF(AND('Raw Data'!N3511&gt;0.25,'Raw Data'!N3511&lt;=0.5),'Bảng Giá'!$B$6,IF(AND('Raw Data'!N3511&gt;0.5,'Raw Data'!N3511&lt;=1),'Bảng Giá'!$B$7,IF(AND('Raw Data'!N3511&gt;1,'Raw Data'!N3511&lt;=1.5),'Bảng Giá'!$B$8,IF(AND('Raw Data'!N3511&gt;1.5,'Raw Data'!N3511&lt;=2),'Bảng Giá'!$B$9,IF(AND('Raw Data'!N3511&gt;2,'Raw Data'!N3511&lt;=2.5),'Bảng Giá'!$B$10,IF(AND('Raw Data'!N3511&gt;2.5,'Raw Data'!N3511&lt;=3),'Bảng Giá'!$B$11,IF(AND('Raw Data'!N3511&gt;3,'Raw Data'!N3511&lt;=3.5),'Bảng Giá'!$B$12,IF(AND('Raw Data'!N3511&gt;3.5,'Raw Data'!N3511&lt;=4),'Bảng Giá'!$B$13,IF(AND('Raw Data'!N3511&gt;4,'Raw Data'!N3511&lt;=4.5),'Bảng Giá'!$B$14,IF(AND('Raw Data'!N3511&gt;4.5,'Raw Data'!N3511&lt;=5),'Bảng Giá'!$B$15,IF(AND('Raw Data'!N3511&gt;5,'Raw Data'!N3511&lt;=5.5),'Bảng Giá'!$B$16,IF(AND('Raw Data'!N3511&gt;5.5,'Raw Data'!N3511&lt;=6),'Bảng Giá'!$B$17,'Bảng Giá'!$B$18)))))))))))))))</f>
        <v>0.1&lt;x&lt;=0.25</v>
      </c>
      <c r="Q3511" s="48">
        <f t="shared" si="327"/>
        <v>-7.6335877862595417E-3</v>
      </c>
      <c r="R3511">
        <f t="shared" si="328"/>
        <v>15600</v>
      </c>
      <c r="S3511">
        <f t="shared" si="329"/>
        <v>2500</v>
      </c>
    </row>
    <row r="3512" spans="1:19" x14ac:dyDescent="0.25">
      <c r="A3512" s="12">
        <v>3511</v>
      </c>
      <c r="B3512" s="12" t="s">
        <v>292</v>
      </c>
      <c r="C3512" s="12" t="s">
        <v>2190</v>
      </c>
      <c r="D3512" s="28">
        <v>43015.629953703705</v>
      </c>
      <c r="E3512" s="17">
        <v>43017.829953703702</v>
      </c>
      <c r="F3512" s="13" t="s">
        <v>302</v>
      </c>
      <c r="G3512" s="12">
        <v>3600</v>
      </c>
      <c r="H3512" s="12" t="s">
        <v>111</v>
      </c>
      <c r="I3512" s="12" t="s">
        <v>322</v>
      </c>
      <c r="J3512" s="37">
        <f>INDEX('Bảng Giá'!$C$3:$H$18,MATCH('Raw Data'!P3512,'Bảng Giá'!$B$3:$B$18,0),MATCH('Raw Data'!M3512,'Bảng Giá'!$C$2:$H$2,0))</f>
        <v>51500</v>
      </c>
      <c r="K3512" s="12">
        <v>51800</v>
      </c>
      <c r="L3512" s="36">
        <f t="shared" si="324"/>
        <v>2.1999999999970896</v>
      </c>
      <c r="M3512" t="str">
        <f>'References data'!H3513</f>
        <v>Nội Vùng</v>
      </c>
      <c r="N3512">
        <f t="shared" si="325"/>
        <v>3.6</v>
      </c>
      <c r="O3512">
        <f t="shared" si="326"/>
        <v>-300</v>
      </c>
      <c r="P3512" t="str">
        <f>IF(AND(N3512&gt;0,N3512&lt;=0.05),'Bảng Giá'!$B$3,IF(AND(N3512&lt;=0.1,N3512&gt;0.05),'Bảng Giá'!$B$4,IF(AND('Raw Data'!N3512&gt;0.1,'Raw Data'!N3512&lt;=0.25),'Bảng Giá'!$B$5,IF(AND('Raw Data'!N3512&gt;0.25,'Raw Data'!N3512&lt;=0.5),'Bảng Giá'!$B$6,IF(AND('Raw Data'!N3512&gt;0.5,'Raw Data'!N3512&lt;=1),'Bảng Giá'!$B$7,IF(AND('Raw Data'!N3512&gt;1,'Raw Data'!N3512&lt;=1.5),'Bảng Giá'!$B$8,IF(AND('Raw Data'!N3512&gt;1.5,'Raw Data'!N3512&lt;=2),'Bảng Giá'!$B$9,IF(AND('Raw Data'!N3512&gt;2,'Raw Data'!N3512&lt;=2.5),'Bảng Giá'!$B$10,IF(AND('Raw Data'!N3512&gt;2.5,'Raw Data'!N3512&lt;=3),'Bảng Giá'!$B$11,IF(AND('Raw Data'!N3512&gt;3,'Raw Data'!N3512&lt;=3.5),'Bảng Giá'!$B$12,IF(AND('Raw Data'!N3512&gt;3.5,'Raw Data'!N3512&lt;=4),'Bảng Giá'!$B$13,IF(AND('Raw Data'!N3512&gt;4,'Raw Data'!N3512&lt;=4.5),'Bảng Giá'!$B$14,IF(AND('Raw Data'!N3512&gt;4.5,'Raw Data'!N3512&lt;=5),'Bảng Giá'!$B$15,IF(AND('Raw Data'!N3512&gt;5,'Raw Data'!N3512&lt;=5.5),'Bảng Giá'!$B$16,IF(AND('Raw Data'!N3512&gt;5.5,'Raw Data'!N3512&lt;=6),'Bảng Giá'!$B$17,'Bảng Giá'!$B$18)))))))))))))))</f>
        <v>3.5&lt;x&lt;=4</v>
      </c>
      <c r="Q3512" s="48">
        <f t="shared" si="327"/>
        <v>-5.7915057915057912E-3</v>
      </c>
      <c r="R3512">
        <f t="shared" si="328"/>
        <v>61800</v>
      </c>
      <c r="S3512">
        <f t="shared" si="329"/>
        <v>10000</v>
      </c>
    </row>
    <row r="3513" spans="1:19" x14ac:dyDescent="0.25">
      <c r="A3513" s="12">
        <v>3512</v>
      </c>
      <c r="B3513" s="12" t="s">
        <v>292</v>
      </c>
      <c r="C3513" s="12" t="s">
        <v>2191</v>
      </c>
      <c r="D3513" s="28">
        <v>43018.395891203705</v>
      </c>
      <c r="E3513" s="17">
        <v>43020.595891203702</v>
      </c>
      <c r="F3513" s="13" t="s">
        <v>302</v>
      </c>
      <c r="G3513" s="12">
        <v>3600</v>
      </c>
      <c r="H3513" s="12" t="s">
        <v>484</v>
      </c>
      <c r="I3513" s="12" t="s">
        <v>322</v>
      </c>
      <c r="J3513" s="37">
        <f>INDEX('Bảng Giá'!$C$3:$H$18,MATCH('Raw Data'!P3513,'Bảng Giá'!$B$3:$B$18,0),MATCH('Raw Data'!M3513,'Bảng Giá'!$C$2:$H$2,0))</f>
        <v>51500</v>
      </c>
      <c r="K3513" s="12">
        <v>51800</v>
      </c>
      <c r="L3513" s="36">
        <f t="shared" si="324"/>
        <v>2.1999999999970896</v>
      </c>
      <c r="M3513" t="str">
        <f>'References data'!H3514</f>
        <v>Nội Vùng</v>
      </c>
      <c r="N3513">
        <f t="shared" si="325"/>
        <v>3.6</v>
      </c>
      <c r="O3513">
        <f t="shared" si="326"/>
        <v>-300</v>
      </c>
      <c r="P3513" t="str">
        <f>IF(AND(N3513&gt;0,N3513&lt;=0.05),'Bảng Giá'!$B$3,IF(AND(N3513&lt;=0.1,N3513&gt;0.05),'Bảng Giá'!$B$4,IF(AND('Raw Data'!N3513&gt;0.1,'Raw Data'!N3513&lt;=0.25),'Bảng Giá'!$B$5,IF(AND('Raw Data'!N3513&gt;0.25,'Raw Data'!N3513&lt;=0.5),'Bảng Giá'!$B$6,IF(AND('Raw Data'!N3513&gt;0.5,'Raw Data'!N3513&lt;=1),'Bảng Giá'!$B$7,IF(AND('Raw Data'!N3513&gt;1,'Raw Data'!N3513&lt;=1.5),'Bảng Giá'!$B$8,IF(AND('Raw Data'!N3513&gt;1.5,'Raw Data'!N3513&lt;=2),'Bảng Giá'!$B$9,IF(AND('Raw Data'!N3513&gt;2,'Raw Data'!N3513&lt;=2.5),'Bảng Giá'!$B$10,IF(AND('Raw Data'!N3513&gt;2.5,'Raw Data'!N3513&lt;=3),'Bảng Giá'!$B$11,IF(AND('Raw Data'!N3513&gt;3,'Raw Data'!N3513&lt;=3.5),'Bảng Giá'!$B$12,IF(AND('Raw Data'!N3513&gt;3.5,'Raw Data'!N3513&lt;=4),'Bảng Giá'!$B$13,IF(AND('Raw Data'!N3513&gt;4,'Raw Data'!N3513&lt;=4.5),'Bảng Giá'!$B$14,IF(AND('Raw Data'!N3513&gt;4.5,'Raw Data'!N3513&lt;=5),'Bảng Giá'!$B$15,IF(AND('Raw Data'!N3513&gt;5,'Raw Data'!N3513&lt;=5.5),'Bảng Giá'!$B$16,IF(AND('Raw Data'!N3513&gt;5.5,'Raw Data'!N3513&lt;=6),'Bảng Giá'!$B$17,'Bảng Giá'!$B$18)))))))))))))))</f>
        <v>3.5&lt;x&lt;=4</v>
      </c>
      <c r="Q3513" s="48">
        <f t="shared" si="327"/>
        <v>-5.7915057915057912E-3</v>
      </c>
      <c r="R3513">
        <f t="shared" si="328"/>
        <v>61800</v>
      </c>
      <c r="S3513">
        <f t="shared" si="329"/>
        <v>10000</v>
      </c>
    </row>
    <row r="3514" spans="1:19" x14ac:dyDescent="0.25">
      <c r="A3514" s="12">
        <v>3513</v>
      </c>
      <c r="B3514" s="12" t="s">
        <v>292</v>
      </c>
      <c r="C3514" s="12" t="s">
        <v>2192</v>
      </c>
      <c r="D3514" s="28">
        <v>43017.662465277775</v>
      </c>
      <c r="E3514" s="17">
        <v>43021.862465277773</v>
      </c>
      <c r="F3514" s="13" t="s">
        <v>302</v>
      </c>
      <c r="G3514" s="12">
        <v>3600</v>
      </c>
      <c r="H3514" s="12" t="s">
        <v>276</v>
      </c>
      <c r="I3514" s="12" t="s">
        <v>322</v>
      </c>
      <c r="J3514" s="37">
        <f>INDEX('Bảng Giá'!$C$3:$H$18,MATCH('Raw Data'!P3514,'Bảng Giá'!$B$3:$B$18,0),MATCH('Raw Data'!M3514,'Bảng Giá'!$C$2:$H$2,0))</f>
        <v>83500</v>
      </c>
      <c r="K3514" s="12">
        <v>81500</v>
      </c>
      <c r="L3514" s="36">
        <f t="shared" si="324"/>
        <v>4.1999999999970896</v>
      </c>
      <c r="M3514" t="str">
        <f>'References data'!H3515</f>
        <v>Liên Vùng</v>
      </c>
      <c r="N3514">
        <f t="shared" si="325"/>
        <v>3.6</v>
      </c>
      <c r="O3514">
        <f t="shared" si="326"/>
        <v>2000</v>
      </c>
      <c r="P3514" t="str">
        <f>IF(AND(N3514&gt;0,N3514&lt;=0.05),'Bảng Giá'!$B$3,IF(AND(N3514&lt;=0.1,N3514&gt;0.05),'Bảng Giá'!$B$4,IF(AND('Raw Data'!N3514&gt;0.1,'Raw Data'!N3514&lt;=0.25),'Bảng Giá'!$B$5,IF(AND('Raw Data'!N3514&gt;0.25,'Raw Data'!N3514&lt;=0.5),'Bảng Giá'!$B$6,IF(AND('Raw Data'!N3514&gt;0.5,'Raw Data'!N3514&lt;=1),'Bảng Giá'!$B$7,IF(AND('Raw Data'!N3514&gt;1,'Raw Data'!N3514&lt;=1.5),'Bảng Giá'!$B$8,IF(AND('Raw Data'!N3514&gt;1.5,'Raw Data'!N3514&lt;=2),'Bảng Giá'!$B$9,IF(AND('Raw Data'!N3514&gt;2,'Raw Data'!N3514&lt;=2.5),'Bảng Giá'!$B$10,IF(AND('Raw Data'!N3514&gt;2.5,'Raw Data'!N3514&lt;=3),'Bảng Giá'!$B$11,IF(AND('Raw Data'!N3514&gt;3,'Raw Data'!N3514&lt;=3.5),'Bảng Giá'!$B$12,IF(AND('Raw Data'!N3514&gt;3.5,'Raw Data'!N3514&lt;=4),'Bảng Giá'!$B$13,IF(AND('Raw Data'!N3514&gt;4,'Raw Data'!N3514&lt;=4.5),'Bảng Giá'!$B$14,IF(AND('Raw Data'!N3514&gt;4.5,'Raw Data'!N3514&lt;=5),'Bảng Giá'!$B$15,IF(AND('Raw Data'!N3514&gt;5,'Raw Data'!N3514&lt;=5.5),'Bảng Giá'!$B$16,IF(AND('Raw Data'!N3514&gt;5.5,'Raw Data'!N3514&lt;=6),'Bảng Giá'!$B$17,'Bảng Giá'!$B$18)))))))))))))))</f>
        <v>3.5&lt;x&lt;=4</v>
      </c>
      <c r="Q3514" s="48">
        <f t="shared" si="327"/>
        <v>2.4539877300613498E-2</v>
      </c>
      <c r="R3514">
        <f t="shared" si="328"/>
        <v>100200</v>
      </c>
      <c r="S3514">
        <f t="shared" si="329"/>
        <v>18700</v>
      </c>
    </row>
    <row r="3515" spans="1:19" x14ac:dyDescent="0.25">
      <c r="A3515" s="12">
        <v>3514</v>
      </c>
      <c r="B3515" s="12" t="s">
        <v>292</v>
      </c>
      <c r="C3515" s="12" t="s">
        <v>2193</v>
      </c>
      <c r="D3515" s="28">
        <v>43017.662233796298</v>
      </c>
      <c r="E3515" s="17">
        <v>43019.862233796295</v>
      </c>
      <c r="F3515" s="13" t="s">
        <v>302</v>
      </c>
      <c r="G3515" s="12">
        <v>3600</v>
      </c>
      <c r="H3515" s="12" t="s">
        <v>117</v>
      </c>
      <c r="I3515" s="12" t="s">
        <v>322</v>
      </c>
      <c r="J3515" s="37">
        <f>INDEX('Bảng Giá'!$C$3:$H$18,MATCH('Raw Data'!P3515,'Bảng Giá'!$B$3:$B$18,0),MATCH('Raw Data'!M3515,'Bảng Giá'!$C$2:$H$2,0))</f>
        <v>51500</v>
      </c>
      <c r="K3515" s="12">
        <v>51800</v>
      </c>
      <c r="L3515" s="36">
        <f t="shared" si="324"/>
        <v>2.1999999999970896</v>
      </c>
      <c r="M3515" t="str">
        <f>'References data'!H3516</f>
        <v>Nội Vùng</v>
      </c>
      <c r="N3515">
        <f t="shared" si="325"/>
        <v>3.6</v>
      </c>
      <c r="O3515">
        <f t="shared" si="326"/>
        <v>-300</v>
      </c>
      <c r="P3515" t="str">
        <f>IF(AND(N3515&gt;0,N3515&lt;=0.05),'Bảng Giá'!$B$3,IF(AND(N3515&lt;=0.1,N3515&gt;0.05),'Bảng Giá'!$B$4,IF(AND('Raw Data'!N3515&gt;0.1,'Raw Data'!N3515&lt;=0.25),'Bảng Giá'!$B$5,IF(AND('Raw Data'!N3515&gt;0.25,'Raw Data'!N3515&lt;=0.5),'Bảng Giá'!$B$6,IF(AND('Raw Data'!N3515&gt;0.5,'Raw Data'!N3515&lt;=1),'Bảng Giá'!$B$7,IF(AND('Raw Data'!N3515&gt;1,'Raw Data'!N3515&lt;=1.5),'Bảng Giá'!$B$8,IF(AND('Raw Data'!N3515&gt;1.5,'Raw Data'!N3515&lt;=2),'Bảng Giá'!$B$9,IF(AND('Raw Data'!N3515&gt;2,'Raw Data'!N3515&lt;=2.5),'Bảng Giá'!$B$10,IF(AND('Raw Data'!N3515&gt;2.5,'Raw Data'!N3515&lt;=3),'Bảng Giá'!$B$11,IF(AND('Raw Data'!N3515&gt;3,'Raw Data'!N3515&lt;=3.5),'Bảng Giá'!$B$12,IF(AND('Raw Data'!N3515&gt;3.5,'Raw Data'!N3515&lt;=4),'Bảng Giá'!$B$13,IF(AND('Raw Data'!N3515&gt;4,'Raw Data'!N3515&lt;=4.5),'Bảng Giá'!$B$14,IF(AND('Raw Data'!N3515&gt;4.5,'Raw Data'!N3515&lt;=5),'Bảng Giá'!$B$15,IF(AND('Raw Data'!N3515&gt;5,'Raw Data'!N3515&lt;=5.5),'Bảng Giá'!$B$16,IF(AND('Raw Data'!N3515&gt;5.5,'Raw Data'!N3515&lt;=6),'Bảng Giá'!$B$17,'Bảng Giá'!$B$18)))))))))))))))</f>
        <v>3.5&lt;x&lt;=4</v>
      </c>
      <c r="Q3515" s="48">
        <f t="shared" si="327"/>
        <v>-5.7915057915057912E-3</v>
      </c>
      <c r="R3515">
        <f t="shared" si="328"/>
        <v>61800</v>
      </c>
      <c r="S3515">
        <f t="shared" si="329"/>
        <v>10000</v>
      </c>
    </row>
    <row r="3516" spans="1:19" x14ac:dyDescent="0.25">
      <c r="A3516" s="12">
        <v>3515</v>
      </c>
      <c r="B3516" s="12" t="s">
        <v>292</v>
      </c>
      <c r="C3516" s="12" t="s">
        <v>2194</v>
      </c>
      <c r="D3516" s="28">
        <v>43015.629756944443</v>
      </c>
      <c r="E3516" s="17">
        <v>43017.129756944443</v>
      </c>
      <c r="F3516" s="13" t="s">
        <v>302</v>
      </c>
      <c r="G3516" s="12">
        <v>5400</v>
      </c>
      <c r="H3516" s="12" t="s">
        <v>505</v>
      </c>
      <c r="I3516" s="12" t="s">
        <v>311</v>
      </c>
      <c r="J3516" s="37">
        <f>INDEX('Bảng Giá'!$C$3:$H$18,MATCH('Raw Data'!P3516,'Bảng Giá'!$B$3:$B$18,0),MATCH('Raw Data'!M3516,'Bảng Giá'!$C$2:$H$2,0))</f>
        <v>25000</v>
      </c>
      <c r="K3516" s="12">
        <v>25200</v>
      </c>
      <c r="L3516" s="36">
        <f t="shared" si="324"/>
        <v>1.5</v>
      </c>
      <c r="M3516" t="str">
        <f>'References data'!H3517</f>
        <v>Nội Tỉnh</v>
      </c>
      <c r="N3516">
        <f t="shared" si="325"/>
        <v>5.4</v>
      </c>
      <c r="O3516">
        <f t="shared" si="326"/>
        <v>-200</v>
      </c>
      <c r="P3516" t="str">
        <f>IF(AND(N3516&gt;0,N3516&lt;=0.05),'Bảng Giá'!$B$3,IF(AND(N3516&lt;=0.1,N3516&gt;0.05),'Bảng Giá'!$B$4,IF(AND('Raw Data'!N3516&gt;0.1,'Raw Data'!N3516&lt;=0.25),'Bảng Giá'!$B$5,IF(AND('Raw Data'!N3516&gt;0.25,'Raw Data'!N3516&lt;=0.5),'Bảng Giá'!$B$6,IF(AND('Raw Data'!N3516&gt;0.5,'Raw Data'!N3516&lt;=1),'Bảng Giá'!$B$7,IF(AND('Raw Data'!N3516&gt;1,'Raw Data'!N3516&lt;=1.5),'Bảng Giá'!$B$8,IF(AND('Raw Data'!N3516&gt;1.5,'Raw Data'!N3516&lt;=2),'Bảng Giá'!$B$9,IF(AND('Raw Data'!N3516&gt;2,'Raw Data'!N3516&lt;=2.5),'Bảng Giá'!$B$10,IF(AND('Raw Data'!N3516&gt;2.5,'Raw Data'!N3516&lt;=3),'Bảng Giá'!$B$11,IF(AND('Raw Data'!N3516&gt;3,'Raw Data'!N3516&lt;=3.5),'Bảng Giá'!$B$12,IF(AND('Raw Data'!N3516&gt;3.5,'Raw Data'!N3516&lt;=4),'Bảng Giá'!$B$13,IF(AND('Raw Data'!N3516&gt;4,'Raw Data'!N3516&lt;=4.5),'Bảng Giá'!$B$14,IF(AND('Raw Data'!N3516&gt;4.5,'Raw Data'!N3516&lt;=5),'Bảng Giá'!$B$15,IF(AND('Raw Data'!N3516&gt;5,'Raw Data'!N3516&lt;=5.5),'Bảng Giá'!$B$16,IF(AND('Raw Data'!N3516&gt;5.5,'Raw Data'!N3516&lt;=6),'Bảng Giá'!$B$17,'Bảng Giá'!$B$18)))))))))))))))</f>
        <v>5&lt;x&lt;=5.5</v>
      </c>
      <c r="Q3516" s="48">
        <f t="shared" si="327"/>
        <v>-7.9365079365079361E-3</v>
      </c>
      <c r="R3516">
        <f t="shared" si="328"/>
        <v>30000</v>
      </c>
      <c r="S3516">
        <f t="shared" si="329"/>
        <v>4800</v>
      </c>
    </row>
    <row r="3517" spans="1:19" x14ac:dyDescent="0.25">
      <c r="A3517" s="12">
        <v>3516</v>
      </c>
      <c r="B3517" s="12" t="s">
        <v>292</v>
      </c>
      <c r="C3517" s="12" t="s">
        <v>2195</v>
      </c>
      <c r="D3517" s="28">
        <v>43018.333333333336</v>
      </c>
      <c r="E3517" s="17">
        <v>43020.533333333333</v>
      </c>
      <c r="F3517" s="13" t="s">
        <v>302</v>
      </c>
      <c r="G3517" s="12">
        <v>3600</v>
      </c>
      <c r="H3517" s="12" t="s">
        <v>111</v>
      </c>
      <c r="I3517" s="12" t="s">
        <v>322</v>
      </c>
      <c r="J3517" s="37">
        <f>INDEX('Bảng Giá'!$C$3:$H$18,MATCH('Raw Data'!P3517,'Bảng Giá'!$B$3:$B$18,0),MATCH('Raw Data'!M3517,'Bảng Giá'!$C$2:$H$2,0))</f>
        <v>51500</v>
      </c>
      <c r="K3517" s="12">
        <v>51800</v>
      </c>
      <c r="L3517" s="36">
        <f t="shared" si="324"/>
        <v>2.1999999999970896</v>
      </c>
      <c r="M3517" t="str">
        <f>'References data'!H3518</f>
        <v>Nội Vùng</v>
      </c>
      <c r="N3517">
        <f t="shared" si="325"/>
        <v>3.6</v>
      </c>
      <c r="O3517">
        <f t="shared" si="326"/>
        <v>-300</v>
      </c>
      <c r="P3517" t="str">
        <f>IF(AND(N3517&gt;0,N3517&lt;=0.05),'Bảng Giá'!$B$3,IF(AND(N3517&lt;=0.1,N3517&gt;0.05),'Bảng Giá'!$B$4,IF(AND('Raw Data'!N3517&gt;0.1,'Raw Data'!N3517&lt;=0.25),'Bảng Giá'!$B$5,IF(AND('Raw Data'!N3517&gt;0.25,'Raw Data'!N3517&lt;=0.5),'Bảng Giá'!$B$6,IF(AND('Raw Data'!N3517&gt;0.5,'Raw Data'!N3517&lt;=1),'Bảng Giá'!$B$7,IF(AND('Raw Data'!N3517&gt;1,'Raw Data'!N3517&lt;=1.5),'Bảng Giá'!$B$8,IF(AND('Raw Data'!N3517&gt;1.5,'Raw Data'!N3517&lt;=2),'Bảng Giá'!$B$9,IF(AND('Raw Data'!N3517&gt;2,'Raw Data'!N3517&lt;=2.5),'Bảng Giá'!$B$10,IF(AND('Raw Data'!N3517&gt;2.5,'Raw Data'!N3517&lt;=3),'Bảng Giá'!$B$11,IF(AND('Raw Data'!N3517&gt;3,'Raw Data'!N3517&lt;=3.5),'Bảng Giá'!$B$12,IF(AND('Raw Data'!N3517&gt;3.5,'Raw Data'!N3517&lt;=4),'Bảng Giá'!$B$13,IF(AND('Raw Data'!N3517&gt;4,'Raw Data'!N3517&lt;=4.5),'Bảng Giá'!$B$14,IF(AND('Raw Data'!N3517&gt;4.5,'Raw Data'!N3517&lt;=5),'Bảng Giá'!$B$15,IF(AND('Raw Data'!N3517&gt;5,'Raw Data'!N3517&lt;=5.5),'Bảng Giá'!$B$16,IF(AND('Raw Data'!N3517&gt;5.5,'Raw Data'!N3517&lt;=6),'Bảng Giá'!$B$17,'Bảng Giá'!$B$18)))))))))))))))</f>
        <v>3.5&lt;x&lt;=4</v>
      </c>
      <c r="Q3517" s="48">
        <f t="shared" si="327"/>
        <v>-5.7915057915057912E-3</v>
      </c>
      <c r="R3517">
        <f t="shared" si="328"/>
        <v>61800</v>
      </c>
      <c r="S3517">
        <f t="shared" si="329"/>
        <v>10000</v>
      </c>
    </row>
    <row r="3518" spans="1:19" x14ac:dyDescent="0.25">
      <c r="A3518" s="12">
        <v>3517</v>
      </c>
      <c r="B3518" s="12" t="s">
        <v>292</v>
      </c>
      <c r="C3518" s="12" t="s">
        <v>2196</v>
      </c>
      <c r="D3518" s="28">
        <v>43018.395173611112</v>
      </c>
      <c r="E3518" s="17">
        <v>43020.595173611109</v>
      </c>
      <c r="F3518" s="13" t="s">
        <v>302</v>
      </c>
      <c r="G3518" s="12">
        <v>5400</v>
      </c>
      <c r="H3518" s="12" t="s">
        <v>288</v>
      </c>
      <c r="I3518" s="12" t="s">
        <v>311</v>
      </c>
      <c r="J3518" s="37">
        <f>INDEX('Bảng Giá'!$C$3:$H$18,MATCH('Raw Data'!P3518,'Bảng Giá'!$B$3:$B$18,0),MATCH('Raw Data'!M3518,'Bảng Giá'!$C$2:$H$2,0))</f>
        <v>59000</v>
      </c>
      <c r="K3518" s="12">
        <v>59300</v>
      </c>
      <c r="L3518" s="36">
        <f t="shared" si="324"/>
        <v>2.1999999999970896</v>
      </c>
      <c r="M3518" t="str">
        <f>'References data'!H3519</f>
        <v>Nội Vùng</v>
      </c>
      <c r="N3518">
        <f t="shared" si="325"/>
        <v>5.4</v>
      </c>
      <c r="O3518">
        <f t="shared" si="326"/>
        <v>-300</v>
      </c>
      <c r="P3518" t="str">
        <f>IF(AND(N3518&gt;0,N3518&lt;=0.05),'Bảng Giá'!$B$3,IF(AND(N3518&lt;=0.1,N3518&gt;0.05),'Bảng Giá'!$B$4,IF(AND('Raw Data'!N3518&gt;0.1,'Raw Data'!N3518&lt;=0.25),'Bảng Giá'!$B$5,IF(AND('Raw Data'!N3518&gt;0.25,'Raw Data'!N3518&lt;=0.5),'Bảng Giá'!$B$6,IF(AND('Raw Data'!N3518&gt;0.5,'Raw Data'!N3518&lt;=1),'Bảng Giá'!$B$7,IF(AND('Raw Data'!N3518&gt;1,'Raw Data'!N3518&lt;=1.5),'Bảng Giá'!$B$8,IF(AND('Raw Data'!N3518&gt;1.5,'Raw Data'!N3518&lt;=2),'Bảng Giá'!$B$9,IF(AND('Raw Data'!N3518&gt;2,'Raw Data'!N3518&lt;=2.5),'Bảng Giá'!$B$10,IF(AND('Raw Data'!N3518&gt;2.5,'Raw Data'!N3518&lt;=3),'Bảng Giá'!$B$11,IF(AND('Raw Data'!N3518&gt;3,'Raw Data'!N3518&lt;=3.5),'Bảng Giá'!$B$12,IF(AND('Raw Data'!N3518&gt;3.5,'Raw Data'!N3518&lt;=4),'Bảng Giá'!$B$13,IF(AND('Raw Data'!N3518&gt;4,'Raw Data'!N3518&lt;=4.5),'Bảng Giá'!$B$14,IF(AND('Raw Data'!N3518&gt;4.5,'Raw Data'!N3518&lt;=5),'Bảng Giá'!$B$15,IF(AND('Raw Data'!N3518&gt;5,'Raw Data'!N3518&lt;=5.5),'Bảng Giá'!$B$16,IF(AND('Raw Data'!N3518&gt;5.5,'Raw Data'!N3518&lt;=6),'Bảng Giá'!$B$17,'Bảng Giá'!$B$18)))))))))))))))</f>
        <v>5&lt;x&lt;=5.5</v>
      </c>
      <c r="Q3518" s="48">
        <f t="shared" si="327"/>
        <v>-5.0590219224283303E-3</v>
      </c>
      <c r="R3518">
        <f t="shared" si="328"/>
        <v>70800</v>
      </c>
      <c r="S3518">
        <f t="shared" si="329"/>
        <v>11500</v>
      </c>
    </row>
    <row r="3519" spans="1:19" x14ac:dyDescent="0.25">
      <c r="A3519" s="12">
        <v>3518</v>
      </c>
      <c r="B3519" s="12" t="s">
        <v>292</v>
      </c>
      <c r="C3519" s="12" t="s">
        <v>2197</v>
      </c>
      <c r="D3519" s="28">
        <v>43018.509918981479</v>
      </c>
      <c r="E3519" s="17">
        <v>43020.709918981476</v>
      </c>
      <c r="F3519" s="13" t="s">
        <v>302</v>
      </c>
      <c r="G3519" s="12">
        <v>5400</v>
      </c>
      <c r="H3519" s="12" t="s">
        <v>186</v>
      </c>
      <c r="I3519" s="12" t="s">
        <v>311</v>
      </c>
      <c r="J3519" s="37">
        <f>INDEX('Bảng Giá'!$C$3:$H$18,MATCH('Raw Data'!P3519,'Bảng Giá'!$B$3:$B$18,0),MATCH('Raw Data'!M3519,'Bảng Giá'!$C$2:$H$2,0))</f>
        <v>59000</v>
      </c>
      <c r="K3519" s="12">
        <v>59300</v>
      </c>
      <c r="L3519" s="36">
        <f t="shared" si="324"/>
        <v>2.1999999999970896</v>
      </c>
      <c r="M3519" t="str">
        <f>'References data'!H3520</f>
        <v>Nội Vùng</v>
      </c>
      <c r="N3519">
        <f t="shared" si="325"/>
        <v>5.4</v>
      </c>
      <c r="O3519">
        <f t="shared" si="326"/>
        <v>-300</v>
      </c>
      <c r="P3519" t="str">
        <f>IF(AND(N3519&gt;0,N3519&lt;=0.05),'Bảng Giá'!$B$3,IF(AND(N3519&lt;=0.1,N3519&gt;0.05),'Bảng Giá'!$B$4,IF(AND('Raw Data'!N3519&gt;0.1,'Raw Data'!N3519&lt;=0.25),'Bảng Giá'!$B$5,IF(AND('Raw Data'!N3519&gt;0.25,'Raw Data'!N3519&lt;=0.5),'Bảng Giá'!$B$6,IF(AND('Raw Data'!N3519&gt;0.5,'Raw Data'!N3519&lt;=1),'Bảng Giá'!$B$7,IF(AND('Raw Data'!N3519&gt;1,'Raw Data'!N3519&lt;=1.5),'Bảng Giá'!$B$8,IF(AND('Raw Data'!N3519&gt;1.5,'Raw Data'!N3519&lt;=2),'Bảng Giá'!$B$9,IF(AND('Raw Data'!N3519&gt;2,'Raw Data'!N3519&lt;=2.5),'Bảng Giá'!$B$10,IF(AND('Raw Data'!N3519&gt;2.5,'Raw Data'!N3519&lt;=3),'Bảng Giá'!$B$11,IF(AND('Raw Data'!N3519&gt;3,'Raw Data'!N3519&lt;=3.5),'Bảng Giá'!$B$12,IF(AND('Raw Data'!N3519&gt;3.5,'Raw Data'!N3519&lt;=4),'Bảng Giá'!$B$13,IF(AND('Raw Data'!N3519&gt;4,'Raw Data'!N3519&lt;=4.5),'Bảng Giá'!$B$14,IF(AND('Raw Data'!N3519&gt;4.5,'Raw Data'!N3519&lt;=5),'Bảng Giá'!$B$15,IF(AND('Raw Data'!N3519&gt;5,'Raw Data'!N3519&lt;=5.5),'Bảng Giá'!$B$16,IF(AND('Raw Data'!N3519&gt;5.5,'Raw Data'!N3519&lt;=6),'Bảng Giá'!$B$17,'Bảng Giá'!$B$18)))))))))))))))</f>
        <v>5&lt;x&lt;=5.5</v>
      </c>
      <c r="Q3519" s="48">
        <f t="shared" si="327"/>
        <v>-5.0590219224283303E-3</v>
      </c>
      <c r="R3519">
        <f t="shared" si="328"/>
        <v>70800</v>
      </c>
      <c r="S3519">
        <f t="shared" si="329"/>
        <v>11500</v>
      </c>
    </row>
    <row r="3520" spans="1:19" x14ac:dyDescent="0.25">
      <c r="A3520" s="12">
        <v>3519</v>
      </c>
      <c r="B3520" s="12" t="s">
        <v>292</v>
      </c>
      <c r="C3520" s="12" t="s">
        <v>2198</v>
      </c>
      <c r="D3520" s="28">
        <v>43018.509675925925</v>
      </c>
      <c r="E3520" s="17">
        <v>43020.709675925922</v>
      </c>
      <c r="F3520" s="13" t="s">
        <v>302</v>
      </c>
      <c r="G3520" s="12">
        <v>3600</v>
      </c>
      <c r="H3520" s="12" t="s">
        <v>96</v>
      </c>
      <c r="I3520" s="12" t="s">
        <v>322</v>
      </c>
      <c r="J3520" s="37">
        <f>INDEX('Bảng Giá'!$C$3:$H$18,MATCH('Raw Data'!P3520,'Bảng Giá'!$B$3:$B$18,0),MATCH('Raw Data'!M3520,'Bảng Giá'!$C$2:$H$2,0))</f>
        <v>51500</v>
      </c>
      <c r="K3520" s="12">
        <v>51800</v>
      </c>
      <c r="L3520" s="36">
        <f t="shared" si="324"/>
        <v>2.1999999999970896</v>
      </c>
      <c r="M3520" t="str">
        <f>'References data'!H3521</f>
        <v>Nội Vùng</v>
      </c>
      <c r="N3520">
        <f t="shared" si="325"/>
        <v>3.6</v>
      </c>
      <c r="O3520">
        <f t="shared" si="326"/>
        <v>-300</v>
      </c>
      <c r="P3520" t="str">
        <f>IF(AND(N3520&gt;0,N3520&lt;=0.05),'Bảng Giá'!$B$3,IF(AND(N3520&lt;=0.1,N3520&gt;0.05),'Bảng Giá'!$B$4,IF(AND('Raw Data'!N3520&gt;0.1,'Raw Data'!N3520&lt;=0.25),'Bảng Giá'!$B$5,IF(AND('Raw Data'!N3520&gt;0.25,'Raw Data'!N3520&lt;=0.5),'Bảng Giá'!$B$6,IF(AND('Raw Data'!N3520&gt;0.5,'Raw Data'!N3520&lt;=1),'Bảng Giá'!$B$7,IF(AND('Raw Data'!N3520&gt;1,'Raw Data'!N3520&lt;=1.5),'Bảng Giá'!$B$8,IF(AND('Raw Data'!N3520&gt;1.5,'Raw Data'!N3520&lt;=2),'Bảng Giá'!$B$9,IF(AND('Raw Data'!N3520&gt;2,'Raw Data'!N3520&lt;=2.5),'Bảng Giá'!$B$10,IF(AND('Raw Data'!N3520&gt;2.5,'Raw Data'!N3520&lt;=3),'Bảng Giá'!$B$11,IF(AND('Raw Data'!N3520&gt;3,'Raw Data'!N3520&lt;=3.5),'Bảng Giá'!$B$12,IF(AND('Raw Data'!N3520&gt;3.5,'Raw Data'!N3520&lt;=4),'Bảng Giá'!$B$13,IF(AND('Raw Data'!N3520&gt;4,'Raw Data'!N3520&lt;=4.5),'Bảng Giá'!$B$14,IF(AND('Raw Data'!N3520&gt;4.5,'Raw Data'!N3520&lt;=5),'Bảng Giá'!$B$15,IF(AND('Raw Data'!N3520&gt;5,'Raw Data'!N3520&lt;=5.5),'Bảng Giá'!$B$16,IF(AND('Raw Data'!N3520&gt;5.5,'Raw Data'!N3520&lt;=6),'Bảng Giá'!$B$17,'Bảng Giá'!$B$18)))))))))))))))</f>
        <v>3.5&lt;x&lt;=4</v>
      </c>
      <c r="Q3520" s="48">
        <f t="shared" si="327"/>
        <v>-5.7915057915057912E-3</v>
      </c>
      <c r="R3520">
        <f t="shared" si="328"/>
        <v>61800</v>
      </c>
      <c r="S3520">
        <f t="shared" si="329"/>
        <v>10000</v>
      </c>
    </row>
    <row r="3521" spans="1:19" x14ac:dyDescent="0.25">
      <c r="A3521" s="12">
        <v>3520</v>
      </c>
      <c r="B3521" s="12" t="s">
        <v>292</v>
      </c>
      <c r="C3521" s="12" t="s">
        <v>2199</v>
      </c>
      <c r="D3521" s="28">
        <v>43015.333333333336</v>
      </c>
      <c r="E3521" s="17">
        <v>43017.533333333333</v>
      </c>
      <c r="F3521" s="13" t="s">
        <v>302</v>
      </c>
      <c r="G3521" s="12">
        <v>3600</v>
      </c>
      <c r="H3521" s="12" t="s">
        <v>1577</v>
      </c>
      <c r="I3521" s="12" t="s">
        <v>322</v>
      </c>
      <c r="J3521" s="37">
        <f>INDEX('Bảng Giá'!$C$3:$H$18,MATCH('Raw Data'!P3521,'Bảng Giá'!$B$3:$B$18,0),MATCH('Raw Data'!M3521,'Bảng Giá'!$C$2:$H$2,0))</f>
        <v>51500</v>
      </c>
      <c r="K3521" s="12">
        <v>51800</v>
      </c>
      <c r="L3521" s="36">
        <f t="shared" si="324"/>
        <v>2.1999999999970896</v>
      </c>
      <c r="M3521" t="str">
        <f>'References data'!H3522</f>
        <v>Nội Vùng</v>
      </c>
      <c r="N3521">
        <f t="shared" si="325"/>
        <v>3.6</v>
      </c>
      <c r="O3521">
        <f t="shared" si="326"/>
        <v>-300</v>
      </c>
      <c r="P3521" t="str">
        <f>IF(AND(N3521&gt;0,N3521&lt;=0.05),'Bảng Giá'!$B$3,IF(AND(N3521&lt;=0.1,N3521&gt;0.05),'Bảng Giá'!$B$4,IF(AND('Raw Data'!N3521&gt;0.1,'Raw Data'!N3521&lt;=0.25),'Bảng Giá'!$B$5,IF(AND('Raw Data'!N3521&gt;0.25,'Raw Data'!N3521&lt;=0.5),'Bảng Giá'!$B$6,IF(AND('Raw Data'!N3521&gt;0.5,'Raw Data'!N3521&lt;=1),'Bảng Giá'!$B$7,IF(AND('Raw Data'!N3521&gt;1,'Raw Data'!N3521&lt;=1.5),'Bảng Giá'!$B$8,IF(AND('Raw Data'!N3521&gt;1.5,'Raw Data'!N3521&lt;=2),'Bảng Giá'!$B$9,IF(AND('Raw Data'!N3521&gt;2,'Raw Data'!N3521&lt;=2.5),'Bảng Giá'!$B$10,IF(AND('Raw Data'!N3521&gt;2.5,'Raw Data'!N3521&lt;=3),'Bảng Giá'!$B$11,IF(AND('Raw Data'!N3521&gt;3,'Raw Data'!N3521&lt;=3.5),'Bảng Giá'!$B$12,IF(AND('Raw Data'!N3521&gt;3.5,'Raw Data'!N3521&lt;=4),'Bảng Giá'!$B$13,IF(AND('Raw Data'!N3521&gt;4,'Raw Data'!N3521&lt;=4.5),'Bảng Giá'!$B$14,IF(AND('Raw Data'!N3521&gt;4.5,'Raw Data'!N3521&lt;=5),'Bảng Giá'!$B$15,IF(AND('Raw Data'!N3521&gt;5,'Raw Data'!N3521&lt;=5.5),'Bảng Giá'!$B$16,IF(AND('Raw Data'!N3521&gt;5.5,'Raw Data'!N3521&lt;=6),'Bảng Giá'!$B$17,'Bảng Giá'!$B$18)))))))))))))))</f>
        <v>3.5&lt;x&lt;=4</v>
      </c>
      <c r="Q3521" s="48">
        <f t="shared" si="327"/>
        <v>-5.7915057915057912E-3</v>
      </c>
      <c r="R3521">
        <f t="shared" si="328"/>
        <v>61800</v>
      </c>
      <c r="S3521">
        <f t="shared" si="329"/>
        <v>10000</v>
      </c>
    </row>
    <row r="3522" spans="1:19" x14ac:dyDescent="0.25">
      <c r="A3522" s="12">
        <v>3521</v>
      </c>
      <c r="B3522" s="12" t="s">
        <v>292</v>
      </c>
      <c r="C3522" s="12" t="s">
        <v>2200</v>
      </c>
      <c r="D3522" s="28">
        <v>43017.497916666667</v>
      </c>
      <c r="E3522" s="17">
        <v>43019.697916666664</v>
      </c>
      <c r="F3522" s="13" t="s">
        <v>302</v>
      </c>
      <c r="G3522" s="12">
        <v>5400</v>
      </c>
      <c r="H3522" s="12" t="s">
        <v>288</v>
      </c>
      <c r="I3522" s="12" t="s">
        <v>311</v>
      </c>
      <c r="J3522" s="37">
        <f>INDEX('Bảng Giá'!$C$3:$H$18,MATCH('Raw Data'!P3522,'Bảng Giá'!$B$3:$B$18,0),MATCH('Raw Data'!M3522,'Bảng Giá'!$C$2:$H$2,0))</f>
        <v>59000</v>
      </c>
      <c r="K3522" s="12">
        <v>59300</v>
      </c>
      <c r="L3522" s="36">
        <f t="shared" si="324"/>
        <v>2.1999999999970896</v>
      </c>
      <c r="M3522" t="str">
        <f>'References data'!H3523</f>
        <v>Nội Vùng</v>
      </c>
      <c r="N3522">
        <f t="shared" si="325"/>
        <v>5.4</v>
      </c>
      <c r="O3522">
        <f t="shared" si="326"/>
        <v>-300</v>
      </c>
      <c r="P3522" t="str">
        <f>IF(AND(N3522&gt;0,N3522&lt;=0.05),'Bảng Giá'!$B$3,IF(AND(N3522&lt;=0.1,N3522&gt;0.05),'Bảng Giá'!$B$4,IF(AND('Raw Data'!N3522&gt;0.1,'Raw Data'!N3522&lt;=0.25),'Bảng Giá'!$B$5,IF(AND('Raw Data'!N3522&gt;0.25,'Raw Data'!N3522&lt;=0.5),'Bảng Giá'!$B$6,IF(AND('Raw Data'!N3522&gt;0.5,'Raw Data'!N3522&lt;=1),'Bảng Giá'!$B$7,IF(AND('Raw Data'!N3522&gt;1,'Raw Data'!N3522&lt;=1.5),'Bảng Giá'!$B$8,IF(AND('Raw Data'!N3522&gt;1.5,'Raw Data'!N3522&lt;=2),'Bảng Giá'!$B$9,IF(AND('Raw Data'!N3522&gt;2,'Raw Data'!N3522&lt;=2.5),'Bảng Giá'!$B$10,IF(AND('Raw Data'!N3522&gt;2.5,'Raw Data'!N3522&lt;=3),'Bảng Giá'!$B$11,IF(AND('Raw Data'!N3522&gt;3,'Raw Data'!N3522&lt;=3.5),'Bảng Giá'!$B$12,IF(AND('Raw Data'!N3522&gt;3.5,'Raw Data'!N3522&lt;=4),'Bảng Giá'!$B$13,IF(AND('Raw Data'!N3522&gt;4,'Raw Data'!N3522&lt;=4.5),'Bảng Giá'!$B$14,IF(AND('Raw Data'!N3522&gt;4.5,'Raw Data'!N3522&lt;=5),'Bảng Giá'!$B$15,IF(AND('Raw Data'!N3522&gt;5,'Raw Data'!N3522&lt;=5.5),'Bảng Giá'!$B$16,IF(AND('Raw Data'!N3522&gt;5.5,'Raw Data'!N3522&lt;=6),'Bảng Giá'!$B$17,'Bảng Giá'!$B$18)))))))))))))))</f>
        <v>5&lt;x&lt;=5.5</v>
      </c>
      <c r="Q3522" s="48">
        <f t="shared" si="327"/>
        <v>-5.0590219224283303E-3</v>
      </c>
      <c r="R3522">
        <f t="shared" si="328"/>
        <v>70800</v>
      </c>
      <c r="S3522">
        <f t="shared" si="329"/>
        <v>11500</v>
      </c>
    </row>
    <row r="3523" spans="1:19" x14ac:dyDescent="0.25">
      <c r="A3523" s="12">
        <v>3522</v>
      </c>
      <c r="B3523" s="12" t="s">
        <v>292</v>
      </c>
      <c r="C3523" s="12" t="s">
        <v>2201</v>
      </c>
      <c r="D3523" s="28">
        <v>43017.498043981483</v>
      </c>
      <c r="E3523" s="17">
        <v>43019.69804398148</v>
      </c>
      <c r="F3523" s="13" t="s">
        <v>302</v>
      </c>
      <c r="G3523" s="12">
        <v>3600</v>
      </c>
      <c r="H3523" s="12" t="s">
        <v>96</v>
      </c>
      <c r="I3523" s="12" t="s">
        <v>322</v>
      </c>
      <c r="J3523" s="37">
        <f>INDEX('Bảng Giá'!$C$3:$H$18,MATCH('Raw Data'!P3523,'Bảng Giá'!$B$3:$B$18,0),MATCH('Raw Data'!M3523,'Bảng Giá'!$C$2:$H$2,0))</f>
        <v>51500</v>
      </c>
      <c r="K3523" s="12">
        <v>51800</v>
      </c>
      <c r="L3523" s="36">
        <f t="shared" ref="L3523:L3586" si="330">E3523-D3523</f>
        <v>2.1999999999970896</v>
      </c>
      <c r="M3523" t="str">
        <f>'References data'!H3524</f>
        <v>Nội Vùng</v>
      </c>
      <c r="N3523">
        <f t="shared" ref="N3523:N3586" si="331">G3523/1000</f>
        <v>3.6</v>
      </c>
      <c r="O3523">
        <f t="shared" ref="O3523:O3586" si="332">J3523-K3523</f>
        <v>-300</v>
      </c>
      <c r="P3523" t="str">
        <f>IF(AND(N3523&gt;0,N3523&lt;=0.05),'Bảng Giá'!$B$3,IF(AND(N3523&lt;=0.1,N3523&gt;0.05),'Bảng Giá'!$B$4,IF(AND('Raw Data'!N3523&gt;0.1,'Raw Data'!N3523&lt;=0.25),'Bảng Giá'!$B$5,IF(AND('Raw Data'!N3523&gt;0.25,'Raw Data'!N3523&lt;=0.5),'Bảng Giá'!$B$6,IF(AND('Raw Data'!N3523&gt;0.5,'Raw Data'!N3523&lt;=1),'Bảng Giá'!$B$7,IF(AND('Raw Data'!N3523&gt;1,'Raw Data'!N3523&lt;=1.5),'Bảng Giá'!$B$8,IF(AND('Raw Data'!N3523&gt;1.5,'Raw Data'!N3523&lt;=2),'Bảng Giá'!$B$9,IF(AND('Raw Data'!N3523&gt;2,'Raw Data'!N3523&lt;=2.5),'Bảng Giá'!$B$10,IF(AND('Raw Data'!N3523&gt;2.5,'Raw Data'!N3523&lt;=3),'Bảng Giá'!$B$11,IF(AND('Raw Data'!N3523&gt;3,'Raw Data'!N3523&lt;=3.5),'Bảng Giá'!$B$12,IF(AND('Raw Data'!N3523&gt;3.5,'Raw Data'!N3523&lt;=4),'Bảng Giá'!$B$13,IF(AND('Raw Data'!N3523&gt;4,'Raw Data'!N3523&lt;=4.5),'Bảng Giá'!$B$14,IF(AND('Raw Data'!N3523&gt;4.5,'Raw Data'!N3523&lt;=5),'Bảng Giá'!$B$15,IF(AND('Raw Data'!N3523&gt;5,'Raw Data'!N3523&lt;=5.5),'Bảng Giá'!$B$16,IF(AND('Raw Data'!N3523&gt;5.5,'Raw Data'!N3523&lt;=6),'Bảng Giá'!$B$17,'Bảng Giá'!$B$18)))))))))))))))</f>
        <v>3.5&lt;x&lt;=4</v>
      </c>
      <c r="Q3523" s="48">
        <f t="shared" ref="Q3523:Q3586" si="333">O3523/K3523</f>
        <v>-5.7915057915057912E-3</v>
      </c>
      <c r="R3523">
        <f t="shared" ref="R3523:R3586" si="334">J3523+(J3523*0.2)</f>
        <v>61800</v>
      </c>
      <c r="S3523">
        <f t="shared" ref="S3523:S3586" si="335">R3523-K3523</f>
        <v>10000</v>
      </c>
    </row>
    <row r="3524" spans="1:19" x14ac:dyDescent="0.25">
      <c r="A3524" s="12">
        <v>3523</v>
      </c>
      <c r="B3524" s="12" t="s">
        <v>292</v>
      </c>
      <c r="C3524" s="12" t="s">
        <v>2202</v>
      </c>
      <c r="D3524" s="28">
        <v>43017.662291666667</v>
      </c>
      <c r="E3524" s="17">
        <v>43019.862291666665</v>
      </c>
      <c r="F3524" s="13" t="s">
        <v>302</v>
      </c>
      <c r="G3524" s="12">
        <v>5400</v>
      </c>
      <c r="H3524" s="12" t="s">
        <v>288</v>
      </c>
      <c r="I3524" s="12" t="s">
        <v>311</v>
      </c>
      <c r="J3524" s="37">
        <f>INDEX('Bảng Giá'!$C$3:$H$18,MATCH('Raw Data'!P3524,'Bảng Giá'!$B$3:$B$18,0),MATCH('Raw Data'!M3524,'Bảng Giá'!$C$2:$H$2,0))</f>
        <v>59000</v>
      </c>
      <c r="K3524" s="12">
        <v>59300</v>
      </c>
      <c r="L3524" s="36">
        <f t="shared" si="330"/>
        <v>2.1999999999970896</v>
      </c>
      <c r="M3524" t="str">
        <f>'References data'!H3525</f>
        <v>Nội Vùng</v>
      </c>
      <c r="N3524">
        <f t="shared" si="331"/>
        <v>5.4</v>
      </c>
      <c r="O3524">
        <f t="shared" si="332"/>
        <v>-300</v>
      </c>
      <c r="P3524" t="str">
        <f>IF(AND(N3524&gt;0,N3524&lt;=0.05),'Bảng Giá'!$B$3,IF(AND(N3524&lt;=0.1,N3524&gt;0.05),'Bảng Giá'!$B$4,IF(AND('Raw Data'!N3524&gt;0.1,'Raw Data'!N3524&lt;=0.25),'Bảng Giá'!$B$5,IF(AND('Raw Data'!N3524&gt;0.25,'Raw Data'!N3524&lt;=0.5),'Bảng Giá'!$B$6,IF(AND('Raw Data'!N3524&gt;0.5,'Raw Data'!N3524&lt;=1),'Bảng Giá'!$B$7,IF(AND('Raw Data'!N3524&gt;1,'Raw Data'!N3524&lt;=1.5),'Bảng Giá'!$B$8,IF(AND('Raw Data'!N3524&gt;1.5,'Raw Data'!N3524&lt;=2),'Bảng Giá'!$B$9,IF(AND('Raw Data'!N3524&gt;2,'Raw Data'!N3524&lt;=2.5),'Bảng Giá'!$B$10,IF(AND('Raw Data'!N3524&gt;2.5,'Raw Data'!N3524&lt;=3),'Bảng Giá'!$B$11,IF(AND('Raw Data'!N3524&gt;3,'Raw Data'!N3524&lt;=3.5),'Bảng Giá'!$B$12,IF(AND('Raw Data'!N3524&gt;3.5,'Raw Data'!N3524&lt;=4),'Bảng Giá'!$B$13,IF(AND('Raw Data'!N3524&gt;4,'Raw Data'!N3524&lt;=4.5),'Bảng Giá'!$B$14,IF(AND('Raw Data'!N3524&gt;4.5,'Raw Data'!N3524&lt;=5),'Bảng Giá'!$B$15,IF(AND('Raw Data'!N3524&gt;5,'Raw Data'!N3524&lt;=5.5),'Bảng Giá'!$B$16,IF(AND('Raw Data'!N3524&gt;5.5,'Raw Data'!N3524&lt;=6),'Bảng Giá'!$B$17,'Bảng Giá'!$B$18)))))))))))))))</f>
        <v>5&lt;x&lt;=5.5</v>
      </c>
      <c r="Q3524" s="48">
        <f t="shared" si="333"/>
        <v>-5.0590219224283303E-3</v>
      </c>
      <c r="R3524">
        <f t="shared" si="334"/>
        <v>70800</v>
      </c>
      <c r="S3524">
        <f t="shared" si="335"/>
        <v>11500</v>
      </c>
    </row>
    <row r="3525" spans="1:19" x14ac:dyDescent="0.25">
      <c r="A3525" s="12">
        <v>3524</v>
      </c>
      <c r="B3525" s="12" t="s">
        <v>292</v>
      </c>
      <c r="C3525" s="12" t="s">
        <v>2203</v>
      </c>
      <c r="D3525" s="28">
        <v>43017.497673611113</v>
      </c>
      <c r="E3525" s="17">
        <v>43021.69767361111</v>
      </c>
      <c r="F3525" s="13" t="s">
        <v>302</v>
      </c>
      <c r="G3525" s="12">
        <v>3600</v>
      </c>
      <c r="H3525" s="12" t="s">
        <v>276</v>
      </c>
      <c r="I3525" s="12" t="s">
        <v>322</v>
      </c>
      <c r="J3525" s="37">
        <f>INDEX('Bảng Giá'!$C$3:$H$18,MATCH('Raw Data'!P3525,'Bảng Giá'!$B$3:$B$18,0),MATCH('Raw Data'!M3525,'Bảng Giá'!$C$2:$H$2,0))</f>
        <v>83500</v>
      </c>
      <c r="K3525" s="12">
        <v>81500</v>
      </c>
      <c r="L3525" s="36">
        <f t="shared" si="330"/>
        <v>4.1999999999970896</v>
      </c>
      <c r="M3525" t="str">
        <f>'References data'!H3526</f>
        <v>Liên Vùng</v>
      </c>
      <c r="N3525">
        <f t="shared" si="331"/>
        <v>3.6</v>
      </c>
      <c r="O3525">
        <f t="shared" si="332"/>
        <v>2000</v>
      </c>
      <c r="P3525" t="str">
        <f>IF(AND(N3525&gt;0,N3525&lt;=0.05),'Bảng Giá'!$B$3,IF(AND(N3525&lt;=0.1,N3525&gt;0.05),'Bảng Giá'!$B$4,IF(AND('Raw Data'!N3525&gt;0.1,'Raw Data'!N3525&lt;=0.25),'Bảng Giá'!$B$5,IF(AND('Raw Data'!N3525&gt;0.25,'Raw Data'!N3525&lt;=0.5),'Bảng Giá'!$B$6,IF(AND('Raw Data'!N3525&gt;0.5,'Raw Data'!N3525&lt;=1),'Bảng Giá'!$B$7,IF(AND('Raw Data'!N3525&gt;1,'Raw Data'!N3525&lt;=1.5),'Bảng Giá'!$B$8,IF(AND('Raw Data'!N3525&gt;1.5,'Raw Data'!N3525&lt;=2),'Bảng Giá'!$B$9,IF(AND('Raw Data'!N3525&gt;2,'Raw Data'!N3525&lt;=2.5),'Bảng Giá'!$B$10,IF(AND('Raw Data'!N3525&gt;2.5,'Raw Data'!N3525&lt;=3),'Bảng Giá'!$B$11,IF(AND('Raw Data'!N3525&gt;3,'Raw Data'!N3525&lt;=3.5),'Bảng Giá'!$B$12,IF(AND('Raw Data'!N3525&gt;3.5,'Raw Data'!N3525&lt;=4),'Bảng Giá'!$B$13,IF(AND('Raw Data'!N3525&gt;4,'Raw Data'!N3525&lt;=4.5),'Bảng Giá'!$B$14,IF(AND('Raw Data'!N3525&gt;4.5,'Raw Data'!N3525&lt;=5),'Bảng Giá'!$B$15,IF(AND('Raw Data'!N3525&gt;5,'Raw Data'!N3525&lt;=5.5),'Bảng Giá'!$B$16,IF(AND('Raw Data'!N3525&gt;5.5,'Raw Data'!N3525&lt;=6),'Bảng Giá'!$B$17,'Bảng Giá'!$B$18)))))))))))))))</f>
        <v>3.5&lt;x&lt;=4</v>
      </c>
      <c r="Q3525" s="48">
        <f t="shared" si="333"/>
        <v>2.4539877300613498E-2</v>
      </c>
      <c r="R3525">
        <f t="shared" si="334"/>
        <v>100200</v>
      </c>
      <c r="S3525">
        <f t="shared" si="335"/>
        <v>18700</v>
      </c>
    </row>
    <row r="3526" spans="1:19" x14ac:dyDescent="0.25">
      <c r="A3526" s="12">
        <v>3525</v>
      </c>
      <c r="B3526" s="12" t="s">
        <v>292</v>
      </c>
      <c r="C3526" s="12" t="s">
        <v>2204</v>
      </c>
      <c r="D3526" s="28">
        <v>43017.662488425929</v>
      </c>
      <c r="E3526" s="17">
        <v>43019.862488425926</v>
      </c>
      <c r="F3526" s="13" t="s">
        <v>302</v>
      </c>
      <c r="G3526" s="12">
        <v>3600</v>
      </c>
      <c r="H3526" s="12" t="s">
        <v>285</v>
      </c>
      <c r="I3526" s="12" t="s">
        <v>322</v>
      </c>
      <c r="J3526" s="37">
        <f>INDEX('Bảng Giá'!$C$3:$H$18,MATCH('Raw Data'!P3526,'Bảng Giá'!$B$3:$B$18,0),MATCH('Raw Data'!M3526,'Bảng Giá'!$C$2:$H$2,0))</f>
        <v>51500</v>
      </c>
      <c r="K3526" s="12">
        <v>51800</v>
      </c>
      <c r="L3526" s="36">
        <f t="shared" si="330"/>
        <v>2.1999999999970896</v>
      </c>
      <c r="M3526" t="str">
        <f>'References data'!H3527</f>
        <v>Nội Vùng</v>
      </c>
      <c r="N3526">
        <f t="shared" si="331"/>
        <v>3.6</v>
      </c>
      <c r="O3526">
        <f t="shared" si="332"/>
        <v>-300</v>
      </c>
      <c r="P3526" t="str">
        <f>IF(AND(N3526&gt;0,N3526&lt;=0.05),'Bảng Giá'!$B$3,IF(AND(N3526&lt;=0.1,N3526&gt;0.05),'Bảng Giá'!$B$4,IF(AND('Raw Data'!N3526&gt;0.1,'Raw Data'!N3526&lt;=0.25),'Bảng Giá'!$B$5,IF(AND('Raw Data'!N3526&gt;0.25,'Raw Data'!N3526&lt;=0.5),'Bảng Giá'!$B$6,IF(AND('Raw Data'!N3526&gt;0.5,'Raw Data'!N3526&lt;=1),'Bảng Giá'!$B$7,IF(AND('Raw Data'!N3526&gt;1,'Raw Data'!N3526&lt;=1.5),'Bảng Giá'!$B$8,IF(AND('Raw Data'!N3526&gt;1.5,'Raw Data'!N3526&lt;=2),'Bảng Giá'!$B$9,IF(AND('Raw Data'!N3526&gt;2,'Raw Data'!N3526&lt;=2.5),'Bảng Giá'!$B$10,IF(AND('Raw Data'!N3526&gt;2.5,'Raw Data'!N3526&lt;=3),'Bảng Giá'!$B$11,IF(AND('Raw Data'!N3526&gt;3,'Raw Data'!N3526&lt;=3.5),'Bảng Giá'!$B$12,IF(AND('Raw Data'!N3526&gt;3.5,'Raw Data'!N3526&lt;=4),'Bảng Giá'!$B$13,IF(AND('Raw Data'!N3526&gt;4,'Raw Data'!N3526&lt;=4.5),'Bảng Giá'!$B$14,IF(AND('Raw Data'!N3526&gt;4.5,'Raw Data'!N3526&lt;=5),'Bảng Giá'!$B$15,IF(AND('Raw Data'!N3526&gt;5,'Raw Data'!N3526&lt;=5.5),'Bảng Giá'!$B$16,IF(AND('Raw Data'!N3526&gt;5.5,'Raw Data'!N3526&lt;=6),'Bảng Giá'!$B$17,'Bảng Giá'!$B$18)))))))))))))))</f>
        <v>3.5&lt;x&lt;=4</v>
      </c>
      <c r="Q3526" s="48">
        <f t="shared" si="333"/>
        <v>-5.7915057915057912E-3</v>
      </c>
      <c r="R3526">
        <f t="shared" si="334"/>
        <v>61800</v>
      </c>
      <c r="S3526">
        <f t="shared" si="335"/>
        <v>10000</v>
      </c>
    </row>
    <row r="3527" spans="1:19" x14ac:dyDescent="0.25">
      <c r="A3527" s="12">
        <v>3526</v>
      </c>
      <c r="B3527" s="12" t="s">
        <v>292</v>
      </c>
      <c r="C3527" s="12" t="s">
        <v>2205</v>
      </c>
      <c r="D3527" s="28">
        <v>43017.49732638889</v>
      </c>
      <c r="E3527" s="17">
        <v>43021.697326388887</v>
      </c>
      <c r="F3527" s="13" t="s">
        <v>302</v>
      </c>
      <c r="G3527" s="12">
        <v>3600</v>
      </c>
      <c r="H3527" s="12" t="s">
        <v>126</v>
      </c>
      <c r="I3527" s="12" t="s">
        <v>322</v>
      </c>
      <c r="J3527" s="37">
        <f>INDEX('Bảng Giá'!$C$3:$H$18,MATCH('Raw Data'!P3527,'Bảng Giá'!$B$3:$B$18,0),MATCH('Raw Data'!M3527,'Bảng Giá'!$C$2:$H$2,0))</f>
        <v>83500</v>
      </c>
      <c r="K3527" s="12">
        <v>81500</v>
      </c>
      <c r="L3527" s="36">
        <f t="shared" si="330"/>
        <v>4.1999999999970896</v>
      </c>
      <c r="M3527" t="str">
        <f>'References data'!H3528</f>
        <v>Liên Vùng</v>
      </c>
      <c r="N3527">
        <f t="shared" si="331"/>
        <v>3.6</v>
      </c>
      <c r="O3527">
        <f t="shared" si="332"/>
        <v>2000</v>
      </c>
      <c r="P3527" t="str">
        <f>IF(AND(N3527&gt;0,N3527&lt;=0.05),'Bảng Giá'!$B$3,IF(AND(N3527&lt;=0.1,N3527&gt;0.05),'Bảng Giá'!$B$4,IF(AND('Raw Data'!N3527&gt;0.1,'Raw Data'!N3527&lt;=0.25),'Bảng Giá'!$B$5,IF(AND('Raw Data'!N3527&gt;0.25,'Raw Data'!N3527&lt;=0.5),'Bảng Giá'!$B$6,IF(AND('Raw Data'!N3527&gt;0.5,'Raw Data'!N3527&lt;=1),'Bảng Giá'!$B$7,IF(AND('Raw Data'!N3527&gt;1,'Raw Data'!N3527&lt;=1.5),'Bảng Giá'!$B$8,IF(AND('Raw Data'!N3527&gt;1.5,'Raw Data'!N3527&lt;=2),'Bảng Giá'!$B$9,IF(AND('Raw Data'!N3527&gt;2,'Raw Data'!N3527&lt;=2.5),'Bảng Giá'!$B$10,IF(AND('Raw Data'!N3527&gt;2.5,'Raw Data'!N3527&lt;=3),'Bảng Giá'!$B$11,IF(AND('Raw Data'!N3527&gt;3,'Raw Data'!N3527&lt;=3.5),'Bảng Giá'!$B$12,IF(AND('Raw Data'!N3527&gt;3.5,'Raw Data'!N3527&lt;=4),'Bảng Giá'!$B$13,IF(AND('Raw Data'!N3527&gt;4,'Raw Data'!N3527&lt;=4.5),'Bảng Giá'!$B$14,IF(AND('Raw Data'!N3527&gt;4.5,'Raw Data'!N3527&lt;=5),'Bảng Giá'!$B$15,IF(AND('Raw Data'!N3527&gt;5,'Raw Data'!N3527&lt;=5.5),'Bảng Giá'!$B$16,IF(AND('Raw Data'!N3527&gt;5.5,'Raw Data'!N3527&lt;=6),'Bảng Giá'!$B$17,'Bảng Giá'!$B$18)))))))))))))))</f>
        <v>3.5&lt;x&lt;=4</v>
      </c>
      <c r="Q3527" s="48">
        <f t="shared" si="333"/>
        <v>2.4539877300613498E-2</v>
      </c>
      <c r="R3527">
        <f t="shared" si="334"/>
        <v>100200</v>
      </c>
      <c r="S3527">
        <f t="shared" si="335"/>
        <v>18700</v>
      </c>
    </row>
    <row r="3528" spans="1:19" x14ac:dyDescent="0.25">
      <c r="A3528" s="12">
        <v>3527</v>
      </c>
      <c r="B3528" s="12" t="s">
        <v>292</v>
      </c>
      <c r="C3528" s="12" t="s">
        <v>2206</v>
      </c>
      <c r="D3528" s="28">
        <v>43015.498680555553</v>
      </c>
      <c r="E3528" s="17">
        <v>43017.998680555553</v>
      </c>
      <c r="F3528" s="13" t="s">
        <v>302</v>
      </c>
      <c r="G3528" s="12">
        <v>3600</v>
      </c>
      <c r="H3528" s="12" t="s">
        <v>289</v>
      </c>
      <c r="I3528" s="12" t="s">
        <v>322</v>
      </c>
      <c r="J3528" s="37">
        <f>INDEX('Bảng Giá'!$C$3:$H$18,MATCH('Raw Data'!P3528,'Bảng Giá'!$B$3:$B$18,0),MATCH('Raw Data'!M3528,'Bảng Giá'!$C$2:$H$2,0))</f>
        <v>78500</v>
      </c>
      <c r="K3528" s="12">
        <v>77000</v>
      </c>
      <c r="L3528" s="36">
        <f t="shared" si="330"/>
        <v>2.5</v>
      </c>
      <c r="M3528" t="str">
        <f>'References data'!H3529</f>
        <v>Liên Vùng đặc biệt</v>
      </c>
      <c r="N3528">
        <f t="shared" si="331"/>
        <v>3.6</v>
      </c>
      <c r="O3528">
        <f t="shared" si="332"/>
        <v>1500</v>
      </c>
      <c r="P3528" t="str">
        <f>IF(AND(N3528&gt;0,N3528&lt;=0.05),'Bảng Giá'!$B$3,IF(AND(N3528&lt;=0.1,N3528&gt;0.05),'Bảng Giá'!$B$4,IF(AND('Raw Data'!N3528&gt;0.1,'Raw Data'!N3528&lt;=0.25),'Bảng Giá'!$B$5,IF(AND('Raw Data'!N3528&gt;0.25,'Raw Data'!N3528&lt;=0.5),'Bảng Giá'!$B$6,IF(AND('Raw Data'!N3528&gt;0.5,'Raw Data'!N3528&lt;=1),'Bảng Giá'!$B$7,IF(AND('Raw Data'!N3528&gt;1,'Raw Data'!N3528&lt;=1.5),'Bảng Giá'!$B$8,IF(AND('Raw Data'!N3528&gt;1.5,'Raw Data'!N3528&lt;=2),'Bảng Giá'!$B$9,IF(AND('Raw Data'!N3528&gt;2,'Raw Data'!N3528&lt;=2.5),'Bảng Giá'!$B$10,IF(AND('Raw Data'!N3528&gt;2.5,'Raw Data'!N3528&lt;=3),'Bảng Giá'!$B$11,IF(AND('Raw Data'!N3528&gt;3,'Raw Data'!N3528&lt;=3.5),'Bảng Giá'!$B$12,IF(AND('Raw Data'!N3528&gt;3.5,'Raw Data'!N3528&lt;=4),'Bảng Giá'!$B$13,IF(AND('Raw Data'!N3528&gt;4,'Raw Data'!N3528&lt;=4.5),'Bảng Giá'!$B$14,IF(AND('Raw Data'!N3528&gt;4.5,'Raw Data'!N3528&lt;=5),'Bảng Giá'!$B$15,IF(AND('Raw Data'!N3528&gt;5,'Raw Data'!N3528&lt;=5.5),'Bảng Giá'!$B$16,IF(AND('Raw Data'!N3528&gt;5.5,'Raw Data'!N3528&lt;=6),'Bảng Giá'!$B$17,'Bảng Giá'!$B$18)))))))))))))))</f>
        <v>3.5&lt;x&lt;=4</v>
      </c>
      <c r="Q3528" s="48">
        <f t="shared" si="333"/>
        <v>1.948051948051948E-2</v>
      </c>
      <c r="R3528">
        <f t="shared" si="334"/>
        <v>94200</v>
      </c>
      <c r="S3528">
        <f t="shared" si="335"/>
        <v>17200</v>
      </c>
    </row>
    <row r="3529" spans="1:19" x14ac:dyDescent="0.25">
      <c r="A3529" s="12">
        <v>3528</v>
      </c>
      <c r="B3529" s="12" t="s">
        <v>292</v>
      </c>
      <c r="C3529" s="12" t="s">
        <v>2207</v>
      </c>
      <c r="D3529" s="28">
        <v>43018.509421296294</v>
      </c>
      <c r="E3529" s="17">
        <v>43021.009421296294</v>
      </c>
      <c r="F3529" s="13" t="s">
        <v>302</v>
      </c>
      <c r="G3529" s="12">
        <v>3600</v>
      </c>
      <c r="H3529" s="12" t="s">
        <v>146</v>
      </c>
      <c r="I3529" s="12" t="s">
        <v>322</v>
      </c>
      <c r="J3529" s="37">
        <f>INDEX('Bảng Giá'!$C$3:$H$18,MATCH('Raw Data'!P3529,'Bảng Giá'!$B$3:$B$18,0),MATCH('Raw Data'!M3529,'Bảng Giá'!$C$2:$H$2,0))</f>
        <v>78500</v>
      </c>
      <c r="K3529" s="12">
        <v>77000</v>
      </c>
      <c r="L3529" s="36">
        <f t="shared" si="330"/>
        <v>2.5</v>
      </c>
      <c r="M3529" t="str">
        <f>'References data'!H3530</f>
        <v>Liên Vùng đặc biệt</v>
      </c>
      <c r="N3529">
        <f t="shared" si="331"/>
        <v>3.6</v>
      </c>
      <c r="O3529">
        <f t="shared" si="332"/>
        <v>1500</v>
      </c>
      <c r="P3529" t="str">
        <f>IF(AND(N3529&gt;0,N3529&lt;=0.05),'Bảng Giá'!$B$3,IF(AND(N3529&lt;=0.1,N3529&gt;0.05),'Bảng Giá'!$B$4,IF(AND('Raw Data'!N3529&gt;0.1,'Raw Data'!N3529&lt;=0.25),'Bảng Giá'!$B$5,IF(AND('Raw Data'!N3529&gt;0.25,'Raw Data'!N3529&lt;=0.5),'Bảng Giá'!$B$6,IF(AND('Raw Data'!N3529&gt;0.5,'Raw Data'!N3529&lt;=1),'Bảng Giá'!$B$7,IF(AND('Raw Data'!N3529&gt;1,'Raw Data'!N3529&lt;=1.5),'Bảng Giá'!$B$8,IF(AND('Raw Data'!N3529&gt;1.5,'Raw Data'!N3529&lt;=2),'Bảng Giá'!$B$9,IF(AND('Raw Data'!N3529&gt;2,'Raw Data'!N3529&lt;=2.5),'Bảng Giá'!$B$10,IF(AND('Raw Data'!N3529&gt;2.5,'Raw Data'!N3529&lt;=3),'Bảng Giá'!$B$11,IF(AND('Raw Data'!N3529&gt;3,'Raw Data'!N3529&lt;=3.5),'Bảng Giá'!$B$12,IF(AND('Raw Data'!N3529&gt;3.5,'Raw Data'!N3529&lt;=4),'Bảng Giá'!$B$13,IF(AND('Raw Data'!N3529&gt;4,'Raw Data'!N3529&lt;=4.5),'Bảng Giá'!$B$14,IF(AND('Raw Data'!N3529&gt;4.5,'Raw Data'!N3529&lt;=5),'Bảng Giá'!$B$15,IF(AND('Raw Data'!N3529&gt;5,'Raw Data'!N3529&lt;=5.5),'Bảng Giá'!$B$16,IF(AND('Raw Data'!N3529&gt;5.5,'Raw Data'!N3529&lt;=6),'Bảng Giá'!$B$17,'Bảng Giá'!$B$18)))))))))))))))</f>
        <v>3.5&lt;x&lt;=4</v>
      </c>
      <c r="Q3529" s="48">
        <f t="shared" si="333"/>
        <v>1.948051948051948E-2</v>
      </c>
      <c r="R3529">
        <f t="shared" si="334"/>
        <v>94200</v>
      </c>
      <c r="S3529">
        <f t="shared" si="335"/>
        <v>17200</v>
      </c>
    </row>
    <row r="3530" spans="1:19" x14ac:dyDescent="0.25">
      <c r="A3530" s="12">
        <v>3529</v>
      </c>
      <c r="B3530" s="12" t="s">
        <v>292</v>
      </c>
      <c r="C3530" s="12" t="s">
        <v>225</v>
      </c>
      <c r="D3530" s="28">
        <v>43018.51972222222</v>
      </c>
      <c r="E3530" s="17">
        <v>43022.719722222217</v>
      </c>
      <c r="F3530" s="13" t="s">
        <v>302</v>
      </c>
      <c r="G3530" s="12">
        <v>3600</v>
      </c>
      <c r="H3530" s="12" t="s">
        <v>275</v>
      </c>
      <c r="I3530" s="12" t="s">
        <v>322</v>
      </c>
      <c r="J3530" s="37">
        <f>INDEX('Bảng Giá'!$C$3:$H$18,MATCH('Raw Data'!P3530,'Bảng Giá'!$B$3:$B$18,0),MATCH('Raw Data'!M3530,'Bảng Giá'!$C$2:$H$2,0))</f>
        <v>83500</v>
      </c>
      <c r="K3530" s="12">
        <v>81500</v>
      </c>
      <c r="L3530" s="36">
        <f t="shared" si="330"/>
        <v>4.1999999999970896</v>
      </c>
      <c r="M3530" t="str">
        <f>'References data'!H3531</f>
        <v>Liên Vùng</v>
      </c>
      <c r="N3530">
        <f t="shared" si="331"/>
        <v>3.6</v>
      </c>
      <c r="O3530">
        <f t="shared" si="332"/>
        <v>2000</v>
      </c>
      <c r="P3530" t="str">
        <f>IF(AND(N3530&gt;0,N3530&lt;=0.05),'Bảng Giá'!$B$3,IF(AND(N3530&lt;=0.1,N3530&gt;0.05),'Bảng Giá'!$B$4,IF(AND('Raw Data'!N3530&gt;0.1,'Raw Data'!N3530&lt;=0.25),'Bảng Giá'!$B$5,IF(AND('Raw Data'!N3530&gt;0.25,'Raw Data'!N3530&lt;=0.5),'Bảng Giá'!$B$6,IF(AND('Raw Data'!N3530&gt;0.5,'Raw Data'!N3530&lt;=1),'Bảng Giá'!$B$7,IF(AND('Raw Data'!N3530&gt;1,'Raw Data'!N3530&lt;=1.5),'Bảng Giá'!$B$8,IF(AND('Raw Data'!N3530&gt;1.5,'Raw Data'!N3530&lt;=2),'Bảng Giá'!$B$9,IF(AND('Raw Data'!N3530&gt;2,'Raw Data'!N3530&lt;=2.5),'Bảng Giá'!$B$10,IF(AND('Raw Data'!N3530&gt;2.5,'Raw Data'!N3530&lt;=3),'Bảng Giá'!$B$11,IF(AND('Raw Data'!N3530&gt;3,'Raw Data'!N3530&lt;=3.5),'Bảng Giá'!$B$12,IF(AND('Raw Data'!N3530&gt;3.5,'Raw Data'!N3530&lt;=4),'Bảng Giá'!$B$13,IF(AND('Raw Data'!N3530&gt;4,'Raw Data'!N3530&lt;=4.5),'Bảng Giá'!$B$14,IF(AND('Raw Data'!N3530&gt;4.5,'Raw Data'!N3530&lt;=5),'Bảng Giá'!$B$15,IF(AND('Raw Data'!N3530&gt;5,'Raw Data'!N3530&lt;=5.5),'Bảng Giá'!$B$16,IF(AND('Raw Data'!N3530&gt;5.5,'Raw Data'!N3530&lt;=6),'Bảng Giá'!$B$17,'Bảng Giá'!$B$18)))))))))))))))</f>
        <v>3.5&lt;x&lt;=4</v>
      </c>
      <c r="Q3530" s="48">
        <f t="shared" si="333"/>
        <v>2.4539877300613498E-2</v>
      </c>
      <c r="R3530">
        <f t="shared" si="334"/>
        <v>100200</v>
      </c>
      <c r="S3530">
        <f t="shared" si="335"/>
        <v>18700</v>
      </c>
    </row>
    <row r="3531" spans="1:19" x14ac:dyDescent="0.25">
      <c r="A3531" s="12">
        <v>3530</v>
      </c>
      <c r="B3531" s="12" t="s">
        <v>292</v>
      </c>
      <c r="C3531" s="12" t="s">
        <v>2208</v>
      </c>
      <c r="D3531" s="28">
        <v>43017.662303240744</v>
      </c>
      <c r="E3531" s="17">
        <v>43021.862303240741</v>
      </c>
      <c r="F3531" s="13" t="s">
        <v>302</v>
      </c>
      <c r="G3531" s="12">
        <v>3600</v>
      </c>
      <c r="H3531" s="12" t="s">
        <v>275</v>
      </c>
      <c r="I3531" s="12" t="s">
        <v>322</v>
      </c>
      <c r="J3531" s="37">
        <f>INDEX('Bảng Giá'!$C$3:$H$18,MATCH('Raw Data'!P3531,'Bảng Giá'!$B$3:$B$18,0),MATCH('Raw Data'!M3531,'Bảng Giá'!$C$2:$H$2,0))</f>
        <v>83500</v>
      </c>
      <c r="K3531" s="12">
        <v>81500</v>
      </c>
      <c r="L3531" s="36">
        <f t="shared" si="330"/>
        <v>4.1999999999970896</v>
      </c>
      <c r="M3531" t="str">
        <f>'References data'!H3532</f>
        <v>Liên Vùng</v>
      </c>
      <c r="N3531">
        <f t="shared" si="331"/>
        <v>3.6</v>
      </c>
      <c r="O3531">
        <f t="shared" si="332"/>
        <v>2000</v>
      </c>
      <c r="P3531" t="str">
        <f>IF(AND(N3531&gt;0,N3531&lt;=0.05),'Bảng Giá'!$B$3,IF(AND(N3531&lt;=0.1,N3531&gt;0.05),'Bảng Giá'!$B$4,IF(AND('Raw Data'!N3531&gt;0.1,'Raw Data'!N3531&lt;=0.25),'Bảng Giá'!$B$5,IF(AND('Raw Data'!N3531&gt;0.25,'Raw Data'!N3531&lt;=0.5),'Bảng Giá'!$B$6,IF(AND('Raw Data'!N3531&gt;0.5,'Raw Data'!N3531&lt;=1),'Bảng Giá'!$B$7,IF(AND('Raw Data'!N3531&gt;1,'Raw Data'!N3531&lt;=1.5),'Bảng Giá'!$B$8,IF(AND('Raw Data'!N3531&gt;1.5,'Raw Data'!N3531&lt;=2),'Bảng Giá'!$B$9,IF(AND('Raw Data'!N3531&gt;2,'Raw Data'!N3531&lt;=2.5),'Bảng Giá'!$B$10,IF(AND('Raw Data'!N3531&gt;2.5,'Raw Data'!N3531&lt;=3),'Bảng Giá'!$B$11,IF(AND('Raw Data'!N3531&gt;3,'Raw Data'!N3531&lt;=3.5),'Bảng Giá'!$B$12,IF(AND('Raw Data'!N3531&gt;3.5,'Raw Data'!N3531&lt;=4),'Bảng Giá'!$B$13,IF(AND('Raw Data'!N3531&gt;4,'Raw Data'!N3531&lt;=4.5),'Bảng Giá'!$B$14,IF(AND('Raw Data'!N3531&gt;4.5,'Raw Data'!N3531&lt;=5),'Bảng Giá'!$B$15,IF(AND('Raw Data'!N3531&gt;5,'Raw Data'!N3531&lt;=5.5),'Bảng Giá'!$B$16,IF(AND('Raw Data'!N3531&gt;5.5,'Raw Data'!N3531&lt;=6),'Bảng Giá'!$B$17,'Bảng Giá'!$B$18)))))))))))))))</f>
        <v>3.5&lt;x&lt;=4</v>
      </c>
      <c r="Q3531" s="48">
        <f t="shared" si="333"/>
        <v>2.4539877300613498E-2</v>
      </c>
      <c r="R3531">
        <f t="shared" si="334"/>
        <v>100200</v>
      </c>
      <c r="S3531">
        <f t="shared" si="335"/>
        <v>18700</v>
      </c>
    </row>
    <row r="3532" spans="1:19" x14ac:dyDescent="0.25">
      <c r="A3532" s="12">
        <v>3531</v>
      </c>
      <c r="B3532" s="12" t="s">
        <v>292</v>
      </c>
      <c r="C3532" s="12" t="s">
        <v>2209</v>
      </c>
      <c r="D3532" s="28">
        <v>43018.509699074071</v>
      </c>
      <c r="E3532" s="17">
        <v>43022.709699074068</v>
      </c>
      <c r="F3532" s="13" t="s">
        <v>302</v>
      </c>
      <c r="G3532" s="12">
        <v>5400</v>
      </c>
      <c r="H3532" s="12" t="s">
        <v>171</v>
      </c>
      <c r="I3532" s="12" t="s">
        <v>311</v>
      </c>
      <c r="J3532" s="37">
        <f>INDEX('Bảng Giá'!$C$3:$H$18,MATCH('Raw Data'!P3532,'Bảng Giá'!$B$3:$B$18,0),MATCH('Raw Data'!M3532,'Bảng Giá'!$C$2:$H$2,0))</f>
        <v>109000</v>
      </c>
      <c r="K3532" s="12">
        <v>106300</v>
      </c>
      <c r="L3532" s="36">
        <f t="shared" si="330"/>
        <v>4.1999999999970896</v>
      </c>
      <c r="M3532" t="str">
        <f>'References data'!H3533</f>
        <v>Liên Vùng</v>
      </c>
      <c r="N3532">
        <f t="shared" si="331"/>
        <v>5.4</v>
      </c>
      <c r="O3532">
        <f t="shared" si="332"/>
        <v>2700</v>
      </c>
      <c r="P3532" t="str">
        <f>IF(AND(N3532&gt;0,N3532&lt;=0.05),'Bảng Giá'!$B$3,IF(AND(N3532&lt;=0.1,N3532&gt;0.05),'Bảng Giá'!$B$4,IF(AND('Raw Data'!N3532&gt;0.1,'Raw Data'!N3532&lt;=0.25),'Bảng Giá'!$B$5,IF(AND('Raw Data'!N3532&gt;0.25,'Raw Data'!N3532&lt;=0.5),'Bảng Giá'!$B$6,IF(AND('Raw Data'!N3532&gt;0.5,'Raw Data'!N3532&lt;=1),'Bảng Giá'!$B$7,IF(AND('Raw Data'!N3532&gt;1,'Raw Data'!N3532&lt;=1.5),'Bảng Giá'!$B$8,IF(AND('Raw Data'!N3532&gt;1.5,'Raw Data'!N3532&lt;=2),'Bảng Giá'!$B$9,IF(AND('Raw Data'!N3532&gt;2,'Raw Data'!N3532&lt;=2.5),'Bảng Giá'!$B$10,IF(AND('Raw Data'!N3532&gt;2.5,'Raw Data'!N3532&lt;=3),'Bảng Giá'!$B$11,IF(AND('Raw Data'!N3532&gt;3,'Raw Data'!N3532&lt;=3.5),'Bảng Giá'!$B$12,IF(AND('Raw Data'!N3532&gt;3.5,'Raw Data'!N3532&lt;=4),'Bảng Giá'!$B$13,IF(AND('Raw Data'!N3532&gt;4,'Raw Data'!N3532&lt;=4.5),'Bảng Giá'!$B$14,IF(AND('Raw Data'!N3532&gt;4.5,'Raw Data'!N3532&lt;=5),'Bảng Giá'!$B$15,IF(AND('Raw Data'!N3532&gt;5,'Raw Data'!N3532&lt;=5.5),'Bảng Giá'!$B$16,IF(AND('Raw Data'!N3532&gt;5.5,'Raw Data'!N3532&lt;=6),'Bảng Giá'!$B$17,'Bảng Giá'!$B$18)))))))))))))))</f>
        <v>5&lt;x&lt;=5.5</v>
      </c>
      <c r="Q3532" s="48">
        <f t="shared" si="333"/>
        <v>2.5399811853245531E-2</v>
      </c>
      <c r="R3532">
        <f t="shared" si="334"/>
        <v>130800</v>
      </c>
      <c r="S3532">
        <f t="shared" si="335"/>
        <v>24500</v>
      </c>
    </row>
    <row r="3533" spans="1:19" x14ac:dyDescent="0.25">
      <c r="A3533" s="12">
        <v>3532</v>
      </c>
      <c r="B3533" s="12" t="s">
        <v>292</v>
      </c>
      <c r="C3533" s="12" t="s">
        <v>2210</v>
      </c>
      <c r="D3533" s="28">
        <v>43017.498391203706</v>
      </c>
      <c r="E3533" s="17">
        <v>43021.698391203703</v>
      </c>
      <c r="F3533" s="13" t="s">
        <v>302</v>
      </c>
      <c r="G3533" s="12">
        <v>3600</v>
      </c>
      <c r="H3533" s="12" t="s">
        <v>275</v>
      </c>
      <c r="I3533" s="12" t="s">
        <v>322</v>
      </c>
      <c r="J3533" s="37">
        <f>INDEX('Bảng Giá'!$C$3:$H$18,MATCH('Raw Data'!P3533,'Bảng Giá'!$B$3:$B$18,0),MATCH('Raw Data'!M3533,'Bảng Giá'!$C$2:$H$2,0))</f>
        <v>83500</v>
      </c>
      <c r="K3533" s="12">
        <v>81500</v>
      </c>
      <c r="L3533" s="36">
        <f t="shared" si="330"/>
        <v>4.1999999999970896</v>
      </c>
      <c r="M3533" t="str">
        <f>'References data'!H3534</f>
        <v>Liên Vùng</v>
      </c>
      <c r="N3533">
        <f t="shared" si="331"/>
        <v>3.6</v>
      </c>
      <c r="O3533">
        <f t="shared" si="332"/>
        <v>2000</v>
      </c>
      <c r="P3533" t="str">
        <f>IF(AND(N3533&gt;0,N3533&lt;=0.05),'Bảng Giá'!$B$3,IF(AND(N3533&lt;=0.1,N3533&gt;0.05),'Bảng Giá'!$B$4,IF(AND('Raw Data'!N3533&gt;0.1,'Raw Data'!N3533&lt;=0.25),'Bảng Giá'!$B$5,IF(AND('Raw Data'!N3533&gt;0.25,'Raw Data'!N3533&lt;=0.5),'Bảng Giá'!$B$6,IF(AND('Raw Data'!N3533&gt;0.5,'Raw Data'!N3533&lt;=1),'Bảng Giá'!$B$7,IF(AND('Raw Data'!N3533&gt;1,'Raw Data'!N3533&lt;=1.5),'Bảng Giá'!$B$8,IF(AND('Raw Data'!N3533&gt;1.5,'Raw Data'!N3533&lt;=2),'Bảng Giá'!$B$9,IF(AND('Raw Data'!N3533&gt;2,'Raw Data'!N3533&lt;=2.5),'Bảng Giá'!$B$10,IF(AND('Raw Data'!N3533&gt;2.5,'Raw Data'!N3533&lt;=3),'Bảng Giá'!$B$11,IF(AND('Raw Data'!N3533&gt;3,'Raw Data'!N3533&lt;=3.5),'Bảng Giá'!$B$12,IF(AND('Raw Data'!N3533&gt;3.5,'Raw Data'!N3533&lt;=4),'Bảng Giá'!$B$13,IF(AND('Raw Data'!N3533&gt;4,'Raw Data'!N3533&lt;=4.5),'Bảng Giá'!$B$14,IF(AND('Raw Data'!N3533&gt;4.5,'Raw Data'!N3533&lt;=5),'Bảng Giá'!$B$15,IF(AND('Raw Data'!N3533&gt;5,'Raw Data'!N3533&lt;=5.5),'Bảng Giá'!$B$16,IF(AND('Raw Data'!N3533&gt;5.5,'Raw Data'!N3533&lt;=6),'Bảng Giá'!$B$17,'Bảng Giá'!$B$18)))))))))))))))</f>
        <v>3.5&lt;x&lt;=4</v>
      </c>
      <c r="Q3533" s="48">
        <f t="shared" si="333"/>
        <v>2.4539877300613498E-2</v>
      </c>
      <c r="R3533">
        <f t="shared" si="334"/>
        <v>100200</v>
      </c>
      <c r="S3533">
        <f t="shared" si="335"/>
        <v>18700</v>
      </c>
    </row>
    <row r="3534" spans="1:19" x14ac:dyDescent="0.25">
      <c r="A3534" s="12">
        <v>3533</v>
      </c>
      <c r="B3534" s="12" t="s">
        <v>292</v>
      </c>
      <c r="C3534" s="12" t="s">
        <v>2211</v>
      </c>
      <c r="D3534" s="28">
        <v>43015.436284722222</v>
      </c>
      <c r="E3534" s="17">
        <v>43017.936284722222</v>
      </c>
      <c r="F3534" s="13" t="s">
        <v>302</v>
      </c>
      <c r="G3534" s="12">
        <v>3600</v>
      </c>
      <c r="H3534" s="12" t="s">
        <v>146</v>
      </c>
      <c r="I3534" s="12" t="s">
        <v>322</v>
      </c>
      <c r="J3534" s="37">
        <f>INDEX('Bảng Giá'!$C$3:$H$18,MATCH('Raw Data'!P3534,'Bảng Giá'!$B$3:$B$18,0),MATCH('Raw Data'!M3534,'Bảng Giá'!$C$2:$H$2,0))</f>
        <v>78500</v>
      </c>
      <c r="K3534" s="12">
        <v>77000</v>
      </c>
      <c r="L3534" s="36">
        <f t="shared" si="330"/>
        <v>2.5</v>
      </c>
      <c r="M3534" t="str">
        <f>'References data'!H3535</f>
        <v>Liên Vùng đặc biệt</v>
      </c>
      <c r="N3534">
        <f t="shared" si="331"/>
        <v>3.6</v>
      </c>
      <c r="O3534">
        <f t="shared" si="332"/>
        <v>1500</v>
      </c>
      <c r="P3534" t="str">
        <f>IF(AND(N3534&gt;0,N3534&lt;=0.05),'Bảng Giá'!$B$3,IF(AND(N3534&lt;=0.1,N3534&gt;0.05),'Bảng Giá'!$B$4,IF(AND('Raw Data'!N3534&gt;0.1,'Raw Data'!N3534&lt;=0.25),'Bảng Giá'!$B$5,IF(AND('Raw Data'!N3534&gt;0.25,'Raw Data'!N3534&lt;=0.5),'Bảng Giá'!$B$6,IF(AND('Raw Data'!N3534&gt;0.5,'Raw Data'!N3534&lt;=1),'Bảng Giá'!$B$7,IF(AND('Raw Data'!N3534&gt;1,'Raw Data'!N3534&lt;=1.5),'Bảng Giá'!$B$8,IF(AND('Raw Data'!N3534&gt;1.5,'Raw Data'!N3534&lt;=2),'Bảng Giá'!$B$9,IF(AND('Raw Data'!N3534&gt;2,'Raw Data'!N3534&lt;=2.5),'Bảng Giá'!$B$10,IF(AND('Raw Data'!N3534&gt;2.5,'Raw Data'!N3534&lt;=3),'Bảng Giá'!$B$11,IF(AND('Raw Data'!N3534&gt;3,'Raw Data'!N3534&lt;=3.5),'Bảng Giá'!$B$12,IF(AND('Raw Data'!N3534&gt;3.5,'Raw Data'!N3534&lt;=4),'Bảng Giá'!$B$13,IF(AND('Raw Data'!N3534&gt;4,'Raw Data'!N3534&lt;=4.5),'Bảng Giá'!$B$14,IF(AND('Raw Data'!N3534&gt;4.5,'Raw Data'!N3534&lt;=5),'Bảng Giá'!$B$15,IF(AND('Raw Data'!N3534&gt;5,'Raw Data'!N3534&lt;=5.5),'Bảng Giá'!$B$16,IF(AND('Raw Data'!N3534&gt;5.5,'Raw Data'!N3534&lt;=6),'Bảng Giá'!$B$17,'Bảng Giá'!$B$18)))))))))))))))</f>
        <v>3.5&lt;x&lt;=4</v>
      </c>
      <c r="Q3534" s="48">
        <f t="shared" si="333"/>
        <v>1.948051948051948E-2</v>
      </c>
      <c r="R3534">
        <f t="shared" si="334"/>
        <v>94200</v>
      </c>
      <c r="S3534">
        <f t="shared" si="335"/>
        <v>17200</v>
      </c>
    </row>
    <row r="3535" spans="1:19" x14ac:dyDescent="0.25">
      <c r="A3535" s="12">
        <v>3534</v>
      </c>
      <c r="B3535" s="12" t="s">
        <v>292</v>
      </c>
      <c r="C3535" s="12" t="s">
        <v>236</v>
      </c>
      <c r="D3535" s="28">
        <v>43015.43644675926</v>
      </c>
      <c r="E3535" s="17">
        <v>43019.636446759258</v>
      </c>
      <c r="F3535" s="13" t="s">
        <v>302</v>
      </c>
      <c r="G3535" s="12">
        <v>5400</v>
      </c>
      <c r="H3535" s="12" t="s">
        <v>171</v>
      </c>
      <c r="I3535" s="12" t="s">
        <v>311</v>
      </c>
      <c r="J3535" s="37">
        <f>INDEX('Bảng Giá'!$C$3:$H$18,MATCH('Raw Data'!P3535,'Bảng Giá'!$B$3:$B$18,0),MATCH('Raw Data'!M3535,'Bảng Giá'!$C$2:$H$2,0))</f>
        <v>109000</v>
      </c>
      <c r="K3535" s="12">
        <v>106300</v>
      </c>
      <c r="L3535" s="36">
        <f t="shared" si="330"/>
        <v>4.1999999999970896</v>
      </c>
      <c r="M3535" t="str">
        <f>'References data'!H3536</f>
        <v>Liên Vùng</v>
      </c>
      <c r="N3535">
        <f t="shared" si="331"/>
        <v>5.4</v>
      </c>
      <c r="O3535">
        <f t="shared" si="332"/>
        <v>2700</v>
      </c>
      <c r="P3535" t="str">
        <f>IF(AND(N3535&gt;0,N3535&lt;=0.05),'Bảng Giá'!$B$3,IF(AND(N3535&lt;=0.1,N3535&gt;0.05),'Bảng Giá'!$B$4,IF(AND('Raw Data'!N3535&gt;0.1,'Raw Data'!N3535&lt;=0.25),'Bảng Giá'!$B$5,IF(AND('Raw Data'!N3535&gt;0.25,'Raw Data'!N3535&lt;=0.5),'Bảng Giá'!$B$6,IF(AND('Raw Data'!N3535&gt;0.5,'Raw Data'!N3535&lt;=1),'Bảng Giá'!$B$7,IF(AND('Raw Data'!N3535&gt;1,'Raw Data'!N3535&lt;=1.5),'Bảng Giá'!$B$8,IF(AND('Raw Data'!N3535&gt;1.5,'Raw Data'!N3535&lt;=2),'Bảng Giá'!$B$9,IF(AND('Raw Data'!N3535&gt;2,'Raw Data'!N3535&lt;=2.5),'Bảng Giá'!$B$10,IF(AND('Raw Data'!N3535&gt;2.5,'Raw Data'!N3535&lt;=3),'Bảng Giá'!$B$11,IF(AND('Raw Data'!N3535&gt;3,'Raw Data'!N3535&lt;=3.5),'Bảng Giá'!$B$12,IF(AND('Raw Data'!N3535&gt;3.5,'Raw Data'!N3535&lt;=4),'Bảng Giá'!$B$13,IF(AND('Raw Data'!N3535&gt;4,'Raw Data'!N3535&lt;=4.5),'Bảng Giá'!$B$14,IF(AND('Raw Data'!N3535&gt;4.5,'Raw Data'!N3535&lt;=5),'Bảng Giá'!$B$15,IF(AND('Raw Data'!N3535&gt;5,'Raw Data'!N3535&lt;=5.5),'Bảng Giá'!$B$16,IF(AND('Raw Data'!N3535&gt;5.5,'Raw Data'!N3535&lt;=6),'Bảng Giá'!$B$17,'Bảng Giá'!$B$18)))))))))))))))</f>
        <v>5&lt;x&lt;=5.5</v>
      </c>
      <c r="Q3535" s="48">
        <f t="shared" si="333"/>
        <v>2.5399811853245531E-2</v>
      </c>
      <c r="R3535">
        <f t="shared" si="334"/>
        <v>130800</v>
      </c>
      <c r="S3535">
        <f t="shared" si="335"/>
        <v>24500</v>
      </c>
    </row>
    <row r="3536" spans="1:19" x14ac:dyDescent="0.25">
      <c r="A3536" s="12">
        <v>3535</v>
      </c>
      <c r="B3536" s="12" t="s">
        <v>292</v>
      </c>
      <c r="C3536" s="12" t="s">
        <v>2212</v>
      </c>
      <c r="D3536" s="28">
        <v>43014.379629629628</v>
      </c>
      <c r="E3536" s="17">
        <v>43018.579629629625</v>
      </c>
      <c r="F3536" s="13" t="s">
        <v>302</v>
      </c>
      <c r="G3536" s="12">
        <v>5400</v>
      </c>
      <c r="H3536" s="12" t="s">
        <v>320</v>
      </c>
      <c r="I3536" s="12" t="s">
        <v>311</v>
      </c>
      <c r="J3536" s="37">
        <f>INDEX('Bảng Giá'!$C$3:$H$18,MATCH('Raw Data'!P3536,'Bảng Giá'!$B$3:$B$18,0),MATCH('Raw Data'!M3536,'Bảng Giá'!$C$2:$H$2,0))</f>
        <v>109000</v>
      </c>
      <c r="K3536" s="12">
        <v>106300</v>
      </c>
      <c r="L3536" s="36">
        <f t="shared" si="330"/>
        <v>4.1999999999970896</v>
      </c>
      <c r="M3536" t="str">
        <f>'References data'!H3537</f>
        <v>Liên Vùng</v>
      </c>
      <c r="N3536">
        <f t="shared" si="331"/>
        <v>5.4</v>
      </c>
      <c r="O3536">
        <f t="shared" si="332"/>
        <v>2700</v>
      </c>
      <c r="P3536" t="str">
        <f>IF(AND(N3536&gt;0,N3536&lt;=0.05),'Bảng Giá'!$B$3,IF(AND(N3536&lt;=0.1,N3536&gt;0.05),'Bảng Giá'!$B$4,IF(AND('Raw Data'!N3536&gt;0.1,'Raw Data'!N3536&lt;=0.25),'Bảng Giá'!$B$5,IF(AND('Raw Data'!N3536&gt;0.25,'Raw Data'!N3536&lt;=0.5),'Bảng Giá'!$B$6,IF(AND('Raw Data'!N3536&gt;0.5,'Raw Data'!N3536&lt;=1),'Bảng Giá'!$B$7,IF(AND('Raw Data'!N3536&gt;1,'Raw Data'!N3536&lt;=1.5),'Bảng Giá'!$B$8,IF(AND('Raw Data'!N3536&gt;1.5,'Raw Data'!N3536&lt;=2),'Bảng Giá'!$B$9,IF(AND('Raw Data'!N3536&gt;2,'Raw Data'!N3536&lt;=2.5),'Bảng Giá'!$B$10,IF(AND('Raw Data'!N3536&gt;2.5,'Raw Data'!N3536&lt;=3),'Bảng Giá'!$B$11,IF(AND('Raw Data'!N3536&gt;3,'Raw Data'!N3536&lt;=3.5),'Bảng Giá'!$B$12,IF(AND('Raw Data'!N3536&gt;3.5,'Raw Data'!N3536&lt;=4),'Bảng Giá'!$B$13,IF(AND('Raw Data'!N3536&gt;4,'Raw Data'!N3536&lt;=4.5),'Bảng Giá'!$B$14,IF(AND('Raw Data'!N3536&gt;4.5,'Raw Data'!N3536&lt;=5),'Bảng Giá'!$B$15,IF(AND('Raw Data'!N3536&gt;5,'Raw Data'!N3536&lt;=5.5),'Bảng Giá'!$B$16,IF(AND('Raw Data'!N3536&gt;5.5,'Raw Data'!N3536&lt;=6),'Bảng Giá'!$B$17,'Bảng Giá'!$B$18)))))))))))))))</f>
        <v>5&lt;x&lt;=5.5</v>
      </c>
      <c r="Q3536" s="48">
        <f t="shared" si="333"/>
        <v>2.5399811853245531E-2</v>
      </c>
      <c r="R3536">
        <f t="shared" si="334"/>
        <v>130800</v>
      </c>
      <c r="S3536">
        <f t="shared" si="335"/>
        <v>24500</v>
      </c>
    </row>
    <row r="3537" spans="1:19" x14ac:dyDescent="0.25">
      <c r="A3537" s="12">
        <v>3536</v>
      </c>
      <c r="B3537" s="12" t="s">
        <v>292</v>
      </c>
      <c r="C3537" s="12" t="s">
        <v>2213</v>
      </c>
      <c r="D3537" s="28">
        <v>43015.333333333336</v>
      </c>
      <c r="E3537" s="17">
        <v>43019.533333333333</v>
      </c>
      <c r="F3537" s="13" t="s">
        <v>302</v>
      </c>
      <c r="G3537" s="12">
        <v>3600</v>
      </c>
      <c r="H3537" s="12" t="s">
        <v>275</v>
      </c>
      <c r="I3537" s="12" t="s">
        <v>322</v>
      </c>
      <c r="J3537" s="37">
        <f>INDEX('Bảng Giá'!$C$3:$H$18,MATCH('Raw Data'!P3537,'Bảng Giá'!$B$3:$B$18,0),MATCH('Raw Data'!M3537,'Bảng Giá'!$C$2:$H$2,0))</f>
        <v>83500</v>
      </c>
      <c r="K3537" s="12">
        <v>81500</v>
      </c>
      <c r="L3537" s="36">
        <f t="shared" si="330"/>
        <v>4.1999999999970896</v>
      </c>
      <c r="M3537" t="str">
        <f>'References data'!H3538</f>
        <v>Liên Vùng</v>
      </c>
      <c r="N3537">
        <f t="shared" si="331"/>
        <v>3.6</v>
      </c>
      <c r="O3537">
        <f t="shared" si="332"/>
        <v>2000</v>
      </c>
      <c r="P3537" t="str">
        <f>IF(AND(N3537&gt;0,N3537&lt;=0.05),'Bảng Giá'!$B$3,IF(AND(N3537&lt;=0.1,N3537&gt;0.05),'Bảng Giá'!$B$4,IF(AND('Raw Data'!N3537&gt;0.1,'Raw Data'!N3537&lt;=0.25),'Bảng Giá'!$B$5,IF(AND('Raw Data'!N3537&gt;0.25,'Raw Data'!N3537&lt;=0.5),'Bảng Giá'!$B$6,IF(AND('Raw Data'!N3537&gt;0.5,'Raw Data'!N3537&lt;=1),'Bảng Giá'!$B$7,IF(AND('Raw Data'!N3537&gt;1,'Raw Data'!N3537&lt;=1.5),'Bảng Giá'!$B$8,IF(AND('Raw Data'!N3537&gt;1.5,'Raw Data'!N3537&lt;=2),'Bảng Giá'!$B$9,IF(AND('Raw Data'!N3537&gt;2,'Raw Data'!N3537&lt;=2.5),'Bảng Giá'!$B$10,IF(AND('Raw Data'!N3537&gt;2.5,'Raw Data'!N3537&lt;=3),'Bảng Giá'!$B$11,IF(AND('Raw Data'!N3537&gt;3,'Raw Data'!N3537&lt;=3.5),'Bảng Giá'!$B$12,IF(AND('Raw Data'!N3537&gt;3.5,'Raw Data'!N3537&lt;=4),'Bảng Giá'!$B$13,IF(AND('Raw Data'!N3537&gt;4,'Raw Data'!N3537&lt;=4.5),'Bảng Giá'!$B$14,IF(AND('Raw Data'!N3537&gt;4.5,'Raw Data'!N3537&lt;=5),'Bảng Giá'!$B$15,IF(AND('Raw Data'!N3537&gt;5,'Raw Data'!N3537&lt;=5.5),'Bảng Giá'!$B$16,IF(AND('Raw Data'!N3537&gt;5.5,'Raw Data'!N3537&lt;=6),'Bảng Giá'!$B$17,'Bảng Giá'!$B$18)))))))))))))))</f>
        <v>3.5&lt;x&lt;=4</v>
      </c>
      <c r="Q3537" s="48">
        <f t="shared" si="333"/>
        <v>2.4539877300613498E-2</v>
      </c>
      <c r="R3537">
        <f t="shared" si="334"/>
        <v>100200</v>
      </c>
      <c r="S3537">
        <f t="shared" si="335"/>
        <v>18700</v>
      </c>
    </row>
    <row r="3538" spans="1:19" x14ac:dyDescent="0.25">
      <c r="A3538" s="12">
        <v>3537</v>
      </c>
      <c r="B3538" s="12" t="s">
        <v>292</v>
      </c>
      <c r="C3538" s="12" t="s">
        <v>248</v>
      </c>
      <c r="D3538" s="28">
        <v>43017.497384259259</v>
      </c>
      <c r="E3538" s="17">
        <v>43019.997384259259</v>
      </c>
      <c r="F3538" s="13" t="s">
        <v>302</v>
      </c>
      <c r="G3538" s="12">
        <v>3600</v>
      </c>
      <c r="H3538" s="12" t="s">
        <v>131</v>
      </c>
      <c r="I3538" s="12" t="s">
        <v>322</v>
      </c>
      <c r="J3538" s="37">
        <f>INDEX('Bảng Giá'!$C$3:$H$18,MATCH('Raw Data'!P3538,'Bảng Giá'!$B$3:$B$18,0),MATCH('Raw Data'!M3538,'Bảng Giá'!$C$2:$H$2,0))</f>
        <v>78500</v>
      </c>
      <c r="K3538" s="12">
        <v>77000</v>
      </c>
      <c r="L3538" s="36">
        <f t="shared" si="330"/>
        <v>2.5</v>
      </c>
      <c r="M3538" t="str">
        <f>'References data'!H3539</f>
        <v>Liên Vùng đặc biệt</v>
      </c>
      <c r="N3538">
        <f t="shared" si="331"/>
        <v>3.6</v>
      </c>
      <c r="O3538">
        <f t="shared" si="332"/>
        <v>1500</v>
      </c>
      <c r="P3538" t="str">
        <f>IF(AND(N3538&gt;0,N3538&lt;=0.05),'Bảng Giá'!$B$3,IF(AND(N3538&lt;=0.1,N3538&gt;0.05),'Bảng Giá'!$B$4,IF(AND('Raw Data'!N3538&gt;0.1,'Raw Data'!N3538&lt;=0.25),'Bảng Giá'!$B$5,IF(AND('Raw Data'!N3538&gt;0.25,'Raw Data'!N3538&lt;=0.5),'Bảng Giá'!$B$6,IF(AND('Raw Data'!N3538&gt;0.5,'Raw Data'!N3538&lt;=1),'Bảng Giá'!$B$7,IF(AND('Raw Data'!N3538&gt;1,'Raw Data'!N3538&lt;=1.5),'Bảng Giá'!$B$8,IF(AND('Raw Data'!N3538&gt;1.5,'Raw Data'!N3538&lt;=2),'Bảng Giá'!$B$9,IF(AND('Raw Data'!N3538&gt;2,'Raw Data'!N3538&lt;=2.5),'Bảng Giá'!$B$10,IF(AND('Raw Data'!N3538&gt;2.5,'Raw Data'!N3538&lt;=3),'Bảng Giá'!$B$11,IF(AND('Raw Data'!N3538&gt;3,'Raw Data'!N3538&lt;=3.5),'Bảng Giá'!$B$12,IF(AND('Raw Data'!N3538&gt;3.5,'Raw Data'!N3538&lt;=4),'Bảng Giá'!$B$13,IF(AND('Raw Data'!N3538&gt;4,'Raw Data'!N3538&lt;=4.5),'Bảng Giá'!$B$14,IF(AND('Raw Data'!N3538&gt;4.5,'Raw Data'!N3538&lt;=5),'Bảng Giá'!$B$15,IF(AND('Raw Data'!N3538&gt;5,'Raw Data'!N3538&lt;=5.5),'Bảng Giá'!$B$16,IF(AND('Raw Data'!N3538&gt;5.5,'Raw Data'!N3538&lt;=6),'Bảng Giá'!$B$17,'Bảng Giá'!$B$18)))))))))))))))</f>
        <v>3.5&lt;x&lt;=4</v>
      </c>
      <c r="Q3538" s="48">
        <f t="shared" si="333"/>
        <v>1.948051948051948E-2</v>
      </c>
      <c r="R3538">
        <f t="shared" si="334"/>
        <v>94200</v>
      </c>
      <c r="S3538">
        <f t="shared" si="335"/>
        <v>17200</v>
      </c>
    </row>
    <row r="3539" spans="1:19" x14ac:dyDescent="0.25">
      <c r="A3539" s="12">
        <v>3538</v>
      </c>
      <c r="B3539" s="12" t="s">
        <v>292</v>
      </c>
      <c r="C3539" s="12" t="s">
        <v>2214</v>
      </c>
      <c r="D3539" s="28">
        <v>43017.497337962966</v>
      </c>
      <c r="E3539" s="17">
        <v>43019.997337962966</v>
      </c>
      <c r="F3539" s="13" t="s">
        <v>302</v>
      </c>
      <c r="G3539" s="12">
        <v>3600</v>
      </c>
      <c r="H3539" s="12" t="s">
        <v>128</v>
      </c>
      <c r="I3539" s="12" t="s">
        <v>322</v>
      </c>
      <c r="J3539" s="37">
        <f>INDEX('Bảng Giá'!$C$3:$H$18,MATCH('Raw Data'!P3539,'Bảng Giá'!$B$3:$B$18,0),MATCH('Raw Data'!M3539,'Bảng Giá'!$C$2:$H$2,0))</f>
        <v>78500</v>
      </c>
      <c r="K3539" s="12">
        <v>77000</v>
      </c>
      <c r="L3539" s="36">
        <f t="shared" si="330"/>
        <v>2.5</v>
      </c>
      <c r="M3539" t="str">
        <f>'References data'!H3540</f>
        <v>Liên Vùng đặc biệt</v>
      </c>
      <c r="N3539">
        <f t="shared" si="331"/>
        <v>3.6</v>
      </c>
      <c r="O3539">
        <f t="shared" si="332"/>
        <v>1500</v>
      </c>
      <c r="P3539" t="str">
        <f>IF(AND(N3539&gt;0,N3539&lt;=0.05),'Bảng Giá'!$B$3,IF(AND(N3539&lt;=0.1,N3539&gt;0.05),'Bảng Giá'!$B$4,IF(AND('Raw Data'!N3539&gt;0.1,'Raw Data'!N3539&lt;=0.25),'Bảng Giá'!$B$5,IF(AND('Raw Data'!N3539&gt;0.25,'Raw Data'!N3539&lt;=0.5),'Bảng Giá'!$B$6,IF(AND('Raw Data'!N3539&gt;0.5,'Raw Data'!N3539&lt;=1),'Bảng Giá'!$B$7,IF(AND('Raw Data'!N3539&gt;1,'Raw Data'!N3539&lt;=1.5),'Bảng Giá'!$B$8,IF(AND('Raw Data'!N3539&gt;1.5,'Raw Data'!N3539&lt;=2),'Bảng Giá'!$B$9,IF(AND('Raw Data'!N3539&gt;2,'Raw Data'!N3539&lt;=2.5),'Bảng Giá'!$B$10,IF(AND('Raw Data'!N3539&gt;2.5,'Raw Data'!N3539&lt;=3),'Bảng Giá'!$B$11,IF(AND('Raw Data'!N3539&gt;3,'Raw Data'!N3539&lt;=3.5),'Bảng Giá'!$B$12,IF(AND('Raw Data'!N3539&gt;3.5,'Raw Data'!N3539&lt;=4),'Bảng Giá'!$B$13,IF(AND('Raw Data'!N3539&gt;4,'Raw Data'!N3539&lt;=4.5),'Bảng Giá'!$B$14,IF(AND('Raw Data'!N3539&gt;4.5,'Raw Data'!N3539&lt;=5),'Bảng Giá'!$B$15,IF(AND('Raw Data'!N3539&gt;5,'Raw Data'!N3539&lt;=5.5),'Bảng Giá'!$B$16,IF(AND('Raw Data'!N3539&gt;5.5,'Raw Data'!N3539&lt;=6),'Bảng Giá'!$B$17,'Bảng Giá'!$B$18)))))))))))))))</f>
        <v>3.5&lt;x&lt;=4</v>
      </c>
      <c r="Q3539" s="48">
        <f t="shared" si="333"/>
        <v>1.948051948051948E-2</v>
      </c>
      <c r="R3539">
        <f t="shared" si="334"/>
        <v>94200</v>
      </c>
      <c r="S3539">
        <f t="shared" si="335"/>
        <v>17200</v>
      </c>
    </row>
    <row r="3540" spans="1:19" x14ac:dyDescent="0.25">
      <c r="A3540" s="12">
        <v>3539</v>
      </c>
      <c r="B3540" s="12" t="s">
        <v>292</v>
      </c>
      <c r="C3540" s="12" t="s">
        <v>249</v>
      </c>
      <c r="D3540" s="28">
        <v>43017.497997685183</v>
      </c>
      <c r="E3540" s="17">
        <v>43019.997997685183</v>
      </c>
      <c r="F3540" s="13" t="s">
        <v>302</v>
      </c>
      <c r="G3540" s="12">
        <v>3600</v>
      </c>
      <c r="H3540" s="12" t="s">
        <v>139</v>
      </c>
      <c r="I3540" s="12" t="s">
        <v>322</v>
      </c>
      <c r="J3540" s="37">
        <f>INDEX('Bảng Giá'!$C$3:$H$18,MATCH('Raw Data'!P3540,'Bảng Giá'!$B$3:$B$18,0),MATCH('Raw Data'!M3540,'Bảng Giá'!$C$2:$H$2,0))</f>
        <v>78500</v>
      </c>
      <c r="K3540" s="12">
        <v>77000</v>
      </c>
      <c r="L3540" s="36">
        <f t="shared" si="330"/>
        <v>2.5</v>
      </c>
      <c r="M3540" t="str">
        <f>'References data'!H3541</f>
        <v>Liên Vùng đặc biệt</v>
      </c>
      <c r="N3540">
        <f t="shared" si="331"/>
        <v>3.6</v>
      </c>
      <c r="O3540">
        <f t="shared" si="332"/>
        <v>1500</v>
      </c>
      <c r="P3540" t="str">
        <f>IF(AND(N3540&gt;0,N3540&lt;=0.05),'Bảng Giá'!$B$3,IF(AND(N3540&lt;=0.1,N3540&gt;0.05),'Bảng Giá'!$B$4,IF(AND('Raw Data'!N3540&gt;0.1,'Raw Data'!N3540&lt;=0.25),'Bảng Giá'!$B$5,IF(AND('Raw Data'!N3540&gt;0.25,'Raw Data'!N3540&lt;=0.5),'Bảng Giá'!$B$6,IF(AND('Raw Data'!N3540&gt;0.5,'Raw Data'!N3540&lt;=1),'Bảng Giá'!$B$7,IF(AND('Raw Data'!N3540&gt;1,'Raw Data'!N3540&lt;=1.5),'Bảng Giá'!$B$8,IF(AND('Raw Data'!N3540&gt;1.5,'Raw Data'!N3540&lt;=2),'Bảng Giá'!$B$9,IF(AND('Raw Data'!N3540&gt;2,'Raw Data'!N3540&lt;=2.5),'Bảng Giá'!$B$10,IF(AND('Raw Data'!N3540&gt;2.5,'Raw Data'!N3540&lt;=3),'Bảng Giá'!$B$11,IF(AND('Raw Data'!N3540&gt;3,'Raw Data'!N3540&lt;=3.5),'Bảng Giá'!$B$12,IF(AND('Raw Data'!N3540&gt;3.5,'Raw Data'!N3540&lt;=4),'Bảng Giá'!$B$13,IF(AND('Raw Data'!N3540&gt;4,'Raw Data'!N3540&lt;=4.5),'Bảng Giá'!$B$14,IF(AND('Raw Data'!N3540&gt;4.5,'Raw Data'!N3540&lt;=5),'Bảng Giá'!$B$15,IF(AND('Raw Data'!N3540&gt;5,'Raw Data'!N3540&lt;=5.5),'Bảng Giá'!$B$16,IF(AND('Raw Data'!N3540&gt;5.5,'Raw Data'!N3540&lt;=6),'Bảng Giá'!$B$17,'Bảng Giá'!$B$18)))))))))))))))</f>
        <v>3.5&lt;x&lt;=4</v>
      </c>
      <c r="Q3540" s="48">
        <f t="shared" si="333"/>
        <v>1.948051948051948E-2</v>
      </c>
      <c r="R3540">
        <f t="shared" si="334"/>
        <v>94200</v>
      </c>
      <c r="S3540">
        <f t="shared" si="335"/>
        <v>17200</v>
      </c>
    </row>
    <row r="3541" spans="1:19" x14ac:dyDescent="0.25">
      <c r="A3541" s="12">
        <v>3540</v>
      </c>
      <c r="B3541" s="12" t="s">
        <v>292</v>
      </c>
      <c r="C3541" s="12" t="s">
        <v>2215</v>
      </c>
      <c r="D3541" s="28">
        <v>43018.394953703704</v>
      </c>
      <c r="E3541" s="17">
        <v>43020.894953703704</v>
      </c>
      <c r="F3541" s="13" t="s">
        <v>302</v>
      </c>
      <c r="G3541" s="12">
        <v>3600</v>
      </c>
      <c r="H3541" s="12" t="s">
        <v>142</v>
      </c>
      <c r="I3541" s="12" t="s">
        <v>322</v>
      </c>
      <c r="J3541" s="37">
        <f>INDEX('Bảng Giá'!$C$3:$H$18,MATCH('Raw Data'!P3541,'Bảng Giá'!$B$3:$B$18,0),MATCH('Raw Data'!M3541,'Bảng Giá'!$C$2:$H$2,0))</f>
        <v>78500</v>
      </c>
      <c r="K3541" s="12">
        <v>77000</v>
      </c>
      <c r="L3541" s="36">
        <f t="shared" si="330"/>
        <v>2.5</v>
      </c>
      <c r="M3541" t="str">
        <f>'References data'!H3542</f>
        <v>Liên Vùng đặc biệt</v>
      </c>
      <c r="N3541">
        <f t="shared" si="331"/>
        <v>3.6</v>
      </c>
      <c r="O3541">
        <f t="shared" si="332"/>
        <v>1500</v>
      </c>
      <c r="P3541" t="str">
        <f>IF(AND(N3541&gt;0,N3541&lt;=0.05),'Bảng Giá'!$B$3,IF(AND(N3541&lt;=0.1,N3541&gt;0.05),'Bảng Giá'!$B$4,IF(AND('Raw Data'!N3541&gt;0.1,'Raw Data'!N3541&lt;=0.25),'Bảng Giá'!$B$5,IF(AND('Raw Data'!N3541&gt;0.25,'Raw Data'!N3541&lt;=0.5),'Bảng Giá'!$B$6,IF(AND('Raw Data'!N3541&gt;0.5,'Raw Data'!N3541&lt;=1),'Bảng Giá'!$B$7,IF(AND('Raw Data'!N3541&gt;1,'Raw Data'!N3541&lt;=1.5),'Bảng Giá'!$B$8,IF(AND('Raw Data'!N3541&gt;1.5,'Raw Data'!N3541&lt;=2),'Bảng Giá'!$B$9,IF(AND('Raw Data'!N3541&gt;2,'Raw Data'!N3541&lt;=2.5),'Bảng Giá'!$B$10,IF(AND('Raw Data'!N3541&gt;2.5,'Raw Data'!N3541&lt;=3),'Bảng Giá'!$B$11,IF(AND('Raw Data'!N3541&gt;3,'Raw Data'!N3541&lt;=3.5),'Bảng Giá'!$B$12,IF(AND('Raw Data'!N3541&gt;3.5,'Raw Data'!N3541&lt;=4),'Bảng Giá'!$B$13,IF(AND('Raw Data'!N3541&gt;4,'Raw Data'!N3541&lt;=4.5),'Bảng Giá'!$B$14,IF(AND('Raw Data'!N3541&gt;4.5,'Raw Data'!N3541&lt;=5),'Bảng Giá'!$B$15,IF(AND('Raw Data'!N3541&gt;5,'Raw Data'!N3541&lt;=5.5),'Bảng Giá'!$B$16,IF(AND('Raw Data'!N3541&gt;5.5,'Raw Data'!N3541&lt;=6),'Bảng Giá'!$B$17,'Bảng Giá'!$B$18)))))))))))))))</f>
        <v>3.5&lt;x&lt;=4</v>
      </c>
      <c r="Q3541" s="48">
        <f t="shared" si="333"/>
        <v>1.948051948051948E-2</v>
      </c>
      <c r="R3541">
        <f t="shared" si="334"/>
        <v>94200</v>
      </c>
      <c r="S3541">
        <f t="shared" si="335"/>
        <v>17200</v>
      </c>
    </row>
    <row r="3542" spans="1:19" x14ac:dyDescent="0.25">
      <c r="A3542" s="12">
        <v>3541</v>
      </c>
      <c r="B3542" s="12" t="s">
        <v>292</v>
      </c>
      <c r="C3542" s="12" t="s">
        <v>2216</v>
      </c>
      <c r="D3542" s="28">
        <v>43017.662349537037</v>
      </c>
      <c r="E3542" s="17">
        <v>43020.162349537037</v>
      </c>
      <c r="F3542" s="13" t="s">
        <v>302</v>
      </c>
      <c r="G3542" s="12">
        <v>3600</v>
      </c>
      <c r="H3542" s="12" t="s">
        <v>128</v>
      </c>
      <c r="I3542" s="12" t="s">
        <v>322</v>
      </c>
      <c r="J3542" s="37">
        <f>INDEX('Bảng Giá'!$C$3:$H$18,MATCH('Raw Data'!P3542,'Bảng Giá'!$B$3:$B$18,0),MATCH('Raw Data'!M3542,'Bảng Giá'!$C$2:$H$2,0))</f>
        <v>78500</v>
      </c>
      <c r="K3542" s="12">
        <v>77000</v>
      </c>
      <c r="L3542" s="36">
        <f t="shared" si="330"/>
        <v>2.5</v>
      </c>
      <c r="M3542" t="str">
        <f>'References data'!H3543</f>
        <v>Liên Vùng đặc biệt</v>
      </c>
      <c r="N3542">
        <f t="shared" si="331"/>
        <v>3.6</v>
      </c>
      <c r="O3542">
        <f t="shared" si="332"/>
        <v>1500</v>
      </c>
      <c r="P3542" t="str">
        <f>IF(AND(N3542&gt;0,N3542&lt;=0.05),'Bảng Giá'!$B$3,IF(AND(N3542&lt;=0.1,N3542&gt;0.05),'Bảng Giá'!$B$4,IF(AND('Raw Data'!N3542&gt;0.1,'Raw Data'!N3542&lt;=0.25),'Bảng Giá'!$B$5,IF(AND('Raw Data'!N3542&gt;0.25,'Raw Data'!N3542&lt;=0.5),'Bảng Giá'!$B$6,IF(AND('Raw Data'!N3542&gt;0.5,'Raw Data'!N3542&lt;=1),'Bảng Giá'!$B$7,IF(AND('Raw Data'!N3542&gt;1,'Raw Data'!N3542&lt;=1.5),'Bảng Giá'!$B$8,IF(AND('Raw Data'!N3542&gt;1.5,'Raw Data'!N3542&lt;=2),'Bảng Giá'!$B$9,IF(AND('Raw Data'!N3542&gt;2,'Raw Data'!N3542&lt;=2.5),'Bảng Giá'!$B$10,IF(AND('Raw Data'!N3542&gt;2.5,'Raw Data'!N3542&lt;=3),'Bảng Giá'!$B$11,IF(AND('Raw Data'!N3542&gt;3,'Raw Data'!N3542&lt;=3.5),'Bảng Giá'!$B$12,IF(AND('Raw Data'!N3542&gt;3.5,'Raw Data'!N3542&lt;=4),'Bảng Giá'!$B$13,IF(AND('Raw Data'!N3542&gt;4,'Raw Data'!N3542&lt;=4.5),'Bảng Giá'!$B$14,IF(AND('Raw Data'!N3542&gt;4.5,'Raw Data'!N3542&lt;=5),'Bảng Giá'!$B$15,IF(AND('Raw Data'!N3542&gt;5,'Raw Data'!N3542&lt;=5.5),'Bảng Giá'!$B$16,IF(AND('Raw Data'!N3542&gt;5.5,'Raw Data'!N3542&lt;=6),'Bảng Giá'!$B$17,'Bảng Giá'!$B$18)))))))))))))))</f>
        <v>3.5&lt;x&lt;=4</v>
      </c>
      <c r="Q3542" s="48">
        <f t="shared" si="333"/>
        <v>1.948051948051948E-2</v>
      </c>
      <c r="R3542">
        <f t="shared" si="334"/>
        <v>94200</v>
      </c>
      <c r="S3542">
        <f t="shared" si="335"/>
        <v>17200</v>
      </c>
    </row>
    <row r="3543" spans="1:19" x14ac:dyDescent="0.25">
      <c r="A3543" s="12">
        <v>3542</v>
      </c>
      <c r="B3543" s="12" t="s">
        <v>292</v>
      </c>
      <c r="C3543" s="12" t="s">
        <v>253</v>
      </c>
      <c r="D3543" s="28">
        <v>43018.39534722222</v>
      </c>
      <c r="E3543" s="17">
        <v>43022.595347222217</v>
      </c>
      <c r="F3543" s="13" t="s">
        <v>302</v>
      </c>
      <c r="G3543" s="12">
        <v>5400</v>
      </c>
      <c r="H3543" s="12" t="s">
        <v>171</v>
      </c>
      <c r="I3543" s="12" t="s">
        <v>311</v>
      </c>
      <c r="J3543" s="37">
        <f>INDEX('Bảng Giá'!$C$3:$H$18,MATCH('Raw Data'!P3543,'Bảng Giá'!$B$3:$B$18,0),MATCH('Raw Data'!M3543,'Bảng Giá'!$C$2:$H$2,0))</f>
        <v>109000</v>
      </c>
      <c r="K3543" s="12">
        <v>106300</v>
      </c>
      <c r="L3543" s="36">
        <f t="shared" si="330"/>
        <v>4.1999999999970896</v>
      </c>
      <c r="M3543" t="str">
        <f>'References data'!H3544</f>
        <v>Liên Vùng</v>
      </c>
      <c r="N3543">
        <f t="shared" si="331"/>
        <v>5.4</v>
      </c>
      <c r="O3543">
        <f t="shared" si="332"/>
        <v>2700</v>
      </c>
      <c r="P3543" t="str">
        <f>IF(AND(N3543&gt;0,N3543&lt;=0.05),'Bảng Giá'!$B$3,IF(AND(N3543&lt;=0.1,N3543&gt;0.05),'Bảng Giá'!$B$4,IF(AND('Raw Data'!N3543&gt;0.1,'Raw Data'!N3543&lt;=0.25),'Bảng Giá'!$B$5,IF(AND('Raw Data'!N3543&gt;0.25,'Raw Data'!N3543&lt;=0.5),'Bảng Giá'!$B$6,IF(AND('Raw Data'!N3543&gt;0.5,'Raw Data'!N3543&lt;=1),'Bảng Giá'!$B$7,IF(AND('Raw Data'!N3543&gt;1,'Raw Data'!N3543&lt;=1.5),'Bảng Giá'!$B$8,IF(AND('Raw Data'!N3543&gt;1.5,'Raw Data'!N3543&lt;=2),'Bảng Giá'!$B$9,IF(AND('Raw Data'!N3543&gt;2,'Raw Data'!N3543&lt;=2.5),'Bảng Giá'!$B$10,IF(AND('Raw Data'!N3543&gt;2.5,'Raw Data'!N3543&lt;=3),'Bảng Giá'!$B$11,IF(AND('Raw Data'!N3543&gt;3,'Raw Data'!N3543&lt;=3.5),'Bảng Giá'!$B$12,IF(AND('Raw Data'!N3543&gt;3.5,'Raw Data'!N3543&lt;=4),'Bảng Giá'!$B$13,IF(AND('Raw Data'!N3543&gt;4,'Raw Data'!N3543&lt;=4.5),'Bảng Giá'!$B$14,IF(AND('Raw Data'!N3543&gt;4.5,'Raw Data'!N3543&lt;=5),'Bảng Giá'!$B$15,IF(AND('Raw Data'!N3543&gt;5,'Raw Data'!N3543&lt;=5.5),'Bảng Giá'!$B$16,IF(AND('Raw Data'!N3543&gt;5.5,'Raw Data'!N3543&lt;=6),'Bảng Giá'!$B$17,'Bảng Giá'!$B$18)))))))))))))))</f>
        <v>5&lt;x&lt;=5.5</v>
      </c>
      <c r="Q3543" s="48">
        <f t="shared" si="333"/>
        <v>2.5399811853245531E-2</v>
      </c>
      <c r="R3543">
        <f t="shared" si="334"/>
        <v>130800</v>
      </c>
      <c r="S3543">
        <f t="shared" si="335"/>
        <v>24500</v>
      </c>
    </row>
    <row r="3544" spans="1:19" x14ac:dyDescent="0.25">
      <c r="A3544" s="12">
        <v>3543</v>
      </c>
      <c r="B3544" s="12" t="s">
        <v>292</v>
      </c>
      <c r="C3544" s="12" t="s">
        <v>257</v>
      </c>
      <c r="D3544" s="28">
        <v>43018.509571759256</v>
      </c>
      <c r="E3544" s="17">
        <v>43021.009571759256</v>
      </c>
      <c r="F3544" s="13" t="s">
        <v>302</v>
      </c>
      <c r="G3544" s="12">
        <v>3600</v>
      </c>
      <c r="H3544" s="12" t="s">
        <v>286</v>
      </c>
      <c r="I3544" s="12" t="s">
        <v>322</v>
      </c>
      <c r="J3544" s="37">
        <f>INDEX('Bảng Giá'!$C$3:$H$18,MATCH('Raw Data'!P3544,'Bảng Giá'!$B$3:$B$18,0),MATCH('Raw Data'!M3544,'Bảng Giá'!$C$2:$H$2,0))</f>
        <v>78500</v>
      </c>
      <c r="K3544" s="12">
        <v>77000</v>
      </c>
      <c r="L3544" s="36">
        <f t="shared" si="330"/>
        <v>2.5</v>
      </c>
      <c r="M3544" t="str">
        <f>'References data'!H3545</f>
        <v>Liên Vùng đặc biệt</v>
      </c>
      <c r="N3544">
        <f t="shared" si="331"/>
        <v>3.6</v>
      </c>
      <c r="O3544">
        <f t="shared" si="332"/>
        <v>1500</v>
      </c>
      <c r="P3544" t="str">
        <f>IF(AND(N3544&gt;0,N3544&lt;=0.05),'Bảng Giá'!$B$3,IF(AND(N3544&lt;=0.1,N3544&gt;0.05),'Bảng Giá'!$B$4,IF(AND('Raw Data'!N3544&gt;0.1,'Raw Data'!N3544&lt;=0.25),'Bảng Giá'!$B$5,IF(AND('Raw Data'!N3544&gt;0.25,'Raw Data'!N3544&lt;=0.5),'Bảng Giá'!$B$6,IF(AND('Raw Data'!N3544&gt;0.5,'Raw Data'!N3544&lt;=1),'Bảng Giá'!$B$7,IF(AND('Raw Data'!N3544&gt;1,'Raw Data'!N3544&lt;=1.5),'Bảng Giá'!$B$8,IF(AND('Raw Data'!N3544&gt;1.5,'Raw Data'!N3544&lt;=2),'Bảng Giá'!$B$9,IF(AND('Raw Data'!N3544&gt;2,'Raw Data'!N3544&lt;=2.5),'Bảng Giá'!$B$10,IF(AND('Raw Data'!N3544&gt;2.5,'Raw Data'!N3544&lt;=3),'Bảng Giá'!$B$11,IF(AND('Raw Data'!N3544&gt;3,'Raw Data'!N3544&lt;=3.5),'Bảng Giá'!$B$12,IF(AND('Raw Data'!N3544&gt;3.5,'Raw Data'!N3544&lt;=4),'Bảng Giá'!$B$13,IF(AND('Raw Data'!N3544&gt;4,'Raw Data'!N3544&lt;=4.5),'Bảng Giá'!$B$14,IF(AND('Raw Data'!N3544&gt;4.5,'Raw Data'!N3544&lt;=5),'Bảng Giá'!$B$15,IF(AND('Raw Data'!N3544&gt;5,'Raw Data'!N3544&lt;=5.5),'Bảng Giá'!$B$16,IF(AND('Raw Data'!N3544&gt;5.5,'Raw Data'!N3544&lt;=6),'Bảng Giá'!$B$17,'Bảng Giá'!$B$18)))))))))))))))</f>
        <v>3.5&lt;x&lt;=4</v>
      </c>
      <c r="Q3544" s="48">
        <f t="shared" si="333"/>
        <v>1.948051948051948E-2</v>
      </c>
      <c r="R3544">
        <f t="shared" si="334"/>
        <v>94200</v>
      </c>
      <c r="S3544">
        <f t="shared" si="335"/>
        <v>17200</v>
      </c>
    </row>
    <row r="3545" spans="1:19" x14ac:dyDescent="0.25">
      <c r="A3545" s="12">
        <v>3544</v>
      </c>
      <c r="B3545" s="12" t="s">
        <v>292</v>
      </c>
      <c r="C3545" s="12" t="s">
        <v>2217</v>
      </c>
      <c r="D3545" s="28">
        <v>43017.662372685183</v>
      </c>
      <c r="E3545" s="17">
        <v>43021.86237268518</v>
      </c>
      <c r="F3545" s="13" t="s">
        <v>302</v>
      </c>
      <c r="G3545" s="12">
        <v>5400</v>
      </c>
      <c r="H3545" s="12" t="s">
        <v>171</v>
      </c>
      <c r="I3545" s="12" t="s">
        <v>311</v>
      </c>
      <c r="J3545" s="37">
        <f>INDEX('Bảng Giá'!$C$3:$H$18,MATCH('Raw Data'!P3545,'Bảng Giá'!$B$3:$B$18,0),MATCH('Raw Data'!M3545,'Bảng Giá'!$C$2:$H$2,0))</f>
        <v>109000</v>
      </c>
      <c r="K3545" s="12">
        <v>106300</v>
      </c>
      <c r="L3545" s="36">
        <f t="shared" si="330"/>
        <v>4.1999999999970896</v>
      </c>
      <c r="M3545" t="str">
        <f>'References data'!H3546</f>
        <v>Liên Vùng</v>
      </c>
      <c r="N3545">
        <f t="shared" si="331"/>
        <v>5.4</v>
      </c>
      <c r="O3545">
        <f t="shared" si="332"/>
        <v>2700</v>
      </c>
      <c r="P3545" t="str">
        <f>IF(AND(N3545&gt;0,N3545&lt;=0.05),'Bảng Giá'!$B$3,IF(AND(N3545&lt;=0.1,N3545&gt;0.05),'Bảng Giá'!$B$4,IF(AND('Raw Data'!N3545&gt;0.1,'Raw Data'!N3545&lt;=0.25),'Bảng Giá'!$B$5,IF(AND('Raw Data'!N3545&gt;0.25,'Raw Data'!N3545&lt;=0.5),'Bảng Giá'!$B$6,IF(AND('Raw Data'!N3545&gt;0.5,'Raw Data'!N3545&lt;=1),'Bảng Giá'!$B$7,IF(AND('Raw Data'!N3545&gt;1,'Raw Data'!N3545&lt;=1.5),'Bảng Giá'!$B$8,IF(AND('Raw Data'!N3545&gt;1.5,'Raw Data'!N3545&lt;=2),'Bảng Giá'!$B$9,IF(AND('Raw Data'!N3545&gt;2,'Raw Data'!N3545&lt;=2.5),'Bảng Giá'!$B$10,IF(AND('Raw Data'!N3545&gt;2.5,'Raw Data'!N3545&lt;=3),'Bảng Giá'!$B$11,IF(AND('Raw Data'!N3545&gt;3,'Raw Data'!N3545&lt;=3.5),'Bảng Giá'!$B$12,IF(AND('Raw Data'!N3545&gt;3.5,'Raw Data'!N3545&lt;=4),'Bảng Giá'!$B$13,IF(AND('Raw Data'!N3545&gt;4,'Raw Data'!N3545&lt;=4.5),'Bảng Giá'!$B$14,IF(AND('Raw Data'!N3545&gt;4.5,'Raw Data'!N3545&lt;=5),'Bảng Giá'!$B$15,IF(AND('Raw Data'!N3545&gt;5,'Raw Data'!N3545&lt;=5.5),'Bảng Giá'!$B$16,IF(AND('Raw Data'!N3545&gt;5.5,'Raw Data'!N3545&lt;=6),'Bảng Giá'!$B$17,'Bảng Giá'!$B$18)))))))))))))))</f>
        <v>5&lt;x&lt;=5.5</v>
      </c>
      <c r="Q3545" s="48">
        <f t="shared" si="333"/>
        <v>2.5399811853245531E-2</v>
      </c>
      <c r="R3545">
        <f t="shared" si="334"/>
        <v>130800</v>
      </c>
      <c r="S3545">
        <f t="shared" si="335"/>
        <v>24500</v>
      </c>
    </row>
    <row r="3546" spans="1:19" x14ac:dyDescent="0.25">
      <c r="A3546" s="12">
        <v>3545</v>
      </c>
      <c r="B3546" s="12" t="s">
        <v>292</v>
      </c>
      <c r="C3546" s="12" t="s">
        <v>259</v>
      </c>
      <c r="D3546" s="28">
        <v>43017.498541666668</v>
      </c>
      <c r="E3546" s="17">
        <v>43021.698541666665</v>
      </c>
      <c r="F3546" s="13" t="s">
        <v>302</v>
      </c>
      <c r="G3546" s="12">
        <v>5400</v>
      </c>
      <c r="H3546" s="12" t="s">
        <v>171</v>
      </c>
      <c r="I3546" s="12" t="s">
        <v>311</v>
      </c>
      <c r="J3546" s="37">
        <f>INDEX('Bảng Giá'!$C$3:$H$18,MATCH('Raw Data'!P3546,'Bảng Giá'!$B$3:$B$18,0),MATCH('Raw Data'!M3546,'Bảng Giá'!$C$2:$H$2,0))</f>
        <v>109000</v>
      </c>
      <c r="K3546" s="12">
        <v>106300</v>
      </c>
      <c r="L3546" s="36">
        <f t="shared" si="330"/>
        <v>4.1999999999970896</v>
      </c>
      <c r="M3546" t="str">
        <f>'References data'!H3547</f>
        <v>Liên Vùng</v>
      </c>
      <c r="N3546">
        <f t="shared" si="331"/>
        <v>5.4</v>
      </c>
      <c r="O3546">
        <f t="shared" si="332"/>
        <v>2700</v>
      </c>
      <c r="P3546" t="str">
        <f>IF(AND(N3546&gt;0,N3546&lt;=0.05),'Bảng Giá'!$B$3,IF(AND(N3546&lt;=0.1,N3546&gt;0.05),'Bảng Giá'!$B$4,IF(AND('Raw Data'!N3546&gt;0.1,'Raw Data'!N3546&lt;=0.25),'Bảng Giá'!$B$5,IF(AND('Raw Data'!N3546&gt;0.25,'Raw Data'!N3546&lt;=0.5),'Bảng Giá'!$B$6,IF(AND('Raw Data'!N3546&gt;0.5,'Raw Data'!N3546&lt;=1),'Bảng Giá'!$B$7,IF(AND('Raw Data'!N3546&gt;1,'Raw Data'!N3546&lt;=1.5),'Bảng Giá'!$B$8,IF(AND('Raw Data'!N3546&gt;1.5,'Raw Data'!N3546&lt;=2),'Bảng Giá'!$B$9,IF(AND('Raw Data'!N3546&gt;2,'Raw Data'!N3546&lt;=2.5),'Bảng Giá'!$B$10,IF(AND('Raw Data'!N3546&gt;2.5,'Raw Data'!N3546&lt;=3),'Bảng Giá'!$B$11,IF(AND('Raw Data'!N3546&gt;3,'Raw Data'!N3546&lt;=3.5),'Bảng Giá'!$B$12,IF(AND('Raw Data'!N3546&gt;3.5,'Raw Data'!N3546&lt;=4),'Bảng Giá'!$B$13,IF(AND('Raw Data'!N3546&gt;4,'Raw Data'!N3546&lt;=4.5),'Bảng Giá'!$B$14,IF(AND('Raw Data'!N3546&gt;4.5,'Raw Data'!N3546&lt;=5),'Bảng Giá'!$B$15,IF(AND('Raw Data'!N3546&gt;5,'Raw Data'!N3546&lt;=5.5),'Bảng Giá'!$B$16,IF(AND('Raw Data'!N3546&gt;5.5,'Raw Data'!N3546&lt;=6),'Bảng Giá'!$B$17,'Bảng Giá'!$B$18)))))))))))))))</f>
        <v>5&lt;x&lt;=5.5</v>
      </c>
      <c r="Q3546" s="48">
        <f t="shared" si="333"/>
        <v>2.5399811853245531E-2</v>
      </c>
      <c r="R3546">
        <f t="shared" si="334"/>
        <v>130800</v>
      </c>
      <c r="S3546">
        <f t="shared" si="335"/>
        <v>24500</v>
      </c>
    </row>
    <row r="3547" spans="1:19" x14ac:dyDescent="0.25">
      <c r="A3547" s="12">
        <v>3546</v>
      </c>
      <c r="B3547" s="12" t="s">
        <v>292</v>
      </c>
      <c r="C3547" s="12" t="s">
        <v>261</v>
      </c>
      <c r="D3547" s="28">
        <v>43017.498414351852</v>
      </c>
      <c r="E3547" s="17">
        <v>43021.698414351849</v>
      </c>
      <c r="F3547" s="13" t="s">
        <v>302</v>
      </c>
      <c r="G3547" s="12">
        <v>3600</v>
      </c>
      <c r="H3547" s="12" t="s">
        <v>101</v>
      </c>
      <c r="I3547" s="12" t="s">
        <v>322</v>
      </c>
      <c r="J3547" s="37">
        <f>INDEX('Bảng Giá'!$C$3:$H$18,MATCH('Raw Data'!P3547,'Bảng Giá'!$B$3:$B$18,0),MATCH('Raw Data'!M3547,'Bảng Giá'!$C$2:$H$2,0))</f>
        <v>83500</v>
      </c>
      <c r="K3547" s="12">
        <v>81500</v>
      </c>
      <c r="L3547" s="36">
        <f t="shared" si="330"/>
        <v>4.1999999999970896</v>
      </c>
      <c r="M3547" t="str">
        <f>'References data'!H3548</f>
        <v>Liên Vùng</v>
      </c>
      <c r="N3547">
        <f t="shared" si="331"/>
        <v>3.6</v>
      </c>
      <c r="O3547">
        <f t="shared" si="332"/>
        <v>2000</v>
      </c>
      <c r="P3547" t="str">
        <f>IF(AND(N3547&gt;0,N3547&lt;=0.05),'Bảng Giá'!$B$3,IF(AND(N3547&lt;=0.1,N3547&gt;0.05),'Bảng Giá'!$B$4,IF(AND('Raw Data'!N3547&gt;0.1,'Raw Data'!N3547&lt;=0.25),'Bảng Giá'!$B$5,IF(AND('Raw Data'!N3547&gt;0.25,'Raw Data'!N3547&lt;=0.5),'Bảng Giá'!$B$6,IF(AND('Raw Data'!N3547&gt;0.5,'Raw Data'!N3547&lt;=1),'Bảng Giá'!$B$7,IF(AND('Raw Data'!N3547&gt;1,'Raw Data'!N3547&lt;=1.5),'Bảng Giá'!$B$8,IF(AND('Raw Data'!N3547&gt;1.5,'Raw Data'!N3547&lt;=2),'Bảng Giá'!$B$9,IF(AND('Raw Data'!N3547&gt;2,'Raw Data'!N3547&lt;=2.5),'Bảng Giá'!$B$10,IF(AND('Raw Data'!N3547&gt;2.5,'Raw Data'!N3547&lt;=3),'Bảng Giá'!$B$11,IF(AND('Raw Data'!N3547&gt;3,'Raw Data'!N3547&lt;=3.5),'Bảng Giá'!$B$12,IF(AND('Raw Data'!N3547&gt;3.5,'Raw Data'!N3547&lt;=4),'Bảng Giá'!$B$13,IF(AND('Raw Data'!N3547&gt;4,'Raw Data'!N3547&lt;=4.5),'Bảng Giá'!$B$14,IF(AND('Raw Data'!N3547&gt;4.5,'Raw Data'!N3547&lt;=5),'Bảng Giá'!$B$15,IF(AND('Raw Data'!N3547&gt;5,'Raw Data'!N3547&lt;=5.5),'Bảng Giá'!$B$16,IF(AND('Raw Data'!N3547&gt;5.5,'Raw Data'!N3547&lt;=6),'Bảng Giá'!$B$17,'Bảng Giá'!$B$18)))))))))))))))</f>
        <v>3.5&lt;x&lt;=4</v>
      </c>
      <c r="Q3547" s="48">
        <f t="shared" si="333"/>
        <v>2.4539877300613498E-2</v>
      </c>
      <c r="R3547">
        <f t="shared" si="334"/>
        <v>100200</v>
      </c>
      <c r="S3547">
        <f t="shared" si="335"/>
        <v>18700</v>
      </c>
    </row>
    <row r="3548" spans="1:19" x14ac:dyDescent="0.25">
      <c r="A3548" s="12">
        <v>3547</v>
      </c>
      <c r="B3548" s="12" t="s">
        <v>292</v>
      </c>
      <c r="C3548" s="12" t="s">
        <v>263</v>
      </c>
      <c r="D3548" s="28">
        <v>43017.49827546296</v>
      </c>
      <c r="E3548" s="17">
        <v>43019.99827546296</v>
      </c>
      <c r="F3548" s="13" t="s">
        <v>302</v>
      </c>
      <c r="G3548" s="12">
        <v>3600</v>
      </c>
      <c r="H3548" s="12" t="s">
        <v>289</v>
      </c>
      <c r="I3548" s="12" t="s">
        <v>322</v>
      </c>
      <c r="J3548" s="37">
        <f>INDEX('Bảng Giá'!$C$3:$H$18,MATCH('Raw Data'!P3548,'Bảng Giá'!$B$3:$B$18,0),MATCH('Raw Data'!M3548,'Bảng Giá'!$C$2:$H$2,0))</f>
        <v>78500</v>
      </c>
      <c r="K3548" s="12">
        <v>77000</v>
      </c>
      <c r="L3548" s="36">
        <f t="shared" si="330"/>
        <v>2.5</v>
      </c>
      <c r="M3548" t="str">
        <f>'References data'!H3549</f>
        <v>Liên Vùng đặc biệt</v>
      </c>
      <c r="N3548">
        <f t="shared" si="331"/>
        <v>3.6</v>
      </c>
      <c r="O3548">
        <f t="shared" si="332"/>
        <v>1500</v>
      </c>
      <c r="P3548" t="str">
        <f>IF(AND(N3548&gt;0,N3548&lt;=0.05),'Bảng Giá'!$B$3,IF(AND(N3548&lt;=0.1,N3548&gt;0.05),'Bảng Giá'!$B$4,IF(AND('Raw Data'!N3548&gt;0.1,'Raw Data'!N3548&lt;=0.25),'Bảng Giá'!$B$5,IF(AND('Raw Data'!N3548&gt;0.25,'Raw Data'!N3548&lt;=0.5),'Bảng Giá'!$B$6,IF(AND('Raw Data'!N3548&gt;0.5,'Raw Data'!N3548&lt;=1),'Bảng Giá'!$B$7,IF(AND('Raw Data'!N3548&gt;1,'Raw Data'!N3548&lt;=1.5),'Bảng Giá'!$B$8,IF(AND('Raw Data'!N3548&gt;1.5,'Raw Data'!N3548&lt;=2),'Bảng Giá'!$B$9,IF(AND('Raw Data'!N3548&gt;2,'Raw Data'!N3548&lt;=2.5),'Bảng Giá'!$B$10,IF(AND('Raw Data'!N3548&gt;2.5,'Raw Data'!N3548&lt;=3),'Bảng Giá'!$B$11,IF(AND('Raw Data'!N3548&gt;3,'Raw Data'!N3548&lt;=3.5),'Bảng Giá'!$B$12,IF(AND('Raw Data'!N3548&gt;3.5,'Raw Data'!N3548&lt;=4),'Bảng Giá'!$B$13,IF(AND('Raw Data'!N3548&gt;4,'Raw Data'!N3548&lt;=4.5),'Bảng Giá'!$B$14,IF(AND('Raw Data'!N3548&gt;4.5,'Raw Data'!N3548&lt;=5),'Bảng Giá'!$B$15,IF(AND('Raw Data'!N3548&gt;5,'Raw Data'!N3548&lt;=5.5),'Bảng Giá'!$B$16,IF(AND('Raw Data'!N3548&gt;5.5,'Raw Data'!N3548&lt;=6),'Bảng Giá'!$B$17,'Bảng Giá'!$B$18)))))))))))))))</f>
        <v>3.5&lt;x&lt;=4</v>
      </c>
      <c r="Q3548" s="48">
        <f t="shared" si="333"/>
        <v>1.948051948051948E-2</v>
      </c>
      <c r="R3548">
        <f t="shared" si="334"/>
        <v>94200</v>
      </c>
      <c r="S3548">
        <f t="shared" si="335"/>
        <v>17200</v>
      </c>
    </row>
    <row r="3549" spans="1:19" x14ac:dyDescent="0.25">
      <c r="A3549" s="12">
        <v>3548</v>
      </c>
      <c r="B3549" s="12" t="s">
        <v>292</v>
      </c>
      <c r="C3549" s="12" t="s">
        <v>2218</v>
      </c>
      <c r="D3549" s="28">
        <v>43017.503472222219</v>
      </c>
      <c r="E3549" s="17">
        <v>43021.703472222216</v>
      </c>
      <c r="F3549" s="13" t="s">
        <v>302</v>
      </c>
      <c r="G3549" s="12">
        <v>5400</v>
      </c>
      <c r="H3549" s="12" t="s">
        <v>171</v>
      </c>
      <c r="I3549" s="12" t="s">
        <v>311</v>
      </c>
      <c r="J3549" s="37">
        <f>INDEX('Bảng Giá'!$C$3:$H$18,MATCH('Raw Data'!P3549,'Bảng Giá'!$B$3:$B$18,0),MATCH('Raw Data'!M3549,'Bảng Giá'!$C$2:$H$2,0))</f>
        <v>109000</v>
      </c>
      <c r="K3549" s="12">
        <v>106300</v>
      </c>
      <c r="L3549" s="36">
        <f t="shared" si="330"/>
        <v>4.1999999999970896</v>
      </c>
      <c r="M3549" t="str">
        <f>'References data'!H3550</f>
        <v>Liên Vùng</v>
      </c>
      <c r="N3549">
        <f t="shared" si="331"/>
        <v>5.4</v>
      </c>
      <c r="O3549">
        <f t="shared" si="332"/>
        <v>2700</v>
      </c>
      <c r="P3549" t="str">
        <f>IF(AND(N3549&gt;0,N3549&lt;=0.05),'Bảng Giá'!$B$3,IF(AND(N3549&lt;=0.1,N3549&gt;0.05),'Bảng Giá'!$B$4,IF(AND('Raw Data'!N3549&gt;0.1,'Raw Data'!N3549&lt;=0.25),'Bảng Giá'!$B$5,IF(AND('Raw Data'!N3549&gt;0.25,'Raw Data'!N3549&lt;=0.5),'Bảng Giá'!$B$6,IF(AND('Raw Data'!N3549&gt;0.5,'Raw Data'!N3549&lt;=1),'Bảng Giá'!$B$7,IF(AND('Raw Data'!N3549&gt;1,'Raw Data'!N3549&lt;=1.5),'Bảng Giá'!$B$8,IF(AND('Raw Data'!N3549&gt;1.5,'Raw Data'!N3549&lt;=2),'Bảng Giá'!$B$9,IF(AND('Raw Data'!N3549&gt;2,'Raw Data'!N3549&lt;=2.5),'Bảng Giá'!$B$10,IF(AND('Raw Data'!N3549&gt;2.5,'Raw Data'!N3549&lt;=3),'Bảng Giá'!$B$11,IF(AND('Raw Data'!N3549&gt;3,'Raw Data'!N3549&lt;=3.5),'Bảng Giá'!$B$12,IF(AND('Raw Data'!N3549&gt;3.5,'Raw Data'!N3549&lt;=4),'Bảng Giá'!$B$13,IF(AND('Raw Data'!N3549&gt;4,'Raw Data'!N3549&lt;=4.5),'Bảng Giá'!$B$14,IF(AND('Raw Data'!N3549&gt;4.5,'Raw Data'!N3549&lt;=5),'Bảng Giá'!$B$15,IF(AND('Raw Data'!N3549&gt;5,'Raw Data'!N3549&lt;=5.5),'Bảng Giá'!$B$16,IF(AND('Raw Data'!N3549&gt;5.5,'Raw Data'!N3549&lt;=6),'Bảng Giá'!$B$17,'Bảng Giá'!$B$18)))))))))))))))</f>
        <v>5&lt;x&lt;=5.5</v>
      </c>
      <c r="Q3549" s="48">
        <f t="shared" si="333"/>
        <v>2.5399811853245531E-2</v>
      </c>
      <c r="R3549">
        <f t="shared" si="334"/>
        <v>130800</v>
      </c>
      <c r="S3549">
        <f t="shared" si="335"/>
        <v>24500</v>
      </c>
    </row>
    <row r="3550" spans="1:19" x14ac:dyDescent="0.25">
      <c r="A3550" s="12">
        <v>3549</v>
      </c>
      <c r="B3550" s="12" t="s">
        <v>292</v>
      </c>
      <c r="C3550" s="12" t="s">
        <v>2219</v>
      </c>
      <c r="D3550" s="28">
        <v>43017.498402777775</v>
      </c>
      <c r="E3550" s="17">
        <v>43021.698402777773</v>
      </c>
      <c r="F3550" s="13" t="s">
        <v>302</v>
      </c>
      <c r="G3550" s="12">
        <v>3600</v>
      </c>
      <c r="H3550" s="12" t="s">
        <v>190</v>
      </c>
      <c r="I3550" s="12" t="s">
        <v>322</v>
      </c>
      <c r="J3550" s="37">
        <f>INDEX('Bảng Giá'!$C$3:$H$18,MATCH('Raw Data'!P3550,'Bảng Giá'!$B$3:$B$18,0),MATCH('Raw Data'!M3550,'Bảng Giá'!$C$2:$H$2,0))</f>
        <v>83500</v>
      </c>
      <c r="K3550" s="12">
        <v>81500</v>
      </c>
      <c r="L3550" s="36">
        <f t="shared" si="330"/>
        <v>4.1999999999970896</v>
      </c>
      <c r="M3550" t="str">
        <f>'References data'!H3551</f>
        <v>Liên Vùng</v>
      </c>
      <c r="N3550">
        <f t="shared" si="331"/>
        <v>3.6</v>
      </c>
      <c r="O3550">
        <f t="shared" si="332"/>
        <v>2000</v>
      </c>
      <c r="P3550" t="str">
        <f>IF(AND(N3550&gt;0,N3550&lt;=0.05),'Bảng Giá'!$B$3,IF(AND(N3550&lt;=0.1,N3550&gt;0.05),'Bảng Giá'!$B$4,IF(AND('Raw Data'!N3550&gt;0.1,'Raw Data'!N3550&lt;=0.25),'Bảng Giá'!$B$5,IF(AND('Raw Data'!N3550&gt;0.25,'Raw Data'!N3550&lt;=0.5),'Bảng Giá'!$B$6,IF(AND('Raw Data'!N3550&gt;0.5,'Raw Data'!N3550&lt;=1),'Bảng Giá'!$B$7,IF(AND('Raw Data'!N3550&gt;1,'Raw Data'!N3550&lt;=1.5),'Bảng Giá'!$B$8,IF(AND('Raw Data'!N3550&gt;1.5,'Raw Data'!N3550&lt;=2),'Bảng Giá'!$B$9,IF(AND('Raw Data'!N3550&gt;2,'Raw Data'!N3550&lt;=2.5),'Bảng Giá'!$B$10,IF(AND('Raw Data'!N3550&gt;2.5,'Raw Data'!N3550&lt;=3),'Bảng Giá'!$B$11,IF(AND('Raw Data'!N3550&gt;3,'Raw Data'!N3550&lt;=3.5),'Bảng Giá'!$B$12,IF(AND('Raw Data'!N3550&gt;3.5,'Raw Data'!N3550&lt;=4),'Bảng Giá'!$B$13,IF(AND('Raw Data'!N3550&gt;4,'Raw Data'!N3550&lt;=4.5),'Bảng Giá'!$B$14,IF(AND('Raw Data'!N3550&gt;4.5,'Raw Data'!N3550&lt;=5),'Bảng Giá'!$B$15,IF(AND('Raw Data'!N3550&gt;5,'Raw Data'!N3550&lt;=5.5),'Bảng Giá'!$B$16,IF(AND('Raw Data'!N3550&gt;5.5,'Raw Data'!N3550&lt;=6),'Bảng Giá'!$B$17,'Bảng Giá'!$B$18)))))))))))))))</f>
        <v>3.5&lt;x&lt;=4</v>
      </c>
      <c r="Q3550" s="48">
        <f t="shared" si="333"/>
        <v>2.4539877300613498E-2</v>
      </c>
      <c r="R3550">
        <f t="shared" si="334"/>
        <v>100200</v>
      </c>
      <c r="S3550">
        <f t="shared" si="335"/>
        <v>18700</v>
      </c>
    </row>
    <row r="3551" spans="1:19" x14ac:dyDescent="0.25">
      <c r="A3551" s="12">
        <v>3550</v>
      </c>
      <c r="B3551" s="12" t="s">
        <v>292</v>
      </c>
      <c r="C3551" s="12" t="s">
        <v>2220</v>
      </c>
      <c r="D3551" s="28">
        <v>43017.497812499998</v>
      </c>
      <c r="E3551" s="17">
        <v>43019.997812499998</v>
      </c>
      <c r="F3551" s="13" t="s">
        <v>302</v>
      </c>
      <c r="G3551" s="12">
        <v>3600</v>
      </c>
      <c r="H3551" s="12" t="s">
        <v>128</v>
      </c>
      <c r="I3551" s="12" t="s">
        <v>322</v>
      </c>
      <c r="J3551" s="37">
        <f>INDEX('Bảng Giá'!$C$3:$H$18,MATCH('Raw Data'!P3551,'Bảng Giá'!$B$3:$B$18,0),MATCH('Raw Data'!M3551,'Bảng Giá'!$C$2:$H$2,0))</f>
        <v>78500</v>
      </c>
      <c r="K3551" s="12">
        <v>77000</v>
      </c>
      <c r="L3551" s="36">
        <f t="shared" si="330"/>
        <v>2.5</v>
      </c>
      <c r="M3551" t="str">
        <f>'References data'!H3552</f>
        <v>Liên Vùng đặc biệt</v>
      </c>
      <c r="N3551">
        <f t="shared" si="331"/>
        <v>3.6</v>
      </c>
      <c r="O3551">
        <f t="shared" si="332"/>
        <v>1500</v>
      </c>
      <c r="P3551" t="str">
        <f>IF(AND(N3551&gt;0,N3551&lt;=0.05),'Bảng Giá'!$B$3,IF(AND(N3551&lt;=0.1,N3551&gt;0.05),'Bảng Giá'!$B$4,IF(AND('Raw Data'!N3551&gt;0.1,'Raw Data'!N3551&lt;=0.25),'Bảng Giá'!$B$5,IF(AND('Raw Data'!N3551&gt;0.25,'Raw Data'!N3551&lt;=0.5),'Bảng Giá'!$B$6,IF(AND('Raw Data'!N3551&gt;0.5,'Raw Data'!N3551&lt;=1),'Bảng Giá'!$B$7,IF(AND('Raw Data'!N3551&gt;1,'Raw Data'!N3551&lt;=1.5),'Bảng Giá'!$B$8,IF(AND('Raw Data'!N3551&gt;1.5,'Raw Data'!N3551&lt;=2),'Bảng Giá'!$B$9,IF(AND('Raw Data'!N3551&gt;2,'Raw Data'!N3551&lt;=2.5),'Bảng Giá'!$B$10,IF(AND('Raw Data'!N3551&gt;2.5,'Raw Data'!N3551&lt;=3),'Bảng Giá'!$B$11,IF(AND('Raw Data'!N3551&gt;3,'Raw Data'!N3551&lt;=3.5),'Bảng Giá'!$B$12,IF(AND('Raw Data'!N3551&gt;3.5,'Raw Data'!N3551&lt;=4),'Bảng Giá'!$B$13,IF(AND('Raw Data'!N3551&gt;4,'Raw Data'!N3551&lt;=4.5),'Bảng Giá'!$B$14,IF(AND('Raw Data'!N3551&gt;4.5,'Raw Data'!N3551&lt;=5),'Bảng Giá'!$B$15,IF(AND('Raw Data'!N3551&gt;5,'Raw Data'!N3551&lt;=5.5),'Bảng Giá'!$B$16,IF(AND('Raw Data'!N3551&gt;5.5,'Raw Data'!N3551&lt;=6),'Bảng Giá'!$B$17,'Bảng Giá'!$B$18)))))))))))))))</f>
        <v>3.5&lt;x&lt;=4</v>
      </c>
      <c r="Q3551" s="48">
        <f t="shared" si="333"/>
        <v>1.948051948051948E-2</v>
      </c>
      <c r="R3551">
        <f t="shared" si="334"/>
        <v>94200</v>
      </c>
      <c r="S3551">
        <f t="shared" si="335"/>
        <v>17200</v>
      </c>
    </row>
    <row r="3552" spans="1:19" x14ac:dyDescent="0.25">
      <c r="A3552" s="12">
        <v>3551</v>
      </c>
      <c r="B3552" s="12" t="s">
        <v>292</v>
      </c>
      <c r="C3552" s="12" t="s">
        <v>2221</v>
      </c>
      <c r="D3552" s="28">
        <v>43015.629965277774</v>
      </c>
      <c r="E3552" s="17">
        <v>43018.129965277774</v>
      </c>
      <c r="F3552" s="13" t="s">
        <v>302</v>
      </c>
      <c r="G3552" s="12">
        <v>3600</v>
      </c>
      <c r="H3552" s="12" t="s">
        <v>128</v>
      </c>
      <c r="I3552" s="12" t="s">
        <v>322</v>
      </c>
      <c r="J3552" s="37">
        <f>INDEX('Bảng Giá'!$C$3:$H$18,MATCH('Raw Data'!P3552,'Bảng Giá'!$B$3:$B$18,0),MATCH('Raw Data'!M3552,'Bảng Giá'!$C$2:$H$2,0))</f>
        <v>78500</v>
      </c>
      <c r="K3552" s="12">
        <v>77000</v>
      </c>
      <c r="L3552" s="36">
        <f t="shared" si="330"/>
        <v>2.5</v>
      </c>
      <c r="M3552" t="str">
        <f>'References data'!H3553</f>
        <v>Liên Vùng đặc biệt</v>
      </c>
      <c r="N3552">
        <f t="shared" si="331"/>
        <v>3.6</v>
      </c>
      <c r="O3552">
        <f t="shared" si="332"/>
        <v>1500</v>
      </c>
      <c r="P3552" t="str">
        <f>IF(AND(N3552&gt;0,N3552&lt;=0.05),'Bảng Giá'!$B$3,IF(AND(N3552&lt;=0.1,N3552&gt;0.05),'Bảng Giá'!$B$4,IF(AND('Raw Data'!N3552&gt;0.1,'Raw Data'!N3552&lt;=0.25),'Bảng Giá'!$B$5,IF(AND('Raw Data'!N3552&gt;0.25,'Raw Data'!N3552&lt;=0.5),'Bảng Giá'!$B$6,IF(AND('Raw Data'!N3552&gt;0.5,'Raw Data'!N3552&lt;=1),'Bảng Giá'!$B$7,IF(AND('Raw Data'!N3552&gt;1,'Raw Data'!N3552&lt;=1.5),'Bảng Giá'!$B$8,IF(AND('Raw Data'!N3552&gt;1.5,'Raw Data'!N3552&lt;=2),'Bảng Giá'!$B$9,IF(AND('Raw Data'!N3552&gt;2,'Raw Data'!N3552&lt;=2.5),'Bảng Giá'!$B$10,IF(AND('Raw Data'!N3552&gt;2.5,'Raw Data'!N3552&lt;=3),'Bảng Giá'!$B$11,IF(AND('Raw Data'!N3552&gt;3,'Raw Data'!N3552&lt;=3.5),'Bảng Giá'!$B$12,IF(AND('Raw Data'!N3552&gt;3.5,'Raw Data'!N3552&lt;=4),'Bảng Giá'!$B$13,IF(AND('Raw Data'!N3552&gt;4,'Raw Data'!N3552&lt;=4.5),'Bảng Giá'!$B$14,IF(AND('Raw Data'!N3552&gt;4.5,'Raw Data'!N3552&lt;=5),'Bảng Giá'!$B$15,IF(AND('Raw Data'!N3552&gt;5,'Raw Data'!N3552&lt;=5.5),'Bảng Giá'!$B$16,IF(AND('Raw Data'!N3552&gt;5.5,'Raw Data'!N3552&lt;=6),'Bảng Giá'!$B$17,'Bảng Giá'!$B$18)))))))))))))))</f>
        <v>3.5&lt;x&lt;=4</v>
      </c>
      <c r="Q3552" s="48">
        <f t="shared" si="333"/>
        <v>1.948051948051948E-2</v>
      </c>
      <c r="R3552">
        <f t="shared" si="334"/>
        <v>94200</v>
      </c>
      <c r="S3552">
        <f t="shared" si="335"/>
        <v>17200</v>
      </c>
    </row>
    <row r="3553" spans="1:19" x14ac:dyDescent="0.25">
      <c r="A3553" s="12">
        <v>3552</v>
      </c>
      <c r="B3553" s="12" t="s">
        <v>292</v>
      </c>
      <c r="C3553" s="12" t="s">
        <v>2222</v>
      </c>
      <c r="D3553" s="28">
        <v>43018.395324074074</v>
      </c>
      <c r="E3553" s="17">
        <v>43020.895324074074</v>
      </c>
      <c r="F3553" s="13" t="s">
        <v>302</v>
      </c>
      <c r="G3553" s="12">
        <v>3600</v>
      </c>
      <c r="H3553" s="12" t="s">
        <v>139</v>
      </c>
      <c r="I3553" s="12" t="s">
        <v>322</v>
      </c>
      <c r="J3553" s="37">
        <f>INDEX('Bảng Giá'!$C$3:$H$18,MATCH('Raw Data'!P3553,'Bảng Giá'!$B$3:$B$18,0),MATCH('Raw Data'!M3553,'Bảng Giá'!$C$2:$H$2,0))</f>
        <v>78500</v>
      </c>
      <c r="K3553" s="12">
        <v>77000</v>
      </c>
      <c r="L3553" s="36">
        <f t="shared" si="330"/>
        <v>2.5</v>
      </c>
      <c r="M3553" t="str">
        <f>'References data'!H3554</f>
        <v>Liên Vùng đặc biệt</v>
      </c>
      <c r="N3553">
        <f t="shared" si="331"/>
        <v>3.6</v>
      </c>
      <c r="O3553">
        <f t="shared" si="332"/>
        <v>1500</v>
      </c>
      <c r="P3553" t="str">
        <f>IF(AND(N3553&gt;0,N3553&lt;=0.05),'Bảng Giá'!$B$3,IF(AND(N3553&lt;=0.1,N3553&gt;0.05),'Bảng Giá'!$B$4,IF(AND('Raw Data'!N3553&gt;0.1,'Raw Data'!N3553&lt;=0.25),'Bảng Giá'!$B$5,IF(AND('Raw Data'!N3553&gt;0.25,'Raw Data'!N3553&lt;=0.5),'Bảng Giá'!$B$6,IF(AND('Raw Data'!N3553&gt;0.5,'Raw Data'!N3553&lt;=1),'Bảng Giá'!$B$7,IF(AND('Raw Data'!N3553&gt;1,'Raw Data'!N3553&lt;=1.5),'Bảng Giá'!$B$8,IF(AND('Raw Data'!N3553&gt;1.5,'Raw Data'!N3553&lt;=2),'Bảng Giá'!$B$9,IF(AND('Raw Data'!N3553&gt;2,'Raw Data'!N3553&lt;=2.5),'Bảng Giá'!$B$10,IF(AND('Raw Data'!N3553&gt;2.5,'Raw Data'!N3553&lt;=3),'Bảng Giá'!$B$11,IF(AND('Raw Data'!N3553&gt;3,'Raw Data'!N3553&lt;=3.5),'Bảng Giá'!$B$12,IF(AND('Raw Data'!N3553&gt;3.5,'Raw Data'!N3553&lt;=4),'Bảng Giá'!$B$13,IF(AND('Raw Data'!N3553&gt;4,'Raw Data'!N3553&lt;=4.5),'Bảng Giá'!$B$14,IF(AND('Raw Data'!N3553&gt;4.5,'Raw Data'!N3553&lt;=5),'Bảng Giá'!$B$15,IF(AND('Raw Data'!N3553&gt;5,'Raw Data'!N3553&lt;=5.5),'Bảng Giá'!$B$16,IF(AND('Raw Data'!N3553&gt;5.5,'Raw Data'!N3553&lt;=6),'Bảng Giá'!$B$17,'Bảng Giá'!$B$18)))))))))))))))</f>
        <v>3.5&lt;x&lt;=4</v>
      </c>
      <c r="Q3553" s="48">
        <f t="shared" si="333"/>
        <v>1.948051948051948E-2</v>
      </c>
      <c r="R3553">
        <f t="shared" si="334"/>
        <v>94200</v>
      </c>
      <c r="S3553">
        <f t="shared" si="335"/>
        <v>17200</v>
      </c>
    </row>
    <row r="3554" spans="1:19" x14ac:dyDescent="0.25">
      <c r="A3554" s="12">
        <v>3553</v>
      </c>
      <c r="B3554" s="12" t="s">
        <v>292</v>
      </c>
      <c r="C3554" s="12" t="s">
        <v>2223</v>
      </c>
      <c r="D3554" s="28">
        <v>43017.498090277775</v>
      </c>
      <c r="E3554" s="17">
        <v>43021.698090277772</v>
      </c>
      <c r="F3554" s="13" t="s">
        <v>302</v>
      </c>
      <c r="G3554" s="12">
        <v>5400</v>
      </c>
      <c r="H3554" s="12" t="s">
        <v>171</v>
      </c>
      <c r="I3554" s="12" t="s">
        <v>311</v>
      </c>
      <c r="J3554" s="37">
        <f>INDEX('Bảng Giá'!$C$3:$H$18,MATCH('Raw Data'!P3554,'Bảng Giá'!$B$3:$B$18,0),MATCH('Raw Data'!M3554,'Bảng Giá'!$C$2:$H$2,0))</f>
        <v>109000</v>
      </c>
      <c r="K3554" s="12">
        <v>106300</v>
      </c>
      <c r="L3554" s="36">
        <f t="shared" si="330"/>
        <v>4.1999999999970896</v>
      </c>
      <c r="M3554" t="str">
        <f>'References data'!H3555</f>
        <v>Liên Vùng</v>
      </c>
      <c r="N3554">
        <f t="shared" si="331"/>
        <v>5.4</v>
      </c>
      <c r="O3554">
        <f t="shared" si="332"/>
        <v>2700</v>
      </c>
      <c r="P3554" t="str">
        <f>IF(AND(N3554&gt;0,N3554&lt;=0.05),'Bảng Giá'!$B$3,IF(AND(N3554&lt;=0.1,N3554&gt;0.05),'Bảng Giá'!$B$4,IF(AND('Raw Data'!N3554&gt;0.1,'Raw Data'!N3554&lt;=0.25),'Bảng Giá'!$B$5,IF(AND('Raw Data'!N3554&gt;0.25,'Raw Data'!N3554&lt;=0.5),'Bảng Giá'!$B$6,IF(AND('Raw Data'!N3554&gt;0.5,'Raw Data'!N3554&lt;=1),'Bảng Giá'!$B$7,IF(AND('Raw Data'!N3554&gt;1,'Raw Data'!N3554&lt;=1.5),'Bảng Giá'!$B$8,IF(AND('Raw Data'!N3554&gt;1.5,'Raw Data'!N3554&lt;=2),'Bảng Giá'!$B$9,IF(AND('Raw Data'!N3554&gt;2,'Raw Data'!N3554&lt;=2.5),'Bảng Giá'!$B$10,IF(AND('Raw Data'!N3554&gt;2.5,'Raw Data'!N3554&lt;=3),'Bảng Giá'!$B$11,IF(AND('Raw Data'!N3554&gt;3,'Raw Data'!N3554&lt;=3.5),'Bảng Giá'!$B$12,IF(AND('Raw Data'!N3554&gt;3.5,'Raw Data'!N3554&lt;=4),'Bảng Giá'!$B$13,IF(AND('Raw Data'!N3554&gt;4,'Raw Data'!N3554&lt;=4.5),'Bảng Giá'!$B$14,IF(AND('Raw Data'!N3554&gt;4.5,'Raw Data'!N3554&lt;=5),'Bảng Giá'!$B$15,IF(AND('Raw Data'!N3554&gt;5,'Raw Data'!N3554&lt;=5.5),'Bảng Giá'!$B$16,IF(AND('Raw Data'!N3554&gt;5.5,'Raw Data'!N3554&lt;=6),'Bảng Giá'!$B$17,'Bảng Giá'!$B$18)))))))))))))))</f>
        <v>5&lt;x&lt;=5.5</v>
      </c>
      <c r="Q3554" s="48">
        <f t="shared" si="333"/>
        <v>2.5399811853245531E-2</v>
      </c>
      <c r="R3554">
        <f t="shared" si="334"/>
        <v>130800</v>
      </c>
      <c r="S3554">
        <f t="shared" si="335"/>
        <v>24500</v>
      </c>
    </row>
    <row r="3555" spans="1:19" x14ac:dyDescent="0.25">
      <c r="A3555" s="12">
        <v>3554</v>
      </c>
      <c r="B3555" s="12" t="s">
        <v>292</v>
      </c>
      <c r="C3555" s="12" t="s">
        <v>2224</v>
      </c>
      <c r="D3555" s="28">
        <v>43017.662326388891</v>
      </c>
      <c r="E3555" s="17">
        <v>43020.162326388891</v>
      </c>
      <c r="F3555" s="13" t="s">
        <v>302</v>
      </c>
      <c r="G3555" s="12">
        <v>3600</v>
      </c>
      <c r="H3555" s="12" t="s">
        <v>128</v>
      </c>
      <c r="I3555" s="12" t="s">
        <v>322</v>
      </c>
      <c r="J3555" s="37">
        <f>INDEX('Bảng Giá'!$C$3:$H$18,MATCH('Raw Data'!P3555,'Bảng Giá'!$B$3:$B$18,0),MATCH('Raw Data'!M3555,'Bảng Giá'!$C$2:$H$2,0))</f>
        <v>78500</v>
      </c>
      <c r="K3555" s="12">
        <v>77000</v>
      </c>
      <c r="L3555" s="36">
        <f t="shared" si="330"/>
        <v>2.5</v>
      </c>
      <c r="M3555" t="str">
        <f>'References data'!H3556</f>
        <v>Liên Vùng đặc biệt</v>
      </c>
      <c r="N3555">
        <f t="shared" si="331"/>
        <v>3.6</v>
      </c>
      <c r="O3555">
        <f t="shared" si="332"/>
        <v>1500</v>
      </c>
      <c r="P3555" t="str">
        <f>IF(AND(N3555&gt;0,N3555&lt;=0.05),'Bảng Giá'!$B$3,IF(AND(N3555&lt;=0.1,N3555&gt;0.05),'Bảng Giá'!$B$4,IF(AND('Raw Data'!N3555&gt;0.1,'Raw Data'!N3555&lt;=0.25),'Bảng Giá'!$B$5,IF(AND('Raw Data'!N3555&gt;0.25,'Raw Data'!N3555&lt;=0.5),'Bảng Giá'!$B$6,IF(AND('Raw Data'!N3555&gt;0.5,'Raw Data'!N3555&lt;=1),'Bảng Giá'!$B$7,IF(AND('Raw Data'!N3555&gt;1,'Raw Data'!N3555&lt;=1.5),'Bảng Giá'!$B$8,IF(AND('Raw Data'!N3555&gt;1.5,'Raw Data'!N3555&lt;=2),'Bảng Giá'!$B$9,IF(AND('Raw Data'!N3555&gt;2,'Raw Data'!N3555&lt;=2.5),'Bảng Giá'!$B$10,IF(AND('Raw Data'!N3555&gt;2.5,'Raw Data'!N3555&lt;=3),'Bảng Giá'!$B$11,IF(AND('Raw Data'!N3555&gt;3,'Raw Data'!N3555&lt;=3.5),'Bảng Giá'!$B$12,IF(AND('Raw Data'!N3555&gt;3.5,'Raw Data'!N3555&lt;=4),'Bảng Giá'!$B$13,IF(AND('Raw Data'!N3555&gt;4,'Raw Data'!N3555&lt;=4.5),'Bảng Giá'!$B$14,IF(AND('Raw Data'!N3555&gt;4.5,'Raw Data'!N3555&lt;=5),'Bảng Giá'!$B$15,IF(AND('Raw Data'!N3555&gt;5,'Raw Data'!N3555&lt;=5.5),'Bảng Giá'!$B$16,IF(AND('Raw Data'!N3555&gt;5.5,'Raw Data'!N3555&lt;=6),'Bảng Giá'!$B$17,'Bảng Giá'!$B$18)))))))))))))))</f>
        <v>3.5&lt;x&lt;=4</v>
      </c>
      <c r="Q3555" s="48">
        <f t="shared" si="333"/>
        <v>1.948051948051948E-2</v>
      </c>
      <c r="R3555">
        <f t="shared" si="334"/>
        <v>94200</v>
      </c>
      <c r="S3555">
        <f t="shared" si="335"/>
        <v>17200</v>
      </c>
    </row>
    <row r="3556" spans="1:19" x14ac:dyDescent="0.25">
      <c r="A3556" s="12">
        <v>3555</v>
      </c>
      <c r="B3556" s="12" t="s">
        <v>292</v>
      </c>
      <c r="C3556" s="12" t="s">
        <v>2225</v>
      </c>
      <c r="D3556" s="28">
        <v>43015.333333333336</v>
      </c>
      <c r="E3556" s="17">
        <v>43017.833333333336</v>
      </c>
      <c r="F3556" s="13" t="s">
        <v>302</v>
      </c>
      <c r="G3556" s="12">
        <v>3600</v>
      </c>
      <c r="H3556" s="12" t="s">
        <v>139</v>
      </c>
      <c r="I3556" s="12" t="s">
        <v>322</v>
      </c>
      <c r="J3556" s="37">
        <f>INDEX('Bảng Giá'!$C$3:$H$18,MATCH('Raw Data'!P3556,'Bảng Giá'!$B$3:$B$18,0),MATCH('Raw Data'!M3556,'Bảng Giá'!$C$2:$H$2,0))</f>
        <v>78500</v>
      </c>
      <c r="K3556" s="12">
        <v>77000</v>
      </c>
      <c r="L3556" s="36">
        <f t="shared" si="330"/>
        <v>2.5</v>
      </c>
      <c r="M3556" t="str">
        <f>'References data'!H3557</f>
        <v>Liên Vùng đặc biệt</v>
      </c>
      <c r="N3556">
        <f t="shared" si="331"/>
        <v>3.6</v>
      </c>
      <c r="O3556">
        <f t="shared" si="332"/>
        <v>1500</v>
      </c>
      <c r="P3556" t="str">
        <f>IF(AND(N3556&gt;0,N3556&lt;=0.05),'Bảng Giá'!$B$3,IF(AND(N3556&lt;=0.1,N3556&gt;0.05),'Bảng Giá'!$B$4,IF(AND('Raw Data'!N3556&gt;0.1,'Raw Data'!N3556&lt;=0.25),'Bảng Giá'!$B$5,IF(AND('Raw Data'!N3556&gt;0.25,'Raw Data'!N3556&lt;=0.5),'Bảng Giá'!$B$6,IF(AND('Raw Data'!N3556&gt;0.5,'Raw Data'!N3556&lt;=1),'Bảng Giá'!$B$7,IF(AND('Raw Data'!N3556&gt;1,'Raw Data'!N3556&lt;=1.5),'Bảng Giá'!$B$8,IF(AND('Raw Data'!N3556&gt;1.5,'Raw Data'!N3556&lt;=2),'Bảng Giá'!$B$9,IF(AND('Raw Data'!N3556&gt;2,'Raw Data'!N3556&lt;=2.5),'Bảng Giá'!$B$10,IF(AND('Raw Data'!N3556&gt;2.5,'Raw Data'!N3556&lt;=3),'Bảng Giá'!$B$11,IF(AND('Raw Data'!N3556&gt;3,'Raw Data'!N3556&lt;=3.5),'Bảng Giá'!$B$12,IF(AND('Raw Data'!N3556&gt;3.5,'Raw Data'!N3556&lt;=4),'Bảng Giá'!$B$13,IF(AND('Raw Data'!N3556&gt;4,'Raw Data'!N3556&lt;=4.5),'Bảng Giá'!$B$14,IF(AND('Raw Data'!N3556&gt;4.5,'Raw Data'!N3556&lt;=5),'Bảng Giá'!$B$15,IF(AND('Raw Data'!N3556&gt;5,'Raw Data'!N3556&lt;=5.5),'Bảng Giá'!$B$16,IF(AND('Raw Data'!N3556&gt;5.5,'Raw Data'!N3556&lt;=6),'Bảng Giá'!$B$17,'Bảng Giá'!$B$18)))))))))))))))</f>
        <v>3.5&lt;x&lt;=4</v>
      </c>
      <c r="Q3556" s="48">
        <f t="shared" si="333"/>
        <v>1.948051948051948E-2</v>
      </c>
      <c r="R3556">
        <f t="shared" si="334"/>
        <v>94200</v>
      </c>
      <c r="S3556">
        <f t="shared" si="335"/>
        <v>17200</v>
      </c>
    </row>
    <row r="3557" spans="1:19" x14ac:dyDescent="0.25">
      <c r="A3557" s="12">
        <v>3556</v>
      </c>
      <c r="B3557" s="12" t="s">
        <v>292</v>
      </c>
      <c r="C3557" s="12" t="s">
        <v>2226</v>
      </c>
      <c r="D3557" s="28">
        <v>43018.395451388889</v>
      </c>
      <c r="E3557" s="17">
        <v>43020.895451388889</v>
      </c>
      <c r="F3557" s="13" t="s">
        <v>302</v>
      </c>
      <c r="G3557" s="12">
        <v>3600</v>
      </c>
      <c r="H3557" s="12" t="s">
        <v>142</v>
      </c>
      <c r="I3557" s="12" t="s">
        <v>322</v>
      </c>
      <c r="J3557" s="37">
        <f>INDEX('Bảng Giá'!$C$3:$H$18,MATCH('Raw Data'!P3557,'Bảng Giá'!$B$3:$B$18,0),MATCH('Raw Data'!M3557,'Bảng Giá'!$C$2:$H$2,0))</f>
        <v>78500</v>
      </c>
      <c r="K3557" s="12">
        <v>77000</v>
      </c>
      <c r="L3557" s="36">
        <f t="shared" si="330"/>
        <v>2.5</v>
      </c>
      <c r="M3557" t="str">
        <f>'References data'!H3558</f>
        <v>Liên Vùng đặc biệt</v>
      </c>
      <c r="N3557">
        <f t="shared" si="331"/>
        <v>3.6</v>
      </c>
      <c r="O3557">
        <f t="shared" si="332"/>
        <v>1500</v>
      </c>
      <c r="P3557" t="str">
        <f>IF(AND(N3557&gt;0,N3557&lt;=0.05),'Bảng Giá'!$B$3,IF(AND(N3557&lt;=0.1,N3557&gt;0.05),'Bảng Giá'!$B$4,IF(AND('Raw Data'!N3557&gt;0.1,'Raw Data'!N3557&lt;=0.25),'Bảng Giá'!$B$5,IF(AND('Raw Data'!N3557&gt;0.25,'Raw Data'!N3557&lt;=0.5),'Bảng Giá'!$B$6,IF(AND('Raw Data'!N3557&gt;0.5,'Raw Data'!N3557&lt;=1),'Bảng Giá'!$B$7,IF(AND('Raw Data'!N3557&gt;1,'Raw Data'!N3557&lt;=1.5),'Bảng Giá'!$B$8,IF(AND('Raw Data'!N3557&gt;1.5,'Raw Data'!N3557&lt;=2),'Bảng Giá'!$B$9,IF(AND('Raw Data'!N3557&gt;2,'Raw Data'!N3557&lt;=2.5),'Bảng Giá'!$B$10,IF(AND('Raw Data'!N3557&gt;2.5,'Raw Data'!N3557&lt;=3),'Bảng Giá'!$B$11,IF(AND('Raw Data'!N3557&gt;3,'Raw Data'!N3557&lt;=3.5),'Bảng Giá'!$B$12,IF(AND('Raw Data'!N3557&gt;3.5,'Raw Data'!N3557&lt;=4),'Bảng Giá'!$B$13,IF(AND('Raw Data'!N3557&gt;4,'Raw Data'!N3557&lt;=4.5),'Bảng Giá'!$B$14,IF(AND('Raw Data'!N3557&gt;4.5,'Raw Data'!N3557&lt;=5),'Bảng Giá'!$B$15,IF(AND('Raw Data'!N3557&gt;5,'Raw Data'!N3557&lt;=5.5),'Bảng Giá'!$B$16,IF(AND('Raw Data'!N3557&gt;5.5,'Raw Data'!N3557&lt;=6),'Bảng Giá'!$B$17,'Bảng Giá'!$B$18)))))))))))))))</f>
        <v>3.5&lt;x&lt;=4</v>
      </c>
      <c r="Q3557" s="48">
        <f t="shared" si="333"/>
        <v>1.948051948051948E-2</v>
      </c>
      <c r="R3557">
        <f t="shared" si="334"/>
        <v>94200</v>
      </c>
      <c r="S3557">
        <f t="shared" si="335"/>
        <v>17200</v>
      </c>
    </row>
    <row r="3558" spans="1:19" x14ac:dyDescent="0.25">
      <c r="A3558" s="12">
        <v>3557</v>
      </c>
      <c r="B3558" s="12" t="s">
        <v>292</v>
      </c>
      <c r="C3558" s="12" t="s">
        <v>2227</v>
      </c>
      <c r="D3558" s="28">
        <v>43018.395462962966</v>
      </c>
      <c r="E3558" s="17">
        <v>43020.895462962966</v>
      </c>
      <c r="F3558" s="13" t="s">
        <v>302</v>
      </c>
      <c r="G3558" s="12">
        <v>3600</v>
      </c>
      <c r="H3558" s="12" t="s">
        <v>146</v>
      </c>
      <c r="I3558" s="12" t="s">
        <v>322</v>
      </c>
      <c r="J3558" s="37">
        <f>INDEX('Bảng Giá'!$C$3:$H$18,MATCH('Raw Data'!P3558,'Bảng Giá'!$B$3:$B$18,0),MATCH('Raw Data'!M3558,'Bảng Giá'!$C$2:$H$2,0))</f>
        <v>78500</v>
      </c>
      <c r="K3558" s="12">
        <v>77000</v>
      </c>
      <c r="L3558" s="36">
        <f t="shared" si="330"/>
        <v>2.5</v>
      </c>
      <c r="M3558" t="str">
        <f>'References data'!H3559</f>
        <v>Liên Vùng đặc biệt</v>
      </c>
      <c r="N3558">
        <f t="shared" si="331"/>
        <v>3.6</v>
      </c>
      <c r="O3558">
        <f t="shared" si="332"/>
        <v>1500</v>
      </c>
      <c r="P3558" t="str">
        <f>IF(AND(N3558&gt;0,N3558&lt;=0.05),'Bảng Giá'!$B$3,IF(AND(N3558&lt;=0.1,N3558&gt;0.05),'Bảng Giá'!$B$4,IF(AND('Raw Data'!N3558&gt;0.1,'Raw Data'!N3558&lt;=0.25),'Bảng Giá'!$B$5,IF(AND('Raw Data'!N3558&gt;0.25,'Raw Data'!N3558&lt;=0.5),'Bảng Giá'!$B$6,IF(AND('Raw Data'!N3558&gt;0.5,'Raw Data'!N3558&lt;=1),'Bảng Giá'!$B$7,IF(AND('Raw Data'!N3558&gt;1,'Raw Data'!N3558&lt;=1.5),'Bảng Giá'!$B$8,IF(AND('Raw Data'!N3558&gt;1.5,'Raw Data'!N3558&lt;=2),'Bảng Giá'!$B$9,IF(AND('Raw Data'!N3558&gt;2,'Raw Data'!N3558&lt;=2.5),'Bảng Giá'!$B$10,IF(AND('Raw Data'!N3558&gt;2.5,'Raw Data'!N3558&lt;=3),'Bảng Giá'!$B$11,IF(AND('Raw Data'!N3558&gt;3,'Raw Data'!N3558&lt;=3.5),'Bảng Giá'!$B$12,IF(AND('Raw Data'!N3558&gt;3.5,'Raw Data'!N3558&lt;=4),'Bảng Giá'!$B$13,IF(AND('Raw Data'!N3558&gt;4,'Raw Data'!N3558&lt;=4.5),'Bảng Giá'!$B$14,IF(AND('Raw Data'!N3558&gt;4.5,'Raw Data'!N3558&lt;=5),'Bảng Giá'!$B$15,IF(AND('Raw Data'!N3558&gt;5,'Raw Data'!N3558&lt;=5.5),'Bảng Giá'!$B$16,IF(AND('Raw Data'!N3558&gt;5.5,'Raw Data'!N3558&lt;=6),'Bảng Giá'!$B$17,'Bảng Giá'!$B$18)))))))))))))))</f>
        <v>3.5&lt;x&lt;=4</v>
      </c>
      <c r="Q3558" s="48">
        <f t="shared" si="333"/>
        <v>1.948051948051948E-2</v>
      </c>
      <c r="R3558">
        <f t="shared" si="334"/>
        <v>94200</v>
      </c>
      <c r="S3558">
        <f t="shared" si="335"/>
        <v>17200</v>
      </c>
    </row>
    <row r="3559" spans="1:19" x14ac:dyDescent="0.25">
      <c r="A3559" s="12">
        <v>3558</v>
      </c>
      <c r="B3559" s="12" t="s">
        <v>292</v>
      </c>
      <c r="C3559" s="12" t="s">
        <v>2228</v>
      </c>
      <c r="D3559" s="28">
        <v>43018.395243055558</v>
      </c>
      <c r="E3559" s="17">
        <v>43022.595243055555</v>
      </c>
      <c r="F3559" s="13" t="s">
        <v>302</v>
      </c>
      <c r="G3559" s="12">
        <v>3600</v>
      </c>
      <c r="H3559" s="12" t="s">
        <v>101</v>
      </c>
      <c r="I3559" s="12" t="s">
        <v>322</v>
      </c>
      <c r="J3559" s="37">
        <f>INDEX('Bảng Giá'!$C$3:$H$18,MATCH('Raw Data'!P3559,'Bảng Giá'!$B$3:$B$18,0),MATCH('Raw Data'!M3559,'Bảng Giá'!$C$2:$H$2,0))</f>
        <v>83500</v>
      </c>
      <c r="K3559" s="12">
        <v>81500</v>
      </c>
      <c r="L3559" s="36">
        <f t="shared" si="330"/>
        <v>4.1999999999970896</v>
      </c>
      <c r="M3559" t="str">
        <f>'References data'!H3560</f>
        <v>Liên Vùng</v>
      </c>
      <c r="N3559">
        <f t="shared" si="331"/>
        <v>3.6</v>
      </c>
      <c r="O3559">
        <f t="shared" si="332"/>
        <v>2000</v>
      </c>
      <c r="P3559" t="str">
        <f>IF(AND(N3559&gt;0,N3559&lt;=0.05),'Bảng Giá'!$B$3,IF(AND(N3559&lt;=0.1,N3559&gt;0.05),'Bảng Giá'!$B$4,IF(AND('Raw Data'!N3559&gt;0.1,'Raw Data'!N3559&lt;=0.25),'Bảng Giá'!$B$5,IF(AND('Raw Data'!N3559&gt;0.25,'Raw Data'!N3559&lt;=0.5),'Bảng Giá'!$B$6,IF(AND('Raw Data'!N3559&gt;0.5,'Raw Data'!N3559&lt;=1),'Bảng Giá'!$B$7,IF(AND('Raw Data'!N3559&gt;1,'Raw Data'!N3559&lt;=1.5),'Bảng Giá'!$B$8,IF(AND('Raw Data'!N3559&gt;1.5,'Raw Data'!N3559&lt;=2),'Bảng Giá'!$B$9,IF(AND('Raw Data'!N3559&gt;2,'Raw Data'!N3559&lt;=2.5),'Bảng Giá'!$B$10,IF(AND('Raw Data'!N3559&gt;2.5,'Raw Data'!N3559&lt;=3),'Bảng Giá'!$B$11,IF(AND('Raw Data'!N3559&gt;3,'Raw Data'!N3559&lt;=3.5),'Bảng Giá'!$B$12,IF(AND('Raw Data'!N3559&gt;3.5,'Raw Data'!N3559&lt;=4),'Bảng Giá'!$B$13,IF(AND('Raw Data'!N3559&gt;4,'Raw Data'!N3559&lt;=4.5),'Bảng Giá'!$B$14,IF(AND('Raw Data'!N3559&gt;4.5,'Raw Data'!N3559&lt;=5),'Bảng Giá'!$B$15,IF(AND('Raw Data'!N3559&gt;5,'Raw Data'!N3559&lt;=5.5),'Bảng Giá'!$B$16,IF(AND('Raw Data'!N3559&gt;5.5,'Raw Data'!N3559&lt;=6),'Bảng Giá'!$B$17,'Bảng Giá'!$B$18)))))))))))))))</f>
        <v>3.5&lt;x&lt;=4</v>
      </c>
      <c r="Q3559" s="48">
        <f t="shared" si="333"/>
        <v>2.4539877300613498E-2</v>
      </c>
      <c r="R3559">
        <f t="shared" si="334"/>
        <v>100200</v>
      </c>
      <c r="S3559">
        <f t="shared" si="335"/>
        <v>18700</v>
      </c>
    </row>
    <row r="3560" spans="1:19" x14ac:dyDescent="0.25">
      <c r="A3560" s="12">
        <v>3559</v>
      </c>
      <c r="B3560" s="12" t="s">
        <v>292</v>
      </c>
      <c r="C3560" s="12" t="s">
        <v>2229</v>
      </c>
      <c r="D3560" s="28">
        <v>43017.497708333336</v>
      </c>
      <c r="E3560" s="17">
        <v>43021.697708333333</v>
      </c>
      <c r="F3560" s="13" t="s">
        <v>302</v>
      </c>
      <c r="G3560" s="12">
        <v>3600</v>
      </c>
      <c r="H3560" s="12" t="s">
        <v>190</v>
      </c>
      <c r="I3560" s="12" t="s">
        <v>322</v>
      </c>
      <c r="J3560" s="37">
        <f>INDEX('Bảng Giá'!$C$3:$H$18,MATCH('Raw Data'!P3560,'Bảng Giá'!$B$3:$B$18,0),MATCH('Raw Data'!M3560,'Bảng Giá'!$C$2:$H$2,0))</f>
        <v>83500</v>
      </c>
      <c r="K3560" s="12">
        <v>81500</v>
      </c>
      <c r="L3560" s="36">
        <f t="shared" si="330"/>
        <v>4.1999999999970896</v>
      </c>
      <c r="M3560" t="str">
        <f>'References data'!H3561</f>
        <v>Liên Vùng</v>
      </c>
      <c r="N3560">
        <f t="shared" si="331"/>
        <v>3.6</v>
      </c>
      <c r="O3560">
        <f t="shared" si="332"/>
        <v>2000</v>
      </c>
      <c r="P3560" t="str">
        <f>IF(AND(N3560&gt;0,N3560&lt;=0.05),'Bảng Giá'!$B$3,IF(AND(N3560&lt;=0.1,N3560&gt;0.05),'Bảng Giá'!$B$4,IF(AND('Raw Data'!N3560&gt;0.1,'Raw Data'!N3560&lt;=0.25),'Bảng Giá'!$B$5,IF(AND('Raw Data'!N3560&gt;0.25,'Raw Data'!N3560&lt;=0.5),'Bảng Giá'!$B$6,IF(AND('Raw Data'!N3560&gt;0.5,'Raw Data'!N3560&lt;=1),'Bảng Giá'!$B$7,IF(AND('Raw Data'!N3560&gt;1,'Raw Data'!N3560&lt;=1.5),'Bảng Giá'!$B$8,IF(AND('Raw Data'!N3560&gt;1.5,'Raw Data'!N3560&lt;=2),'Bảng Giá'!$B$9,IF(AND('Raw Data'!N3560&gt;2,'Raw Data'!N3560&lt;=2.5),'Bảng Giá'!$B$10,IF(AND('Raw Data'!N3560&gt;2.5,'Raw Data'!N3560&lt;=3),'Bảng Giá'!$B$11,IF(AND('Raw Data'!N3560&gt;3,'Raw Data'!N3560&lt;=3.5),'Bảng Giá'!$B$12,IF(AND('Raw Data'!N3560&gt;3.5,'Raw Data'!N3560&lt;=4),'Bảng Giá'!$B$13,IF(AND('Raw Data'!N3560&gt;4,'Raw Data'!N3560&lt;=4.5),'Bảng Giá'!$B$14,IF(AND('Raw Data'!N3560&gt;4.5,'Raw Data'!N3560&lt;=5),'Bảng Giá'!$B$15,IF(AND('Raw Data'!N3560&gt;5,'Raw Data'!N3560&lt;=5.5),'Bảng Giá'!$B$16,IF(AND('Raw Data'!N3560&gt;5.5,'Raw Data'!N3560&lt;=6),'Bảng Giá'!$B$17,'Bảng Giá'!$B$18)))))))))))))))</f>
        <v>3.5&lt;x&lt;=4</v>
      </c>
      <c r="Q3560" s="48">
        <f t="shared" si="333"/>
        <v>2.4539877300613498E-2</v>
      </c>
      <c r="R3560">
        <f t="shared" si="334"/>
        <v>100200</v>
      </c>
      <c r="S3560">
        <f t="shared" si="335"/>
        <v>18700</v>
      </c>
    </row>
    <row r="3561" spans="1:19" x14ac:dyDescent="0.25">
      <c r="A3561" s="12">
        <v>3560</v>
      </c>
      <c r="B3561" s="12" t="s">
        <v>292</v>
      </c>
      <c r="C3561" s="12" t="s">
        <v>2230</v>
      </c>
      <c r="D3561" s="28">
        <v>43017.497789351852</v>
      </c>
      <c r="E3561" s="17">
        <v>43019.997789351852</v>
      </c>
      <c r="F3561" s="13" t="s">
        <v>302</v>
      </c>
      <c r="G3561" s="12">
        <v>3600</v>
      </c>
      <c r="H3561" s="12" t="s">
        <v>289</v>
      </c>
      <c r="I3561" s="12" t="s">
        <v>322</v>
      </c>
      <c r="J3561" s="37">
        <f>INDEX('Bảng Giá'!$C$3:$H$18,MATCH('Raw Data'!P3561,'Bảng Giá'!$B$3:$B$18,0),MATCH('Raw Data'!M3561,'Bảng Giá'!$C$2:$H$2,0))</f>
        <v>78500</v>
      </c>
      <c r="K3561" s="12">
        <v>77000</v>
      </c>
      <c r="L3561" s="36">
        <f t="shared" si="330"/>
        <v>2.5</v>
      </c>
      <c r="M3561" t="str">
        <f>'References data'!H3562</f>
        <v>Liên Vùng đặc biệt</v>
      </c>
      <c r="N3561">
        <f t="shared" si="331"/>
        <v>3.6</v>
      </c>
      <c r="O3561">
        <f t="shared" si="332"/>
        <v>1500</v>
      </c>
      <c r="P3561" t="str">
        <f>IF(AND(N3561&gt;0,N3561&lt;=0.05),'Bảng Giá'!$B$3,IF(AND(N3561&lt;=0.1,N3561&gt;0.05),'Bảng Giá'!$B$4,IF(AND('Raw Data'!N3561&gt;0.1,'Raw Data'!N3561&lt;=0.25),'Bảng Giá'!$B$5,IF(AND('Raw Data'!N3561&gt;0.25,'Raw Data'!N3561&lt;=0.5),'Bảng Giá'!$B$6,IF(AND('Raw Data'!N3561&gt;0.5,'Raw Data'!N3561&lt;=1),'Bảng Giá'!$B$7,IF(AND('Raw Data'!N3561&gt;1,'Raw Data'!N3561&lt;=1.5),'Bảng Giá'!$B$8,IF(AND('Raw Data'!N3561&gt;1.5,'Raw Data'!N3561&lt;=2),'Bảng Giá'!$B$9,IF(AND('Raw Data'!N3561&gt;2,'Raw Data'!N3561&lt;=2.5),'Bảng Giá'!$B$10,IF(AND('Raw Data'!N3561&gt;2.5,'Raw Data'!N3561&lt;=3),'Bảng Giá'!$B$11,IF(AND('Raw Data'!N3561&gt;3,'Raw Data'!N3561&lt;=3.5),'Bảng Giá'!$B$12,IF(AND('Raw Data'!N3561&gt;3.5,'Raw Data'!N3561&lt;=4),'Bảng Giá'!$B$13,IF(AND('Raw Data'!N3561&gt;4,'Raw Data'!N3561&lt;=4.5),'Bảng Giá'!$B$14,IF(AND('Raw Data'!N3561&gt;4.5,'Raw Data'!N3561&lt;=5),'Bảng Giá'!$B$15,IF(AND('Raw Data'!N3561&gt;5,'Raw Data'!N3561&lt;=5.5),'Bảng Giá'!$B$16,IF(AND('Raw Data'!N3561&gt;5.5,'Raw Data'!N3561&lt;=6),'Bảng Giá'!$B$17,'Bảng Giá'!$B$18)))))))))))))))</f>
        <v>3.5&lt;x&lt;=4</v>
      </c>
      <c r="Q3561" s="48">
        <f t="shared" si="333"/>
        <v>1.948051948051948E-2</v>
      </c>
      <c r="R3561">
        <f t="shared" si="334"/>
        <v>94200</v>
      </c>
      <c r="S3561">
        <f t="shared" si="335"/>
        <v>17200</v>
      </c>
    </row>
    <row r="3562" spans="1:19" x14ac:dyDescent="0.25">
      <c r="A3562" s="12">
        <v>3561</v>
      </c>
      <c r="B3562" s="12" t="s">
        <v>292</v>
      </c>
      <c r="C3562" s="12" t="s">
        <v>2231</v>
      </c>
      <c r="D3562" s="28">
        <v>43017.497418981482</v>
      </c>
      <c r="E3562" s="17">
        <v>43019.997418981482</v>
      </c>
      <c r="F3562" s="13" t="s">
        <v>302</v>
      </c>
      <c r="G3562" s="12">
        <v>3600</v>
      </c>
      <c r="H3562" s="12" t="s">
        <v>128</v>
      </c>
      <c r="I3562" s="12" t="s">
        <v>322</v>
      </c>
      <c r="J3562" s="37">
        <f>INDEX('Bảng Giá'!$C$3:$H$18,MATCH('Raw Data'!P3562,'Bảng Giá'!$B$3:$B$18,0),MATCH('Raw Data'!M3562,'Bảng Giá'!$C$2:$H$2,0))</f>
        <v>78500</v>
      </c>
      <c r="K3562" s="12">
        <v>77000</v>
      </c>
      <c r="L3562" s="36">
        <f t="shared" si="330"/>
        <v>2.5</v>
      </c>
      <c r="M3562" t="str">
        <f>'References data'!H3563</f>
        <v>Liên Vùng đặc biệt</v>
      </c>
      <c r="N3562">
        <f t="shared" si="331"/>
        <v>3.6</v>
      </c>
      <c r="O3562">
        <f t="shared" si="332"/>
        <v>1500</v>
      </c>
      <c r="P3562" t="str">
        <f>IF(AND(N3562&gt;0,N3562&lt;=0.05),'Bảng Giá'!$B$3,IF(AND(N3562&lt;=0.1,N3562&gt;0.05),'Bảng Giá'!$B$4,IF(AND('Raw Data'!N3562&gt;0.1,'Raw Data'!N3562&lt;=0.25),'Bảng Giá'!$B$5,IF(AND('Raw Data'!N3562&gt;0.25,'Raw Data'!N3562&lt;=0.5),'Bảng Giá'!$B$6,IF(AND('Raw Data'!N3562&gt;0.5,'Raw Data'!N3562&lt;=1),'Bảng Giá'!$B$7,IF(AND('Raw Data'!N3562&gt;1,'Raw Data'!N3562&lt;=1.5),'Bảng Giá'!$B$8,IF(AND('Raw Data'!N3562&gt;1.5,'Raw Data'!N3562&lt;=2),'Bảng Giá'!$B$9,IF(AND('Raw Data'!N3562&gt;2,'Raw Data'!N3562&lt;=2.5),'Bảng Giá'!$B$10,IF(AND('Raw Data'!N3562&gt;2.5,'Raw Data'!N3562&lt;=3),'Bảng Giá'!$B$11,IF(AND('Raw Data'!N3562&gt;3,'Raw Data'!N3562&lt;=3.5),'Bảng Giá'!$B$12,IF(AND('Raw Data'!N3562&gt;3.5,'Raw Data'!N3562&lt;=4),'Bảng Giá'!$B$13,IF(AND('Raw Data'!N3562&gt;4,'Raw Data'!N3562&lt;=4.5),'Bảng Giá'!$B$14,IF(AND('Raw Data'!N3562&gt;4.5,'Raw Data'!N3562&lt;=5),'Bảng Giá'!$B$15,IF(AND('Raw Data'!N3562&gt;5,'Raw Data'!N3562&lt;=5.5),'Bảng Giá'!$B$16,IF(AND('Raw Data'!N3562&gt;5.5,'Raw Data'!N3562&lt;=6),'Bảng Giá'!$B$17,'Bảng Giá'!$B$18)))))))))))))))</f>
        <v>3.5&lt;x&lt;=4</v>
      </c>
      <c r="Q3562" s="48">
        <f t="shared" si="333"/>
        <v>1.948051948051948E-2</v>
      </c>
      <c r="R3562">
        <f t="shared" si="334"/>
        <v>94200</v>
      </c>
      <c r="S3562">
        <f t="shared" si="335"/>
        <v>17200</v>
      </c>
    </row>
    <row r="3563" spans="1:19" x14ac:dyDescent="0.25">
      <c r="A3563" s="12">
        <v>3562</v>
      </c>
      <c r="B3563" s="12" t="s">
        <v>292</v>
      </c>
      <c r="C3563" s="12" t="s">
        <v>2232</v>
      </c>
      <c r="D3563" s="28">
        <v>43018.510057870371</v>
      </c>
      <c r="E3563" s="17">
        <v>43021.010057870371</v>
      </c>
      <c r="F3563" s="13" t="s">
        <v>302</v>
      </c>
      <c r="G3563" s="12">
        <v>3600</v>
      </c>
      <c r="H3563" s="12" t="s">
        <v>289</v>
      </c>
      <c r="I3563" s="12" t="s">
        <v>322</v>
      </c>
      <c r="J3563" s="37">
        <f>INDEX('Bảng Giá'!$C$3:$H$18,MATCH('Raw Data'!P3563,'Bảng Giá'!$B$3:$B$18,0),MATCH('Raw Data'!M3563,'Bảng Giá'!$C$2:$H$2,0))</f>
        <v>78500</v>
      </c>
      <c r="K3563" s="12">
        <v>77000</v>
      </c>
      <c r="L3563" s="36">
        <f t="shared" si="330"/>
        <v>2.5</v>
      </c>
      <c r="M3563" t="str">
        <f>'References data'!H3564</f>
        <v>Liên Vùng đặc biệt</v>
      </c>
      <c r="N3563">
        <f t="shared" si="331"/>
        <v>3.6</v>
      </c>
      <c r="O3563">
        <f t="shared" si="332"/>
        <v>1500</v>
      </c>
      <c r="P3563" t="str">
        <f>IF(AND(N3563&gt;0,N3563&lt;=0.05),'Bảng Giá'!$B$3,IF(AND(N3563&lt;=0.1,N3563&gt;0.05),'Bảng Giá'!$B$4,IF(AND('Raw Data'!N3563&gt;0.1,'Raw Data'!N3563&lt;=0.25),'Bảng Giá'!$B$5,IF(AND('Raw Data'!N3563&gt;0.25,'Raw Data'!N3563&lt;=0.5),'Bảng Giá'!$B$6,IF(AND('Raw Data'!N3563&gt;0.5,'Raw Data'!N3563&lt;=1),'Bảng Giá'!$B$7,IF(AND('Raw Data'!N3563&gt;1,'Raw Data'!N3563&lt;=1.5),'Bảng Giá'!$B$8,IF(AND('Raw Data'!N3563&gt;1.5,'Raw Data'!N3563&lt;=2),'Bảng Giá'!$B$9,IF(AND('Raw Data'!N3563&gt;2,'Raw Data'!N3563&lt;=2.5),'Bảng Giá'!$B$10,IF(AND('Raw Data'!N3563&gt;2.5,'Raw Data'!N3563&lt;=3),'Bảng Giá'!$B$11,IF(AND('Raw Data'!N3563&gt;3,'Raw Data'!N3563&lt;=3.5),'Bảng Giá'!$B$12,IF(AND('Raw Data'!N3563&gt;3.5,'Raw Data'!N3563&lt;=4),'Bảng Giá'!$B$13,IF(AND('Raw Data'!N3563&gt;4,'Raw Data'!N3563&lt;=4.5),'Bảng Giá'!$B$14,IF(AND('Raw Data'!N3563&gt;4.5,'Raw Data'!N3563&lt;=5),'Bảng Giá'!$B$15,IF(AND('Raw Data'!N3563&gt;5,'Raw Data'!N3563&lt;=5.5),'Bảng Giá'!$B$16,IF(AND('Raw Data'!N3563&gt;5.5,'Raw Data'!N3563&lt;=6),'Bảng Giá'!$B$17,'Bảng Giá'!$B$18)))))))))))))))</f>
        <v>3.5&lt;x&lt;=4</v>
      </c>
      <c r="Q3563" s="48">
        <f t="shared" si="333"/>
        <v>1.948051948051948E-2</v>
      </c>
      <c r="R3563">
        <f t="shared" si="334"/>
        <v>94200</v>
      </c>
      <c r="S3563">
        <f t="shared" si="335"/>
        <v>17200</v>
      </c>
    </row>
    <row r="3564" spans="1:19" x14ac:dyDescent="0.25">
      <c r="A3564" s="12">
        <v>3563</v>
      </c>
      <c r="B3564" s="12" t="s">
        <v>292</v>
      </c>
      <c r="C3564" s="12" t="s">
        <v>2233</v>
      </c>
      <c r="D3564" s="28">
        <v>43018.519675925927</v>
      </c>
      <c r="E3564" s="17">
        <v>43022.719675925924</v>
      </c>
      <c r="F3564" s="13" t="s">
        <v>302</v>
      </c>
      <c r="G3564" s="12">
        <v>5400</v>
      </c>
      <c r="H3564" s="12" t="s">
        <v>171</v>
      </c>
      <c r="I3564" s="12" t="s">
        <v>311</v>
      </c>
      <c r="J3564" s="37">
        <f>INDEX('Bảng Giá'!$C$3:$H$18,MATCH('Raw Data'!P3564,'Bảng Giá'!$B$3:$B$18,0),MATCH('Raw Data'!M3564,'Bảng Giá'!$C$2:$H$2,0))</f>
        <v>109000</v>
      </c>
      <c r="K3564" s="12">
        <v>106300</v>
      </c>
      <c r="L3564" s="36">
        <f t="shared" si="330"/>
        <v>4.1999999999970896</v>
      </c>
      <c r="M3564" t="str">
        <f>'References data'!H3565</f>
        <v>Liên Vùng</v>
      </c>
      <c r="N3564">
        <f t="shared" si="331"/>
        <v>5.4</v>
      </c>
      <c r="O3564">
        <f t="shared" si="332"/>
        <v>2700</v>
      </c>
      <c r="P3564" t="str">
        <f>IF(AND(N3564&gt;0,N3564&lt;=0.05),'Bảng Giá'!$B$3,IF(AND(N3564&lt;=0.1,N3564&gt;0.05),'Bảng Giá'!$B$4,IF(AND('Raw Data'!N3564&gt;0.1,'Raw Data'!N3564&lt;=0.25),'Bảng Giá'!$B$5,IF(AND('Raw Data'!N3564&gt;0.25,'Raw Data'!N3564&lt;=0.5),'Bảng Giá'!$B$6,IF(AND('Raw Data'!N3564&gt;0.5,'Raw Data'!N3564&lt;=1),'Bảng Giá'!$B$7,IF(AND('Raw Data'!N3564&gt;1,'Raw Data'!N3564&lt;=1.5),'Bảng Giá'!$B$8,IF(AND('Raw Data'!N3564&gt;1.5,'Raw Data'!N3564&lt;=2),'Bảng Giá'!$B$9,IF(AND('Raw Data'!N3564&gt;2,'Raw Data'!N3564&lt;=2.5),'Bảng Giá'!$B$10,IF(AND('Raw Data'!N3564&gt;2.5,'Raw Data'!N3564&lt;=3),'Bảng Giá'!$B$11,IF(AND('Raw Data'!N3564&gt;3,'Raw Data'!N3564&lt;=3.5),'Bảng Giá'!$B$12,IF(AND('Raw Data'!N3564&gt;3.5,'Raw Data'!N3564&lt;=4),'Bảng Giá'!$B$13,IF(AND('Raw Data'!N3564&gt;4,'Raw Data'!N3564&lt;=4.5),'Bảng Giá'!$B$14,IF(AND('Raw Data'!N3564&gt;4.5,'Raw Data'!N3564&lt;=5),'Bảng Giá'!$B$15,IF(AND('Raw Data'!N3564&gt;5,'Raw Data'!N3564&lt;=5.5),'Bảng Giá'!$B$16,IF(AND('Raw Data'!N3564&gt;5.5,'Raw Data'!N3564&lt;=6),'Bảng Giá'!$B$17,'Bảng Giá'!$B$18)))))))))))))))</f>
        <v>5&lt;x&lt;=5.5</v>
      </c>
      <c r="Q3564" s="48">
        <f t="shared" si="333"/>
        <v>2.5399811853245531E-2</v>
      </c>
      <c r="R3564">
        <f t="shared" si="334"/>
        <v>130800</v>
      </c>
      <c r="S3564">
        <f t="shared" si="335"/>
        <v>24500</v>
      </c>
    </row>
    <row r="3565" spans="1:19" x14ac:dyDescent="0.25">
      <c r="A3565" s="12">
        <v>3564</v>
      </c>
      <c r="B3565" s="12" t="s">
        <v>292</v>
      </c>
      <c r="C3565" s="12" t="s">
        <v>2234</v>
      </c>
      <c r="D3565" s="28">
        <v>43018.510185185187</v>
      </c>
      <c r="E3565" s="17">
        <v>43022.710185185184</v>
      </c>
      <c r="F3565" s="13" t="s">
        <v>302</v>
      </c>
      <c r="G3565" s="12">
        <v>5400</v>
      </c>
      <c r="H3565" s="12" t="s">
        <v>171</v>
      </c>
      <c r="I3565" s="12" t="s">
        <v>311</v>
      </c>
      <c r="J3565" s="37">
        <f>INDEX('Bảng Giá'!$C$3:$H$18,MATCH('Raw Data'!P3565,'Bảng Giá'!$B$3:$B$18,0),MATCH('Raw Data'!M3565,'Bảng Giá'!$C$2:$H$2,0))</f>
        <v>109000</v>
      </c>
      <c r="K3565" s="12">
        <v>106300</v>
      </c>
      <c r="L3565" s="36">
        <f t="shared" si="330"/>
        <v>4.1999999999970896</v>
      </c>
      <c r="M3565" t="str">
        <f>'References data'!H3566</f>
        <v>Liên Vùng</v>
      </c>
      <c r="N3565">
        <f t="shared" si="331"/>
        <v>5.4</v>
      </c>
      <c r="O3565">
        <f t="shared" si="332"/>
        <v>2700</v>
      </c>
      <c r="P3565" t="str">
        <f>IF(AND(N3565&gt;0,N3565&lt;=0.05),'Bảng Giá'!$B$3,IF(AND(N3565&lt;=0.1,N3565&gt;0.05),'Bảng Giá'!$B$4,IF(AND('Raw Data'!N3565&gt;0.1,'Raw Data'!N3565&lt;=0.25),'Bảng Giá'!$B$5,IF(AND('Raw Data'!N3565&gt;0.25,'Raw Data'!N3565&lt;=0.5),'Bảng Giá'!$B$6,IF(AND('Raw Data'!N3565&gt;0.5,'Raw Data'!N3565&lt;=1),'Bảng Giá'!$B$7,IF(AND('Raw Data'!N3565&gt;1,'Raw Data'!N3565&lt;=1.5),'Bảng Giá'!$B$8,IF(AND('Raw Data'!N3565&gt;1.5,'Raw Data'!N3565&lt;=2),'Bảng Giá'!$B$9,IF(AND('Raw Data'!N3565&gt;2,'Raw Data'!N3565&lt;=2.5),'Bảng Giá'!$B$10,IF(AND('Raw Data'!N3565&gt;2.5,'Raw Data'!N3565&lt;=3),'Bảng Giá'!$B$11,IF(AND('Raw Data'!N3565&gt;3,'Raw Data'!N3565&lt;=3.5),'Bảng Giá'!$B$12,IF(AND('Raw Data'!N3565&gt;3.5,'Raw Data'!N3565&lt;=4),'Bảng Giá'!$B$13,IF(AND('Raw Data'!N3565&gt;4,'Raw Data'!N3565&lt;=4.5),'Bảng Giá'!$B$14,IF(AND('Raw Data'!N3565&gt;4.5,'Raw Data'!N3565&lt;=5),'Bảng Giá'!$B$15,IF(AND('Raw Data'!N3565&gt;5,'Raw Data'!N3565&lt;=5.5),'Bảng Giá'!$B$16,IF(AND('Raw Data'!N3565&gt;5.5,'Raw Data'!N3565&lt;=6),'Bảng Giá'!$B$17,'Bảng Giá'!$B$18)))))))))))))))</f>
        <v>5&lt;x&lt;=5.5</v>
      </c>
      <c r="Q3565" s="48">
        <f t="shared" si="333"/>
        <v>2.5399811853245531E-2</v>
      </c>
      <c r="R3565">
        <f t="shared" si="334"/>
        <v>130800</v>
      </c>
      <c r="S3565">
        <f t="shared" si="335"/>
        <v>24500</v>
      </c>
    </row>
    <row r="3566" spans="1:19" x14ac:dyDescent="0.25">
      <c r="A3566" s="12">
        <v>3565</v>
      </c>
      <c r="B3566" s="12" t="s">
        <v>292</v>
      </c>
      <c r="C3566" s="12" t="s">
        <v>2235</v>
      </c>
      <c r="D3566" s="28">
        <v>43017.497430555559</v>
      </c>
      <c r="E3566" s="17">
        <v>43019.997430555559</v>
      </c>
      <c r="F3566" s="13" t="s">
        <v>302</v>
      </c>
      <c r="G3566" s="12">
        <v>3600</v>
      </c>
      <c r="H3566" s="12" t="s">
        <v>146</v>
      </c>
      <c r="I3566" s="12" t="s">
        <v>322</v>
      </c>
      <c r="J3566" s="37">
        <f>INDEX('Bảng Giá'!$C$3:$H$18,MATCH('Raw Data'!P3566,'Bảng Giá'!$B$3:$B$18,0),MATCH('Raw Data'!M3566,'Bảng Giá'!$C$2:$H$2,0))</f>
        <v>78500</v>
      </c>
      <c r="K3566" s="12">
        <v>77000</v>
      </c>
      <c r="L3566" s="36">
        <f t="shared" si="330"/>
        <v>2.5</v>
      </c>
      <c r="M3566" t="str">
        <f>'References data'!H3567</f>
        <v>Liên Vùng đặc biệt</v>
      </c>
      <c r="N3566">
        <f t="shared" si="331"/>
        <v>3.6</v>
      </c>
      <c r="O3566">
        <f t="shared" si="332"/>
        <v>1500</v>
      </c>
      <c r="P3566" t="str">
        <f>IF(AND(N3566&gt;0,N3566&lt;=0.05),'Bảng Giá'!$B$3,IF(AND(N3566&lt;=0.1,N3566&gt;0.05),'Bảng Giá'!$B$4,IF(AND('Raw Data'!N3566&gt;0.1,'Raw Data'!N3566&lt;=0.25),'Bảng Giá'!$B$5,IF(AND('Raw Data'!N3566&gt;0.25,'Raw Data'!N3566&lt;=0.5),'Bảng Giá'!$B$6,IF(AND('Raw Data'!N3566&gt;0.5,'Raw Data'!N3566&lt;=1),'Bảng Giá'!$B$7,IF(AND('Raw Data'!N3566&gt;1,'Raw Data'!N3566&lt;=1.5),'Bảng Giá'!$B$8,IF(AND('Raw Data'!N3566&gt;1.5,'Raw Data'!N3566&lt;=2),'Bảng Giá'!$B$9,IF(AND('Raw Data'!N3566&gt;2,'Raw Data'!N3566&lt;=2.5),'Bảng Giá'!$B$10,IF(AND('Raw Data'!N3566&gt;2.5,'Raw Data'!N3566&lt;=3),'Bảng Giá'!$B$11,IF(AND('Raw Data'!N3566&gt;3,'Raw Data'!N3566&lt;=3.5),'Bảng Giá'!$B$12,IF(AND('Raw Data'!N3566&gt;3.5,'Raw Data'!N3566&lt;=4),'Bảng Giá'!$B$13,IF(AND('Raw Data'!N3566&gt;4,'Raw Data'!N3566&lt;=4.5),'Bảng Giá'!$B$14,IF(AND('Raw Data'!N3566&gt;4.5,'Raw Data'!N3566&lt;=5),'Bảng Giá'!$B$15,IF(AND('Raw Data'!N3566&gt;5,'Raw Data'!N3566&lt;=5.5),'Bảng Giá'!$B$16,IF(AND('Raw Data'!N3566&gt;5.5,'Raw Data'!N3566&lt;=6),'Bảng Giá'!$B$17,'Bảng Giá'!$B$18)))))))))))))))</f>
        <v>3.5&lt;x&lt;=4</v>
      </c>
      <c r="Q3566" s="48">
        <f t="shared" si="333"/>
        <v>1.948051948051948E-2</v>
      </c>
      <c r="R3566">
        <f t="shared" si="334"/>
        <v>94200</v>
      </c>
      <c r="S3566">
        <f t="shared" si="335"/>
        <v>17200</v>
      </c>
    </row>
    <row r="3567" spans="1:19" x14ac:dyDescent="0.25">
      <c r="A3567" s="12">
        <v>3566</v>
      </c>
      <c r="B3567" s="12" t="s">
        <v>292</v>
      </c>
      <c r="C3567" s="12" t="s">
        <v>2236</v>
      </c>
      <c r="D3567" s="28">
        <v>43017.49795138889</v>
      </c>
      <c r="E3567" s="17">
        <v>43019.99795138889</v>
      </c>
      <c r="F3567" s="13" t="s">
        <v>302</v>
      </c>
      <c r="G3567" s="12">
        <v>3600</v>
      </c>
      <c r="H3567" s="12" t="s">
        <v>128</v>
      </c>
      <c r="I3567" s="12" t="s">
        <v>322</v>
      </c>
      <c r="J3567" s="37">
        <f>INDEX('Bảng Giá'!$C$3:$H$18,MATCH('Raw Data'!P3567,'Bảng Giá'!$B$3:$B$18,0),MATCH('Raw Data'!M3567,'Bảng Giá'!$C$2:$H$2,0))</f>
        <v>78500</v>
      </c>
      <c r="K3567" s="12">
        <v>77000</v>
      </c>
      <c r="L3567" s="36">
        <f t="shared" si="330"/>
        <v>2.5</v>
      </c>
      <c r="M3567" t="str">
        <f>'References data'!H3568</f>
        <v>Liên Vùng đặc biệt</v>
      </c>
      <c r="N3567">
        <f t="shared" si="331"/>
        <v>3.6</v>
      </c>
      <c r="O3567">
        <f t="shared" si="332"/>
        <v>1500</v>
      </c>
      <c r="P3567" t="str">
        <f>IF(AND(N3567&gt;0,N3567&lt;=0.05),'Bảng Giá'!$B$3,IF(AND(N3567&lt;=0.1,N3567&gt;0.05),'Bảng Giá'!$B$4,IF(AND('Raw Data'!N3567&gt;0.1,'Raw Data'!N3567&lt;=0.25),'Bảng Giá'!$B$5,IF(AND('Raw Data'!N3567&gt;0.25,'Raw Data'!N3567&lt;=0.5),'Bảng Giá'!$B$6,IF(AND('Raw Data'!N3567&gt;0.5,'Raw Data'!N3567&lt;=1),'Bảng Giá'!$B$7,IF(AND('Raw Data'!N3567&gt;1,'Raw Data'!N3567&lt;=1.5),'Bảng Giá'!$B$8,IF(AND('Raw Data'!N3567&gt;1.5,'Raw Data'!N3567&lt;=2),'Bảng Giá'!$B$9,IF(AND('Raw Data'!N3567&gt;2,'Raw Data'!N3567&lt;=2.5),'Bảng Giá'!$B$10,IF(AND('Raw Data'!N3567&gt;2.5,'Raw Data'!N3567&lt;=3),'Bảng Giá'!$B$11,IF(AND('Raw Data'!N3567&gt;3,'Raw Data'!N3567&lt;=3.5),'Bảng Giá'!$B$12,IF(AND('Raw Data'!N3567&gt;3.5,'Raw Data'!N3567&lt;=4),'Bảng Giá'!$B$13,IF(AND('Raw Data'!N3567&gt;4,'Raw Data'!N3567&lt;=4.5),'Bảng Giá'!$B$14,IF(AND('Raw Data'!N3567&gt;4.5,'Raw Data'!N3567&lt;=5),'Bảng Giá'!$B$15,IF(AND('Raw Data'!N3567&gt;5,'Raw Data'!N3567&lt;=5.5),'Bảng Giá'!$B$16,IF(AND('Raw Data'!N3567&gt;5.5,'Raw Data'!N3567&lt;=6),'Bảng Giá'!$B$17,'Bảng Giá'!$B$18)))))))))))))))</f>
        <v>3.5&lt;x&lt;=4</v>
      </c>
      <c r="Q3567" s="48">
        <f t="shared" si="333"/>
        <v>1.948051948051948E-2</v>
      </c>
      <c r="R3567">
        <f t="shared" si="334"/>
        <v>94200</v>
      </c>
      <c r="S3567">
        <f t="shared" si="335"/>
        <v>17200</v>
      </c>
    </row>
    <row r="3568" spans="1:19" x14ac:dyDescent="0.25">
      <c r="A3568" s="12">
        <v>3567</v>
      </c>
      <c r="B3568" s="12" t="s">
        <v>292</v>
      </c>
      <c r="C3568" s="12" t="s">
        <v>2237</v>
      </c>
      <c r="D3568" s="28">
        <v>43017.497557870367</v>
      </c>
      <c r="E3568" s="17">
        <v>43021.697557870364</v>
      </c>
      <c r="F3568" s="13" t="s">
        <v>302</v>
      </c>
      <c r="G3568" s="12">
        <v>5400</v>
      </c>
      <c r="H3568" s="12" t="s">
        <v>324</v>
      </c>
      <c r="I3568" s="12" t="s">
        <v>311</v>
      </c>
      <c r="J3568" s="37">
        <f>INDEX('Bảng Giá'!$C$3:$H$18,MATCH('Raw Data'!P3568,'Bảng Giá'!$B$3:$B$18,0),MATCH('Raw Data'!M3568,'Bảng Giá'!$C$2:$H$2,0))</f>
        <v>109000</v>
      </c>
      <c r="K3568" s="12">
        <v>106300</v>
      </c>
      <c r="L3568" s="36">
        <f t="shared" si="330"/>
        <v>4.1999999999970896</v>
      </c>
      <c r="M3568" t="str">
        <f>'References data'!H3569</f>
        <v>Liên Vùng</v>
      </c>
      <c r="N3568">
        <f t="shared" si="331"/>
        <v>5.4</v>
      </c>
      <c r="O3568">
        <f t="shared" si="332"/>
        <v>2700</v>
      </c>
      <c r="P3568" t="str">
        <f>IF(AND(N3568&gt;0,N3568&lt;=0.05),'Bảng Giá'!$B$3,IF(AND(N3568&lt;=0.1,N3568&gt;0.05),'Bảng Giá'!$B$4,IF(AND('Raw Data'!N3568&gt;0.1,'Raw Data'!N3568&lt;=0.25),'Bảng Giá'!$B$5,IF(AND('Raw Data'!N3568&gt;0.25,'Raw Data'!N3568&lt;=0.5),'Bảng Giá'!$B$6,IF(AND('Raw Data'!N3568&gt;0.5,'Raw Data'!N3568&lt;=1),'Bảng Giá'!$B$7,IF(AND('Raw Data'!N3568&gt;1,'Raw Data'!N3568&lt;=1.5),'Bảng Giá'!$B$8,IF(AND('Raw Data'!N3568&gt;1.5,'Raw Data'!N3568&lt;=2),'Bảng Giá'!$B$9,IF(AND('Raw Data'!N3568&gt;2,'Raw Data'!N3568&lt;=2.5),'Bảng Giá'!$B$10,IF(AND('Raw Data'!N3568&gt;2.5,'Raw Data'!N3568&lt;=3),'Bảng Giá'!$B$11,IF(AND('Raw Data'!N3568&gt;3,'Raw Data'!N3568&lt;=3.5),'Bảng Giá'!$B$12,IF(AND('Raw Data'!N3568&gt;3.5,'Raw Data'!N3568&lt;=4),'Bảng Giá'!$B$13,IF(AND('Raw Data'!N3568&gt;4,'Raw Data'!N3568&lt;=4.5),'Bảng Giá'!$B$14,IF(AND('Raw Data'!N3568&gt;4.5,'Raw Data'!N3568&lt;=5),'Bảng Giá'!$B$15,IF(AND('Raw Data'!N3568&gt;5,'Raw Data'!N3568&lt;=5.5),'Bảng Giá'!$B$16,IF(AND('Raw Data'!N3568&gt;5.5,'Raw Data'!N3568&lt;=6),'Bảng Giá'!$B$17,'Bảng Giá'!$B$18)))))))))))))))</f>
        <v>5&lt;x&lt;=5.5</v>
      </c>
      <c r="Q3568" s="48">
        <f t="shared" si="333"/>
        <v>2.5399811853245531E-2</v>
      </c>
      <c r="R3568">
        <f t="shared" si="334"/>
        <v>130800</v>
      </c>
      <c r="S3568">
        <f t="shared" si="335"/>
        <v>24500</v>
      </c>
    </row>
    <row r="3569" spans="1:19" x14ac:dyDescent="0.25">
      <c r="A3569" s="12">
        <v>3568</v>
      </c>
      <c r="B3569" s="12" t="s">
        <v>292</v>
      </c>
      <c r="C3569" s="12" t="s">
        <v>2238</v>
      </c>
      <c r="D3569" s="28">
        <v>43018.39576388889</v>
      </c>
      <c r="E3569" s="17">
        <v>43020.89576388889</v>
      </c>
      <c r="F3569" s="13" t="s">
        <v>302</v>
      </c>
      <c r="G3569" s="12">
        <v>3600</v>
      </c>
      <c r="H3569" s="12" t="s">
        <v>146</v>
      </c>
      <c r="I3569" s="12" t="s">
        <v>322</v>
      </c>
      <c r="J3569" s="37">
        <f>INDEX('Bảng Giá'!$C$3:$H$18,MATCH('Raw Data'!P3569,'Bảng Giá'!$B$3:$B$18,0),MATCH('Raw Data'!M3569,'Bảng Giá'!$C$2:$H$2,0))</f>
        <v>78500</v>
      </c>
      <c r="K3569" s="12">
        <v>77000</v>
      </c>
      <c r="L3569" s="36">
        <f t="shared" si="330"/>
        <v>2.5</v>
      </c>
      <c r="M3569" t="str">
        <f>'References data'!H3570</f>
        <v>Liên Vùng đặc biệt</v>
      </c>
      <c r="N3569">
        <f t="shared" si="331"/>
        <v>3.6</v>
      </c>
      <c r="O3569">
        <f t="shared" si="332"/>
        <v>1500</v>
      </c>
      <c r="P3569" t="str">
        <f>IF(AND(N3569&gt;0,N3569&lt;=0.05),'Bảng Giá'!$B$3,IF(AND(N3569&lt;=0.1,N3569&gt;0.05),'Bảng Giá'!$B$4,IF(AND('Raw Data'!N3569&gt;0.1,'Raw Data'!N3569&lt;=0.25),'Bảng Giá'!$B$5,IF(AND('Raw Data'!N3569&gt;0.25,'Raw Data'!N3569&lt;=0.5),'Bảng Giá'!$B$6,IF(AND('Raw Data'!N3569&gt;0.5,'Raw Data'!N3569&lt;=1),'Bảng Giá'!$B$7,IF(AND('Raw Data'!N3569&gt;1,'Raw Data'!N3569&lt;=1.5),'Bảng Giá'!$B$8,IF(AND('Raw Data'!N3569&gt;1.5,'Raw Data'!N3569&lt;=2),'Bảng Giá'!$B$9,IF(AND('Raw Data'!N3569&gt;2,'Raw Data'!N3569&lt;=2.5),'Bảng Giá'!$B$10,IF(AND('Raw Data'!N3569&gt;2.5,'Raw Data'!N3569&lt;=3),'Bảng Giá'!$B$11,IF(AND('Raw Data'!N3569&gt;3,'Raw Data'!N3569&lt;=3.5),'Bảng Giá'!$B$12,IF(AND('Raw Data'!N3569&gt;3.5,'Raw Data'!N3569&lt;=4),'Bảng Giá'!$B$13,IF(AND('Raw Data'!N3569&gt;4,'Raw Data'!N3569&lt;=4.5),'Bảng Giá'!$B$14,IF(AND('Raw Data'!N3569&gt;4.5,'Raw Data'!N3569&lt;=5),'Bảng Giá'!$B$15,IF(AND('Raw Data'!N3569&gt;5,'Raw Data'!N3569&lt;=5.5),'Bảng Giá'!$B$16,IF(AND('Raw Data'!N3569&gt;5.5,'Raw Data'!N3569&lt;=6),'Bảng Giá'!$B$17,'Bảng Giá'!$B$18)))))))))))))))</f>
        <v>3.5&lt;x&lt;=4</v>
      </c>
      <c r="Q3569" s="48">
        <f t="shared" si="333"/>
        <v>1.948051948051948E-2</v>
      </c>
      <c r="R3569">
        <f t="shared" si="334"/>
        <v>94200</v>
      </c>
      <c r="S3569">
        <f t="shared" si="335"/>
        <v>17200</v>
      </c>
    </row>
    <row r="3570" spans="1:19" x14ac:dyDescent="0.25">
      <c r="A3570" s="12">
        <v>3569</v>
      </c>
      <c r="B3570" s="12" t="s">
        <v>292</v>
      </c>
      <c r="C3570" s="12" t="s">
        <v>2239</v>
      </c>
      <c r="D3570" s="28">
        <v>43015.43608796296</v>
      </c>
      <c r="E3570" s="17">
        <v>43017.93608796296</v>
      </c>
      <c r="F3570" s="13" t="s">
        <v>302</v>
      </c>
      <c r="G3570" s="12">
        <v>3600</v>
      </c>
      <c r="H3570" s="12" t="s">
        <v>146</v>
      </c>
      <c r="I3570" s="12" t="s">
        <v>322</v>
      </c>
      <c r="J3570" s="37">
        <f>INDEX('Bảng Giá'!$C$3:$H$18,MATCH('Raw Data'!P3570,'Bảng Giá'!$B$3:$B$18,0),MATCH('Raw Data'!M3570,'Bảng Giá'!$C$2:$H$2,0))</f>
        <v>78500</v>
      </c>
      <c r="K3570" s="12">
        <v>77000</v>
      </c>
      <c r="L3570" s="36">
        <f t="shared" si="330"/>
        <v>2.5</v>
      </c>
      <c r="M3570" t="str">
        <f>'References data'!H3571</f>
        <v>Liên Vùng đặc biệt</v>
      </c>
      <c r="N3570">
        <f t="shared" si="331"/>
        <v>3.6</v>
      </c>
      <c r="O3570">
        <f t="shared" si="332"/>
        <v>1500</v>
      </c>
      <c r="P3570" t="str">
        <f>IF(AND(N3570&gt;0,N3570&lt;=0.05),'Bảng Giá'!$B$3,IF(AND(N3570&lt;=0.1,N3570&gt;0.05),'Bảng Giá'!$B$4,IF(AND('Raw Data'!N3570&gt;0.1,'Raw Data'!N3570&lt;=0.25),'Bảng Giá'!$B$5,IF(AND('Raw Data'!N3570&gt;0.25,'Raw Data'!N3570&lt;=0.5),'Bảng Giá'!$B$6,IF(AND('Raw Data'!N3570&gt;0.5,'Raw Data'!N3570&lt;=1),'Bảng Giá'!$B$7,IF(AND('Raw Data'!N3570&gt;1,'Raw Data'!N3570&lt;=1.5),'Bảng Giá'!$B$8,IF(AND('Raw Data'!N3570&gt;1.5,'Raw Data'!N3570&lt;=2),'Bảng Giá'!$B$9,IF(AND('Raw Data'!N3570&gt;2,'Raw Data'!N3570&lt;=2.5),'Bảng Giá'!$B$10,IF(AND('Raw Data'!N3570&gt;2.5,'Raw Data'!N3570&lt;=3),'Bảng Giá'!$B$11,IF(AND('Raw Data'!N3570&gt;3,'Raw Data'!N3570&lt;=3.5),'Bảng Giá'!$B$12,IF(AND('Raw Data'!N3570&gt;3.5,'Raw Data'!N3570&lt;=4),'Bảng Giá'!$B$13,IF(AND('Raw Data'!N3570&gt;4,'Raw Data'!N3570&lt;=4.5),'Bảng Giá'!$B$14,IF(AND('Raw Data'!N3570&gt;4.5,'Raw Data'!N3570&lt;=5),'Bảng Giá'!$B$15,IF(AND('Raw Data'!N3570&gt;5,'Raw Data'!N3570&lt;=5.5),'Bảng Giá'!$B$16,IF(AND('Raw Data'!N3570&gt;5.5,'Raw Data'!N3570&lt;=6),'Bảng Giá'!$B$17,'Bảng Giá'!$B$18)))))))))))))))</f>
        <v>3.5&lt;x&lt;=4</v>
      </c>
      <c r="Q3570" s="48">
        <f t="shared" si="333"/>
        <v>1.948051948051948E-2</v>
      </c>
      <c r="R3570">
        <f t="shared" si="334"/>
        <v>94200</v>
      </c>
      <c r="S3570">
        <f t="shared" si="335"/>
        <v>17200</v>
      </c>
    </row>
    <row r="3571" spans="1:19" x14ac:dyDescent="0.25">
      <c r="A3571" s="12">
        <v>3570</v>
      </c>
      <c r="B3571" s="12" t="s">
        <v>292</v>
      </c>
      <c r="C3571" s="12" t="s">
        <v>2240</v>
      </c>
      <c r="D3571" s="28">
        <v>43017.497199074074</v>
      </c>
      <c r="E3571" s="17">
        <v>43019.997199074074</v>
      </c>
      <c r="F3571" s="13" t="s">
        <v>302</v>
      </c>
      <c r="G3571" s="12">
        <v>3600</v>
      </c>
      <c r="H3571" s="12" t="s">
        <v>146</v>
      </c>
      <c r="I3571" s="12" t="s">
        <v>322</v>
      </c>
      <c r="J3571" s="37">
        <f>INDEX('Bảng Giá'!$C$3:$H$18,MATCH('Raw Data'!P3571,'Bảng Giá'!$B$3:$B$18,0),MATCH('Raw Data'!M3571,'Bảng Giá'!$C$2:$H$2,0))</f>
        <v>78500</v>
      </c>
      <c r="K3571" s="12">
        <v>77000</v>
      </c>
      <c r="L3571" s="36">
        <f t="shared" si="330"/>
        <v>2.5</v>
      </c>
      <c r="M3571" t="str">
        <f>'References data'!H3572</f>
        <v>Liên Vùng đặc biệt</v>
      </c>
      <c r="N3571">
        <f t="shared" si="331"/>
        <v>3.6</v>
      </c>
      <c r="O3571">
        <f t="shared" si="332"/>
        <v>1500</v>
      </c>
      <c r="P3571" t="str">
        <f>IF(AND(N3571&gt;0,N3571&lt;=0.05),'Bảng Giá'!$B$3,IF(AND(N3571&lt;=0.1,N3571&gt;0.05),'Bảng Giá'!$B$4,IF(AND('Raw Data'!N3571&gt;0.1,'Raw Data'!N3571&lt;=0.25),'Bảng Giá'!$B$5,IF(AND('Raw Data'!N3571&gt;0.25,'Raw Data'!N3571&lt;=0.5),'Bảng Giá'!$B$6,IF(AND('Raw Data'!N3571&gt;0.5,'Raw Data'!N3571&lt;=1),'Bảng Giá'!$B$7,IF(AND('Raw Data'!N3571&gt;1,'Raw Data'!N3571&lt;=1.5),'Bảng Giá'!$B$8,IF(AND('Raw Data'!N3571&gt;1.5,'Raw Data'!N3571&lt;=2),'Bảng Giá'!$B$9,IF(AND('Raw Data'!N3571&gt;2,'Raw Data'!N3571&lt;=2.5),'Bảng Giá'!$B$10,IF(AND('Raw Data'!N3571&gt;2.5,'Raw Data'!N3571&lt;=3),'Bảng Giá'!$B$11,IF(AND('Raw Data'!N3571&gt;3,'Raw Data'!N3571&lt;=3.5),'Bảng Giá'!$B$12,IF(AND('Raw Data'!N3571&gt;3.5,'Raw Data'!N3571&lt;=4),'Bảng Giá'!$B$13,IF(AND('Raw Data'!N3571&gt;4,'Raw Data'!N3571&lt;=4.5),'Bảng Giá'!$B$14,IF(AND('Raw Data'!N3571&gt;4.5,'Raw Data'!N3571&lt;=5),'Bảng Giá'!$B$15,IF(AND('Raw Data'!N3571&gt;5,'Raw Data'!N3571&lt;=5.5),'Bảng Giá'!$B$16,IF(AND('Raw Data'!N3571&gt;5.5,'Raw Data'!N3571&lt;=6),'Bảng Giá'!$B$17,'Bảng Giá'!$B$18)))))))))))))))</f>
        <v>3.5&lt;x&lt;=4</v>
      </c>
      <c r="Q3571" s="48">
        <f t="shared" si="333"/>
        <v>1.948051948051948E-2</v>
      </c>
      <c r="R3571">
        <f t="shared" si="334"/>
        <v>94200</v>
      </c>
      <c r="S3571">
        <f t="shared" si="335"/>
        <v>17200</v>
      </c>
    </row>
    <row r="3572" spans="1:19" x14ac:dyDescent="0.25">
      <c r="A3572" s="12">
        <v>3571</v>
      </c>
      <c r="B3572" s="12" t="s">
        <v>292</v>
      </c>
      <c r="C3572" s="12" t="s">
        <v>2241</v>
      </c>
      <c r="D3572" s="28">
        <v>43018.395289351851</v>
      </c>
      <c r="E3572" s="17">
        <v>43022.595289351848</v>
      </c>
      <c r="F3572" s="13" t="s">
        <v>302</v>
      </c>
      <c r="G3572" s="12">
        <v>5400</v>
      </c>
      <c r="H3572" s="12" t="s">
        <v>171</v>
      </c>
      <c r="I3572" s="12" t="s">
        <v>311</v>
      </c>
      <c r="J3572" s="37">
        <f>INDEX('Bảng Giá'!$C$3:$H$18,MATCH('Raw Data'!P3572,'Bảng Giá'!$B$3:$B$18,0),MATCH('Raw Data'!M3572,'Bảng Giá'!$C$2:$H$2,0))</f>
        <v>109000</v>
      </c>
      <c r="K3572" s="12">
        <v>106300</v>
      </c>
      <c r="L3572" s="36">
        <f t="shared" si="330"/>
        <v>4.1999999999970896</v>
      </c>
      <c r="M3572" t="str">
        <f>'References data'!H3573</f>
        <v>Liên Vùng</v>
      </c>
      <c r="N3572">
        <f t="shared" si="331"/>
        <v>5.4</v>
      </c>
      <c r="O3572">
        <f t="shared" si="332"/>
        <v>2700</v>
      </c>
      <c r="P3572" t="str">
        <f>IF(AND(N3572&gt;0,N3572&lt;=0.05),'Bảng Giá'!$B$3,IF(AND(N3572&lt;=0.1,N3572&gt;0.05),'Bảng Giá'!$B$4,IF(AND('Raw Data'!N3572&gt;0.1,'Raw Data'!N3572&lt;=0.25),'Bảng Giá'!$B$5,IF(AND('Raw Data'!N3572&gt;0.25,'Raw Data'!N3572&lt;=0.5),'Bảng Giá'!$B$6,IF(AND('Raw Data'!N3572&gt;0.5,'Raw Data'!N3572&lt;=1),'Bảng Giá'!$B$7,IF(AND('Raw Data'!N3572&gt;1,'Raw Data'!N3572&lt;=1.5),'Bảng Giá'!$B$8,IF(AND('Raw Data'!N3572&gt;1.5,'Raw Data'!N3572&lt;=2),'Bảng Giá'!$B$9,IF(AND('Raw Data'!N3572&gt;2,'Raw Data'!N3572&lt;=2.5),'Bảng Giá'!$B$10,IF(AND('Raw Data'!N3572&gt;2.5,'Raw Data'!N3572&lt;=3),'Bảng Giá'!$B$11,IF(AND('Raw Data'!N3572&gt;3,'Raw Data'!N3572&lt;=3.5),'Bảng Giá'!$B$12,IF(AND('Raw Data'!N3572&gt;3.5,'Raw Data'!N3572&lt;=4),'Bảng Giá'!$B$13,IF(AND('Raw Data'!N3572&gt;4,'Raw Data'!N3572&lt;=4.5),'Bảng Giá'!$B$14,IF(AND('Raw Data'!N3572&gt;4.5,'Raw Data'!N3572&lt;=5),'Bảng Giá'!$B$15,IF(AND('Raw Data'!N3572&gt;5,'Raw Data'!N3572&lt;=5.5),'Bảng Giá'!$B$16,IF(AND('Raw Data'!N3572&gt;5.5,'Raw Data'!N3572&lt;=6),'Bảng Giá'!$B$17,'Bảng Giá'!$B$18)))))))))))))))</f>
        <v>5&lt;x&lt;=5.5</v>
      </c>
      <c r="Q3572" s="48">
        <f t="shared" si="333"/>
        <v>2.5399811853245531E-2</v>
      </c>
      <c r="R3572">
        <f t="shared" si="334"/>
        <v>130800</v>
      </c>
      <c r="S3572">
        <f t="shared" si="335"/>
        <v>24500</v>
      </c>
    </row>
    <row r="3573" spans="1:19" x14ac:dyDescent="0.25">
      <c r="A3573" s="12">
        <v>3572</v>
      </c>
      <c r="B3573" s="12" t="s">
        <v>292</v>
      </c>
      <c r="C3573" s="12" t="s">
        <v>2242</v>
      </c>
      <c r="D3573" s="28">
        <v>43017.497465277775</v>
      </c>
      <c r="E3573" s="17">
        <v>43021.697465277772</v>
      </c>
      <c r="F3573" s="13" t="s">
        <v>302</v>
      </c>
      <c r="G3573" s="12">
        <v>3600</v>
      </c>
      <c r="H3573" s="12" t="s">
        <v>101</v>
      </c>
      <c r="I3573" s="12" t="s">
        <v>322</v>
      </c>
      <c r="J3573" s="37">
        <f>INDEX('Bảng Giá'!$C$3:$H$18,MATCH('Raw Data'!P3573,'Bảng Giá'!$B$3:$B$18,0),MATCH('Raw Data'!M3573,'Bảng Giá'!$C$2:$H$2,0))</f>
        <v>83500</v>
      </c>
      <c r="K3573" s="12">
        <v>81500</v>
      </c>
      <c r="L3573" s="36">
        <f t="shared" si="330"/>
        <v>4.1999999999970896</v>
      </c>
      <c r="M3573" t="str">
        <f>'References data'!H3574</f>
        <v>Liên Vùng</v>
      </c>
      <c r="N3573">
        <f t="shared" si="331"/>
        <v>3.6</v>
      </c>
      <c r="O3573">
        <f t="shared" si="332"/>
        <v>2000</v>
      </c>
      <c r="P3573" t="str">
        <f>IF(AND(N3573&gt;0,N3573&lt;=0.05),'Bảng Giá'!$B$3,IF(AND(N3573&lt;=0.1,N3573&gt;0.05),'Bảng Giá'!$B$4,IF(AND('Raw Data'!N3573&gt;0.1,'Raw Data'!N3573&lt;=0.25),'Bảng Giá'!$B$5,IF(AND('Raw Data'!N3573&gt;0.25,'Raw Data'!N3573&lt;=0.5),'Bảng Giá'!$B$6,IF(AND('Raw Data'!N3573&gt;0.5,'Raw Data'!N3573&lt;=1),'Bảng Giá'!$B$7,IF(AND('Raw Data'!N3573&gt;1,'Raw Data'!N3573&lt;=1.5),'Bảng Giá'!$B$8,IF(AND('Raw Data'!N3573&gt;1.5,'Raw Data'!N3573&lt;=2),'Bảng Giá'!$B$9,IF(AND('Raw Data'!N3573&gt;2,'Raw Data'!N3573&lt;=2.5),'Bảng Giá'!$B$10,IF(AND('Raw Data'!N3573&gt;2.5,'Raw Data'!N3573&lt;=3),'Bảng Giá'!$B$11,IF(AND('Raw Data'!N3573&gt;3,'Raw Data'!N3573&lt;=3.5),'Bảng Giá'!$B$12,IF(AND('Raw Data'!N3573&gt;3.5,'Raw Data'!N3573&lt;=4),'Bảng Giá'!$B$13,IF(AND('Raw Data'!N3573&gt;4,'Raw Data'!N3573&lt;=4.5),'Bảng Giá'!$B$14,IF(AND('Raw Data'!N3573&gt;4.5,'Raw Data'!N3573&lt;=5),'Bảng Giá'!$B$15,IF(AND('Raw Data'!N3573&gt;5,'Raw Data'!N3573&lt;=5.5),'Bảng Giá'!$B$16,IF(AND('Raw Data'!N3573&gt;5.5,'Raw Data'!N3573&lt;=6),'Bảng Giá'!$B$17,'Bảng Giá'!$B$18)))))))))))))))</f>
        <v>3.5&lt;x&lt;=4</v>
      </c>
      <c r="Q3573" s="48">
        <f t="shared" si="333"/>
        <v>2.4539877300613498E-2</v>
      </c>
      <c r="R3573">
        <f t="shared" si="334"/>
        <v>100200</v>
      </c>
      <c r="S3573">
        <f t="shared" si="335"/>
        <v>18700</v>
      </c>
    </row>
    <row r="3574" spans="1:19" x14ac:dyDescent="0.25">
      <c r="A3574" s="12">
        <v>3573</v>
      </c>
      <c r="B3574" s="12" t="s">
        <v>292</v>
      </c>
      <c r="C3574" s="12" t="s">
        <v>2243</v>
      </c>
      <c r="D3574" s="28">
        <v>43017.497881944444</v>
      </c>
      <c r="E3574" s="17">
        <v>43019.997881944444</v>
      </c>
      <c r="F3574" s="13" t="s">
        <v>302</v>
      </c>
      <c r="G3574" s="12">
        <v>3600</v>
      </c>
      <c r="H3574" s="12" t="s">
        <v>289</v>
      </c>
      <c r="I3574" s="12" t="s">
        <v>322</v>
      </c>
      <c r="J3574" s="37">
        <f>INDEX('Bảng Giá'!$C$3:$H$18,MATCH('Raw Data'!P3574,'Bảng Giá'!$B$3:$B$18,0),MATCH('Raw Data'!M3574,'Bảng Giá'!$C$2:$H$2,0))</f>
        <v>78500</v>
      </c>
      <c r="K3574" s="12">
        <v>77000</v>
      </c>
      <c r="L3574" s="36">
        <f t="shared" si="330"/>
        <v>2.5</v>
      </c>
      <c r="M3574" t="str">
        <f>'References data'!H3575</f>
        <v>Liên Vùng đặc biệt</v>
      </c>
      <c r="N3574">
        <f t="shared" si="331"/>
        <v>3.6</v>
      </c>
      <c r="O3574">
        <f t="shared" si="332"/>
        <v>1500</v>
      </c>
      <c r="P3574" t="str">
        <f>IF(AND(N3574&gt;0,N3574&lt;=0.05),'Bảng Giá'!$B$3,IF(AND(N3574&lt;=0.1,N3574&gt;0.05),'Bảng Giá'!$B$4,IF(AND('Raw Data'!N3574&gt;0.1,'Raw Data'!N3574&lt;=0.25),'Bảng Giá'!$B$5,IF(AND('Raw Data'!N3574&gt;0.25,'Raw Data'!N3574&lt;=0.5),'Bảng Giá'!$B$6,IF(AND('Raw Data'!N3574&gt;0.5,'Raw Data'!N3574&lt;=1),'Bảng Giá'!$B$7,IF(AND('Raw Data'!N3574&gt;1,'Raw Data'!N3574&lt;=1.5),'Bảng Giá'!$B$8,IF(AND('Raw Data'!N3574&gt;1.5,'Raw Data'!N3574&lt;=2),'Bảng Giá'!$B$9,IF(AND('Raw Data'!N3574&gt;2,'Raw Data'!N3574&lt;=2.5),'Bảng Giá'!$B$10,IF(AND('Raw Data'!N3574&gt;2.5,'Raw Data'!N3574&lt;=3),'Bảng Giá'!$B$11,IF(AND('Raw Data'!N3574&gt;3,'Raw Data'!N3574&lt;=3.5),'Bảng Giá'!$B$12,IF(AND('Raw Data'!N3574&gt;3.5,'Raw Data'!N3574&lt;=4),'Bảng Giá'!$B$13,IF(AND('Raw Data'!N3574&gt;4,'Raw Data'!N3574&lt;=4.5),'Bảng Giá'!$B$14,IF(AND('Raw Data'!N3574&gt;4.5,'Raw Data'!N3574&lt;=5),'Bảng Giá'!$B$15,IF(AND('Raw Data'!N3574&gt;5,'Raw Data'!N3574&lt;=5.5),'Bảng Giá'!$B$16,IF(AND('Raw Data'!N3574&gt;5.5,'Raw Data'!N3574&lt;=6),'Bảng Giá'!$B$17,'Bảng Giá'!$B$18)))))))))))))))</f>
        <v>3.5&lt;x&lt;=4</v>
      </c>
      <c r="Q3574" s="48">
        <f t="shared" si="333"/>
        <v>1.948051948051948E-2</v>
      </c>
      <c r="R3574">
        <f t="shared" si="334"/>
        <v>94200</v>
      </c>
      <c r="S3574">
        <f t="shared" si="335"/>
        <v>17200</v>
      </c>
    </row>
    <row r="3575" spans="1:19" x14ac:dyDescent="0.25">
      <c r="A3575" s="12">
        <v>3574</v>
      </c>
      <c r="B3575" s="12" t="s">
        <v>292</v>
      </c>
      <c r="C3575" s="12" t="s">
        <v>2244</v>
      </c>
      <c r="D3575" s="28">
        <v>43014.333333333336</v>
      </c>
      <c r="E3575" s="17">
        <v>43016.833333333336</v>
      </c>
      <c r="F3575" s="13" t="s">
        <v>302</v>
      </c>
      <c r="G3575" s="12">
        <v>3600</v>
      </c>
      <c r="H3575" s="12" t="s">
        <v>128</v>
      </c>
      <c r="I3575" s="12" t="s">
        <v>322</v>
      </c>
      <c r="J3575" s="37">
        <f>INDEX('Bảng Giá'!$C$3:$H$18,MATCH('Raw Data'!P3575,'Bảng Giá'!$B$3:$B$18,0),MATCH('Raw Data'!M3575,'Bảng Giá'!$C$2:$H$2,0))</f>
        <v>78500</v>
      </c>
      <c r="K3575" s="12">
        <v>77000</v>
      </c>
      <c r="L3575" s="36">
        <f t="shared" si="330"/>
        <v>2.5</v>
      </c>
      <c r="M3575" t="str">
        <f>'References data'!H3576</f>
        <v>Liên Vùng đặc biệt</v>
      </c>
      <c r="N3575">
        <f t="shared" si="331"/>
        <v>3.6</v>
      </c>
      <c r="O3575">
        <f t="shared" si="332"/>
        <v>1500</v>
      </c>
      <c r="P3575" t="str">
        <f>IF(AND(N3575&gt;0,N3575&lt;=0.05),'Bảng Giá'!$B$3,IF(AND(N3575&lt;=0.1,N3575&gt;0.05),'Bảng Giá'!$B$4,IF(AND('Raw Data'!N3575&gt;0.1,'Raw Data'!N3575&lt;=0.25),'Bảng Giá'!$B$5,IF(AND('Raw Data'!N3575&gt;0.25,'Raw Data'!N3575&lt;=0.5),'Bảng Giá'!$B$6,IF(AND('Raw Data'!N3575&gt;0.5,'Raw Data'!N3575&lt;=1),'Bảng Giá'!$B$7,IF(AND('Raw Data'!N3575&gt;1,'Raw Data'!N3575&lt;=1.5),'Bảng Giá'!$B$8,IF(AND('Raw Data'!N3575&gt;1.5,'Raw Data'!N3575&lt;=2),'Bảng Giá'!$B$9,IF(AND('Raw Data'!N3575&gt;2,'Raw Data'!N3575&lt;=2.5),'Bảng Giá'!$B$10,IF(AND('Raw Data'!N3575&gt;2.5,'Raw Data'!N3575&lt;=3),'Bảng Giá'!$B$11,IF(AND('Raw Data'!N3575&gt;3,'Raw Data'!N3575&lt;=3.5),'Bảng Giá'!$B$12,IF(AND('Raw Data'!N3575&gt;3.5,'Raw Data'!N3575&lt;=4),'Bảng Giá'!$B$13,IF(AND('Raw Data'!N3575&gt;4,'Raw Data'!N3575&lt;=4.5),'Bảng Giá'!$B$14,IF(AND('Raw Data'!N3575&gt;4.5,'Raw Data'!N3575&lt;=5),'Bảng Giá'!$B$15,IF(AND('Raw Data'!N3575&gt;5,'Raw Data'!N3575&lt;=5.5),'Bảng Giá'!$B$16,IF(AND('Raw Data'!N3575&gt;5.5,'Raw Data'!N3575&lt;=6),'Bảng Giá'!$B$17,'Bảng Giá'!$B$18)))))))))))))))</f>
        <v>3.5&lt;x&lt;=4</v>
      </c>
      <c r="Q3575" s="48">
        <f t="shared" si="333"/>
        <v>1.948051948051948E-2</v>
      </c>
      <c r="R3575">
        <f t="shared" si="334"/>
        <v>94200</v>
      </c>
      <c r="S3575">
        <f t="shared" si="335"/>
        <v>17200</v>
      </c>
    </row>
    <row r="3576" spans="1:19" x14ac:dyDescent="0.25">
      <c r="A3576" s="12">
        <v>3575</v>
      </c>
      <c r="B3576" s="12" t="s">
        <v>292</v>
      </c>
      <c r="C3576" s="12" t="s">
        <v>2245</v>
      </c>
      <c r="D3576" s="28">
        <v>43018.510150462964</v>
      </c>
      <c r="E3576" s="17">
        <v>43021.010150462964</v>
      </c>
      <c r="F3576" s="13" t="s">
        <v>302</v>
      </c>
      <c r="G3576" s="12">
        <v>3600</v>
      </c>
      <c r="H3576" s="12" t="s">
        <v>131</v>
      </c>
      <c r="I3576" s="12" t="s">
        <v>322</v>
      </c>
      <c r="J3576" s="37">
        <f>INDEX('Bảng Giá'!$C$3:$H$18,MATCH('Raw Data'!P3576,'Bảng Giá'!$B$3:$B$18,0),MATCH('Raw Data'!M3576,'Bảng Giá'!$C$2:$H$2,0))</f>
        <v>78500</v>
      </c>
      <c r="K3576" s="12">
        <v>77000</v>
      </c>
      <c r="L3576" s="36">
        <f t="shared" si="330"/>
        <v>2.5</v>
      </c>
      <c r="M3576" t="str">
        <f>'References data'!H3577</f>
        <v>Liên Vùng đặc biệt</v>
      </c>
      <c r="N3576">
        <f t="shared" si="331"/>
        <v>3.6</v>
      </c>
      <c r="O3576">
        <f t="shared" si="332"/>
        <v>1500</v>
      </c>
      <c r="P3576" t="str">
        <f>IF(AND(N3576&gt;0,N3576&lt;=0.05),'Bảng Giá'!$B$3,IF(AND(N3576&lt;=0.1,N3576&gt;0.05),'Bảng Giá'!$B$4,IF(AND('Raw Data'!N3576&gt;0.1,'Raw Data'!N3576&lt;=0.25),'Bảng Giá'!$B$5,IF(AND('Raw Data'!N3576&gt;0.25,'Raw Data'!N3576&lt;=0.5),'Bảng Giá'!$B$6,IF(AND('Raw Data'!N3576&gt;0.5,'Raw Data'!N3576&lt;=1),'Bảng Giá'!$B$7,IF(AND('Raw Data'!N3576&gt;1,'Raw Data'!N3576&lt;=1.5),'Bảng Giá'!$B$8,IF(AND('Raw Data'!N3576&gt;1.5,'Raw Data'!N3576&lt;=2),'Bảng Giá'!$B$9,IF(AND('Raw Data'!N3576&gt;2,'Raw Data'!N3576&lt;=2.5),'Bảng Giá'!$B$10,IF(AND('Raw Data'!N3576&gt;2.5,'Raw Data'!N3576&lt;=3),'Bảng Giá'!$B$11,IF(AND('Raw Data'!N3576&gt;3,'Raw Data'!N3576&lt;=3.5),'Bảng Giá'!$B$12,IF(AND('Raw Data'!N3576&gt;3.5,'Raw Data'!N3576&lt;=4),'Bảng Giá'!$B$13,IF(AND('Raw Data'!N3576&gt;4,'Raw Data'!N3576&lt;=4.5),'Bảng Giá'!$B$14,IF(AND('Raw Data'!N3576&gt;4.5,'Raw Data'!N3576&lt;=5),'Bảng Giá'!$B$15,IF(AND('Raw Data'!N3576&gt;5,'Raw Data'!N3576&lt;=5.5),'Bảng Giá'!$B$16,IF(AND('Raw Data'!N3576&gt;5.5,'Raw Data'!N3576&lt;=6),'Bảng Giá'!$B$17,'Bảng Giá'!$B$18)))))))))))))))</f>
        <v>3.5&lt;x&lt;=4</v>
      </c>
      <c r="Q3576" s="48">
        <f t="shared" si="333"/>
        <v>1.948051948051948E-2</v>
      </c>
      <c r="R3576">
        <f t="shared" si="334"/>
        <v>94200</v>
      </c>
      <c r="S3576">
        <f t="shared" si="335"/>
        <v>17200</v>
      </c>
    </row>
    <row r="3577" spans="1:19" x14ac:dyDescent="0.25">
      <c r="A3577" s="12">
        <v>3576</v>
      </c>
      <c r="B3577" s="12" t="s">
        <v>292</v>
      </c>
      <c r="C3577" s="12" t="s">
        <v>2246</v>
      </c>
      <c r="D3577" s="28">
        <v>43017.662407407406</v>
      </c>
      <c r="E3577" s="17">
        <v>43020.162407407406</v>
      </c>
      <c r="F3577" s="13" t="s">
        <v>302</v>
      </c>
      <c r="G3577" s="12">
        <v>3600</v>
      </c>
      <c r="H3577" s="12" t="s">
        <v>146</v>
      </c>
      <c r="I3577" s="12" t="s">
        <v>322</v>
      </c>
      <c r="J3577" s="37">
        <f>INDEX('Bảng Giá'!$C$3:$H$18,MATCH('Raw Data'!P3577,'Bảng Giá'!$B$3:$B$18,0),MATCH('Raw Data'!M3577,'Bảng Giá'!$C$2:$H$2,0))</f>
        <v>78500</v>
      </c>
      <c r="K3577" s="12">
        <v>77000</v>
      </c>
      <c r="L3577" s="36">
        <f t="shared" si="330"/>
        <v>2.5</v>
      </c>
      <c r="M3577" t="str">
        <f>'References data'!H3578</f>
        <v>Liên Vùng đặc biệt</v>
      </c>
      <c r="N3577">
        <f t="shared" si="331"/>
        <v>3.6</v>
      </c>
      <c r="O3577">
        <f t="shared" si="332"/>
        <v>1500</v>
      </c>
      <c r="P3577" t="str">
        <f>IF(AND(N3577&gt;0,N3577&lt;=0.05),'Bảng Giá'!$B$3,IF(AND(N3577&lt;=0.1,N3577&gt;0.05),'Bảng Giá'!$B$4,IF(AND('Raw Data'!N3577&gt;0.1,'Raw Data'!N3577&lt;=0.25),'Bảng Giá'!$B$5,IF(AND('Raw Data'!N3577&gt;0.25,'Raw Data'!N3577&lt;=0.5),'Bảng Giá'!$B$6,IF(AND('Raw Data'!N3577&gt;0.5,'Raw Data'!N3577&lt;=1),'Bảng Giá'!$B$7,IF(AND('Raw Data'!N3577&gt;1,'Raw Data'!N3577&lt;=1.5),'Bảng Giá'!$B$8,IF(AND('Raw Data'!N3577&gt;1.5,'Raw Data'!N3577&lt;=2),'Bảng Giá'!$B$9,IF(AND('Raw Data'!N3577&gt;2,'Raw Data'!N3577&lt;=2.5),'Bảng Giá'!$B$10,IF(AND('Raw Data'!N3577&gt;2.5,'Raw Data'!N3577&lt;=3),'Bảng Giá'!$B$11,IF(AND('Raw Data'!N3577&gt;3,'Raw Data'!N3577&lt;=3.5),'Bảng Giá'!$B$12,IF(AND('Raw Data'!N3577&gt;3.5,'Raw Data'!N3577&lt;=4),'Bảng Giá'!$B$13,IF(AND('Raw Data'!N3577&gt;4,'Raw Data'!N3577&lt;=4.5),'Bảng Giá'!$B$14,IF(AND('Raw Data'!N3577&gt;4.5,'Raw Data'!N3577&lt;=5),'Bảng Giá'!$B$15,IF(AND('Raw Data'!N3577&gt;5,'Raw Data'!N3577&lt;=5.5),'Bảng Giá'!$B$16,IF(AND('Raw Data'!N3577&gt;5.5,'Raw Data'!N3577&lt;=6),'Bảng Giá'!$B$17,'Bảng Giá'!$B$18)))))))))))))))</f>
        <v>3.5&lt;x&lt;=4</v>
      </c>
      <c r="Q3577" s="48">
        <f t="shared" si="333"/>
        <v>1.948051948051948E-2</v>
      </c>
      <c r="R3577">
        <f t="shared" si="334"/>
        <v>94200</v>
      </c>
      <c r="S3577">
        <f t="shared" si="335"/>
        <v>17200</v>
      </c>
    </row>
    <row r="3578" spans="1:19" x14ac:dyDescent="0.25">
      <c r="A3578" s="12">
        <v>3577</v>
      </c>
      <c r="B3578" s="12" t="s">
        <v>292</v>
      </c>
      <c r="C3578" s="12" t="s">
        <v>2247</v>
      </c>
      <c r="D3578" s="28">
        <v>43018.395729166667</v>
      </c>
      <c r="E3578" s="17">
        <v>43020.895729166667</v>
      </c>
      <c r="F3578" s="13" t="s">
        <v>302</v>
      </c>
      <c r="G3578" s="12">
        <v>3600</v>
      </c>
      <c r="H3578" s="12" t="s">
        <v>289</v>
      </c>
      <c r="I3578" s="12" t="s">
        <v>322</v>
      </c>
      <c r="J3578" s="37">
        <f>INDEX('Bảng Giá'!$C$3:$H$18,MATCH('Raw Data'!P3578,'Bảng Giá'!$B$3:$B$18,0),MATCH('Raw Data'!M3578,'Bảng Giá'!$C$2:$H$2,0))</f>
        <v>78500</v>
      </c>
      <c r="K3578" s="12">
        <v>77000</v>
      </c>
      <c r="L3578" s="36">
        <f t="shared" si="330"/>
        <v>2.5</v>
      </c>
      <c r="M3578" t="str">
        <f>'References data'!H3579</f>
        <v>Liên Vùng đặc biệt</v>
      </c>
      <c r="N3578">
        <f t="shared" si="331"/>
        <v>3.6</v>
      </c>
      <c r="O3578">
        <f t="shared" si="332"/>
        <v>1500</v>
      </c>
      <c r="P3578" t="str">
        <f>IF(AND(N3578&gt;0,N3578&lt;=0.05),'Bảng Giá'!$B$3,IF(AND(N3578&lt;=0.1,N3578&gt;0.05),'Bảng Giá'!$B$4,IF(AND('Raw Data'!N3578&gt;0.1,'Raw Data'!N3578&lt;=0.25),'Bảng Giá'!$B$5,IF(AND('Raw Data'!N3578&gt;0.25,'Raw Data'!N3578&lt;=0.5),'Bảng Giá'!$B$6,IF(AND('Raw Data'!N3578&gt;0.5,'Raw Data'!N3578&lt;=1),'Bảng Giá'!$B$7,IF(AND('Raw Data'!N3578&gt;1,'Raw Data'!N3578&lt;=1.5),'Bảng Giá'!$B$8,IF(AND('Raw Data'!N3578&gt;1.5,'Raw Data'!N3578&lt;=2),'Bảng Giá'!$B$9,IF(AND('Raw Data'!N3578&gt;2,'Raw Data'!N3578&lt;=2.5),'Bảng Giá'!$B$10,IF(AND('Raw Data'!N3578&gt;2.5,'Raw Data'!N3578&lt;=3),'Bảng Giá'!$B$11,IF(AND('Raw Data'!N3578&gt;3,'Raw Data'!N3578&lt;=3.5),'Bảng Giá'!$B$12,IF(AND('Raw Data'!N3578&gt;3.5,'Raw Data'!N3578&lt;=4),'Bảng Giá'!$B$13,IF(AND('Raw Data'!N3578&gt;4,'Raw Data'!N3578&lt;=4.5),'Bảng Giá'!$B$14,IF(AND('Raw Data'!N3578&gt;4.5,'Raw Data'!N3578&lt;=5),'Bảng Giá'!$B$15,IF(AND('Raw Data'!N3578&gt;5,'Raw Data'!N3578&lt;=5.5),'Bảng Giá'!$B$16,IF(AND('Raw Data'!N3578&gt;5.5,'Raw Data'!N3578&lt;=6),'Bảng Giá'!$B$17,'Bảng Giá'!$B$18)))))))))))))))</f>
        <v>3.5&lt;x&lt;=4</v>
      </c>
      <c r="Q3578" s="48">
        <f t="shared" si="333"/>
        <v>1.948051948051948E-2</v>
      </c>
      <c r="R3578">
        <f t="shared" si="334"/>
        <v>94200</v>
      </c>
      <c r="S3578">
        <f t="shared" si="335"/>
        <v>17200</v>
      </c>
    </row>
    <row r="3579" spans="1:19" x14ac:dyDescent="0.25">
      <c r="A3579" s="12">
        <v>3578</v>
      </c>
      <c r="B3579" s="12" t="s">
        <v>292</v>
      </c>
      <c r="C3579" s="12" t="s">
        <v>2248</v>
      </c>
      <c r="D3579" s="28">
        <v>43017.497314814813</v>
      </c>
      <c r="E3579" s="17">
        <v>43021.69731481481</v>
      </c>
      <c r="F3579" s="13" t="s">
        <v>302</v>
      </c>
      <c r="G3579" s="12">
        <v>3600</v>
      </c>
      <c r="H3579" s="12" t="s">
        <v>101</v>
      </c>
      <c r="I3579" s="12" t="s">
        <v>322</v>
      </c>
      <c r="J3579" s="37">
        <f>INDEX('Bảng Giá'!$C$3:$H$18,MATCH('Raw Data'!P3579,'Bảng Giá'!$B$3:$B$18,0),MATCH('Raw Data'!M3579,'Bảng Giá'!$C$2:$H$2,0))</f>
        <v>83500</v>
      </c>
      <c r="K3579" s="12">
        <v>81500</v>
      </c>
      <c r="L3579" s="36">
        <f t="shared" si="330"/>
        <v>4.1999999999970896</v>
      </c>
      <c r="M3579" t="str">
        <f>'References data'!H3580</f>
        <v>Liên Vùng</v>
      </c>
      <c r="N3579">
        <f t="shared" si="331"/>
        <v>3.6</v>
      </c>
      <c r="O3579">
        <f t="shared" si="332"/>
        <v>2000</v>
      </c>
      <c r="P3579" t="str">
        <f>IF(AND(N3579&gt;0,N3579&lt;=0.05),'Bảng Giá'!$B$3,IF(AND(N3579&lt;=0.1,N3579&gt;0.05),'Bảng Giá'!$B$4,IF(AND('Raw Data'!N3579&gt;0.1,'Raw Data'!N3579&lt;=0.25),'Bảng Giá'!$B$5,IF(AND('Raw Data'!N3579&gt;0.25,'Raw Data'!N3579&lt;=0.5),'Bảng Giá'!$B$6,IF(AND('Raw Data'!N3579&gt;0.5,'Raw Data'!N3579&lt;=1),'Bảng Giá'!$B$7,IF(AND('Raw Data'!N3579&gt;1,'Raw Data'!N3579&lt;=1.5),'Bảng Giá'!$B$8,IF(AND('Raw Data'!N3579&gt;1.5,'Raw Data'!N3579&lt;=2),'Bảng Giá'!$B$9,IF(AND('Raw Data'!N3579&gt;2,'Raw Data'!N3579&lt;=2.5),'Bảng Giá'!$B$10,IF(AND('Raw Data'!N3579&gt;2.5,'Raw Data'!N3579&lt;=3),'Bảng Giá'!$B$11,IF(AND('Raw Data'!N3579&gt;3,'Raw Data'!N3579&lt;=3.5),'Bảng Giá'!$B$12,IF(AND('Raw Data'!N3579&gt;3.5,'Raw Data'!N3579&lt;=4),'Bảng Giá'!$B$13,IF(AND('Raw Data'!N3579&gt;4,'Raw Data'!N3579&lt;=4.5),'Bảng Giá'!$B$14,IF(AND('Raw Data'!N3579&gt;4.5,'Raw Data'!N3579&lt;=5),'Bảng Giá'!$B$15,IF(AND('Raw Data'!N3579&gt;5,'Raw Data'!N3579&lt;=5.5),'Bảng Giá'!$B$16,IF(AND('Raw Data'!N3579&gt;5.5,'Raw Data'!N3579&lt;=6),'Bảng Giá'!$B$17,'Bảng Giá'!$B$18)))))))))))))))</f>
        <v>3.5&lt;x&lt;=4</v>
      </c>
      <c r="Q3579" s="48">
        <f t="shared" si="333"/>
        <v>2.4539877300613498E-2</v>
      </c>
      <c r="R3579">
        <f t="shared" si="334"/>
        <v>100200</v>
      </c>
      <c r="S3579">
        <f t="shared" si="335"/>
        <v>18700</v>
      </c>
    </row>
    <row r="3580" spans="1:19" x14ac:dyDescent="0.25">
      <c r="A3580" s="12">
        <v>3579</v>
      </c>
      <c r="B3580" s="12" t="s">
        <v>292</v>
      </c>
      <c r="C3580" s="12" t="s">
        <v>2249</v>
      </c>
      <c r="D3580" s="28">
        <v>43018.50986111111</v>
      </c>
      <c r="E3580" s="17">
        <v>43021.00986111111</v>
      </c>
      <c r="F3580" s="13" t="s">
        <v>302</v>
      </c>
      <c r="G3580" s="12">
        <v>3600</v>
      </c>
      <c r="H3580" s="12" t="s">
        <v>139</v>
      </c>
      <c r="I3580" s="12" t="s">
        <v>322</v>
      </c>
      <c r="J3580" s="37">
        <f>INDEX('Bảng Giá'!$C$3:$H$18,MATCH('Raw Data'!P3580,'Bảng Giá'!$B$3:$B$18,0),MATCH('Raw Data'!M3580,'Bảng Giá'!$C$2:$H$2,0))</f>
        <v>78500</v>
      </c>
      <c r="K3580" s="12">
        <v>77000</v>
      </c>
      <c r="L3580" s="36">
        <f t="shared" si="330"/>
        <v>2.5</v>
      </c>
      <c r="M3580" t="str">
        <f>'References data'!H3581</f>
        <v>Liên Vùng đặc biệt</v>
      </c>
      <c r="N3580">
        <f t="shared" si="331"/>
        <v>3.6</v>
      </c>
      <c r="O3580">
        <f t="shared" si="332"/>
        <v>1500</v>
      </c>
      <c r="P3580" t="str">
        <f>IF(AND(N3580&gt;0,N3580&lt;=0.05),'Bảng Giá'!$B$3,IF(AND(N3580&lt;=0.1,N3580&gt;0.05),'Bảng Giá'!$B$4,IF(AND('Raw Data'!N3580&gt;0.1,'Raw Data'!N3580&lt;=0.25),'Bảng Giá'!$B$5,IF(AND('Raw Data'!N3580&gt;0.25,'Raw Data'!N3580&lt;=0.5),'Bảng Giá'!$B$6,IF(AND('Raw Data'!N3580&gt;0.5,'Raw Data'!N3580&lt;=1),'Bảng Giá'!$B$7,IF(AND('Raw Data'!N3580&gt;1,'Raw Data'!N3580&lt;=1.5),'Bảng Giá'!$B$8,IF(AND('Raw Data'!N3580&gt;1.5,'Raw Data'!N3580&lt;=2),'Bảng Giá'!$B$9,IF(AND('Raw Data'!N3580&gt;2,'Raw Data'!N3580&lt;=2.5),'Bảng Giá'!$B$10,IF(AND('Raw Data'!N3580&gt;2.5,'Raw Data'!N3580&lt;=3),'Bảng Giá'!$B$11,IF(AND('Raw Data'!N3580&gt;3,'Raw Data'!N3580&lt;=3.5),'Bảng Giá'!$B$12,IF(AND('Raw Data'!N3580&gt;3.5,'Raw Data'!N3580&lt;=4),'Bảng Giá'!$B$13,IF(AND('Raw Data'!N3580&gt;4,'Raw Data'!N3580&lt;=4.5),'Bảng Giá'!$B$14,IF(AND('Raw Data'!N3580&gt;4.5,'Raw Data'!N3580&lt;=5),'Bảng Giá'!$B$15,IF(AND('Raw Data'!N3580&gt;5,'Raw Data'!N3580&lt;=5.5),'Bảng Giá'!$B$16,IF(AND('Raw Data'!N3580&gt;5.5,'Raw Data'!N3580&lt;=6),'Bảng Giá'!$B$17,'Bảng Giá'!$B$18)))))))))))))))</f>
        <v>3.5&lt;x&lt;=4</v>
      </c>
      <c r="Q3580" s="48">
        <f t="shared" si="333"/>
        <v>1.948051948051948E-2</v>
      </c>
      <c r="R3580">
        <f t="shared" si="334"/>
        <v>94200</v>
      </c>
      <c r="S3580">
        <f t="shared" si="335"/>
        <v>17200</v>
      </c>
    </row>
    <row r="3581" spans="1:19" x14ac:dyDescent="0.25">
      <c r="A3581" s="12">
        <v>3580</v>
      </c>
      <c r="B3581" s="12" t="s">
        <v>292</v>
      </c>
      <c r="C3581" s="12" t="s">
        <v>2250</v>
      </c>
      <c r="D3581" s="28">
        <v>43017.503460648149</v>
      </c>
      <c r="E3581" s="17">
        <v>43021.703460648147</v>
      </c>
      <c r="F3581" s="13" t="s">
        <v>302</v>
      </c>
      <c r="G3581" s="12">
        <v>3600</v>
      </c>
      <c r="H3581" s="12" t="s">
        <v>101</v>
      </c>
      <c r="I3581" s="12" t="s">
        <v>322</v>
      </c>
      <c r="J3581" s="37">
        <f>INDEX('Bảng Giá'!$C$3:$H$18,MATCH('Raw Data'!P3581,'Bảng Giá'!$B$3:$B$18,0),MATCH('Raw Data'!M3581,'Bảng Giá'!$C$2:$H$2,0))</f>
        <v>83500</v>
      </c>
      <c r="K3581" s="12">
        <v>81500</v>
      </c>
      <c r="L3581" s="36">
        <f t="shared" si="330"/>
        <v>4.1999999999970896</v>
      </c>
      <c r="M3581" t="str">
        <f>'References data'!H3582</f>
        <v>Liên Vùng</v>
      </c>
      <c r="N3581">
        <f t="shared" si="331"/>
        <v>3.6</v>
      </c>
      <c r="O3581">
        <f t="shared" si="332"/>
        <v>2000</v>
      </c>
      <c r="P3581" t="str">
        <f>IF(AND(N3581&gt;0,N3581&lt;=0.05),'Bảng Giá'!$B$3,IF(AND(N3581&lt;=0.1,N3581&gt;0.05),'Bảng Giá'!$B$4,IF(AND('Raw Data'!N3581&gt;0.1,'Raw Data'!N3581&lt;=0.25),'Bảng Giá'!$B$5,IF(AND('Raw Data'!N3581&gt;0.25,'Raw Data'!N3581&lt;=0.5),'Bảng Giá'!$B$6,IF(AND('Raw Data'!N3581&gt;0.5,'Raw Data'!N3581&lt;=1),'Bảng Giá'!$B$7,IF(AND('Raw Data'!N3581&gt;1,'Raw Data'!N3581&lt;=1.5),'Bảng Giá'!$B$8,IF(AND('Raw Data'!N3581&gt;1.5,'Raw Data'!N3581&lt;=2),'Bảng Giá'!$B$9,IF(AND('Raw Data'!N3581&gt;2,'Raw Data'!N3581&lt;=2.5),'Bảng Giá'!$B$10,IF(AND('Raw Data'!N3581&gt;2.5,'Raw Data'!N3581&lt;=3),'Bảng Giá'!$B$11,IF(AND('Raw Data'!N3581&gt;3,'Raw Data'!N3581&lt;=3.5),'Bảng Giá'!$B$12,IF(AND('Raw Data'!N3581&gt;3.5,'Raw Data'!N3581&lt;=4),'Bảng Giá'!$B$13,IF(AND('Raw Data'!N3581&gt;4,'Raw Data'!N3581&lt;=4.5),'Bảng Giá'!$B$14,IF(AND('Raw Data'!N3581&gt;4.5,'Raw Data'!N3581&lt;=5),'Bảng Giá'!$B$15,IF(AND('Raw Data'!N3581&gt;5,'Raw Data'!N3581&lt;=5.5),'Bảng Giá'!$B$16,IF(AND('Raw Data'!N3581&gt;5.5,'Raw Data'!N3581&lt;=6),'Bảng Giá'!$B$17,'Bảng Giá'!$B$18)))))))))))))))</f>
        <v>3.5&lt;x&lt;=4</v>
      </c>
      <c r="Q3581" s="48">
        <f t="shared" si="333"/>
        <v>2.4539877300613498E-2</v>
      </c>
      <c r="R3581">
        <f t="shared" si="334"/>
        <v>100200</v>
      </c>
      <c r="S3581">
        <f t="shared" si="335"/>
        <v>18700</v>
      </c>
    </row>
    <row r="3582" spans="1:19" x14ac:dyDescent="0.25">
      <c r="A3582" s="12">
        <v>3581</v>
      </c>
      <c r="B3582" s="12" t="s">
        <v>292</v>
      </c>
      <c r="C3582" s="12" t="s">
        <v>2251</v>
      </c>
      <c r="D3582" s="28">
        <v>43015.498263888891</v>
      </c>
      <c r="E3582" s="17">
        <v>43017.998263888891</v>
      </c>
      <c r="F3582" s="13" t="s">
        <v>302</v>
      </c>
      <c r="G3582" s="12">
        <v>3600</v>
      </c>
      <c r="H3582" s="12" t="s">
        <v>131</v>
      </c>
      <c r="I3582" s="12" t="s">
        <v>322</v>
      </c>
      <c r="J3582" s="37">
        <f>INDEX('Bảng Giá'!$C$3:$H$18,MATCH('Raw Data'!P3582,'Bảng Giá'!$B$3:$B$18,0),MATCH('Raw Data'!M3582,'Bảng Giá'!$C$2:$H$2,0))</f>
        <v>78500</v>
      </c>
      <c r="K3582" s="12">
        <v>77000</v>
      </c>
      <c r="L3582" s="36">
        <f t="shared" si="330"/>
        <v>2.5</v>
      </c>
      <c r="M3582" t="str">
        <f>'References data'!H3583</f>
        <v>Liên Vùng đặc biệt</v>
      </c>
      <c r="N3582">
        <f t="shared" si="331"/>
        <v>3.6</v>
      </c>
      <c r="O3582">
        <f t="shared" si="332"/>
        <v>1500</v>
      </c>
      <c r="P3582" t="str">
        <f>IF(AND(N3582&gt;0,N3582&lt;=0.05),'Bảng Giá'!$B$3,IF(AND(N3582&lt;=0.1,N3582&gt;0.05),'Bảng Giá'!$B$4,IF(AND('Raw Data'!N3582&gt;0.1,'Raw Data'!N3582&lt;=0.25),'Bảng Giá'!$B$5,IF(AND('Raw Data'!N3582&gt;0.25,'Raw Data'!N3582&lt;=0.5),'Bảng Giá'!$B$6,IF(AND('Raw Data'!N3582&gt;0.5,'Raw Data'!N3582&lt;=1),'Bảng Giá'!$B$7,IF(AND('Raw Data'!N3582&gt;1,'Raw Data'!N3582&lt;=1.5),'Bảng Giá'!$B$8,IF(AND('Raw Data'!N3582&gt;1.5,'Raw Data'!N3582&lt;=2),'Bảng Giá'!$B$9,IF(AND('Raw Data'!N3582&gt;2,'Raw Data'!N3582&lt;=2.5),'Bảng Giá'!$B$10,IF(AND('Raw Data'!N3582&gt;2.5,'Raw Data'!N3582&lt;=3),'Bảng Giá'!$B$11,IF(AND('Raw Data'!N3582&gt;3,'Raw Data'!N3582&lt;=3.5),'Bảng Giá'!$B$12,IF(AND('Raw Data'!N3582&gt;3.5,'Raw Data'!N3582&lt;=4),'Bảng Giá'!$B$13,IF(AND('Raw Data'!N3582&gt;4,'Raw Data'!N3582&lt;=4.5),'Bảng Giá'!$B$14,IF(AND('Raw Data'!N3582&gt;4.5,'Raw Data'!N3582&lt;=5),'Bảng Giá'!$B$15,IF(AND('Raw Data'!N3582&gt;5,'Raw Data'!N3582&lt;=5.5),'Bảng Giá'!$B$16,IF(AND('Raw Data'!N3582&gt;5.5,'Raw Data'!N3582&lt;=6),'Bảng Giá'!$B$17,'Bảng Giá'!$B$18)))))))))))))))</f>
        <v>3.5&lt;x&lt;=4</v>
      </c>
      <c r="Q3582" s="48">
        <f t="shared" si="333"/>
        <v>1.948051948051948E-2</v>
      </c>
      <c r="R3582">
        <f t="shared" si="334"/>
        <v>94200</v>
      </c>
      <c r="S3582">
        <f t="shared" si="335"/>
        <v>17200</v>
      </c>
    </row>
    <row r="3583" spans="1:19" x14ac:dyDescent="0.25">
      <c r="A3583" s="12">
        <v>3582</v>
      </c>
      <c r="B3583" s="12" t="s">
        <v>292</v>
      </c>
      <c r="C3583" s="12" t="s">
        <v>2252</v>
      </c>
      <c r="D3583" s="28">
        <v>43017.497546296298</v>
      </c>
      <c r="E3583" s="17">
        <v>43019.997546296298</v>
      </c>
      <c r="F3583" s="13" t="s">
        <v>302</v>
      </c>
      <c r="G3583" s="12">
        <v>3600</v>
      </c>
      <c r="H3583" s="12" t="s">
        <v>146</v>
      </c>
      <c r="I3583" s="12" t="s">
        <v>322</v>
      </c>
      <c r="J3583" s="37">
        <f>INDEX('Bảng Giá'!$C$3:$H$18,MATCH('Raw Data'!P3583,'Bảng Giá'!$B$3:$B$18,0),MATCH('Raw Data'!M3583,'Bảng Giá'!$C$2:$H$2,0))</f>
        <v>78500</v>
      </c>
      <c r="K3583" s="12">
        <v>77000</v>
      </c>
      <c r="L3583" s="36">
        <f t="shared" si="330"/>
        <v>2.5</v>
      </c>
      <c r="M3583" t="str">
        <f>'References data'!H3584</f>
        <v>Liên Vùng đặc biệt</v>
      </c>
      <c r="N3583">
        <f t="shared" si="331"/>
        <v>3.6</v>
      </c>
      <c r="O3583">
        <f t="shared" si="332"/>
        <v>1500</v>
      </c>
      <c r="P3583" t="str">
        <f>IF(AND(N3583&gt;0,N3583&lt;=0.05),'Bảng Giá'!$B$3,IF(AND(N3583&lt;=0.1,N3583&gt;0.05),'Bảng Giá'!$B$4,IF(AND('Raw Data'!N3583&gt;0.1,'Raw Data'!N3583&lt;=0.25),'Bảng Giá'!$B$5,IF(AND('Raw Data'!N3583&gt;0.25,'Raw Data'!N3583&lt;=0.5),'Bảng Giá'!$B$6,IF(AND('Raw Data'!N3583&gt;0.5,'Raw Data'!N3583&lt;=1),'Bảng Giá'!$B$7,IF(AND('Raw Data'!N3583&gt;1,'Raw Data'!N3583&lt;=1.5),'Bảng Giá'!$B$8,IF(AND('Raw Data'!N3583&gt;1.5,'Raw Data'!N3583&lt;=2),'Bảng Giá'!$B$9,IF(AND('Raw Data'!N3583&gt;2,'Raw Data'!N3583&lt;=2.5),'Bảng Giá'!$B$10,IF(AND('Raw Data'!N3583&gt;2.5,'Raw Data'!N3583&lt;=3),'Bảng Giá'!$B$11,IF(AND('Raw Data'!N3583&gt;3,'Raw Data'!N3583&lt;=3.5),'Bảng Giá'!$B$12,IF(AND('Raw Data'!N3583&gt;3.5,'Raw Data'!N3583&lt;=4),'Bảng Giá'!$B$13,IF(AND('Raw Data'!N3583&gt;4,'Raw Data'!N3583&lt;=4.5),'Bảng Giá'!$B$14,IF(AND('Raw Data'!N3583&gt;4.5,'Raw Data'!N3583&lt;=5),'Bảng Giá'!$B$15,IF(AND('Raw Data'!N3583&gt;5,'Raw Data'!N3583&lt;=5.5),'Bảng Giá'!$B$16,IF(AND('Raw Data'!N3583&gt;5.5,'Raw Data'!N3583&lt;=6),'Bảng Giá'!$B$17,'Bảng Giá'!$B$18)))))))))))))))</f>
        <v>3.5&lt;x&lt;=4</v>
      </c>
      <c r="Q3583" s="48">
        <f t="shared" si="333"/>
        <v>1.948051948051948E-2</v>
      </c>
      <c r="R3583">
        <f t="shared" si="334"/>
        <v>94200</v>
      </c>
      <c r="S3583">
        <f t="shared" si="335"/>
        <v>17200</v>
      </c>
    </row>
    <row r="3584" spans="1:19" x14ac:dyDescent="0.25">
      <c r="A3584" s="12">
        <v>3583</v>
      </c>
      <c r="B3584" s="12" t="s">
        <v>292</v>
      </c>
      <c r="C3584" s="12" t="s">
        <v>2253</v>
      </c>
      <c r="D3584" s="28">
        <v>43015.498692129629</v>
      </c>
      <c r="E3584" s="17">
        <v>43017.998692129629</v>
      </c>
      <c r="F3584" s="13" t="s">
        <v>302</v>
      </c>
      <c r="G3584" s="12">
        <v>3600</v>
      </c>
      <c r="H3584" s="12" t="s">
        <v>286</v>
      </c>
      <c r="I3584" s="12" t="s">
        <v>322</v>
      </c>
      <c r="J3584" s="37">
        <f>INDEX('Bảng Giá'!$C$3:$H$18,MATCH('Raw Data'!P3584,'Bảng Giá'!$B$3:$B$18,0),MATCH('Raw Data'!M3584,'Bảng Giá'!$C$2:$H$2,0))</f>
        <v>78500</v>
      </c>
      <c r="K3584" s="12">
        <v>77000</v>
      </c>
      <c r="L3584" s="36">
        <f t="shared" si="330"/>
        <v>2.5</v>
      </c>
      <c r="M3584" t="str">
        <f>'References data'!H3585</f>
        <v>Liên Vùng đặc biệt</v>
      </c>
      <c r="N3584">
        <f t="shared" si="331"/>
        <v>3.6</v>
      </c>
      <c r="O3584">
        <f t="shared" si="332"/>
        <v>1500</v>
      </c>
      <c r="P3584" t="str">
        <f>IF(AND(N3584&gt;0,N3584&lt;=0.05),'Bảng Giá'!$B$3,IF(AND(N3584&lt;=0.1,N3584&gt;0.05),'Bảng Giá'!$B$4,IF(AND('Raw Data'!N3584&gt;0.1,'Raw Data'!N3584&lt;=0.25),'Bảng Giá'!$B$5,IF(AND('Raw Data'!N3584&gt;0.25,'Raw Data'!N3584&lt;=0.5),'Bảng Giá'!$B$6,IF(AND('Raw Data'!N3584&gt;0.5,'Raw Data'!N3584&lt;=1),'Bảng Giá'!$B$7,IF(AND('Raw Data'!N3584&gt;1,'Raw Data'!N3584&lt;=1.5),'Bảng Giá'!$B$8,IF(AND('Raw Data'!N3584&gt;1.5,'Raw Data'!N3584&lt;=2),'Bảng Giá'!$B$9,IF(AND('Raw Data'!N3584&gt;2,'Raw Data'!N3584&lt;=2.5),'Bảng Giá'!$B$10,IF(AND('Raw Data'!N3584&gt;2.5,'Raw Data'!N3584&lt;=3),'Bảng Giá'!$B$11,IF(AND('Raw Data'!N3584&gt;3,'Raw Data'!N3584&lt;=3.5),'Bảng Giá'!$B$12,IF(AND('Raw Data'!N3584&gt;3.5,'Raw Data'!N3584&lt;=4),'Bảng Giá'!$B$13,IF(AND('Raw Data'!N3584&gt;4,'Raw Data'!N3584&lt;=4.5),'Bảng Giá'!$B$14,IF(AND('Raw Data'!N3584&gt;4.5,'Raw Data'!N3584&lt;=5),'Bảng Giá'!$B$15,IF(AND('Raw Data'!N3584&gt;5,'Raw Data'!N3584&lt;=5.5),'Bảng Giá'!$B$16,IF(AND('Raw Data'!N3584&gt;5.5,'Raw Data'!N3584&lt;=6),'Bảng Giá'!$B$17,'Bảng Giá'!$B$18)))))))))))))))</f>
        <v>3.5&lt;x&lt;=4</v>
      </c>
      <c r="Q3584" s="48">
        <f t="shared" si="333"/>
        <v>1.948051948051948E-2</v>
      </c>
      <c r="R3584">
        <f t="shared" si="334"/>
        <v>94200</v>
      </c>
      <c r="S3584">
        <f t="shared" si="335"/>
        <v>17200</v>
      </c>
    </row>
    <row r="3585" spans="1:19" x14ac:dyDescent="0.25">
      <c r="A3585" s="12">
        <v>3584</v>
      </c>
      <c r="B3585" s="12" t="s">
        <v>292</v>
      </c>
      <c r="C3585" s="12" t="s">
        <v>2254</v>
      </c>
      <c r="D3585" s="28">
        <v>43015.436296296299</v>
      </c>
      <c r="E3585" s="17">
        <v>43017.936296296299</v>
      </c>
      <c r="F3585" s="13" t="s">
        <v>302</v>
      </c>
      <c r="G3585" s="12">
        <v>3600</v>
      </c>
      <c r="H3585" s="12" t="s">
        <v>286</v>
      </c>
      <c r="I3585" s="12" t="s">
        <v>322</v>
      </c>
      <c r="J3585" s="37">
        <f>INDEX('Bảng Giá'!$C$3:$H$18,MATCH('Raw Data'!P3585,'Bảng Giá'!$B$3:$B$18,0),MATCH('Raw Data'!M3585,'Bảng Giá'!$C$2:$H$2,0))</f>
        <v>78500</v>
      </c>
      <c r="K3585" s="12">
        <v>77000</v>
      </c>
      <c r="L3585" s="36">
        <f t="shared" si="330"/>
        <v>2.5</v>
      </c>
      <c r="M3585" t="str">
        <f>'References data'!H3586</f>
        <v>Liên Vùng đặc biệt</v>
      </c>
      <c r="N3585">
        <f t="shared" si="331"/>
        <v>3.6</v>
      </c>
      <c r="O3585">
        <f t="shared" si="332"/>
        <v>1500</v>
      </c>
      <c r="P3585" t="str">
        <f>IF(AND(N3585&gt;0,N3585&lt;=0.05),'Bảng Giá'!$B$3,IF(AND(N3585&lt;=0.1,N3585&gt;0.05),'Bảng Giá'!$B$4,IF(AND('Raw Data'!N3585&gt;0.1,'Raw Data'!N3585&lt;=0.25),'Bảng Giá'!$B$5,IF(AND('Raw Data'!N3585&gt;0.25,'Raw Data'!N3585&lt;=0.5),'Bảng Giá'!$B$6,IF(AND('Raw Data'!N3585&gt;0.5,'Raw Data'!N3585&lt;=1),'Bảng Giá'!$B$7,IF(AND('Raw Data'!N3585&gt;1,'Raw Data'!N3585&lt;=1.5),'Bảng Giá'!$B$8,IF(AND('Raw Data'!N3585&gt;1.5,'Raw Data'!N3585&lt;=2),'Bảng Giá'!$B$9,IF(AND('Raw Data'!N3585&gt;2,'Raw Data'!N3585&lt;=2.5),'Bảng Giá'!$B$10,IF(AND('Raw Data'!N3585&gt;2.5,'Raw Data'!N3585&lt;=3),'Bảng Giá'!$B$11,IF(AND('Raw Data'!N3585&gt;3,'Raw Data'!N3585&lt;=3.5),'Bảng Giá'!$B$12,IF(AND('Raw Data'!N3585&gt;3.5,'Raw Data'!N3585&lt;=4),'Bảng Giá'!$B$13,IF(AND('Raw Data'!N3585&gt;4,'Raw Data'!N3585&lt;=4.5),'Bảng Giá'!$B$14,IF(AND('Raw Data'!N3585&gt;4.5,'Raw Data'!N3585&lt;=5),'Bảng Giá'!$B$15,IF(AND('Raw Data'!N3585&gt;5,'Raw Data'!N3585&lt;=5.5),'Bảng Giá'!$B$16,IF(AND('Raw Data'!N3585&gt;5.5,'Raw Data'!N3585&lt;=6),'Bảng Giá'!$B$17,'Bảng Giá'!$B$18)))))))))))))))</f>
        <v>3.5&lt;x&lt;=4</v>
      </c>
      <c r="Q3585" s="48">
        <f t="shared" si="333"/>
        <v>1.948051948051948E-2</v>
      </c>
      <c r="R3585">
        <f t="shared" si="334"/>
        <v>94200</v>
      </c>
      <c r="S3585">
        <f t="shared" si="335"/>
        <v>17200</v>
      </c>
    </row>
    <row r="3586" spans="1:19" x14ac:dyDescent="0.25">
      <c r="A3586" s="12">
        <v>3585</v>
      </c>
      <c r="B3586" s="12" t="s">
        <v>292</v>
      </c>
      <c r="C3586" s="12" t="s">
        <v>2255</v>
      </c>
      <c r="D3586" s="28">
        <v>43017.662245370368</v>
      </c>
      <c r="E3586" s="17">
        <v>43020.162245370368</v>
      </c>
      <c r="F3586" s="13" t="s">
        <v>302</v>
      </c>
      <c r="G3586" s="12">
        <v>3600</v>
      </c>
      <c r="H3586" s="12" t="s">
        <v>286</v>
      </c>
      <c r="I3586" s="12" t="s">
        <v>322</v>
      </c>
      <c r="J3586" s="37">
        <f>INDEX('Bảng Giá'!$C$3:$H$18,MATCH('Raw Data'!P3586,'Bảng Giá'!$B$3:$B$18,0),MATCH('Raw Data'!M3586,'Bảng Giá'!$C$2:$H$2,0))</f>
        <v>78500</v>
      </c>
      <c r="K3586" s="12">
        <v>77000</v>
      </c>
      <c r="L3586" s="36">
        <f t="shared" si="330"/>
        <v>2.5</v>
      </c>
      <c r="M3586" t="str">
        <f>'References data'!H3587</f>
        <v>Liên Vùng đặc biệt</v>
      </c>
      <c r="N3586">
        <f t="shared" si="331"/>
        <v>3.6</v>
      </c>
      <c r="O3586">
        <f t="shared" si="332"/>
        <v>1500</v>
      </c>
      <c r="P3586" t="str">
        <f>IF(AND(N3586&gt;0,N3586&lt;=0.05),'Bảng Giá'!$B$3,IF(AND(N3586&lt;=0.1,N3586&gt;0.05),'Bảng Giá'!$B$4,IF(AND('Raw Data'!N3586&gt;0.1,'Raw Data'!N3586&lt;=0.25),'Bảng Giá'!$B$5,IF(AND('Raw Data'!N3586&gt;0.25,'Raw Data'!N3586&lt;=0.5),'Bảng Giá'!$B$6,IF(AND('Raw Data'!N3586&gt;0.5,'Raw Data'!N3586&lt;=1),'Bảng Giá'!$B$7,IF(AND('Raw Data'!N3586&gt;1,'Raw Data'!N3586&lt;=1.5),'Bảng Giá'!$B$8,IF(AND('Raw Data'!N3586&gt;1.5,'Raw Data'!N3586&lt;=2),'Bảng Giá'!$B$9,IF(AND('Raw Data'!N3586&gt;2,'Raw Data'!N3586&lt;=2.5),'Bảng Giá'!$B$10,IF(AND('Raw Data'!N3586&gt;2.5,'Raw Data'!N3586&lt;=3),'Bảng Giá'!$B$11,IF(AND('Raw Data'!N3586&gt;3,'Raw Data'!N3586&lt;=3.5),'Bảng Giá'!$B$12,IF(AND('Raw Data'!N3586&gt;3.5,'Raw Data'!N3586&lt;=4),'Bảng Giá'!$B$13,IF(AND('Raw Data'!N3586&gt;4,'Raw Data'!N3586&lt;=4.5),'Bảng Giá'!$B$14,IF(AND('Raw Data'!N3586&gt;4.5,'Raw Data'!N3586&lt;=5),'Bảng Giá'!$B$15,IF(AND('Raw Data'!N3586&gt;5,'Raw Data'!N3586&lt;=5.5),'Bảng Giá'!$B$16,IF(AND('Raw Data'!N3586&gt;5.5,'Raw Data'!N3586&lt;=6),'Bảng Giá'!$B$17,'Bảng Giá'!$B$18)))))))))))))))</f>
        <v>3.5&lt;x&lt;=4</v>
      </c>
      <c r="Q3586" s="48">
        <f t="shared" si="333"/>
        <v>1.948051948051948E-2</v>
      </c>
      <c r="R3586">
        <f t="shared" si="334"/>
        <v>94200</v>
      </c>
      <c r="S3586">
        <f t="shared" si="335"/>
        <v>17200</v>
      </c>
    </row>
    <row r="3587" spans="1:19" x14ac:dyDescent="0.25">
      <c r="A3587" s="12">
        <v>3586</v>
      </c>
      <c r="B3587" s="12" t="s">
        <v>292</v>
      </c>
      <c r="C3587" s="12" t="s">
        <v>2256</v>
      </c>
      <c r="D3587" s="28">
        <v>43018.519618055558</v>
      </c>
      <c r="E3587" s="17">
        <v>43021.019618055558</v>
      </c>
      <c r="F3587" s="13" t="s">
        <v>302</v>
      </c>
      <c r="G3587" s="12">
        <v>3600</v>
      </c>
      <c r="H3587" s="12" t="s">
        <v>286</v>
      </c>
      <c r="I3587" s="12" t="s">
        <v>322</v>
      </c>
      <c r="J3587" s="37">
        <f>INDEX('Bảng Giá'!$C$3:$H$18,MATCH('Raw Data'!P3587,'Bảng Giá'!$B$3:$B$18,0),MATCH('Raw Data'!M3587,'Bảng Giá'!$C$2:$H$2,0))</f>
        <v>78500</v>
      </c>
      <c r="K3587" s="12">
        <v>77000</v>
      </c>
      <c r="L3587" s="36">
        <f t="shared" ref="L3587:L3650" si="336">E3587-D3587</f>
        <v>2.5</v>
      </c>
      <c r="M3587" t="str">
        <f>'References data'!H3588</f>
        <v>Liên Vùng đặc biệt</v>
      </c>
      <c r="N3587">
        <f t="shared" ref="N3587:N3650" si="337">G3587/1000</f>
        <v>3.6</v>
      </c>
      <c r="O3587">
        <f t="shared" ref="O3587:O3650" si="338">J3587-K3587</f>
        <v>1500</v>
      </c>
      <c r="P3587" t="str">
        <f>IF(AND(N3587&gt;0,N3587&lt;=0.05),'Bảng Giá'!$B$3,IF(AND(N3587&lt;=0.1,N3587&gt;0.05),'Bảng Giá'!$B$4,IF(AND('Raw Data'!N3587&gt;0.1,'Raw Data'!N3587&lt;=0.25),'Bảng Giá'!$B$5,IF(AND('Raw Data'!N3587&gt;0.25,'Raw Data'!N3587&lt;=0.5),'Bảng Giá'!$B$6,IF(AND('Raw Data'!N3587&gt;0.5,'Raw Data'!N3587&lt;=1),'Bảng Giá'!$B$7,IF(AND('Raw Data'!N3587&gt;1,'Raw Data'!N3587&lt;=1.5),'Bảng Giá'!$B$8,IF(AND('Raw Data'!N3587&gt;1.5,'Raw Data'!N3587&lt;=2),'Bảng Giá'!$B$9,IF(AND('Raw Data'!N3587&gt;2,'Raw Data'!N3587&lt;=2.5),'Bảng Giá'!$B$10,IF(AND('Raw Data'!N3587&gt;2.5,'Raw Data'!N3587&lt;=3),'Bảng Giá'!$B$11,IF(AND('Raw Data'!N3587&gt;3,'Raw Data'!N3587&lt;=3.5),'Bảng Giá'!$B$12,IF(AND('Raw Data'!N3587&gt;3.5,'Raw Data'!N3587&lt;=4),'Bảng Giá'!$B$13,IF(AND('Raw Data'!N3587&gt;4,'Raw Data'!N3587&lt;=4.5),'Bảng Giá'!$B$14,IF(AND('Raw Data'!N3587&gt;4.5,'Raw Data'!N3587&lt;=5),'Bảng Giá'!$B$15,IF(AND('Raw Data'!N3587&gt;5,'Raw Data'!N3587&lt;=5.5),'Bảng Giá'!$B$16,IF(AND('Raw Data'!N3587&gt;5.5,'Raw Data'!N3587&lt;=6),'Bảng Giá'!$B$17,'Bảng Giá'!$B$18)))))))))))))))</f>
        <v>3.5&lt;x&lt;=4</v>
      </c>
      <c r="Q3587" s="48">
        <f t="shared" ref="Q3587:Q3650" si="339">O3587/K3587</f>
        <v>1.948051948051948E-2</v>
      </c>
      <c r="R3587">
        <f t="shared" ref="R3587:R3650" si="340">J3587+(J3587*0.2)</f>
        <v>94200</v>
      </c>
      <c r="S3587">
        <f t="shared" ref="S3587:S3650" si="341">R3587-K3587</f>
        <v>17200</v>
      </c>
    </row>
    <row r="3588" spans="1:19" x14ac:dyDescent="0.25">
      <c r="A3588" s="12">
        <v>3587</v>
      </c>
      <c r="B3588" s="12" t="s">
        <v>292</v>
      </c>
      <c r="C3588" s="12" t="s">
        <v>2257</v>
      </c>
      <c r="D3588" s="28">
        <v>43017.498194444444</v>
      </c>
      <c r="E3588" s="17">
        <v>43021.698194444441</v>
      </c>
      <c r="F3588" s="13" t="s">
        <v>302</v>
      </c>
      <c r="G3588" s="12">
        <v>3600</v>
      </c>
      <c r="H3588" s="12" t="s">
        <v>312</v>
      </c>
      <c r="I3588" s="12" t="s">
        <v>322</v>
      </c>
      <c r="J3588" s="37">
        <f>INDEX('Bảng Giá'!$C$3:$H$18,MATCH('Raw Data'!P3588,'Bảng Giá'!$B$3:$B$18,0),MATCH('Raw Data'!M3588,'Bảng Giá'!$C$2:$H$2,0))</f>
        <v>83500</v>
      </c>
      <c r="K3588" s="12">
        <v>81500</v>
      </c>
      <c r="L3588" s="36">
        <f t="shared" si="336"/>
        <v>4.1999999999970896</v>
      </c>
      <c r="M3588" t="str">
        <f>'References data'!H3589</f>
        <v>Liên Vùng</v>
      </c>
      <c r="N3588">
        <f t="shared" si="337"/>
        <v>3.6</v>
      </c>
      <c r="O3588">
        <f t="shared" si="338"/>
        <v>2000</v>
      </c>
      <c r="P3588" t="str">
        <f>IF(AND(N3588&gt;0,N3588&lt;=0.05),'Bảng Giá'!$B$3,IF(AND(N3588&lt;=0.1,N3588&gt;0.05),'Bảng Giá'!$B$4,IF(AND('Raw Data'!N3588&gt;0.1,'Raw Data'!N3588&lt;=0.25),'Bảng Giá'!$B$5,IF(AND('Raw Data'!N3588&gt;0.25,'Raw Data'!N3588&lt;=0.5),'Bảng Giá'!$B$6,IF(AND('Raw Data'!N3588&gt;0.5,'Raw Data'!N3588&lt;=1),'Bảng Giá'!$B$7,IF(AND('Raw Data'!N3588&gt;1,'Raw Data'!N3588&lt;=1.5),'Bảng Giá'!$B$8,IF(AND('Raw Data'!N3588&gt;1.5,'Raw Data'!N3588&lt;=2),'Bảng Giá'!$B$9,IF(AND('Raw Data'!N3588&gt;2,'Raw Data'!N3588&lt;=2.5),'Bảng Giá'!$B$10,IF(AND('Raw Data'!N3588&gt;2.5,'Raw Data'!N3588&lt;=3),'Bảng Giá'!$B$11,IF(AND('Raw Data'!N3588&gt;3,'Raw Data'!N3588&lt;=3.5),'Bảng Giá'!$B$12,IF(AND('Raw Data'!N3588&gt;3.5,'Raw Data'!N3588&lt;=4),'Bảng Giá'!$B$13,IF(AND('Raw Data'!N3588&gt;4,'Raw Data'!N3588&lt;=4.5),'Bảng Giá'!$B$14,IF(AND('Raw Data'!N3588&gt;4.5,'Raw Data'!N3588&lt;=5),'Bảng Giá'!$B$15,IF(AND('Raw Data'!N3588&gt;5,'Raw Data'!N3588&lt;=5.5),'Bảng Giá'!$B$16,IF(AND('Raw Data'!N3588&gt;5.5,'Raw Data'!N3588&lt;=6),'Bảng Giá'!$B$17,'Bảng Giá'!$B$18)))))))))))))))</f>
        <v>3.5&lt;x&lt;=4</v>
      </c>
      <c r="Q3588" s="48">
        <f t="shared" si="339"/>
        <v>2.4539877300613498E-2</v>
      </c>
      <c r="R3588">
        <f t="shared" si="340"/>
        <v>100200</v>
      </c>
      <c r="S3588">
        <f t="shared" si="341"/>
        <v>18700</v>
      </c>
    </row>
    <row r="3589" spans="1:19" x14ac:dyDescent="0.25">
      <c r="A3589" s="12">
        <v>3588</v>
      </c>
      <c r="B3589" s="12" t="s">
        <v>292</v>
      </c>
      <c r="C3589" s="12" t="s">
        <v>2258</v>
      </c>
      <c r="D3589" s="28">
        <v>43018.684988425928</v>
      </c>
      <c r="E3589" s="17">
        <v>43021.184988425928</v>
      </c>
      <c r="F3589" s="13" t="s">
        <v>302</v>
      </c>
      <c r="G3589" s="12">
        <v>3600</v>
      </c>
      <c r="H3589" s="12" t="s">
        <v>142</v>
      </c>
      <c r="I3589" s="12" t="s">
        <v>322</v>
      </c>
      <c r="J3589" s="37">
        <f>INDEX('Bảng Giá'!$C$3:$H$18,MATCH('Raw Data'!P3589,'Bảng Giá'!$B$3:$B$18,0),MATCH('Raw Data'!M3589,'Bảng Giá'!$C$2:$H$2,0))</f>
        <v>78500</v>
      </c>
      <c r="K3589" s="12">
        <v>77000</v>
      </c>
      <c r="L3589" s="36">
        <f t="shared" si="336"/>
        <v>2.5</v>
      </c>
      <c r="M3589" t="str">
        <f>'References data'!H3590</f>
        <v>Liên Vùng đặc biệt</v>
      </c>
      <c r="N3589">
        <f t="shared" si="337"/>
        <v>3.6</v>
      </c>
      <c r="O3589">
        <f t="shared" si="338"/>
        <v>1500</v>
      </c>
      <c r="P3589" t="str">
        <f>IF(AND(N3589&gt;0,N3589&lt;=0.05),'Bảng Giá'!$B$3,IF(AND(N3589&lt;=0.1,N3589&gt;0.05),'Bảng Giá'!$B$4,IF(AND('Raw Data'!N3589&gt;0.1,'Raw Data'!N3589&lt;=0.25),'Bảng Giá'!$B$5,IF(AND('Raw Data'!N3589&gt;0.25,'Raw Data'!N3589&lt;=0.5),'Bảng Giá'!$B$6,IF(AND('Raw Data'!N3589&gt;0.5,'Raw Data'!N3589&lt;=1),'Bảng Giá'!$B$7,IF(AND('Raw Data'!N3589&gt;1,'Raw Data'!N3589&lt;=1.5),'Bảng Giá'!$B$8,IF(AND('Raw Data'!N3589&gt;1.5,'Raw Data'!N3589&lt;=2),'Bảng Giá'!$B$9,IF(AND('Raw Data'!N3589&gt;2,'Raw Data'!N3589&lt;=2.5),'Bảng Giá'!$B$10,IF(AND('Raw Data'!N3589&gt;2.5,'Raw Data'!N3589&lt;=3),'Bảng Giá'!$B$11,IF(AND('Raw Data'!N3589&gt;3,'Raw Data'!N3589&lt;=3.5),'Bảng Giá'!$B$12,IF(AND('Raw Data'!N3589&gt;3.5,'Raw Data'!N3589&lt;=4),'Bảng Giá'!$B$13,IF(AND('Raw Data'!N3589&gt;4,'Raw Data'!N3589&lt;=4.5),'Bảng Giá'!$B$14,IF(AND('Raw Data'!N3589&gt;4.5,'Raw Data'!N3589&lt;=5),'Bảng Giá'!$B$15,IF(AND('Raw Data'!N3589&gt;5,'Raw Data'!N3589&lt;=5.5),'Bảng Giá'!$B$16,IF(AND('Raw Data'!N3589&gt;5.5,'Raw Data'!N3589&lt;=6),'Bảng Giá'!$B$17,'Bảng Giá'!$B$18)))))))))))))))</f>
        <v>3.5&lt;x&lt;=4</v>
      </c>
      <c r="Q3589" s="48">
        <f t="shared" si="339"/>
        <v>1.948051948051948E-2</v>
      </c>
      <c r="R3589">
        <f t="shared" si="340"/>
        <v>94200</v>
      </c>
      <c r="S3589">
        <f t="shared" si="341"/>
        <v>17200</v>
      </c>
    </row>
    <row r="3590" spans="1:19" x14ac:dyDescent="0.25">
      <c r="A3590" s="12">
        <v>3589</v>
      </c>
      <c r="B3590" s="12" t="s">
        <v>292</v>
      </c>
      <c r="C3590" s="12" t="s">
        <v>2259</v>
      </c>
      <c r="D3590" s="28">
        <v>43017.497442129628</v>
      </c>
      <c r="E3590" s="17">
        <v>43019.997442129628</v>
      </c>
      <c r="F3590" s="13" t="s">
        <v>302</v>
      </c>
      <c r="G3590" s="12">
        <v>3600</v>
      </c>
      <c r="H3590" s="12" t="s">
        <v>289</v>
      </c>
      <c r="I3590" s="12" t="s">
        <v>322</v>
      </c>
      <c r="J3590" s="37">
        <f>INDEX('Bảng Giá'!$C$3:$H$18,MATCH('Raw Data'!P3590,'Bảng Giá'!$B$3:$B$18,0),MATCH('Raw Data'!M3590,'Bảng Giá'!$C$2:$H$2,0))</f>
        <v>78500</v>
      </c>
      <c r="K3590" s="12">
        <v>77000</v>
      </c>
      <c r="L3590" s="36">
        <f t="shared" si="336"/>
        <v>2.5</v>
      </c>
      <c r="M3590" t="str">
        <f>'References data'!H3591</f>
        <v>Liên Vùng đặc biệt</v>
      </c>
      <c r="N3590">
        <f t="shared" si="337"/>
        <v>3.6</v>
      </c>
      <c r="O3590">
        <f t="shared" si="338"/>
        <v>1500</v>
      </c>
      <c r="P3590" t="str">
        <f>IF(AND(N3590&gt;0,N3590&lt;=0.05),'Bảng Giá'!$B$3,IF(AND(N3590&lt;=0.1,N3590&gt;0.05),'Bảng Giá'!$B$4,IF(AND('Raw Data'!N3590&gt;0.1,'Raw Data'!N3590&lt;=0.25),'Bảng Giá'!$B$5,IF(AND('Raw Data'!N3590&gt;0.25,'Raw Data'!N3590&lt;=0.5),'Bảng Giá'!$B$6,IF(AND('Raw Data'!N3590&gt;0.5,'Raw Data'!N3590&lt;=1),'Bảng Giá'!$B$7,IF(AND('Raw Data'!N3590&gt;1,'Raw Data'!N3590&lt;=1.5),'Bảng Giá'!$B$8,IF(AND('Raw Data'!N3590&gt;1.5,'Raw Data'!N3590&lt;=2),'Bảng Giá'!$B$9,IF(AND('Raw Data'!N3590&gt;2,'Raw Data'!N3590&lt;=2.5),'Bảng Giá'!$B$10,IF(AND('Raw Data'!N3590&gt;2.5,'Raw Data'!N3590&lt;=3),'Bảng Giá'!$B$11,IF(AND('Raw Data'!N3590&gt;3,'Raw Data'!N3590&lt;=3.5),'Bảng Giá'!$B$12,IF(AND('Raw Data'!N3590&gt;3.5,'Raw Data'!N3590&lt;=4),'Bảng Giá'!$B$13,IF(AND('Raw Data'!N3590&gt;4,'Raw Data'!N3590&lt;=4.5),'Bảng Giá'!$B$14,IF(AND('Raw Data'!N3590&gt;4.5,'Raw Data'!N3590&lt;=5),'Bảng Giá'!$B$15,IF(AND('Raw Data'!N3590&gt;5,'Raw Data'!N3590&lt;=5.5),'Bảng Giá'!$B$16,IF(AND('Raw Data'!N3590&gt;5.5,'Raw Data'!N3590&lt;=6),'Bảng Giá'!$B$17,'Bảng Giá'!$B$18)))))))))))))))</f>
        <v>3.5&lt;x&lt;=4</v>
      </c>
      <c r="Q3590" s="48">
        <f t="shared" si="339"/>
        <v>1.948051948051948E-2</v>
      </c>
      <c r="R3590">
        <f t="shared" si="340"/>
        <v>94200</v>
      </c>
      <c r="S3590">
        <f t="shared" si="341"/>
        <v>17200</v>
      </c>
    </row>
    <row r="3591" spans="1:19" x14ac:dyDescent="0.25">
      <c r="A3591" s="12">
        <v>3590</v>
      </c>
      <c r="B3591" s="12" t="s">
        <v>292</v>
      </c>
      <c r="C3591" s="12" t="s">
        <v>2260</v>
      </c>
      <c r="D3591" s="28">
        <v>43018.395902777775</v>
      </c>
      <c r="E3591" s="17">
        <v>43020.895902777775</v>
      </c>
      <c r="F3591" s="13" t="s">
        <v>302</v>
      </c>
      <c r="G3591" s="12">
        <v>3600</v>
      </c>
      <c r="H3591" s="12" t="s">
        <v>146</v>
      </c>
      <c r="I3591" s="12" t="s">
        <v>322</v>
      </c>
      <c r="J3591" s="37">
        <f>INDEX('Bảng Giá'!$C$3:$H$18,MATCH('Raw Data'!P3591,'Bảng Giá'!$B$3:$B$18,0),MATCH('Raw Data'!M3591,'Bảng Giá'!$C$2:$H$2,0))</f>
        <v>78500</v>
      </c>
      <c r="K3591" s="12">
        <v>77000</v>
      </c>
      <c r="L3591" s="36">
        <f t="shared" si="336"/>
        <v>2.5</v>
      </c>
      <c r="M3591" t="str">
        <f>'References data'!H3592</f>
        <v>Liên Vùng đặc biệt</v>
      </c>
      <c r="N3591">
        <f t="shared" si="337"/>
        <v>3.6</v>
      </c>
      <c r="O3591">
        <f t="shared" si="338"/>
        <v>1500</v>
      </c>
      <c r="P3591" t="str">
        <f>IF(AND(N3591&gt;0,N3591&lt;=0.05),'Bảng Giá'!$B$3,IF(AND(N3591&lt;=0.1,N3591&gt;0.05),'Bảng Giá'!$B$4,IF(AND('Raw Data'!N3591&gt;0.1,'Raw Data'!N3591&lt;=0.25),'Bảng Giá'!$B$5,IF(AND('Raw Data'!N3591&gt;0.25,'Raw Data'!N3591&lt;=0.5),'Bảng Giá'!$B$6,IF(AND('Raw Data'!N3591&gt;0.5,'Raw Data'!N3591&lt;=1),'Bảng Giá'!$B$7,IF(AND('Raw Data'!N3591&gt;1,'Raw Data'!N3591&lt;=1.5),'Bảng Giá'!$B$8,IF(AND('Raw Data'!N3591&gt;1.5,'Raw Data'!N3591&lt;=2),'Bảng Giá'!$B$9,IF(AND('Raw Data'!N3591&gt;2,'Raw Data'!N3591&lt;=2.5),'Bảng Giá'!$B$10,IF(AND('Raw Data'!N3591&gt;2.5,'Raw Data'!N3591&lt;=3),'Bảng Giá'!$B$11,IF(AND('Raw Data'!N3591&gt;3,'Raw Data'!N3591&lt;=3.5),'Bảng Giá'!$B$12,IF(AND('Raw Data'!N3591&gt;3.5,'Raw Data'!N3591&lt;=4),'Bảng Giá'!$B$13,IF(AND('Raw Data'!N3591&gt;4,'Raw Data'!N3591&lt;=4.5),'Bảng Giá'!$B$14,IF(AND('Raw Data'!N3591&gt;4.5,'Raw Data'!N3591&lt;=5),'Bảng Giá'!$B$15,IF(AND('Raw Data'!N3591&gt;5,'Raw Data'!N3591&lt;=5.5),'Bảng Giá'!$B$16,IF(AND('Raw Data'!N3591&gt;5.5,'Raw Data'!N3591&lt;=6),'Bảng Giá'!$B$17,'Bảng Giá'!$B$18)))))))))))))))</f>
        <v>3.5&lt;x&lt;=4</v>
      </c>
      <c r="Q3591" s="48">
        <f t="shared" si="339"/>
        <v>1.948051948051948E-2</v>
      </c>
      <c r="R3591">
        <f t="shared" si="340"/>
        <v>94200</v>
      </c>
      <c r="S3591">
        <f t="shared" si="341"/>
        <v>17200</v>
      </c>
    </row>
    <row r="3592" spans="1:19" x14ac:dyDescent="0.25">
      <c r="A3592" s="12">
        <v>3591</v>
      </c>
      <c r="B3592" s="12" t="s">
        <v>292</v>
      </c>
      <c r="C3592" s="12" t="s">
        <v>2261</v>
      </c>
      <c r="D3592" s="28">
        <v>43018.509826388887</v>
      </c>
      <c r="E3592" s="17">
        <v>43022.709826388884</v>
      </c>
      <c r="F3592" s="13" t="s">
        <v>302</v>
      </c>
      <c r="G3592" s="12">
        <v>3600</v>
      </c>
      <c r="H3592" s="12" t="s">
        <v>126</v>
      </c>
      <c r="I3592" s="12" t="s">
        <v>322</v>
      </c>
      <c r="J3592" s="37">
        <f>INDEX('Bảng Giá'!$C$3:$H$18,MATCH('Raw Data'!P3592,'Bảng Giá'!$B$3:$B$18,0),MATCH('Raw Data'!M3592,'Bảng Giá'!$C$2:$H$2,0))</f>
        <v>83500</v>
      </c>
      <c r="K3592" s="12">
        <v>81500</v>
      </c>
      <c r="L3592" s="36">
        <f t="shared" si="336"/>
        <v>4.1999999999970896</v>
      </c>
      <c r="M3592" t="str">
        <f>'References data'!H3593</f>
        <v>Liên Vùng</v>
      </c>
      <c r="N3592">
        <f t="shared" si="337"/>
        <v>3.6</v>
      </c>
      <c r="O3592">
        <f t="shared" si="338"/>
        <v>2000</v>
      </c>
      <c r="P3592" t="str">
        <f>IF(AND(N3592&gt;0,N3592&lt;=0.05),'Bảng Giá'!$B$3,IF(AND(N3592&lt;=0.1,N3592&gt;0.05),'Bảng Giá'!$B$4,IF(AND('Raw Data'!N3592&gt;0.1,'Raw Data'!N3592&lt;=0.25),'Bảng Giá'!$B$5,IF(AND('Raw Data'!N3592&gt;0.25,'Raw Data'!N3592&lt;=0.5),'Bảng Giá'!$B$6,IF(AND('Raw Data'!N3592&gt;0.5,'Raw Data'!N3592&lt;=1),'Bảng Giá'!$B$7,IF(AND('Raw Data'!N3592&gt;1,'Raw Data'!N3592&lt;=1.5),'Bảng Giá'!$B$8,IF(AND('Raw Data'!N3592&gt;1.5,'Raw Data'!N3592&lt;=2),'Bảng Giá'!$B$9,IF(AND('Raw Data'!N3592&gt;2,'Raw Data'!N3592&lt;=2.5),'Bảng Giá'!$B$10,IF(AND('Raw Data'!N3592&gt;2.5,'Raw Data'!N3592&lt;=3),'Bảng Giá'!$B$11,IF(AND('Raw Data'!N3592&gt;3,'Raw Data'!N3592&lt;=3.5),'Bảng Giá'!$B$12,IF(AND('Raw Data'!N3592&gt;3.5,'Raw Data'!N3592&lt;=4),'Bảng Giá'!$B$13,IF(AND('Raw Data'!N3592&gt;4,'Raw Data'!N3592&lt;=4.5),'Bảng Giá'!$B$14,IF(AND('Raw Data'!N3592&gt;4.5,'Raw Data'!N3592&lt;=5),'Bảng Giá'!$B$15,IF(AND('Raw Data'!N3592&gt;5,'Raw Data'!N3592&lt;=5.5),'Bảng Giá'!$B$16,IF(AND('Raw Data'!N3592&gt;5.5,'Raw Data'!N3592&lt;=6),'Bảng Giá'!$B$17,'Bảng Giá'!$B$18)))))))))))))))</f>
        <v>3.5&lt;x&lt;=4</v>
      </c>
      <c r="Q3592" s="48">
        <f t="shared" si="339"/>
        <v>2.4539877300613498E-2</v>
      </c>
      <c r="R3592">
        <f t="shared" si="340"/>
        <v>100200</v>
      </c>
      <c r="S3592">
        <f t="shared" si="341"/>
        <v>18700</v>
      </c>
    </row>
    <row r="3593" spans="1:19" x14ac:dyDescent="0.25">
      <c r="A3593" s="12">
        <v>3592</v>
      </c>
      <c r="B3593" s="12" t="s">
        <v>292</v>
      </c>
      <c r="C3593" s="12" t="s">
        <v>2262</v>
      </c>
      <c r="D3593" s="28">
        <v>43017.662256944444</v>
      </c>
      <c r="E3593" s="17">
        <v>43021.862256944441</v>
      </c>
      <c r="F3593" s="13" t="s">
        <v>302</v>
      </c>
      <c r="G3593" s="12">
        <v>3600</v>
      </c>
      <c r="H3593" s="12" t="s">
        <v>275</v>
      </c>
      <c r="I3593" s="12" t="s">
        <v>322</v>
      </c>
      <c r="J3593" s="37">
        <f>INDEX('Bảng Giá'!$C$3:$H$18,MATCH('Raw Data'!P3593,'Bảng Giá'!$B$3:$B$18,0),MATCH('Raw Data'!M3593,'Bảng Giá'!$C$2:$H$2,0))</f>
        <v>83500</v>
      </c>
      <c r="K3593" s="12">
        <v>81500</v>
      </c>
      <c r="L3593" s="36">
        <f t="shared" si="336"/>
        <v>4.1999999999970896</v>
      </c>
      <c r="M3593" t="str">
        <f>'References data'!H3594</f>
        <v>Liên Vùng</v>
      </c>
      <c r="N3593">
        <f t="shared" si="337"/>
        <v>3.6</v>
      </c>
      <c r="O3593">
        <f t="shared" si="338"/>
        <v>2000</v>
      </c>
      <c r="P3593" t="str">
        <f>IF(AND(N3593&gt;0,N3593&lt;=0.05),'Bảng Giá'!$B$3,IF(AND(N3593&lt;=0.1,N3593&gt;0.05),'Bảng Giá'!$B$4,IF(AND('Raw Data'!N3593&gt;0.1,'Raw Data'!N3593&lt;=0.25),'Bảng Giá'!$B$5,IF(AND('Raw Data'!N3593&gt;0.25,'Raw Data'!N3593&lt;=0.5),'Bảng Giá'!$B$6,IF(AND('Raw Data'!N3593&gt;0.5,'Raw Data'!N3593&lt;=1),'Bảng Giá'!$B$7,IF(AND('Raw Data'!N3593&gt;1,'Raw Data'!N3593&lt;=1.5),'Bảng Giá'!$B$8,IF(AND('Raw Data'!N3593&gt;1.5,'Raw Data'!N3593&lt;=2),'Bảng Giá'!$B$9,IF(AND('Raw Data'!N3593&gt;2,'Raw Data'!N3593&lt;=2.5),'Bảng Giá'!$B$10,IF(AND('Raw Data'!N3593&gt;2.5,'Raw Data'!N3593&lt;=3),'Bảng Giá'!$B$11,IF(AND('Raw Data'!N3593&gt;3,'Raw Data'!N3593&lt;=3.5),'Bảng Giá'!$B$12,IF(AND('Raw Data'!N3593&gt;3.5,'Raw Data'!N3593&lt;=4),'Bảng Giá'!$B$13,IF(AND('Raw Data'!N3593&gt;4,'Raw Data'!N3593&lt;=4.5),'Bảng Giá'!$B$14,IF(AND('Raw Data'!N3593&gt;4.5,'Raw Data'!N3593&lt;=5),'Bảng Giá'!$B$15,IF(AND('Raw Data'!N3593&gt;5,'Raw Data'!N3593&lt;=5.5),'Bảng Giá'!$B$16,IF(AND('Raw Data'!N3593&gt;5.5,'Raw Data'!N3593&lt;=6),'Bảng Giá'!$B$17,'Bảng Giá'!$B$18)))))))))))))))</f>
        <v>3.5&lt;x&lt;=4</v>
      </c>
      <c r="Q3593" s="48">
        <f t="shared" si="339"/>
        <v>2.4539877300613498E-2</v>
      </c>
      <c r="R3593">
        <f t="shared" si="340"/>
        <v>100200</v>
      </c>
      <c r="S3593">
        <f t="shared" si="341"/>
        <v>18700</v>
      </c>
    </row>
    <row r="3594" spans="1:19" x14ac:dyDescent="0.25">
      <c r="A3594" s="12">
        <v>3593</v>
      </c>
      <c r="B3594" s="12" t="s">
        <v>292</v>
      </c>
      <c r="C3594" s="12" t="s">
        <v>2263</v>
      </c>
      <c r="D3594" s="28">
        <v>43018.509583333333</v>
      </c>
      <c r="E3594" s="17">
        <v>43022.70958333333</v>
      </c>
      <c r="F3594" s="13" t="s">
        <v>302</v>
      </c>
      <c r="G3594" s="12">
        <v>3600</v>
      </c>
      <c r="H3594" s="12" t="s">
        <v>275</v>
      </c>
      <c r="I3594" s="12" t="s">
        <v>322</v>
      </c>
      <c r="J3594" s="37">
        <f>INDEX('Bảng Giá'!$C$3:$H$18,MATCH('Raw Data'!P3594,'Bảng Giá'!$B$3:$B$18,0),MATCH('Raw Data'!M3594,'Bảng Giá'!$C$2:$H$2,0))</f>
        <v>83500</v>
      </c>
      <c r="K3594" s="12">
        <v>81500</v>
      </c>
      <c r="L3594" s="36">
        <f t="shared" si="336"/>
        <v>4.1999999999970896</v>
      </c>
      <c r="M3594" t="str">
        <f>'References data'!H3595</f>
        <v>Liên Vùng</v>
      </c>
      <c r="N3594">
        <f t="shared" si="337"/>
        <v>3.6</v>
      </c>
      <c r="O3594">
        <f t="shared" si="338"/>
        <v>2000</v>
      </c>
      <c r="P3594" t="str">
        <f>IF(AND(N3594&gt;0,N3594&lt;=0.05),'Bảng Giá'!$B$3,IF(AND(N3594&lt;=0.1,N3594&gt;0.05),'Bảng Giá'!$B$4,IF(AND('Raw Data'!N3594&gt;0.1,'Raw Data'!N3594&lt;=0.25),'Bảng Giá'!$B$5,IF(AND('Raw Data'!N3594&gt;0.25,'Raw Data'!N3594&lt;=0.5),'Bảng Giá'!$B$6,IF(AND('Raw Data'!N3594&gt;0.5,'Raw Data'!N3594&lt;=1),'Bảng Giá'!$B$7,IF(AND('Raw Data'!N3594&gt;1,'Raw Data'!N3594&lt;=1.5),'Bảng Giá'!$B$8,IF(AND('Raw Data'!N3594&gt;1.5,'Raw Data'!N3594&lt;=2),'Bảng Giá'!$B$9,IF(AND('Raw Data'!N3594&gt;2,'Raw Data'!N3594&lt;=2.5),'Bảng Giá'!$B$10,IF(AND('Raw Data'!N3594&gt;2.5,'Raw Data'!N3594&lt;=3),'Bảng Giá'!$B$11,IF(AND('Raw Data'!N3594&gt;3,'Raw Data'!N3594&lt;=3.5),'Bảng Giá'!$B$12,IF(AND('Raw Data'!N3594&gt;3.5,'Raw Data'!N3594&lt;=4),'Bảng Giá'!$B$13,IF(AND('Raw Data'!N3594&gt;4,'Raw Data'!N3594&lt;=4.5),'Bảng Giá'!$B$14,IF(AND('Raw Data'!N3594&gt;4.5,'Raw Data'!N3594&lt;=5),'Bảng Giá'!$B$15,IF(AND('Raw Data'!N3594&gt;5,'Raw Data'!N3594&lt;=5.5),'Bảng Giá'!$B$16,IF(AND('Raw Data'!N3594&gt;5.5,'Raw Data'!N3594&lt;=6),'Bảng Giá'!$B$17,'Bảng Giá'!$B$18)))))))))))))))</f>
        <v>3.5&lt;x&lt;=4</v>
      </c>
      <c r="Q3594" s="48">
        <f t="shared" si="339"/>
        <v>2.4539877300613498E-2</v>
      </c>
      <c r="R3594">
        <f t="shared" si="340"/>
        <v>100200</v>
      </c>
      <c r="S3594">
        <f t="shared" si="341"/>
        <v>18700</v>
      </c>
    </row>
    <row r="3595" spans="1:19" x14ac:dyDescent="0.25">
      <c r="A3595" s="12">
        <v>3594</v>
      </c>
      <c r="B3595" s="12" t="s">
        <v>292</v>
      </c>
      <c r="C3595" s="12" t="s">
        <v>2264</v>
      </c>
      <c r="D3595" s="28">
        <v>43017.498148148145</v>
      </c>
      <c r="E3595" s="17">
        <v>43021.698148148142</v>
      </c>
      <c r="F3595" s="13" t="s">
        <v>302</v>
      </c>
      <c r="G3595" s="12">
        <v>5400</v>
      </c>
      <c r="H3595" s="12" t="s">
        <v>171</v>
      </c>
      <c r="I3595" s="12" t="s">
        <v>311</v>
      </c>
      <c r="J3595" s="37">
        <f>INDEX('Bảng Giá'!$C$3:$H$18,MATCH('Raw Data'!P3595,'Bảng Giá'!$B$3:$B$18,0),MATCH('Raw Data'!M3595,'Bảng Giá'!$C$2:$H$2,0))</f>
        <v>109000</v>
      </c>
      <c r="K3595" s="12">
        <v>106300</v>
      </c>
      <c r="L3595" s="36">
        <f t="shared" si="336"/>
        <v>4.1999999999970896</v>
      </c>
      <c r="M3595" t="str">
        <f>'References data'!H3596</f>
        <v>Liên Vùng</v>
      </c>
      <c r="N3595">
        <f t="shared" si="337"/>
        <v>5.4</v>
      </c>
      <c r="O3595">
        <f t="shared" si="338"/>
        <v>2700</v>
      </c>
      <c r="P3595" t="str">
        <f>IF(AND(N3595&gt;0,N3595&lt;=0.05),'Bảng Giá'!$B$3,IF(AND(N3595&lt;=0.1,N3595&gt;0.05),'Bảng Giá'!$B$4,IF(AND('Raw Data'!N3595&gt;0.1,'Raw Data'!N3595&lt;=0.25),'Bảng Giá'!$B$5,IF(AND('Raw Data'!N3595&gt;0.25,'Raw Data'!N3595&lt;=0.5),'Bảng Giá'!$B$6,IF(AND('Raw Data'!N3595&gt;0.5,'Raw Data'!N3595&lt;=1),'Bảng Giá'!$B$7,IF(AND('Raw Data'!N3595&gt;1,'Raw Data'!N3595&lt;=1.5),'Bảng Giá'!$B$8,IF(AND('Raw Data'!N3595&gt;1.5,'Raw Data'!N3595&lt;=2),'Bảng Giá'!$B$9,IF(AND('Raw Data'!N3595&gt;2,'Raw Data'!N3595&lt;=2.5),'Bảng Giá'!$B$10,IF(AND('Raw Data'!N3595&gt;2.5,'Raw Data'!N3595&lt;=3),'Bảng Giá'!$B$11,IF(AND('Raw Data'!N3595&gt;3,'Raw Data'!N3595&lt;=3.5),'Bảng Giá'!$B$12,IF(AND('Raw Data'!N3595&gt;3.5,'Raw Data'!N3595&lt;=4),'Bảng Giá'!$B$13,IF(AND('Raw Data'!N3595&gt;4,'Raw Data'!N3595&lt;=4.5),'Bảng Giá'!$B$14,IF(AND('Raw Data'!N3595&gt;4.5,'Raw Data'!N3595&lt;=5),'Bảng Giá'!$B$15,IF(AND('Raw Data'!N3595&gt;5,'Raw Data'!N3595&lt;=5.5),'Bảng Giá'!$B$16,IF(AND('Raw Data'!N3595&gt;5.5,'Raw Data'!N3595&lt;=6),'Bảng Giá'!$B$17,'Bảng Giá'!$B$18)))))))))))))))</f>
        <v>5&lt;x&lt;=5.5</v>
      </c>
      <c r="Q3595" s="48">
        <f t="shared" si="339"/>
        <v>2.5399811853245531E-2</v>
      </c>
      <c r="R3595">
        <f t="shared" si="340"/>
        <v>130800</v>
      </c>
      <c r="S3595">
        <f t="shared" si="341"/>
        <v>24500</v>
      </c>
    </row>
    <row r="3596" spans="1:19" x14ac:dyDescent="0.25">
      <c r="A3596" s="12">
        <v>3595</v>
      </c>
      <c r="B3596" s="12" t="s">
        <v>292</v>
      </c>
      <c r="C3596" s="12" t="s">
        <v>2265</v>
      </c>
      <c r="D3596" s="28">
        <v>43015.436307870368</v>
      </c>
      <c r="E3596" s="17">
        <v>43019.636307870365</v>
      </c>
      <c r="F3596" s="13" t="s">
        <v>302</v>
      </c>
      <c r="G3596" s="12">
        <v>3600</v>
      </c>
      <c r="H3596" s="12" t="s">
        <v>275</v>
      </c>
      <c r="I3596" s="12" t="s">
        <v>322</v>
      </c>
      <c r="J3596" s="37">
        <f>INDEX('Bảng Giá'!$C$3:$H$18,MATCH('Raw Data'!P3596,'Bảng Giá'!$B$3:$B$18,0),MATCH('Raw Data'!M3596,'Bảng Giá'!$C$2:$H$2,0))</f>
        <v>83500</v>
      </c>
      <c r="K3596" s="12">
        <v>81500</v>
      </c>
      <c r="L3596" s="36">
        <f t="shared" si="336"/>
        <v>4.1999999999970896</v>
      </c>
      <c r="M3596" t="str">
        <f>'References data'!H3597</f>
        <v>Liên Vùng</v>
      </c>
      <c r="N3596">
        <f t="shared" si="337"/>
        <v>3.6</v>
      </c>
      <c r="O3596">
        <f t="shared" si="338"/>
        <v>2000</v>
      </c>
      <c r="P3596" t="str">
        <f>IF(AND(N3596&gt;0,N3596&lt;=0.05),'Bảng Giá'!$B$3,IF(AND(N3596&lt;=0.1,N3596&gt;0.05),'Bảng Giá'!$B$4,IF(AND('Raw Data'!N3596&gt;0.1,'Raw Data'!N3596&lt;=0.25),'Bảng Giá'!$B$5,IF(AND('Raw Data'!N3596&gt;0.25,'Raw Data'!N3596&lt;=0.5),'Bảng Giá'!$B$6,IF(AND('Raw Data'!N3596&gt;0.5,'Raw Data'!N3596&lt;=1),'Bảng Giá'!$B$7,IF(AND('Raw Data'!N3596&gt;1,'Raw Data'!N3596&lt;=1.5),'Bảng Giá'!$B$8,IF(AND('Raw Data'!N3596&gt;1.5,'Raw Data'!N3596&lt;=2),'Bảng Giá'!$B$9,IF(AND('Raw Data'!N3596&gt;2,'Raw Data'!N3596&lt;=2.5),'Bảng Giá'!$B$10,IF(AND('Raw Data'!N3596&gt;2.5,'Raw Data'!N3596&lt;=3),'Bảng Giá'!$B$11,IF(AND('Raw Data'!N3596&gt;3,'Raw Data'!N3596&lt;=3.5),'Bảng Giá'!$B$12,IF(AND('Raw Data'!N3596&gt;3.5,'Raw Data'!N3596&lt;=4),'Bảng Giá'!$B$13,IF(AND('Raw Data'!N3596&gt;4,'Raw Data'!N3596&lt;=4.5),'Bảng Giá'!$B$14,IF(AND('Raw Data'!N3596&gt;4.5,'Raw Data'!N3596&lt;=5),'Bảng Giá'!$B$15,IF(AND('Raw Data'!N3596&gt;5,'Raw Data'!N3596&lt;=5.5),'Bảng Giá'!$B$16,IF(AND('Raw Data'!N3596&gt;5.5,'Raw Data'!N3596&lt;=6),'Bảng Giá'!$B$17,'Bảng Giá'!$B$18)))))))))))))))</f>
        <v>3.5&lt;x&lt;=4</v>
      </c>
      <c r="Q3596" s="48">
        <f t="shared" si="339"/>
        <v>2.4539877300613498E-2</v>
      </c>
      <c r="R3596">
        <f t="shared" si="340"/>
        <v>100200</v>
      </c>
      <c r="S3596">
        <f t="shared" si="341"/>
        <v>18700</v>
      </c>
    </row>
    <row r="3597" spans="1:19" x14ac:dyDescent="0.25">
      <c r="A3597" s="12">
        <v>3596</v>
      </c>
      <c r="B3597" s="12" t="s">
        <v>292</v>
      </c>
      <c r="C3597" s="12" t="s">
        <v>2266</v>
      </c>
      <c r="D3597" s="28">
        <v>43018.333333333336</v>
      </c>
      <c r="E3597" s="17">
        <v>43022.533333333333</v>
      </c>
      <c r="F3597" s="13" t="s">
        <v>302</v>
      </c>
      <c r="G3597" s="12">
        <v>5400</v>
      </c>
      <c r="H3597" s="12" t="s">
        <v>171</v>
      </c>
      <c r="I3597" s="12" t="s">
        <v>311</v>
      </c>
      <c r="J3597" s="37">
        <f>INDEX('Bảng Giá'!$C$3:$H$18,MATCH('Raw Data'!P3597,'Bảng Giá'!$B$3:$B$18,0),MATCH('Raw Data'!M3597,'Bảng Giá'!$C$2:$H$2,0))</f>
        <v>109000</v>
      </c>
      <c r="K3597" s="12">
        <v>106300</v>
      </c>
      <c r="L3597" s="36">
        <f t="shared" si="336"/>
        <v>4.1999999999970896</v>
      </c>
      <c r="M3597" t="str">
        <f>'References data'!H3598</f>
        <v>Liên Vùng</v>
      </c>
      <c r="N3597">
        <f t="shared" si="337"/>
        <v>5.4</v>
      </c>
      <c r="O3597">
        <f t="shared" si="338"/>
        <v>2700</v>
      </c>
      <c r="P3597" t="str">
        <f>IF(AND(N3597&gt;0,N3597&lt;=0.05),'Bảng Giá'!$B$3,IF(AND(N3597&lt;=0.1,N3597&gt;0.05),'Bảng Giá'!$B$4,IF(AND('Raw Data'!N3597&gt;0.1,'Raw Data'!N3597&lt;=0.25),'Bảng Giá'!$B$5,IF(AND('Raw Data'!N3597&gt;0.25,'Raw Data'!N3597&lt;=0.5),'Bảng Giá'!$B$6,IF(AND('Raw Data'!N3597&gt;0.5,'Raw Data'!N3597&lt;=1),'Bảng Giá'!$B$7,IF(AND('Raw Data'!N3597&gt;1,'Raw Data'!N3597&lt;=1.5),'Bảng Giá'!$B$8,IF(AND('Raw Data'!N3597&gt;1.5,'Raw Data'!N3597&lt;=2),'Bảng Giá'!$B$9,IF(AND('Raw Data'!N3597&gt;2,'Raw Data'!N3597&lt;=2.5),'Bảng Giá'!$B$10,IF(AND('Raw Data'!N3597&gt;2.5,'Raw Data'!N3597&lt;=3),'Bảng Giá'!$B$11,IF(AND('Raw Data'!N3597&gt;3,'Raw Data'!N3597&lt;=3.5),'Bảng Giá'!$B$12,IF(AND('Raw Data'!N3597&gt;3.5,'Raw Data'!N3597&lt;=4),'Bảng Giá'!$B$13,IF(AND('Raw Data'!N3597&gt;4,'Raw Data'!N3597&lt;=4.5),'Bảng Giá'!$B$14,IF(AND('Raw Data'!N3597&gt;4.5,'Raw Data'!N3597&lt;=5),'Bảng Giá'!$B$15,IF(AND('Raw Data'!N3597&gt;5,'Raw Data'!N3597&lt;=5.5),'Bảng Giá'!$B$16,IF(AND('Raw Data'!N3597&gt;5.5,'Raw Data'!N3597&lt;=6),'Bảng Giá'!$B$17,'Bảng Giá'!$B$18)))))))))))))))</f>
        <v>5&lt;x&lt;=5.5</v>
      </c>
      <c r="Q3597" s="48">
        <f t="shared" si="339"/>
        <v>2.5399811853245531E-2</v>
      </c>
      <c r="R3597">
        <f t="shared" si="340"/>
        <v>130800</v>
      </c>
      <c r="S3597">
        <f t="shared" si="341"/>
        <v>24500</v>
      </c>
    </row>
    <row r="3598" spans="1:19" x14ac:dyDescent="0.25">
      <c r="A3598" s="12">
        <v>3597</v>
      </c>
      <c r="B3598" s="12" t="s">
        <v>292</v>
      </c>
      <c r="C3598" s="12" t="s">
        <v>2267</v>
      </c>
      <c r="D3598" s="28">
        <v>43017.503495370373</v>
      </c>
      <c r="E3598" s="17">
        <v>43020.003495370373</v>
      </c>
      <c r="F3598" s="13" t="s">
        <v>302</v>
      </c>
      <c r="G3598" s="12">
        <v>3600</v>
      </c>
      <c r="H3598" s="12" t="s">
        <v>146</v>
      </c>
      <c r="I3598" s="12" t="s">
        <v>322</v>
      </c>
      <c r="J3598" s="37">
        <f>INDEX('Bảng Giá'!$C$3:$H$18,MATCH('Raw Data'!P3598,'Bảng Giá'!$B$3:$B$18,0),MATCH('Raw Data'!M3598,'Bảng Giá'!$C$2:$H$2,0))</f>
        <v>78500</v>
      </c>
      <c r="K3598" s="12">
        <v>77000</v>
      </c>
      <c r="L3598" s="36">
        <f t="shared" si="336"/>
        <v>2.5</v>
      </c>
      <c r="M3598" t="str">
        <f>'References data'!H3599</f>
        <v>Liên Vùng đặc biệt</v>
      </c>
      <c r="N3598">
        <f t="shared" si="337"/>
        <v>3.6</v>
      </c>
      <c r="O3598">
        <f t="shared" si="338"/>
        <v>1500</v>
      </c>
      <c r="P3598" t="str">
        <f>IF(AND(N3598&gt;0,N3598&lt;=0.05),'Bảng Giá'!$B$3,IF(AND(N3598&lt;=0.1,N3598&gt;0.05),'Bảng Giá'!$B$4,IF(AND('Raw Data'!N3598&gt;0.1,'Raw Data'!N3598&lt;=0.25),'Bảng Giá'!$B$5,IF(AND('Raw Data'!N3598&gt;0.25,'Raw Data'!N3598&lt;=0.5),'Bảng Giá'!$B$6,IF(AND('Raw Data'!N3598&gt;0.5,'Raw Data'!N3598&lt;=1),'Bảng Giá'!$B$7,IF(AND('Raw Data'!N3598&gt;1,'Raw Data'!N3598&lt;=1.5),'Bảng Giá'!$B$8,IF(AND('Raw Data'!N3598&gt;1.5,'Raw Data'!N3598&lt;=2),'Bảng Giá'!$B$9,IF(AND('Raw Data'!N3598&gt;2,'Raw Data'!N3598&lt;=2.5),'Bảng Giá'!$B$10,IF(AND('Raw Data'!N3598&gt;2.5,'Raw Data'!N3598&lt;=3),'Bảng Giá'!$B$11,IF(AND('Raw Data'!N3598&gt;3,'Raw Data'!N3598&lt;=3.5),'Bảng Giá'!$B$12,IF(AND('Raw Data'!N3598&gt;3.5,'Raw Data'!N3598&lt;=4),'Bảng Giá'!$B$13,IF(AND('Raw Data'!N3598&gt;4,'Raw Data'!N3598&lt;=4.5),'Bảng Giá'!$B$14,IF(AND('Raw Data'!N3598&gt;4.5,'Raw Data'!N3598&lt;=5),'Bảng Giá'!$B$15,IF(AND('Raw Data'!N3598&gt;5,'Raw Data'!N3598&lt;=5.5),'Bảng Giá'!$B$16,IF(AND('Raw Data'!N3598&gt;5.5,'Raw Data'!N3598&lt;=6),'Bảng Giá'!$B$17,'Bảng Giá'!$B$18)))))))))))))))</f>
        <v>3.5&lt;x&lt;=4</v>
      </c>
      <c r="Q3598" s="48">
        <f t="shared" si="339"/>
        <v>1.948051948051948E-2</v>
      </c>
      <c r="R3598">
        <f t="shared" si="340"/>
        <v>94200</v>
      </c>
      <c r="S3598">
        <f t="shared" si="341"/>
        <v>17200</v>
      </c>
    </row>
    <row r="3599" spans="1:19" x14ac:dyDescent="0.25">
      <c r="A3599" s="12">
        <v>3598</v>
      </c>
      <c r="B3599" s="12" t="s">
        <v>292</v>
      </c>
      <c r="C3599" s="12" t="s">
        <v>2268</v>
      </c>
      <c r="D3599" s="28">
        <v>43017.497696759259</v>
      </c>
      <c r="E3599" s="17">
        <v>43019.997696759259</v>
      </c>
      <c r="F3599" s="13" t="s">
        <v>302</v>
      </c>
      <c r="G3599" s="12">
        <v>3600</v>
      </c>
      <c r="H3599" s="12" t="s">
        <v>128</v>
      </c>
      <c r="I3599" s="12" t="s">
        <v>322</v>
      </c>
      <c r="J3599" s="37">
        <f>INDEX('Bảng Giá'!$C$3:$H$18,MATCH('Raw Data'!P3599,'Bảng Giá'!$B$3:$B$18,0),MATCH('Raw Data'!M3599,'Bảng Giá'!$C$2:$H$2,0))</f>
        <v>78500</v>
      </c>
      <c r="K3599" s="12">
        <v>77000</v>
      </c>
      <c r="L3599" s="36">
        <f t="shared" si="336"/>
        <v>2.5</v>
      </c>
      <c r="M3599" t="str">
        <f>'References data'!H3600</f>
        <v>Liên Vùng đặc biệt</v>
      </c>
      <c r="N3599">
        <f t="shared" si="337"/>
        <v>3.6</v>
      </c>
      <c r="O3599">
        <f t="shared" si="338"/>
        <v>1500</v>
      </c>
      <c r="P3599" t="str">
        <f>IF(AND(N3599&gt;0,N3599&lt;=0.05),'Bảng Giá'!$B$3,IF(AND(N3599&lt;=0.1,N3599&gt;0.05),'Bảng Giá'!$B$4,IF(AND('Raw Data'!N3599&gt;0.1,'Raw Data'!N3599&lt;=0.25),'Bảng Giá'!$B$5,IF(AND('Raw Data'!N3599&gt;0.25,'Raw Data'!N3599&lt;=0.5),'Bảng Giá'!$B$6,IF(AND('Raw Data'!N3599&gt;0.5,'Raw Data'!N3599&lt;=1),'Bảng Giá'!$B$7,IF(AND('Raw Data'!N3599&gt;1,'Raw Data'!N3599&lt;=1.5),'Bảng Giá'!$B$8,IF(AND('Raw Data'!N3599&gt;1.5,'Raw Data'!N3599&lt;=2),'Bảng Giá'!$B$9,IF(AND('Raw Data'!N3599&gt;2,'Raw Data'!N3599&lt;=2.5),'Bảng Giá'!$B$10,IF(AND('Raw Data'!N3599&gt;2.5,'Raw Data'!N3599&lt;=3),'Bảng Giá'!$B$11,IF(AND('Raw Data'!N3599&gt;3,'Raw Data'!N3599&lt;=3.5),'Bảng Giá'!$B$12,IF(AND('Raw Data'!N3599&gt;3.5,'Raw Data'!N3599&lt;=4),'Bảng Giá'!$B$13,IF(AND('Raw Data'!N3599&gt;4,'Raw Data'!N3599&lt;=4.5),'Bảng Giá'!$B$14,IF(AND('Raw Data'!N3599&gt;4.5,'Raw Data'!N3599&lt;=5),'Bảng Giá'!$B$15,IF(AND('Raw Data'!N3599&gt;5,'Raw Data'!N3599&lt;=5.5),'Bảng Giá'!$B$16,IF(AND('Raw Data'!N3599&gt;5.5,'Raw Data'!N3599&lt;=6),'Bảng Giá'!$B$17,'Bảng Giá'!$B$18)))))))))))))))</f>
        <v>3.5&lt;x&lt;=4</v>
      </c>
      <c r="Q3599" s="48">
        <f t="shared" si="339"/>
        <v>1.948051948051948E-2</v>
      </c>
      <c r="R3599">
        <f t="shared" si="340"/>
        <v>94200</v>
      </c>
      <c r="S3599">
        <f t="shared" si="341"/>
        <v>17200</v>
      </c>
    </row>
    <row r="3600" spans="1:19" x14ac:dyDescent="0.25">
      <c r="A3600" s="12">
        <v>3599</v>
      </c>
      <c r="B3600" s="12" t="s">
        <v>292</v>
      </c>
      <c r="C3600" s="12" t="s">
        <v>2269</v>
      </c>
      <c r="D3600" s="28">
        <v>43018.68545138889</v>
      </c>
      <c r="E3600" s="17">
        <v>43021.18545138889</v>
      </c>
      <c r="F3600" s="13" t="s">
        <v>302</v>
      </c>
      <c r="G3600" s="12">
        <v>3600</v>
      </c>
      <c r="H3600" s="12" t="s">
        <v>146</v>
      </c>
      <c r="I3600" s="12" t="s">
        <v>322</v>
      </c>
      <c r="J3600" s="37">
        <f>INDEX('Bảng Giá'!$C$3:$H$18,MATCH('Raw Data'!P3600,'Bảng Giá'!$B$3:$B$18,0),MATCH('Raw Data'!M3600,'Bảng Giá'!$C$2:$H$2,0))</f>
        <v>78500</v>
      </c>
      <c r="K3600" s="12">
        <v>77000</v>
      </c>
      <c r="L3600" s="36">
        <f t="shared" si="336"/>
        <v>2.5</v>
      </c>
      <c r="M3600" t="str">
        <f>'References data'!H3601</f>
        <v>Liên Vùng đặc biệt</v>
      </c>
      <c r="N3600">
        <f t="shared" si="337"/>
        <v>3.6</v>
      </c>
      <c r="O3600">
        <f t="shared" si="338"/>
        <v>1500</v>
      </c>
      <c r="P3600" t="str">
        <f>IF(AND(N3600&gt;0,N3600&lt;=0.05),'Bảng Giá'!$B$3,IF(AND(N3600&lt;=0.1,N3600&gt;0.05),'Bảng Giá'!$B$4,IF(AND('Raw Data'!N3600&gt;0.1,'Raw Data'!N3600&lt;=0.25),'Bảng Giá'!$B$5,IF(AND('Raw Data'!N3600&gt;0.25,'Raw Data'!N3600&lt;=0.5),'Bảng Giá'!$B$6,IF(AND('Raw Data'!N3600&gt;0.5,'Raw Data'!N3600&lt;=1),'Bảng Giá'!$B$7,IF(AND('Raw Data'!N3600&gt;1,'Raw Data'!N3600&lt;=1.5),'Bảng Giá'!$B$8,IF(AND('Raw Data'!N3600&gt;1.5,'Raw Data'!N3600&lt;=2),'Bảng Giá'!$B$9,IF(AND('Raw Data'!N3600&gt;2,'Raw Data'!N3600&lt;=2.5),'Bảng Giá'!$B$10,IF(AND('Raw Data'!N3600&gt;2.5,'Raw Data'!N3600&lt;=3),'Bảng Giá'!$B$11,IF(AND('Raw Data'!N3600&gt;3,'Raw Data'!N3600&lt;=3.5),'Bảng Giá'!$B$12,IF(AND('Raw Data'!N3600&gt;3.5,'Raw Data'!N3600&lt;=4),'Bảng Giá'!$B$13,IF(AND('Raw Data'!N3600&gt;4,'Raw Data'!N3600&lt;=4.5),'Bảng Giá'!$B$14,IF(AND('Raw Data'!N3600&gt;4.5,'Raw Data'!N3600&lt;=5),'Bảng Giá'!$B$15,IF(AND('Raw Data'!N3600&gt;5,'Raw Data'!N3600&lt;=5.5),'Bảng Giá'!$B$16,IF(AND('Raw Data'!N3600&gt;5.5,'Raw Data'!N3600&lt;=6),'Bảng Giá'!$B$17,'Bảng Giá'!$B$18)))))))))))))))</f>
        <v>3.5&lt;x&lt;=4</v>
      </c>
      <c r="Q3600" s="48">
        <f t="shared" si="339"/>
        <v>1.948051948051948E-2</v>
      </c>
      <c r="R3600">
        <f t="shared" si="340"/>
        <v>94200</v>
      </c>
      <c r="S3600">
        <f t="shared" si="341"/>
        <v>17200</v>
      </c>
    </row>
    <row r="3601" spans="1:19" x14ac:dyDescent="0.25">
      <c r="A3601" s="12">
        <v>3600</v>
      </c>
      <c r="B3601" s="12" t="s">
        <v>292</v>
      </c>
      <c r="C3601" s="12" t="s">
        <v>2270</v>
      </c>
      <c r="D3601" s="28">
        <v>43017.503449074073</v>
      </c>
      <c r="E3601" s="17">
        <v>43020.003449074073</v>
      </c>
      <c r="F3601" s="13" t="s">
        <v>302</v>
      </c>
      <c r="G3601" s="12">
        <v>3600</v>
      </c>
      <c r="H3601" s="12" t="s">
        <v>146</v>
      </c>
      <c r="I3601" s="12" t="s">
        <v>322</v>
      </c>
      <c r="J3601" s="37">
        <f>INDEX('Bảng Giá'!$C$3:$H$18,MATCH('Raw Data'!P3601,'Bảng Giá'!$B$3:$B$18,0),MATCH('Raw Data'!M3601,'Bảng Giá'!$C$2:$H$2,0))</f>
        <v>78500</v>
      </c>
      <c r="K3601" s="12">
        <v>77000</v>
      </c>
      <c r="L3601" s="36">
        <f t="shared" si="336"/>
        <v>2.5</v>
      </c>
      <c r="M3601" t="str">
        <f>'References data'!H3602</f>
        <v>Liên Vùng đặc biệt</v>
      </c>
      <c r="N3601">
        <f t="shared" si="337"/>
        <v>3.6</v>
      </c>
      <c r="O3601">
        <f t="shared" si="338"/>
        <v>1500</v>
      </c>
      <c r="P3601" t="str">
        <f>IF(AND(N3601&gt;0,N3601&lt;=0.05),'Bảng Giá'!$B$3,IF(AND(N3601&lt;=0.1,N3601&gt;0.05),'Bảng Giá'!$B$4,IF(AND('Raw Data'!N3601&gt;0.1,'Raw Data'!N3601&lt;=0.25),'Bảng Giá'!$B$5,IF(AND('Raw Data'!N3601&gt;0.25,'Raw Data'!N3601&lt;=0.5),'Bảng Giá'!$B$6,IF(AND('Raw Data'!N3601&gt;0.5,'Raw Data'!N3601&lt;=1),'Bảng Giá'!$B$7,IF(AND('Raw Data'!N3601&gt;1,'Raw Data'!N3601&lt;=1.5),'Bảng Giá'!$B$8,IF(AND('Raw Data'!N3601&gt;1.5,'Raw Data'!N3601&lt;=2),'Bảng Giá'!$B$9,IF(AND('Raw Data'!N3601&gt;2,'Raw Data'!N3601&lt;=2.5),'Bảng Giá'!$B$10,IF(AND('Raw Data'!N3601&gt;2.5,'Raw Data'!N3601&lt;=3),'Bảng Giá'!$B$11,IF(AND('Raw Data'!N3601&gt;3,'Raw Data'!N3601&lt;=3.5),'Bảng Giá'!$B$12,IF(AND('Raw Data'!N3601&gt;3.5,'Raw Data'!N3601&lt;=4),'Bảng Giá'!$B$13,IF(AND('Raw Data'!N3601&gt;4,'Raw Data'!N3601&lt;=4.5),'Bảng Giá'!$B$14,IF(AND('Raw Data'!N3601&gt;4.5,'Raw Data'!N3601&lt;=5),'Bảng Giá'!$B$15,IF(AND('Raw Data'!N3601&gt;5,'Raw Data'!N3601&lt;=5.5),'Bảng Giá'!$B$16,IF(AND('Raw Data'!N3601&gt;5.5,'Raw Data'!N3601&lt;=6),'Bảng Giá'!$B$17,'Bảng Giá'!$B$18)))))))))))))))</f>
        <v>3.5&lt;x&lt;=4</v>
      </c>
      <c r="Q3601" s="48">
        <f t="shared" si="339"/>
        <v>1.948051948051948E-2</v>
      </c>
      <c r="R3601">
        <f t="shared" si="340"/>
        <v>94200</v>
      </c>
      <c r="S3601">
        <f t="shared" si="341"/>
        <v>17200</v>
      </c>
    </row>
    <row r="3602" spans="1:19" x14ac:dyDescent="0.25">
      <c r="A3602" s="12">
        <v>3601</v>
      </c>
      <c r="B3602" s="12" t="s">
        <v>292</v>
      </c>
      <c r="C3602" s="12" t="s">
        <v>2271</v>
      </c>
      <c r="D3602" s="28">
        <v>43017.498287037037</v>
      </c>
      <c r="E3602" s="17">
        <v>43019.998287037037</v>
      </c>
      <c r="F3602" s="13" t="s">
        <v>302</v>
      </c>
      <c r="G3602" s="12">
        <v>3600</v>
      </c>
      <c r="H3602" s="12" t="s">
        <v>139</v>
      </c>
      <c r="I3602" s="12" t="s">
        <v>322</v>
      </c>
      <c r="J3602" s="37">
        <f>INDEX('Bảng Giá'!$C$3:$H$18,MATCH('Raw Data'!P3602,'Bảng Giá'!$B$3:$B$18,0),MATCH('Raw Data'!M3602,'Bảng Giá'!$C$2:$H$2,0))</f>
        <v>78500</v>
      </c>
      <c r="K3602" s="12">
        <v>77000</v>
      </c>
      <c r="L3602" s="36">
        <f t="shared" si="336"/>
        <v>2.5</v>
      </c>
      <c r="M3602" t="str">
        <f>'References data'!H3603</f>
        <v>Liên Vùng đặc biệt</v>
      </c>
      <c r="N3602">
        <f t="shared" si="337"/>
        <v>3.6</v>
      </c>
      <c r="O3602">
        <f t="shared" si="338"/>
        <v>1500</v>
      </c>
      <c r="P3602" t="str">
        <f>IF(AND(N3602&gt;0,N3602&lt;=0.05),'Bảng Giá'!$B$3,IF(AND(N3602&lt;=0.1,N3602&gt;0.05),'Bảng Giá'!$B$4,IF(AND('Raw Data'!N3602&gt;0.1,'Raw Data'!N3602&lt;=0.25),'Bảng Giá'!$B$5,IF(AND('Raw Data'!N3602&gt;0.25,'Raw Data'!N3602&lt;=0.5),'Bảng Giá'!$B$6,IF(AND('Raw Data'!N3602&gt;0.5,'Raw Data'!N3602&lt;=1),'Bảng Giá'!$B$7,IF(AND('Raw Data'!N3602&gt;1,'Raw Data'!N3602&lt;=1.5),'Bảng Giá'!$B$8,IF(AND('Raw Data'!N3602&gt;1.5,'Raw Data'!N3602&lt;=2),'Bảng Giá'!$B$9,IF(AND('Raw Data'!N3602&gt;2,'Raw Data'!N3602&lt;=2.5),'Bảng Giá'!$B$10,IF(AND('Raw Data'!N3602&gt;2.5,'Raw Data'!N3602&lt;=3),'Bảng Giá'!$B$11,IF(AND('Raw Data'!N3602&gt;3,'Raw Data'!N3602&lt;=3.5),'Bảng Giá'!$B$12,IF(AND('Raw Data'!N3602&gt;3.5,'Raw Data'!N3602&lt;=4),'Bảng Giá'!$B$13,IF(AND('Raw Data'!N3602&gt;4,'Raw Data'!N3602&lt;=4.5),'Bảng Giá'!$B$14,IF(AND('Raw Data'!N3602&gt;4.5,'Raw Data'!N3602&lt;=5),'Bảng Giá'!$B$15,IF(AND('Raw Data'!N3602&gt;5,'Raw Data'!N3602&lt;=5.5),'Bảng Giá'!$B$16,IF(AND('Raw Data'!N3602&gt;5.5,'Raw Data'!N3602&lt;=6),'Bảng Giá'!$B$17,'Bảng Giá'!$B$18)))))))))))))))</f>
        <v>3.5&lt;x&lt;=4</v>
      </c>
      <c r="Q3602" s="48">
        <f t="shared" si="339"/>
        <v>1.948051948051948E-2</v>
      </c>
      <c r="R3602">
        <f t="shared" si="340"/>
        <v>94200</v>
      </c>
      <c r="S3602">
        <f t="shared" si="341"/>
        <v>17200</v>
      </c>
    </row>
    <row r="3603" spans="1:19" x14ac:dyDescent="0.25">
      <c r="A3603" s="12">
        <v>3602</v>
      </c>
      <c r="B3603" s="12" t="s">
        <v>292</v>
      </c>
      <c r="C3603" s="12" t="s">
        <v>2272</v>
      </c>
      <c r="D3603" s="28">
        <v>43018.39502314815</v>
      </c>
      <c r="E3603" s="17">
        <v>43020.89502314815</v>
      </c>
      <c r="F3603" s="13" t="s">
        <v>302</v>
      </c>
      <c r="G3603" s="12">
        <v>3600</v>
      </c>
      <c r="H3603" s="12" t="s">
        <v>139</v>
      </c>
      <c r="I3603" s="12" t="s">
        <v>322</v>
      </c>
      <c r="J3603" s="37">
        <f>INDEX('Bảng Giá'!$C$3:$H$18,MATCH('Raw Data'!P3603,'Bảng Giá'!$B$3:$B$18,0),MATCH('Raw Data'!M3603,'Bảng Giá'!$C$2:$H$2,0))</f>
        <v>78500</v>
      </c>
      <c r="K3603" s="12">
        <v>77000</v>
      </c>
      <c r="L3603" s="36">
        <f t="shared" si="336"/>
        <v>2.5</v>
      </c>
      <c r="M3603" t="str">
        <f>'References data'!H3604</f>
        <v>Liên Vùng đặc biệt</v>
      </c>
      <c r="N3603">
        <f t="shared" si="337"/>
        <v>3.6</v>
      </c>
      <c r="O3603">
        <f t="shared" si="338"/>
        <v>1500</v>
      </c>
      <c r="P3603" t="str">
        <f>IF(AND(N3603&gt;0,N3603&lt;=0.05),'Bảng Giá'!$B$3,IF(AND(N3603&lt;=0.1,N3603&gt;0.05),'Bảng Giá'!$B$4,IF(AND('Raw Data'!N3603&gt;0.1,'Raw Data'!N3603&lt;=0.25),'Bảng Giá'!$B$5,IF(AND('Raw Data'!N3603&gt;0.25,'Raw Data'!N3603&lt;=0.5),'Bảng Giá'!$B$6,IF(AND('Raw Data'!N3603&gt;0.5,'Raw Data'!N3603&lt;=1),'Bảng Giá'!$B$7,IF(AND('Raw Data'!N3603&gt;1,'Raw Data'!N3603&lt;=1.5),'Bảng Giá'!$B$8,IF(AND('Raw Data'!N3603&gt;1.5,'Raw Data'!N3603&lt;=2),'Bảng Giá'!$B$9,IF(AND('Raw Data'!N3603&gt;2,'Raw Data'!N3603&lt;=2.5),'Bảng Giá'!$B$10,IF(AND('Raw Data'!N3603&gt;2.5,'Raw Data'!N3603&lt;=3),'Bảng Giá'!$B$11,IF(AND('Raw Data'!N3603&gt;3,'Raw Data'!N3603&lt;=3.5),'Bảng Giá'!$B$12,IF(AND('Raw Data'!N3603&gt;3.5,'Raw Data'!N3603&lt;=4),'Bảng Giá'!$B$13,IF(AND('Raw Data'!N3603&gt;4,'Raw Data'!N3603&lt;=4.5),'Bảng Giá'!$B$14,IF(AND('Raw Data'!N3603&gt;4.5,'Raw Data'!N3603&lt;=5),'Bảng Giá'!$B$15,IF(AND('Raw Data'!N3603&gt;5,'Raw Data'!N3603&lt;=5.5),'Bảng Giá'!$B$16,IF(AND('Raw Data'!N3603&gt;5.5,'Raw Data'!N3603&lt;=6),'Bảng Giá'!$B$17,'Bảng Giá'!$B$18)))))))))))))))</f>
        <v>3.5&lt;x&lt;=4</v>
      </c>
      <c r="Q3603" s="48">
        <f t="shared" si="339"/>
        <v>1.948051948051948E-2</v>
      </c>
      <c r="R3603">
        <f t="shared" si="340"/>
        <v>94200</v>
      </c>
      <c r="S3603">
        <f t="shared" si="341"/>
        <v>17200</v>
      </c>
    </row>
    <row r="3604" spans="1:19" x14ac:dyDescent="0.25">
      <c r="A3604" s="12">
        <v>3603</v>
      </c>
      <c r="B3604" s="12" t="s">
        <v>292</v>
      </c>
      <c r="C3604" s="12" t="s">
        <v>2273</v>
      </c>
      <c r="D3604" s="28">
        <v>43017.498182870368</v>
      </c>
      <c r="E3604" s="17">
        <v>43019.998182870368</v>
      </c>
      <c r="F3604" s="13" t="s">
        <v>302</v>
      </c>
      <c r="G3604" s="12">
        <v>3600</v>
      </c>
      <c r="H3604" s="12" t="s">
        <v>128</v>
      </c>
      <c r="I3604" s="12" t="s">
        <v>322</v>
      </c>
      <c r="J3604" s="37">
        <f>INDEX('Bảng Giá'!$C$3:$H$18,MATCH('Raw Data'!P3604,'Bảng Giá'!$B$3:$B$18,0),MATCH('Raw Data'!M3604,'Bảng Giá'!$C$2:$H$2,0))</f>
        <v>78500</v>
      </c>
      <c r="K3604" s="12">
        <v>77000</v>
      </c>
      <c r="L3604" s="36">
        <f t="shared" si="336"/>
        <v>2.5</v>
      </c>
      <c r="M3604" t="str">
        <f>'References data'!H3605</f>
        <v>Liên Vùng đặc biệt</v>
      </c>
      <c r="N3604">
        <f t="shared" si="337"/>
        <v>3.6</v>
      </c>
      <c r="O3604">
        <f t="shared" si="338"/>
        <v>1500</v>
      </c>
      <c r="P3604" t="str">
        <f>IF(AND(N3604&gt;0,N3604&lt;=0.05),'Bảng Giá'!$B$3,IF(AND(N3604&lt;=0.1,N3604&gt;0.05),'Bảng Giá'!$B$4,IF(AND('Raw Data'!N3604&gt;0.1,'Raw Data'!N3604&lt;=0.25),'Bảng Giá'!$B$5,IF(AND('Raw Data'!N3604&gt;0.25,'Raw Data'!N3604&lt;=0.5),'Bảng Giá'!$B$6,IF(AND('Raw Data'!N3604&gt;0.5,'Raw Data'!N3604&lt;=1),'Bảng Giá'!$B$7,IF(AND('Raw Data'!N3604&gt;1,'Raw Data'!N3604&lt;=1.5),'Bảng Giá'!$B$8,IF(AND('Raw Data'!N3604&gt;1.5,'Raw Data'!N3604&lt;=2),'Bảng Giá'!$B$9,IF(AND('Raw Data'!N3604&gt;2,'Raw Data'!N3604&lt;=2.5),'Bảng Giá'!$B$10,IF(AND('Raw Data'!N3604&gt;2.5,'Raw Data'!N3604&lt;=3),'Bảng Giá'!$B$11,IF(AND('Raw Data'!N3604&gt;3,'Raw Data'!N3604&lt;=3.5),'Bảng Giá'!$B$12,IF(AND('Raw Data'!N3604&gt;3.5,'Raw Data'!N3604&lt;=4),'Bảng Giá'!$B$13,IF(AND('Raw Data'!N3604&gt;4,'Raw Data'!N3604&lt;=4.5),'Bảng Giá'!$B$14,IF(AND('Raw Data'!N3604&gt;4.5,'Raw Data'!N3604&lt;=5),'Bảng Giá'!$B$15,IF(AND('Raw Data'!N3604&gt;5,'Raw Data'!N3604&lt;=5.5),'Bảng Giá'!$B$16,IF(AND('Raw Data'!N3604&gt;5.5,'Raw Data'!N3604&lt;=6),'Bảng Giá'!$B$17,'Bảng Giá'!$B$18)))))))))))))))</f>
        <v>3.5&lt;x&lt;=4</v>
      </c>
      <c r="Q3604" s="48">
        <f t="shared" si="339"/>
        <v>1.948051948051948E-2</v>
      </c>
      <c r="R3604">
        <f t="shared" si="340"/>
        <v>94200</v>
      </c>
      <c r="S3604">
        <f t="shared" si="341"/>
        <v>17200</v>
      </c>
    </row>
    <row r="3605" spans="1:19" x14ac:dyDescent="0.25">
      <c r="A3605" s="12">
        <v>3604</v>
      </c>
      <c r="B3605" s="12" t="s">
        <v>292</v>
      </c>
      <c r="C3605" s="12" t="s">
        <v>2274</v>
      </c>
      <c r="D3605" s="28">
        <v>43017.662187499998</v>
      </c>
      <c r="E3605" s="17">
        <v>43020.162187499998</v>
      </c>
      <c r="F3605" s="13" t="s">
        <v>302</v>
      </c>
      <c r="G3605" s="12">
        <v>3600</v>
      </c>
      <c r="H3605" s="12" t="s">
        <v>146</v>
      </c>
      <c r="I3605" s="12" t="s">
        <v>322</v>
      </c>
      <c r="J3605" s="37">
        <f>INDEX('Bảng Giá'!$C$3:$H$18,MATCH('Raw Data'!P3605,'Bảng Giá'!$B$3:$B$18,0),MATCH('Raw Data'!M3605,'Bảng Giá'!$C$2:$H$2,0))</f>
        <v>78500</v>
      </c>
      <c r="K3605" s="12">
        <v>77000</v>
      </c>
      <c r="L3605" s="36">
        <f t="shared" si="336"/>
        <v>2.5</v>
      </c>
      <c r="M3605" t="str">
        <f>'References data'!H3606</f>
        <v>Liên Vùng đặc biệt</v>
      </c>
      <c r="N3605">
        <f t="shared" si="337"/>
        <v>3.6</v>
      </c>
      <c r="O3605">
        <f t="shared" si="338"/>
        <v>1500</v>
      </c>
      <c r="P3605" t="str">
        <f>IF(AND(N3605&gt;0,N3605&lt;=0.05),'Bảng Giá'!$B$3,IF(AND(N3605&lt;=0.1,N3605&gt;0.05),'Bảng Giá'!$B$4,IF(AND('Raw Data'!N3605&gt;0.1,'Raw Data'!N3605&lt;=0.25),'Bảng Giá'!$B$5,IF(AND('Raw Data'!N3605&gt;0.25,'Raw Data'!N3605&lt;=0.5),'Bảng Giá'!$B$6,IF(AND('Raw Data'!N3605&gt;0.5,'Raw Data'!N3605&lt;=1),'Bảng Giá'!$B$7,IF(AND('Raw Data'!N3605&gt;1,'Raw Data'!N3605&lt;=1.5),'Bảng Giá'!$B$8,IF(AND('Raw Data'!N3605&gt;1.5,'Raw Data'!N3605&lt;=2),'Bảng Giá'!$B$9,IF(AND('Raw Data'!N3605&gt;2,'Raw Data'!N3605&lt;=2.5),'Bảng Giá'!$B$10,IF(AND('Raw Data'!N3605&gt;2.5,'Raw Data'!N3605&lt;=3),'Bảng Giá'!$B$11,IF(AND('Raw Data'!N3605&gt;3,'Raw Data'!N3605&lt;=3.5),'Bảng Giá'!$B$12,IF(AND('Raw Data'!N3605&gt;3.5,'Raw Data'!N3605&lt;=4),'Bảng Giá'!$B$13,IF(AND('Raw Data'!N3605&gt;4,'Raw Data'!N3605&lt;=4.5),'Bảng Giá'!$B$14,IF(AND('Raw Data'!N3605&gt;4.5,'Raw Data'!N3605&lt;=5),'Bảng Giá'!$B$15,IF(AND('Raw Data'!N3605&gt;5,'Raw Data'!N3605&lt;=5.5),'Bảng Giá'!$B$16,IF(AND('Raw Data'!N3605&gt;5.5,'Raw Data'!N3605&lt;=6),'Bảng Giá'!$B$17,'Bảng Giá'!$B$18)))))))))))))))</f>
        <v>3.5&lt;x&lt;=4</v>
      </c>
      <c r="Q3605" s="48">
        <f t="shared" si="339"/>
        <v>1.948051948051948E-2</v>
      </c>
      <c r="R3605">
        <f t="shared" si="340"/>
        <v>94200</v>
      </c>
      <c r="S3605">
        <f t="shared" si="341"/>
        <v>17200</v>
      </c>
    </row>
    <row r="3606" spans="1:19" x14ac:dyDescent="0.25">
      <c r="A3606" s="12">
        <v>3605</v>
      </c>
      <c r="B3606" s="12" t="s">
        <v>292</v>
      </c>
      <c r="C3606" s="12" t="s">
        <v>2275</v>
      </c>
      <c r="D3606" s="28">
        <v>43018.510011574072</v>
      </c>
      <c r="E3606" s="17">
        <v>43022.710011574069</v>
      </c>
      <c r="F3606" s="13" t="s">
        <v>302</v>
      </c>
      <c r="G3606" s="12">
        <v>5400</v>
      </c>
      <c r="H3606" s="12" t="s">
        <v>171</v>
      </c>
      <c r="I3606" s="12" t="s">
        <v>311</v>
      </c>
      <c r="J3606" s="37">
        <f>INDEX('Bảng Giá'!$C$3:$H$18,MATCH('Raw Data'!P3606,'Bảng Giá'!$B$3:$B$18,0),MATCH('Raw Data'!M3606,'Bảng Giá'!$C$2:$H$2,0))</f>
        <v>109000</v>
      </c>
      <c r="K3606" s="12">
        <v>106300</v>
      </c>
      <c r="L3606" s="36">
        <f t="shared" si="336"/>
        <v>4.1999999999970896</v>
      </c>
      <c r="M3606" t="str">
        <f>'References data'!H3607</f>
        <v>Liên Vùng</v>
      </c>
      <c r="N3606">
        <f t="shared" si="337"/>
        <v>5.4</v>
      </c>
      <c r="O3606">
        <f t="shared" si="338"/>
        <v>2700</v>
      </c>
      <c r="P3606" t="str">
        <f>IF(AND(N3606&gt;0,N3606&lt;=0.05),'Bảng Giá'!$B$3,IF(AND(N3606&lt;=0.1,N3606&gt;0.05),'Bảng Giá'!$B$4,IF(AND('Raw Data'!N3606&gt;0.1,'Raw Data'!N3606&lt;=0.25),'Bảng Giá'!$B$5,IF(AND('Raw Data'!N3606&gt;0.25,'Raw Data'!N3606&lt;=0.5),'Bảng Giá'!$B$6,IF(AND('Raw Data'!N3606&gt;0.5,'Raw Data'!N3606&lt;=1),'Bảng Giá'!$B$7,IF(AND('Raw Data'!N3606&gt;1,'Raw Data'!N3606&lt;=1.5),'Bảng Giá'!$B$8,IF(AND('Raw Data'!N3606&gt;1.5,'Raw Data'!N3606&lt;=2),'Bảng Giá'!$B$9,IF(AND('Raw Data'!N3606&gt;2,'Raw Data'!N3606&lt;=2.5),'Bảng Giá'!$B$10,IF(AND('Raw Data'!N3606&gt;2.5,'Raw Data'!N3606&lt;=3),'Bảng Giá'!$B$11,IF(AND('Raw Data'!N3606&gt;3,'Raw Data'!N3606&lt;=3.5),'Bảng Giá'!$B$12,IF(AND('Raw Data'!N3606&gt;3.5,'Raw Data'!N3606&lt;=4),'Bảng Giá'!$B$13,IF(AND('Raw Data'!N3606&gt;4,'Raw Data'!N3606&lt;=4.5),'Bảng Giá'!$B$14,IF(AND('Raw Data'!N3606&gt;4.5,'Raw Data'!N3606&lt;=5),'Bảng Giá'!$B$15,IF(AND('Raw Data'!N3606&gt;5,'Raw Data'!N3606&lt;=5.5),'Bảng Giá'!$B$16,IF(AND('Raw Data'!N3606&gt;5.5,'Raw Data'!N3606&lt;=6),'Bảng Giá'!$B$17,'Bảng Giá'!$B$18)))))))))))))))</f>
        <v>5&lt;x&lt;=5.5</v>
      </c>
      <c r="Q3606" s="48">
        <f t="shared" si="339"/>
        <v>2.5399811853245531E-2</v>
      </c>
      <c r="R3606">
        <f t="shared" si="340"/>
        <v>130800</v>
      </c>
      <c r="S3606">
        <f t="shared" si="341"/>
        <v>24500</v>
      </c>
    </row>
    <row r="3607" spans="1:19" x14ac:dyDescent="0.25">
      <c r="A3607" s="12">
        <v>3606</v>
      </c>
      <c r="B3607" s="12" t="s">
        <v>292</v>
      </c>
      <c r="C3607" s="12" t="s">
        <v>2276</v>
      </c>
      <c r="D3607" s="28">
        <v>43018.685208333336</v>
      </c>
      <c r="E3607" s="17">
        <v>43021.185208333336</v>
      </c>
      <c r="F3607" s="13" t="s">
        <v>302</v>
      </c>
      <c r="G3607" s="12">
        <v>3600</v>
      </c>
      <c r="H3607" s="12" t="s">
        <v>146</v>
      </c>
      <c r="I3607" s="12" t="s">
        <v>322</v>
      </c>
      <c r="J3607" s="37">
        <f>INDEX('Bảng Giá'!$C$3:$H$18,MATCH('Raw Data'!P3607,'Bảng Giá'!$B$3:$B$18,0),MATCH('Raw Data'!M3607,'Bảng Giá'!$C$2:$H$2,0))</f>
        <v>78500</v>
      </c>
      <c r="K3607" s="12">
        <v>77000</v>
      </c>
      <c r="L3607" s="36">
        <f t="shared" si="336"/>
        <v>2.5</v>
      </c>
      <c r="M3607" t="str">
        <f>'References data'!H3608</f>
        <v>Liên Vùng đặc biệt</v>
      </c>
      <c r="N3607">
        <f t="shared" si="337"/>
        <v>3.6</v>
      </c>
      <c r="O3607">
        <f t="shared" si="338"/>
        <v>1500</v>
      </c>
      <c r="P3607" t="str">
        <f>IF(AND(N3607&gt;0,N3607&lt;=0.05),'Bảng Giá'!$B$3,IF(AND(N3607&lt;=0.1,N3607&gt;0.05),'Bảng Giá'!$B$4,IF(AND('Raw Data'!N3607&gt;0.1,'Raw Data'!N3607&lt;=0.25),'Bảng Giá'!$B$5,IF(AND('Raw Data'!N3607&gt;0.25,'Raw Data'!N3607&lt;=0.5),'Bảng Giá'!$B$6,IF(AND('Raw Data'!N3607&gt;0.5,'Raw Data'!N3607&lt;=1),'Bảng Giá'!$B$7,IF(AND('Raw Data'!N3607&gt;1,'Raw Data'!N3607&lt;=1.5),'Bảng Giá'!$B$8,IF(AND('Raw Data'!N3607&gt;1.5,'Raw Data'!N3607&lt;=2),'Bảng Giá'!$B$9,IF(AND('Raw Data'!N3607&gt;2,'Raw Data'!N3607&lt;=2.5),'Bảng Giá'!$B$10,IF(AND('Raw Data'!N3607&gt;2.5,'Raw Data'!N3607&lt;=3),'Bảng Giá'!$B$11,IF(AND('Raw Data'!N3607&gt;3,'Raw Data'!N3607&lt;=3.5),'Bảng Giá'!$B$12,IF(AND('Raw Data'!N3607&gt;3.5,'Raw Data'!N3607&lt;=4),'Bảng Giá'!$B$13,IF(AND('Raw Data'!N3607&gt;4,'Raw Data'!N3607&lt;=4.5),'Bảng Giá'!$B$14,IF(AND('Raw Data'!N3607&gt;4.5,'Raw Data'!N3607&lt;=5),'Bảng Giá'!$B$15,IF(AND('Raw Data'!N3607&gt;5,'Raw Data'!N3607&lt;=5.5),'Bảng Giá'!$B$16,IF(AND('Raw Data'!N3607&gt;5.5,'Raw Data'!N3607&lt;=6),'Bảng Giá'!$B$17,'Bảng Giá'!$B$18)))))))))))))))</f>
        <v>3.5&lt;x&lt;=4</v>
      </c>
      <c r="Q3607" s="48">
        <f t="shared" si="339"/>
        <v>1.948051948051948E-2</v>
      </c>
      <c r="R3607">
        <f t="shared" si="340"/>
        <v>94200</v>
      </c>
      <c r="S3607">
        <f t="shared" si="341"/>
        <v>17200</v>
      </c>
    </row>
    <row r="3608" spans="1:19" x14ac:dyDescent="0.25">
      <c r="A3608" s="12">
        <v>3607</v>
      </c>
      <c r="B3608" s="12" t="s">
        <v>292</v>
      </c>
      <c r="C3608" s="12" t="s">
        <v>2277</v>
      </c>
      <c r="D3608" s="28">
        <v>43018.685289351852</v>
      </c>
      <c r="E3608" s="17">
        <v>43022.885289351849</v>
      </c>
      <c r="F3608" s="13" t="s">
        <v>302</v>
      </c>
      <c r="G3608" s="12">
        <v>3600</v>
      </c>
      <c r="H3608" s="12" t="s">
        <v>275</v>
      </c>
      <c r="I3608" s="12" t="s">
        <v>322</v>
      </c>
      <c r="J3608" s="37">
        <f>INDEX('Bảng Giá'!$C$3:$H$18,MATCH('Raw Data'!P3608,'Bảng Giá'!$B$3:$B$18,0),MATCH('Raw Data'!M3608,'Bảng Giá'!$C$2:$H$2,0))</f>
        <v>83500</v>
      </c>
      <c r="K3608" s="12">
        <v>81500</v>
      </c>
      <c r="L3608" s="36">
        <f t="shared" si="336"/>
        <v>4.1999999999970896</v>
      </c>
      <c r="M3608" t="str">
        <f>'References data'!H3609</f>
        <v>Liên Vùng</v>
      </c>
      <c r="N3608">
        <f t="shared" si="337"/>
        <v>3.6</v>
      </c>
      <c r="O3608">
        <f t="shared" si="338"/>
        <v>2000</v>
      </c>
      <c r="P3608" t="str">
        <f>IF(AND(N3608&gt;0,N3608&lt;=0.05),'Bảng Giá'!$B$3,IF(AND(N3608&lt;=0.1,N3608&gt;0.05),'Bảng Giá'!$B$4,IF(AND('Raw Data'!N3608&gt;0.1,'Raw Data'!N3608&lt;=0.25),'Bảng Giá'!$B$5,IF(AND('Raw Data'!N3608&gt;0.25,'Raw Data'!N3608&lt;=0.5),'Bảng Giá'!$B$6,IF(AND('Raw Data'!N3608&gt;0.5,'Raw Data'!N3608&lt;=1),'Bảng Giá'!$B$7,IF(AND('Raw Data'!N3608&gt;1,'Raw Data'!N3608&lt;=1.5),'Bảng Giá'!$B$8,IF(AND('Raw Data'!N3608&gt;1.5,'Raw Data'!N3608&lt;=2),'Bảng Giá'!$B$9,IF(AND('Raw Data'!N3608&gt;2,'Raw Data'!N3608&lt;=2.5),'Bảng Giá'!$B$10,IF(AND('Raw Data'!N3608&gt;2.5,'Raw Data'!N3608&lt;=3),'Bảng Giá'!$B$11,IF(AND('Raw Data'!N3608&gt;3,'Raw Data'!N3608&lt;=3.5),'Bảng Giá'!$B$12,IF(AND('Raw Data'!N3608&gt;3.5,'Raw Data'!N3608&lt;=4),'Bảng Giá'!$B$13,IF(AND('Raw Data'!N3608&gt;4,'Raw Data'!N3608&lt;=4.5),'Bảng Giá'!$B$14,IF(AND('Raw Data'!N3608&gt;4.5,'Raw Data'!N3608&lt;=5),'Bảng Giá'!$B$15,IF(AND('Raw Data'!N3608&gt;5,'Raw Data'!N3608&lt;=5.5),'Bảng Giá'!$B$16,IF(AND('Raw Data'!N3608&gt;5.5,'Raw Data'!N3608&lt;=6),'Bảng Giá'!$B$17,'Bảng Giá'!$B$18)))))))))))))))</f>
        <v>3.5&lt;x&lt;=4</v>
      </c>
      <c r="Q3608" s="48">
        <f t="shared" si="339"/>
        <v>2.4539877300613498E-2</v>
      </c>
      <c r="R3608">
        <f t="shared" si="340"/>
        <v>100200</v>
      </c>
      <c r="S3608">
        <f t="shared" si="341"/>
        <v>18700</v>
      </c>
    </row>
    <row r="3609" spans="1:19" x14ac:dyDescent="0.25">
      <c r="A3609" s="12">
        <v>3608</v>
      </c>
      <c r="B3609" s="12" t="s">
        <v>292</v>
      </c>
      <c r="C3609" s="12" t="s">
        <v>2278</v>
      </c>
      <c r="D3609" s="28">
        <v>43017.498472222222</v>
      </c>
      <c r="E3609" s="17">
        <v>43019.998472222222</v>
      </c>
      <c r="F3609" s="13" t="s">
        <v>302</v>
      </c>
      <c r="G3609" s="12">
        <v>3600</v>
      </c>
      <c r="H3609" s="12" t="s">
        <v>139</v>
      </c>
      <c r="I3609" s="12" t="s">
        <v>322</v>
      </c>
      <c r="J3609" s="37">
        <f>INDEX('Bảng Giá'!$C$3:$H$18,MATCH('Raw Data'!P3609,'Bảng Giá'!$B$3:$B$18,0),MATCH('Raw Data'!M3609,'Bảng Giá'!$C$2:$H$2,0))</f>
        <v>78500</v>
      </c>
      <c r="K3609" s="12">
        <v>77000</v>
      </c>
      <c r="L3609" s="36">
        <f t="shared" si="336"/>
        <v>2.5</v>
      </c>
      <c r="M3609" t="str">
        <f>'References data'!H3610</f>
        <v>Liên Vùng đặc biệt</v>
      </c>
      <c r="N3609">
        <f t="shared" si="337"/>
        <v>3.6</v>
      </c>
      <c r="O3609">
        <f t="shared" si="338"/>
        <v>1500</v>
      </c>
      <c r="P3609" t="str">
        <f>IF(AND(N3609&gt;0,N3609&lt;=0.05),'Bảng Giá'!$B$3,IF(AND(N3609&lt;=0.1,N3609&gt;0.05),'Bảng Giá'!$B$4,IF(AND('Raw Data'!N3609&gt;0.1,'Raw Data'!N3609&lt;=0.25),'Bảng Giá'!$B$5,IF(AND('Raw Data'!N3609&gt;0.25,'Raw Data'!N3609&lt;=0.5),'Bảng Giá'!$B$6,IF(AND('Raw Data'!N3609&gt;0.5,'Raw Data'!N3609&lt;=1),'Bảng Giá'!$B$7,IF(AND('Raw Data'!N3609&gt;1,'Raw Data'!N3609&lt;=1.5),'Bảng Giá'!$B$8,IF(AND('Raw Data'!N3609&gt;1.5,'Raw Data'!N3609&lt;=2),'Bảng Giá'!$B$9,IF(AND('Raw Data'!N3609&gt;2,'Raw Data'!N3609&lt;=2.5),'Bảng Giá'!$B$10,IF(AND('Raw Data'!N3609&gt;2.5,'Raw Data'!N3609&lt;=3),'Bảng Giá'!$B$11,IF(AND('Raw Data'!N3609&gt;3,'Raw Data'!N3609&lt;=3.5),'Bảng Giá'!$B$12,IF(AND('Raw Data'!N3609&gt;3.5,'Raw Data'!N3609&lt;=4),'Bảng Giá'!$B$13,IF(AND('Raw Data'!N3609&gt;4,'Raw Data'!N3609&lt;=4.5),'Bảng Giá'!$B$14,IF(AND('Raw Data'!N3609&gt;4.5,'Raw Data'!N3609&lt;=5),'Bảng Giá'!$B$15,IF(AND('Raw Data'!N3609&gt;5,'Raw Data'!N3609&lt;=5.5),'Bảng Giá'!$B$16,IF(AND('Raw Data'!N3609&gt;5.5,'Raw Data'!N3609&lt;=6),'Bảng Giá'!$B$17,'Bảng Giá'!$B$18)))))))))))))))</f>
        <v>3.5&lt;x&lt;=4</v>
      </c>
      <c r="Q3609" s="48">
        <f t="shared" si="339"/>
        <v>1.948051948051948E-2</v>
      </c>
      <c r="R3609">
        <f t="shared" si="340"/>
        <v>94200</v>
      </c>
      <c r="S3609">
        <f t="shared" si="341"/>
        <v>17200</v>
      </c>
    </row>
    <row r="3610" spans="1:19" x14ac:dyDescent="0.25">
      <c r="A3610" s="12">
        <v>3609</v>
      </c>
      <c r="B3610" s="12" t="s">
        <v>292</v>
      </c>
      <c r="C3610" s="12" t="s">
        <v>2279</v>
      </c>
      <c r="D3610" s="28">
        <v>43015.333333333336</v>
      </c>
      <c r="E3610" s="17">
        <v>43017.833333333336</v>
      </c>
      <c r="F3610" s="13" t="s">
        <v>302</v>
      </c>
      <c r="G3610" s="12">
        <v>3600</v>
      </c>
      <c r="H3610" s="12" t="s">
        <v>139</v>
      </c>
      <c r="I3610" s="12" t="s">
        <v>322</v>
      </c>
      <c r="J3610" s="37">
        <f>INDEX('Bảng Giá'!$C$3:$H$18,MATCH('Raw Data'!P3610,'Bảng Giá'!$B$3:$B$18,0),MATCH('Raw Data'!M3610,'Bảng Giá'!$C$2:$H$2,0))</f>
        <v>78500</v>
      </c>
      <c r="K3610" s="12">
        <v>77000</v>
      </c>
      <c r="L3610" s="36">
        <f t="shared" si="336"/>
        <v>2.5</v>
      </c>
      <c r="M3610" t="str">
        <f>'References data'!H3611</f>
        <v>Liên Vùng đặc biệt</v>
      </c>
      <c r="N3610">
        <f t="shared" si="337"/>
        <v>3.6</v>
      </c>
      <c r="O3610">
        <f t="shared" si="338"/>
        <v>1500</v>
      </c>
      <c r="P3610" t="str">
        <f>IF(AND(N3610&gt;0,N3610&lt;=0.05),'Bảng Giá'!$B$3,IF(AND(N3610&lt;=0.1,N3610&gt;0.05),'Bảng Giá'!$B$4,IF(AND('Raw Data'!N3610&gt;0.1,'Raw Data'!N3610&lt;=0.25),'Bảng Giá'!$B$5,IF(AND('Raw Data'!N3610&gt;0.25,'Raw Data'!N3610&lt;=0.5),'Bảng Giá'!$B$6,IF(AND('Raw Data'!N3610&gt;0.5,'Raw Data'!N3610&lt;=1),'Bảng Giá'!$B$7,IF(AND('Raw Data'!N3610&gt;1,'Raw Data'!N3610&lt;=1.5),'Bảng Giá'!$B$8,IF(AND('Raw Data'!N3610&gt;1.5,'Raw Data'!N3610&lt;=2),'Bảng Giá'!$B$9,IF(AND('Raw Data'!N3610&gt;2,'Raw Data'!N3610&lt;=2.5),'Bảng Giá'!$B$10,IF(AND('Raw Data'!N3610&gt;2.5,'Raw Data'!N3610&lt;=3),'Bảng Giá'!$B$11,IF(AND('Raw Data'!N3610&gt;3,'Raw Data'!N3610&lt;=3.5),'Bảng Giá'!$B$12,IF(AND('Raw Data'!N3610&gt;3.5,'Raw Data'!N3610&lt;=4),'Bảng Giá'!$B$13,IF(AND('Raw Data'!N3610&gt;4,'Raw Data'!N3610&lt;=4.5),'Bảng Giá'!$B$14,IF(AND('Raw Data'!N3610&gt;4.5,'Raw Data'!N3610&lt;=5),'Bảng Giá'!$B$15,IF(AND('Raw Data'!N3610&gt;5,'Raw Data'!N3610&lt;=5.5),'Bảng Giá'!$B$16,IF(AND('Raw Data'!N3610&gt;5.5,'Raw Data'!N3610&lt;=6),'Bảng Giá'!$B$17,'Bảng Giá'!$B$18)))))))))))))))</f>
        <v>3.5&lt;x&lt;=4</v>
      </c>
      <c r="Q3610" s="48">
        <f t="shared" si="339"/>
        <v>1.948051948051948E-2</v>
      </c>
      <c r="R3610">
        <f t="shared" si="340"/>
        <v>94200</v>
      </c>
      <c r="S3610">
        <f t="shared" si="341"/>
        <v>17200</v>
      </c>
    </row>
    <row r="3611" spans="1:19" x14ac:dyDescent="0.25">
      <c r="A3611" s="12">
        <v>3610</v>
      </c>
      <c r="B3611" s="12" t="s">
        <v>292</v>
      </c>
      <c r="C3611" s="12" t="s">
        <v>2280</v>
      </c>
      <c r="D3611" s="28">
        <v>43017.497604166667</v>
      </c>
      <c r="E3611" s="17">
        <v>43019.997604166667</v>
      </c>
      <c r="F3611" s="13" t="s">
        <v>302</v>
      </c>
      <c r="G3611" s="12">
        <v>3600</v>
      </c>
      <c r="H3611" s="12" t="s">
        <v>128</v>
      </c>
      <c r="I3611" s="12" t="s">
        <v>322</v>
      </c>
      <c r="J3611" s="37">
        <f>INDEX('Bảng Giá'!$C$3:$H$18,MATCH('Raw Data'!P3611,'Bảng Giá'!$B$3:$B$18,0),MATCH('Raw Data'!M3611,'Bảng Giá'!$C$2:$H$2,0))</f>
        <v>78500</v>
      </c>
      <c r="K3611" s="12">
        <v>77000</v>
      </c>
      <c r="L3611" s="36">
        <f t="shared" si="336"/>
        <v>2.5</v>
      </c>
      <c r="M3611" t="str">
        <f>'References data'!H3612</f>
        <v>Liên Vùng đặc biệt</v>
      </c>
      <c r="N3611">
        <f t="shared" si="337"/>
        <v>3.6</v>
      </c>
      <c r="O3611">
        <f t="shared" si="338"/>
        <v>1500</v>
      </c>
      <c r="P3611" t="str">
        <f>IF(AND(N3611&gt;0,N3611&lt;=0.05),'Bảng Giá'!$B$3,IF(AND(N3611&lt;=0.1,N3611&gt;0.05),'Bảng Giá'!$B$4,IF(AND('Raw Data'!N3611&gt;0.1,'Raw Data'!N3611&lt;=0.25),'Bảng Giá'!$B$5,IF(AND('Raw Data'!N3611&gt;0.25,'Raw Data'!N3611&lt;=0.5),'Bảng Giá'!$B$6,IF(AND('Raw Data'!N3611&gt;0.5,'Raw Data'!N3611&lt;=1),'Bảng Giá'!$B$7,IF(AND('Raw Data'!N3611&gt;1,'Raw Data'!N3611&lt;=1.5),'Bảng Giá'!$B$8,IF(AND('Raw Data'!N3611&gt;1.5,'Raw Data'!N3611&lt;=2),'Bảng Giá'!$B$9,IF(AND('Raw Data'!N3611&gt;2,'Raw Data'!N3611&lt;=2.5),'Bảng Giá'!$B$10,IF(AND('Raw Data'!N3611&gt;2.5,'Raw Data'!N3611&lt;=3),'Bảng Giá'!$B$11,IF(AND('Raw Data'!N3611&gt;3,'Raw Data'!N3611&lt;=3.5),'Bảng Giá'!$B$12,IF(AND('Raw Data'!N3611&gt;3.5,'Raw Data'!N3611&lt;=4),'Bảng Giá'!$B$13,IF(AND('Raw Data'!N3611&gt;4,'Raw Data'!N3611&lt;=4.5),'Bảng Giá'!$B$14,IF(AND('Raw Data'!N3611&gt;4.5,'Raw Data'!N3611&lt;=5),'Bảng Giá'!$B$15,IF(AND('Raw Data'!N3611&gt;5,'Raw Data'!N3611&lt;=5.5),'Bảng Giá'!$B$16,IF(AND('Raw Data'!N3611&gt;5.5,'Raw Data'!N3611&lt;=6),'Bảng Giá'!$B$17,'Bảng Giá'!$B$18)))))))))))))))</f>
        <v>3.5&lt;x&lt;=4</v>
      </c>
      <c r="Q3611" s="48">
        <f t="shared" si="339"/>
        <v>1.948051948051948E-2</v>
      </c>
      <c r="R3611">
        <f t="shared" si="340"/>
        <v>94200</v>
      </c>
      <c r="S3611">
        <f t="shared" si="341"/>
        <v>17200</v>
      </c>
    </row>
    <row r="3612" spans="1:19" x14ac:dyDescent="0.25">
      <c r="A3612" s="12">
        <v>3611</v>
      </c>
      <c r="B3612" s="12" t="s">
        <v>292</v>
      </c>
      <c r="C3612" s="12" t="s">
        <v>2281</v>
      </c>
      <c r="D3612" s="28">
        <v>43017.497604166667</v>
      </c>
      <c r="E3612" s="17">
        <v>43019.997604166667</v>
      </c>
      <c r="F3612" s="13" t="s">
        <v>302</v>
      </c>
      <c r="G3612" s="12">
        <v>3600</v>
      </c>
      <c r="H3612" s="12" t="s">
        <v>142</v>
      </c>
      <c r="I3612" s="12" t="s">
        <v>322</v>
      </c>
      <c r="J3612" s="37">
        <f>INDEX('Bảng Giá'!$C$3:$H$18,MATCH('Raw Data'!P3612,'Bảng Giá'!$B$3:$B$18,0),MATCH('Raw Data'!M3612,'Bảng Giá'!$C$2:$H$2,0))</f>
        <v>78500</v>
      </c>
      <c r="K3612" s="12">
        <v>77000</v>
      </c>
      <c r="L3612" s="36">
        <f t="shared" si="336"/>
        <v>2.5</v>
      </c>
      <c r="M3612" t="str">
        <f>'References data'!H3613</f>
        <v>Liên Vùng đặc biệt</v>
      </c>
      <c r="N3612">
        <f t="shared" si="337"/>
        <v>3.6</v>
      </c>
      <c r="O3612">
        <f t="shared" si="338"/>
        <v>1500</v>
      </c>
      <c r="P3612" t="str">
        <f>IF(AND(N3612&gt;0,N3612&lt;=0.05),'Bảng Giá'!$B$3,IF(AND(N3612&lt;=0.1,N3612&gt;0.05),'Bảng Giá'!$B$4,IF(AND('Raw Data'!N3612&gt;0.1,'Raw Data'!N3612&lt;=0.25),'Bảng Giá'!$B$5,IF(AND('Raw Data'!N3612&gt;0.25,'Raw Data'!N3612&lt;=0.5),'Bảng Giá'!$B$6,IF(AND('Raw Data'!N3612&gt;0.5,'Raw Data'!N3612&lt;=1),'Bảng Giá'!$B$7,IF(AND('Raw Data'!N3612&gt;1,'Raw Data'!N3612&lt;=1.5),'Bảng Giá'!$B$8,IF(AND('Raw Data'!N3612&gt;1.5,'Raw Data'!N3612&lt;=2),'Bảng Giá'!$B$9,IF(AND('Raw Data'!N3612&gt;2,'Raw Data'!N3612&lt;=2.5),'Bảng Giá'!$B$10,IF(AND('Raw Data'!N3612&gt;2.5,'Raw Data'!N3612&lt;=3),'Bảng Giá'!$B$11,IF(AND('Raw Data'!N3612&gt;3,'Raw Data'!N3612&lt;=3.5),'Bảng Giá'!$B$12,IF(AND('Raw Data'!N3612&gt;3.5,'Raw Data'!N3612&lt;=4),'Bảng Giá'!$B$13,IF(AND('Raw Data'!N3612&gt;4,'Raw Data'!N3612&lt;=4.5),'Bảng Giá'!$B$14,IF(AND('Raw Data'!N3612&gt;4.5,'Raw Data'!N3612&lt;=5),'Bảng Giá'!$B$15,IF(AND('Raw Data'!N3612&gt;5,'Raw Data'!N3612&lt;=5.5),'Bảng Giá'!$B$16,IF(AND('Raw Data'!N3612&gt;5.5,'Raw Data'!N3612&lt;=6),'Bảng Giá'!$B$17,'Bảng Giá'!$B$18)))))))))))))))</f>
        <v>3.5&lt;x&lt;=4</v>
      </c>
      <c r="Q3612" s="48">
        <f t="shared" si="339"/>
        <v>1.948051948051948E-2</v>
      </c>
      <c r="R3612">
        <f t="shared" si="340"/>
        <v>94200</v>
      </c>
      <c r="S3612">
        <f t="shared" si="341"/>
        <v>17200</v>
      </c>
    </row>
    <row r="3613" spans="1:19" x14ac:dyDescent="0.25">
      <c r="A3613" s="12">
        <v>3612</v>
      </c>
      <c r="B3613" s="12" t="s">
        <v>292</v>
      </c>
      <c r="C3613" s="12" t="s">
        <v>2282</v>
      </c>
      <c r="D3613" s="28">
        <v>43017.497986111113</v>
      </c>
      <c r="E3613" s="17">
        <v>43019.997986111113</v>
      </c>
      <c r="F3613" s="13" t="s">
        <v>302</v>
      </c>
      <c r="G3613" s="12">
        <v>3600</v>
      </c>
      <c r="H3613" s="12" t="s">
        <v>146</v>
      </c>
      <c r="I3613" s="12" t="s">
        <v>322</v>
      </c>
      <c r="J3613" s="37">
        <f>INDEX('Bảng Giá'!$C$3:$H$18,MATCH('Raw Data'!P3613,'Bảng Giá'!$B$3:$B$18,0),MATCH('Raw Data'!M3613,'Bảng Giá'!$C$2:$H$2,0))</f>
        <v>78500</v>
      </c>
      <c r="K3613" s="12">
        <v>77000</v>
      </c>
      <c r="L3613" s="36">
        <f t="shared" si="336"/>
        <v>2.5</v>
      </c>
      <c r="M3613" t="str">
        <f>'References data'!H3614</f>
        <v>Liên Vùng đặc biệt</v>
      </c>
      <c r="N3613">
        <f t="shared" si="337"/>
        <v>3.6</v>
      </c>
      <c r="O3613">
        <f t="shared" si="338"/>
        <v>1500</v>
      </c>
      <c r="P3613" t="str">
        <f>IF(AND(N3613&gt;0,N3613&lt;=0.05),'Bảng Giá'!$B$3,IF(AND(N3613&lt;=0.1,N3613&gt;0.05),'Bảng Giá'!$B$4,IF(AND('Raw Data'!N3613&gt;0.1,'Raw Data'!N3613&lt;=0.25),'Bảng Giá'!$B$5,IF(AND('Raw Data'!N3613&gt;0.25,'Raw Data'!N3613&lt;=0.5),'Bảng Giá'!$B$6,IF(AND('Raw Data'!N3613&gt;0.5,'Raw Data'!N3613&lt;=1),'Bảng Giá'!$B$7,IF(AND('Raw Data'!N3613&gt;1,'Raw Data'!N3613&lt;=1.5),'Bảng Giá'!$B$8,IF(AND('Raw Data'!N3613&gt;1.5,'Raw Data'!N3613&lt;=2),'Bảng Giá'!$B$9,IF(AND('Raw Data'!N3613&gt;2,'Raw Data'!N3613&lt;=2.5),'Bảng Giá'!$B$10,IF(AND('Raw Data'!N3613&gt;2.5,'Raw Data'!N3613&lt;=3),'Bảng Giá'!$B$11,IF(AND('Raw Data'!N3613&gt;3,'Raw Data'!N3613&lt;=3.5),'Bảng Giá'!$B$12,IF(AND('Raw Data'!N3613&gt;3.5,'Raw Data'!N3613&lt;=4),'Bảng Giá'!$B$13,IF(AND('Raw Data'!N3613&gt;4,'Raw Data'!N3613&lt;=4.5),'Bảng Giá'!$B$14,IF(AND('Raw Data'!N3613&gt;4.5,'Raw Data'!N3613&lt;=5),'Bảng Giá'!$B$15,IF(AND('Raw Data'!N3613&gt;5,'Raw Data'!N3613&lt;=5.5),'Bảng Giá'!$B$16,IF(AND('Raw Data'!N3613&gt;5.5,'Raw Data'!N3613&lt;=6),'Bảng Giá'!$B$17,'Bảng Giá'!$B$18)))))))))))))))</f>
        <v>3.5&lt;x&lt;=4</v>
      </c>
      <c r="Q3613" s="48">
        <f t="shared" si="339"/>
        <v>1.948051948051948E-2</v>
      </c>
      <c r="R3613">
        <f t="shared" si="340"/>
        <v>94200</v>
      </c>
      <c r="S3613">
        <f t="shared" si="341"/>
        <v>17200</v>
      </c>
    </row>
    <row r="3614" spans="1:19" x14ac:dyDescent="0.25">
      <c r="A3614" s="12">
        <v>3613</v>
      </c>
      <c r="B3614" s="12" t="s">
        <v>292</v>
      </c>
      <c r="C3614" s="12" t="s">
        <v>2283</v>
      </c>
      <c r="D3614" s="28">
        <v>43017.498379629629</v>
      </c>
      <c r="E3614" s="17">
        <v>43019.998379629629</v>
      </c>
      <c r="F3614" s="13" t="s">
        <v>302</v>
      </c>
      <c r="G3614" s="12">
        <v>3600</v>
      </c>
      <c r="H3614" s="12" t="s">
        <v>128</v>
      </c>
      <c r="I3614" s="12" t="s">
        <v>322</v>
      </c>
      <c r="J3614" s="37">
        <f>INDEX('Bảng Giá'!$C$3:$H$18,MATCH('Raw Data'!P3614,'Bảng Giá'!$B$3:$B$18,0),MATCH('Raw Data'!M3614,'Bảng Giá'!$C$2:$H$2,0))</f>
        <v>78500</v>
      </c>
      <c r="K3614" s="12">
        <v>77000</v>
      </c>
      <c r="L3614" s="36">
        <f t="shared" si="336"/>
        <v>2.5</v>
      </c>
      <c r="M3614" t="str">
        <f>'References data'!H3615</f>
        <v>Liên Vùng đặc biệt</v>
      </c>
      <c r="N3614">
        <f t="shared" si="337"/>
        <v>3.6</v>
      </c>
      <c r="O3614">
        <f t="shared" si="338"/>
        <v>1500</v>
      </c>
      <c r="P3614" t="str">
        <f>IF(AND(N3614&gt;0,N3614&lt;=0.05),'Bảng Giá'!$B$3,IF(AND(N3614&lt;=0.1,N3614&gt;0.05),'Bảng Giá'!$B$4,IF(AND('Raw Data'!N3614&gt;0.1,'Raw Data'!N3614&lt;=0.25),'Bảng Giá'!$B$5,IF(AND('Raw Data'!N3614&gt;0.25,'Raw Data'!N3614&lt;=0.5),'Bảng Giá'!$B$6,IF(AND('Raw Data'!N3614&gt;0.5,'Raw Data'!N3614&lt;=1),'Bảng Giá'!$B$7,IF(AND('Raw Data'!N3614&gt;1,'Raw Data'!N3614&lt;=1.5),'Bảng Giá'!$B$8,IF(AND('Raw Data'!N3614&gt;1.5,'Raw Data'!N3614&lt;=2),'Bảng Giá'!$B$9,IF(AND('Raw Data'!N3614&gt;2,'Raw Data'!N3614&lt;=2.5),'Bảng Giá'!$B$10,IF(AND('Raw Data'!N3614&gt;2.5,'Raw Data'!N3614&lt;=3),'Bảng Giá'!$B$11,IF(AND('Raw Data'!N3614&gt;3,'Raw Data'!N3614&lt;=3.5),'Bảng Giá'!$B$12,IF(AND('Raw Data'!N3614&gt;3.5,'Raw Data'!N3614&lt;=4),'Bảng Giá'!$B$13,IF(AND('Raw Data'!N3614&gt;4,'Raw Data'!N3614&lt;=4.5),'Bảng Giá'!$B$14,IF(AND('Raw Data'!N3614&gt;4.5,'Raw Data'!N3614&lt;=5),'Bảng Giá'!$B$15,IF(AND('Raw Data'!N3614&gt;5,'Raw Data'!N3614&lt;=5.5),'Bảng Giá'!$B$16,IF(AND('Raw Data'!N3614&gt;5.5,'Raw Data'!N3614&lt;=6),'Bảng Giá'!$B$17,'Bảng Giá'!$B$18)))))))))))))))</f>
        <v>3.5&lt;x&lt;=4</v>
      </c>
      <c r="Q3614" s="48">
        <f t="shared" si="339"/>
        <v>1.948051948051948E-2</v>
      </c>
      <c r="R3614">
        <f t="shared" si="340"/>
        <v>94200</v>
      </c>
      <c r="S3614">
        <f t="shared" si="341"/>
        <v>17200</v>
      </c>
    </row>
    <row r="3615" spans="1:19" x14ac:dyDescent="0.25">
      <c r="A3615" s="12">
        <v>3614</v>
      </c>
      <c r="B3615" s="12" t="s">
        <v>292</v>
      </c>
      <c r="C3615" s="12" t="s">
        <v>2284</v>
      </c>
      <c r="D3615" s="28">
        <v>43017.498356481483</v>
      </c>
      <c r="E3615" s="17">
        <v>43021.69835648148</v>
      </c>
      <c r="F3615" s="13" t="s">
        <v>302</v>
      </c>
      <c r="G3615" s="12">
        <v>5400</v>
      </c>
      <c r="H3615" s="12" t="s">
        <v>171</v>
      </c>
      <c r="I3615" s="12" t="s">
        <v>311</v>
      </c>
      <c r="J3615" s="37">
        <f>INDEX('Bảng Giá'!$C$3:$H$18,MATCH('Raw Data'!P3615,'Bảng Giá'!$B$3:$B$18,0),MATCH('Raw Data'!M3615,'Bảng Giá'!$C$2:$H$2,0))</f>
        <v>109000</v>
      </c>
      <c r="K3615" s="12">
        <v>106300</v>
      </c>
      <c r="L3615" s="36">
        <f t="shared" si="336"/>
        <v>4.1999999999970896</v>
      </c>
      <c r="M3615" t="str">
        <f>'References data'!H3616</f>
        <v>Liên Vùng</v>
      </c>
      <c r="N3615">
        <f t="shared" si="337"/>
        <v>5.4</v>
      </c>
      <c r="O3615">
        <f t="shared" si="338"/>
        <v>2700</v>
      </c>
      <c r="P3615" t="str">
        <f>IF(AND(N3615&gt;0,N3615&lt;=0.05),'Bảng Giá'!$B$3,IF(AND(N3615&lt;=0.1,N3615&gt;0.05),'Bảng Giá'!$B$4,IF(AND('Raw Data'!N3615&gt;0.1,'Raw Data'!N3615&lt;=0.25),'Bảng Giá'!$B$5,IF(AND('Raw Data'!N3615&gt;0.25,'Raw Data'!N3615&lt;=0.5),'Bảng Giá'!$B$6,IF(AND('Raw Data'!N3615&gt;0.5,'Raw Data'!N3615&lt;=1),'Bảng Giá'!$B$7,IF(AND('Raw Data'!N3615&gt;1,'Raw Data'!N3615&lt;=1.5),'Bảng Giá'!$B$8,IF(AND('Raw Data'!N3615&gt;1.5,'Raw Data'!N3615&lt;=2),'Bảng Giá'!$B$9,IF(AND('Raw Data'!N3615&gt;2,'Raw Data'!N3615&lt;=2.5),'Bảng Giá'!$B$10,IF(AND('Raw Data'!N3615&gt;2.5,'Raw Data'!N3615&lt;=3),'Bảng Giá'!$B$11,IF(AND('Raw Data'!N3615&gt;3,'Raw Data'!N3615&lt;=3.5),'Bảng Giá'!$B$12,IF(AND('Raw Data'!N3615&gt;3.5,'Raw Data'!N3615&lt;=4),'Bảng Giá'!$B$13,IF(AND('Raw Data'!N3615&gt;4,'Raw Data'!N3615&lt;=4.5),'Bảng Giá'!$B$14,IF(AND('Raw Data'!N3615&gt;4.5,'Raw Data'!N3615&lt;=5),'Bảng Giá'!$B$15,IF(AND('Raw Data'!N3615&gt;5,'Raw Data'!N3615&lt;=5.5),'Bảng Giá'!$B$16,IF(AND('Raw Data'!N3615&gt;5.5,'Raw Data'!N3615&lt;=6),'Bảng Giá'!$B$17,'Bảng Giá'!$B$18)))))))))))))))</f>
        <v>5&lt;x&lt;=5.5</v>
      </c>
      <c r="Q3615" s="48">
        <f t="shared" si="339"/>
        <v>2.5399811853245531E-2</v>
      </c>
      <c r="R3615">
        <f t="shared" si="340"/>
        <v>130800</v>
      </c>
      <c r="S3615">
        <f t="shared" si="341"/>
        <v>24500</v>
      </c>
    </row>
    <row r="3616" spans="1:19" x14ac:dyDescent="0.25">
      <c r="A3616" s="12">
        <v>3615</v>
      </c>
      <c r="B3616" s="12" t="s">
        <v>292</v>
      </c>
      <c r="C3616" s="12" t="s">
        <v>2285</v>
      </c>
      <c r="D3616" s="28">
        <v>43018.333333333336</v>
      </c>
      <c r="E3616" s="17">
        <v>43020.833333333336</v>
      </c>
      <c r="F3616" s="13" t="s">
        <v>302</v>
      </c>
      <c r="G3616" s="12">
        <v>3600</v>
      </c>
      <c r="H3616" s="12" t="s">
        <v>142</v>
      </c>
      <c r="I3616" s="12" t="s">
        <v>322</v>
      </c>
      <c r="J3616" s="37">
        <f>INDEX('Bảng Giá'!$C$3:$H$18,MATCH('Raw Data'!P3616,'Bảng Giá'!$B$3:$B$18,0),MATCH('Raw Data'!M3616,'Bảng Giá'!$C$2:$H$2,0))</f>
        <v>78500</v>
      </c>
      <c r="K3616" s="12">
        <v>77000</v>
      </c>
      <c r="L3616" s="36">
        <f t="shared" si="336"/>
        <v>2.5</v>
      </c>
      <c r="M3616" t="str">
        <f>'References data'!H3617</f>
        <v>Liên Vùng đặc biệt</v>
      </c>
      <c r="N3616">
        <f t="shared" si="337"/>
        <v>3.6</v>
      </c>
      <c r="O3616">
        <f t="shared" si="338"/>
        <v>1500</v>
      </c>
      <c r="P3616" t="str">
        <f>IF(AND(N3616&gt;0,N3616&lt;=0.05),'Bảng Giá'!$B$3,IF(AND(N3616&lt;=0.1,N3616&gt;0.05),'Bảng Giá'!$B$4,IF(AND('Raw Data'!N3616&gt;0.1,'Raw Data'!N3616&lt;=0.25),'Bảng Giá'!$B$5,IF(AND('Raw Data'!N3616&gt;0.25,'Raw Data'!N3616&lt;=0.5),'Bảng Giá'!$B$6,IF(AND('Raw Data'!N3616&gt;0.5,'Raw Data'!N3616&lt;=1),'Bảng Giá'!$B$7,IF(AND('Raw Data'!N3616&gt;1,'Raw Data'!N3616&lt;=1.5),'Bảng Giá'!$B$8,IF(AND('Raw Data'!N3616&gt;1.5,'Raw Data'!N3616&lt;=2),'Bảng Giá'!$B$9,IF(AND('Raw Data'!N3616&gt;2,'Raw Data'!N3616&lt;=2.5),'Bảng Giá'!$B$10,IF(AND('Raw Data'!N3616&gt;2.5,'Raw Data'!N3616&lt;=3),'Bảng Giá'!$B$11,IF(AND('Raw Data'!N3616&gt;3,'Raw Data'!N3616&lt;=3.5),'Bảng Giá'!$B$12,IF(AND('Raw Data'!N3616&gt;3.5,'Raw Data'!N3616&lt;=4),'Bảng Giá'!$B$13,IF(AND('Raw Data'!N3616&gt;4,'Raw Data'!N3616&lt;=4.5),'Bảng Giá'!$B$14,IF(AND('Raw Data'!N3616&gt;4.5,'Raw Data'!N3616&lt;=5),'Bảng Giá'!$B$15,IF(AND('Raw Data'!N3616&gt;5,'Raw Data'!N3616&lt;=5.5),'Bảng Giá'!$B$16,IF(AND('Raw Data'!N3616&gt;5.5,'Raw Data'!N3616&lt;=6),'Bảng Giá'!$B$17,'Bảng Giá'!$B$18)))))))))))))))</f>
        <v>3.5&lt;x&lt;=4</v>
      </c>
      <c r="Q3616" s="48">
        <f t="shared" si="339"/>
        <v>1.948051948051948E-2</v>
      </c>
      <c r="R3616">
        <f t="shared" si="340"/>
        <v>94200</v>
      </c>
      <c r="S3616">
        <f t="shared" si="341"/>
        <v>17200</v>
      </c>
    </row>
    <row r="3617" spans="1:19" x14ac:dyDescent="0.25">
      <c r="A3617" s="12">
        <v>3616</v>
      </c>
      <c r="B3617" s="12" t="s">
        <v>292</v>
      </c>
      <c r="C3617" s="12" t="s">
        <v>2286</v>
      </c>
      <c r="D3617" s="28">
        <v>43017.503599537034</v>
      </c>
      <c r="E3617" s="17">
        <v>43020.003599537034</v>
      </c>
      <c r="F3617" s="13" t="s">
        <v>302</v>
      </c>
      <c r="G3617" s="12">
        <v>3600</v>
      </c>
      <c r="H3617" s="12" t="s">
        <v>139</v>
      </c>
      <c r="I3617" s="12" t="s">
        <v>322</v>
      </c>
      <c r="J3617" s="37">
        <f>INDEX('Bảng Giá'!$C$3:$H$18,MATCH('Raw Data'!P3617,'Bảng Giá'!$B$3:$B$18,0),MATCH('Raw Data'!M3617,'Bảng Giá'!$C$2:$H$2,0))</f>
        <v>78500</v>
      </c>
      <c r="K3617" s="12">
        <v>77000</v>
      </c>
      <c r="L3617" s="36">
        <f t="shared" si="336"/>
        <v>2.5</v>
      </c>
      <c r="M3617" t="str">
        <f>'References data'!H3618</f>
        <v>Liên Vùng đặc biệt</v>
      </c>
      <c r="N3617">
        <f t="shared" si="337"/>
        <v>3.6</v>
      </c>
      <c r="O3617">
        <f t="shared" si="338"/>
        <v>1500</v>
      </c>
      <c r="P3617" t="str">
        <f>IF(AND(N3617&gt;0,N3617&lt;=0.05),'Bảng Giá'!$B$3,IF(AND(N3617&lt;=0.1,N3617&gt;0.05),'Bảng Giá'!$B$4,IF(AND('Raw Data'!N3617&gt;0.1,'Raw Data'!N3617&lt;=0.25),'Bảng Giá'!$B$5,IF(AND('Raw Data'!N3617&gt;0.25,'Raw Data'!N3617&lt;=0.5),'Bảng Giá'!$B$6,IF(AND('Raw Data'!N3617&gt;0.5,'Raw Data'!N3617&lt;=1),'Bảng Giá'!$B$7,IF(AND('Raw Data'!N3617&gt;1,'Raw Data'!N3617&lt;=1.5),'Bảng Giá'!$B$8,IF(AND('Raw Data'!N3617&gt;1.5,'Raw Data'!N3617&lt;=2),'Bảng Giá'!$B$9,IF(AND('Raw Data'!N3617&gt;2,'Raw Data'!N3617&lt;=2.5),'Bảng Giá'!$B$10,IF(AND('Raw Data'!N3617&gt;2.5,'Raw Data'!N3617&lt;=3),'Bảng Giá'!$B$11,IF(AND('Raw Data'!N3617&gt;3,'Raw Data'!N3617&lt;=3.5),'Bảng Giá'!$B$12,IF(AND('Raw Data'!N3617&gt;3.5,'Raw Data'!N3617&lt;=4),'Bảng Giá'!$B$13,IF(AND('Raw Data'!N3617&gt;4,'Raw Data'!N3617&lt;=4.5),'Bảng Giá'!$B$14,IF(AND('Raw Data'!N3617&gt;4.5,'Raw Data'!N3617&lt;=5),'Bảng Giá'!$B$15,IF(AND('Raw Data'!N3617&gt;5,'Raw Data'!N3617&lt;=5.5),'Bảng Giá'!$B$16,IF(AND('Raw Data'!N3617&gt;5.5,'Raw Data'!N3617&lt;=6),'Bảng Giá'!$B$17,'Bảng Giá'!$B$18)))))))))))))))</f>
        <v>3.5&lt;x&lt;=4</v>
      </c>
      <c r="Q3617" s="48">
        <f t="shared" si="339"/>
        <v>1.948051948051948E-2</v>
      </c>
      <c r="R3617">
        <f t="shared" si="340"/>
        <v>94200</v>
      </c>
      <c r="S3617">
        <f t="shared" si="341"/>
        <v>17200</v>
      </c>
    </row>
    <row r="3618" spans="1:19" x14ac:dyDescent="0.25">
      <c r="A3618" s="12">
        <v>3617</v>
      </c>
      <c r="B3618" s="12" t="s">
        <v>292</v>
      </c>
      <c r="C3618" s="12" t="s">
        <v>2287</v>
      </c>
      <c r="D3618" s="28">
        <v>43017.497615740744</v>
      </c>
      <c r="E3618" s="17">
        <v>43021.697615740741</v>
      </c>
      <c r="F3618" s="13" t="s">
        <v>302</v>
      </c>
      <c r="G3618" s="12">
        <v>5400</v>
      </c>
      <c r="H3618" s="12" t="s">
        <v>171</v>
      </c>
      <c r="I3618" s="12" t="s">
        <v>311</v>
      </c>
      <c r="J3618" s="37">
        <f>INDEX('Bảng Giá'!$C$3:$H$18,MATCH('Raw Data'!P3618,'Bảng Giá'!$B$3:$B$18,0),MATCH('Raw Data'!M3618,'Bảng Giá'!$C$2:$H$2,0))</f>
        <v>109000</v>
      </c>
      <c r="K3618" s="12">
        <v>106300</v>
      </c>
      <c r="L3618" s="36">
        <f t="shared" si="336"/>
        <v>4.1999999999970896</v>
      </c>
      <c r="M3618" t="str">
        <f>'References data'!H3619</f>
        <v>Liên Vùng</v>
      </c>
      <c r="N3618">
        <f t="shared" si="337"/>
        <v>5.4</v>
      </c>
      <c r="O3618">
        <f t="shared" si="338"/>
        <v>2700</v>
      </c>
      <c r="P3618" t="str">
        <f>IF(AND(N3618&gt;0,N3618&lt;=0.05),'Bảng Giá'!$B$3,IF(AND(N3618&lt;=0.1,N3618&gt;0.05),'Bảng Giá'!$B$4,IF(AND('Raw Data'!N3618&gt;0.1,'Raw Data'!N3618&lt;=0.25),'Bảng Giá'!$B$5,IF(AND('Raw Data'!N3618&gt;0.25,'Raw Data'!N3618&lt;=0.5),'Bảng Giá'!$B$6,IF(AND('Raw Data'!N3618&gt;0.5,'Raw Data'!N3618&lt;=1),'Bảng Giá'!$B$7,IF(AND('Raw Data'!N3618&gt;1,'Raw Data'!N3618&lt;=1.5),'Bảng Giá'!$B$8,IF(AND('Raw Data'!N3618&gt;1.5,'Raw Data'!N3618&lt;=2),'Bảng Giá'!$B$9,IF(AND('Raw Data'!N3618&gt;2,'Raw Data'!N3618&lt;=2.5),'Bảng Giá'!$B$10,IF(AND('Raw Data'!N3618&gt;2.5,'Raw Data'!N3618&lt;=3),'Bảng Giá'!$B$11,IF(AND('Raw Data'!N3618&gt;3,'Raw Data'!N3618&lt;=3.5),'Bảng Giá'!$B$12,IF(AND('Raw Data'!N3618&gt;3.5,'Raw Data'!N3618&lt;=4),'Bảng Giá'!$B$13,IF(AND('Raw Data'!N3618&gt;4,'Raw Data'!N3618&lt;=4.5),'Bảng Giá'!$B$14,IF(AND('Raw Data'!N3618&gt;4.5,'Raw Data'!N3618&lt;=5),'Bảng Giá'!$B$15,IF(AND('Raw Data'!N3618&gt;5,'Raw Data'!N3618&lt;=5.5),'Bảng Giá'!$B$16,IF(AND('Raw Data'!N3618&gt;5.5,'Raw Data'!N3618&lt;=6),'Bảng Giá'!$B$17,'Bảng Giá'!$B$18)))))))))))))))</f>
        <v>5&lt;x&lt;=5.5</v>
      </c>
      <c r="Q3618" s="48">
        <f t="shared" si="339"/>
        <v>2.5399811853245531E-2</v>
      </c>
      <c r="R3618">
        <f t="shared" si="340"/>
        <v>130800</v>
      </c>
      <c r="S3618">
        <f t="shared" si="341"/>
        <v>24500</v>
      </c>
    </row>
    <row r="3619" spans="1:19" x14ac:dyDescent="0.25">
      <c r="A3619" s="12">
        <v>3618</v>
      </c>
      <c r="B3619" s="12" t="s">
        <v>292</v>
      </c>
      <c r="C3619" s="12" t="s">
        <v>2288</v>
      </c>
      <c r="D3619" s="28">
        <v>43017.498310185183</v>
      </c>
      <c r="E3619" s="17">
        <v>43019.998310185183</v>
      </c>
      <c r="F3619" s="13" t="s">
        <v>302</v>
      </c>
      <c r="G3619" s="12">
        <v>3600</v>
      </c>
      <c r="H3619" s="12" t="s">
        <v>139</v>
      </c>
      <c r="I3619" s="12" t="s">
        <v>322</v>
      </c>
      <c r="J3619" s="37">
        <f>INDEX('Bảng Giá'!$C$3:$H$18,MATCH('Raw Data'!P3619,'Bảng Giá'!$B$3:$B$18,0),MATCH('Raw Data'!M3619,'Bảng Giá'!$C$2:$H$2,0))</f>
        <v>78500</v>
      </c>
      <c r="K3619" s="12">
        <v>77000</v>
      </c>
      <c r="L3619" s="36">
        <f t="shared" si="336"/>
        <v>2.5</v>
      </c>
      <c r="M3619" t="str">
        <f>'References data'!H3620</f>
        <v>Liên Vùng đặc biệt</v>
      </c>
      <c r="N3619">
        <f t="shared" si="337"/>
        <v>3.6</v>
      </c>
      <c r="O3619">
        <f t="shared" si="338"/>
        <v>1500</v>
      </c>
      <c r="P3619" t="str">
        <f>IF(AND(N3619&gt;0,N3619&lt;=0.05),'Bảng Giá'!$B$3,IF(AND(N3619&lt;=0.1,N3619&gt;0.05),'Bảng Giá'!$B$4,IF(AND('Raw Data'!N3619&gt;0.1,'Raw Data'!N3619&lt;=0.25),'Bảng Giá'!$B$5,IF(AND('Raw Data'!N3619&gt;0.25,'Raw Data'!N3619&lt;=0.5),'Bảng Giá'!$B$6,IF(AND('Raw Data'!N3619&gt;0.5,'Raw Data'!N3619&lt;=1),'Bảng Giá'!$B$7,IF(AND('Raw Data'!N3619&gt;1,'Raw Data'!N3619&lt;=1.5),'Bảng Giá'!$B$8,IF(AND('Raw Data'!N3619&gt;1.5,'Raw Data'!N3619&lt;=2),'Bảng Giá'!$B$9,IF(AND('Raw Data'!N3619&gt;2,'Raw Data'!N3619&lt;=2.5),'Bảng Giá'!$B$10,IF(AND('Raw Data'!N3619&gt;2.5,'Raw Data'!N3619&lt;=3),'Bảng Giá'!$B$11,IF(AND('Raw Data'!N3619&gt;3,'Raw Data'!N3619&lt;=3.5),'Bảng Giá'!$B$12,IF(AND('Raw Data'!N3619&gt;3.5,'Raw Data'!N3619&lt;=4),'Bảng Giá'!$B$13,IF(AND('Raw Data'!N3619&gt;4,'Raw Data'!N3619&lt;=4.5),'Bảng Giá'!$B$14,IF(AND('Raw Data'!N3619&gt;4.5,'Raw Data'!N3619&lt;=5),'Bảng Giá'!$B$15,IF(AND('Raw Data'!N3619&gt;5,'Raw Data'!N3619&lt;=5.5),'Bảng Giá'!$B$16,IF(AND('Raw Data'!N3619&gt;5.5,'Raw Data'!N3619&lt;=6),'Bảng Giá'!$B$17,'Bảng Giá'!$B$18)))))))))))))))</f>
        <v>3.5&lt;x&lt;=4</v>
      </c>
      <c r="Q3619" s="48">
        <f t="shared" si="339"/>
        <v>1.948051948051948E-2</v>
      </c>
      <c r="R3619">
        <f t="shared" si="340"/>
        <v>94200</v>
      </c>
      <c r="S3619">
        <f t="shared" si="341"/>
        <v>17200</v>
      </c>
    </row>
    <row r="3620" spans="1:19" x14ac:dyDescent="0.25">
      <c r="A3620" s="12">
        <v>3619</v>
      </c>
      <c r="B3620" s="12" t="s">
        <v>292</v>
      </c>
      <c r="C3620" s="12" t="s">
        <v>2289</v>
      </c>
      <c r="D3620" s="28">
        <v>43015.436192129629</v>
      </c>
      <c r="E3620" s="17">
        <v>43019.636192129627</v>
      </c>
      <c r="F3620" s="13" t="s">
        <v>302</v>
      </c>
      <c r="G3620" s="12">
        <v>5400</v>
      </c>
      <c r="H3620" s="12" t="s">
        <v>171</v>
      </c>
      <c r="I3620" s="12" t="s">
        <v>311</v>
      </c>
      <c r="J3620" s="37">
        <f>INDEX('Bảng Giá'!$C$3:$H$18,MATCH('Raw Data'!P3620,'Bảng Giá'!$B$3:$B$18,0),MATCH('Raw Data'!M3620,'Bảng Giá'!$C$2:$H$2,0))</f>
        <v>109000</v>
      </c>
      <c r="K3620" s="12">
        <v>106300</v>
      </c>
      <c r="L3620" s="36">
        <f t="shared" si="336"/>
        <v>4.1999999999970896</v>
      </c>
      <c r="M3620" t="str">
        <f>'References data'!H3621</f>
        <v>Liên Vùng</v>
      </c>
      <c r="N3620">
        <f t="shared" si="337"/>
        <v>5.4</v>
      </c>
      <c r="O3620">
        <f t="shared" si="338"/>
        <v>2700</v>
      </c>
      <c r="P3620" t="str">
        <f>IF(AND(N3620&gt;0,N3620&lt;=0.05),'Bảng Giá'!$B$3,IF(AND(N3620&lt;=0.1,N3620&gt;0.05),'Bảng Giá'!$B$4,IF(AND('Raw Data'!N3620&gt;0.1,'Raw Data'!N3620&lt;=0.25),'Bảng Giá'!$B$5,IF(AND('Raw Data'!N3620&gt;0.25,'Raw Data'!N3620&lt;=0.5),'Bảng Giá'!$B$6,IF(AND('Raw Data'!N3620&gt;0.5,'Raw Data'!N3620&lt;=1),'Bảng Giá'!$B$7,IF(AND('Raw Data'!N3620&gt;1,'Raw Data'!N3620&lt;=1.5),'Bảng Giá'!$B$8,IF(AND('Raw Data'!N3620&gt;1.5,'Raw Data'!N3620&lt;=2),'Bảng Giá'!$B$9,IF(AND('Raw Data'!N3620&gt;2,'Raw Data'!N3620&lt;=2.5),'Bảng Giá'!$B$10,IF(AND('Raw Data'!N3620&gt;2.5,'Raw Data'!N3620&lt;=3),'Bảng Giá'!$B$11,IF(AND('Raw Data'!N3620&gt;3,'Raw Data'!N3620&lt;=3.5),'Bảng Giá'!$B$12,IF(AND('Raw Data'!N3620&gt;3.5,'Raw Data'!N3620&lt;=4),'Bảng Giá'!$B$13,IF(AND('Raw Data'!N3620&gt;4,'Raw Data'!N3620&lt;=4.5),'Bảng Giá'!$B$14,IF(AND('Raw Data'!N3620&gt;4.5,'Raw Data'!N3620&lt;=5),'Bảng Giá'!$B$15,IF(AND('Raw Data'!N3620&gt;5,'Raw Data'!N3620&lt;=5.5),'Bảng Giá'!$B$16,IF(AND('Raw Data'!N3620&gt;5.5,'Raw Data'!N3620&lt;=6),'Bảng Giá'!$B$17,'Bảng Giá'!$B$18)))))))))))))))</f>
        <v>5&lt;x&lt;=5.5</v>
      </c>
      <c r="Q3620" s="48">
        <f t="shared" si="339"/>
        <v>2.5399811853245531E-2</v>
      </c>
      <c r="R3620">
        <f t="shared" si="340"/>
        <v>130800</v>
      </c>
      <c r="S3620">
        <f t="shared" si="341"/>
        <v>24500</v>
      </c>
    </row>
    <row r="3621" spans="1:19" x14ac:dyDescent="0.25">
      <c r="A3621" s="12">
        <v>3620</v>
      </c>
      <c r="B3621" s="12" t="s">
        <v>292</v>
      </c>
      <c r="C3621" s="12" t="s">
        <v>2290</v>
      </c>
      <c r="D3621" s="28">
        <v>43019.374479166669</v>
      </c>
      <c r="E3621" s="17">
        <v>43023.574479166666</v>
      </c>
      <c r="F3621" s="13" t="s">
        <v>302</v>
      </c>
      <c r="G3621" s="12">
        <v>3600</v>
      </c>
      <c r="H3621" s="12" t="s">
        <v>101</v>
      </c>
      <c r="I3621" s="12" t="s">
        <v>322</v>
      </c>
      <c r="J3621" s="37">
        <f>INDEX('Bảng Giá'!$C$3:$H$18,MATCH('Raw Data'!P3621,'Bảng Giá'!$B$3:$B$18,0),MATCH('Raw Data'!M3621,'Bảng Giá'!$C$2:$H$2,0))</f>
        <v>83500</v>
      </c>
      <c r="K3621" s="12">
        <v>81500</v>
      </c>
      <c r="L3621" s="36">
        <f t="shared" si="336"/>
        <v>4.1999999999970896</v>
      </c>
      <c r="M3621" t="str">
        <f>'References data'!H3622</f>
        <v>Liên Vùng</v>
      </c>
      <c r="N3621">
        <f t="shared" si="337"/>
        <v>3.6</v>
      </c>
      <c r="O3621">
        <f t="shared" si="338"/>
        <v>2000</v>
      </c>
      <c r="P3621" t="str">
        <f>IF(AND(N3621&gt;0,N3621&lt;=0.05),'Bảng Giá'!$B$3,IF(AND(N3621&lt;=0.1,N3621&gt;0.05),'Bảng Giá'!$B$4,IF(AND('Raw Data'!N3621&gt;0.1,'Raw Data'!N3621&lt;=0.25),'Bảng Giá'!$B$5,IF(AND('Raw Data'!N3621&gt;0.25,'Raw Data'!N3621&lt;=0.5),'Bảng Giá'!$B$6,IF(AND('Raw Data'!N3621&gt;0.5,'Raw Data'!N3621&lt;=1),'Bảng Giá'!$B$7,IF(AND('Raw Data'!N3621&gt;1,'Raw Data'!N3621&lt;=1.5),'Bảng Giá'!$B$8,IF(AND('Raw Data'!N3621&gt;1.5,'Raw Data'!N3621&lt;=2),'Bảng Giá'!$B$9,IF(AND('Raw Data'!N3621&gt;2,'Raw Data'!N3621&lt;=2.5),'Bảng Giá'!$B$10,IF(AND('Raw Data'!N3621&gt;2.5,'Raw Data'!N3621&lt;=3),'Bảng Giá'!$B$11,IF(AND('Raw Data'!N3621&gt;3,'Raw Data'!N3621&lt;=3.5),'Bảng Giá'!$B$12,IF(AND('Raw Data'!N3621&gt;3.5,'Raw Data'!N3621&lt;=4),'Bảng Giá'!$B$13,IF(AND('Raw Data'!N3621&gt;4,'Raw Data'!N3621&lt;=4.5),'Bảng Giá'!$B$14,IF(AND('Raw Data'!N3621&gt;4.5,'Raw Data'!N3621&lt;=5),'Bảng Giá'!$B$15,IF(AND('Raw Data'!N3621&gt;5,'Raw Data'!N3621&lt;=5.5),'Bảng Giá'!$B$16,IF(AND('Raw Data'!N3621&gt;5.5,'Raw Data'!N3621&lt;=6),'Bảng Giá'!$B$17,'Bảng Giá'!$B$18)))))))))))))))</f>
        <v>3.5&lt;x&lt;=4</v>
      </c>
      <c r="Q3621" s="48">
        <f t="shared" si="339"/>
        <v>2.4539877300613498E-2</v>
      </c>
      <c r="R3621">
        <f t="shared" si="340"/>
        <v>100200</v>
      </c>
      <c r="S3621">
        <f t="shared" si="341"/>
        <v>18700</v>
      </c>
    </row>
    <row r="3622" spans="1:19" x14ac:dyDescent="0.25">
      <c r="A3622" s="12">
        <v>3621</v>
      </c>
      <c r="B3622" s="12" t="s">
        <v>292</v>
      </c>
      <c r="C3622" s="12" t="s">
        <v>2291</v>
      </c>
      <c r="D3622" s="28">
        <v>43018.685081018521</v>
      </c>
      <c r="E3622" s="17">
        <v>43021.185081018521</v>
      </c>
      <c r="F3622" s="13" t="s">
        <v>302</v>
      </c>
      <c r="G3622" s="12">
        <v>3600</v>
      </c>
      <c r="H3622" s="12" t="s">
        <v>128</v>
      </c>
      <c r="I3622" s="12" t="s">
        <v>322</v>
      </c>
      <c r="J3622" s="37">
        <f>INDEX('Bảng Giá'!$C$3:$H$18,MATCH('Raw Data'!P3622,'Bảng Giá'!$B$3:$B$18,0),MATCH('Raw Data'!M3622,'Bảng Giá'!$C$2:$H$2,0))</f>
        <v>78500</v>
      </c>
      <c r="K3622" s="12">
        <v>77000</v>
      </c>
      <c r="L3622" s="36">
        <f t="shared" si="336"/>
        <v>2.5</v>
      </c>
      <c r="M3622" t="str">
        <f>'References data'!H3623</f>
        <v>Liên Vùng đặc biệt</v>
      </c>
      <c r="N3622">
        <f t="shared" si="337"/>
        <v>3.6</v>
      </c>
      <c r="O3622">
        <f t="shared" si="338"/>
        <v>1500</v>
      </c>
      <c r="P3622" t="str">
        <f>IF(AND(N3622&gt;0,N3622&lt;=0.05),'Bảng Giá'!$B$3,IF(AND(N3622&lt;=0.1,N3622&gt;0.05),'Bảng Giá'!$B$4,IF(AND('Raw Data'!N3622&gt;0.1,'Raw Data'!N3622&lt;=0.25),'Bảng Giá'!$B$5,IF(AND('Raw Data'!N3622&gt;0.25,'Raw Data'!N3622&lt;=0.5),'Bảng Giá'!$B$6,IF(AND('Raw Data'!N3622&gt;0.5,'Raw Data'!N3622&lt;=1),'Bảng Giá'!$B$7,IF(AND('Raw Data'!N3622&gt;1,'Raw Data'!N3622&lt;=1.5),'Bảng Giá'!$B$8,IF(AND('Raw Data'!N3622&gt;1.5,'Raw Data'!N3622&lt;=2),'Bảng Giá'!$B$9,IF(AND('Raw Data'!N3622&gt;2,'Raw Data'!N3622&lt;=2.5),'Bảng Giá'!$B$10,IF(AND('Raw Data'!N3622&gt;2.5,'Raw Data'!N3622&lt;=3),'Bảng Giá'!$B$11,IF(AND('Raw Data'!N3622&gt;3,'Raw Data'!N3622&lt;=3.5),'Bảng Giá'!$B$12,IF(AND('Raw Data'!N3622&gt;3.5,'Raw Data'!N3622&lt;=4),'Bảng Giá'!$B$13,IF(AND('Raw Data'!N3622&gt;4,'Raw Data'!N3622&lt;=4.5),'Bảng Giá'!$B$14,IF(AND('Raw Data'!N3622&gt;4.5,'Raw Data'!N3622&lt;=5),'Bảng Giá'!$B$15,IF(AND('Raw Data'!N3622&gt;5,'Raw Data'!N3622&lt;=5.5),'Bảng Giá'!$B$16,IF(AND('Raw Data'!N3622&gt;5.5,'Raw Data'!N3622&lt;=6),'Bảng Giá'!$B$17,'Bảng Giá'!$B$18)))))))))))))))</f>
        <v>3.5&lt;x&lt;=4</v>
      </c>
      <c r="Q3622" s="48">
        <f t="shared" si="339"/>
        <v>1.948051948051948E-2</v>
      </c>
      <c r="R3622">
        <f t="shared" si="340"/>
        <v>94200</v>
      </c>
      <c r="S3622">
        <f t="shared" si="341"/>
        <v>17200</v>
      </c>
    </row>
    <row r="3623" spans="1:19" x14ac:dyDescent="0.25">
      <c r="A3623" s="12">
        <v>3622</v>
      </c>
      <c r="B3623" s="12" t="s">
        <v>292</v>
      </c>
      <c r="C3623" s="12" t="s">
        <v>2292</v>
      </c>
      <c r="D3623" s="28">
        <v>43014.504652777781</v>
      </c>
      <c r="E3623" s="17">
        <v>43017.004652777781</v>
      </c>
      <c r="F3623" s="13" t="s">
        <v>302</v>
      </c>
      <c r="G3623" s="12">
        <v>3600</v>
      </c>
      <c r="H3623" s="12" t="s">
        <v>139</v>
      </c>
      <c r="I3623" s="12" t="s">
        <v>322</v>
      </c>
      <c r="J3623" s="37">
        <f>INDEX('Bảng Giá'!$C$3:$H$18,MATCH('Raw Data'!P3623,'Bảng Giá'!$B$3:$B$18,0),MATCH('Raw Data'!M3623,'Bảng Giá'!$C$2:$H$2,0))</f>
        <v>78500</v>
      </c>
      <c r="K3623" s="12">
        <v>77000</v>
      </c>
      <c r="L3623" s="36">
        <f t="shared" si="336"/>
        <v>2.5</v>
      </c>
      <c r="M3623" t="str">
        <f>'References data'!H3624</f>
        <v>Liên Vùng đặc biệt</v>
      </c>
      <c r="N3623">
        <f t="shared" si="337"/>
        <v>3.6</v>
      </c>
      <c r="O3623">
        <f t="shared" si="338"/>
        <v>1500</v>
      </c>
      <c r="P3623" t="str">
        <f>IF(AND(N3623&gt;0,N3623&lt;=0.05),'Bảng Giá'!$B$3,IF(AND(N3623&lt;=0.1,N3623&gt;0.05),'Bảng Giá'!$B$4,IF(AND('Raw Data'!N3623&gt;0.1,'Raw Data'!N3623&lt;=0.25),'Bảng Giá'!$B$5,IF(AND('Raw Data'!N3623&gt;0.25,'Raw Data'!N3623&lt;=0.5),'Bảng Giá'!$B$6,IF(AND('Raw Data'!N3623&gt;0.5,'Raw Data'!N3623&lt;=1),'Bảng Giá'!$B$7,IF(AND('Raw Data'!N3623&gt;1,'Raw Data'!N3623&lt;=1.5),'Bảng Giá'!$B$8,IF(AND('Raw Data'!N3623&gt;1.5,'Raw Data'!N3623&lt;=2),'Bảng Giá'!$B$9,IF(AND('Raw Data'!N3623&gt;2,'Raw Data'!N3623&lt;=2.5),'Bảng Giá'!$B$10,IF(AND('Raw Data'!N3623&gt;2.5,'Raw Data'!N3623&lt;=3),'Bảng Giá'!$B$11,IF(AND('Raw Data'!N3623&gt;3,'Raw Data'!N3623&lt;=3.5),'Bảng Giá'!$B$12,IF(AND('Raw Data'!N3623&gt;3.5,'Raw Data'!N3623&lt;=4),'Bảng Giá'!$B$13,IF(AND('Raw Data'!N3623&gt;4,'Raw Data'!N3623&lt;=4.5),'Bảng Giá'!$B$14,IF(AND('Raw Data'!N3623&gt;4.5,'Raw Data'!N3623&lt;=5),'Bảng Giá'!$B$15,IF(AND('Raw Data'!N3623&gt;5,'Raw Data'!N3623&lt;=5.5),'Bảng Giá'!$B$16,IF(AND('Raw Data'!N3623&gt;5.5,'Raw Data'!N3623&lt;=6),'Bảng Giá'!$B$17,'Bảng Giá'!$B$18)))))))))))))))</f>
        <v>3.5&lt;x&lt;=4</v>
      </c>
      <c r="Q3623" s="48">
        <f t="shared" si="339"/>
        <v>1.948051948051948E-2</v>
      </c>
      <c r="R3623">
        <f t="shared" si="340"/>
        <v>94200</v>
      </c>
      <c r="S3623">
        <f t="shared" si="341"/>
        <v>17200</v>
      </c>
    </row>
    <row r="3624" spans="1:19" x14ac:dyDescent="0.25">
      <c r="A3624" s="12">
        <v>3623</v>
      </c>
      <c r="B3624" s="12" t="s">
        <v>292</v>
      </c>
      <c r="C3624" s="12" t="s">
        <v>2293</v>
      </c>
      <c r="D3624" s="28">
        <v>43019.499432870369</v>
      </c>
      <c r="E3624" s="17">
        <v>43021.999432870369</v>
      </c>
      <c r="F3624" s="13" t="s">
        <v>302</v>
      </c>
      <c r="G3624" s="12">
        <v>3600</v>
      </c>
      <c r="H3624" s="12" t="s">
        <v>131</v>
      </c>
      <c r="I3624" s="12" t="s">
        <v>322</v>
      </c>
      <c r="J3624" s="37">
        <f>INDEX('Bảng Giá'!$C$3:$H$18,MATCH('Raw Data'!P3624,'Bảng Giá'!$B$3:$B$18,0),MATCH('Raw Data'!M3624,'Bảng Giá'!$C$2:$H$2,0))</f>
        <v>78500</v>
      </c>
      <c r="K3624" s="12">
        <v>77000</v>
      </c>
      <c r="L3624" s="36">
        <f t="shared" si="336"/>
        <v>2.5</v>
      </c>
      <c r="M3624" t="str">
        <f>'References data'!H3625</f>
        <v>Liên Vùng đặc biệt</v>
      </c>
      <c r="N3624">
        <f t="shared" si="337"/>
        <v>3.6</v>
      </c>
      <c r="O3624">
        <f t="shared" si="338"/>
        <v>1500</v>
      </c>
      <c r="P3624" t="str">
        <f>IF(AND(N3624&gt;0,N3624&lt;=0.05),'Bảng Giá'!$B$3,IF(AND(N3624&lt;=0.1,N3624&gt;0.05),'Bảng Giá'!$B$4,IF(AND('Raw Data'!N3624&gt;0.1,'Raw Data'!N3624&lt;=0.25),'Bảng Giá'!$B$5,IF(AND('Raw Data'!N3624&gt;0.25,'Raw Data'!N3624&lt;=0.5),'Bảng Giá'!$B$6,IF(AND('Raw Data'!N3624&gt;0.5,'Raw Data'!N3624&lt;=1),'Bảng Giá'!$B$7,IF(AND('Raw Data'!N3624&gt;1,'Raw Data'!N3624&lt;=1.5),'Bảng Giá'!$B$8,IF(AND('Raw Data'!N3624&gt;1.5,'Raw Data'!N3624&lt;=2),'Bảng Giá'!$B$9,IF(AND('Raw Data'!N3624&gt;2,'Raw Data'!N3624&lt;=2.5),'Bảng Giá'!$B$10,IF(AND('Raw Data'!N3624&gt;2.5,'Raw Data'!N3624&lt;=3),'Bảng Giá'!$B$11,IF(AND('Raw Data'!N3624&gt;3,'Raw Data'!N3624&lt;=3.5),'Bảng Giá'!$B$12,IF(AND('Raw Data'!N3624&gt;3.5,'Raw Data'!N3624&lt;=4),'Bảng Giá'!$B$13,IF(AND('Raw Data'!N3624&gt;4,'Raw Data'!N3624&lt;=4.5),'Bảng Giá'!$B$14,IF(AND('Raw Data'!N3624&gt;4.5,'Raw Data'!N3624&lt;=5),'Bảng Giá'!$B$15,IF(AND('Raw Data'!N3624&gt;5,'Raw Data'!N3624&lt;=5.5),'Bảng Giá'!$B$16,IF(AND('Raw Data'!N3624&gt;5.5,'Raw Data'!N3624&lt;=6),'Bảng Giá'!$B$17,'Bảng Giá'!$B$18)))))))))))))))</f>
        <v>3.5&lt;x&lt;=4</v>
      </c>
      <c r="Q3624" s="48">
        <f t="shared" si="339"/>
        <v>1.948051948051948E-2</v>
      </c>
      <c r="R3624">
        <f t="shared" si="340"/>
        <v>94200</v>
      </c>
      <c r="S3624">
        <f t="shared" si="341"/>
        <v>17200</v>
      </c>
    </row>
    <row r="3625" spans="1:19" x14ac:dyDescent="0.25">
      <c r="A3625" s="12">
        <v>3624</v>
      </c>
      <c r="B3625" s="12" t="s">
        <v>292</v>
      </c>
      <c r="C3625" s="12" t="s">
        <v>2294</v>
      </c>
      <c r="D3625" s="28">
        <v>43017.663888888892</v>
      </c>
      <c r="E3625" s="17">
        <v>43021.863888888889</v>
      </c>
      <c r="F3625" s="13" t="s">
        <v>302</v>
      </c>
      <c r="G3625" s="12">
        <v>5400</v>
      </c>
      <c r="H3625" s="12" t="s">
        <v>171</v>
      </c>
      <c r="I3625" s="12" t="s">
        <v>311</v>
      </c>
      <c r="J3625" s="37">
        <f>INDEX('Bảng Giá'!$C$3:$H$18,MATCH('Raw Data'!P3625,'Bảng Giá'!$B$3:$B$18,0),MATCH('Raw Data'!M3625,'Bảng Giá'!$C$2:$H$2,0))</f>
        <v>109000</v>
      </c>
      <c r="K3625" s="12">
        <v>106300</v>
      </c>
      <c r="L3625" s="36">
        <f t="shared" si="336"/>
        <v>4.1999999999970896</v>
      </c>
      <c r="M3625" t="str">
        <f>'References data'!H3626</f>
        <v>Liên Vùng</v>
      </c>
      <c r="N3625">
        <f t="shared" si="337"/>
        <v>5.4</v>
      </c>
      <c r="O3625">
        <f t="shared" si="338"/>
        <v>2700</v>
      </c>
      <c r="P3625" t="str">
        <f>IF(AND(N3625&gt;0,N3625&lt;=0.05),'Bảng Giá'!$B$3,IF(AND(N3625&lt;=0.1,N3625&gt;0.05),'Bảng Giá'!$B$4,IF(AND('Raw Data'!N3625&gt;0.1,'Raw Data'!N3625&lt;=0.25),'Bảng Giá'!$B$5,IF(AND('Raw Data'!N3625&gt;0.25,'Raw Data'!N3625&lt;=0.5),'Bảng Giá'!$B$6,IF(AND('Raw Data'!N3625&gt;0.5,'Raw Data'!N3625&lt;=1),'Bảng Giá'!$B$7,IF(AND('Raw Data'!N3625&gt;1,'Raw Data'!N3625&lt;=1.5),'Bảng Giá'!$B$8,IF(AND('Raw Data'!N3625&gt;1.5,'Raw Data'!N3625&lt;=2),'Bảng Giá'!$B$9,IF(AND('Raw Data'!N3625&gt;2,'Raw Data'!N3625&lt;=2.5),'Bảng Giá'!$B$10,IF(AND('Raw Data'!N3625&gt;2.5,'Raw Data'!N3625&lt;=3),'Bảng Giá'!$B$11,IF(AND('Raw Data'!N3625&gt;3,'Raw Data'!N3625&lt;=3.5),'Bảng Giá'!$B$12,IF(AND('Raw Data'!N3625&gt;3.5,'Raw Data'!N3625&lt;=4),'Bảng Giá'!$B$13,IF(AND('Raw Data'!N3625&gt;4,'Raw Data'!N3625&lt;=4.5),'Bảng Giá'!$B$14,IF(AND('Raw Data'!N3625&gt;4.5,'Raw Data'!N3625&lt;=5),'Bảng Giá'!$B$15,IF(AND('Raw Data'!N3625&gt;5,'Raw Data'!N3625&lt;=5.5),'Bảng Giá'!$B$16,IF(AND('Raw Data'!N3625&gt;5.5,'Raw Data'!N3625&lt;=6),'Bảng Giá'!$B$17,'Bảng Giá'!$B$18)))))))))))))))</f>
        <v>5&lt;x&lt;=5.5</v>
      </c>
      <c r="Q3625" s="48">
        <f t="shared" si="339"/>
        <v>2.5399811853245531E-2</v>
      </c>
      <c r="R3625">
        <f t="shared" si="340"/>
        <v>130800</v>
      </c>
      <c r="S3625">
        <f t="shared" si="341"/>
        <v>24500</v>
      </c>
    </row>
    <row r="3626" spans="1:19" x14ac:dyDescent="0.25">
      <c r="A3626" s="12">
        <v>3625</v>
      </c>
      <c r="B3626" s="12" t="s">
        <v>292</v>
      </c>
      <c r="C3626" s="12" t="s">
        <v>2295</v>
      </c>
      <c r="D3626" s="28">
        <v>43017.498368055552</v>
      </c>
      <c r="E3626" s="17">
        <v>43019.998368055552</v>
      </c>
      <c r="F3626" s="13" t="s">
        <v>302</v>
      </c>
      <c r="G3626" s="12">
        <v>3600</v>
      </c>
      <c r="H3626" s="12" t="s">
        <v>142</v>
      </c>
      <c r="I3626" s="12" t="s">
        <v>322</v>
      </c>
      <c r="J3626" s="37">
        <f>INDEX('Bảng Giá'!$C$3:$H$18,MATCH('Raw Data'!P3626,'Bảng Giá'!$B$3:$B$18,0),MATCH('Raw Data'!M3626,'Bảng Giá'!$C$2:$H$2,0))</f>
        <v>78500</v>
      </c>
      <c r="K3626" s="12">
        <v>77000</v>
      </c>
      <c r="L3626" s="36">
        <f t="shared" si="336"/>
        <v>2.5</v>
      </c>
      <c r="M3626" t="str">
        <f>'References data'!H3627</f>
        <v>Liên Vùng đặc biệt</v>
      </c>
      <c r="N3626">
        <f t="shared" si="337"/>
        <v>3.6</v>
      </c>
      <c r="O3626">
        <f t="shared" si="338"/>
        <v>1500</v>
      </c>
      <c r="P3626" t="str">
        <f>IF(AND(N3626&gt;0,N3626&lt;=0.05),'Bảng Giá'!$B$3,IF(AND(N3626&lt;=0.1,N3626&gt;0.05),'Bảng Giá'!$B$4,IF(AND('Raw Data'!N3626&gt;0.1,'Raw Data'!N3626&lt;=0.25),'Bảng Giá'!$B$5,IF(AND('Raw Data'!N3626&gt;0.25,'Raw Data'!N3626&lt;=0.5),'Bảng Giá'!$B$6,IF(AND('Raw Data'!N3626&gt;0.5,'Raw Data'!N3626&lt;=1),'Bảng Giá'!$B$7,IF(AND('Raw Data'!N3626&gt;1,'Raw Data'!N3626&lt;=1.5),'Bảng Giá'!$B$8,IF(AND('Raw Data'!N3626&gt;1.5,'Raw Data'!N3626&lt;=2),'Bảng Giá'!$B$9,IF(AND('Raw Data'!N3626&gt;2,'Raw Data'!N3626&lt;=2.5),'Bảng Giá'!$B$10,IF(AND('Raw Data'!N3626&gt;2.5,'Raw Data'!N3626&lt;=3),'Bảng Giá'!$B$11,IF(AND('Raw Data'!N3626&gt;3,'Raw Data'!N3626&lt;=3.5),'Bảng Giá'!$B$12,IF(AND('Raw Data'!N3626&gt;3.5,'Raw Data'!N3626&lt;=4),'Bảng Giá'!$B$13,IF(AND('Raw Data'!N3626&gt;4,'Raw Data'!N3626&lt;=4.5),'Bảng Giá'!$B$14,IF(AND('Raw Data'!N3626&gt;4.5,'Raw Data'!N3626&lt;=5),'Bảng Giá'!$B$15,IF(AND('Raw Data'!N3626&gt;5,'Raw Data'!N3626&lt;=5.5),'Bảng Giá'!$B$16,IF(AND('Raw Data'!N3626&gt;5.5,'Raw Data'!N3626&lt;=6),'Bảng Giá'!$B$17,'Bảng Giá'!$B$18)))))))))))))))</f>
        <v>3.5&lt;x&lt;=4</v>
      </c>
      <c r="Q3626" s="48">
        <f t="shared" si="339"/>
        <v>1.948051948051948E-2</v>
      </c>
      <c r="R3626">
        <f t="shared" si="340"/>
        <v>94200</v>
      </c>
      <c r="S3626">
        <f t="shared" si="341"/>
        <v>17200</v>
      </c>
    </row>
    <row r="3627" spans="1:19" x14ac:dyDescent="0.25">
      <c r="A3627" s="12">
        <v>3626</v>
      </c>
      <c r="B3627" s="12" t="s">
        <v>292</v>
      </c>
      <c r="C3627" s="12" t="s">
        <v>2296</v>
      </c>
      <c r="D3627" s="28">
        <v>43018.333333333336</v>
      </c>
      <c r="E3627" s="17">
        <v>43020.833333333336</v>
      </c>
      <c r="F3627" s="13" t="s">
        <v>302</v>
      </c>
      <c r="G3627" s="12">
        <v>3600</v>
      </c>
      <c r="H3627" s="12" t="s">
        <v>146</v>
      </c>
      <c r="I3627" s="12" t="s">
        <v>322</v>
      </c>
      <c r="J3627" s="37">
        <f>INDEX('Bảng Giá'!$C$3:$H$18,MATCH('Raw Data'!P3627,'Bảng Giá'!$B$3:$B$18,0),MATCH('Raw Data'!M3627,'Bảng Giá'!$C$2:$H$2,0))</f>
        <v>78500</v>
      </c>
      <c r="K3627" s="12">
        <v>77000</v>
      </c>
      <c r="L3627" s="36">
        <f t="shared" si="336"/>
        <v>2.5</v>
      </c>
      <c r="M3627" t="str">
        <f>'References data'!H3628</f>
        <v>Liên Vùng đặc biệt</v>
      </c>
      <c r="N3627">
        <f t="shared" si="337"/>
        <v>3.6</v>
      </c>
      <c r="O3627">
        <f t="shared" si="338"/>
        <v>1500</v>
      </c>
      <c r="P3627" t="str">
        <f>IF(AND(N3627&gt;0,N3627&lt;=0.05),'Bảng Giá'!$B$3,IF(AND(N3627&lt;=0.1,N3627&gt;0.05),'Bảng Giá'!$B$4,IF(AND('Raw Data'!N3627&gt;0.1,'Raw Data'!N3627&lt;=0.25),'Bảng Giá'!$B$5,IF(AND('Raw Data'!N3627&gt;0.25,'Raw Data'!N3627&lt;=0.5),'Bảng Giá'!$B$6,IF(AND('Raw Data'!N3627&gt;0.5,'Raw Data'!N3627&lt;=1),'Bảng Giá'!$B$7,IF(AND('Raw Data'!N3627&gt;1,'Raw Data'!N3627&lt;=1.5),'Bảng Giá'!$B$8,IF(AND('Raw Data'!N3627&gt;1.5,'Raw Data'!N3627&lt;=2),'Bảng Giá'!$B$9,IF(AND('Raw Data'!N3627&gt;2,'Raw Data'!N3627&lt;=2.5),'Bảng Giá'!$B$10,IF(AND('Raw Data'!N3627&gt;2.5,'Raw Data'!N3627&lt;=3),'Bảng Giá'!$B$11,IF(AND('Raw Data'!N3627&gt;3,'Raw Data'!N3627&lt;=3.5),'Bảng Giá'!$B$12,IF(AND('Raw Data'!N3627&gt;3.5,'Raw Data'!N3627&lt;=4),'Bảng Giá'!$B$13,IF(AND('Raw Data'!N3627&gt;4,'Raw Data'!N3627&lt;=4.5),'Bảng Giá'!$B$14,IF(AND('Raw Data'!N3627&gt;4.5,'Raw Data'!N3627&lt;=5),'Bảng Giá'!$B$15,IF(AND('Raw Data'!N3627&gt;5,'Raw Data'!N3627&lt;=5.5),'Bảng Giá'!$B$16,IF(AND('Raw Data'!N3627&gt;5.5,'Raw Data'!N3627&lt;=6),'Bảng Giá'!$B$17,'Bảng Giá'!$B$18)))))))))))))))</f>
        <v>3.5&lt;x&lt;=4</v>
      </c>
      <c r="Q3627" s="48">
        <f t="shared" si="339"/>
        <v>1.948051948051948E-2</v>
      </c>
      <c r="R3627">
        <f t="shared" si="340"/>
        <v>94200</v>
      </c>
      <c r="S3627">
        <f t="shared" si="341"/>
        <v>17200</v>
      </c>
    </row>
    <row r="3628" spans="1:19" x14ac:dyDescent="0.25">
      <c r="A3628" s="12">
        <v>3627</v>
      </c>
      <c r="B3628" s="12" t="s">
        <v>292</v>
      </c>
      <c r="C3628" s="12" t="s">
        <v>2297</v>
      </c>
      <c r="D3628" s="28">
        <v>43018.395138888889</v>
      </c>
      <c r="E3628" s="17">
        <v>43020.895138888889</v>
      </c>
      <c r="F3628" s="13" t="s">
        <v>302</v>
      </c>
      <c r="G3628" s="12">
        <v>3600</v>
      </c>
      <c r="H3628" s="12" t="s">
        <v>146</v>
      </c>
      <c r="I3628" s="12" t="s">
        <v>322</v>
      </c>
      <c r="J3628" s="37">
        <f>INDEX('Bảng Giá'!$C$3:$H$18,MATCH('Raw Data'!P3628,'Bảng Giá'!$B$3:$B$18,0),MATCH('Raw Data'!M3628,'Bảng Giá'!$C$2:$H$2,0))</f>
        <v>78500</v>
      </c>
      <c r="K3628" s="12">
        <v>77000</v>
      </c>
      <c r="L3628" s="36">
        <f t="shared" si="336"/>
        <v>2.5</v>
      </c>
      <c r="M3628" t="str">
        <f>'References data'!H3629</f>
        <v>Liên Vùng đặc biệt</v>
      </c>
      <c r="N3628">
        <f t="shared" si="337"/>
        <v>3.6</v>
      </c>
      <c r="O3628">
        <f t="shared" si="338"/>
        <v>1500</v>
      </c>
      <c r="P3628" t="str">
        <f>IF(AND(N3628&gt;0,N3628&lt;=0.05),'Bảng Giá'!$B$3,IF(AND(N3628&lt;=0.1,N3628&gt;0.05),'Bảng Giá'!$B$4,IF(AND('Raw Data'!N3628&gt;0.1,'Raw Data'!N3628&lt;=0.25),'Bảng Giá'!$B$5,IF(AND('Raw Data'!N3628&gt;0.25,'Raw Data'!N3628&lt;=0.5),'Bảng Giá'!$B$6,IF(AND('Raw Data'!N3628&gt;0.5,'Raw Data'!N3628&lt;=1),'Bảng Giá'!$B$7,IF(AND('Raw Data'!N3628&gt;1,'Raw Data'!N3628&lt;=1.5),'Bảng Giá'!$B$8,IF(AND('Raw Data'!N3628&gt;1.5,'Raw Data'!N3628&lt;=2),'Bảng Giá'!$B$9,IF(AND('Raw Data'!N3628&gt;2,'Raw Data'!N3628&lt;=2.5),'Bảng Giá'!$B$10,IF(AND('Raw Data'!N3628&gt;2.5,'Raw Data'!N3628&lt;=3),'Bảng Giá'!$B$11,IF(AND('Raw Data'!N3628&gt;3,'Raw Data'!N3628&lt;=3.5),'Bảng Giá'!$B$12,IF(AND('Raw Data'!N3628&gt;3.5,'Raw Data'!N3628&lt;=4),'Bảng Giá'!$B$13,IF(AND('Raw Data'!N3628&gt;4,'Raw Data'!N3628&lt;=4.5),'Bảng Giá'!$B$14,IF(AND('Raw Data'!N3628&gt;4.5,'Raw Data'!N3628&lt;=5),'Bảng Giá'!$B$15,IF(AND('Raw Data'!N3628&gt;5,'Raw Data'!N3628&lt;=5.5),'Bảng Giá'!$B$16,IF(AND('Raw Data'!N3628&gt;5.5,'Raw Data'!N3628&lt;=6),'Bảng Giá'!$B$17,'Bảng Giá'!$B$18)))))))))))))))</f>
        <v>3.5&lt;x&lt;=4</v>
      </c>
      <c r="Q3628" s="48">
        <f t="shared" si="339"/>
        <v>1.948051948051948E-2</v>
      </c>
      <c r="R3628">
        <f t="shared" si="340"/>
        <v>94200</v>
      </c>
      <c r="S3628">
        <f t="shared" si="341"/>
        <v>17200</v>
      </c>
    </row>
    <row r="3629" spans="1:19" x14ac:dyDescent="0.25">
      <c r="A3629" s="12">
        <v>3628</v>
      </c>
      <c r="B3629" s="12" t="s">
        <v>292</v>
      </c>
      <c r="C3629" s="12" t="s">
        <v>2298</v>
      </c>
      <c r="D3629" s="28">
        <v>43017.499745370369</v>
      </c>
      <c r="E3629" s="17">
        <v>43021.699745370366</v>
      </c>
      <c r="F3629" s="13" t="s">
        <v>302</v>
      </c>
      <c r="G3629" s="12">
        <v>5400</v>
      </c>
      <c r="H3629" s="12" t="s">
        <v>171</v>
      </c>
      <c r="I3629" s="12" t="s">
        <v>311</v>
      </c>
      <c r="J3629" s="37">
        <f>INDEX('Bảng Giá'!$C$3:$H$18,MATCH('Raw Data'!P3629,'Bảng Giá'!$B$3:$B$18,0),MATCH('Raw Data'!M3629,'Bảng Giá'!$C$2:$H$2,0))</f>
        <v>109000</v>
      </c>
      <c r="K3629" s="12">
        <v>106300</v>
      </c>
      <c r="L3629" s="36">
        <f t="shared" si="336"/>
        <v>4.1999999999970896</v>
      </c>
      <c r="M3629" t="str">
        <f>'References data'!H3630</f>
        <v>Liên Vùng</v>
      </c>
      <c r="N3629">
        <f t="shared" si="337"/>
        <v>5.4</v>
      </c>
      <c r="O3629">
        <f t="shared" si="338"/>
        <v>2700</v>
      </c>
      <c r="P3629" t="str">
        <f>IF(AND(N3629&gt;0,N3629&lt;=0.05),'Bảng Giá'!$B$3,IF(AND(N3629&lt;=0.1,N3629&gt;0.05),'Bảng Giá'!$B$4,IF(AND('Raw Data'!N3629&gt;0.1,'Raw Data'!N3629&lt;=0.25),'Bảng Giá'!$B$5,IF(AND('Raw Data'!N3629&gt;0.25,'Raw Data'!N3629&lt;=0.5),'Bảng Giá'!$B$6,IF(AND('Raw Data'!N3629&gt;0.5,'Raw Data'!N3629&lt;=1),'Bảng Giá'!$B$7,IF(AND('Raw Data'!N3629&gt;1,'Raw Data'!N3629&lt;=1.5),'Bảng Giá'!$B$8,IF(AND('Raw Data'!N3629&gt;1.5,'Raw Data'!N3629&lt;=2),'Bảng Giá'!$B$9,IF(AND('Raw Data'!N3629&gt;2,'Raw Data'!N3629&lt;=2.5),'Bảng Giá'!$B$10,IF(AND('Raw Data'!N3629&gt;2.5,'Raw Data'!N3629&lt;=3),'Bảng Giá'!$B$11,IF(AND('Raw Data'!N3629&gt;3,'Raw Data'!N3629&lt;=3.5),'Bảng Giá'!$B$12,IF(AND('Raw Data'!N3629&gt;3.5,'Raw Data'!N3629&lt;=4),'Bảng Giá'!$B$13,IF(AND('Raw Data'!N3629&gt;4,'Raw Data'!N3629&lt;=4.5),'Bảng Giá'!$B$14,IF(AND('Raw Data'!N3629&gt;4.5,'Raw Data'!N3629&lt;=5),'Bảng Giá'!$B$15,IF(AND('Raw Data'!N3629&gt;5,'Raw Data'!N3629&lt;=5.5),'Bảng Giá'!$B$16,IF(AND('Raw Data'!N3629&gt;5.5,'Raw Data'!N3629&lt;=6),'Bảng Giá'!$B$17,'Bảng Giá'!$B$18)))))))))))))))</f>
        <v>5&lt;x&lt;=5.5</v>
      </c>
      <c r="Q3629" s="48">
        <f t="shared" si="339"/>
        <v>2.5399811853245531E-2</v>
      </c>
      <c r="R3629">
        <f t="shared" si="340"/>
        <v>130800</v>
      </c>
      <c r="S3629">
        <f t="shared" si="341"/>
        <v>24500</v>
      </c>
    </row>
    <row r="3630" spans="1:19" x14ac:dyDescent="0.25">
      <c r="A3630" s="12">
        <v>3629</v>
      </c>
      <c r="B3630" s="12" t="s">
        <v>292</v>
      </c>
      <c r="C3630" s="12" t="s">
        <v>2299</v>
      </c>
      <c r="D3630" s="28">
        <v>43018.395729166667</v>
      </c>
      <c r="E3630" s="17">
        <v>43020.895729166667</v>
      </c>
      <c r="F3630" s="13" t="s">
        <v>302</v>
      </c>
      <c r="G3630" s="12">
        <v>3600</v>
      </c>
      <c r="H3630" s="12" t="s">
        <v>146</v>
      </c>
      <c r="I3630" s="12" t="s">
        <v>322</v>
      </c>
      <c r="J3630" s="37">
        <f>INDEX('Bảng Giá'!$C$3:$H$18,MATCH('Raw Data'!P3630,'Bảng Giá'!$B$3:$B$18,0),MATCH('Raw Data'!M3630,'Bảng Giá'!$C$2:$H$2,0))</f>
        <v>78500</v>
      </c>
      <c r="K3630" s="12">
        <v>77000</v>
      </c>
      <c r="L3630" s="36">
        <f t="shared" si="336"/>
        <v>2.5</v>
      </c>
      <c r="M3630" t="str">
        <f>'References data'!H3631</f>
        <v>Liên Vùng đặc biệt</v>
      </c>
      <c r="N3630">
        <f t="shared" si="337"/>
        <v>3.6</v>
      </c>
      <c r="O3630">
        <f t="shared" si="338"/>
        <v>1500</v>
      </c>
      <c r="P3630" t="str">
        <f>IF(AND(N3630&gt;0,N3630&lt;=0.05),'Bảng Giá'!$B$3,IF(AND(N3630&lt;=0.1,N3630&gt;0.05),'Bảng Giá'!$B$4,IF(AND('Raw Data'!N3630&gt;0.1,'Raw Data'!N3630&lt;=0.25),'Bảng Giá'!$B$5,IF(AND('Raw Data'!N3630&gt;0.25,'Raw Data'!N3630&lt;=0.5),'Bảng Giá'!$B$6,IF(AND('Raw Data'!N3630&gt;0.5,'Raw Data'!N3630&lt;=1),'Bảng Giá'!$B$7,IF(AND('Raw Data'!N3630&gt;1,'Raw Data'!N3630&lt;=1.5),'Bảng Giá'!$B$8,IF(AND('Raw Data'!N3630&gt;1.5,'Raw Data'!N3630&lt;=2),'Bảng Giá'!$B$9,IF(AND('Raw Data'!N3630&gt;2,'Raw Data'!N3630&lt;=2.5),'Bảng Giá'!$B$10,IF(AND('Raw Data'!N3630&gt;2.5,'Raw Data'!N3630&lt;=3),'Bảng Giá'!$B$11,IF(AND('Raw Data'!N3630&gt;3,'Raw Data'!N3630&lt;=3.5),'Bảng Giá'!$B$12,IF(AND('Raw Data'!N3630&gt;3.5,'Raw Data'!N3630&lt;=4),'Bảng Giá'!$B$13,IF(AND('Raw Data'!N3630&gt;4,'Raw Data'!N3630&lt;=4.5),'Bảng Giá'!$B$14,IF(AND('Raw Data'!N3630&gt;4.5,'Raw Data'!N3630&lt;=5),'Bảng Giá'!$B$15,IF(AND('Raw Data'!N3630&gt;5,'Raw Data'!N3630&lt;=5.5),'Bảng Giá'!$B$16,IF(AND('Raw Data'!N3630&gt;5.5,'Raw Data'!N3630&lt;=6),'Bảng Giá'!$B$17,'Bảng Giá'!$B$18)))))))))))))))</f>
        <v>3.5&lt;x&lt;=4</v>
      </c>
      <c r="Q3630" s="48">
        <f t="shared" si="339"/>
        <v>1.948051948051948E-2</v>
      </c>
      <c r="R3630">
        <f t="shared" si="340"/>
        <v>94200</v>
      </c>
      <c r="S3630">
        <f t="shared" si="341"/>
        <v>17200</v>
      </c>
    </row>
    <row r="3631" spans="1:19" x14ac:dyDescent="0.25">
      <c r="A3631" s="12">
        <v>3630</v>
      </c>
      <c r="B3631" s="12" t="s">
        <v>292</v>
      </c>
      <c r="C3631" s="12" t="s">
        <v>2300</v>
      </c>
      <c r="D3631" s="28">
        <v>43018.333333333336</v>
      </c>
      <c r="E3631" s="17">
        <v>43020.833333333336</v>
      </c>
      <c r="F3631" s="13" t="s">
        <v>302</v>
      </c>
      <c r="G3631" s="12">
        <v>3600</v>
      </c>
      <c r="H3631" s="12" t="s">
        <v>128</v>
      </c>
      <c r="I3631" s="12" t="s">
        <v>322</v>
      </c>
      <c r="J3631" s="37">
        <f>INDEX('Bảng Giá'!$C$3:$H$18,MATCH('Raw Data'!P3631,'Bảng Giá'!$B$3:$B$18,0),MATCH('Raw Data'!M3631,'Bảng Giá'!$C$2:$H$2,0))</f>
        <v>78500</v>
      </c>
      <c r="K3631" s="12">
        <v>77000</v>
      </c>
      <c r="L3631" s="36">
        <f t="shared" si="336"/>
        <v>2.5</v>
      </c>
      <c r="M3631" t="str">
        <f>'References data'!H3632</f>
        <v>Liên Vùng đặc biệt</v>
      </c>
      <c r="N3631">
        <f t="shared" si="337"/>
        <v>3.6</v>
      </c>
      <c r="O3631">
        <f t="shared" si="338"/>
        <v>1500</v>
      </c>
      <c r="P3631" t="str">
        <f>IF(AND(N3631&gt;0,N3631&lt;=0.05),'Bảng Giá'!$B$3,IF(AND(N3631&lt;=0.1,N3631&gt;0.05),'Bảng Giá'!$B$4,IF(AND('Raw Data'!N3631&gt;0.1,'Raw Data'!N3631&lt;=0.25),'Bảng Giá'!$B$5,IF(AND('Raw Data'!N3631&gt;0.25,'Raw Data'!N3631&lt;=0.5),'Bảng Giá'!$B$6,IF(AND('Raw Data'!N3631&gt;0.5,'Raw Data'!N3631&lt;=1),'Bảng Giá'!$B$7,IF(AND('Raw Data'!N3631&gt;1,'Raw Data'!N3631&lt;=1.5),'Bảng Giá'!$B$8,IF(AND('Raw Data'!N3631&gt;1.5,'Raw Data'!N3631&lt;=2),'Bảng Giá'!$B$9,IF(AND('Raw Data'!N3631&gt;2,'Raw Data'!N3631&lt;=2.5),'Bảng Giá'!$B$10,IF(AND('Raw Data'!N3631&gt;2.5,'Raw Data'!N3631&lt;=3),'Bảng Giá'!$B$11,IF(AND('Raw Data'!N3631&gt;3,'Raw Data'!N3631&lt;=3.5),'Bảng Giá'!$B$12,IF(AND('Raw Data'!N3631&gt;3.5,'Raw Data'!N3631&lt;=4),'Bảng Giá'!$B$13,IF(AND('Raw Data'!N3631&gt;4,'Raw Data'!N3631&lt;=4.5),'Bảng Giá'!$B$14,IF(AND('Raw Data'!N3631&gt;4.5,'Raw Data'!N3631&lt;=5),'Bảng Giá'!$B$15,IF(AND('Raw Data'!N3631&gt;5,'Raw Data'!N3631&lt;=5.5),'Bảng Giá'!$B$16,IF(AND('Raw Data'!N3631&gt;5.5,'Raw Data'!N3631&lt;=6),'Bảng Giá'!$B$17,'Bảng Giá'!$B$18)))))))))))))))</f>
        <v>3.5&lt;x&lt;=4</v>
      </c>
      <c r="Q3631" s="48">
        <f t="shared" si="339"/>
        <v>1.948051948051948E-2</v>
      </c>
      <c r="R3631">
        <f t="shared" si="340"/>
        <v>94200</v>
      </c>
      <c r="S3631">
        <f t="shared" si="341"/>
        <v>17200</v>
      </c>
    </row>
    <row r="3632" spans="1:19" x14ac:dyDescent="0.25">
      <c r="A3632" s="12">
        <v>3631</v>
      </c>
      <c r="B3632" s="12" t="s">
        <v>292</v>
      </c>
      <c r="C3632" s="12" t="s">
        <v>2301</v>
      </c>
      <c r="D3632" s="28">
        <v>43017.497581018521</v>
      </c>
      <c r="E3632" s="17">
        <v>43019.997581018521</v>
      </c>
      <c r="F3632" s="13" t="s">
        <v>302</v>
      </c>
      <c r="G3632" s="12">
        <v>3600</v>
      </c>
      <c r="H3632" s="12" t="s">
        <v>146</v>
      </c>
      <c r="I3632" s="12" t="s">
        <v>322</v>
      </c>
      <c r="J3632" s="37">
        <f>INDEX('Bảng Giá'!$C$3:$H$18,MATCH('Raw Data'!P3632,'Bảng Giá'!$B$3:$B$18,0),MATCH('Raw Data'!M3632,'Bảng Giá'!$C$2:$H$2,0))</f>
        <v>78500</v>
      </c>
      <c r="K3632" s="12">
        <v>77000</v>
      </c>
      <c r="L3632" s="36">
        <f t="shared" si="336"/>
        <v>2.5</v>
      </c>
      <c r="M3632" t="str">
        <f>'References data'!H3633</f>
        <v>Liên Vùng đặc biệt</v>
      </c>
      <c r="N3632">
        <f t="shared" si="337"/>
        <v>3.6</v>
      </c>
      <c r="O3632">
        <f t="shared" si="338"/>
        <v>1500</v>
      </c>
      <c r="P3632" t="str">
        <f>IF(AND(N3632&gt;0,N3632&lt;=0.05),'Bảng Giá'!$B$3,IF(AND(N3632&lt;=0.1,N3632&gt;0.05),'Bảng Giá'!$B$4,IF(AND('Raw Data'!N3632&gt;0.1,'Raw Data'!N3632&lt;=0.25),'Bảng Giá'!$B$5,IF(AND('Raw Data'!N3632&gt;0.25,'Raw Data'!N3632&lt;=0.5),'Bảng Giá'!$B$6,IF(AND('Raw Data'!N3632&gt;0.5,'Raw Data'!N3632&lt;=1),'Bảng Giá'!$B$7,IF(AND('Raw Data'!N3632&gt;1,'Raw Data'!N3632&lt;=1.5),'Bảng Giá'!$B$8,IF(AND('Raw Data'!N3632&gt;1.5,'Raw Data'!N3632&lt;=2),'Bảng Giá'!$B$9,IF(AND('Raw Data'!N3632&gt;2,'Raw Data'!N3632&lt;=2.5),'Bảng Giá'!$B$10,IF(AND('Raw Data'!N3632&gt;2.5,'Raw Data'!N3632&lt;=3),'Bảng Giá'!$B$11,IF(AND('Raw Data'!N3632&gt;3,'Raw Data'!N3632&lt;=3.5),'Bảng Giá'!$B$12,IF(AND('Raw Data'!N3632&gt;3.5,'Raw Data'!N3632&lt;=4),'Bảng Giá'!$B$13,IF(AND('Raw Data'!N3632&gt;4,'Raw Data'!N3632&lt;=4.5),'Bảng Giá'!$B$14,IF(AND('Raw Data'!N3632&gt;4.5,'Raw Data'!N3632&lt;=5),'Bảng Giá'!$B$15,IF(AND('Raw Data'!N3632&gt;5,'Raw Data'!N3632&lt;=5.5),'Bảng Giá'!$B$16,IF(AND('Raw Data'!N3632&gt;5.5,'Raw Data'!N3632&lt;=6),'Bảng Giá'!$B$17,'Bảng Giá'!$B$18)))))))))))))))</f>
        <v>3.5&lt;x&lt;=4</v>
      </c>
      <c r="Q3632" s="48">
        <f t="shared" si="339"/>
        <v>1.948051948051948E-2</v>
      </c>
      <c r="R3632">
        <f t="shared" si="340"/>
        <v>94200</v>
      </c>
      <c r="S3632">
        <f t="shared" si="341"/>
        <v>17200</v>
      </c>
    </row>
    <row r="3633" spans="1:19" x14ac:dyDescent="0.25">
      <c r="A3633" s="12">
        <v>3632</v>
      </c>
      <c r="B3633" s="12" t="s">
        <v>292</v>
      </c>
      <c r="C3633" s="12" t="s">
        <v>2302</v>
      </c>
      <c r="D3633" s="28">
        <v>43018.509432870371</v>
      </c>
      <c r="E3633" s="17">
        <v>43022.709432870368</v>
      </c>
      <c r="F3633" s="13" t="s">
        <v>302</v>
      </c>
      <c r="G3633" s="12">
        <v>5400</v>
      </c>
      <c r="H3633" s="12" t="s">
        <v>171</v>
      </c>
      <c r="I3633" s="12" t="s">
        <v>311</v>
      </c>
      <c r="J3633" s="37">
        <f>INDEX('Bảng Giá'!$C$3:$H$18,MATCH('Raw Data'!P3633,'Bảng Giá'!$B$3:$B$18,0),MATCH('Raw Data'!M3633,'Bảng Giá'!$C$2:$H$2,0))</f>
        <v>109000</v>
      </c>
      <c r="K3633" s="12">
        <v>106300</v>
      </c>
      <c r="L3633" s="36">
        <f t="shared" si="336"/>
        <v>4.1999999999970896</v>
      </c>
      <c r="M3633" t="str">
        <f>'References data'!H3634</f>
        <v>Liên Vùng</v>
      </c>
      <c r="N3633">
        <f t="shared" si="337"/>
        <v>5.4</v>
      </c>
      <c r="O3633">
        <f t="shared" si="338"/>
        <v>2700</v>
      </c>
      <c r="P3633" t="str">
        <f>IF(AND(N3633&gt;0,N3633&lt;=0.05),'Bảng Giá'!$B$3,IF(AND(N3633&lt;=0.1,N3633&gt;0.05),'Bảng Giá'!$B$4,IF(AND('Raw Data'!N3633&gt;0.1,'Raw Data'!N3633&lt;=0.25),'Bảng Giá'!$B$5,IF(AND('Raw Data'!N3633&gt;0.25,'Raw Data'!N3633&lt;=0.5),'Bảng Giá'!$B$6,IF(AND('Raw Data'!N3633&gt;0.5,'Raw Data'!N3633&lt;=1),'Bảng Giá'!$B$7,IF(AND('Raw Data'!N3633&gt;1,'Raw Data'!N3633&lt;=1.5),'Bảng Giá'!$B$8,IF(AND('Raw Data'!N3633&gt;1.5,'Raw Data'!N3633&lt;=2),'Bảng Giá'!$B$9,IF(AND('Raw Data'!N3633&gt;2,'Raw Data'!N3633&lt;=2.5),'Bảng Giá'!$B$10,IF(AND('Raw Data'!N3633&gt;2.5,'Raw Data'!N3633&lt;=3),'Bảng Giá'!$B$11,IF(AND('Raw Data'!N3633&gt;3,'Raw Data'!N3633&lt;=3.5),'Bảng Giá'!$B$12,IF(AND('Raw Data'!N3633&gt;3.5,'Raw Data'!N3633&lt;=4),'Bảng Giá'!$B$13,IF(AND('Raw Data'!N3633&gt;4,'Raw Data'!N3633&lt;=4.5),'Bảng Giá'!$B$14,IF(AND('Raw Data'!N3633&gt;4.5,'Raw Data'!N3633&lt;=5),'Bảng Giá'!$B$15,IF(AND('Raw Data'!N3633&gt;5,'Raw Data'!N3633&lt;=5.5),'Bảng Giá'!$B$16,IF(AND('Raw Data'!N3633&gt;5.5,'Raw Data'!N3633&lt;=6),'Bảng Giá'!$B$17,'Bảng Giá'!$B$18)))))))))))))))</f>
        <v>5&lt;x&lt;=5.5</v>
      </c>
      <c r="Q3633" s="48">
        <f t="shared" si="339"/>
        <v>2.5399811853245531E-2</v>
      </c>
      <c r="R3633">
        <f t="shared" si="340"/>
        <v>130800</v>
      </c>
      <c r="S3633">
        <f t="shared" si="341"/>
        <v>24500</v>
      </c>
    </row>
    <row r="3634" spans="1:19" x14ac:dyDescent="0.25">
      <c r="A3634" s="12">
        <v>3633</v>
      </c>
      <c r="B3634" s="12" t="s">
        <v>292</v>
      </c>
      <c r="C3634" s="12" t="s">
        <v>2303</v>
      </c>
      <c r="D3634" s="28">
        <v>43017.499421296299</v>
      </c>
      <c r="E3634" s="17">
        <v>43021.699421296296</v>
      </c>
      <c r="F3634" s="13" t="s">
        <v>302</v>
      </c>
      <c r="G3634" s="12">
        <v>5400</v>
      </c>
      <c r="H3634" s="12" t="s">
        <v>171</v>
      </c>
      <c r="I3634" s="12" t="s">
        <v>311</v>
      </c>
      <c r="J3634" s="37">
        <f>INDEX('Bảng Giá'!$C$3:$H$18,MATCH('Raw Data'!P3634,'Bảng Giá'!$B$3:$B$18,0),MATCH('Raw Data'!M3634,'Bảng Giá'!$C$2:$H$2,0))</f>
        <v>109000</v>
      </c>
      <c r="K3634" s="12">
        <v>106300</v>
      </c>
      <c r="L3634" s="36">
        <f t="shared" si="336"/>
        <v>4.1999999999970896</v>
      </c>
      <c r="M3634" t="str">
        <f>'References data'!H3635</f>
        <v>Liên Vùng</v>
      </c>
      <c r="N3634">
        <f t="shared" si="337"/>
        <v>5.4</v>
      </c>
      <c r="O3634">
        <f t="shared" si="338"/>
        <v>2700</v>
      </c>
      <c r="P3634" t="str">
        <f>IF(AND(N3634&gt;0,N3634&lt;=0.05),'Bảng Giá'!$B$3,IF(AND(N3634&lt;=0.1,N3634&gt;0.05),'Bảng Giá'!$B$4,IF(AND('Raw Data'!N3634&gt;0.1,'Raw Data'!N3634&lt;=0.25),'Bảng Giá'!$B$5,IF(AND('Raw Data'!N3634&gt;0.25,'Raw Data'!N3634&lt;=0.5),'Bảng Giá'!$B$6,IF(AND('Raw Data'!N3634&gt;0.5,'Raw Data'!N3634&lt;=1),'Bảng Giá'!$B$7,IF(AND('Raw Data'!N3634&gt;1,'Raw Data'!N3634&lt;=1.5),'Bảng Giá'!$B$8,IF(AND('Raw Data'!N3634&gt;1.5,'Raw Data'!N3634&lt;=2),'Bảng Giá'!$B$9,IF(AND('Raw Data'!N3634&gt;2,'Raw Data'!N3634&lt;=2.5),'Bảng Giá'!$B$10,IF(AND('Raw Data'!N3634&gt;2.5,'Raw Data'!N3634&lt;=3),'Bảng Giá'!$B$11,IF(AND('Raw Data'!N3634&gt;3,'Raw Data'!N3634&lt;=3.5),'Bảng Giá'!$B$12,IF(AND('Raw Data'!N3634&gt;3.5,'Raw Data'!N3634&lt;=4),'Bảng Giá'!$B$13,IF(AND('Raw Data'!N3634&gt;4,'Raw Data'!N3634&lt;=4.5),'Bảng Giá'!$B$14,IF(AND('Raw Data'!N3634&gt;4.5,'Raw Data'!N3634&lt;=5),'Bảng Giá'!$B$15,IF(AND('Raw Data'!N3634&gt;5,'Raw Data'!N3634&lt;=5.5),'Bảng Giá'!$B$16,IF(AND('Raw Data'!N3634&gt;5.5,'Raw Data'!N3634&lt;=6),'Bảng Giá'!$B$17,'Bảng Giá'!$B$18)))))))))))))))</f>
        <v>5&lt;x&lt;=5.5</v>
      </c>
      <c r="Q3634" s="48">
        <f t="shared" si="339"/>
        <v>2.5399811853245531E-2</v>
      </c>
      <c r="R3634">
        <f t="shared" si="340"/>
        <v>130800</v>
      </c>
      <c r="S3634">
        <f t="shared" si="341"/>
        <v>24500</v>
      </c>
    </row>
    <row r="3635" spans="1:19" x14ac:dyDescent="0.25">
      <c r="A3635" s="12">
        <v>3634</v>
      </c>
      <c r="B3635" s="12" t="s">
        <v>292</v>
      </c>
      <c r="C3635" s="12" t="s">
        <v>2304</v>
      </c>
      <c r="D3635" s="28">
        <v>43018.395381944443</v>
      </c>
      <c r="E3635" s="17">
        <v>43022.59538194444</v>
      </c>
      <c r="F3635" s="13" t="s">
        <v>302</v>
      </c>
      <c r="G3635" s="12">
        <v>3600</v>
      </c>
      <c r="H3635" s="12" t="s">
        <v>101</v>
      </c>
      <c r="I3635" s="12" t="s">
        <v>322</v>
      </c>
      <c r="J3635" s="37">
        <f>INDEX('Bảng Giá'!$C$3:$H$18,MATCH('Raw Data'!P3635,'Bảng Giá'!$B$3:$B$18,0),MATCH('Raw Data'!M3635,'Bảng Giá'!$C$2:$H$2,0))</f>
        <v>83500</v>
      </c>
      <c r="K3635" s="12">
        <v>81500</v>
      </c>
      <c r="L3635" s="36">
        <f t="shared" si="336"/>
        <v>4.1999999999970896</v>
      </c>
      <c r="M3635" t="str">
        <f>'References data'!H3636</f>
        <v>Liên Vùng</v>
      </c>
      <c r="N3635">
        <f t="shared" si="337"/>
        <v>3.6</v>
      </c>
      <c r="O3635">
        <f t="shared" si="338"/>
        <v>2000</v>
      </c>
      <c r="P3635" t="str">
        <f>IF(AND(N3635&gt;0,N3635&lt;=0.05),'Bảng Giá'!$B$3,IF(AND(N3635&lt;=0.1,N3635&gt;0.05),'Bảng Giá'!$B$4,IF(AND('Raw Data'!N3635&gt;0.1,'Raw Data'!N3635&lt;=0.25),'Bảng Giá'!$B$5,IF(AND('Raw Data'!N3635&gt;0.25,'Raw Data'!N3635&lt;=0.5),'Bảng Giá'!$B$6,IF(AND('Raw Data'!N3635&gt;0.5,'Raw Data'!N3635&lt;=1),'Bảng Giá'!$B$7,IF(AND('Raw Data'!N3635&gt;1,'Raw Data'!N3635&lt;=1.5),'Bảng Giá'!$B$8,IF(AND('Raw Data'!N3635&gt;1.5,'Raw Data'!N3635&lt;=2),'Bảng Giá'!$B$9,IF(AND('Raw Data'!N3635&gt;2,'Raw Data'!N3635&lt;=2.5),'Bảng Giá'!$B$10,IF(AND('Raw Data'!N3635&gt;2.5,'Raw Data'!N3635&lt;=3),'Bảng Giá'!$B$11,IF(AND('Raw Data'!N3635&gt;3,'Raw Data'!N3635&lt;=3.5),'Bảng Giá'!$B$12,IF(AND('Raw Data'!N3635&gt;3.5,'Raw Data'!N3635&lt;=4),'Bảng Giá'!$B$13,IF(AND('Raw Data'!N3635&gt;4,'Raw Data'!N3635&lt;=4.5),'Bảng Giá'!$B$14,IF(AND('Raw Data'!N3635&gt;4.5,'Raw Data'!N3635&lt;=5),'Bảng Giá'!$B$15,IF(AND('Raw Data'!N3635&gt;5,'Raw Data'!N3635&lt;=5.5),'Bảng Giá'!$B$16,IF(AND('Raw Data'!N3635&gt;5.5,'Raw Data'!N3635&lt;=6),'Bảng Giá'!$B$17,'Bảng Giá'!$B$18)))))))))))))))</f>
        <v>3.5&lt;x&lt;=4</v>
      </c>
      <c r="Q3635" s="48">
        <f t="shared" si="339"/>
        <v>2.4539877300613498E-2</v>
      </c>
      <c r="R3635">
        <f t="shared" si="340"/>
        <v>100200</v>
      </c>
      <c r="S3635">
        <f t="shared" si="341"/>
        <v>18700</v>
      </c>
    </row>
    <row r="3636" spans="1:19" x14ac:dyDescent="0.25">
      <c r="A3636" s="12">
        <v>3635</v>
      </c>
      <c r="B3636" s="12" t="s">
        <v>292</v>
      </c>
      <c r="C3636" s="12" t="s">
        <v>2305</v>
      </c>
      <c r="D3636" s="28">
        <v>43017.662476851852</v>
      </c>
      <c r="E3636" s="17">
        <v>43020.162476851852</v>
      </c>
      <c r="F3636" s="13" t="s">
        <v>302</v>
      </c>
      <c r="G3636" s="12">
        <v>3600</v>
      </c>
      <c r="H3636" s="12" t="s">
        <v>139</v>
      </c>
      <c r="I3636" s="12" t="s">
        <v>322</v>
      </c>
      <c r="J3636" s="37">
        <f>INDEX('Bảng Giá'!$C$3:$H$18,MATCH('Raw Data'!P3636,'Bảng Giá'!$B$3:$B$18,0),MATCH('Raw Data'!M3636,'Bảng Giá'!$C$2:$H$2,0))</f>
        <v>78500</v>
      </c>
      <c r="K3636" s="12">
        <v>77000</v>
      </c>
      <c r="L3636" s="36">
        <f t="shared" si="336"/>
        <v>2.5</v>
      </c>
      <c r="M3636" t="str">
        <f>'References data'!H3637</f>
        <v>Liên Vùng đặc biệt</v>
      </c>
      <c r="N3636">
        <f t="shared" si="337"/>
        <v>3.6</v>
      </c>
      <c r="O3636">
        <f t="shared" si="338"/>
        <v>1500</v>
      </c>
      <c r="P3636" t="str">
        <f>IF(AND(N3636&gt;0,N3636&lt;=0.05),'Bảng Giá'!$B$3,IF(AND(N3636&lt;=0.1,N3636&gt;0.05),'Bảng Giá'!$B$4,IF(AND('Raw Data'!N3636&gt;0.1,'Raw Data'!N3636&lt;=0.25),'Bảng Giá'!$B$5,IF(AND('Raw Data'!N3636&gt;0.25,'Raw Data'!N3636&lt;=0.5),'Bảng Giá'!$B$6,IF(AND('Raw Data'!N3636&gt;0.5,'Raw Data'!N3636&lt;=1),'Bảng Giá'!$B$7,IF(AND('Raw Data'!N3636&gt;1,'Raw Data'!N3636&lt;=1.5),'Bảng Giá'!$B$8,IF(AND('Raw Data'!N3636&gt;1.5,'Raw Data'!N3636&lt;=2),'Bảng Giá'!$B$9,IF(AND('Raw Data'!N3636&gt;2,'Raw Data'!N3636&lt;=2.5),'Bảng Giá'!$B$10,IF(AND('Raw Data'!N3636&gt;2.5,'Raw Data'!N3636&lt;=3),'Bảng Giá'!$B$11,IF(AND('Raw Data'!N3636&gt;3,'Raw Data'!N3636&lt;=3.5),'Bảng Giá'!$B$12,IF(AND('Raw Data'!N3636&gt;3.5,'Raw Data'!N3636&lt;=4),'Bảng Giá'!$B$13,IF(AND('Raw Data'!N3636&gt;4,'Raw Data'!N3636&lt;=4.5),'Bảng Giá'!$B$14,IF(AND('Raw Data'!N3636&gt;4.5,'Raw Data'!N3636&lt;=5),'Bảng Giá'!$B$15,IF(AND('Raw Data'!N3636&gt;5,'Raw Data'!N3636&lt;=5.5),'Bảng Giá'!$B$16,IF(AND('Raw Data'!N3636&gt;5.5,'Raw Data'!N3636&lt;=6),'Bảng Giá'!$B$17,'Bảng Giá'!$B$18)))))))))))))))</f>
        <v>3.5&lt;x&lt;=4</v>
      </c>
      <c r="Q3636" s="48">
        <f t="shared" si="339"/>
        <v>1.948051948051948E-2</v>
      </c>
      <c r="R3636">
        <f t="shared" si="340"/>
        <v>94200</v>
      </c>
      <c r="S3636">
        <f t="shared" si="341"/>
        <v>17200</v>
      </c>
    </row>
    <row r="3637" spans="1:19" x14ac:dyDescent="0.25">
      <c r="A3637" s="12">
        <v>3636</v>
      </c>
      <c r="B3637" s="12" t="s">
        <v>292</v>
      </c>
      <c r="C3637" s="12" t="s">
        <v>2306</v>
      </c>
      <c r="D3637" s="28">
        <v>43019.374837962961</v>
      </c>
      <c r="E3637" s="17">
        <v>43023.574837962959</v>
      </c>
      <c r="F3637" s="13" t="s">
        <v>302</v>
      </c>
      <c r="G3637" s="12">
        <v>5400</v>
      </c>
      <c r="H3637" s="12" t="s">
        <v>171</v>
      </c>
      <c r="I3637" s="12" t="s">
        <v>311</v>
      </c>
      <c r="J3637" s="37">
        <f>INDEX('Bảng Giá'!$C$3:$H$18,MATCH('Raw Data'!P3637,'Bảng Giá'!$B$3:$B$18,0),MATCH('Raw Data'!M3637,'Bảng Giá'!$C$2:$H$2,0))</f>
        <v>109000</v>
      </c>
      <c r="K3637" s="12">
        <v>106300</v>
      </c>
      <c r="L3637" s="36">
        <f t="shared" si="336"/>
        <v>4.1999999999970896</v>
      </c>
      <c r="M3637" t="str">
        <f>'References data'!H3638</f>
        <v>Liên Vùng</v>
      </c>
      <c r="N3637">
        <f t="shared" si="337"/>
        <v>5.4</v>
      </c>
      <c r="O3637">
        <f t="shared" si="338"/>
        <v>2700</v>
      </c>
      <c r="P3637" t="str">
        <f>IF(AND(N3637&gt;0,N3637&lt;=0.05),'Bảng Giá'!$B$3,IF(AND(N3637&lt;=0.1,N3637&gt;0.05),'Bảng Giá'!$B$4,IF(AND('Raw Data'!N3637&gt;0.1,'Raw Data'!N3637&lt;=0.25),'Bảng Giá'!$B$5,IF(AND('Raw Data'!N3637&gt;0.25,'Raw Data'!N3637&lt;=0.5),'Bảng Giá'!$B$6,IF(AND('Raw Data'!N3637&gt;0.5,'Raw Data'!N3637&lt;=1),'Bảng Giá'!$B$7,IF(AND('Raw Data'!N3637&gt;1,'Raw Data'!N3637&lt;=1.5),'Bảng Giá'!$B$8,IF(AND('Raw Data'!N3637&gt;1.5,'Raw Data'!N3637&lt;=2),'Bảng Giá'!$B$9,IF(AND('Raw Data'!N3637&gt;2,'Raw Data'!N3637&lt;=2.5),'Bảng Giá'!$B$10,IF(AND('Raw Data'!N3637&gt;2.5,'Raw Data'!N3637&lt;=3),'Bảng Giá'!$B$11,IF(AND('Raw Data'!N3637&gt;3,'Raw Data'!N3637&lt;=3.5),'Bảng Giá'!$B$12,IF(AND('Raw Data'!N3637&gt;3.5,'Raw Data'!N3637&lt;=4),'Bảng Giá'!$B$13,IF(AND('Raw Data'!N3637&gt;4,'Raw Data'!N3637&lt;=4.5),'Bảng Giá'!$B$14,IF(AND('Raw Data'!N3637&gt;4.5,'Raw Data'!N3637&lt;=5),'Bảng Giá'!$B$15,IF(AND('Raw Data'!N3637&gt;5,'Raw Data'!N3637&lt;=5.5),'Bảng Giá'!$B$16,IF(AND('Raw Data'!N3637&gt;5.5,'Raw Data'!N3637&lt;=6),'Bảng Giá'!$B$17,'Bảng Giá'!$B$18)))))))))))))))</f>
        <v>5&lt;x&lt;=5.5</v>
      </c>
      <c r="Q3637" s="48">
        <f t="shared" si="339"/>
        <v>2.5399811853245531E-2</v>
      </c>
      <c r="R3637">
        <f t="shared" si="340"/>
        <v>130800</v>
      </c>
      <c r="S3637">
        <f t="shared" si="341"/>
        <v>24500</v>
      </c>
    </row>
    <row r="3638" spans="1:19" x14ac:dyDescent="0.25">
      <c r="A3638" s="12">
        <v>3637</v>
      </c>
      <c r="B3638" s="12" t="s">
        <v>292</v>
      </c>
      <c r="C3638" s="12" t="s">
        <v>2307</v>
      </c>
      <c r="D3638" s="28">
        <v>43018.519699074073</v>
      </c>
      <c r="E3638" s="17">
        <v>43022.71969907407</v>
      </c>
      <c r="F3638" s="13" t="s">
        <v>302</v>
      </c>
      <c r="G3638" s="12">
        <v>3600</v>
      </c>
      <c r="H3638" s="12" t="s">
        <v>101</v>
      </c>
      <c r="I3638" s="12" t="s">
        <v>322</v>
      </c>
      <c r="J3638" s="37">
        <f>INDEX('Bảng Giá'!$C$3:$H$18,MATCH('Raw Data'!P3638,'Bảng Giá'!$B$3:$B$18,0),MATCH('Raw Data'!M3638,'Bảng Giá'!$C$2:$H$2,0))</f>
        <v>83500</v>
      </c>
      <c r="K3638" s="12">
        <v>81500</v>
      </c>
      <c r="L3638" s="36">
        <f t="shared" si="336"/>
        <v>4.1999999999970896</v>
      </c>
      <c r="M3638" t="str">
        <f>'References data'!H3639</f>
        <v>Liên Vùng</v>
      </c>
      <c r="N3638">
        <f t="shared" si="337"/>
        <v>3.6</v>
      </c>
      <c r="O3638">
        <f t="shared" si="338"/>
        <v>2000</v>
      </c>
      <c r="P3638" t="str">
        <f>IF(AND(N3638&gt;0,N3638&lt;=0.05),'Bảng Giá'!$B$3,IF(AND(N3638&lt;=0.1,N3638&gt;0.05),'Bảng Giá'!$B$4,IF(AND('Raw Data'!N3638&gt;0.1,'Raw Data'!N3638&lt;=0.25),'Bảng Giá'!$B$5,IF(AND('Raw Data'!N3638&gt;0.25,'Raw Data'!N3638&lt;=0.5),'Bảng Giá'!$B$6,IF(AND('Raw Data'!N3638&gt;0.5,'Raw Data'!N3638&lt;=1),'Bảng Giá'!$B$7,IF(AND('Raw Data'!N3638&gt;1,'Raw Data'!N3638&lt;=1.5),'Bảng Giá'!$B$8,IF(AND('Raw Data'!N3638&gt;1.5,'Raw Data'!N3638&lt;=2),'Bảng Giá'!$B$9,IF(AND('Raw Data'!N3638&gt;2,'Raw Data'!N3638&lt;=2.5),'Bảng Giá'!$B$10,IF(AND('Raw Data'!N3638&gt;2.5,'Raw Data'!N3638&lt;=3),'Bảng Giá'!$B$11,IF(AND('Raw Data'!N3638&gt;3,'Raw Data'!N3638&lt;=3.5),'Bảng Giá'!$B$12,IF(AND('Raw Data'!N3638&gt;3.5,'Raw Data'!N3638&lt;=4),'Bảng Giá'!$B$13,IF(AND('Raw Data'!N3638&gt;4,'Raw Data'!N3638&lt;=4.5),'Bảng Giá'!$B$14,IF(AND('Raw Data'!N3638&gt;4.5,'Raw Data'!N3638&lt;=5),'Bảng Giá'!$B$15,IF(AND('Raw Data'!N3638&gt;5,'Raw Data'!N3638&lt;=5.5),'Bảng Giá'!$B$16,IF(AND('Raw Data'!N3638&gt;5.5,'Raw Data'!N3638&lt;=6),'Bảng Giá'!$B$17,'Bảng Giá'!$B$18)))))))))))))))</f>
        <v>3.5&lt;x&lt;=4</v>
      </c>
      <c r="Q3638" s="48">
        <f t="shared" si="339"/>
        <v>2.4539877300613498E-2</v>
      </c>
      <c r="R3638">
        <f t="shared" si="340"/>
        <v>100200</v>
      </c>
      <c r="S3638">
        <f t="shared" si="341"/>
        <v>18700</v>
      </c>
    </row>
    <row r="3639" spans="1:19" x14ac:dyDescent="0.25">
      <c r="A3639" s="12">
        <v>3638</v>
      </c>
      <c r="B3639" s="12" t="s">
        <v>292</v>
      </c>
      <c r="C3639" s="12" t="s">
        <v>2308</v>
      </c>
      <c r="D3639" s="28">
        <v>43015.333333333336</v>
      </c>
      <c r="E3639" s="17">
        <v>43019.533333333333</v>
      </c>
      <c r="F3639" s="13" t="s">
        <v>302</v>
      </c>
      <c r="G3639" s="12">
        <v>5400</v>
      </c>
      <c r="H3639" s="12" t="s">
        <v>171</v>
      </c>
      <c r="I3639" s="12" t="s">
        <v>311</v>
      </c>
      <c r="J3639" s="37">
        <f>INDEX('Bảng Giá'!$C$3:$H$18,MATCH('Raw Data'!P3639,'Bảng Giá'!$B$3:$B$18,0),MATCH('Raw Data'!M3639,'Bảng Giá'!$C$2:$H$2,0))</f>
        <v>109000</v>
      </c>
      <c r="K3639" s="12">
        <v>106300</v>
      </c>
      <c r="L3639" s="36">
        <f t="shared" si="336"/>
        <v>4.1999999999970896</v>
      </c>
      <c r="M3639" t="str">
        <f>'References data'!H3640</f>
        <v>Liên Vùng</v>
      </c>
      <c r="N3639">
        <f t="shared" si="337"/>
        <v>5.4</v>
      </c>
      <c r="O3639">
        <f t="shared" si="338"/>
        <v>2700</v>
      </c>
      <c r="P3639" t="str">
        <f>IF(AND(N3639&gt;0,N3639&lt;=0.05),'Bảng Giá'!$B$3,IF(AND(N3639&lt;=0.1,N3639&gt;0.05),'Bảng Giá'!$B$4,IF(AND('Raw Data'!N3639&gt;0.1,'Raw Data'!N3639&lt;=0.25),'Bảng Giá'!$B$5,IF(AND('Raw Data'!N3639&gt;0.25,'Raw Data'!N3639&lt;=0.5),'Bảng Giá'!$B$6,IF(AND('Raw Data'!N3639&gt;0.5,'Raw Data'!N3639&lt;=1),'Bảng Giá'!$B$7,IF(AND('Raw Data'!N3639&gt;1,'Raw Data'!N3639&lt;=1.5),'Bảng Giá'!$B$8,IF(AND('Raw Data'!N3639&gt;1.5,'Raw Data'!N3639&lt;=2),'Bảng Giá'!$B$9,IF(AND('Raw Data'!N3639&gt;2,'Raw Data'!N3639&lt;=2.5),'Bảng Giá'!$B$10,IF(AND('Raw Data'!N3639&gt;2.5,'Raw Data'!N3639&lt;=3),'Bảng Giá'!$B$11,IF(AND('Raw Data'!N3639&gt;3,'Raw Data'!N3639&lt;=3.5),'Bảng Giá'!$B$12,IF(AND('Raw Data'!N3639&gt;3.5,'Raw Data'!N3639&lt;=4),'Bảng Giá'!$B$13,IF(AND('Raw Data'!N3639&gt;4,'Raw Data'!N3639&lt;=4.5),'Bảng Giá'!$B$14,IF(AND('Raw Data'!N3639&gt;4.5,'Raw Data'!N3639&lt;=5),'Bảng Giá'!$B$15,IF(AND('Raw Data'!N3639&gt;5,'Raw Data'!N3639&lt;=5.5),'Bảng Giá'!$B$16,IF(AND('Raw Data'!N3639&gt;5.5,'Raw Data'!N3639&lt;=6),'Bảng Giá'!$B$17,'Bảng Giá'!$B$18)))))))))))))))</f>
        <v>5&lt;x&lt;=5.5</v>
      </c>
      <c r="Q3639" s="48">
        <f t="shared" si="339"/>
        <v>2.5399811853245531E-2</v>
      </c>
      <c r="R3639">
        <f t="shared" si="340"/>
        <v>130800</v>
      </c>
      <c r="S3639">
        <f t="shared" si="341"/>
        <v>24500</v>
      </c>
    </row>
    <row r="3640" spans="1:19" x14ac:dyDescent="0.25">
      <c r="A3640" s="12">
        <v>3639</v>
      </c>
      <c r="B3640" s="12" t="s">
        <v>292</v>
      </c>
      <c r="C3640" s="12" t="s">
        <v>2309</v>
      </c>
      <c r="D3640" s="28">
        <v>43019.66333333333</v>
      </c>
      <c r="E3640" s="17">
        <v>43023.863333333327</v>
      </c>
      <c r="F3640" s="13" t="s">
        <v>302</v>
      </c>
      <c r="G3640" s="12">
        <v>3600</v>
      </c>
      <c r="H3640" s="12" t="s">
        <v>275</v>
      </c>
      <c r="I3640" s="12" t="s">
        <v>322</v>
      </c>
      <c r="J3640" s="37">
        <f>INDEX('Bảng Giá'!$C$3:$H$18,MATCH('Raw Data'!P3640,'Bảng Giá'!$B$3:$B$18,0),MATCH('Raw Data'!M3640,'Bảng Giá'!$C$2:$H$2,0))</f>
        <v>83500</v>
      </c>
      <c r="K3640" s="12">
        <v>81500</v>
      </c>
      <c r="L3640" s="36">
        <f t="shared" si="336"/>
        <v>4.1999999999970896</v>
      </c>
      <c r="M3640" t="str">
        <f>'References data'!H3641</f>
        <v>Liên Vùng</v>
      </c>
      <c r="N3640">
        <f t="shared" si="337"/>
        <v>3.6</v>
      </c>
      <c r="O3640">
        <f t="shared" si="338"/>
        <v>2000</v>
      </c>
      <c r="P3640" t="str">
        <f>IF(AND(N3640&gt;0,N3640&lt;=0.05),'Bảng Giá'!$B$3,IF(AND(N3640&lt;=0.1,N3640&gt;0.05),'Bảng Giá'!$B$4,IF(AND('Raw Data'!N3640&gt;0.1,'Raw Data'!N3640&lt;=0.25),'Bảng Giá'!$B$5,IF(AND('Raw Data'!N3640&gt;0.25,'Raw Data'!N3640&lt;=0.5),'Bảng Giá'!$B$6,IF(AND('Raw Data'!N3640&gt;0.5,'Raw Data'!N3640&lt;=1),'Bảng Giá'!$B$7,IF(AND('Raw Data'!N3640&gt;1,'Raw Data'!N3640&lt;=1.5),'Bảng Giá'!$B$8,IF(AND('Raw Data'!N3640&gt;1.5,'Raw Data'!N3640&lt;=2),'Bảng Giá'!$B$9,IF(AND('Raw Data'!N3640&gt;2,'Raw Data'!N3640&lt;=2.5),'Bảng Giá'!$B$10,IF(AND('Raw Data'!N3640&gt;2.5,'Raw Data'!N3640&lt;=3),'Bảng Giá'!$B$11,IF(AND('Raw Data'!N3640&gt;3,'Raw Data'!N3640&lt;=3.5),'Bảng Giá'!$B$12,IF(AND('Raw Data'!N3640&gt;3.5,'Raw Data'!N3640&lt;=4),'Bảng Giá'!$B$13,IF(AND('Raw Data'!N3640&gt;4,'Raw Data'!N3640&lt;=4.5),'Bảng Giá'!$B$14,IF(AND('Raw Data'!N3640&gt;4.5,'Raw Data'!N3640&lt;=5),'Bảng Giá'!$B$15,IF(AND('Raw Data'!N3640&gt;5,'Raw Data'!N3640&lt;=5.5),'Bảng Giá'!$B$16,IF(AND('Raw Data'!N3640&gt;5.5,'Raw Data'!N3640&lt;=6),'Bảng Giá'!$B$17,'Bảng Giá'!$B$18)))))))))))))))</f>
        <v>3.5&lt;x&lt;=4</v>
      </c>
      <c r="Q3640" s="48">
        <f t="shared" si="339"/>
        <v>2.4539877300613498E-2</v>
      </c>
      <c r="R3640">
        <f t="shared" si="340"/>
        <v>100200</v>
      </c>
      <c r="S3640">
        <f t="shared" si="341"/>
        <v>18700</v>
      </c>
    </row>
    <row r="3641" spans="1:19" x14ac:dyDescent="0.25">
      <c r="A3641" s="12">
        <v>3640</v>
      </c>
      <c r="B3641" s="12" t="s">
        <v>292</v>
      </c>
      <c r="C3641" s="12" t="s">
        <v>2310</v>
      </c>
      <c r="D3641" s="28">
        <v>43014.62908564815</v>
      </c>
      <c r="E3641" s="17">
        <v>43018.829085648147</v>
      </c>
      <c r="F3641" s="13" t="s">
        <v>302</v>
      </c>
      <c r="G3641" s="12">
        <v>5400</v>
      </c>
      <c r="H3641" s="12" t="s">
        <v>171</v>
      </c>
      <c r="I3641" s="12" t="s">
        <v>311</v>
      </c>
      <c r="J3641" s="37">
        <f>INDEX('Bảng Giá'!$C$3:$H$18,MATCH('Raw Data'!P3641,'Bảng Giá'!$B$3:$B$18,0),MATCH('Raw Data'!M3641,'Bảng Giá'!$C$2:$H$2,0))</f>
        <v>109000</v>
      </c>
      <c r="K3641" s="12">
        <v>106300</v>
      </c>
      <c r="L3641" s="36">
        <f t="shared" si="336"/>
        <v>4.1999999999970896</v>
      </c>
      <c r="M3641" t="str">
        <f>'References data'!H3642</f>
        <v>Liên Vùng</v>
      </c>
      <c r="N3641">
        <f t="shared" si="337"/>
        <v>5.4</v>
      </c>
      <c r="O3641">
        <f t="shared" si="338"/>
        <v>2700</v>
      </c>
      <c r="P3641" t="str">
        <f>IF(AND(N3641&gt;0,N3641&lt;=0.05),'Bảng Giá'!$B$3,IF(AND(N3641&lt;=0.1,N3641&gt;0.05),'Bảng Giá'!$B$4,IF(AND('Raw Data'!N3641&gt;0.1,'Raw Data'!N3641&lt;=0.25),'Bảng Giá'!$B$5,IF(AND('Raw Data'!N3641&gt;0.25,'Raw Data'!N3641&lt;=0.5),'Bảng Giá'!$B$6,IF(AND('Raw Data'!N3641&gt;0.5,'Raw Data'!N3641&lt;=1),'Bảng Giá'!$B$7,IF(AND('Raw Data'!N3641&gt;1,'Raw Data'!N3641&lt;=1.5),'Bảng Giá'!$B$8,IF(AND('Raw Data'!N3641&gt;1.5,'Raw Data'!N3641&lt;=2),'Bảng Giá'!$B$9,IF(AND('Raw Data'!N3641&gt;2,'Raw Data'!N3641&lt;=2.5),'Bảng Giá'!$B$10,IF(AND('Raw Data'!N3641&gt;2.5,'Raw Data'!N3641&lt;=3),'Bảng Giá'!$B$11,IF(AND('Raw Data'!N3641&gt;3,'Raw Data'!N3641&lt;=3.5),'Bảng Giá'!$B$12,IF(AND('Raw Data'!N3641&gt;3.5,'Raw Data'!N3641&lt;=4),'Bảng Giá'!$B$13,IF(AND('Raw Data'!N3641&gt;4,'Raw Data'!N3641&lt;=4.5),'Bảng Giá'!$B$14,IF(AND('Raw Data'!N3641&gt;4.5,'Raw Data'!N3641&lt;=5),'Bảng Giá'!$B$15,IF(AND('Raw Data'!N3641&gt;5,'Raw Data'!N3641&lt;=5.5),'Bảng Giá'!$B$16,IF(AND('Raw Data'!N3641&gt;5.5,'Raw Data'!N3641&lt;=6),'Bảng Giá'!$B$17,'Bảng Giá'!$B$18)))))))))))))))</f>
        <v>5&lt;x&lt;=5.5</v>
      </c>
      <c r="Q3641" s="48">
        <f t="shared" si="339"/>
        <v>2.5399811853245531E-2</v>
      </c>
      <c r="R3641">
        <f t="shared" si="340"/>
        <v>130800</v>
      </c>
      <c r="S3641">
        <f t="shared" si="341"/>
        <v>24500</v>
      </c>
    </row>
    <row r="3642" spans="1:19" x14ac:dyDescent="0.25">
      <c r="A3642" s="12">
        <v>3641</v>
      </c>
      <c r="B3642" s="12" t="s">
        <v>292</v>
      </c>
      <c r="C3642" s="12" t="s">
        <v>2311</v>
      </c>
      <c r="D3642" s="28">
        <v>43019.663356481484</v>
      </c>
      <c r="E3642" s="17">
        <v>43022.163356481484</v>
      </c>
      <c r="F3642" s="13" t="s">
        <v>302</v>
      </c>
      <c r="G3642" s="12">
        <v>3600</v>
      </c>
      <c r="H3642" s="12" t="s">
        <v>289</v>
      </c>
      <c r="I3642" s="12" t="s">
        <v>322</v>
      </c>
      <c r="J3642" s="37">
        <f>INDEX('Bảng Giá'!$C$3:$H$18,MATCH('Raw Data'!P3642,'Bảng Giá'!$B$3:$B$18,0),MATCH('Raw Data'!M3642,'Bảng Giá'!$C$2:$H$2,0))</f>
        <v>78500</v>
      </c>
      <c r="K3642" s="12">
        <v>77000</v>
      </c>
      <c r="L3642" s="36">
        <f t="shared" si="336"/>
        <v>2.5</v>
      </c>
      <c r="M3642" t="str">
        <f>'References data'!H3643</f>
        <v>Liên Vùng đặc biệt</v>
      </c>
      <c r="N3642">
        <f t="shared" si="337"/>
        <v>3.6</v>
      </c>
      <c r="O3642">
        <f t="shared" si="338"/>
        <v>1500</v>
      </c>
      <c r="P3642" t="str">
        <f>IF(AND(N3642&gt;0,N3642&lt;=0.05),'Bảng Giá'!$B$3,IF(AND(N3642&lt;=0.1,N3642&gt;0.05),'Bảng Giá'!$B$4,IF(AND('Raw Data'!N3642&gt;0.1,'Raw Data'!N3642&lt;=0.25),'Bảng Giá'!$B$5,IF(AND('Raw Data'!N3642&gt;0.25,'Raw Data'!N3642&lt;=0.5),'Bảng Giá'!$B$6,IF(AND('Raw Data'!N3642&gt;0.5,'Raw Data'!N3642&lt;=1),'Bảng Giá'!$B$7,IF(AND('Raw Data'!N3642&gt;1,'Raw Data'!N3642&lt;=1.5),'Bảng Giá'!$B$8,IF(AND('Raw Data'!N3642&gt;1.5,'Raw Data'!N3642&lt;=2),'Bảng Giá'!$B$9,IF(AND('Raw Data'!N3642&gt;2,'Raw Data'!N3642&lt;=2.5),'Bảng Giá'!$B$10,IF(AND('Raw Data'!N3642&gt;2.5,'Raw Data'!N3642&lt;=3),'Bảng Giá'!$B$11,IF(AND('Raw Data'!N3642&gt;3,'Raw Data'!N3642&lt;=3.5),'Bảng Giá'!$B$12,IF(AND('Raw Data'!N3642&gt;3.5,'Raw Data'!N3642&lt;=4),'Bảng Giá'!$B$13,IF(AND('Raw Data'!N3642&gt;4,'Raw Data'!N3642&lt;=4.5),'Bảng Giá'!$B$14,IF(AND('Raw Data'!N3642&gt;4.5,'Raw Data'!N3642&lt;=5),'Bảng Giá'!$B$15,IF(AND('Raw Data'!N3642&gt;5,'Raw Data'!N3642&lt;=5.5),'Bảng Giá'!$B$16,IF(AND('Raw Data'!N3642&gt;5.5,'Raw Data'!N3642&lt;=6),'Bảng Giá'!$B$17,'Bảng Giá'!$B$18)))))))))))))))</f>
        <v>3.5&lt;x&lt;=4</v>
      </c>
      <c r="Q3642" s="48">
        <f t="shared" si="339"/>
        <v>1.948051948051948E-2</v>
      </c>
      <c r="R3642">
        <f t="shared" si="340"/>
        <v>94200</v>
      </c>
      <c r="S3642">
        <f t="shared" si="341"/>
        <v>17200</v>
      </c>
    </row>
    <row r="3643" spans="1:19" x14ac:dyDescent="0.25">
      <c r="A3643" s="12">
        <v>3642</v>
      </c>
      <c r="B3643" s="12" t="s">
        <v>292</v>
      </c>
      <c r="C3643" s="12" t="s">
        <v>2312</v>
      </c>
      <c r="D3643" s="28">
        <v>43019.499351851853</v>
      </c>
      <c r="E3643" s="17">
        <v>43021.999351851853</v>
      </c>
      <c r="F3643" s="13" t="s">
        <v>302</v>
      </c>
      <c r="G3643" s="12">
        <v>3600</v>
      </c>
      <c r="H3643" s="12" t="s">
        <v>131</v>
      </c>
      <c r="I3643" s="12" t="s">
        <v>322</v>
      </c>
      <c r="J3643" s="37">
        <f>INDEX('Bảng Giá'!$C$3:$H$18,MATCH('Raw Data'!P3643,'Bảng Giá'!$B$3:$B$18,0),MATCH('Raw Data'!M3643,'Bảng Giá'!$C$2:$H$2,0))</f>
        <v>78500</v>
      </c>
      <c r="K3643" s="12">
        <v>77000</v>
      </c>
      <c r="L3643" s="36">
        <f t="shared" si="336"/>
        <v>2.5</v>
      </c>
      <c r="M3643" t="str">
        <f>'References data'!H3644</f>
        <v>Liên Vùng đặc biệt</v>
      </c>
      <c r="N3643">
        <f t="shared" si="337"/>
        <v>3.6</v>
      </c>
      <c r="O3643">
        <f t="shared" si="338"/>
        <v>1500</v>
      </c>
      <c r="P3643" t="str">
        <f>IF(AND(N3643&gt;0,N3643&lt;=0.05),'Bảng Giá'!$B$3,IF(AND(N3643&lt;=0.1,N3643&gt;0.05),'Bảng Giá'!$B$4,IF(AND('Raw Data'!N3643&gt;0.1,'Raw Data'!N3643&lt;=0.25),'Bảng Giá'!$B$5,IF(AND('Raw Data'!N3643&gt;0.25,'Raw Data'!N3643&lt;=0.5),'Bảng Giá'!$B$6,IF(AND('Raw Data'!N3643&gt;0.5,'Raw Data'!N3643&lt;=1),'Bảng Giá'!$B$7,IF(AND('Raw Data'!N3643&gt;1,'Raw Data'!N3643&lt;=1.5),'Bảng Giá'!$B$8,IF(AND('Raw Data'!N3643&gt;1.5,'Raw Data'!N3643&lt;=2),'Bảng Giá'!$B$9,IF(AND('Raw Data'!N3643&gt;2,'Raw Data'!N3643&lt;=2.5),'Bảng Giá'!$B$10,IF(AND('Raw Data'!N3643&gt;2.5,'Raw Data'!N3643&lt;=3),'Bảng Giá'!$B$11,IF(AND('Raw Data'!N3643&gt;3,'Raw Data'!N3643&lt;=3.5),'Bảng Giá'!$B$12,IF(AND('Raw Data'!N3643&gt;3.5,'Raw Data'!N3643&lt;=4),'Bảng Giá'!$B$13,IF(AND('Raw Data'!N3643&gt;4,'Raw Data'!N3643&lt;=4.5),'Bảng Giá'!$B$14,IF(AND('Raw Data'!N3643&gt;4.5,'Raw Data'!N3643&lt;=5),'Bảng Giá'!$B$15,IF(AND('Raw Data'!N3643&gt;5,'Raw Data'!N3643&lt;=5.5),'Bảng Giá'!$B$16,IF(AND('Raw Data'!N3643&gt;5.5,'Raw Data'!N3643&lt;=6),'Bảng Giá'!$B$17,'Bảng Giá'!$B$18)))))))))))))))</f>
        <v>3.5&lt;x&lt;=4</v>
      </c>
      <c r="Q3643" s="48">
        <f t="shared" si="339"/>
        <v>1.948051948051948E-2</v>
      </c>
      <c r="R3643">
        <f t="shared" si="340"/>
        <v>94200</v>
      </c>
      <c r="S3643">
        <f t="shared" si="341"/>
        <v>17200</v>
      </c>
    </row>
    <row r="3644" spans="1:19" x14ac:dyDescent="0.25">
      <c r="A3644" s="12">
        <v>3643</v>
      </c>
      <c r="B3644" s="12" t="s">
        <v>292</v>
      </c>
      <c r="C3644" s="12" t="s">
        <v>2313</v>
      </c>
      <c r="D3644" s="28">
        <v>43015.496539351851</v>
      </c>
      <c r="E3644" s="17">
        <v>43017.996539351851</v>
      </c>
      <c r="F3644" s="13" t="s">
        <v>302</v>
      </c>
      <c r="G3644" s="12">
        <v>3600</v>
      </c>
      <c r="H3644" s="12" t="s">
        <v>128</v>
      </c>
      <c r="I3644" s="12" t="s">
        <v>322</v>
      </c>
      <c r="J3644" s="37">
        <f>INDEX('Bảng Giá'!$C$3:$H$18,MATCH('Raw Data'!P3644,'Bảng Giá'!$B$3:$B$18,0),MATCH('Raw Data'!M3644,'Bảng Giá'!$C$2:$H$2,0))</f>
        <v>78500</v>
      </c>
      <c r="K3644" s="12">
        <v>77000</v>
      </c>
      <c r="L3644" s="36">
        <f t="shared" si="336"/>
        <v>2.5</v>
      </c>
      <c r="M3644" t="str">
        <f>'References data'!H3645</f>
        <v>Liên Vùng đặc biệt</v>
      </c>
      <c r="N3644">
        <f t="shared" si="337"/>
        <v>3.6</v>
      </c>
      <c r="O3644">
        <f t="shared" si="338"/>
        <v>1500</v>
      </c>
      <c r="P3644" t="str">
        <f>IF(AND(N3644&gt;0,N3644&lt;=0.05),'Bảng Giá'!$B$3,IF(AND(N3644&lt;=0.1,N3644&gt;0.05),'Bảng Giá'!$B$4,IF(AND('Raw Data'!N3644&gt;0.1,'Raw Data'!N3644&lt;=0.25),'Bảng Giá'!$B$5,IF(AND('Raw Data'!N3644&gt;0.25,'Raw Data'!N3644&lt;=0.5),'Bảng Giá'!$B$6,IF(AND('Raw Data'!N3644&gt;0.5,'Raw Data'!N3644&lt;=1),'Bảng Giá'!$B$7,IF(AND('Raw Data'!N3644&gt;1,'Raw Data'!N3644&lt;=1.5),'Bảng Giá'!$B$8,IF(AND('Raw Data'!N3644&gt;1.5,'Raw Data'!N3644&lt;=2),'Bảng Giá'!$B$9,IF(AND('Raw Data'!N3644&gt;2,'Raw Data'!N3644&lt;=2.5),'Bảng Giá'!$B$10,IF(AND('Raw Data'!N3644&gt;2.5,'Raw Data'!N3644&lt;=3),'Bảng Giá'!$B$11,IF(AND('Raw Data'!N3644&gt;3,'Raw Data'!N3644&lt;=3.5),'Bảng Giá'!$B$12,IF(AND('Raw Data'!N3644&gt;3.5,'Raw Data'!N3644&lt;=4),'Bảng Giá'!$B$13,IF(AND('Raw Data'!N3644&gt;4,'Raw Data'!N3644&lt;=4.5),'Bảng Giá'!$B$14,IF(AND('Raw Data'!N3644&gt;4.5,'Raw Data'!N3644&lt;=5),'Bảng Giá'!$B$15,IF(AND('Raw Data'!N3644&gt;5,'Raw Data'!N3644&lt;=5.5),'Bảng Giá'!$B$16,IF(AND('Raw Data'!N3644&gt;5.5,'Raw Data'!N3644&lt;=6),'Bảng Giá'!$B$17,'Bảng Giá'!$B$18)))))))))))))))</f>
        <v>3.5&lt;x&lt;=4</v>
      </c>
      <c r="Q3644" s="48">
        <f t="shared" si="339"/>
        <v>1.948051948051948E-2</v>
      </c>
      <c r="R3644">
        <f t="shared" si="340"/>
        <v>94200</v>
      </c>
      <c r="S3644">
        <f t="shared" si="341"/>
        <v>17200</v>
      </c>
    </row>
    <row r="3645" spans="1:19" x14ac:dyDescent="0.25">
      <c r="A3645" s="12">
        <v>3644</v>
      </c>
      <c r="B3645" s="12" t="s">
        <v>292</v>
      </c>
      <c r="C3645" s="12" t="s">
        <v>2314</v>
      </c>
      <c r="D3645" s="28">
        <v>43017.499328703707</v>
      </c>
      <c r="E3645" s="17">
        <v>43021.699328703704</v>
      </c>
      <c r="F3645" s="13" t="s">
        <v>302</v>
      </c>
      <c r="G3645" s="12">
        <v>3600</v>
      </c>
      <c r="H3645" s="12" t="s">
        <v>101</v>
      </c>
      <c r="I3645" s="12" t="s">
        <v>322</v>
      </c>
      <c r="J3645" s="37">
        <f>INDEX('Bảng Giá'!$C$3:$H$18,MATCH('Raw Data'!P3645,'Bảng Giá'!$B$3:$B$18,0),MATCH('Raw Data'!M3645,'Bảng Giá'!$C$2:$H$2,0))</f>
        <v>83500</v>
      </c>
      <c r="K3645" s="12">
        <v>81500</v>
      </c>
      <c r="L3645" s="36">
        <f t="shared" si="336"/>
        <v>4.1999999999970896</v>
      </c>
      <c r="M3645" t="str">
        <f>'References data'!H3646</f>
        <v>Liên Vùng</v>
      </c>
      <c r="N3645">
        <f t="shared" si="337"/>
        <v>3.6</v>
      </c>
      <c r="O3645">
        <f t="shared" si="338"/>
        <v>2000</v>
      </c>
      <c r="P3645" t="str">
        <f>IF(AND(N3645&gt;0,N3645&lt;=0.05),'Bảng Giá'!$B$3,IF(AND(N3645&lt;=0.1,N3645&gt;0.05),'Bảng Giá'!$B$4,IF(AND('Raw Data'!N3645&gt;0.1,'Raw Data'!N3645&lt;=0.25),'Bảng Giá'!$B$5,IF(AND('Raw Data'!N3645&gt;0.25,'Raw Data'!N3645&lt;=0.5),'Bảng Giá'!$B$6,IF(AND('Raw Data'!N3645&gt;0.5,'Raw Data'!N3645&lt;=1),'Bảng Giá'!$B$7,IF(AND('Raw Data'!N3645&gt;1,'Raw Data'!N3645&lt;=1.5),'Bảng Giá'!$B$8,IF(AND('Raw Data'!N3645&gt;1.5,'Raw Data'!N3645&lt;=2),'Bảng Giá'!$B$9,IF(AND('Raw Data'!N3645&gt;2,'Raw Data'!N3645&lt;=2.5),'Bảng Giá'!$B$10,IF(AND('Raw Data'!N3645&gt;2.5,'Raw Data'!N3645&lt;=3),'Bảng Giá'!$B$11,IF(AND('Raw Data'!N3645&gt;3,'Raw Data'!N3645&lt;=3.5),'Bảng Giá'!$B$12,IF(AND('Raw Data'!N3645&gt;3.5,'Raw Data'!N3645&lt;=4),'Bảng Giá'!$B$13,IF(AND('Raw Data'!N3645&gt;4,'Raw Data'!N3645&lt;=4.5),'Bảng Giá'!$B$14,IF(AND('Raw Data'!N3645&gt;4.5,'Raw Data'!N3645&lt;=5),'Bảng Giá'!$B$15,IF(AND('Raw Data'!N3645&gt;5,'Raw Data'!N3645&lt;=5.5),'Bảng Giá'!$B$16,IF(AND('Raw Data'!N3645&gt;5.5,'Raw Data'!N3645&lt;=6),'Bảng Giá'!$B$17,'Bảng Giá'!$B$18)))))))))))))))</f>
        <v>3.5&lt;x&lt;=4</v>
      </c>
      <c r="Q3645" s="48">
        <f t="shared" si="339"/>
        <v>2.4539877300613498E-2</v>
      </c>
      <c r="R3645">
        <f t="shared" si="340"/>
        <v>100200</v>
      </c>
      <c r="S3645">
        <f t="shared" si="341"/>
        <v>18700</v>
      </c>
    </row>
    <row r="3646" spans="1:19" x14ac:dyDescent="0.25">
      <c r="A3646" s="12">
        <v>3645</v>
      </c>
      <c r="B3646" s="12" t="s">
        <v>292</v>
      </c>
      <c r="C3646" s="12" t="s">
        <v>2315</v>
      </c>
      <c r="D3646" s="28">
        <v>43017.499641203707</v>
      </c>
      <c r="E3646" s="17">
        <v>43019.999641203707</v>
      </c>
      <c r="F3646" s="13" t="s">
        <v>302</v>
      </c>
      <c r="G3646" s="12">
        <v>3600</v>
      </c>
      <c r="H3646" s="12" t="s">
        <v>146</v>
      </c>
      <c r="I3646" s="12" t="s">
        <v>322</v>
      </c>
      <c r="J3646" s="37">
        <f>INDEX('Bảng Giá'!$C$3:$H$18,MATCH('Raw Data'!P3646,'Bảng Giá'!$B$3:$B$18,0),MATCH('Raw Data'!M3646,'Bảng Giá'!$C$2:$H$2,0))</f>
        <v>78500</v>
      </c>
      <c r="K3646" s="12">
        <v>77000</v>
      </c>
      <c r="L3646" s="36">
        <f t="shared" si="336"/>
        <v>2.5</v>
      </c>
      <c r="M3646" t="str">
        <f>'References data'!H3647</f>
        <v>Liên Vùng đặc biệt</v>
      </c>
      <c r="N3646">
        <f t="shared" si="337"/>
        <v>3.6</v>
      </c>
      <c r="O3646">
        <f t="shared" si="338"/>
        <v>1500</v>
      </c>
      <c r="P3646" t="str">
        <f>IF(AND(N3646&gt;0,N3646&lt;=0.05),'Bảng Giá'!$B$3,IF(AND(N3646&lt;=0.1,N3646&gt;0.05),'Bảng Giá'!$B$4,IF(AND('Raw Data'!N3646&gt;0.1,'Raw Data'!N3646&lt;=0.25),'Bảng Giá'!$B$5,IF(AND('Raw Data'!N3646&gt;0.25,'Raw Data'!N3646&lt;=0.5),'Bảng Giá'!$B$6,IF(AND('Raw Data'!N3646&gt;0.5,'Raw Data'!N3646&lt;=1),'Bảng Giá'!$B$7,IF(AND('Raw Data'!N3646&gt;1,'Raw Data'!N3646&lt;=1.5),'Bảng Giá'!$B$8,IF(AND('Raw Data'!N3646&gt;1.5,'Raw Data'!N3646&lt;=2),'Bảng Giá'!$B$9,IF(AND('Raw Data'!N3646&gt;2,'Raw Data'!N3646&lt;=2.5),'Bảng Giá'!$B$10,IF(AND('Raw Data'!N3646&gt;2.5,'Raw Data'!N3646&lt;=3),'Bảng Giá'!$B$11,IF(AND('Raw Data'!N3646&gt;3,'Raw Data'!N3646&lt;=3.5),'Bảng Giá'!$B$12,IF(AND('Raw Data'!N3646&gt;3.5,'Raw Data'!N3646&lt;=4),'Bảng Giá'!$B$13,IF(AND('Raw Data'!N3646&gt;4,'Raw Data'!N3646&lt;=4.5),'Bảng Giá'!$B$14,IF(AND('Raw Data'!N3646&gt;4.5,'Raw Data'!N3646&lt;=5),'Bảng Giá'!$B$15,IF(AND('Raw Data'!N3646&gt;5,'Raw Data'!N3646&lt;=5.5),'Bảng Giá'!$B$16,IF(AND('Raw Data'!N3646&gt;5.5,'Raw Data'!N3646&lt;=6),'Bảng Giá'!$B$17,'Bảng Giá'!$B$18)))))))))))))))</f>
        <v>3.5&lt;x&lt;=4</v>
      </c>
      <c r="Q3646" s="48">
        <f t="shared" si="339"/>
        <v>1.948051948051948E-2</v>
      </c>
      <c r="R3646">
        <f t="shared" si="340"/>
        <v>94200</v>
      </c>
      <c r="S3646">
        <f t="shared" si="341"/>
        <v>17200</v>
      </c>
    </row>
    <row r="3647" spans="1:19" x14ac:dyDescent="0.25">
      <c r="A3647" s="12">
        <v>3646</v>
      </c>
      <c r="B3647" s="12" t="s">
        <v>292</v>
      </c>
      <c r="C3647" s="12" t="s">
        <v>2316</v>
      </c>
      <c r="D3647" s="28">
        <v>43017.497800925928</v>
      </c>
      <c r="E3647" s="17">
        <v>43019.997800925928</v>
      </c>
      <c r="F3647" s="13" t="s">
        <v>302</v>
      </c>
      <c r="G3647" s="12">
        <v>3600</v>
      </c>
      <c r="H3647" s="12" t="s">
        <v>128</v>
      </c>
      <c r="I3647" s="12" t="s">
        <v>322</v>
      </c>
      <c r="J3647" s="37">
        <f>INDEX('Bảng Giá'!$C$3:$H$18,MATCH('Raw Data'!P3647,'Bảng Giá'!$B$3:$B$18,0),MATCH('Raw Data'!M3647,'Bảng Giá'!$C$2:$H$2,0))</f>
        <v>78500</v>
      </c>
      <c r="K3647" s="12">
        <v>77000</v>
      </c>
      <c r="L3647" s="36">
        <f t="shared" si="336"/>
        <v>2.5</v>
      </c>
      <c r="M3647" t="str">
        <f>'References data'!H3648</f>
        <v>Liên Vùng đặc biệt</v>
      </c>
      <c r="N3647">
        <f t="shared" si="337"/>
        <v>3.6</v>
      </c>
      <c r="O3647">
        <f t="shared" si="338"/>
        <v>1500</v>
      </c>
      <c r="P3647" t="str">
        <f>IF(AND(N3647&gt;0,N3647&lt;=0.05),'Bảng Giá'!$B$3,IF(AND(N3647&lt;=0.1,N3647&gt;0.05),'Bảng Giá'!$B$4,IF(AND('Raw Data'!N3647&gt;0.1,'Raw Data'!N3647&lt;=0.25),'Bảng Giá'!$B$5,IF(AND('Raw Data'!N3647&gt;0.25,'Raw Data'!N3647&lt;=0.5),'Bảng Giá'!$B$6,IF(AND('Raw Data'!N3647&gt;0.5,'Raw Data'!N3647&lt;=1),'Bảng Giá'!$B$7,IF(AND('Raw Data'!N3647&gt;1,'Raw Data'!N3647&lt;=1.5),'Bảng Giá'!$B$8,IF(AND('Raw Data'!N3647&gt;1.5,'Raw Data'!N3647&lt;=2),'Bảng Giá'!$B$9,IF(AND('Raw Data'!N3647&gt;2,'Raw Data'!N3647&lt;=2.5),'Bảng Giá'!$B$10,IF(AND('Raw Data'!N3647&gt;2.5,'Raw Data'!N3647&lt;=3),'Bảng Giá'!$B$11,IF(AND('Raw Data'!N3647&gt;3,'Raw Data'!N3647&lt;=3.5),'Bảng Giá'!$B$12,IF(AND('Raw Data'!N3647&gt;3.5,'Raw Data'!N3647&lt;=4),'Bảng Giá'!$B$13,IF(AND('Raw Data'!N3647&gt;4,'Raw Data'!N3647&lt;=4.5),'Bảng Giá'!$B$14,IF(AND('Raw Data'!N3647&gt;4.5,'Raw Data'!N3647&lt;=5),'Bảng Giá'!$B$15,IF(AND('Raw Data'!N3647&gt;5,'Raw Data'!N3647&lt;=5.5),'Bảng Giá'!$B$16,IF(AND('Raw Data'!N3647&gt;5.5,'Raw Data'!N3647&lt;=6),'Bảng Giá'!$B$17,'Bảng Giá'!$B$18)))))))))))))))</f>
        <v>3.5&lt;x&lt;=4</v>
      </c>
      <c r="Q3647" s="48">
        <f t="shared" si="339"/>
        <v>1.948051948051948E-2</v>
      </c>
      <c r="R3647">
        <f t="shared" si="340"/>
        <v>94200</v>
      </c>
      <c r="S3647">
        <f t="shared" si="341"/>
        <v>17200</v>
      </c>
    </row>
    <row r="3648" spans="1:19" x14ac:dyDescent="0.25">
      <c r="A3648" s="12">
        <v>3647</v>
      </c>
      <c r="B3648" s="12" t="s">
        <v>292</v>
      </c>
      <c r="C3648" s="12" t="s">
        <v>2317</v>
      </c>
      <c r="D3648" s="28">
        <v>43017.497847222221</v>
      </c>
      <c r="E3648" s="17">
        <v>43019.997847222221</v>
      </c>
      <c r="F3648" s="13" t="s">
        <v>302</v>
      </c>
      <c r="G3648" s="12">
        <v>3600</v>
      </c>
      <c r="H3648" s="12" t="s">
        <v>128</v>
      </c>
      <c r="I3648" s="12" t="s">
        <v>322</v>
      </c>
      <c r="J3648" s="37">
        <f>INDEX('Bảng Giá'!$C$3:$H$18,MATCH('Raw Data'!P3648,'Bảng Giá'!$B$3:$B$18,0),MATCH('Raw Data'!M3648,'Bảng Giá'!$C$2:$H$2,0))</f>
        <v>78500</v>
      </c>
      <c r="K3648" s="12">
        <v>77000</v>
      </c>
      <c r="L3648" s="36">
        <f t="shared" si="336"/>
        <v>2.5</v>
      </c>
      <c r="M3648" t="str">
        <f>'References data'!H3649</f>
        <v>Liên Vùng đặc biệt</v>
      </c>
      <c r="N3648">
        <f t="shared" si="337"/>
        <v>3.6</v>
      </c>
      <c r="O3648">
        <f t="shared" si="338"/>
        <v>1500</v>
      </c>
      <c r="P3648" t="str">
        <f>IF(AND(N3648&gt;0,N3648&lt;=0.05),'Bảng Giá'!$B$3,IF(AND(N3648&lt;=0.1,N3648&gt;0.05),'Bảng Giá'!$B$4,IF(AND('Raw Data'!N3648&gt;0.1,'Raw Data'!N3648&lt;=0.25),'Bảng Giá'!$B$5,IF(AND('Raw Data'!N3648&gt;0.25,'Raw Data'!N3648&lt;=0.5),'Bảng Giá'!$B$6,IF(AND('Raw Data'!N3648&gt;0.5,'Raw Data'!N3648&lt;=1),'Bảng Giá'!$B$7,IF(AND('Raw Data'!N3648&gt;1,'Raw Data'!N3648&lt;=1.5),'Bảng Giá'!$B$8,IF(AND('Raw Data'!N3648&gt;1.5,'Raw Data'!N3648&lt;=2),'Bảng Giá'!$B$9,IF(AND('Raw Data'!N3648&gt;2,'Raw Data'!N3648&lt;=2.5),'Bảng Giá'!$B$10,IF(AND('Raw Data'!N3648&gt;2.5,'Raw Data'!N3648&lt;=3),'Bảng Giá'!$B$11,IF(AND('Raw Data'!N3648&gt;3,'Raw Data'!N3648&lt;=3.5),'Bảng Giá'!$B$12,IF(AND('Raw Data'!N3648&gt;3.5,'Raw Data'!N3648&lt;=4),'Bảng Giá'!$B$13,IF(AND('Raw Data'!N3648&gt;4,'Raw Data'!N3648&lt;=4.5),'Bảng Giá'!$B$14,IF(AND('Raw Data'!N3648&gt;4.5,'Raw Data'!N3648&lt;=5),'Bảng Giá'!$B$15,IF(AND('Raw Data'!N3648&gt;5,'Raw Data'!N3648&lt;=5.5),'Bảng Giá'!$B$16,IF(AND('Raw Data'!N3648&gt;5.5,'Raw Data'!N3648&lt;=6),'Bảng Giá'!$B$17,'Bảng Giá'!$B$18)))))))))))))))</f>
        <v>3.5&lt;x&lt;=4</v>
      </c>
      <c r="Q3648" s="48">
        <f t="shared" si="339"/>
        <v>1.948051948051948E-2</v>
      </c>
      <c r="R3648">
        <f t="shared" si="340"/>
        <v>94200</v>
      </c>
      <c r="S3648">
        <f t="shared" si="341"/>
        <v>17200</v>
      </c>
    </row>
    <row r="3649" spans="1:19" x14ac:dyDescent="0.25">
      <c r="A3649" s="12">
        <v>3648</v>
      </c>
      <c r="B3649" s="12" t="s">
        <v>292</v>
      </c>
      <c r="C3649" s="12" t="s">
        <v>2318</v>
      </c>
      <c r="D3649" s="28">
        <v>43018.519803240742</v>
      </c>
      <c r="E3649" s="17">
        <v>43021.019803240742</v>
      </c>
      <c r="F3649" s="13" t="s">
        <v>302</v>
      </c>
      <c r="G3649" s="12">
        <v>3600</v>
      </c>
      <c r="H3649" s="12" t="s">
        <v>289</v>
      </c>
      <c r="I3649" s="12" t="s">
        <v>322</v>
      </c>
      <c r="J3649" s="37">
        <f>INDEX('Bảng Giá'!$C$3:$H$18,MATCH('Raw Data'!P3649,'Bảng Giá'!$B$3:$B$18,0),MATCH('Raw Data'!M3649,'Bảng Giá'!$C$2:$H$2,0))</f>
        <v>78500</v>
      </c>
      <c r="K3649" s="12">
        <v>77000</v>
      </c>
      <c r="L3649" s="36">
        <f t="shared" si="336"/>
        <v>2.5</v>
      </c>
      <c r="M3649" t="str">
        <f>'References data'!H3650</f>
        <v>Liên Vùng đặc biệt</v>
      </c>
      <c r="N3649">
        <f t="shared" si="337"/>
        <v>3.6</v>
      </c>
      <c r="O3649">
        <f t="shared" si="338"/>
        <v>1500</v>
      </c>
      <c r="P3649" t="str">
        <f>IF(AND(N3649&gt;0,N3649&lt;=0.05),'Bảng Giá'!$B$3,IF(AND(N3649&lt;=0.1,N3649&gt;0.05),'Bảng Giá'!$B$4,IF(AND('Raw Data'!N3649&gt;0.1,'Raw Data'!N3649&lt;=0.25),'Bảng Giá'!$B$5,IF(AND('Raw Data'!N3649&gt;0.25,'Raw Data'!N3649&lt;=0.5),'Bảng Giá'!$B$6,IF(AND('Raw Data'!N3649&gt;0.5,'Raw Data'!N3649&lt;=1),'Bảng Giá'!$B$7,IF(AND('Raw Data'!N3649&gt;1,'Raw Data'!N3649&lt;=1.5),'Bảng Giá'!$B$8,IF(AND('Raw Data'!N3649&gt;1.5,'Raw Data'!N3649&lt;=2),'Bảng Giá'!$B$9,IF(AND('Raw Data'!N3649&gt;2,'Raw Data'!N3649&lt;=2.5),'Bảng Giá'!$B$10,IF(AND('Raw Data'!N3649&gt;2.5,'Raw Data'!N3649&lt;=3),'Bảng Giá'!$B$11,IF(AND('Raw Data'!N3649&gt;3,'Raw Data'!N3649&lt;=3.5),'Bảng Giá'!$B$12,IF(AND('Raw Data'!N3649&gt;3.5,'Raw Data'!N3649&lt;=4),'Bảng Giá'!$B$13,IF(AND('Raw Data'!N3649&gt;4,'Raw Data'!N3649&lt;=4.5),'Bảng Giá'!$B$14,IF(AND('Raw Data'!N3649&gt;4.5,'Raw Data'!N3649&lt;=5),'Bảng Giá'!$B$15,IF(AND('Raw Data'!N3649&gt;5,'Raw Data'!N3649&lt;=5.5),'Bảng Giá'!$B$16,IF(AND('Raw Data'!N3649&gt;5.5,'Raw Data'!N3649&lt;=6),'Bảng Giá'!$B$17,'Bảng Giá'!$B$18)))))))))))))))</f>
        <v>3.5&lt;x&lt;=4</v>
      </c>
      <c r="Q3649" s="48">
        <f t="shared" si="339"/>
        <v>1.948051948051948E-2</v>
      </c>
      <c r="R3649">
        <f t="shared" si="340"/>
        <v>94200</v>
      </c>
      <c r="S3649">
        <f t="shared" si="341"/>
        <v>17200</v>
      </c>
    </row>
    <row r="3650" spans="1:19" x14ac:dyDescent="0.25">
      <c r="A3650" s="12">
        <v>3649</v>
      </c>
      <c r="B3650" s="12" t="s">
        <v>292</v>
      </c>
      <c r="C3650" s="12" t="s">
        <v>2319</v>
      </c>
      <c r="D3650" s="28">
        <v>43018.509548611109</v>
      </c>
      <c r="E3650" s="17">
        <v>43022.709548611107</v>
      </c>
      <c r="F3650" s="13" t="s">
        <v>302</v>
      </c>
      <c r="G3650" s="12">
        <v>5400</v>
      </c>
      <c r="H3650" s="12" t="s">
        <v>171</v>
      </c>
      <c r="I3650" s="12" t="s">
        <v>311</v>
      </c>
      <c r="J3650" s="37">
        <f>INDEX('Bảng Giá'!$C$3:$H$18,MATCH('Raw Data'!P3650,'Bảng Giá'!$B$3:$B$18,0),MATCH('Raw Data'!M3650,'Bảng Giá'!$C$2:$H$2,0))</f>
        <v>109000</v>
      </c>
      <c r="K3650" s="12">
        <v>106300</v>
      </c>
      <c r="L3650" s="36">
        <f t="shared" si="336"/>
        <v>4.1999999999970896</v>
      </c>
      <c r="M3650" t="str">
        <f>'References data'!H3651</f>
        <v>Liên Vùng</v>
      </c>
      <c r="N3650">
        <f t="shared" si="337"/>
        <v>5.4</v>
      </c>
      <c r="O3650">
        <f t="shared" si="338"/>
        <v>2700</v>
      </c>
      <c r="P3650" t="str">
        <f>IF(AND(N3650&gt;0,N3650&lt;=0.05),'Bảng Giá'!$B$3,IF(AND(N3650&lt;=0.1,N3650&gt;0.05),'Bảng Giá'!$B$4,IF(AND('Raw Data'!N3650&gt;0.1,'Raw Data'!N3650&lt;=0.25),'Bảng Giá'!$B$5,IF(AND('Raw Data'!N3650&gt;0.25,'Raw Data'!N3650&lt;=0.5),'Bảng Giá'!$B$6,IF(AND('Raw Data'!N3650&gt;0.5,'Raw Data'!N3650&lt;=1),'Bảng Giá'!$B$7,IF(AND('Raw Data'!N3650&gt;1,'Raw Data'!N3650&lt;=1.5),'Bảng Giá'!$B$8,IF(AND('Raw Data'!N3650&gt;1.5,'Raw Data'!N3650&lt;=2),'Bảng Giá'!$B$9,IF(AND('Raw Data'!N3650&gt;2,'Raw Data'!N3650&lt;=2.5),'Bảng Giá'!$B$10,IF(AND('Raw Data'!N3650&gt;2.5,'Raw Data'!N3650&lt;=3),'Bảng Giá'!$B$11,IF(AND('Raw Data'!N3650&gt;3,'Raw Data'!N3650&lt;=3.5),'Bảng Giá'!$B$12,IF(AND('Raw Data'!N3650&gt;3.5,'Raw Data'!N3650&lt;=4),'Bảng Giá'!$B$13,IF(AND('Raw Data'!N3650&gt;4,'Raw Data'!N3650&lt;=4.5),'Bảng Giá'!$B$14,IF(AND('Raw Data'!N3650&gt;4.5,'Raw Data'!N3650&lt;=5),'Bảng Giá'!$B$15,IF(AND('Raw Data'!N3650&gt;5,'Raw Data'!N3650&lt;=5.5),'Bảng Giá'!$B$16,IF(AND('Raw Data'!N3650&gt;5.5,'Raw Data'!N3650&lt;=6),'Bảng Giá'!$B$17,'Bảng Giá'!$B$18)))))))))))))))</f>
        <v>5&lt;x&lt;=5.5</v>
      </c>
      <c r="Q3650" s="48">
        <f t="shared" si="339"/>
        <v>2.5399811853245531E-2</v>
      </c>
      <c r="R3650">
        <f t="shared" si="340"/>
        <v>130800</v>
      </c>
      <c r="S3650">
        <f t="shared" si="341"/>
        <v>24500</v>
      </c>
    </row>
    <row r="3651" spans="1:19" x14ac:dyDescent="0.25">
      <c r="A3651" s="12">
        <v>3650</v>
      </c>
      <c r="B3651" s="12" t="s">
        <v>292</v>
      </c>
      <c r="C3651" s="12" t="s">
        <v>2320</v>
      </c>
      <c r="D3651" s="28">
        <v>43017.497708333336</v>
      </c>
      <c r="E3651" s="17">
        <v>43019.997708333336</v>
      </c>
      <c r="F3651" s="13" t="s">
        <v>302</v>
      </c>
      <c r="G3651" s="12">
        <v>3600</v>
      </c>
      <c r="H3651" s="12" t="s">
        <v>289</v>
      </c>
      <c r="I3651" s="12" t="s">
        <v>322</v>
      </c>
      <c r="J3651" s="37">
        <f>INDEX('Bảng Giá'!$C$3:$H$18,MATCH('Raw Data'!P3651,'Bảng Giá'!$B$3:$B$18,0),MATCH('Raw Data'!M3651,'Bảng Giá'!$C$2:$H$2,0))</f>
        <v>78500</v>
      </c>
      <c r="K3651" s="12">
        <v>77000</v>
      </c>
      <c r="L3651" s="36">
        <f t="shared" ref="L3651:L3714" si="342">E3651-D3651</f>
        <v>2.5</v>
      </c>
      <c r="M3651" t="str">
        <f>'References data'!H3652</f>
        <v>Liên Vùng đặc biệt</v>
      </c>
      <c r="N3651">
        <f t="shared" ref="N3651:N3714" si="343">G3651/1000</f>
        <v>3.6</v>
      </c>
      <c r="O3651">
        <f t="shared" ref="O3651:O3714" si="344">J3651-K3651</f>
        <v>1500</v>
      </c>
      <c r="P3651" t="str">
        <f>IF(AND(N3651&gt;0,N3651&lt;=0.05),'Bảng Giá'!$B$3,IF(AND(N3651&lt;=0.1,N3651&gt;0.05),'Bảng Giá'!$B$4,IF(AND('Raw Data'!N3651&gt;0.1,'Raw Data'!N3651&lt;=0.25),'Bảng Giá'!$B$5,IF(AND('Raw Data'!N3651&gt;0.25,'Raw Data'!N3651&lt;=0.5),'Bảng Giá'!$B$6,IF(AND('Raw Data'!N3651&gt;0.5,'Raw Data'!N3651&lt;=1),'Bảng Giá'!$B$7,IF(AND('Raw Data'!N3651&gt;1,'Raw Data'!N3651&lt;=1.5),'Bảng Giá'!$B$8,IF(AND('Raw Data'!N3651&gt;1.5,'Raw Data'!N3651&lt;=2),'Bảng Giá'!$B$9,IF(AND('Raw Data'!N3651&gt;2,'Raw Data'!N3651&lt;=2.5),'Bảng Giá'!$B$10,IF(AND('Raw Data'!N3651&gt;2.5,'Raw Data'!N3651&lt;=3),'Bảng Giá'!$B$11,IF(AND('Raw Data'!N3651&gt;3,'Raw Data'!N3651&lt;=3.5),'Bảng Giá'!$B$12,IF(AND('Raw Data'!N3651&gt;3.5,'Raw Data'!N3651&lt;=4),'Bảng Giá'!$B$13,IF(AND('Raw Data'!N3651&gt;4,'Raw Data'!N3651&lt;=4.5),'Bảng Giá'!$B$14,IF(AND('Raw Data'!N3651&gt;4.5,'Raw Data'!N3651&lt;=5),'Bảng Giá'!$B$15,IF(AND('Raw Data'!N3651&gt;5,'Raw Data'!N3651&lt;=5.5),'Bảng Giá'!$B$16,IF(AND('Raw Data'!N3651&gt;5.5,'Raw Data'!N3651&lt;=6),'Bảng Giá'!$B$17,'Bảng Giá'!$B$18)))))))))))))))</f>
        <v>3.5&lt;x&lt;=4</v>
      </c>
      <c r="Q3651" s="48">
        <f t="shared" ref="Q3651:Q3714" si="345">O3651/K3651</f>
        <v>1.948051948051948E-2</v>
      </c>
      <c r="R3651">
        <f t="shared" ref="R3651:R3714" si="346">J3651+(J3651*0.2)</f>
        <v>94200</v>
      </c>
      <c r="S3651">
        <f t="shared" ref="S3651:S3714" si="347">R3651-K3651</f>
        <v>17200</v>
      </c>
    </row>
    <row r="3652" spans="1:19" x14ac:dyDescent="0.25">
      <c r="A3652" s="12">
        <v>3651</v>
      </c>
      <c r="B3652" s="12" t="s">
        <v>292</v>
      </c>
      <c r="C3652" s="12" t="s">
        <v>2321</v>
      </c>
      <c r="D3652" s="28">
        <v>43018.685312499998</v>
      </c>
      <c r="E3652" s="17">
        <v>43022.885312499995</v>
      </c>
      <c r="F3652" s="13" t="s">
        <v>302</v>
      </c>
      <c r="G3652" s="12">
        <v>5400</v>
      </c>
      <c r="H3652" s="12" t="s">
        <v>171</v>
      </c>
      <c r="I3652" s="12" t="s">
        <v>311</v>
      </c>
      <c r="J3652" s="37">
        <f>INDEX('Bảng Giá'!$C$3:$H$18,MATCH('Raw Data'!P3652,'Bảng Giá'!$B$3:$B$18,0),MATCH('Raw Data'!M3652,'Bảng Giá'!$C$2:$H$2,0))</f>
        <v>109000</v>
      </c>
      <c r="K3652" s="12">
        <v>106300</v>
      </c>
      <c r="L3652" s="36">
        <f t="shared" si="342"/>
        <v>4.1999999999970896</v>
      </c>
      <c r="M3652" t="str">
        <f>'References data'!H3653</f>
        <v>Liên Vùng</v>
      </c>
      <c r="N3652">
        <f t="shared" si="343"/>
        <v>5.4</v>
      </c>
      <c r="O3652">
        <f t="shared" si="344"/>
        <v>2700</v>
      </c>
      <c r="P3652" t="str">
        <f>IF(AND(N3652&gt;0,N3652&lt;=0.05),'Bảng Giá'!$B$3,IF(AND(N3652&lt;=0.1,N3652&gt;0.05),'Bảng Giá'!$B$4,IF(AND('Raw Data'!N3652&gt;0.1,'Raw Data'!N3652&lt;=0.25),'Bảng Giá'!$B$5,IF(AND('Raw Data'!N3652&gt;0.25,'Raw Data'!N3652&lt;=0.5),'Bảng Giá'!$B$6,IF(AND('Raw Data'!N3652&gt;0.5,'Raw Data'!N3652&lt;=1),'Bảng Giá'!$B$7,IF(AND('Raw Data'!N3652&gt;1,'Raw Data'!N3652&lt;=1.5),'Bảng Giá'!$B$8,IF(AND('Raw Data'!N3652&gt;1.5,'Raw Data'!N3652&lt;=2),'Bảng Giá'!$B$9,IF(AND('Raw Data'!N3652&gt;2,'Raw Data'!N3652&lt;=2.5),'Bảng Giá'!$B$10,IF(AND('Raw Data'!N3652&gt;2.5,'Raw Data'!N3652&lt;=3),'Bảng Giá'!$B$11,IF(AND('Raw Data'!N3652&gt;3,'Raw Data'!N3652&lt;=3.5),'Bảng Giá'!$B$12,IF(AND('Raw Data'!N3652&gt;3.5,'Raw Data'!N3652&lt;=4),'Bảng Giá'!$B$13,IF(AND('Raw Data'!N3652&gt;4,'Raw Data'!N3652&lt;=4.5),'Bảng Giá'!$B$14,IF(AND('Raw Data'!N3652&gt;4.5,'Raw Data'!N3652&lt;=5),'Bảng Giá'!$B$15,IF(AND('Raw Data'!N3652&gt;5,'Raw Data'!N3652&lt;=5.5),'Bảng Giá'!$B$16,IF(AND('Raw Data'!N3652&gt;5.5,'Raw Data'!N3652&lt;=6),'Bảng Giá'!$B$17,'Bảng Giá'!$B$18)))))))))))))))</f>
        <v>5&lt;x&lt;=5.5</v>
      </c>
      <c r="Q3652" s="48">
        <f t="shared" si="345"/>
        <v>2.5399811853245531E-2</v>
      </c>
      <c r="R3652">
        <f t="shared" si="346"/>
        <v>130800</v>
      </c>
      <c r="S3652">
        <f t="shared" si="347"/>
        <v>24500</v>
      </c>
    </row>
    <row r="3653" spans="1:19" x14ac:dyDescent="0.25">
      <c r="A3653" s="12">
        <v>3652</v>
      </c>
      <c r="B3653" s="12" t="s">
        <v>292</v>
      </c>
      <c r="C3653" s="12" t="s">
        <v>2322</v>
      </c>
      <c r="D3653" s="28">
        <v>43018.519745370373</v>
      </c>
      <c r="E3653" s="17">
        <v>43021.019745370373</v>
      </c>
      <c r="F3653" s="13" t="s">
        <v>302</v>
      </c>
      <c r="G3653" s="12">
        <v>3600</v>
      </c>
      <c r="H3653" s="12" t="s">
        <v>146</v>
      </c>
      <c r="I3653" s="12" t="s">
        <v>322</v>
      </c>
      <c r="J3653" s="37">
        <f>INDEX('Bảng Giá'!$C$3:$H$18,MATCH('Raw Data'!P3653,'Bảng Giá'!$B$3:$B$18,0),MATCH('Raw Data'!M3653,'Bảng Giá'!$C$2:$H$2,0))</f>
        <v>78500</v>
      </c>
      <c r="K3653" s="12">
        <v>77000</v>
      </c>
      <c r="L3653" s="36">
        <f t="shared" si="342"/>
        <v>2.5</v>
      </c>
      <c r="M3653" t="str">
        <f>'References data'!H3654</f>
        <v>Liên Vùng đặc biệt</v>
      </c>
      <c r="N3653">
        <f t="shared" si="343"/>
        <v>3.6</v>
      </c>
      <c r="O3653">
        <f t="shared" si="344"/>
        <v>1500</v>
      </c>
      <c r="P3653" t="str">
        <f>IF(AND(N3653&gt;0,N3653&lt;=0.05),'Bảng Giá'!$B$3,IF(AND(N3653&lt;=0.1,N3653&gt;0.05),'Bảng Giá'!$B$4,IF(AND('Raw Data'!N3653&gt;0.1,'Raw Data'!N3653&lt;=0.25),'Bảng Giá'!$B$5,IF(AND('Raw Data'!N3653&gt;0.25,'Raw Data'!N3653&lt;=0.5),'Bảng Giá'!$B$6,IF(AND('Raw Data'!N3653&gt;0.5,'Raw Data'!N3653&lt;=1),'Bảng Giá'!$B$7,IF(AND('Raw Data'!N3653&gt;1,'Raw Data'!N3653&lt;=1.5),'Bảng Giá'!$B$8,IF(AND('Raw Data'!N3653&gt;1.5,'Raw Data'!N3653&lt;=2),'Bảng Giá'!$B$9,IF(AND('Raw Data'!N3653&gt;2,'Raw Data'!N3653&lt;=2.5),'Bảng Giá'!$B$10,IF(AND('Raw Data'!N3653&gt;2.5,'Raw Data'!N3653&lt;=3),'Bảng Giá'!$B$11,IF(AND('Raw Data'!N3653&gt;3,'Raw Data'!N3653&lt;=3.5),'Bảng Giá'!$B$12,IF(AND('Raw Data'!N3653&gt;3.5,'Raw Data'!N3653&lt;=4),'Bảng Giá'!$B$13,IF(AND('Raw Data'!N3653&gt;4,'Raw Data'!N3653&lt;=4.5),'Bảng Giá'!$B$14,IF(AND('Raw Data'!N3653&gt;4.5,'Raw Data'!N3653&lt;=5),'Bảng Giá'!$B$15,IF(AND('Raw Data'!N3653&gt;5,'Raw Data'!N3653&lt;=5.5),'Bảng Giá'!$B$16,IF(AND('Raw Data'!N3653&gt;5.5,'Raw Data'!N3653&lt;=6),'Bảng Giá'!$B$17,'Bảng Giá'!$B$18)))))))))))))))</f>
        <v>3.5&lt;x&lt;=4</v>
      </c>
      <c r="Q3653" s="48">
        <f t="shared" si="345"/>
        <v>1.948051948051948E-2</v>
      </c>
      <c r="R3653">
        <f t="shared" si="346"/>
        <v>94200</v>
      </c>
      <c r="S3653">
        <f t="shared" si="347"/>
        <v>17200</v>
      </c>
    </row>
    <row r="3654" spans="1:19" x14ac:dyDescent="0.25">
      <c r="A3654" s="12">
        <v>3653</v>
      </c>
      <c r="B3654" s="12" t="s">
        <v>292</v>
      </c>
      <c r="C3654" s="12" t="s">
        <v>2323</v>
      </c>
      <c r="D3654" s="28">
        <v>43018.685497685183</v>
      </c>
      <c r="E3654" s="17">
        <v>43022.88549768518</v>
      </c>
      <c r="F3654" s="13" t="s">
        <v>302</v>
      </c>
      <c r="G3654" s="12">
        <v>5400</v>
      </c>
      <c r="H3654" s="12" t="s">
        <v>171</v>
      </c>
      <c r="I3654" s="12" t="s">
        <v>311</v>
      </c>
      <c r="J3654" s="37">
        <f>INDEX('Bảng Giá'!$C$3:$H$18,MATCH('Raw Data'!P3654,'Bảng Giá'!$B$3:$B$18,0),MATCH('Raw Data'!M3654,'Bảng Giá'!$C$2:$H$2,0))</f>
        <v>109000</v>
      </c>
      <c r="K3654" s="12">
        <v>106300</v>
      </c>
      <c r="L3654" s="36">
        <f t="shared" si="342"/>
        <v>4.1999999999970896</v>
      </c>
      <c r="M3654" t="str">
        <f>'References data'!H3655</f>
        <v>Liên Vùng</v>
      </c>
      <c r="N3654">
        <f t="shared" si="343"/>
        <v>5.4</v>
      </c>
      <c r="O3654">
        <f t="shared" si="344"/>
        <v>2700</v>
      </c>
      <c r="P3654" t="str">
        <f>IF(AND(N3654&gt;0,N3654&lt;=0.05),'Bảng Giá'!$B$3,IF(AND(N3654&lt;=0.1,N3654&gt;0.05),'Bảng Giá'!$B$4,IF(AND('Raw Data'!N3654&gt;0.1,'Raw Data'!N3654&lt;=0.25),'Bảng Giá'!$B$5,IF(AND('Raw Data'!N3654&gt;0.25,'Raw Data'!N3654&lt;=0.5),'Bảng Giá'!$B$6,IF(AND('Raw Data'!N3654&gt;0.5,'Raw Data'!N3654&lt;=1),'Bảng Giá'!$B$7,IF(AND('Raw Data'!N3654&gt;1,'Raw Data'!N3654&lt;=1.5),'Bảng Giá'!$B$8,IF(AND('Raw Data'!N3654&gt;1.5,'Raw Data'!N3654&lt;=2),'Bảng Giá'!$B$9,IF(AND('Raw Data'!N3654&gt;2,'Raw Data'!N3654&lt;=2.5),'Bảng Giá'!$B$10,IF(AND('Raw Data'!N3654&gt;2.5,'Raw Data'!N3654&lt;=3),'Bảng Giá'!$B$11,IF(AND('Raw Data'!N3654&gt;3,'Raw Data'!N3654&lt;=3.5),'Bảng Giá'!$B$12,IF(AND('Raw Data'!N3654&gt;3.5,'Raw Data'!N3654&lt;=4),'Bảng Giá'!$B$13,IF(AND('Raw Data'!N3654&gt;4,'Raw Data'!N3654&lt;=4.5),'Bảng Giá'!$B$14,IF(AND('Raw Data'!N3654&gt;4.5,'Raw Data'!N3654&lt;=5),'Bảng Giá'!$B$15,IF(AND('Raw Data'!N3654&gt;5,'Raw Data'!N3654&lt;=5.5),'Bảng Giá'!$B$16,IF(AND('Raw Data'!N3654&gt;5.5,'Raw Data'!N3654&lt;=6),'Bảng Giá'!$B$17,'Bảng Giá'!$B$18)))))))))))))))</f>
        <v>5&lt;x&lt;=5.5</v>
      </c>
      <c r="Q3654" s="48">
        <f t="shared" si="345"/>
        <v>2.5399811853245531E-2</v>
      </c>
      <c r="R3654">
        <f t="shared" si="346"/>
        <v>130800</v>
      </c>
      <c r="S3654">
        <f t="shared" si="347"/>
        <v>24500</v>
      </c>
    </row>
    <row r="3655" spans="1:19" x14ac:dyDescent="0.25">
      <c r="A3655" s="12">
        <v>3654</v>
      </c>
      <c r="B3655" s="12" t="s">
        <v>292</v>
      </c>
      <c r="C3655" s="12" t="s">
        <v>2324</v>
      </c>
      <c r="D3655" s="28">
        <v>43018.514293981483</v>
      </c>
      <c r="E3655" s="17">
        <v>43021.014293981483</v>
      </c>
      <c r="F3655" s="13" t="s">
        <v>302</v>
      </c>
      <c r="G3655" s="12">
        <v>3600</v>
      </c>
      <c r="H3655" s="12" t="s">
        <v>128</v>
      </c>
      <c r="I3655" s="12" t="s">
        <v>322</v>
      </c>
      <c r="J3655" s="37">
        <f>INDEX('Bảng Giá'!$C$3:$H$18,MATCH('Raw Data'!P3655,'Bảng Giá'!$B$3:$B$18,0),MATCH('Raw Data'!M3655,'Bảng Giá'!$C$2:$H$2,0))</f>
        <v>78500</v>
      </c>
      <c r="K3655" s="12">
        <v>77000</v>
      </c>
      <c r="L3655" s="36">
        <f t="shared" si="342"/>
        <v>2.5</v>
      </c>
      <c r="M3655" t="str">
        <f>'References data'!H3656</f>
        <v>Liên Vùng đặc biệt</v>
      </c>
      <c r="N3655">
        <f t="shared" si="343"/>
        <v>3.6</v>
      </c>
      <c r="O3655">
        <f t="shared" si="344"/>
        <v>1500</v>
      </c>
      <c r="P3655" t="str">
        <f>IF(AND(N3655&gt;0,N3655&lt;=0.05),'Bảng Giá'!$B$3,IF(AND(N3655&lt;=0.1,N3655&gt;0.05),'Bảng Giá'!$B$4,IF(AND('Raw Data'!N3655&gt;0.1,'Raw Data'!N3655&lt;=0.25),'Bảng Giá'!$B$5,IF(AND('Raw Data'!N3655&gt;0.25,'Raw Data'!N3655&lt;=0.5),'Bảng Giá'!$B$6,IF(AND('Raw Data'!N3655&gt;0.5,'Raw Data'!N3655&lt;=1),'Bảng Giá'!$B$7,IF(AND('Raw Data'!N3655&gt;1,'Raw Data'!N3655&lt;=1.5),'Bảng Giá'!$B$8,IF(AND('Raw Data'!N3655&gt;1.5,'Raw Data'!N3655&lt;=2),'Bảng Giá'!$B$9,IF(AND('Raw Data'!N3655&gt;2,'Raw Data'!N3655&lt;=2.5),'Bảng Giá'!$B$10,IF(AND('Raw Data'!N3655&gt;2.5,'Raw Data'!N3655&lt;=3),'Bảng Giá'!$B$11,IF(AND('Raw Data'!N3655&gt;3,'Raw Data'!N3655&lt;=3.5),'Bảng Giá'!$B$12,IF(AND('Raw Data'!N3655&gt;3.5,'Raw Data'!N3655&lt;=4),'Bảng Giá'!$B$13,IF(AND('Raw Data'!N3655&gt;4,'Raw Data'!N3655&lt;=4.5),'Bảng Giá'!$B$14,IF(AND('Raw Data'!N3655&gt;4.5,'Raw Data'!N3655&lt;=5),'Bảng Giá'!$B$15,IF(AND('Raw Data'!N3655&gt;5,'Raw Data'!N3655&lt;=5.5),'Bảng Giá'!$B$16,IF(AND('Raw Data'!N3655&gt;5.5,'Raw Data'!N3655&lt;=6),'Bảng Giá'!$B$17,'Bảng Giá'!$B$18)))))))))))))))</f>
        <v>3.5&lt;x&lt;=4</v>
      </c>
      <c r="Q3655" s="48">
        <f t="shared" si="345"/>
        <v>1.948051948051948E-2</v>
      </c>
      <c r="R3655">
        <f t="shared" si="346"/>
        <v>94200</v>
      </c>
      <c r="S3655">
        <f t="shared" si="347"/>
        <v>17200</v>
      </c>
    </row>
    <row r="3656" spans="1:19" x14ac:dyDescent="0.25">
      <c r="A3656" s="12">
        <v>3655</v>
      </c>
      <c r="B3656" s="12" t="s">
        <v>292</v>
      </c>
      <c r="C3656" s="12" t="s">
        <v>2325</v>
      </c>
      <c r="D3656" s="28">
        <v>43018.685115740744</v>
      </c>
      <c r="E3656" s="17">
        <v>43021.185115740744</v>
      </c>
      <c r="F3656" s="13" t="s">
        <v>302</v>
      </c>
      <c r="G3656" s="12">
        <v>3600</v>
      </c>
      <c r="H3656" s="12" t="s">
        <v>286</v>
      </c>
      <c r="I3656" s="12" t="s">
        <v>322</v>
      </c>
      <c r="J3656" s="37">
        <f>INDEX('Bảng Giá'!$C$3:$H$18,MATCH('Raw Data'!P3656,'Bảng Giá'!$B$3:$B$18,0),MATCH('Raw Data'!M3656,'Bảng Giá'!$C$2:$H$2,0))</f>
        <v>78500</v>
      </c>
      <c r="K3656" s="12">
        <v>77000</v>
      </c>
      <c r="L3656" s="36">
        <f t="shared" si="342"/>
        <v>2.5</v>
      </c>
      <c r="M3656" t="str">
        <f>'References data'!H3657</f>
        <v>Liên Vùng đặc biệt</v>
      </c>
      <c r="N3656">
        <f t="shared" si="343"/>
        <v>3.6</v>
      </c>
      <c r="O3656">
        <f t="shared" si="344"/>
        <v>1500</v>
      </c>
      <c r="P3656" t="str">
        <f>IF(AND(N3656&gt;0,N3656&lt;=0.05),'Bảng Giá'!$B$3,IF(AND(N3656&lt;=0.1,N3656&gt;0.05),'Bảng Giá'!$B$4,IF(AND('Raw Data'!N3656&gt;0.1,'Raw Data'!N3656&lt;=0.25),'Bảng Giá'!$B$5,IF(AND('Raw Data'!N3656&gt;0.25,'Raw Data'!N3656&lt;=0.5),'Bảng Giá'!$B$6,IF(AND('Raw Data'!N3656&gt;0.5,'Raw Data'!N3656&lt;=1),'Bảng Giá'!$B$7,IF(AND('Raw Data'!N3656&gt;1,'Raw Data'!N3656&lt;=1.5),'Bảng Giá'!$B$8,IF(AND('Raw Data'!N3656&gt;1.5,'Raw Data'!N3656&lt;=2),'Bảng Giá'!$B$9,IF(AND('Raw Data'!N3656&gt;2,'Raw Data'!N3656&lt;=2.5),'Bảng Giá'!$B$10,IF(AND('Raw Data'!N3656&gt;2.5,'Raw Data'!N3656&lt;=3),'Bảng Giá'!$B$11,IF(AND('Raw Data'!N3656&gt;3,'Raw Data'!N3656&lt;=3.5),'Bảng Giá'!$B$12,IF(AND('Raw Data'!N3656&gt;3.5,'Raw Data'!N3656&lt;=4),'Bảng Giá'!$B$13,IF(AND('Raw Data'!N3656&gt;4,'Raw Data'!N3656&lt;=4.5),'Bảng Giá'!$B$14,IF(AND('Raw Data'!N3656&gt;4.5,'Raw Data'!N3656&lt;=5),'Bảng Giá'!$B$15,IF(AND('Raw Data'!N3656&gt;5,'Raw Data'!N3656&lt;=5.5),'Bảng Giá'!$B$16,IF(AND('Raw Data'!N3656&gt;5.5,'Raw Data'!N3656&lt;=6),'Bảng Giá'!$B$17,'Bảng Giá'!$B$18)))))))))))))))</f>
        <v>3.5&lt;x&lt;=4</v>
      </c>
      <c r="Q3656" s="48">
        <f t="shared" si="345"/>
        <v>1.948051948051948E-2</v>
      </c>
      <c r="R3656">
        <f t="shared" si="346"/>
        <v>94200</v>
      </c>
      <c r="S3656">
        <f t="shared" si="347"/>
        <v>17200</v>
      </c>
    </row>
    <row r="3657" spans="1:19" x14ac:dyDescent="0.25">
      <c r="A3657" s="12">
        <v>3656</v>
      </c>
      <c r="B3657" s="12" t="s">
        <v>292</v>
      </c>
      <c r="C3657" s="12" t="s">
        <v>2326</v>
      </c>
      <c r="D3657" s="28">
        <v>43017.499374999999</v>
      </c>
      <c r="E3657" s="17">
        <v>43019.999374999999</v>
      </c>
      <c r="F3657" s="13" t="s">
        <v>302</v>
      </c>
      <c r="G3657" s="12">
        <v>3600</v>
      </c>
      <c r="H3657" s="12" t="s">
        <v>286</v>
      </c>
      <c r="I3657" s="12" t="s">
        <v>322</v>
      </c>
      <c r="J3657" s="37">
        <f>INDEX('Bảng Giá'!$C$3:$H$18,MATCH('Raw Data'!P3657,'Bảng Giá'!$B$3:$B$18,0),MATCH('Raw Data'!M3657,'Bảng Giá'!$C$2:$H$2,0))</f>
        <v>78500</v>
      </c>
      <c r="K3657" s="12">
        <v>77000</v>
      </c>
      <c r="L3657" s="36">
        <f t="shared" si="342"/>
        <v>2.5</v>
      </c>
      <c r="M3657" t="str">
        <f>'References data'!H3658</f>
        <v>Liên Vùng đặc biệt</v>
      </c>
      <c r="N3657">
        <f t="shared" si="343"/>
        <v>3.6</v>
      </c>
      <c r="O3657">
        <f t="shared" si="344"/>
        <v>1500</v>
      </c>
      <c r="P3657" t="str">
        <f>IF(AND(N3657&gt;0,N3657&lt;=0.05),'Bảng Giá'!$B$3,IF(AND(N3657&lt;=0.1,N3657&gt;0.05),'Bảng Giá'!$B$4,IF(AND('Raw Data'!N3657&gt;0.1,'Raw Data'!N3657&lt;=0.25),'Bảng Giá'!$B$5,IF(AND('Raw Data'!N3657&gt;0.25,'Raw Data'!N3657&lt;=0.5),'Bảng Giá'!$B$6,IF(AND('Raw Data'!N3657&gt;0.5,'Raw Data'!N3657&lt;=1),'Bảng Giá'!$B$7,IF(AND('Raw Data'!N3657&gt;1,'Raw Data'!N3657&lt;=1.5),'Bảng Giá'!$B$8,IF(AND('Raw Data'!N3657&gt;1.5,'Raw Data'!N3657&lt;=2),'Bảng Giá'!$B$9,IF(AND('Raw Data'!N3657&gt;2,'Raw Data'!N3657&lt;=2.5),'Bảng Giá'!$B$10,IF(AND('Raw Data'!N3657&gt;2.5,'Raw Data'!N3657&lt;=3),'Bảng Giá'!$B$11,IF(AND('Raw Data'!N3657&gt;3,'Raw Data'!N3657&lt;=3.5),'Bảng Giá'!$B$12,IF(AND('Raw Data'!N3657&gt;3.5,'Raw Data'!N3657&lt;=4),'Bảng Giá'!$B$13,IF(AND('Raw Data'!N3657&gt;4,'Raw Data'!N3657&lt;=4.5),'Bảng Giá'!$B$14,IF(AND('Raw Data'!N3657&gt;4.5,'Raw Data'!N3657&lt;=5),'Bảng Giá'!$B$15,IF(AND('Raw Data'!N3657&gt;5,'Raw Data'!N3657&lt;=5.5),'Bảng Giá'!$B$16,IF(AND('Raw Data'!N3657&gt;5.5,'Raw Data'!N3657&lt;=6),'Bảng Giá'!$B$17,'Bảng Giá'!$B$18)))))))))))))))</f>
        <v>3.5&lt;x&lt;=4</v>
      </c>
      <c r="Q3657" s="48">
        <f t="shared" si="345"/>
        <v>1.948051948051948E-2</v>
      </c>
      <c r="R3657">
        <f t="shared" si="346"/>
        <v>94200</v>
      </c>
      <c r="S3657">
        <f t="shared" si="347"/>
        <v>17200</v>
      </c>
    </row>
    <row r="3658" spans="1:19" x14ac:dyDescent="0.25">
      <c r="A3658" s="12">
        <v>3657</v>
      </c>
      <c r="B3658" s="12" t="s">
        <v>292</v>
      </c>
      <c r="C3658" s="12" t="s">
        <v>2327</v>
      </c>
      <c r="D3658" s="28">
        <v>43018.510034722225</v>
      </c>
      <c r="E3658" s="17">
        <v>43022.710034722222</v>
      </c>
      <c r="F3658" s="13" t="s">
        <v>302</v>
      </c>
      <c r="G3658" s="12">
        <v>5400</v>
      </c>
      <c r="H3658" s="12" t="s">
        <v>171</v>
      </c>
      <c r="I3658" s="12" t="s">
        <v>311</v>
      </c>
      <c r="J3658" s="37">
        <f>INDEX('Bảng Giá'!$C$3:$H$18,MATCH('Raw Data'!P3658,'Bảng Giá'!$B$3:$B$18,0),MATCH('Raw Data'!M3658,'Bảng Giá'!$C$2:$H$2,0))</f>
        <v>109000</v>
      </c>
      <c r="K3658" s="12">
        <v>106300</v>
      </c>
      <c r="L3658" s="36">
        <f t="shared" si="342"/>
        <v>4.1999999999970896</v>
      </c>
      <c r="M3658" t="str">
        <f>'References data'!H3659</f>
        <v>Liên Vùng</v>
      </c>
      <c r="N3658">
        <f t="shared" si="343"/>
        <v>5.4</v>
      </c>
      <c r="O3658">
        <f t="shared" si="344"/>
        <v>2700</v>
      </c>
      <c r="P3658" t="str">
        <f>IF(AND(N3658&gt;0,N3658&lt;=0.05),'Bảng Giá'!$B$3,IF(AND(N3658&lt;=0.1,N3658&gt;0.05),'Bảng Giá'!$B$4,IF(AND('Raw Data'!N3658&gt;0.1,'Raw Data'!N3658&lt;=0.25),'Bảng Giá'!$B$5,IF(AND('Raw Data'!N3658&gt;0.25,'Raw Data'!N3658&lt;=0.5),'Bảng Giá'!$B$6,IF(AND('Raw Data'!N3658&gt;0.5,'Raw Data'!N3658&lt;=1),'Bảng Giá'!$B$7,IF(AND('Raw Data'!N3658&gt;1,'Raw Data'!N3658&lt;=1.5),'Bảng Giá'!$B$8,IF(AND('Raw Data'!N3658&gt;1.5,'Raw Data'!N3658&lt;=2),'Bảng Giá'!$B$9,IF(AND('Raw Data'!N3658&gt;2,'Raw Data'!N3658&lt;=2.5),'Bảng Giá'!$B$10,IF(AND('Raw Data'!N3658&gt;2.5,'Raw Data'!N3658&lt;=3),'Bảng Giá'!$B$11,IF(AND('Raw Data'!N3658&gt;3,'Raw Data'!N3658&lt;=3.5),'Bảng Giá'!$B$12,IF(AND('Raw Data'!N3658&gt;3.5,'Raw Data'!N3658&lt;=4),'Bảng Giá'!$B$13,IF(AND('Raw Data'!N3658&gt;4,'Raw Data'!N3658&lt;=4.5),'Bảng Giá'!$B$14,IF(AND('Raw Data'!N3658&gt;4.5,'Raw Data'!N3658&lt;=5),'Bảng Giá'!$B$15,IF(AND('Raw Data'!N3658&gt;5,'Raw Data'!N3658&lt;=5.5),'Bảng Giá'!$B$16,IF(AND('Raw Data'!N3658&gt;5.5,'Raw Data'!N3658&lt;=6),'Bảng Giá'!$B$17,'Bảng Giá'!$B$18)))))))))))))))</f>
        <v>5&lt;x&lt;=5.5</v>
      </c>
      <c r="Q3658" s="48">
        <f t="shared" si="345"/>
        <v>2.5399811853245531E-2</v>
      </c>
      <c r="R3658">
        <f t="shared" si="346"/>
        <v>130800</v>
      </c>
      <c r="S3658">
        <f t="shared" si="347"/>
        <v>24500</v>
      </c>
    </row>
    <row r="3659" spans="1:19" x14ac:dyDescent="0.25">
      <c r="A3659" s="12">
        <v>3658</v>
      </c>
      <c r="B3659" s="12" t="s">
        <v>292</v>
      </c>
      <c r="C3659" s="12" t="s">
        <v>2328</v>
      </c>
      <c r="D3659" s="28">
        <v>43019.374606481484</v>
      </c>
      <c r="E3659" s="17">
        <v>43021.874606481484</v>
      </c>
      <c r="F3659" s="13" t="s">
        <v>302</v>
      </c>
      <c r="G3659" s="12">
        <v>3600</v>
      </c>
      <c r="H3659" s="12" t="s">
        <v>128</v>
      </c>
      <c r="I3659" s="12" t="s">
        <v>322</v>
      </c>
      <c r="J3659" s="37">
        <f>INDEX('Bảng Giá'!$C$3:$H$18,MATCH('Raw Data'!P3659,'Bảng Giá'!$B$3:$B$18,0),MATCH('Raw Data'!M3659,'Bảng Giá'!$C$2:$H$2,0))</f>
        <v>78500</v>
      </c>
      <c r="K3659" s="12">
        <v>77000</v>
      </c>
      <c r="L3659" s="36">
        <f t="shared" si="342"/>
        <v>2.5</v>
      </c>
      <c r="M3659" t="str">
        <f>'References data'!H3660</f>
        <v>Liên Vùng đặc biệt</v>
      </c>
      <c r="N3659">
        <f t="shared" si="343"/>
        <v>3.6</v>
      </c>
      <c r="O3659">
        <f t="shared" si="344"/>
        <v>1500</v>
      </c>
      <c r="P3659" t="str">
        <f>IF(AND(N3659&gt;0,N3659&lt;=0.05),'Bảng Giá'!$B$3,IF(AND(N3659&lt;=0.1,N3659&gt;0.05),'Bảng Giá'!$B$4,IF(AND('Raw Data'!N3659&gt;0.1,'Raw Data'!N3659&lt;=0.25),'Bảng Giá'!$B$5,IF(AND('Raw Data'!N3659&gt;0.25,'Raw Data'!N3659&lt;=0.5),'Bảng Giá'!$B$6,IF(AND('Raw Data'!N3659&gt;0.5,'Raw Data'!N3659&lt;=1),'Bảng Giá'!$B$7,IF(AND('Raw Data'!N3659&gt;1,'Raw Data'!N3659&lt;=1.5),'Bảng Giá'!$B$8,IF(AND('Raw Data'!N3659&gt;1.5,'Raw Data'!N3659&lt;=2),'Bảng Giá'!$B$9,IF(AND('Raw Data'!N3659&gt;2,'Raw Data'!N3659&lt;=2.5),'Bảng Giá'!$B$10,IF(AND('Raw Data'!N3659&gt;2.5,'Raw Data'!N3659&lt;=3),'Bảng Giá'!$B$11,IF(AND('Raw Data'!N3659&gt;3,'Raw Data'!N3659&lt;=3.5),'Bảng Giá'!$B$12,IF(AND('Raw Data'!N3659&gt;3.5,'Raw Data'!N3659&lt;=4),'Bảng Giá'!$B$13,IF(AND('Raw Data'!N3659&gt;4,'Raw Data'!N3659&lt;=4.5),'Bảng Giá'!$B$14,IF(AND('Raw Data'!N3659&gt;4.5,'Raw Data'!N3659&lt;=5),'Bảng Giá'!$B$15,IF(AND('Raw Data'!N3659&gt;5,'Raw Data'!N3659&lt;=5.5),'Bảng Giá'!$B$16,IF(AND('Raw Data'!N3659&gt;5.5,'Raw Data'!N3659&lt;=6),'Bảng Giá'!$B$17,'Bảng Giá'!$B$18)))))))))))))))</f>
        <v>3.5&lt;x&lt;=4</v>
      </c>
      <c r="Q3659" s="48">
        <f t="shared" si="345"/>
        <v>1.948051948051948E-2</v>
      </c>
      <c r="R3659">
        <f t="shared" si="346"/>
        <v>94200</v>
      </c>
      <c r="S3659">
        <f t="shared" si="347"/>
        <v>17200</v>
      </c>
    </row>
    <row r="3660" spans="1:19" x14ac:dyDescent="0.25">
      <c r="A3660" s="12">
        <v>3659</v>
      </c>
      <c r="B3660" s="12" t="s">
        <v>292</v>
      </c>
      <c r="C3660" s="12" t="s">
        <v>2329</v>
      </c>
      <c r="D3660" s="28">
        <v>43019.662870370368</v>
      </c>
      <c r="E3660" s="17">
        <v>43022.162870370368</v>
      </c>
      <c r="F3660" s="13" t="s">
        <v>302</v>
      </c>
      <c r="G3660" s="12">
        <v>3600</v>
      </c>
      <c r="H3660" s="12" t="s">
        <v>128</v>
      </c>
      <c r="I3660" s="12" t="s">
        <v>322</v>
      </c>
      <c r="J3660" s="37">
        <f>INDEX('Bảng Giá'!$C$3:$H$18,MATCH('Raw Data'!P3660,'Bảng Giá'!$B$3:$B$18,0),MATCH('Raw Data'!M3660,'Bảng Giá'!$C$2:$H$2,0))</f>
        <v>78500</v>
      </c>
      <c r="K3660" s="12">
        <v>77000</v>
      </c>
      <c r="L3660" s="36">
        <f t="shared" si="342"/>
        <v>2.5</v>
      </c>
      <c r="M3660" t="str">
        <f>'References data'!H3661</f>
        <v>Liên Vùng đặc biệt</v>
      </c>
      <c r="N3660">
        <f t="shared" si="343"/>
        <v>3.6</v>
      </c>
      <c r="O3660">
        <f t="shared" si="344"/>
        <v>1500</v>
      </c>
      <c r="P3660" t="str">
        <f>IF(AND(N3660&gt;0,N3660&lt;=0.05),'Bảng Giá'!$B$3,IF(AND(N3660&lt;=0.1,N3660&gt;0.05),'Bảng Giá'!$B$4,IF(AND('Raw Data'!N3660&gt;0.1,'Raw Data'!N3660&lt;=0.25),'Bảng Giá'!$B$5,IF(AND('Raw Data'!N3660&gt;0.25,'Raw Data'!N3660&lt;=0.5),'Bảng Giá'!$B$6,IF(AND('Raw Data'!N3660&gt;0.5,'Raw Data'!N3660&lt;=1),'Bảng Giá'!$B$7,IF(AND('Raw Data'!N3660&gt;1,'Raw Data'!N3660&lt;=1.5),'Bảng Giá'!$B$8,IF(AND('Raw Data'!N3660&gt;1.5,'Raw Data'!N3660&lt;=2),'Bảng Giá'!$B$9,IF(AND('Raw Data'!N3660&gt;2,'Raw Data'!N3660&lt;=2.5),'Bảng Giá'!$B$10,IF(AND('Raw Data'!N3660&gt;2.5,'Raw Data'!N3660&lt;=3),'Bảng Giá'!$B$11,IF(AND('Raw Data'!N3660&gt;3,'Raw Data'!N3660&lt;=3.5),'Bảng Giá'!$B$12,IF(AND('Raw Data'!N3660&gt;3.5,'Raw Data'!N3660&lt;=4),'Bảng Giá'!$B$13,IF(AND('Raw Data'!N3660&gt;4,'Raw Data'!N3660&lt;=4.5),'Bảng Giá'!$B$14,IF(AND('Raw Data'!N3660&gt;4.5,'Raw Data'!N3660&lt;=5),'Bảng Giá'!$B$15,IF(AND('Raw Data'!N3660&gt;5,'Raw Data'!N3660&lt;=5.5),'Bảng Giá'!$B$16,IF(AND('Raw Data'!N3660&gt;5.5,'Raw Data'!N3660&lt;=6),'Bảng Giá'!$B$17,'Bảng Giá'!$B$18)))))))))))))))</f>
        <v>3.5&lt;x&lt;=4</v>
      </c>
      <c r="Q3660" s="48">
        <f t="shared" si="345"/>
        <v>1.948051948051948E-2</v>
      </c>
      <c r="R3660">
        <f t="shared" si="346"/>
        <v>94200</v>
      </c>
      <c r="S3660">
        <f t="shared" si="347"/>
        <v>17200</v>
      </c>
    </row>
    <row r="3661" spans="1:19" x14ac:dyDescent="0.25">
      <c r="A3661" s="12">
        <v>3660</v>
      </c>
      <c r="B3661" s="12" t="s">
        <v>292</v>
      </c>
      <c r="C3661" s="12" t="s">
        <v>2330</v>
      </c>
      <c r="D3661" s="28">
        <v>43019.663263888891</v>
      </c>
      <c r="E3661" s="17">
        <v>43023.863263888888</v>
      </c>
      <c r="F3661" s="13" t="s">
        <v>302</v>
      </c>
      <c r="G3661" s="12">
        <v>5400</v>
      </c>
      <c r="H3661" s="12" t="s">
        <v>320</v>
      </c>
      <c r="I3661" s="12" t="s">
        <v>311</v>
      </c>
      <c r="J3661" s="37">
        <f>INDEX('Bảng Giá'!$C$3:$H$18,MATCH('Raw Data'!P3661,'Bảng Giá'!$B$3:$B$18,0),MATCH('Raw Data'!M3661,'Bảng Giá'!$C$2:$H$2,0))</f>
        <v>109000</v>
      </c>
      <c r="K3661" s="12">
        <v>106300</v>
      </c>
      <c r="L3661" s="36">
        <f t="shared" si="342"/>
        <v>4.1999999999970896</v>
      </c>
      <c r="M3661" t="str">
        <f>'References data'!H3662</f>
        <v>Liên Vùng</v>
      </c>
      <c r="N3661">
        <f t="shared" si="343"/>
        <v>5.4</v>
      </c>
      <c r="O3661">
        <f t="shared" si="344"/>
        <v>2700</v>
      </c>
      <c r="P3661" t="str">
        <f>IF(AND(N3661&gt;0,N3661&lt;=0.05),'Bảng Giá'!$B$3,IF(AND(N3661&lt;=0.1,N3661&gt;0.05),'Bảng Giá'!$B$4,IF(AND('Raw Data'!N3661&gt;0.1,'Raw Data'!N3661&lt;=0.25),'Bảng Giá'!$B$5,IF(AND('Raw Data'!N3661&gt;0.25,'Raw Data'!N3661&lt;=0.5),'Bảng Giá'!$B$6,IF(AND('Raw Data'!N3661&gt;0.5,'Raw Data'!N3661&lt;=1),'Bảng Giá'!$B$7,IF(AND('Raw Data'!N3661&gt;1,'Raw Data'!N3661&lt;=1.5),'Bảng Giá'!$B$8,IF(AND('Raw Data'!N3661&gt;1.5,'Raw Data'!N3661&lt;=2),'Bảng Giá'!$B$9,IF(AND('Raw Data'!N3661&gt;2,'Raw Data'!N3661&lt;=2.5),'Bảng Giá'!$B$10,IF(AND('Raw Data'!N3661&gt;2.5,'Raw Data'!N3661&lt;=3),'Bảng Giá'!$B$11,IF(AND('Raw Data'!N3661&gt;3,'Raw Data'!N3661&lt;=3.5),'Bảng Giá'!$B$12,IF(AND('Raw Data'!N3661&gt;3.5,'Raw Data'!N3661&lt;=4),'Bảng Giá'!$B$13,IF(AND('Raw Data'!N3661&gt;4,'Raw Data'!N3661&lt;=4.5),'Bảng Giá'!$B$14,IF(AND('Raw Data'!N3661&gt;4.5,'Raw Data'!N3661&lt;=5),'Bảng Giá'!$B$15,IF(AND('Raw Data'!N3661&gt;5,'Raw Data'!N3661&lt;=5.5),'Bảng Giá'!$B$16,IF(AND('Raw Data'!N3661&gt;5.5,'Raw Data'!N3661&lt;=6),'Bảng Giá'!$B$17,'Bảng Giá'!$B$18)))))))))))))))</f>
        <v>5&lt;x&lt;=5.5</v>
      </c>
      <c r="Q3661" s="48">
        <f t="shared" si="345"/>
        <v>2.5399811853245531E-2</v>
      </c>
      <c r="R3661">
        <f t="shared" si="346"/>
        <v>130800</v>
      </c>
      <c r="S3661">
        <f t="shared" si="347"/>
        <v>24500</v>
      </c>
    </row>
    <row r="3662" spans="1:19" x14ac:dyDescent="0.25">
      <c r="A3662" s="12">
        <v>3661</v>
      </c>
      <c r="B3662" s="12" t="s">
        <v>292</v>
      </c>
      <c r="C3662" s="12" t="s">
        <v>2331</v>
      </c>
      <c r="D3662" s="28">
        <v>43015.499305555553</v>
      </c>
      <c r="E3662" s="17">
        <v>43017.999305555553</v>
      </c>
      <c r="F3662" s="13" t="s">
        <v>302</v>
      </c>
      <c r="G3662" s="12">
        <v>500</v>
      </c>
      <c r="H3662" s="12" t="s">
        <v>94</v>
      </c>
      <c r="I3662" s="12" t="s">
        <v>87</v>
      </c>
      <c r="J3662" s="37">
        <f>INDEX('Bảng Giá'!$C$3:$H$18,MATCH('Raw Data'!P3662,'Bảng Giá'!$B$3:$B$18,0),MATCH('Raw Data'!M3662,'Bảng Giá'!$C$2:$H$2,0))</f>
        <v>22500</v>
      </c>
      <c r="K3662" s="12">
        <v>29900</v>
      </c>
      <c r="L3662" s="36">
        <f t="shared" si="342"/>
        <v>2.5</v>
      </c>
      <c r="M3662" t="str">
        <f>'References data'!H3663</f>
        <v>Liên Vùng đặc biệt</v>
      </c>
      <c r="N3662">
        <f t="shared" si="343"/>
        <v>0.5</v>
      </c>
      <c r="O3662">
        <f t="shared" si="344"/>
        <v>-7400</v>
      </c>
      <c r="P3662" t="str">
        <f>IF(AND(N3662&gt;0,N3662&lt;=0.05),'Bảng Giá'!$B$3,IF(AND(N3662&lt;=0.1,N3662&gt;0.05),'Bảng Giá'!$B$4,IF(AND('Raw Data'!N3662&gt;0.1,'Raw Data'!N3662&lt;=0.25),'Bảng Giá'!$B$5,IF(AND('Raw Data'!N3662&gt;0.25,'Raw Data'!N3662&lt;=0.5),'Bảng Giá'!$B$6,IF(AND('Raw Data'!N3662&gt;0.5,'Raw Data'!N3662&lt;=1),'Bảng Giá'!$B$7,IF(AND('Raw Data'!N3662&gt;1,'Raw Data'!N3662&lt;=1.5),'Bảng Giá'!$B$8,IF(AND('Raw Data'!N3662&gt;1.5,'Raw Data'!N3662&lt;=2),'Bảng Giá'!$B$9,IF(AND('Raw Data'!N3662&gt;2,'Raw Data'!N3662&lt;=2.5),'Bảng Giá'!$B$10,IF(AND('Raw Data'!N3662&gt;2.5,'Raw Data'!N3662&lt;=3),'Bảng Giá'!$B$11,IF(AND('Raw Data'!N3662&gt;3,'Raw Data'!N3662&lt;=3.5),'Bảng Giá'!$B$12,IF(AND('Raw Data'!N3662&gt;3.5,'Raw Data'!N3662&lt;=4),'Bảng Giá'!$B$13,IF(AND('Raw Data'!N3662&gt;4,'Raw Data'!N3662&lt;=4.5),'Bảng Giá'!$B$14,IF(AND('Raw Data'!N3662&gt;4.5,'Raw Data'!N3662&lt;=5),'Bảng Giá'!$B$15,IF(AND('Raw Data'!N3662&gt;5,'Raw Data'!N3662&lt;=5.5),'Bảng Giá'!$B$16,IF(AND('Raw Data'!N3662&gt;5.5,'Raw Data'!N3662&lt;=6),'Bảng Giá'!$B$17,'Bảng Giá'!$B$18)))))))))))))))</f>
        <v>0.25&lt;x&lt;=0.5</v>
      </c>
      <c r="Q3662" s="48">
        <f t="shared" si="345"/>
        <v>-0.24749163879598662</v>
      </c>
      <c r="R3662">
        <f t="shared" si="346"/>
        <v>27000</v>
      </c>
      <c r="S3662">
        <f t="shared" si="347"/>
        <v>-2900</v>
      </c>
    </row>
    <row r="3663" spans="1:19" x14ac:dyDescent="0.25">
      <c r="A3663" s="12">
        <v>3662</v>
      </c>
      <c r="B3663" s="12" t="s">
        <v>292</v>
      </c>
      <c r="C3663" s="12" t="s">
        <v>2332</v>
      </c>
      <c r="D3663" s="28">
        <v>43017.497245370374</v>
      </c>
      <c r="E3663" s="17">
        <v>43019.997245370374</v>
      </c>
      <c r="F3663" s="13" t="s">
        <v>302</v>
      </c>
      <c r="G3663" s="12">
        <v>3600</v>
      </c>
      <c r="H3663" s="12" t="s">
        <v>160</v>
      </c>
      <c r="I3663" s="12" t="s">
        <v>322</v>
      </c>
      <c r="J3663" s="37">
        <f>INDEX('Bảng Giá'!$C$3:$H$18,MATCH('Raw Data'!P3663,'Bảng Giá'!$B$3:$B$18,0),MATCH('Raw Data'!M3663,'Bảng Giá'!$C$2:$H$2,0))</f>
        <v>78500</v>
      </c>
      <c r="K3663" s="12">
        <v>77000</v>
      </c>
      <c r="L3663" s="36">
        <f t="shared" si="342"/>
        <v>2.5</v>
      </c>
      <c r="M3663" t="str">
        <f>'References data'!H3664</f>
        <v>Liên Vùng đặc biệt</v>
      </c>
      <c r="N3663">
        <f t="shared" si="343"/>
        <v>3.6</v>
      </c>
      <c r="O3663">
        <f t="shared" si="344"/>
        <v>1500</v>
      </c>
      <c r="P3663" t="str">
        <f>IF(AND(N3663&gt;0,N3663&lt;=0.05),'Bảng Giá'!$B$3,IF(AND(N3663&lt;=0.1,N3663&gt;0.05),'Bảng Giá'!$B$4,IF(AND('Raw Data'!N3663&gt;0.1,'Raw Data'!N3663&lt;=0.25),'Bảng Giá'!$B$5,IF(AND('Raw Data'!N3663&gt;0.25,'Raw Data'!N3663&lt;=0.5),'Bảng Giá'!$B$6,IF(AND('Raw Data'!N3663&gt;0.5,'Raw Data'!N3663&lt;=1),'Bảng Giá'!$B$7,IF(AND('Raw Data'!N3663&gt;1,'Raw Data'!N3663&lt;=1.5),'Bảng Giá'!$B$8,IF(AND('Raw Data'!N3663&gt;1.5,'Raw Data'!N3663&lt;=2),'Bảng Giá'!$B$9,IF(AND('Raw Data'!N3663&gt;2,'Raw Data'!N3663&lt;=2.5),'Bảng Giá'!$B$10,IF(AND('Raw Data'!N3663&gt;2.5,'Raw Data'!N3663&lt;=3),'Bảng Giá'!$B$11,IF(AND('Raw Data'!N3663&gt;3,'Raw Data'!N3663&lt;=3.5),'Bảng Giá'!$B$12,IF(AND('Raw Data'!N3663&gt;3.5,'Raw Data'!N3663&lt;=4),'Bảng Giá'!$B$13,IF(AND('Raw Data'!N3663&gt;4,'Raw Data'!N3663&lt;=4.5),'Bảng Giá'!$B$14,IF(AND('Raw Data'!N3663&gt;4.5,'Raw Data'!N3663&lt;=5),'Bảng Giá'!$B$15,IF(AND('Raw Data'!N3663&gt;5,'Raw Data'!N3663&lt;=5.5),'Bảng Giá'!$B$16,IF(AND('Raw Data'!N3663&gt;5.5,'Raw Data'!N3663&lt;=6),'Bảng Giá'!$B$17,'Bảng Giá'!$B$18)))))))))))))))</f>
        <v>3.5&lt;x&lt;=4</v>
      </c>
      <c r="Q3663" s="48">
        <f t="shared" si="345"/>
        <v>1.948051948051948E-2</v>
      </c>
      <c r="R3663">
        <f t="shared" si="346"/>
        <v>94200</v>
      </c>
      <c r="S3663">
        <f t="shared" si="347"/>
        <v>17200</v>
      </c>
    </row>
    <row r="3664" spans="1:19" x14ac:dyDescent="0.25">
      <c r="A3664" s="12">
        <v>3663</v>
      </c>
      <c r="B3664" s="12" t="s">
        <v>292</v>
      </c>
      <c r="C3664" s="12" t="s">
        <v>2333</v>
      </c>
      <c r="D3664" s="28">
        <v>43005.384039351855</v>
      </c>
      <c r="E3664" s="17">
        <v>43009.584039351852</v>
      </c>
      <c r="F3664" s="13" t="s">
        <v>302</v>
      </c>
      <c r="G3664" s="12">
        <v>3600</v>
      </c>
      <c r="H3664" s="12" t="s">
        <v>312</v>
      </c>
      <c r="I3664" s="12" t="s">
        <v>322</v>
      </c>
      <c r="J3664" s="37">
        <f>INDEX('Bảng Giá'!$C$3:$H$18,MATCH('Raw Data'!P3664,'Bảng Giá'!$B$3:$B$18,0),MATCH('Raw Data'!M3664,'Bảng Giá'!$C$2:$H$2,0))</f>
        <v>83500</v>
      </c>
      <c r="K3664" s="12">
        <v>81500</v>
      </c>
      <c r="L3664" s="36">
        <f t="shared" si="342"/>
        <v>4.1999999999970896</v>
      </c>
      <c r="M3664" t="str">
        <f>'References data'!H3665</f>
        <v>Liên Vùng</v>
      </c>
      <c r="N3664">
        <f t="shared" si="343"/>
        <v>3.6</v>
      </c>
      <c r="O3664">
        <f t="shared" si="344"/>
        <v>2000</v>
      </c>
      <c r="P3664" t="str">
        <f>IF(AND(N3664&gt;0,N3664&lt;=0.05),'Bảng Giá'!$B$3,IF(AND(N3664&lt;=0.1,N3664&gt;0.05),'Bảng Giá'!$B$4,IF(AND('Raw Data'!N3664&gt;0.1,'Raw Data'!N3664&lt;=0.25),'Bảng Giá'!$B$5,IF(AND('Raw Data'!N3664&gt;0.25,'Raw Data'!N3664&lt;=0.5),'Bảng Giá'!$B$6,IF(AND('Raw Data'!N3664&gt;0.5,'Raw Data'!N3664&lt;=1),'Bảng Giá'!$B$7,IF(AND('Raw Data'!N3664&gt;1,'Raw Data'!N3664&lt;=1.5),'Bảng Giá'!$B$8,IF(AND('Raw Data'!N3664&gt;1.5,'Raw Data'!N3664&lt;=2),'Bảng Giá'!$B$9,IF(AND('Raw Data'!N3664&gt;2,'Raw Data'!N3664&lt;=2.5),'Bảng Giá'!$B$10,IF(AND('Raw Data'!N3664&gt;2.5,'Raw Data'!N3664&lt;=3),'Bảng Giá'!$B$11,IF(AND('Raw Data'!N3664&gt;3,'Raw Data'!N3664&lt;=3.5),'Bảng Giá'!$B$12,IF(AND('Raw Data'!N3664&gt;3.5,'Raw Data'!N3664&lt;=4),'Bảng Giá'!$B$13,IF(AND('Raw Data'!N3664&gt;4,'Raw Data'!N3664&lt;=4.5),'Bảng Giá'!$B$14,IF(AND('Raw Data'!N3664&gt;4.5,'Raw Data'!N3664&lt;=5),'Bảng Giá'!$B$15,IF(AND('Raw Data'!N3664&gt;5,'Raw Data'!N3664&lt;=5.5),'Bảng Giá'!$B$16,IF(AND('Raw Data'!N3664&gt;5.5,'Raw Data'!N3664&lt;=6),'Bảng Giá'!$B$17,'Bảng Giá'!$B$18)))))))))))))))</f>
        <v>3.5&lt;x&lt;=4</v>
      </c>
      <c r="Q3664" s="48">
        <f t="shared" si="345"/>
        <v>2.4539877300613498E-2</v>
      </c>
      <c r="R3664">
        <f t="shared" si="346"/>
        <v>100200</v>
      </c>
      <c r="S3664">
        <f t="shared" si="347"/>
        <v>18700</v>
      </c>
    </row>
    <row r="3665" spans="1:19" x14ac:dyDescent="0.25">
      <c r="A3665" s="12">
        <v>3664</v>
      </c>
      <c r="B3665" s="12" t="s">
        <v>292</v>
      </c>
      <c r="C3665" s="12" t="s">
        <v>2334</v>
      </c>
      <c r="D3665" s="28">
        <v>43017.499293981484</v>
      </c>
      <c r="E3665" s="17">
        <v>43019.999293981484</v>
      </c>
      <c r="F3665" s="13" t="s">
        <v>302</v>
      </c>
      <c r="G3665" s="12">
        <v>3600</v>
      </c>
      <c r="H3665" s="12" t="s">
        <v>146</v>
      </c>
      <c r="I3665" s="12" t="s">
        <v>322</v>
      </c>
      <c r="J3665" s="37">
        <f>INDEX('Bảng Giá'!$C$3:$H$18,MATCH('Raw Data'!P3665,'Bảng Giá'!$B$3:$B$18,0),MATCH('Raw Data'!M3665,'Bảng Giá'!$C$2:$H$2,0))</f>
        <v>78500</v>
      </c>
      <c r="K3665" s="12">
        <v>77000</v>
      </c>
      <c r="L3665" s="36">
        <f t="shared" si="342"/>
        <v>2.5</v>
      </c>
      <c r="M3665" t="str">
        <f>'References data'!H3666</f>
        <v>Liên Vùng đặc biệt</v>
      </c>
      <c r="N3665">
        <f t="shared" si="343"/>
        <v>3.6</v>
      </c>
      <c r="O3665">
        <f t="shared" si="344"/>
        <v>1500</v>
      </c>
      <c r="P3665" t="str">
        <f>IF(AND(N3665&gt;0,N3665&lt;=0.05),'Bảng Giá'!$B$3,IF(AND(N3665&lt;=0.1,N3665&gt;0.05),'Bảng Giá'!$B$4,IF(AND('Raw Data'!N3665&gt;0.1,'Raw Data'!N3665&lt;=0.25),'Bảng Giá'!$B$5,IF(AND('Raw Data'!N3665&gt;0.25,'Raw Data'!N3665&lt;=0.5),'Bảng Giá'!$B$6,IF(AND('Raw Data'!N3665&gt;0.5,'Raw Data'!N3665&lt;=1),'Bảng Giá'!$B$7,IF(AND('Raw Data'!N3665&gt;1,'Raw Data'!N3665&lt;=1.5),'Bảng Giá'!$B$8,IF(AND('Raw Data'!N3665&gt;1.5,'Raw Data'!N3665&lt;=2),'Bảng Giá'!$B$9,IF(AND('Raw Data'!N3665&gt;2,'Raw Data'!N3665&lt;=2.5),'Bảng Giá'!$B$10,IF(AND('Raw Data'!N3665&gt;2.5,'Raw Data'!N3665&lt;=3),'Bảng Giá'!$B$11,IF(AND('Raw Data'!N3665&gt;3,'Raw Data'!N3665&lt;=3.5),'Bảng Giá'!$B$12,IF(AND('Raw Data'!N3665&gt;3.5,'Raw Data'!N3665&lt;=4),'Bảng Giá'!$B$13,IF(AND('Raw Data'!N3665&gt;4,'Raw Data'!N3665&lt;=4.5),'Bảng Giá'!$B$14,IF(AND('Raw Data'!N3665&gt;4.5,'Raw Data'!N3665&lt;=5),'Bảng Giá'!$B$15,IF(AND('Raw Data'!N3665&gt;5,'Raw Data'!N3665&lt;=5.5),'Bảng Giá'!$B$16,IF(AND('Raw Data'!N3665&gt;5.5,'Raw Data'!N3665&lt;=6),'Bảng Giá'!$B$17,'Bảng Giá'!$B$18)))))))))))))))</f>
        <v>3.5&lt;x&lt;=4</v>
      </c>
      <c r="Q3665" s="48">
        <f t="shared" si="345"/>
        <v>1.948051948051948E-2</v>
      </c>
      <c r="R3665">
        <f t="shared" si="346"/>
        <v>94200</v>
      </c>
      <c r="S3665">
        <f t="shared" si="347"/>
        <v>17200</v>
      </c>
    </row>
    <row r="3666" spans="1:19" x14ac:dyDescent="0.25">
      <c r="A3666" s="12">
        <v>3665</v>
      </c>
      <c r="B3666" s="12" t="s">
        <v>292</v>
      </c>
      <c r="C3666" s="12" t="s">
        <v>2335</v>
      </c>
      <c r="D3666" s="28">
        <v>43015.333333333336</v>
      </c>
      <c r="E3666" s="17">
        <v>43017.833333333336</v>
      </c>
      <c r="F3666" s="13" t="s">
        <v>302</v>
      </c>
      <c r="G3666" s="12">
        <v>3600</v>
      </c>
      <c r="H3666" s="12" t="s">
        <v>128</v>
      </c>
      <c r="I3666" s="12" t="s">
        <v>322</v>
      </c>
      <c r="J3666" s="37">
        <f>INDEX('Bảng Giá'!$C$3:$H$18,MATCH('Raw Data'!P3666,'Bảng Giá'!$B$3:$B$18,0),MATCH('Raw Data'!M3666,'Bảng Giá'!$C$2:$H$2,0))</f>
        <v>78500</v>
      </c>
      <c r="K3666" s="12">
        <v>77000</v>
      </c>
      <c r="L3666" s="36">
        <f t="shared" si="342"/>
        <v>2.5</v>
      </c>
      <c r="M3666" t="str">
        <f>'References data'!H3667</f>
        <v>Liên Vùng đặc biệt</v>
      </c>
      <c r="N3666">
        <f t="shared" si="343"/>
        <v>3.6</v>
      </c>
      <c r="O3666">
        <f t="shared" si="344"/>
        <v>1500</v>
      </c>
      <c r="P3666" t="str">
        <f>IF(AND(N3666&gt;0,N3666&lt;=0.05),'Bảng Giá'!$B$3,IF(AND(N3666&lt;=0.1,N3666&gt;0.05),'Bảng Giá'!$B$4,IF(AND('Raw Data'!N3666&gt;0.1,'Raw Data'!N3666&lt;=0.25),'Bảng Giá'!$B$5,IF(AND('Raw Data'!N3666&gt;0.25,'Raw Data'!N3666&lt;=0.5),'Bảng Giá'!$B$6,IF(AND('Raw Data'!N3666&gt;0.5,'Raw Data'!N3666&lt;=1),'Bảng Giá'!$B$7,IF(AND('Raw Data'!N3666&gt;1,'Raw Data'!N3666&lt;=1.5),'Bảng Giá'!$B$8,IF(AND('Raw Data'!N3666&gt;1.5,'Raw Data'!N3666&lt;=2),'Bảng Giá'!$B$9,IF(AND('Raw Data'!N3666&gt;2,'Raw Data'!N3666&lt;=2.5),'Bảng Giá'!$B$10,IF(AND('Raw Data'!N3666&gt;2.5,'Raw Data'!N3666&lt;=3),'Bảng Giá'!$B$11,IF(AND('Raw Data'!N3666&gt;3,'Raw Data'!N3666&lt;=3.5),'Bảng Giá'!$B$12,IF(AND('Raw Data'!N3666&gt;3.5,'Raw Data'!N3666&lt;=4),'Bảng Giá'!$B$13,IF(AND('Raw Data'!N3666&gt;4,'Raw Data'!N3666&lt;=4.5),'Bảng Giá'!$B$14,IF(AND('Raw Data'!N3666&gt;4.5,'Raw Data'!N3666&lt;=5),'Bảng Giá'!$B$15,IF(AND('Raw Data'!N3666&gt;5,'Raw Data'!N3666&lt;=5.5),'Bảng Giá'!$B$16,IF(AND('Raw Data'!N3666&gt;5.5,'Raw Data'!N3666&lt;=6),'Bảng Giá'!$B$17,'Bảng Giá'!$B$18)))))))))))))))</f>
        <v>3.5&lt;x&lt;=4</v>
      </c>
      <c r="Q3666" s="48">
        <f t="shared" si="345"/>
        <v>1.948051948051948E-2</v>
      </c>
      <c r="R3666">
        <f t="shared" si="346"/>
        <v>94200</v>
      </c>
      <c r="S3666">
        <f t="shared" si="347"/>
        <v>17200</v>
      </c>
    </row>
    <row r="3667" spans="1:19" x14ac:dyDescent="0.25">
      <c r="A3667" s="12">
        <v>3666</v>
      </c>
      <c r="B3667" s="12" t="s">
        <v>292</v>
      </c>
      <c r="C3667" s="12" t="s">
        <v>2336</v>
      </c>
      <c r="D3667" s="28">
        <v>43017.49796296296</v>
      </c>
      <c r="E3667" s="17">
        <v>43021.697962962957</v>
      </c>
      <c r="F3667" s="13" t="s">
        <v>302</v>
      </c>
      <c r="G3667" s="12">
        <v>3600</v>
      </c>
      <c r="H3667" s="12" t="s">
        <v>190</v>
      </c>
      <c r="I3667" s="12" t="s">
        <v>322</v>
      </c>
      <c r="J3667" s="37">
        <f>INDEX('Bảng Giá'!$C$3:$H$18,MATCH('Raw Data'!P3667,'Bảng Giá'!$B$3:$B$18,0),MATCH('Raw Data'!M3667,'Bảng Giá'!$C$2:$H$2,0))</f>
        <v>83500</v>
      </c>
      <c r="K3667" s="12">
        <v>81500</v>
      </c>
      <c r="L3667" s="36">
        <f t="shared" si="342"/>
        <v>4.1999999999970896</v>
      </c>
      <c r="M3667" t="str">
        <f>'References data'!H3668</f>
        <v>Liên Vùng</v>
      </c>
      <c r="N3667">
        <f t="shared" si="343"/>
        <v>3.6</v>
      </c>
      <c r="O3667">
        <f t="shared" si="344"/>
        <v>2000</v>
      </c>
      <c r="P3667" t="str">
        <f>IF(AND(N3667&gt;0,N3667&lt;=0.05),'Bảng Giá'!$B$3,IF(AND(N3667&lt;=0.1,N3667&gt;0.05),'Bảng Giá'!$B$4,IF(AND('Raw Data'!N3667&gt;0.1,'Raw Data'!N3667&lt;=0.25),'Bảng Giá'!$B$5,IF(AND('Raw Data'!N3667&gt;0.25,'Raw Data'!N3667&lt;=0.5),'Bảng Giá'!$B$6,IF(AND('Raw Data'!N3667&gt;0.5,'Raw Data'!N3667&lt;=1),'Bảng Giá'!$B$7,IF(AND('Raw Data'!N3667&gt;1,'Raw Data'!N3667&lt;=1.5),'Bảng Giá'!$B$8,IF(AND('Raw Data'!N3667&gt;1.5,'Raw Data'!N3667&lt;=2),'Bảng Giá'!$B$9,IF(AND('Raw Data'!N3667&gt;2,'Raw Data'!N3667&lt;=2.5),'Bảng Giá'!$B$10,IF(AND('Raw Data'!N3667&gt;2.5,'Raw Data'!N3667&lt;=3),'Bảng Giá'!$B$11,IF(AND('Raw Data'!N3667&gt;3,'Raw Data'!N3667&lt;=3.5),'Bảng Giá'!$B$12,IF(AND('Raw Data'!N3667&gt;3.5,'Raw Data'!N3667&lt;=4),'Bảng Giá'!$B$13,IF(AND('Raw Data'!N3667&gt;4,'Raw Data'!N3667&lt;=4.5),'Bảng Giá'!$B$14,IF(AND('Raw Data'!N3667&gt;4.5,'Raw Data'!N3667&lt;=5),'Bảng Giá'!$B$15,IF(AND('Raw Data'!N3667&gt;5,'Raw Data'!N3667&lt;=5.5),'Bảng Giá'!$B$16,IF(AND('Raw Data'!N3667&gt;5.5,'Raw Data'!N3667&lt;=6),'Bảng Giá'!$B$17,'Bảng Giá'!$B$18)))))))))))))))</f>
        <v>3.5&lt;x&lt;=4</v>
      </c>
      <c r="Q3667" s="48">
        <f t="shared" si="345"/>
        <v>2.4539877300613498E-2</v>
      </c>
      <c r="R3667">
        <f t="shared" si="346"/>
        <v>100200</v>
      </c>
      <c r="S3667">
        <f t="shared" si="347"/>
        <v>18700</v>
      </c>
    </row>
    <row r="3668" spans="1:19" x14ac:dyDescent="0.25">
      <c r="A3668" s="12">
        <v>3667</v>
      </c>
      <c r="B3668" s="12" t="s">
        <v>292</v>
      </c>
      <c r="C3668" s="12" t="s">
        <v>2337</v>
      </c>
      <c r="D3668" s="28">
        <v>43017.663865740738</v>
      </c>
      <c r="E3668" s="17">
        <v>43021.863865740735</v>
      </c>
      <c r="F3668" s="13" t="s">
        <v>302</v>
      </c>
      <c r="G3668" s="12">
        <v>5400</v>
      </c>
      <c r="H3668" s="12" t="s">
        <v>320</v>
      </c>
      <c r="I3668" s="12" t="s">
        <v>311</v>
      </c>
      <c r="J3668" s="37">
        <f>INDEX('Bảng Giá'!$C$3:$H$18,MATCH('Raw Data'!P3668,'Bảng Giá'!$B$3:$B$18,0),MATCH('Raw Data'!M3668,'Bảng Giá'!$C$2:$H$2,0))</f>
        <v>109000</v>
      </c>
      <c r="K3668" s="12">
        <v>106300</v>
      </c>
      <c r="L3668" s="36">
        <f t="shared" si="342"/>
        <v>4.1999999999970896</v>
      </c>
      <c r="M3668" t="str">
        <f>'References data'!H3669</f>
        <v>Liên Vùng</v>
      </c>
      <c r="N3668">
        <f t="shared" si="343"/>
        <v>5.4</v>
      </c>
      <c r="O3668">
        <f t="shared" si="344"/>
        <v>2700</v>
      </c>
      <c r="P3668" t="str">
        <f>IF(AND(N3668&gt;0,N3668&lt;=0.05),'Bảng Giá'!$B$3,IF(AND(N3668&lt;=0.1,N3668&gt;0.05),'Bảng Giá'!$B$4,IF(AND('Raw Data'!N3668&gt;0.1,'Raw Data'!N3668&lt;=0.25),'Bảng Giá'!$B$5,IF(AND('Raw Data'!N3668&gt;0.25,'Raw Data'!N3668&lt;=0.5),'Bảng Giá'!$B$6,IF(AND('Raw Data'!N3668&gt;0.5,'Raw Data'!N3668&lt;=1),'Bảng Giá'!$B$7,IF(AND('Raw Data'!N3668&gt;1,'Raw Data'!N3668&lt;=1.5),'Bảng Giá'!$B$8,IF(AND('Raw Data'!N3668&gt;1.5,'Raw Data'!N3668&lt;=2),'Bảng Giá'!$B$9,IF(AND('Raw Data'!N3668&gt;2,'Raw Data'!N3668&lt;=2.5),'Bảng Giá'!$B$10,IF(AND('Raw Data'!N3668&gt;2.5,'Raw Data'!N3668&lt;=3),'Bảng Giá'!$B$11,IF(AND('Raw Data'!N3668&gt;3,'Raw Data'!N3668&lt;=3.5),'Bảng Giá'!$B$12,IF(AND('Raw Data'!N3668&gt;3.5,'Raw Data'!N3668&lt;=4),'Bảng Giá'!$B$13,IF(AND('Raw Data'!N3668&gt;4,'Raw Data'!N3668&lt;=4.5),'Bảng Giá'!$B$14,IF(AND('Raw Data'!N3668&gt;4.5,'Raw Data'!N3668&lt;=5),'Bảng Giá'!$B$15,IF(AND('Raw Data'!N3668&gt;5,'Raw Data'!N3668&lt;=5.5),'Bảng Giá'!$B$16,IF(AND('Raw Data'!N3668&gt;5.5,'Raw Data'!N3668&lt;=6),'Bảng Giá'!$B$17,'Bảng Giá'!$B$18)))))))))))))))</f>
        <v>5&lt;x&lt;=5.5</v>
      </c>
      <c r="Q3668" s="48">
        <f t="shared" si="345"/>
        <v>2.5399811853245531E-2</v>
      </c>
      <c r="R3668">
        <f t="shared" si="346"/>
        <v>130800</v>
      </c>
      <c r="S3668">
        <f t="shared" si="347"/>
        <v>24500</v>
      </c>
    </row>
    <row r="3669" spans="1:19" x14ac:dyDescent="0.25">
      <c r="A3669" s="12">
        <v>3668</v>
      </c>
      <c r="B3669" s="12" t="s">
        <v>292</v>
      </c>
      <c r="C3669" s="12" t="s">
        <v>2338</v>
      </c>
      <c r="D3669" s="28">
        <v>43018.509745370371</v>
      </c>
      <c r="E3669" s="17">
        <v>43021.009745370371</v>
      </c>
      <c r="F3669" s="13" t="s">
        <v>302</v>
      </c>
      <c r="G3669" s="12">
        <v>3600</v>
      </c>
      <c r="H3669" s="12" t="s">
        <v>109</v>
      </c>
      <c r="I3669" s="12" t="s">
        <v>322</v>
      </c>
      <c r="J3669" s="37">
        <f>INDEX('Bảng Giá'!$C$3:$H$18,MATCH('Raw Data'!P3669,'Bảng Giá'!$B$3:$B$18,0),MATCH('Raw Data'!M3669,'Bảng Giá'!$C$2:$H$2,0))</f>
        <v>78500</v>
      </c>
      <c r="K3669" s="12">
        <v>77000</v>
      </c>
      <c r="L3669" s="36">
        <f t="shared" si="342"/>
        <v>2.5</v>
      </c>
      <c r="M3669" t="str">
        <f>'References data'!H3670</f>
        <v>Liên Vùng đặc biệt</v>
      </c>
      <c r="N3669">
        <f t="shared" si="343"/>
        <v>3.6</v>
      </c>
      <c r="O3669">
        <f t="shared" si="344"/>
        <v>1500</v>
      </c>
      <c r="P3669" t="str">
        <f>IF(AND(N3669&gt;0,N3669&lt;=0.05),'Bảng Giá'!$B$3,IF(AND(N3669&lt;=0.1,N3669&gt;0.05),'Bảng Giá'!$B$4,IF(AND('Raw Data'!N3669&gt;0.1,'Raw Data'!N3669&lt;=0.25),'Bảng Giá'!$B$5,IF(AND('Raw Data'!N3669&gt;0.25,'Raw Data'!N3669&lt;=0.5),'Bảng Giá'!$B$6,IF(AND('Raw Data'!N3669&gt;0.5,'Raw Data'!N3669&lt;=1),'Bảng Giá'!$B$7,IF(AND('Raw Data'!N3669&gt;1,'Raw Data'!N3669&lt;=1.5),'Bảng Giá'!$B$8,IF(AND('Raw Data'!N3669&gt;1.5,'Raw Data'!N3669&lt;=2),'Bảng Giá'!$B$9,IF(AND('Raw Data'!N3669&gt;2,'Raw Data'!N3669&lt;=2.5),'Bảng Giá'!$B$10,IF(AND('Raw Data'!N3669&gt;2.5,'Raw Data'!N3669&lt;=3),'Bảng Giá'!$B$11,IF(AND('Raw Data'!N3669&gt;3,'Raw Data'!N3669&lt;=3.5),'Bảng Giá'!$B$12,IF(AND('Raw Data'!N3669&gt;3.5,'Raw Data'!N3669&lt;=4),'Bảng Giá'!$B$13,IF(AND('Raw Data'!N3669&gt;4,'Raw Data'!N3669&lt;=4.5),'Bảng Giá'!$B$14,IF(AND('Raw Data'!N3669&gt;4.5,'Raw Data'!N3669&lt;=5),'Bảng Giá'!$B$15,IF(AND('Raw Data'!N3669&gt;5,'Raw Data'!N3669&lt;=5.5),'Bảng Giá'!$B$16,IF(AND('Raw Data'!N3669&gt;5.5,'Raw Data'!N3669&lt;=6),'Bảng Giá'!$B$17,'Bảng Giá'!$B$18)))))))))))))))</f>
        <v>3.5&lt;x&lt;=4</v>
      </c>
      <c r="Q3669" s="48">
        <f t="shared" si="345"/>
        <v>1.948051948051948E-2</v>
      </c>
      <c r="R3669">
        <f t="shared" si="346"/>
        <v>94200</v>
      </c>
      <c r="S3669">
        <f t="shared" si="347"/>
        <v>17200</v>
      </c>
    </row>
    <row r="3670" spans="1:19" x14ac:dyDescent="0.25">
      <c r="A3670" s="12">
        <v>3669</v>
      </c>
      <c r="B3670" s="12" t="s">
        <v>292</v>
      </c>
      <c r="C3670" s="12" t="s">
        <v>2339</v>
      </c>
      <c r="D3670" s="28">
        <v>43018.395208333335</v>
      </c>
      <c r="E3670" s="17">
        <v>43020.895208333335</v>
      </c>
      <c r="F3670" s="13" t="s">
        <v>302</v>
      </c>
      <c r="G3670" s="12">
        <v>3600</v>
      </c>
      <c r="H3670" s="12" t="s">
        <v>128</v>
      </c>
      <c r="I3670" s="12" t="s">
        <v>322</v>
      </c>
      <c r="J3670" s="37">
        <f>INDEX('Bảng Giá'!$C$3:$H$18,MATCH('Raw Data'!P3670,'Bảng Giá'!$B$3:$B$18,0),MATCH('Raw Data'!M3670,'Bảng Giá'!$C$2:$H$2,0))</f>
        <v>78500</v>
      </c>
      <c r="K3670" s="12">
        <v>77000</v>
      </c>
      <c r="L3670" s="36">
        <f t="shared" si="342"/>
        <v>2.5</v>
      </c>
      <c r="M3670" t="str">
        <f>'References data'!H3671</f>
        <v>Liên Vùng đặc biệt</v>
      </c>
      <c r="N3670">
        <f t="shared" si="343"/>
        <v>3.6</v>
      </c>
      <c r="O3670">
        <f t="shared" si="344"/>
        <v>1500</v>
      </c>
      <c r="P3670" t="str">
        <f>IF(AND(N3670&gt;0,N3670&lt;=0.05),'Bảng Giá'!$B$3,IF(AND(N3670&lt;=0.1,N3670&gt;0.05),'Bảng Giá'!$B$4,IF(AND('Raw Data'!N3670&gt;0.1,'Raw Data'!N3670&lt;=0.25),'Bảng Giá'!$B$5,IF(AND('Raw Data'!N3670&gt;0.25,'Raw Data'!N3670&lt;=0.5),'Bảng Giá'!$B$6,IF(AND('Raw Data'!N3670&gt;0.5,'Raw Data'!N3670&lt;=1),'Bảng Giá'!$B$7,IF(AND('Raw Data'!N3670&gt;1,'Raw Data'!N3670&lt;=1.5),'Bảng Giá'!$B$8,IF(AND('Raw Data'!N3670&gt;1.5,'Raw Data'!N3670&lt;=2),'Bảng Giá'!$B$9,IF(AND('Raw Data'!N3670&gt;2,'Raw Data'!N3670&lt;=2.5),'Bảng Giá'!$B$10,IF(AND('Raw Data'!N3670&gt;2.5,'Raw Data'!N3670&lt;=3),'Bảng Giá'!$B$11,IF(AND('Raw Data'!N3670&gt;3,'Raw Data'!N3670&lt;=3.5),'Bảng Giá'!$B$12,IF(AND('Raw Data'!N3670&gt;3.5,'Raw Data'!N3670&lt;=4),'Bảng Giá'!$B$13,IF(AND('Raw Data'!N3670&gt;4,'Raw Data'!N3670&lt;=4.5),'Bảng Giá'!$B$14,IF(AND('Raw Data'!N3670&gt;4.5,'Raw Data'!N3670&lt;=5),'Bảng Giá'!$B$15,IF(AND('Raw Data'!N3670&gt;5,'Raw Data'!N3670&lt;=5.5),'Bảng Giá'!$B$16,IF(AND('Raw Data'!N3670&gt;5.5,'Raw Data'!N3670&lt;=6),'Bảng Giá'!$B$17,'Bảng Giá'!$B$18)))))))))))))))</f>
        <v>3.5&lt;x&lt;=4</v>
      </c>
      <c r="Q3670" s="48">
        <f t="shared" si="345"/>
        <v>1.948051948051948E-2</v>
      </c>
      <c r="R3670">
        <f t="shared" si="346"/>
        <v>94200</v>
      </c>
      <c r="S3670">
        <f t="shared" si="347"/>
        <v>17200</v>
      </c>
    </row>
    <row r="3671" spans="1:19" x14ac:dyDescent="0.25">
      <c r="A3671" s="12">
        <v>3670</v>
      </c>
      <c r="B3671" s="12" t="s">
        <v>292</v>
      </c>
      <c r="C3671" s="12" t="s">
        <v>2340</v>
      </c>
      <c r="D3671" s="28">
        <v>43018.509722222225</v>
      </c>
      <c r="E3671" s="17">
        <v>43022.709722222222</v>
      </c>
      <c r="F3671" s="13" t="s">
        <v>302</v>
      </c>
      <c r="G3671" s="12">
        <v>5400</v>
      </c>
      <c r="H3671" s="12" t="s">
        <v>324</v>
      </c>
      <c r="I3671" s="12" t="s">
        <v>311</v>
      </c>
      <c r="J3671" s="37">
        <f>INDEX('Bảng Giá'!$C$3:$H$18,MATCH('Raw Data'!P3671,'Bảng Giá'!$B$3:$B$18,0),MATCH('Raw Data'!M3671,'Bảng Giá'!$C$2:$H$2,0))</f>
        <v>109000</v>
      </c>
      <c r="K3671" s="12">
        <v>106300</v>
      </c>
      <c r="L3671" s="36">
        <f t="shared" si="342"/>
        <v>4.1999999999970896</v>
      </c>
      <c r="M3671" t="str">
        <f>'References data'!H3672</f>
        <v>Liên Vùng</v>
      </c>
      <c r="N3671">
        <f t="shared" si="343"/>
        <v>5.4</v>
      </c>
      <c r="O3671">
        <f t="shared" si="344"/>
        <v>2700</v>
      </c>
      <c r="P3671" t="str">
        <f>IF(AND(N3671&gt;0,N3671&lt;=0.05),'Bảng Giá'!$B$3,IF(AND(N3671&lt;=0.1,N3671&gt;0.05),'Bảng Giá'!$B$4,IF(AND('Raw Data'!N3671&gt;0.1,'Raw Data'!N3671&lt;=0.25),'Bảng Giá'!$B$5,IF(AND('Raw Data'!N3671&gt;0.25,'Raw Data'!N3671&lt;=0.5),'Bảng Giá'!$B$6,IF(AND('Raw Data'!N3671&gt;0.5,'Raw Data'!N3671&lt;=1),'Bảng Giá'!$B$7,IF(AND('Raw Data'!N3671&gt;1,'Raw Data'!N3671&lt;=1.5),'Bảng Giá'!$B$8,IF(AND('Raw Data'!N3671&gt;1.5,'Raw Data'!N3671&lt;=2),'Bảng Giá'!$B$9,IF(AND('Raw Data'!N3671&gt;2,'Raw Data'!N3671&lt;=2.5),'Bảng Giá'!$B$10,IF(AND('Raw Data'!N3671&gt;2.5,'Raw Data'!N3671&lt;=3),'Bảng Giá'!$B$11,IF(AND('Raw Data'!N3671&gt;3,'Raw Data'!N3671&lt;=3.5),'Bảng Giá'!$B$12,IF(AND('Raw Data'!N3671&gt;3.5,'Raw Data'!N3671&lt;=4),'Bảng Giá'!$B$13,IF(AND('Raw Data'!N3671&gt;4,'Raw Data'!N3671&lt;=4.5),'Bảng Giá'!$B$14,IF(AND('Raw Data'!N3671&gt;4.5,'Raw Data'!N3671&lt;=5),'Bảng Giá'!$B$15,IF(AND('Raw Data'!N3671&gt;5,'Raw Data'!N3671&lt;=5.5),'Bảng Giá'!$B$16,IF(AND('Raw Data'!N3671&gt;5.5,'Raw Data'!N3671&lt;=6),'Bảng Giá'!$B$17,'Bảng Giá'!$B$18)))))))))))))))</f>
        <v>5&lt;x&lt;=5.5</v>
      </c>
      <c r="Q3671" s="48">
        <f t="shared" si="345"/>
        <v>2.5399811853245531E-2</v>
      </c>
      <c r="R3671">
        <f t="shared" si="346"/>
        <v>130800</v>
      </c>
      <c r="S3671">
        <f t="shared" si="347"/>
        <v>24500</v>
      </c>
    </row>
    <row r="3672" spans="1:19" x14ac:dyDescent="0.25">
      <c r="A3672" s="12">
        <v>3671</v>
      </c>
      <c r="B3672" s="12" t="s">
        <v>292</v>
      </c>
      <c r="C3672" s="12" t="s">
        <v>2341</v>
      </c>
      <c r="D3672" s="28">
        <v>43018.519733796296</v>
      </c>
      <c r="E3672" s="17">
        <v>43021.019733796296</v>
      </c>
      <c r="F3672" s="13" t="s">
        <v>302</v>
      </c>
      <c r="G3672" s="12">
        <v>3600</v>
      </c>
      <c r="H3672" s="12" t="s">
        <v>289</v>
      </c>
      <c r="I3672" s="12" t="s">
        <v>322</v>
      </c>
      <c r="J3672" s="37">
        <f>INDEX('Bảng Giá'!$C$3:$H$18,MATCH('Raw Data'!P3672,'Bảng Giá'!$B$3:$B$18,0),MATCH('Raw Data'!M3672,'Bảng Giá'!$C$2:$H$2,0))</f>
        <v>78500</v>
      </c>
      <c r="K3672" s="12">
        <v>77000</v>
      </c>
      <c r="L3672" s="36">
        <f t="shared" si="342"/>
        <v>2.5</v>
      </c>
      <c r="M3672" t="str">
        <f>'References data'!H3673</f>
        <v>Liên Vùng đặc biệt</v>
      </c>
      <c r="N3672">
        <f t="shared" si="343"/>
        <v>3.6</v>
      </c>
      <c r="O3672">
        <f t="shared" si="344"/>
        <v>1500</v>
      </c>
      <c r="P3672" t="str">
        <f>IF(AND(N3672&gt;0,N3672&lt;=0.05),'Bảng Giá'!$B$3,IF(AND(N3672&lt;=0.1,N3672&gt;0.05),'Bảng Giá'!$B$4,IF(AND('Raw Data'!N3672&gt;0.1,'Raw Data'!N3672&lt;=0.25),'Bảng Giá'!$B$5,IF(AND('Raw Data'!N3672&gt;0.25,'Raw Data'!N3672&lt;=0.5),'Bảng Giá'!$B$6,IF(AND('Raw Data'!N3672&gt;0.5,'Raw Data'!N3672&lt;=1),'Bảng Giá'!$B$7,IF(AND('Raw Data'!N3672&gt;1,'Raw Data'!N3672&lt;=1.5),'Bảng Giá'!$B$8,IF(AND('Raw Data'!N3672&gt;1.5,'Raw Data'!N3672&lt;=2),'Bảng Giá'!$B$9,IF(AND('Raw Data'!N3672&gt;2,'Raw Data'!N3672&lt;=2.5),'Bảng Giá'!$B$10,IF(AND('Raw Data'!N3672&gt;2.5,'Raw Data'!N3672&lt;=3),'Bảng Giá'!$B$11,IF(AND('Raw Data'!N3672&gt;3,'Raw Data'!N3672&lt;=3.5),'Bảng Giá'!$B$12,IF(AND('Raw Data'!N3672&gt;3.5,'Raw Data'!N3672&lt;=4),'Bảng Giá'!$B$13,IF(AND('Raw Data'!N3672&gt;4,'Raw Data'!N3672&lt;=4.5),'Bảng Giá'!$B$14,IF(AND('Raw Data'!N3672&gt;4.5,'Raw Data'!N3672&lt;=5),'Bảng Giá'!$B$15,IF(AND('Raw Data'!N3672&gt;5,'Raw Data'!N3672&lt;=5.5),'Bảng Giá'!$B$16,IF(AND('Raw Data'!N3672&gt;5.5,'Raw Data'!N3672&lt;=6),'Bảng Giá'!$B$17,'Bảng Giá'!$B$18)))))))))))))))</f>
        <v>3.5&lt;x&lt;=4</v>
      </c>
      <c r="Q3672" s="48">
        <f t="shared" si="345"/>
        <v>1.948051948051948E-2</v>
      </c>
      <c r="R3672">
        <f t="shared" si="346"/>
        <v>94200</v>
      </c>
      <c r="S3672">
        <f t="shared" si="347"/>
        <v>17200</v>
      </c>
    </row>
    <row r="3673" spans="1:19" x14ac:dyDescent="0.25">
      <c r="A3673" s="12">
        <v>3672</v>
      </c>
      <c r="B3673" s="12" t="s">
        <v>292</v>
      </c>
      <c r="C3673" s="12" t="s">
        <v>2342</v>
      </c>
      <c r="D3673" s="28">
        <v>43018.509965277779</v>
      </c>
      <c r="E3673" s="17">
        <v>43022.709965277776</v>
      </c>
      <c r="F3673" s="13" t="s">
        <v>302</v>
      </c>
      <c r="G3673" s="12">
        <v>3600</v>
      </c>
      <c r="H3673" s="12" t="s">
        <v>190</v>
      </c>
      <c r="I3673" s="12" t="s">
        <v>322</v>
      </c>
      <c r="J3673" s="37">
        <f>INDEX('Bảng Giá'!$C$3:$H$18,MATCH('Raw Data'!P3673,'Bảng Giá'!$B$3:$B$18,0),MATCH('Raw Data'!M3673,'Bảng Giá'!$C$2:$H$2,0))</f>
        <v>83500</v>
      </c>
      <c r="K3673" s="12">
        <v>81500</v>
      </c>
      <c r="L3673" s="36">
        <f t="shared" si="342"/>
        <v>4.1999999999970896</v>
      </c>
      <c r="M3673" t="str">
        <f>'References data'!H3674</f>
        <v>Liên Vùng</v>
      </c>
      <c r="N3673">
        <f t="shared" si="343"/>
        <v>3.6</v>
      </c>
      <c r="O3673">
        <f t="shared" si="344"/>
        <v>2000</v>
      </c>
      <c r="P3673" t="str">
        <f>IF(AND(N3673&gt;0,N3673&lt;=0.05),'Bảng Giá'!$B$3,IF(AND(N3673&lt;=0.1,N3673&gt;0.05),'Bảng Giá'!$B$4,IF(AND('Raw Data'!N3673&gt;0.1,'Raw Data'!N3673&lt;=0.25),'Bảng Giá'!$B$5,IF(AND('Raw Data'!N3673&gt;0.25,'Raw Data'!N3673&lt;=0.5),'Bảng Giá'!$B$6,IF(AND('Raw Data'!N3673&gt;0.5,'Raw Data'!N3673&lt;=1),'Bảng Giá'!$B$7,IF(AND('Raw Data'!N3673&gt;1,'Raw Data'!N3673&lt;=1.5),'Bảng Giá'!$B$8,IF(AND('Raw Data'!N3673&gt;1.5,'Raw Data'!N3673&lt;=2),'Bảng Giá'!$B$9,IF(AND('Raw Data'!N3673&gt;2,'Raw Data'!N3673&lt;=2.5),'Bảng Giá'!$B$10,IF(AND('Raw Data'!N3673&gt;2.5,'Raw Data'!N3673&lt;=3),'Bảng Giá'!$B$11,IF(AND('Raw Data'!N3673&gt;3,'Raw Data'!N3673&lt;=3.5),'Bảng Giá'!$B$12,IF(AND('Raw Data'!N3673&gt;3.5,'Raw Data'!N3673&lt;=4),'Bảng Giá'!$B$13,IF(AND('Raw Data'!N3673&gt;4,'Raw Data'!N3673&lt;=4.5),'Bảng Giá'!$B$14,IF(AND('Raw Data'!N3673&gt;4.5,'Raw Data'!N3673&lt;=5),'Bảng Giá'!$B$15,IF(AND('Raw Data'!N3673&gt;5,'Raw Data'!N3673&lt;=5.5),'Bảng Giá'!$B$16,IF(AND('Raw Data'!N3673&gt;5.5,'Raw Data'!N3673&lt;=6),'Bảng Giá'!$B$17,'Bảng Giá'!$B$18)))))))))))))))</f>
        <v>3.5&lt;x&lt;=4</v>
      </c>
      <c r="Q3673" s="48">
        <f t="shared" si="345"/>
        <v>2.4539877300613498E-2</v>
      </c>
      <c r="R3673">
        <f t="shared" si="346"/>
        <v>100200</v>
      </c>
      <c r="S3673">
        <f t="shared" si="347"/>
        <v>18700</v>
      </c>
    </row>
    <row r="3674" spans="1:19" x14ac:dyDescent="0.25">
      <c r="A3674" s="12">
        <v>3673</v>
      </c>
      <c r="B3674" s="12" t="s">
        <v>292</v>
      </c>
      <c r="C3674" s="12" t="s">
        <v>2343</v>
      </c>
      <c r="D3674" s="28">
        <v>43019.374421296299</v>
      </c>
      <c r="E3674" s="17">
        <v>43023.574421296296</v>
      </c>
      <c r="F3674" s="13" t="s">
        <v>302</v>
      </c>
      <c r="G3674" s="12">
        <v>5400</v>
      </c>
      <c r="H3674" s="12" t="s">
        <v>171</v>
      </c>
      <c r="I3674" s="12" t="s">
        <v>311</v>
      </c>
      <c r="J3674" s="37">
        <f>INDEX('Bảng Giá'!$C$3:$H$18,MATCH('Raw Data'!P3674,'Bảng Giá'!$B$3:$B$18,0),MATCH('Raw Data'!M3674,'Bảng Giá'!$C$2:$H$2,0))</f>
        <v>109000</v>
      </c>
      <c r="K3674" s="12">
        <v>106300</v>
      </c>
      <c r="L3674" s="36">
        <f t="shared" si="342"/>
        <v>4.1999999999970896</v>
      </c>
      <c r="M3674" t="str">
        <f>'References data'!H3675</f>
        <v>Liên Vùng</v>
      </c>
      <c r="N3674">
        <f t="shared" si="343"/>
        <v>5.4</v>
      </c>
      <c r="O3674">
        <f t="shared" si="344"/>
        <v>2700</v>
      </c>
      <c r="P3674" t="str">
        <f>IF(AND(N3674&gt;0,N3674&lt;=0.05),'Bảng Giá'!$B$3,IF(AND(N3674&lt;=0.1,N3674&gt;0.05),'Bảng Giá'!$B$4,IF(AND('Raw Data'!N3674&gt;0.1,'Raw Data'!N3674&lt;=0.25),'Bảng Giá'!$B$5,IF(AND('Raw Data'!N3674&gt;0.25,'Raw Data'!N3674&lt;=0.5),'Bảng Giá'!$B$6,IF(AND('Raw Data'!N3674&gt;0.5,'Raw Data'!N3674&lt;=1),'Bảng Giá'!$B$7,IF(AND('Raw Data'!N3674&gt;1,'Raw Data'!N3674&lt;=1.5),'Bảng Giá'!$B$8,IF(AND('Raw Data'!N3674&gt;1.5,'Raw Data'!N3674&lt;=2),'Bảng Giá'!$B$9,IF(AND('Raw Data'!N3674&gt;2,'Raw Data'!N3674&lt;=2.5),'Bảng Giá'!$B$10,IF(AND('Raw Data'!N3674&gt;2.5,'Raw Data'!N3674&lt;=3),'Bảng Giá'!$B$11,IF(AND('Raw Data'!N3674&gt;3,'Raw Data'!N3674&lt;=3.5),'Bảng Giá'!$B$12,IF(AND('Raw Data'!N3674&gt;3.5,'Raw Data'!N3674&lt;=4),'Bảng Giá'!$B$13,IF(AND('Raw Data'!N3674&gt;4,'Raw Data'!N3674&lt;=4.5),'Bảng Giá'!$B$14,IF(AND('Raw Data'!N3674&gt;4.5,'Raw Data'!N3674&lt;=5),'Bảng Giá'!$B$15,IF(AND('Raw Data'!N3674&gt;5,'Raw Data'!N3674&lt;=5.5),'Bảng Giá'!$B$16,IF(AND('Raw Data'!N3674&gt;5.5,'Raw Data'!N3674&lt;=6),'Bảng Giá'!$B$17,'Bảng Giá'!$B$18)))))))))))))))</f>
        <v>5&lt;x&lt;=5.5</v>
      </c>
      <c r="Q3674" s="48">
        <f t="shared" si="345"/>
        <v>2.5399811853245531E-2</v>
      </c>
      <c r="R3674">
        <f t="shared" si="346"/>
        <v>130800</v>
      </c>
      <c r="S3674">
        <f t="shared" si="347"/>
        <v>24500</v>
      </c>
    </row>
    <row r="3675" spans="1:19" x14ac:dyDescent="0.25">
      <c r="A3675" s="12">
        <v>3674</v>
      </c>
      <c r="B3675" s="12" t="s">
        <v>292</v>
      </c>
      <c r="C3675" s="12" t="s">
        <v>2344</v>
      </c>
      <c r="D3675" s="28">
        <v>43015.333333333336</v>
      </c>
      <c r="E3675" s="17">
        <v>43019.533333333333</v>
      </c>
      <c r="F3675" s="13" t="s">
        <v>302</v>
      </c>
      <c r="G3675" s="12">
        <v>3600</v>
      </c>
      <c r="H3675" s="12" t="s">
        <v>101</v>
      </c>
      <c r="I3675" s="12" t="s">
        <v>322</v>
      </c>
      <c r="J3675" s="37">
        <f>INDEX('Bảng Giá'!$C$3:$H$18,MATCH('Raw Data'!P3675,'Bảng Giá'!$B$3:$B$18,0),MATCH('Raw Data'!M3675,'Bảng Giá'!$C$2:$H$2,0))</f>
        <v>83500</v>
      </c>
      <c r="K3675" s="12">
        <v>81500</v>
      </c>
      <c r="L3675" s="36">
        <f t="shared" si="342"/>
        <v>4.1999999999970896</v>
      </c>
      <c r="M3675" t="str">
        <f>'References data'!H3676</f>
        <v>Liên Vùng</v>
      </c>
      <c r="N3675">
        <f t="shared" si="343"/>
        <v>3.6</v>
      </c>
      <c r="O3675">
        <f t="shared" si="344"/>
        <v>2000</v>
      </c>
      <c r="P3675" t="str">
        <f>IF(AND(N3675&gt;0,N3675&lt;=0.05),'Bảng Giá'!$B$3,IF(AND(N3675&lt;=0.1,N3675&gt;0.05),'Bảng Giá'!$B$4,IF(AND('Raw Data'!N3675&gt;0.1,'Raw Data'!N3675&lt;=0.25),'Bảng Giá'!$B$5,IF(AND('Raw Data'!N3675&gt;0.25,'Raw Data'!N3675&lt;=0.5),'Bảng Giá'!$B$6,IF(AND('Raw Data'!N3675&gt;0.5,'Raw Data'!N3675&lt;=1),'Bảng Giá'!$B$7,IF(AND('Raw Data'!N3675&gt;1,'Raw Data'!N3675&lt;=1.5),'Bảng Giá'!$B$8,IF(AND('Raw Data'!N3675&gt;1.5,'Raw Data'!N3675&lt;=2),'Bảng Giá'!$B$9,IF(AND('Raw Data'!N3675&gt;2,'Raw Data'!N3675&lt;=2.5),'Bảng Giá'!$B$10,IF(AND('Raw Data'!N3675&gt;2.5,'Raw Data'!N3675&lt;=3),'Bảng Giá'!$B$11,IF(AND('Raw Data'!N3675&gt;3,'Raw Data'!N3675&lt;=3.5),'Bảng Giá'!$B$12,IF(AND('Raw Data'!N3675&gt;3.5,'Raw Data'!N3675&lt;=4),'Bảng Giá'!$B$13,IF(AND('Raw Data'!N3675&gt;4,'Raw Data'!N3675&lt;=4.5),'Bảng Giá'!$B$14,IF(AND('Raw Data'!N3675&gt;4.5,'Raw Data'!N3675&lt;=5),'Bảng Giá'!$B$15,IF(AND('Raw Data'!N3675&gt;5,'Raw Data'!N3675&lt;=5.5),'Bảng Giá'!$B$16,IF(AND('Raw Data'!N3675&gt;5.5,'Raw Data'!N3675&lt;=6),'Bảng Giá'!$B$17,'Bảng Giá'!$B$18)))))))))))))))</f>
        <v>3.5&lt;x&lt;=4</v>
      </c>
      <c r="Q3675" s="48">
        <f t="shared" si="345"/>
        <v>2.4539877300613498E-2</v>
      </c>
      <c r="R3675">
        <f t="shared" si="346"/>
        <v>100200</v>
      </c>
      <c r="S3675">
        <f t="shared" si="347"/>
        <v>18700</v>
      </c>
    </row>
    <row r="3676" spans="1:19" x14ac:dyDescent="0.25">
      <c r="A3676" s="12">
        <v>3675</v>
      </c>
      <c r="B3676" s="12" t="s">
        <v>292</v>
      </c>
      <c r="C3676" s="12" t="s">
        <v>2345</v>
      </c>
      <c r="D3676" s="28">
        <v>43019.374548611115</v>
      </c>
      <c r="E3676" s="17">
        <v>43021.874548611115</v>
      </c>
      <c r="F3676" s="13" t="s">
        <v>302</v>
      </c>
      <c r="G3676" s="12">
        <v>3600</v>
      </c>
      <c r="H3676" s="12" t="s">
        <v>146</v>
      </c>
      <c r="I3676" s="12" t="s">
        <v>322</v>
      </c>
      <c r="J3676" s="37">
        <f>INDEX('Bảng Giá'!$C$3:$H$18,MATCH('Raw Data'!P3676,'Bảng Giá'!$B$3:$B$18,0),MATCH('Raw Data'!M3676,'Bảng Giá'!$C$2:$H$2,0))</f>
        <v>78500</v>
      </c>
      <c r="K3676" s="12">
        <v>77000</v>
      </c>
      <c r="L3676" s="36">
        <f t="shared" si="342"/>
        <v>2.5</v>
      </c>
      <c r="M3676" t="str">
        <f>'References data'!H3677</f>
        <v>Liên Vùng đặc biệt</v>
      </c>
      <c r="N3676">
        <f t="shared" si="343"/>
        <v>3.6</v>
      </c>
      <c r="O3676">
        <f t="shared" si="344"/>
        <v>1500</v>
      </c>
      <c r="P3676" t="str">
        <f>IF(AND(N3676&gt;0,N3676&lt;=0.05),'Bảng Giá'!$B$3,IF(AND(N3676&lt;=0.1,N3676&gt;0.05),'Bảng Giá'!$B$4,IF(AND('Raw Data'!N3676&gt;0.1,'Raw Data'!N3676&lt;=0.25),'Bảng Giá'!$B$5,IF(AND('Raw Data'!N3676&gt;0.25,'Raw Data'!N3676&lt;=0.5),'Bảng Giá'!$B$6,IF(AND('Raw Data'!N3676&gt;0.5,'Raw Data'!N3676&lt;=1),'Bảng Giá'!$B$7,IF(AND('Raw Data'!N3676&gt;1,'Raw Data'!N3676&lt;=1.5),'Bảng Giá'!$B$8,IF(AND('Raw Data'!N3676&gt;1.5,'Raw Data'!N3676&lt;=2),'Bảng Giá'!$B$9,IF(AND('Raw Data'!N3676&gt;2,'Raw Data'!N3676&lt;=2.5),'Bảng Giá'!$B$10,IF(AND('Raw Data'!N3676&gt;2.5,'Raw Data'!N3676&lt;=3),'Bảng Giá'!$B$11,IF(AND('Raw Data'!N3676&gt;3,'Raw Data'!N3676&lt;=3.5),'Bảng Giá'!$B$12,IF(AND('Raw Data'!N3676&gt;3.5,'Raw Data'!N3676&lt;=4),'Bảng Giá'!$B$13,IF(AND('Raw Data'!N3676&gt;4,'Raw Data'!N3676&lt;=4.5),'Bảng Giá'!$B$14,IF(AND('Raw Data'!N3676&gt;4.5,'Raw Data'!N3676&lt;=5),'Bảng Giá'!$B$15,IF(AND('Raw Data'!N3676&gt;5,'Raw Data'!N3676&lt;=5.5),'Bảng Giá'!$B$16,IF(AND('Raw Data'!N3676&gt;5.5,'Raw Data'!N3676&lt;=6),'Bảng Giá'!$B$17,'Bảng Giá'!$B$18)))))))))))))))</f>
        <v>3.5&lt;x&lt;=4</v>
      </c>
      <c r="Q3676" s="48">
        <f t="shared" si="345"/>
        <v>1.948051948051948E-2</v>
      </c>
      <c r="R3676">
        <f t="shared" si="346"/>
        <v>94200</v>
      </c>
      <c r="S3676">
        <f t="shared" si="347"/>
        <v>17200</v>
      </c>
    </row>
    <row r="3677" spans="1:19" x14ac:dyDescent="0.25">
      <c r="A3677" s="12">
        <v>3676</v>
      </c>
      <c r="B3677" s="12" t="s">
        <v>292</v>
      </c>
      <c r="C3677" s="12" t="s">
        <v>2346</v>
      </c>
      <c r="D3677" s="28">
        <v>43018.333333333336</v>
      </c>
      <c r="E3677" s="17">
        <v>43022.533333333333</v>
      </c>
      <c r="F3677" s="13" t="s">
        <v>302</v>
      </c>
      <c r="G3677" s="12">
        <v>5400</v>
      </c>
      <c r="H3677" s="12" t="s">
        <v>171</v>
      </c>
      <c r="I3677" s="12" t="s">
        <v>311</v>
      </c>
      <c r="J3677" s="37">
        <f>INDEX('Bảng Giá'!$C$3:$H$18,MATCH('Raw Data'!P3677,'Bảng Giá'!$B$3:$B$18,0),MATCH('Raw Data'!M3677,'Bảng Giá'!$C$2:$H$2,0))</f>
        <v>109000</v>
      </c>
      <c r="K3677" s="12">
        <v>106300</v>
      </c>
      <c r="L3677" s="36">
        <f t="shared" si="342"/>
        <v>4.1999999999970896</v>
      </c>
      <c r="M3677" t="str">
        <f>'References data'!H3678</f>
        <v>Liên Vùng</v>
      </c>
      <c r="N3677">
        <f t="shared" si="343"/>
        <v>5.4</v>
      </c>
      <c r="O3677">
        <f t="shared" si="344"/>
        <v>2700</v>
      </c>
      <c r="P3677" t="str">
        <f>IF(AND(N3677&gt;0,N3677&lt;=0.05),'Bảng Giá'!$B$3,IF(AND(N3677&lt;=0.1,N3677&gt;0.05),'Bảng Giá'!$B$4,IF(AND('Raw Data'!N3677&gt;0.1,'Raw Data'!N3677&lt;=0.25),'Bảng Giá'!$B$5,IF(AND('Raw Data'!N3677&gt;0.25,'Raw Data'!N3677&lt;=0.5),'Bảng Giá'!$B$6,IF(AND('Raw Data'!N3677&gt;0.5,'Raw Data'!N3677&lt;=1),'Bảng Giá'!$B$7,IF(AND('Raw Data'!N3677&gt;1,'Raw Data'!N3677&lt;=1.5),'Bảng Giá'!$B$8,IF(AND('Raw Data'!N3677&gt;1.5,'Raw Data'!N3677&lt;=2),'Bảng Giá'!$B$9,IF(AND('Raw Data'!N3677&gt;2,'Raw Data'!N3677&lt;=2.5),'Bảng Giá'!$B$10,IF(AND('Raw Data'!N3677&gt;2.5,'Raw Data'!N3677&lt;=3),'Bảng Giá'!$B$11,IF(AND('Raw Data'!N3677&gt;3,'Raw Data'!N3677&lt;=3.5),'Bảng Giá'!$B$12,IF(AND('Raw Data'!N3677&gt;3.5,'Raw Data'!N3677&lt;=4),'Bảng Giá'!$B$13,IF(AND('Raw Data'!N3677&gt;4,'Raw Data'!N3677&lt;=4.5),'Bảng Giá'!$B$14,IF(AND('Raw Data'!N3677&gt;4.5,'Raw Data'!N3677&lt;=5),'Bảng Giá'!$B$15,IF(AND('Raw Data'!N3677&gt;5,'Raw Data'!N3677&lt;=5.5),'Bảng Giá'!$B$16,IF(AND('Raw Data'!N3677&gt;5.5,'Raw Data'!N3677&lt;=6),'Bảng Giá'!$B$17,'Bảng Giá'!$B$18)))))))))))))))</f>
        <v>5&lt;x&lt;=5.5</v>
      </c>
      <c r="Q3677" s="48">
        <f t="shared" si="345"/>
        <v>2.5399811853245531E-2</v>
      </c>
      <c r="R3677">
        <f t="shared" si="346"/>
        <v>130800</v>
      </c>
      <c r="S3677">
        <f t="shared" si="347"/>
        <v>24500</v>
      </c>
    </row>
    <row r="3678" spans="1:19" x14ac:dyDescent="0.25">
      <c r="A3678" s="12">
        <v>3677</v>
      </c>
      <c r="B3678" s="12" t="s">
        <v>292</v>
      </c>
      <c r="C3678" s="12" t="s">
        <v>2347</v>
      </c>
      <c r="D3678" s="28">
        <v>43020.333333333336</v>
      </c>
      <c r="E3678" s="17">
        <v>43022.833333333336</v>
      </c>
      <c r="F3678" s="13" t="s">
        <v>302</v>
      </c>
      <c r="G3678" s="12">
        <v>3600</v>
      </c>
      <c r="H3678" s="12" t="s">
        <v>146</v>
      </c>
      <c r="I3678" s="12" t="s">
        <v>322</v>
      </c>
      <c r="J3678" s="37">
        <f>INDEX('Bảng Giá'!$C$3:$H$18,MATCH('Raw Data'!P3678,'Bảng Giá'!$B$3:$B$18,0),MATCH('Raw Data'!M3678,'Bảng Giá'!$C$2:$H$2,0))</f>
        <v>78500</v>
      </c>
      <c r="K3678" s="12">
        <v>77000</v>
      </c>
      <c r="L3678" s="36">
        <f t="shared" si="342"/>
        <v>2.5</v>
      </c>
      <c r="M3678" t="str">
        <f>'References data'!H3679</f>
        <v>Liên Vùng đặc biệt</v>
      </c>
      <c r="N3678">
        <f t="shared" si="343"/>
        <v>3.6</v>
      </c>
      <c r="O3678">
        <f t="shared" si="344"/>
        <v>1500</v>
      </c>
      <c r="P3678" t="str">
        <f>IF(AND(N3678&gt;0,N3678&lt;=0.05),'Bảng Giá'!$B$3,IF(AND(N3678&lt;=0.1,N3678&gt;0.05),'Bảng Giá'!$B$4,IF(AND('Raw Data'!N3678&gt;0.1,'Raw Data'!N3678&lt;=0.25),'Bảng Giá'!$B$5,IF(AND('Raw Data'!N3678&gt;0.25,'Raw Data'!N3678&lt;=0.5),'Bảng Giá'!$B$6,IF(AND('Raw Data'!N3678&gt;0.5,'Raw Data'!N3678&lt;=1),'Bảng Giá'!$B$7,IF(AND('Raw Data'!N3678&gt;1,'Raw Data'!N3678&lt;=1.5),'Bảng Giá'!$B$8,IF(AND('Raw Data'!N3678&gt;1.5,'Raw Data'!N3678&lt;=2),'Bảng Giá'!$B$9,IF(AND('Raw Data'!N3678&gt;2,'Raw Data'!N3678&lt;=2.5),'Bảng Giá'!$B$10,IF(AND('Raw Data'!N3678&gt;2.5,'Raw Data'!N3678&lt;=3),'Bảng Giá'!$B$11,IF(AND('Raw Data'!N3678&gt;3,'Raw Data'!N3678&lt;=3.5),'Bảng Giá'!$B$12,IF(AND('Raw Data'!N3678&gt;3.5,'Raw Data'!N3678&lt;=4),'Bảng Giá'!$B$13,IF(AND('Raw Data'!N3678&gt;4,'Raw Data'!N3678&lt;=4.5),'Bảng Giá'!$B$14,IF(AND('Raw Data'!N3678&gt;4.5,'Raw Data'!N3678&lt;=5),'Bảng Giá'!$B$15,IF(AND('Raw Data'!N3678&gt;5,'Raw Data'!N3678&lt;=5.5),'Bảng Giá'!$B$16,IF(AND('Raw Data'!N3678&gt;5.5,'Raw Data'!N3678&lt;=6),'Bảng Giá'!$B$17,'Bảng Giá'!$B$18)))))))))))))))</f>
        <v>3.5&lt;x&lt;=4</v>
      </c>
      <c r="Q3678" s="48">
        <f t="shared" si="345"/>
        <v>1.948051948051948E-2</v>
      </c>
      <c r="R3678">
        <f t="shared" si="346"/>
        <v>94200</v>
      </c>
      <c r="S3678">
        <f t="shared" si="347"/>
        <v>17200</v>
      </c>
    </row>
    <row r="3679" spans="1:19" x14ac:dyDescent="0.25">
      <c r="A3679" s="12">
        <v>3678</v>
      </c>
      <c r="B3679" s="12" t="s">
        <v>292</v>
      </c>
      <c r="C3679" s="12" t="s">
        <v>2348</v>
      </c>
      <c r="D3679" s="28">
        <v>43018.685277777775</v>
      </c>
      <c r="E3679" s="17">
        <v>43021.185277777775</v>
      </c>
      <c r="F3679" s="13" t="s">
        <v>302</v>
      </c>
      <c r="G3679" s="12">
        <v>3600</v>
      </c>
      <c r="H3679" s="12" t="s">
        <v>142</v>
      </c>
      <c r="I3679" s="12" t="s">
        <v>322</v>
      </c>
      <c r="J3679" s="37">
        <f>INDEX('Bảng Giá'!$C$3:$H$18,MATCH('Raw Data'!P3679,'Bảng Giá'!$B$3:$B$18,0),MATCH('Raw Data'!M3679,'Bảng Giá'!$C$2:$H$2,0))</f>
        <v>78500</v>
      </c>
      <c r="K3679" s="12">
        <v>77000</v>
      </c>
      <c r="L3679" s="36">
        <f t="shared" si="342"/>
        <v>2.5</v>
      </c>
      <c r="M3679" t="str">
        <f>'References data'!H3680</f>
        <v>Liên Vùng đặc biệt</v>
      </c>
      <c r="N3679">
        <f t="shared" si="343"/>
        <v>3.6</v>
      </c>
      <c r="O3679">
        <f t="shared" si="344"/>
        <v>1500</v>
      </c>
      <c r="P3679" t="str">
        <f>IF(AND(N3679&gt;0,N3679&lt;=0.05),'Bảng Giá'!$B$3,IF(AND(N3679&lt;=0.1,N3679&gt;0.05),'Bảng Giá'!$B$4,IF(AND('Raw Data'!N3679&gt;0.1,'Raw Data'!N3679&lt;=0.25),'Bảng Giá'!$B$5,IF(AND('Raw Data'!N3679&gt;0.25,'Raw Data'!N3679&lt;=0.5),'Bảng Giá'!$B$6,IF(AND('Raw Data'!N3679&gt;0.5,'Raw Data'!N3679&lt;=1),'Bảng Giá'!$B$7,IF(AND('Raw Data'!N3679&gt;1,'Raw Data'!N3679&lt;=1.5),'Bảng Giá'!$B$8,IF(AND('Raw Data'!N3679&gt;1.5,'Raw Data'!N3679&lt;=2),'Bảng Giá'!$B$9,IF(AND('Raw Data'!N3679&gt;2,'Raw Data'!N3679&lt;=2.5),'Bảng Giá'!$B$10,IF(AND('Raw Data'!N3679&gt;2.5,'Raw Data'!N3679&lt;=3),'Bảng Giá'!$B$11,IF(AND('Raw Data'!N3679&gt;3,'Raw Data'!N3679&lt;=3.5),'Bảng Giá'!$B$12,IF(AND('Raw Data'!N3679&gt;3.5,'Raw Data'!N3679&lt;=4),'Bảng Giá'!$B$13,IF(AND('Raw Data'!N3679&gt;4,'Raw Data'!N3679&lt;=4.5),'Bảng Giá'!$B$14,IF(AND('Raw Data'!N3679&gt;4.5,'Raw Data'!N3679&lt;=5),'Bảng Giá'!$B$15,IF(AND('Raw Data'!N3679&gt;5,'Raw Data'!N3679&lt;=5.5),'Bảng Giá'!$B$16,IF(AND('Raw Data'!N3679&gt;5.5,'Raw Data'!N3679&lt;=6),'Bảng Giá'!$B$17,'Bảng Giá'!$B$18)))))))))))))))</f>
        <v>3.5&lt;x&lt;=4</v>
      </c>
      <c r="Q3679" s="48">
        <f t="shared" si="345"/>
        <v>1.948051948051948E-2</v>
      </c>
      <c r="R3679">
        <f t="shared" si="346"/>
        <v>94200</v>
      </c>
      <c r="S3679">
        <f t="shared" si="347"/>
        <v>17200</v>
      </c>
    </row>
    <row r="3680" spans="1:19" x14ac:dyDescent="0.25">
      <c r="A3680" s="12">
        <v>3679</v>
      </c>
      <c r="B3680" s="12" t="s">
        <v>292</v>
      </c>
      <c r="C3680" s="12" t="s">
        <v>2349</v>
      </c>
      <c r="D3680" s="28">
        <v>43018.514456018522</v>
      </c>
      <c r="E3680" s="17">
        <v>43022.714456018519</v>
      </c>
      <c r="F3680" s="13" t="s">
        <v>302</v>
      </c>
      <c r="G3680" s="12">
        <v>5400</v>
      </c>
      <c r="H3680" s="12" t="s">
        <v>171</v>
      </c>
      <c r="I3680" s="12" t="s">
        <v>311</v>
      </c>
      <c r="J3680" s="37">
        <f>INDEX('Bảng Giá'!$C$3:$H$18,MATCH('Raw Data'!P3680,'Bảng Giá'!$B$3:$B$18,0),MATCH('Raw Data'!M3680,'Bảng Giá'!$C$2:$H$2,0))</f>
        <v>109000</v>
      </c>
      <c r="K3680" s="12">
        <v>106300</v>
      </c>
      <c r="L3680" s="36">
        <f t="shared" si="342"/>
        <v>4.1999999999970896</v>
      </c>
      <c r="M3680" t="str">
        <f>'References data'!H3681</f>
        <v>Liên Vùng</v>
      </c>
      <c r="N3680">
        <f t="shared" si="343"/>
        <v>5.4</v>
      </c>
      <c r="O3680">
        <f t="shared" si="344"/>
        <v>2700</v>
      </c>
      <c r="P3680" t="str">
        <f>IF(AND(N3680&gt;0,N3680&lt;=0.05),'Bảng Giá'!$B$3,IF(AND(N3680&lt;=0.1,N3680&gt;0.05),'Bảng Giá'!$B$4,IF(AND('Raw Data'!N3680&gt;0.1,'Raw Data'!N3680&lt;=0.25),'Bảng Giá'!$B$5,IF(AND('Raw Data'!N3680&gt;0.25,'Raw Data'!N3680&lt;=0.5),'Bảng Giá'!$B$6,IF(AND('Raw Data'!N3680&gt;0.5,'Raw Data'!N3680&lt;=1),'Bảng Giá'!$B$7,IF(AND('Raw Data'!N3680&gt;1,'Raw Data'!N3680&lt;=1.5),'Bảng Giá'!$B$8,IF(AND('Raw Data'!N3680&gt;1.5,'Raw Data'!N3680&lt;=2),'Bảng Giá'!$B$9,IF(AND('Raw Data'!N3680&gt;2,'Raw Data'!N3680&lt;=2.5),'Bảng Giá'!$B$10,IF(AND('Raw Data'!N3680&gt;2.5,'Raw Data'!N3680&lt;=3),'Bảng Giá'!$B$11,IF(AND('Raw Data'!N3680&gt;3,'Raw Data'!N3680&lt;=3.5),'Bảng Giá'!$B$12,IF(AND('Raw Data'!N3680&gt;3.5,'Raw Data'!N3680&lt;=4),'Bảng Giá'!$B$13,IF(AND('Raw Data'!N3680&gt;4,'Raw Data'!N3680&lt;=4.5),'Bảng Giá'!$B$14,IF(AND('Raw Data'!N3680&gt;4.5,'Raw Data'!N3680&lt;=5),'Bảng Giá'!$B$15,IF(AND('Raw Data'!N3680&gt;5,'Raw Data'!N3680&lt;=5.5),'Bảng Giá'!$B$16,IF(AND('Raw Data'!N3680&gt;5.5,'Raw Data'!N3680&lt;=6),'Bảng Giá'!$B$17,'Bảng Giá'!$B$18)))))))))))))))</f>
        <v>5&lt;x&lt;=5.5</v>
      </c>
      <c r="Q3680" s="48">
        <f t="shared" si="345"/>
        <v>2.5399811853245531E-2</v>
      </c>
      <c r="R3680">
        <f t="shared" si="346"/>
        <v>130800</v>
      </c>
      <c r="S3680">
        <f t="shared" si="347"/>
        <v>24500</v>
      </c>
    </row>
    <row r="3681" spans="1:19" x14ac:dyDescent="0.25">
      <c r="A3681" s="12">
        <v>3680</v>
      </c>
      <c r="B3681" s="12" t="s">
        <v>292</v>
      </c>
      <c r="C3681" s="12" t="s">
        <v>2350</v>
      </c>
      <c r="D3681" s="28">
        <v>43018.509872685187</v>
      </c>
      <c r="E3681" s="17">
        <v>43021.009872685187</v>
      </c>
      <c r="F3681" s="13" t="s">
        <v>302</v>
      </c>
      <c r="G3681" s="12">
        <v>3600</v>
      </c>
      <c r="H3681" s="12" t="s">
        <v>289</v>
      </c>
      <c r="I3681" s="12" t="s">
        <v>322</v>
      </c>
      <c r="J3681" s="37">
        <f>INDEX('Bảng Giá'!$C$3:$H$18,MATCH('Raw Data'!P3681,'Bảng Giá'!$B$3:$B$18,0),MATCH('Raw Data'!M3681,'Bảng Giá'!$C$2:$H$2,0))</f>
        <v>78500</v>
      </c>
      <c r="K3681" s="12">
        <v>77000</v>
      </c>
      <c r="L3681" s="36">
        <f t="shared" si="342"/>
        <v>2.5</v>
      </c>
      <c r="M3681" t="str">
        <f>'References data'!H3682</f>
        <v>Liên Vùng đặc biệt</v>
      </c>
      <c r="N3681">
        <f t="shared" si="343"/>
        <v>3.6</v>
      </c>
      <c r="O3681">
        <f t="shared" si="344"/>
        <v>1500</v>
      </c>
      <c r="P3681" t="str">
        <f>IF(AND(N3681&gt;0,N3681&lt;=0.05),'Bảng Giá'!$B$3,IF(AND(N3681&lt;=0.1,N3681&gt;0.05),'Bảng Giá'!$B$4,IF(AND('Raw Data'!N3681&gt;0.1,'Raw Data'!N3681&lt;=0.25),'Bảng Giá'!$B$5,IF(AND('Raw Data'!N3681&gt;0.25,'Raw Data'!N3681&lt;=0.5),'Bảng Giá'!$B$6,IF(AND('Raw Data'!N3681&gt;0.5,'Raw Data'!N3681&lt;=1),'Bảng Giá'!$B$7,IF(AND('Raw Data'!N3681&gt;1,'Raw Data'!N3681&lt;=1.5),'Bảng Giá'!$B$8,IF(AND('Raw Data'!N3681&gt;1.5,'Raw Data'!N3681&lt;=2),'Bảng Giá'!$B$9,IF(AND('Raw Data'!N3681&gt;2,'Raw Data'!N3681&lt;=2.5),'Bảng Giá'!$B$10,IF(AND('Raw Data'!N3681&gt;2.5,'Raw Data'!N3681&lt;=3),'Bảng Giá'!$B$11,IF(AND('Raw Data'!N3681&gt;3,'Raw Data'!N3681&lt;=3.5),'Bảng Giá'!$B$12,IF(AND('Raw Data'!N3681&gt;3.5,'Raw Data'!N3681&lt;=4),'Bảng Giá'!$B$13,IF(AND('Raw Data'!N3681&gt;4,'Raw Data'!N3681&lt;=4.5),'Bảng Giá'!$B$14,IF(AND('Raw Data'!N3681&gt;4.5,'Raw Data'!N3681&lt;=5),'Bảng Giá'!$B$15,IF(AND('Raw Data'!N3681&gt;5,'Raw Data'!N3681&lt;=5.5),'Bảng Giá'!$B$16,IF(AND('Raw Data'!N3681&gt;5.5,'Raw Data'!N3681&lt;=6),'Bảng Giá'!$B$17,'Bảng Giá'!$B$18)))))))))))))))</f>
        <v>3.5&lt;x&lt;=4</v>
      </c>
      <c r="Q3681" s="48">
        <f t="shared" si="345"/>
        <v>1.948051948051948E-2</v>
      </c>
      <c r="R3681">
        <f t="shared" si="346"/>
        <v>94200</v>
      </c>
      <c r="S3681">
        <f t="shared" si="347"/>
        <v>17200</v>
      </c>
    </row>
    <row r="3682" spans="1:19" x14ac:dyDescent="0.25">
      <c r="A3682" s="12">
        <v>3681</v>
      </c>
      <c r="B3682" s="12" t="s">
        <v>292</v>
      </c>
      <c r="C3682" s="12" t="s">
        <v>2351</v>
      </c>
      <c r="D3682" s="28">
        <v>43017.499571759261</v>
      </c>
      <c r="E3682" s="17">
        <v>43021.699571759258</v>
      </c>
      <c r="F3682" s="13" t="s">
        <v>302</v>
      </c>
      <c r="G3682" s="12">
        <v>5400</v>
      </c>
      <c r="H3682" s="12" t="s">
        <v>171</v>
      </c>
      <c r="I3682" s="12" t="s">
        <v>311</v>
      </c>
      <c r="J3682" s="37">
        <f>INDEX('Bảng Giá'!$C$3:$H$18,MATCH('Raw Data'!P3682,'Bảng Giá'!$B$3:$B$18,0),MATCH('Raw Data'!M3682,'Bảng Giá'!$C$2:$H$2,0))</f>
        <v>109000</v>
      </c>
      <c r="K3682" s="12">
        <v>106300</v>
      </c>
      <c r="L3682" s="36">
        <f t="shared" si="342"/>
        <v>4.1999999999970896</v>
      </c>
      <c r="M3682" t="str">
        <f>'References data'!H3683</f>
        <v>Liên Vùng</v>
      </c>
      <c r="N3682">
        <f t="shared" si="343"/>
        <v>5.4</v>
      </c>
      <c r="O3682">
        <f t="shared" si="344"/>
        <v>2700</v>
      </c>
      <c r="P3682" t="str">
        <f>IF(AND(N3682&gt;0,N3682&lt;=0.05),'Bảng Giá'!$B$3,IF(AND(N3682&lt;=0.1,N3682&gt;0.05),'Bảng Giá'!$B$4,IF(AND('Raw Data'!N3682&gt;0.1,'Raw Data'!N3682&lt;=0.25),'Bảng Giá'!$B$5,IF(AND('Raw Data'!N3682&gt;0.25,'Raw Data'!N3682&lt;=0.5),'Bảng Giá'!$B$6,IF(AND('Raw Data'!N3682&gt;0.5,'Raw Data'!N3682&lt;=1),'Bảng Giá'!$B$7,IF(AND('Raw Data'!N3682&gt;1,'Raw Data'!N3682&lt;=1.5),'Bảng Giá'!$B$8,IF(AND('Raw Data'!N3682&gt;1.5,'Raw Data'!N3682&lt;=2),'Bảng Giá'!$B$9,IF(AND('Raw Data'!N3682&gt;2,'Raw Data'!N3682&lt;=2.5),'Bảng Giá'!$B$10,IF(AND('Raw Data'!N3682&gt;2.5,'Raw Data'!N3682&lt;=3),'Bảng Giá'!$B$11,IF(AND('Raw Data'!N3682&gt;3,'Raw Data'!N3682&lt;=3.5),'Bảng Giá'!$B$12,IF(AND('Raw Data'!N3682&gt;3.5,'Raw Data'!N3682&lt;=4),'Bảng Giá'!$B$13,IF(AND('Raw Data'!N3682&gt;4,'Raw Data'!N3682&lt;=4.5),'Bảng Giá'!$B$14,IF(AND('Raw Data'!N3682&gt;4.5,'Raw Data'!N3682&lt;=5),'Bảng Giá'!$B$15,IF(AND('Raw Data'!N3682&gt;5,'Raw Data'!N3682&lt;=5.5),'Bảng Giá'!$B$16,IF(AND('Raw Data'!N3682&gt;5.5,'Raw Data'!N3682&lt;=6),'Bảng Giá'!$B$17,'Bảng Giá'!$B$18)))))))))))))))</f>
        <v>5&lt;x&lt;=5.5</v>
      </c>
      <c r="Q3682" s="48">
        <f t="shared" si="345"/>
        <v>2.5399811853245531E-2</v>
      </c>
      <c r="R3682">
        <f t="shared" si="346"/>
        <v>130800</v>
      </c>
      <c r="S3682">
        <f t="shared" si="347"/>
        <v>24500</v>
      </c>
    </row>
    <row r="3683" spans="1:19" x14ac:dyDescent="0.25">
      <c r="A3683" s="12">
        <v>3682</v>
      </c>
      <c r="B3683" s="12" t="s">
        <v>292</v>
      </c>
      <c r="C3683" s="12" t="s">
        <v>2352</v>
      </c>
      <c r="D3683" s="28">
        <v>43018.395300925928</v>
      </c>
      <c r="E3683" s="17">
        <v>43020.895300925928</v>
      </c>
      <c r="F3683" s="13" t="s">
        <v>302</v>
      </c>
      <c r="G3683" s="12">
        <v>3600</v>
      </c>
      <c r="H3683" s="12" t="s">
        <v>146</v>
      </c>
      <c r="I3683" s="12" t="s">
        <v>322</v>
      </c>
      <c r="J3683" s="37">
        <f>INDEX('Bảng Giá'!$C$3:$H$18,MATCH('Raw Data'!P3683,'Bảng Giá'!$B$3:$B$18,0),MATCH('Raw Data'!M3683,'Bảng Giá'!$C$2:$H$2,0))</f>
        <v>78500</v>
      </c>
      <c r="K3683" s="12">
        <v>77000</v>
      </c>
      <c r="L3683" s="36">
        <f t="shared" si="342"/>
        <v>2.5</v>
      </c>
      <c r="M3683" t="str">
        <f>'References data'!H3684</f>
        <v>Liên Vùng đặc biệt</v>
      </c>
      <c r="N3683">
        <f t="shared" si="343"/>
        <v>3.6</v>
      </c>
      <c r="O3683">
        <f t="shared" si="344"/>
        <v>1500</v>
      </c>
      <c r="P3683" t="str">
        <f>IF(AND(N3683&gt;0,N3683&lt;=0.05),'Bảng Giá'!$B$3,IF(AND(N3683&lt;=0.1,N3683&gt;0.05),'Bảng Giá'!$B$4,IF(AND('Raw Data'!N3683&gt;0.1,'Raw Data'!N3683&lt;=0.25),'Bảng Giá'!$B$5,IF(AND('Raw Data'!N3683&gt;0.25,'Raw Data'!N3683&lt;=0.5),'Bảng Giá'!$B$6,IF(AND('Raw Data'!N3683&gt;0.5,'Raw Data'!N3683&lt;=1),'Bảng Giá'!$B$7,IF(AND('Raw Data'!N3683&gt;1,'Raw Data'!N3683&lt;=1.5),'Bảng Giá'!$B$8,IF(AND('Raw Data'!N3683&gt;1.5,'Raw Data'!N3683&lt;=2),'Bảng Giá'!$B$9,IF(AND('Raw Data'!N3683&gt;2,'Raw Data'!N3683&lt;=2.5),'Bảng Giá'!$B$10,IF(AND('Raw Data'!N3683&gt;2.5,'Raw Data'!N3683&lt;=3),'Bảng Giá'!$B$11,IF(AND('Raw Data'!N3683&gt;3,'Raw Data'!N3683&lt;=3.5),'Bảng Giá'!$B$12,IF(AND('Raw Data'!N3683&gt;3.5,'Raw Data'!N3683&lt;=4),'Bảng Giá'!$B$13,IF(AND('Raw Data'!N3683&gt;4,'Raw Data'!N3683&lt;=4.5),'Bảng Giá'!$B$14,IF(AND('Raw Data'!N3683&gt;4.5,'Raw Data'!N3683&lt;=5),'Bảng Giá'!$B$15,IF(AND('Raw Data'!N3683&gt;5,'Raw Data'!N3683&lt;=5.5),'Bảng Giá'!$B$16,IF(AND('Raw Data'!N3683&gt;5.5,'Raw Data'!N3683&lt;=6),'Bảng Giá'!$B$17,'Bảng Giá'!$B$18)))))))))))))))</f>
        <v>3.5&lt;x&lt;=4</v>
      </c>
      <c r="Q3683" s="48">
        <f t="shared" si="345"/>
        <v>1.948051948051948E-2</v>
      </c>
      <c r="R3683">
        <f t="shared" si="346"/>
        <v>94200</v>
      </c>
      <c r="S3683">
        <f t="shared" si="347"/>
        <v>17200</v>
      </c>
    </row>
    <row r="3684" spans="1:19" x14ac:dyDescent="0.25">
      <c r="A3684" s="12">
        <v>3683</v>
      </c>
      <c r="B3684" s="12" t="s">
        <v>292</v>
      </c>
      <c r="C3684" s="12" t="s">
        <v>2353</v>
      </c>
      <c r="D3684" s="28">
        <v>43019.370567129627</v>
      </c>
      <c r="E3684" s="17">
        <v>43021.870567129627</v>
      </c>
      <c r="F3684" s="13" t="s">
        <v>302</v>
      </c>
      <c r="G3684" s="12">
        <v>3600</v>
      </c>
      <c r="H3684" s="12" t="s">
        <v>146</v>
      </c>
      <c r="I3684" s="12" t="s">
        <v>322</v>
      </c>
      <c r="J3684" s="37">
        <f>INDEX('Bảng Giá'!$C$3:$H$18,MATCH('Raw Data'!P3684,'Bảng Giá'!$B$3:$B$18,0),MATCH('Raw Data'!M3684,'Bảng Giá'!$C$2:$H$2,0))</f>
        <v>78500</v>
      </c>
      <c r="K3684" s="12">
        <v>77000</v>
      </c>
      <c r="L3684" s="36">
        <f t="shared" si="342"/>
        <v>2.5</v>
      </c>
      <c r="M3684" t="str">
        <f>'References data'!H3685</f>
        <v>Liên Vùng đặc biệt</v>
      </c>
      <c r="N3684">
        <f t="shared" si="343"/>
        <v>3.6</v>
      </c>
      <c r="O3684">
        <f t="shared" si="344"/>
        <v>1500</v>
      </c>
      <c r="P3684" t="str">
        <f>IF(AND(N3684&gt;0,N3684&lt;=0.05),'Bảng Giá'!$B$3,IF(AND(N3684&lt;=0.1,N3684&gt;0.05),'Bảng Giá'!$B$4,IF(AND('Raw Data'!N3684&gt;0.1,'Raw Data'!N3684&lt;=0.25),'Bảng Giá'!$B$5,IF(AND('Raw Data'!N3684&gt;0.25,'Raw Data'!N3684&lt;=0.5),'Bảng Giá'!$B$6,IF(AND('Raw Data'!N3684&gt;0.5,'Raw Data'!N3684&lt;=1),'Bảng Giá'!$B$7,IF(AND('Raw Data'!N3684&gt;1,'Raw Data'!N3684&lt;=1.5),'Bảng Giá'!$B$8,IF(AND('Raw Data'!N3684&gt;1.5,'Raw Data'!N3684&lt;=2),'Bảng Giá'!$B$9,IF(AND('Raw Data'!N3684&gt;2,'Raw Data'!N3684&lt;=2.5),'Bảng Giá'!$B$10,IF(AND('Raw Data'!N3684&gt;2.5,'Raw Data'!N3684&lt;=3),'Bảng Giá'!$B$11,IF(AND('Raw Data'!N3684&gt;3,'Raw Data'!N3684&lt;=3.5),'Bảng Giá'!$B$12,IF(AND('Raw Data'!N3684&gt;3.5,'Raw Data'!N3684&lt;=4),'Bảng Giá'!$B$13,IF(AND('Raw Data'!N3684&gt;4,'Raw Data'!N3684&lt;=4.5),'Bảng Giá'!$B$14,IF(AND('Raw Data'!N3684&gt;4.5,'Raw Data'!N3684&lt;=5),'Bảng Giá'!$B$15,IF(AND('Raw Data'!N3684&gt;5,'Raw Data'!N3684&lt;=5.5),'Bảng Giá'!$B$16,IF(AND('Raw Data'!N3684&gt;5.5,'Raw Data'!N3684&lt;=6),'Bảng Giá'!$B$17,'Bảng Giá'!$B$18)))))))))))))))</f>
        <v>3.5&lt;x&lt;=4</v>
      </c>
      <c r="Q3684" s="48">
        <f t="shared" si="345"/>
        <v>1.948051948051948E-2</v>
      </c>
      <c r="R3684">
        <f t="shared" si="346"/>
        <v>94200</v>
      </c>
      <c r="S3684">
        <f t="shared" si="347"/>
        <v>17200</v>
      </c>
    </row>
    <row r="3685" spans="1:19" x14ac:dyDescent="0.25">
      <c r="A3685" s="12">
        <v>3684</v>
      </c>
      <c r="B3685" s="12" t="s">
        <v>292</v>
      </c>
      <c r="C3685" s="12" t="s">
        <v>2354</v>
      </c>
      <c r="D3685" s="28">
        <v>43019.3747337963</v>
      </c>
      <c r="E3685" s="17">
        <v>43023.574733796297</v>
      </c>
      <c r="F3685" s="13" t="s">
        <v>302</v>
      </c>
      <c r="G3685" s="12">
        <v>5400</v>
      </c>
      <c r="H3685" s="12" t="s">
        <v>171</v>
      </c>
      <c r="I3685" s="12" t="s">
        <v>311</v>
      </c>
      <c r="J3685" s="37">
        <f>INDEX('Bảng Giá'!$C$3:$H$18,MATCH('Raw Data'!P3685,'Bảng Giá'!$B$3:$B$18,0),MATCH('Raw Data'!M3685,'Bảng Giá'!$C$2:$H$2,0))</f>
        <v>109000</v>
      </c>
      <c r="K3685" s="12">
        <v>106300</v>
      </c>
      <c r="L3685" s="36">
        <f t="shared" si="342"/>
        <v>4.1999999999970896</v>
      </c>
      <c r="M3685" t="str">
        <f>'References data'!H3686</f>
        <v>Liên Vùng</v>
      </c>
      <c r="N3685">
        <f t="shared" si="343"/>
        <v>5.4</v>
      </c>
      <c r="O3685">
        <f t="shared" si="344"/>
        <v>2700</v>
      </c>
      <c r="P3685" t="str">
        <f>IF(AND(N3685&gt;0,N3685&lt;=0.05),'Bảng Giá'!$B$3,IF(AND(N3685&lt;=0.1,N3685&gt;0.05),'Bảng Giá'!$B$4,IF(AND('Raw Data'!N3685&gt;0.1,'Raw Data'!N3685&lt;=0.25),'Bảng Giá'!$B$5,IF(AND('Raw Data'!N3685&gt;0.25,'Raw Data'!N3685&lt;=0.5),'Bảng Giá'!$B$6,IF(AND('Raw Data'!N3685&gt;0.5,'Raw Data'!N3685&lt;=1),'Bảng Giá'!$B$7,IF(AND('Raw Data'!N3685&gt;1,'Raw Data'!N3685&lt;=1.5),'Bảng Giá'!$B$8,IF(AND('Raw Data'!N3685&gt;1.5,'Raw Data'!N3685&lt;=2),'Bảng Giá'!$B$9,IF(AND('Raw Data'!N3685&gt;2,'Raw Data'!N3685&lt;=2.5),'Bảng Giá'!$B$10,IF(AND('Raw Data'!N3685&gt;2.5,'Raw Data'!N3685&lt;=3),'Bảng Giá'!$B$11,IF(AND('Raw Data'!N3685&gt;3,'Raw Data'!N3685&lt;=3.5),'Bảng Giá'!$B$12,IF(AND('Raw Data'!N3685&gt;3.5,'Raw Data'!N3685&lt;=4),'Bảng Giá'!$B$13,IF(AND('Raw Data'!N3685&gt;4,'Raw Data'!N3685&lt;=4.5),'Bảng Giá'!$B$14,IF(AND('Raw Data'!N3685&gt;4.5,'Raw Data'!N3685&lt;=5),'Bảng Giá'!$B$15,IF(AND('Raw Data'!N3685&gt;5,'Raw Data'!N3685&lt;=5.5),'Bảng Giá'!$B$16,IF(AND('Raw Data'!N3685&gt;5.5,'Raw Data'!N3685&lt;=6),'Bảng Giá'!$B$17,'Bảng Giá'!$B$18)))))))))))))))</f>
        <v>5&lt;x&lt;=5.5</v>
      </c>
      <c r="Q3685" s="48">
        <f t="shared" si="345"/>
        <v>2.5399811853245531E-2</v>
      </c>
      <c r="R3685">
        <f t="shared" si="346"/>
        <v>130800</v>
      </c>
      <c r="S3685">
        <f t="shared" si="347"/>
        <v>24500</v>
      </c>
    </row>
    <row r="3686" spans="1:19" x14ac:dyDescent="0.25">
      <c r="A3686" s="12">
        <v>3685</v>
      </c>
      <c r="B3686" s="12" t="s">
        <v>292</v>
      </c>
      <c r="C3686" s="12" t="s">
        <v>2355</v>
      </c>
      <c r="D3686" s="28">
        <v>43018.685173611113</v>
      </c>
      <c r="E3686" s="17">
        <v>43021.185173611113</v>
      </c>
      <c r="F3686" s="13" t="s">
        <v>302</v>
      </c>
      <c r="G3686" s="12">
        <v>3600</v>
      </c>
      <c r="H3686" s="12" t="s">
        <v>146</v>
      </c>
      <c r="I3686" s="12" t="s">
        <v>322</v>
      </c>
      <c r="J3686" s="37">
        <f>INDEX('Bảng Giá'!$C$3:$H$18,MATCH('Raw Data'!P3686,'Bảng Giá'!$B$3:$B$18,0),MATCH('Raw Data'!M3686,'Bảng Giá'!$C$2:$H$2,0))</f>
        <v>78500</v>
      </c>
      <c r="K3686" s="12">
        <v>77000</v>
      </c>
      <c r="L3686" s="36">
        <f t="shared" si="342"/>
        <v>2.5</v>
      </c>
      <c r="M3686" t="str">
        <f>'References data'!H3687</f>
        <v>Liên Vùng đặc biệt</v>
      </c>
      <c r="N3686">
        <f t="shared" si="343"/>
        <v>3.6</v>
      </c>
      <c r="O3686">
        <f t="shared" si="344"/>
        <v>1500</v>
      </c>
      <c r="P3686" t="str">
        <f>IF(AND(N3686&gt;0,N3686&lt;=0.05),'Bảng Giá'!$B$3,IF(AND(N3686&lt;=0.1,N3686&gt;0.05),'Bảng Giá'!$B$4,IF(AND('Raw Data'!N3686&gt;0.1,'Raw Data'!N3686&lt;=0.25),'Bảng Giá'!$B$5,IF(AND('Raw Data'!N3686&gt;0.25,'Raw Data'!N3686&lt;=0.5),'Bảng Giá'!$B$6,IF(AND('Raw Data'!N3686&gt;0.5,'Raw Data'!N3686&lt;=1),'Bảng Giá'!$B$7,IF(AND('Raw Data'!N3686&gt;1,'Raw Data'!N3686&lt;=1.5),'Bảng Giá'!$B$8,IF(AND('Raw Data'!N3686&gt;1.5,'Raw Data'!N3686&lt;=2),'Bảng Giá'!$B$9,IF(AND('Raw Data'!N3686&gt;2,'Raw Data'!N3686&lt;=2.5),'Bảng Giá'!$B$10,IF(AND('Raw Data'!N3686&gt;2.5,'Raw Data'!N3686&lt;=3),'Bảng Giá'!$B$11,IF(AND('Raw Data'!N3686&gt;3,'Raw Data'!N3686&lt;=3.5),'Bảng Giá'!$B$12,IF(AND('Raw Data'!N3686&gt;3.5,'Raw Data'!N3686&lt;=4),'Bảng Giá'!$B$13,IF(AND('Raw Data'!N3686&gt;4,'Raw Data'!N3686&lt;=4.5),'Bảng Giá'!$B$14,IF(AND('Raw Data'!N3686&gt;4.5,'Raw Data'!N3686&lt;=5),'Bảng Giá'!$B$15,IF(AND('Raw Data'!N3686&gt;5,'Raw Data'!N3686&lt;=5.5),'Bảng Giá'!$B$16,IF(AND('Raw Data'!N3686&gt;5.5,'Raw Data'!N3686&lt;=6),'Bảng Giá'!$B$17,'Bảng Giá'!$B$18)))))))))))))))</f>
        <v>3.5&lt;x&lt;=4</v>
      </c>
      <c r="Q3686" s="48">
        <f t="shared" si="345"/>
        <v>1.948051948051948E-2</v>
      </c>
      <c r="R3686">
        <f t="shared" si="346"/>
        <v>94200</v>
      </c>
      <c r="S3686">
        <f t="shared" si="347"/>
        <v>17200</v>
      </c>
    </row>
    <row r="3687" spans="1:19" x14ac:dyDescent="0.25">
      <c r="A3687" s="12">
        <v>3686</v>
      </c>
      <c r="B3687" s="12" t="s">
        <v>292</v>
      </c>
      <c r="C3687" s="12" t="s">
        <v>2356</v>
      </c>
      <c r="D3687" s="28">
        <v>43019.374444444446</v>
      </c>
      <c r="E3687" s="17">
        <v>43023.574444444443</v>
      </c>
      <c r="F3687" s="13" t="s">
        <v>302</v>
      </c>
      <c r="G3687" s="12">
        <v>5400</v>
      </c>
      <c r="H3687" s="12" t="s">
        <v>171</v>
      </c>
      <c r="I3687" s="12" t="s">
        <v>311</v>
      </c>
      <c r="J3687" s="37">
        <f>INDEX('Bảng Giá'!$C$3:$H$18,MATCH('Raw Data'!P3687,'Bảng Giá'!$B$3:$B$18,0),MATCH('Raw Data'!M3687,'Bảng Giá'!$C$2:$H$2,0))</f>
        <v>109000</v>
      </c>
      <c r="K3687" s="12">
        <v>106300</v>
      </c>
      <c r="L3687" s="36">
        <f t="shared" si="342"/>
        <v>4.1999999999970896</v>
      </c>
      <c r="M3687" t="str">
        <f>'References data'!H3688</f>
        <v>Liên Vùng</v>
      </c>
      <c r="N3687">
        <f t="shared" si="343"/>
        <v>5.4</v>
      </c>
      <c r="O3687">
        <f t="shared" si="344"/>
        <v>2700</v>
      </c>
      <c r="P3687" t="str">
        <f>IF(AND(N3687&gt;0,N3687&lt;=0.05),'Bảng Giá'!$B$3,IF(AND(N3687&lt;=0.1,N3687&gt;0.05),'Bảng Giá'!$B$4,IF(AND('Raw Data'!N3687&gt;0.1,'Raw Data'!N3687&lt;=0.25),'Bảng Giá'!$B$5,IF(AND('Raw Data'!N3687&gt;0.25,'Raw Data'!N3687&lt;=0.5),'Bảng Giá'!$B$6,IF(AND('Raw Data'!N3687&gt;0.5,'Raw Data'!N3687&lt;=1),'Bảng Giá'!$B$7,IF(AND('Raw Data'!N3687&gt;1,'Raw Data'!N3687&lt;=1.5),'Bảng Giá'!$B$8,IF(AND('Raw Data'!N3687&gt;1.5,'Raw Data'!N3687&lt;=2),'Bảng Giá'!$B$9,IF(AND('Raw Data'!N3687&gt;2,'Raw Data'!N3687&lt;=2.5),'Bảng Giá'!$B$10,IF(AND('Raw Data'!N3687&gt;2.5,'Raw Data'!N3687&lt;=3),'Bảng Giá'!$B$11,IF(AND('Raw Data'!N3687&gt;3,'Raw Data'!N3687&lt;=3.5),'Bảng Giá'!$B$12,IF(AND('Raw Data'!N3687&gt;3.5,'Raw Data'!N3687&lt;=4),'Bảng Giá'!$B$13,IF(AND('Raw Data'!N3687&gt;4,'Raw Data'!N3687&lt;=4.5),'Bảng Giá'!$B$14,IF(AND('Raw Data'!N3687&gt;4.5,'Raw Data'!N3687&lt;=5),'Bảng Giá'!$B$15,IF(AND('Raw Data'!N3687&gt;5,'Raw Data'!N3687&lt;=5.5),'Bảng Giá'!$B$16,IF(AND('Raw Data'!N3687&gt;5.5,'Raw Data'!N3687&lt;=6),'Bảng Giá'!$B$17,'Bảng Giá'!$B$18)))))))))))))))</f>
        <v>5&lt;x&lt;=5.5</v>
      </c>
      <c r="Q3687" s="48">
        <f t="shared" si="345"/>
        <v>2.5399811853245531E-2</v>
      </c>
      <c r="R3687">
        <f t="shared" si="346"/>
        <v>130800</v>
      </c>
      <c r="S3687">
        <f t="shared" si="347"/>
        <v>24500</v>
      </c>
    </row>
    <row r="3688" spans="1:19" x14ac:dyDescent="0.25">
      <c r="A3688" s="12">
        <v>3687</v>
      </c>
      <c r="B3688" s="12" t="s">
        <v>292</v>
      </c>
      <c r="C3688" s="12" t="s">
        <v>2357</v>
      </c>
      <c r="D3688" s="28">
        <v>43019.370763888888</v>
      </c>
      <c r="E3688" s="17">
        <v>43021.870763888888</v>
      </c>
      <c r="F3688" s="13" t="s">
        <v>302</v>
      </c>
      <c r="G3688" s="12">
        <v>3600</v>
      </c>
      <c r="H3688" s="12" t="s">
        <v>139</v>
      </c>
      <c r="I3688" s="12" t="s">
        <v>322</v>
      </c>
      <c r="J3688" s="37">
        <f>INDEX('Bảng Giá'!$C$3:$H$18,MATCH('Raw Data'!P3688,'Bảng Giá'!$B$3:$B$18,0),MATCH('Raw Data'!M3688,'Bảng Giá'!$C$2:$H$2,0))</f>
        <v>78500</v>
      </c>
      <c r="K3688" s="12">
        <v>77000</v>
      </c>
      <c r="L3688" s="36">
        <f t="shared" si="342"/>
        <v>2.5</v>
      </c>
      <c r="M3688" t="str">
        <f>'References data'!H3689</f>
        <v>Liên Vùng đặc biệt</v>
      </c>
      <c r="N3688">
        <f t="shared" si="343"/>
        <v>3.6</v>
      </c>
      <c r="O3688">
        <f t="shared" si="344"/>
        <v>1500</v>
      </c>
      <c r="P3688" t="str">
        <f>IF(AND(N3688&gt;0,N3688&lt;=0.05),'Bảng Giá'!$B$3,IF(AND(N3688&lt;=0.1,N3688&gt;0.05),'Bảng Giá'!$B$4,IF(AND('Raw Data'!N3688&gt;0.1,'Raw Data'!N3688&lt;=0.25),'Bảng Giá'!$B$5,IF(AND('Raw Data'!N3688&gt;0.25,'Raw Data'!N3688&lt;=0.5),'Bảng Giá'!$B$6,IF(AND('Raw Data'!N3688&gt;0.5,'Raw Data'!N3688&lt;=1),'Bảng Giá'!$B$7,IF(AND('Raw Data'!N3688&gt;1,'Raw Data'!N3688&lt;=1.5),'Bảng Giá'!$B$8,IF(AND('Raw Data'!N3688&gt;1.5,'Raw Data'!N3688&lt;=2),'Bảng Giá'!$B$9,IF(AND('Raw Data'!N3688&gt;2,'Raw Data'!N3688&lt;=2.5),'Bảng Giá'!$B$10,IF(AND('Raw Data'!N3688&gt;2.5,'Raw Data'!N3688&lt;=3),'Bảng Giá'!$B$11,IF(AND('Raw Data'!N3688&gt;3,'Raw Data'!N3688&lt;=3.5),'Bảng Giá'!$B$12,IF(AND('Raw Data'!N3688&gt;3.5,'Raw Data'!N3688&lt;=4),'Bảng Giá'!$B$13,IF(AND('Raw Data'!N3688&gt;4,'Raw Data'!N3688&lt;=4.5),'Bảng Giá'!$B$14,IF(AND('Raw Data'!N3688&gt;4.5,'Raw Data'!N3688&lt;=5),'Bảng Giá'!$B$15,IF(AND('Raw Data'!N3688&gt;5,'Raw Data'!N3688&lt;=5.5),'Bảng Giá'!$B$16,IF(AND('Raw Data'!N3688&gt;5.5,'Raw Data'!N3688&lt;=6),'Bảng Giá'!$B$17,'Bảng Giá'!$B$18)))))))))))))))</f>
        <v>3.5&lt;x&lt;=4</v>
      </c>
      <c r="Q3688" s="48">
        <f t="shared" si="345"/>
        <v>1.948051948051948E-2</v>
      </c>
      <c r="R3688">
        <f t="shared" si="346"/>
        <v>94200</v>
      </c>
      <c r="S3688">
        <f t="shared" si="347"/>
        <v>17200</v>
      </c>
    </row>
    <row r="3689" spans="1:19" x14ac:dyDescent="0.25">
      <c r="A3689" s="12">
        <v>3688</v>
      </c>
      <c r="B3689" s="12" t="s">
        <v>292</v>
      </c>
      <c r="C3689" s="12" t="s">
        <v>2358</v>
      </c>
      <c r="D3689" s="28">
        <v>43019.374374999999</v>
      </c>
      <c r="E3689" s="17">
        <v>43023.574374999997</v>
      </c>
      <c r="F3689" s="13" t="s">
        <v>302</v>
      </c>
      <c r="G3689" s="12">
        <v>5400</v>
      </c>
      <c r="H3689" s="12" t="s">
        <v>171</v>
      </c>
      <c r="I3689" s="12" t="s">
        <v>311</v>
      </c>
      <c r="J3689" s="37">
        <f>INDEX('Bảng Giá'!$C$3:$H$18,MATCH('Raw Data'!P3689,'Bảng Giá'!$B$3:$B$18,0),MATCH('Raw Data'!M3689,'Bảng Giá'!$C$2:$H$2,0))</f>
        <v>109000</v>
      </c>
      <c r="K3689" s="12">
        <v>106300</v>
      </c>
      <c r="L3689" s="36">
        <f t="shared" si="342"/>
        <v>4.1999999999970896</v>
      </c>
      <c r="M3689" t="str">
        <f>'References data'!H3690</f>
        <v>Liên Vùng</v>
      </c>
      <c r="N3689">
        <f t="shared" si="343"/>
        <v>5.4</v>
      </c>
      <c r="O3689">
        <f t="shared" si="344"/>
        <v>2700</v>
      </c>
      <c r="P3689" t="str">
        <f>IF(AND(N3689&gt;0,N3689&lt;=0.05),'Bảng Giá'!$B$3,IF(AND(N3689&lt;=0.1,N3689&gt;0.05),'Bảng Giá'!$B$4,IF(AND('Raw Data'!N3689&gt;0.1,'Raw Data'!N3689&lt;=0.25),'Bảng Giá'!$B$5,IF(AND('Raw Data'!N3689&gt;0.25,'Raw Data'!N3689&lt;=0.5),'Bảng Giá'!$B$6,IF(AND('Raw Data'!N3689&gt;0.5,'Raw Data'!N3689&lt;=1),'Bảng Giá'!$B$7,IF(AND('Raw Data'!N3689&gt;1,'Raw Data'!N3689&lt;=1.5),'Bảng Giá'!$B$8,IF(AND('Raw Data'!N3689&gt;1.5,'Raw Data'!N3689&lt;=2),'Bảng Giá'!$B$9,IF(AND('Raw Data'!N3689&gt;2,'Raw Data'!N3689&lt;=2.5),'Bảng Giá'!$B$10,IF(AND('Raw Data'!N3689&gt;2.5,'Raw Data'!N3689&lt;=3),'Bảng Giá'!$B$11,IF(AND('Raw Data'!N3689&gt;3,'Raw Data'!N3689&lt;=3.5),'Bảng Giá'!$B$12,IF(AND('Raw Data'!N3689&gt;3.5,'Raw Data'!N3689&lt;=4),'Bảng Giá'!$B$13,IF(AND('Raw Data'!N3689&gt;4,'Raw Data'!N3689&lt;=4.5),'Bảng Giá'!$B$14,IF(AND('Raw Data'!N3689&gt;4.5,'Raw Data'!N3689&lt;=5),'Bảng Giá'!$B$15,IF(AND('Raw Data'!N3689&gt;5,'Raw Data'!N3689&lt;=5.5),'Bảng Giá'!$B$16,IF(AND('Raw Data'!N3689&gt;5.5,'Raw Data'!N3689&lt;=6),'Bảng Giá'!$B$17,'Bảng Giá'!$B$18)))))))))))))))</f>
        <v>5&lt;x&lt;=5.5</v>
      </c>
      <c r="Q3689" s="48">
        <f t="shared" si="345"/>
        <v>2.5399811853245531E-2</v>
      </c>
      <c r="R3689">
        <f t="shared" si="346"/>
        <v>130800</v>
      </c>
      <c r="S3689">
        <f t="shared" si="347"/>
        <v>24500</v>
      </c>
    </row>
    <row r="3690" spans="1:19" x14ac:dyDescent="0.25">
      <c r="A3690" s="12">
        <v>3689</v>
      </c>
      <c r="B3690" s="12" t="s">
        <v>292</v>
      </c>
      <c r="C3690" s="12" t="s">
        <v>2359</v>
      </c>
      <c r="D3690" s="28">
        <v>43018.509930555556</v>
      </c>
      <c r="E3690" s="17">
        <v>43022.709930555553</v>
      </c>
      <c r="F3690" s="13" t="s">
        <v>302</v>
      </c>
      <c r="G3690" s="12">
        <v>3600</v>
      </c>
      <c r="H3690" s="12" t="s">
        <v>362</v>
      </c>
      <c r="I3690" s="12" t="s">
        <v>322</v>
      </c>
      <c r="J3690" s="37">
        <f>INDEX('Bảng Giá'!$C$3:$H$18,MATCH('Raw Data'!P3690,'Bảng Giá'!$B$3:$B$18,0),MATCH('Raw Data'!M3690,'Bảng Giá'!$C$2:$H$2,0))</f>
        <v>83500</v>
      </c>
      <c r="K3690" s="12">
        <v>81500</v>
      </c>
      <c r="L3690" s="36">
        <f t="shared" si="342"/>
        <v>4.1999999999970896</v>
      </c>
      <c r="M3690" t="str">
        <f>'References data'!H3691</f>
        <v>Liên Vùng</v>
      </c>
      <c r="N3690">
        <f t="shared" si="343"/>
        <v>3.6</v>
      </c>
      <c r="O3690">
        <f t="shared" si="344"/>
        <v>2000</v>
      </c>
      <c r="P3690" t="str">
        <f>IF(AND(N3690&gt;0,N3690&lt;=0.05),'Bảng Giá'!$B$3,IF(AND(N3690&lt;=0.1,N3690&gt;0.05),'Bảng Giá'!$B$4,IF(AND('Raw Data'!N3690&gt;0.1,'Raw Data'!N3690&lt;=0.25),'Bảng Giá'!$B$5,IF(AND('Raw Data'!N3690&gt;0.25,'Raw Data'!N3690&lt;=0.5),'Bảng Giá'!$B$6,IF(AND('Raw Data'!N3690&gt;0.5,'Raw Data'!N3690&lt;=1),'Bảng Giá'!$B$7,IF(AND('Raw Data'!N3690&gt;1,'Raw Data'!N3690&lt;=1.5),'Bảng Giá'!$B$8,IF(AND('Raw Data'!N3690&gt;1.5,'Raw Data'!N3690&lt;=2),'Bảng Giá'!$B$9,IF(AND('Raw Data'!N3690&gt;2,'Raw Data'!N3690&lt;=2.5),'Bảng Giá'!$B$10,IF(AND('Raw Data'!N3690&gt;2.5,'Raw Data'!N3690&lt;=3),'Bảng Giá'!$B$11,IF(AND('Raw Data'!N3690&gt;3,'Raw Data'!N3690&lt;=3.5),'Bảng Giá'!$B$12,IF(AND('Raw Data'!N3690&gt;3.5,'Raw Data'!N3690&lt;=4),'Bảng Giá'!$B$13,IF(AND('Raw Data'!N3690&gt;4,'Raw Data'!N3690&lt;=4.5),'Bảng Giá'!$B$14,IF(AND('Raw Data'!N3690&gt;4.5,'Raw Data'!N3690&lt;=5),'Bảng Giá'!$B$15,IF(AND('Raw Data'!N3690&gt;5,'Raw Data'!N3690&lt;=5.5),'Bảng Giá'!$B$16,IF(AND('Raw Data'!N3690&gt;5.5,'Raw Data'!N3690&lt;=6),'Bảng Giá'!$B$17,'Bảng Giá'!$B$18)))))))))))))))</f>
        <v>3.5&lt;x&lt;=4</v>
      </c>
      <c r="Q3690" s="48">
        <f t="shared" si="345"/>
        <v>2.4539877300613498E-2</v>
      </c>
      <c r="R3690">
        <f t="shared" si="346"/>
        <v>100200</v>
      </c>
      <c r="S3690">
        <f t="shared" si="347"/>
        <v>18700</v>
      </c>
    </row>
    <row r="3691" spans="1:19" x14ac:dyDescent="0.25">
      <c r="A3691" s="12">
        <v>3690</v>
      </c>
      <c r="B3691" s="12" t="s">
        <v>292</v>
      </c>
      <c r="C3691" s="12" t="s">
        <v>2360</v>
      </c>
      <c r="D3691" s="28">
        <v>43018.685034722221</v>
      </c>
      <c r="E3691" s="17">
        <v>43021.185034722221</v>
      </c>
      <c r="F3691" s="13" t="s">
        <v>302</v>
      </c>
      <c r="G3691" s="12">
        <v>3600</v>
      </c>
      <c r="H3691" s="12" t="s">
        <v>146</v>
      </c>
      <c r="I3691" s="12" t="s">
        <v>322</v>
      </c>
      <c r="J3691" s="37">
        <f>INDEX('Bảng Giá'!$C$3:$H$18,MATCH('Raw Data'!P3691,'Bảng Giá'!$B$3:$B$18,0),MATCH('Raw Data'!M3691,'Bảng Giá'!$C$2:$H$2,0))</f>
        <v>78500</v>
      </c>
      <c r="K3691" s="12">
        <v>77000</v>
      </c>
      <c r="L3691" s="36">
        <f t="shared" si="342"/>
        <v>2.5</v>
      </c>
      <c r="M3691" t="str">
        <f>'References data'!H3692</f>
        <v>Liên Vùng đặc biệt</v>
      </c>
      <c r="N3691">
        <f t="shared" si="343"/>
        <v>3.6</v>
      </c>
      <c r="O3691">
        <f t="shared" si="344"/>
        <v>1500</v>
      </c>
      <c r="P3691" t="str">
        <f>IF(AND(N3691&gt;0,N3691&lt;=0.05),'Bảng Giá'!$B$3,IF(AND(N3691&lt;=0.1,N3691&gt;0.05),'Bảng Giá'!$B$4,IF(AND('Raw Data'!N3691&gt;0.1,'Raw Data'!N3691&lt;=0.25),'Bảng Giá'!$B$5,IF(AND('Raw Data'!N3691&gt;0.25,'Raw Data'!N3691&lt;=0.5),'Bảng Giá'!$B$6,IF(AND('Raw Data'!N3691&gt;0.5,'Raw Data'!N3691&lt;=1),'Bảng Giá'!$B$7,IF(AND('Raw Data'!N3691&gt;1,'Raw Data'!N3691&lt;=1.5),'Bảng Giá'!$B$8,IF(AND('Raw Data'!N3691&gt;1.5,'Raw Data'!N3691&lt;=2),'Bảng Giá'!$B$9,IF(AND('Raw Data'!N3691&gt;2,'Raw Data'!N3691&lt;=2.5),'Bảng Giá'!$B$10,IF(AND('Raw Data'!N3691&gt;2.5,'Raw Data'!N3691&lt;=3),'Bảng Giá'!$B$11,IF(AND('Raw Data'!N3691&gt;3,'Raw Data'!N3691&lt;=3.5),'Bảng Giá'!$B$12,IF(AND('Raw Data'!N3691&gt;3.5,'Raw Data'!N3691&lt;=4),'Bảng Giá'!$B$13,IF(AND('Raw Data'!N3691&gt;4,'Raw Data'!N3691&lt;=4.5),'Bảng Giá'!$B$14,IF(AND('Raw Data'!N3691&gt;4.5,'Raw Data'!N3691&lt;=5),'Bảng Giá'!$B$15,IF(AND('Raw Data'!N3691&gt;5,'Raw Data'!N3691&lt;=5.5),'Bảng Giá'!$B$16,IF(AND('Raw Data'!N3691&gt;5.5,'Raw Data'!N3691&lt;=6),'Bảng Giá'!$B$17,'Bảng Giá'!$B$18)))))))))))))))</f>
        <v>3.5&lt;x&lt;=4</v>
      </c>
      <c r="Q3691" s="48">
        <f t="shared" si="345"/>
        <v>1.948051948051948E-2</v>
      </c>
      <c r="R3691">
        <f t="shared" si="346"/>
        <v>94200</v>
      </c>
      <c r="S3691">
        <f t="shared" si="347"/>
        <v>17200</v>
      </c>
    </row>
    <row r="3692" spans="1:19" x14ac:dyDescent="0.25">
      <c r="A3692" s="12">
        <v>3691</v>
      </c>
      <c r="B3692" s="12" t="s">
        <v>292</v>
      </c>
      <c r="C3692" s="12" t="s">
        <v>2361</v>
      </c>
      <c r="D3692" s="28">
        <v>43017.499780092592</v>
      </c>
      <c r="E3692" s="17">
        <v>43019.999780092592</v>
      </c>
      <c r="F3692" s="13" t="s">
        <v>302</v>
      </c>
      <c r="G3692" s="12">
        <v>3600</v>
      </c>
      <c r="H3692" s="12" t="s">
        <v>146</v>
      </c>
      <c r="I3692" s="12" t="s">
        <v>322</v>
      </c>
      <c r="J3692" s="37">
        <f>INDEX('Bảng Giá'!$C$3:$H$18,MATCH('Raw Data'!P3692,'Bảng Giá'!$B$3:$B$18,0),MATCH('Raw Data'!M3692,'Bảng Giá'!$C$2:$H$2,0))</f>
        <v>78500</v>
      </c>
      <c r="K3692" s="12">
        <v>77000</v>
      </c>
      <c r="L3692" s="36">
        <f t="shared" si="342"/>
        <v>2.5</v>
      </c>
      <c r="M3692" t="str">
        <f>'References data'!H3693</f>
        <v>Liên Vùng đặc biệt</v>
      </c>
      <c r="N3692">
        <f t="shared" si="343"/>
        <v>3.6</v>
      </c>
      <c r="O3692">
        <f t="shared" si="344"/>
        <v>1500</v>
      </c>
      <c r="P3692" t="str">
        <f>IF(AND(N3692&gt;0,N3692&lt;=0.05),'Bảng Giá'!$B$3,IF(AND(N3692&lt;=0.1,N3692&gt;0.05),'Bảng Giá'!$B$4,IF(AND('Raw Data'!N3692&gt;0.1,'Raw Data'!N3692&lt;=0.25),'Bảng Giá'!$B$5,IF(AND('Raw Data'!N3692&gt;0.25,'Raw Data'!N3692&lt;=0.5),'Bảng Giá'!$B$6,IF(AND('Raw Data'!N3692&gt;0.5,'Raw Data'!N3692&lt;=1),'Bảng Giá'!$B$7,IF(AND('Raw Data'!N3692&gt;1,'Raw Data'!N3692&lt;=1.5),'Bảng Giá'!$B$8,IF(AND('Raw Data'!N3692&gt;1.5,'Raw Data'!N3692&lt;=2),'Bảng Giá'!$B$9,IF(AND('Raw Data'!N3692&gt;2,'Raw Data'!N3692&lt;=2.5),'Bảng Giá'!$B$10,IF(AND('Raw Data'!N3692&gt;2.5,'Raw Data'!N3692&lt;=3),'Bảng Giá'!$B$11,IF(AND('Raw Data'!N3692&gt;3,'Raw Data'!N3692&lt;=3.5),'Bảng Giá'!$B$12,IF(AND('Raw Data'!N3692&gt;3.5,'Raw Data'!N3692&lt;=4),'Bảng Giá'!$B$13,IF(AND('Raw Data'!N3692&gt;4,'Raw Data'!N3692&lt;=4.5),'Bảng Giá'!$B$14,IF(AND('Raw Data'!N3692&gt;4.5,'Raw Data'!N3692&lt;=5),'Bảng Giá'!$B$15,IF(AND('Raw Data'!N3692&gt;5,'Raw Data'!N3692&lt;=5.5),'Bảng Giá'!$B$16,IF(AND('Raw Data'!N3692&gt;5.5,'Raw Data'!N3692&lt;=6),'Bảng Giá'!$B$17,'Bảng Giá'!$B$18)))))))))))))))</f>
        <v>3.5&lt;x&lt;=4</v>
      </c>
      <c r="Q3692" s="48">
        <f t="shared" si="345"/>
        <v>1.948051948051948E-2</v>
      </c>
      <c r="R3692">
        <f t="shared" si="346"/>
        <v>94200</v>
      </c>
      <c r="S3692">
        <f t="shared" si="347"/>
        <v>17200</v>
      </c>
    </row>
    <row r="3693" spans="1:19" x14ac:dyDescent="0.25">
      <c r="A3693" s="12">
        <v>3692</v>
      </c>
      <c r="B3693" s="12" t="s">
        <v>292</v>
      </c>
      <c r="C3693" s="12" t="s">
        <v>2362</v>
      </c>
      <c r="D3693" s="28">
        <v>43019.374386574076</v>
      </c>
      <c r="E3693" s="17">
        <v>43021.874386574076</v>
      </c>
      <c r="F3693" s="13" t="s">
        <v>302</v>
      </c>
      <c r="G3693" s="12">
        <v>3600</v>
      </c>
      <c r="H3693" s="12" t="s">
        <v>131</v>
      </c>
      <c r="I3693" s="12" t="s">
        <v>322</v>
      </c>
      <c r="J3693" s="37">
        <f>INDEX('Bảng Giá'!$C$3:$H$18,MATCH('Raw Data'!P3693,'Bảng Giá'!$B$3:$B$18,0),MATCH('Raw Data'!M3693,'Bảng Giá'!$C$2:$H$2,0))</f>
        <v>78500</v>
      </c>
      <c r="K3693" s="12">
        <v>77000</v>
      </c>
      <c r="L3693" s="36">
        <f t="shared" si="342"/>
        <v>2.5</v>
      </c>
      <c r="M3693" t="str">
        <f>'References data'!H3694</f>
        <v>Liên Vùng đặc biệt</v>
      </c>
      <c r="N3693">
        <f t="shared" si="343"/>
        <v>3.6</v>
      </c>
      <c r="O3693">
        <f t="shared" si="344"/>
        <v>1500</v>
      </c>
      <c r="P3693" t="str">
        <f>IF(AND(N3693&gt;0,N3693&lt;=0.05),'Bảng Giá'!$B$3,IF(AND(N3693&lt;=0.1,N3693&gt;0.05),'Bảng Giá'!$B$4,IF(AND('Raw Data'!N3693&gt;0.1,'Raw Data'!N3693&lt;=0.25),'Bảng Giá'!$B$5,IF(AND('Raw Data'!N3693&gt;0.25,'Raw Data'!N3693&lt;=0.5),'Bảng Giá'!$B$6,IF(AND('Raw Data'!N3693&gt;0.5,'Raw Data'!N3693&lt;=1),'Bảng Giá'!$B$7,IF(AND('Raw Data'!N3693&gt;1,'Raw Data'!N3693&lt;=1.5),'Bảng Giá'!$B$8,IF(AND('Raw Data'!N3693&gt;1.5,'Raw Data'!N3693&lt;=2),'Bảng Giá'!$B$9,IF(AND('Raw Data'!N3693&gt;2,'Raw Data'!N3693&lt;=2.5),'Bảng Giá'!$B$10,IF(AND('Raw Data'!N3693&gt;2.5,'Raw Data'!N3693&lt;=3),'Bảng Giá'!$B$11,IF(AND('Raw Data'!N3693&gt;3,'Raw Data'!N3693&lt;=3.5),'Bảng Giá'!$B$12,IF(AND('Raw Data'!N3693&gt;3.5,'Raw Data'!N3693&lt;=4),'Bảng Giá'!$B$13,IF(AND('Raw Data'!N3693&gt;4,'Raw Data'!N3693&lt;=4.5),'Bảng Giá'!$B$14,IF(AND('Raw Data'!N3693&gt;4.5,'Raw Data'!N3693&lt;=5),'Bảng Giá'!$B$15,IF(AND('Raw Data'!N3693&gt;5,'Raw Data'!N3693&lt;=5.5),'Bảng Giá'!$B$16,IF(AND('Raw Data'!N3693&gt;5.5,'Raw Data'!N3693&lt;=6),'Bảng Giá'!$B$17,'Bảng Giá'!$B$18)))))))))))))))</f>
        <v>3.5&lt;x&lt;=4</v>
      </c>
      <c r="Q3693" s="48">
        <f t="shared" si="345"/>
        <v>1.948051948051948E-2</v>
      </c>
      <c r="R3693">
        <f t="shared" si="346"/>
        <v>94200</v>
      </c>
      <c r="S3693">
        <f t="shared" si="347"/>
        <v>17200</v>
      </c>
    </row>
    <row r="3694" spans="1:19" x14ac:dyDescent="0.25">
      <c r="A3694" s="12">
        <v>3693</v>
      </c>
      <c r="B3694" s="12" t="s">
        <v>292</v>
      </c>
      <c r="C3694" s="12" t="s">
        <v>2363</v>
      </c>
      <c r="D3694" s="28">
        <v>43018.684999999998</v>
      </c>
      <c r="E3694" s="17">
        <v>43021.184999999998</v>
      </c>
      <c r="F3694" s="13" t="s">
        <v>302</v>
      </c>
      <c r="G3694" s="12">
        <v>3600</v>
      </c>
      <c r="H3694" s="12" t="s">
        <v>146</v>
      </c>
      <c r="I3694" s="12" t="s">
        <v>322</v>
      </c>
      <c r="J3694" s="37">
        <f>INDEX('Bảng Giá'!$C$3:$H$18,MATCH('Raw Data'!P3694,'Bảng Giá'!$B$3:$B$18,0),MATCH('Raw Data'!M3694,'Bảng Giá'!$C$2:$H$2,0))</f>
        <v>78500</v>
      </c>
      <c r="K3694" s="12">
        <v>77000</v>
      </c>
      <c r="L3694" s="36">
        <f t="shared" si="342"/>
        <v>2.5</v>
      </c>
      <c r="M3694" t="str">
        <f>'References data'!H3695</f>
        <v>Liên Vùng đặc biệt</v>
      </c>
      <c r="N3694">
        <f t="shared" si="343"/>
        <v>3.6</v>
      </c>
      <c r="O3694">
        <f t="shared" si="344"/>
        <v>1500</v>
      </c>
      <c r="P3694" t="str">
        <f>IF(AND(N3694&gt;0,N3694&lt;=0.05),'Bảng Giá'!$B$3,IF(AND(N3694&lt;=0.1,N3694&gt;0.05),'Bảng Giá'!$B$4,IF(AND('Raw Data'!N3694&gt;0.1,'Raw Data'!N3694&lt;=0.25),'Bảng Giá'!$B$5,IF(AND('Raw Data'!N3694&gt;0.25,'Raw Data'!N3694&lt;=0.5),'Bảng Giá'!$B$6,IF(AND('Raw Data'!N3694&gt;0.5,'Raw Data'!N3694&lt;=1),'Bảng Giá'!$B$7,IF(AND('Raw Data'!N3694&gt;1,'Raw Data'!N3694&lt;=1.5),'Bảng Giá'!$B$8,IF(AND('Raw Data'!N3694&gt;1.5,'Raw Data'!N3694&lt;=2),'Bảng Giá'!$B$9,IF(AND('Raw Data'!N3694&gt;2,'Raw Data'!N3694&lt;=2.5),'Bảng Giá'!$B$10,IF(AND('Raw Data'!N3694&gt;2.5,'Raw Data'!N3694&lt;=3),'Bảng Giá'!$B$11,IF(AND('Raw Data'!N3694&gt;3,'Raw Data'!N3694&lt;=3.5),'Bảng Giá'!$B$12,IF(AND('Raw Data'!N3694&gt;3.5,'Raw Data'!N3694&lt;=4),'Bảng Giá'!$B$13,IF(AND('Raw Data'!N3694&gt;4,'Raw Data'!N3694&lt;=4.5),'Bảng Giá'!$B$14,IF(AND('Raw Data'!N3694&gt;4.5,'Raw Data'!N3694&lt;=5),'Bảng Giá'!$B$15,IF(AND('Raw Data'!N3694&gt;5,'Raw Data'!N3694&lt;=5.5),'Bảng Giá'!$B$16,IF(AND('Raw Data'!N3694&gt;5.5,'Raw Data'!N3694&lt;=6),'Bảng Giá'!$B$17,'Bảng Giá'!$B$18)))))))))))))))</f>
        <v>3.5&lt;x&lt;=4</v>
      </c>
      <c r="Q3694" s="48">
        <f t="shared" si="345"/>
        <v>1.948051948051948E-2</v>
      </c>
      <c r="R3694">
        <f t="shared" si="346"/>
        <v>94200</v>
      </c>
      <c r="S3694">
        <f t="shared" si="347"/>
        <v>17200</v>
      </c>
    </row>
    <row r="3695" spans="1:19" x14ac:dyDescent="0.25">
      <c r="A3695" s="12">
        <v>3694</v>
      </c>
      <c r="B3695" s="12" t="s">
        <v>292</v>
      </c>
      <c r="C3695" s="12" t="s">
        <v>2364</v>
      </c>
      <c r="D3695" s="28">
        <v>43019.374583333331</v>
      </c>
      <c r="E3695" s="17">
        <v>43023.574583333328</v>
      </c>
      <c r="F3695" s="13" t="s">
        <v>302</v>
      </c>
      <c r="G3695" s="12">
        <v>5400</v>
      </c>
      <c r="H3695" s="12" t="s">
        <v>171</v>
      </c>
      <c r="I3695" s="12" t="s">
        <v>311</v>
      </c>
      <c r="J3695" s="37">
        <f>INDEX('Bảng Giá'!$C$3:$H$18,MATCH('Raw Data'!P3695,'Bảng Giá'!$B$3:$B$18,0),MATCH('Raw Data'!M3695,'Bảng Giá'!$C$2:$H$2,0))</f>
        <v>109000</v>
      </c>
      <c r="K3695" s="12">
        <v>106300</v>
      </c>
      <c r="L3695" s="36">
        <f t="shared" si="342"/>
        <v>4.1999999999970896</v>
      </c>
      <c r="M3695" t="str">
        <f>'References data'!H3696</f>
        <v>Liên Vùng</v>
      </c>
      <c r="N3695">
        <f t="shared" si="343"/>
        <v>5.4</v>
      </c>
      <c r="O3695">
        <f t="shared" si="344"/>
        <v>2700</v>
      </c>
      <c r="P3695" t="str">
        <f>IF(AND(N3695&gt;0,N3695&lt;=0.05),'Bảng Giá'!$B$3,IF(AND(N3695&lt;=0.1,N3695&gt;0.05),'Bảng Giá'!$B$4,IF(AND('Raw Data'!N3695&gt;0.1,'Raw Data'!N3695&lt;=0.25),'Bảng Giá'!$B$5,IF(AND('Raw Data'!N3695&gt;0.25,'Raw Data'!N3695&lt;=0.5),'Bảng Giá'!$B$6,IF(AND('Raw Data'!N3695&gt;0.5,'Raw Data'!N3695&lt;=1),'Bảng Giá'!$B$7,IF(AND('Raw Data'!N3695&gt;1,'Raw Data'!N3695&lt;=1.5),'Bảng Giá'!$B$8,IF(AND('Raw Data'!N3695&gt;1.5,'Raw Data'!N3695&lt;=2),'Bảng Giá'!$B$9,IF(AND('Raw Data'!N3695&gt;2,'Raw Data'!N3695&lt;=2.5),'Bảng Giá'!$B$10,IF(AND('Raw Data'!N3695&gt;2.5,'Raw Data'!N3695&lt;=3),'Bảng Giá'!$B$11,IF(AND('Raw Data'!N3695&gt;3,'Raw Data'!N3695&lt;=3.5),'Bảng Giá'!$B$12,IF(AND('Raw Data'!N3695&gt;3.5,'Raw Data'!N3695&lt;=4),'Bảng Giá'!$B$13,IF(AND('Raw Data'!N3695&gt;4,'Raw Data'!N3695&lt;=4.5),'Bảng Giá'!$B$14,IF(AND('Raw Data'!N3695&gt;4.5,'Raw Data'!N3695&lt;=5),'Bảng Giá'!$B$15,IF(AND('Raw Data'!N3695&gt;5,'Raw Data'!N3695&lt;=5.5),'Bảng Giá'!$B$16,IF(AND('Raw Data'!N3695&gt;5.5,'Raw Data'!N3695&lt;=6),'Bảng Giá'!$B$17,'Bảng Giá'!$B$18)))))))))))))))</f>
        <v>5&lt;x&lt;=5.5</v>
      </c>
      <c r="Q3695" s="48">
        <f t="shared" si="345"/>
        <v>2.5399811853245531E-2</v>
      </c>
      <c r="R3695">
        <f t="shared" si="346"/>
        <v>130800</v>
      </c>
      <c r="S3695">
        <f t="shared" si="347"/>
        <v>24500</v>
      </c>
    </row>
    <row r="3696" spans="1:19" x14ac:dyDescent="0.25">
      <c r="A3696" s="12">
        <v>3695</v>
      </c>
      <c r="B3696" s="12" t="s">
        <v>292</v>
      </c>
      <c r="C3696" s="12" t="s">
        <v>2365</v>
      </c>
      <c r="D3696" s="28">
        <v>43017.497928240744</v>
      </c>
      <c r="E3696" s="17">
        <v>43021.697928240741</v>
      </c>
      <c r="F3696" s="13" t="s">
        <v>302</v>
      </c>
      <c r="G3696" s="12">
        <v>5400</v>
      </c>
      <c r="H3696" s="12" t="s">
        <v>324</v>
      </c>
      <c r="I3696" s="12" t="s">
        <v>311</v>
      </c>
      <c r="J3696" s="37">
        <f>INDEX('Bảng Giá'!$C$3:$H$18,MATCH('Raw Data'!P3696,'Bảng Giá'!$B$3:$B$18,0),MATCH('Raw Data'!M3696,'Bảng Giá'!$C$2:$H$2,0))</f>
        <v>109000</v>
      </c>
      <c r="K3696" s="12">
        <v>106300</v>
      </c>
      <c r="L3696" s="36">
        <f t="shared" si="342"/>
        <v>4.1999999999970896</v>
      </c>
      <c r="M3696" t="str">
        <f>'References data'!H3697</f>
        <v>Liên Vùng</v>
      </c>
      <c r="N3696">
        <f t="shared" si="343"/>
        <v>5.4</v>
      </c>
      <c r="O3696">
        <f t="shared" si="344"/>
        <v>2700</v>
      </c>
      <c r="P3696" t="str">
        <f>IF(AND(N3696&gt;0,N3696&lt;=0.05),'Bảng Giá'!$B$3,IF(AND(N3696&lt;=0.1,N3696&gt;0.05),'Bảng Giá'!$B$4,IF(AND('Raw Data'!N3696&gt;0.1,'Raw Data'!N3696&lt;=0.25),'Bảng Giá'!$B$5,IF(AND('Raw Data'!N3696&gt;0.25,'Raw Data'!N3696&lt;=0.5),'Bảng Giá'!$B$6,IF(AND('Raw Data'!N3696&gt;0.5,'Raw Data'!N3696&lt;=1),'Bảng Giá'!$B$7,IF(AND('Raw Data'!N3696&gt;1,'Raw Data'!N3696&lt;=1.5),'Bảng Giá'!$B$8,IF(AND('Raw Data'!N3696&gt;1.5,'Raw Data'!N3696&lt;=2),'Bảng Giá'!$B$9,IF(AND('Raw Data'!N3696&gt;2,'Raw Data'!N3696&lt;=2.5),'Bảng Giá'!$B$10,IF(AND('Raw Data'!N3696&gt;2.5,'Raw Data'!N3696&lt;=3),'Bảng Giá'!$B$11,IF(AND('Raw Data'!N3696&gt;3,'Raw Data'!N3696&lt;=3.5),'Bảng Giá'!$B$12,IF(AND('Raw Data'!N3696&gt;3.5,'Raw Data'!N3696&lt;=4),'Bảng Giá'!$B$13,IF(AND('Raw Data'!N3696&gt;4,'Raw Data'!N3696&lt;=4.5),'Bảng Giá'!$B$14,IF(AND('Raw Data'!N3696&gt;4.5,'Raw Data'!N3696&lt;=5),'Bảng Giá'!$B$15,IF(AND('Raw Data'!N3696&gt;5,'Raw Data'!N3696&lt;=5.5),'Bảng Giá'!$B$16,IF(AND('Raw Data'!N3696&gt;5.5,'Raw Data'!N3696&lt;=6),'Bảng Giá'!$B$17,'Bảng Giá'!$B$18)))))))))))))))</f>
        <v>5&lt;x&lt;=5.5</v>
      </c>
      <c r="Q3696" s="48">
        <f t="shared" si="345"/>
        <v>2.5399811853245531E-2</v>
      </c>
      <c r="R3696">
        <f t="shared" si="346"/>
        <v>130800</v>
      </c>
      <c r="S3696">
        <f t="shared" si="347"/>
        <v>24500</v>
      </c>
    </row>
    <row r="3697" spans="1:19" x14ac:dyDescent="0.25">
      <c r="A3697" s="12">
        <v>3696</v>
      </c>
      <c r="B3697" s="12" t="s">
        <v>292</v>
      </c>
      <c r="C3697" s="12" t="s">
        <v>2366</v>
      </c>
      <c r="D3697" s="28">
        <v>43017.499814814815</v>
      </c>
      <c r="E3697" s="17">
        <v>43019.999814814815</v>
      </c>
      <c r="F3697" s="13" t="s">
        <v>302</v>
      </c>
      <c r="G3697" s="12">
        <v>3600</v>
      </c>
      <c r="H3697" s="12" t="s">
        <v>139</v>
      </c>
      <c r="I3697" s="12" t="s">
        <v>322</v>
      </c>
      <c r="J3697" s="37">
        <f>INDEX('Bảng Giá'!$C$3:$H$18,MATCH('Raw Data'!P3697,'Bảng Giá'!$B$3:$B$18,0),MATCH('Raw Data'!M3697,'Bảng Giá'!$C$2:$H$2,0))</f>
        <v>78500</v>
      </c>
      <c r="K3697" s="12">
        <v>77000</v>
      </c>
      <c r="L3697" s="36">
        <f t="shared" si="342"/>
        <v>2.5</v>
      </c>
      <c r="M3697" t="str">
        <f>'References data'!H3698</f>
        <v>Liên Vùng đặc biệt</v>
      </c>
      <c r="N3697">
        <f t="shared" si="343"/>
        <v>3.6</v>
      </c>
      <c r="O3697">
        <f t="shared" si="344"/>
        <v>1500</v>
      </c>
      <c r="P3697" t="str">
        <f>IF(AND(N3697&gt;0,N3697&lt;=0.05),'Bảng Giá'!$B$3,IF(AND(N3697&lt;=0.1,N3697&gt;0.05),'Bảng Giá'!$B$4,IF(AND('Raw Data'!N3697&gt;0.1,'Raw Data'!N3697&lt;=0.25),'Bảng Giá'!$B$5,IF(AND('Raw Data'!N3697&gt;0.25,'Raw Data'!N3697&lt;=0.5),'Bảng Giá'!$B$6,IF(AND('Raw Data'!N3697&gt;0.5,'Raw Data'!N3697&lt;=1),'Bảng Giá'!$B$7,IF(AND('Raw Data'!N3697&gt;1,'Raw Data'!N3697&lt;=1.5),'Bảng Giá'!$B$8,IF(AND('Raw Data'!N3697&gt;1.5,'Raw Data'!N3697&lt;=2),'Bảng Giá'!$B$9,IF(AND('Raw Data'!N3697&gt;2,'Raw Data'!N3697&lt;=2.5),'Bảng Giá'!$B$10,IF(AND('Raw Data'!N3697&gt;2.5,'Raw Data'!N3697&lt;=3),'Bảng Giá'!$B$11,IF(AND('Raw Data'!N3697&gt;3,'Raw Data'!N3697&lt;=3.5),'Bảng Giá'!$B$12,IF(AND('Raw Data'!N3697&gt;3.5,'Raw Data'!N3697&lt;=4),'Bảng Giá'!$B$13,IF(AND('Raw Data'!N3697&gt;4,'Raw Data'!N3697&lt;=4.5),'Bảng Giá'!$B$14,IF(AND('Raw Data'!N3697&gt;4.5,'Raw Data'!N3697&lt;=5),'Bảng Giá'!$B$15,IF(AND('Raw Data'!N3697&gt;5,'Raw Data'!N3697&lt;=5.5),'Bảng Giá'!$B$16,IF(AND('Raw Data'!N3697&gt;5.5,'Raw Data'!N3697&lt;=6),'Bảng Giá'!$B$17,'Bảng Giá'!$B$18)))))))))))))))</f>
        <v>3.5&lt;x&lt;=4</v>
      </c>
      <c r="Q3697" s="48">
        <f t="shared" si="345"/>
        <v>1.948051948051948E-2</v>
      </c>
      <c r="R3697">
        <f t="shared" si="346"/>
        <v>94200</v>
      </c>
      <c r="S3697">
        <f t="shared" si="347"/>
        <v>17200</v>
      </c>
    </row>
    <row r="3698" spans="1:19" x14ac:dyDescent="0.25">
      <c r="A3698" s="12">
        <v>3697</v>
      </c>
      <c r="B3698" s="12" t="s">
        <v>292</v>
      </c>
      <c r="C3698" s="12" t="s">
        <v>2367</v>
      </c>
      <c r="D3698" s="28">
        <v>43019.374780092592</v>
      </c>
      <c r="E3698" s="17">
        <v>43023.574780092589</v>
      </c>
      <c r="F3698" s="13" t="s">
        <v>302</v>
      </c>
      <c r="G3698" s="12">
        <v>3600</v>
      </c>
      <c r="H3698" s="12" t="s">
        <v>190</v>
      </c>
      <c r="I3698" s="12" t="s">
        <v>322</v>
      </c>
      <c r="J3698" s="37">
        <f>INDEX('Bảng Giá'!$C$3:$H$18,MATCH('Raw Data'!P3698,'Bảng Giá'!$B$3:$B$18,0),MATCH('Raw Data'!M3698,'Bảng Giá'!$C$2:$H$2,0))</f>
        <v>83500</v>
      </c>
      <c r="K3698" s="12">
        <v>81500</v>
      </c>
      <c r="L3698" s="36">
        <f t="shared" si="342"/>
        <v>4.1999999999970896</v>
      </c>
      <c r="M3698" t="str">
        <f>'References data'!H3699</f>
        <v>Liên Vùng</v>
      </c>
      <c r="N3698">
        <f t="shared" si="343"/>
        <v>3.6</v>
      </c>
      <c r="O3698">
        <f t="shared" si="344"/>
        <v>2000</v>
      </c>
      <c r="P3698" t="str">
        <f>IF(AND(N3698&gt;0,N3698&lt;=0.05),'Bảng Giá'!$B$3,IF(AND(N3698&lt;=0.1,N3698&gt;0.05),'Bảng Giá'!$B$4,IF(AND('Raw Data'!N3698&gt;0.1,'Raw Data'!N3698&lt;=0.25),'Bảng Giá'!$B$5,IF(AND('Raw Data'!N3698&gt;0.25,'Raw Data'!N3698&lt;=0.5),'Bảng Giá'!$B$6,IF(AND('Raw Data'!N3698&gt;0.5,'Raw Data'!N3698&lt;=1),'Bảng Giá'!$B$7,IF(AND('Raw Data'!N3698&gt;1,'Raw Data'!N3698&lt;=1.5),'Bảng Giá'!$B$8,IF(AND('Raw Data'!N3698&gt;1.5,'Raw Data'!N3698&lt;=2),'Bảng Giá'!$B$9,IF(AND('Raw Data'!N3698&gt;2,'Raw Data'!N3698&lt;=2.5),'Bảng Giá'!$B$10,IF(AND('Raw Data'!N3698&gt;2.5,'Raw Data'!N3698&lt;=3),'Bảng Giá'!$B$11,IF(AND('Raw Data'!N3698&gt;3,'Raw Data'!N3698&lt;=3.5),'Bảng Giá'!$B$12,IF(AND('Raw Data'!N3698&gt;3.5,'Raw Data'!N3698&lt;=4),'Bảng Giá'!$B$13,IF(AND('Raw Data'!N3698&gt;4,'Raw Data'!N3698&lt;=4.5),'Bảng Giá'!$B$14,IF(AND('Raw Data'!N3698&gt;4.5,'Raw Data'!N3698&lt;=5),'Bảng Giá'!$B$15,IF(AND('Raw Data'!N3698&gt;5,'Raw Data'!N3698&lt;=5.5),'Bảng Giá'!$B$16,IF(AND('Raw Data'!N3698&gt;5.5,'Raw Data'!N3698&lt;=6),'Bảng Giá'!$B$17,'Bảng Giá'!$B$18)))))))))))))))</f>
        <v>3.5&lt;x&lt;=4</v>
      </c>
      <c r="Q3698" s="48">
        <f t="shared" si="345"/>
        <v>2.4539877300613498E-2</v>
      </c>
      <c r="R3698">
        <f t="shared" si="346"/>
        <v>100200</v>
      </c>
      <c r="S3698">
        <f t="shared" si="347"/>
        <v>18700</v>
      </c>
    </row>
    <row r="3699" spans="1:19" x14ac:dyDescent="0.25">
      <c r="A3699" s="12">
        <v>3698</v>
      </c>
      <c r="B3699" s="12" t="s">
        <v>292</v>
      </c>
      <c r="C3699" s="12" t="s">
        <v>2368</v>
      </c>
      <c r="D3699" s="28">
        <v>43019.370659722219</v>
      </c>
      <c r="E3699" s="17">
        <v>43023.570659722216</v>
      </c>
      <c r="F3699" s="13" t="s">
        <v>302</v>
      </c>
      <c r="G3699" s="12">
        <v>5400</v>
      </c>
      <c r="H3699" s="12" t="s">
        <v>171</v>
      </c>
      <c r="I3699" s="12" t="s">
        <v>311</v>
      </c>
      <c r="J3699" s="37">
        <f>INDEX('Bảng Giá'!$C$3:$H$18,MATCH('Raw Data'!P3699,'Bảng Giá'!$B$3:$B$18,0),MATCH('Raw Data'!M3699,'Bảng Giá'!$C$2:$H$2,0))</f>
        <v>109000</v>
      </c>
      <c r="K3699" s="12">
        <v>106300</v>
      </c>
      <c r="L3699" s="36">
        <f t="shared" si="342"/>
        <v>4.1999999999970896</v>
      </c>
      <c r="M3699" t="str">
        <f>'References data'!H3700</f>
        <v>Liên Vùng</v>
      </c>
      <c r="N3699">
        <f t="shared" si="343"/>
        <v>5.4</v>
      </c>
      <c r="O3699">
        <f t="shared" si="344"/>
        <v>2700</v>
      </c>
      <c r="P3699" t="str">
        <f>IF(AND(N3699&gt;0,N3699&lt;=0.05),'Bảng Giá'!$B$3,IF(AND(N3699&lt;=0.1,N3699&gt;0.05),'Bảng Giá'!$B$4,IF(AND('Raw Data'!N3699&gt;0.1,'Raw Data'!N3699&lt;=0.25),'Bảng Giá'!$B$5,IF(AND('Raw Data'!N3699&gt;0.25,'Raw Data'!N3699&lt;=0.5),'Bảng Giá'!$B$6,IF(AND('Raw Data'!N3699&gt;0.5,'Raw Data'!N3699&lt;=1),'Bảng Giá'!$B$7,IF(AND('Raw Data'!N3699&gt;1,'Raw Data'!N3699&lt;=1.5),'Bảng Giá'!$B$8,IF(AND('Raw Data'!N3699&gt;1.5,'Raw Data'!N3699&lt;=2),'Bảng Giá'!$B$9,IF(AND('Raw Data'!N3699&gt;2,'Raw Data'!N3699&lt;=2.5),'Bảng Giá'!$B$10,IF(AND('Raw Data'!N3699&gt;2.5,'Raw Data'!N3699&lt;=3),'Bảng Giá'!$B$11,IF(AND('Raw Data'!N3699&gt;3,'Raw Data'!N3699&lt;=3.5),'Bảng Giá'!$B$12,IF(AND('Raw Data'!N3699&gt;3.5,'Raw Data'!N3699&lt;=4),'Bảng Giá'!$B$13,IF(AND('Raw Data'!N3699&gt;4,'Raw Data'!N3699&lt;=4.5),'Bảng Giá'!$B$14,IF(AND('Raw Data'!N3699&gt;4.5,'Raw Data'!N3699&lt;=5),'Bảng Giá'!$B$15,IF(AND('Raw Data'!N3699&gt;5,'Raw Data'!N3699&lt;=5.5),'Bảng Giá'!$B$16,IF(AND('Raw Data'!N3699&gt;5.5,'Raw Data'!N3699&lt;=6),'Bảng Giá'!$B$17,'Bảng Giá'!$B$18)))))))))))))))</f>
        <v>5&lt;x&lt;=5.5</v>
      </c>
      <c r="Q3699" s="48">
        <f t="shared" si="345"/>
        <v>2.5399811853245531E-2</v>
      </c>
      <c r="R3699">
        <f t="shared" si="346"/>
        <v>130800</v>
      </c>
      <c r="S3699">
        <f t="shared" si="347"/>
        <v>24500</v>
      </c>
    </row>
    <row r="3700" spans="1:19" x14ac:dyDescent="0.25">
      <c r="A3700" s="12">
        <v>3699</v>
      </c>
      <c r="B3700" s="12" t="s">
        <v>292</v>
      </c>
      <c r="C3700" s="12" t="s">
        <v>2369</v>
      </c>
      <c r="D3700" s="28">
        <v>43019.662962962961</v>
      </c>
      <c r="E3700" s="17">
        <v>43023.862962962958</v>
      </c>
      <c r="F3700" s="13" t="s">
        <v>302</v>
      </c>
      <c r="G3700" s="12">
        <v>5400</v>
      </c>
      <c r="H3700" s="12" t="s">
        <v>171</v>
      </c>
      <c r="I3700" s="12" t="s">
        <v>311</v>
      </c>
      <c r="J3700" s="37">
        <f>INDEX('Bảng Giá'!$C$3:$H$18,MATCH('Raw Data'!P3700,'Bảng Giá'!$B$3:$B$18,0),MATCH('Raw Data'!M3700,'Bảng Giá'!$C$2:$H$2,0))</f>
        <v>109000</v>
      </c>
      <c r="K3700" s="12">
        <v>106300</v>
      </c>
      <c r="L3700" s="36">
        <f t="shared" si="342"/>
        <v>4.1999999999970896</v>
      </c>
      <c r="M3700" t="str">
        <f>'References data'!H3701</f>
        <v>Liên Vùng</v>
      </c>
      <c r="N3700">
        <f t="shared" si="343"/>
        <v>5.4</v>
      </c>
      <c r="O3700">
        <f t="shared" si="344"/>
        <v>2700</v>
      </c>
      <c r="P3700" t="str">
        <f>IF(AND(N3700&gt;0,N3700&lt;=0.05),'Bảng Giá'!$B$3,IF(AND(N3700&lt;=0.1,N3700&gt;0.05),'Bảng Giá'!$B$4,IF(AND('Raw Data'!N3700&gt;0.1,'Raw Data'!N3700&lt;=0.25),'Bảng Giá'!$B$5,IF(AND('Raw Data'!N3700&gt;0.25,'Raw Data'!N3700&lt;=0.5),'Bảng Giá'!$B$6,IF(AND('Raw Data'!N3700&gt;0.5,'Raw Data'!N3700&lt;=1),'Bảng Giá'!$B$7,IF(AND('Raw Data'!N3700&gt;1,'Raw Data'!N3700&lt;=1.5),'Bảng Giá'!$B$8,IF(AND('Raw Data'!N3700&gt;1.5,'Raw Data'!N3700&lt;=2),'Bảng Giá'!$B$9,IF(AND('Raw Data'!N3700&gt;2,'Raw Data'!N3700&lt;=2.5),'Bảng Giá'!$B$10,IF(AND('Raw Data'!N3700&gt;2.5,'Raw Data'!N3700&lt;=3),'Bảng Giá'!$B$11,IF(AND('Raw Data'!N3700&gt;3,'Raw Data'!N3700&lt;=3.5),'Bảng Giá'!$B$12,IF(AND('Raw Data'!N3700&gt;3.5,'Raw Data'!N3700&lt;=4),'Bảng Giá'!$B$13,IF(AND('Raw Data'!N3700&gt;4,'Raw Data'!N3700&lt;=4.5),'Bảng Giá'!$B$14,IF(AND('Raw Data'!N3700&gt;4.5,'Raw Data'!N3700&lt;=5),'Bảng Giá'!$B$15,IF(AND('Raw Data'!N3700&gt;5,'Raw Data'!N3700&lt;=5.5),'Bảng Giá'!$B$16,IF(AND('Raw Data'!N3700&gt;5.5,'Raw Data'!N3700&lt;=6),'Bảng Giá'!$B$17,'Bảng Giá'!$B$18)))))))))))))))</f>
        <v>5&lt;x&lt;=5.5</v>
      </c>
      <c r="Q3700" s="48">
        <f t="shared" si="345"/>
        <v>2.5399811853245531E-2</v>
      </c>
      <c r="R3700">
        <f t="shared" si="346"/>
        <v>130800</v>
      </c>
      <c r="S3700">
        <f t="shared" si="347"/>
        <v>24500</v>
      </c>
    </row>
    <row r="3701" spans="1:19" x14ac:dyDescent="0.25">
      <c r="A3701" s="12">
        <v>3700</v>
      </c>
      <c r="B3701" s="12" t="s">
        <v>292</v>
      </c>
      <c r="C3701" s="12" t="s">
        <v>2370</v>
      </c>
      <c r="D3701" s="28">
        <v>43018.510138888887</v>
      </c>
      <c r="E3701" s="17">
        <v>43021.010138888887</v>
      </c>
      <c r="F3701" s="13" t="s">
        <v>302</v>
      </c>
      <c r="G3701" s="12">
        <v>3600</v>
      </c>
      <c r="H3701" s="12" t="s">
        <v>139</v>
      </c>
      <c r="I3701" s="12" t="s">
        <v>322</v>
      </c>
      <c r="J3701" s="37">
        <f>INDEX('Bảng Giá'!$C$3:$H$18,MATCH('Raw Data'!P3701,'Bảng Giá'!$B$3:$B$18,0),MATCH('Raw Data'!M3701,'Bảng Giá'!$C$2:$H$2,0))</f>
        <v>78500</v>
      </c>
      <c r="K3701" s="12">
        <v>77000</v>
      </c>
      <c r="L3701" s="36">
        <f t="shared" si="342"/>
        <v>2.5</v>
      </c>
      <c r="M3701" t="str">
        <f>'References data'!H3702</f>
        <v>Liên Vùng đặc biệt</v>
      </c>
      <c r="N3701">
        <f t="shared" si="343"/>
        <v>3.6</v>
      </c>
      <c r="O3701">
        <f t="shared" si="344"/>
        <v>1500</v>
      </c>
      <c r="P3701" t="str">
        <f>IF(AND(N3701&gt;0,N3701&lt;=0.05),'Bảng Giá'!$B$3,IF(AND(N3701&lt;=0.1,N3701&gt;0.05),'Bảng Giá'!$B$4,IF(AND('Raw Data'!N3701&gt;0.1,'Raw Data'!N3701&lt;=0.25),'Bảng Giá'!$B$5,IF(AND('Raw Data'!N3701&gt;0.25,'Raw Data'!N3701&lt;=0.5),'Bảng Giá'!$B$6,IF(AND('Raw Data'!N3701&gt;0.5,'Raw Data'!N3701&lt;=1),'Bảng Giá'!$B$7,IF(AND('Raw Data'!N3701&gt;1,'Raw Data'!N3701&lt;=1.5),'Bảng Giá'!$B$8,IF(AND('Raw Data'!N3701&gt;1.5,'Raw Data'!N3701&lt;=2),'Bảng Giá'!$B$9,IF(AND('Raw Data'!N3701&gt;2,'Raw Data'!N3701&lt;=2.5),'Bảng Giá'!$B$10,IF(AND('Raw Data'!N3701&gt;2.5,'Raw Data'!N3701&lt;=3),'Bảng Giá'!$B$11,IF(AND('Raw Data'!N3701&gt;3,'Raw Data'!N3701&lt;=3.5),'Bảng Giá'!$B$12,IF(AND('Raw Data'!N3701&gt;3.5,'Raw Data'!N3701&lt;=4),'Bảng Giá'!$B$13,IF(AND('Raw Data'!N3701&gt;4,'Raw Data'!N3701&lt;=4.5),'Bảng Giá'!$B$14,IF(AND('Raw Data'!N3701&gt;4.5,'Raw Data'!N3701&lt;=5),'Bảng Giá'!$B$15,IF(AND('Raw Data'!N3701&gt;5,'Raw Data'!N3701&lt;=5.5),'Bảng Giá'!$B$16,IF(AND('Raw Data'!N3701&gt;5.5,'Raw Data'!N3701&lt;=6),'Bảng Giá'!$B$17,'Bảng Giá'!$B$18)))))))))))))))</f>
        <v>3.5&lt;x&lt;=4</v>
      </c>
      <c r="Q3701" s="48">
        <f t="shared" si="345"/>
        <v>1.948051948051948E-2</v>
      </c>
      <c r="R3701">
        <f t="shared" si="346"/>
        <v>94200</v>
      </c>
      <c r="S3701">
        <f t="shared" si="347"/>
        <v>17200</v>
      </c>
    </row>
    <row r="3702" spans="1:19" x14ac:dyDescent="0.25">
      <c r="A3702" s="12">
        <v>3701</v>
      </c>
      <c r="B3702" s="12" t="s">
        <v>292</v>
      </c>
      <c r="C3702" s="12" t="s">
        <v>2371</v>
      </c>
      <c r="D3702" s="28">
        <v>43018.514340277776</v>
      </c>
      <c r="E3702" s="17">
        <v>43022.714340277773</v>
      </c>
      <c r="F3702" s="13" t="s">
        <v>302</v>
      </c>
      <c r="G3702" s="12">
        <v>5400</v>
      </c>
      <c r="H3702" s="12" t="s">
        <v>171</v>
      </c>
      <c r="I3702" s="12" t="s">
        <v>311</v>
      </c>
      <c r="J3702" s="37">
        <f>INDEX('Bảng Giá'!$C$3:$H$18,MATCH('Raw Data'!P3702,'Bảng Giá'!$B$3:$B$18,0),MATCH('Raw Data'!M3702,'Bảng Giá'!$C$2:$H$2,0))</f>
        <v>109000</v>
      </c>
      <c r="K3702" s="12">
        <v>106300</v>
      </c>
      <c r="L3702" s="36">
        <f t="shared" si="342"/>
        <v>4.1999999999970896</v>
      </c>
      <c r="M3702" t="str">
        <f>'References data'!H3703</f>
        <v>Liên Vùng</v>
      </c>
      <c r="N3702">
        <f t="shared" si="343"/>
        <v>5.4</v>
      </c>
      <c r="O3702">
        <f t="shared" si="344"/>
        <v>2700</v>
      </c>
      <c r="P3702" t="str">
        <f>IF(AND(N3702&gt;0,N3702&lt;=0.05),'Bảng Giá'!$B$3,IF(AND(N3702&lt;=0.1,N3702&gt;0.05),'Bảng Giá'!$B$4,IF(AND('Raw Data'!N3702&gt;0.1,'Raw Data'!N3702&lt;=0.25),'Bảng Giá'!$B$5,IF(AND('Raw Data'!N3702&gt;0.25,'Raw Data'!N3702&lt;=0.5),'Bảng Giá'!$B$6,IF(AND('Raw Data'!N3702&gt;0.5,'Raw Data'!N3702&lt;=1),'Bảng Giá'!$B$7,IF(AND('Raw Data'!N3702&gt;1,'Raw Data'!N3702&lt;=1.5),'Bảng Giá'!$B$8,IF(AND('Raw Data'!N3702&gt;1.5,'Raw Data'!N3702&lt;=2),'Bảng Giá'!$B$9,IF(AND('Raw Data'!N3702&gt;2,'Raw Data'!N3702&lt;=2.5),'Bảng Giá'!$B$10,IF(AND('Raw Data'!N3702&gt;2.5,'Raw Data'!N3702&lt;=3),'Bảng Giá'!$B$11,IF(AND('Raw Data'!N3702&gt;3,'Raw Data'!N3702&lt;=3.5),'Bảng Giá'!$B$12,IF(AND('Raw Data'!N3702&gt;3.5,'Raw Data'!N3702&lt;=4),'Bảng Giá'!$B$13,IF(AND('Raw Data'!N3702&gt;4,'Raw Data'!N3702&lt;=4.5),'Bảng Giá'!$B$14,IF(AND('Raw Data'!N3702&gt;4.5,'Raw Data'!N3702&lt;=5),'Bảng Giá'!$B$15,IF(AND('Raw Data'!N3702&gt;5,'Raw Data'!N3702&lt;=5.5),'Bảng Giá'!$B$16,IF(AND('Raw Data'!N3702&gt;5.5,'Raw Data'!N3702&lt;=6),'Bảng Giá'!$B$17,'Bảng Giá'!$B$18)))))))))))))))</f>
        <v>5&lt;x&lt;=5.5</v>
      </c>
      <c r="Q3702" s="48">
        <f t="shared" si="345"/>
        <v>2.5399811853245531E-2</v>
      </c>
      <c r="R3702">
        <f t="shared" si="346"/>
        <v>130800</v>
      </c>
      <c r="S3702">
        <f t="shared" si="347"/>
        <v>24500</v>
      </c>
    </row>
    <row r="3703" spans="1:19" x14ac:dyDescent="0.25">
      <c r="A3703" s="12">
        <v>3702</v>
      </c>
      <c r="B3703" s="12" t="s">
        <v>292</v>
      </c>
      <c r="C3703" s="12" t="s">
        <v>2372</v>
      </c>
      <c r="D3703" s="28">
        <v>43020.511388888888</v>
      </c>
      <c r="E3703" s="17">
        <v>43024.711388888885</v>
      </c>
      <c r="F3703" s="13" t="s">
        <v>302</v>
      </c>
      <c r="G3703" s="12">
        <v>3600</v>
      </c>
      <c r="H3703" s="12" t="s">
        <v>312</v>
      </c>
      <c r="I3703" s="12" t="s">
        <v>322</v>
      </c>
      <c r="J3703" s="37">
        <f>INDEX('Bảng Giá'!$C$3:$H$18,MATCH('Raw Data'!P3703,'Bảng Giá'!$B$3:$B$18,0),MATCH('Raw Data'!M3703,'Bảng Giá'!$C$2:$H$2,0))</f>
        <v>83500</v>
      </c>
      <c r="K3703" s="12">
        <v>81500</v>
      </c>
      <c r="L3703" s="36">
        <f t="shared" si="342"/>
        <v>4.1999999999970896</v>
      </c>
      <c r="M3703" t="str">
        <f>'References data'!H3704</f>
        <v>Liên Vùng</v>
      </c>
      <c r="N3703">
        <f t="shared" si="343"/>
        <v>3.6</v>
      </c>
      <c r="O3703">
        <f t="shared" si="344"/>
        <v>2000</v>
      </c>
      <c r="P3703" t="str">
        <f>IF(AND(N3703&gt;0,N3703&lt;=0.05),'Bảng Giá'!$B$3,IF(AND(N3703&lt;=0.1,N3703&gt;0.05),'Bảng Giá'!$B$4,IF(AND('Raw Data'!N3703&gt;0.1,'Raw Data'!N3703&lt;=0.25),'Bảng Giá'!$B$5,IF(AND('Raw Data'!N3703&gt;0.25,'Raw Data'!N3703&lt;=0.5),'Bảng Giá'!$B$6,IF(AND('Raw Data'!N3703&gt;0.5,'Raw Data'!N3703&lt;=1),'Bảng Giá'!$B$7,IF(AND('Raw Data'!N3703&gt;1,'Raw Data'!N3703&lt;=1.5),'Bảng Giá'!$B$8,IF(AND('Raw Data'!N3703&gt;1.5,'Raw Data'!N3703&lt;=2),'Bảng Giá'!$B$9,IF(AND('Raw Data'!N3703&gt;2,'Raw Data'!N3703&lt;=2.5),'Bảng Giá'!$B$10,IF(AND('Raw Data'!N3703&gt;2.5,'Raw Data'!N3703&lt;=3),'Bảng Giá'!$B$11,IF(AND('Raw Data'!N3703&gt;3,'Raw Data'!N3703&lt;=3.5),'Bảng Giá'!$B$12,IF(AND('Raw Data'!N3703&gt;3.5,'Raw Data'!N3703&lt;=4),'Bảng Giá'!$B$13,IF(AND('Raw Data'!N3703&gt;4,'Raw Data'!N3703&lt;=4.5),'Bảng Giá'!$B$14,IF(AND('Raw Data'!N3703&gt;4.5,'Raw Data'!N3703&lt;=5),'Bảng Giá'!$B$15,IF(AND('Raw Data'!N3703&gt;5,'Raw Data'!N3703&lt;=5.5),'Bảng Giá'!$B$16,IF(AND('Raw Data'!N3703&gt;5.5,'Raw Data'!N3703&lt;=6),'Bảng Giá'!$B$17,'Bảng Giá'!$B$18)))))))))))))))</f>
        <v>3.5&lt;x&lt;=4</v>
      </c>
      <c r="Q3703" s="48">
        <f t="shared" si="345"/>
        <v>2.4539877300613498E-2</v>
      </c>
      <c r="R3703">
        <f t="shared" si="346"/>
        <v>100200</v>
      </c>
      <c r="S3703">
        <f t="shared" si="347"/>
        <v>18700</v>
      </c>
    </row>
    <row r="3704" spans="1:19" x14ac:dyDescent="0.25">
      <c r="A3704" s="12">
        <v>3703</v>
      </c>
      <c r="B3704" s="12" t="s">
        <v>292</v>
      </c>
      <c r="C3704" s="12" t="s">
        <v>2373</v>
      </c>
      <c r="D3704" s="28">
        <v>43019.663240740738</v>
      </c>
      <c r="E3704" s="17">
        <v>43022.163240740738</v>
      </c>
      <c r="F3704" s="13" t="s">
        <v>302</v>
      </c>
      <c r="G3704" s="12">
        <v>3600</v>
      </c>
      <c r="H3704" s="12" t="s">
        <v>146</v>
      </c>
      <c r="I3704" s="12" t="s">
        <v>322</v>
      </c>
      <c r="J3704" s="37">
        <f>INDEX('Bảng Giá'!$C$3:$H$18,MATCH('Raw Data'!P3704,'Bảng Giá'!$B$3:$B$18,0),MATCH('Raw Data'!M3704,'Bảng Giá'!$C$2:$H$2,0))</f>
        <v>78500</v>
      </c>
      <c r="K3704" s="12">
        <v>77000</v>
      </c>
      <c r="L3704" s="36">
        <f t="shared" si="342"/>
        <v>2.5</v>
      </c>
      <c r="M3704" t="str">
        <f>'References data'!H3705</f>
        <v>Liên Vùng đặc biệt</v>
      </c>
      <c r="N3704">
        <f t="shared" si="343"/>
        <v>3.6</v>
      </c>
      <c r="O3704">
        <f t="shared" si="344"/>
        <v>1500</v>
      </c>
      <c r="P3704" t="str">
        <f>IF(AND(N3704&gt;0,N3704&lt;=0.05),'Bảng Giá'!$B$3,IF(AND(N3704&lt;=0.1,N3704&gt;0.05),'Bảng Giá'!$B$4,IF(AND('Raw Data'!N3704&gt;0.1,'Raw Data'!N3704&lt;=0.25),'Bảng Giá'!$B$5,IF(AND('Raw Data'!N3704&gt;0.25,'Raw Data'!N3704&lt;=0.5),'Bảng Giá'!$B$6,IF(AND('Raw Data'!N3704&gt;0.5,'Raw Data'!N3704&lt;=1),'Bảng Giá'!$B$7,IF(AND('Raw Data'!N3704&gt;1,'Raw Data'!N3704&lt;=1.5),'Bảng Giá'!$B$8,IF(AND('Raw Data'!N3704&gt;1.5,'Raw Data'!N3704&lt;=2),'Bảng Giá'!$B$9,IF(AND('Raw Data'!N3704&gt;2,'Raw Data'!N3704&lt;=2.5),'Bảng Giá'!$B$10,IF(AND('Raw Data'!N3704&gt;2.5,'Raw Data'!N3704&lt;=3),'Bảng Giá'!$B$11,IF(AND('Raw Data'!N3704&gt;3,'Raw Data'!N3704&lt;=3.5),'Bảng Giá'!$B$12,IF(AND('Raw Data'!N3704&gt;3.5,'Raw Data'!N3704&lt;=4),'Bảng Giá'!$B$13,IF(AND('Raw Data'!N3704&gt;4,'Raw Data'!N3704&lt;=4.5),'Bảng Giá'!$B$14,IF(AND('Raw Data'!N3704&gt;4.5,'Raw Data'!N3704&lt;=5),'Bảng Giá'!$B$15,IF(AND('Raw Data'!N3704&gt;5,'Raw Data'!N3704&lt;=5.5),'Bảng Giá'!$B$16,IF(AND('Raw Data'!N3704&gt;5.5,'Raw Data'!N3704&lt;=6),'Bảng Giá'!$B$17,'Bảng Giá'!$B$18)))))))))))))))</f>
        <v>3.5&lt;x&lt;=4</v>
      </c>
      <c r="Q3704" s="48">
        <f t="shared" si="345"/>
        <v>1.948051948051948E-2</v>
      </c>
      <c r="R3704">
        <f t="shared" si="346"/>
        <v>94200</v>
      </c>
      <c r="S3704">
        <f t="shared" si="347"/>
        <v>17200</v>
      </c>
    </row>
    <row r="3705" spans="1:19" x14ac:dyDescent="0.25">
      <c r="A3705" s="12">
        <v>3704</v>
      </c>
      <c r="B3705" s="12" t="s">
        <v>292</v>
      </c>
      <c r="C3705" s="12" t="s">
        <v>2374</v>
      </c>
      <c r="D3705" s="28">
        <v>43018.395312499997</v>
      </c>
      <c r="E3705" s="17">
        <v>43020.895312499997</v>
      </c>
      <c r="F3705" s="13" t="s">
        <v>302</v>
      </c>
      <c r="G3705" s="12">
        <v>3600</v>
      </c>
      <c r="H3705" s="12" t="s">
        <v>289</v>
      </c>
      <c r="I3705" s="12" t="s">
        <v>322</v>
      </c>
      <c r="J3705" s="37">
        <f>INDEX('Bảng Giá'!$C$3:$H$18,MATCH('Raw Data'!P3705,'Bảng Giá'!$B$3:$B$18,0),MATCH('Raw Data'!M3705,'Bảng Giá'!$C$2:$H$2,0))</f>
        <v>78500</v>
      </c>
      <c r="K3705" s="12">
        <v>77000</v>
      </c>
      <c r="L3705" s="36">
        <f t="shared" si="342"/>
        <v>2.5</v>
      </c>
      <c r="M3705" t="str">
        <f>'References data'!H3706</f>
        <v>Liên Vùng đặc biệt</v>
      </c>
      <c r="N3705">
        <f t="shared" si="343"/>
        <v>3.6</v>
      </c>
      <c r="O3705">
        <f t="shared" si="344"/>
        <v>1500</v>
      </c>
      <c r="P3705" t="str">
        <f>IF(AND(N3705&gt;0,N3705&lt;=0.05),'Bảng Giá'!$B$3,IF(AND(N3705&lt;=0.1,N3705&gt;0.05),'Bảng Giá'!$B$4,IF(AND('Raw Data'!N3705&gt;0.1,'Raw Data'!N3705&lt;=0.25),'Bảng Giá'!$B$5,IF(AND('Raw Data'!N3705&gt;0.25,'Raw Data'!N3705&lt;=0.5),'Bảng Giá'!$B$6,IF(AND('Raw Data'!N3705&gt;0.5,'Raw Data'!N3705&lt;=1),'Bảng Giá'!$B$7,IF(AND('Raw Data'!N3705&gt;1,'Raw Data'!N3705&lt;=1.5),'Bảng Giá'!$B$8,IF(AND('Raw Data'!N3705&gt;1.5,'Raw Data'!N3705&lt;=2),'Bảng Giá'!$B$9,IF(AND('Raw Data'!N3705&gt;2,'Raw Data'!N3705&lt;=2.5),'Bảng Giá'!$B$10,IF(AND('Raw Data'!N3705&gt;2.5,'Raw Data'!N3705&lt;=3),'Bảng Giá'!$B$11,IF(AND('Raw Data'!N3705&gt;3,'Raw Data'!N3705&lt;=3.5),'Bảng Giá'!$B$12,IF(AND('Raw Data'!N3705&gt;3.5,'Raw Data'!N3705&lt;=4),'Bảng Giá'!$B$13,IF(AND('Raw Data'!N3705&gt;4,'Raw Data'!N3705&lt;=4.5),'Bảng Giá'!$B$14,IF(AND('Raw Data'!N3705&gt;4.5,'Raw Data'!N3705&lt;=5),'Bảng Giá'!$B$15,IF(AND('Raw Data'!N3705&gt;5,'Raw Data'!N3705&lt;=5.5),'Bảng Giá'!$B$16,IF(AND('Raw Data'!N3705&gt;5.5,'Raw Data'!N3705&lt;=6),'Bảng Giá'!$B$17,'Bảng Giá'!$B$18)))))))))))))))</f>
        <v>3.5&lt;x&lt;=4</v>
      </c>
      <c r="Q3705" s="48">
        <f t="shared" si="345"/>
        <v>1.948051948051948E-2</v>
      </c>
      <c r="R3705">
        <f t="shared" si="346"/>
        <v>94200</v>
      </c>
      <c r="S3705">
        <f t="shared" si="347"/>
        <v>17200</v>
      </c>
    </row>
    <row r="3706" spans="1:19" x14ac:dyDescent="0.25">
      <c r="A3706" s="12">
        <v>3705</v>
      </c>
      <c r="B3706" s="12" t="s">
        <v>292</v>
      </c>
      <c r="C3706" s="12" t="s">
        <v>2375</v>
      </c>
      <c r="D3706" s="28">
        <v>43017.499444444446</v>
      </c>
      <c r="E3706" s="17">
        <v>43019.999444444446</v>
      </c>
      <c r="F3706" s="13" t="s">
        <v>302</v>
      </c>
      <c r="G3706" s="12">
        <v>3600</v>
      </c>
      <c r="H3706" s="12" t="s">
        <v>128</v>
      </c>
      <c r="I3706" s="12" t="s">
        <v>322</v>
      </c>
      <c r="J3706" s="37">
        <f>INDEX('Bảng Giá'!$C$3:$H$18,MATCH('Raw Data'!P3706,'Bảng Giá'!$B$3:$B$18,0),MATCH('Raw Data'!M3706,'Bảng Giá'!$C$2:$H$2,0))</f>
        <v>78500</v>
      </c>
      <c r="K3706" s="12">
        <v>77000</v>
      </c>
      <c r="L3706" s="36">
        <f t="shared" si="342"/>
        <v>2.5</v>
      </c>
      <c r="M3706" t="str">
        <f>'References data'!H3707</f>
        <v>Liên Vùng đặc biệt</v>
      </c>
      <c r="N3706">
        <f t="shared" si="343"/>
        <v>3.6</v>
      </c>
      <c r="O3706">
        <f t="shared" si="344"/>
        <v>1500</v>
      </c>
      <c r="P3706" t="str">
        <f>IF(AND(N3706&gt;0,N3706&lt;=0.05),'Bảng Giá'!$B$3,IF(AND(N3706&lt;=0.1,N3706&gt;0.05),'Bảng Giá'!$B$4,IF(AND('Raw Data'!N3706&gt;0.1,'Raw Data'!N3706&lt;=0.25),'Bảng Giá'!$B$5,IF(AND('Raw Data'!N3706&gt;0.25,'Raw Data'!N3706&lt;=0.5),'Bảng Giá'!$B$6,IF(AND('Raw Data'!N3706&gt;0.5,'Raw Data'!N3706&lt;=1),'Bảng Giá'!$B$7,IF(AND('Raw Data'!N3706&gt;1,'Raw Data'!N3706&lt;=1.5),'Bảng Giá'!$B$8,IF(AND('Raw Data'!N3706&gt;1.5,'Raw Data'!N3706&lt;=2),'Bảng Giá'!$B$9,IF(AND('Raw Data'!N3706&gt;2,'Raw Data'!N3706&lt;=2.5),'Bảng Giá'!$B$10,IF(AND('Raw Data'!N3706&gt;2.5,'Raw Data'!N3706&lt;=3),'Bảng Giá'!$B$11,IF(AND('Raw Data'!N3706&gt;3,'Raw Data'!N3706&lt;=3.5),'Bảng Giá'!$B$12,IF(AND('Raw Data'!N3706&gt;3.5,'Raw Data'!N3706&lt;=4),'Bảng Giá'!$B$13,IF(AND('Raw Data'!N3706&gt;4,'Raw Data'!N3706&lt;=4.5),'Bảng Giá'!$B$14,IF(AND('Raw Data'!N3706&gt;4.5,'Raw Data'!N3706&lt;=5),'Bảng Giá'!$B$15,IF(AND('Raw Data'!N3706&gt;5,'Raw Data'!N3706&lt;=5.5),'Bảng Giá'!$B$16,IF(AND('Raw Data'!N3706&gt;5.5,'Raw Data'!N3706&lt;=6),'Bảng Giá'!$B$17,'Bảng Giá'!$B$18)))))))))))))))</f>
        <v>3.5&lt;x&lt;=4</v>
      </c>
      <c r="Q3706" s="48">
        <f t="shared" si="345"/>
        <v>1.948051948051948E-2</v>
      </c>
      <c r="R3706">
        <f t="shared" si="346"/>
        <v>94200</v>
      </c>
      <c r="S3706">
        <f t="shared" si="347"/>
        <v>17200</v>
      </c>
    </row>
    <row r="3707" spans="1:19" x14ac:dyDescent="0.25">
      <c r="A3707" s="12">
        <v>3706</v>
      </c>
      <c r="B3707" s="12" t="s">
        <v>292</v>
      </c>
      <c r="C3707" s="12" t="s">
        <v>2376</v>
      </c>
      <c r="D3707" s="28">
        <v>43017.499432870369</v>
      </c>
      <c r="E3707" s="17">
        <v>43019.999432870369</v>
      </c>
      <c r="F3707" s="13" t="s">
        <v>302</v>
      </c>
      <c r="G3707" s="12">
        <v>3600</v>
      </c>
      <c r="H3707" s="12" t="s">
        <v>146</v>
      </c>
      <c r="I3707" s="12" t="s">
        <v>322</v>
      </c>
      <c r="J3707" s="37">
        <f>INDEX('Bảng Giá'!$C$3:$H$18,MATCH('Raw Data'!P3707,'Bảng Giá'!$B$3:$B$18,0),MATCH('Raw Data'!M3707,'Bảng Giá'!$C$2:$H$2,0))</f>
        <v>78500</v>
      </c>
      <c r="K3707" s="12">
        <v>77000</v>
      </c>
      <c r="L3707" s="36">
        <f t="shared" si="342"/>
        <v>2.5</v>
      </c>
      <c r="M3707" t="str">
        <f>'References data'!H3708</f>
        <v>Liên Vùng đặc biệt</v>
      </c>
      <c r="N3707">
        <f t="shared" si="343"/>
        <v>3.6</v>
      </c>
      <c r="O3707">
        <f t="shared" si="344"/>
        <v>1500</v>
      </c>
      <c r="P3707" t="str">
        <f>IF(AND(N3707&gt;0,N3707&lt;=0.05),'Bảng Giá'!$B$3,IF(AND(N3707&lt;=0.1,N3707&gt;0.05),'Bảng Giá'!$B$4,IF(AND('Raw Data'!N3707&gt;0.1,'Raw Data'!N3707&lt;=0.25),'Bảng Giá'!$B$5,IF(AND('Raw Data'!N3707&gt;0.25,'Raw Data'!N3707&lt;=0.5),'Bảng Giá'!$B$6,IF(AND('Raw Data'!N3707&gt;0.5,'Raw Data'!N3707&lt;=1),'Bảng Giá'!$B$7,IF(AND('Raw Data'!N3707&gt;1,'Raw Data'!N3707&lt;=1.5),'Bảng Giá'!$B$8,IF(AND('Raw Data'!N3707&gt;1.5,'Raw Data'!N3707&lt;=2),'Bảng Giá'!$B$9,IF(AND('Raw Data'!N3707&gt;2,'Raw Data'!N3707&lt;=2.5),'Bảng Giá'!$B$10,IF(AND('Raw Data'!N3707&gt;2.5,'Raw Data'!N3707&lt;=3),'Bảng Giá'!$B$11,IF(AND('Raw Data'!N3707&gt;3,'Raw Data'!N3707&lt;=3.5),'Bảng Giá'!$B$12,IF(AND('Raw Data'!N3707&gt;3.5,'Raw Data'!N3707&lt;=4),'Bảng Giá'!$B$13,IF(AND('Raw Data'!N3707&gt;4,'Raw Data'!N3707&lt;=4.5),'Bảng Giá'!$B$14,IF(AND('Raw Data'!N3707&gt;4.5,'Raw Data'!N3707&lt;=5),'Bảng Giá'!$B$15,IF(AND('Raw Data'!N3707&gt;5,'Raw Data'!N3707&lt;=5.5),'Bảng Giá'!$B$16,IF(AND('Raw Data'!N3707&gt;5.5,'Raw Data'!N3707&lt;=6),'Bảng Giá'!$B$17,'Bảng Giá'!$B$18)))))))))))))))</f>
        <v>3.5&lt;x&lt;=4</v>
      </c>
      <c r="Q3707" s="48">
        <f t="shared" si="345"/>
        <v>1.948051948051948E-2</v>
      </c>
      <c r="R3707">
        <f t="shared" si="346"/>
        <v>94200</v>
      </c>
      <c r="S3707">
        <f t="shared" si="347"/>
        <v>17200</v>
      </c>
    </row>
    <row r="3708" spans="1:19" x14ac:dyDescent="0.25">
      <c r="A3708" s="12">
        <v>3707</v>
      </c>
      <c r="B3708" s="12" t="s">
        <v>292</v>
      </c>
      <c r="C3708" s="12" t="s">
        <v>2377</v>
      </c>
      <c r="D3708" s="28">
        <v>43018.685520833336</v>
      </c>
      <c r="E3708" s="17">
        <v>43021.185520833336</v>
      </c>
      <c r="F3708" s="13" t="s">
        <v>302</v>
      </c>
      <c r="G3708" s="12">
        <v>3600</v>
      </c>
      <c r="H3708" s="12" t="s">
        <v>146</v>
      </c>
      <c r="I3708" s="12" t="s">
        <v>322</v>
      </c>
      <c r="J3708" s="37">
        <f>INDEX('Bảng Giá'!$C$3:$H$18,MATCH('Raw Data'!P3708,'Bảng Giá'!$B$3:$B$18,0),MATCH('Raw Data'!M3708,'Bảng Giá'!$C$2:$H$2,0))</f>
        <v>78500</v>
      </c>
      <c r="K3708" s="12">
        <v>77000</v>
      </c>
      <c r="L3708" s="36">
        <f t="shared" si="342"/>
        <v>2.5</v>
      </c>
      <c r="M3708" t="str">
        <f>'References data'!H3709</f>
        <v>Liên Vùng đặc biệt</v>
      </c>
      <c r="N3708">
        <f t="shared" si="343"/>
        <v>3.6</v>
      </c>
      <c r="O3708">
        <f t="shared" si="344"/>
        <v>1500</v>
      </c>
      <c r="P3708" t="str">
        <f>IF(AND(N3708&gt;0,N3708&lt;=0.05),'Bảng Giá'!$B$3,IF(AND(N3708&lt;=0.1,N3708&gt;0.05),'Bảng Giá'!$B$4,IF(AND('Raw Data'!N3708&gt;0.1,'Raw Data'!N3708&lt;=0.25),'Bảng Giá'!$B$5,IF(AND('Raw Data'!N3708&gt;0.25,'Raw Data'!N3708&lt;=0.5),'Bảng Giá'!$B$6,IF(AND('Raw Data'!N3708&gt;0.5,'Raw Data'!N3708&lt;=1),'Bảng Giá'!$B$7,IF(AND('Raw Data'!N3708&gt;1,'Raw Data'!N3708&lt;=1.5),'Bảng Giá'!$B$8,IF(AND('Raw Data'!N3708&gt;1.5,'Raw Data'!N3708&lt;=2),'Bảng Giá'!$B$9,IF(AND('Raw Data'!N3708&gt;2,'Raw Data'!N3708&lt;=2.5),'Bảng Giá'!$B$10,IF(AND('Raw Data'!N3708&gt;2.5,'Raw Data'!N3708&lt;=3),'Bảng Giá'!$B$11,IF(AND('Raw Data'!N3708&gt;3,'Raw Data'!N3708&lt;=3.5),'Bảng Giá'!$B$12,IF(AND('Raw Data'!N3708&gt;3.5,'Raw Data'!N3708&lt;=4),'Bảng Giá'!$B$13,IF(AND('Raw Data'!N3708&gt;4,'Raw Data'!N3708&lt;=4.5),'Bảng Giá'!$B$14,IF(AND('Raw Data'!N3708&gt;4.5,'Raw Data'!N3708&lt;=5),'Bảng Giá'!$B$15,IF(AND('Raw Data'!N3708&gt;5,'Raw Data'!N3708&lt;=5.5),'Bảng Giá'!$B$16,IF(AND('Raw Data'!N3708&gt;5.5,'Raw Data'!N3708&lt;=6),'Bảng Giá'!$B$17,'Bảng Giá'!$B$18)))))))))))))))</f>
        <v>3.5&lt;x&lt;=4</v>
      </c>
      <c r="Q3708" s="48">
        <f t="shared" si="345"/>
        <v>1.948051948051948E-2</v>
      </c>
      <c r="R3708">
        <f t="shared" si="346"/>
        <v>94200</v>
      </c>
      <c r="S3708">
        <f t="shared" si="347"/>
        <v>17200</v>
      </c>
    </row>
    <row r="3709" spans="1:19" x14ac:dyDescent="0.25">
      <c r="A3709" s="12">
        <v>3708</v>
      </c>
      <c r="B3709" s="12" t="s">
        <v>292</v>
      </c>
      <c r="C3709" s="12" t="s">
        <v>2378</v>
      </c>
      <c r="D3709" s="28">
        <v>43020.511631944442</v>
      </c>
      <c r="E3709" s="17">
        <v>43024.711631944439</v>
      </c>
      <c r="F3709" s="13" t="s">
        <v>302</v>
      </c>
      <c r="G3709" s="12">
        <v>5400</v>
      </c>
      <c r="H3709" s="12" t="s">
        <v>171</v>
      </c>
      <c r="I3709" s="12" t="s">
        <v>311</v>
      </c>
      <c r="J3709" s="37">
        <f>INDEX('Bảng Giá'!$C$3:$H$18,MATCH('Raw Data'!P3709,'Bảng Giá'!$B$3:$B$18,0),MATCH('Raw Data'!M3709,'Bảng Giá'!$C$2:$H$2,0))</f>
        <v>109000</v>
      </c>
      <c r="K3709" s="12">
        <v>106300</v>
      </c>
      <c r="L3709" s="36">
        <f t="shared" si="342"/>
        <v>4.1999999999970896</v>
      </c>
      <c r="M3709" t="str">
        <f>'References data'!H3710</f>
        <v>Liên Vùng</v>
      </c>
      <c r="N3709">
        <f t="shared" si="343"/>
        <v>5.4</v>
      </c>
      <c r="O3709">
        <f t="shared" si="344"/>
        <v>2700</v>
      </c>
      <c r="P3709" t="str">
        <f>IF(AND(N3709&gt;0,N3709&lt;=0.05),'Bảng Giá'!$B$3,IF(AND(N3709&lt;=0.1,N3709&gt;0.05),'Bảng Giá'!$B$4,IF(AND('Raw Data'!N3709&gt;0.1,'Raw Data'!N3709&lt;=0.25),'Bảng Giá'!$B$5,IF(AND('Raw Data'!N3709&gt;0.25,'Raw Data'!N3709&lt;=0.5),'Bảng Giá'!$B$6,IF(AND('Raw Data'!N3709&gt;0.5,'Raw Data'!N3709&lt;=1),'Bảng Giá'!$B$7,IF(AND('Raw Data'!N3709&gt;1,'Raw Data'!N3709&lt;=1.5),'Bảng Giá'!$B$8,IF(AND('Raw Data'!N3709&gt;1.5,'Raw Data'!N3709&lt;=2),'Bảng Giá'!$B$9,IF(AND('Raw Data'!N3709&gt;2,'Raw Data'!N3709&lt;=2.5),'Bảng Giá'!$B$10,IF(AND('Raw Data'!N3709&gt;2.5,'Raw Data'!N3709&lt;=3),'Bảng Giá'!$B$11,IF(AND('Raw Data'!N3709&gt;3,'Raw Data'!N3709&lt;=3.5),'Bảng Giá'!$B$12,IF(AND('Raw Data'!N3709&gt;3.5,'Raw Data'!N3709&lt;=4),'Bảng Giá'!$B$13,IF(AND('Raw Data'!N3709&gt;4,'Raw Data'!N3709&lt;=4.5),'Bảng Giá'!$B$14,IF(AND('Raw Data'!N3709&gt;4.5,'Raw Data'!N3709&lt;=5),'Bảng Giá'!$B$15,IF(AND('Raw Data'!N3709&gt;5,'Raw Data'!N3709&lt;=5.5),'Bảng Giá'!$B$16,IF(AND('Raw Data'!N3709&gt;5.5,'Raw Data'!N3709&lt;=6),'Bảng Giá'!$B$17,'Bảng Giá'!$B$18)))))))))))))))</f>
        <v>5&lt;x&lt;=5.5</v>
      </c>
      <c r="Q3709" s="48">
        <f t="shared" si="345"/>
        <v>2.5399811853245531E-2</v>
      </c>
      <c r="R3709">
        <f t="shared" si="346"/>
        <v>130800</v>
      </c>
      <c r="S3709">
        <f t="shared" si="347"/>
        <v>24500</v>
      </c>
    </row>
    <row r="3710" spans="1:19" x14ac:dyDescent="0.25">
      <c r="A3710" s="12">
        <v>3709</v>
      </c>
      <c r="B3710" s="12" t="s">
        <v>292</v>
      </c>
      <c r="C3710" s="12" t="s">
        <v>2379</v>
      </c>
      <c r="D3710" s="28">
        <v>43019.374560185184</v>
      </c>
      <c r="E3710" s="17">
        <v>43023.574560185181</v>
      </c>
      <c r="F3710" s="13" t="s">
        <v>302</v>
      </c>
      <c r="G3710" s="12">
        <v>3600</v>
      </c>
      <c r="H3710" s="12" t="s">
        <v>190</v>
      </c>
      <c r="I3710" s="12" t="s">
        <v>322</v>
      </c>
      <c r="J3710" s="37">
        <f>INDEX('Bảng Giá'!$C$3:$H$18,MATCH('Raw Data'!P3710,'Bảng Giá'!$B$3:$B$18,0),MATCH('Raw Data'!M3710,'Bảng Giá'!$C$2:$H$2,0))</f>
        <v>83500</v>
      </c>
      <c r="K3710" s="12">
        <v>81500</v>
      </c>
      <c r="L3710" s="36">
        <f t="shared" si="342"/>
        <v>4.1999999999970896</v>
      </c>
      <c r="M3710" t="str">
        <f>'References data'!H3711</f>
        <v>Liên Vùng</v>
      </c>
      <c r="N3710">
        <f t="shared" si="343"/>
        <v>3.6</v>
      </c>
      <c r="O3710">
        <f t="shared" si="344"/>
        <v>2000</v>
      </c>
      <c r="P3710" t="str">
        <f>IF(AND(N3710&gt;0,N3710&lt;=0.05),'Bảng Giá'!$B$3,IF(AND(N3710&lt;=0.1,N3710&gt;0.05),'Bảng Giá'!$B$4,IF(AND('Raw Data'!N3710&gt;0.1,'Raw Data'!N3710&lt;=0.25),'Bảng Giá'!$B$5,IF(AND('Raw Data'!N3710&gt;0.25,'Raw Data'!N3710&lt;=0.5),'Bảng Giá'!$B$6,IF(AND('Raw Data'!N3710&gt;0.5,'Raw Data'!N3710&lt;=1),'Bảng Giá'!$B$7,IF(AND('Raw Data'!N3710&gt;1,'Raw Data'!N3710&lt;=1.5),'Bảng Giá'!$B$8,IF(AND('Raw Data'!N3710&gt;1.5,'Raw Data'!N3710&lt;=2),'Bảng Giá'!$B$9,IF(AND('Raw Data'!N3710&gt;2,'Raw Data'!N3710&lt;=2.5),'Bảng Giá'!$B$10,IF(AND('Raw Data'!N3710&gt;2.5,'Raw Data'!N3710&lt;=3),'Bảng Giá'!$B$11,IF(AND('Raw Data'!N3710&gt;3,'Raw Data'!N3710&lt;=3.5),'Bảng Giá'!$B$12,IF(AND('Raw Data'!N3710&gt;3.5,'Raw Data'!N3710&lt;=4),'Bảng Giá'!$B$13,IF(AND('Raw Data'!N3710&gt;4,'Raw Data'!N3710&lt;=4.5),'Bảng Giá'!$B$14,IF(AND('Raw Data'!N3710&gt;4.5,'Raw Data'!N3710&lt;=5),'Bảng Giá'!$B$15,IF(AND('Raw Data'!N3710&gt;5,'Raw Data'!N3710&lt;=5.5),'Bảng Giá'!$B$16,IF(AND('Raw Data'!N3710&gt;5.5,'Raw Data'!N3710&lt;=6),'Bảng Giá'!$B$17,'Bảng Giá'!$B$18)))))))))))))))</f>
        <v>3.5&lt;x&lt;=4</v>
      </c>
      <c r="Q3710" s="48">
        <f t="shared" si="345"/>
        <v>2.4539877300613498E-2</v>
      </c>
      <c r="R3710">
        <f t="shared" si="346"/>
        <v>100200</v>
      </c>
      <c r="S3710">
        <f t="shared" si="347"/>
        <v>18700</v>
      </c>
    </row>
    <row r="3711" spans="1:19" x14ac:dyDescent="0.25">
      <c r="A3711" s="12">
        <v>3710</v>
      </c>
      <c r="B3711" s="12" t="s">
        <v>292</v>
      </c>
      <c r="C3711" s="12" t="s">
        <v>2380</v>
      </c>
      <c r="D3711" s="28">
        <v>43018.51966435185</v>
      </c>
      <c r="E3711" s="17">
        <v>43021.01966435185</v>
      </c>
      <c r="F3711" s="13" t="s">
        <v>302</v>
      </c>
      <c r="G3711" s="12">
        <v>3600</v>
      </c>
      <c r="H3711" s="12" t="s">
        <v>146</v>
      </c>
      <c r="I3711" s="12" t="s">
        <v>322</v>
      </c>
      <c r="J3711" s="37">
        <f>INDEX('Bảng Giá'!$C$3:$H$18,MATCH('Raw Data'!P3711,'Bảng Giá'!$B$3:$B$18,0),MATCH('Raw Data'!M3711,'Bảng Giá'!$C$2:$H$2,0))</f>
        <v>78500</v>
      </c>
      <c r="K3711" s="12">
        <v>77000</v>
      </c>
      <c r="L3711" s="36">
        <f t="shared" si="342"/>
        <v>2.5</v>
      </c>
      <c r="M3711" t="str">
        <f>'References data'!H3712</f>
        <v>Liên Vùng đặc biệt</v>
      </c>
      <c r="N3711">
        <f t="shared" si="343"/>
        <v>3.6</v>
      </c>
      <c r="O3711">
        <f t="shared" si="344"/>
        <v>1500</v>
      </c>
      <c r="P3711" t="str">
        <f>IF(AND(N3711&gt;0,N3711&lt;=0.05),'Bảng Giá'!$B$3,IF(AND(N3711&lt;=0.1,N3711&gt;0.05),'Bảng Giá'!$B$4,IF(AND('Raw Data'!N3711&gt;0.1,'Raw Data'!N3711&lt;=0.25),'Bảng Giá'!$B$5,IF(AND('Raw Data'!N3711&gt;0.25,'Raw Data'!N3711&lt;=0.5),'Bảng Giá'!$B$6,IF(AND('Raw Data'!N3711&gt;0.5,'Raw Data'!N3711&lt;=1),'Bảng Giá'!$B$7,IF(AND('Raw Data'!N3711&gt;1,'Raw Data'!N3711&lt;=1.5),'Bảng Giá'!$B$8,IF(AND('Raw Data'!N3711&gt;1.5,'Raw Data'!N3711&lt;=2),'Bảng Giá'!$B$9,IF(AND('Raw Data'!N3711&gt;2,'Raw Data'!N3711&lt;=2.5),'Bảng Giá'!$B$10,IF(AND('Raw Data'!N3711&gt;2.5,'Raw Data'!N3711&lt;=3),'Bảng Giá'!$B$11,IF(AND('Raw Data'!N3711&gt;3,'Raw Data'!N3711&lt;=3.5),'Bảng Giá'!$B$12,IF(AND('Raw Data'!N3711&gt;3.5,'Raw Data'!N3711&lt;=4),'Bảng Giá'!$B$13,IF(AND('Raw Data'!N3711&gt;4,'Raw Data'!N3711&lt;=4.5),'Bảng Giá'!$B$14,IF(AND('Raw Data'!N3711&gt;4.5,'Raw Data'!N3711&lt;=5),'Bảng Giá'!$B$15,IF(AND('Raw Data'!N3711&gt;5,'Raw Data'!N3711&lt;=5.5),'Bảng Giá'!$B$16,IF(AND('Raw Data'!N3711&gt;5.5,'Raw Data'!N3711&lt;=6),'Bảng Giá'!$B$17,'Bảng Giá'!$B$18)))))))))))))))</f>
        <v>3.5&lt;x&lt;=4</v>
      </c>
      <c r="Q3711" s="48">
        <f t="shared" si="345"/>
        <v>1.948051948051948E-2</v>
      </c>
      <c r="R3711">
        <f t="shared" si="346"/>
        <v>94200</v>
      </c>
      <c r="S3711">
        <f t="shared" si="347"/>
        <v>17200</v>
      </c>
    </row>
    <row r="3712" spans="1:19" x14ac:dyDescent="0.25">
      <c r="A3712" s="12">
        <v>3711</v>
      </c>
      <c r="B3712" s="12" t="s">
        <v>292</v>
      </c>
      <c r="C3712" s="12" t="s">
        <v>2381</v>
      </c>
      <c r="D3712" s="28">
        <v>43018.509756944448</v>
      </c>
      <c r="E3712" s="17">
        <v>43021.009756944448</v>
      </c>
      <c r="F3712" s="13" t="s">
        <v>302</v>
      </c>
      <c r="G3712" s="12">
        <v>3600</v>
      </c>
      <c r="H3712" s="12" t="s">
        <v>142</v>
      </c>
      <c r="I3712" s="12" t="s">
        <v>322</v>
      </c>
      <c r="J3712" s="37">
        <f>INDEX('Bảng Giá'!$C$3:$H$18,MATCH('Raw Data'!P3712,'Bảng Giá'!$B$3:$B$18,0),MATCH('Raw Data'!M3712,'Bảng Giá'!$C$2:$H$2,0))</f>
        <v>78500</v>
      </c>
      <c r="K3712" s="12">
        <v>77000</v>
      </c>
      <c r="L3712" s="36">
        <f t="shared" si="342"/>
        <v>2.5</v>
      </c>
      <c r="M3712" t="str">
        <f>'References data'!H3713</f>
        <v>Liên Vùng đặc biệt</v>
      </c>
      <c r="N3712">
        <f t="shared" si="343"/>
        <v>3.6</v>
      </c>
      <c r="O3712">
        <f t="shared" si="344"/>
        <v>1500</v>
      </c>
      <c r="P3712" t="str">
        <f>IF(AND(N3712&gt;0,N3712&lt;=0.05),'Bảng Giá'!$B$3,IF(AND(N3712&lt;=0.1,N3712&gt;0.05),'Bảng Giá'!$B$4,IF(AND('Raw Data'!N3712&gt;0.1,'Raw Data'!N3712&lt;=0.25),'Bảng Giá'!$B$5,IF(AND('Raw Data'!N3712&gt;0.25,'Raw Data'!N3712&lt;=0.5),'Bảng Giá'!$B$6,IF(AND('Raw Data'!N3712&gt;0.5,'Raw Data'!N3712&lt;=1),'Bảng Giá'!$B$7,IF(AND('Raw Data'!N3712&gt;1,'Raw Data'!N3712&lt;=1.5),'Bảng Giá'!$B$8,IF(AND('Raw Data'!N3712&gt;1.5,'Raw Data'!N3712&lt;=2),'Bảng Giá'!$B$9,IF(AND('Raw Data'!N3712&gt;2,'Raw Data'!N3712&lt;=2.5),'Bảng Giá'!$B$10,IF(AND('Raw Data'!N3712&gt;2.5,'Raw Data'!N3712&lt;=3),'Bảng Giá'!$B$11,IF(AND('Raw Data'!N3712&gt;3,'Raw Data'!N3712&lt;=3.5),'Bảng Giá'!$B$12,IF(AND('Raw Data'!N3712&gt;3.5,'Raw Data'!N3712&lt;=4),'Bảng Giá'!$B$13,IF(AND('Raw Data'!N3712&gt;4,'Raw Data'!N3712&lt;=4.5),'Bảng Giá'!$B$14,IF(AND('Raw Data'!N3712&gt;4.5,'Raw Data'!N3712&lt;=5),'Bảng Giá'!$B$15,IF(AND('Raw Data'!N3712&gt;5,'Raw Data'!N3712&lt;=5.5),'Bảng Giá'!$B$16,IF(AND('Raw Data'!N3712&gt;5.5,'Raw Data'!N3712&lt;=6),'Bảng Giá'!$B$17,'Bảng Giá'!$B$18)))))))))))))))</f>
        <v>3.5&lt;x&lt;=4</v>
      </c>
      <c r="Q3712" s="48">
        <f t="shared" si="345"/>
        <v>1.948051948051948E-2</v>
      </c>
      <c r="R3712">
        <f t="shared" si="346"/>
        <v>94200</v>
      </c>
      <c r="S3712">
        <f t="shared" si="347"/>
        <v>17200</v>
      </c>
    </row>
    <row r="3713" spans="1:19" x14ac:dyDescent="0.25">
      <c r="A3713" s="12">
        <v>3712</v>
      </c>
      <c r="B3713" s="12" t="s">
        <v>292</v>
      </c>
      <c r="C3713" s="12" t="s">
        <v>2382</v>
      </c>
      <c r="D3713" s="28">
        <v>43014.333333333336</v>
      </c>
      <c r="E3713" s="17">
        <v>43018.533333333333</v>
      </c>
      <c r="F3713" s="13" t="s">
        <v>302</v>
      </c>
      <c r="G3713" s="12">
        <v>3600</v>
      </c>
      <c r="H3713" s="12" t="s">
        <v>275</v>
      </c>
      <c r="I3713" s="12" t="s">
        <v>322</v>
      </c>
      <c r="J3713" s="37">
        <f>INDEX('Bảng Giá'!$C$3:$H$18,MATCH('Raw Data'!P3713,'Bảng Giá'!$B$3:$B$18,0),MATCH('Raw Data'!M3713,'Bảng Giá'!$C$2:$H$2,0))</f>
        <v>83500</v>
      </c>
      <c r="K3713" s="12">
        <v>81500</v>
      </c>
      <c r="L3713" s="36">
        <f t="shared" si="342"/>
        <v>4.1999999999970896</v>
      </c>
      <c r="M3713" t="str">
        <f>'References data'!H3714</f>
        <v>Liên Vùng</v>
      </c>
      <c r="N3713">
        <f t="shared" si="343"/>
        <v>3.6</v>
      </c>
      <c r="O3713">
        <f t="shared" si="344"/>
        <v>2000</v>
      </c>
      <c r="P3713" t="str">
        <f>IF(AND(N3713&gt;0,N3713&lt;=0.05),'Bảng Giá'!$B$3,IF(AND(N3713&lt;=0.1,N3713&gt;0.05),'Bảng Giá'!$B$4,IF(AND('Raw Data'!N3713&gt;0.1,'Raw Data'!N3713&lt;=0.25),'Bảng Giá'!$B$5,IF(AND('Raw Data'!N3713&gt;0.25,'Raw Data'!N3713&lt;=0.5),'Bảng Giá'!$B$6,IF(AND('Raw Data'!N3713&gt;0.5,'Raw Data'!N3713&lt;=1),'Bảng Giá'!$B$7,IF(AND('Raw Data'!N3713&gt;1,'Raw Data'!N3713&lt;=1.5),'Bảng Giá'!$B$8,IF(AND('Raw Data'!N3713&gt;1.5,'Raw Data'!N3713&lt;=2),'Bảng Giá'!$B$9,IF(AND('Raw Data'!N3713&gt;2,'Raw Data'!N3713&lt;=2.5),'Bảng Giá'!$B$10,IF(AND('Raw Data'!N3713&gt;2.5,'Raw Data'!N3713&lt;=3),'Bảng Giá'!$B$11,IF(AND('Raw Data'!N3713&gt;3,'Raw Data'!N3713&lt;=3.5),'Bảng Giá'!$B$12,IF(AND('Raw Data'!N3713&gt;3.5,'Raw Data'!N3713&lt;=4),'Bảng Giá'!$B$13,IF(AND('Raw Data'!N3713&gt;4,'Raw Data'!N3713&lt;=4.5),'Bảng Giá'!$B$14,IF(AND('Raw Data'!N3713&gt;4.5,'Raw Data'!N3713&lt;=5),'Bảng Giá'!$B$15,IF(AND('Raw Data'!N3713&gt;5,'Raw Data'!N3713&lt;=5.5),'Bảng Giá'!$B$16,IF(AND('Raw Data'!N3713&gt;5.5,'Raw Data'!N3713&lt;=6),'Bảng Giá'!$B$17,'Bảng Giá'!$B$18)))))))))))))))</f>
        <v>3.5&lt;x&lt;=4</v>
      </c>
      <c r="Q3713" s="48">
        <f t="shared" si="345"/>
        <v>2.4539877300613498E-2</v>
      </c>
      <c r="R3713">
        <f t="shared" si="346"/>
        <v>100200</v>
      </c>
      <c r="S3713">
        <f t="shared" si="347"/>
        <v>18700</v>
      </c>
    </row>
    <row r="3714" spans="1:19" x14ac:dyDescent="0.25">
      <c r="A3714" s="12">
        <v>3713</v>
      </c>
      <c r="B3714" s="12" t="s">
        <v>292</v>
      </c>
      <c r="C3714" s="12" t="s">
        <v>2383</v>
      </c>
      <c r="D3714" s="28">
        <v>43018.509988425925</v>
      </c>
      <c r="E3714" s="17">
        <v>43022.709988425922</v>
      </c>
      <c r="F3714" s="13" t="s">
        <v>302</v>
      </c>
      <c r="G3714" s="12">
        <v>3600</v>
      </c>
      <c r="H3714" s="12" t="s">
        <v>101</v>
      </c>
      <c r="I3714" s="12" t="s">
        <v>322</v>
      </c>
      <c r="J3714" s="37">
        <f>INDEX('Bảng Giá'!$C$3:$H$18,MATCH('Raw Data'!P3714,'Bảng Giá'!$B$3:$B$18,0),MATCH('Raw Data'!M3714,'Bảng Giá'!$C$2:$H$2,0))</f>
        <v>83500</v>
      </c>
      <c r="K3714" s="12">
        <v>81500</v>
      </c>
      <c r="L3714" s="36">
        <f t="shared" si="342"/>
        <v>4.1999999999970896</v>
      </c>
      <c r="M3714" t="str">
        <f>'References data'!H3715</f>
        <v>Liên Vùng</v>
      </c>
      <c r="N3714">
        <f t="shared" si="343"/>
        <v>3.6</v>
      </c>
      <c r="O3714">
        <f t="shared" si="344"/>
        <v>2000</v>
      </c>
      <c r="P3714" t="str">
        <f>IF(AND(N3714&gt;0,N3714&lt;=0.05),'Bảng Giá'!$B$3,IF(AND(N3714&lt;=0.1,N3714&gt;0.05),'Bảng Giá'!$B$4,IF(AND('Raw Data'!N3714&gt;0.1,'Raw Data'!N3714&lt;=0.25),'Bảng Giá'!$B$5,IF(AND('Raw Data'!N3714&gt;0.25,'Raw Data'!N3714&lt;=0.5),'Bảng Giá'!$B$6,IF(AND('Raw Data'!N3714&gt;0.5,'Raw Data'!N3714&lt;=1),'Bảng Giá'!$B$7,IF(AND('Raw Data'!N3714&gt;1,'Raw Data'!N3714&lt;=1.5),'Bảng Giá'!$B$8,IF(AND('Raw Data'!N3714&gt;1.5,'Raw Data'!N3714&lt;=2),'Bảng Giá'!$B$9,IF(AND('Raw Data'!N3714&gt;2,'Raw Data'!N3714&lt;=2.5),'Bảng Giá'!$B$10,IF(AND('Raw Data'!N3714&gt;2.5,'Raw Data'!N3714&lt;=3),'Bảng Giá'!$B$11,IF(AND('Raw Data'!N3714&gt;3,'Raw Data'!N3714&lt;=3.5),'Bảng Giá'!$B$12,IF(AND('Raw Data'!N3714&gt;3.5,'Raw Data'!N3714&lt;=4),'Bảng Giá'!$B$13,IF(AND('Raw Data'!N3714&gt;4,'Raw Data'!N3714&lt;=4.5),'Bảng Giá'!$B$14,IF(AND('Raw Data'!N3714&gt;4.5,'Raw Data'!N3714&lt;=5),'Bảng Giá'!$B$15,IF(AND('Raw Data'!N3714&gt;5,'Raw Data'!N3714&lt;=5.5),'Bảng Giá'!$B$16,IF(AND('Raw Data'!N3714&gt;5.5,'Raw Data'!N3714&lt;=6),'Bảng Giá'!$B$17,'Bảng Giá'!$B$18)))))))))))))))</f>
        <v>3.5&lt;x&lt;=4</v>
      </c>
      <c r="Q3714" s="48">
        <f t="shared" si="345"/>
        <v>2.4539877300613498E-2</v>
      </c>
      <c r="R3714">
        <f t="shared" si="346"/>
        <v>100200</v>
      </c>
      <c r="S3714">
        <f t="shared" si="347"/>
        <v>18700</v>
      </c>
    </row>
    <row r="3715" spans="1:19" x14ac:dyDescent="0.25">
      <c r="A3715" s="12">
        <v>3714</v>
      </c>
      <c r="B3715" s="12" t="s">
        <v>292</v>
      </c>
      <c r="C3715" s="12" t="s">
        <v>2384</v>
      </c>
      <c r="D3715" s="28">
        <v>43017.504317129627</v>
      </c>
      <c r="E3715" s="17">
        <v>43020.004317129627</v>
      </c>
      <c r="F3715" s="13" t="s">
        <v>302</v>
      </c>
      <c r="G3715" s="12">
        <v>3600</v>
      </c>
      <c r="H3715" s="12" t="s">
        <v>128</v>
      </c>
      <c r="I3715" s="12" t="s">
        <v>322</v>
      </c>
      <c r="J3715" s="37">
        <f>INDEX('Bảng Giá'!$C$3:$H$18,MATCH('Raw Data'!P3715,'Bảng Giá'!$B$3:$B$18,0),MATCH('Raw Data'!M3715,'Bảng Giá'!$C$2:$H$2,0))</f>
        <v>78500</v>
      </c>
      <c r="K3715" s="12">
        <v>77000</v>
      </c>
      <c r="L3715" s="36">
        <f t="shared" ref="L3715:L3778" si="348">E3715-D3715</f>
        <v>2.5</v>
      </c>
      <c r="M3715" t="str">
        <f>'References data'!H3716</f>
        <v>Liên Vùng đặc biệt</v>
      </c>
      <c r="N3715">
        <f t="shared" ref="N3715:N3778" si="349">G3715/1000</f>
        <v>3.6</v>
      </c>
      <c r="O3715">
        <f t="shared" ref="O3715:O3778" si="350">J3715-K3715</f>
        <v>1500</v>
      </c>
      <c r="P3715" t="str">
        <f>IF(AND(N3715&gt;0,N3715&lt;=0.05),'Bảng Giá'!$B$3,IF(AND(N3715&lt;=0.1,N3715&gt;0.05),'Bảng Giá'!$B$4,IF(AND('Raw Data'!N3715&gt;0.1,'Raw Data'!N3715&lt;=0.25),'Bảng Giá'!$B$5,IF(AND('Raw Data'!N3715&gt;0.25,'Raw Data'!N3715&lt;=0.5),'Bảng Giá'!$B$6,IF(AND('Raw Data'!N3715&gt;0.5,'Raw Data'!N3715&lt;=1),'Bảng Giá'!$B$7,IF(AND('Raw Data'!N3715&gt;1,'Raw Data'!N3715&lt;=1.5),'Bảng Giá'!$B$8,IF(AND('Raw Data'!N3715&gt;1.5,'Raw Data'!N3715&lt;=2),'Bảng Giá'!$B$9,IF(AND('Raw Data'!N3715&gt;2,'Raw Data'!N3715&lt;=2.5),'Bảng Giá'!$B$10,IF(AND('Raw Data'!N3715&gt;2.5,'Raw Data'!N3715&lt;=3),'Bảng Giá'!$B$11,IF(AND('Raw Data'!N3715&gt;3,'Raw Data'!N3715&lt;=3.5),'Bảng Giá'!$B$12,IF(AND('Raw Data'!N3715&gt;3.5,'Raw Data'!N3715&lt;=4),'Bảng Giá'!$B$13,IF(AND('Raw Data'!N3715&gt;4,'Raw Data'!N3715&lt;=4.5),'Bảng Giá'!$B$14,IF(AND('Raw Data'!N3715&gt;4.5,'Raw Data'!N3715&lt;=5),'Bảng Giá'!$B$15,IF(AND('Raw Data'!N3715&gt;5,'Raw Data'!N3715&lt;=5.5),'Bảng Giá'!$B$16,IF(AND('Raw Data'!N3715&gt;5.5,'Raw Data'!N3715&lt;=6),'Bảng Giá'!$B$17,'Bảng Giá'!$B$18)))))))))))))))</f>
        <v>3.5&lt;x&lt;=4</v>
      </c>
      <c r="Q3715" s="48">
        <f t="shared" ref="Q3715:Q3778" si="351">O3715/K3715</f>
        <v>1.948051948051948E-2</v>
      </c>
      <c r="R3715">
        <f t="shared" ref="R3715:R3778" si="352">J3715+(J3715*0.2)</f>
        <v>94200</v>
      </c>
      <c r="S3715">
        <f t="shared" ref="S3715:S3778" si="353">R3715-K3715</f>
        <v>17200</v>
      </c>
    </row>
    <row r="3716" spans="1:19" x14ac:dyDescent="0.25">
      <c r="A3716" s="12">
        <v>3715</v>
      </c>
      <c r="B3716" s="12" t="s">
        <v>292</v>
      </c>
      <c r="C3716" s="12" t="s">
        <v>2385</v>
      </c>
      <c r="D3716" s="28">
        <v>43018.509456018517</v>
      </c>
      <c r="E3716" s="17">
        <v>43021.009456018517</v>
      </c>
      <c r="F3716" s="13" t="s">
        <v>302</v>
      </c>
      <c r="G3716" s="12">
        <v>3600</v>
      </c>
      <c r="H3716" s="12" t="s">
        <v>146</v>
      </c>
      <c r="I3716" s="12" t="s">
        <v>322</v>
      </c>
      <c r="J3716" s="37">
        <f>INDEX('Bảng Giá'!$C$3:$H$18,MATCH('Raw Data'!P3716,'Bảng Giá'!$B$3:$B$18,0),MATCH('Raw Data'!M3716,'Bảng Giá'!$C$2:$H$2,0))</f>
        <v>78500</v>
      </c>
      <c r="K3716" s="12">
        <v>77000</v>
      </c>
      <c r="L3716" s="36">
        <f t="shared" si="348"/>
        <v>2.5</v>
      </c>
      <c r="M3716" t="str">
        <f>'References data'!H3717</f>
        <v>Liên Vùng đặc biệt</v>
      </c>
      <c r="N3716">
        <f t="shared" si="349"/>
        <v>3.6</v>
      </c>
      <c r="O3716">
        <f t="shared" si="350"/>
        <v>1500</v>
      </c>
      <c r="P3716" t="str">
        <f>IF(AND(N3716&gt;0,N3716&lt;=0.05),'Bảng Giá'!$B$3,IF(AND(N3716&lt;=0.1,N3716&gt;0.05),'Bảng Giá'!$B$4,IF(AND('Raw Data'!N3716&gt;0.1,'Raw Data'!N3716&lt;=0.25),'Bảng Giá'!$B$5,IF(AND('Raw Data'!N3716&gt;0.25,'Raw Data'!N3716&lt;=0.5),'Bảng Giá'!$B$6,IF(AND('Raw Data'!N3716&gt;0.5,'Raw Data'!N3716&lt;=1),'Bảng Giá'!$B$7,IF(AND('Raw Data'!N3716&gt;1,'Raw Data'!N3716&lt;=1.5),'Bảng Giá'!$B$8,IF(AND('Raw Data'!N3716&gt;1.5,'Raw Data'!N3716&lt;=2),'Bảng Giá'!$B$9,IF(AND('Raw Data'!N3716&gt;2,'Raw Data'!N3716&lt;=2.5),'Bảng Giá'!$B$10,IF(AND('Raw Data'!N3716&gt;2.5,'Raw Data'!N3716&lt;=3),'Bảng Giá'!$B$11,IF(AND('Raw Data'!N3716&gt;3,'Raw Data'!N3716&lt;=3.5),'Bảng Giá'!$B$12,IF(AND('Raw Data'!N3716&gt;3.5,'Raw Data'!N3716&lt;=4),'Bảng Giá'!$B$13,IF(AND('Raw Data'!N3716&gt;4,'Raw Data'!N3716&lt;=4.5),'Bảng Giá'!$B$14,IF(AND('Raw Data'!N3716&gt;4.5,'Raw Data'!N3716&lt;=5),'Bảng Giá'!$B$15,IF(AND('Raw Data'!N3716&gt;5,'Raw Data'!N3716&lt;=5.5),'Bảng Giá'!$B$16,IF(AND('Raw Data'!N3716&gt;5.5,'Raw Data'!N3716&lt;=6),'Bảng Giá'!$B$17,'Bảng Giá'!$B$18)))))))))))))))</f>
        <v>3.5&lt;x&lt;=4</v>
      </c>
      <c r="Q3716" s="48">
        <f t="shared" si="351"/>
        <v>1.948051948051948E-2</v>
      </c>
      <c r="R3716">
        <f t="shared" si="352"/>
        <v>94200</v>
      </c>
      <c r="S3716">
        <f t="shared" si="353"/>
        <v>17200</v>
      </c>
    </row>
    <row r="3717" spans="1:19" x14ac:dyDescent="0.25">
      <c r="A3717" s="12">
        <v>3716</v>
      </c>
      <c r="B3717" s="12" t="s">
        <v>292</v>
      </c>
      <c r="C3717" s="12" t="s">
        <v>2386</v>
      </c>
      <c r="D3717" s="28">
        <v>43018.509618055556</v>
      </c>
      <c r="E3717" s="17">
        <v>43021.009618055556</v>
      </c>
      <c r="F3717" s="13" t="s">
        <v>302</v>
      </c>
      <c r="G3717" s="12">
        <v>3600</v>
      </c>
      <c r="H3717" s="12" t="s">
        <v>146</v>
      </c>
      <c r="I3717" s="12" t="s">
        <v>322</v>
      </c>
      <c r="J3717" s="37">
        <f>INDEX('Bảng Giá'!$C$3:$H$18,MATCH('Raw Data'!P3717,'Bảng Giá'!$B$3:$B$18,0),MATCH('Raw Data'!M3717,'Bảng Giá'!$C$2:$H$2,0))</f>
        <v>78500</v>
      </c>
      <c r="K3717" s="12">
        <v>77000</v>
      </c>
      <c r="L3717" s="36">
        <f t="shared" si="348"/>
        <v>2.5</v>
      </c>
      <c r="M3717" t="str">
        <f>'References data'!H3718</f>
        <v>Liên Vùng đặc biệt</v>
      </c>
      <c r="N3717">
        <f t="shared" si="349"/>
        <v>3.6</v>
      </c>
      <c r="O3717">
        <f t="shared" si="350"/>
        <v>1500</v>
      </c>
      <c r="P3717" t="str">
        <f>IF(AND(N3717&gt;0,N3717&lt;=0.05),'Bảng Giá'!$B$3,IF(AND(N3717&lt;=0.1,N3717&gt;0.05),'Bảng Giá'!$B$4,IF(AND('Raw Data'!N3717&gt;0.1,'Raw Data'!N3717&lt;=0.25),'Bảng Giá'!$B$5,IF(AND('Raw Data'!N3717&gt;0.25,'Raw Data'!N3717&lt;=0.5),'Bảng Giá'!$B$6,IF(AND('Raw Data'!N3717&gt;0.5,'Raw Data'!N3717&lt;=1),'Bảng Giá'!$B$7,IF(AND('Raw Data'!N3717&gt;1,'Raw Data'!N3717&lt;=1.5),'Bảng Giá'!$B$8,IF(AND('Raw Data'!N3717&gt;1.5,'Raw Data'!N3717&lt;=2),'Bảng Giá'!$B$9,IF(AND('Raw Data'!N3717&gt;2,'Raw Data'!N3717&lt;=2.5),'Bảng Giá'!$B$10,IF(AND('Raw Data'!N3717&gt;2.5,'Raw Data'!N3717&lt;=3),'Bảng Giá'!$B$11,IF(AND('Raw Data'!N3717&gt;3,'Raw Data'!N3717&lt;=3.5),'Bảng Giá'!$B$12,IF(AND('Raw Data'!N3717&gt;3.5,'Raw Data'!N3717&lt;=4),'Bảng Giá'!$B$13,IF(AND('Raw Data'!N3717&gt;4,'Raw Data'!N3717&lt;=4.5),'Bảng Giá'!$B$14,IF(AND('Raw Data'!N3717&gt;4.5,'Raw Data'!N3717&lt;=5),'Bảng Giá'!$B$15,IF(AND('Raw Data'!N3717&gt;5,'Raw Data'!N3717&lt;=5.5),'Bảng Giá'!$B$16,IF(AND('Raw Data'!N3717&gt;5.5,'Raw Data'!N3717&lt;=6),'Bảng Giá'!$B$17,'Bảng Giá'!$B$18)))))))))))))))</f>
        <v>3.5&lt;x&lt;=4</v>
      </c>
      <c r="Q3717" s="48">
        <f t="shared" si="351"/>
        <v>1.948051948051948E-2</v>
      </c>
      <c r="R3717">
        <f t="shared" si="352"/>
        <v>94200</v>
      </c>
      <c r="S3717">
        <f t="shared" si="353"/>
        <v>17200</v>
      </c>
    </row>
    <row r="3718" spans="1:19" x14ac:dyDescent="0.25">
      <c r="A3718" s="12">
        <v>3717</v>
      </c>
      <c r="B3718" s="12" t="s">
        <v>292</v>
      </c>
      <c r="C3718" s="12" t="s">
        <v>2387</v>
      </c>
      <c r="D3718" s="28">
        <v>43018.395439814813</v>
      </c>
      <c r="E3718" s="17">
        <v>43020.895439814813</v>
      </c>
      <c r="F3718" s="13" t="s">
        <v>302</v>
      </c>
      <c r="G3718" s="12">
        <v>3600</v>
      </c>
      <c r="H3718" s="12" t="s">
        <v>109</v>
      </c>
      <c r="I3718" s="12" t="s">
        <v>322</v>
      </c>
      <c r="J3718" s="37">
        <f>INDEX('Bảng Giá'!$C$3:$H$18,MATCH('Raw Data'!P3718,'Bảng Giá'!$B$3:$B$18,0),MATCH('Raw Data'!M3718,'Bảng Giá'!$C$2:$H$2,0))</f>
        <v>78500</v>
      </c>
      <c r="K3718" s="12">
        <v>77000</v>
      </c>
      <c r="L3718" s="36">
        <f t="shared" si="348"/>
        <v>2.5</v>
      </c>
      <c r="M3718" t="str">
        <f>'References data'!H3719</f>
        <v>Liên Vùng đặc biệt</v>
      </c>
      <c r="N3718">
        <f t="shared" si="349"/>
        <v>3.6</v>
      </c>
      <c r="O3718">
        <f t="shared" si="350"/>
        <v>1500</v>
      </c>
      <c r="P3718" t="str">
        <f>IF(AND(N3718&gt;0,N3718&lt;=0.05),'Bảng Giá'!$B$3,IF(AND(N3718&lt;=0.1,N3718&gt;0.05),'Bảng Giá'!$B$4,IF(AND('Raw Data'!N3718&gt;0.1,'Raw Data'!N3718&lt;=0.25),'Bảng Giá'!$B$5,IF(AND('Raw Data'!N3718&gt;0.25,'Raw Data'!N3718&lt;=0.5),'Bảng Giá'!$B$6,IF(AND('Raw Data'!N3718&gt;0.5,'Raw Data'!N3718&lt;=1),'Bảng Giá'!$B$7,IF(AND('Raw Data'!N3718&gt;1,'Raw Data'!N3718&lt;=1.5),'Bảng Giá'!$B$8,IF(AND('Raw Data'!N3718&gt;1.5,'Raw Data'!N3718&lt;=2),'Bảng Giá'!$B$9,IF(AND('Raw Data'!N3718&gt;2,'Raw Data'!N3718&lt;=2.5),'Bảng Giá'!$B$10,IF(AND('Raw Data'!N3718&gt;2.5,'Raw Data'!N3718&lt;=3),'Bảng Giá'!$B$11,IF(AND('Raw Data'!N3718&gt;3,'Raw Data'!N3718&lt;=3.5),'Bảng Giá'!$B$12,IF(AND('Raw Data'!N3718&gt;3.5,'Raw Data'!N3718&lt;=4),'Bảng Giá'!$B$13,IF(AND('Raw Data'!N3718&gt;4,'Raw Data'!N3718&lt;=4.5),'Bảng Giá'!$B$14,IF(AND('Raw Data'!N3718&gt;4.5,'Raw Data'!N3718&lt;=5),'Bảng Giá'!$B$15,IF(AND('Raw Data'!N3718&gt;5,'Raw Data'!N3718&lt;=5.5),'Bảng Giá'!$B$16,IF(AND('Raw Data'!N3718&gt;5.5,'Raw Data'!N3718&lt;=6),'Bảng Giá'!$B$17,'Bảng Giá'!$B$18)))))))))))))))</f>
        <v>3.5&lt;x&lt;=4</v>
      </c>
      <c r="Q3718" s="48">
        <f t="shared" si="351"/>
        <v>1.948051948051948E-2</v>
      </c>
      <c r="R3718">
        <f t="shared" si="352"/>
        <v>94200</v>
      </c>
      <c r="S3718">
        <f t="shared" si="353"/>
        <v>17200</v>
      </c>
    </row>
    <row r="3719" spans="1:19" x14ac:dyDescent="0.25">
      <c r="A3719" s="12">
        <v>3718</v>
      </c>
      <c r="B3719" s="12" t="s">
        <v>292</v>
      </c>
      <c r="C3719" s="12" t="s">
        <v>2388</v>
      </c>
      <c r="D3719" s="28">
        <v>43019.374768518515</v>
      </c>
      <c r="E3719" s="17">
        <v>43023.574768518512</v>
      </c>
      <c r="F3719" s="13" t="s">
        <v>302</v>
      </c>
      <c r="G3719" s="12">
        <v>3600</v>
      </c>
      <c r="H3719" s="12" t="s">
        <v>190</v>
      </c>
      <c r="I3719" s="12" t="s">
        <v>322</v>
      </c>
      <c r="J3719" s="37">
        <f>INDEX('Bảng Giá'!$C$3:$H$18,MATCH('Raw Data'!P3719,'Bảng Giá'!$B$3:$B$18,0),MATCH('Raw Data'!M3719,'Bảng Giá'!$C$2:$H$2,0))</f>
        <v>83500</v>
      </c>
      <c r="K3719" s="12">
        <v>81500</v>
      </c>
      <c r="L3719" s="36">
        <f t="shared" si="348"/>
        <v>4.1999999999970896</v>
      </c>
      <c r="M3719" t="str">
        <f>'References data'!H3720</f>
        <v>Liên Vùng</v>
      </c>
      <c r="N3719">
        <f t="shared" si="349"/>
        <v>3.6</v>
      </c>
      <c r="O3719">
        <f t="shared" si="350"/>
        <v>2000</v>
      </c>
      <c r="P3719" t="str">
        <f>IF(AND(N3719&gt;0,N3719&lt;=0.05),'Bảng Giá'!$B$3,IF(AND(N3719&lt;=0.1,N3719&gt;0.05),'Bảng Giá'!$B$4,IF(AND('Raw Data'!N3719&gt;0.1,'Raw Data'!N3719&lt;=0.25),'Bảng Giá'!$B$5,IF(AND('Raw Data'!N3719&gt;0.25,'Raw Data'!N3719&lt;=0.5),'Bảng Giá'!$B$6,IF(AND('Raw Data'!N3719&gt;0.5,'Raw Data'!N3719&lt;=1),'Bảng Giá'!$B$7,IF(AND('Raw Data'!N3719&gt;1,'Raw Data'!N3719&lt;=1.5),'Bảng Giá'!$B$8,IF(AND('Raw Data'!N3719&gt;1.5,'Raw Data'!N3719&lt;=2),'Bảng Giá'!$B$9,IF(AND('Raw Data'!N3719&gt;2,'Raw Data'!N3719&lt;=2.5),'Bảng Giá'!$B$10,IF(AND('Raw Data'!N3719&gt;2.5,'Raw Data'!N3719&lt;=3),'Bảng Giá'!$B$11,IF(AND('Raw Data'!N3719&gt;3,'Raw Data'!N3719&lt;=3.5),'Bảng Giá'!$B$12,IF(AND('Raw Data'!N3719&gt;3.5,'Raw Data'!N3719&lt;=4),'Bảng Giá'!$B$13,IF(AND('Raw Data'!N3719&gt;4,'Raw Data'!N3719&lt;=4.5),'Bảng Giá'!$B$14,IF(AND('Raw Data'!N3719&gt;4.5,'Raw Data'!N3719&lt;=5),'Bảng Giá'!$B$15,IF(AND('Raw Data'!N3719&gt;5,'Raw Data'!N3719&lt;=5.5),'Bảng Giá'!$B$16,IF(AND('Raw Data'!N3719&gt;5.5,'Raw Data'!N3719&lt;=6),'Bảng Giá'!$B$17,'Bảng Giá'!$B$18)))))))))))))))</f>
        <v>3.5&lt;x&lt;=4</v>
      </c>
      <c r="Q3719" s="48">
        <f t="shared" si="351"/>
        <v>2.4539877300613498E-2</v>
      </c>
      <c r="R3719">
        <f t="shared" si="352"/>
        <v>100200</v>
      </c>
      <c r="S3719">
        <f t="shared" si="353"/>
        <v>18700</v>
      </c>
    </row>
    <row r="3720" spans="1:19" x14ac:dyDescent="0.25">
      <c r="A3720" s="12">
        <v>3719</v>
      </c>
      <c r="B3720" s="12" t="s">
        <v>292</v>
      </c>
      <c r="C3720" s="12" t="s">
        <v>2389</v>
      </c>
      <c r="D3720" s="28">
        <v>43019.374525462961</v>
      </c>
      <c r="E3720" s="17">
        <v>43021.874525462961</v>
      </c>
      <c r="F3720" s="13" t="s">
        <v>302</v>
      </c>
      <c r="G3720" s="12">
        <v>3600</v>
      </c>
      <c r="H3720" s="12" t="s">
        <v>128</v>
      </c>
      <c r="I3720" s="12" t="s">
        <v>322</v>
      </c>
      <c r="J3720" s="37">
        <f>INDEX('Bảng Giá'!$C$3:$H$18,MATCH('Raw Data'!P3720,'Bảng Giá'!$B$3:$B$18,0),MATCH('Raw Data'!M3720,'Bảng Giá'!$C$2:$H$2,0))</f>
        <v>78500</v>
      </c>
      <c r="K3720" s="12">
        <v>77000</v>
      </c>
      <c r="L3720" s="36">
        <f t="shared" si="348"/>
        <v>2.5</v>
      </c>
      <c r="M3720" t="str">
        <f>'References data'!H3721</f>
        <v>Liên Vùng đặc biệt</v>
      </c>
      <c r="N3720">
        <f t="shared" si="349"/>
        <v>3.6</v>
      </c>
      <c r="O3720">
        <f t="shared" si="350"/>
        <v>1500</v>
      </c>
      <c r="P3720" t="str">
        <f>IF(AND(N3720&gt;0,N3720&lt;=0.05),'Bảng Giá'!$B$3,IF(AND(N3720&lt;=0.1,N3720&gt;0.05),'Bảng Giá'!$B$4,IF(AND('Raw Data'!N3720&gt;0.1,'Raw Data'!N3720&lt;=0.25),'Bảng Giá'!$B$5,IF(AND('Raw Data'!N3720&gt;0.25,'Raw Data'!N3720&lt;=0.5),'Bảng Giá'!$B$6,IF(AND('Raw Data'!N3720&gt;0.5,'Raw Data'!N3720&lt;=1),'Bảng Giá'!$B$7,IF(AND('Raw Data'!N3720&gt;1,'Raw Data'!N3720&lt;=1.5),'Bảng Giá'!$B$8,IF(AND('Raw Data'!N3720&gt;1.5,'Raw Data'!N3720&lt;=2),'Bảng Giá'!$B$9,IF(AND('Raw Data'!N3720&gt;2,'Raw Data'!N3720&lt;=2.5),'Bảng Giá'!$B$10,IF(AND('Raw Data'!N3720&gt;2.5,'Raw Data'!N3720&lt;=3),'Bảng Giá'!$B$11,IF(AND('Raw Data'!N3720&gt;3,'Raw Data'!N3720&lt;=3.5),'Bảng Giá'!$B$12,IF(AND('Raw Data'!N3720&gt;3.5,'Raw Data'!N3720&lt;=4),'Bảng Giá'!$B$13,IF(AND('Raw Data'!N3720&gt;4,'Raw Data'!N3720&lt;=4.5),'Bảng Giá'!$B$14,IF(AND('Raw Data'!N3720&gt;4.5,'Raw Data'!N3720&lt;=5),'Bảng Giá'!$B$15,IF(AND('Raw Data'!N3720&gt;5,'Raw Data'!N3720&lt;=5.5),'Bảng Giá'!$B$16,IF(AND('Raw Data'!N3720&gt;5.5,'Raw Data'!N3720&lt;=6),'Bảng Giá'!$B$17,'Bảng Giá'!$B$18)))))))))))))))</f>
        <v>3.5&lt;x&lt;=4</v>
      </c>
      <c r="Q3720" s="48">
        <f t="shared" si="351"/>
        <v>1.948051948051948E-2</v>
      </c>
      <c r="R3720">
        <f t="shared" si="352"/>
        <v>94200</v>
      </c>
      <c r="S3720">
        <f t="shared" si="353"/>
        <v>17200</v>
      </c>
    </row>
    <row r="3721" spans="1:19" x14ac:dyDescent="0.25">
      <c r="A3721" s="12">
        <v>3720</v>
      </c>
      <c r="B3721" s="12" t="s">
        <v>292</v>
      </c>
      <c r="C3721" s="12" t="s">
        <v>2390</v>
      </c>
      <c r="D3721" s="28">
        <v>43019.370532407411</v>
      </c>
      <c r="E3721" s="17">
        <v>43023.570532407408</v>
      </c>
      <c r="F3721" s="13" t="s">
        <v>302</v>
      </c>
      <c r="G3721" s="12">
        <v>3600</v>
      </c>
      <c r="H3721" s="12" t="s">
        <v>275</v>
      </c>
      <c r="I3721" s="12" t="s">
        <v>322</v>
      </c>
      <c r="J3721" s="37">
        <f>INDEX('Bảng Giá'!$C$3:$H$18,MATCH('Raw Data'!P3721,'Bảng Giá'!$B$3:$B$18,0),MATCH('Raw Data'!M3721,'Bảng Giá'!$C$2:$H$2,0))</f>
        <v>83500</v>
      </c>
      <c r="K3721" s="12">
        <v>81500</v>
      </c>
      <c r="L3721" s="36">
        <f t="shared" si="348"/>
        <v>4.1999999999970896</v>
      </c>
      <c r="M3721" t="str">
        <f>'References data'!H3722</f>
        <v>Liên Vùng</v>
      </c>
      <c r="N3721">
        <f t="shared" si="349"/>
        <v>3.6</v>
      </c>
      <c r="O3721">
        <f t="shared" si="350"/>
        <v>2000</v>
      </c>
      <c r="P3721" t="str">
        <f>IF(AND(N3721&gt;0,N3721&lt;=0.05),'Bảng Giá'!$B$3,IF(AND(N3721&lt;=0.1,N3721&gt;0.05),'Bảng Giá'!$B$4,IF(AND('Raw Data'!N3721&gt;0.1,'Raw Data'!N3721&lt;=0.25),'Bảng Giá'!$B$5,IF(AND('Raw Data'!N3721&gt;0.25,'Raw Data'!N3721&lt;=0.5),'Bảng Giá'!$B$6,IF(AND('Raw Data'!N3721&gt;0.5,'Raw Data'!N3721&lt;=1),'Bảng Giá'!$B$7,IF(AND('Raw Data'!N3721&gt;1,'Raw Data'!N3721&lt;=1.5),'Bảng Giá'!$B$8,IF(AND('Raw Data'!N3721&gt;1.5,'Raw Data'!N3721&lt;=2),'Bảng Giá'!$B$9,IF(AND('Raw Data'!N3721&gt;2,'Raw Data'!N3721&lt;=2.5),'Bảng Giá'!$B$10,IF(AND('Raw Data'!N3721&gt;2.5,'Raw Data'!N3721&lt;=3),'Bảng Giá'!$B$11,IF(AND('Raw Data'!N3721&gt;3,'Raw Data'!N3721&lt;=3.5),'Bảng Giá'!$B$12,IF(AND('Raw Data'!N3721&gt;3.5,'Raw Data'!N3721&lt;=4),'Bảng Giá'!$B$13,IF(AND('Raw Data'!N3721&gt;4,'Raw Data'!N3721&lt;=4.5),'Bảng Giá'!$B$14,IF(AND('Raw Data'!N3721&gt;4.5,'Raw Data'!N3721&lt;=5),'Bảng Giá'!$B$15,IF(AND('Raw Data'!N3721&gt;5,'Raw Data'!N3721&lt;=5.5),'Bảng Giá'!$B$16,IF(AND('Raw Data'!N3721&gt;5.5,'Raw Data'!N3721&lt;=6),'Bảng Giá'!$B$17,'Bảng Giá'!$B$18)))))))))))))))</f>
        <v>3.5&lt;x&lt;=4</v>
      </c>
      <c r="Q3721" s="48">
        <f t="shared" si="351"/>
        <v>2.4539877300613498E-2</v>
      </c>
      <c r="R3721">
        <f t="shared" si="352"/>
        <v>100200</v>
      </c>
      <c r="S3721">
        <f t="shared" si="353"/>
        <v>18700</v>
      </c>
    </row>
    <row r="3722" spans="1:19" x14ac:dyDescent="0.25">
      <c r="A3722" s="12">
        <v>3721</v>
      </c>
      <c r="B3722" s="12" t="s">
        <v>292</v>
      </c>
      <c r="C3722" s="12" t="s">
        <v>2391</v>
      </c>
      <c r="D3722" s="28">
        <v>43018.685046296298</v>
      </c>
      <c r="E3722" s="17">
        <v>43021.185046296298</v>
      </c>
      <c r="F3722" s="13" t="s">
        <v>302</v>
      </c>
      <c r="G3722" s="12">
        <v>3600</v>
      </c>
      <c r="H3722" s="12" t="s">
        <v>131</v>
      </c>
      <c r="I3722" s="12" t="s">
        <v>322</v>
      </c>
      <c r="J3722" s="37">
        <f>INDEX('Bảng Giá'!$C$3:$H$18,MATCH('Raw Data'!P3722,'Bảng Giá'!$B$3:$B$18,0),MATCH('Raw Data'!M3722,'Bảng Giá'!$C$2:$H$2,0))</f>
        <v>78500</v>
      </c>
      <c r="K3722" s="12">
        <v>77000</v>
      </c>
      <c r="L3722" s="36">
        <f t="shared" si="348"/>
        <v>2.5</v>
      </c>
      <c r="M3722" t="str">
        <f>'References data'!H3723</f>
        <v>Liên Vùng đặc biệt</v>
      </c>
      <c r="N3722">
        <f t="shared" si="349"/>
        <v>3.6</v>
      </c>
      <c r="O3722">
        <f t="shared" si="350"/>
        <v>1500</v>
      </c>
      <c r="P3722" t="str">
        <f>IF(AND(N3722&gt;0,N3722&lt;=0.05),'Bảng Giá'!$B$3,IF(AND(N3722&lt;=0.1,N3722&gt;0.05),'Bảng Giá'!$B$4,IF(AND('Raw Data'!N3722&gt;0.1,'Raw Data'!N3722&lt;=0.25),'Bảng Giá'!$B$5,IF(AND('Raw Data'!N3722&gt;0.25,'Raw Data'!N3722&lt;=0.5),'Bảng Giá'!$B$6,IF(AND('Raw Data'!N3722&gt;0.5,'Raw Data'!N3722&lt;=1),'Bảng Giá'!$B$7,IF(AND('Raw Data'!N3722&gt;1,'Raw Data'!N3722&lt;=1.5),'Bảng Giá'!$B$8,IF(AND('Raw Data'!N3722&gt;1.5,'Raw Data'!N3722&lt;=2),'Bảng Giá'!$B$9,IF(AND('Raw Data'!N3722&gt;2,'Raw Data'!N3722&lt;=2.5),'Bảng Giá'!$B$10,IF(AND('Raw Data'!N3722&gt;2.5,'Raw Data'!N3722&lt;=3),'Bảng Giá'!$B$11,IF(AND('Raw Data'!N3722&gt;3,'Raw Data'!N3722&lt;=3.5),'Bảng Giá'!$B$12,IF(AND('Raw Data'!N3722&gt;3.5,'Raw Data'!N3722&lt;=4),'Bảng Giá'!$B$13,IF(AND('Raw Data'!N3722&gt;4,'Raw Data'!N3722&lt;=4.5),'Bảng Giá'!$B$14,IF(AND('Raw Data'!N3722&gt;4.5,'Raw Data'!N3722&lt;=5),'Bảng Giá'!$B$15,IF(AND('Raw Data'!N3722&gt;5,'Raw Data'!N3722&lt;=5.5),'Bảng Giá'!$B$16,IF(AND('Raw Data'!N3722&gt;5.5,'Raw Data'!N3722&lt;=6),'Bảng Giá'!$B$17,'Bảng Giá'!$B$18)))))))))))))))</f>
        <v>3.5&lt;x&lt;=4</v>
      </c>
      <c r="Q3722" s="48">
        <f t="shared" si="351"/>
        <v>1.948051948051948E-2</v>
      </c>
      <c r="R3722">
        <f t="shared" si="352"/>
        <v>94200</v>
      </c>
      <c r="S3722">
        <f t="shared" si="353"/>
        <v>17200</v>
      </c>
    </row>
    <row r="3723" spans="1:19" x14ac:dyDescent="0.25">
      <c r="A3723" s="12">
        <v>3722</v>
      </c>
      <c r="B3723" s="12" t="s">
        <v>292</v>
      </c>
      <c r="C3723" s="12" t="s">
        <v>2392</v>
      </c>
      <c r="D3723" s="28">
        <v>43018.685243055559</v>
      </c>
      <c r="E3723" s="17">
        <v>43021.185243055559</v>
      </c>
      <c r="F3723" s="13" t="s">
        <v>302</v>
      </c>
      <c r="G3723" s="12">
        <v>3600</v>
      </c>
      <c r="H3723" s="12" t="s">
        <v>128</v>
      </c>
      <c r="I3723" s="12" t="s">
        <v>322</v>
      </c>
      <c r="J3723" s="37">
        <f>INDEX('Bảng Giá'!$C$3:$H$18,MATCH('Raw Data'!P3723,'Bảng Giá'!$B$3:$B$18,0),MATCH('Raw Data'!M3723,'Bảng Giá'!$C$2:$H$2,0))</f>
        <v>78500</v>
      </c>
      <c r="K3723" s="12">
        <v>77000</v>
      </c>
      <c r="L3723" s="36">
        <f t="shared" si="348"/>
        <v>2.5</v>
      </c>
      <c r="M3723" t="str">
        <f>'References data'!H3724</f>
        <v>Liên Vùng đặc biệt</v>
      </c>
      <c r="N3723">
        <f t="shared" si="349"/>
        <v>3.6</v>
      </c>
      <c r="O3723">
        <f t="shared" si="350"/>
        <v>1500</v>
      </c>
      <c r="P3723" t="str">
        <f>IF(AND(N3723&gt;0,N3723&lt;=0.05),'Bảng Giá'!$B$3,IF(AND(N3723&lt;=0.1,N3723&gt;0.05),'Bảng Giá'!$B$4,IF(AND('Raw Data'!N3723&gt;0.1,'Raw Data'!N3723&lt;=0.25),'Bảng Giá'!$B$5,IF(AND('Raw Data'!N3723&gt;0.25,'Raw Data'!N3723&lt;=0.5),'Bảng Giá'!$B$6,IF(AND('Raw Data'!N3723&gt;0.5,'Raw Data'!N3723&lt;=1),'Bảng Giá'!$B$7,IF(AND('Raw Data'!N3723&gt;1,'Raw Data'!N3723&lt;=1.5),'Bảng Giá'!$B$8,IF(AND('Raw Data'!N3723&gt;1.5,'Raw Data'!N3723&lt;=2),'Bảng Giá'!$B$9,IF(AND('Raw Data'!N3723&gt;2,'Raw Data'!N3723&lt;=2.5),'Bảng Giá'!$B$10,IF(AND('Raw Data'!N3723&gt;2.5,'Raw Data'!N3723&lt;=3),'Bảng Giá'!$B$11,IF(AND('Raw Data'!N3723&gt;3,'Raw Data'!N3723&lt;=3.5),'Bảng Giá'!$B$12,IF(AND('Raw Data'!N3723&gt;3.5,'Raw Data'!N3723&lt;=4),'Bảng Giá'!$B$13,IF(AND('Raw Data'!N3723&gt;4,'Raw Data'!N3723&lt;=4.5),'Bảng Giá'!$B$14,IF(AND('Raw Data'!N3723&gt;4.5,'Raw Data'!N3723&lt;=5),'Bảng Giá'!$B$15,IF(AND('Raw Data'!N3723&gt;5,'Raw Data'!N3723&lt;=5.5),'Bảng Giá'!$B$16,IF(AND('Raw Data'!N3723&gt;5.5,'Raw Data'!N3723&lt;=6),'Bảng Giá'!$B$17,'Bảng Giá'!$B$18)))))))))))))))</f>
        <v>3.5&lt;x&lt;=4</v>
      </c>
      <c r="Q3723" s="48">
        <f t="shared" si="351"/>
        <v>1.948051948051948E-2</v>
      </c>
      <c r="R3723">
        <f t="shared" si="352"/>
        <v>94200</v>
      </c>
      <c r="S3723">
        <f t="shared" si="353"/>
        <v>17200</v>
      </c>
    </row>
    <row r="3724" spans="1:19" x14ac:dyDescent="0.25">
      <c r="A3724" s="12">
        <v>3723</v>
      </c>
      <c r="B3724" s="12" t="s">
        <v>292</v>
      </c>
      <c r="C3724" s="12" t="s">
        <v>2393</v>
      </c>
      <c r="D3724" s="28">
        <v>43019.370625000003</v>
      </c>
      <c r="E3724" s="17">
        <v>43023.570625</v>
      </c>
      <c r="F3724" s="13" t="s">
        <v>302</v>
      </c>
      <c r="G3724" s="12">
        <v>5400</v>
      </c>
      <c r="H3724" s="12" t="s">
        <v>171</v>
      </c>
      <c r="I3724" s="12" t="s">
        <v>311</v>
      </c>
      <c r="J3724" s="37">
        <f>INDEX('Bảng Giá'!$C$3:$H$18,MATCH('Raw Data'!P3724,'Bảng Giá'!$B$3:$B$18,0),MATCH('Raw Data'!M3724,'Bảng Giá'!$C$2:$H$2,0))</f>
        <v>109000</v>
      </c>
      <c r="K3724" s="12">
        <v>106300</v>
      </c>
      <c r="L3724" s="36">
        <f t="shared" si="348"/>
        <v>4.1999999999970896</v>
      </c>
      <c r="M3724" t="str">
        <f>'References data'!H3725</f>
        <v>Liên Vùng</v>
      </c>
      <c r="N3724">
        <f t="shared" si="349"/>
        <v>5.4</v>
      </c>
      <c r="O3724">
        <f t="shared" si="350"/>
        <v>2700</v>
      </c>
      <c r="P3724" t="str">
        <f>IF(AND(N3724&gt;0,N3724&lt;=0.05),'Bảng Giá'!$B$3,IF(AND(N3724&lt;=0.1,N3724&gt;0.05),'Bảng Giá'!$B$4,IF(AND('Raw Data'!N3724&gt;0.1,'Raw Data'!N3724&lt;=0.25),'Bảng Giá'!$B$5,IF(AND('Raw Data'!N3724&gt;0.25,'Raw Data'!N3724&lt;=0.5),'Bảng Giá'!$B$6,IF(AND('Raw Data'!N3724&gt;0.5,'Raw Data'!N3724&lt;=1),'Bảng Giá'!$B$7,IF(AND('Raw Data'!N3724&gt;1,'Raw Data'!N3724&lt;=1.5),'Bảng Giá'!$B$8,IF(AND('Raw Data'!N3724&gt;1.5,'Raw Data'!N3724&lt;=2),'Bảng Giá'!$B$9,IF(AND('Raw Data'!N3724&gt;2,'Raw Data'!N3724&lt;=2.5),'Bảng Giá'!$B$10,IF(AND('Raw Data'!N3724&gt;2.5,'Raw Data'!N3724&lt;=3),'Bảng Giá'!$B$11,IF(AND('Raw Data'!N3724&gt;3,'Raw Data'!N3724&lt;=3.5),'Bảng Giá'!$B$12,IF(AND('Raw Data'!N3724&gt;3.5,'Raw Data'!N3724&lt;=4),'Bảng Giá'!$B$13,IF(AND('Raw Data'!N3724&gt;4,'Raw Data'!N3724&lt;=4.5),'Bảng Giá'!$B$14,IF(AND('Raw Data'!N3724&gt;4.5,'Raw Data'!N3724&lt;=5),'Bảng Giá'!$B$15,IF(AND('Raw Data'!N3724&gt;5,'Raw Data'!N3724&lt;=5.5),'Bảng Giá'!$B$16,IF(AND('Raw Data'!N3724&gt;5.5,'Raw Data'!N3724&lt;=6),'Bảng Giá'!$B$17,'Bảng Giá'!$B$18)))))))))))))))</f>
        <v>5&lt;x&lt;=5.5</v>
      </c>
      <c r="Q3724" s="48">
        <f t="shared" si="351"/>
        <v>2.5399811853245531E-2</v>
      </c>
      <c r="R3724">
        <f t="shared" si="352"/>
        <v>130800</v>
      </c>
      <c r="S3724">
        <f t="shared" si="353"/>
        <v>24500</v>
      </c>
    </row>
    <row r="3725" spans="1:19" x14ac:dyDescent="0.25">
      <c r="A3725" s="12">
        <v>3724</v>
      </c>
      <c r="B3725" s="12" t="s">
        <v>292</v>
      </c>
      <c r="C3725" s="12" t="s">
        <v>2394</v>
      </c>
      <c r="D3725" s="28">
        <v>43017.499479166669</v>
      </c>
      <c r="E3725" s="17">
        <v>43021.699479166666</v>
      </c>
      <c r="F3725" s="13" t="s">
        <v>302</v>
      </c>
      <c r="G3725" s="12">
        <v>3600</v>
      </c>
      <c r="H3725" s="12" t="s">
        <v>190</v>
      </c>
      <c r="I3725" s="12" t="s">
        <v>322</v>
      </c>
      <c r="J3725" s="37">
        <f>INDEX('Bảng Giá'!$C$3:$H$18,MATCH('Raw Data'!P3725,'Bảng Giá'!$B$3:$B$18,0),MATCH('Raw Data'!M3725,'Bảng Giá'!$C$2:$H$2,0))</f>
        <v>83500</v>
      </c>
      <c r="K3725" s="12">
        <v>81500</v>
      </c>
      <c r="L3725" s="36">
        <f t="shared" si="348"/>
        <v>4.1999999999970896</v>
      </c>
      <c r="M3725" t="str">
        <f>'References data'!H3726</f>
        <v>Liên Vùng</v>
      </c>
      <c r="N3725">
        <f t="shared" si="349"/>
        <v>3.6</v>
      </c>
      <c r="O3725">
        <f t="shared" si="350"/>
        <v>2000</v>
      </c>
      <c r="P3725" t="str">
        <f>IF(AND(N3725&gt;0,N3725&lt;=0.05),'Bảng Giá'!$B$3,IF(AND(N3725&lt;=0.1,N3725&gt;0.05),'Bảng Giá'!$B$4,IF(AND('Raw Data'!N3725&gt;0.1,'Raw Data'!N3725&lt;=0.25),'Bảng Giá'!$B$5,IF(AND('Raw Data'!N3725&gt;0.25,'Raw Data'!N3725&lt;=0.5),'Bảng Giá'!$B$6,IF(AND('Raw Data'!N3725&gt;0.5,'Raw Data'!N3725&lt;=1),'Bảng Giá'!$B$7,IF(AND('Raw Data'!N3725&gt;1,'Raw Data'!N3725&lt;=1.5),'Bảng Giá'!$B$8,IF(AND('Raw Data'!N3725&gt;1.5,'Raw Data'!N3725&lt;=2),'Bảng Giá'!$B$9,IF(AND('Raw Data'!N3725&gt;2,'Raw Data'!N3725&lt;=2.5),'Bảng Giá'!$B$10,IF(AND('Raw Data'!N3725&gt;2.5,'Raw Data'!N3725&lt;=3),'Bảng Giá'!$B$11,IF(AND('Raw Data'!N3725&gt;3,'Raw Data'!N3725&lt;=3.5),'Bảng Giá'!$B$12,IF(AND('Raw Data'!N3725&gt;3.5,'Raw Data'!N3725&lt;=4),'Bảng Giá'!$B$13,IF(AND('Raw Data'!N3725&gt;4,'Raw Data'!N3725&lt;=4.5),'Bảng Giá'!$B$14,IF(AND('Raw Data'!N3725&gt;4.5,'Raw Data'!N3725&lt;=5),'Bảng Giá'!$B$15,IF(AND('Raw Data'!N3725&gt;5,'Raw Data'!N3725&lt;=5.5),'Bảng Giá'!$B$16,IF(AND('Raw Data'!N3725&gt;5.5,'Raw Data'!N3725&lt;=6),'Bảng Giá'!$B$17,'Bảng Giá'!$B$18)))))))))))))))</f>
        <v>3.5&lt;x&lt;=4</v>
      </c>
      <c r="Q3725" s="48">
        <f t="shared" si="351"/>
        <v>2.4539877300613498E-2</v>
      </c>
      <c r="R3725">
        <f t="shared" si="352"/>
        <v>100200</v>
      </c>
      <c r="S3725">
        <f t="shared" si="353"/>
        <v>18700</v>
      </c>
    </row>
    <row r="3726" spans="1:19" x14ac:dyDescent="0.25">
      <c r="A3726" s="12">
        <v>3725</v>
      </c>
      <c r="B3726" s="12" t="s">
        <v>292</v>
      </c>
      <c r="C3726" s="12" t="s">
        <v>2395</v>
      </c>
      <c r="D3726" s="28">
        <v>43019.499432870369</v>
      </c>
      <c r="E3726" s="17">
        <v>43021.999432870369</v>
      </c>
      <c r="F3726" s="13" t="s">
        <v>302</v>
      </c>
      <c r="G3726" s="12">
        <v>3600</v>
      </c>
      <c r="H3726" s="12" t="s">
        <v>146</v>
      </c>
      <c r="I3726" s="12" t="s">
        <v>322</v>
      </c>
      <c r="J3726" s="37">
        <f>INDEX('Bảng Giá'!$C$3:$H$18,MATCH('Raw Data'!P3726,'Bảng Giá'!$B$3:$B$18,0),MATCH('Raw Data'!M3726,'Bảng Giá'!$C$2:$H$2,0))</f>
        <v>78500</v>
      </c>
      <c r="K3726" s="12">
        <v>77000</v>
      </c>
      <c r="L3726" s="36">
        <f t="shared" si="348"/>
        <v>2.5</v>
      </c>
      <c r="M3726" t="str">
        <f>'References data'!H3727</f>
        <v>Liên Vùng đặc biệt</v>
      </c>
      <c r="N3726">
        <f t="shared" si="349"/>
        <v>3.6</v>
      </c>
      <c r="O3726">
        <f t="shared" si="350"/>
        <v>1500</v>
      </c>
      <c r="P3726" t="str">
        <f>IF(AND(N3726&gt;0,N3726&lt;=0.05),'Bảng Giá'!$B$3,IF(AND(N3726&lt;=0.1,N3726&gt;0.05),'Bảng Giá'!$B$4,IF(AND('Raw Data'!N3726&gt;0.1,'Raw Data'!N3726&lt;=0.25),'Bảng Giá'!$B$5,IF(AND('Raw Data'!N3726&gt;0.25,'Raw Data'!N3726&lt;=0.5),'Bảng Giá'!$B$6,IF(AND('Raw Data'!N3726&gt;0.5,'Raw Data'!N3726&lt;=1),'Bảng Giá'!$B$7,IF(AND('Raw Data'!N3726&gt;1,'Raw Data'!N3726&lt;=1.5),'Bảng Giá'!$B$8,IF(AND('Raw Data'!N3726&gt;1.5,'Raw Data'!N3726&lt;=2),'Bảng Giá'!$B$9,IF(AND('Raw Data'!N3726&gt;2,'Raw Data'!N3726&lt;=2.5),'Bảng Giá'!$B$10,IF(AND('Raw Data'!N3726&gt;2.5,'Raw Data'!N3726&lt;=3),'Bảng Giá'!$B$11,IF(AND('Raw Data'!N3726&gt;3,'Raw Data'!N3726&lt;=3.5),'Bảng Giá'!$B$12,IF(AND('Raw Data'!N3726&gt;3.5,'Raw Data'!N3726&lt;=4),'Bảng Giá'!$B$13,IF(AND('Raw Data'!N3726&gt;4,'Raw Data'!N3726&lt;=4.5),'Bảng Giá'!$B$14,IF(AND('Raw Data'!N3726&gt;4.5,'Raw Data'!N3726&lt;=5),'Bảng Giá'!$B$15,IF(AND('Raw Data'!N3726&gt;5,'Raw Data'!N3726&lt;=5.5),'Bảng Giá'!$B$16,IF(AND('Raw Data'!N3726&gt;5.5,'Raw Data'!N3726&lt;=6),'Bảng Giá'!$B$17,'Bảng Giá'!$B$18)))))))))))))))</f>
        <v>3.5&lt;x&lt;=4</v>
      </c>
      <c r="Q3726" s="48">
        <f t="shared" si="351"/>
        <v>1.948051948051948E-2</v>
      </c>
      <c r="R3726">
        <f t="shared" si="352"/>
        <v>94200</v>
      </c>
      <c r="S3726">
        <f t="shared" si="353"/>
        <v>17200</v>
      </c>
    </row>
    <row r="3727" spans="1:19" x14ac:dyDescent="0.25">
      <c r="A3727" s="12">
        <v>3726</v>
      </c>
      <c r="B3727" s="12" t="s">
        <v>292</v>
      </c>
      <c r="C3727" s="12" t="s">
        <v>2396</v>
      </c>
      <c r="D3727" s="28">
        <v>43019.374756944446</v>
      </c>
      <c r="E3727" s="17">
        <v>43021.874756944446</v>
      </c>
      <c r="F3727" s="13" t="s">
        <v>302</v>
      </c>
      <c r="G3727" s="12">
        <v>3600</v>
      </c>
      <c r="H3727" s="12" t="s">
        <v>128</v>
      </c>
      <c r="I3727" s="12" t="s">
        <v>322</v>
      </c>
      <c r="J3727" s="37">
        <f>INDEX('Bảng Giá'!$C$3:$H$18,MATCH('Raw Data'!P3727,'Bảng Giá'!$B$3:$B$18,0),MATCH('Raw Data'!M3727,'Bảng Giá'!$C$2:$H$2,0))</f>
        <v>78500</v>
      </c>
      <c r="K3727" s="12">
        <v>77000</v>
      </c>
      <c r="L3727" s="36">
        <f t="shared" si="348"/>
        <v>2.5</v>
      </c>
      <c r="M3727" t="str">
        <f>'References data'!H3728</f>
        <v>Liên Vùng đặc biệt</v>
      </c>
      <c r="N3727">
        <f t="shared" si="349"/>
        <v>3.6</v>
      </c>
      <c r="O3727">
        <f t="shared" si="350"/>
        <v>1500</v>
      </c>
      <c r="P3727" t="str">
        <f>IF(AND(N3727&gt;0,N3727&lt;=0.05),'Bảng Giá'!$B$3,IF(AND(N3727&lt;=0.1,N3727&gt;0.05),'Bảng Giá'!$B$4,IF(AND('Raw Data'!N3727&gt;0.1,'Raw Data'!N3727&lt;=0.25),'Bảng Giá'!$B$5,IF(AND('Raw Data'!N3727&gt;0.25,'Raw Data'!N3727&lt;=0.5),'Bảng Giá'!$B$6,IF(AND('Raw Data'!N3727&gt;0.5,'Raw Data'!N3727&lt;=1),'Bảng Giá'!$B$7,IF(AND('Raw Data'!N3727&gt;1,'Raw Data'!N3727&lt;=1.5),'Bảng Giá'!$B$8,IF(AND('Raw Data'!N3727&gt;1.5,'Raw Data'!N3727&lt;=2),'Bảng Giá'!$B$9,IF(AND('Raw Data'!N3727&gt;2,'Raw Data'!N3727&lt;=2.5),'Bảng Giá'!$B$10,IF(AND('Raw Data'!N3727&gt;2.5,'Raw Data'!N3727&lt;=3),'Bảng Giá'!$B$11,IF(AND('Raw Data'!N3727&gt;3,'Raw Data'!N3727&lt;=3.5),'Bảng Giá'!$B$12,IF(AND('Raw Data'!N3727&gt;3.5,'Raw Data'!N3727&lt;=4),'Bảng Giá'!$B$13,IF(AND('Raw Data'!N3727&gt;4,'Raw Data'!N3727&lt;=4.5),'Bảng Giá'!$B$14,IF(AND('Raw Data'!N3727&gt;4.5,'Raw Data'!N3727&lt;=5),'Bảng Giá'!$B$15,IF(AND('Raw Data'!N3727&gt;5,'Raw Data'!N3727&lt;=5.5),'Bảng Giá'!$B$16,IF(AND('Raw Data'!N3727&gt;5.5,'Raw Data'!N3727&lt;=6),'Bảng Giá'!$B$17,'Bảng Giá'!$B$18)))))))))))))))</f>
        <v>3.5&lt;x&lt;=4</v>
      </c>
      <c r="Q3727" s="48">
        <f t="shared" si="351"/>
        <v>1.948051948051948E-2</v>
      </c>
      <c r="R3727">
        <f t="shared" si="352"/>
        <v>94200</v>
      </c>
      <c r="S3727">
        <f t="shared" si="353"/>
        <v>17200</v>
      </c>
    </row>
    <row r="3728" spans="1:19" x14ac:dyDescent="0.25">
      <c r="A3728" s="12">
        <v>3727</v>
      </c>
      <c r="B3728" s="12" t="s">
        <v>292</v>
      </c>
      <c r="C3728" s="12" t="s">
        <v>2397</v>
      </c>
      <c r="D3728" s="28">
        <v>43019.374722222223</v>
      </c>
      <c r="E3728" s="17">
        <v>43021.874722222223</v>
      </c>
      <c r="F3728" s="13" t="s">
        <v>302</v>
      </c>
      <c r="G3728" s="12">
        <v>3600</v>
      </c>
      <c r="H3728" s="12" t="s">
        <v>128</v>
      </c>
      <c r="I3728" s="12" t="s">
        <v>322</v>
      </c>
      <c r="J3728" s="37">
        <f>INDEX('Bảng Giá'!$C$3:$H$18,MATCH('Raw Data'!P3728,'Bảng Giá'!$B$3:$B$18,0),MATCH('Raw Data'!M3728,'Bảng Giá'!$C$2:$H$2,0))</f>
        <v>78500</v>
      </c>
      <c r="K3728" s="12">
        <v>77000</v>
      </c>
      <c r="L3728" s="36">
        <f t="shared" si="348"/>
        <v>2.5</v>
      </c>
      <c r="M3728" t="str">
        <f>'References data'!H3729</f>
        <v>Liên Vùng đặc biệt</v>
      </c>
      <c r="N3728">
        <f t="shared" si="349"/>
        <v>3.6</v>
      </c>
      <c r="O3728">
        <f t="shared" si="350"/>
        <v>1500</v>
      </c>
      <c r="P3728" t="str">
        <f>IF(AND(N3728&gt;0,N3728&lt;=0.05),'Bảng Giá'!$B$3,IF(AND(N3728&lt;=0.1,N3728&gt;0.05),'Bảng Giá'!$B$4,IF(AND('Raw Data'!N3728&gt;0.1,'Raw Data'!N3728&lt;=0.25),'Bảng Giá'!$B$5,IF(AND('Raw Data'!N3728&gt;0.25,'Raw Data'!N3728&lt;=0.5),'Bảng Giá'!$B$6,IF(AND('Raw Data'!N3728&gt;0.5,'Raw Data'!N3728&lt;=1),'Bảng Giá'!$B$7,IF(AND('Raw Data'!N3728&gt;1,'Raw Data'!N3728&lt;=1.5),'Bảng Giá'!$B$8,IF(AND('Raw Data'!N3728&gt;1.5,'Raw Data'!N3728&lt;=2),'Bảng Giá'!$B$9,IF(AND('Raw Data'!N3728&gt;2,'Raw Data'!N3728&lt;=2.5),'Bảng Giá'!$B$10,IF(AND('Raw Data'!N3728&gt;2.5,'Raw Data'!N3728&lt;=3),'Bảng Giá'!$B$11,IF(AND('Raw Data'!N3728&gt;3,'Raw Data'!N3728&lt;=3.5),'Bảng Giá'!$B$12,IF(AND('Raw Data'!N3728&gt;3.5,'Raw Data'!N3728&lt;=4),'Bảng Giá'!$B$13,IF(AND('Raw Data'!N3728&gt;4,'Raw Data'!N3728&lt;=4.5),'Bảng Giá'!$B$14,IF(AND('Raw Data'!N3728&gt;4.5,'Raw Data'!N3728&lt;=5),'Bảng Giá'!$B$15,IF(AND('Raw Data'!N3728&gt;5,'Raw Data'!N3728&lt;=5.5),'Bảng Giá'!$B$16,IF(AND('Raw Data'!N3728&gt;5.5,'Raw Data'!N3728&lt;=6),'Bảng Giá'!$B$17,'Bảng Giá'!$B$18)))))))))))))))</f>
        <v>3.5&lt;x&lt;=4</v>
      </c>
      <c r="Q3728" s="48">
        <f t="shared" si="351"/>
        <v>1.948051948051948E-2</v>
      </c>
      <c r="R3728">
        <f t="shared" si="352"/>
        <v>94200</v>
      </c>
      <c r="S3728">
        <f t="shared" si="353"/>
        <v>17200</v>
      </c>
    </row>
    <row r="3729" spans="1:19" x14ac:dyDescent="0.25">
      <c r="A3729" s="12">
        <v>3728</v>
      </c>
      <c r="B3729" s="12" t="s">
        <v>292</v>
      </c>
      <c r="C3729" s="12" t="s">
        <v>2398</v>
      </c>
      <c r="D3729" s="28">
        <v>43019.663217592592</v>
      </c>
      <c r="E3729" s="17">
        <v>43022.163217592592</v>
      </c>
      <c r="F3729" s="13" t="s">
        <v>302</v>
      </c>
      <c r="G3729" s="12">
        <v>3600</v>
      </c>
      <c r="H3729" s="12" t="s">
        <v>128</v>
      </c>
      <c r="I3729" s="12" t="s">
        <v>322</v>
      </c>
      <c r="J3729" s="37">
        <f>INDEX('Bảng Giá'!$C$3:$H$18,MATCH('Raw Data'!P3729,'Bảng Giá'!$B$3:$B$18,0),MATCH('Raw Data'!M3729,'Bảng Giá'!$C$2:$H$2,0))</f>
        <v>78500</v>
      </c>
      <c r="K3729" s="12">
        <v>77000</v>
      </c>
      <c r="L3729" s="36">
        <f t="shared" si="348"/>
        <v>2.5</v>
      </c>
      <c r="M3729" t="str">
        <f>'References data'!H3730</f>
        <v>Liên Vùng đặc biệt</v>
      </c>
      <c r="N3729">
        <f t="shared" si="349"/>
        <v>3.6</v>
      </c>
      <c r="O3729">
        <f t="shared" si="350"/>
        <v>1500</v>
      </c>
      <c r="P3729" t="str">
        <f>IF(AND(N3729&gt;0,N3729&lt;=0.05),'Bảng Giá'!$B$3,IF(AND(N3729&lt;=0.1,N3729&gt;0.05),'Bảng Giá'!$B$4,IF(AND('Raw Data'!N3729&gt;0.1,'Raw Data'!N3729&lt;=0.25),'Bảng Giá'!$B$5,IF(AND('Raw Data'!N3729&gt;0.25,'Raw Data'!N3729&lt;=0.5),'Bảng Giá'!$B$6,IF(AND('Raw Data'!N3729&gt;0.5,'Raw Data'!N3729&lt;=1),'Bảng Giá'!$B$7,IF(AND('Raw Data'!N3729&gt;1,'Raw Data'!N3729&lt;=1.5),'Bảng Giá'!$B$8,IF(AND('Raw Data'!N3729&gt;1.5,'Raw Data'!N3729&lt;=2),'Bảng Giá'!$B$9,IF(AND('Raw Data'!N3729&gt;2,'Raw Data'!N3729&lt;=2.5),'Bảng Giá'!$B$10,IF(AND('Raw Data'!N3729&gt;2.5,'Raw Data'!N3729&lt;=3),'Bảng Giá'!$B$11,IF(AND('Raw Data'!N3729&gt;3,'Raw Data'!N3729&lt;=3.5),'Bảng Giá'!$B$12,IF(AND('Raw Data'!N3729&gt;3.5,'Raw Data'!N3729&lt;=4),'Bảng Giá'!$B$13,IF(AND('Raw Data'!N3729&gt;4,'Raw Data'!N3729&lt;=4.5),'Bảng Giá'!$B$14,IF(AND('Raw Data'!N3729&gt;4.5,'Raw Data'!N3729&lt;=5),'Bảng Giá'!$B$15,IF(AND('Raw Data'!N3729&gt;5,'Raw Data'!N3729&lt;=5.5),'Bảng Giá'!$B$16,IF(AND('Raw Data'!N3729&gt;5.5,'Raw Data'!N3729&lt;=6),'Bảng Giá'!$B$17,'Bảng Giá'!$B$18)))))))))))))))</f>
        <v>3.5&lt;x&lt;=4</v>
      </c>
      <c r="Q3729" s="48">
        <f t="shared" si="351"/>
        <v>1.948051948051948E-2</v>
      </c>
      <c r="R3729">
        <f t="shared" si="352"/>
        <v>94200</v>
      </c>
      <c r="S3729">
        <f t="shared" si="353"/>
        <v>17200</v>
      </c>
    </row>
    <row r="3730" spans="1:19" x14ac:dyDescent="0.25">
      <c r="A3730" s="12">
        <v>3729</v>
      </c>
      <c r="B3730" s="12" t="s">
        <v>292</v>
      </c>
      <c r="C3730" s="12" t="s">
        <v>2399</v>
      </c>
      <c r="D3730" s="28">
        <v>43017.499548611115</v>
      </c>
      <c r="E3730" s="17">
        <v>43019.999548611115</v>
      </c>
      <c r="F3730" s="13" t="s">
        <v>302</v>
      </c>
      <c r="G3730" s="12">
        <v>3600</v>
      </c>
      <c r="H3730" s="12" t="s">
        <v>128</v>
      </c>
      <c r="I3730" s="12" t="s">
        <v>322</v>
      </c>
      <c r="J3730" s="37">
        <f>INDEX('Bảng Giá'!$C$3:$H$18,MATCH('Raw Data'!P3730,'Bảng Giá'!$B$3:$B$18,0),MATCH('Raw Data'!M3730,'Bảng Giá'!$C$2:$H$2,0))</f>
        <v>78500</v>
      </c>
      <c r="K3730" s="12">
        <v>77000</v>
      </c>
      <c r="L3730" s="36">
        <f t="shared" si="348"/>
        <v>2.5</v>
      </c>
      <c r="M3730" t="str">
        <f>'References data'!H3731</f>
        <v>Liên Vùng đặc biệt</v>
      </c>
      <c r="N3730">
        <f t="shared" si="349"/>
        <v>3.6</v>
      </c>
      <c r="O3730">
        <f t="shared" si="350"/>
        <v>1500</v>
      </c>
      <c r="P3730" t="str">
        <f>IF(AND(N3730&gt;0,N3730&lt;=0.05),'Bảng Giá'!$B$3,IF(AND(N3730&lt;=0.1,N3730&gt;0.05),'Bảng Giá'!$B$4,IF(AND('Raw Data'!N3730&gt;0.1,'Raw Data'!N3730&lt;=0.25),'Bảng Giá'!$B$5,IF(AND('Raw Data'!N3730&gt;0.25,'Raw Data'!N3730&lt;=0.5),'Bảng Giá'!$B$6,IF(AND('Raw Data'!N3730&gt;0.5,'Raw Data'!N3730&lt;=1),'Bảng Giá'!$B$7,IF(AND('Raw Data'!N3730&gt;1,'Raw Data'!N3730&lt;=1.5),'Bảng Giá'!$B$8,IF(AND('Raw Data'!N3730&gt;1.5,'Raw Data'!N3730&lt;=2),'Bảng Giá'!$B$9,IF(AND('Raw Data'!N3730&gt;2,'Raw Data'!N3730&lt;=2.5),'Bảng Giá'!$B$10,IF(AND('Raw Data'!N3730&gt;2.5,'Raw Data'!N3730&lt;=3),'Bảng Giá'!$B$11,IF(AND('Raw Data'!N3730&gt;3,'Raw Data'!N3730&lt;=3.5),'Bảng Giá'!$B$12,IF(AND('Raw Data'!N3730&gt;3.5,'Raw Data'!N3730&lt;=4),'Bảng Giá'!$B$13,IF(AND('Raw Data'!N3730&gt;4,'Raw Data'!N3730&lt;=4.5),'Bảng Giá'!$B$14,IF(AND('Raw Data'!N3730&gt;4.5,'Raw Data'!N3730&lt;=5),'Bảng Giá'!$B$15,IF(AND('Raw Data'!N3730&gt;5,'Raw Data'!N3730&lt;=5.5),'Bảng Giá'!$B$16,IF(AND('Raw Data'!N3730&gt;5.5,'Raw Data'!N3730&lt;=6),'Bảng Giá'!$B$17,'Bảng Giá'!$B$18)))))))))))))))</f>
        <v>3.5&lt;x&lt;=4</v>
      </c>
      <c r="Q3730" s="48">
        <f t="shared" si="351"/>
        <v>1.948051948051948E-2</v>
      </c>
      <c r="R3730">
        <f t="shared" si="352"/>
        <v>94200</v>
      </c>
      <c r="S3730">
        <f t="shared" si="353"/>
        <v>17200</v>
      </c>
    </row>
    <row r="3731" spans="1:19" x14ac:dyDescent="0.25">
      <c r="A3731" s="12">
        <v>3730</v>
      </c>
      <c r="B3731" s="12" t="s">
        <v>292</v>
      </c>
      <c r="C3731" s="12" t="s">
        <v>2400</v>
      </c>
      <c r="D3731" s="28">
        <v>43019.663055555553</v>
      </c>
      <c r="E3731" s="17">
        <v>43022.163055555553</v>
      </c>
      <c r="F3731" s="13" t="s">
        <v>302</v>
      </c>
      <c r="G3731" s="12">
        <v>3600</v>
      </c>
      <c r="H3731" s="12" t="s">
        <v>146</v>
      </c>
      <c r="I3731" s="12" t="s">
        <v>322</v>
      </c>
      <c r="J3731" s="37">
        <f>INDEX('Bảng Giá'!$C$3:$H$18,MATCH('Raw Data'!P3731,'Bảng Giá'!$B$3:$B$18,0),MATCH('Raw Data'!M3731,'Bảng Giá'!$C$2:$H$2,0))</f>
        <v>78500</v>
      </c>
      <c r="K3731" s="12">
        <v>77000</v>
      </c>
      <c r="L3731" s="36">
        <f t="shared" si="348"/>
        <v>2.5</v>
      </c>
      <c r="M3731" t="str">
        <f>'References data'!H3732</f>
        <v>Liên Vùng đặc biệt</v>
      </c>
      <c r="N3731">
        <f t="shared" si="349"/>
        <v>3.6</v>
      </c>
      <c r="O3731">
        <f t="shared" si="350"/>
        <v>1500</v>
      </c>
      <c r="P3731" t="str">
        <f>IF(AND(N3731&gt;0,N3731&lt;=0.05),'Bảng Giá'!$B$3,IF(AND(N3731&lt;=0.1,N3731&gt;0.05),'Bảng Giá'!$B$4,IF(AND('Raw Data'!N3731&gt;0.1,'Raw Data'!N3731&lt;=0.25),'Bảng Giá'!$B$5,IF(AND('Raw Data'!N3731&gt;0.25,'Raw Data'!N3731&lt;=0.5),'Bảng Giá'!$B$6,IF(AND('Raw Data'!N3731&gt;0.5,'Raw Data'!N3731&lt;=1),'Bảng Giá'!$B$7,IF(AND('Raw Data'!N3731&gt;1,'Raw Data'!N3731&lt;=1.5),'Bảng Giá'!$B$8,IF(AND('Raw Data'!N3731&gt;1.5,'Raw Data'!N3731&lt;=2),'Bảng Giá'!$B$9,IF(AND('Raw Data'!N3731&gt;2,'Raw Data'!N3731&lt;=2.5),'Bảng Giá'!$B$10,IF(AND('Raw Data'!N3731&gt;2.5,'Raw Data'!N3731&lt;=3),'Bảng Giá'!$B$11,IF(AND('Raw Data'!N3731&gt;3,'Raw Data'!N3731&lt;=3.5),'Bảng Giá'!$B$12,IF(AND('Raw Data'!N3731&gt;3.5,'Raw Data'!N3731&lt;=4),'Bảng Giá'!$B$13,IF(AND('Raw Data'!N3731&gt;4,'Raw Data'!N3731&lt;=4.5),'Bảng Giá'!$B$14,IF(AND('Raw Data'!N3731&gt;4.5,'Raw Data'!N3731&lt;=5),'Bảng Giá'!$B$15,IF(AND('Raw Data'!N3731&gt;5,'Raw Data'!N3731&lt;=5.5),'Bảng Giá'!$B$16,IF(AND('Raw Data'!N3731&gt;5.5,'Raw Data'!N3731&lt;=6),'Bảng Giá'!$B$17,'Bảng Giá'!$B$18)))))))))))))))</f>
        <v>3.5&lt;x&lt;=4</v>
      </c>
      <c r="Q3731" s="48">
        <f t="shared" si="351"/>
        <v>1.948051948051948E-2</v>
      </c>
      <c r="R3731">
        <f t="shared" si="352"/>
        <v>94200</v>
      </c>
      <c r="S3731">
        <f t="shared" si="353"/>
        <v>17200</v>
      </c>
    </row>
    <row r="3732" spans="1:19" x14ac:dyDescent="0.25">
      <c r="A3732" s="12">
        <v>3731</v>
      </c>
      <c r="B3732" s="12" t="s">
        <v>292</v>
      </c>
      <c r="C3732" s="12" t="s">
        <v>2401</v>
      </c>
      <c r="D3732" s="28">
        <v>43019.374768518515</v>
      </c>
      <c r="E3732" s="17">
        <v>43021.874768518515</v>
      </c>
      <c r="F3732" s="13" t="s">
        <v>302</v>
      </c>
      <c r="G3732" s="12">
        <v>3600</v>
      </c>
      <c r="H3732" s="12" t="s">
        <v>131</v>
      </c>
      <c r="I3732" s="12" t="s">
        <v>322</v>
      </c>
      <c r="J3732" s="37">
        <f>INDEX('Bảng Giá'!$C$3:$H$18,MATCH('Raw Data'!P3732,'Bảng Giá'!$B$3:$B$18,0),MATCH('Raw Data'!M3732,'Bảng Giá'!$C$2:$H$2,0))</f>
        <v>78500</v>
      </c>
      <c r="K3732" s="12">
        <v>77000</v>
      </c>
      <c r="L3732" s="36">
        <f t="shared" si="348"/>
        <v>2.5</v>
      </c>
      <c r="M3732" t="str">
        <f>'References data'!H3733</f>
        <v>Liên Vùng đặc biệt</v>
      </c>
      <c r="N3732">
        <f t="shared" si="349"/>
        <v>3.6</v>
      </c>
      <c r="O3732">
        <f t="shared" si="350"/>
        <v>1500</v>
      </c>
      <c r="P3732" t="str">
        <f>IF(AND(N3732&gt;0,N3732&lt;=0.05),'Bảng Giá'!$B$3,IF(AND(N3732&lt;=0.1,N3732&gt;0.05),'Bảng Giá'!$B$4,IF(AND('Raw Data'!N3732&gt;0.1,'Raw Data'!N3732&lt;=0.25),'Bảng Giá'!$B$5,IF(AND('Raw Data'!N3732&gt;0.25,'Raw Data'!N3732&lt;=0.5),'Bảng Giá'!$B$6,IF(AND('Raw Data'!N3732&gt;0.5,'Raw Data'!N3732&lt;=1),'Bảng Giá'!$B$7,IF(AND('Raw Data'!N3732&gt;1,'Raw Data'!N3732&lt;=1.5),'Bảng Giá'!$B$8,IF(AND('Raw Data'!N3732&gt;1.5,'Raw Data'!N3732&lt;=2),'Bảng Giá'!$B$9,IF(AND('Raw Data'!N3732&gt;2,'Raw Data'!N3732&lt;=2.5),'Bảng Giá'!$B$10,IF(AND('Raw Data'!N3732&gt;2.5,'Raw Data'!N3732&lt;=3),'Bảng Giá'!$B$11,IF(AND('Raw Data'!N3732&gt;3,'Raw Data'!N3732&lt;=3.5),'Bảng Giá'!$B$12,IF(AND('Raw Data'!N3732&gt;3.5,'Raw Data'!N3732&lt;=4),'Bảng Giá'!$B$13,IF(AND('Raw Data'!N3732&gt;4,'Raw Data'!N3732&lt;=4.5),'Bảng Giá'!$B$14,IF(AND('Raw Data'!N3732&gt;4.5,'Raw Data'!N3732&lt;=5),'Bảng Giá'!$B$15,IF(AND('Raw Data'!N3732&gt;5,'Raw Data'!N3732&lt;=5.5),'Bảng Giá'!$B$16,IF(AND('Raw Data'!N3732&gt;5.5,'Raw Data'!N3732&lt;=6),'Bảng Giá'!$B$17,'Bảng Giá'!$B$18)))))))))))))))</f>
        <v>3.5&lt;x&lt;=4</v>
      </c>
      <c r="Q3732" s="48">
        <f t="shared" si="351"/>
        <v>1.948051948051948E-2</v>
      </c>
      <c r="R3732">
        <f t="shared" si="352"/>
        <v>94200</v>
      </c>
      <c r="S3732">
        <f t="shared" si="353"/>
        <v>17200</v>
      </c>
    </row>
    <row r="3733" spans="1:19" x14ac:dyDescent="0.25">
      <c r="A3733" s="12">
        <v>3732</v>
      </c>
      <c r="B3733" s="12" t="s">
        <v>292</v>
      </c>
      <c r="C3733" s="12" t="s">
        <v>2402</v>
      </c>
      <c r="D3733" s="28">
        <v>43019.663287037038</v>
      </c>
      <c r="E3733" s="17">
        <v>43023.863287037035</v>
      </c>
      <c r="F3733" s="13" t="s">
        <v>302</v>
      </c>
      <c r="G3733" s="12">
        <v>3600</v>
      </c>
      <c r="H3733" s="12" t="s">
        <v>101</v>
      </c>
      <c r="I3733" s="12" t="s">
        <v>322</v>
      </c>
      <c r="J3733" s="37">
        <f>INDEX('Bảng Giá'!$C$3:$H$18,MATCH('Raw Data'!P3733,'Bảng Giá'!$B$3:$B$18,0),MATCH('Raw Data'!M3733,'Bảng Giá'!$C$2:$H$2,0))</f>
        <v>83500</v>
      </c>
      <c r="K3733" s="12">
        <v>81500</v>
      </c>
      <c r="L3733" s="36">
        <f t="shared" si="348"/>
        <v>4.1999999999970896</v>
      </c>
      <c r="M3733" t="str">
        <f>'References data'!H3734</f>
        <v>Liên Vùng</v>
      </c>
      <c r="N3733">
        <f t="shared" si="349"/>
        <v>3.6</v>
      </c>
      <c r="O3733">
        <f t="shared" si="350"/>
        <v>2000</v>
      </c>
      <c r="P3733" t="str">
        <f>IF(AND(N3733&gt;0,N3733&lt;=0.05),'Bảng Giá'!$B$3,IF(AND(N3733&lt;=0.1,N3733&gt;0.05),'Bảng Giá'!$B$4,IF(AND('Raw Data'!N3733&gt;0.1,'Raw Data'!N3733&lt;=0.25),'Bảng Giá'!$B$5,IF(AND('Raw Data'!N3733&gt;0.25,'Raw Data'!N3733&lt;=0.5),'Bảng Giá'!$B$6,IF(AND('Raw Data'!N3733&gt;0.5,'Raw Data'!N3733&lt;=1),'Bảng Giá'!$B$7,IF(AND('Raw Data'!N3733&gt;1,'Raw Data'!N3733&lt;=1.5),'Bảng Giá'!$B$8,IF(AND('Raw Data'!N3733&gt;1.5,'Raw Data'!N3733&lt;=2),'Bảng Giá'!$B$9,IF(AND('Raw Data'!N3733&gt;2,'Raw Data'!N3733&lt;=2.5),'Bảng Giá'!$B$10,IF(AND('Raw Data'!N3733&gt;2.5,'Raw Data'!N3733&lt;=3),'Bảng Giá'!$B$11,IF(AND('Raw Data'!N3733&gt;3,'Raw Data'!N3733&lt;=3.5),'Bảng Giá'!$B$12,IF(AND('Raw Data'!N3733&gt;3.5,'Raw Data'!N3733&lt;=4),'Bảng Giá'!$B$13,IF(AND('Raw Data'!N3733&gt;4,'Raw Data'!N3733&lt;=4.5),'Bảng Giá'!$B$14,IF(AND('Raw Data'!N3733&gt;4.5,'Raw Data'!N3733&lt;=5),'Bảng Giá'!$B$15,IF(AND('Raw Data'!N3733&gt;5,'Raw Data'!N3733&lt;=5.5),'Bảng Giá'!$B$16,IF(AND('Raw Data'!N3733&gt;5.5,'Raw Data'!N3733&lt;=6),'Bảng Giá'!$B$17,'Bảng Giá'!$B$18)))))))))))))))</f>
        <v>3.5&lt;x&lt;=4</v>
      </c>
      <c r="Q3733" s="48">
        <f t="shared" si="351"/>
        <v>2.4539877300613498E-2</v>
      </c>
      <c r="R3733">
        <f t="shared" si="352"/>
        <v>100200</v>
      </c>
      <c r="S3733">
        <f t="shared" si="353"/>
        <v>18700</v>
      </c>
    </row>
    <row r="3734" spans="1:19" x14ac:dyDescent="0.25">
      <c r="A3734" s="12">
        <v>3733</v>
      </c>
      <c r="B3734" s="12" t="s">
        <v>292</v>
      </c>
      <c r="C3734" s="12" t="s">
        <v>2403</v>
      </c>
      <c r="D3734" s="28">
        <v>43017.663831018515</v>
      </c>
      <c r="E3734" s="17">
        <v>43021.863831018512</v>
      </c>
      <c r="F3734" s="13" t="s">
        <v>302</v>
      </c>
      <c r="G3734" s="12">
        <v>5400</v>
      </c>
      <c r="H3734" s="12" t="s">
        <v>171</v>
      </c>
      <c r="I3734" s="12" t="s">
        <v>311</v>
      </c>
      <c r="J3734" s="37">
        <f>INDEX('Bảng Giá'!$C$3:$H$18,MATCH('Raw Data'!P3734,'Bảng Giá'!$B$3:$B$18,0),MATCH('Raw Data'!M3734,'Bảng Giá'!$C$2:$H$2,0))</f>
        <v>109000</v>
      </c>
      <c r="K3734" s="12">
        <v>106300</v>
      </c>
      <c r="L3734" s="36">
        <f t="shared" si="348"/>
        <v>4.1999999999970896</v>
      </c>
      <c r="M3734" t="str">
        <f>'References data'!H3735</f>
        <v>Liên Vùng</v>
      </c>
      <c r="N3734">
        <f t="shared" si="349"/>
        <v>5.4</v>
      </c>
      <c r="O3734">
        <f t="shared" si="350"/>
        <v>2700</v>
      </c>
      <c r="P3734" t="str">
        <f>IF(AND(N3734&gt;0,N3734&lt;=0.05),'Bảng Giá'!$B$3,IF(AND(N3734&lt;=0.1,N3734&gt;0.05),'Bảng Giá'!$B$4,IF(AND('Raw Data'!N3734&gt;0.1,'Raw Data'!N3734&lt;=0.25),'Bảng Giá'!$B$5,IF(AND('Raw Data'!N3734&gt;0.25,'Raw Data'!N3734&lt;=0.5),'Bảng Giá'!$B$6,IF(AND('Raw Data'!N3734&gt;0.5,'Raw Data'!N3734&lt;=1),'Bảng Giá'!$B$7,IF(AND('Raw Data'!N3734&gt;1,'Raw Data'!N3734&lt;=1.5),'Bảng Giá'!$B$8,IF(AND('Raw Data'!N3734&gt;1.5,'Raw Data'!N3734&lt;=2),'Bảng Giá'!$B$9,IF(AND('Raw Data'!N3734&gt;2,'Raw Data'!N3734&lt;=2.5),'Bảng Giá'!$B$10,IF(AND('Raw Data'!N3734&gt;2.5,'Raw Data'!N3734&lt;=3),'Bảng Giá'!$B$11,IF(AND('Raw Data'!N3734&gt;3,'Raw Data'!N3734&lt;=3.5),'Bảng Giá'!$B$12,IF(AND('Raw Data'!N3734&gt;3.5,'Raw Data'!N3734&lt;=4),'Bảng Giá'!$B$13,IF(AND('Raw Data'!N3734&gt;4,'Raw Data'!N3734&lt;=4.5),'Bảng Giá'!$B$14,IF(AND('Raw Data'!N3734&gt;4.5,'Raw Data'!N3734&lt;=5),'Bảng Giá'!$B$15,IF(AND('Raw Data'!N3734&gt;5,'Raw Data'!N3734&lt;=5.5),'Bảng Giá'!$B$16,IF(AND('Raw Data'!N3734&gt;5.5,'Raw Data'!N3734&lt;=6),'Bảng Giá'!$B$17,'Bảng Giá'!$B$18)))))))))))))))</f>
        <v>5&lt;x&lt;=5.5</v>
      </c>
      <c r="Q3734" s="48">
        <f t="shared" si="351"/>
        <v>2.5399811853245531E-2</v>
      </c>
      <c r="R3734">
        <f t="shared" si="352"/>
        <v>130800</v>
      </c>
      <c r="S3734">
        <f t="shared" si="353"/>
        <v>24500</v>
      </c>
    </row>
    <row r="3735" spans="1:19" x14ac:dyDescent="0.25">
      <c r="A3735" s="12">
        <v>3734</v>
      </c>
      <c r="B3735" s="12" t="s">
        <v>292</v>
      </c>
      <c r="C3735" s="12" t="s">
        <v>2404</v>
      </c>
      <c r="D3735" s="28">
        <v>43019.662939814814</v>
      </c>
      <c r="E3735" s="17">
        <v>43023.862939814811</v>
      </c>
      <c r="F3735" s="13" t="s">
        <v>302</v>
      </c>
      <c r="G3735" s="12">
        <v>5400</v>
      </c>
      <c r="H3735" s="12" t="s">
        <v>324</v>
      </c>
      <c r="I3735" s="12" t="s">
        <v>311</v>
      </c>
      <c r="J3735" s="37">
        <f>INDEX('Bảng Giá'!$C$3:$H$18,MATCH('Raw Data'!P3735,'Bảng Giá'!$B$3:$B$18,0),MATCH('Raw Data'!M3735,'Bảng Giá'!$C$2:$H$2,0))</f>
        <v>109000</v>
      </c>
      <c r="K3735" s="12">
        <v>106300</v>
      </c>
      <c r="L3735" s="36">
        <f t="shared" si="348"/>
        <v>4.1999999999970896</v>
      </c>
      <c r="M3735" t="str">
        <f>'References data'!H3736</f>
        <v>Liên Vùng</v>
      </c>
      <c r="N3735">
        <f t="shared" si="349"/>
        <v>5.4</v>
      </c>
      <c r="O3735">
        <f t="shared" si="350"/>
        <v>2700</v>
      </c>
      <c r="P3735" t="str">
        <f>IF(AND(N3735&gt;0,N3735&lt;=0.05),'Bảng Giá'!$B$3,IF(AND(N3735&lt;=0.1,N3735&gt;0.05),'Bảng Giá'!$B$4,IF(AND('Raw Data'!N3735&gt;0.1,'Raw Data'!N3735&lt;=0.25),'Bảng Giá'!$B$5,IF(AND('Raw Data'!N3735&gt;0.25,'Raw Data'!N3735&lt;=0.5),'Bảng Giá'!$B$6,IF(AND('Raw Data'!N3735&gt;0.5,'Raw Data'!N3735&lt;=1),'Bảng Giá'!$B$7,IF(AND('Raw Data'!N3735&gt;1,'Raw Data'!N3735&lt;=1.5),'Bảng Giá'!$B$8,IF(AND('Raw Data'!N3735&gt;1.5,'Raw Data'!N3735&lt;=2),'Bảng Giá'!$B$9,IF(AND('Raw Data'!N3735&gt;2,'Raw Data'!N3735&lt;=2.5),'Bảng Giá'!$B$10,IF(AND('Raw Data'!N3735&gt;2.5,'Raw Data'!N3735&lt;=3),'Bảng Giá'!$B$11,IF(AND('Raw Data'!N3735&gt;3,'Raw Data'!N3735&lt;=3.5),'Bảng Giá'!$B$12,IF(AND('Raw Data'!N3735&gt;3.5,'Raw Data'!N3735&lt;=4),'Bảng Giá'!$B$13,IF(AND('Raw Data'!N3735&gt;4,'Raw Data'!N3735&lt;=4.5),'Bảng Giá'!$B$14,IF(AND('Raw Data'!N3735&gt;4.5,'Raw Data'!N3735&lt;=5),'Bảng Giá'!$B$15,IF(AND('Raw Data'!N3735&gt;5,'Raw Data'!N3735&lt;=5.5),'Bảng Giá'!$B$16,IF(AND('Raw Data'!N3735&gt;5.5,'Raw Data'!N3735&lt;=6),'Bảng Giá'!$B$17,'Bảng Giá'!$B$18)))))))))))))))</f>
        <v>5&lt;x&lt;=5.5</v>
      </c>
      <c r="Q3735" s="48">
        <f t="shared" si="351"/>
        <v>2.5399811853245531E-2</v>
      </c>
      <c r="R3735">
        <f t="shared" si="352"/>
        <v>130800</v>
      </c>
      <c r="S3735">
        <f t="shared" si="353"/>
        <v>24500</v>
      </c>
    </row>
    <row r="3736" spans="1:19" x14ac:dyDescent="0.25">
      <c r="A3736" s="12">
        <v>3735</v>
      </c>
      <c r="B3736" s="12" t="s">
        <v>292</v>
      </c>
      <c r="C3736" s="12" t="s">
        <v>2405</v>
      </c>
      <c r="D3736" s="28">
        <v>43019.370949074073</v>
      </c>
      <c r="E3736" s="17">
        <v>43021.870949074073</v>
      </c>
      <c r="F3736" s="13" t="s">
        <v>302</v>
      </c>
      <c r="G3736" s="12">
        <v>3600</v>
      </c>
      <c r="H3736" s="12" t="s">
        <v>146</v>
      </c>
      <c r="I3736" s="12" t="s">
        <v>322</v>
      </c>
      <c r="J3736" s="37">
        <f>INDEX('Bảng Giá'!$C$3:$H$18,MATCH('Raw Data'!P3736,'Bảng Giá'!$B$3:$B$18,0),MATCH('Raw Data'!M3736,'Bảng Giá'!$C$2:$H$2,0))</f>
        <v>78500</v>
      </c>
      <c r="K3736" s="12">
        <v>77000</v>
      </c>
      <c r="L3736" s="36">
        <f t="shared" si="348"/>
        <v>2.5</v>
      </c>
      <c r="M3736" t="str">
        <f>'References data'!H3737</f>
        <v>Liên Vùng đặc biệt</v>
      </c>
      <c r="N3736">
        <f t="shared" si="349"/>
        <v>3.6</v>
      </c>
      <c r="O3736">
        <f t="shared" si="350"/>
        <v>1500</v>
      </c>
      <c r="P3736" t="str">
        <f>IF(AND(N3736&gt;0,N3736&lt;=0.05),'Bảng Giá'!$B$3,IF(AND(N3736&lt;=0.1,N3736&gt;0.05),'Bảng Giá'!$B$4,IF(AND('Raw Data'!N3736&gt;0.1,'Raw Data'!N3736&lt;=0.25),'Bảng Giá'!$B$5,IF(AND('Raw Data'!N3736&gt;0.25,'Raw Data'!N3736&lt;=0.5),'Bảng Giá'!$B$6,IF(AND('Raw Data'!N3736&gt;0.5,'Raw Data'!N3736&lt;=1),'Bảng Giá'!$B$7,IF(AND('Raw Data'!N3736&gt;1,'Raw Data'!N3736&lt;=1.5),'Bảng Giá'!$B$8,IF(AND('Raw Data'!N3736&gt;1.5,'Raw Data'!N3736&lt;=2),'Bảng Giá'!$B$9,IF(AND('Raw Data'!N3736&gt;2,'Raw Data'!N3736&lt;=2.5),'Bảng Giá'!$B$10,IF(AND('Raw Data'!N3736&gt;2.5,'Raw Data'!N3736&lt;=3),'Bảng Giá'!$B$11,IF(AND('Raw Data'!N3736&gt;3,'Raw Data'!N3736&lt;=3.5),'Bảng Giá'!$B$12,IF(AND('Raw Data'!N3736&gt;3.5,'Raw Data'!N3736&lt;=4),'Bảng Giá'!$B$13,IF(AND('Raw Data'!N3736&gt;4,'Raw Data'!N3736&lt;=4.5),'Bảng Giá'!$B$14,IF(AND('Raw Data'!N3736&gt;4.5,'Raw Data'!N3736&lt;=5),'Bảng Giá'!$B$15,IF(AND('Raw Data'!N3736&gt;5,'Raw Data'!N3736&lt;=5.5),'Bảng Giá'!$B$16,IF(AND('Raw Data'!N3736&gt;5.5,'Raw Data'!N3736&lt;=6),'Bảng Giá'!$B$17,'Bảng Giá'!$B$18)))))))))))))))</f>
        <v>3.5&lt;x&lt;=4</v>
      </c>
      <c r="Q3736" s="48">
        <f t="shared" si="351"/>
        <v>1.948051948051948E-2</v>
      </c>
      <c r="R3736">
        <f t="shared" si="352"/>
        <v>94200</v>
      </c>
      <c r="S3736">
        <f t="shared" si="353"/>
        <v>17200</v>
      </c>
    </row>
    <row r="3737" spans="1:19" x14ac:dyDescent="0.25">
      <c r="A3737" s="12">
        <v>3736</v>
      </c>
      <c r="B3737" s="12" t="s">
        <v>292</v>
      </c>
      <c r="C3737" s="12" t="s">
        <v>2406</v>
      </c>
      <c r="D3737" s="28">
        <v>43018.514351851853</v>
      </c>
      <c r="E3737" s="17">
        <v>43021.014351851853</v>
      </c>
      <c r="F3737" s="13" t="s">
        <v>302</v>
      </c>
      <c r="G3737" s="12">
        <v>3600</v>
      </c>
      <c r="H3737" s="12" t="s">
        <v>128</v>
      </c>
      <c r="I3737" s="12" t="s">
        <v>322</v>
      </c>
      <c r="J3737" s="37">
        <f>INDEX('Bảng Giá'!$C$3:$H$18,MATCH('Raw Data'!P3737,'Bảng Giá'!$B$3:$B$18,0),MATCH('Raw Data'!M3737,'Bảng Giá'!$C$2:$H$2,0))</f>
        <v>78500</v>
      </c>
      <c r="K3737" s="12">
        <v>77000</v>
      </c>
      <c r="L3737" s="36">
        <f t="shared" si="348"/>
        <v>2.5</v>
      </c>
      <c r="M3737" t="str">
        <f>'References data'!H3738</f>
        <v>Liên Vùng đặc biệt</v>
      </c>
      <c r="N3737">
        <f t="shared" si="349"/>
        <v>3.6</v>
      </c>
      <c r="O3737">
        <f t="shared" si="350"/>
        <v>1500</v>
      </c>
      <c r="P3737" t="str">
        <f>IF(AND(N3737&gt;0,N3737&lt;=0.05),'Bảng Giá'!$B$3,IF(AND(N3737&lt;=0.1,N3737&gt;0.05),'Bảng Giá'!$B$4,IF(AND('Raw Data'!N3737&gt;0.1,'Raw Data'!N3737&lt;=0.25),'Bảng Giá'!$B$5,IF(AND('Raw Data'!N3737&gt;0.25,'Raw Data'!N3737&lt;=0.5),'Bảng Giá'!$B$6,IF(AND('Raw Data'!N3737&gt;0.5,'Raw Data'!N3737&lt;=1),'Bảng Giá'!$B$7,IF(AND('Raw Data'!N3737&gt;1,'Raw Data'!N3737&lt;=1.5),'Bảng Giá'!$B$8,IF(AND('Raw Data'!N3737&gt;1.5,'Raw Data'!N3737&lt;=2),'Bảng Giá'!$B$9,IF(AND('Raw Data'!N3737&gt;2,'Raw Data'!N3737&lt;=2.5),'Bảng Giá'!$B$10,IF(AND('Raw Data'!N3737&gt;2.5,'Raw Data'!N3737&lt;=3),'Bảng Giá'!$B$11,IF(AND('Raw Data'!N3737&gt;3,'Raw Data'!N3737&lt;=3.5),'Bảng Giá'!$B$12,IF(AND('Raw Data'!N3737&gt;3.5,'Raw Data'!N3737&lt;=4),'Bảng Giá'!$B$13,IF(AND('Raw Data'!N3737&gt;4,'Raw Data'!N3737&lt;=4.5),'Bảng Giá'!$B$14,IF(AND('Raw Data'!N3737&gt;4.5,'Raw Data'!N3737&lt;=5),'Bảng Giá'!$B$15,IF(AND('Raw Data'!N3737&gt;5,'Raw Data'!N3737&lt;=5.5),'Bảng Giá'!$B$16,IF(AND('Raw Data'!N3737&gt;5.5,'Raw Data'!N3737&lt;=6),'Bảng Giá'!$B$17,'Bảng Giá'!$B$18)))))))))))))))</f>
        <v>3.5&lt;x&lt;=4</v>
      </c>
      <c r="Q3737" s="48">
        <f t="shared" si="351"/>
        <v>1.948051948051948E-2</v>
      </c>
      <c r="R3737">
        <f t="shared" si="352"/>
        <v>94200</v>
      </c>
      <c r="S3737">
        <f t="shared" si="353"/>
        <v>17200</v>
      </c>
    </row>
    <row r="3738" spans="1:19" x14ac:dyDescent="0.25">
      <c r="A3738" s="12">
        <v>3737</v>
      </c>
      <c r="B3738" s="12" t="s">
        <v>292</v>
      </c>
      <c r="C3738" s="12" t="s">
        <v>2407</v>
      </c>
      <c r="D3738" s="28">
        <v>43019.370729166665</v>
      </c>
      <c r="E3738" s="17">
        <v>43023.570729166662</v>
      </c>
      <c r="F3738" s="13" t="s">
        <v>302</v>
      </c>
      <c r="G3738" s="12">
        <v>3600</v>
      </c>
      <c r="H3738" s="12" t="s">
        <v>312</v>
      </c>
      <c r="I3738" s="12" t="s">
        <v>322</v>
      </c>
      <c r="J3738" s="37">
        <f>INDEX('Bảng Giá'!$C$3:$H$18,MATCH('Raw Data'!P3738,'Bảng Giá'!$B$3:$B$18,0),MATCH('Raw Data'!M3738,'Bảng Giá'!$C$2:$H$2,0))</f>
        <v>83500</v>
      </c>
      <c r="K3738" s="12">
        <v>81500</v>
      </c>
      <c r="L3738" s="36">
        <f t="shared" si="348"/>
        <v>4.1999999999970896</v>
      </c>
      <c r="M3738" t="str">
        <f>'References data'!H3739</f>
        <v>Liên Vùng</v>
      </c>
      <c r="N3738">
        <f t="shared" si="349"/>
        <v>3.6</v>
      </c>
      <c r="O3738">
        <f t="shared" si="350"/>
        <v>2000</v>
      </c>
      <c r="P3738" t="str">
        <f>IF(AND(N3738&gt;0,N3738&lt;=0.05),'Bảng Giá'!$B$3,IF(AND(N3738&lt;=0.1,N3738&gt;0.05),'Bảng Giá'!$B$4,IF(AND('Raw Data'!N3738&gt;0.1,'Raw Data'!N3738&lt;=0.25),'Bảng Giá'!$B$5,IF(AND('Raw Data'!N3738&gt;0.25,'Raw Data'!N3738&lt;=0.5),'Bảng Giá'!$B$6,IF(AND('Raw Data'!N3738&gt;0.5,'Raw Data'!N3738&lt;=1),'Bảng Giá'!$B$7,IF(AND('Raw Data'!N3738&gt;1,'Raw Data'!N3738&lt;=1.5),'Bảng Giá'!$B$8,IF(AND('Raw Data'!N3738&gt;1.5,'Raw Data'!N3738&lt;=2),'Bảng Giá'!$B$9,IF(AND('Raw Data'!N3738&gt;2,'Raw Data'!N3738&lt;=2.5),'Bảng Giá'!$B$10,IF(AND('Raw Data'!N3738&gt;2.5,'Raw Data'!N3738&lt;=3),'Bảng Giá'!$B$11,IF(AND('Raw Data'!N3738&gt;3,'Raw Data'!N3738&lt;=3.5),'Bảng Giá'!$B$12,IF(AND('Raw Data'!N3738&gt;3.5,'Raw Data'!N3738&lt;=4),'Bảng Giá'!$B$13,IF(AND('Raw Data'!N3738&gt;4,'Raw Data'!N3738&lt;=4.5),'Bảng Giá'!$B$14,IF(AND('Raw Data'!N3738&gt;4.5,'Raw Data'!N3738&lt;=5),'Bảng Giá'!$B$15,IF(AND('Raw Data'!N3738&gt;5,'Raw Data'!N3738&lt;=5.5),'Bảng Giá'!$B$16,IF(AND('Raw Data'!N3738&gt;5.5,'Raw Data'!N3738&lt;=6),'Bảng Giá'!$B$17,'Bảng Giá'!$B$18)))))))))))))))</f>
        <v>3.5&lt;x&lt;=4</v>
      </c>
      <c r="Q3738" s="48">
        <f t="shared" si="351"/>
        <v>2.4539877300613498E-2</v>
      </c>
      <c r="R3738">
        <f t="shared" si="352"/>
        <v>100200</v>
      </c>
      <c r="S3738">
        <f t="shared" si="353"/>
        <v>18700</v>
      </c>
    </row>
    <row r="3739" spans="1:19" x14ac:dyDescent="0.25">
      <c r="A3739" s="12">
        <v>3738</v>
      </c>
      <c r="B3739" s="12" t="s">
        <v>292</v>
      </c>
      <c r="C3739" s="12" t="s">
        <v>2408</v>
      </c>
      <c r="D3739" s="28">
        <v>43019.370798611111</v>
      </c>
      <c r="E3739" s="17">
        <v>43023.570798611108</v>
      </c>
      <c r="F3739" s="13" t="s">
        <v>302</v>
      </c>
      <c r="G3739" s="12">
        <v>5400</v>
      </c>
      <c r="H3739" s="12" t="s">
        <v>171</v>
      </c>
      <c r="I3739" s="12" t="s">
        <v>311</v>
      </c>
      <c r="J3739" s="37">
        <f>INDEX('Bảng Giá'!$C$3:$H$18,MATCH('Raw Data'!P3739,'Bảng Giá'!$B$3:$B$18,0),MATCH('Raw Data'!M3739,'Bảng Giá'!$C$2:$H$2,0))</f>
        <v>109000</v>
      </c>
      <c r="K3739" s="12">
        <v>106300</v>
      </c>
      <c r="L3739" s="36">
        <f t="shared" si="348"/>
        <v>4.1999999999970896</v>
      </c>
      <c r="M3739" t="str">
        <f>'References data'!H3740</f>
        <v>Liên Vùng</v>
      </c>
      <c r="N3739">
        <f t="shared" si="349"/>
        <v>5.4</v>
      </c>
      <c r="O3739">
        <f t="shared" si="350"/>
        <v>2700</v>
      </c>
      <c r="P3739" t="str">
        <f>IF(AND(N3739&gt;0,N3739&lt;=0.05),'Bảng Giá'!$B$3,IF(AND(N3739&lt;=0.1,N3739&gt;0.05),'Bảng Giá'!$B$4,IF(AND('Raw Data'!N3739&gt;0.1,'Raw Data'!N3739&lt;=0.25),'Bảng Giá'!$B$5,IF(AND('Raw Data'!N3739&gt;0.25,'Raw Data'!N3739&lt;=0.5),'Bảng Giá'!$B$6,IF(AND('Raw Data'!N3739&gt;0.5,'Raw Data'!N3739&lt;=1),'Bảng Giá'!$B$7,IF(AND('Raw Data'!N3739&gt;1,'Raw Data'!N3739&lt;=1.5),'Bảng Giá'!$B$8,IF(AND('Raw Data'!N3739&gt;1.5,'Raw Data'!N3739&lt;=2),'Bảng Giá'!$B$9,IF(AND('Raw Data'!N3739&gt;2,'Raw Data'!N3739&lt;=2.5),'Bảng Giá'!$B$10,IF(AND('Raw Data'!N3739&gt;2.5,'Raw Data'!N3739&lt;=3),'Bảng Giá'!$B$11,IF(AND('Raw Data'!N3739&gt;3,'Raw Data'!N3739&lt;=3.5),'Bảng Giá'!$B$12,IF(AND('Raw Data'!N3739&gt;3.5,'Raw Data'!N3739&lt;=4),'Bảng Giá'!$B$13,IF(AND('Raw Data'!N3739&gt;4,'Raw Data'!N3739&lt;=4.5),'Bảng Giá'!$B$14,IF(AND('Raw Data'!N3739&gt;4.5,'Raw Data'!N3739&lt;=5),'Bảng Giá'!$B$15,IF(AND('Raw Data'!N3739&gt;5,'Raw Data'!N3739&lt;=5.5),'Bảng Giá'!$B$16,IF(AND('Raw Data'!N3739&gt;5.5,'Raw Data'!N3739&lt;=6),'Bảng Giá'!$B$17,'Bảng Giá'!$B$18)))))))))))))))</f>
        <v>5&lt;x&lt;=5.5</v>
      </c>
      <c r="Q3739" s="48">
        <f t="shared" si="351"/>
        <v>2.5399811853245531E-2</v>
      </c>
      <c r="R3739">
        <f t="shared" si="352"/>
        <v>130800</v>
      </c>
      <c r="S3739">
        <f t="shared" si="353"/>
        <v>24500</v>
      </c>
    </row>
    <row r="3740" spans="1:19" x14ac:dyDescent="0.25">
      <c r="A3740" s="12">
        <v>3739</v>
      </c>
      <c r="B3740" s="12" t="s">
        <v>292</v>
      </c>
      <c r="C3740" s="12" t="s">
        <v>2409</v>
      </c>
      <c r="D3740" s="28">
        <v>43017.497743055559</v>
      </c>
      <c r="E3740" s="17">
        <v>43021.697743055556</v>
      </c>
      <c r="F3740" s="13" t="s">
        <v>302</v>
      </c>
      <c r="G3740" s="12">
        <v>3600</v>
      </c>
      <c r="H3740" s="12" t="s">
        <v>190</v>
      </c>
      <c r="I3740" s="12" t="s">
        <v>322</v>
      </c>
      <c r="J3740" s="37">
        <f>INDEX('Bảng Giá'!$C$3:$H$18,MATCH('Raw Data'!P3740,'Bảng Giá'!$B$3:$B$18,0),MATCH('Raw Data'!M3740,'Bảng Giá'!$C$2:$H$2,0))</f>
        <v>83500</v>
      </c>
      <c r="K3740" s="12">
        <v>81500</v>
      </c>
      <c r="L3740" s="36">
        <f t="shared" si="348"/>
        <v>4.1999999999970896</v>
      </c>
      <c r="M3740" t="str">
        <f>'References data'!H3741</f>
        <v>Liên Vùng</v>
      </c>
      <c r="N3740">
        <f t="shared" si="349"/>
        <v>3.6</v>
      </c>
      <c r="O3740">
        <f t="shared" si="350"/>
        <v>2000</v>
      </c>
      <c r="P3740" t="str">
        <f>IF(AND(N3740&gt;0,N3740&lt;=0.05),'Bảng Giá'!$B$3,IF(AND(N3740&lt;=0.1,N3740&gt;0.05),'Bảng Giá'!$B$4,IF(AND('Raw Data'!N3740&gt;0.1,'Raw Data'!N3740&lt;=0.25),'Bảng Giá'!$B$5,IF(AND('Raw Data'!N3740&gt;0.25,'Raw Data'!N3740&lt;=0.5),'Bảng Giá'!$B$6,IF(AND('Raw Data'!N3740&gt;0.5,'Raw Data'!N3740&lt;=1),'Bảng Giá'!$B$7,IF(AND('Raw Data'!N3740&gt;1,'Raw Data'!N3740&lt;=1.5),'Bảng Giá'!$B$8,IF(AND('Raw Data'!N3740&gt;1.5,'Raw Data'!N3740&lt;=2),'Bảng Giá'!$B$9,IF(AND('Raw Data'!N3740&gt;2,'Raw Data'!N3740&lt;=2.5),'Bảng Giá'!$B$10,IF(AND('Raw Data'!N3740&gt;2.5,'Raw Data'!N3740&lt;=3),'Bảng Giá'!$B$11,IF(AND('Raw Data'!N3740&gt;3,'Raw Data'!N3740&lt;=3.5),'Bảng Giá'!$B$12,IF(AND('Raw Data'!N3740&gt;3.5,'Raw Data'!N3740&lt;=4),'Bảng Giá'!$B$13,IF(AND('Raw Data'!N3740&gt;4,'Raw Data'!N3740&lt;=4.5),'Bảng Giá'!$B$14,IF(AND('Raw Data'!N3740&gt;4.5,'Raw Data'!N3740&lt;=5),'Bảng Giá'!$B$15,IF(AND('Raw Data'!N3740&gt;5,'Raw Data'!N3740&lt;=5.5),'Bảng Giá'!$B$16,IF(AND('Raw Data'!N3740&gt;5.5,'Raw Data'!N3740&lt;=6),'Bảng Giá'!$B$17,'Bảng Giá'!$B$18)))))))))))))))</f>
        <v>3.5&lt;x&lt;=4</v>
      </c>
      <c r="Q3740" s="48">
        <f t="shared" si="351"/>
        <v>2.4539877300613498E-2</v>
      </c>
      <c r="R3740">
        <f t="shared" si="352"/>
        <v>100200</v>
      </c>
      <c r="S3740">
        <f t="shared" si="353"/>
        <v>18700</v>
      </c>
    </row>
    <row r="3741" spans="1:19" x14ac:dyDescent="0.25">
      <c r="A3741" s="12">
        <v>3740</v>
      </c>
      <c r="B3741" s="12" t="s">
        <v>292</v>
      </c>
      <c r="C3741" s="12" t="s">
        <v>2410</v>
      </c>
      <c r="D3741" s="28">
        <v>43017.499456018515</v>
      </c>
      <c r="E3741" s="17">
        <v>43019.999456018515</v>
      </c>
      <c r="F3741" s="13" t="s">
        <v>302</v>
      </c>
      <c r="G3741" s="12">
        <v>3600</v>
      </c>
      <c r="H3741" s="12" t="s">
        <v>146</v>
      </c>
      <c r="I3741" s="12" t="s">
        <v>322</v>
      </c>
      <c r="J3741" s="37">
        <f>INDEX('Bảng Giá'!$C$3:$H$18,MATCH('Raw Data'!P3741,'Bảng Giá'!$B$3:$B$18,0),MATCH('Raw Data'!M3741,'Bảng Giá'!$C$2:$H$2,0))</f>
        <v>78500</v>
      </c>
      <c r="K3741" s="12">
        <v>77000</v>
      </c>
      <c r="L3741" s="36">
        <f t="shared" si="348"/>
        <v>2.5</v>
      </c>
      <c r="M3741" t="str">
        <f>'References data'!H3742</f>
        <v>Liên Vùng đặc biệt</v>
      </c>
      <c r="N3741">
        <f t="shared" si="349"/>
        <v>3.6</v>
      </c>
      <c r="O3741">
        <f t="shared" si="350"/>
        <v>1500</v>
      </c>
      <c r="P3741" t="str">
        <f>IF(AND(N3741&gt;0,N3741&lt;=0.05),'Bảng Giá'!$B$3,IF(AND(N3741&lt;=0.1,N3741&gt;0.05),'Bảng Giá'!$B$4,IF(AND('Raw Data'!N3741&gt;0.1,'Raw Data'!N3741&lt;=0.25),'Bảng Giá'!$B$5,IF(AND('Raw Data'!N3741&gt;0.25,'Raw Data'!N3741&lt;=0.5),'Bảng Giá'!$B$6,IF(AND('Raw Data'!N3741&gt;0.5,'Raw Data'!N3741&lt;=1),'Bảng Giá'!$B$7,IF(AND('Raw Data'!N3741&gt;1,'Raw Data'!N3741&lt;=1.5),'Bảng Giá'!$B$8,IF(AND('Raw Data'!N3741&gt;1.5,'Raw Data'!N3741&lt;=2),'Bảng Giá'!$B$9,IF(AND('Raw Data'!N3741&gt;2,'Raw Data'!N3741&lt;=2.5),'Bảng Giá'!$B$10,IF(AND('Raw Data'!N3741&gt;2.5,'Raw Data'!N3741&lt;=3),'Bảng Giá'!$B$11,IF(AND('Raw Data'!N3741&gt;3,'Raw Data'!N3741&lt;=3.5),'Bảng Giá'!$B$12,IF(AND('Raw Data'!N3741&gt;3.5,'Raw Data'!N3741&lt;=4),'Bảng Giá'!$B$13,IF(AND('Raw Data'!N3741&gt;4,'Raw Data'!N3741&lt;=4.5),'Bảng Giá'!$B$14,IF(AND('Raw Data'!N3741&gt;4.5,'Raw Data'!N3741&lt;=5),'Bảng Giá'!$B$15,IF(AND('Raw Data'!N3741&gt;5,'Raw Data'!N3741&lt;=5.5),'Bảng Giá'!$B$16,IF(AND('Raw Data'!N3741&gt;5.5,'Raw Data'!N3741&lt;=6),'Bảng Giá'!$B$17,'Bảng Giá'!$B$18)))))))))))))))</f>
        <v>3.5&lt;x&lt;=4</v>
      </c>
      <c r="Q3741" s="48">
        <f t="shared" si="351"/>
        <v>1.948051948051948E-2</v>
      </c>
      <c r="R3741">
        <f t="shared" si="352"/>
        <v>94200</v>
      </c>
      <c r="S3741">
        <f t="shared" si="353"/>
        <v>17200</v>
      </c>
    </row>
    <row r="3742" spans="1:19" x14ac:dyDescent="0.25">
      <c r="A3742" s="12">
        <v>3741</v>
      </c>
      <c r="B3742" s="12" t="s">
        <v>292</v>
      </c>
      <c r="C3742" s="12" t="s">
        <v>2411</v>
      </c>
      <c r="D3742" s="28">
        <v>43017.497372685182</v>
      </c>
      <c r="E3742" s="17">
        <v>43019.997372685182</v>
      </c>
      <c r="F3742" s="13" t="s">
        <v>302</v>
      </c>
      <c r="G3742" s="12">
        <v>3600</v>
      </c>
      <c r="H3742" s="12" t="s">
        <v>146</v>
      </c>
      <c r="I3742" s="12" t="s">
        <v>322</v>
      </c>
      <c r="J3742" s="37">
        <f>INDEX('Bảng Giá'!$C$3:$H$18,MATCH('Raw Data'!P3742,'Bảng Giá'!$B$3:$B$18,0),MATCH('Raw Data'!M3742,'Bảng Giá'!$C$2:$H$2,0))</f>
        <v>78500</v>
      </c>
      <c r="K3742" s="12">
        <v>77000</v>
      </c>
      <c r="L3742" s="36">
        <f t="shared" si="348"/>
        <v>2.5</v>
      </c>
      <c r="M3742" t="str">
        <f>'References data'!H3743</f>
        <v>Liên Vùng đặc biệt</v>
      </c>
      <c r="N3742">
        <f t="shared" si="349"/>
        <v>3.6</v>
      </c>
      <c r="O3742">
        <f t="shared" si="350"/>
        <v>1500</v>
      </c>
      <c r="P3742" t="str">
        <f>IF(AND(N3742&gt;0,N3742&lt;=0.05),'Bảng Giá'!$B$3,IF(AND(N3742&lt;=0.1,N3742&gt;0.05),'Bảng Giá'!$B$4,IF(AND('Raw Data'!N3742&gt;0.1,'Raw Data'!N3742&lt;=0.25),'Bảng Giá'!$B$5,IF(AND('Raw Data'!N3742&gt;0.25,'Raw Data'!N3742&lt;=0.5),'Bảng Giá'!$B$6,IF(AND('Raw Data'!N3742&gt;0.5,'Raw Data'!N3742&lt;=1),'Bảng Giá'!$B$7,IF(AND('Raw Data'!N3742&gt;1,'Raw Data'!N3742&lt;=1.5),'Bảng Giá'!$B$8,IF(AND('Raw Data'!N3742&gt;1.5,'Raw Data'!N3742&lt;=2),'Bảng Giá'!$B$9,IF(AND('Raw Data'!N3742&gt;2,'Raw Data'!N3742&lt;=2.5),'Bảng Giá'!$B$10,IF(AND('Raw Data'!N3742&gt;2.5,'Raw Data'!N3742&lt;=3),'Bảng Giá'!$B$11,IF(AND('Raw Data'!N3742&gt;3,'Raw Data'!N3742&lt;=3.5),'Bảng Giá'!$B$12,IF(AND('Raw Data'!N3742&gt;3.5,'Raw Data'!N3742&lt;=4),'Bảng Giá'!$B$13,IF(AND('Raw Data'!N3742&gt;4,'Raw Data'!N3742&lt;=4.5),'Bảng Giá'!$B$14,IF(AND('Raw Data'!N3742&gt;4.5,'Raw Data'!N3742&lt;=5),'Bảng Giá'!$B$15,IF(AND('Raw Data'!N3742&gt;5,'Raw Data'!N3742&lt;=5.5),'Bảng Giá'!$B$16,IF(AND('Raw Data'!N3742&gt;5.5,'Raw Data'!N3742&lt;=6),'Bảng Giá'!$B$17,'Bảng Giá'!$B$18)))))))))))))))</f>
        <v>3.5&lt;x&lt;=4</v>
      </c>
      <c r="Q3742" s="48">
        <f t="shared" si="351"/>
        <v>1.948051948051948E-2</v>
      </c>
      <c r="R3742">
        <f t="shared" si="352"/>
        <v>94200</v>
      </c>
      <c r="S3742">
        <f t="shared" si="353"/>
        <v>17200</v>
      </c>
    </row>
    <row r="3743" spans="1:19" x14ac:dyDescent="0.25">
      <c r="A3743" s="12">
        <v>3742</v>
      </c>
      <c r="B3743" s="12" t="s">
        <v>292</v>
      </c>
      <c r="C3743" s="12" t="s">
        <v>2412</v>
      </c>
      <c r="D3743" s="28">
        <v>43018.509479166663</v>
      </c>
      <c r="E3743" s="17">
        <v>43021.009479166663</v>
      </c>
      <c r="F3743" s="13" t="s">
        <v>302</v>
      </c>
      <c r="G3743" s="12">
        <v>3600</v>
      </c>
      <c r="H3743" s="12" t="s">
        <v>146</v>
      </c>
      <c r="I3743" s="12" t="s">
        <v>322</v>
      </c>
      <c r="J3743" s="37">
        <f>INDEX('Bảng Giá'!$C$3:$H$18,MATCH('Raw Data'!P3743,'Bảng Giá'!$B$3:$B$18,0),MATCH('Raw Data'!M3743,'Bảng Giá'!$C$2:$H$2,0))</f>
        <v>78500</v>
      </c>
      <c r="K3743" s="12">
        <v>77000</v>
      </c>
      <c r="L3743" s="36">
        <f t="shared" si="348"/>
        <v>2.5</v>
      </c>
      <c r="M3743" t="str">
        <f>'References data'!H3744</f>
        <v>Liên Vùng đặc biệt</v>
      </c>
      <c r="N3743">
        <f t="shared" si="349"/>
        <v>3.6</v>
      </c>
      <c r="O3743">
        <f t="shared" si="350"/>
        <v>1500</v>
      </c>
      <c r="P3743" t="str">
        <f>IF(AND(N3743&gt;0,N3743&lt;=0.05),'Bảng Giá'!$B$3,IF(AND(N3743&lt;=0.1,N3743&gt;0.05),'Bảng Giá'!$B$4,IF(AND('Raw Data'!N3743&gt;0.1,'Raw Data'!N3743&lt;=0.25),'Bảng Giá'!$B$5,IF(AND('Raw Data'!N3743&gt;0.25,'Raw Data'!N3743&lt;=0.5),'Bảng Giá'!$B$6,IF(AND('Raw Data'!N3743&gt;0.5,'Raw Data'!N3743&lt;=1),'Bảng Giá'!$B$7,IF(AND('Raw Data'!N3743&gt;1,'Raw Data'!N3743&lt;=1.5),'Bảng Giá'!$B$8,IF(AND('Raw Data'!N3743&gt;1.5,'Raw Data'!N3743&lt;=2),'Bảng Giá'!$B$9,IF(AND('Raw Data'!N3743&gt;2,'Raw Data'!N3743&lt;=2.5),'Bảng Giá'!$B$10,IF(AND('Raw Data'!N3743&gt;2.5,'Raw Data'!N3743&lt;=3),'Bảng Giá'!$B$11,IF(AND('Raw Data'!N3743&gt;3,'Raw Data'!N3743&lt;=3.5),'Bảng Giá'!$B$12,IF(AND('Raw Data'!N3743&gt;3.5,'Raw Data'!N3743&lt;=4),'Bảng Giá'!$B$13,IF(AND('Raw Data'!N3743&gt;4,'Raw Data'!N3743&lt;=4.5),'Bảng Giá'!$B$14,IF(AND('Raw Data'!N3743&gt;4.5,'Raw Data'!N3743&lt;=5),'Bảng Giá'!$B$15,IF(AND('Raw Data'!N3743&gt;5,'Raw Data'!N3743&lt;=5.5),'Bảng Giá'!$B$16,IF(AND('Raw Data'!N3743&gt;5.5,'Raw Data'!N3743&lt;=6),'Bảng Giá'!$B$17,'Bảng Giá'!$B$18)))))))))))))))</f>
        <v>3.5&lt;x&lt;=4</v>
      </c>
      <c r="Q3743" s="48">
        <f t="shared" si="351"/>
        <v>1.948051948051948E-2</v>
      </c>
      <c r="R3743">
        <f t="shared" si="352"/>
        <v>94200</v>
      </c>
      <c r="S3743">
        <f t="shared" si="353"/>
        <v>17200</v>
      </c>
    </row>
    <row r="3744" spans="1:19" x14ac:dyDescent="0.25">
      <c r="A3744" s="12">
        <v>3743</v>
      </c>
      <c r="B3744" s="12" t="s">
        <v>292</v>
      </c>
      <c r="C3744" s="12" t="s">
        <v>2413</v>
      </c>
      <c r="D3744" s="28">
        <v>43018.394861111112</v>
      </c>
      <c r="E3744" s="17">
        <v>43020.894861111112</v>
      </c>
      <c r="F3744" s="13" t="s">
        <v>302</v>
      </c>
      <c r="G3744" s="12">
        <v>3600</v>
      </c>
      <c r="H3744" s="12" t="s">
        <v>139</v>
      </c>
      <c r="I3744" s="12" t="s">
        <v>322</v>
      </c>
      <c r="J3744" s="37">
        <f>INDEX('Bảng Giá'!$C$3:$H$18,MATCH('Raw Data'!P3744,'Bảng Giá'!$B$3:$B$18,0),MATCH('Raw Data'!M3744,'Bảng Giá'!$C$2:$H$2,0))</f>
        <v>78500</v>
      </c>
      <c r="K3744" s="12">
        <v>77000</v>
      </c>
      <c r="L3744" s="36">
        <f t="shared" si="348"/>
        <v>2.5</v>
      </c>
      <c r="M3744" t="str">
        <f>'References data'!H3745</f>
        <v>Liên Vùng đặc biệt</v>
      </c>
      <c r="N3744">
        <f t="shared" si="349"/>
        <v>3.6</v>
      </c>
      <c r="O3744">
        <f t="shared" si="350"/>
        <v>1500</v>
      </c>
      <c r="P3744" t="str">
        <f>IF(AND(N3744&gt;0,N3744&lt;=0.05),'Bảng Giá'!$B$3,IF(AND(N3744&lt;=0.1,N3744&gt;0.05),'Bảng Giá'!$B$4,IF(AND('Raw Data'!N3744&gt;0.1,'Raw Data'!N3744&lt;=0.25),'Bảng Giá'!$B$5,IF(AND('Raw Data'!N3744&gt;0.25,'Raw Data'!N3744&lt;=0.5),'Bảng Giá'!$B$6,IF(AND('Raw Data'!N3744&gt;0.5,'Raw Data'!N3744&lt;=1),'Bảng Giá'!$B$7,IF(AND('Raw Data'!N3744&gt;1,'Raw Data'!N3744&lt;=1.5),'Bảng Giá'!$B$8,IF(AND('Raw Data'!N3744&gt;1.5,'Raw Data'!N3744&lt;=2),'Bảng Giá'!$B$9,IF(AND('Raw Data'!N3744&gt;2,'Raw Data'!N3744&lt;=2.5),'Bảng Giá'!$B$10,IF(AND('Raw Data'!N3744&gt;2.5,'Raw Data'!N3744&lt;=3),'Bảng Giá'!$B$11,IF(AND('Raw Data'!N3744&gt;3,'Raw Data'!N3744&lt;=3.5),'Bảng Giá'!$B$12,IF(AND('Raw Data'!N3744&gt;3.5,'Raw Data'!N3744&lt;=4),'Bảng Giá'!$B$13,IF(AND('Raw Data'!N3744&gt;4,'Raw Data'!N3744&lt;=4.5),'Bảng Giá'!$B$14,IF(AND('Raw Data'!N3744&gt;4.5,'Raw Data'!N3744&lt;=5),'Bảng Giá'!$B$15,IF(AND('Raw Data'!N3744&gt;5,'Raw Data'!N3744&lt;=5.5),'Bảng Giá'!$B$16,IF(AND('Raw Data'!N3744&gt;5.5,'Raw Data'!N3744&lt;=6),'Bảng Giá'!$B$17,'Bảng Giá'!$B$18)))))))))))))))</f>
        <v>3.5&lt;x&lt;=4</v>
      </c>
      <c r="Q3744" s="48">
        <f t="shared" si="351"/>
        <v>1.948051948051948E-2</v>
      </c>
      <c r="R3744">
        <f t="shared" si="352"/>
        <v>94200</v>
      </c>
      <c r="S3744">
        <f t="shared" si="353"/>
        <v>17200</v>
      </c>
    </row>
    <row r="3745" spans="1:19" x14ac:dyDescent="0.25">
      <c r="A3745" s="12">
        <v>3744</v>
      </c>
      <c r="B3745" s="12" t="s">
        <v>292</v>
      </c>
      <c r="C3745" s="12" t="s">
        <v>2414</v>
      </c>
      <c r="D3745" s="28">
        <v>43018.509652777779</v>
      </c>
      <c r="E3745" s="17">
        <v>43021.009652777779</v>
      </c>
      <c r="F3745" s="13" t="s">
        <v>302</v>
      </c>
      <c r="G3745" s="12">
        <v>3600</v>
      </c>
      <c r="H3745" s="12" t="s">
        <v>146</v>
      </c>
      <c r="I3745" s="12" t="s">
        <v>322</v>
      </c>
      <c r="J3745" s="37">
        <f>INDEX('Bảng Giá'!$C$3:$H$18,MATCH('Raw Data'!P3745,'Bảng Giá'!$B$3:$B$18,0),MATCH('Raw Data'!M3745,'Bảng Giá'!$C$2:$H$2,0))</f>
        <v>78500</v>
      </c>
      <c r="K3745" s="12">
        <v>77000</v>
      </c>
      <c r="L3745" s="36">
        <f t="shared" si="348"/>
        <v>2.5</v>
      </c>
      <c r="M3745" t="str">
        <f>'References data'!H3746</f>
        <v>Liên Vùng đặc biệt</v>
      </c>
      <c r="N3745">
        <f t="shared" si="349"/>
        <v>3.6</v>
      </c>
      <c r="O3745">
        <f t="shared" si="350"/>
        <v>1500</v>
      </c>
      <c r="P3745" t="str">
        <f>IF(AND(N3745&gt;0,N3745&lt;=0.05),'Bảng Giá'!$B$3,IF(AND(N3745&lt;=0.1,N3745&gt;0.05),'Bảng Giá'!$B$4,IF(AND('Raw Data'!N3745&gt;0.1,'Raw Data'!N3745&lt;=0.25),'Bảng Giá'!$B$5,IF(AND('Raw Data'!N3745&gt;0.25,'Raw Data'!N3745&lt;=0.5),'Bảng Giá'!$B$6,IF(AND('Raw Data'!N3745&gt;0.5,'Raw Data'!N3745&lt;=1),'Bảng Giá'!$B$7,IF(AND('Raw Data'!N3745&gt;1,'Raw Data'!N3745&lt;=1.5),'Bảng Giá'!$B$8,IF(AND('Raw Data'!N3745&gt;1.5,'Raw Data'!N3745&lt;=2),'Bảng Giá'!$B$9,IF(AND('Raw Data'!N3745&gt;2,'Raw Data'!N3745&lt;=2.5),'Bảng Giá'!$B$10,IF(AND('Raw Data'!N3745&gt;2.5,'Raw Data'!N3745&lt;=3),'Bảng Giá'!$B$11,IF(AND('Raw Data'!N3745&gt;3,'Raw Data'!N3745&lt;=3.5),'Bảng Giá'!$B$12,IF(AND('Raw Data'!N3745&gt;3.5,'Raw Data'!N3745&lt;=4),'Bảng Giá'!$B$13,IF(AND('Raw Data'!N3745&gt;4,'Raw Data'!N3745&lt;=4.5),'Bảng Giá'!$B$14,IF(AND('Raw Data'!N3745&gt;4.5,'Raw Data'!N3745&lt;=5),'Bảng Giá'!$B$15,IF(AND('Raw Data'!N3745&gt;5,'Raw Data'!N3745&lt;=5.5),'Bảng Giá'!$B$16,IF(AND('Raw Data'!N3745&gt;5.5,'Raw Data'!N3745&lt;=6),'Bảng Giá'!$B$17,'Bảng Giá'!$B$18)))))))))))))))</f>
        <v>3.5&lt;x&lt;=4</v>
      </c>
      <c r="Q3745" s="48">
        <f t="shared" si="351"/>
        <v>1.948051948051948E-2</v>
      </c>
      <c r="R3745">
        <f t="shared" si="352"/>
        <v>94200</v>
      </c>
      <c r="S3745">
        <f t="shared" si="353"/>
        <v>17200</v>
      </c>
    </row>
    <row r="3746" spans="1:19" x14ac:dyDescent="0.25">
      <c r="A3746" s="12">
        <v>3745</v>
      </c>
      <c r="B3746" s="12" t="s">
        <v>292</v>
      </c>
      <c r="C3746" s="12" t="s">
        <v>2415</v>
      </c>
      <c r="D3746" s="28">
        <v>43018.395578703705</v>
      </c>
      <c r="E3746" s="17">
        <v>43022.595578703702</v>
      </c>
      <c r="F3746" s="13" t="s">
        <v>302</v>
      </c>
      <c r="G3746" s="12">
        <v>3600</v>
      </c>
      <c r="H3746" s="12" t="s">
        <v>168</v>
      </c>
      <c r="I3746" s="12" t="s">
        <v>322</v>
      </c>
      <c r="J3746" s="37">
        <f>INDEX('Bảng Giá'!$C$3:$H$18,MATCH('Raw Data'!P3746,'Bảng Giá'!$B$3:$B$18,0),MATCH('Raw Data'!M3746,'Bảng Giá'!$C$2:$H$2,0))</f>
        <v>83500</v>
      </c>
      <c r="K3746" s="12">
        <v>81500</v>
      </c>
      <c r="L3746" s="36">
        <f t="shared" si="348"/>
        <v>4.1999999999970896</v>
      </c>
      <c r="M3746" t="str">
        <f>'References data'!H3747</f>
        <v>Liên Vùng</v>
      </c>
      <c r="N3746">
        <f t="shared" si="349"/>
        <v>3.6</v>
      </c>
      <c r="O3746">
        <f t="shared" si="350"/>
        <v>2000</v>
      </c>
      <c r="P3746" t="str">
        <f>IF(AND(N3746&gt;0,N3746&lt;=0.05),'Bảng Giá'!$B$3,IF(AND(N3746&lt;=0.1,N3746&gt;0.05),'Bảng Giá'!$B$4,IF(AND('Raw Data'!N3746&gt;0.1,'Raw Data'!N3746&lt;=0.25),'Bảng Giá'!$B$5,IF(AND('Raw Data'!N3746&gt;0.25,'Raw Data'!N3746&lt;=0.5),'Bảng Giá'!$B$6,IF(AND('Raw Data'!N3746&gt;0.5,'Raw Data'!N3746&lt;=1),'Bảng Giá'!$B$7,IF(AND('Raw Data'!N3746&gt;1,'Raw Data'!N3746&lt;=1.5),'Bảng Giá'!$B$8,IF(AND('Raw Data'!N3746&gt;1.5,'Raw Data'!N3746&lt;=2),'Bảng Giá'!$B$9,IF(AND('Raw Data'!N3746&gt;2,'Raw Data'!N3746&lt;=2.5),'Bảng Giá'!$B$10,IF(AND('Raw Data'!N3746&gt;2.5,'Raw Data'!N3746&lt;=3),'Bảng Giá'!$B$11,IF(AND('Raw Data'!N3746&gt;3,'Raw Data'!N3746&lt;=3.5),'Bảng Giá'!$B$12,IF(AND('Raw Data'!N3746&gt;3.5,'Raw Data'!N3746&lt;=4),'Bảng Giá'!$B$13,IF(AND('Raw Data'!N3746&gt;4,'Raw Data'!N3746&lt;=4.5),'Bảng Giá'!$B$14,IF(AND('Raw Data'!N3746&gt;4.5,'Raw Data'!N3746&lt;=5),'Bảng Giá'!$B$15,IF(AND('Raw Data'!N3746&gt;5,'Raw Data'!N3746&lt;=5.5),'Bảng Giá'!$B$16,IF(AND('Raw Data'!N3746&gt;5.5,'Raw Data'!N3746&lt;=6),'Bảng Giá'!$B$17,'Bảng Giá'!$B$18)))))))))))))))</f>
        <v>3.5&lt;x&lt;=4</v>
      </c>
      <c r="Q3746" s="48">
        <f t="shared" si="351"/>
        <v>2.4539877300613498E-2</v>
      </c>
      <c r="R3746">
        <f t="shared" si="352"/>
        <v>100200</v>
      </c>
      <c r="S3746">
        <f t="shared" si="353"/>
        <v>18700</v>
      </c>
    </row>
    <row r="3747" spans="1:19" x14ac:dyDescent="0.25">
      <c r="A3747" s="12">
        <v>3746</v>
      </c>
      <c r="B3747" s="12" t="s">
        <v>292</v>
      </c>
      <c r="C3747" s="12" t="s">
        <v>2416</v>
      </c>
      <c r="D3747" s="28">
        <v>43019.370717592596</v>
      </c>
      <c r="E3747" s="17">
        <v>43023.570717592593</v>
      </c>
      <c r="F3747" s="13" t="s">
        <v>302</v>
      </c>
      <c r="G3747" s="12">
        <v>5400</v>
      </c>
      <c r="H3747" s="12" t="s">
        <v>324</v>
      </c>
      <c r="I3747" s="12" t="s">
        <v>311</v>
      </c>
      <c r="J3747" s="37">
        <f>INDEX('Bảng Giá'!$C$3:$H$18,MATCH('Raw Data'!P3747,'Bảng Giá'!$B$3:$B$18,0),MATCH('Raw Data'!M3747,'Bảng Giá'!$C$2:$H$2,0))</f>
        <v>109000</v>
      </c>
      <c r="K3747" s="12">
        <v>106300</v>
      </c>
      <c r="L3747" s="36">
        <f t="shared" si="348"/>
        <v>4.1999999999970896</v>
      </c>
      <c r="M3747" t="str">
        <f>'References data'!H3748</f>
        <v>Liên Vùng</v>
      </c>
      <c r="N3747">
        <f t="shared" si="349"/>
        <v>5.4</v>
      </c>
      <c r="O3747">
        <f t="shared" si="350"/>
        <v>2700</v>
      </c>
      <c r="P3747" t="str">
        <f>IF(AND(N3747&gt;0,N3747&lt;=0.05),'Bảng Giá'!$B$3,IF(AND(N3747&lt;=0.1,N3747&gt;0.05),'Bảng Giá'!$B$4,IF(AND('Raw Data'!N3747&gt;0.1,'Raw Data'!N3747&lt;=0.25),'Bảng Giá'!$B$5,IF(AND('Raw Data'!N3747&gt;0.25,'Raw Data'!N3747&lt;=0.5),'Bảng Giá'!$B$6,IF(AND('Raw Data'!N3747&gt;0.5,'Raw Data'!N3747&lt;=1),'Bảng Giá'!$B$7,IF(AND('Raw Data'!N3747&gt;1,'Raw Data'!N3747&lt;=1.5),'Bảng Giá'!$B$8,IF(AND('Raw Data'!N3747&gt;1.5,'Raw Data'!N3747&lt;=2),'Bảng Giá'!$B$9,IF(AND('Raw Data'!N3747&gt;2,'Raw Data'!N3747&lt;=2.5),'Bảng Giá'!$B$10,IF(AND('Raw Data'!N3747&gt;2.5,'Raw Data'!N3747&lt;=3),'Bảng Giá'!$B$11,IF(AND('Raw Data'!N3747&gt;3,'Raw Data'!N3747&lt;=3.5),'Bảng Giá'!$B$12,IF(AND('Raw Data'!N3747&gt;3.5,'Raw Data'!N3747&lt;=4),'Bảng Giá'!$B$13,IF(AND('Raw Data'!N3747&gt;4,'Raw Data'!N3747&lt;=4.5),'Bảng Giá'!$B$14,IF(AND('Raw Data'!N3747&gt;4.5,'Raw Data'!N3747&lt;=5),'Bảng Giá'!$B$15,IF(AND('Raw Data'!N3747&gt;5,'Raw Data'!N3747&lt;=5.5),'Bảng Giá'!$B$16,IF(AND('Raw Data'!N3747&gt;5.5,'Raw Data'!N3747&lt;=6),'Bảng Giá'!$B$17,'Bảng Giá'!$B$18)))))))))))))))</f>
        <v>5&lt;x&lt;=5.5</v>
      </c>
      <c r="Q3747" s="48">
        <f t="shared" si="351"/>
        <v>2.5399811853245531E-2</v>
      </c>
      <c r="R3747">
        <f t="shared" si="352"/>
        <v>130800</v>
      </c>
      <c r="S3747">
        <f t="shared" si="353"/>
        <v>24500</v>
      </c>
    </row>
    <row r="3748" spans="1:19" x14ac:dyDescent="0.25">
      <c r="A3748" s="12">
        <v>3747</v>
      </c>
      <c r="B3748" s="12" t="s">
        <v>292</v>
      </c>
      <c r="C3748" s="12" t="s">
        <v>2417</v>
      </c>
      <c r="D3748" s="28">
        <v>43017.663877314815</v>
      </c>
      <c r="E3748" s="17">
        <v>43020.163877314815</v>
      </c>
      <c r="F3748" s="13" t="s">
        <v>302</v>
      </c>
      <c r="G3748" s="12">
        <v>3600</v>
      </c>
      <c r="H3748" s="12" t="s">
        <v>128</v>
      </c>
      <c r="I3748" s="12" t="s">
        <v>322</v>
      </c>
      <c r="J3748" s="37">
        <f>INDEX('Bảng Giá'!$C$3:$H$18,MATCH('Raw Data'!P3748,'Bảng Giá'!$B$3:$B$18,0),MATCH('Raw Data'!M3748,'Bảng Giá'!$C$2:$H$2,0))</f>
        <v>78500</v>
      </c>
      <c r="K3748" s="12">
        <v>77000</v>
      </c>
      <c r="L3748" s="36">
        <f t="shared" si="348"/>
        <v>2.5</v>
      </c>
      <c r="M3748" t="str">
        <f>'References data'!H3749</f>
        <v>Liên Vùng đặc biệt</v>
      </c>
      <c r="N3748">
        <f t="shared" si="349"/>
        <v>3.6</v>
      </c>
      <c r="O3748">
        <f t="shared" si="350"/>
        <v>1500</v>
      </c>
      <c r="P3748" t="str">
        <f>IF(AND(N3748&gt;0,N3748&lt;=0.05),'Bảng Giá'!$B$3,IF(AND(N3748&lt;=0.1,N3748&gt;0.05),'Bảng Giá'!$B$4,IF(AND('Raw Data'!N3748&gt;0.1,'Raw Data'!N3748&lt;=0.25),'Bảng Giá'!$B$5,IF(AND('Raw Data'!N3748&gt;0.25,'Raw Data'!N3748&lt;=0.5),'Bảng Giá'!$B$6,IF(AND('Raw Data'!N3748&gt;0.5,'Raw Data'!N3748&lt;=1),'Bảng Giá'!$B$7,IF(AND('Raw Data'!N3748&gt;1,'Raw Data'!N3748&lt;=1.5),'Bảng Giá'!$B$8,IF(AND('Raw Data'!N3748&gt;1.5,'Raw Data'!N3748&lt;=2),'Bảng Giá'!$B$9,IF(AND('Raw Data'!N3748&gt;2,'Raw Data'!N3748&lt;=2.5),'Bảng Giá'!$B$10,IF(AND('Raw Data'!N3748&gt;2.5,'Raw Data'!N3748&lt;=3),'Bảng Giá'!$B$11,IF(AND('Raw Data'!N3748&gt;3,'Raw Data'!N3748&lt;=3.5),'Bảng Giá'!$B$12,IF(AND('Raw Data'!N3748&gt;3.5,'Raw Data'!N3748&lt;=4),'Bảng Giá'!$B$13,IF(AND('Raw Data'!N3748&gt;4,'Raw Data'!N3748&lt;=4.5),'Bảng Giá'!$B$14,IF(AND('Raw Data'!N3748&gt;4.5,'Raw Data'!N3748&lt;=5),'Bảng Giá'!$B$15,IF(AND('Raw Data'!N3748&gt;5,'Raw Data'!N3748&lt;=5.5),'Bảng Giá'!$B$16,IF(AND('Raw Data'!N3748&gt;5.5,'Raw Data'!N3748&lt;=6),'Bảng Giá'!$B$17,'Bảng Giá'!$B$18)))))))))))))))</f>
        <v>3.5&lt;x&lt;=4</v>
      </c>
      <c r="Q3748" s="48">
        <f t="shared" si="351"/>
        <v>1.948051948051948E-2</v>
      </c>
      <c r="R3748">
        <f t="shared" si="352"/>
        <v>94200</v>
      </c>
      <c r="S3748">
        <f t="shared" si="353"/>
        <v>17200</v>
      </c>
    </row>
    <row r="3749" spans="1:19" x14ac:dyDescent="0.25">
      <c r="A3749" s="12">
        <v>3748</v>
      </c>
      <c r="B3749" s="12" t="s">
        <v>292</v>
      </c>
      <c r="C3749" s="12" t="s">
        <v>2418</v>
      </c>
      <c r="D3749" s="28">
        <v>43018.514479166668</v>
      </c>
      <c r="E3749" s="17">
        <v>43021.014479166668</v>
      </c>
      <c r="F3749" s="13" t="s">
        <v>302</v>
      </c>
      <c r="G3749" s="12">
        <v>3600</v>
      </c>
      <c r="H3749" s="12" t="s">
        <v>128</v>
      </c>
      <c r="I3749" s="12" t="s">
        <v>322</v>
      </c>
      <c r="J3749" s="37">
        <f>INDEX('Bảng Giá'!$C$3:$H$18,MATCH('Raw Data'!P3749,'Bảng Giá'!$B$3:$B$18,0),MATCH('Raw Data'!M3749,'Bảng Giá'!$C$2:$H$2,0))</f>
        <v>78500</v>
      </c>
      <c r="K3749" s="12">
        <v>77000</v>
      </c>
      <c r="L3749" s="36">
        <f t="shared" si="348"/>
        <v>2.5</v>
      </c>
      <c r="M3749" t="str">
        <f>'References data'!H3750</f>
        <v>Liên Vùng đặc biệt</v>
      </c>
      <c r="N3749">
        <f t="shared" si="349"/>
        <v>3.6</v>
      </c>
      <c r="O3749">
        <f t="shared" si="350"/>
        <v>1500</v>
      </c>
      <c r="P3749" t="str">
        <f>IF(AND(N3749&gt;0,N3749&lt;=0.05),'Bảng Giá'!$B$3,IF(AND(N3749&lt;=0.1,N3749&gt;0.05),'Bảng Giá'!$B$4,IF(AND('Raw Data'!N3749&gt;0.1,'Raw Data'!N3749&lt;=0.25),'Bảng Giá'!$B$5,IF(AND('Raw Data'!N3749&gt;0.25,'Raw Data'!N3749&lt;=0.5),'Bảng Giá'!$B$6,IF(AND('Raw Data'!N3749&gt;0.5,'Raw Data'!N3749&lt;=1),'Bảng Giá'!$B$7,IF(AND('Raw Data'!N3749&gt;1,'Raw Data'!N3749&lt;=1.5),'Bảng Giá'!$B$8,IF(AND('Raw Data'!N3749&gt;1.5,'Raw Data'!N3749&lt;=2),'Bảng Giá'!$B$9,IF(AND('Raw Data'!N3749&gt;2,'Raw Data'!N3749&lt;=2.5),'Bảng Giá'!$B$10,IF(AND('Raw Data'!N3749&gt;2.5,'Raw Data'!N3749&lt;=3),'Bảng Giá'!$B$11,IF(AND('Raw Data'!N3749&gt;3,'Raw Data'!N3749&lt;=3.5),'Bảng Giá'!$B$12,IF(AND('Raw Data'!N3749&gt;3.5,'Raw Data'!N3749&lt;=4),'Bảng Giá'!$B$13,IF(AND('Raw Data'!N3749&gt;4,'Raw Data'!N3749&lt;=4.5),'Bảng Giá'!$B$14,IF(AND('Raw Data'!N3749&gt;4.5,'Raw Data'!N3749&lt;=5),'Bảng Giá'!$B$15,IF(AND('Raw Data'!N3749&gt;5,'Raw Data'!N3749&lt;=5.5),'Bảng Giá'!$B$16,IF(AND('Raw Data'!N3749&gt;5.5,'Raw Data'!N3749&lt;=6),'Bảng Giá'!$B$17,'Bảng Giá'!$B$18)))))))))))))))</f>
        <v>3.5&lt;x&lt;=4</v>
      </c>
      <c r="Q3749" s="48">
        <f t="shared" si="351"/>
        <v>1.948051948051948E-2</v>
      </c>
      <c r="R3749">
        <f t="shared" si="352"/>
        <v>94200</v>
      </c>
      <c r="S3749">
        <f t="shared" si="353"/>
        <v>17200</v>
      </c>
    </row>
    <row r="3750" spans="1:19" x14ac:dyDescent="0.25">
      <c r="A3750" s="12">
        <v>3749</v>
      </c>
      <c r="B3750" s="12" t="s">
        <v>292</v>
      </c>
      <c r="C3750" s="12" t="s">
        <v>2419</v>
      </c>
      <c r="D3750" s="28">
        <v>43017.663946759261</v>
      </c>
      <c r="E3750" s="17">
        <v>43021.863946759258</v>
      </c>
      <c r="F3750" s="13" t="s">
        <v>302</v>
      </c>
      <c r="G3750" s="12">
        <v>5400</v>
      </c>
      <c r="H3750" s="12" t="s">
        <v>171</v>
      </c>
      <c r="I3750" s="12" t="s">
        <v>311</v>
      </c>
      <c r="J3750" s="37">
        <f>INDEX('Bảng Giá'!$C$3:$H$18,MATCH('Raw Data'!P3750,'Bảng Giá'!$B$3:$B$18,0),MATCH('Raw Data'!M3750,'Bảng Giá'!$C$2:$H$2,0))</f>
        <v>109000</v>
      </c>
      <c r="K3750" s="12">
        <v>106300</v>
      </c>
      <c r="L3750" s="36">
        <f t="shared" si="348"/>
        <v>4.1999999999970896</v>
      </c>
      <c r="M3750" t="str">
        <f>'References data'!H3751</f>
        <v>Liên Vùng</v>
      </c>
      <c r="N3750">
        <f t="shared" si="349"/>
        <v>5.4</v>
      </c>
      <c r="O3750">
        <f t="shared" si="350"/>
        <v>2700</v>
      </c>
      <c r="P3750" t="str">
        <f>IF(AND(N3750&gt;0,N3750&lt;=0.05),'Bảng Giá'!$B$3,IF(AND(N3750&lt;=0.1,N3750&gt;0.05),'Bảng Giá'!$B$4,IF(AND('Raw Data'!N3750&gt;0.1,'Raw Data'!N3750&lt;=0.25),'Bảng Giá'!$B$5,IF(AND('Raw Data'!N3750&gt;0.25,'Raw Data'!N3750&lt;=0.5),'Bảng Giá'!$B$6,IF(AND('Raw Data'!N3750&gt;0.5,'Raw Data'!N3750&lt;=1),'Bảng Giá'!$B$7,IF(AND('Raw Data'!N3750&gt;1,'Raw Data'!N3750&lt;=1.5),'Bảng Giá'!$B$8,IF(AND('Raw Data'!N3750&gt;1.5,'Raw Data'!N3750&lt;=2),'Bảng Giá'!$B$9,IF(AND('Raw Data'!N3750&gt;2,'Raw Data'!N3750&lt;=2.5),'Bảng Giá'!$B$10,IF(AND('Raw Data'!N3750&gt;2.5,'Raw Data'!N3750&lt;=3),'Bảng Giá'!$B$11,IF(AND('Raw Data'!N3750&gt;3,'Raw Data'!N3750&lt;=3.5),'Bảng Giá'!$B$12,IF(AND('Raw Data'!N3750&gt;3.5,'Raw Data'!N3750&lt;=4),'Bảng Giá'!$B$13,IF(AND('Raw Data'!N3750&gt;4,'Raw Data'!N3750&lt;=4.5),'Bảng Giá'!$B$14,IF(AND('Raw Data'!N3750&gt;4.5,'Raw Data'!N3750&lt;=5),'Bảng Giá'!$B$15,IF(AND('Raw Data'!N3750&gt;5,'Raw Data'!N3750&lt;=5.5),'Bảng Giá'!$B$16,IF(AND('Raw Data'!N3750&gt;5.5,'Raw Data'!N3750&lt;=6),'Bảng Giá'!$B$17,'Bảng Giá'!$B$18)))))))))))))))</f>
        <v>5&lt;x&lt;=5.5</v>
      </c>
      <c r="Q3750" s="48">
        <f t="shared" si="351"/>
        <v>2.5399811853245531E-2</v>
      </c>
      <c r="R3750">
        <f t="shared" si="352"/>
        <v>130800</v>
      </c>
      <c r="S3750">
        <f t="shared" si="353"/>
        <v>24500</v>
      </c>
    </row>
    <row r="3751" spans="1:19" x14ac:dyDescent="0.25">
      <c r="A3751" s="12">
        <v>3750</v>
      </c>
      <c r="B3751" s="12" t="s">
        <v>292</v>
      </c>
      <c r="C3751" s="12" t="s">
        <v>2420</v>
      </c>
      <c r="D3751" s="28">
        <v>43017.499525462961</v>
      </c>
      <c r="E3751" s="17">
        <v>43019.999525462961</v>
      </c>
      <c r="F3751" s="13" t="s">
        <v>302</v>
      </c>
      <c r="G3751" s="12">
        <v>3600</v>
      </c>
      <c r="H3751" s="12" t="s">
        <v>146</v>
      </c>
      <c r="I3751" s="12" t="s">
        <v>322</v>
      </c>
      <c r="J3751" s="37">
        <f>INDEX('Bảng Giá'!$C$3:$H$18,MATCH('Raw Data'!P3751,'Bảng Giá'!$B$3:$B$18,0),MATCH('Raw Data'!M3751,'Bảng Giá'!$C$2:$H$2,0))</f>
        <v>78500</v>
      </c>
      <c r="K3751" s="12">
        <v>77000</v>
      </c>
      <c r="L3751" s="36">
        <f t="shared" si="348"/>
        <v>2.5</v>
      </c>
      <c r="M3751" t="str">
        <f>'References data'!H3752</f>
        <v>Liên Vùng đặc biệt</v>
      </c>
      <c r="N3751">
        <f t="shared" si="349"/>
        <v>3.6</v>
      </c>
      <c r="O3751">
        <f t="shared" si="350"/>
        <v>1500</v>
      </c>
      <c r="P3751" t="str">
        <f>IF(AND(N3751&gt;0,N3751&lt;=0.05),'Bảng Giá'!$B$3,IF(AND(N3751&lt;=0.1,N3751&gt;0.05),'Bảng Giá'!$B$4,IF(AND('Raw Data'!N3751&gt;0.1,'Raw Data'!N3751&lt;=0.25),'Bảng Giá'!$B$5,IF(AND('Raw Data'!N3751&gt;0.25,'Raw Data'!N3751&lt;=0.5),'Bảng Giá'!$B$6,IF(AND('Raw Data'!N3751&gt;0.5,'Raw Data'!N3751&lt;=1),'Bảng Giá'!$B$7,IF(AND('Raw Data'!N3751&gt;1,'Raw Data'!N3751&lt;=1.5),'Bảng Giá'!$B$8,IF(AND('Raw Data'!N3751&gt;1.5,'Raw Data'!N3751&lt;=2),'Bảng Giá'!$B$9,IF(AND('Raw Data'!N3751&gt;2,'Raw Data'!N3751&lt;=2.5),'Bảng Giá'!$B$10,IF(AND('Raw Data'!N3751&gt;2.5,'Raw Data'!N3751&lt;=3),'Bảng Giá'!$B$11,IF(AND('Raw Data'!N3751&gt;3,'Raw Data'!N3751&lt;=3.5),'Bảng Giá'!$B$12,IF(AND('Raw Data'!N3751&gt;3.5,'Raw Data'!N3751&lt;=4),'Bảng Giá'!$B$13,IF(AND('Raw Data'!N3751&gt;4,'Raw Data'!N3751&lt;=4.5),'Bảng Giá'!$B$14,IF(AND('Raw Data'!N3751&gt;4.5,'Raw Data'!N3751&lt;=5),'Bảng Giá'!$B$15,IF(AND('Raw Data'!N3751&gt;5,'Raw Data'!N3751&lt;=5.5),'Bảng Giá'!$B$16,IF(AND('Raw Data'!N3751&gt;5.5,'Raw Data'!N3751&lt;=6),'Bảng Giá'!$B$17,'Bảng Giá'!$B$18)))))))))))))))</f>
        <v>3.5&lt;x&lt;=4</v>
      </c>
      <c r="Q3751" s="48">
        <f t="shared" si="351"/>
        <v>1.948051948051948E-2</v>
      </c>
      <c r="R3751">
        <f t="shared" si="352"/>
        <v>94200</v>
      </c>
      <c r="S3751">
        <f t="shared" si="353"/>
        <v>17200</v>
      </c>
    </row>
    <row r="3752" spans="1:19" x14ac:dyDescent="0.25">
      <c r="A3752" s="12">
        <v>3751</v>
      </c>
      <c r="B3752" s="12" t="s">
        <v>292</v>
      </c>
      <c r="C3752" s="12" t="s">
        <v>2421</v>
      </c>
      <c r="D3752" s="28">
        <v>43018.68550925926</v>
      </c>
      <c r="E3752" s="17">
        <v>43021.18550925926</v>
      </c>
      <c r="F3752" s="13" t="s">
        <v>302</v>
      </c>
      <c r="G3752" s="12">
        <v>3600</v>
      </c>
      <c r="H3752" s="12" t="s">
        <v>128</v>
      </c>
      <c r="I3752" s="12" t="s">
        <v>322</v>
      </c>
      <c r="J3752" s="37">
        <f>INDEX('Bảng Giá'!$C$3:$H$18,MATCH('Raw Data'!P3752,'Bảng Giá'!$B$3:$B$18,0),MATCH('Raw Data'!M3752,'Bảng Giá'!$C$2:$H$2,0))</f>
        <v>78500</v>
      </c>
      <c r="K3752" s="12">
        <v>77000</v>
      </c>
      <c r="L3752" s="36">
        <f t="shared" si="348"/>
        <v>2.5</v>
      </c>
      <c r="M3752" t="str">
        <f>'References data'!H3753</f>
        <v>Liên Vùng đặc biệt</v>
      </c>
      <c r="N3752">
        <f t="shared" si="349"/>
        <v>3.6</v>
      </c>
      <c r="O3752">
        <f t="shared" si="350"/>
        <v>1500</v>
      </c>
      <c r="P3752" t="str">
        <f>IF(AND(N3752&gt;0,N3752&lt;=0.05),'Bảng Giá'!$B$3,IF(AND(N3752&lt;=0.1,N3752&gt;0.05),'Bảng Giá'!$B$4,IF(AND('Raw Data'!N3752&gt;0.1,'Raw Data'!N3752&lt;=0.25),'Bảng Giá'!$B$5,IF(AND('Raw Data'!N3752&gt;0.25,'Raw Data'!N3752&lt;=0.5),'Bảng Giá'!$B$6,IF(AND('Raw Data'!N3752&gt;0.5,'Raw Data'!N3752&lt;=1),'Bảng Giá'!$B$7,IF(AND('Raw Data'!N3752&gt;1,'Raw Data'!N3752&lt;=1.5),'Bảng Giá'!$B$8,IF(AND('Raw Data'!N3752&gt;1.5,'Raw Data'!N3752&lt;=2),'Bảng Giá'!$B$9,IF(AND('Raw Data'!N3752&gt;2,'Raw Data'!N3752&lt;=2.5),'Bảng Giá'!$B$10,IF(AND('Raw Data'!N3752&gt;2.5,'Raw Data'!N3752&lt;=3),'Bảng Giá'!$B$11,IF(AND('Raw Data'!N3752&gt;3,'Raw Data'!N3752&lt;=3.5),'Bảng Giá'!$B$12,IF(AND('Raw Data'!N3752&gt;3.5,'Raw Data'!N3752&lt;=4),'Bảng Giá'!$B$13,IF(AND('Raw Data'!N3752&gt;4,'Raw Data'!N3752&lt;=4.5),'Bảng Giá'!$B$14,IF(AND('Raw Data'!N3752&gt;4.5,'Raw Data'!N3752&lt;=5),'Bảng Giá'!$B$15,IF(AND('Raw Data'!N3752&gt;5,'Raw Data'!N3752&lt;=5.5),'Bảng Giá'!$B$16,IF(AND('Raw Data'!N3752&gt;5.5,'Raw Data'!N3752&lt;=6),'Bảng Giá'!$B$17,'Bảng Giá'!$B$18)))))))))))))))</f>
        <v>3.5&lt;x&lt;=4</v>
      </c>
      <c r="Q3752" s="48">
        <f t="shared" si="351"/>
        <v>1.948051948051948E-2</v>
      </c>
      <c r="R3752">
        <f t="shared" si="352"/>
        <v>94200</v>
      </c>
      <c r="S3752">
        <f t="shared" si="353"/>
        <v>17200</v>
      </c>
    </row>
    <row r="3753" spans="1:19" x14ac:dyDescent="0.25">
      <c r="A3753" s="12">
        <v>3752</v>
      </c>
      <c r="B3753" s="12" t="s">
        <v>292</v>
      </c>
      <c r="C3753" s="12" t="s">
        <v>2422</v>
      </c>
      <c r="D3753" s="28">
        <v>43018.685011574074</v>
      </c>
      <c r="E3753" s="17">
        <v>43021.185011574074</v>
      </c>
      <c r="F3753" s="13" t="s">
        <v>302</v>
      </c>
      <c r="G3753" s="12">
        <v>3600</v>
      </c>
      <c r="H3753" s="12" t="s">
        <v>131</v>
      </c>
      <c r="I3753" s="12" t="s">
        <v>322</v>
      </c>
      <c r="J3753" s="37">
        <f>INDEX('Bảng Giá'!$C$3:$H$18,MATCH('Raw Data'!P3753,'Bảng Giá'!$B$3:$B$18,0),MATCH('Raw Data'!M3753,'Bảng Giá'!$C$2:$H$2,0))</f>
        <v>78500</v>
      </c>
      <c r="K3753" s="12">
        <v>77000</v>
      </c>
      <c r="L3753" s="36">
        <f t="shared" si="348"/>
        <v>2.5</v>
      </c>
      <c r="M3753" t="str">
        <f>'References data'!H3754</f>
        <v>Liên Vùng đặc biệt</v>
      </c>
      <c r="N3753">
        <f t="shared" si="349"/>
        <v>3.6</v>
      </c>
      <c r="O3753">
        <f t="shared" si="350"/>
        <v>1500</v>
      </c>
      <c r="P3753" t="str">
        <f>IF(AND(N3753&gt;0,N3753&lt;=0.05),'Bảng Giá'!$B$3,IF(AND(N3753&lt;=0.1,N3753&gt;0.05),'Bảng Giá'!$B$4,IF(AND('Raw Data'!N3753&gt;0.1,'Raw Data'!N3753&lt;=0.25),'Bảng Giá'!$B$5,IF(AND('Raw Data'!N3753&gt;0.25,'Raw Data'!N3753&lt;=0.5),'Bảng Giá'!$B$6,IF(AND('Raw Data'!N3753&gt;0.5,'Raw Data'!N3753&lt;=1),'Bảng Giá'!$B$7,IF(AND('Raw Data'!N3753&gt;1,'Raw Data'!N3753&lt;=1.5),'Bảng Giá'!$B$8,IF(AND('Raw Data'!N3753&gt;1.5,'Raw Data'!N3753&lt;=2),'Bảng Giá'!$B$9,IF(AND('Raw Data'!N3753&gt;2,'Raw Data'!N3753&lt;=2.5),'Bảng Giá'!$B$10,IF(AND('Raw Data'!N3753&gt;2.5,'Raw Data'!N3753&lt;=3),'Bảng Giá'!$B$11,IF(AND('Raw Data'!N3753&gt;3,'Raw Data'!N3753&lt;=3.5),'Bảng Giá'!$B$12,IF(AND('Raw Data'!N3753&gt;3.5,'Raw Data'!N3753&lt;=4),'Bảng Giá'!$B$13,IF(AND('Raw Data'!N3753&gt;4,'Raw Data'!N3753&lt;=4.5),'Bảng Giá'!$B$14,IF(AND('Raw Data'!N3753&gt;4.5,'Raw Data'!N3753&lt;=5),'Bảng Giá'!$B$15,IF(AND('Raw Data'!N3753&gt;5,'Raw Data'!N3753&lt;=5.5),'Bảng Giá'!$B$16,IF(AND('Raw Data'!N3753&gt;5.5,'Raw Data'!N3753&lt;=6),'Bảng Giá'!$B$17,'Bảng Giá'!$B$18)))))))))))))))</f>
        <v>3.5&lt;x&lt;=4</v>
      </c>
      <c r="Q3753" s="48">
        <f t="shared" si="351"/>
        <v>1.948051948051948E-2</v>
      </c>
      <c r="R3753">
        <f t="shared" si="352"/>
        <v>94200</v>
      </c>
      <c r="S3753">
        <f t="shared" si="353"/>
        <v>17200</v>
      </c>
    </row>
    <row r="3754" spans="1:19" x14ac:dyDescent="0.25">
      <c r="A3754" s="12">
        <v>3753</v>
      </c>
      <c r="B3754" s="12" t="s">
        <v>292</v>
      </c>
      <c r="C3754" s="12" t="s">
        <v>2423</v>
      </c>
      <c r="D3754" s="28">
        <v>43019.374513888892</v>
      </c>
      <c r="E3754" s="17">
        <v>43021.874513888892</v>
      </c>
      <c r="F3754" s="13" t="s">
        <v>302</v>
      </c>
      <c r="G3754" s="12">
        <v>3600</v>
      </c>
      <c r="H3754" s="12" t="s">
        <v>139</v>
      </c>
      <c r="I3754" s="12" t="s">
        <v>322</v>
      </c>
      <c r="J3754" s="37">
        <f>INDEX('Bảng Giá'!$C$3:$H$18,MATCH('Raw Data'!P3754,'Bảng Giá'!$B$3:$B$18,0),MATCH('Raw Data'!M3754,'Bảng Giá'!$C$2:$H$2,0))</f>
        <v>78500</v>
      </c>
      <c r="K3754" s="12">
        <v>77000</v>
      </c>
      <c r="L3754" s="36">
        <f t="shared" si="348"/>
        <v>2.5</v>
      </c>
      <c r="M3754" t="str">
        <f>'References data'!H3755</f>
        <v>Liên Vùng đặc biệt</v>
      </c>
      <c r="N3754">
        <f t="shared" si="349"/>
        <v>3.6</v>
      </c>
      <c r="O3754">
        <f t="shared" si="350"/>
        <v>1500</v>
      </c>
      <c r="P3754" t="str">
        <f>IF(AND(N3754&gt;0,N3754&lt;=0.05),'Bảng Giá'!$B$3,IF(AND(N3754&lt;=0.1,N3754&gt;0.05),'Bảng Giá'!$B$4,IF(AND('Raw Data'!N3754&gt;0.1,'Raw Data'!N3754&lt;=0.25),'Bảng Giá'!$B$5,IF(AND('Raw Data'!N3754&gt;0.25,'Raw Data'!N3754&lt;=0.5),'Bảng Giá'!$B$6,IF(AND('Raw Data'!N3754&gt;0.5,'Raw Data'!N3754&lt;=1),'Bảng Giá'!$B$7,IF(AND('Raw Data'!N3754&gt;1,'Raw Data'!N3754&lt;=1.5),'Bảng Giá'!$B$8,IF(AND('Raw Data'!N3754&gt;1.5,'Raw Data'!N3754&lt;=2),'Bảng Giá'!$B$9,IF(AND('Raw Data'!N3754&gt;2,'Raw Data'!N3754&lt;=2.5),'Bảng Giá'!$B$10,IF(AND('Raw Data'!N3754&gt;2.5,'Raw Data'!N3754&lt;=3),'Bảng Giá'!$B$11,IF(AND('Raw Data'!N3754&gt;3,'Raw Data'!N3754&lt;=3.5),'Bảng Giá'!$B$12,IF(AND('Raw Data'!N3754&gt;3.5,'Raw Data'!N3754&lt;=4),'Bảng Giá'!$B$13,IF(AND('Raw Data'!N3754&gt;4,'Raw Data'!N3754&lt;=4.5),'Bảng Giá'!$B$14,IF(AND('Raw Data'!N3754&gt;4.5,'Raw Data'!N3754&lt;=5),'Bảng Giá'!$B$15,IF(AND('Raw Data'!N3754&gt;5,'Raw Data'!N3754&lt;=5.5),'Bảng Giá'!$B$16,IF(AND('Raw Data'!N3754&gt;5.5,'Raw Data'!N3754&lt;=6),'Bảng Giá'!$B$17,'Bảng Giá'!$B$18)))))))))))))))</f>
        <v>3.5&lt;x&lt;=4</v>
      </c>
      <c r="Q3754" s="48">
        <f t="shared" si="351"/>
        <v>1.948051948051948E-2</v>
      </c>
      <c r="R3754">
        <f t="shared" si="352"/>
        <v>94200</v>
      </c>
      <c r="S3754">
        <f t="shared" si="353"/>
        <v>17200</v>
      </c>
    </row>
    <row r="3755" spans="1:19" x14ac:dyDescent="0.25">
      <c r="A3755" s="12">
        <v>3754</v>
      </c>
      <c r="B3755" s="12" t="s">
        <v>292</v>
      </c>
      <c r="C3755" s="12" t="s">
        <v>2424</v>
      </c>
      <c r="D3755" s="28">
        <v>43018.510208333333</v>
      </c>
      <c r="E3755" s="17">
        <v>43022.71020833333</v>
      </c>
      <c r="F3755" s="13" t="s">
        <v>302</v>
      </c>
      <c r="G3755" s="12">
        <v>5400</v>
      </c>
      <c r="H3755" s="12" t="s">
        <v>324</v>
      </c>
      <c r="I3755" s="12" t="s">
        <v>311</v>
      </c>
      <c r="J3755" s="37">
        <f>INDEX('Bảng Giá'!$C$3:$H$18,MATCH('Raw Data'!P3755,'Bảng Giá'!$B$3:$B$18,0),MATCH('Raw Data'!M3755,'Bảng Giá'!$C$2:$H$2,0))</f>
        <v>109000</v>
      </c>
      <c r="K3755" s="12">
        <v>106300</v>
      </c>
      <c r="L3755" s="36">
        <f t="shared" si="348"/>
        <v>4.1999999999970896</v>
      </c>
      <c r="M3755" t="str">
        <f>'References data'!H3756</f>
        <v>Liên Vùng</v>
      </c>
      <c r="N3755">
        <f t="shared" si="349"/>
        <v>5.4</v>
      </c>
      <c r="O3755">
        <f t="shared" si="350"/>
        <v>2700</v>
      </c>
      <c r="P3755" t="str">
        <f>IF(AND(N3755&gt;0,N3755&lt;=0.05),'Bảng Giá'!$B$3,IF(AND(N3755&lt;=0.1,N3755&gt;0.05),'Bảng Giá'!$B$4,IF(AND('Raw Data'!N3755&gt;0.1,'Raw Data'!N3755&lt;=0.25),'Bảng Giá'!$B$5,IF(AND('Raw Data'!N3755&gt;0.25,'Raw Data'!N3755&lt;=0.5),'Bảng Giá'!$B$6,IF(AND('Raw Data'!N3755&gt;0.5,'Raw Data'!N3755&lt;=1),'Bảng Giá'!$B$7,IF(AND('Raw Data'!N3755&gt;1,'Raw Data'!N3755&lt;=1.5),'Bảng Giá'!$B$8,IF(AND('Raw Data'!N3755&gt;1.5,'Raw Data'!N3755&lt;=2),'Bảng Giá'!$B$9,IF(AND('Raw Data'!N3755&gt;2,'Raw Data'!N3755&lt;=2.5),'Bảng Giá'!$B$10,IF(AND('Raw Data'!N3755&gt;2.5,'Raw Data'!N3755&lt;=3),'Bảng Giá'!$B$11,IF(AND('Raw Data'!N3755&gt;3,'Raw Data'!N3755&lt;=3.5),'Bảng Giá'!$B$12,IF(AND('Raw Data'!N3755&gt;3.5,'Raw Data'!N3755&lt;=4),'Bảng Giá'!$B$13,IF(AND('Raw Data'!N3755&gt;4,'Raw Data'!N3755&lt;=4.5),'Bảng Giá'!$B$14,IF(AND('Raw Data'!N3755&gt;4.5,'Raw Data'!N3755&lt;=5),'Bảng Giá'!$B$15,IF(AND('Raw Data'!N3755&gt;5,'Raw Data'!N3755&lt;=5.5),'Bảng Giá'!$B$16,IF(AND('Raw Data'!N3755&gt;5.5,'Raw Data'!N3755&lt;=6),'Bảng Giá'!$B$17,'Bảng Giá'!$B$18)))))))))))))))</f>
        <v>5&lt;x&lt;=5.5</v>
      </c>
      <c r="Q3755" s="48">
        <f t="shared" si="351"/>
        <v>2.5399811853245531E-2</v>
      </c>
      <c r="R3755">
        <f t="shared" si="352"/>
        <v>130800</v>
      </c>
      <c r="S3755">
        <f t="shared" si="353"/>
        <v>24500</v>
      </c>
    </row>
    <row r="3756" spans="1:19" x14ac:dyDescent="0.25">
      <c r="A3756" s="12">
        <v>3755</v>
      </c>
      <c r="B3756" s="12" t="s">
        <v>292</v>
      </c>
      <c r="C3756" s="12" t="s">
        <v>2425</v>
      </c>
      <c r="D3756" s="28">
        <v>43015.333333333336</v>
      </c>
      <c r="E3756" s="17">
        <v>43017.833333333336</v>
      </c>
      <c r="F3756" s="13" t="s">
        <v>302</v>
      </c>
      <c r="G3756" s="12">
        <v>3600</v>
      </c>
      <c r="H3756" s="12" t="s">
        <v>128</v>
      </c>
      <c r="I3756" s="12" t="s">
        <v>322</v>
      </c>
      <c r="J3756" s="37">
        <f>INDEX('Bảng Giá'!$C$3:$H$18,MATCH('Raw Data'!P3756,'Bảng Giá'!$B$3:$B$18,0),MATCH('Raw Data'!M3756,'Bảng Giá'!$C$2:$H$2,0))</f>
        <v>78500</v>
      </c>
      <c r="K3756" s="12">
        <v>77000</v>
      </c>
      <c r="L3756" s="36">
        <f t="shared" si="348"/>
        <v>2.5</v>
      </c>
      <c r="M3756" t="str">
        <f>'References data'!H3757</f>
        <v>Liên Vùng đặc biệt</v>
      </c>
      <c r="N3756">
        <f t="shared" si="349"/>
        <v>3.6</v>
      </c>
      <c r="O3756">
        <f t="shared" si="350"/>
        <v>1500</v>
      </c>
      <c r="P3756" t="str">
        <f>IF(AND(N3756&gt;0,N3756&lt;=0.05),'Bảng Giá'!$B$3,IF(AND(N3756&lt;=0.1,N3756&gt;0.05),'Bảng Giá'!$B$4,IF(AND('Raw Data'!N3756&gt;0.1,'Raw Data'!N3756&lt;=0.25),'Bảng Giá'!$B$5,IF(AND('Raw Data'!N3756&gt;0.25,'Raw Data'!N3756&lt;=0.5),'Bảng Giá'!$B$6,IF(AND('Raw Data'!N3756&gt;0.5,'Raw Data'!N3756&lt;=1),'Bảng Giá'!$B$7,IF(AND('Raw Data'!N3756&gt;1,'Raw Data'!N3756&lt;=1.5),'Bảng Giá'!$B$8,IF(AND('Raw Data'!N3756&gt;1.5,'Raw Data'!N3756&lt;=2),'Bảng Giá'!$B$9,IF(AND('Raw Data'!N3756&gt;2,'Raw Data'!N3756&lt;=2.5),'Bảng Giá'!$B$10,IF(AND('Raw Data'!N3756&gt;2.5,'Raw Data'!N3756&lt;=3),'Bảng Giá'!$B$11,IF(AND('Raw Data'!N3756&gt;3,'Raw Data'!N3756&lt;=3.5),'Bảng Giá'!$B$12,IF(AND('Raw Data'!N3756&gt;3.5,'Raw Data'!N3756&lt;=4),'Bảng Giá'!$B$13,IF(AND('Raw Data'!N3756&gt;4,'Raw Data'!N3756&lt;=4.5),'Bảng Giá'!$B$14,IF(AND('Raw Data'!N3756&gt;4.5,'Raw Data'!N3756&lt;=5),'Bảng Giá'!$B$15,IF(AND('Raw Data'!N3756&gt;5,'Raw Data'!N3756&lt;=5.5),'Bảng Giá'!$B$16,IF(AND('Raw Data'!N3756&gt;5.5,'Raw Data'!N3756&lt;=6),'Bảng Giá'!$B$17,'Bảng Giá'!$B$18)))))))))))))))</f>
        <v>3.5&lt;x&lt;=4</v>
      </c>
      <c r="Q3756" s="48">
        <f t="shared" si="351"/>
        <v>1.948051948051948E-2</v>
      </c>
      <c r="R3756">
        <f t="shared" si="352"/>
        <v>94200</v>
      </c>
      <c r="S3756">
        <f t="shared" si="353"/>
        <v>17200</v>
      </c>
    </row>
    <row r="3757" spans="1:19" x14ac:dyDescent="0.25">
      <c r="A3757" s="12">
        <v>3756</v>
      </c>
      <c r="B3757" s="12" t="s">
        <v>292</v>
      </c>
      <c r="C3757" s="12" t="s">
        <v>2426</v>
      </c>
      <c r="D3757" s="28">
        <v>43018.509444444448</v>
      </c>
      <c r="E3757" s="17">
        <v>43022.709444444445</v>
      </c>
      <c r="F3757" s="13" t="s">
        <v>302</v>
      </c>
      <c r="G3757" s="12">
        <v>5400</v>
      </c>
      <c r="H3757" s="12" t="s">
        <v>171</v>
      </c>
      <c r="I3757" s="12" t="s">
        <v>311</v>
      </c>
      <c r="J3757" s="37">
        <f>INDEX('Bảng Giá'!$C$3:$H$18,MATCH('Raw Data'!P3757,'Bảng Giá'!$B$3:$B$18,0),MATCH('Raw Data'!M3757,'Bảng Giá'!$C$2:$H$2,0))</f>
        <v>109000</v>
      </c>
      <c r="K3757" s="12">
        <v>106300</v>
      </c>
      <c r="L3757" s="36">
        <f t="shared" si="348"/>
        <v>4.1999999999970896</v>
      </c>
      <c r="M3757" t="str">
        <f>'References data'!H3758</f>
        <v>Liên Vùng</v>
      </c>
      <c r="N3757">
        <f t="shared" si="349"/>
        <v>5.4</v>
      </c>
      <c r="O3757">
        <f t="shared" si="350"/>
        <v>2700</v>
      </c>
      <c r="P3757" t="str">
        <f>IF(AND(N3757&gt;0,N3757&lt;=0.05),'Bảng Giá'!$B$3,IF(AND(N3757&lt;=0.1,N3757&gt;0.05),'Bảng Giá'!$B$4,IF(AND('Raw Data'!N3757&gt;0.1,'Raw Data'!N3757&lt;=0.25),'Bảng Giá'!$B$5,IF(AND('Raw Data'!N3757&gt;0.25,'Raw Data'!N3757&lt;=0.5),'Bảng Giá'!$B$6,IF(AND('Raw Data'!N3757&gt;0.5,'Raw Data'!N3757&lt;=1),'Bảng Giá'!$B$7,IF(AND('Raw Data'!N3757&gt;1,'Raw Data'!N3757&lt;=1.5),'Bảng Giá'!$B$8,IF(AND('Raw Data'!N3757&gt;1.5,'Raw Data'!N3757&lt;=2),'Bảng Giá'!$B$9,IF(AND('Raw Data'!N3757&gt;2,'Raw Data'!N3757&lt;=2.5),'Bảng Giá'!$B$10,IF(AND('Raw Data'!N3757&gt;2.5,'Raw Data'!N3757&lt;=3),'Bảng Giá'!$B$11,IF(AND('Raw Data'!N3757&gt;3,'Raw Data'!N3757&lt;=3.5),'Bảng Giá'!$B$12,IF(AND('Raw Data'!N3757&gt;3.5,'Raw Data'!N3757&lt;=4),'Bảng Giá'!$B$13,IF(AND('Raw Data'!N3757&gt;4,'Raw Data'!N3757&lt;=4.5),'Bảng Giá'!$B$14,IF(AND('Raw Data'!N3757&gt;4.5,'Raw Data'!N3757&lt;=5),'Bảng Giá'!$B$15,IF(AND('Raw Data'!N3757&gt;5,'Raw Data'!N3757&lt;=5.5),'Bảng Giá'!$B$16,IF(AND('Raw Data'!N3757&gt;5.5,'Raw Data'!N3757&lt;=6),'Bảng Giá'!$B$17,'Bảng Giá'!$B$18)))))))))))))))</f>
        <v>5&lt;x&lt;=5.5</v>
      </c>
      <c r="Q3757" s="48">
        <f t="shared" si="351"/>
        <v>2.5399811853245531E-2</v>
      </c>
      <c r="R3757">
        <f t="shared" si="352"/>
        <v>130800</v>
      </c>
      <c r="S3757">
        <f t="shared" si="353"/>
        <v>24500</v>
      </c>
    </row>
    <row r="3758" spans="1:19" x14ac:dyDescent="0.25">
      <c r="A3758" s="12">
        <v>3757</v>
      </c>
      <c r="B3758" s="12" t="s">
        <v>292</v>
      </c>
      <c r="C3758" s="12" t="s">
        <v>2427</v>
      </c>
      <c r="D3758" s="28">
        <v>43018.509710648148</v>
      </c>
      <c r="E3758" s="17">
        <v>43021.009710648148</v>
      </c>
      <c r="F3758" s="13" t="s">
        <v>302</v>
      </c>
      <c r="G3758" s="12">
        <v>3600</v>
      </c>
      <c r="H3758" s="12" t="s">
        <v>146</v>
      </c>
      <c r="I3758" s="12" t="s">
        <v>322</v>
      </c>
      <c r="J3758" s="37">
        <f>INDEX('Bảng Giá'!$C$3:$H$18,MATCH('Raw Data'!P3758,'Bảng Giá'!$B$3:$B$18,0),MATCH('Raw Data'!M3758,'Bảng Giá'!$C$2:$H$2,0))</f>
        <v>78500</v>
      </c>
      <c r="K3758" s="12">
        <v>77000</v>
      </c>
      <c r="L3758" s="36">
        <f t="shared" si="348"/>
        <v>2.5</v>
      </c>
      <c r="M3758" t="str">
        <f>'References data'!H3759</f>
        <v>Liên Vùng đặc biệt</v>
      </c>
      <c r="N3758">
        <f t="shared" si="349"/>
        <v>3.6</v>
      </c>
      <c r="O3758">
        <f t="shared" si="350"/>
        <v>1500</v>
      </c>
      <c r="P3758" t="str">
        <f>IF(AND(N3758&gt;0,N3758&lt;=0.05),'Bảng Giá'!$B$3,IF(AND(N3758&lt;=0.1,N3758&gt;0.05),'Bảng Giá'!$B$4,IF(AND('Raw Data'!N3758&gt;0.1,'Raw Data'!N3758&lt;=0.25),'Bảng Giá'!$B$5,IF(AND('Raw Data'!N3758&gt;0.25,'Raw Data'!N3758&lt;=0.5),'Bảng Giá'!$B$6,IF(AND('Raw Data'!N3758&gt;0.5,'Raw Data'!N3758&lt;=1),'Bảng Giá'!$B$7,IF(AND('Raw Data'!N3758&gt;1,'Raw Data'!N3758&lt;=1.5),'Bảng Giá'!$B$8,IF(AND('Raw Data'!N3758&gt;1.5,'Raw Data'!N3758&lt;=2),'Bảng Giá'!$B$9,IF(AND('Raw Data'!N3758&gt;2,'Raw Data'!N3758&lt;=2.5),'Bảng Giá'!$B$10,IF(AND('Raw Data'!N3758&gt;2.5,'Raw Data'!N3758&lt;=3),'Bảng Giá'!$B$11,IF(AND('Raw Data'!N3758&gt;3,'Raw Data'!N3758&lt;=3.5),'Bảng Giá'!$B$12,IF(AND('Raw Data'!N3758&gt;3.5,'Raw Data'!N3758&lt;=4),'Bảng Giá'!$B$13,IF(AND('Raw Data'!N3758&gt;4,'Raw Data'!N3758&lt;=4.5),'Bảng Giá'!$B$14,IF(AND('Raw Data'!N3758&gt;4.5,'Raw Data'!N3758&lt;=5),'Bảng Giá'!$B$15,IF(AND('Raw Data'!N3758&gt;5,'Raw Data'!N3758&lt;=5.5),'Bảng Giá'!$B$16,IF(AND('Raw Data'!N3758&gt;5.5,'Raw Data'!N3758&lt;=6),'Bảng Giá'!$B$17,'Bảng Giá'!$B$18)))))))))))))))</f>
        <v>3.5&lt;x&lt;=4</v>
      </c>
      <c r="Q3758" s="48">
        <f t="shared" si="351"/>
        <v>1.948051948051948E-2</v>
      </c>
      <c r="R3758">
        <f t="shared" si="352"/>
        <v>94200</v>
      </c>
      <c r="S3758">
        <f t="shared" si="353"/>
        <v>17200</v>
      </c>
    </row>
    <row r="3759" spans="1:19" x14ac:dyDescent="0.25">
      <c r="A3759" s="12">
        <v>3758</v>
      </c>
      <c r="B3759" s="12" t="s">
        <v>292</v>
      </c>
      <c r="C3759" s="12" t="s">
        <v>2428</v>
      </c>
      <c r="D3759" s="28">
        <v>43018.510196759256</v>
      </c>
      <c r="E3759" s="17">
        <v>43022.710196759253</v>
      </c>
      <c r="F3759" s="13" t="s">
        <v>302</v>
      </c>
      <c r="G3759" s="12">
        <v>5400</v>
      </c>
      <c r="H3759" s="12" t="s">
        <v>171</v>
      </c>
      <c r="I3759" s="12" t="s">
        <v>311</v>
      </c>
      <c r="J3759" s="37">
        <f>INDEX('Bảng Giá'!$C$3:$H$18,MATCH('Raw Data'!P3759,'Bảng Giá'!$B$3:$B$18,0),MATCH('Raw Data'!M3759,'Bảng Giá'!$C$2:$H$2,0))</f>
        <v>109000</v>
      </c>
      <c r="K3759" s="12">
        <v>106300</v>
      </c>
      <c r="L3759" s="36">
        <f t="shared" si="348"/>
        <v>4.1999999999970896</v>
      </c>
      <c r="M3759" t="str">
        <f>'References data'!H3760</f>
        <v>Liên Vùng</v>
      </c>
      <c r="N3759">
        <f t="shared" si="349"/>
        <v>5.4</v>
      </c>
      <c r="O3759">
        <f t="shared" si="350"/>
        <v>2700</v>
      </c>
      <c r="P3759" t="str">
        <f>IF(AND(N3759&gt;0,N3759&lt;=0.05),'Bảng Giá'!$B$3,IF(AND(N3759&lt;=0.1,N3759&gt;0.05),'Bảng Giá'!$B$4,IF(AND('Raw Data'!N3759&gt;0.1,'Raw Data'!N3759&lt;=0.25),'Bảng Giá'!$B$5,IF(AND('Raw Data'!N3759&gt;0.25,'Raw Data'!N3759&lt;=0.5),'Bảng Giá'!$B$6,IF(AND('Raw Data'!N3759&gt;0.5,'Raw Data'!N3759&lt;=1),'Bảng Giá'!$B$7,IF(AND('Raw Data'!N3759&gt;1,'Raw Data'!N3759&lt;=1.5),'Bảng Giá'!$B$8,IF(AND('Raw Data'!N3759&gt;1.5,'Raw Data'!N3759&lt;=2),'Bảng Giá'!$B$9,IF(AND('Raw Data'!N3759&gt;2,'Raw Data'!N3759&lt;=2.5),'Bảng Giá'!$B$10,IF(AND('Raw Data'!N3759&gt;2.5,'Raw Data'!N3759&lt;=3),'Bảng Giá'!$B$11,IF(AND('Raw Data'!N3759&gt;3,'Raw Data'!N3759&lt;=3.5),'Bảng Giá'!$B$12,IF(AND('Raw Data'!N3759&gt;3.5,'Raw Data'!N3759&lt;=4),'Bảng Giá'!$B$13,IF(AND('Raw Data'!N3759&gt;4,'Raw Data'!N3759&lt;=4.5),'Bảng Giá'!$B$14,IF(AND('Raw Data'!N3759&gt;4.5,'Raw Data'!N3759&lt;=5),'Bảng Giá'!$B$15,IF(AND('Raw Data'!N3759&gt;5,'Raw Data'!N3759&lt;=5.5),'Bảng Giá'!$B$16,IF(AND('Raw Data'!N3759&gt;5.5,'Raw Data'!N3759&lt;=6),'Bảng Giá'!$B$17,'Bảng Giá'!$B$18)))))))))))))))</f>
        <v>5&lt;x&lt;=5.5</v>
      </c>
      <c r="Q3759" s="48">
        <f t="shared" si="351"/>
        <v>2.5399811853245531E-2</v>
      </c>
      <c r="R3759">
        <f t="shared" si="352"/>
        <v>130800</v>
      </c>
      <c r="S3759">
        <f t="shared" si="353"/>
        <v>24500</v>
      </c>
    </row>
    <row r="3760" spans="1:19" x14ac:dyDescent="0.25">
      <c r="A3760" s="12">
        <v>3759</v>
      </c>
      <c r="B3760" s="12" t="s">
        <v>292</v>
      </c>
      <c r="C3760" s="12" t="s">
        <v>2429</v>
      </c>
      <c r="D3760" s="28">
        <v>43019.370648148149</v>
      </c>
      <c r="E3760" s="17">
        <v>43023.570648148147</v>
      </c>
      <c r="F3760" s="13" t="s">
        <v>302</v>
      </c>
      <c r="G3760" s="12">
        <v>5400</v>
      </c>
      <c r="H3760" s="12" t="s">
        <v>171</v>
      </c>
      <c r="I3760" s="12" t="s">
        <v>311</v>
      </c>
      <c r="J3760" s="37">
        <f>INDEX('Bảng Giá'!$C$3:$H$18,MATCH('Raw Data'!P3760,'Bảng Giá'!$B$3:$B$18,0),MATCH('Raw Data'!M3760,'Bảng Giá'!$C$2:$H$2,0))</f>
        <v>109000</v>
      </c>
      <c r="K3760" s="12">
        <v>106300</v>
      </c>
      <c r="L3760" s="36">
        <f t="shared" si="348"/>
        <v>4.1999999999970896</v>
      </c>
      <c r="M3760" t="str">
        <f>'References data'!H3761</f>
        <v>Liên Vùng</v>
      </c>
      <c r="N3760">
        <f t="shared" si="349"/>
        <v>5.4</v>
      </c>
      <c r="O3760">
        <f t="shared" si="350"/>
        <v>2700</v>
      </c>
      <c r="P3760" t="str">
        <f>IF(AND(N3760&gt;0,N3760&lt;=0.05),'Bảng Giá'!$B$3,IF(AND(N3760&lt;=0.1,N3760&gt;0.05),'Bảng Giá'!$B$4,IF(AND('Raw Data'!N3760&gt;0.1,'Raw Data'!N3760&lt;=0.25),'Bảng Giá'!$B$5,IF(AND('Raw Data'!N3760&gt;0.25,'Raw Data'!N3760&lt;=0.5),'Bảng Giá'!$B$6,IF(AND('Raw Data'!N3760&gt;0.5,'Raw Data'!N3760&lt;=1),'Bảng Giá'!$B$7,IF(AND('Raw Data'!N3760&gt;1,'Raw Data'!N3760&lt;=1.5),'Bảng Giá'!$B$8,IF(AND('Raw Data'!N3760&gt;1.5,'Raw Data'!N3760&lt;=2),'Bảng Giá'!$B$9,IF(AND('Raw Data'!N3760&gt;2,'Raw Data'!N3760&lt;=2.5),'Bảng Giá'!$B$10,IF(AND('Raw Data'!N3760&gt;2.5,'Raw Data'!N3760&lt;=3),'Bảng Giá'!$B$11,IF(AND('Raw Data'!N3760&gt;3,'Raw Data'!N3760&lt;=3.5),'Bảng Giá'!$B$12,IF(AND('Raw Data'!N3760&gt;3.5,'Raw Data'!N3760&lt;=4),'Bảng Giá'!$B$13,IF(AND('Raw Data'!N3760&gt;4,'Raw Data'!N3760&lt;=4.5),'Bảng Giá'!$B$14,IF(AND('Raw Data'!N3760&gt;4.5,'Raw Data'!N3760&lt;=5),'Bảng Giá'!$B$15,IF(AND('Raw Data'!N3760&gt;5,'Raw Data'!N3760&lt;=5.5),'Bảng Giá'!$B$16,IF(AND('Raw Data'!N3760&gt;5.5,'Raw Data'!N3760&lt;=6),'Bảng Giá'!$B$17,'Bảng Giá'!$B$18)))))))))))))))</f>
        <v>5&lt;x&lt;=5.5</v>
      </c>
      <c r="Q3760" s="48">
        <f t="shared" si="351"/>
        <v>2.5399811853245531E-2</v>
      </c>
      <c r="R3760">
        <f t="shared" si="352"/>
        <v>130800</v>
      </c>
      <c r="S3760">
        <f t="shared" si="353"/>
        <v>24500</v>
      </c>
    </row>
    <row r="3761" spans="1:19" x14ac:dyDescent="0.25">
      <c r="A3761" s="12">
        <v>3760</v>
      </c>
      <c r="B3761" s="12" t="s">
        <v>292</v>
      </c>
      <c r="C3761" s="12" t="s">
        <v>2430</v>
      </c>
      <c r="D3761" s="28">
        <v>43018.685162037036</v>
      </c>
      <c r="E3761" s="17">
        <v>43021.185162037036</v>
      </c>
      <c r="F3761" s="13" t="s">
        <v>302</v>
      </c>
      <c r="G3761" s="12">
        <v>3600</v>
      </c>
      <c r="H3761" s="12" t="s">
        <v>289</v>
      </c>
      <c r="I3761" s="12" t="s">
        <v>322</v>
      </c>
      <c r="J3761" s="37">
        <f>INDEX('Bảng Giá'!$C$3:$H$18,MATCH('Raw Data'!P3761,'Bảng Giá'!$B$3:$B$18,0),MATCH('Raw Data'!M3761,'Bảng Giá'!$C$2:$H$2,0))</f>
        <v>78500</v>
      </c>
      <c r="K3761" s="12">
        <v>77000</v>
      </c>
      <c r="L3761" s="36">
        <f t="shared" si="348"/>
        <v>2.5</v>
      </c>
      <c r="M3761" t="str">
        <f>'References data'!H3762</f>
        <v>Liên Vùng đặc biệt</v>
      </c>
      <c r="N3761">
        <f t="shared" si="349"/>
        <v>3.6</v>
      </c>
      <c r="O3761">
        <f t="shared" si="350"/>
        <v>1500</v>
      </c>
      <c r="P3761" t="str">
        <f>IF(AND(N3761&gt;0,N3761&lt;=0.05),'Bảng Giá'!$B$3,IF(AND(N3761&lt;=0.1,N3761&gt;0.05),'Bảng Giá'!$B$4,IF(AND('Raw Data'!N3761&gt;0.1,'Raw Data'!N3761&lt;=0.25),'Bảng Giá'!$B$5,IF(AND('Raw Data'!N3761&gt;0.25,'Raw Data'!N3761&lt;=0.5),'Bảng Giá'!$B$6,IF(AND('Raw Data'!N3761&gt;0.5,'Raw Data'!N3761&lt;=1),'Bảng Giá'!$B$7,IF(AND('Raw Data'!N3761&gt;1,'Raw Data'!N3761&lt;=1.5),'Bảng Giá'!$B$8,IF(AND('Raw Data'!N3761&gt;1.5,'Raw Data'!N3761&lt;=2),'Bảng Giá'!$B$9,IF(AND('Raw Data'!N3761&gt;2,'Raw Data'!N3761&lt;=2.5),'Bảng Giá'!$B$10,IF(AND('Raw Data'!N3761&gt;2.5,'Raw Data'!N3761&lt;=3),'Bảng Giá'!$B$11,IF(AND('Raw Data'!N3761&gt;3,'Raw Data'!N3761&lt;=3.5),'Bảng Giá'!$B$12,IF(AND('Raw Data'!N3761&gt;3.5,'Raw Data'!N3761&lt;=4),'Bảng Giá'!$B$13,IF(AND('Raw Data'!N3761&gt;4,'Raw Data'!N3761&lt;=4.5),'Bảng Giá'!$B$14,IF(AND('Raw Data'!N3761&gt;4.5,'Raw Data'!N3761&lt;=5),'Bảng Giá'!$B$15,IF(AND('Raw Data'!N3761&gt;5,'Raw Data'!N3761&lt;=5.5),'Bảng Giá'!$B$16,IF(AND('Raw Data'!N3761&gt;5.5,'Raw Data'!N3761&lt;=6),'Bảng Giá'!$B$17,'Bảng Giá'!$B$18)))))))))))))))</f>
        <v>3.5&lt;x&lt;=4</v>
      </c>
      <c r="Q3761" s="48">
        <f t="shared" si="351"/>
        <v>1.948051948051948E-2</v>
      </c>
      <c r="R3761">
        <f t="shared" si="352"/>
        <v>94200</v>
      </c>
      <c r="S3761">
        <f t="shared" si="353"/>
        <v>17200</v>
      </c>
    </row>
    <row r="3762" spans="1:19" x14ac:dyDescent="0.25">
      <c r="A3762" s="12">
        <v>3761</v>
      </c>
      <c r="B3762" s="12" t="s">
        <v>292</v>
      </c>
      <c r="C3762" s="12" t="s">
        <v>2431</v>
      </c>
      <c r="D3762" s="28">
        <v>43019.374699074076</v>
      </c>
      <c r="E3762" s="17">
        <v>43023.574699074074</v>
      </c>
      <c r="F3762" s="13" t="s">
        <v>302</v>
      </c>
      <c r="G3762" s="12">
        <v>5400</v>
      </c>
      <c r="H3762" s="12" t="s">
        <v>171</v>
      </c>
      <c r="I3762" s="12" t="s">
        <v>311</v>
      </c>
      <c r="J3762" s="37">
        <f>INDEX('Bảng Giá'!$C$3:$H$18,MATCH('Raw Data'!P3762,'Bảng Giá'!$B$3:$B$18,0),MATCH('Raw Data'!M3762,'Bảng Giá'!$C$2:$H$2,0))</f>
        <v>109000</v>
      </c>
      <c r="K3762" s="12">
        <v>106300</v>
      </c>
      <c r="L3762" s="36">
        <f t="shared" si="348"/>
        <v>4.1999999999970896</v>
      </c>
      <c r="M3762" t="str">
        <f>'References data'!H3763</f>
        <v>Liên Vùng</v>
      </c>
      <c r="N3762">
        <f t="shared" si="349"/>
        <v>5.4</v>
      </c>
      <c r="O3762">
        <f t="shared" si="350"/>
        <v>2700</v>
      </c>
      <c r="P3762" t="str">
        <f>IF(AND(N3762&gt;0,N3762&lt;=0.05),'Bảng Giá'!$B$3,IF(AND(N3762&lt;=0.1,N3762&gt;0.05),'Bảng Giá'!$B$4,IF(AND('Raw Data'!N3762&gt;0.1,'Raw Data'!N3762&lt;=0.25),'Bảng Giá'!$B$5,IF(AND('Raw Data'!N3762&gt;0.25,'Raw Data'!N3762&lt;=0.5),'Bảng Giá'!$B$6,IF(AND('Raw Data'!N3762&gt;0.5,'Raw Data'!N3762&lt;=1),'Bảng Giá'!$B$7,IF(AND('Raw Data'!N3762&gt;1,'Raw Data'!N3762&lt;=1.5),'Bảng Giá'!$B$8,IF(AND('Raw Data'!N3762&gt;1.5,'Raw Data'!N3762&lt;=2),'Bảng Giá'!$B$9,IF(AND('Raw Data'!N3762&gt;2,'Raw Data'!N3762&lt;=2.5),'Bảng Giá'!$B$10,IF(AND('Raw Data'!N3762&gt;2.5,'Raw Data'!N3762&lt;=3),'Bảng Giá'!$B$11,IF(AND('Raw Data'!N3762&gt;3,'Raw Data'!N3762&lt;=3.5),'Bảng Giá'!$B$12,IF(AND('Raw Data'!N3762&gt;3.5,'Raw Data'!N3762&lt;=4),'Bảng Giá'!$B$13,IF(AND('Raw Data'!N3762&gt;4,'Raw Data'!N3762&lt;=4.5),'Bảng Giá'!$B$14,IF(AND('Raw Data'!N3762&gt;4.5,'Raw Data'!N3762&lt;=5),'Bảng Giá'!$B$15,IF(AND('Raw Data'!N3762&gt;5,'Raw Data'!N3762&lt;=5.5),'Bảng Giá'!$B$16,IF(AND('Raw Data'!N3762&gt;5.5,'Raw Data'!N3762&lt;=6),'Bảng Giá'!$B$17,'Bảng Giá'!$B$18)))))))))))))))</f>
        <v>5&lt;x&lt;=5.5</v>
      </c>
      <c r="Q3762" s="48">
        <f t="shared" si="351"/>
        <v>2.5399811853245531E-2</v>
      </c>
      <c r="R3762">
        <f t="shared" si="352"/>
        <v>130800</v>
      </c>
      <c r="S3762">
        <f t="shared" si="353"/>
        <v>24500</v>
      </c>
    </row>
    <row r="3763" spans="1:19" x14ac:dyDescent="0.25">
      <c r="A3763" s="12">
        <v>3762</v>
      </c>
      <c r="B3763" s="12" t="s">
        <v>292</v>
      </c>
      <c r="C3763" s="12" t="s">
        <v>2432</v>
      </c>
      <c r="D3763" s="28">
        <v>43017.663842592592</v>
      </c>
      <c r="E3763" s="17">
        <v>43021.863842592589</v>
      </c>
      <c r="F3763" s="13" t="s">
        <v>302</v>
      </c>
      <c r="G3763" s="12">
        <v>5400</v>
      </c>
      <c r="H3763" s="12" t="s">
        <v>324</v>
      </c>
      <c r="I3763" s="12" t="s">
        <v>311</v>
      </c>
      <c r="J3763" s="37">
        <f>INDEX('Bảng Giá'!$C$3:$H$18,MATCH('Raw Data'!P3763,'Bảng Giá'!$B$3:$B$18,0),MATCH('Raw Data'!M3763,'Bảng Giá'!$C$2:$H$2,0))</f>
        <v>109000</v>
      </c>
      <c r="K3763" s="12">
        <v>106300</v>
      </c>
      <c r="L3763" s="36">
        <f t="shared" si="348"/>
        <v>4.1999999999970896</v>
      </c>
      <c r="M3763" t="str">
        <f>'References data'!H3764</f>
        <v>Liên Vùng</v>
      </c>
      <c r="N3763">
        <f t="shared" si="349"/>
        <v>5.4</v>
      </c>
      <c r="O3763">
        <f t="shared" si="350"/>
        <v>2700</v>
      </c>
      <c r="P3763" t="str">
        <f>IF(AND(N3763&gt;0,N3763&lt;=0.05),'Bảng Giá'!$B$3,IF(AND(N3763&lt;=0.1,N3763&gt;0.05),'Bảng Giá'!$B$4,IF(AND('Raw Data'!N3763&gt;0.1,'Raw Data'!N3763&lt;=0.25),'Bảng Giá'!$B$5,IF(AND('Raw Data'!N3763&gt;0.25,'Raw Data'!N3763&lt;=0.5),'Bảng Giá'!$B$6,IF(AND('Raw Data'!N3763&gt;0.5,'Raw Data'!N3763&lt;=1),'Bảng Giá'!$B$7,IF(AND('Raw Data'!N3763&gt;1,'Raw Data'!N3763&lt;=1.5),'Bảng Giá'!$B$8,IF(AND('Raw Data'!N3763&gt;1.5,'Raw Data'!N3763&lt;=2),'Bảng Giá'!$B$9,IF(AND('Raw Data'!N3763&gt;2,'Raw Data'!N3763&lt;=2.5),'Bảng Giá'!$B$10,IF(AND('Raw Data'!N3763&gt;2.5,'Raw Data'!N3763&lt;=3),'Bảng Giá'!$B$11,IF(AND('Raw Data'!N3763&gt;3,'Raw Data'!N3763&lt;=3.5),'Bảng Giá'!$B$12,IF(AND('Raw Data'!N3763&gt;3.5,'Raw Data'!N3763&lt;=4),'Bảng Giá'!$B$13,IF(AND('Raw Data'!N3763&gt;4,'Raw Data'!N3763&lt;=4.5),'Bảng Giá'!$B$14,IF(AND('Raw Data'!N3763&gt;4.5,'Raw Data'!N3763&lt;=5),'Bảng Giá'!$B$15,IF(AND('Raw Data'!N3763&gt;5,'Raw Data'!N3763&lt;=5.5),'Bảng Giá'!$B$16,IF(AND('Raw Data'!N3763&gt;5.5,'Raw Data'!N3763&lt;=6),'Bảng Giá'!$B$17,'Bảng Giá'!$B$18)))))))))))))))</f>
        <v>5&lt;x&lt;=5.5</v>
      </c>
      <c r="Q3763" s="48">
        <f t="shared" si="351"/>
        <v>2.5399811853245531E-2</v>
      </c>
      <c r="R3763">
        <f t="shared" si="352"/>
        <v>130800</v>
      </c>
      <c r="S3763">
        <f t="shared" si="353"/>
        <v>24500</v>
      </c>
    </row>
    <row r="3764" spans="1:19" x14ac:dyDescent="0.25">
      <c r="A3764" s="12">
        <v>3763</v>
      </c>
      <c r="B3764" s="12" t="s">
        <v>292</v>
      </c>
      <c r="C3764" s="12" t="s">
        <v>2433</v>
      </c>
      <c r="D3764" s="28">
        <v>43017.504224537035</v>
      </c>
      <c r="E3764" s="17">
        <v>43021.704224537032</v>
      </c>
      <c r="F3764" s="13" t="s">
        <v>302</v>
      </c>
      <c r="G3764" s="12">
        <v>5400</v>
      </c>
      <c r="H3764" s="12" t="s">
        <v>171</v>
      </c>
      <c r="I3764" s="12" t="s">
        <v>311</v>
      </c>
      <c r="J3764" s="37">
        <f>INDEX('Bảng Giá'!$C$3:$H$18,MATCH('Raw Data'!P3764,'Bảng Giá'!$B$3:$B$18,0),MATCH('Raw Data'!M3764,'Bảng Giá'!$C$2:$H$2,0))</f>
        <v>109000</v>
      </c>
      <c r="K3764" s="12">
        <v>106300</v>
      </c>
      <c r="L3764" s="36">
        <f t="shared" si="348"/>
        <v>4.1999999999970896</v>
      </c>
      <c r="M3764" t="str">
        <f>'References data'!H3765</f>
        <v>Liên Vùng</v>
      </c>
      <c r="N3764">
        <f t="shared" si="349"/>
        <v>5.4</v>
      </c>
      <c r="O3764">
        <f t="shared" si="350"/>
        <v>2700</v>
      </c>
      <c r="P3764" t="str">
        <f>IF(AND(N3764&gt;0,N3764&lt;=0.05),'Bảng Giá'!$B$3,IF(AND(N3764&lt;=0.1,N3764&gt;0.05),'Bảng Giá'!$B$4,IF(AND('Raw Data'!N3764&gt;0.1,'Raw Data'!N3764&lt;=0.25),'Bảng Giá'!$B$5,IF(AND('Raw Data'!N3764&gt;0.25,'Raw Data'!N3764&lt;=0.5),'Bảng Giá'!$B$6,IF(AND('Raw Data'!N3764&gt;0.5,'Raw Data'!N3764&lt;=1),'Bảng Giá'!$B$7,IF(AND('Raw Data'!N3764&gt;1,'Raw Data'!N3764&lt;=1.5),'Bảng Giá'!$B$8,IF(AND('Raw Data'!N3764&gt;1.5,'Raw Data'!N3764&lt;=2),'Bảng Giá'!$B$9,IF(AND('Raw Data'!N3764&gt;2,'Raw Data'!N3764&lt;=2.5),'Bảng Giá'!$B$10,IF(AND('Raw Data'!N3764&gt;2.5,'Raw Data'!N3764&lt;=3),'Bảng Giá'!$B$11,IF(AND('Raw Data'!N3764&gt;3,'Raw Data'!N3764&lt;=3.5),'Bảng Giá'!$B$12,IF(AND('Raw Data'!N3764&gt;3.5,'Raw Data'!N3764&lt;=4),'Bảng Giá'!$B$13,IF(AND('Raw Data'!N3764&gt;4,'Raw Data'!N3764&lt;=4.5),'Bảng Giá'!$B$14,IF(AND('Raw Data'!N3764&gt;4.5,'Raw Data'!N3764&lt;=5),'Bảng Giá'!$B$15,IF(AND('Raw Data'!N3764&gt;5,'Raw Data'!N3764&lt;=5.5),'Bảng Giá'!$B$16,IF(AND('Raw Data'!N3764&gt;5.5,'Raw Data'!N3764&lt;=6),'Bảng Giá'!$B$17,'Bảng Giá'!$B$18)))))))))))))))</f>
        <v>5&lt;x&lt;=5.5</v>
      </c>
      <c r="Q3764" s="48">
        <f t="shared" si="351"/>
        <v>2.5399811853245531E-2</v>
      </c>
      <c r="R3764">
        <f t="shared" si="352"/>
        <v>130800</v>
      </c>
      <c r="S3764">
        <f t="shared" si="353"/>
        <v>24500</v>
      </c>
    </row>
    <row r="3765" spans="1:19" x14ac:dyDescent="0.25">
      <c r="A3765" s="12">
        <v>3764</v>
      </c>
      <c r="B3765" s="12" t="s">
        <v>292</v>
      </c>
      <c r="C3765" s="12" t="s">
        <v>2434</v>
      </c>
      <c r="D3765" s="28">
        <v>43019.499421296299</v>
      </c>
      <c r="E3765" s="17">
        <v>43021.999421296299</v>
      </c>
      <c r="F3765" s="13" t="s">
        <v>302</v>
      </c>
      <c r="G3765" s="12">
        <v>3600</v>
      </c>
      <c r="H3765" s="12" t="s">
        <v>128</v>
      </c>
      <c r="I3765" s="12" t="s">
        <v>322</v>
      </c>
      <c r="J3765" s="37">
        <f>INDEX('Bảng Giá'!$C$3:$H$18,MATCH('Raw Data'!P3765,'Bảng Giá'!$B$3:$B$18,0),MATCH('Raw Data'!M3765,'Bảng Giá'!$C$2:$H$2,0))</f>
        <v>78500</v>
      </c>
      <c r="K3765" s="12">
        <v>77000</v>
      </c>
      <c r="L3765" s="36">
        <f t="shared" si="348"/>
        <v>2.5</v>
      </c>
      <c r="M3765" t="str">
        <f>'References data'!H3766</f>
        <v>Liên Vùng đặc biệt</v>
      </c>
      <c r="N3765">
        <f t="shared" si="349"/>
        <v>3.6</v>
      </c>
      <c r="O3765">
        <f t="shared" si="350"/>
        <v>1500</v>
      </c>
      <c r="P3765" t="str">
        <f>IF(AND(N3765&gt;0,N3765&lt;=0.05),'Bảng Giá'!$B$3,IF(AND(N3765&lt;=0.1,N3765&gt;0.05),'Bảng Giá'!$B$4,IF(AND('Raw Data'!N3765&gt;0.1,'Raw Data'!N3765&lt;=0.25),'Bảng Giá'!$B$5,IF(AND('Raw Data'!N3765&gt;0.25,'Raw Data'!N3765&lt;=0.5),'Bảng Giá'!$B$6,IF(AND('Raw Data'!N3765&gt;0.5,'Raw Data'!N3765&lt;=1),'Bảng Giá'!$B$7,IF(AND('Raw Data'!N3765&gt;1,'Raw Data'!N3765&lt;=1.5),'Bảng Giá'!$B$8,IF(AND('Raw Data'!N3765&gt;1.5,'Raw Data'!N3765&lt;=2),'Bảng Giá'!$B$9,IF(AND('Raw Data'!N3765&gt;2,'Raw Data'!N3765&lt;=2.5),'Bảng Giá'!$B$10,IF(AND('Raw Data'!N3765&gt;2.5,'Raw Data'!N3765&lt;=3),'Bảng Giá'!$B$11,IF(AND('Raw Data'!N3765&gt;3,'Raw Data'!N3765&lt;=3.5),'Bảng Giá'!$B$12,IF(AND('Raw Data'!N3765&gt;3.5,'Raw Data'!N3765&lt;=4),'Bảng Giá'!$B$13,IF(AND('Raw Data'!N3765&gt;4,'Raw Data'!N3765&lt;=4.5),'Bảng Giá'!$B$14,IF(AND('Raw Data'!N3765&gt;4.5,'Raw Data'!N3765&lt;=5),'Bảng Giá'!$B$15,IF(AND('Raw Data'!N3765&gt;5,'Raw Data'!N3765&lt;=5.5),'Bảng Giá'!$B$16,IF(AND('Raw Data'!N3765&gt;5.5,'Raw Data'!N3765&lt;=6),'Bảng Giá'!$B$17,'Bảng Giá'!$B$18)))))))))))))))</f>
        <v>3.5&lt;x&lt;=4</v>
      </c>
      <c r="Q3765" s="48">
        <f t="shared" si="351"/>
        <v>1.948051948051948E-2</v>
      </c>
      <c r="R3765">
        <f t="shared" si="352"/>
        <v>94200</v>
      </c>
      <c r="S3765">
        <f t="shared" si="353"/>
        <v>17200</v>
      </c>
    </row>
    <row r="3766" spans="1:19" x14ac:dyDescent="0.25">
      <c r="A3766" s="12">
        <v>3765</v>
      </c>
      <c r="B3766" s="12" t="s">
        <v>292</v>
      </c>
      <c r="C3766" s="12" t="s">
        <v>2435</v>
      </c>
      <c r="D3766" s="28">
        <v>43019.663182870368</v>
      </c>
      <c r="E3766" s="17">
        <v>43023.863182870366</v>
      </c>
      <c r="F3766" s="13" t="s">
        <v>302</v>
      </c>
      <c r="G3766" s="12">
        <v>3600</v>
      </c>
      <c r="H3766" s="12" t="s">
        <v>126</v>
      </c>
      <c r="I3766" s="12" t="s">
        <v>322</v>
      </c>
      <c r="J3766" s="37">
        <f>INDEX('Bảng Giá'!$C$3:$H$18,MATCH('Raw Data'!P3766,'Bảng Giá'!$B$3:$B$18,0),MATCH('Raw Data'!M3766,'Bảng Giá'!$C$2:$H$2,0))</f>
        <v>83500</v>
      </c>
      <c r="K3766" s="12">
        <v>81500</v>
      </c>
      <c r="L3766" s="36">
        <f t="shared" si="348"/>
        <v>4.1999999999970896</v>
      </c>
      <c r="M3766" t="str">
        <f>'References data'!H3767</f>
        <v>Liên Vùng</v>
      </c>
      <c r="N3766">
        <f t="shared" si="349"/>
        <v>3.6</v>
      </c>
      <c r="O3766">
        <f t="shared" si="350"/>
        <v>2000</v>
      </c>
      <c r="P3766" t="str">
        <f>IF(AND(N3766&gt;0,N3766&lt;=0.05),'Bảng Giá'!$B$3,IF(AND(N3766&lt;=0.1,N3766&gt;0.05),'Bảng Giá'!$B$4,IF(AND('Raw Data'!N3766&gt;0.1,'Raw Data'!N3766&lt;=0.25),'Bảng Giá'!$B$5,IF(AND('Raw Data'!N3766&gt;0.25,'Raw Data'!N3766&lt;=0.5),'Bảng Giá'!$B$6,IF(AND('Raw Data'!N3766&gt;0.5,'Raw Data'!N3766&lt;=1),'Bảng Giá'!$B$7,IF(AND('Raw Data'!N3766&gt;1,'Raw Data'!N3766&lt;=1.5),'Bảng Giá'!$B$8,IF(AND('Raw Data'!N3766&gt;1.5,'Raw Data'!N3766&lt;=2),'Bảng Giá'!$B$9,IF(AND('Raw Data'!N3766&gt;2,'Raw Data'!N3766&lt;=2.5),'Bảng Giá'!$B$10,IF(AND('Raw Data'!N3766&gt;2.5,'Raw Data'!N3766&lt;=3),'Bảng Giá'!$B$11,IF(AND('Raw Data'!N3766&gt;3,'Raw Data'!N3766&lt;=3.5),'Bảng Giá'!$B$12,IF(AND('Raw Data'!N3766&gt;3.5,'Raw Data'!N3766&lt;=4),'Bảng Giá'!$B$13,IF(AND('Raw Data'!N3766&gt;4,'Raw Data'!N3766&lt;=4.5),'Bảng Giá'!$B$14,IF(AND('Raw Data'!N3766&gt;4.5,'Raw Data'!N3766&lt;=5),'Bảng Giá'!$B$15,IF(AND('Raw Data'!N3766&gt;5,'Raw Data'!N3766&lt;=5.5),'Bảng Giá'!$B$16,IF(AND('Raw Data'!N3766&gt;5.5,'Raw Data'!N3766&lt;=6),'Bảng Giá'!$B$17,'Bảng Giá'!$B$18)))))))))))))))</f>
        <v>3.5&lt;x&lt;=4</v>
      </c>
      <c r="Q3766" s="48">
        <f t="shared" si="351"/>
        <v>2.4539877300613498E-2</v>
      </c>
      <c r="R3766">
        <f t="shared" si="352"/>
        <v>100200</v>
      </c>
      <c r="S3766">
        <f t="shared" si="353"/>
        <v>18700</v>
      </c>
    </row>
    <row r="3767" spans="1:19" x14ac:dyDescent="0.25">
      <c r="A3767" s="12">
        <v>3766</v>
      </c>
      <c r="B3767" s="12" t="s">
        <v>292</v>
      </c>
      <c r="C3767" s="12" t="s">
        <v>2436</v>
      </c>
      <c r="D3767" s="28">
        <v>43018.685324074075</v>
      </c>
      <c r="E3767" s="17">
        <v>43021.185324074075</v>
      </c>
      <c r="F3767" s="13" t="s">
        <v>302</v>
      </c>
      <c r="G3767" s="12">
        <v>3600</v>
      </c>
      <c r="H3767" s="12" t="s">
        <v>146</v>
      </c>
      <c r="I3767" s="12" t="s">
        <v>322</v>
      </c>
      <c r="J3767" s="37">
        <f>INDEX('Bảng Giá'!$C$3:$H$18,MATCH('Raw Data'!P3767,'Bảng Giá'!$B$3:$B$18,0),MATCH('Raw Data'!M3767,'Bảng Giá'!$C$2:$H$2,0))</f>
        <v>78500</v>
      </c>
      <c r="K3767" s="12">
        <v>77000</v>
      </c>
      <c r="L3767" s="36">
        <f t="shared" si="348"/>
        <v>2.5</v>
      </c>
      <c r="M3767" t="str">
        <f>'References data'!H3768</f>
        <v>Liên Vùng đặc biệt</v>
      </c>
      <c r="N3767">
        <f t="shared" si="349"/>
        <v>3.6</v>
      </c>
      <c r="O3767">
        <f t="shared" si="350"/>
        <v>1500</v>
      </c>
      <c r="P3767" t="str">
        <f>IF(AND(N3767&gt;0,N3767&lt;=0.05),'Bảng Giá'!$B$3,IF(AND(N3767&lt;=0.1,N3767&gt;0.05),'Bảng Giá'!$B$4,IF(AND('Raw Data'!N3767&gt;0.1,'Raw Data'!N3767&lt;=0.25),'Bảng Giá'!$B$5,IF(AND('Raw Data'!N3767&gt;0.25,'Raw Data'!N3767&lt;=0.5),'Bảng Giá'!$B$6,IF(AND('Raw Data'!N3767&gt;0.5,'Raw Data'!N3767&lt;=1),'Bảng Giá'!$B$7,IF(AND('Raw Data'!N3767&gt;1,'Raw Data'!N3767&lt;=1.5),'Bảng Giá'!$B$8,IF(AND('Raw Data'!N3767&gt;1.5,'Raw Data'!N3767&lt;=2),'Bảng Giá'!$B$9,IF(AND('Raw Data'!N3767&gt;2,'Raw Data'!N3767&lt;=2.5),'Bảng Giá'!$B$10,IF(AND('Raw Data'!N3767&gt;2.5,'Raw Data'!N3767&lt;=3),'Bảng Giá'!$B$11,IF(AND('Raw Data'!N3767&gt;3,'Raw Data'!N3767&lt;=3.5),'Bảng Giá'!$B$12,IF(AND('Raw Data'!N3767&gt;3.5,'Raw Data'!N3767&lt;=4),'Bảng Giá'!$B$13,IF(AND('Raw Data'!N3767&gt;4,'Raw Data'!N3767&lt;=4.5),'Bảng Giá'!$B$14,IF(AND('Raw Data'!N3767&gt;4.5,'Raw Data'!N3767&lt;=5),'Bảng Giá'!$B$15,IF(AND('Raw Data'!N3767&gt;5,'Raw Data'!N3767&lt;=5.5),'Bảng Giá'!$B$16,IF(AND('Raw Data'!N3767&gt;5.5,'Raw Data'!N3767&lt;=6),'Bảng Giá'!$B$17,'Bảng Giá'!$B$18)))))))))))))))</f>
        <v>3.5&lt;x&lt;=4</v>
      </c>
      <c r="Q3767" s="48">
        <f t="shared" si="351"/>
        <v>1.948051948051948E-2</v>
      </c>
      <c r="R3767">
        <f t="shared" si="352"/>
        <v>94200</v>
      </c>
      <c r="S3767">
        <f t="shared" si="353"/>
        <v>17200</v>
      </c>
    </row>
    <row r="3768" spans="1:19" x14ac:dyDescent="0.25">
      <c r="A3768" s="12">
        <v>3767</v>
      </c>
      <c r="B3768" s="12" t="s">
        <v>292</v>
      </c>
      <c r="C3768" s="12" t="s">
        <v>2437</v>
      </c>
      <c r="D3768" s="28">
        <v>43019.499398148146</v>
      </c>
      <c r="E3768" s="17">
        <v>43023.699398148143</v>
      </c>
      <c r="F3768" s="13" t="s">
        <v>302</v>
      </c>
      <c r="G3768" s="12">
        <v>5400</v>
      </c>
      <c r="H3768" s="12" t="s">
        <v>171</v>
      </c>
      <c r="I3768" s="12" t="s">
        <v>311</v>
      </c>
      <c r="J3768" s="37">
        <f>INDEX('Bảng Giá'!$C$3:$H$18,MATCH('Raw Data'!P3768,'Bảng Giá'!$B$3:$B$18,0),MATCH('Raw Data'!M3768,'Bảng Giá'!$C$2:$H$2,0))</f>
        <v>109000</v>
      </c>
      <c r="K3768" s="12">
        <v>106300</v>
      </c>
      <c r="L3768" s="36">
        <f t="shared" si="348"/>
        <v>4.1999999999970896</v>
      </c>
      <c r="M3768" t="str">
        <f>'References data'!H3769</f>
        <v>Liên Vùng</v>
      </c>
      <c r="N3768">
        <f t="shared" si="349"/>
        <v>5.4</v>
      </c>
      <c r="O3768">
        <f t="shared" si="350"/>
        <v>2700</v>
      </c>
      <c r="P3768" t="str">
        <f>IF(AND(N3768&gt;0,N3768&lt;=0.05),'Bảng Giá'!$B$3,IF(AND(N3768&lt;=0.1,N3768&gt;0.05),'Bảng Giá'!$B$4,IF(AND('Raw Data'!N3768&gt;0.1,'Raw Data'!N3768&lt;=0.25),'Bảng Giá'!$B$5,IF(AND('Raw Data'!N3768&gt;0.25,'Raw Data'!N3768&lt;=0.5),'Bảng Giá'!$B$6,IF(AND('Raw Data'!N3768&gt;0.5,'Raw Data'!N3768&lt;=1),'Bảng Giá'!$B$7,IF(AND('Raw Data'!N3768&gt;1,'Raw Data'!N3768&lt;=1.5),'Bảng Giá'!$B$8,IF(AND('Raw Data'!N3768&gt;1.5,'Raw Data'!N3768&lt;=2),'Bảng Giá'!$B$9,IF(AND('Raw Data'!N3768&gt;2,'Raw Data'!N3768&lt;=2.5),'Bảng Giá'!$B$10,IF(AND('Raw Data'!N3768&gt;2.5,'Raw Data'!N3768&lt;=3),'Bảng Giá'!$B$11,IF(AND('Raw Data'!N3768&gt;3,'Raw Data'!N3768&lt;=3.5),'Bảng Giá'!$B$12,IF(AND('Raw Data'!N3768&gt;3.5,'Raw Data'!N3768&lt;=4),'Bảng Giá'!$B$13,IF(AND('Raw Data'!N3768&gt;4,'Raw Data'!N3768&lt;=4.5),'Bảng Giá'!$B$14,IF(AND('Raw Data'!N3768&gt;4.5,'Raw Data'!N3768&lt;=5),'Bảng Giá'!$B$15,IF(AND('Raw Data'!N3768&gt;5,'Raw Data'!N3768&lt;=5.5),'Bảng Giá'!$B$16,IF(AND('Raw Data'!N3768&gt;5.5,'Raw Data'!N3768&lt;=6),'Bảng Giá'!$B$17,'Bảng Giá'!$B$18)))))))))))))))</f>
        <v>5&lt;x&lt;=5.5</v>
      </c>
      <c r="Q3768" s="48">
        <f t="shared" si="351"/>
        <v>2.5399811853245531E-2</v>
      </c>
      <c r="R3768">
        <f t="shared" si="352"/>
        <v>130800</v>
      </c>
      <c r="S3768">
        <f t="shared" si="353"/>
        <v>24500</v>
      </c>
    </row>
    <row r="3769" spans="1:19" x14ac:dyDescent="0.25">
      <c r="A3769" s="12">
        <v>3768</v>
      </c>
      <c r="B3769" s="12" t="s">
        <v>292</v>
      </c>
      <c r="C3769" s="12" t="s">
        <v>2438</v>
      </c>
      <c r="D3769" s="28">
        <v>43019.374849537038</v>
      </c>
      <c r="E3769" s="17">
        <v>43023.574849537035</v>
      </c>
      <c r="F3769" s="13" t="s">
        <v>302</v>
      </c>
      <c r="G3769" s="12">
        <v>3600</v>
      </c>
      <c r="H3769" s="12" t="s">
        <v>275</v>
      </c>
      <c r="I3769" s="12" t="s">
        <v>322</v>
      </c>
      <c r="J3769" s="37">
        <f>INDEX('Bảng Giá'!$C$3:$H$18,MATCH('Raw Data'!P3769,'Bảng Giá'!$B$3:$B$18,0),MATCH('Raw Data'!M3769,'Bảng Giá'!$C$2:$H$2,0))</f>
        <v>83500</v>
      </c>
      <c r="K3769" s="12">
        <v>81500</v>
      </c>
      <c r="L3769" s="36">
        <f t="shared" si="348"/>
        <v>4.1999999999970896</v>
      </c>
      <c r="M3769" t="str">
        <f>'References data'!H3770</f>
        <v>Liên Vùng</v>
      </c>
      <c r="N3769">
        <f t="shared" si="349"/>
        <v>3.6</v>
      </c>
      <c r="O3769">
        <f t="shared" si="350"/>
        <v>2000</v>
      </c>
      <c r="P3769" t="str">
        <f>IF(AND(N3769&gt;0,N3769&lt;=0.05),'Bảng Giá'!$B$3,IF(AND(N3769&lt;=0.1,N3769&gt;0.05),'Bảng Giá'!$B$4,IF(AND('Raw Data'!N3769&gt;0.1,'Raw Data'!N3769&lt;=0.25),'Bảng Giá'!$B$5,IF(AND('Raw Data'!N3769&gt;0.25,'Raw Data'!N3769&lt;=0.5),'Bảng Giá'!$B$6,IF(AND('Raw Data'!N3769&gt;0.5,'Raw Data'!N3769&lt;=1),'Bảng Giá'!$B$7,IF(AND('Raw Data'!N3769&gt;1,'Raw Data'!N3769&lt;=1.5),'Bảng Giá'!$B$8,IF(AND('Raw Data'!N3769&gt;1.5,'Raw Data'!N3769&lt;=2),'Bảng Giá'!$B$9,IF(AND('Raw Data'!N3769&gt;2,'Raw Data'!N3769&lt;=2.5),'Bảng Giá'!$B$10,IF(AND('Raw Data'!N3769&gt;2.5,'Raw Data'!N3769&lt;=3),'Bảng Giá'!$B$11,IF(AND('Raw Data'!N3769&gt;3,'Raw Data'!N3769&lt;=3.5),'Bảng Giá'!$B$12,IF(AND('Raw Data'!N3769&gt;3.5,'Raw Data'!N3769&lt;=4),'Bảng Giá'!$B$13,IF(AND('Raw Data'!N3769&gt;4,'Raw Data'!N3769&lt;=4.5),'Bảng Giá'!$B$14,IF(AND('Raw Data'!N3769&gt;4.5,'Raw Data'!N3769&lt;=5),'Bảng Giá'!$B$15,IF(AND('Raw Data'!N3769&gt;5,'Raw Data'!N3769&lt;=5.5),'Bảng Giá'!$B$16,IF(AND('Raw Data'!N3769&gt;5.5,'Raw Data'!N3769&lt;=6),'Bảng Giá'!$B$17,'Bảng Giá'!$B$18)))))))))))))))</f>
        <v>3.5&lt;x&lt;=4</v>
      </c>
      <c r="Q3769" s="48">
        <f t="shared" si="351"/>
        <v>2.4539877300613498E-2</v>
      </c>
      <c r="R3769">
        <f t="shared" si="352"/>
        <v>100200</v>
      </c>
      <c r="S3769">
        <f t="shared" si="353"/>
        <v>18700</v>
      </c>
    </row>
    <row r="3770" spans="1:19" x14ac:dyDescent="0.25">
      <c r="A3770" s="12">
        <v>3769</v>
      </c>
      <c r="B3770" s="12" t="s">
        <v>292</v>
      </c>
      <c r="C3770" s="12" t="s">
        <v>2439</v>
      </c>
      <c r="D3770" s="28">
        <v>43015.499328703707</v>
      </c>
      <c r="E3770" s="17">
        <v>43019.699328703704</v>
      </c>
      <c r="F3770" s="13" t="s">
        <v>302</v>
      </c>
      <c r="G3770" s="12">
        <v>5400</v>
      </c>
      <c r="H3770" s="12" t="s">
        <v>171</v>
      </c>
      <c r="I3770" s="12" t="s">
        <v>311</v>
      </c>
      <c r="J3770" s="37">
        <f>INDEX('Bảng Giá'!$C$3:$H$18,MATCH('Raw Data'!P3770,'Bảng Giá'!$B$3:$B$18,0),MATCH('Raw Data'!M3770,'Bảng Giá'!$C$2:$H$2,0))</f>
        <v>109000</v>
      </c>
      <c r="K3770" s="12">
        <v>106300</v>
      </c>
      <c r="L3770" s="36">
        <f t="shared" si="348"/>
        <v>4.1999999999970896</v>
      </c>
      <c r="M3770" t="str">
        <f>'References data'!H3771</f>
        <v>Liên Vùng</v>
      </c>
      <c r="N3770">
        <f t="shared" si="349"/>
        <v>5.4</v>
      </c>
      <c r="O3770">
        <f t="shared" si="350"/>
        <v>2700</v>
      </c>
      <c r="P3770" t="str">
        <f>IF(AND(N3770&gt;0,N3770&lt;=0.05),'Bảng Giá'!$B$3,IF(AND(N3770&lt;=0.1,N3770&gt;0.05),'Bảng Giá'!$B$4,IF(AND('Raw Data'!N3770&gt;0.1,'Raw Data'!N3770&lt;=0.25),'Bảng Giá'!$B$5,IF(AND('Raw Data'!N3770&gt;0.25,'Raw Data'!N3770&lt;=0.5),'Bảng Giá'!$B$6,IF(AND('Raw Data'!N3770&gt;0.5,'Raw Data'!N3770&lt;=1),'Bảng Giá'!$B$7,IF(AND('Raw Data'!N3770&gt;1,'Raw Data'!N3770&lt;=1.5),'Bảng Giá'!$B$8,IF(AND('Raw Data'!N3770&gt;1.5,'Raw Data'!N3770&lt;=2),'Bảng Giá'!$B$9,IF(AND('Raw Data'!N3770&gt;2,'Raw Data'!N3770&lt;=2.5),'Bảng Giá'!$B$10,IF(AND('Raw Data'!N3770&gt;2.5,'Raw Data'!N3770&lt;=3),'Bảng Giá'!$B$11,IF(AND('Raw Data'!N3770&gt;3,'Raw Data'!N3770&lt;=3.5),'Bảng Giá'!$B$12,IF(AND('Raw Data'!N3770&gt;3.5,'Raw Data'!N3770&lt;=4),'Bảng Giá'!$B$13,IF(AND('Raw Data'!N3770&gt;4,'Raw Data'!N3770&lt;=4.5),'Bảng Giá'!$B$14,IF(AND('Raw Data'!N3770&gt;4.5,'Raw Data'!N3770&lt;=5),'Bảng Giá'!$B$15,IF(AND('Raw Data'!N3770&gt;5,'Raw Data'!N3770&lt;=5.5),'Bảng Giá'!$B$16,IF(AND('Raw Data'!N3770&gt;5.5,'Raw Data'!N3770&lt;=6),'Bảng Giá'!$B$17,'Bảng Giá'!$B$18)))))))))))))))</f>
        <v>5&lt;x&lt;=5.5</v>
      </c>
      <c r="Q3770" s="48">
        <f t="shared" si="351"/>
        <v>2.5399811853245531E-2</v>
      </c>
      <c r="R3770">
        <f t="shared" si="352"/>
        <v>130800</v>
      </c>
      <c r="S3770">
        <f t="shared" si="353"/>
        <v>24500</v>
      </c>
    </row>
    <row r="3771" spans="1:19" x14ac:dyDescent="0.25">
      <c r="A3771" s="12">
        <v>3770</v>
      </c>
      <c r="B3771" s="12" t="s">
        <v>292</v>
      </c>
      <c r="C3771" s="12" t="s">
        <v>2440</v>
      </c>
      <c r="D3771" s="28">
        <v>43018.395555555559</v>
      </c>
      <c r="E3771" s="17">
        <v>43020.895555555559</v>
      </c>
      <c r="F3771" s="13" t="s">
        <v>302</v>
      </c>
      <c r="G3771" s="12">
        <v>3600</v>
      </c>
      <c r="H3771" s="12" t="s">
        <v>128</v>
      </c>
      <c r="I3771" s="12" t="s">
        <v>322</v>
      </c>
      <c r="J3771" s="37">
        <f>INDEX('Bảng Giá'!$C$3:$H$18,MATCH('Raw Data'!P3771,'Bảng Giá'!$B$3:$B$18,0),MATCH('Raw Data'!M3771,'Bảng Giá'!$C$2:$H$2,0))</f>
        <v>78500</v>
      </c>
      <c r="K3771" s="12">
        <v>77000</v>
      </c>
      <c r="L3771" s="36">
        <f t="shared" si="348"/>
        <v>2.5</v>
      </c>
      <c r="M3771" t="str">
        <f>'References data'!H3772</f>
        <v>Liên Vùng đặc biệt</v>
      </c>
      <c r="N3771">
        <f t="shared" si="349"/>
        <v>3.6</v>
      </c>
      <c r="O3771">
        <f t="shared" si="350"/>
        <v>1500</v>
      </c>
      <c r="P3771" t="str">
        <f>IF(AND(N3771&gt;0,N3771&lt;=0.05),'Bảng Giá'!$B$3,IF(AND(N3771&lt;=0.1,N3771&gt;0.05),'Bảng Giá'!$B$4,IF(AND('Raw Data'!N3771&gt;0.1,'Raw Data'!N3771&lt;=0.25),'Bảng Giá'!$B$5,IF(AND('Raw Data'!N3771&gt;0.25,'Raw Data'!N3771&lt;=0.5),'Bảng Giá'!$B$6,IF(AND('Raw Data'!N3771&gt;0.5,'Raw Data'!N3771&lt;=1),'Bảng Giá'!$B$7,IF(AND('Raw Data'!N3771&gt;1,'Raw Data'!N3771&lt;=1.5),'Bảng Giá'!$B$8,IF(AND('Raw Data'!N3771&gt;1.5,'Raw Data'!N3771&lt;=2),'Bảng Giá'!$B$9,IF(AND('Raw Data'!N3771&gt;2,'Raw Data'!N3771&lt;=2.5),'Bảng Giá'!$B$10,IF(AND('Raw Data'!N3771&gt;2.5,'Raw Data'!N3771&lt;=3),'Bảng Giá'!$B$11,IF(AND('Raw Data'!N3771&gt;3,'Raw Data'!N3771&lt;=3.5),'Bảng Giá'!$B$12,IF(AND('Raw Data'!N3771&gt;3.5,'Raw Data'!N3771&lt;=4),'Bảng Giá'!$B$13,IF(AND('Raw Data'!N3771&gt;4,'Raw Data'!N3771&lt;=4.5),'Bảng Giá'!$B$14,IF(AND('Raw Data'!N3771&gt;4.5,'Raw Data'!N3771&lt;=5),'Bảng Giá'!$B$15,IF(AND('Raw Data'!N3771&gt;5,'Raw Data'!N3771&lt;=5.5),'Bảng Giá'!$B$16,IF(AND('Raw Data'!N3771&gt;5.5,'Raw Data'!N3771&lt;=6),'Bảng Giá'!$B$17,'Bảng Giá'!$B$18)))))))))))))))</f>
        <v>3.5&lt;x&lt;=4</v>
      </c>
      <c r="Q3771" s="48">
        <f t="shared" si="351"/>
        <v>1.948051948051948E-2</v>
      </c>
      <c r="R3771">
        <f t="shared" si="352"/>
        <v>94200</v>
      </c>
      <c r="S3771">
        <f t="shared" si="353"/>
        <v>17200</v>
      </c>
    </row>
    <row r="3772" spans="1:19" x14ac:dyDescent="0.25">
      <c r="A3772" s="12">
        <v>3771</v>
      </c>
      <c r="B3772" s="12" t="s">
        <v>292</v>
      </c>
      <c r="C3772" s="12" t="s">
        <v>2441</v>
      </c>
      <c r="D3772" s="28">
        <v>43019.374537037038</v>
      </c>
      <c r="E3772" s="17">
        <v>43021.874537037038</v>
      </c>
      <c r="F3772" s="13" t="s">
        <v>302</v>
      </c>
      <c r="G3772" s="12">
        <v>3600</v>
      </c>
      <c r="H3772" s="12" t="s">
        <v>160</v>
      </c>
      <c r="I3772" s="12" t="s">
        <v>322</v>
      </c>
      <c r="J3772" s="37">
        <f>INDEX('Bảng Giá'!$C$3:$H$18,MATCH('Raw Data'!P3772,'Bảng Giá'!$B$3:$B$18,0),MATCH('Raw Data'!M3772,'Bảng Giá'!$C$2:$H$2,0))</f>
        <v>78500</v>
      </c>
      <c r="K3772" s="12">
        <v>77000</v>
      </c>
      <c r="L3772" s="36">
        <f t="shared" si="348"/>
        <v>2.5</v>
      </c>
      <c r="M3772" t="str">
        <f>'References data'!H3773</f>
        <v>Liên Vùng đặc biệt</v>
      </c>
      <c r="N3772">
        <f t="shared" si="349"/>
        <v>3.6</v>
      </c>
      <c r="O3772">
        <f t="shared" si="350"/>
        <v>1500</v>
      </c>
      <c r="P3772" t="str">
        <f>IF(AND(N3772&gt;0,N3772&lt;=0.05),'Bảng Giá'!$B$3,IF(AND(N3772&lt;=0.1,N3772&gt;0.05),'Bảng Giá'!$B$4,IF(AND('Raw Data'!N3772&gt;0.1,'Raw Data'!N3772&lt;=0.25),'Bảng Giá'!$B$5,IF(AND('Raw Data'!N3772&gt;0.25,'Raw Data'!N3772&lt;=0.5),'Bảng Giá'!$B$6,IF(AND('Raw Data'!N3772&gt;0.5,'Raw Data'!N3772&lt;=1),'Bảng Giá'!$B$7,IF(AND('Raw Data'!N3772&gt;1,'Raw Data'!N3772&lt;=1.5),'Bảng Giá'!$B$8,IF(AND('Raw Data'!N3772&gt;1.5,'Raw Data'!N3772&lt;=2),'Bảng Giá'!$B$9,IF(AND('Raw Data'!N3772&gt;2,'Raw Data'!N3772&lt;=2.5),'Bảng Giá'!$B$10,IF(AND('Raw Data'!N3772&gt;2.5,'Raw Data'!N3772&lt;=3),'Bảng Giá'!$B$11,IF(AND('Raw Data'!N3772&gt;3,'Raw Data'!N3772&lt;=3.5),'Bảng Giá'!$B$12,IF(AND('Raw Data'!N3772&gt;3.5,'Raw Data'!N3772&lt;=4),'Bảng Giá'!$B$13,IF(AND('Raw Data'!N3772&gt;4,'Raw Data'!N3772&lt;=4.5),'Bảng Giá'!$B$14,IF(AND('Raw Data'!N3772&gt;4.5,'Raw Data'!N3772&lt;=5),'Bảng Giá'!$B$15,IF(AND('Raw Data'!N3772&gt;5,'Raw Data'!N3772&lt;=5.5),'Bảng Giá'!$B$16,IF(AND('Raw Data'!N3772&gt;5.5,'Raw Data'!N3772&lt;=6),'Bảng Giá'!$B$17,'Bảng Giá'!$B$18)))))))))))))))</f>
        <v>3.5&lt;x&lt;=4</v>
      </c>
      <c r="Q3772" s="48">
        <f t="shared" si="351"/>
        <v>1.948051948051948E-2</v>
      </c>
      <c r="R3772">
        <f t="shared" si="352"/>
        <v>94200</v>
      </c>
      <c r="S3772">
        <f t="shared" si="353"/>
        <v>17200</v>
      </c>
    </row>
    <row r="3773" spans="1:19" x14ac:dyDescent="0.25">
      <c r="A3773" s="12">
        <v>3772</v>
      </c>
      <c r="B3773" s="12" t="s">
        <v>292</v>
      </c>
      <c r="C3773" s="12" t="s">
        <v>2442</v>
      </c>
      <c r="D3773" s="28">
        <v>43017.504328703704</v>
      </c>
      <c r="E3773" s="17">
        <v>43020.004328703704</v>
      </c>
      <c r="F3773" s="13" t="s">
        <v>302</v>
      </c>
      <c r="G3773" s="12">
        <v>3600</v>
      </c>
      <c r="H3773" s="12" t="s">
        <v>142</v>
      </c>
      <c r="I3773" s="12" t="s">
        <v>322</v>
      </c>
      <c r="J3773" s="37">
        <f>INDEX('Bảng Giá'!$C$3:$H$18,MATCH('Raw Data'!P3773,'Bảng Giá'!$B$3:$B$18,0),MATCH('Raw Data'!M3773,'Bảng Giá'!$C$2:$H$2,0))</f>
        <v>78500</v>
      </c>
      <c r="K3773" s="12">
        <v>77000</v>
      </c>
      <c r="L3773" s="36">
        <f t="shared" si="348"/>
        <v>2.5</v>
      </c>
      <c r="M3773" t="str">
        <f>'References data'!H3774</f>
        <v>Liên Vùng đặc biệt</v>
      </c>
      <c r="N3773">
        <f t="shared" si="349"/>
        <v>3.6</v>
      </c>
      <c r="O3773">
        <f t="shared" si="350"/>
        <v>1500</v>
      </c>
      <c r="P3773" t="str">
        <f>IF(AND(N3773&gt;0,N3773&lt;=0.05),'Bảng Giá'!$B$3,IF(AND(N3773&lt;=0.1,N3773&gt;0.05),'Bảng Giá'!$B$4,IF(AND('Raw Data'!N3773&gt;0.1,'Raw Data'!N3773&lt;=0.25),'Bảng Giá'!$B$5,IF(AND('Raw Data'!N3773&gt;0.25,'Raw Data'!N3773&lt;=0.5),'Bảng Giá'!$B$6,IF(AND('Raw Data'!N3773&gt;0.5,'Raw Data'!N3773&lt;=1),'Bảng Giá'!$B$7,IF(AND('Raw Data'!N3773&gt;1,'Raw Data'!N3773&lt;=1.5),'Bảng Giá'!$B$8,IF(AND('Raw Data'!N3773&gt;1.5,'Raw Data'!N3773&lt;=2),'Bảng Giá'!$B$9,IF(AND('Raw Data'!N3773&gt;2,'Raw Data'!N3773&lt;=2.5),'Bảng Giá'!$B$10,IF(AND('Raw Data'!N3773&gt;2.5,'Raw Data'!N3773&lt;=3),'Bảng Giá'!$B$11,IF(AND('Raw Data'!N3773&gt;3,'Raw Data'!N3773&lt;=3.5),'Bảng Giá'!$B$12,IF(AND('Raw Data'!N3773&gt;3.5,'Raw Data'!N3773&lt;=4),'Bảng Giá'!$B$13,IF(AND('Raw Data'!N3773&gt;4,'Raw Data'!N3773&lt;=4.5),'Bảng Giá'!$B$14,IF(AND('Raw Data'!N3773&gt;4.5,'Raw Data'!N3773&lt;=5),'Bảng Giá'!$B$15,IF(AND('Raw Data'!N3773&gt;5,'Raw Data'!N3773&lt;=5.5),'Bảng Giá'!$B$16,IF(AND('Raw Data'!N3773&gt;5.5,'Raw Data'!N3773&lt;=6),'Bảng Giá'!$B$17,'Bảng Giá'!$B$18)))))))))))))))</f>
        <v>3.5&lt;x&lt;=4</v>
      </c>
      <c r="Q3773" s="48">
        <f t="shared" si="351"/>
        <v>1.948051948051948E-2</v>
      </c>
      <c r="R3773">
        <f t="shared" si="352"/>
        <v>94200</v>
      </c>
      <c r="S3773">
        <f t="shared" si="353"/>
        <v>17200</v>
      </c>
    </row>
    <row r="3774" spans="1:19" x14ac:dyDescent="0.25">
      <c r="A3774" s="12">
        <v>3773</v>
      </c>
      <c r="B3774" s="12" t="s">
        <v>292</v>
      </c>
      <c r="C3774" s="12" t="s">
        <v>2443</v>
      </c>
      <c r="D3774" s="28">
        <v>43019.66306712963</v>
      </c>
      <c r="E3774" s="17">
        <v>43022.16306712963</v>
      </c>
      <c r="F3774" s="13" t="s">
        <v>302</v>
      </c>
      <c r="G3774" s="12">
        <v>3600</v>
      </c>
      <c r="H3774" s="12" t="s">
        <v>289</v>
      </c>
      <c r="I3774" s="12" t="s">
        <v>322</v>
      </c>
      <c r="J3774" s="37">
        <f>INDEX('Bảng Giá'!$C$3:$H$18,MATCH('Raw Data'!P3774,'Bảng Giá'!$B$3:$B$18,0),MATCH('Raw Data'!M3774,'Bảng Giá'!$C$2:$H$2,0))</f>
        <v>78500</v>
      </c>
      <c r="K3774" s="12">
        <v>77000</v>
      </c>
      <c r="L3774" s="36">
        <f t="shared" si="348"/>
        <v>2.5</v>
      </c>
      <c r="M3774" t="str">
        <f>'References data'!H3775</f>
        <v>Liên Vùng đặc biệt</v>
      </c>
      <c r="N3774">
        <f t="shared" si="349"/>
        <v>3.6</v>
      </c>
      <c r="O3774">
        <f t="shared" si="350"/>
        <v>1500</v>
      </c>
      <c r="P3774" t="str">
        <f>IF(AND(N3774&gt;0,N3774&lt;=0.05),'Bảng Giá'!$B$3,IF(AND(N3774&lt;=0.1,N3774&gt;0.05),'Bảng Giá'!$B$4,IF(AND('Raw Data'!N3774&gt;0.1,'Raw Data'!N3774&lt;=0.25),'Bảng Giá'!$B$5,IF(AND('Raw Data'!N3774&gt;0.25,'Raw Data'!N3774&lt;=0.5),'Bảng Giá'!$B$6,IF(AND('Raw Data'!N3774&gt;0.5,'Raw Data'!N3774&lt;=1),'Bảng Giá'!$B$7,IF(AND('Raw Data'!N3774&gt;1,'Raw Data'!N3774&lt;=1.5),'Bảng Giá'!$B$8,IF(AND('Raw Data'!N3774&gt;1.5,'Raw Data'!N3774&lt;=2),'Bảng Giá'!$B$9,IF(AND('Raw Data'!N3774&gt;2,'Raw Data'!N3774&lt;=2.5),'Bảng Giá'!$B$10,IF(AND('Raw Data'!N3774&gt;2.5,'Raw Data'!N3774&lt;=3),'Bảng Giá'!$B$11,IF(AND('Raw Data'!N3774&gt;3,'Raw Data'!N3774&lt;=3.5),'Bảng Giá'!$B$12,IF(AND('Raw Data'!N3774&gt;3.5,'Raw Data'!N3774&lt;=4),'Bảng Giá'!$B$13,IF(AND('Raw Data'!N3774&gt;4,'Raw Data'!N3774&lt;=4.5),'Bảng Giá'!$B$14,IF(AND('Raw Data'!N3774&gt;4.5,'Raw Data'!N3774&lt;=5),'Bảng Giá'!$B$15,IF(AND('Raw Data'!N3774&gt;5,'Raw Data'!N3774&lt;=5.5),'Bảng Giá'!$B$16,IF(AND('Raw Data'!N3774&gt;5.5,'Raw Data'!N3774&lt;=6),'Bảng Giá'!$B$17,'Bảng Giá'!$B$18)))))))))))))))</f>
        <v>3.5&lt;x&lt;=4</v>
      </c>
      <c r="Q3774" s="48">
        <f t="shared" si="351"/>
        <v>1.948051948051948E-2</v>
      </c>
      <c r="R3774">
        <f t="shared" si="352"/>
        <v>94200</v>
      </c>
      <c r="S3774">
        <f t="shared" si="353"/>
        <v>17200</v>
      </c>
    </row>
    <row r="3775" spans="1:19" x14ac:dyDescent="0.25">
      <c r="A3775" s="12">
        <v>3774</v>
      </c>
      <c r="B3775" s="12" t="s">
        <v>292</v>
      </c>
      <c r="C3775" s="12" t="s">
        <v>2444</v>
      </c>
      <c r="D3775" s="28">
        <v>43018.685219907406</v>
      </c>
      <c r="E3775" s="17">
        <v>43021.185219907406</v>
      </c>
      <c r="F3775" s="13" t="s">
        <v>302</v>
      </c>
      <c r="G3775" s="12">
        <v>3600</v>
      </c>
      <c r="H3775" s="12" t="s">
        <v>146</v>
      </c>
      <c r="I3775" s="12" t="s">
        <v>322</v>
      </c>
      <c r="J3775" s="37">
        <f>INDEX('Bảng Giá'!$C$3:$H$18,MATCH('Raw Data'!P3775,'Bảng Giá'!$B$3:$B$18,0),MATCH('Raw Data'!M3775,'Bảng Giá'!$C$2:$H$2,0))</f>
        <v>78500</v>
      </c>
      <c r="K3775" s="12">
        <v>77000</v>
      </c>
      <c r="L3775" s="36">
        <f t="shared" si="348"/>
        <v>2.5</v>
      </c>
      <c r="M3775" t="str">
        <f>'References data'!H3776</f>
        <v>Liên Vùng đặc biệt</v>
      </c>
      <c r="N3775">
        <f t="shared" si="349"/>
        <v>3.6</v>
      </c>
      <c r="O3775">
        <f t="shared" si="350"/>
        <v>1500</v>
      </c>
      <c r="P3775" t="str">
        <f>IF(AND(N3775&gt;0,N3775&lt;=0.05),'Bảng Giá'!$B$3,IF(AND(N3775&lt;=0.1,N3775&gt;0.05),'Bảng Giá'!$B$4,IF(AND('Raw Data'!N3775&gt;0.1,'Raw Data'!N3775&lt;=0.25),'Bảng Giá'!$B$5,IF(AND('Raw Data'!N3775&gt;0.25,'Raw Data'!N3775&lt;=0.5),'Bảng Giá'!$B$6,IF(AND('Raw Data'!N3775&gt;0.5,'Raw Data'!N3775&lt;=1),'Bảng Giá'!$B$7,IF(AND('Raw Data'!N3775&gt;1,'Raw Data'!N3775&lt;=1.5),'Bảng Giá'!$B$8,IF(AND('Raw Data'!N3775&gt;1.5,'Raw Data'!N3775&lt;=2),'Bảng Giá'!$B$9,IF(AND('Raw Data'!N3775&gt;2,'Raw Data'!N3775&lt;=2.5),'Bảng Giá'!$B$10,IF(AND('Raw Data'!N3775&gt;2.5,'Raw Data'!N3775&lt;=3),'Bảng Giá'!$B$11,IF(AND('Raw Data'!N3775&gt;3,'Raw Data'!N3775&lt;=3.5),'Bảng Giá'!$B$12,IF(AND('Raw Data'!N3775&gt;3.5,'Raw Data'!N3775&lt;=4),'Bảng Giá'!$B$13,IF(AND('Raw Data'!N3775&gt;4,'Raw Data'!N3775&lt;=4.5),'Bảng Giá'!$B$14,IF(AND('Raw Data'!N3775&gt;4.5,'Raw Data'!N3775&lt;=5),'Bảng Giá'!$B$15,IF(AND('Raw Data'!N3775&gt;5,'Raw Data'!N3775&lt;=5.5),'Bảng Giá'!$B$16,IF(AND('Raw Data'!N3775&gt;5.5,'Raw Data'!N3775&lt;=6),'Bảng Giá'!$B$17,'Bảng Giá'!$B$18)))))))))))))))</f>
        <v>3.5&lt;x&lt;=4</v>
      </c>
      <c r="Q3775" s="48">
        <f t="shared" si="351"/>
        <v>1.948051948051948E-2</v>
      </c>
      <c r="R3775">
        <f t="shared" si="352"/>
        <v>94200</v>
      </c>
      <c r="S3775">
        <f t="shared" si="353"/>
        <v>17200</v>
      </c>
    </row>
    <row r="3776" spans="1:19" x14ac:dyDescent="0.25">
      <c r="A3776" s="12">
        <v>3775</v>
      </c>
      <c r="B3776" s="12" t="s">
        <v>292</v>
      </c>
      <c r="C3776" s="12" t="s">
        <v>2445</v>
      </c>
      <c r="D3776" s="28">
        <v>43018.509386574071</v>
      </c>
      <c r="E3776" s="17">
        <v>43021.009386574071</v>
      </c>
      <c r="F3776" s="13" t="s">
        <v>302</v>
      </c>
      <c r="G3776" s="12">
        <v>3600</v>
      </c>
      <c r="H3776" s="12" t="s">
        <v>146</v>
      </c>
      <c r="I3776" s="12" t="s">
        <v>322</v>
      </c>
      <c r="J3776" s="37">
        <f>INDEX('Bảng Giá'!$C$3:$H$18,MATCH('Raw Data'!P3776,'Bảng Giá'!$B$3:$B$18,0),MATCH('Raw Data'!M3776,'Bảng Giá'!$C$2:$H$2,0))</f>
        <v>78500</v>
      </c>
      <c r="K3776" s="12">
        <v>77000</v>
      </c>
      <c r="L3776" s="36">
        <f t="shared" si="348"/>
        <v>2.5</v>
      </c>
      <c r="M3776" t="str">
        <f>'References data'!H3777</f>
        <v>Liên Vùng đặc biệt</v>
      </c>
      <c r="N3776">
        <f t="shared" si="349"/>
        <v>3.6</v>
      </c>
      <c r="O3776">
        <f t="shared" si="350"/>
        <v>1500</v>
      </c>
      <c r="P3776" t="str">
        <f>IF(AND(N3776&gt;0,N3776&lt;=0.05),'Bảng Giá'!$B$3,IF(AND(N3776&lt;=0.1,N3776&gt;0.05),'Bảng Giá'!$B$4,IF(AND('Raw Data'!N3776&gt;0.1,'Raw Data'!N3776&lt;=0.25),'Bảng Giá'!$B$5,IF(AND('Raw Data'!N3776&gt;0.25,'Raw Data'!N3776&lt;=0.5),'Bảng Giá'!$B$6,IF(AND('Raw Data'!N3776&gt;0.5,'Raw Data'!N3776&lt;=1),'Bảng Giá'!$B$7,IF(AND('Raw Data'!N3776&gt;1,'Raw Data'!N3776&lt;=1.5),'Bảng Giá'!$B$8,IF(AND('Raw Data'!N3776&gt;1.5,'Raw Data'!N3776&lt;=2),'Bảng Giá'!$B$9,IF(AND('Raw Data'!N3776&gt;2,'Raw Data'!N3776&lt;=2.5),'Bảng Giá'!$B$10,IF(AND('Raw Data'!N3776&gt;2.5,'Raw Data'!N3776&lt;=3),'Bảng Giá'!$B$11,IF(AND('Raw Data'!N3776&gt;3,'Raw Data'!N3776&lt;=3.5),'Bảng Giá'!$B$12,IF(AND('Raw Data'!N3776&gt;3.5,'Raw Data'!N3776&lt;=4),'Bảng Giá'!$B$13,IF(AND('Raw Data'!N3776&gt;4,'Raw Data'!N3776&lt;=4.5),'Bảng Giá'!$B$14,IF(AND('Raw Data'!N3776&gt;4.5,'Raw Data'!N3776&lt;=5),'Bảng Giá'!$B$15,IF(AND('Raw Data'!N3776&gt;5,'Raw Data'!N3776&lt;=5.5),'Bảng Giá'!$B$16,IF(AND('Raw Data'!N3776&gt;5.5,'Raw Data'!N3776&lt;=6),'Bảng Giá'!$B$17,'Bảng Giá'!$B$18)))))))))))))))</f>
        <v>3.5&lt;x&lt;=4</v>
      </c>
      <c r="Q3776" s="48">
        <f t="shared" si="351"/>
        <v>1.948051948051948E-2</v>
      </c>
      <c r="R3776">
        <f t="shared" si="352"/>
        <v>94200</v>
      </c>
      <c r="S3776">
        <f t="shared" si="353"/>
        <v>17200</v>
      </c>
    </row>
    <row r="3777" spans="1:19" x14ac:dyDescent="0.25">
      <c r="A3777" s="12">
        <v>3776</v>
      </c>
      <c r="B3777" s="12" t="s">
        <v>292</v>
      </c>
      <c r="C3777" s="12" t="s">
        <v>2446</v>
      </c>
      <c r="D3777" s="28">
        <v>43020.333333333336</v>
      </c>
      <c r="E3777" s="17">
        <v>43022.833333333336</v>
      </c>
      <c r="F3777" s="13" t="s">
        <v>302</v>
      </c>
      <c r="G3777" s="12">
        <v>3600</v>
      </c>
      <c r="H3777" s="12" t="s">
        <v>146</v>
      </c>
      <c r="I3777" s="12" t="s">
        <v>322</v>
      </c>
      <c r="J3777" s="37">
        <f>INDEX('Bảng Giá'!$C$3:$H$18,MATCH('Raw Data'!P3777,'Bảng Giá'!$B$3:$B$18,0),MATCH('Raw Data'!M3777,'Bảng Giá'!$C$2:$H$2,0))</f>
        <v>78500</v>
      </c>
      <c r="K3777" s="12">
        <v>77000</v>
      </c>
      <c r="L3777" s="36">
        <f t="shared" si="348"/>
        <v>2.5</v>
      </c>
      <c r="M3777" t="str">
        <f>'References data'!H3778</f>
        <v>Liên Vùng đặc biệt</v>
      </c>
      <c r="N3777">
        <f t="shared" si="349"/>
        <v>3.6</v>
      </c>
      <c r="O3777">
        <f t="shared" si="350"/>
        <v>1500</v>
      </c>
      <c r="P3777" t="str">
        <f>IF(AND(N3777&gt;0,N3777&lt;=0.05),'Bảng Giá'!$B$3,IF(AND(N3777&lt;=0.1,N3777&gt;0.05),'Bảng Giá'!$B$4,IF(AND('Raw Data'!N3777&gt;0.1,'Raw Data'!N3777&lt;=0.25),'Bảng Giá'!$B$5,IF(AND('Raw Data'!N3777&gt;0.25,'Raw Data'!N3777&lt;=0.5),'Bảng Giá'!$B$6,IF(AND('Raw Data'!N3777&gt;0.5,'Raw Data'!N3777&lt;=1),'Bảng Giá'!$B$7,IF(AND('Raw Data'!N3777&gt;1,'Raw Data'!N3777&lt;=1.5),'Bảng Giá'!$B$8,IF(AND('Raw Data'!N3777&gt;1.5,'Raw Data'!N3777&lt;=2),'Bảng Giá'!$B$9,IF(AND('Raw Data'!N3777&gt;2,'Raw Data'!N3777&lt;=2.5),'Bảng Giá'!$B$10,IF(AND('Raw Data'!N3777&gt;2.5,'Raw Data'!N3777&lt;=3),'Bảng Giá'!$B$11,IF(AND('Raw Data'!N3777&gt;3,'Raw Data'!N3777&lt;=3.5),'Bảng Giá'!$B$12,IF(AND('Raw Data'!N3777&gt;3.5,'Raw Data'!N3777&lt;=4),'Bảng Giá'!$B$13,IF(AND('Raw Data'!N3777&gt;4,'Raw Data'!N3777&lt;=4.5),'Bảng Giá'!$B$14,IF(AND('Raw Data'!N3777&gt;4.5,'Raw Data'!N3777&lt;=5),'Bảng Giá'!$B$15,IF(AND('Raw Data'!N3777&gt;5,'Raw Data'!N3777&lt;=5.5),'Bảng Giá'!$B$16,IF(AND('Raw Data'!N3777&gt;5.5,'Raw Data'!N3777&lt;=6),'Bảng Giá'!$B$17,'Bảng Giá'!$B$18)))))))))))))))</f>
        <v>3.5&lt;x&lt;=4</v>
      </c>
      <c r="Q3777" s="48">
        <f t="shared" si="351"/>
        <v>1.948051948051948E-2</v>
      </c>
      <c r="R3777">
        <f t="shared" si="352"/>
        <v>94200</v>
      </c>
      <c r="S3777">
        <f t="shared" si="353"/>
        <v>17200</v>
      </c>
    </row>
    <row r="3778" spans="1:19" x14ac:dyDescent="0.25">
      <c r="A3778" s="12">
        <v>3777</v>
      </c>
      <c r="B3778" s="12" t="s">
        <v>292</v>
      </c>
      <c r="C3778" s="12" t="s">
        <v>2447</v>
      </c>
      <c r="D3778" s="28">
        <v>43020.333333333336</v>
      </c>
      <c r="E3778" s="17">
        <v>43022.833333333336</v>
      </c>
      <c r="F3778" s="13" t="s">
        <v>302</v>
      </c>
      <c r="G3778" s="12">
        <v>3600</v>
      </c>
      <c r="H3778" s="12" t="s">
        <v>139</v>
      </c>
      <c r="I3778" s="12" t="s">
        <v>322</v>
      </c>
      <c r="J3778" s="37">
        <f>INDEX('Bảng Giá'!$C$3:$H$18,MATCH('Raw Data'!P3778,'Bảng Giá'!$B$3:$B$18,0),MATCH('Raw Data'!M3778,'Bảng Giá'!$C$2:$H$2,0))</f>
        <v>78500</v>
      </c>
      <c r="K3778" s="12">
        <v>77000</v>
      </c>
      <c r="L3778" s="36">
        <f t="shared" si="348"/>
        <v>2.5</v>
      </c>
      <c r="M3778" t="str">
        <f>'References data'!H3779</f>
        <v>Liên Vùng đặc biệt</v>
      </c>
      <c r="N3778">
        <f t="shared" si="349"/>
        <v>3.6</v>
      </c>
      <c r="O3778">
        <f t="shared" si="350"/>
        <v>1500</v>
      </c>
      <c r="P3778" t="str">
        <f>IF(AND(N3778&gt;0,N3778&lt;=0.05),'Bảng Giá'!$B$3,IF(AND(N3778&lt;=0.1,N3778&gt;0.05),'Bảng Giá'!$B$4,IF(AND('Raw Data'!N3778&gt;0.1,'Raw Data'!N3778&lt;=0.25),'Bảng Giá'!$B$5,IF(AND('Raw Data'!N3778&gt;0.25,'Raw Data'!N3778&lt;=0.5),'Bảng Giá'!$B$6,IF(AND('Raw Data'!N3778&gt;0.5,'Raw Data'!N3778&lt;=1),'Bảng Giá'!$B$7,IF(AND('Raw Data'!N3778&gt;1,'Raw Data'!N3778&lt;=1.5),'Bảng Giá'!$B$8,IF(AND('Raw Data'!N3778&gt;1.5,'Raw Data'!N3778&lt;=2),'Bảng Giá'!$B$9,IF(AND('Raw Data'!N3778&gt;2,'Raw Data'!N3778&lt;=2.5),'Bảng Giá'!$B$10,IF(AND('Raw Data'!N3778&gt;2.5,'Raw Data'!N3778&lt;=3),'Bảng Giá'!$B$11,IF(AND('Raw Data'!N3778&gt;3,'Raw Data'!N3778&lt;=3.5),'Bảng Giá'!$B$12,IF(AND('Raw Data'!N3778&gt;3.5,'Raw Data'!N3778&lt;=4),'Bảng Giá'!$B$13,IF(AND('Raw Data'!N3778&gt;4,'Raw Data'!N3778&lt;=4.5),'Bảng Giá'!$B$14,IF(AND('Raw Data'!N3778&gt;4.5,'Raw Data'!N3778&lt;=5),'Bảng Giá'!$B$15,IF(AND('Raw Data'!N3778&gt;5,'Raw Data'!N3778&lt;=5.5),'Bảng Giá'!$B$16,IF(AND('Raw Data'!N3778&gt;5.5,'Raw Data'!N3778&lt;=6),'Bảng Giá'!$B$17,'Bảng Giá'!$B$18)))))))))))))))</f>
        <v>3.5&lt;x&lt;=4</v>
      </c>
      <c r="Q3778" s="48">
        <f t="shared" si="351"/>
        <v>1.948051948051948E-2</v>
      </c>
      <c r="R3778">
        <f t="shared" si="352"/>
        <v>94200</v>
      </c>
      <c r="S3778">
        <f t="shared" si="353"/>
        <v>17200</v>
      </c>
    </row>
    <row r="3779" spans="1:19" x14ac:dyDescent="0.25">
      <c r="A3779" s="12">
        <v>3778</v>
      </c>
      <c r="B3779" s="12" t="s">
        <v>292</v>
      </c>
      <c r="C3779" s="12" t="s">
        <v>2448</v>
      </c>
      <c r="D3779" s="28">
        <v>43021.436215277776</v>
      </c>
      <c r="E3779" s="17">
        <v>43025.636215277773</v>
      </c>
      <c r="F3779" s="13" t="s">
        <v>302</v>
      </c>
      <c r="G3779" s="12">
        <v>5400</v>
      </c>
      <c r="H3779" s="12" t="s">
        <v>171</v>
      </c>
      <c r="I3779" s="12" t="s">
        <v>311</v>
      </c>
      <c r="J3779" s="37">
        <f>INDEX('Bảng Giá'!$C$3:$H$18,MATCH('Raw Data'!P3779,'Bảng Giá'!$B$3:$B$18,0),MATCH('Raw Data'!M3779,'Bảng Giá'!$C$2:$H$2,0))</f>
        <v>109000</v>
      </c>
      <c r="K3779" s="12">
        <v>106300</v>
      </c>
      <c r="L3779" s="36">
        <f t="shared" ref="L3779:L3842" si="354">E3779-D3779</f>
        <v>4.1999999999970896</v>
      </c>
      <c r="M3779" t="str">
        <f>'References data'!H3780</f>
        <v>Liên Vùng</v>
      </c>
      <c r="N3779">
        <f t="shared" ref="N3779:N3842" si="355">G3779/1000</f>
        <v>5.4</v>
      </c>
      <c r="O3779">
        <f t="shared" ref="O3779:O3842" si="356">J3779-K3779</f>
        <v>2700</v>
      </c>
      <c r="P3779" t="str">
        <f>IF(AND(N3779&gt;0,N3779&lt;=0.05),'Bảng Giá'!$B$3,IF(AND(N3779&lt;=0.1,N3779&gt;0.05),'Bảng Giá'!$B$4,IF(AND('Raw Data'!N3779&gt;0.1,'Raw Data'!N3779&lt;=0.25),'Bảng Giá'!$B$5,IF(AND('Raw Data'!N3779&gt;0.25,'Raw Data'!N3779&lt;=0.5),'Bảng Giá'!$B$6,IF(AND('Raw Data'!N3779&gt;0.5,'Raw Data'!N3779&lt;=1),'Bảng Giá'!$B$7,IF(AND('Raw Data'!N3779&gt;1,'Raw Data'!N3779&lt;=1.5),'Bảng Giá'!$B$8,IF(AND('Raw Data'!N3779&gt;1.5,'Raw Data'!N3779&lt;=2),'Bảng Giá'!$B$9,IF(AND('Raw Data'!N3779&gt;2,'Raw Data'!N3779&lt;=2.5),'Bảng Giá'!$B$10,IF(AND('Raw Data'!N3779&gt;2.5,'Raw Data'!N3779&lt;=3),'Bảng Giá'!$B$11,IF(AND('Raw Data'!N3779&gt;3,'Raw Data'!N3779&lt;=3.5),'Bảng Giá'!$B$12,IF(AND('Raw Data'!N3779&gt;3.5,'Raw Data'!N3779&lt;=4),'Bảng Giá'!$B$13,IF(AND('Raw Data'!N3779&gt;4,'Raw Data'!N3779&lt;=4.5),'Bảng Giá'!$B$14,IF(AND('Raw Data'!N3779&gt;4.5,'Raw Data'!N3779&lt;=5),'Bảng Giá'!$B$15,IF(AND('Raw Data'!N3779&gt;5,'Raw Data'!N3779&lt;=5.5),'Bảng Giá'!$B$16,IF(AND('Raw Data'!N3779&gt;5.5,'Raw Data'!N3779&lt;=6),'Bảng Giá'!$B$17,'Bảng Giá'!$B$18)))))))))))))))</f>
        <v>5&lt;x&lt;=5.5</v>
      </c>
      <c r="Q3779" s="48">
        <f t="shared" ref="Q3779:Q3842" si="357">O3779/K3779</f>
        <v>2.5399811853245531E-2</v>
      </c>
      <c r="R3779">
        <f t="shared" ref="R3779:R3842" si="358">J3779+(J3779*0.2)</f>
        <v>130800</v>
      </c>
      <c r="S3779">
        <f t="shared" ref="S3779:S3842" si="359">R3779-K3779</f>
        <v>24500</v>
      </c>
    </row>
    <row r="3780" spans="1:19" x14ac:dyDescent="0.25">
      <c r="A3780" s="12">
        <v>3779</v>
      </c>
      <c r="B3780" s="12" t="s">
        <v>292</v>
      </c>
      <c r="C3780" s="12" t="s">
        <v>2449</v>
      </c>
      <c r="D3780" s="28">
        <v>43019.374502314815</v>
      </c>
      <c r="E3780" s="17">
        <v>43021.874502314815</v>
      </c>
      <c r="F3780" s="13" t="s">
        <v>302</v>
      </c>
      <c r="G3780" s="12">
        <v>3600</v>
      </c>
      <c r="H3780" s="12" t="s">
        <v>146</v>
      </c>
      <c r="I3780" s="12" t="s">
        <v>322</v>
      </c>
      <c r="J3780" s="37">
        <f>INDEX('Bảng Giá'!$C$3:$H$18,MATCH('Raw Data'!P3780,'Bảng Giá'!$B$3:$B$18,0),MATCH('Raw Data'!M3780,'Bảng Giá'!$C$2:$H$2,0))</f>
        <v>78500</v>
      </c>
      <c r="K3780" s="12">
        <v>77000</v>
      </c>
      <c r="L3780" s="36">
        <f t="shared" si="354"/>
        <v>2.5</v>
      </c>
      <c r="M3780" t="str">
        <f>'References data'!H3781</f>
        <v>Liên Vùng đặc biệt</v>
      </c>
      <c r="N3780">
        <f t="shared" si="355"/>
        <v>3.6</v>
      </c>
      <c r="O3780">
        <f t="shared" si="356"/>
        <v>1500</v>
      </c>
      <c r="P3780" t="str">
        <f>IF(AND(N3780&gt;0,N3780&lt;=0.05),'Bảng Giá'!$B$3,IF(AND(N3780&lt;=0.1,N3780&gt;0.05),'Bảng Giá'!$B$4,IF(AND('Raw Data'!N3780&gt;0.1,'Raw Data'!N3780&lt;=0.25),'Bảng Giá'!$B$5,IF(AND('Raw Data'!N3780&gt;0.25,'Raw Data'!N3780&lt;=0.5),'Bảng Giá'!$B$6,IF(AND('Raw Data'!N3780&gt;0.5,'Raw Data'!N3780&lt;=1),'Bảng Giá'!$B$7,IF(AND('Raw Data'!N3780&gt;1,'Raw Data'!N3780&lt;=1.5),'Bảng Giá'!$B$8,IF(AND('Raw Data'!N3780&gt;1.5,'Raw Data'!N3780&lt;=2),'Bảng Giá'!$B$9,IF(AND('Raw Data'!N3780&gt;2,'Raw Data'!N3780&lt;=2.5),'Bảng Giá'!$B$10,IF(AND('Raw Data'!N3780&gt;2.5,'Raw Data'!N3780&lt;=3),'Bảng Giá'!$B$11,IF(AND('Raw Data'!N3780&gt;3,'Raw Data'!N3780&lt;=3.5),'Bảng Giá'!$B$12,IF(AND('Raw Data'!N3780&gt;3.5,'Raw Data'!N3780&lt;=4),'Bảng Giá'!$B$13,IF(AND('Raw Data'!N3780&gt;4,'Raw Data'!N3780&lt;=4.5),'Bảng Giá'!$B$14,IF(AND('Raw Data'!N3780&gt;4.5,'Raw Data'!N3780&lt;=5),'Bảng Giá'!$B$15,IF(AND('Raw Data'!N3780&gt;5,'Raw Data'!N3780&lt;=5.5),'Bảng Giá'!$B$16,IF(AND('Raw Data'!N3780&gt;5.5,'Raw Data'!N3780&lt;=6),'Bảng Giá'!$B$17,'Bảng Giá'!$B$18)))))))))))))))</f>
        <v>3.5&lt;x&lt;=4</v>
      </c>
      <c r="Q3780" s="48">
        <f t="shared" si="357"/>
        <v>1.948051948051948E-2</v>
      </c>
      <c r="R3780">
        <f t="shared" si="358"/>
        <v>94200</v>
      </c>
      <c r="S3780">
        <f t="shared" si="359"/>
        <v>17200</v>
      </c>
    </row>
    <row r="3781" spans="1:19" x14ac:dyDescent="0.25">
      <c r="A3781" s="12">
        <v>3780</v>
      </c>
      <c r="B3781" s="12" t="s">
        <v>292</v>
      </c>
      <c r="C3781" s="12" t="s">
        <v>2450</v>
      </c>
      <c r="D3781" s="28">
        <v>43018.509687500002</v>
      </c>
      <c r="E3781" s="17">
        <v>43021.009687500002</v>
      </c>
      <c r="F3781" s="13" t="s">
        <v>302</v>
      </c>
      <c r="G3781" s="12">
        <v>3600</v>
      </c>
      <c r="H3781" s="12" t="s">
        <v>289</v>
      </c>
      <c r="I3781" s="12" t="s">
        <v>322</v>
      </c>
      <c r="J3781" s="37">
        <f>INDEX('Bảng Giá'!$C$3:$H$18,MATCH('Raw Data'!P3781,'Bảng Giá'!$B$3:$B$18,0),MATCH('Raw Data'!M3781,'Bảng Giá'!$C$2:$H$2,0))</f>
        <v>78500</v>
      </c>
      <c r="K3781" s="12">
        <v>77000</v>
      </c>
      <c r="L3781" s="36">
        <f t="shared" si="354"/>
        <v>2.5</v>
      </c>
      <c r="M3781" t="str">
        <f>'References data'!H3782</f>
        <v>Liên Vùng đặc biệt</v>
      </c>
      <c r="N3781">
        <f t="shared" si="355"/>
        <v>3.6</v>
      </c>
      <c r="O3781">
        <f t="shared" si="356"/>
        <v>1500</v>
      </c>
      <c r="P3781" t="str">
        <f>IF(AND(N3781&gt;0,N3781&lt;=0.05),'Bảng Giá'!$B$3,IF(AND(N3781&lt;=0.1,N3781&gt;0.05),'Bảng Giá'!$B$4,IF(AND('Raw Data'!N3781&gt;0.1,'Raw Data'!N3781&lt;=0.25),'Bảng Giá'!$B$5,IF(AND('Raw Data'!N3781&gt;0.25,'Raw Data'!N3781&lt;=0.5),'Bảng Giá'!$B$6,IF(AND('Raw Data'!N3781&gt;0.5,'Raw Data'!N3781&lt;=1),'Bảng Giá'!$B$7,IF(AND('Raw Data'!N3781&gt;1,'Raw Data'!N3781&lt;=1.5),'Bảng Giá'!$B$8,IF(AND('Raw Data'!N3781&gt;1.5,'Raw Data'!N3781&lt;=2),'Bảng Giá'!$B$9,IF(AND('Raw Data'!N3781&gt;2,'Raw Data'!N3781&lt;=2.5),'Bảng Giá'!$B$10,IF(AND('Raw Data'!N3781&gt;2.5,'Raw Data'!N3781&lt;=3),'Bảng Giá'!$B$11,IF(AND('Raw Data'!N3781&gt;3,'Raw Data'!N3781&lt;=3.5),'Bảng Giá'!$B$12,IF(AND('Raw Data'!N3781&gt;3.5,'Raw Data'!N3781&lt;=4),'Bảng Giá'!$B$13,IF(AND('Raw Data'!N3781&gt;4,'Raw Data'!N3781&lt;=4.5),'Bảng Giá'!$B$14,IF(AND('Raw Data'!N3781&gt;4.5,'Raw Data'!N3781&lt;=5),'Bảng Giá'!$B$15,IF(AND('Raw Data'!N3781&gt;5,'Raw Data'!N3781&lt;=5.5),'Bảng Giá'!$B$16,IF(AND('Raw Data'!N3781&gt;5.5,'Raw Data'!N3781&lt;=6),'Bảng Giá'!$B$17,'Bảng Giá'!$B$18)))))))))))))))</f>
        <v>3.5&lt;x&lt;=4</v>
      </c>
      <c r="Q3781" s="48">
        <f t="shared" si="357"/>
        <v>1.948051948051948E-2</v>
      </c>
      <c r="R3781">
        <f t="shared" si="358"/>
        <v>94200</v>
      </c>
      <c r="S3781">
        <f t="shared" si="359"/>
        <v>17200</v>
      </c>
    </row>
    <row r="3782" spans="1:19" x14ac:dyDescent="0.25">
      <c r="A3782" s="12">
        <v>3781</v>
      </c>
      <c r="B3782" s="12" t="s">
        <v>292</v>
      </c>
      <c r="C3782" s="12" t="s">
        <v>2451</v>
      </c>
      <c r="D3782" s="28">
        <v>43019.370717592596</v>
      </c>
      <c r="E3782" s="17">
        <v>43021.870717592596</v>
      </c>
      <c r="F3782" s="13" t="s">
        <v>302</v>
      </c>
      <c r="G3782" s="12">
        <v>3600</v>
      </c>
      <c r="H3782" s="12" t="s">
        <v>131</v>
      </c>
      <c r="I3782" s="12" t="s">
        <v>322</v>
      </c>
      <c r="J3782" s="37">
        <f>INDEX('Bảng Giá'!$C$3:$H$18,MATCH('Raw Data'!P3782,'Bảng Giá'!$B$3:$B$18,0),MATCH('Raw Data'!M3782,'Bảng Giá'!$C$2:$H$2,0))</f>
        <v>78500</v>
      </c>
      <c r="K3782" s="12">
        <v>77000</v>
      </c>
      <c r="L3782" s="36">
        <f t="shared" si="354"/>
        <v>2.5</v>
      </c>
      <c r="M3782" t="str">
        <f>'References data'!H3783</f>
        <v>Liên Vùng đặc biệt</v>
      </c>
      <c r="N3782">
        <f t="shared" si="355"/>
        <v>3.6</v>
      </c>
      <c r="O3782">
        <f t="shared" si="356"/>
        <v>1500</v>
      </c>
      <c r="P3782" t="str">
        <f>IF(AND(N3782&gt;0,N3782&lt;=0.05),'Bảng Giá'!$B$3,IF(AND(N3782&lt;=0.1,N3782&gt;0.05),'Bảng Giá'!$B$4,IF(AND('Raw Data'!N3782&gt;0.1,'Raw Data'!N3782&lt;=0.25),'Bảng Giá'!$B$5,IF(AND('Raw Data'!N3782&gt;0.25,'Raw Data'!N3782&lt;=0.5),'Bảng Giá'!$B$6,IF(AND('Raw Data'!N3782&gt;0.5,'Raw Data'!N3782&lt;=1),'Bảng Giá'!$B$7,IF(AND('Raw Data'!N3782&gt;1,'Raw Data'!N3782&lt;=1.5),'Bảng Giá'!$B$8,IF(AND('Raw Data'!N3782&gt;1.5,'Raw Data'!N3782&lt;=2),'Bảng Giá'!$B$9,IF(AND('Raw Data'!N3782&gt;2,'Raw Data'!N3782&lt;=2.5),'Bảng Giá'!$B$10,IF(AND('Raw Data'!N3782&gt;2.5,'Raw Data'!N3782&lt;=3),'Bảng Giá'!$B$11,IF(AND('Raw Data'!N3782&gt;3,'Raw Data'!N3782&lt;=3.5),'Bảng Giá'!$B$12,IF(AND('Raw Data'!N3782&gt;3.5,'Raw Data'!N3782&lt;=4),'Bảng Giá'!$B$13,IF(AND('Raw Data'!N3782&gt;4,'Raw Data'!N3782&lt;=4.5),'Bảng Giá'!$B$14,IF(AND('Raw Data'!N3782&gt;4.5,'Raw Data'!N3782&lt;=5),'Bảng Giá'!$B$15,IF(AND('Raw Data'!N3782&gt;5,'Raw Data'!N3782&lt;=5.5),'Bảng Giá'!$B$16,IF(AND('Raw Data'!N3782&gt;5.5,'Raw Data'!N3782&lt;=6),'Bảng Giá'!$B$17,'Bảng Giá'!$B$18)))))))))))))))</f>
        <v>3.5&lt;x&lt;=4</v>
      </c>
      <c r="Q3782" s="48">
        <f t="shared" si="357"/>
        <v>1.948051948051948E-2</v>
      </c>
      <c r="R3782">
        <f t="shared" si="358"/>
        <v>94200</v>
      </c>
      <c r="S3782">
        <f t="shared" si="359"/>
        <v>17200</v>
      </c>
    </row>
    <row r="3783" spans="1:19" x14ac:dyDescent="0.25">
      <c r="A3783" s="12">
        <v>3782</v>
      </c>
      <c r="B3783" s="12" t="s">
        <v>292</v>
      </c>
      <c r="C3783" s="12" t="s">
        <v>2452</v>
      </c>
      <c r="D3783" s="28">
        <v>43018.510104166664</v>
      </c>
      <c r="E3783" s="17">
        <v>43022.710104166661</v>
      </c>
      <c r="F3783" s="13" t="s">
        <v>302</v>
      </c>
      <c r="G3783" s="12">
        <v>3600</v>
      </c>
      <c r="H3783" s="12" t="s">
        <v>190</v>
      </c>
      <c r="I3783" s="12" t="s">
        <v>322</v>
      </c>
      <c r="J3783" s="37">
        <f>INDEX('Bảng Giá'!$C$3:$H$18,MATCH('Raw Data'!P3783,'Bảng Giá'!$B$3:$B$18,0),MATCH('Raw Data'!M3783,'Bảng Giá'!$C$2:$H$2,0))</f>
        <v>83500</v>
      </c>
      <c r="K3783" s="12">
        <v>81500</v>
      </c>
      <c r="L3783" s="36">
        <f t="shared" si="354"/>
        <v>4.1999999999970896</v>
      </c>
      <c r="M3783" t="str">
        <f>'References data'!H3784</f>
        <v>Liên Vùng</v>
      </c>
      <c r="N3783">
        <f t="shared" si="355"/>
        <v>3.6</v>
      </c>
      <c r="O3783">
        <f t="shared" si="356"/>
        <v>2000</v>
      </c>
      <c r="P3783" t="str">
        <f>IF(AND(N3783&gt;0,N3783&lt;=0.05),'Bảng Giá'!$B$3,IF(AND(N3783&lt;=0.1,N3783&gt;0.05),'Bảng Giá'!$B$4,IF(AND('Raw Data'!N3783&gt;0.1,'Raw Data'!N3783&lt;=0.25),'Bảng Giá'!$B$5,IF(AND('Raw Data'!N3783&gt;0.25,'Raw Data'!N3783&lt;=0.5),'Bảng Giá'!$B$6,IF(AND('Raw Data'!N3783&gt;0.5,'Raw Data'!N3783&lt;=1),'Bảng Giá'!$B$7,IF(AND('Raw Data'!N3783&gt;1,'Raw Data'!N3783&lt;=1.5),'Bảng Giá'!$B$8,IF(AND('Raw Data'!N3783&gt;1.5,'Raw Data'!N3783&lt;=2),'Bảng Giá'!$B$9,IF(AND('Raw Data'!N3783&gt;2,'Raw Data'!N3783&lt;=2.5),'Bảng Giá'!$B$10,IF(AND('Raw Data'!N3783&gt;2.5,'Raw Data'!N3783&lt;=3),'Bảng Giá'!$B$11,IF(AND('Raw Data'!N3783&gt;3,'Raw Data'!N3783&lt;=3.5),'Bảng Giá'!$B$12,IF(AND('Raw Data'!N3783&gt;3.5,'Raw Data'!N3783&lt;=4),'Bảng Giá'!$B$13,IF(AND('Raw Data'!N3783&gt;4,'Raw Data'!N3783&lt;=4.5),'Bảng Giá'!$B$14,IF(AND('Raw Data'!N3783&gt;4.5,'Raw Data'!N3783&lt;=5),'Bảng Giá'!$B$15,IF(AND('Raw Data'!N3783&gt;5,'Raw Data'!N3783&lt;=5.5),'Bảng Giá'!$B$16,IF(AND('Raw Data'!N3783&gt;5.5,'Raw Data'!N3783&lt;=6),'Bảng Giá'!$B$17,'Bảng Giá'!$B$18)))))))))))))))</f>
        <v>3.5&lt;x&lt;=4</v>
      </c>
      <c r="Q3783" s="48">
        <f t="shared" si="357"/>
        <v>2.4539877300613498E-2</v>
      </c>
      <c r="R3783">
        <f t="shared" si="358"/>
        <v>100200</v>
      </c>
      <c r="S3783">
        <f t="shared" si="359"/>
        <v>18700</v>
      </c>
    </row>
    <row r="3784" spans="1:19" x14ac:dyDescent="0.25">
      <c r="A3784" s="12">
        <v>3783</v>
      </c>
      <c r="B3784" s="12" t="s">
        <v>292</v>
      </c>
      <c r="C3784" s="12" t="s">
        <v>2453</v>
      </c>
      <c r="D3784" s="28">
        <v>43020.333333333336</v>
      </c>
      <c r="E3784" s="17">
        <v>43024.533333333333</v>
      </c>
      <c r="F3784" s="13" t="s">
        <v>302</v>
      </c>
      <c r="G3784" s="12">
        <v>5400</v>
      </c>
      <c r="H3784" s="12" t="s">
        <v>171</v>
      </c>
      <c r="I3784" s="12" t="s">
        <v>311</v>
      </c>
      <c r="J3784" s="37">
        <f>INDEX('Bảng Giá'!$C$3:$H$18,MATCH('Raw Data'!P3784,'Bảng Giá'!$B$3:$B$18,0),MATCH('Raw Data'!M3784,'Bảng Giá'!$C$2:$H$2,0))</f>
        <v>109000</v>
      </c>
      <c r="K3784" s="12">
        <v>106300</v>
      </c>
      <c r="L3784" s="36">
        <f t="shared" si="354"/>
        <v>4.1999999999970896</v>
      </c>
      <c r="M3784" t="str">
        <f>'References data'!H3785</f>
        <v>Liên Vùng</v>
      </c>
      <c r="N3784">
        <f t="shared" si="355"/>
        <v>5.4</v>
      </c>
      <c r="O3784">
        <f t="shared" si="356"/>
        <v>2700</v>
      </c>
      <c r="P3784" t="str">
        <f>IF(AND(N3784&gt;0,N3784&lt;=0.05),'Bảng Giá'!$B$3,IF(AND(N3784&lt;=0.1,N3784&gt;0.05),'Bảng Giá'!$B$4,IF(AND('Raw Data'!N3784&gt;0.1,'Raw Data'!N3784&lt;=0.25),'Bảng Giá'!$B$5,IF(AND('Raw Data'!N3784&gt;0.25,'Raw Data'!N3784&lt;=0.5),'Bảng Giá'!$B$6,IF(AND('Raw Data'!N3784&gt;0.5,'Raw Data'!N3784&lt;=1),'Bảng Giá'!$B$7,IF(AND('Raw Data'!N3784&gt;1,'Raw Data'!N3784&lt;=1.5),'Bảng Giá'!$B$8,IF(AND('Raw Data'!N3784&gt;1.5,'Raw Data'!N3784&lt;=2),'Bảng Giá'!$B$9,IF(AND('Raw Data'!N3784&gt;2,'Raw Data'!N3784&lt;=2.5),'Bảng Giá'!$B$10,IF(AND('Raw Data'!N3784&gt;2.5,'Raw Data'!N3784&lt;=3),'Bảng Giá'!$B$11,IF(AND('Raw Data'!N3784&gt;3,'Raw Data'!N3784&lt;=3.5),'Bảng Giá'!$B$12,IF(AND('Raw Data'!N3784&gt;3.5,'Raw Data'!N3784&lt;=4),'Bảng Giá'!$B$13,IF(AND('Raw Data'!N3784&gt;4,'Raw Data'!N3784&lt;=4.5),'Bảng Giá'!$B$14,IF(AND('Raw Data'!N3784&gt;4.5,'Raw Data'!N3784&lt;=5),'Bảng Giá'!$B$15,IF(AND('Raw Data'!N3784&gt;5,'Raw Data'!N3784&lt;=5.5),'Bảng Giá'!$B$16,IF(AND('Raw Data'!N3784&gt;5.5,'Raw Data'!N3784&lt;=6),'Bảng Giá'!$B$17,'Bảng Giá'!$B$18)))))))))))))))</f>
        <v>5&lt;x&lt;=5.5</v>
      </c>
      <c r="Q3784" s="48">
        <f t="shared" si="357"/>
        <v>2.5399811853245531E-2</v>
      </c>
      <c r="R3784">
        <f t="shared" si="358"/>
        <v>130800</v>
      </c>
      <c r="S3784">
        <f t="shared" si="359"/>
        <v>24500</v>
      </c>
    </row>
    <row r="3785" spans="1:19" x14ac:dyDescent="0.25">
      <c r="A3785" s="12">
        <v>3784</v>
      </c>
      <c r="B3785" s="12" t="s">
        <v>292</v>
      </c>
      <c r="C3785" s="12" t="s">
        <v>2454</v>
      </c>
      <c r="D3785" s="28">
        <v>43018.395844907405</v>
      </c>
      <c r="E3785" s="17">
        <v>43020.895844907405</v>
      </c>
      <c r="F3785" s="13" t="s">
        <v>302</v>
      </c>
      <c r="G3785" s="12">
        <v>3600</v>
      </c>
      <c r="H3785" s="12" t="s">
        <v>139</v>
      </c>
      <c r="I3785" s="12" t="s">
        <v>322</v>
      </c>
      <c r="J3785" s="37">
        <f>INDEX('Bảng Giá'!$C$3:$H$18,MATCH('Raw Data'!P3785,'Bảng Giá'!$B$3:$B$18,0),MATCH('Raw Data'!M3785,'Bảng Giá'!$C$2:$H$2,0))</f>
        <v>78500</v>
      </c>
      <c r="K3785" s="12">
        <v>77000</v>
      </c>
      <c r="L3785" s="36">
        <f t="shared" si="354"/>
        <v>2.5</v>
      </c>
      <c r="M3785" t="str">
        <f>'References data'!H3786</f>
        <v>Liên Vùng đặc biệt</v>
      </c>
      <c r="N3785">
        <f t="shared" si="355"/>
        <v>3.6</v>
      </c>
      <c r="O3785">
        <f t="shared" si="356"/>
        <v>1500</v>
      </c>
      <c r="P3785" t="str">
        <f>IF(AND(N3785&gt;0,N3785&lt;=0.05),'Bảng Giá'!$B$3,IF(AND(N3785&lt;=0.1,N3785&gt;0.05),'Bảng Giá'!$B$4,IF(AND('Raw Data'!N3785&gt;0.1,'Raw Data'!N3785&lt;=0.25),'Bảng Giá'!$B$5,IF(AND('Raw Data'!N3785&gt;0.25,'Raw Data'!N3785&lt;=0.5),'Bảng Giá'!$B$6,IF(AND('Raw Data'!N3785&gt;0.5,'Raw Data'!N3785&lt;=1),'Bảng Giá'!$B$7,IF(AND('Raw Data'!N3785&gt;1,'Raw Data'!N3785&lt;=1.5),'Bảng Giá'!$B$8,IF(AND('Raw Data'!N3785&gt;1.5,'Raw Data'!N3785&lt;=2),'Bảng Giá'!$B$9,IF(AND('Raw Data'!N3785&gt;2,'Raw Data'!N3785&lt;=2.5),'Bảng Giá'!$B$10,IF(AND('Raw Data'!N3785&gt;2.5,'Raw Data'!N3785&lt;=3),'Bảng Giá'!$B$11,IF(AND('Raw Data'!N3785&gt;3,'Raw Data'!N3785&lt;=3.5),'Bảng Giá'!$B$12,IF(AND('Raw Data'!N3785&gt;3.5,'Raw Data'!N3785&lt;=4),'Bảng Giá'!$B$13,IF(AND('Raw Data'!N3785&gt;4,'Raw Data'!N3785&lt;=4.5),'Bảng Giá'!$B$14,IF(AND('Raw Data'!N3785&gt;4.5,'Raw Data'!N3785&lt;=5),'Bảng Giá'!$B$15,IF(AND('Raw Data'!N3785&gt;5,'Raw Data'!N3785&lt;=5.5),'Bảng Giá'!$B$16,IF(AND('Raw Data'!N3785&gt;5.5,'Raw Data'!N3785&lt;=6),'Bảng Giá'!$B$17,'Bảng Giá'!$B$18)))))))))))))))</f>
        <v>3.5&lt;x&lt;=4</v>
      </c>
      <c r="Q3785" s="48">
        <f t="shared" si="357"/>
        <v>1.948051948051948E-2</v>
      </c>
      <c r="R3785">
        <f t="shared" si="358"/>
        <v>94200</v>
      </c>
      <c r="S3785">
        <f t="shared" si="359"/>
        <v>17200</v>
      </c>
    </row>
    <row r="3786" spans="1:19" x14ac:dyDescent="0.25">
      <c r="A3786" s="12">
        <v>3785</v>
      </c>
      <c r="B3786" s="12" t="s">
        <v>292</v>
      </c>
      <c r="C3786" s="12" t="s">
        <v>2455</v>
      </c>
      <c r="D3786" s="28">
        <v>43019.663298611114</v>
      </c>
      <c r="E3786" s="17">
        <v>43022.163298611114</v>
      </c>
      <c r="F3786" s="13" t="s">
        <v>302</v>
      </c>
      <c r="G3786" s="12">
        <v>3600</v>
      </c>
      <c r="H3786" s="12" t="s">
        <v>289</v>
      </c>
      <c r="I3786" s="12" t="s">
        <v>322</v>
      </c>
      <c r="J3786" s="37">
        <f>INDEX('Bảng Giá'!$C$3:$H$18,MATCH('Raw Data'!P3786,'Bảng Giá'!$B$3:$B$18,0),MATCH('Raw Data'!M3786,'Bảng Giá'!$C$2:$H$2,0))</f>
        <v>78500</v>
      </c>
      <c r="K3786" s="12">
        <v>77000</v>
      </c>
      <c r="L3786" s="36">
        <f t="shared" si="354"/>
        <v>2.5</v>
      </c>
      <c r="M3786" t="str">
        <f>'References data'!H3787</f>
        <v>Liên Vùng đặc biệt</v>
      </c>
      <c r="N3786">
        <f t="shared" si="355"/>
        <v>3.6</v>
      </c>
      <c r="O3786">
        <f t="shared" si="356"/>
        <v>1500</v>
      </c>
      <c r="P3786" t="str">
        <f>IF(AND(N3786&gt;0,N3786&lt;=0.05),'Bảng Giá'!$B$3,IF(AND(N3786&lt;=0.1,N3786&gt;0.05),'Bảng Giá'!$B$4,IF(AND('Raw Data'!N3786&gt;0.1,'Raw Data'!N3786&lt;=0.25),'Bảng Giá'!$B$5,IF(AND('Raw Data'!N3786&gt;0.25,'Raw Data'!N3786&lt;=0.5),'Bảng Giá'!$B$6,IF(AND('Raw Data'!N3786&gt;0.5,'Raw Data'!N3786&lt;=1),'Bảng Giá'!$B$7,IF(AND('Raw Data'!N3786&gt;1,'Raw Data'!N3786&lt;=1.5),'Bảng Giá'!$B$8,IF(AND('Raw Data'!N3786&gt;1.5,'Raw Data'!N3786&lt;=2),'Bảng Giá'!$B$9,IF(AND('Raw Data'!N3786&gt;2,'Raw Data'!N3786&lt;=2.5),'Bảng Giá'!$B$10,IF(AND('Raw Data'!N3786&gt;2.5,'Raw Data'!N3786&lt;=3),'Bảng Giá'!$B$11,IF(AND('Raw Data'!N3786&gt;3,'Raw Data'!N3786&lt;=3.5),'Bảng Giá'!$B$12,IF(AND('Raw Data'!N3786&gt;3.5,'Raw Data'!N3786&lt;=4),'Bảng Giá'!$B$13,IF(AND('Raw Data'!N3786&gt;4,'Raw Data'!N3786&lt;=4.5),'Bảng Giá'!$B$14,IF(AND('Raw Data'!N3786&gt;4.5,'Raw Data'!N3786&lt;=5),'Bảng Giá'!$B$15,IF(AND('Raw Data'!N3786&gt;5,'Raw Data'!N3786&lt;=5.5),'Bảng Giá'!$B$16,IF(AND('Raw Data'!N3786&gt;5.5,'Raw Data'!N3786&lt;=6),'Bảng Giá'!$B$17,'Bảng Giá'!$B$18)))))))))))))))</f>
        <v>3.5&lt;x&lt;=4</v>
      </c>
      <c r="Q3786" s="48">
        <f t="shared" si="357"/>
        <v>1.948051948051948E-2</v>
      </c>
      <c r="R3786">
        <f t="shared" si="358"/>
        <v>94200</v>
      </c>
      <c r="S3786">
        <f t="shared" si="359"/>
        <v>17200</v>
      </c>
    </row>
    <row r="3787" spans="1:19" x14ac:dyDescent="0.25">
      <c r="A3787" s="12">
        <v>3786</v>
      </c>
      <c r="B3787" s="12" t="s">
        <v>292</v>
      </c>
      <c r="C3787" s="12" t="s">
        <v>2456</v>
      </c>
      <c r="D3787" s="28">
        <v>43017.497395833336</v>
      </c>
      <c r="E3787" s="17">
        <v>43019.997395833336</v>
      </c>
      <c r="F3787" s="13" t="s">
        <v>302</v>
      </c>
      <c r="G3787" s="12">
        <v>3600</v>
      </c>
      <c r="H3787" s="12" t="s">
        <v>146</v>
      </c>
      <c r="I3787" s="12" t="s">
        <v>322</v>
      </c>
      <c r="J3787" s="37">
        <f>INDEX('Bảng Giá'!$C$3:$H$18,MATCH('Raw Data'!P3787,'Bảng Giá'!$B$3:$B$18,0),MATCH('Raw Data'!M3787,'Bảng Giá'!$C$2:$H$2,0))</f>
        <v>78500</v>
      </c>
      <c r="K3787" s="12">
        <v>77000</v>
      </c>
      <c r="L3787" s="36">
        <f t="shared" si="354"/>
        <v>2.5</v>
      </c>
      <c r="M3787" t="str">
        <f>'References data'!H3788</f>
        <v>Liên Vùng đặc biệt</v>
      </c>
      <c r="N3787">
        <f t="shared" si="355"/>
        <v>3.6</v>
      </c>
      <c r="O3787">
        <f t="shared" si="356"/>
        <v>1500</v>
      </c>
      <c r="P3787" t="str">
        <f>IF(AND(N3787&gt;0,N3787&lt;=0.05),'Bảng Giá'!$B$3,IF(AND(N3787&lt;=0.1,N3787&gt;0.05),'Bảng Giá'!$B$4,IF(AND('Raw Data'!N3787&gt;0.1,'Raw Data'!N3787&lt;=0.25),'Bảng Giá'!$B$5,IF(AND('Raw Data'!N3787&gt;0.25,'Raw Data'!N3787&lt;=0.5),'Bảng Giá'!$B$6,IF(AND('Raw Data'!N3787&gt;0.5,'Raw Data'!N3787&lt;=1),'Bảng Giá'!$B$7,IF(AND('Raw Data'!N3787&gt;1,'Raw Data'!N3787&lt;=1.5),'Bảng Giá'!$B$8,IF(AND('Raw Data'!N3787&gt;1.5,'Raw Data'!N3787&lt;=2),'Bảng Giá'!$B$9,IF(AND('Raw Data'!N3787&gt;2,'Raw Data'!N3787&lt;=2.5),'Bảng Giá'!$B$10,IF(AND('Raw Data'!N3787&gt;2.5,'Raw Data'!N3787&lt;=3),'Bảng Giá'!$B$11,IF(AND('Raw Data'!N3787&gt;3,'Raw Data'!N3787&lt;=3.5),'Bảng Giá'!$B$12,IF(AND('Raw Data'!N3787&gt;3.5,'Raw Data'!N3787&lt;=4),'Bảng Giá'!$B$13,IF(AND('Raw Data'!N3787&gt;4,'Raw Data'!N3787&lt;=4.5),'Bảng Giá'!$B$14,IF(AND('Raw Data'!N3787&gt;4.5,'Raw Data'!N3787&lt;=5),'Bảng Giá'!$B$15,IF(AND('Raw Data'!N3787&gt;5,'Raw Data'!N3787&lt;=5.5),'Bảng Giá'!$B$16,IF(AND('Raw Data'!N3787&gt;5.5,'Raw Data'!N3787&lt;=6),'Bảng Giá'!$B$17,'Bảng Giá'!$B$18)))))))))))))))</f>
        <v>3.5&lt;x&lt;=4</v>
      </c>
      <c r="Q3787" s="48">
        <f t="shared" si="357"/>
        <v>1.948051948051948E-2</v>
      </c>
      <c r="R3787">
        <f t="shared" si="358"/>
        <v>94200</v>
      </c>
      <c r="S3787">
        <f t="shared" si="359"/>
        <v>17200</v>
      </c>
    </row>
    <row r="3788" spans="1:19" x14ac:dyDescent="0.25">
      <c r="A3788" s="12">
        <v>3787</v>
      </c>
      <c r="B3788" s="12" t="s">
        <v>292</v>
      </c>
      <c r="C3788" s="12" t="s">
        <v>2457</v>
      </c>
      <c r="D3788" s="28">
        <v>43017.662314814814</v>
      </c>
      <c r="E3788" s="17">
        <v>43020.162314814814</v>
      </c>
      <c r="F3788" s="13" t="s">
        <v>302</v>
      </c>
      <c r="G3788" s="12">
        <v>3600</v>
      </c>
      <c r="H3788" s="12" t="s">
        <v>142</v>
      </c>
      <c r="I3788" s="12" t="s">
        <v>322</v>
      </c>
      <c r="J3788" s="37">
        <f>INDEX('Bảng Giá'!$C$3:$H$18,MATCH('Raw Data'!P3788,'Bảng Giá'!$B$3:$B$18,0),MATCH('Raw Data'!M3788,'Bảng Giá'!$C$2:$H$2,0))</f>
        <v>78500</v>
      </c>
      <c r="K3788" s="12">
        <v>77000</v>
      </c>
      <c r="L3788" s="36">
        <f t="shared" si="354"/>
        <v>2.5</v>
      </c>
      <c r="M3788" t="str">
        <f>'References data'!H3789</f>
        <v>Liên Vùng đặc biệt</v>
      </c>
      <c r="N3788">
        <f t="shared" si="355"/>
        <v>3.6</v>
      </c>
      <c r="O3788">
        <f t="shared" si="356"/>
        <v>1500</v>
      </c>
      <c r="P3788" t="str">
        <f>IF(AND(N3788&gt;0,N3788&lt;=0.05),'Bảng Giá'!$B$3,IF(AND(N3788&lt;=0.1,N3788&gt;0.05),'Bảng Giá'!$B$4,IF(AND('Raw Data'!N3788&gt;0.1,'Raw Data'!N3788&lt;=0.25),'Bảng Giá'!$B$5,IF(AND('Raw Data'!N3788&gt;0.25,'Raw Data'!N3788&lt;=0.5),'Bảng Giá'!$B$6,IF(AND('Raw Data'!N3788&gt;0.5,'Raw Data'!N3788&lt;=1),'Bảng Giá'!$B$7,IF(AND('Raw Data'!N3788&gt;1,'Raw Data'!N3788&lt;=1.5),'Bảng Giá'!$B$8,IF(AND('Raw Data'!N3788&gt;1.5,'Raw Data'!N3788&lt;=2),'Bảng Giá'!$B$9,IF(AND('Raw Data'!N3788&gt;2,'Raw Data'!N3788&lt;=2.5),'Bảng Giá'!$B$10,IF(AND('Raw Data'!N3788&gt;2.5,'Raw Data'!N3788&lt;=3),'Bảng Giá'!$B$11,IF(AND('Raw Data'!N3788&gt;3,'Raw Data'!N3788&lt;=3.5),'Bảng Giá'!$B$12,IF(AND('Raw Data'!N3788&gt;3.5,'Raw Data'!N3788&lt;=4),'Bảng Giá'!$B$13,IF(AND('Raw Data'!N3788&gt;4,'Raw Data'!N3788&lt;=4.5),'Bảng Giá'!$B$14,IF(AND('Raw Data'!N3788&gt;4.5,'Raw Data'!N3788&lt;=5),'Bảng Giá'!$B$15,IF(AND('Raw Data'!N3788&gt;5,'Raw Data'!N3788&lt;=5.5),'Bảng Giá'!$B$16,IF(AND('Raw Data'!N3788&gt;5.5,'Raw Data'!N3788&lt;=6),'Bảng Giá'!$B$17,'Bảng Giá'!$B$18)))))))))))))))</f>
        <v>3.5&lt;x&lt;=4</v>
      </c>
      <c r="Q3788" s="48">
        <f t="shared" si="357"/>
        <v>1.948051948051948E-2</v>
      </c>
      <c r="R3788">
        <f t="shared" si="358"/>
        <v>94200</v>
      </c>
      <c r="S3788">
        <f t="shared" si="359"/>
        <v>17200</v>
      </c>
    </row>
    <row r="3789" spans="1:19" x14ac:dyDescent="0.25">
      <c r="A3789" s="12">
        <v>3788</v>
      </c>
      <c r="B3789" s="12" t="s">
        <v>292</v>
      </c>
      <c r="C3789" s="12" t="s">
        <v>2458</v>
      </c>
      <c r="D3789" s="28">
        <v>43019.370937500003</v>
      </c>
      <c r="E3789" s="17">
        <v>43023.570937500001</v>
      </c>
      <c r="F3789" s="13" t="s">
        <v>302</v>
      </c>
      <c r="G3789" s="12">
        <v>3600</v>
      </c>
      <c r="H3789" s="12" t="s">
        <v>275</v>
      </c>
      <c r="I3789" s="12" t="s">
        <v>322</v>
      </c>
      <c r="J3789" s="37">
        <f>INDEX('Bảng Giá'!$C$3:$H$18,MATCH('Raw Data'!P3789,'Bảng Giá'!$B$3:$B$18,0),MATCH('Raw Data'!M3789,'Bảng Giá'!$C$2:$H$2,0))</f>
        <v>83500</v>
      </c>
      <c r="K3789" s="12">
        <v>81500</v>
      </c>
      <c r="L3789" s="36">
        <f t="shared" si="354"/>
        <v>4.1999999999970896</v>
      </c>
      <c r="M3789" t="str">
        <f>'References data'!H3790</f>
        <v>Liên Vùng</v>
      </c>
      <c r="N3789">
        <f t="shared" si="355"/>
        <v>3.6</v>
      </c>
      <c r="O3789">
        <f t="shared" si="356"/>
        <v>2000</v>
      </c>
      <c r="P3789" t="str">
        <f>IF(AND(N3789&gt;0,N3789&lt;=0.05),'Bảng Giá'!$B$3,IF(AND(N3789&lt;=0.1,N3789&gt;0.05),'Bảng Giá'!$B$4,IF(AND('Raw Data'!N3789&gt;0.1,'Raw Data'!N3789&lt;=0.25),'Bảng Giá'!$B$5,IF(AND('Raw Data'!N3789&gt;0.25,'Raw Data'!N3789&lt;=0.5),'Bảng Giá'!$B$6,IF(AND('Raw Data'!N3789&gt;0.5,'Raw Data'!N3789&lt;=1),'Bảng Giá'!$B$7,IF(AND('Raw Data'!N3789&gt;1,'Raw Data'!N3789&lt;=1.5),'Bảng Giá'!$B$8,IF(AND('Raw Data'!N3789&gt;1.5,'Raw Data'!N3789&lt;=2),'Bảng Giá'!$B$9,IF(AND('Raw Data'!N3789&gt;2,'Raw Data'!N3789&lt;=2.5),'Bảng Giá'!$B$10,IF(AND('Raw Data'!N3789&gt;2.5,'Raw Data'!N3789&lt;=3),'Bảng Giá'!$B$11,IF(AND('Raw Data'!N3789&gt;3,'Raw Data'!N3789&lt;=3.5),'Bảng Giá'!$B$12,IF(AND('Raw Data'!N3789&gt;3.5,'Raw Data'!N3789&lt;=4),'Bảng Giá'!$B$13,IF(AND('Raw Data'!N3789&gt;4,'Raw Data'!N3789&lt;=4.5),'Bảng Giá'!$B$14,IF(AND('Raw Data'!N3789&gt;4.5,'Raw Data'!N3789&lt;=5),'Bảng Giá'!$B$15,IF(AND('Raw Data'!N3789&gt;5,'Raw Data'!N3789&lt;=5.5),'Bảng Giá'!$B$16,IF(AND('Raw Data'!N3789&gt;5.5,'Raw Data'!N3789&lt;=6),'Bảng Giá'!$B$17,'Bảng Giá'!$B$18)))))))))))))))</f>
        <v>3.5&lt;x&lt;=4</v>
      </c>
      <c r="Q3789" s="48">
        <f t="shared" si="357"/>
        <v>2.4539877300613498E-2</v>
      </c>
      <c r="R3789">
        <f t="shared" si="358"/>
        <v>100200</v>
      </c>
      <c r="S3789">
        <f t="shared" si="359"/>
        <v>18700</v>
      </c>
    </row>
    <row r="3790" spans="1:19" x14ac:dyDescent="0.25">
      <c r="A3790" s="12">
        <v>3789</v>
      </c>
      <c r="B3790" s="12" t="s">
        <v>292</v>
      </c>
      <c r="C3790" s="12" t="s">
        <v>2459</v>
      </c>
      <c r="D3790" s="28">
        <v>43019.370810185188</v>
      </c>
      <c r="E3790" s="17">
        <v>43023.570810185185</v>
      </c>
      <c r="F3790" s="13" t="s">
        <v>302</v>
      </c>
      <c r="G3790" s="12">
        <v>5400</v>
      </c>
      <c r="H3790" s="12" t="s">
        <v>171</v>
      </c>
      <c r="I3790" s="12" t="s">
        <v>311</v>
      </c>
      <c r="J3790" s="37">
        <f>INDEX('Bảng Giá'!$C$3:$H$18,MATCH('Raw Data'!P3790,'Bảng Giá'!$B$3:$B$18,0),MATCH('Raw Data'!M3790,'Bảng Giá'!$C$2:$H$2,0))</f>
        <v>109000</v>
      </c>
      <c r="K3790" s="12">
        <v>106300</v>
      </c>
      <c r="L3790" s="36">
        <f t="shared" si="354"/>
        <v>4.1999999999970896</v>
      </c>
      <c r="M3790" t="str">
        <f>'References data'!H3791</f>
        <v>Liên Vùng</v>
      </c>
      <c r="N3790">
        <f t="shared" si="355"/>
        <v>5.4</v>
      </c>
      <c r="O3790">
        <f t="shared" si="356"/>
        <v>2700</v>
      </c>
      <c r="P3790" t="str">
        <f>IF(AND(N3790&gt;0,N3790&lt;=0.05),'Bảng Giá'!$B$3,IF(AND(N3790&lt;=0.1,N3790&gt;0.05),'Bảng Giá'!$B$4,IF(AND('Raw Data'!N3790&gt;0.1,'Raw Data'!N3790&lt;=0.25),'Bảng Giá'!$B$5,IF(AND('Raw Data'!N3790&gt;0.25,'Raw Data'!N3790&lt;=0.5),'Bảng Giá'!$B$6,IF(AND('Raw Data'!N3790&gt;0.5,'Raw Data'!N3790&lt;=1),'Bảng Giá'!$B$7,IF(AND('Raw Data'!N3790&gt;1,'Raw Data'!N3790&lt;=1.5),'Bảng Giá'!$B$8,IF(AND('Raw Data'!N3790&gt;1.5,'Raw Data'!N3790&lt;=2),'Bảng Giá'!$B$9,IF(AND('Raw Data'!N3790&gt;2,'Raw Data'!N3790&lt;=2.5),'Bảng Giá'!$B$10,IF(AND('Raw Data'!N3790&gt;2.5,'Raw Data'!N3790&lt;=3),'Bảng Giá'!$B$11,IF(AND('Raw Data'!N3790&gt;3,'Raw Data'!N3790&lt;=3.5),'Bảng Giá'!$B$12,IF(AND('Raw Data'!N3790&gt;3.5,'Raw Data'!N3790&lt;=4),'Bảng Giá'!$B$13,IF(AND('Raw Data'!N3790&gt;4,'Raw Data'!N3790&lt;=4.5),'Bảng Giá'!$B$14,IF(AND('Raw Data'!N3790&gt;4.5,'Raw Data'!N3790&lt;=5),'Bảng Giá'!$B$15,IF(AND('Raw Data'!N3790&gt;5,'Raw Data'!N3790&lt;=5.5),'Bảng Giá'!$B$16,IF(AND('Raw Data'!N3790&gt;5.5,'Raw Data'!N3790&lt;=6),'Bảng Giá'!$B$17,'Bảng Giá'!$B$18)))))))))))))))</f>
        <v>5&lt;x&lt;=5.5</v>
      </c>
      <c r="Q3790" s="48">
        <f t="shared" si="357"/>
        <v>2.5399811853245531E-2</v>
      </c>
      <c r="R3790">
        <f t="shared" si="358"/>
        <v>130800</v>
      </c>
      <c r="S3790">
        <f t="shared" si="359"/>
        <v>24500</v>
      </c>
    </row>
    <row r="3791" spans="1:19" x14ac:dyDescent="0.25">
      <c r="A3791" s="12">
        <v>3790</v>
      </c>
      <c r="B3791" s="12" t="s">
        <v>292</v>
      </c>
      <c r="C3791" s="12" t="s">
        <v>2460</v>
      </c>
      <c r="D3791" s="28">
        <v>43018.519768518519</v>
      </c>
      <c r="E3791" s="17">
        <v>43021.019768518519</v>
      </c>
      <c r="F3791" s="13" t="s">
        <v>302</v>
      </c>
      <c r="G3791" s="12">
        <v>3600</v>
      </c>
      <c r="H3791" s="12" t="s">
        <v>289</v>
      </c>
      <c r="I3791" s="12" t="s">
        <v>322</v>
      </c>
      <c r="J3791" s="37">
        <f>INDEX('Bảng Giá'!$C$3:$H$18,MATCH('Raw Data'!P3791,'Bảng Giá'!$B$3:$B$18,0),MATCH('Raw Data'!M3791,'Bảng Giá'!$C$2:$H$2,0))</f>
        <v>78500</v>
      </c>
      <c r="K3791" s="12">
        <v>77000</v>
      </c>
      <c r="L3791" s="36">
        <f t="shared" si="354"/>
        <v>2.5</v>
      </c>
      <c r="M3791" t="str">
        <f>'References data'!H3792</f>
        <v>Liên Vùng đặc biệt</v>
      </c>
      <c r="N3791">
        <f t="shared" si="355"/>
        <v>3.6</v>
      </c>
      <c r="O3791">
        <f t="shared" si="356"/>
        <v>1500</v>
      </c>
      <c r="P3791" t="str">
        <f>IF(AND(N3791&gt;0,N3791&lt;=0.05),'Bảng Giá'!$B$3,IF(AND(N3791&lt;=0.1,N3791&gt;0.05),'Bảng Giá'!$B$4,IF(AND('Raw Data'!N3791&gt;0.1,'Raw Data'!N3791&lt;=0.25),'Bảng Giá'!$B$5,IF(AND('Raw Data'!N3791&gt;0.25,'Raw Data'!N3791&lt;=0.5),'Bảng Giá'!$B$6,IF(AND('Raw Data'!N3791&gt;0.5,'Raw Data'!N3791&lt;=1),'Bảng Giá'!$B$7,IF(AND('Raw Data'!N3791&gt;1,'Raw Data'!N3791&lt;=1.5),'Bảng Giá'!$B$8,IF(AND('Raw Data'!N3791&gt;1.5,'Raw Data'!N3791&lt;=2),'Bảng Giá'!$B$9,IF(AND('Raw Data'!N3791&gt;2,'Raw Data'!N3791&lt;=2.5),'Bảng Giá'!$B$10,IF(AND('Raw Data'!N3791&gt;2.5,'Raw Data'!N3791&lt;=3),'Bảng Giá'!$B$11,IF(AND('Raw Data'!N3791&gt;3,'Raw Data'!N3791&lt;=3.5),'Bảng Giá'!$B$12,IF(AND('Raw Data'!N3791&gt;3.5,'Raw Data'!N3791&lt;=4),'Bảng Giá'!$B$13,IF(AND('Raw Data'!N3791&gt;4,'Raw Data'!N3791&lt;=4.5),'Bảng Giá'!$B$14,IF(AND('Raw Data'!N3791&gt;4.5,'Raw Data'!N3791&lt;=5),'Bảng Giá'!$B$15,IF(AND('Raw Data'!N3791&gt;5,'Raw Data'!N3791&lt;=5.5),'Bảng Giá'!$B$16,IF(AND('Raw Data'!N3791&gt;5.5,'Raw Data'!N3791&lt;=6),'Bảng Giá'!$B$17,'Bảng Giá'!$B$18)))))))))))))))</f>
        <v>3.5&lt;x&lt;=4</v>
      </c>
      <c r="Q3791" s="48">
        <f t="shared" si="357"/>
        <v>1.948051948051948E-2</v>
      </c>
      <c r="R3791">
        <f t="shared" si="358"/>
        <v>94200</v>
      </c>
      <c r="S3791">
        <f t="shared" si="359"/>
        <v>17200</v>
      </c>
    </row>
    <row r="3792" spans="1:19" x14ac:dyDescent="0.25">
      <c r="A3792" s="12">
        <v>3791</v>
      </c>
      <c r="B3792" s="12" t="s">
        <v>292</v>
      </c>
      <c r="C3792" s="12" t="s">
        <v>2461</v>
      </c>
      <c r="D3792" s="28">
        <v>43019.374872685185</v>
      </c>
      <c r="E3792" s="17">
        <v>43023.574872685182</v>
      </c>
      <c r="F3792" s="13" t="s">
        <v>302</v>
      </c>
      <c r="G3792" s="12">
        <v>5400</v>
      </c>
      <c r="H3792" s="12" t="s">
        <v>171</v>
      </c>
      <c r="I3792" s="12" t="s">
        <v>311</v>
      </c>
      <c r="J3792" s="37">
        <f>INDEX('Bảng Giá'!$C$3:$H$18,MATCH('Raw Data'!P3792,'Bảng Giá'!$B$3:$B$18,0),MATCH('Raw Data'!M3792,'Bảng Giá'!$C$2:$H$2,0))</f>
        <v>109000</v>
      </c>
      <c r="K3792" s="12">
        <v>106300</v>
      </c>
      <c r="L3792" s="36">
        <f t="shared" si="354"/>
        <v>4.1999999999970896</v>
      </c>
      <c r="M3792" t="str">
        <f>'References data'!H3793</f>
        <v>Liên Vùng</v>
      </c>
      <c r="N3792">
        <f t="shared" si="355"/>
        <v>5.4</v>
      </c>
      <c r="O3792">
        <f t="shared" si="356"/>
        <v>2700</v>
      </c>
      <c r="P3792" t="str">
        <f>IF(AND(N3792&gt;0,N3792&lt;=0.05),'Bảng Giá'!$B$3,IF(AND(N3792&lt;=0.1,N3792&gt;0.05),'Bảng Giá'!$B$4,IF(AND('Raw Data'!N3792&gt;0.1,'Raw Data'!N3792&lt;=0.25),'Bảng Giá'!$B$5,IF(AND('Raw Data'!N3792&gt;0.25,'Raw Data'!N3792&lt;=0.5),'Bảng Giá'!$B$6,IF(AND('Raw Data'!N3792&gt;0.5,'Raw Data'!N3792&lt;=1),'Bảng Giá'!$B$7,IF(AND('Raw Data'!N3792&gt;1,'Raw Data'!N3792&lt;=1.5),'Bảng Giá'!$B$8,IF(AND('Raw Data'!N3792&gt;1.5,'Raw Data'!N3792&lt;=2),'Bảng Giá'!$B$9,IF(AND('Raw Data'!N3792&gt;2,'Raw Data'!N3792&lt;=2.5),'Bảng Giá'!$B$10,IF(AND('Raw Data'!N3792&gt;2.5,'Raw Data'!N3792&lt;=3),'Bảng Giá'!$B$11,IF(AND('Raw Data'!N3792&gt;3,'Raw Data'!N3792&lt;=3.5),'Bảng Giá'!$B$12,IF(AND('Raw Data'!N3792&gt;3.5,'Raw Data'!N3792&lt;=4),'Bảng Giá'!$B$13,IF(AND('Raw Data'!N3792&gt;4,'Raw Data'!N3792&lt;=4.5),'Bảng Giá'!$B$14,IF(AND('Raw Data'!N3792&gt;4.5,'Raw Data'!N3792&lt;=5),'Bảng Giá'!$B$15,IF(AND('Raw Data'!N3792&gt;5,'Raw Data'!N3792&lt;=5.5),'Bảng Giá'!$B$16,IF(AND('Raw Data'!N3792&gt;5.5,'Raw Data'!N3792&lt;=6),'Bảng Giá'!$B$17,'Bảng Giá'!$B$18)))))))))))))))</f>
        <v>5&lt;x&lt;=5.5</v>
      </c>
      <c r="Q3792" s="48">
        <f t="shared" si="357"/>
        <v>2.5399811853245531E-2</v>
      </c>
      <c r="R3792">
        <f t="shared" si="358"/>
        <v>130800</v>
      </c>
      <c r="S3792">
        <f t="shared" si="359"/>
        <v>24500</v>
      </c>
    </row>
    <row r="3793" spans="1:19" x14ac:dyDescent="0.25">
      <c r="A3793" s="12">
        <v>3792</v>
      </c>
      <c r="B3793" s="12" t="s">
        <v>292</v>
      </c>
      <c r="C3793" s="12" t="s">
        <v>2462</v>
      </c>
      <c r="D3793" s="28">
        <v>43020.333333333336</v>
      </c>
      <c r="E3793" s="17">
        <v>43024.533333333333</v>
      </c>
      <c r="F3793" s="13" t="s">
        <v>302</v>
      </c>
      <c r="G3793" s="12">
        <v>3600</v>
      </c>
      <c r="H3793" s="12" t="s">
        <v>312</v>
      </c>
      <c r="I3793" s="12" t="s">
        <v>322</v>
      </c>
      <c r="J3793" s="37">
        <f>INDEX('Bảng Giá'!$C$3:$H$18,MATCH('Raw Data'!P3793,'Bảng Giá'!$B$3:$B$18,0),MATCH('Raw Data'!M3793,'Bảng Giá'!$C$2:$H$2,0))</f>
        <v>83500</v>
      </c>
      <c r="K3793" s="12">
        <v>81500</v>
      </c>
      <c r="L3793" s="36">
        <f t="shared" si="354"/>
        <v>4.1999999999970896</v>
      </c>
      <c r="M3793" t="str">
        <f>'References data'!H3794</f>
        <v>Liên Vùng</v>
      </c>
      <c r="N3793">
        <f t="shared" si="355"/>
        <v>3.6</v>
      </c>
      <c r="O3793">
        <f t="shared" si="356"/>
        <v>2000</v>
      </c>
      <c r="P3793" t="str">
        <f>IF(AND(N3793&gt;0,N3793&lt;=0.05),'Bảng Giá'!$B$3,IF(AND(N3793&lt;=0.1,N3793&gt;0.05),'Bảng Giá'!$B$4,IF(AND('Raw Data'!N3793&gt;0.1,'Raw Data'!N3793&lt;=0.25),'Bảng Giá'!$B$5,IF(AND('Raw Data'!N3793&gt;0.25,'Raw Data'!N3793&lt;=0.5),'Bảng Giá'!$B$6,IF(AND('Raw Data'!N3793&gt;0.5,'Raw Data'!N3793&lt;=1),'Bảng Giá'!$B$7,IF(AND('Raw Data'!N3793&gt;1,'Raw Data'!N3793&lt;=1.5),'Bảng Giá'!$B$8,IF(AND('Raw Data'!N3793&gt;1.5,'Raw Data'!N3793&lt;=2),'Bảng Giá'!$B$9,IF(AND('Raw Data'!N3793&gt;2,'Raw Data'!N3793&lt;=2.5),'Bảng Giá'!$B$10,IF(AND('Raw Data'!N3793&gt;2.5,'Raw Data'!N3793&lt;=3),'Bảng Giá'!$B$11,IF(AND('Raw Data'!N3793&gt;3,'Raw Data'!N3793&lt;=3.5),'Bảng Giá'!$B$12,IF(AND('Raw Data'!N3793&gt;3.5,'Raw Data'!N3793&lt;=4),'Bảng Giá'!$B$13,IF(AND('Raw Data'!N3793&gt;4,'Raw Data'!N3793&lt;=4.5),'Bảng Giá'!$B$14,IF(AND('Raw Data'!N3793&gt;4.5,'Raw Data'!N3793&lt;=5),'Bảng Giá'!$B$15,IF(AND('Raw Data'!N3793&gt;5,'Raw Data'!N3793&lt;=5.5),'Bảng Giá'!$B$16,IF(AND('Raw Data'!N3793&gt;5.5,'Raw Data'!N3793&lt;=6),'Bảng Giá'!$B$17,'Bảng Giá'!$B$18)))))))))))))))</f>
        <v>3.5&lt;x&lt;=4</v>
      </c>
      <c r="Q3793" s="48">
        <f t="shared" si="357"/>
        <v>2.4539877300613498E-2</v>
      </c>
      <c r="R3793">
        <f t="shared" si="358"/>
        <v>100200</v>
      </c>
      <c r="S3793">
        <f t="shared" si="359"/>
        <v>18700</v>
      </c>
    </row>
    <row r="3794" spans="1:19" x14ac:dyDescent="0.25">
      <c r="A3794" s="12">
        <v>3793</v>
      </c>
      <c r="B3794" s="12" t="s">
        <v>292</v>
      </c>
      <c r="C3794" s="12" t="s">
        <v>2463</v>
      </c>
      <c r="D3794" s="28">
        <v>43018.394907407404</v>
      </c>
      <c r="E3794" s="17">
        <v>43020.894907407404</v>
      </c>
      <c r="F3794" s="13" t="s">
        <v>302</v>
      </c>
      <c r="G3794" s="12">
        <v>3600</v>
      </c>
      <c r="H3794" s="12" t="s">
        <v>146</v>
      </c>
      <c r="I3794" s="12" t="s">
        <v>322</v>
      </c>
      <c r="J3794" s="37">
        <f>INDEX('Bảng Giá'!$C$3:$H$18,MATCH('Raw Data'!P3794,'Bảng Giá'!$B$3:$B$18,0),MATCH('Raw Data'!M3794,'Bảng Giá'!$C$2:$H$2,0))</f>
        <v>78500</v>
      </c>
      <c r="K3794" s="12">
        <v>77000</v>
      </c>
      <c r="L3794" s="36">
        <f t="shared" si="354"/>
        <v>2.5</v>
      </c>
      <c r="M3794" t="str">
        <f>'References data'!H3795</f>
        <v>Liên Vùng đặc biệt</v>
      </c>
      <c r="N3794">
        <f t="shared" si="355"/>
        <v>3.6</v>
      </c>
      <c r="O3794">
        <f t="shared" si="356"/>
        <v>1500</v>
      </c>
      <c r="P3794" t="str">
        <f>IF(AND(N3794&gt;0,N3794&lt;=0.05),'Bảng Giá'!$B$3,IF(AND(N3794&lt;=0.1,N3794&gt;0.05),'Bảng Giá'!$B$4,IF(AND('Raw Data'!N3794&gt;0.1,'Raw Data'!N3794&lt;=0.25),'Bảng Giá'!$B$5,IF(AND('Raw Data'!N3794&gt;0.25,'Raw Data'!N3794&lt;=0.5),'Bảng Giá'!$B$6,IF(AND('Raw Data'!N3794&gt;0.5,'Raw Data'!N3794&lt;=1),'Bảng Giá'!$B$7,IF(AND('Raw Data'!N3794&gt;1,'Raw Data'!N3794&lt;=1.5),'Bảng Giá'!$B$8,IF(AND('Raw Data'!N3794&gt;1.5,'Raw Data'!N3794&lt;=2),'Bảng Giá'!$B$9,IF(AND('Raw Data'!N3794&gt;2,'Raw Data'!N3794&lt;=2.5),'Bảng Giá'!$B$10,IF(AND('Raw Data'!N3794&gt;2.5,'Raw Data'!N3794&lt;=3),'Bảng Giá'!$B$11,IF(AND('Raw Data'!N3794&gt;3,'Raw Data'!N3794&lt;=3.5),'Bảng Giá'!$B$12,IF(AND('Raw Data'!N3794&gt;3.5,'Raw Data'!N3794&lt;=4),'Bảng Giá'!$B$13,IF(AND('Raw Data'!N3794&gt;4,'Raw Data'!N3794&lt;=4.5),'Bảng Giá'!$B$14,IF(AND('Raw Data'!N3794&gt;4.5,'Raw Data'!N3794&lt;=5),'Bảng Giá'!$B$15,IF(AND('Raw Data'!N3794&gt;5,'Raw Data'!N3794&lt;=5.5),'Bảng Giá'!$B$16,IF(AND('Raw Data'!N3794&gt;5.5,'Raw Data'!N3794&lt;=6),'Bảng Giá'!$B$17,'Bảng Giá'!$B$18)))))))))))))))</f>
        <v>3.5&lt;x&lt;=4</v>
      </c>
      <c r="Q3794" s="48">
        <f t="shared" si="357"/>
        <v>1.948051948051948E-2</v>
      </c>
      <c r="R3794">
        <f t="shared" si="358"/>
        <v>94200</v>
      </c>
      <c r="S3794">
        <f t="shared" si="359"/>
        <v>17200</v>
      </c>
    </row>
    <row r="3795" spans="1:19" x14ac:dyDescent="0.25">
      <c r="A3795" s="12">
        <v>3794</v>
      </c>
      <c r="B3795" s="12" t="s">
        <v>292</v>
      </c>
      <c r="C3795" s="12" t="s">
        <v>2464</v>
      </c>
      <c r="D3795" s="28">
        <v>43020.333333333336</v>
      </c>
      <c r="E3795" s="17">
        <v>43024.533333333333</v>
      </c>
      <c r="F3795" s="13" t="s">
        <v>302</v>
      </c>
      <c r="G3795" s="12">
        <v>5400</v>
      </c>
      <c r="H3795" s="12" t="s">
        <v>320</v>
      </c>
      <c r="I3795" s="12" t="s">
        <v>311</v>
      </c>
      <c r="J3795" s="37">
        <f>INDEX('Bảng Giá'!$C$3:$H$18,MATCH('Raw Data'!P3795,'Bảng Giá'!$B$3:$B$18,0),MATCH('Raw Data'!M3795,'Bảng Giá'!$C$2:$H$2,0))</f>
        <v>109000</v>
      </c>
      <c r="K3795" s="12">
        <v>106300</v>
      </c>
      <c r="L3795" s="36">
        <f t="shared" si="354"/>
        <v>4.1999999999970896</v>
      </c>
      <c r="M3795" t="str">
        <f>'References data'!H3796</f>
        <v>Liên Vùng</v>
      </c>
      <c r="N3795">
        <f t="shared" si="355"/>
        <v>5.4</v>
      </c>
      <c r="O3795">
        <f t="shared" si="356"/>
        <v>2700</v>
      </c>
      <c r="P3795" t="str">
        <f>IF(AND(N3795&gt;0,N3795&lt;=0.05),'Bảng Giá'!$B$3,IF(AND(N3795&lt;=0.1,N3795&gt;0.05),'Bảng Giá'!$B$4,IF(AND('Raw Data'!N3795&gt;0.1,'Raw Data'!N3795&lt;=0.25),'Bảng Giá'!$B$5,IF(AND('Raw Data'!N3795&gt;0.25,'Raw Data'!N3795&lt;=0.5),'Bảng Giá'!$B$6,IF(AND('Raw Data'!N3795&gt;0.5,'Raw Data'!N3795&lt;=1),'Bảng Giá'!$B$7,IF(AND('Raw Data'!N3795&gt;1,'Raw Data'!N3795&lt;=1.5),'Bảng Giá'!$B$8,IF(AND('Raw Data'!N3795&gt;1.5,'Raw Data'!N3795&lt;=2),'Bảng Giá'!$B$9,IF(AND('Raw Data'!N3795&gt;2,'Raw Data'!N3795&lt;=2.5),'Bảng Giá'!$B$10,IF(AND('Raw Data'!N3795&gt;2.5,'Raw Data'!N3795&lt;=3),'Bảng Giá'!$B$11,IF(AND('Raw Data'!N3795&gt;3,'Raw Data'!N3795&lt;=3.5),'Bảng Giá'!$B$12,IF(AND('Raw Data'!N3795&gt;3.5,'Raw Data'!N3795&lt;=4),'Bảng Giá'!$B$13,IF(AND('Raw Data'!N3795&gt;4,'Raw Data'!N3795&lt;=4.5),'Bảng Giá'!$B$14,IF(AND('Raw Data'!N3795&gt;4.5,'Raw Data'!N3795&lt;=5),'Bảng Giá'!$B$15,IF(AND('Raw Data'!N3795&gt;5,'Raw Data'!N3795&lt;=5.5),'Bảng Giá'!$B$16,IF(AND('Raw Data'!N3795&gt;5.5,'Raw Data'!N3795&lt;=6),'Bảng Giá'!$B$17,'Bảng Giá'!$B$18)))))))))))))))</f>
        <v>5&lt;x&lt;=5.5</v>
      </c>
      <c r="Q3795" s="48">
        <f t="shared" si="357"/>
        <v>2.5399811853245531E-2</v>
      </c>
      <c r="R3795">
        <f t="shared" si="358"/>
        <v>130800</v>
      </c>
      <c r="S3795">
        <f t="shared" si="359"/>
        <v>24500</v>
      </c>
    </row>
    <row r="3796" spans="1:19" x14ac:dyDescent="0.25">
      <c r="A3796" s="12">
        <v>3795</v>
      </c>
      <c r="B3796" s="12" t="s">
        <v>292</v>
      </c>
      <c r="C3796" s="12" t="s">
        <v>2465</v>
      </c>
      <c r="D3796" s="28">
        <v>43019.370868055557</v>
      </c>
      <c r="E3796" s="17">
        <v>43023.570868055554</v>
      </c>
      <c r="F3796" s="13" t="s">
        <v>302</v>
      </c>
      <c r="G3796" s="12">
        <v>5400</v>
      </c>
      <c r="H3796" s="12" t="s">
        <v>171</v>
      </c>
      <c r="I3796" s="12" t="s">
        <v>311</v>
      </c>
      <c r="J3796" s="37">
        <f>INDEX('Bảng Giá'!$C$3:$H$18,MATCH('Raw Data'!P3796,'Bảng Giá'!$B$3:$B$18,0),MATCH('Raw Data'!M3796,'Bảng Giá'!$C$2:$H$2,0))</f>
        <v>109000</v>
      </c>
      <c r="K3796" s="12">
        <v>106300</v>
      </c>
      <c r="L3796" s="36">
        <f t="shared" si="354"/>
        <v>4.1999999999970896</v>
      </c>
      <c r="M3796" t="str">
        <f>'References data'!H3797</f>
        <v>Liên Vùng</v>
      </c>
      <c r="N3796">
        <f t="shared" si="355"/>
        <v>5.4</v>
      </c>
      <c r="O3796">
        <f t="shared" si="356"/>
        <v>2700</v>
      </c>
      <c r="P3796" t="str">
        <f>IF(AND(N3796&gt;0,N3796&lt;=0.05),'Bảng Giá'!$B$3,IF(AND(N3796&lt;=0.1,N3796&gt;0.05),'Bảng Giá'!$B$4,IF(AND('Raw Data'!N3796&gt;0.1,'Raw Data'!N3796&lt;=0.25),'Bảng Giá'!$B$5,IF(AND('Raw Data'!N3796&gt;0.25,'Raw Data'!N3796&lt;=0.5),'Bảng Giá'!$B$6,IF(AND('Raw Data'!N3796&gt;0.5,'Raw Data'!N3796&lt;=1),'Bảng Giá'!$B$7,IF(AND('Raw Data'!N3796&gt;1,'Raw Data'!N3796&lt;=1.5),'Bảng Giá'!$B$8,IF(AND('Raw Data'!N3796&gt;1.5,'Raw Data'!N3796&lt;=2),'Bảng Giá'!$B$9,IF(AND('Raw Data'!N3796&gt;2,'Raw Data'!N3796&lt;=2.5),'Bảng Giá'!$B$10,IF(AND('Raw Data'!N3796&gt;2.5,'Raw Data'!N3796&lt;=3),'Bảng Giá'!$B$11,IF(AND('Raw Data'!N3796&gt;3,'Raw Data'!N3796&lt;=3.5),'Bảng Giá'!$B$12,IF(AND('Raw Data'!N3796&gt;3.5,'Raw Data'!N3796&lt;=4),'Bảng Giá'!$B$13,IF(AND('Raw Data'!N3796&gt;4,'Raw Data'!N3796&lt;=4.5),'Bảng Giá'!$B$14,IF(AND('Raw Data'!N3796&gt;4.5,'Raw Data'!N3796&lt;=5),'Bảng Giá'!$B$15,IF(AND('Raw Data'!N3796&gt;5,'Raw Data'!N3796&lt;=5.5),'Bảng Giá'!$B$16,IF(AND('Raw Data'!N3796&gt;5.5,'Raw Data'!N3796&lt;=6),'Bảng Giá'!$B$17,'Bảng Giá'!$B$18)))))))))))))))</f>
        <v>5&lt;x&lt;=5.5</v>
      </c>
      <c r="Q3796" s="48">
        <f t="shared" si="357"/>
        <v>2.5399811853245531E-2</v>
      </c>
      <c r="R3796">
        <f t="shared" si="358"/>
        <v>130800</v>
      </c>
      <c r="S3796">
        <f t="shared" si="359"/>
        <v>24500</v>
      </c>
    </row>
    <row r="3797" spans="1:19" x14ac:dyDescent="0.25">
      <c r="A3797" s="12">
        <v>3796</v>
      </c>
      <c r="B3797" s="12" t="s">
        <v>292</v>
      </c>
      <c r="C3797" s="12" t="s">
        <v>2466</v>
      </c>
      <c r="D3797" s="28">
        <v>43018.68546296296</v>
      </c>
      <c r="E3797" s="17">
        <v>43022.885462962957</v>
      </c>
      <c r="F3797" s="13" t="s">
        <v>302</v>
      </c>
      <c r="G3797" s="12">
        <v>5400</v>
      </c>
      <c r="H3797" s="12" t="s">
        <v>324</v>
      </c>
      <c r="I3797" s="12" t="s">
        <v>311</v>
      </c>
      <c r="J3797" s="37">
        <f>INDEX('Bảng Giá'!$C$3:$H$18,MATCH('Raw Data'!P3797,'Bảng Giá'!$B$3:$B$18,0),MATCH('Raw Data'!M3797,'Bảng Giá'!$C$2:$H$2,0))</f>
        <v>109000</v>
      </c>
      <c r="K3797" s="12">
        <v>106300</v>
      </c>
      <c r="L3797" s="36">
        <f t="shared" si="354"/>
        <v>4.1999999999970896</v>
      </c>
      <c r="M3797" t="str">
        <f>'References data'!H3798</f>
        <v>Liên Vùng</v>
      </c>
      <c r="N3797">
        <f t="shared" si="355"/>
        <v>5.4</v>
      </c>
      <c r="O3797">
        <f t="shared" si="356"/>
        <v>2700</v>
      </c>
      <c r="P3797" t="str">
        <f>IF(AND(N3797&gt;0,N3797&lt;=0.05),'Bảng Giá'!$B$3,IF(AND(N3797&lt;=0.1,N3797&gt;0.05),'Bảng Giá'!$B$4,IF(AND('Raw Data'!N3797&gt;0.1,'Raw Data'!N3797&lt;=0.25),'Bảng Giá'!$B$5,IF(AND('Raw Data'!N3797&gt;0.25,'Raw Data'!N3797&lt;=0.5),'Bảng Giá'!$B$6,IF(AND('Raw Data'!N3797&gt;0.5,'Raw Data'!N3797&lt;=1),'Bảng Giá'!$B$7,IF(AND('Raw Data'!N3797&gt;1,'Raw Data'!N3797&lt;=1.5),'Bảng Giá'!$B$8,IF(AND('Raw Data'!N3797&gt;1.5,'Raw Data'!N3797&lt;=2),'Bảng Giá'!$B$9,IF(AND('Raw Data'!N3797&gt;2,'Raw Data'!N3797&lt;=2.5),'Bảng Giá'!$B$10,IF(AND('Raw Data'!N3797&gt;2.5,'Raw Data'!N3797&lt;=3),'Bảng Giá'!$B$11,IF(AND('Raw Data'!N3797&gt;3,'Raw Data'!N3797&lt;=3.5),'Bảng Giá'!$B$12,IF(AND('Raw Data'!N3797&gt;3.5,'Raw Data'!N3797&lt;=4),'Bảng Giá'!$B$13,IF(AND('Raw Data'!N3797&gt;4,'Raw Data'!N3797&lt;=4.5),'Bảng Giá'!$B$14,IF(AND('Raw Data'!N3797&gt;4.5,'Raw Data'!N3797&lt;=5),'Bảng Giá'!$B$15,IF(AND('Raw Data'!N3797&gt;5,'Raw Data'!N3797&lt;=5.5),'Bảng Giá'!$B$16,IF(AND('Raw Data'!N3797&gt;5.5,'Raw Data'!N3797&lt;=6),'Bảng Giá'!$B$17,'Bảng Giá'!$B$18)))))))))))))))</f>
        <v>5&lt;x&lt;=5.5</v>
      </c>
      <c r="Q3797" s="48">
        <f t="shared" si="357"/>
        <v>2.5399811853245531E-2</v>
      </c>
      <c r="R3797">
        <f t="shared" si="358"/>
        <v>130800</v>
      </c>
      <c r="S3797">
        <f t="shared" si="359"/>
        <v>24500</v>
      </c>
    </row>
    <row r="3798" spans="1:19" x14ac:dyDescent="0.25">
      <c r="A3798" s="12">
        <v>3797</v>
      </c>
      <c r="B3798" s="12" t="s">
        <v>292</v>
      </c>
      <c r="C3798" s="12" t="s">
        <v>2467</v>
      </c>
      <c r="D3798" s="28">
        <v>43020.674224537041</v>
      </c>
      <c r="E3798" s="17">
        <v>43023.174224537041</v>
      </c>
      <c r="F3798" s="13" t="s">
        <v>302</v>
      </c>
      <c r="G3798" s="12">
        <v>3600</v>
      </c>
      <c r="H3798" s="12" t="s">
        <v>146</v>
      </c>
      <c r="I3798" s="12" t="s">
        <v>322</v>
      </c>
      <c r="J3798" s="37">
        <f>INDEX('Bảng Giá'!$C$3:$H$18,MATCH('Raw Data'!P3798,'Bảng Giá'!$B$3:$B$18,0),MATCH('Raw Data'!M3798,'Bảng Giá'!$C$2:$H$2,0))</f>
        <v>78500</v>
      </c>
      <c r="K3798" s="12">
        <v>77000</v>
      </c>
      <c r="L3798" s="36">
        <f t="shared" si="354"/>
        <v>2.5</v>
      </c>
      <c r="M3798" t="str">
        <f>'References data'!H3799</f>
        <v>Liên Vùng đặc biệt</v>
      </c>
      <c r="N3798">
        <f t="shared" si="355"/>
        <v>3.6</v>
      </c>
      <c r="O3798">
        <f t="shared" si="356"/>
        <v>1500</v>
      </c>
      <c r="P3798" t="str">
        <f>IF(AND(N3798&gt;0,N3798&lt;=0.05),'Bảng Giá'!$B$3,IF(AND(N3798&lt;=0.1,N3798&gt;0.05),'Bảng Giá'!$B$4,IF(AND('Raw Data'!N3798&gt;0.1,'Raw Data'!N3798&lt;=0.25),'Bảng Giá'!$B$5,IF(AND('Raw Data'!N3798&gt;0.25,'Raw Data'!N3798&lt;=0.5),'Bảng Giá'!$B$6,IF(AND('Raw Data'!N3798&gt;0.5,'Raw Data'!N3798&lt;=1),'Bảng Giá'!$B$7,IF(AND('Raw Data'!N3798&gt;1,'Raw Data'!N3798&lt;=1.5),'Bảng Giá'!$B$8,IF(AND('Raw Data'!N3798&gt;1.5,'Raw Data'!N3798&lt;=2),'Bảng Giá'!$B$9,IF(AND('Raw Data'!N3798&gt;2,'Raw Data'!N3798&lt;=2.5),'Bảng Giá'!$B$10,IF(AND('Raw Data'!N3798&gt;2.5,'Raw Data'!N3798&lt;=3),'Bảng Giá'!$B$11,IF(AND('Raw Data'!N3798&gt;3,'Raw Data'!N3798&lt;=3.5),'Bảng Giá'!$B$12,IF(AND('Raw Data'!N3798&gt;3.5,'Raw Data'!N3798&lt;=4),'Bảng Giá'!$B$13,IF(AND('Raw Data'!N3798&gt;4,'Raw Data'!N3798&lt;=4.5),'Bảng Giá'!$B$14,IF(AND('Raw Data'!N3798&gt;4.5,'Raw Data'!N3798&lt;=5),'Bảng Giá'!$B$15,IF(AND('Raw Data'!N3798&gt;5,'Raw Data'!N3798&lt;=5.5),'Bảng Giá'!$B$16,IF(AND('Raw Data'!N3798&gt;5.5,'Raw Data'!N3798&lt;=6),'Bảng Giá'!$B$17,'Bảng Giá'!$B$18)))))))))))))))</f>
        <v>3.5&lt;x&lt;=4</v>
      </c>
      <c r="Q3798" s="48">
        <f t="shared" si="357"/>
        <v>1.948051948051948E-2</v>
      </c>
      <c r="R3798">
        <f t="shared" si="358"/>
        <v>94200</v>
      </c>
      <c r="S3798">
        <f t="shared" si="359"/>
        <v>17200</v>
      </c>
    </row>
    <row r="3799" spans="1:19" x14ac:dyDescent="0.25">
      <c r="A3799" s="12">
        <v>3798</v>
      </c>
      <c r="B3799" s="12" t="s">
        <v>292</v>
      </c>
      <c r="C3799" s="12" t="s">
        <v>2468</v>
      </c>
      <c r="D3799" s="28">
        <v>43019.374502314815</v>
      </c>
      <c r="E3799" s="17">
        <v>43023.574502314812</v>
      </c>
      <c r="F3799" s="13" t="s">
        <v>302</v>
      </c>
      <c r="G3799" s="12">
        <v>3600</v>
      </c>
      <c r="H3799" s="12" t="s">
        <v>190</v>
      </c>
      <c r="I3799" s="12" t="s">
        <v>322</v>
      </c>
      <c r="J3799" s="37">
        <f>INDEX('Bảng Giá'!$C$3:$H$18,MATCH('Raw Data'!P3799,'Bảng Giá'!$B$3:$B$18,0),MATCH('Raw Data'!M3799,'Bảng Giá'!$C$2:$H$2,0))</f>
        <v>83500</v>
      </c>
      <c r="K3799" s="12">
        <v>81500</v>
      </c>
      <c r="L3799" s="36">
        <f t="shared" si="354"/>
        <v>4.1999999999970896</v>
      </c>
      <c r="M3799" t="str">
        <f>'References data'!H3800</f>
        <v>Liên Vùng</v>
      </c>
      <c r="N3799">
        <f t="shared" si="355"/>
        <v>3.6</v>
      </c>
      <c r="O3799">
        <f t="shared" si="356"/>
        <v>2000</v>
      </c>
      <c r="P3799" t="str">
        <f>IF(AND(N3799&gt;0,N3799&lt;=0.05),'Bảng Giá'!$B$3,IF(AND(N3799&lt;=0.1,N3799&gt;0.05),'Bảng Giá'!$B$4,IF(AND('Raw Data'!N3799&gt;0.1,'Raw Data'!N3799&lt;=0.25),'Bảng Giá'!$B$5,IF(AND('Raw Data'!N3799&gt;0.25,'Raw Data'!N3799&lt;=0.5),'Bảng Giá'!$B$6,IF(AND('Raw Data'!N3799&gt;0.5,'Raw Data'!N3799&lt;=1),'Bảng Giá'!$B$7,IF(AND('Raw Data'!N3799&gt;1,'Raw Data'!N3799&lt;=1.5),'Bảng Giá'!$B$8,IF(AND('Raw Data'!N3799&gt;1.5,'Raw Data'!N3799&lt;=2),'Bảng Giá'!$B$9,IF(AND('Raw Data'!N3799&gt;2,'Raw Data'!N3799&lt;=2.5),'Bảng Giá'!$B$10,IF(AND('Raw Data'!N3799&gt;2.5,'Raw Data'!N3799&lt;=3),'Bảng Giá'!$B$11,IF(AND('Raw Data'!N3799&gt;3,'Raw Data'!N3799&lt;=3.5),'Bảng Giá'!$B$12,IF(AND('Raw Data'!N3799&gt;3.5,'Raw Data'!N3799&lt;=4),'Bảng Giá'!$B$13,IF(AND('Raw Data'!N3799&gt;4,'Raw Data'!N3799&lt;=4.5),'Bảng Giá'!$B$14,IF(AND('Raw Data'!N3799&gt;4.5,'Raw Data'!N3799&lt;=5),'Bảng Giá'!$B$15,IF(AND('Raw Data'!N3799&gt;5,'Raw Data'!N3799&lt;=5.5),'Bảng Giá'!$B$16,IF(AND('Raw Data'!N3799&gt;5.5,'Raw Data'!N3799&lt;=6),'Bảng Giá'!$B$17,'Bảng Giá'!$B$18)))))))))))))))</f>
        <v>3.5&lt;x&lt;=4</v>
      </c>
      <c r="Q3799" s="48">
        <f t="shared" si="357"/>
        <v>2.4539877300613498E-2</v>
      </c>
      <c r="R3799">
        <f t="shared" si="358"/>
        <v>100200</v>
      </c>
      <c r="S3799">
        <f t="shared" si="359"/>
        <v>18700</v>
      </c>
    </row>
    <row r="3800" spans="1:19" x14ac:dyDescent="0.25">
      <c r="A3800" s="12">
        <v>3799</v>
      </c>
      <c r="B3800" s="12" t="s">
        <v>292</v>
      </c>
      <c r="C3800" s="12" t="s">
        <v>2469</v>
      </c>
      <c r="D3800" s="28">
        <v>43020.512280092589</v>
      </c>
      <c r="E3800" s="17">
        <v>43023.012280092589</v>
      </c>
      <c r="F3800" s="13" t="s">
        <v>302</v>
      </c>
      <c r="G3800" s="12">
        <v>3600</v>
      </c>
      <c r="H3800" s="12" t="s">
        <v>146</v>
      </c>
      <c r="I3800" s="12" t="s">
        <v>322</v>
      </c>
      <c r="J3800" s="37">
        <f>INDEX('Bảng Giá'!$C$3:$H$18,MATCH('Raw Data'!P3800,'Bảng Giá'!$B$3:$B$18,0),MATCH('Raw Data'!M3800,'Bảng Giá'!$C$2:$H$2,0))</f>
        <v>78500</v>
      </c>
      <c r="K3800" s="12">
        <v>77000</v>
      </c>
      <c r="L3800" s="36">
        <f t="shared" si="354"/>
        <v>2.5</v>
      </c>
      <c r="M3800" t="str">
        <f>'References data'!H3801</f>
        <v>Liên Vùng đặc biệt</v>
      </c>
      <c r="N3800">
        <f t="shared" si="355"/>
        <v>3.6</v>
      </c>
      <c r="O3800">
        <f t="shared" si="356"/>
        <v>1500</v>
      </c>
      <c r="P3800" t="str">
        <f>IF(AND(N3800&gt;0,N3800&lt;=0.05),'Bảng Giá'!$B$3,IF(AND(N3800&lt;=0.1,N3800&gt;0.05),'Bảng Giá'!$B$4,IF(AND('Raw Data'!N3800&gt;0.1,'Raw Data'!N3800&lt;=0.25),'Bảng Giá'!$B$5,IF(AND('Raw Data'!N3800&gt;0.25,'Raw Data'!N3800&lt;=0.5),'Bảng Giá'!$B$6,IF(AND('Raw Data'!N3800&gt;0.5,'Raw Data'!N3800&lt;=1),'Bảng Giá'!$B$7,IF(AND('Raw Data'!N3800&gt;1,'Raw Data'!N3800&lt;=1.5),'Bảng Giá'!$B$8,IF(AND('Raw Data'!N3800&gt;1.5,'Raw Data'!N3800&lt;=2),'Bảng Giá'!$B$9,IF(AND('Raw Data'!N3800&gt;2,'Raw Data'!N3800&lt;=2.5),'Bảng Giá'!$B$10,IF(AND('Raw Data'!N3800&gt;2.5,'Raw Data'!N3800&lt;=3),'Bảng Giá'!$B$11,IF(AND('Raw Data'!N3800&gt;3,'Raw Data'!N3800&lt;=3.5),'Bảng Giá'!$B$12,IF(AND('Raw Data'!N3800&gt;3.5,'Raw Data'!N3800&lt;=4),'Bảng Giá'!$B$13,IF(AND('Raw Data'!N3800&gt;4,'Raw Data'!N3800&lt;=4.5),'Bảng Giá'!$B$14,IF(AND('Raw Data'!N3800&gt;4.5,'Raw Data'!N3800&lt;=5),'Bảng Giá'!$B$15,IF(AND('Raw Data'!N3800&gt;5,'Raw Data'!N3800&lt;=5.5),'Bảng Giá'!$B$16,IF(AND('Raw Data'!N3800&gt;5.5,'Raw Data'!N3800&lt;=6),'Bảng Giá'!$B$17,'Bảng Giá'!$B$18)))))))))))))))</f>
        <v>3.5&lt;x&lt;=4</v>
      </c>
      <c r="Q3800" s="48">
        <f t="shared" si="357"/>
        <v>1.948051948051948E-2</v>
      </c>
      <c r="R3800">
        <f t="shared" si="358"/>
        <v>94200</v>
      </c>
      <c r="S3800">
        <f t="shared" si="359"/>
        <v>17200</v>
      </c>
    </row>
    <row r="3801" spans="1:19" x14ac:dyDescent="0.25">
      <c r="A3801" s="12">
        <v>3800</v>
      </c>
      <c r="B3801" s="12" t="s">
        <v>292</v>
      </c>
      <c r="C3801" s="12" t="s">
        <v>2470</v>
      </c>
      <c r="D3801" s="28">
        <v>43018.395960648151</v>
      </c>
      <c r="E3801" s="17">
        <v>43020.895960648151</v>
      </c>
      <c r="F3801" s="13" t="s">
        <v>302</v>
      </c>
      <c r="G3801" s="12">
        <v>3600</v>
      </c>
      <c r="H3801" s="12" t="s">
        <v>146</v>
      </c>
      <c r="I3801" s="12" t="s">
        <v>322</v>
      </c>
      <c r="J3801" s="37">
        <f>INDEX('Bảng Giá'!$C$3:$H$18,MATCH('Raw Data'!P3801,'Bảng Giá'!$B$3:$B$18,0),MATCH('Raw Data'!M3801,'Bảng Giá'!$C$2:$H$2,0))</f>
        <v>78500</v>
      </c>
      <c r="K3801" s="12">
        <v>77000</v>
      </c>
      <c r="L3801" s="36">
        <f t="shared" si="354"/>
        <v>2.5</v>
      </c>
      <c r="M3801" t="str">
        <f>'References data'!H3802</f>
        <v>Liên Vùng đặc biệt</v>
      </c>
      <c r="N3801">
        <f t="shared" si="355"/>
        <v>3.6</v>
      </c>
      <c r="O3801">
        <f t="shared" si="356"/>
        <v>1500</v>
      </c>
      <c r="P3801" t="str">
        <f>IF(AND(N3801&gt;0,N3801&lt;=0.05),'Bảng Giá'!$B$3,IF(AND(N3801&lt;=0.1,N3801&gt;0.05),'Bảng Giá'!$B$4,IF(AND('Raw Data'!N3801&gt;0.1,'Raw Data'!N3801&lt;=0.25),'Bảng Giá'!$B$5,IF(AND('Raw Data'!N3801&gt;0.25,'Raw Data'!N3801&lt;=0.5),'Bảng Giá'!$B$6,IF(AND('Raw Data'!N3801&gt;0.5,'Raw Data'!N3801&lt;=1),'Bảng Giá'!$B$7,IF(AND('Raw Data'!N3801&gt;1,'Raw Data'!N3801&lt;=1.5),'Bảng Giá'!$B$8,IF(AND('Raw Data'!N3801&gt;1.5,'Raw Data'!N3801&lt;=2),'Bảng Giá'!$B$9,IF(AND('Raw Data'!N3801&gt;2,'Raw Data'!N3801&lt;=2.5),'Bảng Giá'!$B$10,IF(AND('Raw Data'!N3801&gt;2.5,'Raw Data'!N3801&lt;=3),'Bảng Giá'!$B$11,IF(AND('Raw Data'!N3801&gt;3,'Raw Data'!N3801&lt;=3.5),'Bảng Giá'!$B$12,IF(AND('Raw Data'!N3801&gt;3.5,'Raw Data'!N3801&lt;=4),'Bảng Giá'!$B$13,IF(AND('Raw Data'!N3801&gt;4,'Raw Data'!N3801&lt;=4.5),'Bảng Giá'!$B$14,IF(AND('Raw Data'!N3801&gt;4.5,'Raw Data'!N3801&lt;=5),'Bảng Giá'!$B$15,IF(AND('Raw Data'!N3801&gt;5,'Raw Data'!N3801&lt;=5.5),'Bảng Giá'!$B$16,IF(AND('Raw Data'!N3801&gt;5.5,'Raw Data'!N3801&lt;=6),'Bảng Giá'!$B$17,'Bảng Giá'!$B$18)))))))))))))))</f>
        <v>3.5&lt;x&lt;=4</v>
      </c>
      <c r="Q3801" s="48">
        <f t="shared" si="357"/>
        <v>1.948051948051948E-2</v>
      </c>
      <c r="R3801">
        <f t="shared" si="358"/>
        <v>94200</v>
      </c>
      <c r="S3801">
        <f t="shared" si="359"/>
        <v>17200</v>
      </c>
    </row>
    <row r="3802" spans="1:19" x14ac:dyDescent="0.25">
      <c r="A3802" s="12">
        <v>3801</v>
      </c>
      <c r="B3802" s="12" t="s">
        <v>292</v>
      </c>
      <c r="C3802" s="12" t="s">
        <v>2471</v>
      </c>
      <c r="D3802" s="28">
        <v>43019.37090277778</v>
      </c>
      <c r="E3802" s="17">
        <v>43021.87090277778</v>
      </c>
      <c r="F3802" s="13" t="s">
        <v>302</v>
      </c>
      <c r="G3802" s="12">
        <v>3600</v>
      </c>
      <c r="H3802" s="12" t="s">
        <v>139</v>
      </c>
      <c r="I3802" s="12" t="s">
        <v>322</v>
      </c>
      <c r="J3802" s="37">
        <f>INDEX('Bảng Giá'!$C$3:$H$18,MATCH('Raw Data'!P3802,'Bảng Giá'!$B$3:$B$18,0),MATCH('Raw Data'!M3802,'Bảng Giá'!$C$2:$H$2,0))</f>
        <v>78500</v>
      </c>
      <c r="K3802" s="12">
        <v>77000</v>
      </c>
      <c r="L3802" s="36">
        <f t="shared" si="354"/>
        <v>2.5</v>
      </c>
      <c r="M3802" t="str">
        <f>'References data'!H3803</f>
        <v>Liên Vùng đặc biệt</v>
      </c>
      <c r="N3802">
        <f t="shared" si="355"/>
        <v>3.6</v>
      </c>
      <c r="O3802">
        <f t="shared" si="356"/>
        <v>1500</v>
      </c>
      <c r="P3802" t="str">
        <f>IF(AND(N3802&gt;0,N3802&lt;=0.05),'Bảng Giá'!$B$3,IF(AND(N3802&lt;=0.1,N3802&gt;0.05),'Bảng Giá'!$B$4,IF(AND('Raw Data'!N3802&gt;0.1,'Raw Data'!N3802&lt;=0.25),'Bảng Giá'!$B$5,IF(AND('Raw Data'!N3802&gt;0.25,'Raw Data'!N3802&lt;=0.5),'Bảng Giá'!$B$6,IF(AND('Raw Data'!N3802&gt;0.5,'Raw Data'!N3802&lt;=1),'Bảng Giá'!$B$7,IF(AND('Raw Data'!N3802&gt;1,'Raw Data'!N3802&lt;=1.5),'Bảng Giá'!$B$8,IF(AND('Raw Data'!N3802&gt;1.5,'Raw Data'!N3802&lt;=2),'Bảng Giá'!$B$9,IF(AND('Raw Data'!N3802&gt;2,'Raw Data'!N3802&lt;=2.5),'Bảng Giá'!$B$10,IF(AND('Raw Data'!N3802&gt;2.5,'Raw Data'!N3802&lt;=3),'Bảng Giá'!$B$11,IF(AND('Raw Data'!N3802&gt;3,'Raw Data'!N3802&lt;=3.5),'Bảng Giá'!$B$12,IF(AND('Raw Data'!N3802&gt;3.5,'Raw Data'!N3802&lt;=4),'Bảng Giá'!$B$13,IF(AND('Raw Data'!N3802&gt;4,'Raw Data'!N3802&lt;=4.5),'Bảng Giá'!$B$14,IF(AND('Raw Data'!N3802&gt;4.5,'Raw Data'!N3802&lt;=5),'Bảng Giá'!$B$15,IF(AND('Raw Data'!N3802&gt;5,'Raw Data'!N3802&lt;=5.5),'Bảng Giá'!$B$16,IF(AND('Raw Data'!N3802&gt;5.5,'Raw Data'!N3802&lt;=6),'Bảng Giá'!$B$17,'Bảng Giá'!$B$18)))))))))))))))</f>
        <v>3.5&lt;x&lt;=4</v>
      </c>
      <c r="Q3802" s="48">
        <f t="shared" si="357"/>
        <v>1.948051948051948E-2</v>
      </c>
      <c r="R3802">
        <f t="shared" si="358"/>
        <v>94200</v>
      </c>
      <c r="S3802">
        <f t="shared" si="359"/>
        <v>17200</v>
      </c>
    </row>
    <row r="3803" spans="1:19" x14ac:dyDescent="0.25">
      <c r="A3803" s="12">
        <v>3802</v>
      </c>
      <c r="B3803" s="12" t="s">
        <v>292</v>
      </c>
      <c r="C3803" s="12" t="s">
        <v>2472</v>
      </c>
      <c r="D3803" s="28">
        <v>43018.519849537035</v>
      </c>
      <c r="E3803" s="17">
        <v>43022.719849537032</v>
      </c>
      <c r="F3803" s="13" t="s">
        <v>302</v>
      </c>
      <c r="G3803" s="12">
        <v>3600</v>
      </c>
      <c r="H3803" s="12" t="s">
        <v>275</v>
      </c>
      <c r="I3803" s="12" t="s">
        <v>322</v>
      </c>
      <c r="J3803" s="37">
        <f>INDEX('Bảng Giá'!$C$3:$H$18,MATCH('Raw Data'!P3803,'Bảng Giá'!$B$3:$B$18,0),MATCH('Raw Data'!M3803,'Bảng Giá'!$C$2:$H$2,0))</f>
        <v>83500</v>
      </c>
      <c r="K3803" s="12">
        <v>81500</v>
      </c>
      <c r="L3803" s="36">
        <f t="shared" si="354"/>
        <v>4.1999999999970896</v>
      </c>
      <c r="M3803" t="str">
        <f>'References data'!H3804</f>
        <v>Liên Vùng</v>
      </c>
      <c r="N3803">
        <f t="shared" si="355"/>
        <v>3.6</v>
      </c>
      <c r="O3803">
        <f t="shared" si="356"/>
        <v>2000</v>
      </c>
      <c r="P3803" t="str">
        <f>IF(AND(N3803&gt;0,N3803&lt;=0.05),'Bảng Giá'!$B$3,IF(AND(N3803&lt;=0.1,N3803&gt;0.05),'Bảng Giá'!$B$4,IF(AND('Raw Data'!N3803&gt;0.1,'Raw Data'!N3803&lt;=0.25),'Bảng Giá'!$B$5,IF(AND('Raw Data'!N3803&gt;0.25,'Raw Data'!N3803&lt;=0.5),'Bảng Giá'!$B$6,IF(AND('Raw Data'!N3803&gt;0.5,'Raw Data'!N3803&lt;=1),'Bảng Giá'!$B$7,IF(AND('Raw Data'!N3803&gt;1,'Raw Data'!N3803&lt;=1.5),'Bảng Giá'!$B$8,IF(AND('Raw Data'!N3803&gt;1.5,'Raw Data'!N3803&lt;=2),'Bảng Giá'!$B$9,IF(AND('Raw Data'!N3803&gt;2,'Raw Data'!N3803&lt;=2.5),'Bảng Giá'!$B$10,IF(AND('Raw Data'!N3803&gt;2.5,'Raw Data'!N3803&lt;=3),'Bảng Giá'!$B$11,IF(AND('Raw Data'!N3803&gt;3,'Raw Data'!N3803&lt;=3.5),'Bảng Giá'!$B$12,IF(AND('Raw Data'!N3803&gt;3.5,'Raw Data'!N3803&lt;=4),'Bảng Giá'!$B$13,IF(AND('Raw Data'!N3803&gt;4,'Raw Data'!N3803&lt;=4.5),'Bảng Giá'!$B$14,IF(AND('Raw Data'!N3803&gt;4.5,'Raw Data'!N3803&lt;=5),'Bảng Giá'!$B$15,IF(AND('Raw Data'!N3803&gt;5,'Raw Data'!N3803&lt;=5.5),'Bảng Giá'!$B$16,IF(AND('Raw Data'!N3803&gt;5.5,'Raw Data'!N3803&lt;=6),'Bảng Giá'!$B$17,'Bảng Giá'!$B$18)))))))))))))))</f>
        <v>3.5&lt;x&lt;=4</v>
      </c>
      <c r="Q3803" s="48">
        <f t="shared" si="357"/>
        <v>2.4539877300613498E-2</v>
      </c>
      <c r="R3803">
        <f t="shared" si="358"/>
        <v>100200</v>
      </c>
      <c r="S3803">
        <f t="shared" si="359"/>
        <v>18700</v>
      </c>
    </row>
    <row r="3804" spans="1:19" x14ac:dyDescent="0.25">
      <c r="A3804" s="12">
        <v>3803</v>
      </c>
      <c r="B3804" s="12" t="s">
        <v>292</v>
      </c>
      <c r="C3804" s="12" t="s">
        <v>2473</v>
      </c>
      <c r="D3804" s="28">
        <v>43019.374907407408</v>
      </c>
      <c r="E3804" s="17">
        <v>43021.874907407408</v>
      </c>
      <c r="F3804" s="13" t="s">
        <v>302</v>
      </c>
      <c r="G3804" s="12">
        <v>3600</v>
      </c>
      <c r="H3804" s="12" t="s">
        <v>146</v>
      </c>
      <c r="I3804" s="12" t="s">
        <v>322</v>
      </c>
      <c r="J3804" s="37">
        <f>INDEX('Bảng Giá'!$C$3:$H$18,MATCH('Raw Data'!P3804,'Bảng Giá'!$B$3:$B$18,0),MATCH('Raw Data'!M3804,'Bảng Giá'!$C$2:$H$2,0))</f>
        <v>78500</v>
      </c>
      <c r="K3804" s="12">
        <v>77000</v>
      </c>
      <c r="L3804" s="36">
        <f t="shared" si="354"/>
        <v>2.5</v>
      </c>
      <c r="M3804" t="str">
        <f>'References data'!H3805</f>
        <v>Liên Vùng đặc biệt</v>
      </c>
      <c r="N3804">
        <f t="shared" si="355"/>
        <v>3.6</v>
      </c>
      <c r="O3804">
        <f t="shared" si="356"/>
        <v>1500</v>
      </c>
      <c r="P3804" t="str">
        <f>IF(AND(N3804&gt;0,N3804&lt;=0.05),'Bảng Giá'!$B$3,IF(AND(N3804&lt;=0.1,N3804&gt;0.05),'Bảng Giá'!$B$4,IF(AND('Raw Data'!N3804&gt;0.1,'Raw Data'!N3804&lt;=0.25),'Bảng Giá'!$B$5,IF(AND('Raw Data'!N3804&gt;0.25,'Raw Data'!N3804&lt;=0.5),'Bảng Giá'!$B$6,IF(AND('Raw Data'!N3804&gt;0.5,'Raw Data'!N3804&lt;=1),'Bảng Giá'!$B$7,IF(AND('Raw Data'!N3804&gt;1,'Raw Data'!N3804&lt;=1.5),'Bảng Giá'!$B$8,IF(AND('Raw Data'!N3804&gt;1.5,'Raw Data'!N3804&lt;=2),'Bảng Giá'!$B$9,IF(AND('Raw Data'!N3804&gt;2,'Raw Data'!N3804&lt;=2.5),'Bảng Giá'!$B$10,IF(AND('Raw Data'!N3804&gt;2.5,'Raw Data'!N3804&lt;=3),'Bảng Giá'!$B$11,IF(AND('Raw Data'!N3804&gt;3,'Raw Data'!N3804&lt;=3.5),'Bảng Giá'!$B$12,IF(AND('Raw Data'!N3804&gt;3.5,'Raw Data'!N3804&lt;=4),'Bảng Giá'!$B$13,IF(AND('Raw Data'!N3804&gt;4,'Raw Data'!N3804&lt;=4.5),'Bảng Giá'!$B$14,IF(AND('Raw Data'!N3804&gt;4.5,'Raw Data'!N3804&lt;=5),'Bảng Giá'!$B$15,IF(AND('Raw Data'!N3804&gt;5,'Raw Data'!N3804&lt;=5.5),'Bảng Giá'!$B$16,IF(AND('Raw Data'!N3804&gt;5.5,'Raw Data'!N3804&lt;=6),'Bảng Giá'!$B$17,'Bảng Giá'!$B$18)))))))))))))))</f>
        <v>3.5&lt;x&lt;=4</v>
      </c>
      <c r="Q3804" s="48">
        <f t="shared" si="357"/>
        <v>1.948051948051948E-2</v>
      </c>
      <c r="R3804">
        <f t="shared" si="358"/>
        <v>94200</v>
      </c>
      <c r="S3804">
        <f t="shared" si="359"/>
        <v>17200</v>
      </c>
    </row>
    <row r="3805" spans="1:19" x14ac:dyDescent="0.25">
      <c r="A3805" s="12">
        <v>3804</v>
      </c>
      <c r="B3805" s="12" t="s">
        <v>292</v>
      </c>
      <c r="C3805" s="12" t="s">
        <v>2474</v>
      </c>
      <c r="D3805" s="28">
        <v>43018.510081018518</v>
      </c>
      <c r="E3805" s="17">
        <v>43021.010081018518</v>
      </c>
      <c r="F3805" s="13" t="s">
        <v>302</v>
      </c>
      <c r="G3805" s="12">
        <v>3600</v>
      </c>
      <c r="H3805" s="12" t="s">
        <v>139</v>
      </c>
      <c r="I3805" s="12" t="s">
        <v>322</v>
      </c>
      <c r="J3805" s="37">
        <f>INDEX('Bảng Giá'!$C$3:$H$18,MATCH('Raw Data'!P3805,'Bảng Giá'!$B$3:$B$18,0),MATCH('Raw Data'!M3805,'Bảng Giá'!$C$2:$H$2,0))</f>
        <v>78500</v>
      </c>
      <c r="K3805" s="12">
        <v>77000</v>
      </c>
      <c r="L3805" s="36">
        <f t="shared" si="354"/>
        <v>2.5</v>
      </c>
      <c r="M3805" t="str">
        <f>'References data'!H3806</f>
        <v>Liên Vùng đặc biệt</v>
      </c>
      <c r="N3805">
        <f t="shared" si="355"/>
        <v>3.6</v>
      </c>
      <c r="O3805">
        <f t="shared" si="356"/>
        <v>1500</v>
      </c>
      <c r="P3805" t="str">
        <f>IF(AND(N3805&gt;0,N3805&lt;=0.05),'Bảng Giá'!$B$3,IF(AND(N3805&lt;=0.1,N3805&gt;0.05),'Bảng Giá'!$B$4,IF(AND('Raw Data'!N3805&gt;0.1,'Raw Data'!N3805&lt;=0.25),'Bảng Giá'!$B$5,IF(AND('Raw Data'!N3805&gt;0.25,'Raw Data'!N3805&lt;=0.5),'Bảng Giá'!$B$6,IF(AND('Raw Data'!N3805&gt;0.5,'Raw Data'!N3805&lt;=1),'Bảng Giá'!$B$7,IF(AND('Raw Data'!N3805&gt;1,'Raw Data'!N3805&lt;=1.5),'Bảng Giá'!$B$8,IF(AND('Raw Data'!N3805&gt;1.5,'Raw Data'!N3805&lt;=2),'Bảng Giá'!$B$9,IF(AND('Raw Data'!N3805&gt;2,'Raw Data'!N3805&lt;=2.5),'Bảng Giá'!$B$10,IF(AND('Raw Data'!N3805&gt;2.5,'Raw Data'!N3805&lt;=3),'Bảng Giá'!$B$11,IF(AND('Raw Data'!N3805&gt;3,'Raw Data'!N3805&lt;=3.5),'Bảng Giá'!$B$12,IF(AND('Raw Data'!N3805&gt;3.5,'Raw Data'!N3805&lt;=4),'Bảng Giá'!$B$13,IF(AND('Raw Data'!N3805&gt;4,'Raw Data'!N3805&lt;=4.5),'Bảng Giá'!$B$14,IF(AND('Raw Data'!N3805&gt;4.5,'Raw Data'!N3805&lt;=5),'Bảng Giá'!$B$15,IF(AND('Raw Data'!N3805&gt;5,'Raw Data'!N3805&lt;=5.5),'Bảng Giá'!$B$16,IF(AND('Raw Data'!N3805&gt;5.5,'Raw Data'!N3805&lt;=6),'Bảng Giá'!$B$17,'Bảng Giá'!$B$18)))))))))))))))</f>
        <v>3.5&lt;x&lt;=4</v>
      </c>
      <c r="Q3805" s="48">
        <f t="shared" si="357"/>
        <v>1.948051948051948E-2</v>
      </c>
      <c r="R3805">
        <f t="shared" si="358"/>
        <v>94200</v>
      </c>
      <c r="S3805">
        <f t="shared" si="359"/>
        <v>17200</v>
      </c>
    </row>
    <row r="3806" spans="1:19" x14ac:dyDescent="0.25">
      <c r="A3806" s="12">
        <v>3805</v>
      </c>
      <c r="B3806" s="12" t="s">
        <v>292</v>
      </c>
      <c r="C3806" s="12" t="s">
        <v>2475</v>
      </c>
      <c r="D3806" s="28">
        <v>43019.66302083333</v>
      </c>
      <c r="E3806" s="17">
        <v>43022.16302083333</v>
      </c>
      <c r="F3806" s="13" t="s">
        <v>302</v>
      </c>
      <c r="G3806" s="12">
        <v>3600</v>
      </c>
      <c r="H3806" s="12" t="s">
        <v>146</v>
      </c>
      <c r="I3806" s="12" t="s">
        <v>322</v>
      </c>
      <c r="J3806" s="37">
        <f>INDEX('Bảng Giá'!$C$3:$H$18,MATCH('Raw Data'!P3806,'Bảng Giá'!$B$3:$B$18,0),MATCH('Raw Data'!M3806,'Bảng Giá'!$C$2:$H$2,0))</f>
        <v>78500</v>
      </c>
      <c r="K3806" s="12">
        <v>77000</v>
      </c>
      <c r="L3806" s="36">
        <f t="shared" si="354"/>
        <v>2.5</v>
      </c>
      <c r="M3806" t="str">
        <f>'References data'!H3807</f>
        <v>Liên Vùng đặc biệt</v>
      </c>
      <c r="N3806">
        <f t="shared" si="355"/>
        <v>3.6</v>
      </c>
      <c r="O3806">
        <f t="shared" si="356"/>
        <v>1500</v>
      </c>
      <c r="P3806" t="str">
        <f>IF(AND(N3806&gt;0,N3806&lt;=0.05),'Bảng Giá'!$B$3,IF(AND(N3806&lt;=0.1,N3806&gt;0.05),'Bảng Giá'!$B$4,IF(AND('Raw Data'!N3806&gt;0.1,'Raw Data'!N3806&lt;=0.25),'Bảng Giá'!$B$5,IF(AND('Raw Data'!N3806&gt;0.25,'Raw Data'!N3806&lt;=0.5),'Bảng Giá'!$B$6,IF(AND('Raw Data'!N3806&gt;0.5,'Raw Data'!N3806&lt;=1),'Bảng Giá'!$B$7,IF(AND('Raw Data'!N3806&gt;1,'Raw Data'!N3806&lt;=1.5),'Bảng Giá'!$B$8,IF(AND('Raw Data'!N3806&gt;1.5,'Raw Data'!N3806&lt;=2),'Bảng Giá'!$B$9,IF(AND('Raw Data'!N3806&gt;2,'Raw Data'!N3806&lt;=2.5),'Bảng Giá'!$B$10,IF(AND('Raw Data'!N3806&gt;2.5,'Raw Data'!N3806&lt;=3),'Bảng Giá'!$B$11,IF(AND('Raw Data'!N3806&gt;3,'Raw Data'!N3806&lt;=3.5),'Bảng Giá'!$B$12,IF(AND('Raw Data'!N3806&gt;3.5,'Raw Data'!N3806&lt;=4),'Bảng Giá'!$B$13,IF(AND('Raw Data'!N3806&gt;4,'Raw Data'!N3806&lt;=4.5),'Bảng Giá'!$B$14,IF(AND('Raw Data'!N3806&gt;4.5,'Raw Data'!N3806&lt;=5),'Bảng Giá'!$B$15,IF(AND('Raw Data'!N3806&gt;5,'Raw Data'!N3806&lt;=5.5),'Bảng Giá'!$B$16,IF(AND('Raw Data'!N3806&gt;5.5,'Raw Data'!N3806&lt;=6),'Bảng Giá'!$B$17,'Bảng Giá'!$B$18)))))))))))))))</f>
        <v>3.5&lt;x&lt;=4</v>
      </c>
      <c r="Q3806" s="48">
        <f t="shared" si="357"/>
        <v>1.948051948051948E-2</v>
      </c>
      <c r="R3806">
        <f t="shared" si="358"/>
        <v>94200</v>
      </c>
      <c r="S3806">
        <f t="shared" si="359"/>
        <v>17200</v>
      </c>
    </row>
    <row r="3807" spans="1:19" x14ac:dyDescent="0.25">
      <c r="A3807" s="12">
        <v>3806</v>
      </c>
      <c r="B3807" s="12" t="s">
        <v>292</v>
      </c>
      <c r="C3807" s="12" t="s">
        <v>2476</v>
      </c>
      <c r="D3807" s="28">
        <v>43019.663043981483</v>
      </c>
      <c r="E3807" s="17">
        <v>43023.863043981481</v>
      </c>
      <c r="F3807" s="13" t="s">
        <v>302</v>
      </c>
      <c r="G3807" s="12">
        <v>5400</v>
      </c>
      <c r="H3807" s="12" t="s">
        <v>324</v>
      </c>
      <c r="I3807" s="12" t="s">
        <v>311</v>
      </c>
      <c r="J3807" s="37">
        <f>INDEX('Bảng Giá'!$C$3:$H$18,MATCH('Raw Data'!P3807,'Bảng Giá'!$B$3:$B$18,0),MATCH('Raw Data'!M3807,'Bảng Giá'!$C$2:$H$2,0))</f>
        <v>109000</v>
      </c>
      <c r="K3807" s="12">
        <v>106300</v>
      </c>
      <c r="L3807" s="36">
        <f t="shared" si="354"/>
        <v>4.1999999999970896</v>
      </c>
      <c r="M3807" t="str">
        <f>'References data'!H3808</f>
        <v>Liên Vùng</v>
      </c>
      <c r="N3807">
        <f t="shared" si="355"/>
        <v>5.4</v>
      </c>
      <c r="O3807">
        <f t="shared" si="356"/>
        <v>2700</v>
      </c>
      <c r="P3807" t="str">
        <f>IF(AND(N3807&gt;0,N3807&lt;=0.05),'Bảng Giá'!$B$3,IF(AND(N3807&lt;=0.1,N3807&gt;0.05),'Bảng Giá'!$B$4,IF(AND('Raw Data'!N3807&gt;0.1,'Raw Data'!N3807&lt;=0.25),'Bảng Giá'!$B$5,IF(AND('Raw Data'!N3807&gt;0.25,'Raw Data'!N3807&lt;=0.5),'Bảng Giá'!$B$6,IF(AND('Raw Data'!N3807&gt;0.5,'Raw Data'!N3807&lt;=1),'Bảng Giá'!$B$7,IF(AND('Raw Data'!N3807&gt;1,'Raw Data'!N3807&lt;=1.5),'Bảng Giá'!$B$8,IF(AND('Raw Data'!N3807&gt;1.5,'Raw Data'!N3807&lt;=2),'Bảng Giá'!$B$9,IF(AND('Raw Data'!N3807&gt;2,'Raw Data'!N3807&lt;=2.5),'Bảng Giá'!$B$10,IF(AND('Raw Data'!N3807&gt;2.5,'Raw Data'!N3807&lt;=3),'Bảng Giá'!$B$11,IF(AND('Raw Data'!N3807&gt;3,'Raw Data'!N3807&lt;=3.5),'Bảng Giá'!$B$12,IF(AND('Raw Data'!N3807&gt;3.5,'Raw Data'!N3807&lt;=4),'Bảng Giá'!$B$13,IF(AND('Raw Data'!N3807&gt;4,'Raw Data'!N3807&lt;=4.5),'Bảng Giá'!$B$14,IF(AND('Raw Data'!N3807&gt;4.5,'Raw Data'!N3807&lt;=5),'Bảng Giá'!$B$15,IF(AND('Raw Data'!N3807&gt;5,'Raw Data'!N3807&lt;=5.5),'Bảng Giá'!$B$16,IF(AND('Raw Data'!N3807&gt;5.5,'Raw Data'!N3807&lt;=6),'Bảng Giá'!$B$17,'Bảng Giá'!$B$18)))))))))))))))</f>
        <v>5&lt;x&lt;=5.5</v>
      </c>
      <c r="Q3807" s="48">
        <f t="shared" si="357"/>
        <v>2.5399811853245531E-2</v>
      </c>
      <c r="R3807">
        <f t="shared" si="358"/>
        <v>130800</v>
      </c>
      <c r="S3807">
        <f t="shared" si="359"/>
        <v>24500</v>
      </c>
    </row>
    <row r="3808" spans="1:19" x14ac:dyDescent="0.25">
      <c r="A3808" s="12">
        <v>3807</v>
      </c>
      <c r="B3808" s="12" t="s">
        <v>292</v>
      </c>
      <c r="C3808" s="12" t="s">
        <v>2477</v>
      </c>
      <c r="D3808" s="28">
        <v>43020.512511574074</v>
      </c>
      <c r="E3808" s="17">
        <v>43023.012511574074</v>
      </c>
      <c r="F3808" s="13" t="s">
        <v>302</v>
      </c>
      <c r="G3808" s="12">
        <v>3600</v>
      </c>
      <c r="H3808" s="12" t="s">
        <v>160</v>
      </c>
      <c r="I3808" s="12" t="s">
        <v>322</v>
      </c>
      <c r="J3808" s="37">
        <f>INDEX('Bảng Giá'!$C$3:$H$18,MATCH('Raw Data'!P3808,'Bảng Giá'!$B$3:$B$18,0),MATCH('Raw Data'!M3808,'Bảng Giá'!$C$2:$H$2,0))</f>
        <v>78500</v>
      </c>
      <c r="K3808" s="12">
        <v>77000</v>
      </c>
      <c r="L3808" s="36">
        <f t="shared" si="354"/>
        <v>2.5</v>
      </c>
      <c r="M3808" t="str">
        <f>'References data'!H3809</f>
        <v>Liên Vùng đặc biệt</v>
      </c>
      <c r="N3808">
        <f t="shared" si="355"/>
        <v>3.6</v>
      </c>
      <c r="O3808">
        <f t="shared" si="356"/>
        <v>1500</v>
      </c>
      <c r="P3808" t="str">
        <f>IF(AND(N3808&gt;0,N3808&lt;=0.05),'Bảng Giá'!$B$3,IF(AND(N3808&lt;=0.1,N3808&gt;0.05),'Bảng Giá'!$B$4,IF(AND('Raw Data'!N3808&gt;0.1,'Raw Data'!N3808&lt;=0.25),'Bảng Giá'!$B$5,IF(AND('Raw Data'!N3808&gt;0.25,'Raw Data'!N3808&lt;=0.5),'Bảng Giá'!$B$6,IF(AND('Raw Data'!N3808&gt;0.5,'Raw Data'!N3808&lt;=1),'Bảng Giá'!$B$7,IF(AND('Raw Data'!N3808&gt;1,'Raw Data'!N3808&lt;=1.5),'Bảng Giá'!$B$8,IF(AND('Raw Data'!N3808&gt;1.5,'Raw Data'!N3808&lt;=2),'Bảng Giá'!$B$9,IF(AND('Raw Data'!N3808&gt;2,'Raw Data'!N3808&lt;=2.5),'Bảng Giá'!$B$10,IF(AND('Raw Data'!N3808&gt;2.5,'Raw Data'!N3808&lt;=3),'Bảng Giá'!$B$11,IF(AND('Raw Data'!N3808&gt;3,'Raw Data'!N3808&lt;=3.5),'Bảng Giá'!$B$12,IF(AND('Raw Data'!N3808&gt;3.5,'Raw Data'!N3808&lt;=4),'Bảng Giá'!$B$13,IF(AND('Raw Data'!N3808&gt;4,'Raw Data'!N3808&lt;=4.5),'Bảng Giá'!$B$14,IF(AND('Raw Data'!N3808&gt;4.5,'Raw Data'!N3808&lt;=5),'Bảng Giá'!$B$15,IF(AND('Raw Data'!N3808&gt;5,'Raw Data'!N3808&lt;=5.5),'Bảng Giá'!$B$16,IF(AND('Raw Data'!N3808&gt;5.5,'Raw Data'!N3808&lt;=6),'Bảng Giá'!$B$17,'Bảng Giá'!$B$18)))))))))))))))</f>
        <v>3.5&lt;x&lt;=4</v>
      </c>
      <c r="Q3808" s="48">
        <f t="shared" si="357"/>
        <v>1.948051948051948E-2</v>
      </c>
      <c r="R3808">
        <f t="shared" si="358"/>
        <v>94200</v>
      </c>
      <c r="S3808">
        <f t="shared" si="359"/>
        <v>17200</v>
      </c>
    </row>
    <row r="3809" spans="1:19" x14ac:dyDescent="0.25">
      <c r="A3809" s="12">
        <v>3808</v>
      </c>
      <c r="B3809" s="12" t="s">
        <v>292</v>
      </c>
      <c r="C3809" s="12" t="s">
        <v>2478</v>
      </c>
      <c r="D3809" s="28">
        <v>43020.673888888887</v>
      </c>
      <c r="E3809" s="17">
        <v>43023.173888888887</v>
      </c>
      <c r="F3809" s="13" t="s">
        <v>302</v>
      </c>
      <c r="G3809" s="12">
        <v>3600</v>
      </c>
      <c r="H3809" s="12" t="s">
        <v>146</v>
      </c>
      <c r="I3809" s="12" t="s">
        <v>322</v>
      </c>
      <c r="J3809" s="37">
        <f>INDEX('Bảng Giá'!$C$3:$H$18,MATCH('Raw Data'!P3809,'Bảng Giá'!$B$3:$B$18,0),MATCH('Raw Data'!M3809,'Bảng Giá'!$C$2:$H$2,0))</f>
        <v>78500</v>
      </c>
      <c r="K3809" s="12">
        <v>77000</v>
      </c>
      <c r="L3809" s="36">
        <f t="shared" si="354"/>
        <v>2.5</v>
      </c>
      <c r="M3809" t="str">
        <f>'References data'!H3810</f>
        <v>Liên Vùng đặc biệt</v>
      </c>
      <c r="N3809">
        <f t="shared" si="355"/>
        <v>3.6</v>
      </c>
      <c r="O3809">
        <f t="shared" si="356"/>
        <v>1500</v>
      </c>
      <c r="P3809" t="str">
        <f>IF(AND(N3809&gt;0,N3809&lt;=0.05),'Bảng Giá'!$B$3,IF(AND(N3809&lt;=0.1,N3809&gt;0.05),'Bảng Giá'!$B$4,IF(AND('Raw Data'!N3809&gt;0.1,'Raw Data'!N3809&lt;=0.25),'Bảng Giá'!$B$5,IF(AND('Raw Data'!N3809&gt;0.25,'Raw Data'!N3809&lt;=0.5),'Bảng Giá'!$B$6,IF(AND('Raw Data'!N3809&gt;0.5,'Raw Data'!N3809&lt;=1),'Bảng Giá'!$B$7,IF(AND('Raw Data'!N3809&gt;1,'Raw Data'!N3809&lt;=1.5),'Bảng Giá'!$B$8,IF(AND('Raw Data'!N3809&gt;1.5,'Raw Data'!N3809&lt;=2),'Bảng Giá'!$B$9,IF(AND('Raw Data'!N3809&gt;2,'Raw Data'!N3809&lt;=2.5),'Bảng Giá'!$B$10,IF(AND('Raw Data'!N3809&gt;2.5,'Raw Data'!N3809&lt;=3),'Bảng Giá'!$B$11,IF(AND('Raw Data'!N3809&gt;3,'Raw Data'!N3809&lt;=3.5),'Bảng Giá'!$B$12,IF(AND('Raw Data'!N3809&gt;3.5,'Raw Data'!N3809&lt;=4),'Bảng Giá'!$B$13,IF(AND('Raw Data'!N3809&gt;4,'Raw Data'!N3809&lt;=4.5),'Bảng Giá'!$B$14,IF(AND('Raw Data'!N3809&gt;4.5,'Raw Data'!N3809&lt;=5),'Bảng Giá'!$B$15,IF(AND('Raw Data'!N3809&gt;5,'Raw Data'!N3809&lt;=5.5),'Bảng Giá'!$B$16,IF(AND('Raw Data'!N3809&gt;5.5,'Raw Data'!N3809&lt;=6),'Bảng Giá'!$B$17,'Bảng Giá'!$B$18)))))))))))))))</f>
        <v>3.5&lt;x&lt;=4</v>
      </c>
      <c r="Q3809" s="48">
        <f t="shared" si="357"/>
        <v>1.948051948051948E-2</v>
      </c>
      <c r="R3809">
        <f t="shared" si="358"/>
        <v>94200</v>
      </c>
      <c r="S3809">
        <f t="shared" si="359"/>
        <v>17200</v>
      </c>
    </row>
    <row r="3810" spans="1:19" x14ac:dyDescent="0.25">
      <c r="A3810" s="12">
        <v>3809</v>
      </c>
      <c r="B3810" s="12" t="s">
        <v>292</v>
      </c>
      <c r="C3810" s="12" t="s">
        <v>2479</v>
      </c>
      <c r="D3810" s="28">
        <v>43020.673877314817</v>
      </c>
      <c r="E3810" s="17">
        <v>43024.873877314814</v>
      </c>
      <c r="F3810" s="13" t="s">
        <v>302</v>
      </c>
      <c r="G3810" s="12">
        <v>5400</v>
      </c>
      <c r="H3810" s="12" t="s">
        <v>140</v>
      </c>
      <c r="I3810" s="12" t="s">
        <v>311</v>
      </c>
      <c r="J3810" s="37">
        <f>INDEX('Bảng Giá'!$C$3:$H$18,MATCH('Raw Data'!P3810,'Bảng Giá'!$B$3:$B$18,0),MATCH('Raw Data'!M3810,'Bảng Giá'!$C$2:$H$2,0))</f>
        <v>109000</v>
      </c>
      <c r="K3810" s="12">
        <v>106300</v>
      </c>
      <c r="L3810" s="36">
        <f t="shared" si="354"/>
        <v>4.1999999999970896</v>
      </c>
      <c r="M3810" t="str">
        <f>'References data'!H3811</f>
        <v>Liên Vùng</v>
      </c>
      <c r="N3810">
        <f t="shared" si="355"/>
        <v>5.4</v>
      </c>
      <c r="O3810">
        <f t="shared" si="356"/>
        <v>2700</v>
      </c>
      <c r="P3810" t="str">
        <f>IF(AND(N3810&gt;0,N3810&lt;=0.05),'Bảng Giá'!$B$3,IF(AND(N3810&lt;=0.1,N3810&gt;0.05),'Bảng Giá'!$B$4,IF(AND('Raw Data'!N3810&gt;0.1,'Raw Data'!N3810&lt;=0.25),'Bảng Giá'!$B$5,IF(AND('Raw Data'!N3810&gt;0.25,'Raw Data'!N3810&lt;=0.5),'Bảng Giá'!$B$6,IF(AND('Raw Data'!N3810&gt;0.5,'Raw Data'!N3810&lt;=1),'Bảng Giá'!$B$7,IF(AND('Raw Data'!N3810&gt;1,'Raw Data'!N3810&lt;=1.5),'Bảng Giá'!$B$8,IF(AND('Raw Data'!N3810&gt;1.5,'Raw Data'!N3810&lt;=2),'Bảng Giá'!$B$9,IF(AND('Raw Data'!N3810&gt;2,'Raw Data'!N3810&lt;=2.5),'Bảng Giá'!$B$10,IF(AND('Raw Data'!N3810&gt;2.5,'Raw Data'!N3810&lt;=3),'Bảng Giá'!$B$11,IF(AND('Raw Data'!N3810&gt;3,'Raw Data'!N3810&lt;=3.5),'Bảng Giá'!$B$12,IF(AND('Raw Data'!N3810&gt;3.5,'Raw Data'!N3810&lt;=4),'Bảng Giá'!$B$13,IF(AND('Raw Data'!N3810&gt;4,'Raw Data'!N3810&lt;=4.5),'Bảng Giá'!$B$14,IF(AND('Raw Data'!N3810&gt;4.5,'Raw Data'!N3810&lt;=5),'Bảng Giá'!$B$15,IF(AND('Raw Data'!N3810&gt;5,'Raw Data'!N3810&lt;=5.5),'Bảng Giá'!$B$16,IF(AND('Raw Data'!N3810&gt;5.5,'Raw Data'!N3810&lt;=6),'Bảng Giá'!$B$17,'Bảng Giá'!$B$18)))))))))))))))</f>
        <v>5&lt;x&lt;=5.5</v>
      </c>
      <c r="Q3810" s="48">
        <f t="shared" si="357"/>
        <v>2.5399811853245531E-2</v>
      </c>
      <c r="R3810">
        <f t="shared" si="358"/>
        <v>130800</v>
      </c>
      <c r="S3810">
        <f t="shared" si="359"/>
        <v>24500</v>
      </c>
    </row>
    <row r="3811" spans="1:19" x14ac:dyDescent="0.25">
      <c r="A3811" s="12">
        <v>3810</v>
      </c>
      <c r="B3811" s="12" t="s">
        <v>292</v>
      </c>
      <c r="C3811" s="12" t="s">
        <v>2480</v>
      </c>
      <c r="D3811" s="28">
        <v>43018.51966435185</v>
      </c>
      <c r="E3811" s="17">
        <v>43022.719664351847</v>
      </c>
      <c r="F3811" s="13" t="s">
        <v>302</v>
      </c>
      <c r="G3811" s="12">
        <v>5400</v>
      </c>
      <c r="H3811" s="12" t="s">
        <v>171</v>
      </c>
      <c r="I3811" s="12" t="s">
        <v>311</v>
      </c>
      <c r="J3811" s="37">
        <f>INDEX('Bảng Giá'!$C$3:$H$18,MATCH('Raw Data'!P3811,'Bảng Giá'!$B$3:$B$18,0),MATCH('Raw Data'!M3811,'Bảng Giá'!$C$2:$H$2,0))</f>
        <v>109000</v>
      </c>
      <c r="K3811" s="12">
        <v>106300</v>
      </c>
      <c r="L3811" s="36">
        <f t="shared" si="354"/>
        <v>4.1999999999970896</v>
      </c>
      <c r="M3811" t="str">
        <f>'References data'!H3812</f>
        <v>Liên Vùng</v>
      </c>
      <c r="N3811">
        <f t="shared" si="355"/>
        <v>5.4</v>
      </c>
      <c r="O3811">
        <f t="shared" si="356"/>
        <v>2700</v>
      </c>
      <c r="P3811" t="str">
        <f>IF(AND(N3811&gt;0,N3811&lt;=0.05),'Bảng Giá'!$B$3,IF(AND(N3811&lt;=0.1,N3811&gt;0.05),'Bảng Giá'!$B$4,IF(AND('Raw Data'!N3811&gt;0.1,'Raw Data'!N3811&lt;=0.25),'Bảng Giá'!$B$5,IF(AND('Raw Data'!N3811&gt;0.25,'Raw Data'!N3811&lt;=0.5),'Bảng Giá'!$B$6,IF(AND('Raw Data'!N3811&gt;0.5,'Raw Data'!N3811&lt;=1),'Bảng Giá'!$B$7,IF(AND('Raw Data'!N3811&gt;1,'Raw Data'!N3811&lt;=1.5),'Bảng Giá'!$B$8,IF(AND('Raw Data'!N3811&gt;1.5,'Raw Data'!N3811&lt;=2),'Bảng Giá'!$B$9,IF(AND('Raw Data'!N3811&gt;2,'Raw Data'!N3811&lt;=2.5),'Bảng Giá'!$B$10,IF(AND('Raw Data'!N3811&gt;2.5,'Raw Data'!N3811&lt;=3),'Bảng Giá'!$B$11,IF(AND('Raw Data'!N3811&gt;3,'Raw Data'!N3811&lt;=3.5),'Bảng Giá'!$B$12,IF(AND('Raw Data'!N3811&gt;3.5,'Raw Data'!N3811&lt;=4),'Bảng Giá'!$B$13,IF(AND('Raw Data'!N3811&gt;4,'Raw Data'!N3811&lt;=4.5),'Bảng Giá'!$B$14,IF(AND('Raw Data'!N3811&gt;4.5,'Raw Data'!N3811&lt;=5),'Bảng Giá'!$B$15,IF(AND('Raw Data'!N3811&gt;5,'Raw Data'!N3811&lt;=5.5),'Bảng Giá'!$B$16,IF(AND('Raw Data'!N3811&gt;5.5,'Raw Data'!N3811&lt;=6),'Bảng Giá'!$B$17,'Bảng Giá'!$B$18)))))))))))))))</f>
        <v>5&lt;x&lt;=5.5</v>
      </c>
      <c r="Q3811" s="48">
        <f t="shared" si="357"/>
        <v>2.5399811853245531E-2</v>
      </c>
      <c r="R3811">
        <f t="shared" si="358"/>
        <v>130800</v>
      </c>
      <c r="S3811">
        <f t="shared" si="359"/>
        <v>24500</v>
      </c>
    </row>
    <row r="3812" spans="1:19" x14ac:dyDescent="0.25">
      <c r="A3812" s="12">
        <v>3811</v>
      </c>
      <c r="B3812" s="12" t="s">
        <v>292</v>
      </c>
      <c r="C3812" s="12" t="s">
        <v>2481</v>
      </c>
      <c r="D3812" s="28">
        <v>43021.555972222224</v>
      </c>
      <c r="E3812" s="17">
        <v>43024.055972222224</v>
      </c>
      <c r="F3812" s="13" t="s">
        <v>302</v>
      </c>
      <c r="G3812" s="12">
        <v>3600</v>
      </c>
      <c r="H3812" s="12" t="s">
        <v>289</v>
      </c>
      <c r="I3812" s="12" t="s">
        <v>322</v>
      </c>
      <c r="J3812" s="37">
        <f>INDEX('Bảng Giá'!$C$3:$H$18,MATCH('Raw Data'!P3812,'Bảng Giá'!$B$3:$B$18,0),MATCH('Raw Data'!M3812,'Bảng Giá'!$C$2:$H$2,0))</f>
        <v>78500</v>
      </c>
      <c r="K3812" s="12">
        <v>77000</v>
      </c>
      <c r="L3812" s="36">
        <f t="shared" si="354"/>
        <v>2.5</v>
      </c>
      <c r="M3812" t="str">
        <f>'References data'!H3813</f>
        <v>Liên Vùng đặc biệt</v>
      </c>
      <c r="N3812">
        <f t="shared" si="355"/>
        <v>3.6</v>
      </c>
      <c r="O3812">
        <f t="shared" si="356"/>
        <v>1500</v>
      </c>
      <c r="P3812" t="str">
        <f>IF(AND(N3812&gt;0,N3812&lt;=0.05),'Bảng Giá'!$B$3,IF(AND(N3812&lt;=0.1,N3812&gt;0.05),'Bảng Giá'!$B$4,IF(AND('Raw Data'!N3812&gt;0.1,'Raw Data'!N3812&lt;=0.25),'Bảng Giá'!$B$5,IF(AND('Raw Data'!N3812&gt;0.25,'Raw Data'!N3812&lt;=0.5),'Bảng Giá'!$B$6,IF(AND('Raw Data'!N3812&gt;0.5,'Raw Data'!N3812&lt;=1),'Bảng Giá'!$B$7,IF(AND('Raw Data'!N3812&gt;1,'Raw Data'!N3812&lt;=1.5),'Bảng Giá'!$B$8,IF(AND('Raw Data'!N3812&gt;1.5,'Raw Data'!N3812&lt;=2),'Bảng Giá'!$B$9,IF(AND('Raw Data'!N3812&gt;2,'Raw Data'!N3812&lt;=2.5),'Bảng Giá'!$B$10,IF(AND('Raw Data'!N3812&gt;2.5,'Raw Data'!N3812&lt;=3),'Bảng Giá'!$B$11,IF(AND('Raw Data'!N3812&gt;3,'Raw Data'!N3812&lt;=3.5),'Bảng Giá'!$B$12,IF(AND('Raw Data'!N3812&gt;3.5,'Raw Data'!N3812&lt;=4),'Bảng Giá'!$B$13,IF(AND('Raw Data'!N3812&gt;4,'Raw Data'!N3812&lt;=4.5),'Bảng Giá'!$B$14,IF(AND('Raw Data'!N3812&gt;4.5,'Raw Data'!N3812&lt;=5),'Bảng Giá'!$B$15,IF(AND('Raw Data'!N3812&gt;5,'Raw Data'!N3812&lt;=5.5),'Bảng Giá'!$B$16,IF(AND('Raw Data'!N3812&gt;5.5,'Raw Data'!N3812&lt;=6),'Bảng Giá'!$B$17,'Bảng Giá'!$B$18)))))))))))))))</f>
        <v>3.5&lt;x&lt;=4</v>
      </c>
      <c r="Q3812" s="48">
        <f t="shared" si="357"/>
        <v>1.948051948051948E-2</v>
      </c>
      <c r="R3812">
        <f t="shared" si="358"/>
        <v>94200</v>
      </c>
      <c r="S3812">
        <f t="shared" si="359"/>
        <v>17200</v>
      </c>
    </row>
    <row r="3813" spans="1:19" x14ac:dyDescent="0.25">
      <c r="A3813" s="12">
        <v>3812</v>
      </c>
      <c r="B3813" s="12" t="s">
        <v>292</v>
      </c>
      <c r="C3813" s="12" t="s">
        <v>2482</v>
      </c>
      <c r="D3813" s="28">
        <v>43020.511886574073</v>
      </c>
      <c r="E3813" s="17">
        <v>43024.71188657407</v>
      </c>
      <c r="F3813" s="13" t="s">
        <v>302</v>
      </c>
      <c r="G3813" s="12">
        <v>3600</v>
      </c>
      <c r="H3813" s="12" t="s">
        <v>190</v>
      </c>
      <c r="I3813" s="12" t="s">
        <v>322</v>
      </c>
      <c r="J3813" s="37">
        <f>INDEX('Bảng Giá'!$C$3:$H$18,MATCH('Raw Data'!P3813,'Bảng Giá'!$B$3:$B$18,0),MATCH('Raw Data'!M3813,'Bảng Giá'!$C$2:$H$2,0))</f>
        <v>83500</v>
      </c>
      <c r="K3813" s="12">
        <v>81500</v>
      </c>
      <c r="L3813" s="36">
        <f t="shared" si="354"/>
        <v>4.1999999999970896</v>
      </c>
      <c r="M3813" t="str">
        <f>'References data'!H3814</f>
        <v>Liên Vùng</v>
      </c>
      <c r="N3813">
        <f t="shared" si="355"/>
        <v>3.6</v>
      </c>
      <c r="O3813">
        <f t="shared" si="356"/>
        <v>2000</v>
      </c>
      <c r="P3813" t="str">
        <f>IF(AND(N3813&gt;0,N3813&lt;=0.05),'Bảng Giá'!$B$3,IF(AND(N3813&lt;=0.1,N3813&gt;0.05),'Bảng Giá'!$B$4,IF(AND('Raw Data'!N3813&gt;0.1,'Raw Data'!N3813&lt;=0.25),'Bảng Giá'!$B$5,IF(AND('Raw Data'!N3813&gt;0.25,'Raw Data'!N3813&lt;=0.5),'Bảng Giá'!$B$6,IF(AND('Raw Data'!N3813&gt;0.5,'Raw Data'!N3813&lt;=1),'Bảng Giá'!$B$7,IF(AND('Raw Data'!N3813&gt;1,'Raw Data'!N3813&lt;=1.5),'Bảng Giá'!$B$8,IF(AND('Raw Data'!N3813&gt;1.5,'Raw Data'!N3813&lt;=2),'Bảng Giá'!$B$9,IF(AND('Raw Data'!N3813&gt;2,'Raw Data'!N3813&lt;=2.5),'Bảng Giá'!$B$10,IF(AND('Raw Data'!N3813&gt;2.5,'Raw Data'!N3813&lt;=3),'Bảng Giá'!$B$11,IF(AND('Raw Data'!N3813&gt;3,'Raw Data'!N3813&lt;=3.5),'Bảng Giá'!$B$12,IF(AND('Raw Data'!N3813&gt;3.5,'Raw Data'!N3813&lt;=4),'Bảng Giá'!$B$13,IF(AND('Raw Data'!N3813&gt;4,'Raw Data'!N3813&lt;=4.5),'Bảng Giá'!$B$14,IF(AND('Raw Data'!N3813&gt;4.5,'Raw Data'!N3813&lt;=5),'Bảng Giá'!$B$15,IF(AND('Raw Data'!N3813&gt;5,'Raw Data'!N3813&lt;=5.5),'Bảng Giá'!$B$16,IF(AND('Raw Data'!N3813&gt;5.5,'Raw Data'!N3813&lt;=6),'Bảng Giá'!$B$17,'Bảng Giá'!$B$18)))))))))))))))</f>
        <v>3.5&lt;x&lt;=4</v>
      </c>
      <c r="Q3813" s="48">
        <f t="shared" si="357"/>
        <v>2.4539877300613498E-2</v>
      </c>
      <c r="R3813">
        <f t="shared" si="358"/>
        <v>100200</v>
      </c>
      <c r="S3813">
        <f t="shared" si="359"/>
        <v>18700</v>
      </c>
    </row>
    <row r="3814" spans="1:19" x14ac:dyDescent="0.25">
      <c r="A3814" s="12">
        <v>3813</v>
      </c>
      <c r="B3814" s="12" t="s">
        <v>292</v>
      </c>
      <c r="C3814" s="12" t="s">
        <v>2483</v>
      </c>
      <c r="D3814" s="28">
        <v>43017.498483796298</v>
      </c>
      <c r="E3814" s="17">
        <v>43019.998483796298</v>
      </c>
      <c r="F3814" s="13" t="s">
        <v>302</v>
      </c>
      <c r="G3814" s="12">
        <v>3600</v>
      </c>
      <c r="H3814" s="12" t="s">
        <v>139</v>
      </c>
      <c r="I3814" s="12" t="s">
        <v>322</v>
      </c>
      <c r="J3814" s="37">
        <f>INDEX('Bảng Giá'!$C$3:$H$18,MATCH('Raw Data'!P3814,'Bảng Giá'!$B$3:$B$18,0),MATCH('Raw Data'!M3814,'Bảng Giá'!$C$2:$H$2,0))</f>
        <v>78500</v>
      </c>
      <c r="K3814" s="12">
        <v>77000</v>
      </c>
      <c r="L3814" s="36">
        <f t="shared" si="354"/>
        <v>2.5</v>
      </c>
      <c r="M3814" t="str">
        <f>'References data'!H3815</f>
        <v>Liên Vùng đặc biệt</v>
      </c>
      <c r="N3814">
        <f t="shared" si="355"/>
        <v>3.6</v>
      </c>
      <c r="O3814">
        <f t="shared" si="356"/>
        <v>1500</v>
      </c>
      <c r="P3814" t="str">
        <f>IF(AND(N3814&gt;0,N3814&lt;=0.05),'Bảng Giá'!$B$3,IF(AND(N3814&lt;=0.1,N3814&gt;0.05),'Bảng Giá'!$B$4,IF(AND('Raw Data'!N3814&gt;0.1,'Raw Data'!N3814&lt;=0.25),'Bảng Giá'!$B$5,IF(AND('Raw Data'!N3814&gt;0.25,'Raw Data'!N3814&lt;=0.5),'Bảng Giá'!$B$6,IF(AND('Raw Data'!N3814&gt;0.5,'Raw Data'!N3814&lt;=1),'Bảng Giá'!$B$7,IF(AND('Raw Data'!N3814&gt;1,'Raw Data'!N3814&lt;=1.5),'Bảng Giá'!$B$8,IF(AND('Raw Data'!N3814&gt;1.5,'Raw Data'!N3814&lt;=2),'Bảng Giá'!$B$9,IF(AND('Raw Data'!N3814&gt;2,'Raw Data'!N3814&lt;=2.5),'Bảng Giá'!$B$10,IF(AND('Raw Data'!N3814&gt;2.5,'Raw Data'!N3814&lt;=3),'Bảng Giá'!$B$11,IF(AND('Raw Data'!N3814&gt;3,'Raw Data'!N3814&lt;=3.5),'Bảng Giá'!$B$12,IF(AND('Raw Data'!N3814&gt;3.5,'Raw Data'!N3814&lt;=4),'Bảng Giá'!$B$13,IF(AND('Raw Data'!N3814&gt;4,'Raw Data'!N3814&lt;=4.5),'Bảng Giá'!$B$14,IF(AND('Raw Data'!N3814&gt;4.5,'Raw Data'!N3814&lt;=5),'Bảng Giá'!$B$15,IF(AND('Raw Data'!N3814&gt;5,'Raw Data'!N3814&lt;=5.5),'Bảng Giá'!$B$16,IF(AND('Raw Data'!N3814&gt;5.5,'Raw Data'!N3814&lt;=6),'Bảng Giá'!$B$17,'Bảng Giá'!$B$18)))))))))))))))</f>
        <v>3.5&lt;x&lt;=4</v>
      </c>
      <c r="Q3814" s="48">
        <f t="shared" si="357"/>
        <v>1.948051948051948E-2</v>
      </c>
      <c r="R3814">
        <f t="shared" si="358"/>
        <v>94200</v>
      </c>
      <c r="S3814">
        <f t="shared" si="359"/>
        <v>17200</v>
      </c>
    </row>
    <row r="3815" spans="1:19" x14ac:dyDescent="0.25">
      <c r="A3815" s="12">
        <v>3814</v>
      </c>
      <c r="B3815" s="12" t="s">
        <v>292</v>
      </c>
      <c r="C3815" s="12" t="s">
        <v>2484</v>
      </c>
      <c r="D3815" s="28">
        <v>43015.436354166668</v>
      </c>
      <c r="E3815" s="17">
        <v>43019.636354166665</v>
      </c>
      <c r="F3815" s="13" t="s">
        <v>302</v>
      </c>
      <c r="G3815" s="12">
        <v>3600</v>
      </c>
      <c r="H3815" s="12" t="s">
        <v>101</v>
      </c>
      <c r="I3815" s="12" t="s">
        <v>322</v>
      </c>
      <c r="J3815" s="37">
        <f>INDEX('Bảng Giá'!$C$3:$H$18,MATCH('Raw Data'!P3815,'Bảng Giá'!$B$3:$B$18,0),MATCH('Raw Data'!M3815,'Bảng Giá'!$C$2:$H$2,0))</f>
        <v>83500</v>
      </c>
      <c r="K3815" s="12">
        <v>81500</v>
      </c>
      <c r="L3815" s="36">
        <f t="shared" si="354"/>
        <v>4.1999999999970896</v>
      </c>
      <c r="M3815" t="str">
        <f>'References data'!H3816</f>
        <v>Liên Vùng</v>
      </c>
      <c r="N3815">
        <f t="shared" si="355"/>
        <v>3.6</v>
      </c>
      <c r="O3815">
        <f t="shared" si="356"/>
        <v>2000</v>
      </c>
      <c r="P3815" t="str">
        <f>IF(AND(N3815&gt;0,N3815&lt;=0.05),'Bảng Giá'!$B$3,IF(AND(N3815&lt;=0.1,N3815&gt;0.05),'Bảng Giá'!$B$4,IF(AND('Raw Data'!N3815&gt;0.1,'Raw Data'!N3815&lt;=0.25),'Bảng Giá'!$B$5,IF(AND('Raw Data'!N3815&gt;0.25,'Raw Data'!N3815&lt;=0.5),'Bảng Giá'!$B$6,IF(AND('Raw Data'!N3815&gt;0.5,'Raw Data'!N3815&lt;=1),'Bảng Giá'!$B$7,IF(AND('Raw Data'!N3815&gt;1,'Raw Data'!N3815&lt;=1.5),'Bảng Giá'!$B$8,IF(AND('Raw Data'!N3815&gt;1.5,'Raw Data'!N3815&lt;=2),'Bảng Giá'!$B$9,IF(AND('Raw Data'!N3815&gt;2,'Raw Data'!N3815&lt;=2.5),'Bảng Giá'!$B$10,IF(AND('Raw Data'!N3815&gt;2.5,'Raw Data'!N3815&lt;=3),'Bảng Giá'!$B$11,IF(AND('Raw Data'!N3815&gt;3,'Raw Data'!N3815&lt;=3.5),'Bảng Giá'!$B$12,IF(AND('Raw Data'!N3815&gt;3.5,'Raw Data'!N3815&lt;=4),'Bảng Giá'!$B$13,IF(AND('Raw Data'!N3815&gt;4,'Raw Data'!N3815&lt;=4.5),'Bảng Giá'!$B$14,IF(AND('Raw Data'!N3815&gt;4.5,'Raw Data'!N3815&lt;=5),'Bảng Giá'!$B$15,IF(AND('Raw Data'!N3815&gt;5,'Raw Data'!N3815&lt;=5.5),'Bảng Giá'!$B$16,IF(AND('Raw Data'!N3815&gt;5.5,'Raw Data'!N3815&lt;=6),'Bảng Giá'!$B$17,'Bảng Giá'!$B$18)))))))))))))))</f>
        <v>3.5&lt;x&lt;=4</v>
      </c>
      <c r="Q3815" s="48">
        <f t="shared" si="357"/>
        <v>2.4539877300613498E-2</v>
      </c>
      <c r="R3815">
        <f t="shared" si="358"/>
        <v>100200</v>
      </c>
      <c r="S3815">
        <f t="shared" si="359"/>
        <v>18700</v>
      </c>
    </row>
    <row r="3816" spans="1:19" x14ac:dyDescent="0.25">
      <c r="A3816" s="12">
        <v>3815</v>
      </c>
      <c r="B3816" s="12" t="s">
        <v>292</v>
      </c>
      <c r="C3816" s="12" t="s">
        <v>2485</v>
      </c>
      <c r="D3816" s="28">
        <v>43018.685347222221</v>
      </c>
      <c r="E3816" s="17">
        <v>43022.885347222218</v>
      </c>
      <c r="F3816" s="13" t="s">
        <v>302</v>
      </c>
      <c r="G3816" s="12">
        <v>3600</v>
      </c>
      <c r="H3816" s="12" t="s">
        <v>190</v>
      </c>
      <c r="I3816" s="12" t="s">
        <v>322</v>
      </c>
      <c r="J3816" s="37">
        <f>INDEX('Bảng Giá'!$C$3:$H$18,MATCH('Raw Data'!P3816,'Bảng Giá'!$B$3:$B$18,0),MATCH('Raw Data'!M3816,'Bảng Giá'!$C$2:$H$2,0))</f>
        <v>83500</v>
      </c>
      <c r="K3816" s="12">
        <v>81500</v>
      </c>
      <c r="L3816" s="36">
        <f t="shared" si="354"/>
        <v>4.1999999999970896</v>
      </c>
      <c r="M3816" t="str">
        <f>'References data'!H3817</f>
        <v>Liên Vùng</v>
      </c>
      <c r="N3816">
        <f t="shared" si="355"/>
        <v>3.6</v>
      </c>
      <c r="O3816">
        <f t="shared" si="356"/>
        <v>2000</v>
      </c>
      <c r="P3816" t="str">
        <f>IF(AND(N3816&gt;0,N3816&lt;=0.05),'Bảng Giá'!$B$3,IF(AND(N3816&lt;=0.1,N3816&gt;0.05),'Bảng Giá'!$B$4,IF(AND('Raw Data'!N3816&gt;0.1,'Raw Data'!N3816&lt;=0.25),'Bảng Giá'!$B$5,IF(AND('Raw Data'!N3816&gt;0.25,'Raw Data'!N3816&lt;=0.5),'Bảng Giá'!$B$6,IF(AND('Raw Data'!N3816&gt;0.5,'Raw Data'!N3816&lt;=1),'Bảng Giá'!$B$7,IF(AND('Raw Data'!N3816&gt;1,'Raw Data'!N3816&lt;=1.5),'Bảng Giá'!$B$8,IF(AND('Raw Data'!N3816&gt;1.5,'Raw Data'!N3816&lt;=2),'Bảng Giá'!$B$9,IF(AND('Raw Data'!N3816&gt;2,'Raw Data'!N3816&lt;=2.5),'Bảng Giá'!$B$10,IF(AND('Raw Data'!N3816&gt;2.5,'Raw Data'!N3816&lt;=3),'Bảng Giá'!$B$11,IF(AND('Raw Data'!N3816&gt;3,'Raw Data'!N3816&lt;=3.5),'Bảng Giá'!$B$12,IF(AND('Raw Data'!N3816&gt;3.5,'Raw Data'!N3816&lt;=4),'Bảng Giá'!$B$13,IF(AND('Raw Data'!N3816&gt;4,'Raw Data'!N3816&lt;=4.5),'Bảng Giá'!$B$14,IF(AND('Raw Data'!N3816&gt;4.5,'Raw Data'!N3816&lt;=5),'Bảng Giá'!$B$15,IF(AND('Raw Data'!N3816&gt;5,'Raw Data'!N3816&lt;=5.5),'Bảng Giá'!$B$16,IF(AND('Raw Data'!N3816&gt;5.5,'Raw Data'!N3816&lt;=6),'Bảng Giá'!$B$17,'Bảng Giá'!$B$18)))))))))))))))</f>
        <v>3.5&lt;x&lt;=4</v>
      </c>
      <c r="Q3816" s="48">
        <f t="shared" si="357"/>
        <v>2.4539877300613498E-2</v>
      </c>
      <c r="R3816">
        <f t="shared" si="358"/>
        <v>100200</v>
      </c>
      <c r="S3816">
        <f t="shared" si="359"/>
        <v>18700</v>
      </c>
    </row>
    <row r="3817" spans="1:19" x14ac:dyDescent="0.25">
      <c r="A3817" s="12">
        <v>3816</v>
      </c>
      <c r="B3817" s="12" t="s">
        <v>292</v>
      </c>
      <c r="C3817" s="12" t="s">
        <v>2486</v>
      </c>
      <c r="D3817" s="28">
        <v>43019.374861111108</v>
      </c>
      <c r="E3817" s="17">
        <v>43021.874861111108</v>
      </c>
      <c r="F3817" s="13" t="s">
        <v>302</v>
      </c>
      <c r="G3817" s="12">
        <v>3600</v>
      </c>
      <c r="H3817" s="12" t="s">
        <v>289</v>
      </c>
      <c r="I3817" s="12" t="s">
        <v>322</v>
      </c>
      <c r="J3817" s="37">
        <f>INDEX('Bảng Giá'!$C$3:$H$18,MATCH('Raw Data'!P3817,'Bảng Giá'!$B$3:$B$18,0),MATCH('Raw Data'!M3817,'Bảng Giá'!$C$2:$H$2,0))</f>
        <v>78500</v>
      </c>
      <c r="K3817" s="12">
        <v>77000</v>
      </c>
      <c r="L3817" s="36">
        <f t="shared" si="354"/>
        <v>2.5</v>
      </c>
      <c r="M3817" t="str">
        <f>'References data'!H3818</f>
        <v>Liên Vùng đặc biệt</v>
      </c>
      <c r="N3817">
        <f t="shared" si="355"/>
        <v>3.6</v>
      </c>
      <c r="O3817">
        <f t="shared" si="356"/>
        <v>1500</v>
      </c>
      <c r="P3817" t="str">
        <f>IF(AND(N3817&gt;0,N3817&lt;=0.05),'Bảng Giá'!$B$3,IF(AND(N3817&lt;=0.1,N3817&gt;0.05),'Bảng Giá'!$B$4,IF(AND('Raw Data'!N3817&gt;0.1,'Raw Data'!N3817&lt;=0.25),'Bảng Giá'!$B$5,IF(AND('Raw Data'!N3817&gt;0.25,'Raw Data'!N3817&lt;=0.5),'Bảng Giá'!$B$6,IF(AND('Raw Data'!N3817&gt;0.5,'Raw Data'!N3817&lt;=1),'Bảng Giá'!$B$7,IF(AND('Raw Data'!N3817&gt;1,'Raw Data'!N3817&lt;=1.5),'Bảng Giá'!$B$8,IF(AND('Raw Data'!N3817&gt;1.5,'Raw Data'!N3817&lt;=2),'Bảng Giá'!$B$9,IF(AND('Raw Data'!N3817&gt;2,'Raw Data'!N3817&lt;=2.5),'Bảng Giá'!$B$10,IF(AND('Raw Data'!N3817&gt;2.5,'Raw Data'!N3817&lt;=3),'Bảng Giá'!$B$11,IF(AND('Raw Data'!N3817&gt;3,'Raw Data'!N3817&lt;=3.5),'Bảng Giá'!$B$12,IF(AND('Raw Data'!N3817&gt;3.5,'Raw Data'!N3817&lt;=4),'Bảng Giá'!$B$13,IF(AND('Raw Data'!N3817&gt;4,'Raw Data'!N3817&lt;=4.5),'Bảng Giá'!$B$14,IF(AND('Raw Data'!N3817&gt;4.5,'Raw Data'!N3817&lt;=5),'Bảng Giá'!$B$15,IF(AND('Raw Data'!N3817&gt;5,'Raw Data'!N3817&lt;=5.5),'Bảng Giá'!$B$16,IF(AND('Raw Data'!N3817&gt;5.5,'Raw Data'!N3817&lt;=6),'Bảng Giá'!$B$17,'Bảng Giá'!$B$18)))))))))))))))</f>
        <v>3.5&lt;x&lt;=4</v>
      </c>
      <c r="Q3817" s="48">
        <f t="shared" si="357"/>
        <v>1.948051948051948E-2</v>
      </c>
      <c r="R3817">
        <f t="shared" si="358"/>
        <v>94200</v>
      </c>
      <c r="S3817">
        <f t="shared" si="359"/>
        <v>17200</v>
      </c>
    </row>
    <row r="3818" spans="1:19" x14ac:dyDescent="0.25">
      <c r="A3818" s="12">
        <v>3817</v>
      </c>
      <c r="B3818" s="12" t="s">
        <v>292</v>
      </c>
      <c r="C3818" s="12" t="s">
        <v>2487</v>
      </c>
      <c r="D3818" s="28">
        <v>43018.50984953704</v>
      </c>
      <c r="E3818" s="17">
        <v>43021.00984953704</v>
      </c>
      <c r="F3818" s="13" t="s">
        <v>302</v>
      </c>
      <c r="G3818" s="12">
        <v>3600</v>
      </c>
      <c r="H3818" s="12" t="s">
        <v>289</v>
      </c>
      <c r="I3818" s="12" t="s">
        <v>322</v>
      </c>
      <c r="J3818" s="37">
        <f>INDEX('Bảng Giá'!$C$3:$H$18,MATCH('Raw Data'!P3818,'Bảng Giá'!$B$3:$B$18,0),MATCH('Raw Data'!M3818,'Bảng Giá'!$C$2:$H$2,0))</f>
        <v>78500</v>
      </c>
      <c r="K3818" s="12">
        <v>77000</v>
      </c>
      <c r="L3818" s="36">
        <f t="shared" si="354"/>
        <v>2.5</v>
      </c>
      <c r="M3818" t="str">
        <f>'References data'!H3819</f>
        <v>Liên Vùng đặc biệt</v>
      </c>
      <c r="N3818">
        <f t="shared" si="355"/>
        <v>3.6</v>
      </c>
      <c r="O3818">
        <f t="shared" si="356"/>
        <v>1500</v>
      </c>
      <c r="P3818" t="str">
        <f>IF(AND(N3818&gt;0,N3818&lt;=0.05),'Bảng Giá'!$B$3,IF(AND(N3818&lt;=0.1,N3818&gt;0.05),'Bảng Giá'!$B$4,IF(AND('Raw Data'!N3818&gt;0.1,'Raw Data'!N3818&lt;=0.25),'Bảng Giá'!$B$5,IF(AND('Raw Data'!N3818&gt;0.25,'Raw Data'!N3818&lt;=0.5),'Bảng Giá'!$B$6,IF(AND('Raw Data'!N3818&gt;0.5,'Raw Data'!N3818&lt;=1),'Bảng Giá'!$B$7,IF(AND('Raw Data'!N3818&gt;1,'Raw Data'!N3818&lt;=1.5),'Bảng Giá'!$B$8,IF(AND('Raw Data'!N3818&gt;1.5,'Raw Data'!N3818&lt;=2),'Bảng Giá'!$B$9,IF(AND('Raw Data'!N3818&gt;2,'Raw Data'!N3818&lt;=2.5),'Bảng Giá'!$B$10,IF(AND('Raw Data'!N3818&gt;2.5,'Raw Data'!N3818&lt;=3),'Bảng Giá'!$B$11,IF(AND('Raw Data'!N3818&gt;3,'Raw Data'!N3818&lt;=3.5),'Bảng Giá'!$B$12,IF(AND('Raw Data'!N3818&gt;3.5,'Raw Data'!N3818&lt;=4),'Bảng Giá'!$B$13,IF(AND('Raw Data'!N3818&gt;4,'Raw Data'!N3818&lt;=4.5),'Bảng Giá'!$B$14,IF(AND('Raw Data'!N3818&gt;4.5,'Raw Data'!N3818&lt;=5),'Bảng Giá'!$B$15,IF(AND('Raw Data'!N3818&gt;5,'Raw Data'!N3818&lt;=5.5),'Bảng Giá'!$B$16,IF(AND('Raw Data'!N3818&gt;5.5,'Raw Data'!N3818&lt;=6),'Bảng Giá'!$B$17,'Bảng Giá'!$B$18)))))))))))))))</f>
        <v>3.5&lt;x&lt;=4</v>
      </c>
      <c r="Q3818" s="48">
        <f t="shared" si="357"/>
        <v>1.948051948051948E-2</v>
      </c>
      <c r="R3818">
        <f t="shared" si="358"/>
        <v>94200</v>
      </c>
      <c r="S3818">
        <f t="shared" si="359"/>
        <v>17200</v>
      </c>
    </row>
    <row r="3819" spans="1:19" x14ac:dyDescent="0.25">
      <c r="A3819" s="12">
        <v>3818</v>
      </c>
      <c r="B3819" s="12" t="s">
        <v>292</v>
      </c>
      <c r="C3819" s="12" t="s">
        <v>2488</v>
      </c>
      <c r="D3819" s="28">
        <v>43018.395636574074</v>
      </c>
      <c r="E3819" s="17">
        <v>43022.595636574071</v>
      </c>
      <c r="F3819" s="13" t="s">
        <v>302</v>
      </c>
      <c r="G3819" s="12">
        <v>3600</v>
      </c>
      <c r="H3819" s="12" t="s">
        <v>312</v>
      </c>
      <c r="I3819" s="12" t="s">
        <v>322</v>
      </c>
      <c r="J3819" s="37">
        <f>INDEX('Bảng Giá'!$C$3:$H$18,MATCH('Raw Data'!P3819,'Bảng Giá'!$B$3:$B$18,0),MATCH('Raw Data'!M3819,'Bảng Giá'!$C$2:$H$2,0))</f>
        <v>83500</v>
      </c>
      <c r="K3819" s="12">
        <v>81500</v>
      </c>
      <c r="L3819" s="36">
        <f t="shared" si="354"/>
        <v>4.1999999999970896</v>
      </c>
      <c r="M3819" t="str">
        <f>'References data'!H3820</f>
        <v>Liên Vùng</v>
      </c>
      <c r="N3819">
        <f t="shared" si="355"/>
        <v>3.6</v>
      </c>
      <c r="O3819">
        <f t="shared" si="356"/>
        <v>2000</v>
      </c>
      <c r="P3819" t="str">
        <f>IF(AND(N3819&gt;0,N3819&lt;=0.05),'Bảng Giá'!$B$3,IF(AND(N3819&lt;=0.1,N3819&gt;0.05),'Bảng Giá'!$B$4,IF(AND('Raw Data'!N3819&gt;0.1,'Raw Data'!N3819&lt;=0.25),'Bảng Giá'!$B$5,IF(AND('Raw Data'!N3819&gt;0.25,'Raw Data'!N3819&lt;=0.5),'Bảng Giá'!$B$6,IF(AND('Raw Data'!N3819&gt;0.5,'Raw Data'!N3819&lt;=1),'Bảng Giá'!$B$7,IF(AND('Raw Data'!N3819&gt;1,'Raw Data'!N3819&lt;=1.5),'Bảng Giá'!$B$8,IF(AND('Raw Data'!N3819&gt;1.5,'Raw Data'!N3819&lt;=2),'Bảng Giá'!$B$9,IF(AND('Raw Data'!N3819&gt;2,'Raw Data'!N3819&lt;=2.5),'Bảng Giá'!$B$10,IF(AND('Raw Data'!N3819&gt;2.5,'Raw Data'!N3819&lt;=3),'Bảng Giá'!$B$11,IF(AND('Raw Data'!N3819&gt;3,'Raw Data'!N3819&lt;=3.5),'Bảng Giá'!$B$12,IF(AND('Raw Data'!N3819&gt;3.5,'Raw Data'!N3819&lt;=4),'Bảng Giá'!$B$13,IF(AND('Raw Data'!N3819&gt;4,'Raw Data'!N3819&lt;=4.5),'Bảng Giá'!$B$14,IF(AND('Raw Data'!N3819&gt;4.5,'Raw Data'!N3819&lt;=5),'Bảng Giá'!$B$15,IF(AND('Raw Data'!N3819&gt;5,'Raw Data'!N3819&lt;=5.5),'Bảng Giá'!$B$16,IF(AND('Raw Data'!N3819&gt;5.5,'Raw Data'!N3819&lt;=6),'Bảng Giá'!$B$17,'Bảng Giá'!$B$18)))))))))))))))</f>
        <v>3.5&lt;x&lt;=4</v>
      </c>
      <c r="Q3819" s="48">
        <f t="shared" si="357"/>
        <v>2.4539877300613498E-2</v>
      </c>
      <c r="R3819">
        <f t="shared" si="358"/>
        <v>100200</v>
      </c>
      <c r="S3819">
        <f t="shared" si="359"/>
        <v>18700</v>
      </c>
    </row>
    <row r="3820" spans="1:19" x14ac:dyDescent="0.25">
      <c r="A3820" s="12">
        <v>3819</v>
      </c>
      <c r="B3820" s="12" t="s">
        <v>292</v>
      </c>
      <c r="C3820" s="12" t="s">
        <v>2489</v>
      </c>
      <c r="D3820" s="28">
        <v>43018.685335648152</v>
      </c>
      <c r="E3820" s="17">
        <v>43021.185335648152</v>
      </c>
      <c r="F3820" s="13" t="s">
        <v>302</v>
      </c>
      <c r="G3820" s="12">
        <v>3600</v>
      </c>
      <c r="H3820" s="12" t="s">
        <v>128</v>
      </c>
      <c r="I3820" s="12" t="s">
        <v>322</v>
      </c>
      <c r="J3820" s="37">
        <f>INDEX('Bảng Giá'!$C$3:$H$18,MATCH('Raw Data'!P3820,'Bảng Giá'!$B$3:$B$18,0),MATCH('Raw Data'!M3820,'Bảng Giá'!$C$2:$H$2,0))</f>
        <v>78500</v>
      </c>
      <c r="K3820" s="12">
        <v>77000</v>
      </c>
      <c r="L3820" s="36">
        <f t="shared" si="354"/>
        <v>2.5</v>
      </c>
      <c r="M3820" t="str">
        <f>'References data'!H3821</f>
        <v>Liên Vùng đặc biệt</v>
      </c>
      <c r="N3820">
        <f t="shared" si="355"/>
        <v>3.6</v>
      </c>
      <c r="O3820">
        <f t="shared" si="356"/>
        <v>1500</v>
      </c>
      <c r="P3820" t="str">
        <f>IF(AND(N3820&gt;0,N3820&lt;=0.05),'Bảng Giá'!$B$3,IF(AND(N3820&lt;=0.1,N3820&gt;0.05),'Bảng Giá'!$B$4,IF(AND('Raw Data'!N3820&gt;0.1,'Raw Data'!N3820&lt;=0.25),'Bảng Giá'!$B$5,IF(AND('Raw Data'!N3820&gt;0.25,'Raw Data'!N3820&lt;=0.5),'Bảng Giá'!$B$6,IF(AND('Raw Data'!N3820&gt;0.5,'Raw Data'!N3820&lt;=1),'Bảng Giá'!$B$7,IF(AND('Raw Data'!N3820&gt;1,'Raw Data'!N3820&lt;=1.5),'Bảng Giá'!$B$8,IF(AND('Raw Data'!N3820&gt;1.5,'Raw Data'!N3820&lt;=2),'Bảng Giá'!$B$9,IF(AND('Raw Data'!N3820&gt;2,'Raw Data'!N3820&lt;=2.5),'Bảng Giá'!$B$10,IF(AND('Raw Data'!N3820&gt;2.5,'Raw Data'!N3820&lt;=3),'Bảng Giá'!$B$11,IF(AND('Raw Data'!N3820&gt;3,'Raw Data'!N3820&lt;=3.5),'Bảng Giá'!$B$12,IF(AND('Raw Data'!N3820&gt;3.5,'Raw Data'!N3820&lt;=4),'Bảng Giá'!$B$13,IF(AND('Raw Data'!N3820&gt;4,'Raw Data'!N3820&lt;=4.5),'Bảng Giá'!$B$14,IF(AND('Raw Data'!N3820&gt;4.5,'Raw Data'!N3820&lt;=5),'Bảng Giá'!$B$15,IF(AND('Raw Data'!N3820&gt;5,'Raw Data'!N3820&lt;=5.5),'Bảng Giá'!$B$16,IF(AND('Raw Data'!N3820&gt;5.5,'Raw Data'!N3820&lt;=6),'Bảng Giá'!$B$17,'Bảng Giá'!$B$18)))))))))))))))</f>
        <v>3.5&lt;x&lt;=4</v>
      </c>
      <c r="Q3820" s="48">
        <f t="shared" si="357"/>
        <v>1.948051948051948E-2</v>
      </c>
      <c r="R3820">
        <f t="shared" si="358"/>
        <v>94200</v>
      </c>
      <c r="S3820">
        <f t="shared" si="359"/>
        <v>17200</v>
      </c>
    </row>
    <row r="3821" spans="1:19" x14ac:dyDescent="0.25">
      <c r="A3821" s="12">
        <v>3820</v>
      </c>
      <c r="B3821" s="12" t="s">
        <v>292</v>
      </c>
      <c r="C3821" s="12" t="s">
        <v>2490</v>
      </c>
      <c r="D3821" s="28">
        <v>43020.333333333336</v>
      </c>
      <c r="E3821" s="17">
        <v>43024.533333333333</v>
      </c>
      <c r="F3821" s="13" t="s">
        <v>302</v>
      </c>
      <c r="G3821" s="12">
        <v>5400</v>
      </c>
      <c r="H3821" s="12" t="s">
        <v>324</v>
      </c>
      <c r="I3821" s="12" t="s">
        <v>311</v>
      </c>
      <c r="J3821" s="37">
        <f>INDEX('Bảng Giá'!$C$3:$H$18,MATCH('Raw Data'!P3821,'Bảng Giá'!$B$3:$B$18,0),MATCH('Raw Data'!M3821,'Bảng Giá'!$C$2:$H$2,0))</f>
        <v>109000</v>
      </c>
      <c r="K3821" s="12">
        <v>106300</v>
      </c>
      <c r="L3821" s="36">
        <f t="shared" si="354"/>
        <v>4.1999999999970896</v>
      </c>
      <c r="M3821" t="str">
        <f>'References data'!H3822</f>
        <v>Liên Vùng</v>
      </c>
      <c r="N3821">
        <f t="shared" si="355"/>
        <v>5.4</v>
      </c>
      <c r="O3821">
        <f t="shared" si="356"/>
        <v>2700</v>
      </c>
      <c r="P3821" t="str">
        <f>IF(AND(N3821&gt;0,N3821&lt;=0.05),'Bảng Giá'!$B$3,IF(AND(N3821&lt;=0.1,N3821&gt;0.05),'Bảng Giá'!$B$4,IF(AND('Raw Data'!N3821&gt;0.1,'Raw Data'!N3821&lt;=0.25),'Bảng Giá'!$B$5,IF(AND('Raw Data'!N3821&gt;0.25,'Raw Data'!N3821&lt;=0.5),'Bảng Giá'!$B$6,IF(AND('Raw Data'!N3821&gt;0.5,'Raw Data'!N3821&lt;=1),'Bảng Giá'!$B$7,IF(AND('Raw Data'!N3821&gt;1,'Raw Data'!N3821&lt;=1.5),'Bảng Giá'!$B$8,IF(AND('Raw Data'!N3821&gt;1.5,'Raw Data'!N3821&lt;=2),'Bảng Giá'!$B$9,IF(AND('Raw Data'!N3821&gt;2,'Raw Data'!N3821&lt;=2.5),'Bảng Giá'!$B$10,IF(AND('Raw Data'!N3821&gt;2.5,'Raw Data'!N3821&lt;=3),'Bảng Giá'!$B$11,IF(AND('Raw Data'!N3821&gt;3,'Raw Data'!N3821&lt;=3.5),'Bảng Giá'!$B$12,IF(AND('Raw Data'!N3821&gt;3.5,'Raw Data'!N3821&lt;=4),'Bảng Giá'!$B$13,IF(AND('Raw Data'!N3821&gt;4,'Raw Data'!N3821&lt;=4.5),'Bảng Giá'!$B$14,IF(AND('Raw Data'!N3821&gt;4.5,'Raw Data'!N3821&lt;=5),'Bảng Giá'!$B$15,IF(AND('Raw Data'!N3821&gt;5,'Raw Data'!N3821&lt;=5.5),'Bảng Giá'!$B$16,IF(AND('Raw Data'!N3821&gt;5.5,'Raw Data'!N3821&lt;=6),'Bảng Giá'!$B$17,'Bảng Giá'!$B$18)))))))))))))))</f>
        <v>5&lt;x&lt;=5.5</v>
      </c>
      <c r="Q3821" s="48">
        <f t="shared" si="357"/>
        <v>2.5399811853245531E-2</v>
      </c>
      <c r="R3821">
        <f t="shared" si="358"/>
        <v>130800</v>
      </c>
      <c r="S3821">
        <f t="shared" si="359"/>
        <v>24500</v>
      </c>
    </row>
    <row r="3822" spans="1:19" x14ac:dyDescent="0.25">
      <c r="A3822" s="12">
        <v>3821</v>
      </c>
      <c r="B3822" s="12" t="s">
        <v>292</v>
      </c>
      <c r="C3822" s="12" t="s">
        <v>2491</v>
      </c>
      <c r="D3822" s="28">
        <v>43018.509409722225</v>
      </c>
      <c r="E3822" s="17">
        <v>43022.709409722222</v>
      </c>
      <c r="F3822" s="13" t="s">
        <v>303</v>
      </c>
      <c r="G3822" s="12">
        <v>500</v>
      </c>
      <c r="H3822" s="12" t="s">
        <v>288</v>
      </c>
      <c r="I3822" s="12" t="s">
        <v>87</v>
      </c>
      <c r="J3822" s="37">
        <f>INDEX('Bảng Giá'!$C$3:$H$18,MATCH('Raw Data'!P3822,'Bảng Giá'!$B$3:$B$18,0),MATCH('Raw Data'!M3822,'Bảng Giá'!$C$2:$H$2,0))</f>
        <v>26000</v>
      </c>
      <c r="K3822" s="12">
        <v>31700</v>
      </c>
      <c r="L3822" s="36">
        <f t="shared" si="354"/>
        <v>4.1999999999970896</v>
      </c>
      <c r="M3822" t="str">
        <f>'References data'!H3823</f>
        <v>Liên Vùng</v>
      </c>
      <c r="N3822">
        <f t="shared" si="355"/>
        <v>0.5</v>
      </c>
      <c r="O3822">
        <f t="shared" si="356"/>
        <v>-5700</v>
      </c>
      <c r="P3822" t="str">
        <f>IF(AND(N3822&gt;0,N3822&lt;=0.05),'Bảng Giá'!$B$3,IF(AND(N3822&lt;=0.1,N3822&gt;0.05),'Bảng Giá'!$B$4,IF(AND('Raw Data'!N3822&gt;0.1,'Raw Data'!N3822&lt;=0.25),'Bảng Giá'!$B$5,IF(AND('Raw Data'!N3822&gt;0.25,'Raw Data'!N3822&lt;=0.5),'Bảng Giá'!$B$6,IF(AND('Raw Data'!N3822&gt;0.5,'Raw Data'!N3822&lt;=1),'Bảng Giá'!$B$7,IF(AND('Raw Data'!N3822&gt;1,'Raw Data'!N3822&lt;=1.5),'Bảng Giá'!$B$8,IF(AND('Raw Data'!N3822&gt;1.5,'Raw Data'!N3822&lt;=2),'Bảng Giá'!$B$9,IF(AND('Raw Data'!N3822&gt;2,'Raw Data'!N3822&lt;=2.5),'Bảng Giá'!$B$10,IF(AND('Raw Data'!N3822&gt;2.5,'Raw Data'!N3822&lt;=3),'Bảng Giá'!$B$11,IF(AND('Raw Data'!N3822&gt;3,'Raw Data'!N3822&lt;=3.5),'Bảng Giá'!$B$12,IF(AND('Raw Data'!N3822&gt;3.5,'Raw Data'!N3822&lt;=4),'Bảng Giá'!$B$13,IF(AND('Raw Data'!N3822&gt;4,'Raw Data'!N3822&lt;=4.5),'Bảng Giá'!$B$14,IF(AND('Raw Data'!N3822&gt;4.5,'Raw Data'!N3822&lt;=5),'Bảng Giá'!$B$15,IF(AND('Raw Data'!N3822&gt;5,'Raw Data'!N3822&lt;=5.5),'Bảng Giá'!$B$16,IF(AND('Raw Data'!N3822&gt;5.5,'Raw Data'!N3822&lt;=6),'Bảng Giá'!$B$17,'Bảng Giá'!$B$18)))))))))))))))</f>
        <v>0.25&lt;x&lt;=0.5</v>
      </c>
      <c r="Q3822" s="48">
        <f t="shared" si="357"/>
        <v>-0.17981072555205047</v>
      </c>
      <c r="R3822">
        <f t="shared" si="358"/>
        <v>31200</v>
      </c>
      <c r="S3822">
        <f t="shared" si="359"/>
        <v>-500</v>
      </c>
    </row>
    <row r="3823" spans="1:19" x14ac:dyDescent="0.25">
      <c r="A3823" s="12">
        <v>3822</v>
      </c>
      <c r="B3823" s="12" t="s">
        <v>292</v>
      </c>
      <c r="C3823" s="12" t="s">
        <v>2492</v>
      </c>
      <c r="D3823" s="28">
        <v>43019.663252314815</v>
      </c>
      <c r="E3823" s="17">
        <v>43022.163252314815</v>
      </c>
      <c r="F3823" s="13" t="s">
        <v>302</v>
      </c>
      <c r="G3823" s="12">
        <v>3600</v>
      </c>
      <c r="H3823" s="12" t="s">
        <v>507</v>
      </c>
      <c r="I3823" s="12" t="s">
        <v>322</v>
      </c>
      <c r="J3823" s="37">
        <f>INDEX('Bảng Giá'!$C$3:$H$18,MATCH('Raw Data'!P3823,'Bảng Giá'!$B$3:$B$18,0),MATCH('Raw Data'!M3823,'Bảng Giá'!$C$2:$H$2,0))</f>
        <v>78500</v>
      </c>
      <c r="K3823" s="12">
        <v>77000</v>
      </c>
      <c r="L3823" s="36">
        <f t="shared" si="354"/>
        <v>2.5</v>
      </c>
      <c r="M3823" t="str">
        <f>'References data'!H3824</f>
        <v>Liên Vùng đặc biệt</v>
      </c>
      <c r="N3823">
        <f t="shared" si="355"/>
        <v>3.6</v>
      </c>
      <c r="O3823">
        <f t="shared" si="356"/>
        <v>1500</v>
      </c>
      <c r="P3823" t="str">
        <f>IF(AND(N3823&gt;0,N3823&lt;=0.05),'Bảng Giá'!$B$3,IF(AND(N3823&lt;=0.1,N3823&gt;0.05),'Bảng Giá'!$B$4,IF(AND('Raw Data'!N3823&gt;0.1,'Raw Data'!N3823&lt;=0.25),'Bảng Giá'!$B$5,IF(AND('Raw Data'!N3823&gt;0.25,'Raw Data'!N3823&lt;=0.5),'Bảng Giá'!$B$6,IF(AND('Raw Data'!N3823&gt;0.5,'Raw Data'!N3823&lt;=1),'Bảng Giá'!$B$7,IF(AND('Raw Data'!N3823&gt;1,'Raw Data'!N3823&lt;=1.5),'Bảng Giá'!$B$8,IF(AND('Raw Data'!N3823&gt;1.5,'Raw Data'!N3823&lt;=2),'Bảng Giá'!$B$9,IF(AND('Raw Data'!N3823&gt;2,'Raw Data'!N3823&lt;=2.5),'Bảng Giá'!$B$10,IF(AND('Raw Data'!N3823&gt;2.5,'Raw Data'!N3823&lt;=3),'Bảng Giá'!$B$11,IF(AND('Raw Data'!N3823&gt;3,'Raw Data'!N3823&lt;=3.5),'Bảng Giá'!$B$12,IF(AND('Raw Data'!N3823&gt;3.5,'Raw Data'!N3823&lt;=4),'Bảng Giá'!$B$13,IF(AND('Raw Data'!N3823&gt;4,'Raw Data'!N3823&lt;=4.5),'Bảng Giá'!$B$14,IF(AND('Raw Data'!N3823&gt;4.5,'Raw Data'!N3823&lt;=5),'Bảng Giá'!$B$15,IF(AND('Raw Data'!N3823&gt;5,'Raw Data'!N3823&lt;=5.5),'Bảng Giá'!$B$16,IF(AND('Raw Data'!N3823&gt;5.5,'Raw Data'!N3823&lt;=6),'Bảng Giá'!$B$17,'Bảng Giá'!$B$18)))))))))))))))</f>
        <v>3.5&lt;x&lt;=4</v>
      </c>
      <c r="Q3823" s="48">
        <f t="shared" si="357"/>
        <v>1.948051948051948E-2</v>
      </c>
      <c r="R3823">
        <f t="shared" si="358"/>
        <v>94200</v>
      </c>
      <c r="S3823">
        <f t="shared" si="359"/>
        <v>17200</v>
      </c>
    </row>
    <row r="3824" spans="1:19" x14ac:dyDescent="0.25">
      <c r="A3824" s="12">
        <v>3823</v>
      </c>
      <c r="B3824" s="12" t="s">
        <v>292</v>
      </c>
      <c r="C3824" s="12" t="s">
        <v>2493</v>
      </c>
      <c r="D3824" s="28">
        <v>43019.663159722222</v>
      </c>
      <c r="E3824" s="17">
        <v>43022.163159722222</v>
      </c>
      <c r="F3824" s="13" t="s">
        <v>302</v>
      </c>
      <c r="G3824" s="12">
        <v>3600</v>
      </c>
      <c r="H3824" s="12" t="s">
        <v>128</v>
      </c>
      <c r="I3824" s="12" t="s">
        <v>322</v>
      </c>
      <c r="J3824" s="37">
        <f>INDEX('Bảng Giá'!$C$3:$H$18,MATCH('Raw Data'!P3824,'Bảng Giá'!$B$3:$B$18,0),MATCH('Raw Data'!M3824,'Bảng Giá'!$C$2:$H$2,0))</f>
        <v>78500</v>
      </c>
      <c r="K3824" s="12">
        <v>77000</v>
      </c>
      <c r="L3824" s="36">
        <f t="shared" si="354"/>
        <v>2.5</v>
      </c>
      <c r="M3824" t="str">
        <f>'References data'!H3825</f>
        <v>Liên Vùng đặc biệt</v>
      </c>
      <c r="N3824">
        <f t="shared" si="355"/>
        <v>3.6</v>
      </c>
      <c r="O3824">
        <f t="shared" si="356"/>
        <v>1500</v>
      </c>
      <c r="P3824" t="str">
        <f>IF(AND(N3824&gt;0,N3824&lt;=0.05),'Bảng Giá'!$B$3,IF(AND(N3824&lt;=0.1,N3824&gt;0.05),'Bảng Giá'!$B$4,IF(AND('Raw Data'!N3824&gt;0.1,'Raw Data'!N3824&lt;=0.25),'Bảng Giá'!$B$5,IF(AND('Raw Data'!N3824&gt;0.25,'Raw Data'!N3824&lt;=0.5),'Bảng Giá'!$B$6,IF(AND('Raw Data'!N3824&gt;0.5,'Raw Data'!N3824&lt;=1),'Bảng Giá'!$B$7,IF(AND('Raw Data'!N3824&gt;1,'Raw Data'!N3824&lt;=1.5),'Bảng Giá'!$B$8,IF(AND('Raw Data'!N3824&gt;1.5,'Raw Data'!N3824&lt;=2),'Bảng Giá'!$B$9,IF(AND('Raw Data'!N3824&gt;2,'Raw Data'!N3824&lt;=2.5),'Bảng Giá'!$B$10,IF(AND('Raw Data'!N3824&gt;2.5,'Raw Data'!N3824&lt;=3),'Bảng Giá'!$B$11,IF(AND('Raw Data'!N3824&gt;3,'Raw Data'!N3824&lt;=3.5),'Bảng Giá'!$B$12,IF(AND('Raw Data'!N3824&gt;3.5,'Raw Data'!N3824&lt;=4),'Bảng Giá'!$B$13,IF(AND('Raw Data'!N3824&gt;4,'Raw Data'!N3824&lt;=4.5),'Bảng Giá'!$B$14,IF(AND('Raw Data'!N3824&gt;4.5,'Raw Data'!N3824&lt;=5),'Bảng Giá'!$B$15,IF(AND('Raw Data'!N3824&gt;5,'Raw Data'!N3824&lt;=5.5),'Bảng Giá'!$B$16,IF(AND('Raw Data'!N3824&gt;5.5,'Raw Data'!N3824&lt;=6),'Bảng Giá'!$B$17,'Bảng Giá'!$B$18)))))))))))))))</f>
        <v>3.5&lt;x&lt;=4</v>
      </c>
      <c r="Q3824" s="48">
        <f t="shared" si="357"/>
        <v>1.948051948051948E-2</v>
      </c>
      <c r="R3824">
        <f t="shared" si="358"/>
        <v>94200</v>
      </c>
      <c r="S3824">
        <f t="shared" si="359"/>
        <v>17200</v>
      </c>
    </row>
    <row r="3825" spans="1:19" x14ac:dyDescent="0.25">
      <c r="A3825" s="12">
        <v>3824</v>
      </c>
      <c r="B3825" s="12" t="s">
        <v>292</v>
      </c>
      <c r="C3825" s="12" t="s">
        <v>2494</v>
      </c>
      <c r="D3825" s="28">
        <v>43019.663275462961</v>
      </c>
      <c r="E3825" s="17">
        <v>43023.863275462958</v>
      </c>
      <c r="F3825" s="13" t="s">
        <v>302</v>
      </c>
      <c r="G3825" s="12">
        <v>3600</v>
      </c>
      <c r="H3825" s="12" t="s">
        <v>275</v>
      </c>
      <c r="I3825" s="12" t="s">
        <v>322</v>
      </c>
      <c r="J3825" s="37">
        <f>INDEX('Bảng Giá'!$C$3:$H$18,MATCH('Raw Data'!P3825,'Bảng Giá'!$B$3:$B$18,0),MATCH('Raw Data'!M3825,'Bảng Giá'!$C$2:$H$2,0))</f>
        <v>83500</v>
      </c>
      <c r="K3825" s="12">
        <v>81500</v>
      </c>
      <c r="L3825" s="36">
        <f t="shared" si="354"/>
        <v>4.1999999999970896</v>
      </c>
      <c r="M3825" t="str">
        <f>'References data'!H3826</f>
        <v>Liên Vùng</v>
      </c>
      <c r="N3825">
        <f t="shared" si="355"/>
        <v>3.6</v>
      </c>
      <c r="O3825">
        <f t="shared" si="356"/>
        <v>2000</v>
      </c>
      <c r="P3825" t="str">
        <f>IF(AND(N3825&gt;0,N3825&lt;=0.05),'Bảng Giá'!$B$3,IF(AND(N3825&lt;=0.1,N3825&gt;0.05),'Bảng Giá'!$B$4,IF(AND('Raw Data'!N3825&gt;0.1,'Raw Data'!N3825&lt;=0.25),'Bảng Giá'!$B$5,IF(AND('Raw Data'!N3825&gt;0.25,'Raw Data'!N3825&lt;=0.5),'Bảng Giá'!$B$6,IF(AND('Raw Data'!N3825&gt;0.5,'Raw Data'!N3825&lt;=1),'Bảng Giá'!$B$7,IF(AND('Raw Data'!N3825&gt;1,'Raw Data'!N3825&lt;=1.5),'Bảng Giá'!$B$8,IF(AND('Raw Data'!N3825&gt;1.5,'Raw Data'!N3825&lt;=2),'Bảng Giá'!$B$9,IF(AND('Raw Data'!N3825&gt;2,'Raw Data'!N3825&lt;=2.5),'Bảng Giá'!$B$10,IF(AND('Raw Data'!N3825&gt;2.5,'Raw Data'!N3825&lt;=3),'Bảng Giá'!$B$11,IF(AND('Raw Data'!N3825&gt;3,'Raw Data'!N3825&lt;=3.5),'Bảng Giá'!$B$12,IF(AND('Raw Data'!N3825&gt;3.5,'Raw Data'!N3825&lt;=4),'Bảng Giá'!$B$13,IF(AND('Raw Data'!N3825&gt;4,'Raw Data'!N3825&lt;=4.5),'Bảng Giá'!$B$14,IF(AND('Raw Data'!N3825&gt;4.5,'Raw Data'!N3825&lt;=5),'Bảng Giá'!$B$15,IF(AND('Raw Data'!N3825&gt;5,'Raw Data'!N3825&lt;=5.5),'Bảng Giá'!$B$16,IF(AND('Raw Data'!N3825&gt;5.5,'Raw Data'!N3825&lt;=6),'Bảng Giá'!$B$17,'Bảng Giá'!$B$18)))))))))))))))</f>
        <v>3.5&lt;x&lt;=4</v>
      </c>
      <c r="Q3825" s="48">
        <f t="shared" si="357"/>
        <v>2.4539877300613498E-2</v>
      </c>
      <c r="R3825">
        <f t="shared" si="358"/>
        <v>100200</v>
      </c>
      <c r="S3825">
        <f t="shared" si="359"/>
        <v>18700</v>
      </c>
    </row>
    <row r="3826" spans="1:19" x14ac:dyDescent="0.25">
      <c r="A3826" s="12">
        <v>3825</v>
      </c>
      <c r="B3826" s="12" t="s">
        <v>292</v>
      </c>
      <c r="C3826" s="12" t="s">
        <v>2495</v>
      </c>
      <c r="D3826" s="28">
        <v>43019.374884259261</v>
      </c>
      <c r="E3826" s="17">
        <v>43021.874884259261</v>
      </c>
      <c r="F3826" s="13" t="s">
        <v>302</v>
      </c>
      <c r="G3826" s="12">
        <v>3600</v>
      </c>
      <c r="H3826" s="12" t="s">
        <v>128</v>
      </c>
      <c r="I3826" s="12" t="s">
        <v>322</v>
      </c>
      <c r="J3826" s="37">
        <f>INDEX('Bảng Giá'!$C$3:$H$18,MATCH('Raw Data'!P3826,'Bảng Giá'!$B$3:$B$18,0),MATCH('Raw Data'!M3826,'Bảng Giá'!$C$2:$H$2,0))</f>
        <v>78500</v>
      </c>
      <c r="K3826" s="12">
        <v>77000</v>
      </c>
      <c r="L3826" s="36">
        <f t="shared" si="354"/>
        <v>2.5</v>
      </c>
      <c r="M3826" t="str">
        <f>'References data'!H3827</f>
        <v>Liên Vùng đặc biệt</v>
      </c>
      <c r="N3826">
        <f t="shared" si="355"/>
        <v>3.6</v>
      </c>
      <c r="O3826">
        <f t="shared" si="356"/>
        <v>1500</v>
      </c>
      <c r="P3826" t="str">
        <f>IF(AND(N3826&gt;0,N3826&lt;=0.05),'Bảng Giá'!$B$3,IF(AND(N3826&lt;=0.1,N3826&gt;0.05),'Bảng Giá'!$B$4,IF(AND('Raw Data'!N3826&gt;0.1,'Raw Data'!N3826&lt;=0.25),'Bảng Giá'!$B$5,IF(AND('Raw Data'!N3826&gt;0.25,'Raw Data'!N3826&lt;=0.5),'Bảng Giá'!$B$6,IF(AND('Raw Data'!N3826&gt;0.5,'Raw Data'!N3826&lt;=1),'Bảng Giá'!$B$7,IF(AND('Raw Data'!N3826&gt;1,'Raw Data'!N3826&lt;=1.5),'Bảng Giá'!$B$8,IF(AND('Raw Data'!N3826&gt;1.5,'Raw Data'!N3826&lt;=2),'Bảng Giá'!$B$9,IF(AND('Raw Data'!N3826&gt;2,'Raw Data'!N3826&lt;=2.5),'Bảng Giá'!$B$10,IF(AND('Raw Data'!N3826&gt;2.5,'Raw Data'!N3826&lt;=3),'Bảng Giá'!$B$11,IF(AND('Raw Data'!N3826&gt;3,'Raw Data'!N3826&lt;=3.5),'Bảng Giá'!$B$12,IF(AND('Raw Data'!N3826&gt;3.5,'Raw Data'!N3826&lt;=4),'Bảng Giá'!$B$13,IF(AND('Raw Data'!N3826&gt;4,'Raw Data'!N3826&lt;=4.5),'Bảng Giá'!$B$14,IF(AND('Raw Data'!N3826&gt;4.5,'Raw Data'!N3826&lt;=5),'Bảng Giá'!$B$15,IF(AND('Raw Data'!N3826&gt;5,'Raw Data'!N3826&lt;=5.5),'Bảng Giá'!$B$16,IF(AND('Raw Data'!N3826&gt;5.5,'Raw Data'!N3826&lt;=6),'Bảng Giá'!$B$17,'Bảng Giá'!$B$18)))))))))))))))</f>
        <v>3.5&lt;x&lt;=4</v>
      </c>
      <c r="Q3826" s="48">
        <f t="shared" si="357"/>
        <v>1.948051948051948E-2</v>
      </c>
      <c r="R3826">
        <f t="shared" si="358"/>
        <v>94200</v>
      </c>
      <c r="S3826">
        <f t="shared" si="359"/>
        <v>17200</v>
      </c>
    </row>
    <row r="3827" spans="1:19" x14ac:dyDescent="0.25">
      <c r="A3827" s="12">
        <v>3826</v>
      </c>
      <c r="B3827" s="12" t="s">
        <v>292</v>
      </c>
      <c r="C3827" s="12" t="s">
        <v>2496</v>
      </c>
      <c r="D3827" s="28">
        <v>43018.510162037041</v>
      </c>
      <c r="E3827" s="17">
        <v>43021.010162037041</v>
      </c>
      <c r="F3827" s="13" t="s">
        <v>302</v>
      </c>
      <c r="G3827" s="12">
        <v>3600</v>
      </c>
      <c r="H3827" s="12" t="s">
        <v>139</v>
      </c>
      <c r="I3827" s="12" t="s">
        <v>322</v>
      </c>
      <c r="J3827" s="37">
        <f>INDEX('Bảng Giá'!$C$3:$H$18,MATCH('Raw Data'!P3827,'Bảng Giá'!$B$3:$B$18,0),MATCH('Raw Data'!M3827,'Bảng Giá'!$C$2:$H$2,0))</f>
        <v>78500</v>
      </c>
      <c r="K3827" s="12">
        <v>77000</v>
      </c>
      <c r="L3827" s="36">
        <f t="shared" si="354"/>
        <v>2.5</v>
      </c>
      <c r="M3827" t="str">
        <f>'References data'!H3828</f>
        <v>Liên Vùng đặc biệt</v>
      </c>
      <c r="N3827">
        <f t="shared" si="355"/>
        <v>3.6</v>
      </c>
      <c r="O3827">
        <f t="shared" si="356"/>
        <v>1500</v>
      </c>
      <c r="P3827" t="str">
        <f>IF(AND(N3827&gt;0,N3827&lt;=0.05),'Bảng Giá'!$B$3,IF(AND(N3827&lt;=0.1,N3827&gt;0.05),'Bảng Giá'!$B$4,IF(AND('Raw Data'!N3827&gt;0.1,'Raw Data'!N3827&lt;=0.25),'Bảng Giá'!$B$5,IF(AND('Raw Data'!N3827&gt;0.25,'Raw Data'!N3827&lt;=0.5),'Bảng Giá'!$B$6,IF(AND('Raw Data'!N3827&gt;0.5,'Raw Data'!N3827&lt;=1),'Bảng Giá'!$B$7,IF(AND('Raw Data'!N3827&gt;1,'Raw Data'!N3827&lt;=1.5),'Bảng Giá'!$B$8,IF(AND('Raw Data'!N3827&gt;1.5,'Raw Data'!N3827&lt;=2),'Bảng Giá'!$B$9,IF(AND('Raw Data'!N3827&gt;2,'Raw Data'!N3827&lt;=2.5),'Bảng Giá'!$B$10,IF(AND('Raw Data'!N3827&gt;2.5,'Raw Data'!N3827&lt;=3),'Bảng Giá'!$B$11,IF(AND('Raw Data'!N3827&gt;3,'Raw Data'!N3827&lt;=3.5),'Bảng Giá'!$B$12,IF(AND('Raw Data'!N3827&gt;3.5,'Raw Data'!N3827&lt;=4),'Bảng Giá'!$B$13,IF(AND('Raw Data'!N3827&gt;4,'Raw Data'!N3827&lt;=4.5),'Bảng Giá'!$B$14,IF(AND('Raw Data'!N3827&gt;4.5,'Raw Data'!N3827&lt;=5),'Bảng Giá'!$B$15,IF(AND('Raw Data'!N3827&gt;5,'Raw Data'!N3827&lt;=5.5),'Bảng Giá'!$B$16,IF(AND('Raw Data'!N3827&gt;5.5,'Raw Data'!N3827&lt;=6),'Bảng Giá'!$B$17,'Bảng Giá'!$B$18)))))))))))))))</f>
        <v>3.5&lt;x&lt;=4</v>
      </c>
      <c r="Q3827" s="48">
        <f t="shared" si="357"/>
        <v>1.948051948051948E-2</v>
      </c>
      <c r="R3827">
        <f t="shared" si="358"/>
        <v>94200</v>
      </c>
      <c r="S3827">
        <f t="shared" si="359"/>
        <v>17200</v>
      </c>
    </row>
    <row r="3828" spans="1:19" x14ac:dyDescent="0.25">
      <c r="A3828" s="12">
        <v>3827</v>
      </c>
      <c r="B3828" s="12" t="s">
        <v>292</v>
      </c>
      <c r="C3828" s="12" t="s">
        <v>2497</v>
      </c>
      <c r="D3828" s="28">
        <v>43018.50984953704</v>
      </c>
      <c r="E3828" s="17">
        <v>43021.00984953704</v>
      </c>
      <c r="F3828" s="13" t="s">
        <v>302</v>
      </c>
      <c r="G3828" s="12">
        <v>3600</v>
      </c>
      <c r="H3828" s="12" t="s">
        <v>146</v>
      </c>
      <c r="I3828" s="12" t="s">
        <v>322</v>
      </c>
      <c r="J3828" s="37">
        <f>INDEX('Bảng Giá'!$C$3:$H$18,MATCH('Raw Data'!P3828,'Bảng Giá'!$B$3:$B$18,0),MATCH('Raw Data'!M3828,'Bảng Giá'!$C$2:$H$2,0))</f>
        <v>78500</v>
      </c>
      <c r="K3828" s="12">
        <v>77000</v>
      </c>
      <c r="L3828" s="36">
        <f t="shared" si="354"/>
        <v>2.5</v>
      </c>
      <c r="M3828" t="str">
        <f>'References data'!H3829</f>
        <v>Liên Vùng đặc biệt</v>
      </c>
      <c r="N3828">
        <f t="shared" si="355"/>
        <v>3.6</v>
      </c>
      <c r="O3828">
        <f t="shared" si="356"/>
        <v>1500</v>
      </c>
      <c r="P3828" t="str">
        <f>IF(AND(N3828&gt;0,N3828&lt;=0.05),'Bảng Giá'!$B$3,IF(AND(N3828&lt;=0.1,N3828&gt;0.05),'Bảng Giá'!$B$4,IF(AND('Raw Data'!N3828&gt;0.1,'Raw Data'!N3828&lt;=0.25),'Bảng Giá'!$B$5,IF(AND('Raw Data'!N3828&gt;0.25,'Raw Data'!N3828&lt;=0.5),'Bảng Giá'!$B$6,IF(AND('Raw Data'!N3828&gt;0.5,'Raw Data'!N3828&lt;=1),'Bảng Giá'!$B$7,IF(AND('Raw Data'!N3828&gt;1,'Raw Data'!N3828&lt;=1.5),'Bảng Giá'!$B$8,IF(AND('Raw Data'!N3828&gt;1.5,'Raw Data'!N3828&lt;=2),'Bảng Giá'!$B$9,IF(AND('Raw Data'!N3828&gt;2,'Raw Data'!N3828&lt;=2.5),'Bảng Giá'!$B$10,IF(AND('Raw Data'!N3828&gt;2.5,'Raw Data'!N3828&lt;=3),'Bảng Giá'!$B$11,IF(AND('Raw Data'!N3828&gt;3,'Raw Data'!N3828&lt;=3.5),'Bảng Giá'!$B$12,IF(AND('Raw Data'!N3828&gt;3.5,'Raw Data'!N3828&lt;=4),'Bảng Giá'!$B$13,IF(AND('Raw Data'!N3828&gt;4,'Raw Data'!N3828&lt;=4.5),'Bảng Giá'!$B$14,IF(AND('Raw Data'!N3828&gt;4.5,'Raw Data'!N3828&lt;=5),'Bảng Giá'!$B$15,IF(AND('Raw Data'!N3828&gt;5,'Raw Data'!N3828&lt;=5.5),'Bảng Giá'!$B$16,IF(AND('Raw Data'!N3828&gt;5.5,'Raw Data'!N3828&lt;=6),'Bảng Giá'!$B$17,'Bảng Giá'!$B$18)))))))))))))))</f>
        <v>3.5&lt;x&lt;=4</v>
      </c>
      <c r="Q3828" s="48">
        <f t="shared" si="357"/>
        <v>1.948051948051948E-2</v>
      </c>
      <c r="R3828">
        <f t="shared" si="358"/>
        <v>94200</v>
      </c>
      <c r="S3828">
        <f t="shared" si="359"/>
        <v>17200</v>
      </c>
    </row>
    <row r="3829" spans="1:19" x14ac:dyDescent="0.25">
      <c r="A3829" s="12">
        <v>3828</v>
      </c>
      <c r="B3829" s="12" t="s">
        <v>292</v>
      </c>
      <c r="C3829" s="12" t="s">
        <v>2498</v>
      </c>
      <c r="D3829" s="28">
        <v>43020.333333333336</v>
      </c>
      <c r="E3829" s="17">
        <v>43022.833333333336</v>
      </c>
      <c r="F3829" s="13" t="s">
        <v>302</v>
      </c>
      <c r="G3829" s="12">
        <v>3600</v>
      </c>
      <c r="H3829" s="12" t="s">
        <v>289</v>
      </c>
      <c r="I3829" s="12" t="s">
        <v>322</v>
      </c>
      <c r="J3829" s="37">
        <f>INDEX('Bảng Giá'!$C$3:$H$18,MATCH('Raw Data'!P3829,'Bảng Giá'!$B$3:$B$18,0),MATCH('Raw Data'!M3829,'Bảng Giá'!$C$2:$H$2,0))</f>
        <v>78500</v>
      </c>
      <c r="K3829" s="12">
        <v>77000</v>
      </c>
      <c r="L3829" s="36">
        <f t="shared" si="354"/>
        <v>2.5</v>
      </c>
      <c r="M3829" t="str">
        <f>'References data'!H3830</f>
        <v>Liên Vùng đặc biệt</v>
      </c>
      <c r="N3829">
        <f t="shared" si="355"/>
        <v>3.6</v>
      </c>
      <c r="O3829">
        <f t="shared" si="356"/>
        <v>1500</v>
      </c>
      <c r="P3829" t="str">
        <f>IF(AND(N3829&gt;0,N3829&lt;=0.05),'Bảng Giá'!$B$3,IF(AND(N3829&lt;=0.1,N3829&gt;0.05),'Bảng Giá'!$B$4,IF(AND('Raw Data'!N3829&gt;0.1,'Raw Data'!N3829&lt;=0.25),'Bảng Giá'!$B$5,IF(AND('Raw Data'!N3829&gt;0.25,'Raw Data'!N3829&lt;=0.5),'Bảng Giá'!$B$6,IF(AND('Raw Data'!N3829&gt;0.5,'Raw Data'!N3829&lt;=1),'Bảng Giá'!$B$7,IF(AND('Raw Data'!N3829&gt;1,'Raw Data'!N3829&lt;=1.5),'Bảng Giá'!$B$8,IF(AND('Raw Data'!N3829&gt;1.5,'Raw Data'!N3829&lt;=2),'Bảng Giá'!$B$9,IF(AND('Raw Data'!N3829&gt;2,'Raw Data'!N3829&lt;=2.5),'Bảng Giá'!$B$10,IF(AND('Raw Data'!N3829&gt;2.5,'Raw Data'!N3829&lt;=3),'Bảng Giá'!$B$11,IF(AND('Raw Data'!N3829&gt;3,'Raw Data'!N3829&lt;=3.5),'Bảng Giá'!$B$12,IF(AND('Raw Data'!N3829&gt;3.5,'Raw Data'!N3829&lt;=4),'Bảng Giá'!$B$13,IF(AND('Raw Data'!N3829&gt;4,'Raw Data'!N3829&lt;=4.5),'Bảng Giá'!$B$14,IF(AND('Raw Data'!N3829&gt;4.5,'Raw Data'!N3829&lt;=5),'Bảng Giá'!$B$15,IF(AND('Raw Data'!N3829&gt;5,'Raw Data'!N3829&lt;=5.5),'Bảng Giá'!$B$16,IF(AND('Raw Data'!N3829&gt;5.5,'Raw Data'!N3829&lt;=6),'Bảng Giá'!$B$17,'Bảng Giá'!$B$18)))))))))))))))</f>
        <v>3.5&lt;x&lt;=4</v>
      </c>
      <c r="Q3829" s="48">
        <f t="shared" si="357"/>
        <v>1.948051948051948E-2</v>
      </c>
      <c r="R3829">
        <f t="shared" si="358"/>
        <v>94200</v>
      </c>
      <c r="S3829">
        <f t="shared" si="359"/>
        <v>17200</v>
      </c>
    </row>
    <row r="3830" spans="1:19" x14ac:dyDescent="0.25">
      <c r="A3830" s="12">
        <v>3829</v>
      </c>
      <c r="B3830" s="12" t="s">
        <v>292</v>
      </c>
      <c r="C3830" s="12" t="s">
        <v>2499</v>
      </c>
      <c r="D3830" s="28">
        <v>43020.511967592596</v>
      </c>
      <c r="E3830" s="17">
        <v>43023.011967592596</v>
      </c>
      <c r="F3830" s="13" t="s">
        <v>302</v>
      </c>
      <c r="G3830" s="12">
        <v>3600</v>
      </c>
      <c r="H3830" s="12" t="s">
        <v>109</v>
      </c>
      <c r="I3830" s="12" t="s">
        <v>322</v>
      </c>
      <c r="J3830" s="37">
        <f>INDEX('Bảng Giá'!$C$3:$H$18,MATCH('Raw Data'!P3830,'Bảng Giá'!$B$3:$B$18,0),MATCH('Raw Data'!M3830,'Bảng Giá'!$C$2:$H$2,0))</f>
        <v>78500</v>
      </c>
      <c r="K3830" s="12">
        <v>77000</v>
      </c>
      <c r="L3830" s="36">
        <f t="shared" si="354"/>
        <v>2.5</v>
      </c>
      <c r="M3830" t="str">
        <f>'References data'!H3831</f>
        <v>Liên Vùng đặc biệt</v>
      </c>
      <c r="N3830">
        <f t="shared" si="355"/>
        <v>3.6</v>
      </c>
      <c r="O3830">
        <f t="shared" si="356"/>
        <v>1500</v>
      </c>
      <c r="P3830" t="str">
        <f>IF(AND(N3830&gt;0,N3830&lt;=0.05),'Bảng Giá'!$B$3,IF(AND(N3830&lt;=0.1,N3830&gt;0.05),'Bảng Giá'!$B$4,IF(AND('Raw Data'!N3830&gt;0.1,'Raw Data'!N3830&lt;=0.25),'Bảng Giá'!$B$5,IF(AND('Raw Data'!N3830&gt;0.25,'Raw Data'!N3830&lt;=0.5),'Bảng Giá'!$B$6,IF(AND('Raw Data'!N3830&gt;0.5,'Raw Data'!N3830&lt;=1),'Bảng Giá'!$B$7,IF(AND('Raw Data'!N3830&gt;1,'Raw Data'!N3830&lt;=1.5),'Bảng Giá'!$B$8,IF(AND('Raw Data'!N3830&gt;1.5,'Raw Data'!N3830&lt;=2),'Bảng Giá'!$B$9,IF(AND('Raw Data'!N3830&gt;2,'Raw Data'!N3830&lt;=2.5),'Bảng Giá'!$B$10,IF(AND('Raw Data'!N3830&gt;2.5,'Raw Data'!N3830&lt;=3),'Bảng Giá'!$B$11,IF(AND('Raw Data'!N3830&gt;3,'Raw Data'!N3830&lt;=3.5),'Bảng Giá'!$B$12,IF(AND('Raw Data'!N3830&gt;3.5,'Raw Data'!N3830&lt;=4),'Bảng Giá'!$B$13,IF(AND('Raw Data'!N3830&gt;4,'Raw Data'!N3830&lt;=4.5),'Bảng Giá'!$B$14,IF(AND('Raw Data'!N3830&gt;4.5,'Raw Data'!N3830&lt;=5),'Bảng Giá'!$B$15,IF(AND('Raw Data'!N3830&gt;5,'Raw Data'!N3830&lt;=5.5),'Bảng Giá'!$B$16,IF(AND('Raw Data'!N3830&gt;5.5,'Raw Data'!N3830&lt;=6),'Bảng Giá'!$B$17,'Bảng Giá'!$B$18)))))))))))))))</f>
        <v>3.5&lt;x&lt;=4</v>
      </c>
      <c r="Q3830" s="48">
        <f t="shared" si="357"/>
        <v>1.948051948051948E-2</v>
      </c>
      <c r="R3830">
        <f t="shared" si="358"/>
        <v>94200</v>
      </c>
      <c r="S3830">
        <f t="shared" si="359"/>
        <v>17200</v>
      </c>
    </row>
    <row r="3831" spans="1:19" x14ac:dyDescent="0.25">
      <c r="A3831" s="12">
        <v>3830</v>
      </c>
      <c r="B3831" s="12" t="s">
        <v>292</v>
      </c>
      <c r="C3831" s="12" t="s">
        <v>2500</v>
      </c>
      <c r="D3831" s="28">
        <v>43020.674212962964</v>
      </c>
      <c r="E3831" s="17">
        <v>43024.874212962961</v>
      </c>
      <c r="F3831" s="13" t="s">
        <v>302</v>
      </c>
      <c r="G3831" s="12">
        <v>5400</v>
      </c>
      <c r="H3831" s="12" t="s">
        <v>171</v>
      </c>
      <c r="I3831" s="12" t="s">
        <v>311</v>
      </c>
      <c r="J3831" s="37">
        <f>INDEX('Bảng Giá'!$C$3:$H$18,MATCH('Raw Data'!P3831,'Bảng Giá'!$B$3:$B$18,0),MATCH('Raw Data'!M3831,'Bảng Giá'!$C$2:$H$2,0))</f>
        <v>109000</v>
      </c>
      <c r="K3831" s="12">
        <v>106300</v>
      </c>
      <c r="L3831" s="36">
        <f t="shared" si="354"/>
        <v>4.1999999999970896</v>
      </c>
      <c r="M3831" t="str">
        <f>'References data'!H3832</f>
        <v>Liên Vùng</v>
      </c>
      <c r="N3831">
        <f t="shared" si="355"/>
        <v>5.4</v>
      </c>
      <c r="O3831">
        <f t="shared" si="356"/>
        <v>2700</v>
      </c>
      <c r="P3831" t="str">
        <f>IF(AND(N3831&gt;0,N3831&lt;=0.05),'Bảng Giá'!$B$3,IF(AND(N3831&lt;=0.1,N3831&gt;0.05),'Bảng Giá'!$B$4,IF(AND('Raw Data'!N3831&gt;0.1,'Raw Data'!N3831&lt;=0.25),'Bảng Giá'!$B$5,IF(AND('Raw Data'!N3831&gt;0.25,'Raw Data'!N3831&lt;=0.5),'Bảng Giá'!$B$6,IF(AND('Raw Data'!N3831&gt;0.5,'Raw Data'!N3831&lt;=1),'Bảng Giá'!$B$7,IF(AND('Raw Data'!N3831&gt;1,'Raw Data'!N3831&lt;=1.5),'Bảng Giá'!$B$8,IF(AND('Raw Data'!N3831&gt;1.5,'Raw Data'!N3831&lt;=2),'Bảng Giá'!$B$9,IF(AND('Raw Data'!N3831&gt;2,'Raw Data'!N3831&lt;=2.5),'Bảng Giá'!$B$10,IF(AND('Raw Data'!N3831&gt;2.5,'Raw Data'!N3831&lt;=3),'Bảng Giá'!$B$11,IF(AND('Raw Data'!N3831&gt;3,'Raw Data'!N3831&lt;=3.5),'Bảng Giá'!$B$12,IF(AND('Raw Data'!N3831&gt;3.5,'Raw Data'!N3831&lt;=4),'Bảng Giá'!$B$13,IF(AND('Raw Data'!N3831&gt;4,'Raw Data'!N3831&lt;=4.5),'Bảng Giá'!$B$14,IF(AND('Raw Data'!N3831&gt;4.5,'Raw Data'!N3831&lt;=5),'Bảng Giá'!$B$15,IF(AND('Raw Data'!N3831&gt;5,'Raw Data'!N3831&lt;=5.5),'Bảng Giá'!$B$16,IF(AND('Raw Data'!N3831&gt;5.5,'Raw Data'!N3831&lt;=6),'Bảng Giá'!$B$17,'Bảng Giá'!$B$18)))))))))))))))</f>
        <v>5&lt;x&lt;=5.5</v>
      </c>
      <c r="Q3831" s="48">
        <f t="shared" si="357"/>
        <v>2.5399811853245531E-2</v>
      </c>
      <c r="R3831">
        <f t="shared" si="358"/>
        <v>130800</v>
      </c>
      <c r="S3831">
        <f t="shared" si="359"/>
        <v>24500</v>
      </c>
    </row>
    <row r="3832" spans="1:19" x14ac:dyDescent="0.25">
      <c r="A3832" s="12">
        <v>3831</v>
      </c>
      <c r="B3832" s="12" t="s">
        <v>292</v>
      </c>
      <c r="C3832" s="12" t="s">
        <v>2501</v>
      </c>
      <c r="D3832" s="28">
        <v>43020.511342592596</v>
      </c>
      <c r="E3832" s="17">
        <v>43023.011342592596</v>
      </c>
      <c r="F3832" s="13" t="s">
        <v>302</v>
      </c>
      <c r="G3832" s="12">
        <v>3600</v>
      </c>
      <c r="H3832" s="12" t="s">
        <v>128</v>
      </c>
      <c r="I3832" s="12" t="s">
        <v>322</v>
      </c>
      <c r="J3832" s="37">
        <f>INDEX('Bảng Giá'!$C$3:$H$18,MATCH('Raw Data'!P3832,'Bảng Giá'!$B$3:$B$18,0),MATCH('Raw Data'!M3832,'Bảng Giá'!$C$2:$H$2,0))</f>
        <v>78500</v>
      </c>
      <c r="K3832" s="12">
        <v>77000</v>
      </c>
      <c r="L3832" s="36">
        <f t="shared" si="354"/>
        <v>2.5</v>
      </c>
      <c r="M3832" t="str">
        <f>'References data'!H3833</f>
        <v>Liên Vùng đặc biệt</v>
      </c>
      <c r="N3832">
        <f t="shared" si="355"/>
        <v>3.6</v>
      </c>
      <c r="O3832">
        <f t="shared" si="356"/>
        <v>1500</v>
      </c>
      <c r="P3832" t="str">
        <f>IF(AND(N3832&gt;0,N3832&lt;=0.05),'Bảng Giá'!$B$3,IF(AND(N3832&lt;=0.1,N3832&gt;0.05),'Bảng Giá'!$B$4,IF(AND('Raw Data'!N3832&gt;0.1,'Raw Data'!N3832&lt;=0.25),'Bảng Giá'!$B$5,IF(AND('Raw Data'!N3832&gt;0.25,'Raw Data'!N3832&lt;=0.5),'Bảng Giá'!$B$6,IF(AND('Raw Data'!N3832&gt;0.5,'Raw Data'!N3832&lt;=1),'Bảng Giá'!$B$7,IF(AND('Raw Data'!N3832&gt;1,'Raw Data'!N3832&lt;=1.5),'Bảng Giá'!$B$8,IF(AND('Raw Data'!N3832&gt;1.5,'Raw Data'!N3832&lt;=2),'Bảng Giá'!$B$9,IF(AND('Raw Data'!N3832&gt;2,'Raw Data'!N3832&lt;=2.5),'Bảng Giá'!$B$10,IF(AND('Raw Data'!N3832&gt;2.5,'Raw Data'!N3832&lt;=3),'Bảng Giá'!$B$11,IF(AND('Raw Data'!N3832&gt;3,'Raw Data'!N3832&lt;=3.5),'Bảng Giá'!$B$12,IF(AND('Raw Data'!N3832&gt;3.5,'Raw Data'!N3832&lt;=4),'Bảng Giá'!$B$13,IF(AND('Raw Data'!N3832&gt;4,'Raw Data'!N3832&lt;=4.5),'Bảng Giá'!$B$14,IF(AND('Raw Data'!N3832&gt;4.5,'Raw Data'!N3832&lt;=5),'Bảng Giá'!$B$15,IF(AND('Raw Data'!N3832&gt;5,'Raw Data'!N3832&lt;=5.5),'Bảng Giá'!$B$16,IF(AND('Raw Data'!N3832&gt;5.5,'Raw Data'!N3832&lt;=6),'Bảng Giá'!$B$17,'Bảng Giá'!$B$18)))))))))))))))</f>
        <v>3.5&lt;x&lt;=4</v>
      </c>
      <c r="Q3832" s="48">
        <f t="shared" si="357"/>
        <v>1.948051948051948E-2</v>
      </c>
      <c r="R3832">
        <f t="shared" si="358"/>
        <v>94200</v>
      </c>
      <c r="S3832">
        <f t="shared" si="359"/>
        <v>17200</v>
      </c>
    </row>
    <row r="3833" spans="1:19" x14ac:dyDescent="0.25">
      <c r="A3833" s="12">
        <v>3832</v>
      </c>
      <c r="B3833" s="12" t="s">
        <v>292</v>
      </c>
      <c r="C3833" s="12" t="s">
        <v>2502</v>
      </c>
      <c r="D3833" s="28">
        <v>43020.333333333336</v>
      </c>
      <c r="E3833" s="17">
        <v>43022.833333333336</v>
      </c>
      <c r="F3833" s="13" t="s">
        <v>302</v>
      </c>
      <c r="G3833" s="12">
        <v>3600</v>
      </c>
      <c r="H3833" s="12" t="s">
        <v>289</v>
      </c>
      <c r="I3833" s="12" t="s">
        <v>322</v>
      </c>
      <c r="J3833" s="37">
        <f>INDEX('Bảng Giá'!$C$3:$H$18,MATCH('Raw Data'!P3833,'Bảng Giá'!$B$3:$B$18,0),MATCH('Raw Data'!M3833,'Bảng Giá'!$C$2:$H$2,0))</f>
        <v>78500</v>
      </c>
      <c r="K3833" s="12">
        <v>77000</v>
      </c>
      <c r="L3833" s="36">
        <f t="shared" si="354"/>
        <v>2.5</v>
      </c>
      <c r="M3833" t="str">
        <f>'References data'!H3834</f>
        <v>Liên Vùng đặc biệt</v>
      </c>
      <c r="N3833">
        <f t="shared" si="355"/>
        <v>3.6</v>
      </c>
      <c r="O3833">
        <f t="shared" si="356"/>
        <v>1500</v>
      </c>
      <c r="P3833" t="str">
        <f>IF(AND(N3833&gt;0,N3833&lt;=0.05),'Bảng Giá'!$B$3,IF(AND(N3833&lt;=0.1,N3833&gt;0.05),'Bảng Giá'!$B$4,IF(AND('Raw Data'!N3833&gt;0.1,'Raw Data'!N3833&lt;=0.25),'Bảng Giá'!$B$5,IF(AND('Raw Data'!N3833&gt;0.25,'Raw Data'!N3833&lt;=0.5),'Bảng Giá'!$B$6,IF(AND('Raw Data'!N3833&gt;0.5,'Raw Data'!N3833&lt;=1),'Bảng Giá'!$B$7,IF(AND('Raw Data'!N3833&gt;1,'Raw Data'!N3833&lt;=1.5),'Bảng Giá'!$B$8,IF(AND('Raw Data'!N3833&gt;1.5,'Raw Data'!N3833&lt;=2),'Bảng Giá'!$B$9,IF(AND('Raw Data'!N3833&gt;2,'Raw Data'!N3833&lt;=2.5),'Bảng Giá'!$B$10,IF(AND('Raw Data'!N3833&gt;2.5,'Raw Data'!N3833&lt;=3),'Bảng Giá'!$B$11,IF(AND('Raw Data'!N3833&gt;3,'Raw Data'!N3833&lt;=3.5),'Bảng Giá'!$B$12,IF(AND('Raw Data'!N3833&gt;3.5,'Raw Data'!N3833&lt;=4),'Bảng Giá'!$B$13,IF(AND('Raw Data'!N3833&gt;4,'Raw Data'!N3833&lt;=4.5),'Bảng Giá'!$B$14,IF(AND('Raw Data'!N3833&gt;4.5,'Raw Data'!N3833&lt;=5),'Bảng Giá'!$B$15,IF(AND('Raw Data'!N3833&gt;5,'Raw Data'!N3833&lt;=5.5),'Bảng Giá'!$B$16,IF(AND('Raw Data'!N3833&gt;5.5,'Raw Data'!N3833&lt;=6),'Bảng Giá'!$B$17,'Bảng Giá'!$B$18)))))))))))))))</f>
        <v>3.5&lt;x&lt;=4</v>
      </c>
      <c r="Q3833" s="48">
        <f t="shared" si="357"/>
        <v>1.948051948051948E-2</v>
      </c>
      <c r="R3833">
        <f t="shared" si="358"/>
        <v>94200</v>
      </c>
      <c r="S3833">
        <f t="shared" si="359"/>
        <v>17200</v>
      </c>
    </row>
    <row r="3834" spans="1:19" x14ac:dyDescent="0.25">
      <c r="A3834" s="12">
        <v>3833</v>
      </c>
      <c r="B3834" s="12" t="s">
        <v>292</v>
      </c>
      <c r="C3834" s="12" t="s">
        <v>2503</v>
      </c>
      <c r="D3834" s="28">
        <v>43021.439722222225</v>
      </c>
      <c r="E3834" s="17">
        <v>43023.939722222225</v>
      </c>
      <c r="F3834" s="13" t="s">
        <v>302</v>
      </c>
      <c r="G3834" s="12">
        <v>3600</v>
      </c>
      <c r="H3834" s="12" t="s">
        <v>146</v>
      </c>
      <c r="I3834" s="12" t="s">
        <v>322</v>
      </c>
      <c r="J3834" s="37">
        <f>INDEX('Bảng Giá'!$C$3:$H$18,MATCH('Raw Data'!P3834,'Bảng Giá'!$B$3:$B$18,0),MATCH('Raw Data'!M3834,'Bảng Giá'!$C$2:$H$2,0))</f>
        <v>78500</v>
      </c>
      <c r="K3834" s="12">
        <v>77000</v>
      </c>
      <c r="L3834" s="36">
        <f t="shared" si="354"/>
        <v>2.5</v>
      </c>
      <c r="M3834" t="str">
        <f>'References data'!H3835</f>
        <v>Liên Vùng đặc biệt</v>
      </c>
      <c r="N3834">
        <f t="shared" si="355"/>
        <v>3.6</v>
      </c>
      <c r="O3834">
        <f t="shared" si="356"/>
        <v>1500</v>
      </c>
      <c r="P3834" t="str">
        <f>IF(AND(N3834&gt;0,N3834&lt;=0.05),'Bảng Giá'!$B$3,IF(AND(N3834&lt;=0.1,N3834&gt;0.05),'Bảng Giá'!$B$4,IF(AND('Raw Data'!N3834&gt;0.1,'Raw Data'!N3834&lt;=0.25),'Bảng Giá'!$B$5,IF(AND('Raw Data'!N3834&gt;0.25,'Raw Data'!N3834&lt;=0.5),'Bảng Giá'!$B$6,IF(AND('Raw Data'!N3834&gt;0.5,'Raw Data'!N3834&lt;=1),'Bảng Giá'!$B$7,IF(AND('Raw Data'!N3834&gt;1,'Raw Data'!N3834&lt;=1.5),'Bảng Giá'!$B$8,IF(AND('Raw Data'!N3834&gt;1.5,'Raw Data'!N3834&lt;=2),'Bảng Giá'!$B$9,IF(AND('Raw Data'!N3834&gt;2,'Raw Data'!N3834&lt;=2.5),'Bảng Giá'!$B$10,IF(AND('Raw Data'!N3834&gt;2.5,'Raw Data'!N3834&lt;=3),'Bảng Giá'!$B$11,IF(AND('Raw Data'!N3834&gt;3,'Raw Data'!N3834&lt;=3.5),'Bảng Giá'!$B$12,IF(AND('Raw Data'!N3834&gt;3.5,'Raw Data'!N3834&lt;=4),'Bảng Giá'!$B$13,IF(AND('Raw Data'!N3834&gt;4,'Raw Data'!N3834&lt;=4.5),'Bảng Giá'!$B$14,IF(AND('Raw Data'!N3834&gt;4.5,'Raw Data'!N3834&lt;=5),'Bảng Giá'!$B$15,IF(AND('Raw Data'!N3834&gt;5,'Raw Data'!N3834&lt;=5.5),'Bảng Giá'!$B$16,IF(AND('Raw Data'!N3834&gt;5.5,'Raw Data'!N3834&lt;=6),'Bảng Giá'!$B$17,'Bảng Giá'!$B$18)))))))))))))))</f>
        <v>3.5&lt;x&lt;=4</v>
      </c>
      <c r="Q3834" s="48">
        <f t="shared" si="357"/>
        <v>1.948051948051948E-2</v>
      </c>
      <c r="R3834">
        <f t="shared" si="358"/>
        <v>94200</v>
      </c>
      <c r="S3834">
        <f t="shared" si="359"/>
        <v>17200</v>
      </c>
    </row>
    <row r="3835" spans="1:19" x14ac:dyDescent="0.25">
      <c r="A3835" s="12">
        <v>3834</v>
      </c>
      <c r="B3835" s="12" t="s">
        <v>292</v>
      </c>
      <c r="C3835" s="12" t="s">
        <v>2504</v>
      </c>
      <c r="D3835" s="28">
        <v>43017.662442129629</v>
      </c>
      <c r="E3835" s="17">
        <v>43021.862442129626</v>
      </c>
      <c r="F3835" s="13" t="s">
        <v>302</v>
      </c>
      <c r="G3835" s="12">
        <v>3600</v>
      </c>
      <c r="H3835" s="12" t="s">
        <v>190</v>
      </c>
      <c r="I3835" s="12" t="s">
        <v>322</v>
      </c>
      <c r="J3835" s="37">
        <f>INDEX('Bảng Giá'!$C$3:$H$18,MATCH('Raw Data'!P3835,'Bảng Giá'!$B$3:$B$18,0),MATCH('Raw Data'!M3835,'Bảng Giá'!$C$2:$H$2,0))</f>
        <v>83500</v>
      </c>
      <c r="K3835" s="12">
        <v>81500</v>
      </c>
      <c r="L3835" s="36">
        <f t="shared" si="354"/>
        <v>4.1999999999970896</v>
      </c>
      <c r="M3835" t="str">
        <f>'References data'!H3836</f>
        <v>Liên Vùng</v>
      </c>
      <c r="N3835">
        <f t="shared" si="355"/>
        <v>3.6</v>
      </c>
      <c r="O3835">
        <f t="shared" si="356"/>
        <v>2000</v>
      </c>
      <c r="P3835" t="str">
        <f>IF(AND(N3835&gt;0,N3835&lt;=0.05),'Bảng Giá'!$B$3,IF(AND(N3835&lt;=0.1,N3835&gt;0.05),'Bảng Giá'!$B$4,IF(AND('Raw Data'!N3835&gt;0.1,'Raw Data'!N3835&lt;=0.25),'Bảng Giá'!$B$5,IF(AND('Raw Data'!N3835&gt;0.25,'Raw Data'!N3835&lt;=0.5),'Bảng Giá'!$B$6,IF(AND('Raw Data'!N3835&gt;0.5,'Raw Data'!N3835&lt;=1),'Bảng Giá'!$B$7,IF(AND('Raw Data'!N3835&gt;1,'Raw Data'!N3835&lt;=1.5),'Bảng Giá'!$B$8,IF(AND('Raw Data'!N3835&gt;1.5,'Raw Data'!N3835&lt;=2),'Bảng Giá'!$B$9,IF(AND('Raw Data'!N3835&gt;2,'Raw Data'!N3835&lt;=2.5),'Bảng Giá'!$B$10,IF(AND('Raw Data'!N3835&gt;2.5,'Raw Data'!N3835&lt;=3),'Bảng Giá'!$B$11,IF(AND('Raw Data'!N3835&gt;3,'Raw Data'!N3835&lt;=3.5),'Bảng Giá'!$B$12,IF(AND('Raw Data'!N3835&gt;3.5,'Raw Data'!N3835&lt;=4),'Bảng Giá'!$B$13,IF(AND('Raw Data'!N3835&gt;4,'Raw Data'!N3835&lt;=4.5),'Bảng Giá'!$B$14,IF(AND('Raw Data'!N3835&gt;4.5,'Raw Data'!N3835&lt;=5),'Bảng Giá'!$B$15,IF(AND('Raw Data'!N3835&gt;5,'Raw Data'!N3835&lt;=5.5),'Bảng Giá'!$B$16,IF(AND('Raw Data'!N3835&gt;5.5,'Raw Data'!N3835&lt;=6),'Bảng Giá'!$B$17,'Bảng Giá'!$B$18)))))))))))))))</f>
        <v>3.5&lt;x&lt;=4</v>
      </c>
      <c r="Q3835" s="48">
        <f t="shared" si="357"/>
        <v>2.4539877300613498E-2</v>
      </c>
      <c r="R3835">
        <f t="shared" si="358"/>
        <v>100200</v>
      </c>
      <c r="S3835">
        <f t="shared" si="359"/>
        <v>18700</v>
      </c>
    </row>
    <row r="3836" spans="1:19" x14ac:dyDescent="0.25">
      <c r="A3836" s="12">
        <v>3835</v>
      </c>
      <c r="B3836" s="12" t="s">
        <v>292</v>
      </c>
      <c r="C3836" s="12" t="s">
        <v>2505</v>
      </c>
      <c r="D3836" s="28">
        <v>43017.66233796296</v>
      </c>
      <c r="E3836" s="17">
        <v>43021.862337962957</v>
      </c>
      <c r="F3836" s="13" t="s">
        <v>302</v>
      </c>
      <c r="G3836" s="12">
        <v>3600</v>
      </c>
      <c r="H3836" s="12" t="s">
        <v>168</v>
      </c>
      <c r="I3836" s="12" t="s">
        <v>322</v>
      </c>
      <c r="J3836" s="37">
        <f>INDEX('Bảng Giá'!$C$3:$H$18,MATCH('Raw Data'!P3836,'Bảng Giá'!$B$3:$B$18,0),MATCH('Raw Data'!M3836,'Bảng Giá'!$C$2:$H$2,0))</f>
        <v>83500</v>
      </c>
      <c r="K3836" s="12">
        <v>81500</v>
      </c>
      <c r="L3836" s="36">
        <f t="shared" si="354"/>
        <v>4.1999999999970896</v>
      </c>
      <c r="M3836" t="str">
        <f>'References data'!H3837</f>
        <v>Liên Vùng</v>
      </c>
      <c r="N3836">
        <f t="shared" si="355"/>
        <v>3.6</v>
      </c>
      <c r="O3836">
        <f t="shared" si="356"/>
        <v>2000</v>
      </c>
      <c r="P3836" t="str">
        <f>IF(AND(N3836&gt;0,N3836&lt;=0.05),'Bảng Giá'!$B$3,IF(AND(N3836&lt;=0.1,N3836&gt;0.05),'Bảng Giá'!$B$4,IF(AND('Raw Data'!N3836&gt;0.1,'Raw Data'!N3836&lt;=0.25),'Bảng Giá'!$B$5,IF(AND('Raw Data'!N3836&gt;0.25,'Raw Data'!N3836&lt;=0.5),'Bảng Giá'!$B$6,IF(AND('Raw Data'!N3836&gt;0.5,'Raw Data'!N3836&lt;=1),'Bảng Giá'!$B$7,IF(AND('Raw Data'!N3836&gt;1,'Raw Data'!N3836&lt;=1.5),'Bảng Giá'!$B$8,IF(AND('Raw Data'!N3836&gt;1.5,'Raw Data'!N3836&lt;=2),'Bảng Giá'!$B$9,IF(AND('Raw Data'!N3836&gt;2,'Raw Data'!N3836&lt;=2.5),'Bảng Giá'!$B$10,IF(AND('Raw Data'!N3836&gt;2.5,'Raw Data'!N3836&lt;=3),'Bảng Giá'!$B$11,IF(AND('Raw Data'!N3836&gt;3,'Raw Data'!N3836&lt;=3.5),'Bảng Giá'!$B$12,IF(AND('Raw Data'!N3836&gt;3.5,'Raw Data'!N3836&lt;=4),'Bảng Giá'!$B$13,IF(AND('Raw Data'!N3836&gt;4,'Raw Data'!N3836&lt;=4.5),'Bảng Giá'!$B$14,IF(AND('Raw Data'!N3836&gt;4.5,'Raw Data'!N3836&lt;=5),'Bảng Giá'!$B$15,IF(AND('Raw Data'!N3836&gt;5,'Raw Data'!N3836&lt;=5.5),'Bảng Giá'!$B$16,IF(AND('Raw Data'!N3836&gt;5.5,'Raw Data'!N3836&lt;=6),'Bảng Giá'!$B$17,'Bảng Giá'!$B$18)))))))))))))))</f>
        <v>3.5&lt;x&lt;=4</v>
      </c>
      <c r="Q3836" s="48">
        <f t="shared" si="357"/>
        <v>2.4539877300613498E-2</v>
      </c>
      <c r="R3836">
        <f t="shared" si="358"/>
        <v>100200</v>
      </c>
      <c r="S3836">
        <f t="shared" si="359"/>
        <v>18700</v>
      </c>
    </row>
    <row r="3837" spans="1:19" x14ac:dyDescent="0.25">
      <c r="A3837" s="12">
        <v>3836</v>
      </c>
      <c r="B3837" s="12" t="s">
        <v>292</v>
      </c>
      <c r="C3837" s="12" t="s">
        <v>2506</v>
      </c>
      <c r="D3837" s="28">
        <v>43017.498263888891</v>
      </c>
      <c r="E3837" s="17">
        <v>43019.998263888891</v>
      </c>
      <c r="F3837" s="13" t="s">
        <v>302</v>
      </c>
      <c r="G3837" s="12">
        <v>3600</v>
      </c>
      <c r="H3837" s="12" t="s">
        <v>289</v>
      </c>
      <c r="I3837" s="12" t="s">
        <v>322</v>
      </c>
      <c r="J3837" s="37">
        <f>INDEX('Bảng Giá'!$C$3:$H$18,MATCH('Raw Data'!P3837,'Bảng Giá'!$B$3:$B$18,0),MATCH('Raw Data'!M3837,'Bảng Giá'!$C$2:$H$2,0))</f>
        <v>78500</v>
      </c>
      <c r="K3837" s="12">
        <v>77000</v>
      </c>
      <c r="L3837" s="36">
        <f t="shared" si="354"/>
        <v>2.5</v>
      </c>
      <c r="M3837" t="str">
        <f>'References data'!H3838</f>
        <v>Liên Vùng đặc biệt</v>
      </c>
      <c r="N3837">
        <f t="shared" si="355"/>
        <v>3.6</v>
      </c>
      <c r="O3837">
        <f t="shared" si="356"/>
        <v>1500</v>
      </c>
      <c r="P3837" t="str">
        <f>IF(AND(N3837&gt;0,N3837&lt;=0.05),'Bảng Giá'!$B$3,IF(AND(N3837&lt;=0.1,N3837&gt;0.05),'Bảng Giá'!$B$4,IF(AND('Raw Data'!N3837&gt;0.1,'Raw Data'!N3837&lt;=0.25),'Bảng Giá'!$B$5,IF(AND('Raw Data'!N3837&gt;0.25,'Raw Data'!N3837&lt;=0.5),'Bảng Giá'!$B$6,IF(AND('Raw Data'!N3837&gt;0.5,'Raw Data'!N3837&lt;=1),'Bảng Giá'!$B$7,IF(AND('Raw Data'!N3837&gt;1,'Raw Data'!N3837&lt;=1.5),'Bảng Giá'!$B$8,IF(AND('Raw Data'!N3837&gt;1.5,'Raw Data'!N3837&lt;=2),'Bảng Giá'!$B$9,IF(AND('Raw Data'!N3837&gt;2,'Raw Data'!N3837&lt;=2.5),'Bảng Giá'!$B$10,IF(AND('Raw Data'!N3837&gt;2.5,'Raw Data'!N3837&lt;=3),'Bảng Giá'!$B$11,IF(AND('Raw Data'!N3837&gt;3,'Raw Data'!N3837&lt;=3.5),'Bảng Giá'!$B$12,IF(AND('Raw Data'!N3837&gt;3.5,'Raw Data'!N3837&lt;=4),'Bảng Giá'!$B$13,IF(AND('Raw Data'!N3837&gt;4,'Raw Data'!N3837&lt;=4.5),'Bảng Giá'!$B$14,IF(AND('Raw Data'!N3837&gt;4.5,'Raw Data'!N3837&lt;=5),'Bảng Giá'!$B$15,IF(AND('Raw Data'!N3837&gt;5,'Raw Data'!N3837&lt;=5.5),'Bảng Giá'!$B$16,IF(AND('Raw Data'!N3837&gt;5.5,'Raw Data'!N3837&lt;=6),'Bảng Giá'!$B$17,'Bảng Giá'!$B$18)))))))))))))))</f>
        <v>3.5&lt;x&lt;=4</v>
      </c>
      <c r="Q3837" s="48">
        <f t="shared" si="357"/>
        <v>1.948051948051948E-2</v>
      </c>
      <c r="R3837">
        <f t="shared" si="358"/>
        <v>94200</v>
      </c>
      <c r="S3837">
        <f t="shared" si="359"/>
        <v>17200</v>
      </c>
    </row>
    <row r="3838" spans="1:19" x14ac:dyDescent="0.25">
      <c r="A3838" s="12">
        <v>3837</v>
      </c>
      <c r="B3838" s="12" t="s">
        <v>292</v>
      </c>
      <c r="C3838" s="12" t="s">
        <v>2507</v>
      </c>
      <c r="D3838" s="28">
        <v>43018.68513888889</v>
      </c>
      <c r="E3838" s="17">
        <v>43021.18513888889</v>
      </c>
      <c r="F3838" s="13" t="s">
        <v>302</v>
      </c>
      <c r="G3838" s="12">
        <v>3600</v>
      </c>
      <c r="H3838" s="12" t="s">
        <v>504</v>
      </c>
      <c r="I3838" s="12" t="s">
        <v>322</v>
      </c>
      <c r="J3838" s="37">
        <f>INDEX('Bảng Giá'!$C$3:$H$18,MATCH('Raw Data'!P3838,'Bảng Giá'!$B$3:$B$18,0),MATCH('Raw Data'!M3838,'Bảng Giá'!$C$2:$H$2,0))</f>
        <v>78500</v>
      </c>
      <c r="K3838" s="12">
        <v>77000</v>
      </c>
      <c r="L3838" s="36">
        <f t="shared" si="354"/>
        <v>2.5</v>
      </c>
      <c r="M3838" t="str">
        <f>'References data'!H3839</f>
        <v>Liên Vùng đặc biệt</v>
      </c>
      <c r="N3838">
        <f t="shared" si="355"/>
        <v>3.6</v>
      </c>
      <c r="O3838">
        <f t="shared" si="356"/>
        <v>1500</v>
      </c>
      <c r="P3838" t="str">
        <f>IF(AND(N3838&gt;0,N3838&lt;=0.05),'Bảng Giá'!$B$3,IF(AND(N3838&lt;=0.1,N3838&gt;0.05),'Bảng Giá'!$B$4,IF(AND('Raw Data'!N3838&gt;0.1,'Raw Data'!N3838&lt;=0.25),'Bảng Giá'!$B$5,IF(AND('Raw Data'!N3838&gt;0.25,'Raw Data'!N3838&lt;=0.5),'Bảng Giá'!$B$6,IF(AND('Raw Data'!N3838&gt;0.5,'Raw Data'!N3838&lt;=1),'Bảng Giá'!$B$7,IF(AND('Raw Data'!N3838&gt;1,'Raw Data'!N3838&lt;=1.5),'Bảng Giá'!$B$8,IF(AND('Raw Data'!N3838&gt;1.5,'Raw Data'!N3838&lt;=2),'Bảng Giá'!$B$9,IF(AND('Raw Data'!N3838&gt;2,'Raw Data'!N3838&lt;=2.5),'Bảng Giá'!$B$10,IF(AND('Raw Data'!N3838&gt;2.5,'Raw Data'!N3838&lt;=3),'Bảng Giá'!$B$11,IF(AND('Raw Data'!N3838&gt;3,'Raw Data'!N3838&lt;=3.5),'Bảng Giá'!$B$12,IF(AND('Raw Data'!N3838&gt;3.5,'Raw Data'!N3838&lt;=4),'Bảng Giá'!$B$13,IF(AND('Raw Data'!N3838&gt;4,'Raw Data'!N3838&lt;=4.5),'Bảng Giá'!$B$14,IF(AND('Raw Data'!N3838&gt;4.5,'Raw Data'!N3838&lt;=5),'Bảng Giá'!$B$15,IF(AND('Raw Data'!N3838&gt;5,'Raw Data'!N3838&lt;=5.5),'Bảng Giá'!$B$16,IF(AND('Raw Data'!N3838&gt;5.5,'Raw Data'!N3838&lt;=6),'Bảng Giá'!$B$17,'Bảng Giá'!$B$18)))))))))))))))</f>
        <v>3.5&lt;x&lt;=4</v>
      </c>
      <c r="Q3838" s="48">
        <f t="shared" si="357"/>
        <v>1.948051948051948E-2</v>
      </c>
      <c r="R3838">
        <f t="shared" si="358"/>
        <v>94200</v>
      </c>
      <c r="S3838">
        <f t="shared" si="359"/>
        <v>17200</v>
      </c>
    </row>
    <row r="3839" spans="1:19" x14ac:dyDescent="0.25">
      <c r="A3839" s="12">
        <v>3838</v>
      </c>
      <c r="B3839" s="12" t="s">
        <v>292</v>
      </c>
      <c r="C3839" s="12" t="s">
        <v>2508</v>
      </c>
      <c r="D3839" s="28">
        <v>43019.37054398148</v>
      </c>
      <c r="E3839" s="17">
        <v>43021.87054398148</v>
      </c>
      <c r="F3839" s="13" t="s">
        <v>302</v>
      </c>
      <c r="G3839" s="12">
        <v>3600</v>
      </c>
      <c r="H3839" s="12" t="s">
        <v>128</v>
      </c>
      <c r="I3839" s="12" t="s">
        <v>322</v>
      </c>
      <c r="J3839" s="37">
        <f>INDEX('Bảng Giá'!$C$3:$H$18,MATCH('Raw Data'!P3839,'Bảng Giá'!$B$3:$B$18,0),MATCH('Raw Data'!M3839,'Bảng Giá'!$C$2:$H$2,0))</f>
        <v>78500</v>
      </c>
      <c r="K3839" s="12">
        <v>77000</v>
      </c>
      <c r="L3839" s="36">
        <f t="shared" si="354"/>
        <v>2.5</v>
      </c>
      <c r="M3839" t="str">
        <f>'References data'!H3840</f>
        <v>Liên Vùng đặc biệt</v>
      </c>
      <c r="N3839">
        <f t="shared" si="355"/>
        <v>3.6</v>
      </c>
      <c r="O3839">
        <f t="shared" si="356"/>
        <v>1500</v>
      </c>
      <c r="P3839" t="str">
        <f>IF(AND(N3839&gt;0,N3839&lt;=0.05),'Bảng Giá'!$B$3,IF(AND(N3839&lt;=0.1,N3839&gt;0.05),'Bảng Giá'!$B$4,IF(AND('Raw Data'!N3839&gt;0.1,'Raw Data'!N3839&lt;=0.25),'Bảng Giá'!$B$5,IF(AND('Raw Data'!N3839&gt;0.25,'Raw Data'!N3839&lt;=0.5),'Bảng Giá'!$B$6,IF(AND('Raw Data'!N3839&gt;0.5,'Raw Data'!N3839&lt;=1),'Bảng Giá'!$B$7,IF(AND('Raw Data'!N3839&gt;1,'Raw Data'!N3839&lt;=1.5),'Bảng Giá'!$B$8,IF(AND('Raw Data'!N3839&gt;1.5,'Raw Data'!N3839&lt;=2),'Bảng Giá'!$B$9,IF(AND('Raw Data'!N3839&gt;2,'Raw Data'!N3839&lt;=2.5),'Bảng Giá'!$B$10,IF(AND('Raw Data'!N3839&gt;2.5,'Raw Data'!N3839&lt;=3),'Bảng Giá'!$B$11,IF(AND('Raw Data'!N3839&gt;3,'Raw Data'!N3839&lt;=3.5),'Bảng Giá'!$B$12,IF(AND('Raw Data'!N3839&gt;3.5,'Raw Data'!N3839&lt;=4),'Bảng Giá'!$B$13,IF(AND('Raw Data'!N3839&gt;4,'Raw Data'!N3839&lt;=4.5),'Bảng Giá'!$B$14,IF(AND('Raw Data'!N3839&gt;4.5,'Raw Data'!N3839&lt;=5),'Bảng Giá'!$B$15,IF(AND('Raw Data'!N3839&gt;5,'Raw Data'!N3839&lt;=5.5),'Bảng Giá'!$B$16,IF(AND('Raw Data'!N3839&gt;5.5,'Raw Data'!N3839&lt;=6),'Bảng Giá'!$B$17,'Bảng Giá'!$B$18)))))))))))))))</f>
        <v>3.5&lt;x&lt;=4</v>
      </c>
      <c r="Q3839" s="48">
        <f t="shared" si="357"/>
        <v>1.948051948051948E-2</v>
      </c>
      <c r="R3839">
        <f t="shared" si="358"/>
        <v>94200</v>
      </c>
      <c r="S3839">
        <f t="shared" si="359"/>
        <v>17200</v>
      </c>
    </row>
    <row r="3840" spans="1:19" x14ac:dyDescent="0.25">
      <c r="A3840" s="12">
        <v>3839</v>
      </c>
      <c r="B3840" s="12" t="s">
        <v>292</v>
      </c>
      <c r="C3840" s="12" t="s">
        <v>2509</v>
      </c>
      <c r="D3840" s="28">
        <v>43017.498425925929</v>
      </c>
      <c r="E3840" s="17">
        <v>43019.998425925929</v>
      </c>
      <c r="F3840" s="13" t="s">
        <v>302</v>
      </c>
      <c r="G3840" s="12">
        <v>3600</v>
      </c>
      <c r="H3840" s="12" t="s">
        <v>146</v>
      </c>
      <c r="I3840" s="12" t="s">
        <v>322</v>
      </c>
      <c r="J3840" s="37">
        <f>INDEX('Bảng Giá'!$C$3:$H$18,MATCH('Raw Data'!P3840,'Bảng Giá'!$B$3:$B$18,0),MATCH('Raw Data'!M3840,'Bảng Giá'!$C$2:$H$2,0))</f>
        <v>78500</v>
      </c>
      <c r="K3840" s="12">
        <v>77000</v>
      </c>
      <c r="L3840" s="36">
        <f t="shared" si="354"/>
        <v>2.5</v>
      </c>
      <c r="M3840" t="str">
        <f>'References data'!H3841</f>
        <v>Liên Vùng đặc biệt</v>
      </c>
      <c r="N3840">
        <f t="shared" si="355"/>
        <v>3.6</v>
      </c>
      <c r="O3840">
        <f t="shared" si="356"/>
        <v>1500</v>
      </c>
      <c r="P3840" t="str">
        <f>IF(AND(N3840&gt;0,N3840&lt;=0.05),'Bảng Giá'!$B$3,IF(AND(N3840&lt;=0.1,N3840&gt;0.05),'Bảng Giá'!$B$4,IF(AND('Raw Data'!N3840&gt;0.1,'Raw Data'!N3840&lt;=0.25),'Bảng Giá'!$B$5,IF(AND('Raw Data'!N3840&gt;0.25,'Raw Data'!N3840&lt;=0.5),'Bảng Giá'!$B$6,IF(AND('Raw Data'!N3840&gt;0.5,'Raw Data'!N3840&lt;=1),'Bảng Giá'!$B$7,IF(AND('Raw Data'!N3840&gt;1,'Raw Data'!N3840&lt;=1.5),'Bảng Giá'!$B$8,IF(AND('Raw Data'!N3840&gt;1.5,'Raw Data'!N3840&lt;=2),'Bảng Giá'!$B$9,IF(AND('Raw Data'!N3840&gt;2,'Raw Data'!N3840&lt;=2.5),'Bảng Giá'!$B$10,IF(AND('Raw Data'!N3840&gt;2.5,'Raw Data'!N3840&lt;=3),'Bảng Giá'!$B$11,IF(AND('Raw Data'!N3840&gt;3,'Raw Data'!N3840&lt;=3.5),'Bảng Giá'!$B$12,IF(AND('Raw Data'!N3840&gt;3.5,'Raw Data'!N3840&lt;=4),'Bảng Giá'!$B$13,IF(AND('Raw Data'!N3840&gt;4,'Raw Data'!N3840&lt;=4.5),'Bảng Giá'!$B$14,IF(AND('Raw Data'!N3840&gt;4.5,'Raw Data'!N3840&lt;=5),'Bảng Giá'!$B$15,IF(AND('Raw Data'!N3840&gt;5,'Raw Data'!N3840&lt;=5.5),'Bảng Giá'!$B$16,IF(AND('Raw Data'!N3840&gt;5.5,'Raw Data'!N3840&lt;=6),'Bảng Giá'!$B$17,'Bảng Giá'!$B$18)))))))))))))))</f>
        <v>3.5&lt;x&lt;=4</v>
      </c>
      <c r="Q3840" s="48">
        <f t="shared" si="357"/>
        <v>1.948051948051948E-2</v>
      </c>
      <c r="R3840">
        <f t="shared" si="358"/>
        <v>94200</v>
      </c>
      <c r="S3840">
        <f t="shared" si="359"/>
        <v>17200</v>
      </c>
    </row>
    <row r="3841" spans="1:19" x14ac:dyDescent="0.25">
      <c r="A3841" s="12">
        <v>3840</v>
      </c>
      <c r="B3841" s="12" t="s">
        <v>292</v>
      </c>
      <c r="C3841" s="12" t="s">
        <v>2510</v>
      </c>
      <c r="D3841" s="28">
        <v>43018.519872685189</v>
      </c>
      <c r="E3841" s="17">
        <v>43022.719872685186</v>
      </c>
      <c r="F3841" s="13" t="s">
        <v>302</v>
      </c>
      <c r="G3841" s="12">
        <v>5400</v>
      </c>
      <c r="H3841" s="12" t="s">
        <v>320</v>
      </c>
      <c r="I3841" s="12" t="s">
        <v>311</v>
      </c>
      <c r="J3841" s="37">
        <f>INDEX('Bảng Giá'!$C$3:$H$18,MATCH('Raw Data'!P3841,'Bảng Giá'!$B$3:$B$18,0),MATCH('Raw Data'!M3841,'Bảng Giá'!$C$2:$H$2,0))</f>
        <v>109000</v>
      </c>
      <c r="K3841" s="12">
        <v>106300</v>
      </c>
      <c r="L3841" s="36">
        <f t="shared" si="354"/>
        <v>4.1999999999970896</v>
      </c>
      <c r="M3841" t="str">
        <f>'References data'!H3842</f>
        <v>Liên Vùng</v>
      </c>
      <c r="N3841">
        <f t="shared" si="355"/>
        <v>5.4</v>
      </c>
      <c r="O3841">
        <f t="shared" si="356"/>
        <v>2700</v>
      </c>
      <c r="P3841" t="str">
        <f>IF(AND(N3841&gt;0,N3841&lt;=0.05),'Bảng Giá'!$B$3,IF(AND(N3841&lt;=0.1,N3841&gt;0.05),'Bảng Giá'!$B$4,IF(AND('Raw Data'!N3841&gt;0.1,'Raw Data'!N3841&lt;=0.25),'Bảng Giá'!$B$5,IF(AND('Raw Data'!N3841&gt;0.25,'Raw Data'!N3841&lt;=0.5),'Bảng Giá'!$B$6,IF(AND('Raw Data'!N3841&gt;0.5,'Raw Data'!N3841&lt;=1),'Bảng Giá'!$B$7,IF(AND('Raw Data'!N3841&gt;1,'Raw Data'!N3841&lt;=1.5),'Bảng Giá'!$B$8,IF(AND('Raw Data'!N3841&gt;1.5,'Raw Data'!N3841&lt;=2),'Bảng Giá'!$B$9,IF(AND('Raw Data'!N3841&gt;2,'Raw Data'!N3841&lt;=2.5),'Bảng Giá'!$B$10,IF(AND('Raw Data'!N3841&gt;2.5,'Raw Data'!N3841&lt;=3),'Bảng Giá'!$B$11,IF(AND('Raw Data'!N3841&gt;3,'Raw Data'!N3841&lt;=3.5),'Bảng Giá'!$B$12,IF(AND('Raw Data'!N3841&gt;3.5,'Raw Data'!N3841&lt;=4),'Bảng Giá'!$B$13,IF(AND('Raw Data'!N3841&gt;4,'Raw Data'!N3841&lt;=4.5),'Bảng Giá'!$B$14,IF(AND('Raw Data'!N3841&gt;4.5,'Raw Data'!N3841&lt;=5),'Bảng Giá'!$B$15,IF(AND('Raw Data'!N3841&gt;5,'Raw Data'!N3841&lt;=5.5),'Bảng Giá'!$B$16,IF(AND('Raw Data'!N3841&gt;5.5,'Raw Data'!N3841&lt;=6),'Bảng Giá'!$B$17,'Bảng Giá'!$B$18)))))))))))))))</f>
        <v>5&lt;x&lt;=5.5</v>
      </c>
      <c r="Q3841" s="48">
        <f t="shared" si="357"/>
        <v>2.5399811853245531E-2</v>
      </c>
      <c r="R3841">
        <f t="shared" si="358"/>
        <v>130800</v>
      </c>
      <c r="S3841">
        <f t="shared" si="359"/>
        <v>24500</v>
      </c>
    </row>
    <row r="3842" spans="1:19" x14ac:dyDescent="0.25">
      <c r="A3842" s="12">
        <v>3841</v>
      </c>
      <c r="B3842" s="12" t="s">
        <v>292</v>
      </c>
      <c r="C3842" s="12" t="s">
        <v>2511</v>
      </c>
      <c r="D3842" s="28">
        <v>43019.370787037034</v>
      </c>
      <c r="E3842" s="17">
        <v>43021.870787037034</v>
      </c>
      <c r="F3842" s="13" t="s">
        <v>302</v>
      </c>
      <c r="G3842" s="12">
        <v>3600</v>
      </c>
      <c r="H3842" s="12" t="s">
        <v>289</v>
      </c>
      <c r="I3842" s="12" t="s">
        <v>322</v>
      </c>
      <c r="J3842" s="37">
        <f>INDEX('Bảng Giá'!$C$3:$H$18,MATCH('Raw Data'!P3842,'Bảng Giá'!$B$3:$B$18,0),MATCH('Raw Data'!M3842,'Bảng Giá'!$C$2:$H$2,0))</f>
        <v>78500</v>
      </c>
      <c r="K3842" s="12">
        <v>77000</v>
      </c>
      <c r="L3842" s="36">
        <f t="shared" si="354"/>
        <v>2.5</v>
      </c>
      <c r="M3842" t="str">
        <f>'References data'!H3843</f>
        <v>Liên Vùng đặc biệt</v>
      </c>
      <c r="N3842">
        <f t="shared" si="355"/>
        <v>3.6</v>
      </c>
      <c r="O3842">
        <f t="shared" si="356"/>
        <v>1500</v>
      </c>
      <c r="P3842" t="str">
        <f>IF(AND(N3842&gt;0,N3842&lt;=0.05),'Bảng Giá'!$B$3,IF(AND(N3842&lt;=0.1,N3842&gt;0.05),'Bảng Giá'!$B$4,IF(AND('Raw Data'!N3842&gt;0.1,'Raw Data'!N3842&lt;=0.25),'Bảng Giá'!$B$5,IF(AND('Raw Data'!N3842&gt;0.25,'Raw Data'!N3842&lt;=0.5),'Bảng Giá'!$B$6,IF(AND('Raw Data'!N3842&gt;0.5,'Raw Data'!N3842&lt;=1),'Bảng Giá'!$B$7,IF(AND('Raw Data'!N3842&gt;1,'Raw Data'!N3842&lt;=1.5),'Bảng Giá'!$B$8,IF(AND('Raw Data'!N3842&gt;1.5,'Raw Data'!N3842&lt;=2),'Bảng Giá'!$B$9,IF(AND('Raw Data'!N3842&gt;2,'Raw Data'!N3842&lt;=2.5),'Bảng Giá'!$B$10,IF(AND('Raw Data'!N3842&gt;2.5,'Raw Data'!N3842&lt;=3),'Bảng Giá'!$B$11,IF(AND('Raw Data'!N3842&gt;3,'Raw Data'!N3842&lt;=3.5),'Bảng Giá'!$B$12,IF(AND('Raw Data'!N3842&gt;3.5,'Raw Data'!N3842&lt;=4),'Bảng Giá'!$B$13,IF(AND('Raw Data'!N3842&gt;4,'Raw Data'!N3842&lt;=4.5),'Bảng Giá'!$B$14,IF(AND('Raw Data'!N3842&gt;4.5,'Raw Data'!N3842&lt;=5),'Bảng Giá'!$B$15,IF(AND('Raw Data'!N3842&gt;5,'Raw Data'!N3842&lt;=5.5),'Bảng Giá'!$B$16,IF(AND('Raw Data'!N3842&gt;5.5,'Raw Data'!N3842&lt;=6),'Bảng Giá'!$B$17,'Bảng Giá'!$B$18)))))))))))))))</f>
        <v>3.5&lt;x&lt;=4</v>
      </c>
      <c r="Q3842" s="48">
        <f t="shared" si="357"/>
        <v>1.948051948051948E-2</v>
      </c>
      <c r="R3842">
        <f t="shared" si="358"/>
        <v>94200</v>
      </c>
      <c r="S3842">
        <f t="shared" si="359"/>
        <v>17200</v>
      </c>
    </row>
    <row r="3843" spans="1:19" x14ac:dyDescent="0.25">
      <c r="A3843" s="12">
        <v>3842</v>
      </c>
      <c r="B3843" s="12" t="s">
        <v>292</v>
      </c>
      <c r="C3843" s="12" t="s">
        <v>2512</v>
      </c>
      <c r="D3843" s="28">
        <v>43018.395520833335</v>
      </c>
      <c r="E3843" s="17">
        <v>43020.895520833335</v>
      </c>
      <c r="F3843" s="13" t="s">
        <v>302</v>
      </c>
      <c r="G3843" s="12">
        <v>3600</v>
      </c>
      <c r="H3843" s="12" t="s">
        <v>139</v>
      </c>
      <c r="I3843" s="12" t="s">
        <v>322</v>
      </c>
      <c r="J3843" s="37">
        <f>INDEX('Bảng Giá'!$C$3:$H$18,MATCH('Raw Data'!P3843,'Bảng Giá'!$B$3:$B$18,0),MATCH('Raw Data'!M3843,'Bảng Giá'!$C$2:$H$2,0))</f>
        <v>78500</v>
      </c>
      <c r="K3843" s="12">
        <v>77000</v>
      </c>
      <c r="L3843" s="36">
        <f t="shared" ref="L3843:L3906" si="360">E3843-D3843</f>
        <v>2.5</v>
      </c>
      <c r="M3843" t="str">
        <f>'References data'!H3844</f>
        <v>Liên Vùng đặc biệt</v>
      </c>
      <c r="N3843">
        <f t="shared" ref="N3843:N3906" si="361">G3843/1000</f>
        <v>3.6</v>
      </c>
      <c r="O3843">
        <f t="shared" ref="O3843:O3906" si="362">J3843-K3843</f>
        <v>1500</v>
      </c>
      <c r="P3843" t="str">
        <f>IF(AND(N3843&gt;0,N3843&lt;=0.05),'Bảng Giá'!$B$3,IF(AND(N3843&lt;=0.1,N3843&gt;0.05),'Bảng Giá'!$B$4,IF(AND('Raw Data'!N3843&gt;0.1,'Raw Data'!N3843&lt;=0.25),'Bảng Giá'!$B$5,IF(AND('Raw Data'!N3843&gt;0.25,'Raw Data'!N3843&lt;=0.5),'Bảng Giá'!$B$6,IF(AND('Raw Data'!N3843&gt;0.5,'Raw Data'!N3843&lt;=1),'Bảng Giá'!$B$7,IF(AND('Raw Data'!N3843&gt;1,'Raw Data'!N3843&lt;=1.5),'Bảng Giá'!$B$8,IF(AND('Raw Data'!N3843&gt;1.5,'Raw Data'!N3843&lt;=2),'Bảng Giá'!$B$9,IF(AND('Raw Data'!N3843&gt;2,'Raw Data'!N3843&lt;=2.5),'Bảng Giá'!$B$10,IF(AND('Raw Data'!N3843&gt;2.5,'Raw Data'!N3843&lt;=3),'Bảng Giá'!$B$11,IF(AND('Raw Data'!N3843&gt;3,'Raw Data'!N3843&lt;=3.5),'Bảng Giá'!$B$12,IF(AND('Raw Data'!N3843&gt;3.5,'Raw Data'!N3843&lt;=4),'Bảng Giá'!$B$13,IF(AND('Raw Data'!N3843&gt;4,'Raw Data'!N3843&lt;=4.5),'Bảng Giá'!$B$14,IF(AND('Raw Data'!N3843&gt;4.5,'Raw Data'!N3843&lt;=5),'Bảng Giá'!$B$15,IF(AND('Raw Data'!N3843&gt;5,'Raw Data'!N3843&lt;=5.5),'Bảng Giá'!$B$16,IF(AND('Raw Data'!N3843&gt;5.5,'Raw Data'!N3843&lt;=6),'Bảng Giá'!$B$17,'Bảng Giá'!$B$18)))))))))))))))</f>
        <v>3.5&lt;x&lt;=4</v>
      </c>
      <c r="Q3843" s="48">
        <f t="shared" ref="Q3843:Q3906" si="363">O3843/K3843</f>
        <v>1.948051948051948E-2</v>
      </c>
      <c r="R3843">
        <f t="shared" ref="R3843:R3906" si="364">J3843+(J3843*0.2)</f>
        <v>94200</v>
      </c>
      <c r="S3843">
        <f t="shared" ref="S3843:S3906" si="365">R3843-K3843</f>
        <v>17200</v>
      </c>
    </row>
    <row r="3844" spans="1:19" x14ac:dyDescent="0.25">
      <c r="A3844" s="12">
        <v>3843</v>
      </c>
      <c r="B3844" s="12" t="s">
        <v>292</v>
      </c>
      <c r="C3844" s="12" t="s">
        <v>2513</v>
      </c>
      <c r="D3844" s="28">
        <v>43020.333333333336</v>
      </c>
      <c r="E3844" s="17">
        <v>43022.833333333336</v>
      </c>
      <c r="F3844" s="13" t="s">
        <v>302</v>
      </c>
      <c r="G3844" s="12">
        <v>3600</v>
      </c>
      <c r="H3844" s="12" t="s">
        <v>289</v>
      </c>
      <c r="I3844" s="12" t="s">
        <v>322</v>
      </c>
      <c r="J3844" s="37">
        <f>INDEX('Bảng Giá'!$C$3:$H$18,MATCH('Raw Data'!P3844,'Bảng Giá'!$B$3:$B$18,0),MATCH('Raw Data'!M3844,'Bảng Giá'!$C$2:$H$2,0))</f>
        <v>78500</v>
      </c>
      <c r="K3844" s="12">
        <v>77000</v>
      </c>
      <c r="L3844" s="36">
        <f t="shared" si="360"/>
        <v>2.5</v>
      </c>
      <c r="M3844" t="str">
        <f>'References data'!H3845</f>
        <v>Liên Vùng đặc biệt</v>
      </c>
      <c r="N3844">
        <f t="shared" si="361"/>
        <v>3.6</v>
      </c>
      <c r="O3844">
        <f t="shared" si="362"/>
        <v>1500</v>
      </c>
      <c r="P3844" t="str">
        <f>IF(AND(N3844&gt;0,N3844&lt;=0.05),'Bảng Giá'!$B$3,IF(AND(N3844&lt;=0.1,N3844&gt;0.05),'Bảng Giá'!$B$4,IF(AND('Raw Data'!N3844&gt;0.1,'Raw Data'!N3844&lt;=0.25),'Bảng Giá'!$B$5,IF(AND('Raw Data'!N3844&gt;0.25,'Raw Data'!N3844&lt;=0.5),'Bảng Giá'!$B$6,IF(AND('Raw Data'!N3844&gt;0.5,'Raw Data'!N3844&lt;=1),'Bảng Giá'!$B$7,IF(AND('Raw Data'!N3844&gt;1,'Raw Data'!N3844&lt;=1.5),'Bảng Giá'!$B$8,IF(AND('Raw Data'!N3844&gt;1.5,'Raw Data'!N3844&lt;=2),'Bảng Giá'!$B$9,IF(AND('Raw Data'!N3844&gt;2,'Raw Data'!N3844&lt;=2.5),'Bảng Giá'!$B$10,IF(AND('Raw Data'!N3844&gt;2.5,'Raw Data'!N3844&lt;=3),'Bảng Giá'!$B$11,IF(AND('Raw Data'!N3844&gt;3,'Raw Data'!N3844&lt;=3.5),'Bảng Giá'!$B$12,IF(AND('Raw Data'!N3844&gt;3.5,'Raw Data'!N3844&lt;=4),'Bảng Giá'!$B$13,IF(AND('Raw Data'!N3844&gt;4,'Raw Data'!N3844&lt;=4.5),'Bảng Giá'!$B$14,IF(AND('Raw Data'!N3844&gt;4.5,'Raw Data'!N3844&lt;=5),'Bảng Giá'!$B$15,IF(AND('Raw Data'!N3844&gt;5,'Raw Data'!N3844&lt;=5.5),'Bảng Giá'!$B$16,IF(AND('Raw Data'!N3844&gt;5.5,'Raw Data'!N3844&lt;=6),'Bảng Giá'!$B$17,'Bảng Giá'!$B$18)))))))))))))))</f>
        <v>3.5&lt;x&lt;=4</v>
      </c>
      <c r="Q3844" s="48">
        <f t="shared" si="363"/>
        <v>1.948051948051948E-2</v>
      </c>
      <c r="R3844">
        <f t="shared" si="364"/>
        <v>94200</v>
      </c>
      <c r="S3844">
        <f t="shared" si="365"/>
        <v>17200</v>
      </c>
    </row>
    <row r="3845" spans="1:19" x14ac:dyDescent="0.25">
      <c r="A3845" s="12">
        <v>3844</v>
      </c>
      <c r="B3845" s="12" t="s">
        <v>292</v>
      </c>
      <c r="C3845" s="12" t="s">
        <v>2514</v>
      </c>
      <c r="D3845" s="28">
        <v>43017.50341435185</v>
      </c>
      <c r="E3845" s="17">
        <v>43020.00341435185</v>
      </c>
      <c r="F3845" s="13" t="s">
        <v>302</v>
      </c>
      <c r="G3845" s="12">
        <v>3600</v>
      </c>
      <c r="H3845" s="12" t="s">
        <v>131</v>
      </c>
      <c r="I3845" s="12" t="s">
        <v>322</v>
      </c>
      <c r="J3845" s="37">
        <f>INDEX('Bảng Giá'!$C$3:$H$18,MATCH('Raw Data'!P3845,'Bảng Giá'!$B$3:$B$18,0),MATCH('Raw Data'!M3845,'Bảng Giá'!$C$2:$H$2,0))</f>
        <v>78500</v>
      </c>
      <c r="K3845" s="12">
        <v>77000</v>
      </c>
      <c r="L3845" s="36">
        <f t="shared" si="360"/>
        <v>2.5</v>
      </c>
      <c r="M3845" t="str">
        <f>'References data'!H3846</f>
        <v>Liên Vùng đặc biệt</v>
      </c>
      <c r="N3845">
        <f t="shared" si="361"/>
        <v>3.6</v>
      </c>
      <c r="O3845">
        <f t="shared" si="362"/>
        <v>1500</v>
      </c>
      <c r="P3845" t="str">
        <f>IF(AND(N3845&gt;0,N3845&lt;=0.05),'Bảng Giá'!$B$3,IF(AND(N3845&lt;=0.1,N3845&gt;0.05),'Bảng Giá'!$B$4,IF(AND('Raw Data'!N3845&gt;0.1,'Raw Data'!N3845&lt;=0.25),'Bảng Giá'!$B$5,IF(AND('Raw Data'!N3845&gt;0.25,'Raw Data'!N3845&lt;=0.5),'Bảng Giá'!$B$6,IF(AND('Raw Data'!N3845&gt;0.5,'Raw Data'!N3845&lt;=1),'Bảng Giá'!$B$7,IF(AND('Raw Data'!N3845&gt;1,'Raw Data'!N3845&lt;=1.5),'Bảng Giá'!$B$8,IF(AND('Raw Data'!N3845&gt;1.5,'Raw Data'!N3845&lt;=2),'Bảng Giá'!$B$9,IF(AND('Raw Data'!N3845&gt;2,'Raw Data'!N3845&lt;=2.5),'Bảng Giá'!$B$10,IF(AND('Raw Data'!N3845&gt;2.5,'Raw Data'!N3845&lt;=3),'Bảng Giá'!$B$11,IF(AND('Raw Data'!N3845&gt;3,'Raw Data'!N3845&lt;=3.5),'Bảng Giá'!$B$12,IF(AND('Raw Data'!N3845&gt;3.5,'Raw Data'!N3845&lt;=4),'Bảng Giá'!$B$13,IF(AND('Raw Data'!N3845&gt;4,'Raw Data'!N3845&lt;=4.5),'Bảng Giá'!$B$14,IF(AND('Raw Data'!N3845&gt;4.5,'Raw Data'!N3845&lt;=5),'Bảng Giá'!$B$15,IF(AND('Raw Data'!N3845&gt;5,'Raw Data'!N3845&lt;=5.5),'Bảng Giá'!$B$16,IF(AND('Raw Data'!N3845&gt;5.5,'Raw Data'!N3845&lt;=6),'Bảng Giá'!$B$17,'Bảng Giá'!$B$18)))))))))))))))</f>
        <v>3.5&lt;x&lt;=4</v>
      </c>
      <c r="Q3845" s="48">
        <f t="shared" si="363"/>
        <v>1.948051948051948E-2</v>
      </c>
      <c r="R3845">
        <f t="shared" si="364"/>
        <v>94200</v>
      </c>
      <c r="S3845">
        <f t="shared" si="365"/>
        <v>17200</v>
      </c>
    </row>
    <row r="3846" spans="1:19" x14ac:dyDescent="0.25">
      <c r="A3846" s="12">
        <v>3845</v>
      </c>
      <c r="B3846" s="12" t="s">
        <v>292</v>
      </c>
      <c r="C3846" s="12" t="s">
        <v>2515</v>
      </c>
      <c r="D3846" s="28">
        <v>43018.509814814817</v>
      </c>
      <c r="E3846" s="17">
        <v>43022.709814814814</v>
      </c>
      <c r="F3846" s="13" t="s">
        <v>302</v>
      </c>
      <c r="G3846" s="12">
        <v>5400</v>
      </c>
      <c r="H3846" s="12" t="s">
        <v>171</v>
      </c>
      <c r="I3846" s="12" t="s">
        <v>311</v>
      </c>
      <c r="J3846" s="37">
        <f>INDEX('Bảng Giá'!$C$3:$H$18,MATCH('Raw Data'!P3846,'Bảng Giá'!$B$3:$B$18,0),MATCH('Raw Data'!M3846,'Bảng Giá'!$C$2:$H$2,0))</f>
        <v>109000</v>
      </c>
      <c r="K3846" s="12">
        <v>106300</v>
      </c>
      <c r="L3846" s="36">
        <f t="shared" si="360"/>
        <v>4.1999999999970896</v>
      </c>
      <c r="M3846" t="str">
        <f>'References data'!H3847</f>
        <v>Liên Vùng</v>
      </c>
      <c r="N3846">
        <f t="shared" si="361"/>
        <v>5.4</v>
      </c>
      <c r="O3846">
        <f t="shared" si="362"/>
        <v>2700</v>
      </c>
      <c r="P3846" t="str">
        <f>IF(AND(N3846&gt;0,N3846&lt;=0.05),'Bảng Giá'!$B$3,IF(AND(N3846&lt;=0.1,N3846&gt;0.05),'Bảng Giá'!$B$4,IF(AND('Raw Data'!N3846&gt;0.1,'Raw Data'!N3846&lt;=0.25),'Bảng Giá'!$B$5,IF(AND('Raw Data'!N3846&gt;0.25,'Raw Data'!N3846&lt;=0.5),'Bảng Giá'!$B$6,IF(AND('Raw Data'!N3846&gt;0.5,'Raw Data'!N3846&lt;=1),'Bảng Giá'!$B$7,IF(AND('Raw Data'!N3846&gt;1,'Raw Data'!N3846&lt;=1.5),'Bảng Giá'!$B$8,IF(AND('Raw Data'!N3846&gt;1.5,'Raw Data'!N3846&lt;=2),'Bảng Giá'!$B$9,IF(AND('Raw Data'!N3846&gt;2,'Raw Data'!N3846&lt;=2.5),'Bảng Giá'!$B$10,IF(AND('Raw Data'!N3846&gt;2.5,'Raw Data'!N3846&lt;=3),'Bảng Giá'!$B$11,IF(AND('Raw Data'!N3846&gt;3,'Raw Data'!N3846&lt;=3.5),'Bảng Giá'!$B$12,IF(AND('Raw Data'!N3846&gt;3.5,'Raw Data'!N3846&lt;=4),'Bảng Giá'!$B$13,IF(AND('Raw Data'!N3846&gt;4,'Raw Data'!N3846&lt;=4.5),'Bảng Giá'!$B$14,IF(AND('Raw Data'!N3846&gt;4.5,'Raw Data'!N3846&lt;=5),'Bảng Giá'!$B$15,IF(AND('Raw Data'!N3846&gt;5,'Raw Data'!N3846&lt;=5.5),'Bảng Giá'!$B$16,IF(AND('Raw Data'!N3846&gt;5.5,'Raw Data'!N3846&lt;=6),'Bảng Giá'!$B$17,'Bảng Giá'!$B$18)))))))))))))))</f>
        <v>5&lt;x&lt;=5.5</v>
      </c>
      <c r="Q3846" s="48">
        <f t="shared" si="363"/>
        <v>2.5399811853245531E-2</v>
      </c>
      <c r="R3846">
        <f t="shared" si="364"/>
        <v>130800</v>
      </c>
      <c r="S3846">
        <f t="shared" si="365"/>
        <v>24500</v>
      </c>
    </row>
    <row r="3847" spans="1:19" x14ac:dyDescent="0.25">
      <c r="A3847" s="12">
        <v>3846</v>
      </c>
      <c r="B3847" s="12" t="s">
        <v>292</v>
      </c>
      <c r="C3847" s="12" t="s">
        <v>2516</v>
      </c>
      <c r="D3847" s="28">
        <v>43018.395740740743</v>
      </c>
      <c r="E3847" s="17">
        <v>43020.895740740743</v>
      </c>
      <c r="F3847" s="13" t="s">
        <v>302</v>
      </c>
      <c r="G3847" s="12">
        <v>3600</v>
      </c>
      <c r="H3847" s="12" t="s">
        <v>142</v>
      </c>
      <c r="I3847" s="12" t="s">
        <v>322</v>
      </c>
      <c r="J3847" s="37">
        <f>INDEX('Bảng Giá'!$C$3:$H$18,MATCH('Raw Data'!P3847,'Bảng Giá'!$B$3:$B$18,0),MATCH('Raw Data'!M3847,'Bảng Giá'!$C$2:$H$2,0))</f>
        <v>78500</v>
      </c>
      <c r="K3847" s="12">
        <v>77000</v>
      </c>
      <c r="L3847" s="36">
        <f t="shared" si="360"/>
        <v>2.5</v>
      </c>
      <c r="M3847" t="str">
        <f>'References data'!H3848</f>
        <v>Liên Vùng đặc biệt</v>
      </c>
      <c r="N3847">
        <f t="shared" si="361"/>
        <v>3.6</v>
      </c>
      <c r="O3847">
        <f t="shared" si="362"/>
        <v>1500</v>
      </c>
      <c r="P3847" t="str">
        <f>IF(AND(N3847&gt;0,N3847&lt;=0.05),'Bảng Giá'!$B$3,IF(AND(N3847&lt;=0.1,N3847&gt;0.05),'Bảng Giá'!$B$4,IF(AND('Raw Data'!N3847&gt;0.1,'Raw Data'!N3847&lt;=0.25),'Bảng Giá'!$B$5,IF(AND('Raw Data'!N3847&gt;0.25,'Raw Data'!N3847&lt;=0.5),'Bảng Giá'!$B$6,IF(AND('Raw Data'!N3847&gt;0.5,'Raw Data'!N3847&lt;=1),'Bảng Giá'!$B$7,IF(AND('Raw Data'!N3847&gt;1,'Raw Data'!N3847&lt;=1.5),'Bảng Giá'!$B$8,IF(AND('Raw Data'!N3847&gt;1.5,'Raw Data'!N3847&lt;=2),'Bảng Giá'!$B$9,IF(AND('Raw Data'!N3847&gt;2,'Raw Data'!N3847&lt;=2.5),'Bảng Giá'!$B$10,IF(AND('Raw Data'!N3847&gt;2.5,'Raw Data'!N3847&lt;=3),'Bảng Giá'!$B$11,IF(AND('Raw Data'!N3847&gt;3,'Raw Data'!N3847&lt;=3.5),'Bảng Giá'!$B$12,IF(AND('Raw Data'!N3847&gt;3.5,'Raw Data'!N3847&lt;=4),'Bảng Giá'!$B$13,IF(AND('Raw Data'!N3847&gt;4,'Raw Data'!N3847&lt;=4.5),'Bảng Giá'!$B$14,IF(AND('Raw Data'!N3847&gt;4.5,'Raw Data'!N3847&lt;=5),'Bảng Giá'!$B$15,IF(AND('Raw Data'!N3847&gt;5,'Raw Data'!N3847&lt;=5.5),'Bảng Giá'!$B$16,IF(AND('Raw Data'!N3847&gt;5.5,'Raw Data'!N3847&lt;=6),'Bảng Giá'!$B$17,'Bảng Giá'!$B$18)))))))))))))))</f>
        <v>3.5&lt;x&lt;=4</v>
      </c>
      <c r="Q3847" s="48">
        <f t="shared" si="363"/>
        <v>1.948051948051948E-2</v>
      </c>
      <c r="R3847">
        <f t="shared" si="364"/>
        <v>94200</v>
      </c>
      <c r="S3847">
        <f t="shared" si="365"/>
        <v>17200</v>
      </c>
    </row>
    <row r="3848" spans="1:19" x14ac:dyDescent="0.25">
      <c r="A3848" s="12">
        <v>3847</v>
      </c>
      <c r="B3848" s="12" t="s">
        <v>292</v>
      </c>
      <c r="C3848" s="12" t="s">
        <v>2517</v>
      </c>
      <c r="D3848" s="28">
        <v>43020.512048611112</v>
      </c>
      <c r="E3848" s="17">
        <v>43023.012048611112</v>
      </c>
      <c r="F3848" s="13" t="s">
        <v>302</v>
      </c>
      <c r="G3848" s="12">
        <v>3600</v>
      </c>
      <c r="H3848" s="12" t="s">
        <v>146</v>
      </c>
      <c r="I3848" s="12" t="s">
        <v>322</v>
      </c>
      <c r="J3848" s="37">
        <f>INDEX('Bảng Giá'!$C$3:$H$18,MATCH('Raw Data'!P3848,'Bảng Giá'!$B$3:$B$18,0),MATCH('Raw Data'!M3848,'Bảng Giá'!$C$2:$H$2,0))</f>
        <v>78500</v>
      </c>
      <c r="K3848" s="12">
        <v>77000</v>
      </c>
      <c r="L3848" s="36">
        <f t="shared" si="360"/>
        <v>2.5</v>
      </c>
      <c r="M3848" t="str">
        <f>'References data'!H3849</f>
        <v>Liên Vùng đặc biệt</v>
      </c>
      <c r="N3848">
        <f t="shared" si="361"/>
        <v>3.6</v>
      </c>
      <c r="O3848">
        <f t="shared" si="362"/>
        <v>1500</v>
      </c>
      <c r="P3848" t="str">
        <f>IF(AND(N3848&gt;0,N3848&lt;=0.05),'Bảng Giá'!$B$3,IF(AND(N3848&lt;=0.1,N3848&gt;0.05),'Bảng Giá'!$B$4,IF(AND('Raw Data'!N3848&gt;0.1,'Raw Data'!N3848&lt;=0.25),'Bảng Giá'!$B$5,IF(AND('Raw Data'!N3848&gt;0.25,'Raw Data'!N3848&lt;=0.5),'Bảng Giá'!$B$6,IF(AND('Raw Data'!N3848&gt;0.5,'Raw Data'!N3848&lt;=1),'Bảng Giá'!$B$7,IF(AND('Raw Data'!N3848&gt;1,'Raw Data'!N3848&lt;=1.5),'Bảng Giá'!$B$8,IF(AND('Raw Data'!N3848&gt;1.5,'Raw Data'!N3848&lt;=2),'Bảng Giá'!$B$9,IF(AND('Raw Data'!N3848&gt;2,'Raw Data'!N3848&lt;=2.5),'Bảng Giá'!$B$10,IF(AND('Raw Data'!N3848&gt;2.5,'Raw Data'!N3848&lt;=3),'Bảng Giá'!$B$11,IF(AND('Raw Data'!N3848&gt;3,'Raw Data'!N3848&lt;=3.5),'Bảng Giá'!$B$12,IF(AND('Raw Data'!N3848&gt;3.5,'Raw Data'!N3848&lt;=4),'Bảng Giá'!$B$13,IF(AND('Raw Data'!N3848&gt;4,'Raw Data'!N3848&lt;=4.5),'Bảng Giá'!$B$14,IF(AND('Raw Data'!N3848&gt;4.5,'Raw Data'!N3848&lt;=5),'Bảng Giá'!$B$15,IF(AND('Raw Data'!N3848&gt;5,'Raw Data'!N3848&lt;=5.5),'Bảng Giá'!$B$16,IF(AND('Raw Data'!N3848&gt;5.5,'Raw Data'!N3848&lt;=6),'Bảng Giá'!$B$17,'Bảng Giá'!$B$18)))))))))))))))</f>
        <v>3.5&lt;x&lt;=4</v>
      </c>
      <c r="Q3848" s="48">
        <f t="shared" si="363"/>
        <v>1.948051948051948E-2</v>
      </c>
      <c r="R3848">
        <f t="shared" si="364"/>
        <v>94200</v>
      </c>
      <c r="S3848">
        <f t="shared" si="365"/>
        <v>17200</v>
      </c>
    </row>
    <row r="3849" spans="1:19" x14ac:dyDescent="0.25">
      <c r="A3849" s="12">
        <v>3848</v>
      </c>
      <c r="B3849" s="12" t="s">
        <v>292</v>
      </c>
      <c r="C3849" s="12" t="s">
        <v>2518</v>
      </c>
      <c r="D3849" s="28">
        <v>43018.685358796298</v>
      </c>
      <c r="E3849" s="17">
        <v>43022.885358796295</v>
      </c>
      <c r="F3849" s="13" t="s">
        <v>302</v>
      </c>
      <c r="G3849" s="12">
        <v>3600</v>
      </c>
      <c r="H3849" s="12" t="s">
        <v>275</v>
      </c>
      <c r="I3849" s="12" t="s">
        <v>322</v>
      </c>
      <c r="J3849" s="37">
        <f>INDEX('Bảng Giá'!$C$3:$H$18,MATCH('Raw Data'!P3849,'Bảng Giá'!$B$3:$B$18,0),MATCH('Raw Data'!M3849,'Bảng Giá'!$C$2:$H$2,0))</f>
        <v>83500</v>
      </c>
      <c r="K3849" s="12">
        <v>81500</v>
      </c>
      <c r="L3849" s="36">
        <f t="shared" si="360"/>
        <v>4.1999999999970896</v>
      </c>
      <c r="M3849" t="str">
        <f>'References data'!H3850</f>
        <v>Liên Vùng</v>
      </c>
      <c r="N3849">
        <f t="shared" si="361"/>
        <v>3.6</v>
      </c>
      <c r="O3849">
        <f t="shared" si="362"/>
        <v>2000</v>
      </c>
      <c r="P3849" t="str">
        <f>IF(AND(N3849&gt;0,N3849&lt;=0.05),'Bảng Giá'!$B$3,IF(AND(N3849&lt;=0.1,N3849&gt;0.05),'Bảng Giá'!$B$4,IF(AND('Raw Data'!N3849&gt;0.1,'Raw Data'!N3849&lt;=0.25),'Bảng Giá'!$B$5,IF(AND('Raw Data'!N3849&gt;0.25,'Raw Data'!N3849&lt;=0.5),'Bảng Giá'!$B$6,IF(AND('Raw Data'!N3849&gt;0.5,'Raw Data'!N3849&lt;=1),'Bảng Giá'!$B$7,IF(AND('Raw Data'!N3849&gt;1,'Raw Data'!N3849&lt;=1.5),'Bảng Giá'!$B$8,IF(AND('Raw Data'!N3849&gt;1.5,'Raw Data'!N3849&lt;=2),'Bảng Giá'!$B$9,IF(AND('Raw Data'!N3849&gt;2,'Raw Data'!N3849&lt;=2.5),'Bảng Giá'!$B$10,IF(AND('Raw Data'!N3849&gt;2.5,'Raw Data'!N3849&lt;=3),'Bảng Giá'!$B$11,IF(AND('Raw Data'!N3849&gt;3,'Raw Data'!N3849&lt;=3.5),'Bảng Giá'!$B$12,IF(AND('Raw Data'!N3849&gt;3.5,'Raw Data'!N3849&lt;=4),'Bảng Giá'!$B$13,IF(AND('Raw Data'!N3849&gt;4,'Raw Data'!N3849&lt;=4.5),'Bảng Giá'!$B$14,IF(AND('Raw Data'!N3849&gt;4.5,'Raw Data'!N3849&lt;=5),'Bảng Giá'!$B$15,IF(AND('Raw Data'!N3849&gt;5,'Raw Data'!N3849&lt;=5.5),'Bảng Giá'!$B$16,IF(AND('Raw Data'!N3849&gt;5.5,'Raw Data'!N3849&lt;=6),'Bảng Giá'!$B$17,'Bảng Giá'!$B$18)))))))))))))))</f>
        <v>3.5&lt;x&lt;=4</v>
      </c>
      <c r="Q3849" s="48">
        <f t="shared" si="363"/>
        <v>2.4539877300613498E-2</v>
      </c>
      <c r="R3849">
        <f t="shared" si="364"/>
        <v>100200</v>
      </c>
      <c r="S3849">
        <f t="shared" si="365"/>
        <v>18700</v>
      </c>
    </row>
    <row r="3850" spans="1:19" x14ac:dyDescent="0.25">
      <c r="A3850" s="12">
        <v>3849</v>
      </c>
      <c r="B3850" s="12" t="s">
        <v>292</v>
      </c>
      <c r="C3850" s="12" t="s">
        <v>2519</v>
      </c>
      <c r="D3850" s="28">
        <v>43020.511620370373</v>
      </c>
      <c r="E3850" s="17">
        <v>43023.011620370373</v>
      </c>
      <c r="F3850" s="13" t="s">
        <v>302</v>
      </c>
      <c r="G3850" s="12">
        <v>3600</v>
      </c>
      <c r="H3850" s="12" t="s">
        <v>128</v>
      </c>
      <c r="I3850" s="12" t="s">
        <v>322</v>
      </c>
      <c r="J3850" s="37">
        <f>INDEX('Bảng Giá'!$C$3:$H$18,MATCH('Raw Data'!P3850,'Bảng Giá'!$B$3:$B$18,0),MATCH('Raw Data'!M3850,'Bảng Giá'!$C$2:$H$2,0))</f>
        <v>78500</v>
      </c>
      <c r="K3850" s="12">
        <v>77000</v>
      </c>
      <c r="L3850" s="36">
        <f t="shared" si="360"/>
        <v>2.5</v>
      </c>
      <c r="M3850" t="str">
        <f>'References data'!H3851</f>
        <v>Liên Vùng đặc biệt</v>
      </c>
      <c r="N3850">
        <f t="shared" si="361"/>
        <v>3.6</v>
      </c>
      <c r="O3850">
        <f t="shared" si="362"/>
        <v>1500</v>
      </c>
      <c r="P3850" t="str">
        <f>IF(AND(N3850&gt;0,N3850&lt;=0.05),'Bảng Giá'!$B$3,IF(AND(N3850&lt;=0.1,N3850&gt;0.05),'Bảng Giá'!$B$4,IF(AND('Raw Data'!N3850&gt;0.1,'Raw Data'!N3850&lt;=0.25),'Bảng Giá'!$B$5,IF(AND('Raw Data'!N3850&gt;0.25,'Raw Data'!N3850&lt;=0.5),'Bảng Giá'!$B$6,IF(AND('Raw Data'!N3850&gt;0.5,'Raw Data'!N3850&lt;=1),'Bảng Giá'!$B$7,IF(AND('Raw Data'!N3850&gt;1,'Raw Data'!N3850&lt;=1.5),'Bảng Giá'!$B$8,IF(AND('Raw Data'!N3850&gt;1.5,'Raw Data'!N3850&lt;=2),'Bảng Giá'!$B$9,IF(AND('Raw Data'!N3850&gt;2,'Raw Data'!N3850&lt;=2.5),'Bảng Giá'!$B$10,IF(AND('Raw Data'!N3850&gt;2.5,'Raw Data'!N3850&lt;=3),'Bảng Giá'!$B$11,IF(AND('Raw Data'!N3850&gt;3,'Raw Data'!N3850&lt;=3.5),'Bảng Giá'!$B$12,IF(AND('Raw Data'!N3850&gt;3.5,'Raw Data'!N3850&lt;=4),'Bảng Giá'!$B$13,IF(AND('Raw Data'!N3850&gt;4,'Raw Data'!N3850&lt;=4.5),'Bảng Giá'!$B$14,IF(AND('Raw Data'!N3850&gt;4.5,'Raw Data'!N3850&lt;=5),'Bảng Giá'!$B$15,IF(AND('Raw Data'!N3850&gt;5,'Raw Data'!N3850&lt;=5.5),'Bảng Giá'!$B$16,IF(AND('Raw Data'!N3850&gt;5.5,'Raw Data'!N3850&lt;=6),'Bảng Giá'!$B$17,'Bảng Giá'!$B$18)))))))))))))))</f>
        <v>3.5&lt;x&lt;=4</v>
      </c>
      <c r="Q3850" s="48">
        <f t="shared" si="363"/>
        <v>1.948051948051948E-2</v>
      </c>
      <c r="R3850">
        <f t="shared" si="364"/>
        <v>94200</v>
      </c>
      <c r="S3850">
        <f t="shared" si="365"/>
        <v>17200</v>
      </c>
    </row>
    <row r="3851" spans="1:19" x14ac:dyDescent="0.25">
      <c r="A3851" s="12">
        <v>3850</v>
      </c>
      <c r="B3851" s="12" t="s">
        <v>292</v>
      </c>
      <c r="C3851" s="12" t="s">
        <v>2520</v>
      </c>
      <c r="D3851" s="28">
        <v>43019.374398148146</v>
      </c>
      <c r="E3851" s="17">
        <v>43023.574398148143</v>
      </c>
      <c r="F3851" s="13" t="s">
        <v>302</v>
      </c>
      <c r="G3851" s="12">
        <v>3600</v>
      </c>
      <c r="H3851" s="12" t="s">
        <v>101</v>
      </c>
      <c r="I3851" s="12" t="s">
        <v>322</v>
      </c>
      <c r="J3851" s="37">
        <f>INDEX('Bảng Giá'!$C$3:$H$18,MATCH('Raw Data'!P3851,'Bảng Giá'!$B$3:$B$18,0),MATCH('Raw Data'!M3851,'Bảng Giá'!$C$2:$H$2,0))</f>
        <v>83500</v>
      </c>
      <c r="K3851" s="12">
        <v>81500</v>
      </c>
      <c r="L3851" s="36">
        <f t="shared" si="360"/>
        <v>4.1999999999970896</v>
      </c>
      <c r="M3851" t="str">
        <f>'References data'!H3852</f>
        <v>Liên Vùng</v>
      </c>
      <c r="N3851">
        <f t="shared" si="361"/>
        <v>3.6</v>
      </c>
      <c r="O3851">
        <f t="shared" si="362"/>
        <v>2000</v>
      </c>
      <c r="P3851" t="str">
        <f>IF(AND(N3851&gt;0,N3851&lt;=0.05),'Bảng Giá'!$B$3,IF(AND(N3851&lt;=0.1,N3851&gt;0.05),'Bảng Giá'!$B$4,IF(AND('Raw Data'!N3851&gt;0.1,'Raw Data'!N3851&lt;=0.25),'Bảng Giá'!$B$5,IF(AND('Raw Data'!N3851&gt;0.25,'Raw Data'!N3851&lt;=0.5),'Bảng Giá'!$B$6,IF(AND('Raw Data'!N3851&gt;0.5,'Raw Data'!N3851&lt;=1),'Bảng Giá'!$B$7,IF(AND('Raw Data'!N3851&gt;1,'Raw Data'!N3851&lt;=1.5),'Bảng Giá'!$B$8,IF(AND('Raw Data'!N3851&gt;1.5,'Raw Data'!N3851&lt;=2),'Bảng Giá'!$B$9,IF(AND('Raw Data'!N3851&gt;2,'Raw Data'!N3851&lt;=2.5),'Bảng Giá'!$B$10,IF(AND('Raw Data'!N3851&gt;2.5,'Raw Data'!N3851&lt;=3),'Bảng Giá'!$B$11,IF(AND('Raw Data'!N3851&gt;3,'Raw Data'!N3851&lt;=3.5),'Bảng Giá'!$B$12,IF(AND('Raw Data'!N3851&gt;3.5,'Raw Data'!N3851&lt;=4),'Bảng Giá'!$B$13,IF(AND('Raw Data'!N3851&gt;4,'Raw Data'!N3851&lt;=4.5),'Bảng Giá'!$B$14,IF(AND('Raw Data'!N3851&gt;4.5,'Raw Data'!N3851&lt;=5),'Bảng Giá'!$B$15,IF(AND('Raw Data'!N3851&gt;5,'Raw Data'!N3851&lt;=5.5),'Bảng Giá'!$B$16,IF(AND('Raw Data'!N3851&gt;5.5,'Raw Data'!N3851&lt;=6),'Bảng Giá'!$B$17,'Bảng Giá'!$B$18)))))))))))))))</f>
        <v>3.5&lt;x&lt;=4</v>
      </c>
      <c r="Q3851" s="48">
        <f t="shared" si="363"/>
        <v>2.4539877300613498E-2</v>
      </c>
      <c r="R3851">
        <f t="shared" si="364"/>
        <v>100200</v>
      </c>
      <c r="S3851">
        <f t="shared" si="365"/>
        <v>18700</v>
      </c>
    </row>
    <row r="3852" spans="1:19" x14ac:dyDescent="0.25">
      <c r="A3852" s="12">
        <v>3851</v>
      </c>
      <c r="B3852" s="12" t="s">
        <v>292</v>
      </c>
      <c r="C3852" s="12" t="s">
        <v>2521</v>
      </c>
      <c r="D3852" s="28">
        <v>43020.512824074074</v>
      </c>
      <c r="E3852" s="17">
        <v>43024.712824074071</v>
      </c>
      <c r="F3852" s="13" t="s">
        <v>302</v>
      </c>
      <c r="G3852" s="12">
        <v>3600</v>
      </c>
      <c r="H3852" s="12" t="s">
        <v>190</v>
      </c>
      <c r="I3852" s="12" t="s">
        <v>322</v>
      </c>
      <c r="J3852" s="37">
        <f>INDEX('Bảng Giá'!$C$3:$H$18,MATCH('Raw Data'!P3852,'Bảng Giá'!$B$3:$B$18,0),MATCH('Raw Data'!M3852,'Bảng Giá'!$C$2:$H$2,0))</f>
        <v>83500</v>
      </c>
      <c r="K3852" s="12">
        <v>81500</v>
      </c>
      <c r="L3852" s="36">
        <f t="shared" si="360"/>
        <v>4.1999999999970896</v>
      </c>
      <c r="M3852" t="str">
        <f>'References data'!H3853</f>
        <v>Liên Vùng</v>
      </c>
      <c r="N3852">
        <f t="shared" si="361"/>
        <v>3.6</v>
      </c>
      <c r="O3852">
        <f t="shared" si="362"/>
        <v>2000</v>
      </c>
      <c r="P3852" t="str">
        <f>IF(AND(N3852&gt;0,N3852&lt;=0.05),'Bảng Giá'!$B$3,IF(AND(N3852&lt;=0.1,N3852&gt;0.05),'Bảng Giá'!$B$4,IF(AND('Raw Data'!N3852&gt;0.1,'Raw Data'!N3852&lt;=0.25),'Bảng Giá'!$B$5,IF(AND('Raw Data'!N3852&gt;0.25,'Raw Data'!N3852&lt;=0.5),'Bảng Giá'!$B$6,IF(AND('Raw Data'!N3852&gt;0.5,'Raw Data'!N3852&lt;=1),'Bảng Giá'!$B$7,IF(AND('Raw Data'!N3852&gt;1,'Raw Data'!N3852&lt;=1.5),'Bảng Giá'!$B$8,IF(AND('Raw Data'!N3852&gt;1.5,'Raw Data'!N3852&lt;=2),'Bảng Giá'!$B$9,IF(AND('Raw Data'!N3852&gt;2,'Raw Data'!N3852&lt;=2.5),'Bảng Giá'!$B$10,IF(AND('Raw Data'!N3852&gt;2.5,'Raw Data'!N3852&lt;=3),'Bảng Giá'!$B$11,IF(AND('Raw Data'!N3852&gt;3,'Raw Data'!N3852&lt;=3.5),'Bảng Giá'!$B$12,IF(AND('Raw Data'!N3852&gt;3.5,'Raw Data'!N3852&lt;=4),'Bảng Giá'!$B$13,IF(AND('Raw Data'!N3852&gt;4,'Raw Data'!N3852&lt;=4.5),'Bảng Giá'!$B$14,IF(AND('Raw Data'!N3852&gt;4.5,'Raw Data'!N3852&lt;=5),'Bảng Giá'!$B$15,IF(AND('Raw Data'!N3852&gt;5,'Raw Data'!N3852&lt;=5.5),'Bảng Giá'!$B$16,IF(AND('Raw Data'!N3852&gt;5.5,'Raw Data'!N3852&lt;=6),'Bảng Giá'!$B$17,'Bảng Giá'!$B$18)))))))))))))))</f>
        <v>3.5&lt;x&lt;=4</v>
      </c>
      <c r="Q3852" s="48">
        <f t="shared" si="363"/>
        <v>2.4539877300613498E-2</v>
      </c>
      <c r="R3852">
        <f t="shared" si="364"/>
        <v>100200</v>
      </c>
      <c r="S3852">
        <f t="shared" si="365"/>
        <v>18700</v>
      </c>
    </row>
    <row r="3853" spans="1:19" x14ac:dyDescent="0.25">
      <c r="A3853" s="12">
        <v>3852</v>
      </c>
      <c r="B3853" s="12" t="s">
        <v>292</v>
      </c>
      <c r="C3853" s="12" t="s">
        <v>2522</v>
      </c>
      <c r="D3853" s="28">
        <v>43020.512164351851</v>
      </c>
      <c r="E3853" s="17">
        <v>43024.712164351848</v>
      </c>
      <c r="F3853" s="13" t="s">
        <v>302</v>
      </c>
      <c r="G3853" s="12">
        <v>3600</v>
      </c>
      <c r="H3853" s="12" t="s">
        <v>190</v>
      </c>
      <c r="I3853" s="12" t="s">
        <v>322</v>
      </c>
      <c r="J3853" s="37">
        <f>INDEX('Bảng Giá'!$C$3:$H$18,MATCH('Raw Data'!P3853,'Bảng Giá'!$B$3:$B$18,0),MATCH('Raw Data'!M3853,'Bảng Giá'!$C$2:$H$2,0))</f>
        <v>83500</v>
      </c>
      <c r="K3853" s="12">
        <v>81500</v>
      </c>
      <c r="L3853" s="36">
        <f t="shared" si="360"/>
        <v>4.1999999999970896</v>
      </c>
      <c r="M3853" t="str">
        <f>'References data'!H3854</f>
        <v>Liên Vùng</v>
      </c>
      <c r="N3853">
        <f t="shared" si="361"/>
        <v>3.6</v>
      </c>
      <c r="O3853">
        <f t="shared" si="362"/>
        <v>2000</v>
      </c>
      <c r="P3853" t="str">
        <f>IF(AND(N3853&gt;0,N3853&lt;=0.05),'Bảng Giá'!$B$3,IF(AND(N3853&lt;=0.1,N3853&gt;0.05),'Bảng Giá'!$B$4,IF(AND('Raw Data'!N3853&gt;0.1,'Raw Data'!N3853&lt;=0.25),'Bảng Giá'!$B$5,IF(AND('Raw Data'!N3853&gt;0.25,'Raw Data'!N3853&lt;=0.5),'Bảng Giá'!$B$6,IF(AND('Raw Data'!N3853&gt;0.5,'Raw Data'!N3853&lt;=1),'Bảng Giá'!$B$7,IF(AND('Raw Data'!N3853&gt;1,'Raw Data'!N3853&lt;=1.5),'Bảng Giá'!$B$8,IF(AND('Raw Data'!N3853&gt;1.5,'Raw Data'!N3853&lt;=2),'Bảng Giá'!$B$9,IF(AND('Raw Data'!N3853&gt;2,'Raw Data'!N3853&lt;=2.5),'Bảng Giá'!$B$10,IF(AND('Raw Data'!N3853&gt;2.5,'Raw Data'!N3853&lt;=3),'Bảng Giá'!$B$11,IF(AND('Raw Data'!N3853&gt;3,'Raw Data'!N3853&lt;=3.5),'Bảng Giá'!$B$12,IF(AND('Raw Data'!N3853&gt;3.5,'Raw Data'!N3853&lt;=4),'Bảng Giá'!$B$13,IF(AND('Raw Data'!N3853&gt;4,'Raw Data'!N3853&lt;=4.5),'Bảng Giá'!$B$14,IF(AND('Raw Data'!N3853&gt;4.5,'Raw Data'!N3853&lt;=5),'Bảng Giá'!$B$15,IF(AND('Raw Data'!N3853&gt;5,'Raw Data'!N3853&lt;=5.5),'Bảng Giá'!$B$16,IF(AND('Raw Data'!N3853&gt;5.5,'Raw Data'!N3853&lt;=6),'Bảng Giá'!$B$17,'Bảng Giá'!$B$18)))))))))))))))</f>
        <v>3.5&lt;x&lt;=4</v>
      </c>
      <c r="Q3853" s="48">
        <f t="shared" si="363"/>
        <v>2.4539877300613498E-2</v>
      </c>
      <c r="R3853">
        <f t="shared" si="364"/>
        <v>100200</v>
      </c>
      <c r="S3853">
        <f t="shared" si="365"/>
        <v>18700</v>
      </c>
    </row>
    <row r="3854" spans="1:19" x14ac:dyDescent="0.25">
      <c r="A3854" s="12">
        <v>3853</v>
      </c>
      <c r="B3854" s="12" t="s">
        <v>292</v>
      </c>
      <c r="C3854" s="12" t="s">
        <v>2523</v>
      </c>
      <c r="D3854" s="28">
        <v>43020.333333333336</v>
      </c>
      <c r="E3854" s="17">
        <v>43022.833333333336</v>
      </c>
      <c r="F3854" s="13" t="s">
        <v>302</v>
      </c>
      <c r="G3854" s="12">
        <v>3600</v>
      </c>
      <c r="H3854" s="12" t="s">
        <v>128</v>
      </c>
      <c r="I3854" s="12" t="s">
        <v>322</v>
      </c>
      <c r="J3854" s="37">
        <f>INDEX('Bảng Giá'!$C$3:$H$18,MATCH('Raw Data'!P3854,'Bảng Giá'!$B$3:$B$18,0),MATCH('Raw Data'!M3854,'Bảng Giá'!$C$2:$H$2,0))</f>
        <v>78500</v>
      </c>
      <c r="K3854" s="12">
        <v>77000</v>
      </c>
      <c r="L3854" s="36">
        <f t="shared" si="360"/>
        <v>2.5</v>
      </c>
      <c r="M3854" t="str">
        <f>'References data'!H3855</f>
        <v>Liên Vùng đặc biệt</v>
      </c>
      <c r="N3854">
        <f t="shared" si="361"/>
        <v>3.6</v>
      </c>
      <c r="O3854">
        <f t="shared" si="362"/>
        <v>1500</v>
      </c>
      <c r="P3854" t="str">
        <f>IF(AND(N3854&gt;0,N3854&lt;=0.05),'Bảng Giá'!$B$3,IF(AND(N3854&lt;=0.1,N3854&gt;0.05),'Bảng Giá'!$B$4,IF(AND('Raw Data'!N3854&gt;0.1,'Raw Data'!N3854&lt;=0.25),'Bảng Giá'!$B$5,IF(AND('Raw Data'!N3854&gt;0.25,'Raw Data'!N3854&lt;=0.5),'Bảng Giá'!$B$6,IF(AND('Raw Data'!N3854&gt;0.5,'Raw Data'!N3854&lt;=1),'Bảng Giá'!$B$7,IF(AND('Raw Data'!N3854&gt;1,'Raw Data'!N3854&lt;=1.5),'Bảng Giá'!$B$8,IF(AND('Raw Data'!N3854&gt;1.5,'Raw Data'!N3854&lt;=2),'Bảng Giá'!$B$9,IF(AND('Raw Data'!N3854&gt;2,'Raw Data'!N3854&lt;=2.5),'Bảng Giá'!$B$10,IF(AND('Raw Data'!N3854&gt;2.5,'Raw Data'!N3854&lt;=3),'Bảng Giá'!$B$11,IF(AND('Raw Data'!N3854&gt;3,'Raw Data'!N3854&lt;=3.5),'Bảng Giá'!$B$12,IF(AND('Raw Data'!N3854&gt;3.5,'Raw Data'!N3854&lt;=4),'Bảng Giá'!$B$13,IF(AND('Raw Data'!N3854&gt;4,'Raw Data'!N3854&lt;=4.5),'Bảng Giá'!$B$14,IF(AND('Raw Data'!N3854&gt;4.5,'Raw Data'!N3854&lt;=5),'Bảng Giá'!$B$15,IF(AND('Raw Data'!N3854&gt;5,'Raw Data'!N3854&lt;=5.5),'Bảng Giá'!$B$16,IF(AND('Raw Data'!N3854&gt;5.5,'Raw Data'!N3854&lt;=6),'Bảng Giá'!$B$17,'Bảng Giá'!$B$18)))))))))))))))</f>
        <v>3.5&lt;x&lt;=4</v>
      </c>
      <c r="Q3854" s="48">
        <f t="shared" si="363"/>
        <v>1.948051948051948E-2</v>
      </c>
      <c r="R3854">
        <f t="shared" si="364"/>
        <v>94200</v>
      </c>
      <c r="S3854">
        <f t="shared" si="365"/>
        <v>17200</v>
      </c>
    </row>
    <row r="3855" spans="1:19" x14ac:dyDescent="0.25">
      <c r="A3855" s="12">
        <v>3854</v>
      </c>
      <c r="B3855" s="12" t="s">
        <v>292</v>
      </c>
      <c r="C3855" s="12" t="s">
        <v>2524</v>
      </c>
      <c r="D3855" s="28">
        <v>43018.519756944443</v>
      </c>
      <c r="E3855" s="17">
        <v>43021.019756944443</v>
      </c>
      <c r="F3855" s="13" t="s">
        <v>302</v>
      </c>
      <c r="G3855" s="12">
        <v>3600</v>
      </c>
      <c r="H3855" s="12" t="s">
        <v>142</v>
      </c>
      <c r="I3855" s="12" t="s">
        <v>322</v>
      </c>
      <c r="J3855" s="37">
        <f>INDEX('Bảng Giá'!$C$3:$H$18,MATCH('Raw Data'!P3855,'Bảng Giá'!$B$3:$B$18,0),MATCH('Raw Data'!M3855,'Bảng Giá'!$C$2:$H$2,0))</f>
        <v>78500</v>
      </c>
      <c r="K3855" s="12">
        <v>77000</v>
      </c>
      <c r="L3855" s="36">
        <f t="shared" si="360"/>
        <v>2.5</v>
      </c>
      <c r="M3855" t="str">
        <f>'References data'!H3856</f>
        <v>Liên Vùng đặc biệt</v>
      </c>
      <c r="N3855">
        <f t="shared" si="361"/>
        <v>3.6</v>
      </c>
      <c r="O3855">
        <f t="shared" si="362"/>
        <v>1500</v>
      </c>
      <c r="P3855" t="str">
        <f>IF(AND(N3855&gt;0,N3855&lt;=0.05),'Bảng Giá'!$B$3,IF(AND(N3855&lt;=0.1,N3855&gt;0.05),'Bảng Giá'!$B$4,IF(AND('Raw Data'!N3855&gt;0.1,'Raw Data'!N3855&lt;=0.25),'Bảng Giá'!$B$5,IF(AND('Raw Data'!N3855&gt;0.25,'Raw Data'!N3855&lt;=0.5),'Bảng Giá'!$B$6,IF(AND('Raw Data'!N3855&gt;0.5,'Raw Data'!N3855&lt;=1),'Bảng Giá'!$B$7,IF(AND('Raw Data'!N3855&gt;1,'Raw Data'!N3855&lt;=1.5),'Bảng Giá'!$B$8,IF(AND('Raw Data'!N3855&gt;1.5,'Raw Data'!N3855&lt;=2),'Bảng Giá'!$B$9,IF(AND('Raw Data'!N3855&gt;2,'Raw Data'!N3855&lt;=2.5),'Bảng Giá'!$B$10,IF(AND('Raw Data'!N3855&gt;2.5,'Raw Data'!N3855&lt;=3),'Bảng Giá'!$B$11,IF(AND('Raw Data'!N3855&gt;3,'Raw Data'!N3855&lt;=3.5),'Bảng Giá'!$B$12,IF(AND('Raw Data'!N3855&gt;3.5,'Raw Data'!N3855&lt;=4),'Bảng Giá'!$B$13,IF(AND('Raw Data'!N3855&gt;4,'Raw Data'!N3855&lt;=4.5),'Bảng Giá'!$B$14,IF(AND('Raw Data'!N3855&gt;4.5,'Raw Data'!N3855&lt;=5),'Bảng Giá'!$B$15,IF(AND('Raw Data'!N3855&gt;5,'Raw Data'!N3855&lt;=5.5),'Bảng Giá'!$B$16,IF(AND('Raw Data'!N3855&gt;5.5,'Raw Data'!N3855&lt;=6),'Bảng Giá'!$B$17,'Bảng Giá'!$B$18)))))))))))))))</f>
        <v>3.5&lt;x&lt;=4</v>
      </c>
      <c r="Q3855" s="48">
        <f t="shared" si="363"/>
        <v>1.948051948051948E-2</v>
      </c>
      <c r="R3855">
        <f t="shared" si="364"/>
        <v>94200</v>
      </c>
      <c r="S3855">
        <f t="shared" si="365"/>
        <v>17200</v>
      </c>
    </row>
    <row r="3856" spans="1:19" x14ac:dyDescent="0.25">
      <c r="A3856" s="12">
        <v>3855</v>
      </c>
      <c r="B3856" s="12" t="s">
        <v>292</v>
      </c>
      <c r="C3856" s="12" t="s">
        <v>2525</v>
      </c>
      <c r="D3856" s="28">
        <v>43019.374930555554</v>
      </c>
      <c r="E3856" s="17">
        <v>43021.874930555554</v>
      </c>
      <c r="F3856" s="13" t="s">
        <v>302</v>
      </c>
      <c r="G3856" s="12">
        <v>3600</v>
      </c>
      <c r="H3856" s="12" t="s">
        <v>114</v>
      </c>
      <c r="I3856" s="12" t="s">
        <v>322</v>
      </c>
      <c r="J3856" s="37">
        <f>INDEX('Bảng Giá'!$C$3:$H$18,MATCH('Raw Data'!P3856,'Bảng Giá'!$B$3:$B$18,0),MATCH('Raw Data'!M3856,'Bảng Giá'!$C$2:$H$2,0))</f>
        <v>78500</v>
      </c>
      <c r="K3856" s="12">
        <v>77000</v>
      </c>
      <c r="L3856" s="36">
        <f t="shared" si="360"/>
        <v>2.5</v>
      </c>
      <c r="M3856" t="str">
        <f>'References data'!H3857</f>
        <v>Liên Vùng đặc biệt</v>
      </c>
      <c r="N3856">
        <f t="shared" si="361"/>
        <v>3.6</v>
      </c>
      <c r="O3856">
        <f t="shared" si="362"/>
        <v>1500</v>
      </c>
      <c r="P3856" t="str">
        <f>IF(AND(N3856&gt;0,N3856&lt;=0.05),'Bảng Giá'!$B$3,IF(AND(N3856&lt;=0.1,N3856&gt;0.05),'Bảng Giá'!$B$4,IF(AND('Raw Data'!N3856&gt;0.1,'Raw Data'!N3856&lt;=0.25),'Bảng Giá'!$B$5,IF(AND('Raw Data'!N3856&gt;0.25,'Raw Data'!N3856&lt;=0.5),'Bảng Giá'!$B$6,IF(AND('Raw Data'!N3856&gt;0.5,'Raw Data'!N3856&lt;=1),'Bảng Giá'!$B$7,IF(AND('Raw Data'!N3856&gt;1,'Raw Data'!N3856&lt;=1.5),'Bảng Giá'!$B$8,IF(AND('Raw Data'!N3856&gt;1.5,'Raw Data'!N3856&lt;=2),'Bảng Giá'!$B$9,IF(AND('Raw Data'!N3856&gt;2,'Raw Data'!N3856&lt;=2.5),'Bảng Giá'!$B$10,IF(AND('Raw Data'!N3856&gt;2.5,'Raw Data'!N3856&lt;=3),'Bảng Giá'!$B$11,IF(AND('Raw Data'!N3856&gt;3,'Raw Data'!N3856&lt;=3.5),'Bảng Giá'!$B$12,IF(AND('Raw Data'!N3856&gt;3.5,'Raw Data'!N3856&lt;=4),'Bảng Giá'!$B$13,IF(AND('Raw Data'!N3856&gt;4,'Raw Data'!N3856&lt;=4.5),'Bảng Giá'!$B$14,IF(AND('Raw Data'!N3856&gt;4.5,'Raw Data'!N3856&lt;=5),'Bảng Giá'!$B$15,IF(AND('Raw Data'!N3856&gt;5,'Raw Data'!N3856&lt;=5.5),'Bảng Giá'!$B$16,IF(AND('Raw Data'!N3856&gt;5.5,'Raw Data'!N3856&lt;=6),'Bảng Giá'!$B$17,'Bảng Giá'!$B$18)))))))))))))))</f>
        <v>3.5&lt;x&lt;=4</v>
      </c>
      <c r="Q3856" s="48">
        <f t="shared" si="363"/>
        <v>1.948051948051948E-2</v>
      </c>
      <c r="R3856">
        <f t="shared" si="364"/>
        <v>94200</v>
      </c>
      <c r="S3856">
        <f t="shared" si="365"/>
        <v>17200</v>
      </c>
    </row>
    <row r="3857" spans="1:19" x14ac:dyDescent="0.25">
      <c r="A3857" s="12">
        <v>3856</v>
      </c>
      <c r="B3857" s="12" t="s">
        <v>292</v>
      </c>
      <c r="C3857" s="12" t="s">
        <v>2526</v>
      </c>
      <c r="D3857" s="28">
        <v>43020.511504629627</v>
      </c>
      <c r="E3857" s="17">
        <v>43023.011504629627</v>
      </c>
      <c r="F3857" s="13" t="s">
        <v>302</v>
      </c>
      <c r="G3857" s="12">
        <v>3600</v>
      </c>
      <c r="H3857" s="12" t="s">
        <v>131</v>
      </c>
      <c r="I3857" s="12" t="s">
        <v>322</v>
      </c>
      <c r="J3857" s="37">
        <f>INDEX('Bảng Giá'!$C$3:$H$18,MATCH('Raw Data'!P3857,'Bảng Giá'!$B$3:$B$18,0),MATCH('Raw Data'!M3857,'Bảng Giá'!$C$2:$H$2,0))</f>
        <v>78500</v>
      </c>
      <c r="K3857" s="12">
        <v>77000</v>
      </c>
      <c r="L3857" s="36">
        <f t="shared" si="360"/>
        <v>2.5</v>
      </c>
      <c r="M3857" t="str">
        <f>'References data'!H3858</f>
        <v>Liên Vùng đặc biệt</v>
      </c>
      <c r="N3857">
        <f t="shared" si="361"/>
        <v>3.6</v>
      </c>
      <c r="O3857">
        <f t="shared" si="362"/>
        <v>1500</v>
      </c>
      <c r="P3857" t="str">
        <f>IF(AND(N3857&gt;0,N3857&lt;=0.05),'Bảng Giá'!$B$3,IF(AND(N3857&lt;=0.1,N3857&gt;0.05),'Bảng Giá'!$B$4,IF(AND('Raw Data'!N3857&gt;0.1,'Raw Data'!N3857&lt;=0.25),'Bảng Giá'!$B$5,IF(AND('Raw Data'!N3857&gt;0.25,'Raw Data'!N3857&lt;=0.5),'Bảng Giá'!$B$6,IF(AND('Raw Data'!N3857&gt;0.5,'Raw Data'!N3857&lt;=1),'Bảng Giá'!$B$7,IF(AND('Raw Data'!N3857&gt;1,'Raw Data'!N3857&lt;=1.5),'Bảng Giá'!$B$8,IF(AND('Raw Data'!N3857&gt;1.5,'Raw Data'!N3857&lt;=2),'Bảng Giá'!$B$9,IF(AND('Raw Data'!N3857&gt;2,'Raw Data'!N3857&lt;=2.5),'Bảng Giá'!$B$10,IF(AND('Raw Data'!N3857&gt;2.5,'Raw Data'!N3857&lt;=3),'Bảng Giá'!$B$11,IF(AND('Raw Data'!N3857&gt;3,'Raw Data'!N3857&lt;=3.5),'Bảng Giá'!$B$12,IF(AND('Raw Data'!N3857&gt;3.5,'Raw Data'!N3857&lt;=4),'Bảng Giá'!$B$13,IF(AND('Raw Data'!N3857&gt;4,'Raw Data'!N3857&lt;=4.5),'Bảng Giá'!$B$14,IF(AND('Raw Data'!N3857&gt;4.5,'Raw Data'!N3857&lt;=5),'Bảng Giá'!$B$15,IF(AND('Raw Data'!N3857&gt;5,'Raw Data'!N3857&lt;=5.5),'Bảng Giá'!$B$16,IF(AND('Raw Data'!N3857&gt;5.5,'Raw Data'!N3857&lt;=6),'Bảng Giá'!$B$17,'Bảng Giá'!$B$18)))))))))))))))</f>
        <v>3.5&lt;x&lt;=4</v>
      </c>
      <c r="Q3857" s="48">
        <f t="shared" si="363"/>
        <v>1.948051948051948E-2</v>
      </c>
      <c r="R3857">
        <f t="shared" si="364"/>
        <v>94200</v>
      </c>
      <c r="S3857">
        <f t="shared" si="365"/>
        <v>17200</v>
      </c>
    </row>
    <row r="3858" spans="1:19" x14ac:dyDescent="0.25">
      <c r="A3858" s="12">
        <v>3857</v>
      </c>
      <c r="B3858" s="12" t="s">
        <v>292</v>
      </c>
      <c r="C3858" s="12" t="s">
        <v>2527</v>
      </c>
      <c r="D3858" s="28">
        <v>43018.395011574074</v>
      </c>
      <c r="E3858" s="17">
        <v>43022.595011574071</v>
      </c>
      <c r="F3858" s="13" t="s">
        <v>302</v>
      </c>
      <c r="G3858" s="12">
        <v>5400</v>
      </c>
      <c r="H3858" s="12" t="s">
        <v>171</v>
      </c>
      <c r="I3858" s="12" t="s">
        <v>311</v>
      </c>
      <c r="J3858" s="37">
        <f>INDEX('Bảng Giá'!$C$3:$H$18,MATCH('Raw Data'!P3858,'Bảng Giá'!$B$3:$B$18,0),MATCH('Raw Data'!M3858,'Bảng Giá'!$C$2:$H$2,0))</f>
        <v>109000</v>
      </c>
      <c r="K3858" s="12">
        <v>106300</v>
      </c>
      <c r="L3858" s="36">
        <f t="shared" si="360"/>
        <v>4.1999999999970896</v>
      </c>
      <c r="M3858" t="str">
        <f>'References data'!H3859</f>
        <v>Liên Vùng</v>
      </c>
      <c r="N3858">
        <f t="shared" si="361"/>
        <v>5.4</v>
      </c>
      <c r="O3858">
        <f t="shared" si="362"/>
        <v>2700</v>
      </c>
      <c r="P3858" t="str">
        <f>IF(AND(N3858&gt;0,N3858&lt;=0.05),'Bảng Giá'!$B$3,IF(AND(N3858&lt;=0.1,N3858&gt;0.05),'Bảng Giá'!$B$4,IF(AND('Raw Data'!N3858&gt;0.1,'Raw Data'!N3858&lt;=0.25),'Bảng Giá'!$B$5,IF(AND('Raw Data'!N3858&gt;0.25,'Raw Data'!N3858&lt;=0.5),'Bảng Giá'!$B$6,IF(AND('Raw Data'!N3858&gt;0.5,'Raw Data'!N3858&lt;=1),'Bảng Giá'!$B$7,IF(AND('Raw Data'!N3858&gt;1,'Raw Data'!N3858&lt;=1.5),'Bảng Giá'!$B$8,IF(AND('Raw Data'!N3858&gt;1.5,'Raw Data'!N3858&lt;=2),'Bảng Giá'!$B$9,IF(AND('Raw Data'!N3858&gt;2,'Raw Data'!N3858&lt;=2.5),'Bảng Giá'!$B$10,IF(AND('Raw Data'!N3858&gt;2.5,'Raw Data'!N3858&lt;=3),'Bảng Giá'!$B$11,IF(AND('Raw Data'!N3858&gt;3,'Raw Data'!N3858&lt;=3.5),'Bảng Giá'!$B$12,IF(AND('Raw Data'!N3858&gt;3.5,'Raw Data'!N3858&lt;=4),'Bảng Giá'!$B$13,IF(AND('Raw Data'!N3858&gt;4,'Raw Data'!N3858&lt;=4.5),'Bảng Giá'!$B$14,IF(AND('Raw Data'!N3858&gt;4.5,'Raw Data'!N3858&lt;=5),'Bảng Giá'!$B$15,IF(AND('Raw Data'!N3858&gt;5,'Raw Data'!N3858&lt;=5.5),'Bảng Giá'!$B$16,IF(AND('Raw Data'!N3858&gt;5.5,'Raw Data'!N3858&lt;=6),'Bảng Giá'!$B$17,'Bảng Giá'!$B$18)))))))))))))))</f>
        <v>5&lt;x&lt;=5.5</v>
      </c>
      <c r="Q3858" s="48">
        <f t="shared" si="363"/>
        <v>2.5399811853245531E-2</v>
      </c>
      <c r="R3858">
        <f t="shared" si="364"/>
        <v>130800</v>
      </c>
      <c r="S3858">
        <f t="shared" si="365"/>
        <v>24500</v>
      </c>
    </row>
    <row r="3859" spans="1:19" x14ac:dyDescent="0.25">
      <c r="A3859" s="12">
        <v>3858</v>
      </c>
      <c r="B3859" s="12" t="s">
        <v>292</v>
      </c>
      <c r="C3859" s="12" t="s">
        <v>2528</v>
      </c>
      <c r="D3859" s="28">
        <v>43018.509467592594</v>
      </c>
      <c r="E3859" s="17">
        <v>43021.009467592594</v>
      </c>
      <c r="F3859" s="13" t="s">
        <v>302</v>
      </c>
      <c r="G3859" s="12">
        <v>3600</v>
      </c>
      <c r="H3859" s="12" t="s">
        <v>139</v>
      </c>
      <c r="I3859" s="12" t="s">
        <v>322</v>
      </c>
      <c r="J3859" s="37">
        <f>INDEX('Bảng Giá'!$C$3:$H$18,MATCH('Raw Data'!P3859,'Bảng Giá'!$B$3:$B$18,0),MATCH('Raw Data'!M3859,'Bảng Giá'!$C$2:$H$2,0))</f>
        <v>78500</v>
      </c>
      <c r="K3859" s="12">
        <v>77000</v>
      </c>
      <c r="L3859" s="36">
        <f t="shared" si="360"/>
        <v>2.5</v>
      </c>
      <c r="M3859" t="str">
        <f>'References data'!H3860</f>
        <v>Liên Vùng đặc biệt</v>
      </c>
      <c r="N3859">
        <f t="shared" si="361"/>
        <v>3.6</v>
      </c>
      <c r="O3859">
        <f t="shared" si="362"/>
        <v>1500</v>
      </c>
      <c r="P3859" t="str">
        <f>IF(AND(N3859&gt;0,N3859&lt;=0.05),'Bảng Giá'!$B$3,IF(AND(N3859&lt;=0.1,N3859&gt;0.05),'Bảng Giá'!$B$4,IF(AND('Raw Data'!N3859&gt;0.1,'Raw Data'!N3859&lt;=0.25),'Bảng Giá'!$B$5,IF(AND('Raw Data'!N3859&gt;0.25,'Raw Data'!N3859&lt;=0.5),'Bảng Giá'!$B$6,IF(AND('Raw Data'!N3859&gt;0.5,'Raw Data'!N3859&lt;=1),'Bảng Giá'!$B$7,IF(AND('Raw Data'!N3859&gt;1,'Raw Data'!N3859&lt;=1.5),'Bảng Giá'!$B$8,IF(AND('Raw Data'!N3859&gt;1.5,'Raw Data'!N3859&lt;=2),'Bảng Giá'!$B$9,IF(AND('Raw Data'!N3859&gt;2,'Raw Data'!N3859&lt;=2.5),'Bảng Giá'!$B$10,IF(AND('Raw Data'!N3859&gt;2.5,'Raw Data'!N3859&lt;=3),'Bảng Giá'!$B$11,IF(AND('Raw Data'!N3859&gt;3,'Raw Data'!N3859&lt;=3.5),'Bảng Giá'!$B$12,IF(AND('Raw Data'!N3859&gt;3.5,'Raw Data'!N3859&lt;=4),'Bảng Giá'!$B$13,IF(AND('Raw Data'!N3859&gt;4,'Raw Data'!N3859&lt;=4.5),'Bảng Giá'!$B$14,IF(AND('Raw Data'!N3859&gt;4.5,'Raw Data'!N3859&lt;=5),'Bảng Giá'!$B$15,IF(AND('Raw Data'!N3859&gt;5,'Raw Data'!N3859&lt;=5.5),'Bảng Giá'!$B$16,IF(AND('Raw Data'!N3859&gt;5.5,'Raw Data'!N3859&lt;=6),'Bảng Giá'!$B$17,'Bảng Giá'!$B$18)))))))))))))))</f>
        <v>3.5&lt;x&lt;=4</v>
      </c>
      <c r="Q3859" s="48">
        <f t="shared" si="363"/>
        <v>1.948051948051948E-2</v>
      </c>
      <c r="R3859">
        <f t="shared" si="364"/>
        <v>94200</v>
      </c>
      <c r="S3859">
        <f t="shared" si="365"/>
        <v>17200</v>
      </c>
    </row>
    <row r="3860" spans="1:19" x14ac:dyDescent="0.25">
      <c r="A3860" s="12">
        <v>3859</v>
      </c>
      <c r="B3860" s="12" t="s">
        <v>292</v>
      </c>
      <c r="C3860" s="12" t="s">
        <v>2529</v>
      </c>
      <c r="D3860" s="28">
        <v>43018.509641203702</v>
      </c>
      <c r="E3860" s="17">
        <v>43021.009641203702</v>
      </c>
      <c r="F3860" s="13" t="s">
        <v>302</v>
      </c>
      <c r="G3860" s="12">
        <v>3600</v>
      </c>
      <c r="H3860" s="12" t="s">
        <v>128</v>
      </c>
      <c r="I3860" s="12" t="s">
        <v>322</v>
      </c>
      <c r="J3860" s="37">
        <f>INDEX('Bảng Giá'!$C$3:$H$18,MATCH('Raw Data'!P3860,'Bảng Giá'!$B$3:$B$18,0),MATCH('Raw Data'!M3860,'Bảng Giá'!$C$2:$H$2,0))</f>
        <v>78500</v>
      </c>
      <c r="K3860" s="12">
        <v>77000</v>
      </c>
      <c r="L3860" s="36">
        <f t="shared" si="360"/>
        <v>2.5</v>
      </c>
      <c r="M3860" t="str">
        <f>'References data'!H3861</f>
        <v>Liên Vùng đặc biệt</v>
      </c>
      <c r="N3860">
        <f t="shared" si="361"/>
        <v>3.6</v>
      </c>
      <c r="O3860">
        <f t="shared" si="362"/>
        <v>1500</v>
      </c>
      <c r="P3860" t="str">
        <f>IF(AND(N3860&gt;0,N3860&lt;=0.05),'Bảng Giá'!$B$3,IF(AND(N3860&lt;=0.1,N3860&gt;0.05),'Bảng Giá'!$B$4,IF(AND('Raw Data'!N3860&gt;0.1,'Raw Data'!N3860&lt;=0.25),'Bảng Giá'!$B$5,IF(AND('Raw Data'!N3860&gt;0.25,'Raw Data'!N3860&lt;=0.5),'Bảng Giá'!$B$6,IF(AND('Raw Data'!N3860&gt;0.5,'Raw Data'!N3860&lt;=1),'Bảng Giá'!$B$7,IF(AND('Raw Data'!N3860&gt;1,'Raw Data'!N3860&lt;=1.5),'Bảng Giá'!$B$8,IF(AND('Raw Data'!N3860&gt;1.5,'Raw Data'!N3860&lt;=2),'Bảng Giá'!$B$9,IF(AND('Raw Data'!N3860&gt;2,'Raw Data'!N3860&lt;=2.5),'Bảng Giá'!$B$10,IF(AND('Raw Data'!N3860&gt;2.5,'Raw Data'!N3860&lt;=3),'Bảng Giá'!$B$11,IF(AND('Raw Data'!N3860&gt;3,'Raw Data'!N3860&lt;=3.5),'Bảng Giá'!$B$12,IF(AND('Raw Data'!N3860&gt;3.5,'Raw Data'!N3860&lt;=4),'Bảng Giá'!$B$13,IF(AND('Raw Data'!N3860&gt;4,'Raw Data'!N3860&lt;=4.5),'Bảng Giá'!$B$14,IF(AND('Raw Data'!N3860&gt;4.5,'Raw Data'!N3860&lt;=5),'Bảng Giá'!$B$15,IF(AND('Raw Data'!N3860&gt;5,'Raw Data'!N3860&lt;=5.5),'Bảng Giá'!$B$16,IF(AND('Raw Data'!N3860&gt;5.5,'Raw Data'!N3860&lt;=6),'Bảng Giá'!$B$17,'Bảng Giá'!$B$18)))))))))))))))</f>
        <v>3.5&lt;x&lt;=4</v>
      </c>
      <c r="Q3860" s="48">
        <f t="shared" si="363"/>
        <v>1.948051948051948E-2</v>
      </c>
      <c r="R3860">
        <f t="shared" si="364"/>
        <v>94200</v>
      </c>
      <c r="S3860">
        <f t="shared" si="365"/>
        <v>17200</v>
      </c>
    </row>
    <row r="3861" spans="1:19" x14ac:dyDescent="0.25">
      <c r="A3861" s="12">
        <v>3860</v>
      </c>
      <c r="B3861" s="12" t="s">
        <v>292</v>
      </c>
      <c r="C3861" s="12" t="s">
        <v>2530</v>
      </c>
      <c r="D3861" s="28">
        <v>43018.395787037036</v>
      </c>
      <c r="E3861" s="17">
        <v>43020.895787037036</v>
      </c>
      <c r="F3861" s="13" t="s">
        <v>302</v>
      </c>
      <c r="G3861" s="12">
        <v>3600</v>
      </c>
      <c r="H3861" s="12" t="s">
        <v>289</v>
      </c>
      <c r="I3861" s="12" t="s">
        <v>322</v>
      </c>
      <c r="J3861" s="37">
        <f>INDEX('Bảng Giá'!$C$3:$H$18,MATCH('Raw Data'!P3861,'Bảng Giá'!$B$3:$B$18,0),MATCH('Raw Data'!M3861,'Bảng Giá'!$C$2:$H$2,0))</f>
        <v>78500</v>
      </c>
      <c r="K3861" s="12">
        <v>77000</v>
      </c>
      <c r="L3861" s="36">
        <f t="shared" si="360"/>
        <v>2.5</v>
      </c>
      <c r="M3861" t="str">
        <f>'References data'!H3862</f>
        <v>Liên Vùng đặc biệt</v>
      </c>
      <c r="N3861">
        <f t="shared" si="361"/>
        <v>3.6</v>
      </c>
      <c r="O3861">
        <f t="shared" si="362"/>
        <v>1500</v>
      </c>
      <c r="P3861" t="str">
        <f>IF(AND(N3861&gt;0,N3861&lt;=0.05),'Bảng Giá'!$B$3,IF(AND(N3861&lt;=0.1,N3861&gt;0.05),'Bảng Giá'!$B$4,IF(AND('Raw Data'!N3861&gt;0.1,'Raw Data'!N3861&lt;=0.25),'Bảng Giá'!$B$5,IF(AND('Raw Data'!N3861&gt;0.25,'Raw Data'!N3861&lt;=0.5),'Bảng Giá'!$B$6,IF(AND('Raw Data'!N3861&gt;0.5,'Raw Data'!N3861&lt;=1),'Bảng Giá'!$B$7,IF(AND('Raw Data'!N3861&gt;1,'Raw Data'!N3861&lt;=1.5),'Bảng Giá'!$B$8,IF(AND('Raw Data'!N3861&gt;1.5,'Raw Data'!N3861&lt;=2),'Bảng Giá'!$B$9,IF(AND('Raw Data'!N3861&gt;2,'Raw Data'!N3861&lt;=2.5),'Bảng Giá'!$B$10,IF(AND('Raw Data'!N3861&gt;2.5,'Raw Data'!N3861&lt;=3),'Bảng Giá'!$B$11,IF(AND('Raw Data'!N3861&gt;3,'Raw Data'!N3861&lt;=3.5),'Bảng Giá'!$B$12,IF(AND('Raw Data'!N3861&gt;3.5,'Raw Data'!N3861&lt;=4),'Bảng Giá'!$B$13,IF(AND('Raw Data'!N3861&gt;4,'Raw Data'!N3861&lt;=4.5),'Bảng Giá'!$B$14,IF(AND('Raw Data'!N3861&gt;4.5,'Raw Data'!N3861&lt;=5),'Bảng Giá'!$B$15,IF(AND('Raw Data'!N3861&gt;5,'Raw Data'!N3861&lt;=5.5),'Bảng Giá'!$B$16,IF(AND('Raw Data'!N3861&gt;5.5,'Raw Data'!N3861&lt;=6),'Bảng Giá'!$B$17,'Bảng Giá'!$B$18)))))))))))))))</f>
        <v>3.5&lt;x&lt;=4</v>
      </c>
      <c r="Q3861" s="48">
        <f t="shared" si="363"/>
        <v>1.948051948051948E-2</v>
      </c>
      <c r="R3861">
        <f t="shared" si="364"/>
        <v>94200</v>
      </c>
      <c r="S3861">
        <f t="shared" si="365"/>
        <v>17200</v>
      </c>
    </row>
    <row r="3862" spans="1:19" x14ac:dyDescent="0.25">
      <c r="A3862" s="12">
        <v>3861</v>
      </c>
      <c r="B3862" s="12" t="s">
        <v>292</v>
      </c>
      <c r="C3862" s="12" t="s">
        <v>2531</v>
      </c>
      <c r="D3862" s="28">
        <v>43020.333333333336</v>
      </c>
      <c r="E3862" s="17">
        <v>43022.833333333336</v>
      </c>
      <c r="F3862" s="13" t="s">
        <v>302</v>
      </c>
      <c r="G3862" s="12">
        <v>3600</v>
      </c>
      <c r="H3862" s="12" t="s">
        <v>146</v>
      </c>
      <c r="I3862" s="12" t="s">
        <v>322</v>
      </c>
      <c r="J3862" s="37">
        <f>INDEX('Bảng Giá'!$C$3:$H$18,MATCH('Raw Data'!P3862,'Bảng Giá'!$B$3:$B$18,0),MATCH('Raw Data'!M3862,'Bảng Giá'!$C$2:$H$2,0))</f>
        <v>78500</v>
      </c>
      <c r="K3862" s="12">
        <v>77000</v>
      </c>
      <c r="L3862" s="36">
        <f t="shared" si="360"/>
        <v>2.5</v>
      </c>
      <c r="M3862" t="str">
        <f>'References data'!H3863</f>
        <v>Liên Vùng đặc biệt</v>
      </c>
      <c r="N3862">
        <f t="shared" si="361"/>
        <v>3.6</v>
      </c>
      <c r="O3862">
        <f t="shared" si="362"/>
        <v>1500</v>
      </c>
      <c r="P3862" t="str">
        <f>IF(AND(N3862&gt;0,N3862&lt;=0.05),'Bảng Giá'!$B$3,IF(AND(N3862&lt;=0.1,N3862&gt;0.05),'Bảng Giá'!$B$4,IF(AND('Raw Data'!N3862&gt;0.1,'Raw Data'!N3862&lt;=0.25),'Bảng Giá'!$B$5,IF(AND('Raw Data'!N3862&gt;0.25,'Raw Data'!N3862&lt;=0.5),'Bảng Giá'!$B$6,IF(AND('Raw Data'!N3862&gt;0.5,'Raw Data'!N3862&lt;=1),'Bảng Giá'!$B$7,IF(AND('Raw Data'!N3862&gt;1,'Raw Data'!N3862&lt;=1.5),'Bảng Giá'!$B$8,IF(AND('Raw Data'!N3862&gt;1.5,'Raw Data'!N3862&lt;=2),'Bảng Giá'!$B$9,IF(AND('Raw Data'!N3862&gt;2,'Raw Data'!N3862&lt;=2.5),'Bảng Giá'!$B$10,IF(AND('Raw Data'!N3862&gt;2.5,'Raw Data'!N3862&lt;=3),'Bảng Giá'!$B$11,IF(AND('Raw Data'!N3862&gt;3,'Raw Data'!N3862&lt;=3.5),'Bảng Giá'!$B$12,IF(AND('Raw Data'!N3862&gt;3.5,'Raw Data'!N3862&lt;=4),'Bảng Giá'!$B$13,IF(AND('Raw Data'!N3862&gt;4,'Raw Data'!N3862&lt;=4.5),'Bảng Giá'!$B$14,IF(AND('Raw Data'!N3862&gt;4.5,'Raw Data'!N3862&lt;=5),'Bảng Giá'!$B$15,IF(AND('Raw Data'!N3862&gt;5,'Raw Data'!N3862&lt;=5.5),'Bảng Giá'!$B$16,IF(AND('Raw Data'!N3862&gt;5.5,'Raw Data'!N3862&lt;=6),'Bảng Giá'!$B$17,'Bảng Giá'!$B$18)))))))))))))))</f>
        <v>3.5&lt;x&lt;=4</v>
      </c>
      <c r="Q3862" s="48">
        <f t="shared" si="363"/>
        <v>1.948051948051948E-2</v>
      </c>
      <c r="R3862">
        <f t="shared" si="364"/>
        <v>94200</v>
      </c>
      <c r="S3862">
        <f t="shared" si="365"/>
        <v>17200</v>
      </c>
    </row>
    <row r="3863" spans="1:19" x14ac:dyDescent="0.25">
      <c r="A3863" s="12">
        <v>3862</v>
      </c>
      <c r="B3863" s="12" t="s">
        <v>292</v>
      </c>
      <c r="C3863" s="12" t="s">
        <v>2532</v>
      </c>
      <c r="D3863" s="28">
        <v>43020.674270833333</v>
      </c>
      <c r="E3863" s="17">
        <v>43023.174270833333</v>
      </c>
      <c r="F3863" s="13" t="s">
        <v>302</v>
      </c>
      <c r="G3863" s="12">
        <v>3600</v>
      </c>
      <c r="H3863" s="12" t="s">
        <v>109</v>
      </c>
      <c r="I3863" s="12" t="s">
        <v>322</v>
      </c>
      <c r="J3863" s="37">
        <f>INDEX('Bảng Giá'!$C$3:$H$18,MATCH('Raw Data'!P3863,'Bảng Giá'!$B$3:$B$18,0),MATCH('Raw Data'!M3863,'Bảng Giá'!$C$2:$H$2,0))</f>
        <v>78500</v>
      </c>
      <c r="K3863" s="12">
        <v>77000</v>
      </c>
      <c r="L3863" s="36">
        <f t="shared" si="360"/>
        <v>2.5</v>
      </c>
      <c r="M3863" t="str">
        <f>'References data'!H3864</f>
        <v>Liên Vùng đặc biệt</v>
      </c>
      <c r="N3863">
        <f t="shared" si="361"/>
        <v>3.6</v>
      </c>
      <c r="O3863">
        <f t="shared" si="362"/>
        <v>1500</v>
      </c>
      <c r="P3863" t="str">
        <f>IF(AND(N3863&gt;0,N3863&lt;=0.05),'Bảng Giá'!$B$3,IF(AND(N3863&lt;=0.1,N3863&gt;0.05),'Bảng Giá'!$B$4,IF(AND('Raw Data'!N3863&gt;0.1,'Raw Data'!N3863&lt;=0.25),'Bảng Giá'!$B$5,IF(AND('Raw Data'!N3863&gt;0.25,'Raw Data'!N3863&lt;=0.5),'Bảng Giá'!$B$6,IF(AND('Raw Data'!N3863&gt;0.5,'Raw Data'!N3863&lt;=1),'Bảng Giá'!$B$7,IF(AND('Raw Data'!N3863&gt;1,'Raw Data'!N3863&lt;=1.5),'Bảng Giá'!$B$8,IF(AND('Raw Data'!N3863&gt;1.5,'Raw Data'!N3863&lt;=2),'Bảng Giá'!$B$9,IF(AND('Raw Data'!N3863&gt;2,'Raw Data'!N3863&lt;=2.5),'Bảng Giá'!$B$10,IF(AND('Raw Data'!N3863&gt;2.5,'Raw Data'!N3863&lt;=3),'Bảng Giá'!$B$11,IF(AND('Raw Data'!N3863&gt;3,'Raw Data'!N3863&lt;=3.5),'Bảng Giá'!$B$12,IF(AND('Raw Data'!N3863&gt;3.5,'Raw Data'!N3863&lt;=4),'Bảng Giá'!$B$13,IF(AND('Raw Data'!N3863&gt;4,'Raw Data'!N3863&lt;=4.5),'Bảng Giá'!$B$14,IF(AND('Raw Data'!N3863&gt;4.5,'Raw Data'!N3863&lt;=5),'Bảng Giá'!$B$15,IF(AND('Raw Data'!N3863&gt;5,'Raw Data'!N3863&lt;=5.5),'Bảng Giá'!$B$16,IF(AND('Raw Data'!N3863&gt;5.5,'Raw Data'!N3863&lt;=6),'Bảng Giá'!$B$17,'Bảng Giá'!$B$18)))))))))))))))</f>
        <v>3.5&lt;x&lt;=4</v>
      </c>
      <c r="Q3863" s="48">
        <f t="shared" si="363"/>
        <v>1.948051948051948E-2</v>
      </c>
      <c r="R3863">
        <f t="shared" si="364"/>
        <v>94200</v>
      </c>
      <c r="S3863">
        <f t="shared" si="365"/>
        <v>17200</v>
      </c>
    </row>
    <row r="3864" spans="1:19" x14ac:dyDescent="0.25">
      <c r="A3864" s="12">
        <v>3863</v>
      </c>
      <c r="B3864" s="12" t="s">
        <v>292</v>
      </c>
      <c r="C3864" s="12" t="s">
        <v>2533</v>
      </c>
      <c r="D3864" s="28">
        <v>43019.663298611114</v>
      </c>
      <c r="E3864" s="17">
        <v>43022.163298611114</v>
      </c>
      <c r="F3864" s="13" t="s">
        <v>302</v>
      </c>
      <c r="G3864" s="12">
        <v>3600</v>
      </c>
      <c r="H3864" s="12" t="s">
        <v>146</v>
      </c>
      <c r="I3864" s="12" t="s">
        <v>322</v>
      </c>
      <c r="J3864" s="37">
        <f>INDEX('Bảng Giá'!$C$3:$H$18,MATCH('Raw Data'!P3864,'Bảng Giá'!$B$3:$B$18,0),MATCH('Raw Data'!M3864,'Bảng Giá'!$C$2:$H$2,0))</f>
        <v>78500</v>
      </c>
      <c r="K3864" s="12">
        <v>77000</v>
      </c>
      <c r="L3864" s="36">
        <f t="shared" si="360"/>
        <v>2.5</v>
      </c>
      <c r="M3864" t="str">
        <f>'References data'!H3865</f>
        <v>Liên Vùng đặc biệt</v>
      </c>
      <c r="N3864">
        <f t="shared" si="361"/>
        <v>3.6</v>
      </c>
      <c r="O3864">
        <f t="shared" si="362"/>
        <v>1500</v>
      </c>
      <c r="P3864" t="str">
        <f>IF(AND(N3864&gt;0,N3864&lt;=0.05),'Bảng Giá'!$B$3,IF(AND(N3864&lt;=0.1,N3864&gt;0.05),'Bảng Giá'!$B$4,IF(AND('Raw Data'!N3864&gt;0.1,'Raw Data'!N3864&lt;=0.25),'Bảng Giá'!$B$5,IF(AND('Raw Data'!N3864&gt;0.25,'Raw Data'!N3864&lt;=0.5),'Bảng Giá'!$B$6,IF(AND('Raw Data'!N3864&gt;0.5,'Raw Data'!N3864&lt;=1),'Bảng Giá'!$B$7,IF(AND('Raw Data'!N3864&gt;1,'Raw Data'!N3864&lt;=1.5),'Bảng Giá'!$B$8,IF(AND('Raw Data'!N3864&gt;1.5,'Raw Data'!N3864&lt;=2),'Bảng Giá'!$B$9,IF(AND('Raw Data'!N3864&gt;2,'Raw Data'!N3864&lt;=2.5),'Bảng Giá'!$B$10,IF(AND('Raw Data'!N3864&gt;2.5,'Raw Data'!N3864&lt;=3),'Bảng Giá'!$B$11,IF(AND('Raw Data'!N3864&gt;3,'Raw Data'!N3864&lt;=3.5),'Bảng Giá'!$B$12,IF(AND('Raw Data'!N3864&gt;3.5,'Raw Data'!N3864&lt;=4),'Bảng Giá'!$B$13,IF(AND('Raw Data'!N3864&gt;4,'Raw Data'!N3864&lt;=4.5),'Bảng Giá'!$B$14,IF(AND('Raw Data'!N3864&gt;4.5,'Raw Data'!N3864&lt;=5),'Bảng Giá'!$B$15,IF(AND('Raw Data'!N3864&gt;5,'Raw Data'!N3864&lt;=5.5),'Bảng Giá'!$B$16,IF(AND('Raw Data'!N3864&gt;5.5,'Raw Data'!N3864&lt;=6),'Bảng Giá'!$B$17,'Bảng Giá'!$B$18)))))))))))))))</f>
        <v>3.5&lt;x&lt;=4</v>
      </c>
      <c r="Q3864" s="48">
        <f t="shared" si="363"/>
        <v>1.948051948051948E-2</v>
      </c>
      <c r="R3864">
        <f t="shared" si="364"/>
        <v>94200</v>
      </c>
      <c r="S3864">
        <f t="shared" si="365"/>
        <v>17200</v>
      </c>
    </row>
    <row r="3865" spans="1:19" x14ac:dyDescent="0.25">
      <c r="A3865" s="12">
        <v>3864</v>
      </c>
      <c r="B3865" s="12" t="s">
        <v>292</v>
      </c>
      <c r="C3865" s="12" t="s">
        <v>2534</v>
      </c>
      <c r="D3865" s="28">
        <v>43018.68540509259</v>
      </c>
      <c r="E3865" s="17">
        <v>43022.885405092587</v>
      </c>
      <c r="F3865" s="13" t="s">
        <v>302</v>
      </c>
      <c r="G3865" s="12">
        <v>5400</v>
      </c>
      <c r="H3865" s="12" t="s">
        <v>171</v>
      </c>
      <c r="I3865" s="12" t="s">
        <v>311</v>
      </c>
      <c r="J3865" s="37">
        <f>INDEX('Bảng Giá'!$C$3:$H$18,MATCH('Raw Data'!P3865,'Bảng Giá'!$B$3:$B$18,0),MATCH('Raw Data'!M3865,'Bảng Giá'!$C$2:$H$2,0))</f>
        <v>109000</v>
      </c>
      <c r="K3865" s="12">
        <v>106300</v>
      </c>
      <c r="L3865" s="36">
        <f t="shared" si="360"/>
        <v>4.1999999999970896</v>
      </c>
      <c r="M3865" t="str">
        <f>'References data'!H3866</f>
        <v>Liên Vùng</v>
      </c>
      <c r="N3865">
        <f t="shared" si="361"/>
        <v>5.4</v>
      </c>
      <c r="O3865">
        <f t="shared" si="362"/>
        <v>2700</v>
      </c>
      <c r="P3865" t="str">
        <f>IF(AND(N3865&gt;0,N3865&lt;=0.05),'Bảng Giá'!$B$3,IF(AND(N3865&lt;=0.1,N3865&gt;0.05),'Bảng Giá'!$B$4,IF(AND('Raw Data'!N3865&gt;0.1,'Raw Data'!N3865&lt;=0.25),'Bảng Giá'!$B$5,IF(AND('Raw Data'!N3865&gt;0.25,'Raw Data'!N3865&lt;=0.5),'Bảng Giá'!$B$6,IF(AND('Raw Data'!N3865&gt;0.5,'Raw Data'!N3865&lt;=1),'Bảng Giá'!$B$7,IF(AND('Raw Data'!N3865&gt;1,'Raw Data'!N3865&lt;=1.5),'Bảng Giá'!$B$8,IF(AND('Raw Data'!N3865&gt;1.5,'Raw Data'!N3865&lt;=2),'Bảng Giá'!$B$9,IF(AND('Raw Data'!N3865&gt;2,'Raw Data'!N3865&lt;=2.5),'Bảng Giá'!$B$10,IF(AND('Raw Data'!N3865&gt;2.5,'Raw Data'!N3865&lt;=3),'Bảng Giá'!$B$11,IF(AND('Raw Data'!N3865&gt;3,'Raw Data'!N3865&lt;=3.5),'Bảng Giá'!$B$12,IF(AND('Raw Data'!N3865&gt;3.5,'Raw Data'!N3865&lt;=4),'Bảng Giá'!$B$13,IF(AND('Raw Data'!N3865&gt;4,'Raw Data'!N3865&lt;=4.5),'Bảng Giá'!$B$14,IF(AND('Raw Data'!N3865&gt;4.5,'Raw Data'!N3865&lt;=5),'Bảng Giá'!$B$15,IF(AND('Raw Data'!N3865&gt;5,'Raw Data'!N3865&lt;=5.5),'Bảng Giá'!$B$16,IF(AND('Raw Data'!N3865&gt;5.5,'Raw Data'!N3865&lt;=6),'Bảng Giá'!$B$17,'Bảng Giá'!$B$18)))))))))))))))</f>
        <v>5&lt;x&lt;=5.5</v>
      </c>
      <c r="Q3865" s="48">
        <f t="shared" si="363"/>
        <v>2.5399811853245531E-2</v>
      </c>
      <c r="R3865">
        <f t="shared" si="364"/>
        <v>130800</v>
      </c>
      <c r="S3865">
        <f t="shared" si="365"/>
        <v>24500</v>
      </c>
    </row>
    <row r="3866" spans="1:19" x14ac:dyDescent="0.25">
      <c r="A3866" s="12">
        <v>3865</v>
      </c>
      <c r="B3866" s="12" t="s">
        <v>292</v>
      </c>
      <c r="C3866" s="12" t="s">
        <v>2535</v>
      </c>
      <c r="D3866" s="28">
        <v>43020.511608796296</v>
      </c>
      <c r="E3866" s="17">
        <v>43023.011608796296</v>
      </c>
      <c r="F3866" s="13" t="s">
        <v>302</v>
      </c>
      <c r="G3866" s="12">
        <v>3600</v>
      </c>
      <c r="H3866" s="12" t="s">
        <v>146</v>
      </c>
      <c r="I3866" s="12" t="s">
        <v>322</v>
      </c>
      <c r="J3866" s="37">
        <f>INDEX('Bảng Giá'!$C$3:$H$18,MATCH('Raw Data'!P3866,'Bảng Giá'!$B$3:$B$18,0),MATCH('Raw Data'!M3866,'Bảng Giá'!$C$2:$H$2,0))</f>
        <v>78500</v>
      </c>
      <c r="K3866" s="12">
        <v>77000</v>
      </c>
      <c r="L3866" s="36">
        <f t="shared" si="360"/>
        <v>2.5</v>
      </c>
      <c r="M3866" t="str">
        <f>'References data'!H3867</f>
        <v>Liên Vùng đặc biệt</v>
      </c>
      <c r="N3866">
        <f t="shared" si="361"/>
        <v>3.6</v>
      </c>
      <c r="O3866">
        <f t="shared" si="362"/>
        <v>1500</v>
      </c>
      <c r="P3866" t="str">
        <f>IF(AND(N3866&gt;0,N3866&lt;=0.05),'Bảng Giá'!$B$3,IF(AND(N3866&lt;=0.1,N3866&gt;0.05),'Bảng Giá'!$B$4,IF(AND('Raw Data'!N3866&gt;0.1,'Raw Data'!N3866&lt;=0.25),'Bảng Giá'!$B$5,IF(AND('Raw Data'!N3866&gt;0.25,'Raw Data'!N3866&lt;=0.5),'Bảng Giá'!$B$6,IF(AND('Raw Data'!N3866&gt;0.5,'Raw Data'!N3866&lt;=1),'Bảng Giá'!$B$7,IF(AND('Raw Data'!N3866&gt;1,'Raw Data'!N3866&lt;=1.5),'Bảng Giá'!$B$8,IF(AND('Raw Data'!N3866&gt;1.5,'Raw Data'!N3866&lt;=2),'Bảng Giá'!$B$9,IF(AND('Raw Data'!N3866&gt;2,'Raw Data'!N3866&lt;=2.5),'Bảng Giá'!$B$10,IF(AND('Raw Data'!N3866&gt;2.5,'Raw Data'!N3866&lt;=3),'Bảng Giá'!$B$11,IF(AND('Raw Data'!N3866&gt;3,'Raw Data'!N3866&lt;=3.5),'Bảng Giá'!$B$12,IF(AND('Raw Data'!N3866&gt;3.5,'Raw Data'!N3866&lt;=4),'Bảng Giá'!$B$13,IF(AND('Raw Data'!N3866&gt;4,'Raw Data'!N3866&lt;=4.5),'Bảng Giá'!$B$14,IF(AND('Raw Data'!N3866&gt;4.5,'Raw Data'!N3866&lt;=5),'Bảng Giá'!$B$15,IF(AND('Raw Data'!N3866&gt;5,'Raw Data'!N3866&lt;=5.5),'Bảng Giá'!$B$16,IF(AND('Raw Data'!N3866&gt;5.5,'Raw Data'!N3866&lt;=6),'Bảng Giá'!$B$17,'Bảng Giá'!$B$18)))))))))))))))</f>
        <v>3.5&lt;x&lt;=4</v>
      </c>
      <c r="Q3866" s="48">
        <f t="shared" si="363"/>
        <v>1.948051948051948E-2</v>
      </c>
      <c r="R3866">
        <f t="shared" si="364"/>
        <v>94200</v>
      </c>
      <c r="S3866">
        <f t="shared" si="365"/>
        <v>17200</v>
      </c>
    </row>
    <row r="3867" spans="1:19" x14ac:dyDescent="0.25">
      <c r="A3867" s="12">
        <v>3866</v>
      </c>
      <c r="B3867" s="12" t="s">
        <v>292</v>
      </c>
      <c r="C3867" s="12" t="s">
        <v>2536</v>
      </c>
      <c r="D3867" s="28">
        <v>43021.436111111114</v>
      </c>
      <c r="E3867" s="17">
        <v>43025.636111111111</v>
      </c>
      <c r="F3867" s="13" t="s">
        <v>302</v>
      </c>
      <c r="G3867" s="12">
        <v>3600</v>
      </c>
      <c r="H3867" s="12" t="s">
        <v>312</v>
      </c>
      <c r="I3867" s="12" t="s">
        <v>322</v>
      </c>
      <c r="J3867" s="37">
        <f>INDEX('Bảng Giá'!$C$3:$H$18,MATCH('Raw Data'!P3867,'Bảng Giá'!$B$3:$B$18,0),MATCH('Raw Data'!M3867,'Bảng Giá'!$C$2:$H$2,0))</f>
        <v>83500</v>
      </c>
      <c r="K3867" s="12">
        <v>81500</v>
      </c>
      <c r="L3867" s="36">
        <f t="shared" si="360"/>
        <v>4.1999999999970896</v>
      </c>
      <c r="M3867" t="str">
        <f>'References data'!H3868</f>
        <v>Liên Vùng</v>
      </c>
      <c r="N3867">
        <f t="shared" si="361"/>
        <v>3.6</v>
      </c>
      <c r="O3867">
        <f t="shared" si="362"/>
        <v>2000</v>
      </c>
      <c r="P3867" t="str">
        <f>IF(AND(N3867&gt;0,N3867&lt;=0.05),'Bảng Giá'!$B$3,IF(AND(N3867&lt;=0.1,N3867&gt;0.05),'Bảng Giá'!$B$4,IF(AND('Raw Data'!N3867&gt;0.1,'Raw Data'!N3867&lt;=0.25),'Bảng Giá'!$B$5,IF(AND('Raw Data'!N3867&gt;0.25,'Raw Data'!N3867&lt;=0.5),'Bảng Giá'!$B$6,IF(AND('Raw Data'!N3867&gt;0.5,'Raw Data'!N3867&lt;=1),'Bảng Giá'!$B$7,IF(AND('Raw Data'!N3867&gt;1,'Raw Data'!N3867&lt;=1.5),'Bảng Giá'!$B$8,IF(AND('Raw Data'!N3867&gt;1.5,'Raw Data'!N3867&lt;=2),'Bảng Giá'!$B$9,IF(AND('Raw Data'!N3867&gt;2,'Raw Data'!N3867&lt;=2.5),'Bảng Giá'!$B$10,IF(AND('Raw Data'!N3867&gt;2.5,'Raw Data'!N3867&lt;=3),'Bảng Giá'!$B$11,IF(AND('Raw Data'!N3867&gt;3,'Raw Data'!N3867&lt;=3.5),'Bảng Giá'!$B$12,IF(AND('Raw Data'!N3867&gt;3.5,'Raw Data'!N3867&lt;=4),'Bảng Giá'!$B$13,IF(AND('Raw Data'!N3867&gt;4,'Raw Data'!N3867&lt;=4.5),'Bảng Giá'!$B$14,IF(AND('Raw Data'!N3867&gt;4.5,'Raw Data'!N3867&lt;=5),'Bảng Giá'!$B$15,IF(AND('Raw Data'!N3867&gt;5,'Raw Data'!N3867&lt;=5.5),'Bảng Giá'!$B$16,IF(AND('Raw Data'!N3867&gt;5.5,'Raw Data'!N3867&lt;=6),'Bảng Giá'!$B$17,'Bảng Giá'!$B$18)))))))))))))))</f>
        <v>3.5&lt;x&lt;=4</v>
      </c>
      <c r="Q3867" s="48">
        <f t="shared" si="363"/>
        <v>2.4539877300613498E-2</v>
      </c>
      <c r="R3867">
        <f t="shared" si="364"/>
        <v>100200</v>
      </c>
      <c r="S3867">
        <f t="shared" si="365"/>
        <v>18700</v>
      </c>
    </row>
    <row r="3868" spans="1:19" x14ac:dyDescent="0.25">
      <c r="A3868" s="12">
        <v>3867</v>
      </c>
      <c r="B3868" s="12" t="s">
        <v>292</v>
      </c>
      <c r="C3868" s="12" t="s">
        <v>2537</v>
      </c>
      <c r="D3868" s="28">
        <v>43020.512465277781</v>
      </c>
      <c r="E3868" s="17">
        <v>43023.012465277781</v>
      </c>
      <c r="F3868" s="13" t="s">
        <v>303</v>
      </c>
      <c r="G3868" s="12">
        <v>200</v>
      </c>
      <c r="H3868" s="12" t="s">
        <v>311</v>
      </c>
      <c r="I3868" s="12" t="s">
        <v>100</v>
      </c>
      <c r="J3868" s="37">
        <f>INDEX('Bảng Giá'!$C$3:$H$18,MATCH('Raw Data'!P3868,'Bảng Giá'!$B$3:$B$18,0),MATCH('Raw Data'!M3868,'Bảng Giá'!$C$2:$H$2,0))</f>
        <v>21000</v>
      </c>
      <c r="K3868" s="12">
        <v>20600</v>
      </c>
      <c r="L3868" s="36">
        <f t="shared" si="360"/>
        <v>2.5</v>
      </c>
      <c r="M3868" t="str">
        <f>'References data'!H3869</f>
        <v>Liên Vùng đặc biệt</v>
      </c>
      <c r="N3868">
        <f t="shared" si="361"/>
        <v>0.2</v>
      </c>
      <c r="O3868">
        <f t="shared" si="362"/>
        <v>400</v>
      </c>
      <c r="P3868" t="str">
        <f>IF(AND(N3868&gt;0,N3868&lt;=0.05),'Bảng Giá'!$B$3,IF(AND(N3868&lt;=0.1,N3868&gt;0.05),'Bảng Giá'!$B$4,IF(AND('Raw Data'!N3868&gt;0.1,'Raw Data'!N3868&lt;=0.25),'Bảng Giá'!$B$5,IF(AND('Raw Data'!N3868&gt;0.25,'Raw Data'!N3868&lt;=0.5),'Bảng Giá'!$B$6,IF(AND('Raw Data'!N3868&gt;0.5,'Raw Data'!N3868&lt;=1),'Bảng Giá'!$B$7,IF(AND('Raw Data'!N3868&gt;1,'Raw Data'!N3868&lt;=1.5),'Bảng Giá'!$B$8,IF(AND('Raw Data'!N3868&gt;1.5,'Raw Data'!N3868&lt;=2),'Bảng Giá'!$B$9,IF(AND('Raw Data'!N3868&gt;2,'Raw Data'!N3868&lt;=2.5),'Bảng Giá'!$B$10,IF(AND('Raw Data'!N3868&gt;2.5,'Raw Data'!N3868&lt;=3),'Bảng Giá'!$B$11,IF(AND('Raw Data'!N3868&gt;3,'Raw Data'!N3868&lt;=3.5),'Bảng Giá'!$B$12,IF(AND('Raw Data'!N3868&gt;3.5,'Raw Data'!N3868&lt;=4),'Bảng Giá'!$B$13,IF(AND('Raw Data'!N3868&gt;4,'Raw Data'!N3868&lt;=4.5),'Bảng Giá'!$B$14,IF(AND('Raw Data'!N3868&gt;4.5,'Raw Data'!N3868&lt;=5),'Bảng Giá'!$B$15,IF(AND('Raw Data'!N3868&gt;5,'Raw Data'!N3868&lt;=5.5),'Bảng Giá'!$B$16,IF(AND('Raw Data'!N3868&gt;5.5,'Raw Data'!N3868&lt;=6),'Bảng Giá'!$B$17,'Bảng Giá'!$B$18)))))))))))))))</f>
        <v>0.1&lt;x&lt;=0.25</v>
      </c>
      <c r="Q3868" s="48">
        <f t="shared" si="363"/>
        <v>1.9417475728155338E-2</v>
      </c>
      <c r="R3868">
        <f t="shared" si="364"/>
        <v>25200</v>
      </c>
      <c r="S3868">
        <f t="shared" si="365"/>
        <v>4600</v>
      </c>
    </row>
    <row r="3869" spans="1:19" x14ac:dyDescent="0.25">
      <c r="A3869" s="12">
        <v>3868</v>
      </c>
      <c r="B3869" s="12" t="s">
        <v>292</v>
      </c>
      <c r="C3869" s="12" t="s">
        <v>2538</v>
      </c>
      <c r="D3869" s="28">
        <v>43020.512349537035</v>
      </c>
      <c r="E3869" s="17">
        <v>43023.012349537035</v>
      </c>
      <c r="F3869" s="13" t="s">
        <v>302</v>
      </c>
      <c r="G3869" s="12">
        <v>3600</v>
      </c>
      <c r="H3869" s="12" t="s">
        <v>128</v>
      </c>
      <c r="I3869" s="12" t="s">
        <v>322</v>
      </c>
      <c r="J3869" s="37">
        <f>INDEX('Bảng Giá'!$C$3:$H$18,MATCH('Raw Data'!P3869,'Bảng Giá'!$B$3:$B$18,0),MATCH('Raw Data'!M3869,'Bảng Giá'!$C$2:$H$2,0))</f>
        <v>78500</v>
      </c>
      <c r="K3869" s="12">
        <v>77000</v>
      </c>
      <c r="L3869" s="36">
        <f t="shared" si="360"/>
        <v>2.5</v>
      </c>
      <c r="M3869" t="str">
        <f>'References data'!H3870</f>
        <v>Liên Vùng đặc biệt</v>
      </c>
      <c r="N3869">
        <f t="shared" si="361"/>
        <v>3.6</v>
      </c>
      <c r="O3869">
        <f t="shared" si="362"/>
        <v>1500</v>
      </c>
      <c r="P3869" t="str">
        <f>IF(AND(N3869&gt;0,N3869&lt;=0.05),'Bảng Giá'!$B$3,IF(AND(N3869&lt;=0.1,N3869&gt;0.05),'Bảng Giá'!$B$4,IF(AND('Raw Data'!N3869&gt;0.1,'Raw Data'!N3869&lt;=0.25),'Bảng Giá'!$B$5,IF(AND('Raw Data'!N3869&gt;0.25,'Raw Data'!N3869&lt;=0.5),'Bảng Giá'!$B$6,IF(AND('Raw Data'!N3869&gt;0.5,'Raw Data'!N3869&lt;=1),'Bảng Giá'!$B$7,IF(AND('Raw Data'!N3869&gt;1,'Raw Data'!N3869&lt;=1.5),'Bảng Giá'!$B$8,IF(AND('Raw Data'!N3869&gt;1.5,'Raw Data'!N3869&lt;=2),'Bảng Giá'!$B$9,IF(AND('Raw Data'!N3869&gt;2,'Raw Data'!N3869&lt;=2.5),'Bảng Giá'!$B$10,IF(AND('Raw Data'!N3869&gt;2.5,'Raw Data'!N3869&lt;=3),'Bảng Giá'!$B$11,IF(AND('Raw Data'!N3869&gt;3,'Raw Data'!N3869&lt;=3.5),'Bảng Giá'!$B$12,IF(AND('Raw Data'!N3869&gt;3.5,'Raw Data'!N3869&lt;=4),'Bảng Giá'!$B$13,IF(AND('Raw Data'!N3869&gt;4,'Raw Data'!N3869&lt;=4.5),'Bảng Giá'!$B$14,IF(AND('Raw Data'!N3869&gt;4.5,'Raw Data'!N3869&lt;=5),'Bảng Giá'!$B$15,IF(AND('Raw Data'!N3869&gt;5,'Raw Data'!N3869&lt;=5.5),'Bảng Giá'!$B$16,IF(AND('Raw Data'!N3869&gt;5.5,'Raw Data'!N3869&lt;=6),'Bảng Giá'!$B$17,'Bảng Giá'!$B$18)))))))))))))))</f>
        <v>3.5&lt;x&lt;=4</v>
      </c>
      <c r="Q3869" s="48">
        <f t="shared" si="363"/>
        <v>1.948051948051948E-2</v>
      </c>
      <c r="R3869">
        <f t="shared" si="364"/>
        <v>94200</v>
      </c>
      <c r="S3869">
        <f t="shared" si="365"/>
        <v>17200</v>
      </c>
    </row>
    <row r="3870" spans="1:19" x14ac:dyDescent="0.25">
      <c r="A3870" s="12">
        <v>3869</v>
      </c>
      <c r="B3870" s="12" t="s">
        <v>292</v>
      </c>
      <c r="C3870" s="12" t="s">
        <v>2539</v>
      </c>
      <c r="D3870" s="28">
        <v>43017.503483796296</v>
      </c>
      <c r="E3870" s="17">
        <v>43020.003483796296</v>
      </c>
      <c r="F3870" s="13" t="s">
        <v>302</v>
      </c>
      <c r="G3870" s="12">
        <v>3600</v>
      </c>
      <c r="H3870" s="12" t="s">
        <v>139</v>
      </c>
      <c r="I3870" s="12" t="s">
        <v>322</v>
      </c>
      <c r="J3870" s="37">
        <f>INDEX('Bảng Giá'!$C$3:$H$18,MATCH('Raw Data'!P3870,'Bảng Giá'!$B$3:$B$18,0),MATCH('Raw Data'!M3870,'Bảng Giá'!$C$2:$H$2,0))</f>
        <v>78500</v>
      </c>
      <c r="K3870" s="12">
        <v>77000</v>
      </c>
      <c r="L3870" s="36">
        <f t="shared" si="360"/>
        <v>2.5</v>
      </c>
      <c r="M3870" t="str">
        <f>'References data'!H3871</f>
        <v>Liên Vùng đặc biệt</v>
      </c>
      <c r="N3870">
        <f t="shared" si="361"/>
        <v>3.6</v>
      </c>
      <c r="O3870">
        <f t="shared" si="362"/>
        <v>1500</v>
      </c>
      <c r="P3870" t="str">
        <f>IF(AND(N3870&gt;0,N3870&lt;=0.05),'Bảng Giá'!$B$3,IF(AND(N3870&lt;=0.1,N3870&gt;0.05),'Bảng Giá'!$B$4,IF(AND('Raw Data'!N3870&gt;0.1,'Raw Data'!N3870&lt;=0.25),'Bảng Giá'!$B$5,IF(AND('Raw Data'!N3870&gt;0.25,'Raw Data'!N3870&lt;=0.5),'Bảng Giá'!$B$6,IF(AND('Raw Data'!N3870&gt;0.5,'Raw Data'!N3870&lt;=1),'Bảng Giá'!$B$7,IF(AND('Raw Data'!N3870&gt;1,'Raw Data'!N3870&lt;=1.5),'Bảng Giá'!$B$8,IF(AND('Raw Data'!N3870&gt;1.5,'Raw Data'!N3870&lt;=2),'Bảng Giá'!$B$9,IF(AND('Raw Data'!N3870&gt;2,'Raw Data'!N3870&lt;=2.5),'Bảng Giá'!$B$10,IF(AND('Raw Data'!N3870&gt;2.5,'Raw Data'!N3870&lt;=3),'Bảng Giá'!$B$11,IF(AND('Raw Data'!N3870&gt;3,'Raw Data'!N3870&lt;=3.5),'Bảng Giá'!$B$12,IF(AND('Raw Data'!N3870&gt;3.5,'Raw Data'!N3870&lt;=4),'Bảng Giá'!$B$13,IF(AND('Raw Data'!N3870&gt;4,'Raw Data'!N3870&lt;=4.5),'Bảng Giá'!$B$14,IF(AND('Raw Data'!N3870&gt;4.5,'Raw Data'!N3870&lt;=5),'Bảng Giá'!$B$15,IF(AND('Raw Data'!N3870&gt;5,'Raw Data'!N3870&lt;=5.5),'Bảng Giá'!$B$16,IF(AND('Raw Data'!N3870&gt;5.5,'Raw Data'!N3870&lt;=6),'Bảng Giá'!$B$17,'Bảng Giá'!$B$18)))))))))))))))</f>
        <v>3.5&lt;x&lt;=4</v>
      </c>
      <c r="Q3870" s="48">
        <f t="shared" si="363"/>
        <v>1.948051948051948E-2</v>
      </c>
      <c r="R3870">
        <f t="shared" si="364"/>
        <v>94200</v>
      </c>
      <c r="S3870">
        <f t="shared" si="365"/>
        <v>17200</v>
      </c>
    </row>
    <row r="3871" spans="1:19" x14ac:dyDescent="0.25">
      <c r="A3871" s="12">
        <v>3870</v>
      </c>
      <c r="B3871" s="12" t="s">
        <v>292</v>
      </c>
      <c r="C3871" s="12" t="s">
        <v>2540</v>
      </c>
      <c r="D3871" s="28">
        <v>43021.43681712963</v>
      </c>
      <c r="E3871" s="17">
        <v>43023.93681712963</v>
      </c>
      <c r="F3871" s="13" t="s">
        <v>302</v>
      </c>
      <c r="G3871" s="12">
        <v>3600</v>
      </c>
      <c r="H3871" s="12" t="s">
        <v>139</v>
      </c>
      <c r="I3871" s="12" t="s">
        <v>322</v>
      </c>
      <c r="J3871" s="37">
        <f>INDEX('Bảng Giá'!$C$3:$H$18,MATCH('Raw Data'!P3871,'Bảng Giá'!$B$3:$B$18,0),MATCH('Raw Data'!M3871,'Bảng Giá'!$C$2:$H$2,0))</f>
        <v>78500</v>
      </c>
      <c r="K3871" s="12">
        <v>77000</v>
      </c>
      <c r="L3871" s="36">
        <f t="shared" si="360"/>
        <v>2.5</v>
      </c>
      <c r="M3871" t="str">
        <f>'References data'!H3872</f>
        <v>Liên Vùng đặc biệt</v>
      </c>
      <c r="N3871">
        <f t="shared" si="361"/>
        <v>3.6</v>
      </c>
      <c r="O3871">
        <f t="shared" si="362"/>
        <v>1500</v>
      </c>
      <c r="P3871" t="str">
        <f>IF(AND(N3871&gt;0,N3871&lt;=0.05),'Bảng Giá'!$B$3,IF(AND(N3871&lt;=0.1,N3871&gt;0.05),'Bảng Giá'!$B$4,IF(AND('Raw Data'!N3871&gt;0.1,'Raw Data'!N3871&lt;=0.25),'Bảng Giá'!$B$5,IF(AND('Raw Data'!N3871&gt;0.25,'Raw Data'!N3871&lt;=0.5),'Bảng Giá'!$B$6,IF(AND('Raw Data'!N3871&gt;0.5,'Raw Data'!N3871&lt;=1),'Bảng Giá'!$B$7,IF(AND('Raw Data'!N3871&gt;1,'Raw Data'!N3871&lt;=1.5),'Bảng Giá'!$B$8,IF(AND('Raw Data'!N3871&gt;1.5,'Raw Data'!N3871&lt;=2),'Bảng Giá'!$B$9,IF(AND('Raw Data'!N3871&gt;2,'Raw Data'!N3871&lt;=2.5),'Bảng Giá'!$B$10,IF(AND('Raw Data'!N3871&gt;2.5,'Raw Data'!N3871&lt;=3),'Bảng Giá'!$B$11,IF(AND('Raw Data'!N3871&gt;3,'Raw Data'!N3871&lt;=3.5),'Bảng Giá'!$B$12,IF(AND('Raw Data'!N3871&gt;3.5,'Raw Data'!N3871&lt;=4),'Bảng Giá'!$B$13,IF(AND('Raw Data'!N3871&gt;4,'Raw Data'!N3871&lt;=4.5),'Bảng Giá'!$B$14,IF(AND('Raw Data'!N3871&gt;4.5,'Raw Data'!N3871&lt;=5),'Bảng Giá'!$B$15,IF(AND('Raw Data'!N3871&gt;5,'Raw Data'!N3871&lt;=5.5),'Bảng Giá'!$B$16,IF(AND('Raw Data'!N3871&gt;5.5,'Raw Data'!N3871&lt;=6),'Bảng Giá'!$B$17,'Bảng Giá'!$B$18)))))))))))))))</f>
        <v>3.5&lt;x&lt;=4</v>
      </c>
      <c r="Q3871" s="48">
        <f t="shared" si="363"/>
        <v>1.948051948051948E-2</v>
      </c>
      <c r="R3871">
        <f t="shared" si="364"/>
        <v>94200</v>
      </c>
      <c r="S3871">
        <f t="shared" si="365"/>
        <v>17200</v>
      </c>
    </row>
    <row r="3872" spans="1:19" x14ac:dyDescent="0.25">
      <c r="A3872" s="12">
        <v>3871</v>
      </c>
      <c r="B3872" s="12" t="s">
        <v>292</v>
      </c>
      <c r="C3872" s="12" t="s">
        <v>2541</v>
      </c>
      <c r="D3872" s="28">
        <v>43020.674328703702</v>
      </c>
      <c r="E3872" s="17">
        <v>43024.8743287037</v>
      </c>
      <c r="F3872" s="13" t="s">
        <v>302</v>
      </c>
      <c r="G3872" s="12">
        <v>3600</v>
      </c>
      <c r="H3872" s="12" t="s">
        <v>312</v>
      </c>
      <c r="I3872" s="12" t="s">
        <v>322</v>
      </c>
      <c r="J3872" s="37">
        <f>INDEX('Bảng Giá'!$C$3:$H$18,MATCH('Raw Data'!P3872,'Bảng Giá'!$B$3:$B$18,0),MATCH('Raw Data'!M3872,'Bảng Giá'!$C$2:$H$2,0))</f>
        <v>83500</v>
      </c>
      <c r="K3872" s="12">
        <v>81500</v>
      </c>
      <c r="L3872" s="36">
        <f t="shared" si="360"/>
        <v>4.1999999999970896</v>
      </c>
      <c r="M3872" t="str">
        <f>'References data'!H3873</f>
        <v>Liên Vùng</v>
      </c>
      <c r="N3872">
        <f t="shared" si="361"/>
        <v>3.6</v>
      </c>
      <c r="O3872">
        <f t="shared" si="362"/>
        <v>2000</v>
      </c>
      <c r="P3872" t="str">
        <f>IF(AND(N3872&gt;0,N3872&lt;=0.05),'Bảng Giá'!$B$3,IF(AND(N3872&lt;=0.1,N3872&gt;0.05),'Bảng Giá'!$B$4,IF(AND('Raw Data'!N3872&gt;0.1,'Raw Data'!N3872&lt;=0.25),'Bảng Giá'!$B$5,IF(AND('Raw Data'!N3872&gt;0.25,'Raw Data'!N3872&lt;=0.5),'Bảng Giá'!$B$6,IF(AND('Raw Data'!N3872&gt;0.5,'Raw Data'!N3872&lt;=1),'Bảng Giá'!$B$7,IF(AND('Raw Data'!N3872&gt;1,'Raw Data'!N3872&lt;=1.5),'Bảng Giá'!$B$8,IF(AND('Raw Data'!N3872&gt;1.5,'Raw Data'!N3872&lt;=2),'Bảng Giá'!$B$9,IF(AND('Raw Data'!N3872&gt;2,'Raw Data'!N3872&lt;=2.5),'Bảng Giá'!$B$10,IF(AND('Raw Data'!N3872&gt;2.5,'Raw Data'!N3872&lt;=3),'Bảng Giá'!$B$11,IF(AND('Raw Data'!N3872&gt;3,'Raw Data'!N3872&lt;=3.5),'Bảng Giá'!$B$12,IF(AND('Raw Data'!N3872&gt;3.5,'Raw Data'!N3872&lt;=4),'Bảng Giá'!$B$13,IF(AND('Raw Data'!N3872&gt;4,'Raw Data'!N3872&lt;=4.5),'Bảng Giá'!$B$14,IF(AND('Raw Data'!N3872&gt;4.5,'Raw Data'!N3872&lt;=5),'Bảng Giá'!$B$15,IF(AND('Raw Data'!N3872&gt;5,'Raw Data'!N3872&lt;=5.5),'Bảng Giá'!$B$16,IF(AND('Raw Data'!N3872&gt;5.5,'Raw Data'!N3872&lt;=6),'Bảng Giá'!$B$17,'Bảng Giá'!$B$18)))))))))))))))</f>
        <v>3.5&lt;x&lt;=4</v>
      </c>
      <c r="Q3872" s="48">
        <f t="shared" si="363"/>
        <v>2.4539877300613498E-2</v>
      </c>
      <c r="R3872">
        <f t="shared" si="364"/>
        <v>100200</v>
      </c>
      <c r="S3872">
        <f t="shared" si="365"/>
        <v>18700</v>
      </c>
    </row>
    <row r="3873" spans="1:19" x14ac:dyDescent="0.25">
      <c r="A3873" s="12">
        <v>3872</v>
      </c>
      <c r="B3873" s="12" t="s">
        <v>292</v>
      </c>
      <c r="C3873" s="12" t="s">
        <v>2542</v>
      </c>
      <c r="D3873" s="28">
        <v>43020.512025462966</v>
      </c>
      <c r="E3873" s="17">
        <v>43023.012025462966</v>
      </c>
      <c r="F3873" s="13" t="s">
        <v>302</v>
      </c>
      <c r="G3873" s="12">
        <v>3600</v>
      </c>
      <c r="H3873" s="12" t="s">
        <v>131</v>
      </c>
      <c r="I3873" s="12" t="s">
        <v>322</v>
      </c>
      <c r="J3873" s="37">
        <f>INDEX('Bảng Giá'!$C$3:$H$18,MATCH('Raw Data'!P3873,'Bảng Giá'!$B$3:$B$18,0),MATCH('Raw Data'!M3873,'Bảng Giá'!$C$2:$H$2,0))</f>
        <v>78500</v>
      </c>
      <c r="K3873" s="12">
        <v>77000</v>
      </c>
      <c r="L3873" s="36">
        <f t="shared" si="360"/>
        <v>2.5</v>
      </c>
      <c r="M3873" t="str">
        <f>'References data'!H3874</f>
        <v>Liên Vùng đặc biệt</v>
      </c>
      <c r="N3873">
        <f t="shared" si="361"/>
        <v>3.6</v>
      </c>
      <c r="O3873">
        <f t="shared" si="362"/>
        <v>1500</v>
      </c>
      <c r="P3873" t="str">
        <f>IF(AND(N3873&gt;0,N3873&lt;=0.05),'Bảng Giá'!$B$3,IF(AND(N3873&lt;=0.1,N3873&gt;0.05),'Bảng Giá'!$B$4,IF(AND('Raw Data'!N3873&gt;0.1,'Raw Data'!N3873&lt;=0.25),'Bảng Giá'!$B$5,IF(AND('Raw Data'!N3873&gt;0.25,'Raw Data'!N3873&lt;=0.5),'Bảng Giá'!$B$6,IF(AND('Raw Data'!N3873&gt;0.5,'Raw Data'!N3873&lt;=1),'Bảng Giá'!$B$7,IF(AND('Raw Data'!N3873&gt;1,'Raw Data'!N3873&lt;=1.5),'Bảng Giá'!$B$8,IF(AND('Raw Data'!N3873&gt;1.5,'Raw Data'!N3873&lt;=2),'Bảng Giá'!$B$9,IF(AND('Raw Data'!N3873&gt;2,'Raw Data'!N3873&lt;=2.5),'Bảng Giá'!$B$10,IF(AND('Raw Data'!N3873&gt;2.5,'Raw Data'!N3873&lt;=3),'Bảng Giá'!$B$11,IF(AND('Raw Data'!N3873&gt;3,'Raw Data'!N3873&lt;=3.5),'Bảng Giá'!$B$12,IF(AND('Raw Data'!N3873&gt;3.5,'Raw Data'!N3873&lt;=4),'Bảng Giá'!$B$13,IF(AND('Raw Data'!N3873&gt;4,'Raw Data'!N3873&lt;=4.5),'Bảng Giá'!$B$14,IF(AND('Raw Data'!N3873&gt;4.5,'Raw Data'!N3873&lt;=5),'Bảng Giá'!$B$15,IF(AND('Raw Data'!N3873&gt;5,'Raw Data'!N3873&lt;=5.5),'Bảng Giá'!$B$16,IF(AND('Raw Data'!N3873&gt;5.5,'Raw Data'!N3873&lt;=6),'Bảng Giá'!$B$17,'Bảng Giá'!$B$18)))))))))))))))</f>
        <v>3.5&lt;x&lt;=4</v>
      </c>
      <c r="Q3873" s="48">
        <f t="shared" si="363"/>
        <v>1.948051948051948E-2</v>
      </c>
      <c r="R3873">
        <f t="shared" si="364"/>
        <v>94200</v>
      </c>
      <c r="S3873">
        <f t="shared" si="365"/>
        <v>17200</v>
      </c>
    </row>
    <row r="3874" spans="1:19" x14ac:dyDescent="0.25">
      <c r="A3874" s="12">
        <v>3873</v>
      </c>
      <c r="B3874" s="12" t="s">
        <v>292</v>
      </c>
      <c r="C3874" s="12" t="s">
        <v>2543</v>
      </c>
      <c r="D3874" s="28">
        <v>43018.395671296297</v>
      </c>
      <c r="E3874" s="17">
        <v>43020.895671296297</v>
      </c>
      <c r="F3874" s="13" t="s">
        <v>302</v>
      </c>
      <c r="G3874" s="12">
        <v>3600</v>
      </c>
      <c r="H3874" s="12" t="s">
        <v>128</v>
      </c>
      <c r="I3874" s="12" t="s">
        <v>322</v>
      </c>
      <c r="J3874" s="37">
        <f>INDEX('Bảng Giá'!$C$3:$H$18,MATCH('Raw Data'!P3874,'Bảng Giá'!$B$3:$B$18,0),MATCH('Raw Data'!M3874,'Bảng Giá'!$C$2:$H$2,0))</f>
        <v>78500</v>
      </c>
      <c r="K3874" s="12">
        <v>77000</v>
      </c>
      <c r="L3874" s="36">
        <f t="shared" si="360"/>
        <v>2.5</v>
      </c>
      <c r="M3874" t="str">
        <f>'References data'!H3875</f>
        <v>Liên Vùng đặc biệt</v>
      </c>
      <c r="N3874">
        <f t="shared" si="361"/>
        <v>3.6</v>
      </c>
      <c r="O3874">
        <f t="shared" si="362"/>
        <v>1500</v>
      </c>
      <c r="P3874" t="str">
        <f>IF(AND(N3874&gt;0,N3874&lt;=0.05),'Bảng Giá'!$B$3,IF(AND(N3874&lt;=0.1,N3874&gt;0.05),'Bảng Giá'!$B$4,IF(AND('Raw Data'!N3874&gt;0.1,'Raw Data'!N3874&lt;=0.25),'Bảng Giá'!$B$5,IF(AND('Raw Data'!N3874&gt;0.25,'Raw Data'!N3874&lt;=0.5),'Bảng Giá'!$B$6,IF(AND('Raw Data'!N3874&gt;0.5,'Raw Data'!N3874&lt;=1),'Bảng Giá'!$B$7,IF(AND('Raw Data'!N3874&gt;1,'Raw Data'!N3874&lt;=1.5),'Bảng Giá'!$B$8,IF(AND('Raw Data'!N3874&gt;1.5,'Raw Data'!N3874&lt;=2),'Bảng Giá'!$B$9,IF(AND('Raw Data'!N3874&gt;2,'Raw Data'!N3874&lt;=2.5),'Bảng Giá'!$B$10,IF(AND('Raw Data'!N3874&gt;2.5,'Raw Data'!N3874&lt;=3),'Bảng Giá'!$B$11,IF(AND('Raw Data'!N3874&gt;3,'Raw Data'!N3874&lt;=3.5),'Bảng Giá'!$B$12,IF(AND('Raw Data'!N3874&gt;3.5,'Raw Data'!N3874&lt;=4),'Bảng Giá'!$B$13,IF(AND('Raw Data'!N3874&gt;4,'Raw Data'!N3874&lt;=4.5),'Bảng Giá'!$B$14,IF(AND('Raw Data'!N3874&gt;4.5,'Raw Data'!N3874&lt;=5),'Bảng Giá'!$B$15,IF(AND('Raw Data'!N3874&gt;5,'Raw Data'!N3874&lt;=5.5),'Bảng Giá'!$B$16,IF(AND('Raw Data'!N3874&gt;5.5,'Raw Data'!N3874&lt;=6),'Bảng Giá'!$B$17,'Bảng Giá'!$B$18)))))))))))))))</f>
        <v>3.5&lt;x&lt;=4</v>
      </c>
      <c r="Q3874" s="48">
        <f t="shared" si="363"/>
        <v>1.948051948051948E-2</v>
      </c>
      <c r="R3874">
        <f t="shared" si="364"/>
        <v>94200</v>
      </c>
      <c r="S3874">
        <f t="shared" si="365"/>
        <v>17200</v>
      </c>
    </row>
    <row r="3875" spans="1:19" x14ac:dyDescent="0.25">
      <c r="A3875" s="12">
        <v>3874</v>
      </c>
      <c r="B3875" s="12" t="s">
        <v>292</v>
      </c>
      <c r="C3875" s="12" t="s">
        <v>2544</v>
      </c>
      <c r="D3875" s="28">
        <v>43017.498229166667</v>
      </c>
      <c r="E3875" s="17">
        <v>43021.698229166665</v>
      </c>
      <c r="F3875" s="13" t="s">
        <v>302</v>
      </c>
      <c r="G3875" s="12">
        <v>3600</v>
      </c>
      <c r="H3875" s="12" t="s">
        <v>190</v>
      </c>
      <c r="I3875" s="12" t="s">
        <v>322</v>
      </c>
      <c r="J3875" s="37">
        <f>INDEX('Bảng Giá'!$C$3:$H$18,MATCH('Raw Data'!P3875,'Bảng Giá'!$B$3:$B$18,0),MATCH('Raw Data'!M3875,'Bảng Giá'!$C$2:$H$2,0))</f>
        <v>83500</v>
      </c>
      <c r="K3875" s="12">
        <v>81500</v>
      </c>
      <c r="L3875" s="36">
        <f t="shared" si="360"/>
        <v>4.1999999999970896</v>
      </c>
      <c r="M3875" t="str">
        <f>'References data'!H3876</f>
        <v>Liên Vùng</v>
      </c>
      <c r="N3875">
        <f t="shared" si="361"/>
        <v>3.6</v>
      </c>
      <c r="O3875">
        <f t="shared" si="362"/>
        <v>2000</v>
      </c>
      <c r="P3875" t="str">
        <f>IF(AND(N3875&gt;0,N3875&lt;=0.05),'Bảng Giá'!$B$3,IF(AND(N3875&lt;=0.1,N3875&gt;0.05),'Bảng Giá'!$B$4,IF(AND('Raw Data'!N3875&gt;0.1,'Raw Data'!N3875&lt;=0.25),'Bảng Giá'!$B$5,IF(AND('Raw Data'!N3875&gt;0.25,'Raw Data'!N3875&lt;=0.5),'Bảng Giá'!$B$6,IF(AND('Raw Data'!N3875&gt;0.5,'Raw Data'!N3875&lt;=1),'Bảng Giá'!$B$7,IF(AND('Raw Data'!N3875&gt;1,'Raw Data'!N3875&lt;=1.5),'Bảng Giá'!$B$8,IF(AND('Raw Data'!N3875&gt;1.5,'Raw Data'!N3875&lt;=2),'Bảng Giá'!$B$9,IF(AND('Raw Data'!N3875&gt;2,'Raw Data'!N3875&lt;=2.5),'Bảng Giá'!$B$10,IF(AND('Raw Data'!N3875&gt;2.5,'Raw Data'!N3875&lt;=3),'Bảng Giá'!$B$11,IF(AND('Raw Data'!N3875&gt;3,'Raw Data'!N3875&lt;=3.5),'Bảng Giá'!$B$12,IF(AND('Raw Data'!N3875&gt;3.5,'Raw Data'!N3875&lt;=4),'Bảng Giá'!$B$13,IF(AND('Raw Data'!N3875&gt;4,'Raw Data'!N3875&lt;=4.5),'Bảng Giá'!$B$14,IF(AND('Raw Data'!N3875&gt;4.5,'Raw Data'!N3875&lt;=5),'Bảng Giá'!$B$15,IF(AND('Raw Data'!N3875&gt;5,'Raw Data'!N3875&lt;=5.5),'Bảng Giá'!$B$16,IF(AND('Raw Data'!N3875&gt;5.5,'Raw Data'!N3875&lt;=6),'Bảng Giá'!$B$17,'Bảng Giá'!$B$18)))))))))))))))</f>
        <v>3.5&lt;x&lt;=4</v>
      </c>
      <c r="Q3875" s="48">
        <f t="shared" si="363"/>
        <v>2.4539877300613498E-2</v>
      </c>
      <c r="R3875">
        <f t="shared" si="364"/>
        <v>100200</v>
      </c>
      <c r="S3875">
        <f t="shared" si="365"/>
        <v>18700</v>
      </c>
    </row>
    <row r="3876" spans="1:19" x14ac:dyDescent="0.25">
      <c r="A3876" s="12">
        <v>3875</v>
      </c>
      <c r="B3876" s="12" t="s">
        <v>292</v>
      </c>
      <c r="C3876" s="12" t="s">
        <v>2545</v>
      </c>
      <c r="D3876" s="28">
        <v>43018.510115740741</v>
      </c>
      <c r="E3876" s="17">
        <v>43021.010115740741</v>
      </c>
      <c r="F3876" s="13" t="s">
        <v>302</v>
      </c>
      <c r="G3876" s="12">
        <v>3600</v>
      </c>
      <c r="H3876" s="12" t="s">
        <v>146</v>
      </c>
      <c r="I3876" s="12" t="s">
        <v>322</v>
      </c>
      <c r="J3876" s="37">
        <f>INDEX('Bảng Giá'!$C$3:$H$18,MATCH('Raw Data'!P3876,'Bảng Giá'!$B$3:$B$18,0),MATCH('Raw Data'!M3876,'Bảng Giá'!$C$2:$H$2,0))</f>
        <v>78500</v>
      </c>
      <c r="K3876" s="12">
        <v>77000</v>
      </c>
      <c r="L3876" s="36">
        <f t="shared" si="360"/>
        <v>2.5</v>
      </c>
      <c r="M3876" t="str">
        <f>'References data'!H3877</f>
        <v>Liên Vùng đặc biệt</v>
      </c>
      <c r="N3876">
        <f t="shared" si="361"/>
        <v>3.6</v>
      </c>
      <c r="O3876">
        <f t="shared" si="362"/>
        <v>1500</v>
      </c>
      <c r="P3876" t="str">
        <f>IF(AND(N3876&gt;0,N3876&lt;=0.05),'Bảng Giá'!$B$3,IF(AND(N3876&lt;=0.1,N3876&gt;0.05),'Bảng Giá'!$B$4,IF(AND('Raw Data'!N3876&gt;0.1,'Raw Data'!N3876&lt;=0.25),'Bảng Giá'!$B$5,IF(AND('Raw Data'!N3876&gt;0.25,'Raw Data'!N3876&lt;=0.5),'Bảng Giá'!$B$6,IF(AND('Raw Data'!N3876&gt;0.5,'Raw Data'!N3876&lt;=1),'Bảng Giá'!$B$7,IF(AND('Raw Data'!N3876&gt;1,'Raw Data'!N3876&lt;=1.5),'Bảng Giá'!$B$8,IF(AND('Raw Data'!N3876&gt;1.5,'Raw Data'!N3876&lt;=2),'Bảng Giá'!$B$9,IF(AND('Raw Data'!N3876&gt;2,'Raw Data'!N3876&lt;=2.5),'Bảng Giá'!$B$10,IF(AND('Raw Data'!N3876&gt;2.5,'Raw Data'!N3876&lt;=3),'Bảng Giá'!$B$11,IF(AND('Raw Data'!N3876&gt;3,'Raw Data'!N3876&lt;=3.5),'Bảng Giá'!$B$12,IF(AND('Raw Data'!N3876&gt;3.5,'Raw Data'!N3876&lt;=4),'Bảng Giá'!$B$13,IF(AND('Raw Data'!N3876&gt;4,'Raw Data'!N3876&lt;=4.5),'Bảng Giá'!$B$14,IF(AND('Raw Data'!N3876&gt;4.5,'Raw Data'!N3876&lt;=5),'Bảng Giá'!$B$15,IF(AND('Raw Data'!N3876&gt;5,'Raw Data'!N3876&lt;=5.5),'Bảng Giá'!$B$16,IF(AND('Raw Data'!N3876&gt;5.5,'Raw Data'!N3876&lt;=6),'Bảng Giá'!$B$17,'Bảng Giá'!$B$18)))))))))))))))</f>
        <v>3.5&lt;x&lt;=4</v>
      </c>
      <c r="Q3876" s="48">
        <f t="shared" si="363"/>
        <v>1.948051948051948E-2</v>
      </c>
      <c r="R3876">
        <f t="shared" si="364"/>
        <v>94200</v>
      </c>
      <c r="S3876">
        <f t="shared" si="365"/>
        <v>17200</v>
      </c>
    </row>
    <row r="3877" spans="1:19" x14ac:dyDescent="0.25">
      <c r="A3877" s="12">
        <v>3876</v>
      </c>
      <c r="B3877" s="12" t="s">
        <v>292</v>
      </c>
      <c r="C3877" s="12" t="s">
        <v>2546</v>
      </c>
      <c r="D3877" s="28">
        <v>43018.509398148148</v>
      </c>
      <c r="E3877" s="17">
        <v>43021.009398148148</v>
      </c>
      <c r="F3877" s="13" t="s">
        <v>302</v>
      </c>
      <c r="G3877" s="12">
        <v>3600</v>
      </c>
      <c r="H3877" s="12" t="s">
        <v>146</v>
      </c>
      <c r="I3877" s="12" t="s">
        <v>322</v>
      </c>
      <c r="J3877" s="37">
        <f>INDEX('Bảng Giá'!$C$3:$H$18,MATCH('Raw Data'!P3877,'Bảng Giá'!$B$3:$B$18,0),MATCH('Raw Data'!M3877,'Bảng Giá'!$C$2:$H$2,0))</f>
        <v>78500</v>
      </c>
      <c r="K3877" s="12">
        <v>77000</v>
      </c>
      <c r="L3877" s="36">
        <f t="shared" si="360"/>
        <v>2.5</v>
      </c>
      <c r="M3877" t="str">
        <f>'References data'!H3878</f>
        <v>Liên Vùng đặc biệt</v>
      </c>
      <c r="N3877">
        <f t="shared" si="361"/>
        <v>3.6</v>
      </c>
      <c r="O3877">
        <f t="shared" si="362"/>
        <v>1500</v>
      </c>
      <c r="P3877" t="str">
        <f>IF(AND(N3877&gt;0,N3877&lt;=0.05),'Bảng Giá'!$B$3,IF(AND(N3877&lt;=0.1,N3877&gt;0.05),'Bảng Giá'!$B$4,IF(AND('Raw Data'!N3877&gt;0.1,'Raw Data'!N3877&lt;=0.25),'Bảng Giá'!$B$5,IF(AND('Raw Data'!N3877&gt;0.25,'Raw Data'!N3877&lt;=0.5),'Bảng Giá'!$B$6,IF(AND('Raw Data'!N3877&gt;0.5,'Raw Data'!N3877&lt;=1),'Bảng Giá'!$B$7,IF(AND('Raw Data'!N3877&gt;1,'Raw Data'!N3877&lt;=1.5),'Bảng Giá'!$B$8,IF(AND('Raw Data'!N3877&gt;1.5,'Raw Data'!N3877&lt;=2),'Bảng Giá'!$B$9,IF(AND('Raw Data'!N3877&gt;2,'Raw Data'!N3877&lt;=2.5),'Bảng Giá'!$B$10,IF(AND('Raw Data'!N3877&gt;2.5,'Raw Data'!N3877&lt;=3),'Bảng Giá'!$B$11,IF(AND('Raw Data'!N3877&gt;3,'Raw Data'!N3877&lt;=3.5),'Bảng Giá'!$B$12,IF(AND('Raw Data'!N3877&gt;3.5,'Raw Data'!N3877&lt;=4),'Bảng Giá'!$B$13,IF(AND('Raw Data'!N3877&gt;4,'Raw Data'!N3877&lt;=4.5),'Bảng Giá'!$B$14,IF(AND('Raw Data'!N3877&gt;4.5,'Raw Data'!N3877&lt;=5),'Bảng Giá'!$B$15,IF(AND('Raw Data'!N3877&gt;5,'Raw Data'!N3877&lt;=5.5),'Bảng Giá'!$B$16,IF(AND('Raw Data'!N3877&gt;5.5,'Raw Data'!N3877&lt;=6),'Bảng Giá'!$B$17,'Bảng Giá'!$B$18)))))))))))))))</f>
        <v>3.5&lt;x&lt;=4</v>
      </c>
      <c r="Q3877" s="48">
        <f t="shared" si="363"/>
        <v>1.948051948051948E-2</v>
      </c>
      <c r="R3877">
        <f t="shared" si="364"/>
        <v>94200</v>
      </c>
      <c r="S3877">
        <f t="shared" si="365"/>
        <v>17200</v>
      </c>
    </row>
    <row r="3878" spans="1:19" x14ac:dyDescent="0.25">
      <c r="A3878" s="12">
        <v>3877</v>
      </c>
      <c r="B3878" s="12" t="s">
        <v>292</v>
      </c>
      <c r="C3878" s="12" t="s">
        <v>2547</v>
      </c>
      <c r="D3878" s="28">
        <v>43018.394965277781</v>
      </c>
      <c r="E3878" s="17">
        <v>43020.894965277781</v>
      </c>
      <c r="F3878" s="13" t="s">
        <v>302</v>
      </c>
      <c r="G3878" s="12">
        <v>3600</v>
      </c>
      <c r="H3878" s="12" t="s">
        <v>146</v>
      </c>
      <c r="I3878" s="12" t="s">
        <v>322</v>
      </c>
      <c r="J3878" s="37">
        <f>INDEX('Bảng Giá'!$C$3:$H$18,MATCH('Raw Data'!P3878,'Bảng Giá'!$B$3:$B$18,0),MATCH('Raw Data'!M3878,'Bảng Giá'!$C$2:$H$2,0))</f>
        <v>78500</v>
      </c>
      <c r="K3878" s="12">
        <v>77000</v>
      </c>
      <c r="L3878" s="36">
        <f t="shared" si="360"/>
        <v>2.5</v>
      </c>
      <c r="M3878" t="str">
        <f>'References data'!H3879</f>
        <v>Liên Vùng đặc biệt</v>
      </c>
      <c r="N3878">
        <f t="shared" si="361"/>
        <v>3.6</v>
      </c>
      <c r="O3878">
        <f t="shared" si="362"/>
        <v>1500</v>
      </c>
      <c r="P3878" t="str">
        <f>IF(AND(N3878&gt;0,N3878&lt;=0.05),'Bảng Giá'!$B$3,IF(AND(N3878&lt;=0.1,N3878&gt;0.05),'Bảng Giá'!$B$4,IF(AND('Raw Data'!N3878&gt;0.1,'Raw Data'!N3878&lt;=0.25),'Bảng Giá'!$B$5,IF(AND('Raw Data'!N3878&gt;0.25,'Raw Data'!N3878&lt;=0.5),'Bảng Giá'!$B$6,IF(AND('Raw Data'!N3878&gt;0.5,'Raw Data'!N3878&lt;=1),'Bảng Giá'!$B$7,IF(AND('Raw Data'!N3878&gt;1,'Raw Data'!N3878&lt;=1.5),'Bảng Giá'!$B$8,IF(AND('Raw Data'!N3878&gt;1.5,'Raw Data'!N3878&lt;=2),'Bảng Giá'!$B$9,IF(AND('Raw Data'!N3878&gt;2,'Raw Data'!N3878&lt;=2.5),'Bảng Giá'!$B$10,IF(AND('Raw Data'!N3878&gt;2.5,'Raw Data'!N3878&lt;=3),'Bảng Giá'!$B$11,IF(AND('Raw Data'!N3878&gt;3,'Raw Data'!N3878&lt;=3.5),'Bảng Giá'!$B$12,IF(AND('Raw Data'!N3878&gt;3.5,'Raw Data'!N3878&lt;=4),'Bảng Giá'!$B$13,IF(AND('Raw Data'!N3878&gt;4,'Raw Data'!N3878&lt;=4.5),'Bảng Giá'!$B$14,IF(AND('Raw Data'!N3878&gt;4.5,'Raw Data'!N3878&lt;=5),'Bảng Giá'!$B$15,IF(AND('Raw Data'!N3878&gt;5,'Raw Data'!N3878&lt;=5.5),'Bảng Giá'!$B$16,IF(AND('Raw Data'!N3878&gt;5.5,'Raw Data'!N3878&lt;=6),'Bảng Giá'!$B$17,'Bảng Giá'!$B$18)))))))))))))))</f>
        <v>3.5&lt;x&lt;=4</v>
      </c>
      <c r="Q3878" s="48">
        <f t="shared" si="363"/>
        <v>1.948051948051948E-2</v>
      </c>
      <c r="R3878">
        <f t="shared" si="364"/>
        <v>94200</v>
      </c>
      <c r="S3878">
        <f t="shared" si="365"/>
        <v>17200</v>
      </c>
    </row>
    <row r="3879" spans="1:19" x14ac:dyDescent="0.25">
      <c r="A3879" s="12">
        <v>3878</v>
      </c>
      <c r="B3879" s="12" t="s">
        <v>292</v>
      </c>
      <c r="C3879" s="12" t="s">
        <v>2548</v>
      </c>
      <c r="D3879" s="28">
        <v>43018.395127314812</v>
      </c>
      <c r="E3879" s="17">
        <v>43022.595127314809</v>
      </c>
      <c r="F3879" s="13" t="s">
        <v>302</v>
      </c>
      <c r="G3879" s="12">
        <v>5400</v>
      </c>
      <c r="H3879" s="12" t="s">
        <v>171</v>
      </c>
      <c r="I3879" s="12" t="s">
        <v>311</v>
      </c>
      <c r="J3879" s="37">
        <f>INDEX('Bảng Giá'!$C$3:$H$18,MATCH('Raw Data'!P3879,'Bảng Giá'!$B$3:$B$18,0),MATCH('Raw Data'!M3879,'Bảng Giá'!$C$2:$H$2,0))</f>
        <v>109000</v>
      </c>
      <c r="K3879" s="12">
        <v>106300</v>
      </c>
      <c r="L3879" s="36">
        <f t="shared" si="360"/>
        <v>4.1999999999970896</v>
      </c>
      <c r="M3879" t="str">
        <f>'References data'!H3880</f>
        <v>Liên Vùng</v>
      </c>
      <c r="N3879">
        <f t="shared" si="361"/>
        <v>5.4</v>
      </c>
      <c r="O3879">
        <f t="shared" si="362"/>
        <v>2700</v>
      </c>
      <c r="P3879" t="str">
        <f>IF(AND(N3879&gt;0,N3879&lt;=0.05),'Bảng Giá'!$B$3,IF(AND(N3879&lt;=0.1,N3879&gt;0.05),'Bảng Giá'!$B$4,IF(AND('Raw Data'!N3879&gt;0.1,'Raw Data'!N3879&lt;=0.25),'Bảng Giá'!$B$5,IF(AND('Raw Data'!N3879&gt;0.25,'Raw Data'!N3879&lt;=0.5),'Bảng Giá'!$B$6,IF(AND('Raw Data'!N3879&gt;0.5,'Raw Data'!N3879&lt;=1),'Bảng Giá'!$B$7,IF(AND('Raw Data'!N3879&gt;1,'Raw Data'!N3879&lt;=1.5),'Bảng Giá'!$B$8,IF(AND('Raw Data'!N3879&gt;1.5,'Raw Data'!N3879&lt;=2),'Bảng Giá'!$B$9,IF(AND('Raw Data'!N3879&gt;2,'Raw Data'!N3879&lt;=2.5),'Bảng Giá'!$B$10,IF(AND('Raw Data'!N3879&gt;2.5,'Raw Data'!N3879&lt;=3),'Bảng Giá'!$B$11,IF(AND('Raw Data'!N3879&gt;3,'Raw Data'!N3879&lt;=3.5),'Bảng Giá'!$B$12,IF(AND('Raw Data'!N3879&gt;3.5,'Raw Data'!N3879&lt;=4),'Bảng Giá'!$B$13,IF(AND('Raw Data'!N3879&gt;4,'Raw Data'!N3879&lt;=4.5),'Bảng Giá'!$B$14,IF(AND('Raw Data'!N3879&gt;4.5,'Raw Data'!N3879&lt;=5),'Bảng Giá'!$B$15,IF(AND('Raw Data'!N3879&gt;5,'Raw Data'!N3879&lt;=5.5),'Bảng Giá'!$B$16,IF(AND('Raw Data'!N3879&gt;5.5,'Raw Data'!N3879&lt;=6),'Bảng Giá'!$B$17,'Bảng Giá'!$B$18)))))))))))))))</f>
        <v>5&lt;x&lt;=5.5</v>
      </c>
      <c r="Q3879" s="48">
        <f t="shared" si="363"/>
        <v>2.5399811853245531E-2</v>
      </c>
      <c r="R3879">
        <f t="shared" si="364"/>
        <v>130800</v>
      </c>
      <c r="S3879">
        <f t="shared" si="365"/>
        <v>24500</v>
      </c>
    </row>
    <row r="3880" spans="1:19" x14ac:dyDescent="0.25">
      <c r="A3880" s="12">
        <v>3879</v>
      </c>
      <c r="B3880" s="12" t="s">
        <v>292</v>
      </c>
      <c r="C3880" s="12" t="s">
        <v>2549</v>
      </c>
      <c r="D3880" s="28">
        <v>43018.509502314817</v>
      </c>
      <c r="E3880" s="17">
        <v>43021.009502314817</v>
      </c>
      <c r="F3880" s="13" t="s">
        <v>302</v>
      </c>
      <c r="G3880" s="12">
        <v>3600</v>
      </c>
      <c r="H3880" s="12" t="s">
        <v>77</v>
      </c>
      <c r="I3880" s="12" t="s">
        <v>322</v>
      </c>
      <c r="J3880" s="37">
        <f>INDEX('Bảng Giá'!$C$3:$H$18,MATCH('Raw Data'!P3880,'Bảng Giá'!$B$3:$B$18,0),MATCH('Raw Data'!M3880,'Bảng Giá'!$C$2:$H$2,0))</f>
        <v>78500</v>
      </c>
      <c r="K3880" s="12">
        <v>77000</v>
      </c>
      <c r="L3880" s="36">
        <f t="shared" si="360"/>
        <v>2.5</v>
      </c>
      <c r="M3880" t="str">
        <f>'References data'!H3881</f>
        <v>Liên Vùng đặc biệt</v>
      </c>
      <c r="N3880">
        <f t="shared" si="361"/>
        <v>3.6</v>
      </c>
      <c r="O3880">
        <f t="shared" si="362"/>
        <v>1500</v>
      </c>
      <c r="P3880" t="str">
        <f>IF(AND(N3880&gt;0,N3880&lt;=0.05),'Bảng Giá'!$B$3,IF(AND(N3880&lt;=0.1,N3880&gt;0.05),'Bảng Giá'!$B$4,IF(AND('Raw Data'!N3880&gt;0.1,'Raw Data'!N3880&lt;=0.25),'Bảng Giá'!$B$5,IF(AND('Raw Data'!N3880&gt;0.25,'Raw Data'!N3880&lt;=0.5),'Bảng Giá'!$B$6,IF(AND('Raw Data'!N3880&gt;0.5,'Raw Data'!N3880&lt;=1),'Bảng Giá'!$B$7,IF(AND('Raw Data'!N3880&gt;1,'Raw Data'!N3880&lt;=1.5),'Bảng Giá'!$B$8,IF(AND('Raw Data'!N3880&gt;1.5,'Raw Data'!N3880&lt;=2),'Bảng Giá'!$B$9,IF(AND('Raw Data'!N3880&gt;2,'Raw Data'!N3880&lt;=2.5),'Bảng Giá'!$B$10,IF(AND('Raw Data'!N3880&gt;2.5,'Raw Data'!N3880&lt;=3),'Bảng Giá'!$B$11,IF(AND('Raw Data'!N3880&gt;3,'Raw Data'!N3880&lt;=3.5),'Bảng Giá'!$B$12,IF(AND('Raw Data'!N3880&gt;3.5,'Raw Data'!N3880&lt;=4),'Bảng Giá'!$B$13,IF(AND('Raw Data'!N3880&gt;4,'Raw Data'!N3880&lt;=4.5),'Bảng Giá'!$B$14,IF(AND('Raw Data'!N3880&gt;4.5,'Raw Data'!N3880&lt;=5),'Bảng Giá'!$B$15,IF(AND('Raw Data'!N3880&gt;5,'Raw Data'!N3880&lt;=5.5),'Bảng Giá'!$B$16,IF(AND('Raw Data'!N3880&gt;5.5,'Raw Data'!N3880&lt;=6),'Bảng Giá'!$B$17,'Bảng Giá'!$B$18)))))))))))))))</f>
        <v>3.5&lt;x&lt;=4</v>
      </c>
      <c r="Q3880" s="48">
        <f t="shared" si="363"/>
        <v>1.948051948051948E-2</v>
      </c>
      <c r="R3880">
        <f t="shared" si="364"/>
        <v>94200</v>
      </c>
      <c r="S3880">
        <f t="shared" si="365"/>
        <v>17200</v>
      </c>
    </row>
    <row r="3881" spans="1:19" x14ac:dyDescent="0.25">
      <c r="A3881" s="12">
        <v>3880</v>
      </c>
      <c r="B3881" s="12" t="s">
        <v>292</v>
      </c>
      <c r="C3881" s="12" t="s">
        <v>2550</v>
      </c>
      <c r="D3881" s="28">
        <v>43020.333333333336</v>
      </c>
      <c r="E3881" s="17">
        <v>43022.833333333336</v>
      </c>
      <c r="F3881" s="13" t="s">
        <v>302</v>
      </c>
      <c r="G3881" s="12">
        <v>3600</v>
      </c>
      <c r="H3881" s="12" t="s">
        <v>142</v>
      </c>
      <c r="I3881" s="12" t="s">
        <v>322</v>
      </c>
      <c r="J3881" s="37">
        <f>INDEX('Bảng Giá'!$C$3:$H$18,MATCH('Raw Data'!P3881,'Bảng Giá'!$B$3:$B$18,0),MATCH('Raw Data'!M3881,'Bảng Giá'!$C$2:$H$2,0))</f>
        <v>78500</v>
      </c>
      <c r="K3881" s="12">
        <v>77000</v>
      </c>
      <c r="L3881" s="36">
        <f t="shared" si="360"/>
        <v>2.5</v>
      </c>
      <c r="M3881" t="str">
        <f>'References data'!H3882</f>
        <v>Liên Vùng đặc biệt</v>
      </c>
      <c r="N3881">
        <f t="shared" si="361"/>
        <v>3.6</v>
      </c>
      <c r="O3881">
        <f t="shared" si="362"/>
        <v>1500</v>
      </c>
      <c r="P3881" t="str">
        <f>IF(AND(N3881&gt;0,N3881&lt;=0.05),'Bảng Giá'!$B$3,IF(AND(N3881&lt;=0.1,N3881&gt;0.05),'Bảng Giá'!$B$4,IF(AND('Raw Data'!N3881&gt;0.1,'Raw Data'!N3881&lt;=0.25),'Bảng Giá'!$B$5,IF(AND('Raw Data'!N3881&gt;0.25,'Raw Data'!N3881&lt;=0.5),'Bảng Giá'!$B$6,IF(AND('Raw Data'!N3881&gt;0.5,'Raw Data'!N3881&lt;=1),'Bảng Giá'!$B$7,IF(AND('Raw Data'!N3881&gt;1,'Raw Data'!N3881&lt;=1.5),'Bảng Giá'!$B$8,IF(AND('Raw Data'!N3881&gt;1.5,'Raw Data'!N3881&lt;=2),'Bảng Giá'!$B$9,IF(AND('Raw Data'!N3881&gt;2,'Raw Data'!N3881&lt;=2.5),'Bảng Giá'!$B$10,IF(AND('Raw Data'!N3881&gt;2.5,'Raw Data'!N3881&lt;=3),'Bảng Giá'!$B$11,IF(AND('Raw Data'!N3881&gt;3,'Raw Data'!N3881&lt;=3.5),'Bảng Giá'!$B$12,IF(AND('Raw Data'!N3881&gt;3.5,'Raw Data'!N3881&lt;=4),'Bảng Giá'!$B$13,IF(AND('Raw Data'!N3881&gt;4,'Raw Data'!N3881&lt;=4.5),'Bảng Giá'!$B$14,IF(AND('Raw Data'!N3881&gt;4.5,'Raw Data'!N3881&lt;=5),'Bảng Giá'!$B$15,IF(AND('Raw Data'!N3881&gt;5,'Raw Data'!N3881&lt;=5.5),'Bảng Giá'!$B$16,IF(AND('Raw Data'!N3881&gt;5.5,'Raw Data'!N3881&lt;=6),'Bảng Giá'!$B$17,'Bảng Giá'!$B$18)))))))))))))))</f>
        <v>3.5&lt;x&lt;=4</v>
      </c>
      <c r="Q3881" s="48">
        <f t="shared" si="363"/>
        <v>1.948051948051948E-2</v>
      </c>
      <c r="R3881">
        <f t="shared" si="364"/>
        <v>94200</v>
      </c>
      <c r="S3881">
        <f t="shared" si="365"/>
        <v>17200</v>
      </c>
    </row>
    <row r="3882" spans="1:19" x14ac:dyDescent="0.25">
      <c r="A3882" s="12">
        <v>3881</v>
      </c>
      <c r="B3882" s="12" t="s">
        <v>292</v>
      </c>
      <c r="C3882" s="12" t="s">
        <v>2551</v>
      </c>
      <c r="D3882" s="28">
        <v>43019.662858796299</v>
      </c>
      <c r="E3882" s="17">
        <v>43022.162858796299</v>
      </c>
      <c r="F3882" s="13" t="s">
        <v>302</v>
      </c>
      <c r="G3882" s="12">
        <v>3600</v>
      </c>
      <c r="H3882" s="12" t="s">
        <v>146</v>
      </c>
      <c r="I3882" s="12" t="s">
        <v>322</v>
      </c>
      <c r="J3882" s="37">
        <f>INDEX('Bảng Giá'!$C$3:$H$18,MATCH('Raw Data'!P3882,'Bảng Giá'!$B$3:$B$18,0),MATCH('Raw Data'!M3882,'Bảng Giá'!$C$2:$H$2,0))</f>
        <v>78500</v>
      </c>
      <c r="K3882" s="12">
        <v>77000</v>
      </c>
      <c r="L3882" s="36">
        <f t="shared" si="360"/>
        <v>2.5</v>
      </c>
      <c r="M3882" t="str">
        <f>'References data'!H3883</f>
        <v>Liên Vùng đặc biệt</v>
      </c>
      <c r="N3882">
        <f t="shared" si="361"/>
        <v>3.6</v>
      </c>
      <c r="O3882">
        <f t="shared" si="362"/>
        <v>1500</v>
      </c>
      <c r="P3882" t="str">
        <f>IF(AND(N3882&gt;0,N3882&lt;=0.05),'Bảng Giá'!$B$3,IF(AND(N3882&lt;=0.1,N3882&gt;0.05),'Bảng Giá'!$B$4,IF(AND('Raw Data'!N3882&gt;0.1,'Raw Data'!N3882&lt;=0.25),'Bảng Giá'!$B$5,IF(AND('Raw Data'!N3882&gt;0.25,'Raw Data'!N3882&lt;=0.5),'Bảng Giá'!$B$6,IF(AND('Raw Data'!N3882&gt;0.5,'Raw Data'!N3882&lt;=1),'Bảng Giá'!$B$7,IF(AND('Raw Data'!N3882&gt;1,'Raw Data'!N3882&lt;=1.5),'Bảng Giá'!$B$8,IF(AND('Raw Data'!N3882&gt;1.5,'Raw Data'!N3882&lt;=2),'Bảng Giá'!$B$9,IF(AND('Raw Data'!N3882&gt;2,'Raw Data'!N3882&lt;=2.5),'Bảng Giá'!$B$10,IF(AND('Raw Data'!N3882&gt;2.5,'Raw Data'!N3882&lt;=3),'Bảng Giá'!$B$11,IF(AND('Raw Data'!N3882&gt;3,'Raw Data'!N3882&lt;=3.5),'Bảng Giá'!$B$12,IF(AND('Raw Data'!N3882&gt;3.5,'Raw Data'!N3882&lt;=4),'Bảng Giá'!$B$13,IF(AND('Raw Data'!N3882&gt;4,'Raw Data'!N3882&lt;=4.5),'Bảng Giá'!$B$14,IF(AND('Raw Data'!N3882&gt;4.5,'Raw Data'!N3882&lt;=5),'Bảng Giá'!$B$15,IF(AND('Raw Data'!N3882&gt;5,'Raw Data'!N3882&lt;=5.5),'Bảng Giá'!$B$16,IF(AND('Raw Data'!N3882&gt;5.5,'Raw Data'!N3882&lt;=6),'Bảng Giá'!$B$17,'Bảng Giá'!$B$18)))))))))))))))</f>
        <v>3.5&lt;x&lt;=4</v>
      </c>
      <c r="Q3882" s="48">
        <f t="shared" si="363"/>
        <v>1.948051948051948E-2</v>
      </c>
      <c r="R3882">
        <f t="shared" si="364"/>
        <v>94200</v>
      </c>
      <c r="S3882">
        <f t="shared" si="365"/>
        <v>17200</v>
      </c>
    </row>
    <row r="3883" spans="1:19" x14ac:dyDescent="0.25">
      <c r="A3883" s="12">
        <v>3882</v>
      </c>
      <c r="B3883" s="12" t="s">
        <v>292</v>
      </c>
      <c r="C3883" s="12" t="s">
        <v>2552</v>
      </c>
      <c r="D3883" s="28">
        <v>43019.66300925926</v>
      </c>
      <c r="E3883" s="17">
        <v>43022.16300925926</v>
      </c>
      <c r="F3883" s="13" t="s">
        <v>302</v>
      </c>
      <c r="G3883" s="12">
        <v>3600</v>
      </c>
      <c r="H3883" s="12" t="s">
        <v>142</v>
      </c>
      <c r="I3883" s="12" t="s">
        <v>322</v>
      </c>
      <c r="J3883" s="37">
        <f>INDEX('Bảng Giá'!$C$3:$H$18,MATCH('Raw Data'!P3883,'Bảng Giá'!$B$3:$B$18,0),MATCH('Raw Data'!M3883,'Bảng Giá'!$C$2:$H$2,0))</f>
        <v>78500</v>
      </c>
      <c r="K3883" s="12">
        <v>77000</v>
      </c>
      <c r="L3883" s="36">
        <f t="shared" si="360"/>
        <v>2.5</v>
      </c>
      <c r="M3883" t="str">
        <f>'References data'!H3884</f>
        <v>Liên Vùng đặc biệt</v>
      </c>
      <c r="N3883">
        <f t="shared" si="361"/>
        <v>3.6</v>
      </c>
      <c r="O3883">
        <f t="shared" si="362"/>
        <v>1500</v>
      </c>
      <c r="P3883" t="str">
        <f>IF(AND(N3883&gt;0,N3883&lt;=0.05),'Bảng Giá'!$B$3,IF(AND(N3883&lt;=0.1,N3883&gt;0.05),'Bảng Giá'!$B$4,IF(AND('Raw Data'!N3883&gt;0.1,'Raw Data'!N3883&lt;=0.25),'Bảng Giá'!$B$5,IF(AND('Raw Data'!N3883&gt;0.25,'Raw Data'!N3883&lt;=0.5),'Bảng Giá'!$B$6,IF(AND('Raw Data'!N3883&gt;0.5,'Raw Data'!N3883&lt;=1),'Bảng Giá'!$B$7,IF(AND('Raw Data'!N3883&gt;1,'Raw Data'!N3883&lt;=1.5),'Bảng Giá'!$B$8,IF(AND('Raw Data'!N3883&gt;1.5,'Raw Data'!N3883&lt;=2),'Bảng Giá'!$B$9,IF(AND('Raw Data'!N3883&gt;2,'Raw Data'!N3883&lt;=2.5),'Bảng Giá'!$B$10,IF(AND('Raw Data'!N3883&gt;2.5,'Raw Data'!N3883&lt;=3),'Bảng Giá'!$B$11,IF(AND('Raw Data'!N3883&gt;3,'Raw Data'!N3883&lt;=3.5),'Bảng Giá'!$B$12,IF(AND('Raw Data'!N3883&gt;3.5,'Raw Data'!N3883&lt;=4),'Bảng Giá'!$B$13,IF(AND('Raw Data'!N3883&gt;4,'Raw Data'!N3883&lt;=4.5),'Bảng Giá'!$B$14,IF(AND('Raw Data'!N3883&gt;4.5,'Raw Data'!N3883&lt;=5),'Bảng Giá'!$B$15,IF(AND('Raw Data'!N3883&gt;5,'Raw Data'!N3883&lt;=5.5),'Bảng Giá'!$B$16,IF(AND('Raw Data'!N3883&gt;5.5,'Raw Data'!N3883&lt;=6),'Bảng Giá'!$B$17,'Bảng Giá'!$B$18)))))))))))))))</f>
        <v>3.5&lt;x&lt;=4</v>
      </c>
      <c r="Q3883" s="48">
        <f t="shared" si="363"/>
        <v>1.948051948051948E-2</v>
      </c>
      <c r="R3883">
        <f t="shared" si="364"/>
        <v>94200</v>
      </c>
      <c r="S3883">
        <f t="shared" si="365"/>
        <v>17200</v>
      </c>
    </row>
    <row r="3884" spans="1:19" x14ac:dyDescent="0.25">
      <c r="A3884" s="12">
        <v>3883</v>
      </c>
      <c r="B3884" s="12" t="s">
        <v>292</v>
      </c>
      <c r="C3884" s="12" t="s">
        <v>2553</v>
      </c>
      <c r="D3884" s="28">
        <v>43018.509976851848</v>
      </c>
      <c r="E3884" s="17">
        <v>43021.009976851848</v>
      </c>
      <c r="F3884" s="13" t="s">
        <v>303</v>
      </c>
      <c r="G3884" s="12">
        <v>200</v>
      </c>
      <c r="H3884" s="12" t="s">
        <v>311</v>
      </c>
      <c r="I3884" s="12" t="s">
        <v>100</v>
      </c>
      <c r="J3884" s="37">
        <f>INDEX('Bảng Giá'!$C$3:$H$18,MATCH('Raw Data'!P3884,'Bảng Giá'!$B$3:$B$18,0),MATCH('Raw Data'!M3884,'Bảng Giá'!$C$2:$H$2,0))</f>
        <v>21000</v>
      </c>
      <c r="K3884" s="12">
        <v>20600</v>
      </c>
      <c r="L3884" s="36">
        <f t="shared" si="360"/>
        <v>2.5</v>
      </c>
      <c r="M3884" t="str">
        <f>'References data'!H3885</f>
        <v>Liên Vùng đặc biệt</v>
      </c>
      <c r="N3884">
        <f t="shared" si="361"/>
        <v>0.2</v>
      </c>
      <c r="O3884">
        <f t="shared" si="362"/>
        <v>400</v>
      </c>
      <c r="P3884" t="str">
        <f>IF(AND(N3884&gt;0,N3884&lt;=0.05),'Bảng Giá'!$B$3,IF(AND(N3884&lt;=0.1,N3884&gt;0.05),'Bảng Giá'!$B$4,IF(AND('Raw Data'!N3884&gt;0.1,'Raw Data'!N3884&lt;=0.25),'Bảng Giá'!$B$5,IF(AND('Raw Data'!N3884&gt;0.25,'Raw Data'!N3884&lt;=0.5),'Bảng Giá'!$B$6,IF(AND('Raw Data'!N3884&gt;0.5,'Raw Data'!N3884&lt;=1),'Bảng Giá'!$B$7,IF(AND('Raw Data'!N3884&gt;1,'Raw Data'!N3884&lt;=1.5),'Bảng Giá'!$B$8,IF(AND('Raw Data'!N3884&gt;1.5,'Raw Data'!N3884&lt;=2),'Bảng Giá'!$B$9,IF(AND('Raw Data'!N3884&gt;2,'Raw Data'!N3884&lt;=2.5),'Bảng Giá'!$B$10,IF(AND('Raw Data'!N3884&gt;2.5,'Raw Data'!N3884&lt;=3),'Bảng Giá'!$B$11,IF(AND('Raw Data'!N3884&gt;3,'Raw Data'!N3884&lt;=3.5),'Bảng Giá'!$B$12,IF(AND('Raw Data'!N3884&gt;3.5,'Raw Data'!N3884&lt;=4),'Bảng Giá'!$B$13,IF(AND('Raw Data'!N3884&gt;4,'Raw Data'!N3884&lt;=4.5),'Bảng Giá'!$B$14,IF(AND('Raw Data'!N3884&gt;4.5,'Raw Data'!N3884&lt;=5),'Bảng Giá'!$B$15,IF(AND('Raw Data'!N3884&gt;5,'Raw Data'!N3884&lt;=5.5),'Bảng Giá'!$B$16,IF(AND('Raw Data'!N3884&gt;5.5,'Raw Data'!N3884&lt;=6),'Bảng Giá'!$B$17,'Bảng Giá'!$B$18)))))))))))))))</f>
        <v>0.1&lt;x&lt;=0.25</v>
      </c>
      <c r="Q3884" s="48">
        <f t="shared" si="363"/>
        <v>1.9417475728155338E-2</v>
      </c>
      <c r="R3884">
        <f t="shared" si="364"/>
        <v>25200</v>
      </c>
      <c r="S3884">
        <f t="shared" si="365"/>
        <v>4600</v>
      </c>
    </row>
    <row r="3885" spans="1:19" x14ac:dyDescent="0.25">
      <c r="A3885" s="12">
        <v>3884</v>
      </c>
      <c r="B3885" s="12" t="s">
        <v>292</v>
      </c>
      <c r="C3885" s="12" t="s">
        <v>2554</v>
      </c>
      <c r="D3885" s="28">
        <v>43019.662905092591</v>
      </c>
      <c r="E3885" s="17">
        <v>43022.162905092591</v>
      </c>
      <c r="F3885" s="13" t="s">
        <v>302</v>
      </c>
      <c r="G3885" s="12">
        <v>3600</v>
      </c>
      <c r="H3885" s="12" t="s">
        <v>139</v>
      </c>
      <c r="I3885" s="12" t="s">
        <v>322</v>
      </c>
      <c r="J3885" s="37">
        <f>INDEX('Bảng Giá'!$C$3:$H$18,MATCH('Raw Data'!P3885,'Bảng Giá'!$B$3:$B$18,0),MATCH('Raw Data'!M3885,'Bảng Giá'!$C$2:$H$2,0))</f>
        <v>78500</v>
      </c>
      <c r="K3885" s="12">
        <v>77000</v>
      </c>
      <c r="L3885" s="36">
        <f t="shared" si="360"/>
        <v>2.5</v>
      </c>
      <c r="M3885" t="str">
        <f>'References data'!H3886</f>
        <v>Liên Vùng đặc biệt</v>
      </c>
      <c r="N3885">
        <f t="shared" si="361"/>
        <v>3.6</v>
      </c>
      <c r="O3885">
        <f t="shared" si="362"/>
        <v>1500</v>
      </c>
      <c r="P3885" t="str">
        <f>IF(AND(N3885&gt;0,N3885&lt;=0.05),'Bảng Giá'!$B$3,IF(AND(N3885&lt;=0.1,N3885&gt;0.05),'Bảng Giá'!$B$4,IF(AND('Raw Data'!N3885&gt;0.1,'Raw Data'!N3885&lt;=0.25),'Bảng Giá'!$B$5,IF(AND('Raw Data'!N3885&gt;0.25,'Raw Data'!N3885&lt;=0.5),'Bảng Giá'!$B$6,IF(AND('Raw Data'!N3885&gt;0.5,'Raw Data'!N3885&lt;=1),'Bảng Giá'!$B$7,IF(AND('Raw Data'!N3885&gt;1,'Raw Data'!N3885&lt;=1.5),'Bảng Giá'!$B$8,IF(AND('Raw Data'!N3885&gt;1.5,'Raw Data'!N3885&lt;=2),'Bảng Giá'!$B$9,IF(AND('Raw Data'!N3885&gt;2,'Raw Data'!N3885&lt;=2.5),'Bảng Giá'!$B$10,IF(AND('Raw Data'!N3885&gt;2.5,'Raw Data'!N3885&lt;=3),'Bảng Giá'!$B$11,IF(AND('Raw Data'!N3885&gt;3,'Raw Data'!N3885&lt;=3.5),'Bảng Giá'!$B$12,IF(AND('Raw Data'!N3885&gt;3.5,'Raw Data'!N3885&lt;=4),'Bảng Giá'!$B$13,IF(AND('Raw Data'!N3885&gt;4,'Raw Data'!N3885&lt;=4.5),'Bảng Giá'!$B$14,IF(AND('Raw Data'!N3885&gt;4.5,'Raw Data'!N3885&lt;=5),'Bảng Giá'!$B$15,IF(AND('Raw Data'!N3885&gt;5,'Raw Data'!N3885&lt;=5.5),'Bảng Giá'!$B$16,IF(AND('Raw Data'!N3885&gt;5.5,'Raw Data'!N3885&lt;=6),'Bảng Giá'!$B$17,'Bảng Giá'!$B$18)))))))))))))))</f>
        <v>3.5&lt;x&lt;=4</v>
      </c>
      <c r="Q3885" s="48">
        <f t="shared" si="363"/>
        <v>1.948051948051948E-2</v>
      </c>
      <c r="R3885">
        <f t="shared" si="364"/>
        <v>94200</v>
      </c>
      <c r="S3885">
        <f t="shared" si="365"/>
        <v>17200</v>
      </c>
    </row>
    <row r="3886" spans="1:19" x14ac:dyDescent="0.25">
      <c r="A3886" s="12">
        <v>3885</v>
      </c>
      <c r="B3886" s="12" t="s">
        <v>292</v>
      </c>
      <c r="C3886" s="12" t="s">
        <v>2555</v>
      </c>
      <c r="D3886" s="28">
        <v>43020.333333333336</v>
      </c>
      <c r="E3886" s="17">
        <v>43022.833333333336</v>
      </c>
      <c r="F3886" s="13" t="s">
        <v>302</v>
      </c>
      <c r="G3886" s="12">
        <v>3600</v>
      </c>
      <c r="H3886" s="12" t="s">
        <v>146</v>
      </c>
      <c r="I3886" s="12" t="s">
        <v>322</v>
      </c>
      <c r="J3886" s="37">
        <f>INDEX('Bảng Giá'!$C$3:$H$18,MATCH('Raw Data'!P3886,'Bảng Giá'!$B$3:$B$18,0),MATCH('Raw Data'!M3886,'Bảng Giá'!$C$2:$H$2,0))</f>
        <v>78500</v>
      </c>
      <c r="K3886" s="12">
        <v>77000</v>
      </c>
      <c r="L3886" s="36">
        <f t="shared" si="360"/>
        <v>2.5</v>
      </c>
      <c r="M3886" t="str">
        <f>'References data'!H3887</f>
        <v>Liên Vùng đặc biệt</v>
      </c>
      <c r="N3886">
        <f t="shared" si="361"/>
        <v>3.6</v>
      </c>
      <c r="O3886">
        <f t="shared" si="362"/>
        <v>1500</v>
      </c>
      <c r="P3886" t="str">
        <f>IF(AND(N3886&gt;0,N3886&lt;=0.05),'Bảng Giá'!$B$3,IF(AND(N3886&lt;=0.1,N3886&gt;0.05),'Bảng Giá'!$B$4,IF(AND('Raw Data'!N3886&gt;0.1,'Raw Data'!N3886&lt;=0.25),'Bảng Giá'!$B$5,IF(AND('Raw Data'!N3886&gt;0.25,'Raw Data'!N3886&lt;=0.5),'Bảng Giá'!$B$6,IF(AND('Raw Data'!N3886&gt;0.5,'Raw Data'!N3886&lt;=1),'Bảng Giá'!$B$7,IF(AND('Raw Data'!N3886&gt;1,'Raw Data'!N3886&lt;=1.5),'Bảng Giá'!$B$8,IF(AND('Raw Data'!N3886&gt;1.5,'Raw Data'!N3886&lt;=2),'Bảng Giá'!$B$9,IF(AND('Raw Data'!N3886&gt;2,'Raw Data'!N3886&lt;=2.5),'Bảng Giá'!$B$10,IF(AND('Raw Data'!N3886&gt;2.5,'Raw Data'!N3886&lt;=3),'Bảng Giá'!$B$11,IF(AND('Raw Data'!N3886&gt;3,'Raw Data'!N3886&lt;=3.5),'Bảng Giá'!$B$12,IF(AND('Raw Data'!N3886&gt;3.5,'Raw Data'!N3886&lt;=4),'Bảng Giá'!$B$13,IF(AND('Raw Data'!N3886&gt;4,'Raw Data'!N3886&lt;=4.5),'Bảng Giá'!$B$14,IF(AND('Raw Data'!N3886&gt;4.5,'Raw Data'!N3886&lt;=5),'Bảng Giá'!$B$15,IF(AND('Raw Data'!N3886&gt;5,'Raw Data'!N3886&lt;=5.5),'Bảng Giá'!$B$16,IF(AND('Raw Data'!N3886&gt;5.5,'Raw Data'!N3886&lt;=6),'Bảng Giá'!$B$17,'Bảng Giá'!$B$18)))))))))))))))</f>
        <v>3.5&lt;x&lt;=4</v>
      </c>
      <c r="Q3886" s="48">
        <f t="shared" si="363"/>
        <v>1.948051948051948E-2</v>
      </c>
      <c r="R3886">
        <f t="shared" si="364"/>
        <v>94200</v>
      </c>
      <c r="S3886">
        <f t="shared" si="365"/>
        <v>17200</v>
      </c>
    </row>
    <row r="3887" spans="1:19" x14ac:dyDescent="0.25">
      <c r="A3887" s="12">
        <v>3886</v>
      </c>
      <c r="B3887" s="12" t="s">
        <v>292</v>
      </c>
      <c r="C3887" s="12" t="s">
        <v>2556</v>
      </c>
      <c r="D3887" s="28">
        <v>43017.497719907406</v>
      </c>
      <c r="E3887" s="17">
        <v>43019.997719907406</v>
      </c>
      <c r="F3887" s="13" t="s">
        <v>302</v>
      </c>
      <c r="G3887" s="12">
        <v>3600</v>
      </c>
      <c r="H3887" s="12" t="s">
        <v>146</v>
      </c>
      <c r="I3887" s="12" t="s">
        <v>322</v>
      </c>
      <c r="J3887" s="37">
        <f>INDEX('Bảng Giá'!$C$3:$H$18,MATCH('Raw Data'!P3887,'Bảng Giá'!$B$3:$B$18,0),MATCH('Raw Data'!M3887,'Bảng Giá'!$C$2:$H$2,0))</f>
        <v>78500</v>
      </c>
      <c r="K3887" s="12">
        <v>77000</v>
      </c>
      <c r="L3887" s="36">
        <f t="shared" si="360"/>
        <v>2.5</v>
      </c>
      <c r="M3887" t="str">
        <f>'References data'!H3888</f>
        <v>Liên Vùng đặc biệt</v>
      </c>
      <c r="N3887">
        <f t="shared" si="361"/>
        <v>3.6</v>
      </c>
      <c r="O3887">
        <f t="shared" si="362"/>
        <v>1500</v>
      </c>
      <c r="P3887" t="str">
        <f>IF(AND(N3887&gt;0,N3887&lt;=0.05),'Bảng Giá'!$B$3,IF(AND(N3887&lt;=0.1,N3887&gt;0.05),'Bảng Giá'!$B$4,IF(AND('Raw Data'!N3887&gt;0.1,'Raw Data'!N3887&lt;=0.25),'Bảng Giá'!$B$5,IF(AND('Raw Data'!N3887&gt;0.25,'Raw Data'!N3887&lt;=0.5),'Bảng Giá'!$B$6,IF(AND('Raw Data'!N3887&gt;0.5,'Raw Data'!N3887&lt;=1),'Bảng Giá'!$B$7,IF(AND('Raw Data'!N3887&gt;1,'Raw Data'!N3887&lt;=1.5),'Bảng Giá'!$B$8,IF(AND('Raw Data'!N3887&gt;1.5,'Raw Data'!N3887&lt;=2),'Bảng Giá'!$B$9,IF(AND('Raw Data'!N3887&gt;2,'Raw Data'!N3887&lt;=2.5),'Bảng Giá'!$B$10,IF(AND('Raw Data'!N3887&gt;2.5,'Raw Data'!N3887&lt;=3),'Bảng Giá'!$B$11,IF(AND('Raw Data'!N3887&gt;3,'Raw Data'!N3887&lt;=3.5),'Bảng Giá'!$B$12,IF(AND('Raw Data'!N3887&gt;3.5,'Raw Data'!N3887&lt;=4),'Bảng Giá'!$B$13,IF(AND('Raw Data'!N3887&gt;4,'Raw Data'!N3887&lt;=4.5),'Bảng Giá'!$B$14,IF(AND('Raw Data'!N3887&gt;4.5,'Raw Data'!N3887&lt;=5),'Bảng Giá'!$B$15,IF(AND('Raw Data'!N3887&gt;5,'Raw Data'!N3887&lt;=5.5),'Bảng Giá'!$B$16,IF(AND('Raw Data'!N3887&gt;5.5,'Raw Data'!N3887&lt;=6),'Bảng Giá'!$B$17,'Bảng Giá'!$B$18)))))))))))))))</f>
        <v>3.5&lt;x&lt;=4</v>
      </c>
      <c r="Q3887" s="48">
        <f t="shared" si="363"/>
        <v>1.948051948051948E-2</v>
      </c>
      <c r="R3887">
        <f t="shared" si="364"/>
        <v>94200</v>
      </c>
      <c r="S3887">
        <f t="shared" si="365"/>
        <v>17200</v>
      </c>
    </row>
    <row r="3888" spans="1:19" x14ac:dyDescent="0.25">
      <c r="A3888" s="12">
        <v>3887</v>
      </c>
      <c r="B3888" s="12" t="s">
        <v>292</v>
      </c>
      <c r="C3888" s="12" t="s">
        <v>2557</v>
      </c>
      <c r="D3888" s="28">
        <v>43020.674108796295</v>
      </c>
      <c r="E3888" s="17">
        <v>43023.174108796295</v>
      </c>
      <c r="F3888" s="13" t="s">
        <v>302</v>
      </c>
      <c r="G3888" s="12">
        <v>3600</v>
      </c>
      <c r="H3888" s="12" t="s">
        <v>146</v>
      </c>
      <c r="I3888" s="12" t="s">
        <v>322</v>
      </c>
      <c r="J3888" s="37">
        <f>INDEX('Bảng Giá'!$C$3:$H$18,MATCH('Raw Data'!P3888,'Bảng Giá'!$B$3:$B$18,0),MATCH('Raw Data'!M3888,'Bảng Giá'!$C$2:$H$2,0))</f>
        <v>78500</v>
      </c>
      <c r="K3888" s="12">
        <v>77000</v>
      </c>
      <c r="L3888" s="36">
        <f t="shared" si="360"/>
        <v>2.5</v>
      </c>
      <c r="M3888" t="str">
        <f>'References data'!H3889</f>
        <v>Liên Vùng đặc biệt</v>
      </c>
      <c r="N3888">
        <f t="shared" si="361"/>
        <v>3.6</v>
      </c>
      <c r="O3888">
        <f t="shared" si="362"/>
        <v>1500</v>
      </c>
      <c r="P3888" t="str">
        <f>IF(AND(N3888&gt;0,N3888&lt;=0.05),'Bảng Giá'!$B$3,IF(AND(N3888&lt;=0.1,N3888&gt;0.05),'Bảng Giá'!$B$4,IF(AND('Raw Data'!N3888&gt;0.1,'Raw Data'!N3888&lt;=0.25),'Bảng Giá'!$B$5,IF(AND('Raw Data'!N3888&gt;0.25,'Raw Data'!N3888&lt;=0.5),'Bảng Giá'!$B$6,IF(AND('Raw Data'!N3888&gt;0.5,'Raw Data'!N3888&lt;=1),'Bảng Giá'!$B$7,IF(AND('Raw Data'!N3888&gt;1,'Raw Data'!N3888&lt;=1.5),'Bảng Giá'!$B$8,IF(AND('Raw Data'!N3888&gt;1.5,'Raw Data'!N3888&lt;=2),'Bảng Giá'!$B$9,IF(AND('Raw Data'!N3888&gt;2,'Raw Data'!N3888&lt;=2.5),'Bảng Giá'!$B$10,IF(AND('Raw Data'!N3888&gt;2.5,'Raw Data'!N3888&lt;=3),'Bảng Giá'!$B$11,IF(AND('Raw Data'!N3888&gt;3,'Raw Data'!N3888&lt;=3.5),'Bảng Giá'!$B$12,IF(AND('Raw Data'!N3888&gt;3.5,'Raw Data'!N3888&lt;=4),'Bảng Giá'!$B$13,IF(AND('Raw Data'!N3888&gt;4,'Raw Data'!N3888&lt;=4.5),'Bảng Giá'!$B$14,IF(AND('Raw Data'!N3888&gt;4.5,'Raw Data'!N3888&lt;=5),'Bảng Giá'!$B$15,IF(AND('Raw Data'!N3888&gt;5,'Raw Data'!N3888&lt;=5.5),'Bảng Giá'!$B$16,IF(AND('Raw Data'!N3888&gt;5.5,'Raw Data'!N3888&lt;=6),'Bảng Giá'!$B$17,'Bảng Giá'!$B$18)))))))))))))))</f>
        <v>3.5&lt;x&lt;=4</v>
      </c>
      <c r="Q3888" s="48">
        <f t="shared" si="363"/>
        <v>1.948051948051948E-2</v>
      </c>
      <c r="R3888">
        <f t="shared" si="364"/>
        <v>94200</v>
      </c>
      <c r="S3888">
        <f t="shared" si="365"/>
        <v>17200</v>
      </c>
    </row>
    <row r="3889" spans="1:19" x14ac:dyDescent="0.25">
      <c r="A3889" s="12">
        <v>3888</v>
      </c>
      <c r="B3889" s="12" t="s">
        <v>292</v>
      </c>
      <c r="C3889" s="12" t="s">
        <v>2558</v>
      </c>
      <c r="D3889" s="28">
        <v>43020.511874999997</v>
      </c>
      <c r="E3889" s="17">
        <v>43023.011874999997</v>
      </c>
      <c r="F3889" s="13" t="s">
        <v>302</v>
      </c>
      <c r="G3889" s="12">
        <v>3600</v>
      </c>
      <c r="H3889" s="12" t="s">
        <v>146</v>
      </c>
      <c r="I3889" s="12" t="s">
        <v>322</v>
      </c>
      <c r="J3889" s="37">
        <f>INDEX('Bảng Giá'!$C$3:$H$18,MATCH('Raw Data'!P3889,'Bảng Giá'!$B$3:$B$18,0),MATCH('Raw Data'!M3889,'Bảng Giá'!$C$2:$H$2,0))</f>
        <v>78500</v>
      </c>
      <c r="K3889" s="12">
        <v>77000</v>
      </c>
      <c r="L3889" s="36">
        <f t="shared" si="360"/>
        <v>2.5</v>
      </c>
      <c r="M3889" t="str">
        <f>'References data'!H3890</f>
        <v>Liên Vùng đặc biệt</v>
      </c>
      <c r="N3889">
        <f t="shared" si="361"/>
        <v>3.6</v>
      </c>
      <c r="O3889">
        <f t="shared" si="362"/>
        <v>1500</v>
      </c>
      <c r="P3889" t="str">
        <f>IF(AND(N3889&gt;0,N3889&lt;=0.05),'Bảng Giá'!$B$3,IF(AND(N3889&lt;=0.1,N3889&gt;0.05),'Bảng Giá'!$B$4,IF(AND('Raw Data'!N3889&gt;0.1,'Raw Data'!N3889&lt;=0.25),'Bảng Giá'!$B$5,IF(AND('Raw Data'!N3889&gt;0.25,'Raw Data'!N3889&lt;=0.5),'Bảng Giá'!$B$6,IF(AND('Raw Data'!N3889&gt;0.5,'Raw Data'!N3889&lt;=1),'Bảng Giá'!$B$7,IF(AND('Raw Data'!N3889&gt;1,'Raw Data'!N3889&lt;=1.5),'Bảng Giá'!$B$8,IF(AND('Raw Data'!N3889&gt;1.5,'Raw Data'!N3889&lt;=2),'Bảng Giá'!$B$9,IF(AND('Raw Data'!N3889&gt;2,'Raw Data'!N3889&lt;=2.5),'Bảng Giá'!$B$10,IF(AND('Raw Data'!N3889&gt;2.5,'Raw Data'!N3889&lt;=3),'Bảng Giá'!$B$11,IF(AND('Raw Data'!N3889&gt;3,'Raw Data'!N3889&lt;=3.5),'Bảng Giá'!$B$12,IF(AND('Raw Data'!N3889&gt;3.5,'Raw Data'!N3889&lt;=4),'Bảng Giá'!$B$13,IF(AND('Raw Data'!N3889&gt;4,'Raw Data'!N3889&lt;=4.5),'Bảng Giá'!$B$14,IF(AND('Raw Data'!N3889&gt;4.5,'Raw Data'!N3889&lt;=5),'Bảng Giá'!$B$15,IF(AND('Raw Data'!N3889&gt;5,'Raw Data'!N3889&lt;=5.5),'Bảng Giá'!$B$16,IF(AND('Raw Data'!N3889&gt;5.5,'Raw Data'!N3889&lt;=6),'Bảng Giá'!$B$17,'Bảng Giá'!$B$18)))))))))))))))</f>
        <v>3.5&lt;x&lt;=4</v>
      </c>
      <c r="Q3889" s="48">
        <f t="shared" si="363"/>
        <v>1.948051948051948E-2</v>
      </c>
      <c r="R3889">
        <f t="shared" si="364"/>
        <v>94200</v>
      </c>
      <c r="S3889">
        <f t="shared" si="365"/>
        <v>17200</v>
      </c>
    </row>
    <row r="3890" spans="1:19" x14ac:dyDescent="0.25">
      <c r="A3890" s="12">
        <v>3889</v>
      </c>
      <c r="B3890" s="12" t="s">
        <v>292</v>
      </c>
      <c r="C3890" s="12" t="s">
        <v>2559</v>
      </c>
      <c r="D3890" s="28">
        <v>43020.333333333336</v>
      </c>
      <c r="E3890" s="17">
        <v>43022.833333333336</v>
      </c>
      <c r="F3890" s="13" t="s">
        <v>302</v>
      </c>
      <c r="G3890" s="12">
        <v>3600</v>
      </c>
      <c r="H3890" s="12" t="s">
        <v>128</v>
      </c>
      <c r="I3890" s="12" t="s">
        <v>322</v>
      </c>
      <c r="J3890" s="37">
        <f>INDEX('Bảng Giá'!$C$3:$H$18,MATCH('Raw Data'!P3890,'Bảng Giá'!$B$3:$B$18,0),MATCH('Raw Data'!M3890,'Bảng Giá'!$C$2:$H$2,0))</f>
        <v>78500</v>
      </c>
      <c r="K3890" s="12">
        <v>77000</v>
      </c>
      <c r="L3890" s="36">
        <f t="shared" si="360"/>
        <v>2.5</v>
      </c>
      <c r="M3890" t="str">
        <f>'References data'!H3891</f>
        <v>Liên Vùng đặc biệt</v>
      </c>
      <c r="N3890">
        <f t="shared" si="361"/>
        <v>3.6</v>
      </c>
      <c r="O3890">
        <f t="shared" si="362"/>
        <v>1500</v>
      </c>
      <c r="P3890" t="str">
        <f>IF(AND(N3890&gt;0,N3890&lt;=0.05),'Bảng Giá'!$B$3,IF(AND(N3890&lt;=0.1,N3890&gt;0.05),'Bảng Giá'!$B$4,IF(AND('Raw Data'!N3890&gt;0.1,'Raw Data'!N3890&lt;=0.25),'Bảng Giá'!$B$5,IF(AND('Raw Data'!N3890&gt;0.25,'Raw Data'!N3890&lt;=0.5),'Bảng Giá'!$B$6,IF(AND('Raw Data'!N3890&gt;0.5,'Raw Data'!N3890&lt;=1),'Bảng Giá'!$B$7,IF(AND('Raw Data'!N3890&gt;1,'Raw Data'!N3890&lt;=1.5),'Bảng Giá'!$B$8,IF(AND('Raw Data'!N3890&gt;1.5,'Raw Data'!N3890&lt;=2),'Bảng Giá'!$B$9,IF(AND('Raw Data'!N3890&gt;2,'Raw Data'!N3890&lt;=2.5),'Bảng Giá'!$B$10,IF(AND('Raw Data'!N3890&gt;2.5,'Raw Data'!N3890&lt;=3),'Bảng Giá'!$B$11,IF(AND('Raw Data'!N3890&gt;3,'Raw Data'!N3890&lt;=3.5),'Bảng Giá'!$B$12,IF(AND('Raw Data'!N3890&gt;3.5,'Raw Data'!N3890&lt;=4),'Bảng Giá'!$B$13,IF(AND('Raw Data'!N3890&gt;4,'Raw Data'!N3890&lt;=4.5),'Bảng Giá'!$B$14,IF(AND('Raw Data'!N3890&gt;4.5,'Raw Data'!N3890&lt;=5),'Bảng Giá'!$B$15,IF(AND('Raw Data'!N3890&gt;5,'Raw Data'!N3890&lt;=5.5),'Bảng Giá'!$B$16,IF(AND('Raw Data'!N3890&gt;5.5,'Raw Data'!N3890&lt;=6),'Bảng Giá'!$B$17,'Bảng Giá'!$B$18)))))))))))))))</f>
        <v>3.5&lt;x&lt;=4</v>
      </c>
      <c r="Q3890" s="48">
        <f t="shared" si="363"/>
        <v>1.948051948051948E-2</v>
      </c>
      <c r="R3890">
        <f t="shared" si="364"/>
        <v>94200</v>
      </c>
      <c r="S3890">
        <f t="shared" si="365"/>
        <v>17200</v>
      </c>
    </row>
    <row r="3891" spans="1:19" x14ac:dyDescent="0.25">
      <c r="A3891" s="12">
        <v>3890</v>
      </c>
      <c r="B3891" s="12" t="s">
        <v>292</v>
      </c>
      <c r="C3891" s="12" t="s">
        <v>2560</v>
      </c>
      <c r="D3891" s="28">
        <v>43020.511828703704</v>
      </c>
      <c r="E3891" s="17">
        <v>43023.011828703704</v>
      </c>
      <c r="F3891" s="13" t="s">
        <v>302</v>
      </c>
      <c r="G3891" s="12">
        <v>3600</v>
      </c>
      <c r="H3891" s="12" t="s">
        <v>146</v>
      </c>
      <c r="I3891" s="12" t="s">
        <v>322</v>
      </c>
      <c r="J3891" s="37">
        <f>INDEX('Bảng Giá'!$C$3:$H$18,MATCH('Raw Data'!P3891,'Bảng Giá'!$B$3:$B$18,0),MATCH('Raw Data'!M3891,'Bảng Giá'!$C$2:$H$2,0))</f>
        <v>78500</v>
      </c>
      <c r="K3891" s="12">
        <v>77000</v>
      </c>
      <c r="L3891" s="36">
        <f t="shared" si="360"/>
        <v>2.5</v>
      </c>
      <c r="M3891" t="str">
        <f>'References data'!H3892</f>
        <v>Liên Vùng đặc biệt</v>
      </c>
      <c r="N3891">
        <f t="shared" si="361"/>
        <v>3.6</v>
      </c>
      <c r="O3891">
        <f t="shared" si="362"/>
        <v>1500</v>
      </c>
      <c r="P3891" t="str">
        <f>IF(AND(N3891&gt;0,N3891&lt;=0.05),'Bảng Giá'!$B$3,IF(AND(N3891&lt;=0.1,N3891&gt;0.05),'Bảng Giá'!$B$4,IF(AND('Raw Data'!N3891&gt;0.1,'Raw Data'!N3891&lt;=0.25),'Bảng Giá'!$B$5,IF(AND('Raw Data'!N3891&gt;0.25,'Raw Data'!N3891&lt;=0.5),'Bảng Giá'!$B$6,IF(AND('Raw Data'!N3891&gt;0.5,'Raw Data'!N3891&lt;=1),'Bảng Giá'!$B$7,IF(AND('Raw Data'!N3891&gt;1,'Raw Data'!N3891&lt;=1.5),'Bảng Giá'!$B$8,IF(AND('Raw Data'!N3891&gt;1.5,'Raw Data'!N3891&lt;=2),'Bảng Giá'!$B$9,IF(AND('Raw Data'!N3891&gt;2,'Raw Data'!N3891&lt;=2.5),'Bảng Giá'!$B$10,IF(AND('Raw Data'!N3891&gt;2.5,'Raw Data'!N3891&lt;=3),'Bảng Giá'!$B$11,IF(AND('Raw Data'!N3891&gt;3,'Raw Data'!N3891&lt;=3.5),'Bảng Giá'!$B$12,IF(AND('Raw Data'!N3891&gt;3.5,'Raw Data'!N3891&lt;=4),'Bảng Giá'!$B$13,IF(AND('Raw Data'!N3891&gt;4,'Raw Data'!N3891&lt;=4.5),'Bảng Giá'!$B$14,IF(AND('Raw Data'!N3891&gt;4.5,'Raw Data'!N3891&lt;=5),'Bảng Giá'!$B$15,IF(AND('Raw Data'!N3891&gt;5,'Raw Data'!N3891&lt;=5.5),'Bảng Giá'!$B$16,IF(AND('Raw Data'!N3891&gt;5.5,'Raw Data'!N3891&lt;=6),'Bảng Giá'!$B$17,'Bảng Giá'!$B$18)))))))))))))))</f>
        <v>3.5&lt;x&lt;=4</v>
      </c>
      <c r="Q3891" s="48">
        <f t="shared" si="363"/>
        <v>1.948051948051948E-2</v>
      </c>
      <c r="R3891">
        <f t="shared" si="364"/>
        <v>94200</v>
      </c>
      <c r="S3891">
        <f t="shared" si="365"/>
        <v>17200</v>
      </c>
    </row>
    <row r="3892" spans="1:19" x14ac:dyDescent="0.25">
      <c r="A3892" s="12">
        <v>3891</v>
      </c>
      <c r="B3892" s="12" t="s">
        <v>292</v>
      </c>
      <c r="C3892" s="12" t="s">
        <v>2561</v>
      </c>
      <c r="D3892" s="28">
        <v>43020.512870370374</v>
      </c>
      <c r="E3892" s="17">
        <v>43024.712870370371</v>
      </c>
      <c r="F3892" s="13" t="s">
        <v>302</v>
      </c>
      <c r="G3892" s="12">
        <v>3600</v>
      </c>
      <c r="H3892" s="12" t="s">
        <v>275</v>
      </c>
      <c r="I3892" s="12" t="s">
        <v>322</v>
      </c>
      <c r="J3892" s="37">
        <f>INDEX('Bảng Giá'!$C$3:$H$18,MATCH('Raw Data'!P3892,'Bảng Giá'!$B$3:$B$18,0),MATCH('Raw Data'!M3892,'Bảng Giá'!$C$2:$H$2,0))</f>
        <v>83500</v>
      </c>
      <c r="K3892" s="12">
        <v>81500</v>
      </c>
      <c r="L3892" s="36">
        <f t="shared" si="360"/>
        <v>4.1999999999970896</v>
      </c>
      <c r="M3892" t="str">
        <f>'References data'!H3893</f>
        <v>Liên Vùng</v>
      </c>
      <c r="N3892">
        <f t="shared" si="361"/>
        <v>3.6</v>
      </c>
      <c r="O3892">
        <f t="shared" si="362"/>
        <v>2000</v>
      </c>
      <c r="P3892" t="str">
        <f>IF(AND(N3892&gt;0,N3892&lt;=0.05),'Bảng Giá'!$B$3,IF(AND(N3892&lt;=0.1,N3892&gt;0.05),'Bảng Giá'!$B$4,IF(AND('Raw Data'!N3892&gt;0.1,'Raw Data'!N3892&lt;=0.25),'Bảng Giá'!$B$5,IF(AND('Raw Data'!N3892&gt;0.25,'Raw Data'!N3892&lt;=0.5),'Bảng Giá'!$B$6,IF(AND('Raw Data'!N3892&gt;0.5,'Raw Data'!N3892&lt;=1),'Bảng Giá'!$B$7,IF(AND('Raw Data'!N3892&gt;1,'Raw Data'!N3892&lt;=1.5),'Bảng Giá'!$B$8,IF(AND('Raw Data'!N3892&gt;1.5,'Raw Data'!N3892&lt;=2),'Bảng Giá'!$B$9,IF(AND('Raw Data'!N3892&gt;2,'Raw Data'!N3892&lt;=2.5),'Bảng Giá'!$B$10,IF(AND('Raw Data'!N3892&gt;2.5,'Raw Data'!N3892&lt;=3),'Bảng Giá'!$B$11,IF(AND('Raw Data'!N3892&gt;3,'Raw Data'!N3892&lt;=3.5),'Bảng Giá'!$B$12,IF(AND('Raw Data'!N3892&gt;3.5,'Raw Data'!N3892&lt;=4),'Bảng Giá'!$B$13,IF(AND('Raw Data'!N3892&gt;4,'Raw Data'!N3892&lt;=4.5),'Bảng Giá'!$B$14,IF(AND('Raw Data'!N3892&gt;4.5,'Raw Data'!N3892&lt;=5),'Bảng Giá'!$B$15,IF(AND('Raw Data'!N3892&gt;5,'Raw Data'!N3892&lt;=5.5),'Bảng Giá'!$B$16,IF(AND('Raw Data'!N3892&gt;5.5,'Raw Data'!N3892&lt;=6),'Bảng Giá'!$B$17,'Bảng Giá'!$B$18)))))))))))))))</f>
        <v>3.5&lt;x&lt;=4</v>
      </c>
      <c r="Q3892" s="48">
        <f t="shared" si="363"/>
        <v>2.4539877300613498E-2</v>
      </c>
      <c r="R3892">
        <f t="shared" si="364"/>
        <v>100200</v>
      </c>
      <c r="S3892">
        <f t="shared" si="365"/>
        <v>18700</v>
      </c>
    </row>
    <row r="3893" spans="1:19" x14ac:dyDescent="0.25">
      <c r="A3893" s="12">
        <v>3892</v>
      </c>
      <c r="B3893" s="12" t="s">
        <v>292</v>
      </c>
      <c r="C3893" s="12" t="s">
        <v>2562</v>
      </c>
      <c r="D3893" s="28">
        <v>43020.511365740742</v>
      </c>
      <c r="E3893" s="17">
        <v>43024.711365740739</v>
      </c>
      <c r="F3893" s="13" t="s">
        <v>302</v>
      </c>
      <c r="G3893" s="12">
        <v>5400</v>
      </c>
      <c r="H3893" s="12" t="s">
        <v>171</v>
      </c>
      <c r="I3893" s="12" t="s">
        <v>311</v>
      </c>
      <c r="J3893" s="37">
        <f>INDEX('Bảng Giá'!$C$3:$H$18,MATCH('Raw Data'!P3893,'Bảng Giá'!$B$3:$B$18,0),MATCH('Raw Data'!M3893,'Bảng Giá'!$C$2:$H$2,0))</f>
        <v>109000</v>
      </c>
      <c r="K3893" s="12">
        <v>106300</v>
      </c>
      <c r="L3893" s="36">
        <f t="shared" si="360"/>
        <v>4.1999999999970896</v>
      </c>
      <c r="M3893" t="str">
        <f>'References data'!H3894</f>
        <v>Liên Vùng</v>
      </c>
      <c r="N3893">
        <f t="shared" si="361"/>
        <v>5.4</v>
      </c>
      <c r="O3893">
        <f t="shared" si="362"/>
        <v>2700</v>
      </c>
      <c r="P3893" t="str">
        <f>IF(AND(N3893&gt;0,N3893&lt;=0.05),'Bảng Giá'!$B$3,IF(AND(N3893&lt;=0.1,N3893&gt;0.05),'Bảng Giá'!$B$4,IF(AND('Raw Data'!N3893&gt;0.1,'Raw Data'!N3893&lt;=0.25),'Bảng Giá'!$B$5,IF(AND('Raw Data'!N3893&gt;0.25,'Raw Data'!N3893&lt;=0.5),'Bảng Giá'!$B$6,IF(AND('Raw Data'!N3893&gt;0.5,'Raw Data'!N3893&lt;=1),'Bảng Giá'!$B$7,IF(AND('Raw Data'!N3893&gt;1,'Raw Data'!N3893&lt;=1.5),'Bảng Giá'!$B$8,IF(AND('Raw Data'!N3893&gt;1.5,'Raw Data'!N3893&lt;=2),'Bảng Giá'!$B$9,IF(AND('Raw Data'!N3893&gt;2,'Raw Data'!N3893&lt;=2.5),'Bảng Giá'!$B$10,IF(AND('Raw Data'!N3893&gt;2.5,'Raw Data'!N3893&lt;=3),'Bảng Giá'!$B$11,IF(AND('Raw Data'!N3893&gt;3,'Raw Data'!N3893&lt;=3.5),'Bảng Giá'!$B$12,IF(AND('Raw Data'!N3893&gt;3.5,'Raw Data'!N3893&lt;=4),'Bảng Giá'!$B$13,IF(AND('Raw Data'!N3893&gt;4,'Raw Data'!N3893&lt;=4.5),'Bảng Giá'!$B$14,IF(AND('Raw Data'!N3893&gt;4.5,'Raw Data'!N3893&lt;=5),'Bảng Giá'!$B$15,IF(AND('Raw Data'!N3893&gt;5,'Raw Data'!N3893&lt;=5.5),'Bảng Giá'!$B$16,IF(AND('Raw Data'!N3893&gt;5.5,'Raw Data'!N3893&lt;=6),'Bảng Giá'!$B$17,'Bảng Giá'!$B$18)))))))))))))))</f>
        <v>5&lt;x&lt;=5.5</v>
      </c>
      <c r="Q3893" s="48">
        <f t="shared" si="363"/>
        <v>2.5399811853245531E-2</v>
      </c>
      <c r="R3893">
        <f t="shared" si="364"/>
        <v>130800</v>
      </c>
      <c r="S3893">
        <f t="shared" si="365"/>
        <v>24500</v>
      </c>
    </row>
    <row r="3894" spans="1:19" x14ac:dyDescent="0.25">
      <c r="A3894" s="12">
        <v>3893</v>
      </c>
      <c r="B3894" s="12" t="s">
        <v>292</v>
      </c>
      <c r="C3894" s="12" t="s">
        <v>2563</v>
      </c>
      <c r="D3894" s="28">
        <v>43019.374363425923</v>
      </c>
      <c r="E3894" s="17">
        <v>43023.57436342592</v>
      </c>
      <c r="F3894" s="13" t="s">
        <v>302</v>
      </c>
      <c r="G3894" s="12">
        <v>3600</v>
      </c>
      <c r="H3894" s="12" t="s">
        <v>190</v>
      </c>
      <c r="I3894" s="12" t="s">
        <v>322</v>
      </c>
      <c r="J3894" s="37">
        <f>INDEX('Bảng Giá'!$C$3:$H$18,MATCH('Raw Data'!P3894,'Bảng Giá'!$B$3:$B$18,0),MATCH('Raw Data'!M3894,'Bảng Giá'!$C$2:$H$2,0))</f>
        <v>83500</v>
      </c>
      <c r="K3894" s="12">
        <v>81500</v>
      </c>
      <c r="L3894" s="36">
        <f t="shared" si="360"/>
        <v>4.1999999999970896</v>
      </c>
      <c r="M3894" t="str">
        <f>'References data'!H3895</f>
        <v>Liên Vùng</v>
      </c>
      <c r="N3894">
        <f t="shared" si="361"/>
        <v>3.6</v>
      </c>
      <c r="O3894">
        <f t="shared" si="362"/>
        <v>2000</v>
      </c>
      <c r="P3894" t="str">
        <f>IF(AND(N3894&gt;0,N3894&lt;=0.05),'Bảng Giá'!$B$3,IF(AND(N3894&lt;=0.1,N3894&gt;0.05),'Bảng Giá'!$B$4,IF(AND('Raw Data'!N3894&gt;0.1,'Raw Data'!N3894&lt;=0.25),'Bảng Giá'!$B$5,IF(AND('Raw Data'!N3894&gt;0.25,'Raw Data'!N3894&lt;=0.5),'Bảng Giá'!$B$6,IF(AND('Raw Data'!N3894&gt;0.5,'Raw Data'!N3894&lt;=1),'Bảng Giá'!$B$7,IF(AND('Raw Data'!N3894&gt;1,'Raw Data'!N3894&lt;=1.5),'Bảng Giá'!$B$8,IF(AND('Raw Data'!N3894&gt;1.5,'Raw Data'!N3894&lt;=2),'Bảng Giá'!$B$9,IF(AND('Raw Data'!N3894&gt;2,'Raw Data'!N3894&lt;=2.5),'Bảng Giá'!$B$10,IF(AND('Raw Data'!N3894&gt;2.5,'Raw Data'!N3894&lt;=3),'Bảng Giá'!$B$11,IF(AND('Raw Data'!N3894&gt;3,'Raw Data'!N3894&lt;=3.5),'Bảng Giá'!$B$12,IF(AND('Raw Data'!N3894&gt;3.5,'Raw Data'!N3894&lt;=4),'Bảng Giá'!$B$13,IF(AND('Raw Data'!N3894&gt;4,'Raw Data'!N3894&lt;=4.5),'Bảng Giá'!$B$14,IF(AND('Raw Data'!N3894&gt;4.5,'Raw Data'!N3894&lt;=5),'Bảng Giá'!$B$15,IF(AND('Raw Data'!N3894&gt;5,'Raw Data'!N3894&lt;=5.5),'Bảng Giá'!$B$16,IF(AND('Raw Data'!N3894&gt;5.5,'Raw Data'!N3894&lt;=6),'Bảng Giá'!$B$17,'Bảng Giá'!$B$18)))))))))))))))</f>
        <v>3.5&lt;x&lt;=4</v>
      </c>
      <c r="Q3894" s="48">
        <f t="shared" si="363"/>
        <v>2.4539877300613498E-2</v>
      </c>
      <c r="R3894">
        <f t="shared" si="364"/>
        <v>100200</v>
      </c>
      <c r="S3894">
        <f t="shared" si="365"/>
        <v>18700</v>
      </c>
    </row>
    <row r="3895" spans="1:19" x14ac:dyDescent="0.25">
      <c r="A3895" s="12">
        <v>3894</v>
      </c>
      <c r="B3895" s="12" t="s">
        <v>292</v>
      </c>
      <c r="C3895" s="12" t="s">
        <v>2564</v>
      </c>
      <c r="D3895" s="28">
        <v>43018.333333333336</v>
      </c>
      <c r="E3895" s="17">
        <v>43020.833333333336</v>
      </c>
      <c r="F3895" s="13" t="s">
        <v>303</v>
      </c>
      <c r="G3895" s="12">
        <v>200</v>
      </c>
      <c r="H3895" s="12" t="s">
        <v>311</v>
      </c>
      <c r="I3895" s="12" t="s">
        <v>76</v>
      </c>
      <c r="J3895" s="37">
        <f>INDEX('Bảng Giá'!$C$3:$H$18,MATCH('Raw Data'!P3895,'Bảng Giá'!$B$3:$B$18,0),MATCH('Raw Data'!M3895,'Bảng Giá'!$C$2:$H$2,0))</f>
        <v>21000</v>
      </c>
      <c r="K3895" s="12">
        <v>20600</v>
      </c>
      <c r="L3895" s="36">
        <f t="shared" si="360"/>
        <v>2.5</v>
      </c>
      <c r="M3895" t="str">
        <f>'References data'!H3896</f>
        <v>Liên Vùng đặc biệt</v>
      </c>
      <c r="N3895">
        <f t="shared" si="361"/>
        <v>0.2</v>
      </c>
      <c r="O3895">
        <f t="shared" si="362"/>
        <v>400</v>
      </c>
      <c r="P3895" t="str">
        <f>IF(AND(N3895&gt;0,N3895&lt;=0.05),'Bảng Giá'!$B$3,IF(AND(N3895&lt;=0.1,N3895&gt;0.05),'Bảng Giá'!$B$4,IF(AND('Raw Data'!N3895&gt;0.1,'Raw Data'!N3895&lt;=0.25),'Bảng Giá'!$B$5,IF(AND('Raw Data'!N3895&gt;0.25,'Raw Data'!N3895&lt;=0.5),'Bảng Giá'!$B$6,IF(AND('Raw Data'!N3895&gt;0.5,'Raw Data'!N3895&lt;=1),'Bảng Giá'!$B$7,IF(AND('Raw Data'!N3895&gt;1,'Raw Data'!N3895&lt;=1.5),'Bảng Giá'!$B$8,IF(AND('Raw Data'!N3895&gt;1.5,'Raw Data'!N3895&lt;=2),'Bảng Giá'!$B$9,IF(AND('Raw Data'!N3895&gt;2,'Raw Data'!N3895&lt;=2.5),'Bảng Giá'!$B$10,IF(AND('Raw Data'!N3895&gt;2.5,'Raw Data'!N3895&lt;=3),'Bảng Giá'!$B$11,IF(AND('Raw Data'!N3895&gt;3,'Raw Data'!N3895&lt;=3.5),'Bảng Giá'!$B$12,IF(AND('Raw Data'!N3895&gt;3.5,'Raw Data'!N3895&lt;=4),'Bảng Giá'!$B$13,IF(AND('Raw Data'!N3895&gt;4,'Raw Data'!N3895&lt;=4.5),'Bảng Giá'!$B$14,IF(AND('Raw Data'!N3895&gt;4.5,'Raw Data'!N3895&lt;=5),'Bảng Giá'!$B$15,IF(AND('Raw Data'!N3895&gt;5,'Raw Data'!N3895&lt;=5.5),'Bảng Giá'!$B$16,IF(AND('Raw Data'!N3895&gt;5.5,'Raw Data'!N3895&lt;=6),'Bảng Giá'!$B$17,'Bảng Giá'!$B$18)))))))))))))))</f>
        <v>0.1&lt;x&lt;=0.25</v>
      </c>
      <c r="Q3895" s="48">
        <f t="shared" si="363"/>
        <v>1.9417475728155338E-2</v>
      </c>
      <c r="R3895">
        <f t="shared" si="364"/>
        <v>25200</v>
      </c>
      <c r="S3895">
        <f t="shared" si="365"/>
        <v>4600</v>
      </c>
    </row>
    <row r="3896" spans="1:19" x14ac:dyDescent="0.25">
      <c r="A3896" s="12">
        <v>3895</v>
      </c>
      <c r="B3896" s="12" t="s">
        <v>292</v>
      </c>
      <c r="C3896" s="12" t="s">
        <v>2565</v>
      </c>
      <c r="D3896" s="28">
        <v>43018.685057870367</v>
      </c>
      <c r="E3896" s="17">
        <v>43021.185057870367</v>
      </c>
      <c r="F3896" s="13" t="s">
        <v>302</v>
      </c>
      <c r="G3896" s="12">
        <v>3600</v>
      </c>
      <c r="H3896" s="12" t="s">
        <v>131</v>
      </c>
      <c r="I3896" s="12" t="s">
        <v>322</v>
      </c>
      <c r="J3896" s="37">
        <f>INDEX('Bảng Giá'!$C$3:$H$18,MATCH('Raw Data'!P3896,'Bảng Giá'!$B$3:$B$18,0),MATCH('Raw Data'!M3896,'Bảng Giá'!$C$2:$H$2,0))</f>
        <v>78500</v>
      </c>
      <c r="K3896" s="12">
        <v>77000</v>
      </c>
      <c r="L3896" s="36">
        <f t="shared" si="360"/>
        <v>2.5</v>
      </c>
      <c r="M3896" t="str">
        <f>'References data'!H3897</f>
        <v>Liên Vùng đặc biệt</v>
      </c>
      <c r="N3896">
        <f t="shared" si="361"/>
        <v>3.6</v>
      </c>
      <c r="O3896">
        <f t="shared" si="362"/>
        <v>1500</v>
      </c>
      <c r="P3896" t="str">
        <f>IF(AND(N3896&gt;0,N3896&lt;=0.05),'Bảng Giá'!$B$3,IF(AND(N3896&lt;=0.1,N3896&gt;0.05),'Bảng Giá'!$B$4,IF(AND('Raw Data'!N3896&gt;0.1,'Raw Data'!N3896&lt;=0.25),'Bảng Giá'!$B$5,IF(AND('Raw Data'!N3896&gt;0.25,'Raw Data'!N3896&lt;=0.5),'Bảng Giá'!$B$6,IF(AND('Raw Data'!N3896&gt;0.5,'Raw Data'!N3896&lt;=1),'Bảng Giá'!$B$7,IF(AND('Raw Data'!N3896&gt;1,'Raw Data'!N3896&lt;=1.5),'Bảng Giá'!$B$8,IF(AND('Raw Data'!N3896&gt;1.5,'Raw Data'!N3896&lt;=2),'Bảng Giá'!$B$9,IF(AND('Raw Data'!N3896&gt;2,'Raw Data'!N3896&lt;=2.5),'Bảng Giá'!$B$10,IF(AND('Raw Data'!N3896&gt;2.5,'Raw Data'!N3896&lt;=3),'Bảng Giá'!$B$11,IF(AND('Raw Data'!N3896&gt;3,'Raw Data'!N3896&lt;=3.5),'Bảng Giá'!$B$12,IF(AND('Raw Data'!N3896&gt;3.5,'Raw Data'!N3896&lt;=4),'Bảng Giá'!$B$13,IF(AND('Raw Data'!N3896&gt;4,'Raw Data'!N3896&lt;=4.5),'Bảng Giá'!$B$14,IF(AND('Raw Data'!N3896&gt;4.5,'Raw Data'!N3896&lt;=5),'Bảng Giá'!$B$15,IF(AND('Raw Data'!N3896&gt;5,'Raw Data'!N3896&lt;=5.5),'Bảng Giá'!$B$16,IF(AND('Raw Data'!N3896&gt;5.5,'Raw Data'!N3896&lt;=6),'Bảng Giá'!$B$17,'Bảng Giá'!$B$18)))))))))))))))</f>
        <v>3.5&lt;x&lt;=4</v>
      </c>
      <c r="Q3896" s="48">
        <f t="shared" si="363"/>
        <v>1.948051948051948E-2</v>
      </c>
      <c r="R3896">
        <f t="shared" si="364"/>
        <v>94200</v>
      </c>
      <c r="S3896">
        <f t="shared" si="365"/>
        <v>17200</v>
      </c>
    </row>
    <row r="3897" spans="1:19" x14ac:dyDescent="0.25">
      <c r="A3897" s="12">
        <v>3896</v>
      </c>
      <c r="B3897" s="12" t="s">
        <v>292</v>
      </c>
      <c r="C3897" s="12" t="s">
        <v>2566</v>
      </c>
      <c r="D3897" s="28">
        <v>43020.333333333336</v>
      </c>
      <c r="E3897" s="17">
        <v>43022.833333333336</v>
      </c>
      <c r="F3897" s="13" t="s">
        <v>302</v>
      </c>
      <c r="G3897" s="12">
        <v>3600</v>
      </c>
      <c r="H3897" s="12" t="s">
        <v>139</v>
      </c>
      <c r="I3897" s="12" t="s">
        <v>322</v>
      </c>
      <c r="J3897" s="37">
        <f>INDEX('Bảng Giá'!$C$3:$H$18,MATCH('Raw Data'!P3897,'Bảng Giá'!$B$3:$B$18,0),MATCH('Raw Data'!M3897,'Bảng Giá'!$C$2:$H$2,0))</f>
        <v>78500</v>
      </c>
      <c r="K3897" s="12">
        <v>77000</v>
      </c>
      <c r="L3897" s="36">
        <f t="shared" si="360"/>
        <v>2.5</v>
      </c>
      <c r="M3897" t="str">
        <f>'References data'!H3898</f>
        <v>Liên Vùng đặc biệt</v>
      </c>
      <c r="N3897">
        <f t="shared" si="361"/>
        <v>3.6</v>
      </c>
      <c r="O3897">
        <f t="shared" si="362"/>
        <v>1500</v>
      </c>
      <c r="P3897" t="str">
        <f>IF(AND(N3897&gt;0,N3897&lt;=0.05),'Bảng Giá'!$B$3,IF(AND(N3897&lt;=0.1,N3897&gt;0.05),'Bảng Giá'!$B$4,IF(AND('Raw Data'!N3897&gt;0.1,'Raw Data'!N3897&lt;=0.25),'Bảng Giá'!$B$5,IF(AND('Raw Data'!N3897&gt;0.25,'Raw Data'!N3897&lt;=0.5),'Bảng Giá'!$B$6,IF(AND('Raw Data'!N3897&gt;0.5,'Raw Data'!N3897&lt;=1),'Bảng Giá'!$B$7,IF(AND('Raw Data'!N3897&gt;1,'Raw Data'!N3897&lt;=1.5),'Bảng Giá'!$B$8,IF(AND('Raw Data'!N3897&gt;1.5,'Raw Data'!N3897&lt;=2),'Bảng Giá'!$B$9,IF(AND('Raw Data'!N3897&gt;2,'Raw Data'!N3897&lt;=2.5),'Bảng Giá'!$B$10,IF(AND('Raw Data'!N3897&gt;2.5,'Raw Data'!N3897&lt;=3),'Bảng Giá'!$B$11,IF(AND('Raw Data'!N3897&gt;3,'Raw Data'!N3897&lt;=3.5),'Bảng Giá'!$B$12,IF(AND('Raw Data'!N3897&gt;3.5,'Raw Data'!N3897&lt;=4),'Bảng Giá'!$B$13,IF(AND('Raw Data'!N3897&gt;4,'Raw Data'!N3897&lt;=4.5),'Bảng Giá'!$B$14,IF(AND('Raw Data'!N3897&gt;4.5,'Raw Data'!N3897&lt;=5),'Bảng Giá'!$B$15,IF(AND('Raw Data'!N3897&gt;5,'Raw Data'!N3897&lt;=5.5),'Bảng Giá'!$B$16,IF(AND('Raw Data'!N3897&gt;5.5,'Raw Data'!N3897&lt;=6),'Bảng Giá'!$B$17,'Bảng Giá'!$B$18)))))))))))))))</f>
        <v>3.5&lt;x&lt;=4</v>
      </c>
      <c r="Q3897" s="48">
        <f t="shared" si="363"/>
        <v>1.948051948051948E-2</v>
      </c>
      <c r="R3897">
        <f t="shared" si="364"/>
        <v>94200</v>
      </c>
      <c r="S3897">
        <f t="shared" si="365"/>
        <v>17200</v>
      </c>
    </row>
    <row r="3898" spans="1:19" x14ac:dyDescent="0.25">
      <c r="A3898" s="12">
        <v>3897</v>
      </c>
      <c r="B3898" s="12" t="s">
        <v>292</v>
      </c>
      <c r="C3898" s="12" t="s">
        <v>2567</v>
      </c>
      <c r="D3898" s="28">
        <v>43021.436145833337</v>
      </c>
      <c r="E3898" s="17">
        <v>43025.636145833334</v>
      </c>
      <c r="F3898" s="13" t="s">
        <v>302</v>
      </c>
      <c r="G3898" s="12">
        <v>3600</v>
      </c>
      <c r="H3898" s="12" t="s">
        <v>190</v>
      </c>
      <c r="I3898" s="12" t="s">
        <v>322</v>
      </c>
      <c r="J3898" s="37">
        <f>INDEX('Bảng Giá'!$C$3:$H$18,MATCH('Raw Data'!P3898,'Bảng Giá'!$B$3:$B$18,0),MATCH('Raw Data'!M3898,'Bảng Giá'!$C$2:$H$2,0))</f>
        <v>83500</v>
      </c>
      <c r="K3898" s="12">
        <v>81500</v>
      </c>
      <c r="L3898" s="36">
        <f t="shared" si="360"/>
        <v>4.1999999999970896</v>
      </c>
      <c r="M3898" t="str">
        <f>'References data'!H3899</f>
        <v>Liên Vùng</v>
      </c>
      <c r="N3898">
        <f t="shared" si="361"/>
        <v>3.6</v>
      </c>
      <c r="O3898">
        <f t="shared" si="362"/>
        <v>2000</v>
      </c>
      <c r="P3898" t="str">
        <f>IF(AND(N3898&gt;0,N3898&lt;=0.05),'Bảng Giá'!$B$3,IF(AND(N3898&lt;=0.1,N3898&gt;0.05),'Bảng Giá'!$B$4,IF(AND('Raw Data'!N3898&gt;0.1,'Raw Data'!N3898&lt;=0.25),'Bảng Giá'!$B$5,IF(AND('Raw Data'!N3898&gt;0.25,'Raw Data'!N3898&lt;=0.5),'Bảng Giá'!$B$6,IF(AND('Raw Data'!N3898&gt;0.5,'Raw Data'!N3898&lt;=1),'Bảng Giá'!$B$7,IF(AND('Raw Data'!N3898&gt;1,'Raw Data'!N3898&lt;=1.5),'Bảng Giá'!$B$8,IF(AND('Raw Data'!N3898&gt;1.5,'Raw Data'!N3898&lt;=2),'Bảng Giá'!$B$9,IF(AND('Raw Data'!N3898&gt;2,'Raw Data'!N3898&lt;=2.5),'Bảng Giá'!$B$10,IF(AND('Raw Data'!N3898&gt;2.5,'Raw Data'!N3898&lt;=3),'Bảng Giá'!$B$11,IF(AND('Raw Data'!N3898&gt;3,'Raw Data'!N3898&lt;=3.5),'Bảng Giá'!$B$12,IF(AND('Raw Data'!N3898&gt;3.5,'Raw Data'!N3898&lt;=4),'Bảng Giá'!$B$13,IF(AND('Raw Data'!N3898&gt;4,'Raw Data'!N3898&lt;=4.5),'Bảng Giá'!$B$14,IF(AND('Raw Data'!N3898&gt;4.5,'Raw Data'!N3898&lt;=5),'Bảng Giá'!$B$15,IF(AND('Raw Data'!N3898&gt;5,'Raw Data'!N3898&lt;=5.5),'Bảng Giá'!$B$16,IF(AND('Raw Data'!N3898&gt;5.5,'Raw Data'!N3898&lt;=6),'Bảng Giá'!$B$17,'Bảng Giá'!$B$18)))))))))))))))</f>
        <v>3.5&lt;x&lt;=4</v>
      </c>
      <c r="Q3898" s="48">
        <f t="shared" si="363"/>
        <v>2.4539877300613498E-2</v>
      </c>
      <c r="R3898">
        <f t="shared" si="364"/>
        <v>100200</v>
      </c>
      <c r="S3898">
        <f t="shared" si="365"/>
        <v>18700</v>
      </c>
    </row>
    <row r="3899" spans="1:19" x14ac:dyDescent="0.25">
      <c r="A3899" s="12">
        <v>3898</v>
      </c>
      <c r="B3899" s="12" t="s">
        <v>292</v>
      </c>
      <c r="C3899" s="12" t="s">
        <v>2568</v>
      </c>
      <c r="D3899" s="28">
        <v>43020.512187499997</v>
      </c>
      <c r="E3899" s="17">
        <v>43024.712187499994</v>
      </c>
      <c r="F3899" s="13" t="s">
        <v>302</v>
      </c>
      <c r="G3899" s="12">
        <v>3600</v>
      </c>
      <c r="H3899" s="12" t="s">
        <v>190</v>
      </c>
      <c r="I3899" s="12" t="s">
        <v>322</v>
      </c>
      <c r="J3899" s="37">
        <f>INDEX('Bảng Giá'!$C$3:$H$18,MATCH('Raw Data'!P3899,'Bảng Giá'!$B$3:$B$18,0),MATCH('Raw Data'!M3899,'Bảng Giá'!$C$2:$H$2,0))</f>
        <v>83500</v>
      </c>
      <c r="K3899" s="12">
        <v>81500</v>
      </c>
      <c r="L3899" s="36">
        <f t="shared" si="360"/>
        <v>4.1999999999970896</v>
      </c>
      <c r="M3899" t="str">
        <f>'References data'!H3900</f>
        <v>Liên Vùng</v>
      </c>
      <c r="N3899">
        <f t="shared" si="361"/>
        <v>3.6</v>
      </c>
      <c r="O3899">
        <f t="shared" si="362"/>
        <v>2000</v>
      </c>
      <c r="P3899" t="str">
        <f>IF(AND(N3899&gt;0,N3899&lt;=0.05),'Bảng Giá'!$B$3,IF(AND(N3899&lt;=0.1,N3899&gt;0.05),'Bảng Giá'!$B$4,IF(AND('Raw Data'!N3899&gt;0.1,'Raw Data'!N3899&lt;=0.25),'Bảng Giá'!$B$5,IF(AND('Raw Data'!N3899&gt;0.25,'Raw Data'!N3899&lt;=0.5),'Bảng Giá'!$B$6,IF(AND('Raw Data'!N3899&gt;0.5,'Raw Data'!N3899&lt;=1),'Bảng Giá'!$B$7,IF(AND('Raw Data'!N3899&gt;1,'Raw Data'!N3899&lt;=1.5),'Bảng Giá'!$B$8,IF(AND('Raw Data'!N3899&gt;1.5,'Raw Data'!N3899&lt;=2),'Bảng Giá'!$B$9,IF(AND('Raw Data'!N3899&gt;2,'Raw Data'!N3899&lt;=2.5),'Bảng Giá'!$B$10,IF(AND('Raw Data'!N3899&gt;2.5,'Raw Data'!N3899&lt;=3),'Bảng Giá'!$B$11,IF(AND('Raw Data'!N3899&gt;3,'Raw Data'!N3899&lt;=3.5),'Bảng Giá'!$B$12,IF(AND('Raw Data'!N3899&gt;3.5,'Raw Data'!N3899&lt;=4),'Bảng Giá'!$B$13,IF(AND('Raw Data'!N3899&gt;4,'Raw Data'!N3899&lt;=4.5),'Bảng Giá'!$B$14,IF(AND('Raw Data'!N3899&gt;4.5,'Raw Data'!N3899&lt;=5),'Bảng Giá'!$B$15,IF(AND('Raw Data'!N3899&gt;5,'Raw Data'!N3899&lt;=5.5),'Bảng Giá'!$B$16,IF(AND('Raw Data'!N3899&gt;5.5,'Raw Data'!N3899&lt;=6),'Bảng Giá'!$B$17,'Bảng Giá'!$B$18)))))))))))))))</f>
        <v>3.5&lt;x&lt;=4</v>
      </c>
      <c r="Q3899" s="48">
        <f t="shared" si="363"/>
        <v>2.4539877300613498E-2</v>
      </c>
      <c r="R3899">
        <f t="shared" si="364"/>
        <v>100200</v>
      </c>
      <c r="S3899">
        <f t="shared" si="365"/>
        <v>18700</v>
      </c>
    </row>
    <row r="3900" spans="1:19" x14ac:dyDescent="0.25">
      <c r="A3900" s="12">
        <v>3899</v>
      </c>
      <c r="B3900" s="12" t="s">
        <v>292</v>
      </c>
      <c r="C3900" s="12" t="s">
        <v>2569</v>
      </c>
      <c r="D3900" s="28">
        <v>43015.49863425926</v>
      </c>
      <c r="E3900" s="17">
        <v>43017.99863425926</v>
      </c>
      <c r="F3900" s="13" t="s">
        <v>302</v>
      </c>
      <c r="G3900" s="12">
        <v>3600</v>
      </c>
      <c r="H3900" s="12" t="s">
        <v>146</v>
      </c>
      <c r="I3900" s="12" t="s">
        <v>322</v>
      </c>
      <c r="J3900" s="37">
        <f>INDEX('Bảng Giá'!$C$3:$H$18,MATCH('Raw Data'!P3900,'Bảng Giá'!$B$3:$B$18,0),MATCH('Raw Data'!M3900,'Bảng Giá'!$C$2:$H$2,0))</f>
        <v>78500</v>
      </c>
      <c r="K3900" s="12">
        <v>77000</v>
      </c>
      <c r="L3900" s="36">
        <f t="shared" si="360"/>
        <v>2.5</v>
      </c>
      <c r="M3900" t="str">
        <f>'References data'!H3901</f>
        <v>Liên Vùng đặc biệt</v>
      </c>
      <c r="N3900">
        <f t="shared" si="361"/>
        <v>3.6</v>
      </c>
      <c r="O3900">
        <f t="shared" si="362"/>
        <v>1500</v>
      </c>
      <c r="P3900" t="str">
        <f>IF(AND(N3900&gt;0,N3900&lt;=0.05),'Bảng Giá'!$B$3,IF(AND(N3900&lt;=0.1,N3900&gt;0.05),'Bảng Giá'!$B$4,IF(AND('Raw Data'!N3900&gt;0.1,'Raw Data'!N3900&lt;=0.25),'Bảng Giá'!$B$5,IF(AND('Raw Data'!N3900&gt;0.25,'Raw Data'!N3900&lt;=0.5),'Bảng Giá'!$B$6,IF(AND('Raw Data'!N3900&gt;0.5,'Raw Data'!N3900&lt;=1),'Bảng Giá'!$B$7,IF(AND('Raw Data'!N3900&gt;1,'Raw Data'!N3900&lt;=1.5),'Bảng Giá'!$B$8,IF(AND('Raw Data'!N3900&gt;1.5,'Raw Data'!N3900&lt;=2),'Bảng Giá'!$B$9,IF(AND('Raw Data'!N3900&gt;2,'Raw Data'!N3900&lt;=2.5),'Bảng Giá'!$B$10,IF(AND('Raw Data'!N3900&gt;2.5,'Raw Data'!N3900&lt;=3),'Bảng Giá'!$B$11,IF(AND('Raw Data'!N3900&gt;3,'Raw Data'!N3900&lt;=3.5),'Bảng Giá'!$B$12,IF(AND('Raw Data'!N3900&gt;3.5,'Raw Data'!N3900&lt;=4),'Bảng Giá'!$B$13,IF(AND('Raw Data'!N3900&gt;4,'Raw Data'!N3900&lt;=4.5),'Bảng Giá'!$B$14,IF(AND('Raw Data'!N3900&gt;4.5,'Raw Data'!N3900&lt;=5),'Bảng Giá'!$B$15,IF(AND('Raw Data'!N3900&gt;5,'Raw Data'!N3900&lt;=5.5),'Bảng Giá'!$B$16,IF(AND('Raw Data'!N3900&gt;5.5,'Raw Data'!N3900&lt;=6),'Bảng Giá'!$B$17,'Bảng Giá'!$B$18)))))))))))))))</f>
        <v>3.5&lt;x&lt;=4</v>
      </c>
      <c r="Q3900" s="48">
        <f t="shared" si="363"/>
        <v>1.948051948051948E-2</v>
      </c>
      <c r="R3900">
        <f t="shared" si="364"/>
        <v>94200</v>
      </c>
      <c r="S3900">
        <f t="shared" si="365"/>
        <v>17200</v>
      </c>
    </row>
    <row r="3901" spans="1:19" x14ac:dyDescent="0.25">
      <c r="A3901" s="12">
        <v>3900</v>
      </c>
      <c r="B3901" s="12" t="s">
        <v>292</v>
      </c>
      <c r="C3901" s="12" t="s">
        <v>2570</v>
      </c>
      <c r="D3901" s="28">
        <v>43018.394918981481</v>
      </c>
      <c r="E3901" s="17">
        <v>43020.894918981481</v>
      </c>
      <c r="F3901" s="13" t="s">
        <v>302</v>
      </c>
      <c r="G3901" s="12">
        <v>3600</v>
      </c>
      <c r="H3901" s="12" t="s">
        <v>128</v>
      </c>
      <c r="I3901" s="12" t="s">
        <v>322</v>
      </c>
      <c r="J3901" s="37">
        <f>INDEX('Bảng Giá'!$C$3:$H$18,MATCH('Raw Data'!P3901,'Bảng Giá'!$B$3:$B$18,0),MATCH('Raw Data'!M3901,'Bảng Giá'!$C$2:$H$2,0))</f>
        <v>78500</v>
      </c>
      <c r="K3901" s="12">
        <v>77000</v>
      </c>
      <c r="L3901" s="36">
        <f t="shared" si="360"/>
        <v>2.5</v>
      </c>
      <c r="M3901" t="str">
        <f>'References data'!H3902</f>
        <v>Liên Vùng đặc biệt</v>
      </c>
      <c r="N3901">
        <f t="shared" si="361"/>
        <v>3.6</v>
      </c>
      <c r="O3901">
        <f t="shared" si="362"/>
        <v>1500</v>
      </c>
      <c r="P3901" t="str">
        <f>IF(AND(N3901&gt;0,N3901&lt;=0.05),'Bảng Giá'!$B$3,IF(AND(N3901&lt;=0.1,N3901&gt;0.05),'Bảng Giá'!$B$4,IF(AND('Raw Data'!N3901&gt;0.1,'Raw Data'!N3901&lt;=0.25),'Bảng Giá'!$B$5,IF(AND('Raw Data'!N3901&gt;0.25,'Raw Data'!N3901&lt;=0.5),'Bảng Giá'!$B$6,IF(AND('Raw Data'!N3901&gt;0.5,'Raw Data'!N3901&lt;=1),'Bảng Giá'!$B$7,IF(AND('Raw Data'!N3901&gt;1,'Raw Data'!N3901&lt;=1.5),'Bảng Giá'!$B$8,IF(AND('Raw Data'!N3901&gt;1.5,'Raw Data'!N3901&lt;=2),'Bảng Giá'!$B$9,IF(AND('Raw Data'!N3901&gt;2,'Raw Data'!N3901&lt;=2.5),'Bảng Giá'!$B$10,IF(AND('Raw Data'!N3901&gt;2.5,'Raw Data'!N3901&lt;=3),'Bảng Giá'!$B$11,IF(AND('Raw Data'!N3901&gt;3,'Raw Data'!N3901&lt;=3.5),'Bảng Giá'!$B$12,IF(AND('Raw Data'!N3901&gt;3.5,'Raw Data'!N3901&lt;=4),'Bảng Giá'!$B$13,IF(AND('Raw Data'!N3901&gt;4,'Raw Data'!N3901&lt;=4.5),'Bảng Giá'!$B$14,IF(AND('Raw Data'!N3901&gt;4.5,'Raw Data'!N3901&lt;=5),'Bảng Giá'!$B$15,IF(AND('Raw Data'!N3901&gt;5,'Raw Data'!N3901&lt;=5.5),'Bảng Giá'!$B$16,IF(AND('Raw Data'!N3901&gt;5.5,'Raw Data'!N3901&lt;=6),'Bảng Giá'!$B$17,'Bảng Giá'!$B$18)))))))))))))))</f>
        <v>3.5&lt;x&lt;=4</v>
      </c>
      <c r="Q3901" s="48">
        <f t="shared" si="363"/>
        <v>1.948051948051948E-2</v>
      </c>
      <c r="R3901">
        <f t="shared" si="364"/>
        <v>94200</v>
      </c>
      <c r="S3901">
        <f t="shared" si="365"/>
        <v>17200</v>
      </c>
    </row>
    <row r="3902" spans="1:19" x14ac:dyDescent="0.25">
      <c r="A3902" s="12">
        <v>3901</v>
      </c>
      <c r="B3902" s="12" t="s">
        <v>292</v>
      </c>
      <c r="C3902" s="12" t="s">
        <v>2571</v>
      </c>
      <c r="D3902" s="28">
        <v>43018.333333333336</v>
      </c>
      <c r="E3902" s="17">
        <v>43020.833333333336</v>
      </c>
      <c r="F3902" s="13" t="s">
        <v>302</v>
      </c>
      <c r="G3902" s="12">
        <v>3600</v>
      </c>
      <c r="H3902" s="12" t="s">
        <v>131</v>
      </c>
      <c r="I3902" s="12" t="s">
        <v>322</v>
      </c>
      <c r="J3902" s="37">
        <f>INDEX('Bảng Giá'!$C$3:$H$18,MATCH('Raw Data'!P3902,'Bảng Giá'!$B$3:$B$18,0),MATCH('Raw Data'!M3902,'Bảng Giá'!$C$2:$H$2,0))</f>
        <v>78500</v>
      </c>
      <c r="K3902" s="12">
        <v>77000</v>
      </c>
      <c r="L3902" s="36">
        <f t="shared" si="360"/>
        <v>2.5</v>
      </c>
      <c r="M3902" t="str">
        <f>'References data'!H3903</f>
        <v>Liên Vùng đặc biệt</v>
      </c>
      <c r="N3902">
        <f t="shared" si="361"/>
        <v>3.6</v>
      </c>
      <c r="O3902">
        <f t="shared" si="362"/>
        <v>1500</v>
      </c>
      <c r="P3902" t="str">
        <f>IF(AND(N3902&gt;0,N3902&lt;=0.05),'Bảng Giá'!$B$3,IF(AND(N3902&lt;=0.1,N3902&gt;0.05),'Bảng Giá'!$B$4,IF(AND('Raw Data'!N3902&gt;0.1,'Raw Data'!N3902&lt;=0.25),'Bảng Giá'!$B$5,IF(AND('Raw Data'!N3902&gt;0.25,'Raw Data'!N3902&lt;=0.5),'Bảng Giá'!$B$6,IF(AND('Raw Data'!N3902&gt;0.5,'Raw Data'!N3902&lt;=1),'Bảng Giá'!$B$7,IF(AND('Raw Data'!N3902&gt;1,'Raw Data'!N3902&lt;=1.5),'Bảng Giá'!$B$8,IF(AND('Raw Data'!N3902&gt;1.5,'Raw Data'!N3902&lt;=2),'Bảng Giá'!$B$9,IF(AND('Raw Data'!N3902&gt;2,'Raw Data'!N3902&lt;=2.5),'Bảng Giá'!$B$10,IF(AND('Raw Data'!N3902&gt;2.5,'Raw Data'!N3902&lt;=3),'Bảng Giá'!$B$11,IF(AND('Raw Data'!N3902&gt;3,'Raw Data'!N3902&lt;=3.5),'Bảng Giá'!$B$12,IF(AND('Raw Data'!N3902&gt;3.5,'Raw Data'!N3902&lt;=4),'Bảng Giá'!$B$13,IF(AND('Raw Data'!N3902&gt;4,'Raw Data'!N3902&lt;=4.5),'Bảng Giá'!$B$14,IF(AND('Raw Data'!N3902&gt;4.5,'Raw Data'!N3902&lt;=5),'Bảng Giá'!$B$15,IF(AND('Raw Data'!N3902&gt;5,'Raw Data'!N3902&lt;=5.5),'Bảng Giá'!$B$16,IF(AND('Raw Data'!N3902&gt;5.5,'Raw Data'!N3902&lt;=6),'Bảng Giá'!$B$17,'Bảng Giá'!$B$18)))))))))))))))</f>
        <v>3.5&lt;x&lt;=4</v>
      </c>
      <c r="Q3902" s="48">
        <f t="shared" si="363"/>
        <v>1.948051948051948E-2</v>
      </c>
      <c r="R3902">
        <f t="shared" si="364"/>
        <v>94200</v>
      </c>
      <c r="S3902">
        <f t="shared" si="365"/>
        <v>17200</v>
      </c>
    </row>
    <row r="3903" spans="1:19" x14ac:dyDescent="0.25">
      <c r="A3903" s="12">
        <v>3902</v>
      </c>
      <c r="B3903" s="12" t="s">
        <v>292</v>
      </c>
      <c r="C3903" s="12" t="s">
        <v>2572</v>
      </c>
      <c r="D3903" s="28">
        <v>43018.333333333336</v>
      </c>
      <c r="E3903" s="17">
        <v>43022.533333333333</v>
      </c>
      <c r="F3903" s="13" t="s">
        <v>302</v>
      </c>
      <c r="G3903" s="12">
        <v>3600</v>
      </c>
      <c r="H3903" s="12" t="s">
        <v>190</v>
      </c>
      <c r="I3903" s="12" t="s">
        <v>322</v>
      </c>
      <c r="J3903" s="37">
        <f>INDEX('Bảng Giá'!$C$3:$H$18,MATCH('Raw Data'!P3903,'Bảng Giá'!$B$3:$B$18,0),MATCH('Raw Data'!M3903,'Bảng Giá'!$C$2:$H$2,0))</f>
        <v>83500</v>
      </c>
      <c r="K3903" s="12">
        <v>81500</v>
      </c>
      <c r="L3903" s="36">
        <f t="shared" si="360"/>
        <v>4.1999999999970896</v>
      </c>
      <c r="M3903" t="str">
        <f>'References data'!H3904</f>
        <v>Liên Vùng</v>
      </c>
      <c r="N3903">
        <f t="shared" si="361"/>
        <v>3.6</v>
      </c>
      <c r="O3903">
        <f t="shared" si="362"/>
        <v>2000</v>
      </c>
      <c r="P3903" t="str">
        <f>IF(AND(N3903&gt;0,N3903&lt;=0.05),'Bảng Giá'!$B$3,IF(AND(N3903&lt;=0.1,N3903&gt;0.05),'Bảng Giá'!$B$4,IF(AND('Raw Data'!N3903&gt;0.1,'Raw Data'!N3903&lt;=0.25),'Bảng Giá'!$B$5,IF(AND('Raw Data'!N3903&gt;0.25,'Raw Data'!N3903&lt;=0.5),'Bảng Giá'!$B$6,IF(AND('Raw Data'!N3903&gt;0.5,'Raw Data'!N3903&lt;=1),'Bảng Giá'!$B$7,IF(AND('Raw Data'!N3903&gt;1,'Raw Data'!N3903&lt;=1.5),'Bảng Giá'!$B$8,IF(AND('Raw Data'!N3903&gt;1.5,'Raw Data'!N3903&lt;=2),'Bảng Giá'!$B$9,IF(AND('Raw Data'!N3903&gt;2,'Raw Data'!N3903&lt;=2.5),'Bảng Giá'!$B$10,IF(AND('Raw Data'!N3903&gt;2.5,'Raw Data'!N3903&lt;=3),'Bảng Giá'!$B$11,IF(AND('Raw Data'!N3903&gt;3,'Raw Data'!N3903&lt;=3.5),'Bảng Giá'!$B$12,IF(AND('Raw Data'!N3903&gt;3.5,'Raw Data'!N3903&lt;=4),'Bảng Giá'!$B$13,IF(AND('Raw Data'!N3903&gt;4,'Raw Data'!N3903&lt;=4.5),'Bảng Giá'!$B$14,IF(AND('Raw Data'!N3903&gt;4.5,'Raw Data'!N3903&lt;=5),'Bảng Giá'!$B$15,IF(AND('Raw Data'!N3903&gt;5,'Raw Data'!N3903&lt;=5.5),'Bảng Giá'!$B$16,IF(AND('Raw Data'!N3903&gt;5.5,'Raw Data'!N3903&lt;=6),'Bảng Giá'!$B$17,'Bảng Giá'!$B$18)))))))))))))))</f>
        <v>3.5&lt;x&lt;=4</v>
      </c>
      <c r="Q3903" s="48">
        <f t="shared" si="363"/>
        <v>2.4539877300613498E-2</v>
      </c>
      <c r="R3903">
        <f t="shared" si="364"/>
        <v>100200</v>
      </c>
      <c r="S3903">
        <f t="shared" si="365"/>
        <v>18700</v>
      </c>
    </row>
    <row r="3904" spans="1:19" x14ac:dyDescent="0.25">
      <c r="A3904" s="12">
        <v>3903</v>
      </c>
      <c r="B3904" s="12" t="s">
        <v>292</v>
      </c>
      <c r="C3904" s="12" t="s">
        <v>2573</v>
      </c>
      <c r="D3904" s="28">
        <v>43019.37060185185</v>
      </c>
      <c r="E3904" s="17">
        <v>43023.570601851847</v>
      </c>
      <c r="F3904" s="13" t="s">
        <v>302</v>
      </c>
      <c r="G3904" s="12">
        <v>3600</v>
      </c>
      <c r="H3904" s="12" t="s">
        <v>190</v>
      </c>
      <c r="I3904" s="12" t="s">
        <v>322</v>
      </c>
      <c r="J3904" s="37">
        <f>INDEX('Bảng Giá'!$C$3:$H$18,MATCH('Raw Data'!P3904,'Bảng Giá'!$B$3:$B$18,0),MATCH('Raw Data'!M3904,'Bảng Giá'!$C$2:$H$2,0))</f>
        <v>83500</v>
      </c>
      <c r="K3904" s="12">
        <v>81500</v>
      </c>
      <c r="L3904" s="36">
        <f t="shared" si="360"/>
        <v>4.1999999999970896</v>
      </c>
      <c r="M3904" t="str">
        <f>'References data'!H3905</f>
        <v>Liên Vùng</v>
      </c>
      <c r="N3904">
        <f t="shared" si="361"/>
        <v>3.6</v>
      </c>
      <c r="O3904">
        <f t="shared" si="362"/>
        <v>2000</v>
      </c>
      <c r="P3904" t="str">
        <f>IF(AND(N3904&gt;0,N3904&lt;=0.05),'Bảng Giá'!$B$3,IF(AND(N3904&lt;=0.1,N3904&gt;0.05),'Bảng Giá'!$B$4,IF(AND('Raw Data'!N3904&gt;0.1,'Raw Data'!N3904&lt;=0.25),'Bảng Giá'!$B$5,IF(AND('Raw Data'!N3904&gt;0.25,'Raw Data'!N3904&lt;=0.5),'Bảng Giá'!$B$6,IF(AND('Raw Data'!N3904&gt;0.5,'Raw Data'!N3904&lt;=1),'Bảng Giá'!$B$7,IF(AND('Raw Data'!N3904&gt;1,'Raw Data'!N3904&lt;=1.5),'Bảng Giá'!$B$8,IF(AND('Raw Data'!N3904&gt;1.5,'Raw Data'!N3904&lt;=2),'Bảng Giá'!$B$9,IF(AND('Raw Data'!N3904&gt;2,'Raw Data'!N3904&lt;=2.5),'Bảng Giá'!$B$10,IF(AND('Raw Data'!N3904&gt;2.5,'Raw Data'!N3904&lt;=3),'Bảng Giá'!$B$11,IF(AND('Raw Data'!N3904&gt;3,'Raw Data'!N3904&lt;=3.5),'Bảng Giá'!$B$12,IF(AND('Raw Data'!N3904&gt;3.5,'Raw Data'!N3904&lt;=4),'Bảng Giá'!$B$13,IF(AND('Raw Data'!N3904&gt;4,'Raw Data'!N3904&lt;=4.5),'Bảng Giá'!$B$14,IF(AND('Raw Data'!N3904&gt;4.5,'Raw Data'!N3904&lt;=5),'Bảng Giá'!$B$15,IF(AND('Raw Data'!N3904&gt;5,'Raw Data'!N3904&lt;=5.5),'Bảng Giá'!$B$16,IF(AND('Raw Data'!N3904&gt;5.5,'Raw Data'!N3904&lt;=6),'Bảng Giá'!$B$17,'Bảng Giá'!$B$18)))))))))))))))</f>
        <v>3.5&lt;x&lt;=4</v>
      </c>
      <c r="Q3904" s="48">
        <f t="shared" si="363"/>
        <v>2.4539877300613498E-2</v>
      </c>
      <c r="R3904">
        <f t="shared" si="364"/>
        <v>100200</v>
      </c>
      <c r="S3904">
        <f t="shared" si="365"/>
        <v>18700</v>
      </c>
    </row>
    <row r="3905" spans="1:19" x14ac:dyDescent="0.25">
      <c r="A3905" s="12">
        <v>3904</v>
      </c>
      <c r="B3905" s="12" t="s">
        <v>292</v>
      </c>
      <c r="C3905" s="12" t="s">
        <v>2574</v>
      </c>
      <c r="D3905" s="28">
        <v>43018.685069444444</v>
      </c>
      <c r="E3905" s="17">
        <v>43022.885069444441</v>
      </c>
      <c r="F3905" s="13" t="s">
        <v>302</v>
      </c>
      <c r="G3905" s="12">
        <v>5400</v>
      </c>
      <c r="H3905" s="12" t="s">
        <v>171</v>
      </c>
      <c r="I3905" s="12" t="s">
        <v>311</v>
      </c>
      <c r="J3905" s="37">
        <f>INDEX('Bảng Giá'!$C$3:$H$18,MATCH('Raw Data'!P3905,'Bảng Giá'!$B$3:$B$18,0),MATCH('Raw Data'!M3905,'Bảng Giá'!$C$2:$H$2,0))</f>
        <v>109000</v>
      </c>
      <c r="K3905" s="12">
        <v>106300</v>
      </c>
      <c r="L3905" s="36">
        <f t="shared" si="360"/>
        <v>4.1999999999970896</v>
      </c>
      <c r="M3905" t="str">
        <f>'References data'!H3906</f>
        <v>Liên Vùng</v>
      </c>
      <c r="N3905">
        <f t="shared" si="361"/>
        <v>5.4</v>
      </c>
      <c r="O3905">
        <f t="shared" si="362"/>
        <v>2700</v>
      </c>
      <c r="P3905" t="str">
        <f>IF(AND(N3905&gt;0,N3905&lt;=0.05),'Bảng Giá'!$B$3,IF(AND(N3905&lt;=0.1,N3905&gt;0.05),'Bảng Giá'!$B$4,IF(AND('Raw Data'!N3905&gt;0.1,'Raw Data'!N3905&lt;=0.25),'Bảng Giá'!$B$5,IF(AND('Raw Data'!N3905&gt;0.25,'Raw Data'!N3905&lt;=0.5),'Bảng Giá'!$B$6,IF(AND('Raw Data'!N3905&gt;0.5,'Raw Data'!N3905&lt;=1),'Bảng Giá'!$B$7,IF(AND('Raw Data'!N3905&gt;1,'Raw Data'!N3905&lt;=1.5),'Bảng Giá'!$B$8,IF(AND('Raw Data'!N3905&gt;1.5,'Raw Data'!N3905&lt;=2),'Bảng Giá'!$B$9,IF(AND('Raw Data'!N3905&gt;2,'Raw Data'!N3905&lt;=2.5),'Bảng Giá'!$B$10,IF(AND('Raw Data'!N3905&gt;2.5,'Raw Data'!N3905&lt;=3),'Bảng Giá'!$B$11,IF(AND('Raw Data'!N3905&gt;3,'Raw Data'!N3905&lt;=3.5),'Bảng Giá'!$B$12,IF(AND('Raw Data'!N3905&gt;3.5,'Raw Data'!N3905&lt;=4),'Bảng Giá'!$B$13,IF(AND('Raw Data'!N3905&gt;4,'Raw Data'!N3905&lt;=4.5),'Bảng Giá'!$B$14,IF(AND('Raw Data'!N3905&gt;4.5,'Raw Data'!N3905&lt;=5),'Bảng Giá'!$B$15,IF(AND('Raw Data'!N3905&gt;5,'Raw Data'!N3905&lt;=5.5),'Bảng Giá'!$B$16,IF(AND('Raw Data'!N3905&gt;5.5,'Raw Data'!N3905&lt;=6),'Bảng Giá'!$B$17,'Bảng Giá'!$B$18)))))))))))))))</f>
        <v>5&lt;x&lt;=5.5</v>
      </c>
      <c r="Q3905" s="48">
        <f t="shared" si="363"/>
        <v>2.5399811853245531E-2</v>
      </c>
      <c r="R3905">
        <f t="shared" si="364"/>
        <v>130800</v>
      </c>
      <c r="S3905">
        <f t="shared" si="365"/>
        <v>24500</v>
      </c>
    </row>
    <row r="3906" spans="1:19" x14ac:dyDescent="0.25">
      <c r="A3906" s="12">
        <v>3905</v>
      </c>
      <c r="B3906" s="12" t="s">
        <v>292</v>
      </c>
      <c r="C3906" s="12" t="s">
        <v>2575</v>
      </c>
      <c r="D3906" s="28">
        <v>43018.395185185182</v>
      </c>
      <c r="E3906" s="17">
        <v>43022.595185185179</v>
      </c>
      <c r="F3906" s="13" t="s">
        <v>302</v>
      </c>
      <c r="G3906" s="12">
        <v>5400</v>
      </c>
      <c r="H3906" s="12" t="s">
        <v>171</v>
      </c>
      <c r="I3906" s="12" t="s">
        <v>311</v>
      </c>
      <c r="J3906" s="37">
        <f>INDEX('Bảng Giá'!$C$3:$H$18,MATCH('Raw Data'!P3906,'Bảng Giá'!$B$3:$B$18,0),MATCH('Raw Data'!M3906,'Bảng Giá'!$C$2:$H$2,0))</f>
        <v>109000</v>
      </c>
      <c r="K3906" s="12">
        <v>106300</v>
      </c>
      <c r="L3906" s="36">
        <f t="shared" si="360"/>
        <v>4.1999999999970896</v>
      </c>
      <c r="M3906" t="str">
        <f>'References data'!H3907</f>
        <v>Liên Vùng</v>
      </c>
      <c r="N3906">
        <f t="shared" si="361"/>
        <v>5.4</v>
      </c>
      <c r="O3906">
        <f t="shared" si="362"/>
        <v>2700</v>
      </c>
      <c r="P3906" t="str">
        <f>IF(AND(N3906&gt;0,N3906&lt;=0.05),'Bảng Giá'!$B$3,IF(AND(N3906&lt;=0.1,N3906&gt;0.05),'Bảng Giá'!$B$4,IF(AND('Raw Data'!N3906&gt;0.1,'Raw Data'!N3906&lt;=0.25),'Bảng Giá'!$B$5,IF(AND('Raw Data'!N3906&gt;0.25,'Raw Data'!N3906&lt;=0.5),'Bảng Giá'!$B$6,IF(AND('Raw Data'!N3906&gt;0.5,'Raw Data'!N3906&lt;=1),'Bảng Giá'!$B$7,IF(AND('Raw Data'!N3906&gt;1,'Raw Data'!N3906&lt;=1.5),'Bảng Giá'!$B$8,IF(AND('Raw Data'!N3906&gt;1.5,'Raw Data'!N3906&lt;=2),'Bảng Giá'!$B$9,IF(AND('Raw Data'!N3906&gt;2,'Raw Data'!N3906&lt;=2.5),'Bảng Giá'!$B$10,IF(AND('Raw Data'!N3906&gt;2.5,'Raw Data'!N3906&lt;=3),'Bảng Giá'!$B$11,IF(AND('Raw Data'!N3906&gt;3,'Raw Data'!N3906&lt;=3.5),'Bảng Giá'!$B$12,IF(AND('Raw Data'!N3906&gt;3.5,'Raw Data'!N3906&lt;=4),'Bảng Giá'!$B$13,IF(AND('Raw Data'!N3906&gt;4,'Raw Data'!N3906&lt;=4.5),'Bảng Giá'!$B$14,IF(AND('Raw Data'!N3906&gt;4.5,'Raw Data'!N3906&lt;=5),'Bảng Giá'!$B$15,IF(AND('Raw Data'!N3906&gt;5,'Raw Data'!N3906&lt;=5.5),'Bảng Giá'!$B$16,IF(AND('Raw Data'!N3906&gt;5.5,'Raw Data'!N3906&lt;=6),'Bảng Giá'!$B$17,'Bảng Giá'!$B$18)))))))))))))))</f>
        <v>5&lt;x&lt;=5.5</v>
      </c>
      <c r="Q3906" s="48">
        <f t="shared" si="363"/>
        <v>2.5399811853245531E-2</v>
      </c>
      <c r="R3906">
        <f t="shared" si="364"/>
        <v>130800</v>
      </c>
      <c r="S3906">
        <f t="shared" si="365"/>
        <v>24500</v>
      </c>
    </row>
    <row r="3907" spans="1:19" x14ac:dyDescent="0.25">
      <c r="A3907" s="12">
        <v>3906</v>
      </c>
      <c r="B3907" s="12" t="s">
        <v>292</v>
      </c>
      <c r="C3907" s="12" t="s">
        <v>2576</v>
      </c>
      <c r="D3907" s="28">
        <v>43018.584872685184</v>
      </c>
      <c r="E3907" s="17">
        <v>43022.784872685181</v>
      </c>
      <c r="F3907" s="13" t="s">
        <v>302</v>
      </c>
      <c r="G3907" s="12">
        <v>5400</v>
      </c>
      <c r="H3907" s="12" t="s">
        <v>320</v>
      </c>
      <c r="I3907" s="12" t="s">
        <v>311</v>
      </c>
      <c r="J3907" s="37">
        <f>INDEX('Bảng Giá'!$C$3:$H$18,MATCH('Raw Data'!P3907,'Bảng Giá'!$B$3:$B$18,0),MATCH('Raw Data'!M3907,'Bảng Giá'!$C$2:$H$2,0))</f>
        <v>109000</v>
      </c>
      <c r="K3907" s="12">
        <v>106300</v>
      </c>
      <c r="L3907" s="36">
        <f t="shared" ref="L3907:L3926" si="366">E3907-D3907</f>
        <v>4.1999999999970896</v>
      </c>
      <c r="M3907" t="str">
        <f>'References data'!H3908</f>
        <v>Liên Vùng</v>
      </c>
      <c r="N3907">
        <f t="shared" ref="N3907:N3926" si="367">G3907/1000</f>
        <v>5.4</v>
      </c>
      <c r="O3907">
        <f t="shared" ref="O3907:O3926" si="368">J3907-K3907</f>
        <v>2700</v>
      </c>
      <c r="P3907" t="str">
        <f>IF(AND(N3907&gt;0,N3907&lt;=0.05),'Bảng Giá'!$B$3,IF(AND(N3907&lt;=0.1,N3907&gt;0.05),'Bảng Giá'!$B$4,IF(AND('Raw Data'!N3907&gt;0.1,'Raw Data'!N3907&lt;=0.25),'Bảng Giá'!$B$5,IF(AND('Raw Data'!N3907&gt;0.25,'Raw Data'!N3907&lt;=0.5),'Bảng Giá'!$B$6,IF(AND('Raw Data'!N3907&gt;0.5,'Raw Data'!N3907&lt;=1),'Bảng Giá'!$B$7,IF(AND('Raw Data'!N3907&gt;1,'Raw Data'!N3907&lt;=1.5),'Bảng Giá'!$B$8,IF(AND('Raw Data'!N3907&gt;1.5,'Raw Data'!N3907&lt;=2),'Bảng Giá'!$B$9,IF(AND('Raw Data'!N3907&gt;2,'Raw Data'!N3907&lt;=2.5),'Bảng Giá'!$B$10,IF(AND('Raw Data'!N3907&gt;2.5,'Raw Data'!N3907&lt;=3),'Bảng Giá'!$B$11,IF(AND('Raw Data'!N3907&gt;3,'Raw Data'!N3907&lt;=3.5),'Bảng Giá'!$B$12,IF(AND('Raw Data'!N3907&gt;3.5,'Raw Data'!N3907&lt;=4),'Bảng Giá'!$B$13,IF(AND('Raw Data'!N3907&gt;4,'Raw Data'!N3907&lt;=4.5),'Bảng Giá'!$B$14,IF(AND('Raw Data'!N3907&gt;4.5,'Raw Data'!N3907&lt;=5),'Bảng Giá'!$B$15,IF(AND('Raw Data'!N3907&gt;5,'Raw Data'!N3907&lt;=5.5),'Bảng Giá'!$B$16,IF(AND('Raw Data'!N3907&gt;5.5,'Raw Data'!N3907&lt;=6),'Bảng Giá'!$B$17,'Bảng Giá'!$B$18)))))))))))))))</f>
        <v>5&lt;x&lt;=5.5</v>
      </c>
      <c r="Q3907" s="48">
        <f t="shared" ref="Q3907:Q3926" si="369">O3907/K3907</f>
        <v>2.5399811853245531E-2</v>
      </c>
      <c r="R3907">
        <f t="shared" ref="R3907:R3926" si="370">J3907+(J3907*0.2)</f>
        <v>130800</v>
      </c>
      <c r="S3907">
        <f t="shared" ref="S3907:S3926" si="371">R3907-K3907</f>
        <v>24500</v>
      </c>
    </row>
    <row r="3908" spans="1:19" x14ac:dyDescent="0.25">
      <c r="A3908" s="12">
        <v>3907</v>
      </c>
      <c r="B3908" s="12" t="s">
        <v>292</v>
      </c>
      <c r="C3908" s="12" t="s">
        <v>2577</v>
      </c>
      <c r="D3908" s="28">
        <v>43015.436331018522</v>
      </c>
      <c r="E3908" s="17">
        <v>43017.936331018522</v>
      </c>
      <c r="F3908" s="13" t="s">
        <v>302</v>
      </c>
      <c r="G3908" s="12">
        <v>3600</v>
      </c>
      <c r="H3908" s="12" t="s">
        <v>131</v>
      </c>
      <c r="I3908" s="12" t="s">
        <v>322</v>
      </c>
      <c r="J3908" s="37">
        <f>INDEX('Bảng Giá'!$C$3:$H$18,MATCH('Raw Data'!P3908,'Bảng Giá'!$B$3:$B$18,0),MATCH('Raw Data'!M3908,'Bảng Giá'!$C$2:$H$2,0))</f>
        <v>78500</v>
      </c>
      <c r="K3908" s="12">
        <v>77000</v>
      </c>
      <c r="L3908" s="36">
        <f t="shared" si="366"/>
        <v>2.5</v>
      </c>
      <c r="M3908" t="str">
        <f>'References data'!H3909</f>
        <v>Liên Vùng đặc biệt</v>
      </c>
      <c r="N3908">
        <f t="shared" si="367"/>
        <v>3.6</v>
      </c>
      <c r="O3908">
        <f t="shared" si="368"/>
        <v>1500</v>
      </c>
      <c r="P3908" t="str">
        <f>IF(AND(N3908&gt;0,N3908&lt;=0.05),'Bảng Giá'!$B$3,IF(AND(N3908&lt;=0.1,N3908&gt;0.05),'Bảng Giá'!$B$4,IF(AND('Raw Data'!N3908&gt;0.1,'Raw Data'!N3908&lt;=0.25),'Bảng Giá'!$B$5,IF(AND('Raw Data'!N3908&gt;0.25,'Raw Data'!N3908&lt;=0.5),'Bảng Giá'!$B$6,IF(AND('Raw Data'!N3908&gt;0.5,'Raw Data'!N3908&lt;=1),'Bảng Giá'!$B$7,IF(AND('Raw Data'!N3908&gt;1,'Raw Data'!N3908&lt;=1.5),'Bảng Giá'!$B$8,IF(AND('Raw Data'!N3908&gt;1.5,'Raw Data'!N3908&lt;=2),'Bảng Giá'!$B$9,IF(AND('Raw Data'!N3908&gt;2,'Raw Data'!N3908&lt;=2.5),'Bảng Giá'!$B$10,IF(AND('Raw Data'!N3908&gt;2.5,'Raw Data'!N3908&lt;=3),'Bảng Giá'!$B$11,IF(AND('Raw Data'!N3908&gt;3,'Raw Data'!N3908&lt;=3.5),'Bảng Giá'!$B$12,IF(AND('Raw Data'!N3908&gt;3.5,'Raw Data'!N3908&lt;=4),'Bảng Giá'!$B$13,IF(AND('Raw Data'!N3908&gt;4,'Raw Data'!N3908&lt;=4.5),'Bảng Giá'!$B$14,IF(AND('Raw Data'!N3908&gt;4.5,'Raw Data'!N3908&lt;=5),'Bảng Giá'!$B$15,IF(AND('Raw Data'!N3908&gt;5,'Raw Data'!N3908&lt;=5.5),'Bảng Giá'!$B$16,IF(AND('Raw Data'!N3908&gt;5.5,'Raw Data'!N3908&lt;=6),'Bảng Giá'!$B$17,'Bảng Giá'!$B$18)))))))))))))))</f>
        <v>3.5&lt;x&lt;=4</v>
      </c>
      <c r="Q3908" s="48">
        <f t="shared" si="369"/>
        <v>1.948051948051948E-2</v>
      </c>
      <c r="R3908">
        <f t="shared" si="370"/>
        <v>94200</v>
      </c>
      <c r="S3908">
        <f t="shared" si="371"/>
        <v>17200</v>
      </c>
    </row>
    <row r="3909" spans="1:19" x14ac:dyDescent="0.25">
      <c r="A3909" s="12">
        <v>3908</v>
      </c>
      <c r="B3909" s="12" t="s">
        <v>292</v>
      </c>
      <c r="C3909" s="12" t="s">
        <v>2578</v>
      </c>
      <c r="D3909" s="28">
        <v>43018.395590277774</v>
      </c>
      <c r="E3909" s="17">
        <v>43022.595590277771</v>
      </c>
      <c r="F3909" s="13" t="s">
        <v>302</v>
      </c>
      <c r="G3909" s="12">
        <v>3600</v>
      </c>
      <c r="H3909" s="12" t="s">
        <v>312</v>
      </c>
      <c r="I3909" s="12" t="s">
        <v>322</v>
      </c>
      <c r="J3909" s="37">
        <f>INDEX('Bảng Giá'!$C$3:$H$18,MATCH('Raw Data'!P3909,'Bảng Giá'!$B$3:$B$18,0),MATCH('Raw Data'!M3909,'Bảng Giá'!$C$2:$H$2,0))</f>
        <v>83500</v>
      </c>
      <c r="K3909" s="12">
        <v>81500</v>
      </c>
      <c r="L3909" s="36">
        <f t="shared" si="366"/>
        <v>4.1999999999970896</v>
      </c>
      <c r="M3909" t="str">
        <f>'References data'!H3910</f>
        <v>Liên Vùng</v>
      </c>
      <c r="N3909">
        <f t="shared" si="367"/>
        <v>3.6</v>
      </c>
      <c r="O3909">
        <f t="shared" si="368"/>
        <v>2000</v>
      </c>
      <c r="P3909" t="str">
        <f>IF(AND(N3909&gt;0,N3909&lt;=0.05),'Bảng Giá'!$B$3,IF(AND(N3909&lt;=0.1,N3909&gt;0.05),'Bảng Giá'!$B$4,IF(AND('Raw Data'!N3909&gt;0.1,'Raw Data'!N3909&lt;=0.25),'Bảng Giá'!$B$5,IF(AND('Raw Data'!N3909&gt;0.25,'Raw Data'!N3909&lt;=0.5),'Bảng Giá'!$B$6,IF(AND('Raw Data'!N3909&gt;0.5,'Raw Data'!N3909&lt;=1),'Bảng Giá'!$B$7,IF(AND('Raw Data'!N3909&gt;1,'Raw Data'!N3909&lt;=1.5),'Bảng Giá'!$B$8,IF(AND('Raw Data'!N3909&gt;1.5,'Raw Data'!N3909&lt;=2),'Bảng Giá'!$B$9,IF(AND('Raw Data'!N3909&gt;2,'Raw Data'!N3909&lt;=2.5),'Bảng Giá'!$B$10,IF(AND('Raw Data'!N3909&gt;2.5,'Raw Data'!N3909&lt;=3),'Bảng Giá'!$B$11,IF(AND('Raw Data'!N3909&gt;3,'Raw Data'!N3909&lt;=3.5),'Bảng Giá'!$B$12,IF(AND('Raw Data'!N3909&gt;3.5,'Raw Data'!N3909&lt;=4),'Bảng Giá'!$B$13,IF(AND('Raw Data'!N3909&gt;4,'Raw Data'!N3909&lt;=4.5),'Bảng Giá'!$B$14,IF(AND('Raw Data'!N3909&gt;4.5,'Raw Data'!N3909&lt;=5),'Bảng Giá'!$B$15,IF(AND('Raw Data'!N3909&gt;5,'Raw Data'!N3909&lt;=5.5),'Bảng Giá'!$B$16,IF(AND('Raw Data'!N3909&gt;5.5,'Raw Data'!N3909&lt;=6),'Bảng Giá'!$B$17,'Bảng Giá'!$B$18)))))))))))))))</f>
        <v>3.5&lt;x&lt;=4</v>
      </c>
      <c r="Q3909" s="48">
        <f t="shared" si="369"/>
        <v>2.4539877300613498E-2</v>
      </c>
      <c r="R3909">
        <f t="shared" si="370"/>
        <v>100200</v>
      </c>
      <c r="S3909">
        <f t="shared" si="371"/>
        <v>18700</v>
      </c>
    </row>
    <row r="3910" spans="1:19" x14ac:dyDescent="0.25">
      <c r="A3910" s="12">
        <v>3909</v>
      </c>
      <c r="B3910" s="12" t="s">
        <v>292</v>
      </c>
      <c r="C3910" s="12" t="s">
        <v>2579</v>
      </c>
      <c r="D3910" s="28">
        <v>43019.499386574076</v>
      </c>
      <c r="E3910" s="17">
        <v>43021.999386574076</v>
      </c>
      <c r="F3910" s="13" t="s">
        <v>302</v>
      </c>
      <c r="G3910" s="12">
        <v>3600</v>
      </c>
      <c r="H3910" s="12" t="s">
        <v>131</v>
      </c>
      <c r="I3910" s="12" t="s">
        <v>322</v>
      </c>
      <c r="J3910" s="37">
        <f>INDEX('Bảng Giá'!$C$3:$H$18,MATCH('Raw Data'!P3910,'Bảng Giá'!$B$3:$B$18,0),MATCH('Raw Data'!M3910,'Bảng Giá'!$C$2:$H$2,0))</f>
        <v>78500</v>
      </c>
      <c r="K3910" s="12">
        <v>77000</v>
      </c>
      <c r="L3910" s="36">
        <f t="shared" si="366"/>
        <v>2.5</v>
      </c>
      <c r="M3910" t="str">
        <f>'References data'!H3911</f>
        <v>Liên Vùng đặc biệt</v>
      </c>
      <c r="N3910">
        <f t="shared" si="367"/>
        <v>3.6</v>
      </c>
      <c r="O3910">
        <f t="shared" si="368"/>
        <v>1500</v>
      </c>
      <c r="P3910" t="str">
        <f>IF(AND(N3910&gt;0,N3910&lt;=0.05),'Bảng Giá'!$B$3,IF(AND(N3910&lt;=0.1,N3910&gt;0.05),'Bảng Giá'!$B$4,IF(AND('Raw Data'!N3910&gt;0.1,'Raw Data'!N3910&lt;=0.25),'Bảng Giá'!$B$5,IF(AND('Raw Data'!N3910&gt;0.25,'Raw Data'!N3910&lt;=0.5),'Bảng Giá'!$B$6,IF(AND('Raw Data'!N3910&gt;0.5,'Raw Data'!N3910&lt;=1),'Bảng Giá'!$B$7,IF(AND('Raw Data'!N3910&gt;1,'Raw Data'!N3910&lt;=1.5),'Bảng Giá'!$B$8,IF(AND('Raw Data'!N3910&gt;1.5,'Raw Data'!N3910&lt;=2),'Bảng Giá'!$B$9,IF(AND('Raw Data'!N3910&gt;2,'Raw Data'!N3910&lt;=2.5),'Bảng Giá'!$B$10,IF(AND('Raw Data'!N3910&gt;2.5,'Raw Data'!N3910&lt;=3),'Bảng Giá'!$B$11,IF(AND('Raw Data'!N3910&gt;3,'Raw Data'!N3910&lt;=3.5),'Bảng Giá'!$B$12,IF(AND('Raw Data'!N3910&gt;3.5,'Raw Data'!N3910&lt;=4),'Bảng Giá'!$B$13,IF(AND('Raw Data'!N3910&gt;4,'Raw Data'!N3910&lt;=4.5),'Bảng Giá'!$B$14,IF(AND('Raw Data'!N3910&gt;4.5,'Raw Data'!N3910&lt;=5),'Bảng Giá'!$B$15,IF(AND('Raw Data'!N3910&gt;5,'Raw Data'!N3910&lt;=5.5),'Bảng Giá'!$B$16,IF(AND('Raw Data'!N3910&gt;5.5,'Raw Data'!N3910&lt;=6),'Bảng Giá'!$B$17,'Bảng Giá'!$B$18)))))))))))))))</f>
        <v>3.5&lt;x&lt;=4</v>
      </c>
      <c r="Q3910" s="48">
        <f t="shared" si="369"/>
        <v>1.948051948051948E-2</v>
      </c>
      <c r="R3910">
        <f t="shared" si="370"/>
        <v>94200</v>
      </c>
      <c r="S3910">
        <f t="shared" si="371"/>
        <v>17200</v>
      </c>
    </row>
    <row r="3911" spans="1:19" x14ac:dyDescent="0.25">
      <c r="A3911" s="12">
        <v>3910</v>
      </c>
      <c r="B3911" s="12" t="s">
        <v>292</v>
      </c>
      <c r="C3911" s="12" t="s">
        <v>2580</v>
      </c>
      <c r="D3911" s="28">
        <v>43019.662997685184</v>
      </c>
      <c r="E3911" s="17">
        <v>43022.162997685184</v>
      </c>
      <c r="F3911" s="13" t="s">
        <v>302</v>
      </c>
      <c r="G3911" s="12">
        <v>3600</v>
      </c>
      <c r="H3911" s="12" t="s">
        <v>139</v>
      </c>
      <c r="I3911" s="12" t="s">
        <v>322</v>
      </c>
      <c r="J3911" s="37">
        <f>INDEX('Bảng Giá'!$C$3:$H$18,MATCH('Raw Data'!P3911,'Bảng Giá'!$B$3:$B$18,0),MATCH('Raw Data'!M3911,'Bảng Giá'!$C$2:$H$2,0))</f>
        <v>78500</v>
      </c>
      <c r="K3911" s="12">
        <v>77000</v>
      </c>
      <c r="L3911" s="36">
        <f t="shared" si="366"/>
        <v>2.5</v>
      </c>
      <c r="M3911" t="str">
        <f>'References data'!H3912</f>
        <v>Liên Vùng đặc biệt</v>
      </c>
      <c r="N3911">
        <f t="shared" si="367"/>
        <v>3.6</v>
      </c>
      <c r="O3911">
        <f t="shared" si="368"/>
        <v>1500</v>
      </c>
      <c r="P3911" t="str">
        <f>IF(AND(N3911&gt;0,N3911&lt;=0.05),'Bảng Giá'!$B$3,IF(AND(N3911&lt;=0.1,N3911&gt;0.05),'Bảng Giá'!$B$4,IF(AND('Raw Data'!N3911&gt;0.1,'Raw Data'!N3911&lt;=0.25),'Bảng Giá'!$B$5,IF(AND('Raw Data'!N3911&gt;0.25,'Raw Data'!N3911&lt;=0.5),'Bảng Giá'!$B$6,IF(AND('Raw Data'!N3911&gt;0.5,'Raw Data'!N3911&lt;=1),'Bảng Giá'!$B$7,IF(AND('Raw Data'!N3911&gt;1,'Raw Data'!N3911&lt;=1.5),'Bảng Giá'!$B$8,IF(AND('Raw Data'!N3911&gt;1.5,'Raw Data'!N3911&lt;=2),'Bảng Giá'!$B$9,IF(AND('Raw Data'!N3911&gt;2,'Raw Data'!N3911&lt;=2.5),'Bảng Giá'!$B$10,IF(AND('Raw Data'!N3911&gt;2.5,'Raw Data'!N3911&lt;=3),'Bảng Giá'!$B$11,IF(AND('Raw Data'!N3911&gt;3,'Raw Data'!N3911&lt;=3.5),'Bảng Giá'!$B$12,IF(AND('Raw Data'!N3911&gt;3.5,'Raw Data'!N3911&lt;=4),'Bảng Giá'!$B$13,IF(AND('Raw Data'!N3911&gt;4,'Raw Data'!N3911&lt;=4.5),'Bảng Giá'!$B$14,IF(AND('Raw Data'!N3911&gt;4.5,'Raw Data'!N3911&lt;=5),'Bảng Giá'!$B$15,IF(AND('Raw Data'!N3911&gt;5,'Raw Data'!N3911&lt;=5.5),'Bảng Giá'!$B$16,IF(AND('Raw Data'!N3911&gt;5.5,'Raw Data'!N3911&lt;=6),'Bảng Giá'!$B$17,'Bảng Giá'!$B$18)))))))))))))))</f>
        <v>3.5&lt;x&lt;=4</v>
      </c>
      <c r="Q3911" s="48">
        <f t="shared" si="369"/>
        <v>1.948051948051948E-2</v>
      </c>
      <c r="R3911">
        <f t="shared" si="370"/>
        <v>94200</v>
      </c>
      <c r="S3911">
        <f t="shared" si="371"/>
        <v>17200</v>
      </c>
    </row>
    <row r="3912" spans="1:19" x14ac:dyDescent="0.25">
      <c r="A3912" s="12">
        <v>3911</v>
      </c>
      <c r="B3912" s="12" t="s">
        <v>292</v>
      </c>
      <c r="C3912" s="12" t="s">
        <v>2581</v>
      </c>
      <c r="D3912" s="28">
        <v>43020.511793981481</v>
      </c>
      <c r="E3912" s="17">
        <v>43024.711793981478</v>
      </c>
      <c r="F3912" s="13" t="s">
        <v>302</v>
      </c>
      <c r="G3912" s="12">
        <v>5400</v>
      </c>
      <c r="H3912" s="12" t="s">
        <v>171</v>
      </c>
      <c r="I3912" s="12" t="s">
        <v>311</v>
      </c>
      <c r="J3912" s="37">
        <f>INDEX('Bảng Giá'!$C$3:$H$18,MATCH('Raw Data'!P3912,'Bảng Giá'!$B$3:$B$18,0),MATCH('Raw Data'!M3912,'Bảng Giá'!$C$2:$H$2,0))</f>
        <v>109000</v>
      </c>
      <c r="K3912" s="12">
        <v>106300</v>
      </c>
      <c r="L3912" s="36">
        <f t="shared" si="366"/>
        <v>4.1999999999970896</v>
      </c>
      <c r="M3912" t="str">
        <f>'References data'!H3913</f>
        <v>Liên Vùng</v>
      </c>
      <c r="N3912">
        <f t="shared" si="367"/>
        <v>5.4</v>
      </c>
      <c r="O3912">
        <f t="shared" si="368"/>
        <v>2700</v>
      </c>
      <c r="P3912" t="str">
        <f>IF(AND(N3912&gt;0,N3912&lt;=0.05),'Bảng Giá'!$B$3,IF(AND(N3912&lt;=0.1,N3912&gt;0.05),'Bảng Giá'!$B$4,IF(AND('Raw Data'!N3912&gt;0.1,'Raw Data'!N3912&lt;=0.25),'Bảng Giá'!$B$5,IF(AND('Raw Data'!N3912&gt;0.25,'Raw Data'!N3912&lt;=0.5),'Bảng Giá'!$B$6,IF(AND('Raw Data'!N3912&gt;0.5,'Raw Data'!N3912&lt;=1),'Bảng Giá'!$B$7,IF(AND('Raw Data'!N3912&gt;1,'Raw Data'!N3912&lt;=1.5),'Bảng Giá'!$B$8,IF(AND('Raw Data'!N3912&gt;1.5,'Raw Data'!N3912&lt;=2),'Bảng Giá'!$B$9,IF(AND('Raw Data'!N3912&gt;2,'Raw Data'!N3912&lt;=2.5),'Bảng Giá'!$B$10,IF(AND('Raw Data'!N3912&gt;2.5,'Raw Data'!N3912&lt;=3),'Bảng Giá'!$B$11,IF(AND('Raw Data'!N3912&gt;3,'Raw Data'!N3912&lt;=3.5),'Bảng Giá'!$B$12,IF(AND('Raw Data'!N3912&gt;3.5,'Raw Data'!N3912&lt;=4),'Bảng Giá'!$B$13,IF(AND('Raw Data'!N3912&gt;4,'Raw Data'!N3912&lt;=4.5),'Bảng Giá'!$B$14,IF(AND('Raw Data'!N3912&gt;4.5,'Raw Data'!N3912&lt;=5),'Bảng Giá'!$B$15,IF(AND('Raw Data'!N3912&gt;5,'Raw Data'!N3912&lt;=5.5),'Bảng Giá'!$B$16,IF(AND('Raw Data'!N3912&gt;5.5,'Raw Data'!N3912&lt;=6),'Bảng Giá'!$B$17,'Bảng Giá'!$B$18)))))))))))))))</f>
        <v>5&lt;x&lt;=5.5</v>
      </c>
      <c r="Q3912" s="48">
        <f t="shared" si="369"/>
        <v>2.5399811853245531E-2</v>
      </c>
      <c r="R3912">
        <f t="shared" si="370"/>
        <v>130800</v>
      </c>
      <c r="S3912">
        <f t="shared" si="371"/>
        <v>24500</v>
      </c>
    </row>
    <row r="3913" spans="1:19" x14ac:dyDescent="0.25">
      <c r="A3913" s="12">
        <v>3912</v>
      </c>
      <c r="B3913" s="12" t="s">
        <v>292</v>
      </c>
      <c r="C3913" s="12" t="s">
        <v>2582</v>
      </c>
      <c r="D3913" s="28">
        <v>43020.512256944443</v>
      </c>
      <c r="E3913" s="17">
        <v>43023.012256944443</v>
      </c>
      <c r="F3913" s="13" t="s">
        <v>302</v>
      </c>
      <c r="G3913" s="12">
        <v>3600</v>
      </c>
      <c r="H3913" s="12" t="s">
        <v>139</v>
      </c>
      <c r="I3913" s="12" t="s">
        <v>322</v>
      </c>
      <c r="J3913" s="37">
        <f>INDEX('Bảng Giá'!$C$3:$H$18,MATCH('Raw Data'!P3913,'Bảng Giá'!$B$3:$B$18,0),MATCH('Raw Data'!M3913,'Bảng Giá'!$C$2:$H$2,0))</f>
        <v>78500</v>
      </c>
      <c r="K3913" s="12">
        <v>77000</v>
      </c>
      <c r="L3913" s="36">
        <f t="shared" si="366"/>
        <v>2.5</v>
      </c>
      <c r="M3913" t="str">
        <f>'References data'!H3914</f>
        <v>Liên Vùng đặc biệt</v>
      </c>
      <c r="N3913">
        <f t="shared" si="367"/>
        <v>3.6</v>
      </c>
      <c r="O3913">
        <f t="shared" si="368"/>
        <v>1500</v>
      </c>
      <c r="P3913" t="str">
        <f>IF(AND(N3913&gt;0,N3913&lt;=0.05),'Bảng Giá'!$B$3,IF(AND(N3913&lt;=0.1,N3913&gt;0.05),'Bảng Giá'!$B$4,IF(AND('Raw Data'!N3913&gt;0.1,'Raw Data'!N3913&lt;=0.25),'Bảng Giá'!$B$5,IF(AND('Raw Data'!N3913&gt;0.25,'Raw Data'!N3913&lt;=0.5),'Bảng Giá'!$B$6,IF(AND('Raw Data'!N3913&gt;0.5,'Raw Data'!N3913&lt;=1),'Bảng Giá'!$B$7,IF(AND('Raw Data'!N3913&gt;1,'Raw Data'!N3913&lt;=1.5),'Bảng Giá'!$B$8,IF(AND('Raw Data'!N3913&gt;1.5,'Raw Data'!N3913&lt;=2),'Bảng Giá'!$B$9,IF(AND('Raw Data'!N3913&gt;2,'Raw Data'!N3913&lt;=2.5),'Bảng Giá'!$B$10,IF(AND('Raw Data'!N3913&gt;2.5,'Raw Data'!N3913&lt;=3),'Bảng Giá'!$B$11,IF(AND('Raw Data'!N3913&gt;3,'Raw Data'!N3913&lt;=3.5),'Bảng Giá'!$B$12,IF(AND('Raw Data'!N3913&gt;3.5,'Raw Data'!N3913&lt;=4),'Bảng Giá'!$B$13,IF(AND('Raw Data'!N3913&gt;4,'Raw Data'!N3913&lt;=4.5),'Bảng Giá'!$B$14,IF(AND('Raw Data'!N3913&gt;4.5,'Raw Data'!N3913&lt;=5),'Bảng Giá'!$B$15,IF(AND('Raw Data'!N3913&gt;5,'Raw Data'!N3913&lt;=5.5),'Bảng Giá'!$B$16,IF(AND('Raw Data'!N3913&gt;5.5,'Raw Data'!N3913&lt;=6),'Bảng Giá'!$B$17,'Bảng Giá'!$B$18)))))))))))))))</f>
        <v>3.5&lt;x&lt;=4</v>
      </c>
      <c r="Q3913" s="48">
        <f t="shared" si="369"/>
        <v>1.948051948051948E-2</v>
      </c>
      <c r="R3913">
        <f t="shared" si="370"/>
        <v>94200</v>
      </c>
      <c r="S3913">
        <f t="shared" si="371"/>
        <v>17200</v>
      </c>
    </row>
    <row r="3914" spans="1:19" x14ac:dyDescent="0.25">
      <c r="A3914" s="12">
        <v>3913</v>
      </c>
      <c r="B3914" s="12" t="s">
        <v>292</v>
      </c>
      <c r="C3914" s="12" t="s">
        <v>2583</v>
      </c>
      <c r="D3914" s="28">
        <v>43020.512141203704</v>
      </c>
      <c r="E3914" s="17">
        <v>43023.012141203704</v>
      </c>
      <c r="F3914" s="13" t="s">
        <v>302</v>
      </c>
      <c r="G3914" s="12">
        <v>3600</v>
      </c>
      <c r="H3914" s="12" t="s">
        <v>289</v>
      </c>
      <c r="I3914" s="12" t="s">
        <v>322</v>
      </c>
      <c r="J3914" s="37">
        <f>INDEX('Bảng Giá'!$C$3:$H$18,MATCH('Raw Data'!P3914,'Bảng Giá'!$B$3:$B$18,0),MATCH('Raw Data'!M3914,'Bảng Giá'!$C$2:$H$2,0))</f>
        <v>78500</v>
      </c>
      <c r="K3914" s="12">
        <v>77000</v>
      </c>
      <c r="L3914" s="36">
        <f t="shared" si="366"/>
        <v>2.5</v>
      </c>
      <c r="M3914" t="str">
        <f>'References data'!H3915</f>
        <v>Liên Vùng đặc biệt</v>
      </c>
      <c r="N3914">
        <f t="shared" si="367"/>
        <v>3.6</v>
      </c>
      <c r="O3914">
        <f t="shared" si="368"/>
        <v>1500</v>
      </c>
      <c r="P3914" t="str">
        <f>IF(AND(N3914&gt;0,N3914&lt;=0.05),'Bảng Giá'!$B$3,IF(AND(N3914&lt;=0.1,N3914&gt;0.05),'Bảng Giá'!$B$4,IF(AND('Raw Data'!N3914&gt;0.1,'Raw Data'!N3914&lt;=0.25),'Bảng Giá'!$B$5,IF(AND('Raw Data'!N3914&gt;0.25,'Raw Data'!N3914&lt;=0.5),'Bảng Giá'!$B$6,IF(AND('Raw Data'!N3914&gt;0.5,'Raw Data'!N3914&lt;=1),'Bảng Giá'!$B$7,IF(AND('Raw Data'!N3914&gt;1,'Raw Data'!N3914&lt;=1.5),'Bảng Giá'!$B$8,IF(AND('Raw Data'!N3914&gt;1.5,'Raw Data'!N3914&lt;=2),'Bảng Giá'!$B$9,IF(AND('Raw Data'!N3914&gt;2,'Raw Data'!N3914&lt;=2.5),'Bảng Giá'!$B$10,IF(AND('Raw Data'!N3914&gt;2.5,'Raw Data'!N3914&lt;=3),'Bảng Giá'!$B$11,IF(AND('Raw Data'!N3914&gt;3,'Raw Data'!N3914&lt;=3.5),'Bảng Giá'!$B$12,IF(AND('Raw Data'!N3914&gt;3.5,'Raw Data'!N3914&lt;=4),'Bảng Giá'!$B$13,IF(AND('Raw Data'!N3914&gt;4,'Raw Data'!N3914&lt;=4.5),'Bảng Giá'!$B$14,IF(AND('Raw Data'!N3914&gt;4.5,'Raw Data'!N3914&lt;=5),'Bảng Giá'!$B$15,IF(AND('Raw Data'!N3914&gt;5,'Raw Data'!N3914&lt;=5.5),'Bảng Giá'!$B$16,IF(AND('Raw Data'!N3914&gt;5.5,'Raw Data'!N3914&lt;=6),'Bảng Giá'!$B$17,'Bảng Giá'!$B$18)))))))))))))))</f>
        <v>3.5&lt;x&lt;=4</v>
      </c>
      <c r="Q3914" s="48">
        <f t="shared" si="369"/>
        <v>1.948051948051948E-2</v>
      </c>
      <c r="R3914">
        <f t="shared" si="370"/>
        <v>94200</v>
      </c>
      <c r="S3914">
        <f t="shared" si="371"/>
        <v>17200</v>
      </c>
    </row>
    <row r="3915" spans="1:19" x14ac:dyDescent="0.25">
      <c r="A3915" s="12">
        <v>3914</v>
      </c>
      <c r="B3915" s="12" t="s">
        <v>292</v>
      </c>
      <c r="C3915" s="12" t="s">
        <v>2584</v>
      </c>
      <c r="D3915" s="28">
        <v>43020.51226851852</v>
      </c>
      <c r="E3915" s="17">
        <v>43024.712268518517</v>
      </c>
      <c r="F3915" s="13" t="s">
        <v>302</v>
      </c>
      <c r="G3915" s="12">
        <v>3600</v>
      </c>
      <c r="H3915" s="12" t="s">
        <v>168</v>
      </c>
      <c r="I3915" s="12" t="s">
        <v>322</v>
      </c>
      <c r="J3915" s="37">
        <f>INDEX('Bảng Giá'!$C$3:$H$18,MATCH('Raw Data'!P3915,'Bảng Giá'!$B$3:$B$18,0),MATCH('Raw Data'!M3915,'Bảng Giá'!$C$2:$H$2,0))</f>
        <v>83500</v>
      </c>
      <c r="K3915" s="12">
        <v>81500</v>
      </c>
      <c r="L3915" s="36">
        <f t="shared" si="366"/>
        <v>4.1999999999970896</v>
      </c>
      <c r="M3915" t="str">
        <f>'References data'!H3916</f>
        <v>Liên Vùng</v>
      </c>
      <c r="N3915">
        <f t="shared" si="367"/>
        <v>3.6</v>
      </c>
      <c r="O3915">
        <f t="shared" si="368"/>
        <v>2000</v>
      </c>
      <c r="P3915" t="str">
        <f>IF(AND(N3915&gt;0,N3915&lt;=0.05),'Bảng Giá'!$B$3,IF(AND(N3915&lt;=0.1,N3915&gt;0.05),'Bảng Giá'!$B$4,IF(AND('Raw Data'!N3915&gt;0.1,'Raw Data'!N3915&lt;=0.25),'Bảng Giá'!$B$5,IF(AND('Raw Data'!N3915&gt;0.25,'Raw Data'!N3915&lt;=0.5),'Bảng Giá'!$B$6,IF(AND('Raw Data'!N3915&gt;0.5,'Raw Data'!N3915&lt;=1),'Bảng Giá'!$B$7,IF(AND('Raw Data'!N3915&gt;1,'Raw Data'!N3915&lt;=1.5),'Bảng Giá'!$B$8,IF(AND('Raw Data'!N3915&gt;1.5,'Raw Data'!N3915&lt;=2),'Bảng Giá'!$B$9,IF(AND('Raw Data'!N3915&gt;2,'Raw Data'!N3915&lt;=2.5),'Bảng Giá'!$B$10,IF(AND('Raw Data'!N3915&gt;2.5,'Raw Data'!N3915&lt;=3),'Bảng Giá'!$B$11,IF(AND('Raw Data'!N3915&gt;3,'Raw Data'!N3915&lt;=3.5),'Bảng Giá'!$B$12,IF(AND('Raw Data'!N3915&gt;3.5,'Raw Data'!N3915&lt;=4),'Bảng Giá'!$B$13,IF(AND('Raw Data'!N3915&gt;4,'Raw Data'!N3915&lt;=4.5),'Bảng Giá'!$B$14,IF(AND('Raw Data'!N3915&gt;4.5,'Raw Data'!N3915&lt;=5),'Bảng Giá'!$B$15,IF(AND('Raw Data'!N3915&gt;5,'Raw Data'!N3915&lt;=5.5),'Bảng Giá'!$B$16,IF(AND('Raw Data'!N3915&gt;5.5,'Raw Data'!N3915&lt;=6),'Bảng Giá'!$B$17,'Bảng Giá'!$B$18)))))))))))))))</f>
        <v>3.5&lt;x&lt;=4</v>
      </c>
      <c r="Q3915" s="48">
        <f t="shared" si="369"/>
        <v>2.4539877300613498E-2</v>
      </c>
      <c r="R3915">
        <f t="shared" si="370"/>
        <v>100200</v>
      </c>
      <c r="S3915">
        <f t="shared" si="371"/>
        <v>18700</v>
      </c>
    </row>
    <row r="3916" spans="1:19" x14ac:dyDescent="0.25">
      <c r="A3916" s="12">
        <v>3915</v>
      </c>
      <c r="B3916" s="12" t="s">
        <v>292</v>
      </c>
      <c r="C3916" s="12" t="s">
        <v>2585</v>
      </c>
      <c r="D3916" s="28">
        <v>43020.511863425927</v>
      </c>
      <c r="E3916" s="17">
        <v>43024.711863425924</v>
      </c>
      <c r="F3916" s="13" t="s">
        <v>302</v>
      </c>
      <c r="G3916" s="12">
        <v>5400</v>
      </c>
      <c r="H3916" s="12" t="s">
        <v>171</v>
      </c>
      <c r="I3916" s="12" t="s">
        <v>311</v>
      </c>
      <c r="J3916" s="37">
        <f>INDEX('Bảng Giá'!$C$3:$H$18,MATCH('Raw Data'!P3916,'Bảng Giá'!$B$3:$B$18,0),MATCH('Raw Data'!M3916,'Bảng Giá'!$C$2:$H$2,0))</f>
        <v>109000</v>
      </c>
      <c r="K3916" s="12">
        <v>106300</v>
      </c>
      <c r="L3916" s="36">
        <f t="shared" si="366"/>
        <v>4.1999999999970896</v>
      </c>
      <c r="M3916" t="str">
        <f>'References data'!H3917</f>
        <v>Liên Vùng</v>
      </c>
      <c r="N3916">
        <f t="shared" si="367"/>
        <v>5.4</v>
      </c>
      <c r="O3916">
        <f t="shared" si="368"/>
        <v>2700</v>
      </c>
      <c r="P3916" t="str">
        <f>IF(AND(N3916&gt;0,N3916&lt;=0.05),'Bảng Giá'!$B$3,IF(AND(N3916&lt;=0.1,N3916&gt;0.05),'Bảng Giá'!$B$4,IF(AND('Raw Data'!N3916&gt;0.1,'Raw Data'!N3916&lt;=0.25),'Bảng Giá'!$B$5,IF(AND('Raw Data'!N3916&gt;0.25,'Raw Data'!N3916&lt;=0.5),'Bảng Giá'!$B$6,IF(AND('Raw Data'!N3916&gt;0.5,'Raw Data'!N3916&lt;=1),'Bảng Giá'!$B$7,IF(AND('Raw Data'!N3916&gt;1,'Raw Data'!N3916&lt;=1.5),'Bảng Giá'!$B$8,IF(AND('Raw Data'!N3916&gt;1.5,'Raw Data'!N3916&lt;=2),'Bảng Giá'!$B$9,IF(AND('Raw Data'!N3916&gt;2,'Raw Data'!N3916&lt;=2.5),'Bảng Giá'!$B$10,IF(AND('Raw Data'!N3916&gt;2.5,'Raw Data'!N3916&lt;=3),'Bảng Giá'!$B$11,IF(AND('Raw Data'!N3916&gt;3,'Raw Data'!N3916&lt;=3.5),'Bảng Giá'!$B$12,IF(AND('Raw Data'!N3916&gt;3.5,'Raw Data'!N3916&lt;=4),'Bảng Giá'!$B$13,IF(AND('Raw Data'!N3916&gt;4,'Raw Data'!N3916&lt;=4.5),'Bảng Giá'!$B$14,IF(AND('Raw Data'!N3916&gt;4.5,'Raw Data'!N3916&lt;=5),'Bảng Giá'!$B$15,IF(AND('Raw Data'!N3916&gt;5,'Raw Data'!N3916&lt;=5.5),'Bảng Giá'!$B$16,IF(AND('Raw Data'!N3916&gt;5.5,'Raw Data'!N3916&lt;=6),'Bảng Giá'!$B$17,'Bảng Giá'!$B$18)))))))))))))))</f>
        <v>5&lt;x&lt;=5.5</v>
      </c>
      <c r="Q3916" s="48">
        <f t="shared" si="369"/>
        <v>2.5399811853245531E-2</v>
      </c>
      <c r="R3916">
        <f t="shared" si="370"/>
        <v>130800</v>
      </c>
      <c r="S3916">
        <f t="shared" si="371"/>
        <v>24500</v>
      </c>
    </row>
    <row r="3917" spans="1:19" x14ac:dyDescent="0.25">
      <c r="A3917" s="12">
        <v>3916</v>
      </c>
      <c r="B3917" s="12" t="s">
        <v>292</v>
      </c>
      <c r="C3917" s="12" t="s">
        <v>2586</v>
      </c>
      <c r="D3917" s="28">
        <v>43020.673900462964</v>
      </c>
      <c r="E3917" s="17">
        <v>43023.173900462964</v>
      </c>
      <c r="F3917" s="13" t="s">
        <v>302</v>
      </c>
      <c r="G3917" s="12">
        <v>3600</v>
      </c>
      <c r="H3917" s="12" t="s">
        <v>146</v>
      </c>
      <c r="I3917" s="12" t="s">
        <v>322</v>
      </c>
      <c r="J3917" s="37">
        <f>INDEX('Bảng Giá'!$C$3:$H$18,MATCH('Raw Data'!P3917,'Bảng Giá'!$B$3:$B$18,0),MATCH('Raw Data'!M3917,'Bảng Giá'!$C$2:$H$2,0))</f>
        <v>78500</v>
      </c>
      <c r="K3917" s="12">
        <v>77000</v>
      </c>
      <c r="L3917" s="36">
        <f t="shared" si="366"/>
        <v>2.5</v>
      </c>
      <c r="M3917" t="str">
        <f>'References data'!H3918</f>
        <v>Liên Vùng đặc biệt</v>
      </c>
      <c r="N3917">
        <f t="shared" si="367"/>
        <v>3.6</v>
      </c>
      <c r="O3917">
        <f t="shared" si="368"/>
        <v>1500</v>
      </c>
      <c r="P3917" t="str">
        <f>IF(AND(N3917&gt;0,N3917&lt;=0.05),'Bảng Giá'!$B$3,IF(AND(N3917&lt;=0.1,N3917&gt;0.05),'Bảng Giá'!$B$4,IF(AND('Raw Data'!N3917&gt;0.1,'Raw Data'!N3917&lt;=0.25),'Bảng Giá'!$B$5,IF(AND('Raw Data'!N3917&gt;0.25,'Raw Data'!N3917&lt;=0.5),'Bảng Giá'!$B$6,IF(AND('Raw Data'!N3917&gt;0.5,'Raw Data'!N3917&lt;=1),'Bảng Giá'!$B$7,IF(AND('Raw Data'!N3917&gt;1,'Raw Data'!N3917&lt;=1.5),'Bảng Giá'!$B$8,IF(AND('Raw Data'!N3917&gt;1.5,'Raw Data'!N3917&lt;=2),'Bảng Giá'!$B$9,IF(AND('Raw Data'!N3917&gt;2,'Raw Data'!N3917&lt;=2.5),'Bảng Giá'!$B$10,IF(AND('Raw Data'!N3917&gt;2.5,'Raw Data'!N3917&lt;=3),'Bảng Giá'!$B$11,IF(AND('Raw Data'!N3917&gt;3,'Raw Data'!N3917&lt;=3.5),'Bảng Giá'!$B$12,IF(AND('Raw Data'!N3917&gt;3.5,'Raw Data'!N3917&lt;=4),'Bảng Giá'!$B$13,IF(AND('Raw Data'!N3917&gt;4,'Raw Data'!N3917&lt;=4.5),'Bảng Giá'!$B$14,IF(AND('Raw Data'!N3917&gt;4.5,'Raw Data'!N3917&lt;=5),'Bảng Giá'!$B$15,IF(AND('Raw Data'!N3917&gt;5,'Raw Data'!N3917&lt;=5.5),'Bảng Giá'!$B$16,IF(AND('Raw Data'!N3917&gt;5.5,'Raw Data'!N3917&lt;=6),'Bảng Giá'!$B$17,'Bảng Giá'!$B$18)))))))))))))))</f>
        <v>3.5&lt;x&lt;=4</v>
      </c>
      <c r="Q3917" s="48">
        <f t="shared" si="369"/>
        <v>1.948051948051948E-2</v>
      </c>
      <c r="R3917">
        <f t="shared" si="370"/>
        <v>94200</v>
      </c>
      <c r="S3917">
        <f t="shared" si="371"/>
        <v>17200</v>
      </c>
    </row>
    <row r="3918" spans="1:19" x14ac:dyDescent="0.25">
      <c r="A3918" s="12">
        <v>3917</v>
      </c>
      <c r="B3918" s="12" t="s">
        <v>292</v>
      </c>
      <c r="C3918" s="12" t="s">
        <v>2587</v>
      </c>
      <c r="D3918" s="28">
        <v>43020.512199074074</v>
      </c>
      <c r="E3918" s="17">
        <v>43023.012199074074</v>
      </c>
      <c r="F3918" s="13" t="s">
        <v>302</v>
      </c>
      <c r="G3918" s="12">
        <v>3600</v>
      </c>
      <c r="H3918" s="12" t="s">
        <v>128</v>
      </c>
      <c r="I3918" s="12" t="s">
        <v>322</v>
      </c>
      <c r="J3918" s="37">
        <f>INDEX('Bảng Giá'!$C$3:$H$18,MATCH('Raw Data'!P3918,'Bảng Giá'!$B$3:$B$18,0),MATCH('Raw Data'!M3918,'Bảng Giá'!$C$2:$H$2,0))</f>
        <v>78500</v>
      </c>
      <c r="K3918" s="12">
        <v>77000</v>
      </c>
      <c r="L3918" s="36">
        <f t="shared" si="366"/>
        <v>2.5</v>
      </c>
      <c r="M3918" t="str">
        <f>'References data'!H3919</f>
        <v>Liên Vùng đặc biệt</v>
      </c>
      <c r="N3918">
        <f t="shared" si="367"/>
        <v>3.6</v>
      </c>
      <c r="O3918">
        <f t="shared" si="368"/>
        <v>1500</v>
      </c>
      <c r="P3918" t="str">
        <f>IF(AND(N3918&gt;0,N3918&lt;=0.05),'Bảng Giá'!$B$3,IF(AND(N3918&lt;=0.1,N3918&gt;0.05),'Bảng Giá'!$B$4,IF(AND('Raw Data'!N3918&gt;0.1,'Raw Data'!N3918&lt;=0.25),'Bảng Giá'!$B$5,IF(AND('Raw Data'!N3918&gt;0.25,'Raw Data'!N3918&lt;=0.5),'Bảng Giá'!$B$6,IF(AND('Raw Data'!N3918&gt;0.5,'Raw Data'!N3918&lt;=1),'Bảng Giá'!$B$7,IF(AND('Raw Data'!N3918&gt;1,'Raw Data'!N3918&lt;=1.5),'Bảng Giá'!$B$8,IF(AND('Raw Data'!N3918&gt;1.5,'Raw Data'!N3918&lt;=2),'Bảng Giá'!$B$9,IF(AND('Raw Data'!N3918&gt;2,'Raw Data'!N3918&lt;=2.5),'Bảng Giá'!$B$10,IF(AND('Raw Data'!N3918&gt;2.5,'Raw Data'!N3918&lt;=3),'Bảng Giá'!$B$11,IF(AND('Raw Data'!N3918&gt;3,'Raw Data'!N3918&lt;=3.5),'Bảng Giá'!$B$12,IF(AND('Raw Data'!N3918&gt;3.5,'Raw Data'!N3918&lt;=4),'Bảng Giá'!$B$13,IF(AND('Raw Data'!N3918&gt;4,'Raw Data'!N3918&lt;=4.5),'Bảng Giá'!$B$14,IF(AND('Raw Data'!N3918&gt;4.5,'Raw Data'!N3918&lt;=5),'Bảng Giá'!$B$15,IF(AND('Raw Data'!N3918&gt;5,'Raw Data'!N3918&lt;=5.5),'Bảng Giá'!$B$16,IF(AND('Raw Data'!N3918&gt;5.5,'Raw Data'!N3918&lt;=6),'Bảng Giá'!$B$17,'Bảng Giá'!$B$18)))))))))))))))</f>
        <v>3.5&lt;x&lt;=4</v>
      </c>
      <c r="Q3918" s="48">
        <f t="shared" si="369"/>
        <v>1.948051948051948E-2</v>
      </c>
      <c r="R3918">
        <f t="shared" si="370"/>
        <v>94200</v>
      </c>
      <c r="S3918">
        <f t="shared" si="371"/>
        <v>17200</v>
      </c>
    </row>
    <row r="3919" spans="1:19" x14ac:dyDescent="0.25">
      <c r="A3919" s="12">
        <v>3918</v>
      </c>
      <c r="B3919" s="12" t="s">
        <v>292</v>
      </c>
      <c r="C3919" s="12" t="s">
        <v>2588</v>
      </c>
      <c r="D3919" s="28">
        <v>43020.67396990741</v>
      </c>
      <c r="E3919" s="17">
        <v>43024.873969907407</v>
      </c>
      <c r="F3919" s="13" t="s">
        <v>302</v>
      </c>
      <c r="G3919" s="12">
        <v>5400</v>
      </c>
      <c r="H3919" s="12" t="s">
        <v>171</v>
      </c>
      <c r="I3919" s="12" t="s">
        <v>311</v>
      </c>
      <c r="J3919" s="37">
        <f>INDEX('Bảng Giá'!$C$3:$H$18,MATCH('Raw Data'!P3919,'Bảng Giá'!$B$3:$B$18,0),MATCH('Raw Data'!M3919,'Bảng Giá'!$C$2:$H$2,0))</f>
        <v>109000</v>
      </c>
      <c r="K3919" s="12">
        <v>106300</v>
      </c>
      <c r="L3919" s="36">
        <f t="shared" si="366"/>
        <v>4.1999999999970896</v>
      </c>
      <c r="M3919" t="str">
        <f>'References data'!H3920</f>
        <v>Liên Vùng</v>
      </c>
      <c r="N3919">
        <f t="shared" si="367"/>
        <v>5.4</v>
      </c>
      <c r="O3919">
        <f t="shared" si="368"/>
        <v>2700</v>
      </c>
      <c r="P3919" t="str">
        <f>IF(AND(N3919&gt;0,N3919&lt;=0.05),'Bảng Giá'!$B$3,IF(AND(N3919&lt;=0.1,N3919&gt;0.05),'Bảng Giá'!$B$4,IF(AND('Raw Data'!N3919&gt;0.1,'Raw Data'!N3919&lt;=0.25),'Bảng Giá'!$B$5,IF(AND('Raw Data'!N3919&gt;0.25,'Raw Data'!N3919&lt;=0.5),'Bảng Giá'!$B$6,IF(AND('Raw Data'!N3919&gt;0.5,'Raw Data'!N3919&lt;=1),'Bảng Giá'!$B$7,IF(AND('Raw Data'!N3919&gt;1,'Raw Data'!N3919&lt;=1.5),'Bảng Giá'!$B$8,IF(AND('Raw Data'!N3919&gt;1.5,'Raw Data'!N3919&lt;=2),'Bảng Giá'!$B$9,IF(AND('Raw Data'!N3919&gt;2,'Raw Data'!N3919&lt;=2.5),'Bảng Giá'!$B$10,IF(AND('Raw Data'!N3919&gt;2.5,'Raw Data'!N3919&lt;=3),'Bảng Giá'!$B$11,IF(AND('Raw Data'!N3919&gt;3,'Raw Data'!N3919&lt;=3.5),'Bảng Giá'!$B$12,IF(AND('Raw Data'!N3919&gt;3.5,'Raw Data'!N3919&lt;=4),'Bảng Giá'!$B$13,IF(AND('Raw Data'!N3919&gt;4,'Raw Data'!N3919&lt;=4.5),'Bảng Giá'!$B$14,IF(AND('Raw Data'!N3919&gt;4.5,'Raw Data'!N3919&lt;=5),'Bảng Giá'!$B$15,IF(AND('Raw Data'!N3919&gt;5,'Raw Data'!N3919&lt;=5.5),'Bảng Giá'!$B$16,IF(AND('Raw Data'!N3919&gt;5.5,'Raw Data'!N3919&lt;=6),'Bảng Giá'!$B$17,'Bảng Giá'!$B$18)))))))))))))))</f>
        <v>5&lt;x&lt;=5.5</v>
      </c>
      <c r="Q3919" s="48">
        <f t="shared" si="369"/>
        <v>2.5399811853245531E-2</v>
      </c>
      <c r="R3919">
        <f t="shared" si="370"/>
        <v>130800</v>
      </c>
      <c r="S3919">
        <f t="shared" si="371"/>
        <v>24500</v>
      </c>
    </row>
    <row r="3920" spans="1:19" x14ac:dyDescent="0.25">
      <c r="A3920" s="12">
        <v>3919</v>
      </c>
      <c r="B3920" s="12" t="s">
        <v>292</v>
      </c>
      <c r="C3920" s="12" t="s">
        <v>2589</v>
      </c>
      <c r="D3920" s="28">
        <v>43020.512789351851</v>
      </c>
      <c r="E3920" s="17">
        <v>43023.012789351851</v>
      </c>
      <c r="F3920" s="13" t="s">
        <v>302</v>
      </c>
      <c r="G3920" s="12">
        <v>3600</v>
      </c>
      <c r="H3920" s="12" t="s">
        <v>139</v>
      </c>
      <c r="I3920" s="12" t="s">
        <v>322</v>
      </c>
      <c r="J3920" s="37">
        <f>INDEX('Bảng Giá'!$C$3:$H$18,MATCH('Raw Data'!P3920,'Bảng Giá'!$B$3:$B$18,0),MATCH('Raw Data'!M3920,'Bảng Giá'!$C$2:$H$2,0))</f>
        <v>78500</v>
      </c>
      <c r="K3920" s="12">
        <v>77000</v>
      </c>
      <c r="L3920" s="36">
        <f t="shared" si="366"/>
        <v>2.5</v>
      </c>
      <c r="M3920" t="str">
        <f>'References data'!H3921</f>
        <v>Liên Vùng đặc biệt</v>
      </c>
      <c r="N3920">
        <f t="shared" si="367"/>
        <v>3.6</v>
      </c>
      <c r="O3920">
        <f t="shared" si="368"/>
        <v>1500</v>
      </c>
      <c r="P3920" t="str">
        <f>IF(AND(N3920&gt;0,N3920&lt;=0.05),'Bảng Giá'!$B$3,IF(AND(N3920&lt;=0.1,N3920&gt;0.05),'Bảng Giá'!$B$4,IF(AND('Raw Data'!N3920&gt;0.1,'Raw Data'!N3920&lt;=0.25),'Bảng Giá'!$B$5,IF(AND('Raw Data'!N3920&gt;0.25,'Raw Data'!N3920&lt;=0.5),'Bảng Giá'!$B$6,IF(AND('Raw Data'!N3920&gt;0.5,'Raw Data'!N3920&lt;=1),'Bảng Giá'!$B$7,IF(AND('Raw Data'!N3920&gt;1,'Raw Data'!N3920&lt;=1.5),'Bảng Giá'!$B$8,IF(AND('Raw Data'!N3920&gt;1.5,'Raw Data'!N3920&lt;=2),'Bảng Giá'!$B$9,IF(AND('Raw Data'!N3920&gt;2,'Raw Data'!N3920&lt;=2.5),'Bảng Giá'!$B$10,IF(AND('Raw Data'!N3920&gt;2.5,'Raw Data'!N3920&lt;=3),'Bảng Giá'!$B$11,IF(AND('Raw Data'!N3920&gt;3,'Raw Data'!N3920&lt;=3.5),'Bảng Giá'!$B$12,IF(AND('Raw Data'!N3920&gt;3.5,'Raw Data'!N3920&lt;=4),'Bảng Giá'!$B$13,IF(AND('Raw Data'!N3920&gt;4,'Raw Data'!N3920&lt;=4.5),'Bảng Giá'!$B$14,IF(AND('Raw Data'!N3920&gt;4.5,'Raw Data'!N3920&lt;=5),'Bảng Giá'!$B$15,IF(AND('Raw Data'!N3920&gt;5,'Raw Data'!N3920&lt;=5.5),'Bảng Giá'!$B$16,IF(AND('Raw Data'!N3920&gt;5.5,'Raw Data'!N3920&lt;=6),'Bảng Giá'!$B$17,'Bảng Giá'!$B$18)))))))))))))))</f>
        <v>3.5&lt;x&lt;=4</v>
      </c>
      <c r="Q3920" s="48">
        <f t="shared" si="369"/>
        <v>1.948051948051948E-2</v>
      </c>
      <c r="R3920">
        <f t="shared" si="370"/>
        <v>94200</v>
      </c>
      <c r="S3920">
        <f t="shared" si="371"/>
        <v>17200</v>
      </c>
    </row>
    <row r="3921" spans="1:19" x14ac:dyDescent="0.25">
      <c r="A3921" s="12">
        <v>3920</v>
      </c>
      <c r="B3921" s="12" t="s">
        <v>292</v>
      </c>
      <c r="C3921" s="12" t="s">
        <v>2590</v>
      </c>
      <c r="D3921" s="28">
        <v>43020.674039351848</v>
      </c>
      <c r="E3921" s="17">
        <v>43023.174039351848</v>
      </c>
      <c r="F3921" s="13" t="s">
        <v>302</v>
      </c>
      <c r="G3921" s="12">
        <v>3600</v>
      </c>
      <c r="H3921" s="12" t="s">
        <v>128</v>
      </c>
      <c r="I3921" s="12" t="s">
        <v>322</v>
      </c>
      <c r="J3921" s="37">
        <f>INDEX('Bảng Giá'!$C$3:$H$18,MATCH('Raw Data'!P3921,'Bảng Giá'!$B$3:$B$18,0),MATCH('Raw Data'!M3921,'Bảng Giá'!$C$2:$H$2,0))</f>
        <v>78500</v>
      </c>
      <c r="K3921" s="12">
        <v>77000</v>
      </c>
      <c r="L3921" s="36">
        <f t="shared" si="366"/>
        <v>2.5</v>
      </c>
      <c r="M3921" t="str">
        <f>'References data'!H3922</f>
        <v>Liên Vùng đặc biệt</v>
      </c>
      <c r="N3921">
        <f t="shared" si="367"/>
        <v>3.6</v>
      </c>
      <c r="O3921">
        <f t="shared" si="368"/>
        <v>1500</v>
      </c>
      <c r="P3921" t="str">
        <f>IF(AND(N3921&gt;0,N3921&lt;=0.05),'Bảng Giá'!$B$3,IF(AND(N3921&lt;=0.1,N3921&gt;0.05),'Bảng Giá'!$B$4,IF(AND('Raw Data'!N3921&gt;0.1,'Raw Data'!N3921&lt;=0.25),'Bảng Giá'!$B$5,IF(AND('Raw Data'!N3921&gt;0.25,'Raw Data'!N3921&lt;=0.5),'Bảng Giá'!$B$6,IF(AND('Raw Data'!N3921&gt;0.5,'Raw Data'!N3921&lt;=1),'Bảng Giá'!$B$7,IF(AND('Raw Data'!N3921&gt;1,'Raw Data'!N3921&lt;=1.5),'Bảng Giá'!$B$8,IF(AND('Raw Data'!N3921&gt;1.5,'Raw Data'!N3921&lt;=2),'Bảng Giá'!$B$9,IF(AND('Raw Data'!N3921&gt;2,'Raw Data'!N3921&lt;=2.5),'Bảng Giá'!$B$10,IF(AND('Raw Data'!N3921&gt;2.5,'Raw Data'!N3921&lt;=3),'Bảng Giá'!$B$11,IF(AND('Raw Data'!N3921&gt;3,'Raw Data'!N3921&lt;=3.5),'Bảng Giá'!$B$12,IF(AND('Raw Data'!N3921&gt;3.5,'Raw Data'!N3921&lt;=4),'Bảng Giá'!$B$13,IF(AND('Raw Data'!N3921&gt;4,'Raw Data'!N3921&lt;=4.5),'Bảng Giá'!$B$14,IF(AND('Raw Data'!N3921&gt;4.5,'Raw Data'!N3921&lt;=5),'Bảng Giá'!$B$15,IF(AND('Raw Data'!N3921&gt;5,'Raw Data'!N3921&lt;=5.5),'Bảng Giá'!$B$16,IF(AND('Raw Data'!N3921&gt;5.5,'Raw Data'!N3921&lt;=6),'Bảng Giá'!$B$17,'Bảng Giá'!$B$18)))))))))))))))</f>
        <v>3.5&lt;x&lt;=4</v>
      </c>
      <c r="Q3921" s="48">
        <f t="shared" si="369"/>
        <v>1.948051948051948E-2</v>
      </c>
      <c r="R3921">
        <f t="shared" si="370"/>
        <v>94200</v>
      </c>
      <c r="S3921">
        <f t="shared" si="371"/>
        <v>17200</v>
      </c>
    </row>
    <row r="3922" spans="1:19" x14ac:dyDescent="0.25">
      <c r="A3922" s="12">
        <v>3921</v>
      </c>
      <c r="B3922" s="12" t="s">
        <v>292</v>
      </c>
      <c r="C3922" s="12" t="s">
        <v>2591</v>
      </c>
      <c r="D3922" s="28">
        <v>43017.662361111114</v>
      </c>
      <c r="E3922" s="17">
        <v>43020.162361111114</v>
      </c>
      <c r="F3922" s="13" t="s">
        <v>302</v>
      </c>
      <c r="G3922" s="12">
        <v>3600</v>
      </c>
      <c r="H3922" s="12" t="s">
        <v>142</v>
      </c>
      <c r="I3922" s="12" t="s">
        <v>322</v>
      </c>
      <c r="J3922" s="37">
        <f>INDEX('Bảng Giá'!$C$3:$H$18,MATCH('Raw Data'!P3922,'Bảng Giá'!$B$3:$B$18,0),MATCH('Raw Data'!M3922,'Bảng Giá'!$C$2:$H$2,0))</f>
        <v>78500</v>
      </c>
      <c r="K3922" s="12">
        <v>77000</v>
      </c>
      <c r="L3922" s="36">
        <f t="shared" si="366"/>
        <v>2.5</v>
      </c>
      <c r="M3922" t="str">
        <f>'References data'!H3923</f>
        <v>Liên Vùng đặc biệt</v>
      </c>
      <c r="N3922">
        <f t="shared" si="367"/>
        <v>3.6</v>
      </c>
      <c r="O3922">
        <f t="shared" si="368"/>
        <v>1500</v>
      </c>
      <c r="P3922" t="str">
        <f>IF(AND(N3922&gt;0,N3922&lt;=0.05),'Bảng Giá'!$B$3,IF(AND(N3922&lt;=0.1,N3922&gt;0.05),'Bảng Giá'!$B$4,IF(AND('Raw Data'!N3922&gt;0.1,'Raw Data'!N3922&lt;=0.25),'Bảng Giá'!$B$5,IF(AND('Raw Data'!N3922&gt;0.25,'Raw Data'!N3922&lt;=0.5),'Bảng Giá'!$B$6,IF(AND('Raw Data'!N3922&gt;0.5,'Raw Data'!N3922&lt;=1),'Bảng Giá'!$B$7,IF(AND('Raw Data'!N3922&gt;1,'Raw Data'!N3922&lt;=1.5),'Bảng Giá'!$B$8,IF(AND('Raw Data'!N3922&gt;1.5,'Raw Data'!N3922&lt;=2),'Bảng Giá'!$B$9,IF(AND('Raw Data'!N3922&gt;2,'Raw Data'!N3922&lt;=2.5),'Bảng Giá'!$B$10,IF(AND('Raw Data'!N3922&gt;2.5,'Raw Data'!N3922&lt;=3),'Bảng Giá'!$B$11,IF(AND('Raw Data'!N3922&gt;3,'Raw Data'!N3922&lt;=3.5),'Bảng Giá'!$B$12,IF(AND('Raw Data'!N3922&gt;3.5,'Raw Data'!N3922&lt;=4),'Bảng Giá'!$B$13,IF(AND('Raw Data'!N3922&gt;4,'Raw Data'!N3922&lt;=4.5),'Bảng Giá'!$B$14,IF(AND('Raw Data'!N3922&gt;4.5,'Raw Data'!N3922&lt;=5),'Bảng Giá'!$B$15,IF(AND('Raw Data'!N3922&gt;5,'Raw Data'!N3922&lt;=5.5),'Bảng Giá'!$B$16,IF(AND('Raw Data'!N3922&gt;5.5,'Raw Data'!N3922&lt;=6),'Bảng Giá'!$B$17,'Bảng Giá'!$B$18)))))))))))))))</f>
        <v>3.5&lt;x&lt;=4</v>
      </c>
      <c r="Q3922" s="48">
        <f t="shared" si="369"/>
        <v>1.948051948051948E-2</v>
      </c>
      <c r="R3922">
        <f t="shared" si="370"/>
        <v>94200</v>
      </c>
      <c r="S3922">
        <f t="shared" si="371"/>
        <v>17200</v>
      </c>
    </row>
    <row r="3923" spans="1:19" x14ac:dyDescent="0.25">
      <c r="A3923" s="12">
        <v>3922</v>
      </c>
      <c r="B3923" s="12" t="s">
        <v>292</v>
      </c>
      <c r="C3923" s="12" t="s">
        <v>2592</v>
      </c>
      <c r="D3923" s="28">
        <v>43018.395162037035</v>
      </c>
      <c r="E3923" s="17">
        <v>43020.895162037035</v>
      </c>
      <c r="F3923" s="13" t="s">
        <v>302</v>
      </c>
      <c r="G3923" s="12">
        <v>3600</v>
      </c>
      <c r="H3923" s="12" t="s">
        <v>146</v>
      </c>
      <c r="I3923" s="12" t="s">
        <v>322</v>
      </c>
      <c r="J3923" s="37">
        <f>INDEX('Bảng Giá'!$C$3:$H$18,MATCH('Raw Data'!P3923,'Bảng Giá'!$B$3:$B$18,0),MATCH('Raw Data'!M3923,'Bảng Giá'!$C$2:$H$2,0))</f>
        <v>78500</v>
      </c>
      <c r="K3923" s="12">
        <v>77000</v>
      </c>
      <c r="L3923" s="36">
        <f t="shared" si="366"/>
        <v>2.5</v>
      </c>
      <c r="M3923" t="str">
        <f>'References data'!H3924</f>
        <v>Liên Vùng đặc biệt</v>
      </c>
      <c r="N3923">
        <f t="shared" si="367"/>
        <v>3.6</v>
      </c>
      <c r="O3923">
        <f t="shared" si="368"/>
        <v>1500</v>
      </c>
      <c r="P3923" t="str">
        <f>IF(AND(N3923&gt;0,N3923&lt;=0.05),'Bảng Giá'!$B$3,IF(AND(N3923&lt;=0.1,N3923&gt;0.05),'Bảng Giá'!$B$4,IF(AND('Raw Data'!N3923&gt;0.1,'Raw Data'!N3923&lt;=0.25),'Bảng Giá'!$B$5,IF(AND('Raw Data'!N3923&gt;0.25,'Raw Data'!N3923&lt;=0.5),'Bảng Giá'!$B$6,IF(AND('Raw Data'!N3923&gt;0.5,'Raw Data'!N3923&lt;=1),'Bảng Giá'!$B$7,IF(AND('Raw Data'!N3923&gt;1,'Raw Data'!N3923&lt;=1.5),'Bảng Giá'!$B$8,IF(AND('Raw Data'!N3923&gt;1.5,'Raw Data'!N3923&lt;=2),'Bảng Giá'!$B$9,IF(AND('Raw Data'!N3923&gt;2,'Raw Data'!N3923&lt;=2.5),'Bảng Giá'!$B$10,IF(AND('Raw Data'!N3923&gt;2.5,'Raw Data'!N3923&lt;=3),'Bảng Giá'!$B$11,IF(AND('Raw Data'!N3923&gt;3,'Raw Data'!N3923&lt;=3.5),'Bảng Giá'!$B$12,IF(AND('Raw Data'!N3923&gt;3.5,'Raw Data'!N3923&lt;=4),'Bảng Giá'!$B$13,IF(AND('Raw Data'!N3923&gt;4,'Raw Data'!N3923&lt;=4.5),'Bảng Giá'!$B$14,IF(AND('Raw Data'!N3923&gt;4.5,'Raw Data'!N3923&lt;=5),'Bảng Giá'!$B$15,IF(AND('Raw Data'!N3923&gt;5,'Raw Data'!N3923&lt;=5.5),'Bảng Giá'!$B$16,IF(AND('Raw Data'!N3923&gt;5.5,'Raw Data'!N3923&lt;=6),'Bảng Giá'!$B$17,'Bảng Giá'!$B$18)))))))))))))))</f>
        <v>3.5&lt;x&lt;=4</v>
      </c>
      <c r="Q3923" s="48">
        <f t="shared" si="369"/>
        <v>1.948051948051948E-2</v>
      </c>
      <c r="R3923">
        <f t="shared" si="370"/>
        <v>94200</v>
      </c>
      <c r="S3923">
        <f t="shared" si="371"/>
        <v>17200</v>
      </c>
    </row>
    <row r="3924" spans="1:19" x14ac:dyDescent="0.25">
      <c r="A3924" s="12">
        <v>3923</v>
      </c>
      <c r="B3924" s="12" t="s">
        <v>292</v>
      </c>
      <c r="C3924" s="12" t="s">
        <v>2593</v>
      </c>
      <c r="D3924" s="28">
        <v>43020.511400462965</v>
      </c>
      <c r="E3924" s="17">
        <v>43024.711400462962</v>
      </c>
      <c r="F3924" s="13" t="s">
        <v>302</v>
      </c>
      <c r="G3924" s="12">
        <v>3600</v>
      </c>
      <c r="H3924" s="12" t="s">
        <v>101</v>
      </c>
      <c r="I3924" s="12" t="s">
        <v>322</v>
      </c>
      <c r="J3924" s="37">
        <f>INDEX('Bảng Giá'!$C$3:$H$18,MATCH('Raw Data'!P3924,'Bảng Giá'!$B$3:$B$18,0),MATCH('Raw Data'!M3924,'Bảng Giá'!$C$2:$H$2,0))</f>
        <v>83500</v>
      </c>
      <c r="K3924" s="12">
        <v>81500</v>
      </c>
      <c r="L3924" s="36">
        <f t="shared" si="366"/>
        <v>4.1999999999970896</v>
      </c>
      <c r="M3924" t="str">
        <f>'References data'!H3925</f>
        <v>Liên Vùng</v>
      </c>
      <c r="N3924">
        <f t="shared" si="367"/>
        <v>3.6</v>
      </c>
      <c r="O3924">
        <f t="shared" si="368"/>
        <v>2000</v>
      </c>
      <c r="P3924" t="str">
        <f>IF(AND(N3924&gt;0,N3924&lt;=0.05),'Bảng Giá'!$B$3,IF(AND(N3924&lt;=0.1,N3924&gt;0.05),'Bảng Giá'!$B$4,IF(AND('Raw Data'!N3924&gt;0.1,'Raw Data'!N3924&lt;=0.25),'Bảng Giá'!$B$5,IF(AND('Raw Data'!N3924&gt;0.25,'Raw Data'!N3924&lt;=0.5),'Bảng Giá'!$B$6,IF(AND('Raw Data'!N3924&gt;0.5,'Raw Data'!N3924&lt;=1),'Bảng Giá'!$B$7,IF(AND('Raw Data'!N3924&gt;1,'Raw Data'!N3924&lt;=1.5),'Bảng Giá'!$B$8,IF(AND('Raw Data'!N3924&gt;1.5,'Raw Data'!N3924&lt;=2),'Bảng Giá'!$B$9,IF(AND('Raw Data'!N3924&gt;2,'Raw Data'!N3924&lt;=2.5),'Bảng Giá'!$B$10,IF(AND('Raw Data'!N3924&gt;2.5,'Raw Data'!N3924&lt;=3),'Bảng Giá'!$B$11,IF(AND('Raw Data'!N3924&gt;3,'Raw Data'!N3924&lt;=3.5),'Bảng Giá'!$B$12,IF(AND('Raw Data'!N3924&gt;3.5,'Raw Data'!N3924&lt;=4),'Bảng Giá'!$B$13,IF(AND('Raw Data'!N3924&gt;4,'Raw Data'!N3924&lt;=4.5),'Bảng Giá'!$B$14,IF(AND('Raw Data'!N3924&gt;4.5,'Raw Data'!N3924&lt;=5),'Bảng Giá'!$B$15,IF(AND('Raw Data'!N3924&gt;5,'Raw Data'!N3924&lt;=5.5),'Bảng Giá'!$B$16,IF(AND('Raw Data'!N3924&gt;5.5,'Raw Data'!N3924&lt;=6),'Bảng Giá'!$B$17,'Bảng Giá'!$B$18)))))))))))))))</f>
        <v>3.5&lt;x&lt;=4</v>
      </c>
      <c r="Q3924" s="48">
        <f t="shared" si="369"/>
        <v>2.4539877300613498E-2</v>
      </c>
      <c r="R3924">
        <f t="shared" si="370"/>
        <v>100200</v>
      </c>
      <c r="S3924">
        <f t="shared" si="371"/>
        <v>18700</v>
      </c>
    </row>
    <row r="3925" spans="1:19" x14ac:dyDescent="0.25">
      <c r="A3925" s="12">
        <v>3924</v>
      </c>
      <c r="B3925" s="12" t="s">
        <v>292</v>
      </c>
      <c r="C3925" s="12" t="s">
        <v>2594</v>
      </c>
      <c r="D3925" s="28">
        <v>43004.604398148149</v>
      </c>
      <c r="E3925" s="17">
        <v>43008.804398148146</v>
      </c>
      <c r="F3925" s="13" t="s">
        <v>302</v>
      </c>
      <c r="G3925" s="12">
        <v>5400</v>
      </c>
      <c r="H3925" s="12" t="s">
        <v>171</v>
      </c>
      <c r="I3925" s="12" t="s">
        <v>311</v>
      </c>
      <c r="J3925" s="37">
        <f>INDEX('Bảng Giá'!$C$3:$H$18,MATCH('Raw Data'!P3925,'Bảng Giá'!$B$3:$B$18,0),MATCH('Raw Data'!M3925,'Bảng Giá'!$C$2:$H$2,0))</f>
        <v>109000</v>
      </c>
      <c r="K3925" s="12">
        <v>106300</v>
      </c>
      <c r="L3925" s="36">
        <f t="shared" si="366"/>
        <v>4.1999999999970896</v>
      </c>
      <c r="M3925" t="str">
        <f>'References data'!H3926</f>
        <v>Liên Vùng</v>
      </c>
      <c r="N3925">
        <f t="shared" si="367"/>
        <v>5.4</v>
      </c>
      <c r="O3925">
        <f t="shared" si="368"/>
        <v>2700</v>
      </c>
      <c r="P3925" t="str">
        <f>IF(AND(N3925&gt;0,N3925&lt;=0.05),'Bảng Giá'!$B$3,IF(AND(N3925&lt;=0.1,N3925&gt;0.05),'Bảng Giá'!$B$4,IF(AND('Raw Data'!N3925&gt;0.1,'Raw Data'!N3925&lt;=0.25),'Bảng Giá'!$B$5,IF(AND('Raw Data'!N3925&gt;0.25,'Raw Data'!N3925&lt;=0.5),'Bảng Giá'!$B$6,IF(AND('Raw Data'!N3925&gt;0.5,'Raw Data'!N3925&lt;=1),'Bảng Giá'!$B$7,IF(AND('Raw Data'!N3925&gt;1,'Raw Data'!N3925&lt;=1.5),'Bảng Giá'!$B$8,IF(AND('Raw Data'!N3925&gt;1.5,'Raw Data'!N3925&lt;=2),'Bảng Giá'!$B$9,IF(AND('Raw Data'!N3925&gt;2,'Raw Data'!N3925&lt;=2.5),'Bảng Giá'!$B$10,IF(AND('Raw Data'!N3925&gt;2.5,'Raw Data'!N3925&lt;=3),'Bảng Giá'!$B$11,IF(AND('Raw Data'!N3925&gt;3,'Raw Data'!N3925&lt;=3.5),'Bảng Giá'!$B$12,IF(AND('Raw Data'!N3925&gt;3.5,'Raw Data'!N3925&lt;=4),'Bảng Giá'!$B$13,IF(AND('Raw Data'!N3925&gt;4,'Raw Data'!N3925&lt;=4.5),'Bảng Giá'!$B$14,IF(AND('Raw Data'!N3925&gt;4.5,'Raw Data'!N3925&lt;=5),'Bảng Giá'!$B$15,IF(AND('Raw Data'!N3925&gt;5,'Raw Data'!N3925&lt;=5.5),'Bảng Giá'!$B$16,IF(AND('Raw Data'!N3925&gt;5.5,'Raw Data'!N3925&lt;=6),'Bảng Giá'!$B$17,'Bảng Giá'!$B$18)))))))))))))))</f>
        <v>5&lt;x&lt;=5.5</v>
      </c>
      <c r="Q3925" s="48">
        <f t="shared" si="369"/>
        <v>2.5399811853245531E-2</v>
      </c>
      <c r="R3925">
        <f t="shared" si="370"/>
        <v>130800</v>
      </c>
      <c r="S3925">
        <f t="shared" si="371"/>
        <v>24500</v>
      </c>
    </row>
    <row r="3926" spans="1:19" x14ac:dyDescent="0.25">
      <c r="A3926" s="12">
        <v>3925</v>
      </c>
      <c r="B3926" s="12" t="s">
        <v>292</v>
      </c>
      <c r="C3926" s="12" t="s">
        <v>2595</v>
      </c>
      <c r="D3926" s="28">
        <v>43004.604398148149</v>
      </c>
      <c r="E3926" s="17">
        <v>43007.104398148149</v>
      </c>
      <c r="F3926" s="13" t="s">
        <v>302</v>
      </c>
      <c r="G3926" s="12">
        <v>3600</v>
      </c>
      <c r="H3926" s="12" t="s">
        <v>128</v>
      </c>
      <c r="I3926" s="12" t="s">
        <v>322</v>
      </c>
      <c r="J3926" s="37">
        <f>INDEX('Bảng Giá'!$C$3:$H$18,MATCH('Raw Data'!P3926,'Bảng Giá'!$B$3:$B$18,0),MATCH('Raw Data'!M3926,'Bảng Giá'!$C$2:$H$2,0))</f>
        <v>78500</v>
      </c>
      <c r="K3926" s="12">
        <v>77000</v>
      </c>
      <c r="L3926" s="36">
        <f t="shared" si="366"/>
        <v>2.5</v>
      </c>
      <c r="M3926" t="str">
        <f>'References data'!H3927</f>
        <v>Liên Vùng đặc biệt</v>
      </c>
      <c r="N3926">
        <f t="shared" si="367"/>
        <v>3.6</v>
      </c>
      <c r="O3926">
        <f t="shared" si="368"/>
        <v>1500</v>
      </c>
      <c r="P3926" t="str">
        <f>IF(AND(N3926&gt;0,N3926&lt;=0.05),'Bảng Giá'!$B$3,IF(AND(N3926&lt;=0.1,N3926&gt;0.05),'Bảng Giá'!$B$4,IF(AND('Raw Data'!N3926&gt;0.1,'Raw Data'!N3926&lt;=0.25),'Bảng Giá'!$B$5,IF(AND('Raw Data'!N3926&gt;0.25,'Raw Data'!N3926&lt;=0.5),'Bảng Giá'!$B$6,IF(AND('Raw Data'!N3926&gt;0.5,'Raw Data'!N3926&lt;=1),'Bảng Giá'!$B$7,IF(AND('Raw Data'!N3926&gt;1,'Raw Data'!N3926&lt;=1.5),'Bảng Giá'!$B$8,IF(AND('Raw Data'!N3926&gt;1.5,'Raw Data'!N3926&lt;=2),'Bảng Giá'!$B$9,IF(AND('Raw Data'!N3926&gt;2,'Raw Data'!N3926&lt;=2.5),'Bảng Giá'!$B$10,IF(AND('Raw Data'!N3926&gt;2.5,'Raw Data'!N3926&lt;=3),'Bảng Giá'!$B$11,IF(AND('Raw Data'!N3926&gt;3,'Raw Data'!N3926&lt;=3.5),'Bảng Giá'!$B$12,IF(AND('Raw Data'!N3926&gt;3.5,'Raw Data'!N3926&lt;=4),'Bảng Giá'!$B$13,IF(AND('Raw Data'!N3926&gt;4,'Raw Data'!N3926&lt;=4.5),'Bảng Giá'!$B$14,IF(AND('Raw Data'!N3926&gt;4.5,'Raw Data'!N3926&lt;=5),'Bảng Giá'!$B$15,IF(AND('Raw Data'!N3926&gt;5,'Raw Data'!N3926&lt;=5.5),'Bảng Giá'!$B$16,IF(AND('Raw Data'!N3926&gt;5.5,'Raw Data'!N3926&lt;=6),'Bảng Giá'!$B$17,'Bảng Giá'!$B$18)))))))))))))))</f>
        <v>3.5&lt;x&lt;=4</v>
      </c>
      <c r="Q3926" s="48">
        <f t="shared" si="369"/>
        <v>1.948051948051948E-2</v>
      </c>
      <c r="R3926">
        <f t="shared" si="370"/>
        <v>94200</v>
      </c>
      <c r="S3926">
        <f t="shared" si="371"/>
        <v>17200</v>
      </c>
    </row>
  </sheetData>
  <autoFilter ref="A1:P3926" xr:uid="{7E55936F-8F78-46C5-B177-A3853B964434}"/>
  <conditionalFormatting sqref="C547:C757">
    <cfRule type="duplicateValues" dxfId="4" priority="5"/>
  </conditionalFormatting>
  <conditionalFormatting sqref="C758:C943">
    <cfRule type="duplicateValues" dxfId="3" priority="4"/>
  </conditionalFormatting>
  <conditionalFormatting sqref="C944:C1439">
    <cfRule type="duplicateValues" dxfId="2" priority="3"/>
  </conditionalFormatting>
  <conditionalFormatting sqref="C1440:C1926">
    <cfRule type="duplicateValues" dxfId="1" priority="1"/>
  </conditionalFormatting>
  <conditionalFormatting sqref="C1440:C1926">
    <cfRule type="duplicateValues" dxfId="0"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64"/>
  <sheetViews>
    <sheetView showGridLines="0" workbookViewId="0">
      <selection activeCell="Q2" sqref="Q2"/>
    </sheetView>
  </sheetViews>
  <sheetFormatPr defaultRowHeight="15" x14ac:dyDescent="0.25"/>
  <cols>
    <col min="2" max="2" width="15.5703125" bestFit="1" customWidth="1"/>
    <col min="11" max="11" width="13.28515625" bestFit="1" customWidth="1"/>
    <col min="12" max="12" width="10.42578125" bestFit="1" customWidth="1"/>
    <col min="14" max="14" width="15" bestFit="1" customWidth="1"/>
    <col min="15" max="15" width="18.28515625" customWidth="1"/>
  </cols>
  <sheetData>
    <row r="1" spans="1:17" x14ac:dyDescent="0.25">
      <c r="B1" s="70" t="s">
        <v>2631</v>
      </c>
      <c r="C1" s="69" t="s">
        <v>3</v>
      </c>
      <c r="D1" s="69"/>
      <c r="E1" s="69"/>
      <c r="F1" s="69"/>
      <c r="G1" s="69"/>
      <c r="H1" s="69"/>
      <c r="K1" s="4" t="s">
        <v>10</v>
      </c>
      <c r="L1" s="4" t="s">
        <v>11</v>
      </c>
      <c r="N1" s="4" t="s">
        <v>8</v>
      </c>
      <c r="O1" s="4" t="s">
        <v>200</v>
      </c>
      <c r="P1" s="4" t="s">
        <v>201</v>
      </c>
    </row>
    <row r="2" spans="1:17" ht="28.9" customHeight="1" x14ac:dyDescent="0.25">
      <c r="B2" s="70"/>
      <c r="C2" s="35" t="s">
        <v>199</v>
      </c>
      <c r="D2" s="35" t="s">
        <v>205</v>
      </c>
      <c r="E2" s="35" t="s">
        <v>4</v>
      </c>
      <c r="F2" s="35" t="s">
        <v>5</v>
      </c>
      <c r="G2" s="35" t="s">
        <v>6</v>
      </c>
      <c r="H2" s="35" t="s">
        <v>7</v>
      </c>
      <c r="K2" s="1" t="s">
        <v>0</v>
      </c>
      <c r="L2" s="1" t="s">
        <v>0</v>
      </c>
      <c r="N2" s="1" t="s">
        <v>199</v>
      </c>
      <c r="O2" s="1" t="s">
        <v>1</v>
      </c>
      <c r="P2" s="1" t="s">
        <v>1</v>
      </c>
      <c r="Q2" t="str">
        <f>O2&amp;"-"&amp;P2</f>
        <v>Hà Nội-Hà Nội</v>
      </c>
    </row>
    <row r="3" spans="1:17" ht="14.45" customHeight="1" x14ac:dyDescent="0.25">
      <c r="A3" s="33" t="str">
        <f t="shared" ref="A3:A18" si="0">RIGHT(B3,LEN(B3)-SEARCH("=",B3))</f>
        <v>0.05</v>
      </c>
      <c r="B3" s="2" t="s">
        <v>2616</v>
      </c>
      <c r="C3" s="3">
        <v>13000</v>
      </c>
      <c r="D3" s="3">
        <v>21000</v>
      </c>
      <c r="E3" s="3">
        <v>20000</v>
      </c>
      <c r="F3" s="3">
        <v>21000</v>
      </c>
      <c r="G3" s="3">
        <v>20000</v>
      </c>
      <c r="H3" s="3">
        <v>20000</v>
      </c>
      <c r="K3" s="1" t="s">
        <v>1</v>
      </c>
      <c r="L3" s="1" t="s">
        <v>1</v>
      </c>
      <c r="N3" s="1" t="s">
        <v>199</v>
      </c>
      <c r="O3" s="1" t="s">
        <v>9</v>
      </c>
      <c r="P3" s="1" t="s">
        <v>9</v>
      </c>
      <c r="Q3" t="str">
        <f t="shared" ref="Q3:Q46" si="1">O3&amp;"-"&amp;P3</f>
        <v>Đà Nẵng-Đà Nẵng</v>
      </c>
    </row>
    <row r="4" spans="1:17" ht="14.45" customHeight="1" x14ac:dyDescent="0.25">
      <c r="A4" s="33" t="str">
        <f t="shared" si="0"/>
        <v>0.1</v>
      </c>
      <c r="B4" s="2" t="s">
        <v>2617</v>
      </c>
      <c r="C4" s="3">
        <v>13000</v>
      </c>
      <c r="D4" s="3">
        <v>21000</v>
      </c>
      <c r="E4" s="3">
        <v>20000</v>
      </c>
      <c r="F4" s="3">
        <v>21000</v>
      </c>
      <c r="G4" s="3">
        <v>20000</v>
      </c>
      <c r="H4" s="3">
        <v>20000</v>
      </c>
      <c r="K4" s="1" t="s">
        <v>9</v>
      </c>
      <c r="L4" s="1" t="s">
        <v>9</v>
      </c>
      <c r="N4" s="1" t="s">
        <v>199</v>
      </c>
      <c r="O4" s="1" t="s">
        <v>0</v>
      </c>
      <c r="P4" s="1" t="s">
        <v>0</v>
      </c>
      <c r="Q4" t="str">
        <f t="shared" si="1"/>
        <v>Hồ Chí Minh-Hồ Chí Minh</v>
      </c>
    </row>
    <row r="5" spans="1:17" x14ac:dyDescent="0.25">
      <c r="A5" s="33" t="str">
        <f t="shared" si="0"/>
        <v>0.25</v>
      </c>
      <c r="B5" s="2" t="s">
        <v>2618</v>
      </c>
      <c r="C5" s="3">
        <v>13000</v>
      </c>
      <c r="D5" s="3">
        <v>21000</v>
      </c>
      <c r="E5" s="3">
        <v>20000</v>
      </c>
      <c r="F5" s="3">
        <v>21000</v>
      </c>
      <c r="G5" s="3">
        <v>20000</v>
      </c>
      <c r="H5" s="3">
        <v>20000</v>
      </c>
      <c r="K5" s="1" t="s">
        <v>12</v>
      </c>
      <c r="L5" s="1" t="s">
        <v>67</v>
      </c>
      <c r="N5" s="1" t="s">
        <v>199</v>
      </c>
      <c r="O5" s="1" t="s">
        <v>202</v>
      </c>
      <c r="P5" s="1" t="s">
        <v>202</v>
      </c>
      <c r="Q5" t="str">
        <f t="shared" si="1"/>
        <v>Tỉnh X Vùng 1-Tỉnh X Vùng 1</v>
      </c>
    </row>
    <row r="6" spans="1:17" x14ac:dyDescent="0.25">
      <c r="A6" s="33" t="str">
        <f t="shared" si="0"/>
        <v>0.5</v>
      </c>
      <c r="B6" s="2" t="s">
        <v>2619</v>
      </c>
      <c r="C6" s="3">
        <v>13000</v>
      </c>
      <c r="D6" s="3">
        <v>22500</v>
      </c>
      <c r="E6" s="3">
        <v>20000</v>
      </c>
      <c r="F6" s="3">
        <v>26000</v>
      </c>
      <c r="G6" s="3">
        <v>24500</v>
      </c>
      <c r="H6" s="3">
        <v>20000</v>
      </c>
      <c r="K6" s="1" t="s">
        <v>13</v>
      </c>
      <c r="L6" s="1" t="s">
        <v>67</v>
      </c>
      <c r="N6" s="1" t="s">
        <v>199</v>
      </c>
      <c r="O6" s="1" t="s">
        <v>203</v>
      </c>
      <c r="P6" s="1" t="s">
        <v>203</v>
      </c>
      <c r="Q6" t="str">
        <f t="shared" si="1"/>
        <v>Tỉnh X Vùng 2-Tỉnh X Vùng 2</v>
      </c>
    </row>
    <row r="7" spans="1:17" x14ac:dyDescent="0.25">
      <c r="A7" s="33" t="str">
        <f t="shared" si="0"/>
        <v>1</v>
      </c>
      <c r="B7" s="2" t="s">
        <v>2620</v>
      </c>
      <c r="C7" s="3">
        <v>14000</v>
      </c>
      <c r="D7" s="3">
        <v>30500</v>
      </c>
      <c r="E7" s="3">
        <v>22500</v>
      </c>
      <c r="F7" s="3">
        <v>32500</v>
      </c>
      <c r="G7" s="3">
        <v>31000</v>
      </c>
      <c r="H7" s="3">
        <v>22500</v>
      </c>
      <c r="K7" s="1" t="s">
        <v>14</v>
      </c>
      <c r="L7" s="1" t="s">
        <v>67</v>
      </c>
      <c r="N7" s="1" t="s">
        <v>199</v>
      </c>
      <c r="O7" s="1" t="s">
        <v>204</v>
      </c>
      <c r="P7" s="1" t="s">
        <v>204</v>
      </c>
      <c r="Q7" t="str">
        <f t="shared" si="1"/>
        <v>Tỉnh X Vùng 3-Tỉnh X Vùng 3</v>
      </c>
    </row>
    <row r="8" spans="1:17" x14ac:dyDescent="0.25">
      <c r="A8" s="33" t="str">
        <f t="shared" si="0"/>
        <v>1.5</v>
      </c>
      <c r="B8" s="2" t="s">
        <v>2621</v>
      </c>
      <c r="C8" s="3">
        <v>14500</v>
      </c>
      <c r="D8" s="3">
        <v>38500</v>
      </c>
      <c r="E8" s="3">
        <v>27500</v>
      </c>
      <c r="F8" s="3">
        <v>41000</v>
      </c>
      <c r="G8" s="3">
        <v>39000</v>
      </c>
      <c r="H8" s="3">
        <v>27500</v>
      </c>
      <c r="J8" s="34"/>
      <c r="K8" s="1" t="s">
        <v>15</v>
      </c>
      <c r="L8" s="1" t="s">
        <v>67</v>
      </c>
      <c r="N8" s="1" t="s">
        <v>4</v>
      </c>
      <c r="O8" s="1" t="s">
        <v>1</v>
      </c>
      <c r="P8" s="1" t="s">
        <v>68</v>
      </c>
      <c r="Q8" t="str">
        <f t="shared" si="1"/>
        <v>Hà Nội-Vùng 3</v>
      </c>
    </row>
    <row r="9" spans="1:17" x14ac:dyDescent="0.25">
      <c r="A9" s="33" t="str">
        <f t="shared" si="0"/>
        <v>2</v>
      </c>
      <c r="B9" s="2" t="s">
        <v>2622</v>
      </c>
      <c r="C9" s="3">
        <v>16000</v>
      </c>
      <c r="D9" s="3">
        <v>46500</v>
      </c>
      <c r="E9" s="3">
        <v>32000</v>
      </c>
      <c r="F9" s="3">
        <v>49500</v>
      </c>
      <c r="G9" s="3">
        <v>47000</v>
      </c>
      <c r="H9" s="3">
        <v>32000</v>
      </c>
      <c r="J9" s="33"/>
      <c r="K9" s="1" t="s">
        <v>16</v>
      </c>
      <c r="L9" s="1" t="s">
        <v>67</v>
      </c>
      <c r="N9" s="1" t="s">
        <v>4</v>
      </c>
      <c r="O9" s="1" t="s">
        <v>9</v>
      </c>
      <c r="P9" s="1" t="s">
        <v>67</v>
      </c>
      <c r="Q9" t="str">
        <f t="shared" si="1"/>
        <v>Đà Nẵng-Vùng 2</v>
      </c>
    </row>
    <row r="10" spans="1:17" ht="22.9" customHeight="1" x14ac:dyDescent="0.25">
      <c r="A10" s="33" t="str">
        <f t="shared" si="0"/>
        <v>2.5</v>
      </c>
      <c r="B10" s="2" t="s">
        <v>2623</v>
      </c>
      <c r="C10" s="3">
        <v>16000</v>
      </c>
      <c r="D10" s="3">
        <v>54500</v>
      </c>
      <c r="E10" s="3">
        <v>38000</v>
      </c>
      <c r="F10" s="3">
        <v>58000</v>
      </c>
      <c r="G10" s="3">
        <v>55000</v>
      </c>
      <c r="H10" s="3">
        <v>38000</v>
      </c>
      <c r="J10" s="34"/>
      <c r="K10" s="1" t="s">
        <v>17</v>
      </c>
      <c r="L10" s="1" t="s">
        <v>67</v>
      </c>
      <c r="N10" s="1" t="s">
        <v>4</v>
      </c>
      <c r="O10" s="1" t="s">
        <v>0</v>
      </c>
      <c r="P10" s="1" t="s">
        <v>69</v>
      </c>
      <c r="Q10" t="str">
        <f t="shared" si="1"/>
        <v>Hồ Chí Minh-Vùng 1</v>
      </c>
    </row>
    <row r="11" spans="1:17" x14ac:dyDescent="0.25">
      <c r="A11" s="33" t="str">
        <f t="shared" si="0"/>
        <v>3</v>
      </c>
      <c r="B11" s="2" t="s">
        <v>2624</v>
      </c>
      <c r="C11" s="3">
        <v>17500</v>
      </c>
      <c r="D11" s="3">
        <v>62500</v>
      </c>
      <c r="E11" s="3">
        <v>42500</v>
      </c>
      <c r="F11" s="3">
        <v>66500</v>
      </c>
      <c r="G11" s="3">
        <v>63000</v>
      </c>
      <c r="H11" s="3">
        <v>42500</v>
      </c>
      <c r="J11" s="33"/>
      <c r="K11" s="1" t="s">
        <v>18</v>
      </c>
      <c r="L11" s="1" t="s">
        <v>67</v>
      </c>
      <c r="N11" s="1" t="s">
        <v>4</v>
      </c>
      <c r="O11" s="1" t="s">
        <v>68</v>
      </c>
      <c r="P11" s="1" t="s">
        <v>1</v>
      </c>
      <c r="Q11" t="str">
        <f t="shared" si="1"/>
        <v>Vùng 3-Hà Nội</v>
      </c>
    </row>
    <row r="12" spans="1:17" ht="14.45" customHeight="1" x14ac:dyDescent="0.25">
      <c r="A12" s="33" t="str">
        <f t="shared" si="0"/>
        <v>3.5</v>
      </c>
      <c r="B12" s="2" t="s">
        <v>2625</v>
      </c>
      <c r="C12" s="3">
        <v>19000</v>
      </c>
      <c r="D12" s="3">
        <v>70500</v>
      </c>
      <c r="E12" s="3">
        <v>47500</v>
      </c>
      <c r="F12" s="3">
        <v>75000</v>
      </c>
      <c r="G12" s="3">
        <v>71500</v>
      </c>
      <c r="H12" s="3">
        <v>47500</v>
      </c>
      <c r="J12" s="34"/>
      <c r="K12" s="1" t="s">
        <v>19</v>
      </c>
      <c r="L12" s="1" t="s">
        <v>67</v>
      </c>
      <c r="N12" s="1" t="s">
        <v>4</v>
      </c>
      <c r="O12" s="1" t="s">
        <v>67</v>
      </c>
      <c r="P12" s="1" t="s">
        <v>9</v>
      </c>
      <c r="Q12" t="str">
        <f t="shared" si="1"/>
        <v>Vùng 2-Đà Nẵng</v>
      </c>
    </row>
    <row r="13" spans="1:17" ht="23.1" customHeight="1" x14ac:dyDescent="0.25">
      <c r="A13" s="33" t="str">
        <f t="shared" si="0"/>
        <v>4</v>
      </c>
      <c r="B13" s="2" t="s">
        <v>2626</v>
      </c>
      <c r="C13" s="3">
        <v>20500</v>
      </c>
      <c r="D13" s="3">
        <v>78500</v>
      </c>
      <c r="E13" s="3">
        <v>51500</v>
      </c>
      <c r="F13" s="3">
        <v>83500</v>
      </c>
      <c r="G13" s="3">
        <v>79500</v>
      </c>
      <c r="H13" s="3">
        <v>51500</v>
      </c>
      <c r="J13" s="33"/>
      <c r="K13" s="1" t="s">
        <v>172</v>
      </c>
      <c r="L13" s="1" t="s">
        <v>67</v>
      </c>
      <c r="N13" s="1" t="s">
        <v>4</v>
      </c>
      <c r="O13" s="1" t="s">
        <v>69</v>
      </c>
      <c r="P13" s="1" t="s">
        <v>0</v>
      </c>
      <c r="Q13" t="str">
        <f t="shared" si="1"/>
        <v>Vùng 1-Hồ Chí Minh</v>
      </c>
    </row>
    <row r="14" spans="1:17" ht="14.45" customHeight="1" x14ac:dyDescent="0.25">
      <c r="A14" s="33" t="str">
        <f t="shared" si="0"/>
        <v>4.5</v>
      </c>
      <c r="B14" s="2" t="s">
        <v>2627</v>
      </c>
      <c r="C14" s="3">
        <v>22000</v>
      </c>
      <c r="D14" s="3">
        <v>86500</v>
      </c>
      <c r="E14" s="3">
        <v>52750</v>
      </c>
      <c r="F14" s="3">
        <v>92000</v>
      </c>
      <c r="G14" s="3">
        <v>87500</v>
      </c>
      <c r="H14" s="3">
        <v>52750</v>
      </c>
      <c r="J14" s="34"/>
      <c r="K14" s="1" t="s">
        <v>20</v>
      </c>
      <c r="L14" s="1" t="s">
        <v>68</v>
      </c>
      <c r="N14" s="1" t="s">
        <v>7</v>
      </c>
      <c r="O14" s="1" t="s">
        <v>68</v>
      </c>
      <c r="P14" s="1" t="s">
        <v>68</v>
      </c>
      <c r="Q14" t="str">
        <f t="shared" si="1"/>
        <v>Vùng 3-Vùng 3</v>
      </c>
    </row>
    <row r="15" spans="1:17" x14ac:dyDescent="0.25">
      <c r="A15" s="33" t="str">
        <f t="shared" si="0"/>
        <v>5</v>
      </c>
      <c r="B15" s="2" t="s">
        <v>2628</v>
      </c>
      <c r="C15" s="3">
        <v>23500</v>
      </c>
      <c r="D15" s="3">
        <v>94500</v>
      </c>
      <c r="E15" s="3">
        <v>54000</v>
      </c>
      <c r="F15" s="3">
        <v>100500</v>
      </c>
      <c r="G15" s="3">
        <v>95500</v>
      </c>
      <c r="H15" s="3">
        <v>54000</v>
      </c>
      <c r="J15" s="33"/>
      <c r="K15" s="1" t="s">
        <v>21</v>
      </c>
      <c r="L15" s="1" t="s">
        <v>68</v>
      </c>
      <c r="N15" s="1" t="s">
        <v>7</v>
      </c>
      <c r="O15" s="1" t="s">
        <v>67</v>
      </c>
      <c r="P15" s="1" t="s">
        <v>67</v>
      </c>
      <c r="Q15" t="str">
        <f t="shared" si="1"/>
        <v>Vùng 2-Vùng 2</v>
      </c>
    </row>
    <row r="16" spans="1:17" x14ac:dyDescent="0.25">
      <c r="A16" s="33" t="str">
        <f t="shared" si="0"/>
        <v>5.5</v>
      </c>
      <c r="B16" s="2" t="s">
        <v>2629</v>
      </c>
      <c r="C16" s="3">
        <v>25000</v>
      </c>
      <c r="D16" s="3">
        <v>102500</v>
      </c>
      <c r="E16" s="3">
        <v>59000</v>
      </c>
      <c r="F16" s="3">
        <v>109000</v>
      </c>
      <c r="G16" s="3">
        <v>103500</v>
      </c>
      <c r="H16" s="3">
        <v>59000</v>
      </c>
      <c r="J16" s="34"/>
      <c r="K16" s="1" t="s">
        <v>177</v>
      </c>
      <c r="L16" s="1" t="s">
        <v>68</v>
      </c>
      <c r="N16" s="1" t="s">
        <v>7</v>
      </c>
      <c r="O16" s="1" t="s">
        <v>69</v>
      </c>
      <c r="P16" s="1" t="s">
        <v>69</v>
      </c>
      <c r="Q16" t="str">
        <f t="shared" si="1"/>
        <v>Vùng 1-Vùng 1</v>
      </c>
    </row>
    <row r="17" spans="1:17" x14ac:dyDescent="0.25">
      <c r="A17" s="33" t="str">
        <f t="shared" si="0"/>
        <v>6</v>
      </c>
      <c r="B17" s="2" t="s">
        <v>2630</v>
      </c>
      <c r="C17" s="3">
        <v>26500</v>
      </c>
      <c r="D17" s="3">
        <v>110500</v>
      </c>
      <c r="E17" s="3">
        <v>62000</v>
      </c>
      <c r="F17" s="3">
        <v>117500</v>
      </c>
      <c r="G17" s="3">
        <v>111500</v>
      </c>
      <c r="H17" s="3">
        <v>62000</v>
      </c>
      <c r="J17" s="33"/>
      <c r="K17" s="1" t="s">
        <v>22</v>
      </c>
      <c r="L17" s="1" t="s">
        <v>68</v>
      </c>
      <c r="N17" s="1" t="s">
        <v>205</v>
      </c>
      <c r="O17" s="1" t="s">
        <v>1</v>
      </c>
      <c r="P17" s="1" t="s">
        <v>9</v>
      </c>
      <c r="Q17" t="str">
        <f t="shared" si="1"/>
        <v>Hà Nội-Đà Nẵng</v>
      </c>
    </row>
    <row r="18" spans="1:17" x14ac:dyDescent="0.25">
      <c r="A18" s="33" t="e">
        <f t="shared" si="0"/>
        <v>#VALUE!</v>
      </c>
      <c r="B18" s="4" t="s">
        <v>2</v>
      </c>
      <c r="C18" s="5">
        <v>2000</v>
      </c>
      <c r="D18" s="5">
        <v>8000</v>
      </c>
      <c r="E18" s="5">
        <v>3000</v>
      </c>
      <c r="F18" s="5">
        <v>8500</v>
      </c>
      <c r="G18" s="5">
        <v>8000</v>
      </c>
      <c r="H18" s="5">
        <v>3000</v>
      </c>
      <c r="K18" s="1" t="s">
        <v>23</v>
      </c>
      <c r="L18" s="1" t="s">
        <v>68</v>
      </c>
      <c r="N18" s="1" t="s">
        <v>205</v>
      </c>
      <c r="O18" s="1" t="s">
        <v>9</v>
      </c>
      <c r="P18" s="1" t="s">
        <v>0</v>
      </c>
      <c r="Q18" t="str">
        <f t="shared" si="1"/>
        <v>Đà Nẵng-Hồ Chí Minh</v>
      </c>
    </row>
    <row r="19" spans="1:17" x14ac:dyDescent="0.25">
      <c r="K19" s="1" t="s">
        <v>24</v>
      </c>
      <c r="L19" s="1" t="s">
        <v>68</v>
      </c>
      <c r="N19" s="1" t="s">
        <v>205</v>
      </c>
      <c r="O19" s="1" t="s">
        <v>0</v>
      </c>
      <c r="P19" s="1" t="s">
        <v>1</v>
      </c>
      <c r="Q19" t="str">
        <f t="shared" si="1"/>
        <v>Hồ Chí Minh-Hà Nội</v>
      </c>
    </row>
    <row r="20" spans="1:17" x14ac:dyDescent="0.25">
      <c r="K20" s="1" t="s">
        <v>25</v>
      </c>
      <c r="L20" s="1" t="s">
        <v>68</v>
      </c>
      <c r="N20" s="1" t="s">
        <v>205</v>
      </c>
      <c r="O20" s="1" t="s">
        <v>9</v>
      </c>
      <c r="P20" s="1" t="s">
        <v>1</v>
      </c>
      <c r="Q20" t="str">
        <f t="shared" si="1"/>
        <v>Đà Nẵng-Hà Nội</v>
      </c>
    </row>
    <row r="21" spans="1:17" x14ac:dyDescent="0.25">
      <c r="K21" s="1" t="s">
        <v>26</v>
      </c>
      <c r="L21" s="1" t="s">
        <v>68</v>
      </c>
      <c r="N21" s="1" t="s">
        <v>205</v>
      </c>
      <c r="O21" s="1" t="s">
        <v>0</v>
      </c>
      <c r="P21" s="1" t="s">
        <v>9</v>
      </c>
      <c r="Q21" t="str">
        <f t="shared" si="1"/>
        <v>Hồ Chí Minh-Đà Nẵng</v>
      </c>
    </row>
    <row r="22" spans="1:17" x14ac:dyDescent="0.25">
      <c r="K22" s="1" t="s">
        <v>27</v>
      </c>
      <c r="L22" s="1" t="s">
        <v>68</v>
      </c>
      <c r="N22" s="1" t="s">
        <v>205</v>
      </c>
      <c r="O22" s="1" t="s">
        <v>1</v>
      </c>
      <c r="P22" s="1" t="s">
        <v>0</v>
      </c>
      <c r="Q22" t="str">
        <f t="shared" si="1"/>
        <v>Hà Nội-Hồ Chí Minh</v>
      </c>
    </row>
    <row r="23" spans="1:17" x14ac:dyDescent="0.25">
      <c r="K23" s="1" t="s">
        <v>28</v>
      </c>
      <c r="L23" s="1" t="s">
        <v>68</v>
      </c>
      <c r="N23" s="1" t="s">
        <v>5</v>
      </c>
      <c r="O23" s="1" t="s">
        <v>1</v>
      </c>
      <c r="P23" s="1" t="s">
        <v>69</v>
      </c>
      <c r="Q23" t="str">
        <f t="shared" si="1"/>
        <v>Hà Nội-Vùng 1</v>
      </c>
    </row>
    <row r="24" spans="1:17" x14ac:dyDescent="0.25">
      <c r="K24" s="1" t="s">
        <v>29</v>
      </c>
      <c r="L24" s="1" t="s">
        <v>68</v>
      </c>
      <c r="N24" s="1" t="s">
        <v>5</v>
      </c>
      <c r="O24" s="1" t="s">
        <v>1</v>
      </c>
      <c r="P24" s="1" t="s">
        <v>67</v>
      </c>
      <c r="Q24" t="str">
        <f t="shared" si="1"/>
        <v>Hà Nội-Vùng 2</v>
      </c>
    </row>
    <row r="25" spans="1:17" x14ac:dyDescent="0.25">
      <c r="K25" s="1" t="s">
        <v>30</v>
      </c>
      <c r="L25" s="1" t="s">
        <v>68</v>
      </c>
      <c r="N25" s="1" t="s">
        <v>5</v>
      </c>
      <c r="O25" s="1" t="s">
        <v>9</v>
      </c>
      <c r="P25" s="1" t="s">
        <v>69</v>
      </c>
      <c r="Q25" t="str">
        <f t="shared" si="1"/>
        <v>Đà Nẵng-Vùng 1</v>
      </c>
    </row>
    <row r="26" spans="1:17" x14ac:dyDescent="0.25">
      <c r="K26" s="1" t="s">
        <v>31</v>
      </c>
      <c r="L26" s="1" t="s">
        <v>68</v>
      </c>
      <c r="N26" s="1" t="s">
        <v>5</v>
      </c>
      <c r="O26" s="1" t="s">
        <v>9</v>
      </c>
      <c r="P26" s="1" t="s">
        <v>68</v>
      </c>
      <c r="Q26" t="str">
        <f t="shared" si="1"/>
        <v>Đà Nẵng-Vùng 3</v>
      </c>
    </row>
    <row r="27" spans="1:17" x14ac:dyDescent="0.25">
      <c r="K27" s="1" t="s">
        <v>32</v>
      </c>
      <c r="L27" s="1" t="s">
        <v>68</v>
      </c>
      <c r="N27" s="1" t="s">
        <v>5</v>
      </c>
      <c r="O27" s="1" t="s">
        <v>0</v>
      </c>
      <c r="P27" s="1" t="s">
        <v>67</v>
      </c>
      <c r="Q27" t="str">
        <f t="shared" si="1"/>
        <v>Hồ Chí Minh-Vùng 2</v>
      </c>
    </row>
    <row r="28" spans="1:17" x14ac:dyDescent="0.25">
      <c r="K28" s="1" t="s">
        <v>33</v>
      </c>
      <c r="L28" s="1" t="s">
        <v>68</v>
      </c>
      <c r="N28" s="1" t="s">
        <v>5</v>
      </c>
      <c r="O28" s="1" t="s">
        <v>0</v>
      </c>
      <c r="P28" s="1" t="s">
        <v>68</v>
      </c>
      <c r="Q28" t="str">
        <f t="shared" si="1"/>
        <v>Hồ Chí Minh-Vùng 3</v>
      </c>
    </row>
    <row r="29" spans="1:17" x14ac:dyDescent="0.25">
      <c r="K29" s="1" t="s">
        <v>34</v>
      </c>
      <c r="L29" s="1" t="s">
        <v>68</v>
      </c>
      <c r="N29" s="1" t="s">
        <v>5</v>
      </c>
      <c r="O29" s="1" t="s">
        <v>69</v>
      </c>
      <c r="P29" s="1" t="s">
        <v>1</v>
      </c>
      <c r="Q29" t="str">
        <f t="shared" si="1"/>
        <v>Vùng 1-Hà Nội</v>
      </c>
    </row>
    <row r="30" spans="1:17" x14ac:dyDescent="0.25">
      <c r="K30" s="1" t="s">
        <v>35</v>
      </c>
      <c r="L30" s="1" t="s">
        <v>68</v>
      </c>
      <c r="N30" s="1" t="s">
        <v>5</v>
      </c>
      <c r="O30" s="1" t="s">
        <v>67</v>
      </c>
      <c r="P30" s="1" t="s">
        <v>1</v>
      </c>
      <c r="Q30" t="str">
        <f t="shared" si="1"/>
        <v>Vùng 2-Hà Nội</v>
      </c>
    </row>
    <row r="31" spans="1:17" x14ac:dyDescent="0.25">
      <c r="K31" s="1" t="s">
        <v>36</v>
      </c>
      <c r="L31" s="1" t="s">
        <v>68</v>
      </c>
      <c r="N31" s="1" t="s">
        <v>5</v>
      </c>
      <c r="O31" s="1" t="s">
        <v>69</v>
      </c>
      <c r="P31" s="1" t="s">
        <v>9</v>
      </c>
      <c r="Q31" t="str">
        <f t="shared" si="1"/>
        <v>Vùng 1-Đà Nẵng</v>
      </c>
    </row>
    <row r="32" spans="1:17" x14ac:dyDescent="0.25">
      <c r="K32" s="1" t="s">
        <v>37</v>
      </c>
      <c r="L32" s="1" t="s">
        <v>68</v>
      </c>
      <c r="N32" s="1" t="s">
        <v>5</v>
      </c>
      <c r="O32" s="1" t="s">
        <v>68</v>
      </c>
      <c r="P32" s="1" t="s">
        <v>9</v>
      </c>
      <c r="Q32" t="str">
        <f t="shared" si="1"/>
        <v>Vùng 3-Đà Nẵng</v>
      </c>
    </row>
    <row r="33" spans="11:17" x14ac:dyDescent="0.25">
      <c r="K33" s="1" t="s">
        <v>38</v>
      </c>
      <c r="L33" s="1" t="s">
        <v>68</v>
      </c>
      <c r="N33" s="1" t="s">
        <v>5</v>
      </c>
      <c r="O33" s="1" t="s">
        <v>67</v>
      </c>
      <c r="P33" s="1" t="s">
        <v>0</v>
      </c>
      <c r="Q33" t="str">
        <f t="shared" si="1"/>
        <v>Vùng 2-Hồ Chí Minh</v>
      </c>
    </row>
    <row r="34" spans="11:17" x14ac:dyDescent="0.25">
      <c r="K34" s="1" t="s">
        <v>39</v>
      </c>
      <c r="L34" s="1" t="s">
        <v>68</v>
      </c>
      <c r="N34" s="1" t="s">
        <v>5</v>
      </c>
      <c r="O34" s="1" t="s">
        <v>68</v>
      </c>
      <c r="P34" s="1" t="s">
        <v>0</v>
      </c>
      <c r="Q34" t="str">
        <f t="shared" si="1"/>
        <v>Vùng 3-Hồ Chí Minh</v>
      </c>
    </row>
    <row r="35" spans="11:17" x14ac:dyDescent="0.25">
      <c r="K35" s="1" t="s">
        <v>40</v>
      </c>
      <c r="L35" s="1" t="s">
        <v>68</v>
      </c>
      <c r="N35" s="1" t="s">
        <v>6</v>
      </c>
      <c r="O35" s="1" t="s">
        <v>68</v>
      </c>
      <c r="P35" s="1" t="s">
        <v>69</v>
      </c>
      <c r="Q35" t="str">
        <f t="shared" si="1"/>
        <v>Vùng 3-Vùng 1</v>
      </c>
    </row>
    <row r="36" spans="11:17" x14ac:dyDescent="0.25">
      <c r="K36" s="1" t="s">
        <v>41</v>
      </c>
      <c r="L36" s="1" t="s">
        <v>68</v>
      </c>
      <c r="N36" s="1" t="s">
        <v>6</v>
      </c>
      <c r="O36" s="1" t="s">
        <v>68</v>
      </c>
      <c r="P36" s="1" t="s">
        <v>67</v>
      </c>
      <c r="Q36" t="str">
        <f t="shared" si="1"/>
        <v>Vùng 3-Vùng 2</v>
      </c>
    </row>
    <row r="37" spans="11:17" x14ac:dyDescent="0.25">
      <c r="K37" s="1" t="s">
        <v>42</v>
      </c>
      <c r="L37" s="1" t="s">
        <v>68</v>
      </c>
      <c r="N37" s="1" t="s">
        <v>6</v>
      </c>
      <c r="O37" s="1" t="s">
        <v>67</v>
      </c>
      <c r="P37" s="1" t="s">
        <v>69</v>
      </c>
      <c r="Q37" t="str">
        <f t="shared" si="1"/>
        <v>Vùng 2-Vùng 1</v>
      </c>
    </row>
    <row r="38" spans="11:17" x14ac:dyDescent="0.25">
      <c r="K38" s="1" t="s">
        <v>43</v>
      </c>
      <c r="L38" s="1" t="s">
        <v>68</v>
      </c>
      <c r="N38" s="1" t="s">
        <v>6</v>
      </c>
      <c r="O38" s="1" t="s">
        <v>67</v>
      </c>
      <c r="P38" s="1" t="s">
        <v>68</v>
      </c>
      <c r="Q38" t="str">
        <f t="shared" si="1"/>
        <v>Vùng 2-Vùng 3</v>
      </c>
    </row>
    <row r="39" spans="11:17" x14ac:dyDescent="0.25">
      <c r="K39" s="1" t="s">
        <v>44</v>
      </c>
      <c r="L39" s="1" t="s">
        <v>68</v>
      </c>
      <c r="N39" s="1" t="s">
        <v>6</v>
      </c>
      <c r="O39" s="1" t="s">
        <v>69</v>
      </c>
      <c r="P39" s="1" t="s">
        <v>67</v>
      </c>
      <c r="Q39" t="str">
        <f t="shared" si="1"/>
        <v>Vùng 1-Vùng 2</v>
      </c>
    </row>
    <row r="40" spans="11:17" x14ac:dyDescent="0.25">
      <c r="K40" s="1" t="s">
        <v>45</v>
      </c>
      <c r="L40" s="1" t="s">
        <v>68</v>
      </c>
      <c r="N40" s="1" t="s">
        <v>6</v>
      </c>
      <c r="O40" s="1" t="s">
        <v>69</v>
      </c>
      <c r="P40" s="1" t="s">
        <v>68</v>
      </c>
      <c r="Q40" t="str">
        <f t="shared" si="1"/>
        <v>Vùng 1-Vùng 3</v>
      </c>
    </row>
    <row r="41" spans="11:17" x14ac:dyDescent="0.25">
      <c r="K41" s="1" t="s">
        <v>46</v>
      </c>
      <c r="L41" s="1" t="s">
        <v>69</v>
      </c>
      <c r="N41" s="1" t="s">
        <v>6</v>
      </c>
      <c r="O41" s="1" t="s">
        <v>69</v>
      </c>
      <c r="P41" s="1" t="s">
        <v>68</v>
      </c>
      <c r="Q41" t="str">
        <f t="shared" si="1"/>
        <v>Vùng 1-Vùng 3</v>
      </c>
    </row>
    <row r="42" spans="11:17" x14ac:dyDescent="0.25">
      <c r="K42" s="1" t="s">
        <v>47</v>
      </c>
      <c r="L42" s="1" t="s">
        <v>69</v>
      </c>
      <c r="N42" s="1" t="s">
        <v>6</v>
      </c>
      <c r="O42" s="1" t="s">
        <v>67</v>
      </c>
      <c r="P42" s="1" t="s">
        <v>68</v>
      </c>
      <c r="Q42" t="str">
        <f t="shared" si="1"/>
        <v>Vùng 2-Vùng 3</v>
      </c>
    </row>
    <row r="43" spans="11:17" x14ac:dyDescent="0.25">
      <c r="K43" s="1" t="s">
        <v>48</v>
      </c>
      <c r="L43" s="1" t="s">
        <v>69</v>
      </c>
      <c r="N43" s="1" t="s">
        <v>6</v>
      </c>
      <c r="O43" s="1" t="s">
        <v>69</v>
      </c>
      <c r="P43" s="1" t="s">
        <v>67</v>
      </c>
      <c r="Q43" t="str">
        <f t="shared" si="1"/>
        <v>Vùng 1-Vùng 2</v>
      </c>
    </row>
    <row r="44" spans="11:17" x14ac:dyDescent="0.25">
      <c r="K44" s="1" t="s">
        <v>49</v>
      </c>
      <c r="L44" s="1" t="s">
        <v>69</v>
      </c>
      <c r="N44" s="1" t="s">
        <v>6</v>
      </c>
      <c r="O44" s="1" t="s">
        <v>68</v>
      </c>
      <c r="P44" s="1" t="s">
        <v>67</v>
      </c>
      <c r="Q44" t="str">
        <f t="shared" si="1"/>
        <v>Vùng 3-Vùng 2</v>
      </c>
    </row>
    <row r="45" spans="11:17" x14ac:dyDescent="0.25">
      <c r="K45" s="1" t="s">
        <v>304</v>
      </c>
      <c r="L45" s="1" t="s">
        <v>69</v>
      </c>
      <c r="N45" s="1" t="s">
        <v>6</v>
      </c>
      <c r="O45" s="1" t="s">
        <v>67</v>
      </c>
      <c r="P45" s="1" t="s">
        <v>69</v>
      </c>
      <c r="Q45" t="str">
        <f t="shared" si="1"/>
        <v>Vùng 2-Vùng 1</v>
      </c>
    </row>
    <row r="46" spans="11:17" x14ac:dyDescent="0.25">
      <c r="K46" s="1" t="s">
        <v>50</v>
      </c>
      <c r="L46" s="1" t="s">
        <v>69</v>
      </c>
      <c r="N46" s="1" t="s">
        <v>6</v>
      </c>
      <c r="O46" s="1" t="s">
        <v>68</v>
      </c>
      <c r="P46" s="1" t="s">
        <v>69</v>
      </c>
      <c r="Q46" t="str">
        <f t="shared" si="1"/>
        <v>Vùng 3-Vùng 1</v>
      </c>
    </row>
    <row r="47" spans="11:17" x14ac:dyDescent="0.25">
      <c r="K47" s="1" t="s">
        <v>51</v>
      </c>
      <c r="L47" s="1" t="s">
        <v>69</v>
      </c>
    </row>
    <row r="48" spans="11:17" x14ac:dyDescent="0.25">
      <c r="K48" s="1" t="s">
        <v>52</v>
      </c>
      <c r="L48" s="1" t="s">
        <v>69</v>
      </c>
    </row>
    <row r="49" spans="11:12" x14ac:dyDescent="0.25">
      <c r="K49" s="1" t="s">
        <v>53</v>
      </c>
      <c r="L49" s="1" t="s">
        <v>69</v>
      </c>
    </row>
    <row r="50" spans="11:12" x14ac:dyDescent="0.25">
      <c r="K50" s="1" t="s">
        <v>54</v>
      </c>
      <c r="L50" s="1" t="s">
        <v>69</v>
      </c>
    </row>
    <row r="51" spans="11:12" x14ac:dyDescent="0.25">
      <c r="K51" s="1" t="s">
        <v>55</v>
      </c>
      <c r="L51" s="1" t="s">
        <v>69</v>
      </c>
    </row>
    <row r="52" spans="11:12" x14ac:dyDescent="0.25">
      <c r="K52" s="1" t="s">
        <v>306</v>
      </c>
      <c r="L52" s="1" t="s">
        <v>69</v>
      </c>
    </row>
    <row r="53" spans="11:12" x14ac:dyDescent="0.25">
      <c r="K53" s="1" t="s">
        <v>56</v>
      </c>
      <c r="L53" s="1" t="s">
        <v>69</v>
      </c>
    </row>
    <row r="54" spans="11:12" x14ac:dyDescent="0.25">
      <c r="K54" s="1" t="s">
        <v>57</v>
      </c>
      <c r="L54" s="1" t="s">
        <v>69</v>
      </c>
    </row>
    <row r="55" spans="11:12" x14ac:dyDescent="0.25">
      <c r="K55" s="1" t="s">
        <v>58</v>
      </c>
      <c r="L55" s="1" t="s">
        <v>69</v>
      </c>
    </row>
    <row r="56" spans="11:12" x14ac:dyDescent="0.25">
      <c r="K56" s="1" t="s">
        <v>59</v>
      </c>
      <c r="L56" s="1" t="s">
        <v>69</v>
      </c>
    </row>
    <row r="57" spans="11:12" x14ac:dyDescent="0.25">
      <c r="K57" s="1" t="s">
        <v>60</v>
      </c>
      <c r="L57" s="1" t="s">
        <v>69</v>
      </c>
    </row>
    <row r="58" spans="11:12" x14ac:dyDescent="0.25">
      <c r="K58" s="1" t="s">
        <v>61</v>
      </c>
      <c r="L58" s="1" t="s">
        <v>69</v>
      </c>
    </row>
    <row r="59" spans="11:12" x14ac:dyDescent="0.25">
      <c r="K59" s="1" t="s">
        <v>62</v>
      </c>
      <c r="L59" s="1" t="s">
        <v>69</v>
      </c>
    </row>
    <row r="60" spans="11:12" x14ac:dyDescent="0.25">
      <c r="K60" s="1" t="s">
        <v>63</v>
      </c>
      <c r="L60" s="1" t="s">
        <v>69</v>
      </c>
    </row>
    <row r="61" spans="11:12" x14ac:dyDescent="0.25">
      <c r="K61" s="1" t="s">
        <v>64</v>
      </c>
      <c r="L61" s="1" t="s">
        <v>69</v>
      </c>
    </row>
    <row r="62" spans="11:12" x14ac:dyDescent="0.25">
      <c r="K62" s="1" t="s">
        <v>65</v>
      </c>
      <c r="L62" s="1" t="s">
        <v>69</v>
      </c>
    </row>
    <row r="63" spans="11:12" x14ac:dyDescent="0.25">
      <c r="K63" s="1" t="s">
        <v>66</v>
      </c>
      <c r="L63" s="1" t="s">
        <v>69</v>
      </c>
    </row>
    <row r="64" spans="11:12" x14ac:dyDescent="0.25">
      <c r="K64" s="1" t="s">
        <v>305</v>
      </c>
      <c r="L64" s="1" t="s">
        <v>69</v>
      </c>
    </row>
  </sheetData>
  <mergeCells count="2">
    <mergeCell ref="C1:H1"/>
    <mergeCell ref="B1:B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D8A80-E1E5-4C5E-8A8A-2E2A757494D1}">
  <dimension ref="A1:X25"/>
  <sheetViews>
    <sheetView tabSelected="1" workbookViewId="0">
      <selection activeCell="D5" sqref="D5"/>
    </sheetView>
  </sheetViews>
  <sheetFormatPr defaultRowHeight="15" x14ac:dyDescent="0.25"/>
  <cols>
    <col min="1" max="1" width="10.140625" customWidth="1"/>
    <col min="3" max="3" width="19.7109375" customWidth="1"/>
    <col min="4" max="4" width="17.5703125" customWidth="1"/>
    <col min="5" max="5" width="26.28515625" customWidth="1"/>
    <col min="6" max="6" width="20.42578125" customWidth="1"/>
    <col min="7" max="8" width="19.85546875" customWidth="1"/>
    <col min="9" max="9" width="13.7109375" customWidth="1"/>
  </cols>
  <sheetData>
    <row r="1" spans="1:24" ht="52.5" customHeight="1" x14ac:dyDescent="0.25">
      <c r="A1" s="72" t="s">
        <v>3156</v>
      </c>
      <c r="B1" s="72"/>
      <c r="C1" s="72"/>
      <c r="D1" s="72"/>
      <c r="E1" s="72"/>
      <c r="F1" s="72"/>
      <c r="G1" s="72"/>
      <c r="H1" s="63"/>
      <c r="I1" s="73" t="s">
        <v>3163</v>
      </c>
      <c r="J1" s="74"/>
      <c r="K1" s="74"/>
      <c r="L1" s="74"/>
      <c r="M1" s="74"/>
      <c r="N1" s="74"/>
      <c r="O1" s="74"/>
      <c r="P1" s="74"/>
      <c r="Q1" s="74"/>
      <c r="R1" s="74"/>
      <c r="S1" s="74"/>
      <c r="T1" s="74"/>
      <c r="U1" s="74"/>
      <c r="V1" s="74"/>
      <c r="W1" s="74"/>
      <c r="X1" s="74"/>
    </row>
    <row r="2" spans="1:24" ht="18" thickBot="1" x14ac:dyDescent="0.35">
      <c r="B2" s="71" t="s">
        <v>3161</v>
      </c>
      <c r="C2" s="71"/>
      <c r="D2" s="71"/>
      <c r="E2" s="71"/>
      <c r="F2" s="71"/>
      <c r="G2" s="71"/>
      <c r="H2" s="64"/>
    </row>
    <row r="3" spans="1:24" ht="60" thickTop="1" thickBot="1" x14ac:dyDescent="0.3">
      <c r="B3" s="53" t="s">
        <v>209</v>
      </c>
      <c r="C3" s="54" t="s">
        <v>2636</v>
      </c>
      <c r="D3" s="53" t="s">
        <v>2637</v>
      </c>
      <c r="E3" s="55" t="s">
        <v>3155</v>
      </c>
      <c r="F3" s="55" t="s">
        <v>3157</v>
      </c>
      <c r="G3" s="55" t="s">
        <v>3159</v>
      </c>
      <c r="H3" s="68" t="s">
        <v>3166</v>
      </c>
      <c r="I3" s="65"/>
      <c r="J3" s="67" t="s">
        <v>3170</v>
      </c>
    </row>
    <row r="4" spans="1:24" ht="18.75" thickTop="1" thickBot="1" x14ac:dyDescent="0.35">
      <c r="B4" s="49" t="s">
        <v>211</v>
      </c>
      <c r="C4" s="50">
        <f>AVERAGEIFS('Raw Data'!$L$2:$L$3926,'Raw Data'!$B$2:$B$3926,Answer!B4,'Raw Data'!$F$2:$F$3926,"Giao thành công")</f>
        <v>2.9993123772114982</v>
      </c>
      <c r="D4" s="51">
        <f>COUNTIFS('Raw Data'!$B$2:$B$3926,Answer!B4,'Raw Data'!$F$2:$F$3926,"Trả hàng")/COUNTIF('Raw Data'!$B$2:$B$3895,Answer!B4)</f>
        <v>7.031963470319634E-2</v>
      </c>
      <c r="E4" s="52">
        <f>AVERAGEIFS('Raw Data'!$J$2:$J$3926,'Raw Data'!$B$2:$B$3926,Answer!B4)</f>
        <v>30762.100456621003</v>
      </c>
      <c r="F4" s="51">
        <f>SUMIFS('Raw Data'!$O$2:$O$3926,'Raw Data'!$B$2:$B$3926,Answer!B11)/SUM('Raw Data'!$O$2:$O$3926)</f>
        <v>0.14076759381048623</v>
      </c>
      <c r="G4" s="50">
        <f>COUNTIF('Raw Data'!$B$2:$B$3926,Answer!B4)</f>
        <v>1095</v>
      </c>
      <c r="H4" s="51">
        <f>AVERAGEIFS('Raw Data'!$Q$2:$Q$3926,'Raw Data'!$B$2:$B$3926,Answer!B4)</f>
        <v>-5.1557374063257007E-2</v>
      </c>
      <c r="I4" s="48">
        <f>SUMIFS('Raw Data'!$S$2:$S$3926,'Raw Data'!$B$2:$B$3926,Answer!B11)/SUM('Raw Data'!$S$2:$S$3926)</f>
        <v>2.1995276696240507</v>
      </c>
    </row>
    <row r="5" spans="1:24" ht="18.75" thickTop="1" thickBot="1" x14ac:dyDescent="0.35">
      <c r="B5" s="49" t="s">
        <v>292</v>
      </c>
      <c r="C5" s="50">
        <f>AVERAGEIFS('Raw Data'!$L$2:$L$3926,'Raw Data'!$B$2:$B$3926,Answer!B5,'Raw Data'!$F$2:$F$3926,"Giao thành công")</f>
        <v>2.3724479682845399</v>
      </c>
      <c r="D5" s="51">
        <f>COUNTIFS('Raw Data'!$B$2:$B$3926,Answer!B5,'Raw Data'!$F$2:$F$3926,"Trả hàng")/COUNTIF('Raw Data'!$B$2:$B$3895,Answer!B5)</f>
        <v>4.0235525024533855E-2</v>
      </c>
      <c r="E5" s="52">
        <f>AVERAGEIFS('Raw Data'!$J$2:$J$3926,'Raw Data'!$B$2:$B$3926,Answer!B5)</f>
        <v>47499.047619047618</v>
      </c>
      <c r="F5" s="51">
        <f>SUMIFS('Raw Data'!$O$2:$O$3926,'Raw Data'!$B$2:$B$3926,Answer!B12)/SUM('Raw Data'!$O$2:$O$3926)</f>
        <v>-8.3068664249890383E-3</v>
      </c>
      <c r="G5" s="50">
        <f>COUNTIF('Raw Data'!$B$2:$B$3926,Answer!B5)</f>
        <v>1050</v>
      </c>
      <c r="H5" s="51">
        <f>AVERAGEIFS('Raw Data'!$Q$2:$Q$3926,'Raw Data'!$B$2:$B$3926,Answer!B5)</f>
        <v>-5.1589704731046168E-3</v>
      </c>
      <c r="I5" s="48">
        <f>SUMIFS('Raw Data'!$S$2:$S$3926,'Raw Data'!$B$2:$B$3926,Answer!B12)/SUM('Raw Data'!$S$2:$S$3926)</f>
        <v>6.4907129635539667</v>
      </c>
    </row>
    <row r="6" spans="1:24" ht="18.75" thickTop="1" thickBot="1" x14ac:dyDescent="0.35">
      <c r="B6" s="49" t="s">
        <v>293</v>
      </c>
      <c r="C6" s="50">
        <f>AVERAGEIFS('Raw Data'!$L$2:$L$3926,'Raw Data'!$B$2:$B$3926,Answer!B6,'Raw Data'!$F$2:$F$3926,"Giao thành công")</f>
        <v>1.6352477964968106</v>
      </c>
      <c r="D6" s="51">
        <f>COUNTIFS('Raw Data'!$B$2:$B$3926,Answer!B6,'Raw Data'!$F$2:$F$3926,"Trả hàng")/COUNTIF('Raw Data'!$B$2:$B$3895,Answer!B6)</f>
        <v>0</v>
      </c>
      <c r="E6" s="52">
        <f>AVERAGEIFS('Raw Data'!$J$2:$J$3926,'Raw Data'!$B$2:$B$3926,Answer!B6)</f>
        <v>23127.106741573032</v>
      </c>
      <c r="F6" s="51">
        <f>SUMIFS('Raw Data'!$O$2:$O$3926,'Raw Data'!$B$2:$B$3926,Answer!B13)/SUM('Raw Data'!$O$2:$O$3926)</f>
        <v>0.86753927261450281</v>
      </c>
      <c r="G6" s="50">
        <f>COUNTIF('Raw Data'!$B$2:$B$3926,Answer!B6)</f>
        <v>1780</v>
      </c>
      <c r="H6" s="51">
        <f>AVERAGEIFS('Raw Data'!$Q$2:$Q$3926,'Raw Data'!$B$2:$B$3926,Answer!B6)</f>
        <v>-0.10554668127090681</v>
      </c>
      <c r="I6" s="48">
        <f>SUMIFS('Raw Data'!$S$2:$S$3926,'Raw Data'!$B$2:$B$3926,Answer!B13)/SUM('Raw Data'!$S$2:$S$3926)</f>
        <v>-7.6902406331780178</v>
      </c>
    </row>
    <row r="7" spans="1:24" ht="15.75" thickTop="1" x14ac:dyDescent="0.25"/>
    <row r="9" spans="1:24" ht="15.75" thickBot="1" x14ac:dyDescent="0.3">
      <c r="B9" s="77" t="s">
        <v>3162</v>
      </c>
      <c r="C9" s="77"/>
      <c r="D9" s="77"/>
      <c r="E9" s="77"/>
      <c r="F9" s="77"/>
      <c r="G9" s="77"/>
      <c r="H9" s="77"/>
    </row>
    <row r="10" spans="1:24" ht="36" customHeight="1" thickBot="1" x14ac:dyDescent="0.3">
      <c r="B10" s="58" t="s">
        <v>3160</v>
      </c>
      <c r="C10" s="56" t="s">
        <v>199</v>
      </c>
      <c r="D10" s="56" t="s">
        <v>205</v>
      </c>
      <c r="E10" s="56" t="s">
        <v>4</v>
      </c>
      <c r="F10" s="56" t="s">
        <v>5</v>
      </c>
      <c r="G10" s="56" t="s">
        <v>6</v>
      </c>
      <c r="H10" s="56" t="s">
        <v>7</v>
      </c>
    </row>
    <row r="11" spans="1:24" ht="15.75" thickBot="1" x14ac:dyDescent="0.3">
      <c r="B11" s="56" t="s">
        <v>211</v>
      </c>
      <c r="C11" s="57">
        <f>COUNTIFS('Raw Data'!$B$2:$B$3926,Answer!$B11,'Raw Data'!$M$2:$M$3926,Answer!C$10)</f>
        <v>118</v>
      </c>
      <c r="D11" s="57">
        <f>COUNTIFS('Raw Data'!$B$2:$B$3926,Answer!$B11,'Raw Data'!$M$2:$M$3926,Answer!D$10)</f>
        <v>206</v>
      </c>
      <c r="E11" s="57">
        <f>COUNTIFS('Raw Data'!$B$2:$B$3926,Answer!$B11,'Raw Data'!$M$2:$M$3926,Answer!E$10)</f>
        <v>151</v>
      </c>
      <c r="F11" s="57">
        <f>COUNTIFS('Raw Data'!$B$2:$B$3926,Answer!$B11,'Raw Data'!$M$2:$M$3926,Answer!F$10)</f>
        <v>431</v>
      </c>
      <c r="G11" s="57">
        <f>COUNTIFS('Raw Data'!$B$2:$B$3926,Answer!$B11,'Raw Data'!$M$2:$M$3926,Answer!G$10)</f>
        <v>147</v>
      </c>
      <c r="H11" s="57">
        <f>COUNTIFS('Raw Data'!$B$2:$B$3926,Answer!$B11,'Raw Data'!$M$2:$M$3926,Answer!H$10)</f>
        <v>42</v>
      </c>
    </row>
    <row r="12" spans="1:24" ht="15.75" thickBot="1" x14ac:dyDescent="0.3">
      <c r="B12" s="56" t="s">
        <v>292</v>
      </c>
      <c r="C12" s="57">
        <f>COUNTIFS('Raw Data'!$B$2:$B$3926,Answer!$B12,'Raw Data'!$M$2:$M$3926,Answer!C$10)</f>
        <v>460</v>
      </c>
      <c r="D12" s="57">
        <f>COUNTIFS('Raw Data'!$B$2:$B$3926,Answer!$B12,'Raw Data'!$M$2:$M$3926,Answer!D$10)</f>
        <v>246</v>
      </c>
      <c r="E12" s="57">
        <f>COUNTIFS('Raw Data'!$B$2:$B$3926,Answer!$B12,'Raw Data'!$M$2:$M$3926,Answer!E$10)</f>
        <v>132</v>
      </c>
      <c r="F12" s="57">
        <f>COUNTIFS('Raw Data'!$B$2:$B$3926,Answer!$B12,'Raw Data'!$M$2:$M$3926,Answer!F$10)</f>
        <v>189</v>
      </c>
      <c r="G12" s="57">
        <f>COUNTIFS('Raw Data'!$B$2:$B$3926,Answer!$B12,'Raw Data'!$M$2:$M$3926,Answer!G$10)</f>
        <v>15</v>
      </c>
      <c r="H12" s="57">
        <f>COUNTIFS('Raw Data'!$B$2:$B$3926,Answer!$B12,'Raw Data'!$M$2:$M$3926,Answer!H$10)</f>
        <v>8</v>
      </c>
    </row>
    <row r="13" spans="1:24" ht="15.75" thickBot="1" x14ac:dyDescent="0.3">
      <c r="B13" s="56" t="s">
        <v>293</v>
      </c>
      <c r="C13" s="57">
        <f>COUNTIFS('Raw Data'!$B$2:$B$3926,Answer!$B13,'Raw Data'!$M$2:$M$3926,Answer!C$10)</f>
        <v>983</v>
      </c>
      <c r="D13" s="57">
        <f>COUNTIFS('Raw Data'!$B$2:$B$3926,Answer!$B13,'Raw Data'!$M$2:$M$3926,Answer!D$10)</f>
        <v>169</v>
      </c>
      <c r="E13" s="57">
        <f>COUNTIFS('Raw Data'!$B$2:$B$3926,Answer!$B13,'Raw Data'!$M$2:$M$3926,Answer!E$10)</f>
        <v>380</v>
      </c>
      <c r="F13" s="57">
        <f>COUNTIFS('Raw Data'!$B$2:$B$3926,Answer!$B13,'Raw Data'!$M$2:$M$3926,Answer!F$10)</f>
        <v>248</v>
      </c>
      <c r="G13" s="57">
        <f>COUNTIFS('Raw Data'!$B$2:$B$3926,Answer!$B13,'Raw Data'!$M$2:$M$3926,Answer!G$10)</f>
        <v>0</v>
      </c>
      <c r="H13" s="57">
        <f>COUNTIFS('Raw Data'!$B$2:$B$3926,Answer!$B13,'Raw Data'!$M$2:$M$3926,Answer!H$10)</f>
        <v>0</v>
      </c>
    </row>
    <row r="15" spans="1:24" x14ac:dyDescent="0.25">
      <c r="A15" s="75" t="s">
        <v>3164</v>
      </c>
      <c r="B15" s="75"/>
    </row>
    <row r="16" spans="1:24" x14ac:dyDescent="0.25">
      <c r="A16" s="75"/>
      <c r="B16" s="75"/>
      <c r="C16" s="76" t="s">
        <v>3167</v>
      </c>
      <c r="D16" s="76"/>
      <c r="E16" s="76"/>
      <c r="F16" s="76"/>
    </row>
    <row r="17" spans="3:6" x14ac:dyDescent="0.25">
      <c r="C17" s="76"/>
      <c r="D17" s="76"/>
      <c r="E17" s="76"/>
      <c r="F17" s="76"/>
    </row>
    <row r="18" spans="3:6" x14ac:dyDescent="0.25">
      <c r="C18" s="76"/>
      <c r="D18" s="76"/>
      <c r="E18" s="76"/>
      <c r="F18" s="76"/>
    </row>
    <row r="19" spans="3:6" x14ac:dyDescent="0.25">
      <c r="C19" s="76"/>
      <c r="D19" s="76"/>
      <c r="E19" s="76"/>
      <c r="F19" s="76"/>
    </row>
    <row r="20" spans="3:6" x14ac:dyDescent="0.25">
      <c r="C20" s="76"/>
      <c r="D20" s="76"/>
      <c r="E20" s="76"/>
      <c r="F20" s="76"/>
    </row>
    <row r="21" spans="3:6" x14ac:dyDescent="0.25">
      <c r="C21" s="76"/>
      <c r="D21" s="76"/>
      <c r="E21" s="76"/>
      <c r="F21" s="76"/>
    </row>
    <row r="22" spans="3:6" x14ac:dyDescent="0.25">
      <c r="C22" s="76"/>
      <c r="D22" s="76"/>
      <c r="E22" s="76"/>
      <c r="F22" s="76"/>
    </row>
    <row r="23" spans="3:6" x14ac:dyDescent="0.25">
      <c r="C23" s="76"/>
      <c r="D23" s="76"/>
      <c r="E23" s="76"/>
      <c r="F23" s="76"/>
    </row>
    <row r="24" spans="3:6" x14ac:dyDescent="0.25">
      <c r="C24" s="76"/>
      <c r="D24" s="76"/>
      <c r="E24" s="76"/>
      <c r="F24" s="76"/>
    </row>
    <row r="25" spans="3:6" x14ac:dyDescent="0.25">
      <c r="C25" s="76"/>
      <c r="D25" s="76"/>
      <c r="E25" s="76"/>
      <c r="F25" s="76"/>
    </row>
  </sheetData>
  <mergeCells count="6">
    <mergeCell ref="B2:G2"/>
    <mergeCell ref="A1:G1"/>
    <mergeCell ref="I1:X1"/>
    <mergeCell ref="A15:B16"/>
    <mergeCell ref="C16:F25"/>
    <mergeCell ref="B9:H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2696A-6506-459B-86D3-35F42DC465F2}">
  <dimension ref="A1:H3927"/>
  <sheetViews>
    <sheetView workbookViewId="0">
      <selection activeCell="H3" sqref="H3"/>
    </sheetView>
  </sheetViews>
  <sheetFormatPr defaultRowHeight="15" x14ac:dyDescent="0.25"/>
  <cols>
    <col min="1" max="1" width="40.42578125" bestFit="1" customWidth="1"/>
    <col min="3" max="3" width="8.85546875" style="45"/>
    <col min="4" max="4" width="39.140625" bestFit="1" customWidth="1"/>
    <col min="6" max="6" width="11" customWidth="1"/>
    <col min="7" max="7" width="21" customWidth="1"/>
  </cols>
  <sheetData>
    <row r="1" spans="1:8" x14ac:dyDescent="0.25">
      <c r="A1" s="78" t="s">
        <v>3150</v>
      </c>
      <c r="B1" s="78"/>
      <c r="C1" s="78"/>
      <c r="D1" s="78" t="s">
        <v>3151</v>
      </c>
      <c r="E1" s="78"/>
      <c r="F1" s="78"/>
    </row>
    <row r="2" spans="1:8" x14ac:dyDescent="0.25">
      <c r="A2" s="11" t="s">
        <v>72</v>
      </c>
      <c r="B2" t="s">
        <v>3149</v>
      </c>
      <c r="C2" s="45" t="s">
        <v>3148</v>
      </c>
      <c r="D2" s="40" t="s">
        <v>71</v>
      </c>
      <c r="E2" t="s">
        <v>3149</v>
      </c>
      <c r="F2" t="s">
        <v>3148</v>
      </c>
      <c r="G2" s="38" t="s">
        <v>3152</v>
      </c>
      <c r="H2" s="39" t="s">
        <v>8</v>
      </c>
    </row>
    <row r="3" spans="1:8" x14ac:dyDescent="0.25">
      <c r="A3" s="13" t="s">
        <v>2638</v>
      </c>
      <c r="B3" t="s">
        <v>2639</v>
      </c>
      <c r="C3" s="45" t="str">
        <f>INDEX('Bảng Giá'!$L$2:$L$64,MATCH(TRIM('References data'!B3),'Bảng Giá'!$K$2:$K$64,0))</f>
        <v>Hà Nội</v>
      </c>
      <c r="D3" s="41" t="s">
        <v>2778</v>
      </c>
      <c r="E3" t="s">
        <v>2648</v>
      </c>
      <c r="F3" t="str">
        <f>INDEX('Bảng Giá'!$L$2:$L$64,MATCH(TRIM('References data'!E3),'Bảng Giá'!$K$2:$K$64,0))</f>
        <v>Hồ Chí Minh</v>
      </c>
      <c r="G3" t="str">
        <f>C3&amp;"-"&amp;F3</f>
        <v>Hà Nội-Hồ Chí Minh</v>
      </c>
      <c r="H3" t="str">
        <f>INDEX('Bảng Giá'!$N$2:$N$46,MATCH('References data'!G3,'Bảng Giá'!$Q$2:$Q$46,0))</f>
        <v>Liên Vùng đặc biệt</v>
      </c>
    </row>
    <row r="4" spans="1:8" x14ac:dyDescent="0.25">
      <c r="A4" s="13" t="s">
        <v>2640</v>
      </c>
      <c r="B4" t="s">
        <v>2639</v>
      </c>
      <c r="C4" s="45" t="str">
        <f>INDEX('Bảng Giá'!$L$2:$L$64,MATCH(TRIM('References data'!B4),'Bảng Giá'!$K$2:$K$64,0))</f>
        <v>Hà Nội</v>
      </c>
      <c r="D4" s="41" t="s">
        <v>2653</v>
      </c>
      <c r="E4" t="s">
        <v>2648</v>
      </c>
      <c r="F4" t="str">
        <f>INDEX('Bảng Giá'!$L$2:$L$64,MATCH(TRIM('References data'!E4),'Bảng Giá'!$K$2:$K$64,0))</f>
        <v>Hồ Chí Minh</v>
      </c>
      <c r="G4" t="str">
        <f t="shared" ref="G4:G67" si="0">C4&amp;"-"&amp;F4</f>
        <v>Hà Nội-Hồ Chí Minh</v>
      </c>
      <c r="H4" t="str">
        <f>INDEX('Bảng Giá'!$N$2:$N$46,MATCH('References data'!G4,'Bảng Giá'!$Q$2:$Q$46,0))</f>
        <v>Liên Vùng đặc biệt</v>
      </c>
    </row>
    <row r="5" spans="1:8" x14ac:dyDescent="0.25">
      <c r="A5" s="13" t="s">
        <v>2641</v>
      </c>
      <c r="B5" t="s">
        <v>2642</v>
      </c>
      <c r="C5" s="45" t="str">
        <f>INDEX('Bảng Giá'!$L$2:$L$64,MATCH(TRIM('References data'!B5),'Bảng Giá'!$K$2:$K$64,0))</f>
        <v>Vùng 1</v>
      </c>
      <c r="D5" s="41" t="s">
        <v>2672</v>
      </c>
      <c r="E5" t="s">
        <v>2648</v>
      </c>
      <c r="F5" t="str">
        <f>INDEX('Bảng Giá'!$L$2:$L$64,MATCH(TRIM('References data'!E5),'Bảng Giá'!$K$2:$K$64,0))</f>
        <v>Hồ Chí Minh</v>
      </c>
      <c r="G5" t="str">
        <f t="shared" si="0"/>
        <v>Vùng 1-Hồ Chí Minh</v>
      </c>
      <c r="H5" t="str">
        <f>INDEX('Bảng Giá'!$N$2:$N$46,MATCH('References data'!G5,'Bảng Giá'!$Q$2:$Q$46,0))</f>
        <v>Nội Vùng</v>
      </c>
    </row>
    <row r="6" spans="1:8" x14ac:dyDescent="0.25">
      <c r="A6" s="13" t="s">
        <v>2643</v>
      </c>
      <c r="B6" t="s">
        <v>2644</v>
      </c>
      <c r="C6" s="45" t="str">
        <f>INDEX('Bảng Giá'!$L$2:$L$64,MATCH(TRIM('References data'!B6),'Bảng Giá'!$K$2:$K$64,0))</f>
        <v>Vùng 1</v>
      </c>
      <c r="D6" s="41" t="s">
        <v>3012</v>
      </c>
      <c r="E6" t="s">
        <v>2648</v>
      </c>
      <c r="F6" t="str">
        <f>INDEX('Bảng Giá'!$L$2:$L$64,MATCH(TRIM('References data'!E6),'Bảng Giá'!$K$2:$K$64,0))</f>
        <v>Hồ Chí Minh</v>
      </c>
      <c r="G6" t="str">
        <f t="shared" si="0"/>
        <v>Vùng 1-Hồ Chí Minh</v>
      </c>
      <c r="H6" t="str">
        <f>INDEX('Bảng Giá'!$N$2:$N$46,MATCH('References data'!G6,'Bảng Giá'!$Q$2:$Q$46,0))</f>
        <v>Nội Vùng</v>
      </c>
    </row>
    <row r="7" spans="1:8" x14ac:dyDescent="0.25">
      <c r="A7" s="13" t="s">
        <v>2645</v>
      </c>
      <c r="B7" t="s">
        <v>2639</v>
      </c>
      <c r="C7" s="45" t="str">
        <f>INDEX('Bảng Giá'!$L$2:$L$64,MATCH(TRIM('References data'!B7),'Bảng Giá'!$K$2:$K$64,0))</f>
        <v>Hà Nội</v>
      </c>
      <c r="D7" s="41" t="s">
        <v>2778</v>
      </c>
      <c r="E7" t="s">
        <v>2648</v>
      </c>
      <c r="F7" t="str">
        <f>INDEX('Bảng Giá'!$L$2:$L$64,MATCH(TRIM('References data'!E7),'Bảng Giá'!$K$2:$K$64,0))</f>
        <v>Hồ Chí Minh</v>
      </c>
      <c r="G7" t="str">
        <f t="shared" si="0"/>
        <v>Hà Nội-Hồ Chí Minh</v>
      </c>
      <c r="H7" t="str">
        <f>INDEX('Bảng Giá'!$N$2:$N$46,MATCH('References data'!G7,'Bảng Giá'!$Q$2:$Q$46,0))</f>
        <v>Liên Vùng đặc biệt</v>
      </c>
    </row>
    <row r="8" spans="1:8" x14ac:dyDescent="0.25">
      <c r="A8" s="13" t="s">
        <v>2646</v>
      </c>
      <c r="B8" t="s">
        <v>2644</v>
      </c>
      <c r="C8" s="45" t="str">
        <f>INDEX('Bảng Giá'!$L$2:$L$64,MATCH(TRIM('References data'!B8),'Bảng Giá'!$K$2:$K$64,0))</f>
        <v>Vùng 1</v>
      </c>
      <c r="D8" s="41" t="s">
        <v>2730</v>
      </c>
      <c r="E8" t="s">
        <v>2648</v>
      </c>
      <c r="F8" t="str">
        <f>INDEX('Bảng Giá'!$L$2:$L$64,MATCH(TRIM('References data'!E8),'Bảng Giá'!$K$2:$K$64,0))</f>
        <v>Hồ Chí Minh</v>
      </c>
      <c r="G8" t="str">
        <f t="shared" si="0"/>
        <v>Vùng 1-Hồ Chí Minh</v>
      </c>
      <c r="H8" t="str">
        <f>INDEX('Bảng Giá'!$N$2:$N$46,MATCH('References data'!G8,'Bảng Giá'!$Q$2:$Q$46,0))</f>
        <v>Nội Vùng</v>
      </c>
    </row>
    <row r="9" spans="1:8" x14ac:dyDescent="0.25">
      <c r="A9" s="13" t="s">
        <v>2647</v>
      </c>
      <c r="B9" t="s">
        <v>2648</v>
      </c>
      <c r="C9" s="45" t="str">
        <f>INDEX('Bảng Giá'!$L$2:$L$64,MATCH(TRIM('References data'!B9),'Bảng Giá'!$K$2:$K$64,0))</f>
        <v>Hồ Chí Minh</v>
      </c>
      <c r="D9" s="41" t="s">
        <v>2722</v>
      </c>
      <c r="E9" t="s">
        <v>2648</v>
      </c>
      <c r="F9" t="str">
        <f>INDEX('Bảng Giá'!$L$2:$L$64,MATCH(TRIM('References data'!E9),'Bảng Giá'!$K$2:$K$64,0))</f>
        <v>Hồ Chí Minh</v>
      </c>
      <c r="G9" t="str">
        <f t="shared" si="0"/>
        <v>Hồ Chí Minh-Hồ Chí Minh</v>
      </c>
      <c r="H9" t="str">
        <f>INDEX('Bảng Giá'!$N$2:$N$46,MATCH('References data'!G9,'Bảng Giá'!$Q$2:$Q$46,0))</f>
        <v>Nội Tỉnh</v>
      </c>
    </row>
    <row r="10" spans="1:8" x14ac:dyDescent="0.25">
      <c r="A10" s="13" t="s">
        <v>2649</v>
      </c>
      <c r="B10" t="s">
        <v>2639</v>
      </c>
      <c r="C10" s="45" t="str">
        <f>INDEX('Bảng Giá'!$L$2:$L$64,MATCH(TRIM('References data'!B10),'Bảng Giá'!$K$2:$K$64,0))</f>
        <v>Hà Nội</v>
      </c>
      <c r="D10" s="41" t="s">
        <v>2739</v>
      </c>
      <c r="E10" t="s">
        <v>2648</v>
      </c>
      <c r="F10" t="str">
        <f>INDEX('Bảng Giá'!$L$2:$L$64,MATCH(TRIM('References data'!E10),'Bảng Giá'!$K$2:$K$64,0))</f>
        <v>Hồ Chí Minh</v>
      </c>
      <c r="G10" t="str">
        <f t="shared" si="0"/>
        <v>Hà Nội-Hồ Chí Minh</v>
      </c>
      <c r="H10" t="str">
        <f>INDEX('Bảng Giá'!$N$2:$N$46,MATCH('References data'!G10,'Bảng Giá'!$Q$2:$Q$46,0))</f>
        <v>Liên Vùng đặc biệt</v>
      </c>
    </row>
    <row r="11" spans="1:8" x14ac:dyDescent="0.25">
      <c r="A11" s="13" t="s">
        <v>2650</v>
      </c>
      <c r="B11" t="s">
        <v>2651</v>
      </c>
      <c r="C11" s="45" t="str">
        <f>INDEX('Bảng Giá'!$L$2:$L$64,MATCH(TRIM('References data'!B11),'Bảng Giá'!$K$2:$K$64,0))</f>
        <v>Vùng 2</v>
      </c>
      <c r="D11" s="41" t="s">
        <v>3014</v>
      </c>
      <c r="E11" t="s">
        <v>2648</v>
      </c>
      <c r="F11" t="str">
        <f>INDEX('Bảng Giá'!$L$2:$L$64,MATCH(TRIM('References data'!E11),'Bảng Giá'!$K$2:$K$64,0))</f>
        <v>Hồ Chí Minh</v>
      </c>
      <c r="G11" t="str">
        <f t="shared" si="0"/>
        <v>Vùng 2-Hồ Chí Minh</v>
      </c>
      <c r="H11" t="str">
        <f>INDEX('Bảng Giá'!$N$2:$N$46,MATCH('References data'!G11,'Bảng Giá'!$Q$2:$Q$46,0))</f>
        <v>Liên Vùng</v>
      </c>
    </row>
    <row r="12" spans="1:8" x14ac:dyDescent="0.25">
      <c r="A12" s="13" t="s">
        <v>2652</v>
      </c>
      <c r="B12" t="s">
        <v>2651</v>
      </c>
      <c r="C12" s="45" t="str">
        <f>INDEX('Bảng Giá'!$L$2:$L$64,MATCH(TRIM('References data'!B12),'Bảng Giá'!$K$2:$K$64,0))</f>
        <v>Vùng 2</v>
      </c>
      <c r="D12" s="41" t="s">
        <v>3018</v>
      </c>
      <c r="E12" t="s">
        <v>2648</v>
      </c>
      <c r="F12" t="str">
        <f>INDEX('Bảng Giá'!$L$2:$L$64,MATCH(TRIM('References data'!E12),'Bảng Giá'!$K$2:$K$64,0))</f>
        <v>Hồ Chí Minh</v>
      </c>
      <c r="G12" t="str">
        <f t="shared" si="0"/>
        <v>Vùng 2-Hồ Chí Minh</v>
      </c>
      <c r="H12" t="str">
        <f>INDEX('Bảng Giá'!$N$2:$N$46,MATCH('References data'!G12,'Bảng Giá'!$Q$2:$Q$46,0))</f>
        <v>Liên Vùng</v>
      </c>
    </row>
    <row r="13" spans="1:8" x14ac:dyDescent="0.25">
      <c r="A13" s="13" t="s">
        <v>2653</v>
      </c>
      <c r="B13" t="s">
        <v>2648</v>
      </c>
      <c r="C13" s="45" t="str">
        <f>INDEX('Bảng Giá'!$L$2:$L$64,MATCH(TRIM('References data'!B13),'Bảng Giá'!$K$2:$K$64,0))</f>
        <v>Hồ Chí Minh</v>
      </c>
      <c r="D13" s="41" t="s">
        <v>2653</v>
      </c>
      <c r="E13" t="s">
        <v>2648</v>
      </c>
      <c r="F13" t="str">
        <f>INDEX('Bảng Giá'!$L$2:$L$64,MATCH(TRIM('References data'!E13),'Bảng Giá'!$K$2:$K$64,0))</f>
        <v>Hồ Chí Minh</v>
      </c>
      <c r="G13" t="str">
        <f t="shared" si="0"/>
        <v>Hồ Chí Minh-Hồ Chí Minh</v>
      </c>
      <c r="H13" t="str">
        <f>INDEX('Bảng Giá'!$N$2:$N$46,MATCH('References data'!G13,'Bảng Giá'!$Q$2:$Q$46,0))</f>
        <v>Nội Tỉnh</v>
      </c>
    </row>
    <row r="14" spans="1:8" x14ac:dyDescent="0.25">
      <c r="A14" s="13" t="s">
        <v>2654</v>
      </c>
      <c r="B14" t="s">
        <v>2639</v>
      </c>
      <c r="C14" s="45" t="str">
        <f>INDEX('Bảng Giá'!$L$2:$L$64,MATCH(TRIM('References data'!B14),'Bảng Giá'!$K$2:$K$64,0))</f>
        <v>Hà Nội</v>
      </c>
      <c r="D14" s="41" t="s">
        <v>3020</v>
      </c>
      <c r="E14" t="s">
        <v>2648</v>
      </c>
      <c r="F14" t="str">
        <f>INDEX('Bảng Giá'!$L$2:$L$64,MATCH(TRIM('References data'!E14),'Bảng Giá'!$K$2:$K$64,0))</f>
        <v>Hồ Chí Minh</v>
      </c>
      <c r="G14" t="str">
        <f t="shared" si="0"/>
        <v>Hà Nội-Hồ Chí Minh</v>
      </c>
      <c r="H14" t="str">
        <f>INDEX('Bảng Giá'!$N$2:$N$46,MATCH('References data'!G14,'Bảng Giá'!$Q$2:$Q$46,0))</f>
        <v>Liên Vùng đặc biệt</v>
      </c>
    </row>
    <row r="15" spans="1:8" x14ac:dyDescent="0.25">
      <c r="A15" s="13" t="s">
        <v>2655</v>
      </c>
      <c r="B15" t="s">
        <v>2656</v>
      </c>
      <c r="C15" s="45" t="str">
        <f>INDEX('Bảng Giá'!$L$2:$L$64,MATCH(TRIM('References data'!B15),'Bảng Giá'!$K$2:$K$64,0))</f>
        <v>Vùng 1</v>
      </c>
      <c r="D15" s="41" t="s">
        <v>3019</v>
      </c>
      <c r="E15" t="s">
        <v>2648</v>
      </c>
      <c r="F15" t="str">
        <f>INDEX('Bảng Giá'!$L$2:$L$64,MATCH(TRIM('References data'!E15),'Bảng Giá'!$K$2:$K$64,0))</f>
        <v>Hồ Chí Minh</v>
      </c>
      <c r="G15" t="str">
        <f t="shared" si="0"/>
        <v>Vùng 1-Hồ Chí Minh</v>
      </c>
      <c r="H15" t="str">
        <f>INDEX('Bảng Giá'!$N$2:$N$46,MATCH('References data'!G15,'Bảng Giá'!$Q$2:$Q$46,0))</f>
        <v>Nội Vùng</v>
      </c>
    </row>
    <row r="16" spans="1:8" x14ac:dyDescent="0.25">
      <c r="A16" s="13" t="s">
        <v>2657</v>
      </c>
      <c r="B16" t="s">
        <v>2658</v>
      </c>
      <c r="C16" s="45" t="str">
        <f>INDEX('Bảng Giá'!$L$2:$L$64,MATCH(TRIM('References data'!B16),'Bảng Giá'!$K$2:$K$64,0))</f>
        <v>Vùng 3</v>
      </c>
      <c r="D16" s="41" t="s">
        <v>3020</v>
      </c>
      <c r="E16" t="s">
        <v>2648</v>
      </c>
      <c r="F16" t="str">
        <f>INDEX('Bảng Giá'!$L$2:$L$64,MATCH(TRIM('References data'!E16),'Bảng Giá'!$K$2:$K$64,0))</f>
        <v>Hồ Chí Minh</v>
      </c>
      <c r="G16" t="str">
        <f t="shared" si="0"/>
        <v>Vùng 3-Hồ Chí Minh</v>
      </c>
      <c r="H16" t="str">
        <f>INDEX('Bảng Giá'!$N$2:$N$46,MATCH('References data'!G16,'Bảng Giá'!$Q$2:$Q$46,0))</f>
        <v>Liên Vùng</v>
      </c>
    </row>
    <row r="17" spans="1:8" x14ac:dyDescent="0.25">
      <c r="A17" s="13" t="s">
        <v>2659</v>
      </c>
      <c r="B17" t="s">
        <v>2648</v>
      </c>
      <c r="C17" s="45" t="str">
        <f>INDEX('Bảng Giá'!$L$2:$L$64,MATCH(TRIM('References data'!B17),'Bảng Giá'!$K$2:$K$64,0))</f>
        <v>Hồ Chí Minh</v>
      </c>
      <c r="D17" s="41" t="s">
        <v>2733</v>
      </c>
      <c r="E17" t="s">
        <v>2648</v>
      </c>
      <c r="F17" t="str">
        <f>INDEX('Bảng Giá'!$L$2:$L$64,MATCH(TRIM('References data'!E17),'Bảng Giá'!$K$2:$K$64,0))</f>
        <v>Hồ Chí Minh</v>
      </c>
      <c r="G17" t="str">
        <f t="shared" si="0"/>
        <v>Hồ Chí Minh-Hồ Chí Minh</v>
      </c>
      <c r="H17" t="str">
        <f>INDEX('Bảng Giá'!$N$2:$N$46,MATCH('References data'!G17,'Bảng Giá'!$Q$2:$Q$46,0))</f>
        <v>Nội Tỉnh</v>
      </c>
    </row>
    <row r="18" spans="1:8" x14ac:dyDescent="0.25">
      <c r="A18" s="13" t="s">
        <v>2660</v>
      </c>
      <c r="B18" t="s">
        <v>2661</v>
      </c>
      <c r="C18" s="45" t="str">
        <f>INDEX('Bảng Giá'!$L$2:$L$64,MATCH(TRIM('References data'!B18),'Bảng Giá'!$K$2:$K$64,0))</f>
        <v>Vùng 2</v>
      </c>
      <c r="D18" s="41" t="s">
        <v>2776</v>
      </c>
      <c r="E18" t="s">
        <v>2648</v>
      </c>
      <c r="F18" t="str">
        <f>INDEX('Bảng Giá'!$L$2:$L$64,MATCH(TRIM('References data'!E18),'Bảng Giá'!$K$2:$K$64,0))</f>
        <v>Hồ Chí Minh</v>
      </c>
      <c r="G18" t="str">
        <f t="shared" si="0"/>
        <v>Vùng 2-Hồ Chí Minh</v>
      </c>
      <c r="H18" t="str">
        <f>INDEX('Bảng Giá'!$N$2:$N$46,MATCH('References data'!G18,'Bảng Giá'!$Q$2:$Q$46,0))</f>
        <v>Liên Vùng</v>
      </c>
    </row>
    <row r="19" spans="1:8" x14ac:dyDescent="0.25">
      <c r="A19" s="13" t="s">
        <v>2662</v>
      </c>
      <c r="B19" t="s">
        <v>2663</v>
      </c>
      <c r="C19" s="45" t="str">
        <f>INDEX('Bảng Giá'!$L$2:$L$64,MATCH(TRIM('References data'!B19),'Bảng Giá'!$K$2:$K$64,0))</f>
        <v>Vùng 3</v>
      </c>
      <c r="D19" s="41" t="s">
        <v>2776</v>
      </c>
      <c r="E19" t="s">
        <v>2648</v>
      </c>
      <c r="F19" t="str">
        <f>INDEX('Bảng Giá'!$L$2:$L$64,MATCH(TRIM('References data'!E19),'Bảng Giá'!$K$2:$K$64,0))</f>
        <v>Hồ Chí Minh</v>
      </c>
      <c r="G19" t="str">
        <f t="shared" si="0"/>
        <v>Vùng 3-Hồ Chí Minh</v>
      </c>
      <c r="H19" t="str">
        <f>INDEX('Bảng Giá'!$N$2:$N$46,MATCH('References data'!G19,'Bảng Giá'!$Q$2:$Q$46,0))</f>
        <v>Liên Vùng</v>
      </c>
    </row>
    <row r="20" spans="1:8" x14ac:dyDescent="0.25">
      <c r="A20" s="13" t="s">
        <v>2664</v>
      </c>
      <c r="B20" t="s">
        <v>2665</v>
      </c>
      <c r="C20" s="45" t="str">
        <f>INDEX('Bảng Giá'!$L$2:$L$64,MATCH(TRIM('References data'!B20),'Bảng Giá'!$K$2:$K$64,0))</f>
        <v>Vùng 3</v>
      </c>
      <c r="D20" s="41" t="s">
        <v>3017</v>
      </c>
      <c r="E20" t="s">
        <v>2648</v>
      </c>
      <c r="F20" t="str">
        <f>INDEX('Bảng Giá'!$L$2:$L$64,MATCH(TRIM('References data'!E20),'Bảng Giá'!$K$2:$K$64,0))</f>
        <v>Hồ Chí Minh</v>
      </c>
      <c r="G20" t="str">
        <f t="shared" si="0"/>
        <v>Vùng 3-Hồ Chí Minh</v>
      </c>
      <c r="H20" t="str">
        <f>INDEX('Bảng Giá'!$N$2:$N$46,MATCH('References data'!G20,'Bảng Giá'!$Q$2:$Q$46,0))</f>
        <v>Liên Vùng</v>
      </c>
    </row>
    <row r="21" spans="1:8" x14ac:dyDescent="0.25">
      <c r="A21" s="13" t="s">
        <v>2654</v>
      </c>
      <c r="B21" t="s">
        <v>2639</v>
      </c>
      <c r="C21" s="45" t="str">
        <f>INDEX('Bảng Giá'!$L$2:$L$64,MATCH(TRIM('References data'!B21),'Bảng Giá'!$K$2:$K$64,0))</f>
        <v>Hà Nội</v>
      </c>
      <c r="D21" s="41" t="s">
        <v>3019</v>
      </c>
      <c r="E21" t="s">
        <v>2648</v>
      </c>
      <c r="F21" t="str">
        <f>INDEX('Bảng Giá'!$L$2:$L$64,MATCH(TRIM('References data'!E21),'Bảng Giá'!$K$2:$K$64,0))</f>
        <v>Hồ Chí Minh</v>
      </c>
      <c r="G21" t="str">
        <f t="shared" si="0"/>
        <v>Hà Nội-Hồ Chí Minh</v>
      </c>
      <c r="H21" t="str">
        <f>INDEX('Bảng Giá'!$N$2:$N$46,MATCH('References data'!G21,'Bảng Giá'!$Q$2:$Q$46,0))</f>
        <v>Liên Vùng đặc biệt</v>
      </c>
    </row>
    <row r="22" spans="1:8" x14ac:dyDescent="0.25">
      <c r="A22" s="13" t="s">
        <v>2666</v>
      </c>
      <c r="B22" t="s">
        <v>2667</v>
      </c>
      <c r="C22" s="45" t="str">
        <f>INDEX('Bảng Giá'!$L$2:$L$64,MATCH(TRIM('References data'!B22),'Bảng Giá'!$K$2:$K$64,0))</f>
        <v>Vùng 1</v>
      </c>
      <c r="D22" s="41" t="s">
        <v>2653</v>
      </c>
      <c r="E22" t="s">
        <v>2648</v>
      </c>
      <c r="F22" t="str">
        <f>INDEX('Bảng Giá'!$L$2:$L$64,MATCH(TRIM('References data'!E22),'Bảng Giá'!$K$2:$K$64,0))</f>
        <v>Hồ Chí Minh</v>
      </c>
      <c r="G22" t="str">
        <f t="shared" si="0"/>
        <v>Vùng 1-Hồ Chí Minh</v>
      </c>
      <c r="H22" t="str">
        <f>INDEX('Bảng Giá'!$N$2:$N$46,MATCH('References data'!G22,'Bảng Giá'!$Q$2:$Q$46,0))</f>
        <v>Nội Vùng</v>
      </c>
    </row>
    <row r="23" spans="1:8" x14ac:dyDescent="0.25">
      <c r="A23" s="15" t="s">
        <v>2668</v>
      </c>
      <c r="B23" t="s">
        <v>2669</v>
      </c>
      <c r="C23" s="45" t="str">
        <f>INDEX('Bảng Giá'!$L$2:$L$64,MATCH(TRIM('References data'!B23),'Bảng Giá'!$K$2:$K$64,0))</f>
        <v>Vùng 2</v>
      </c>
      <c r="D23" s="42" t="s">
        <v>2640</v>
      </c>
      <c r="E23" t="s">
        <v>2639</v>
      </c>
      <c r="F23" t="str">
        <f>INDEX('Bảng Giá'!$L$2:$L$64,MATCH(TRIM('References data'!E23),'Bảng Giá'!$K$2:$K$64,0))</f>
        <v>Hà Nội</v>
      </c>
      <c r="G23" t="str">
        <f t="shared" si="0"/>
        <v>Vùng 2-Hà Nội</v>
      </c>
      <c r="H23" t="str">
        <f>INDEX('Bảng Giá'!$N$2:$N$46,MATCH('References data'!G23,'Bảng Giá'!$Q$2:$Q$46,0))</f>
        <v>Liên Vùng</v>
      </c>
    </row>
    <row r="24" spans="1:8" x14ac:dyDescent="0.25">
      <c r="A24" s="15" t="s">
        <v>2670</v>
      </c>
      <c r="B24" t="s">
        <v>2671</v>
      </c>
      <c r="C24" s="45" t="str">
        <f>INDEX('Bảng Giá'!$L$2:$L$64,MATCH(TRIM('References data'!B24),'Bảng Giá'!$K$2:$K$64,0))</f>
        <v>Vùng 2</v>
      </c>
      <c r="D24" s="42" t="s">
        <v>2640</v>
      </c>
      <c r="E24" t="s">
        <v>2639</v>
      </c>
      <c r="F24" t="str">
        <f>INDEX('Bảng Giá'!$L$2:$L$64,MATCH(TRIM('References data'!E24),'Bảng Giá'!$K$2:$K$64,0))</f>
        <v>Hà Nội</v>
      </c>
      <c r="G24" t="str">
        <f t="shared" si="0"/>
        <v>Vùng 2-Hà Nội</v>
      </c>
      <c r="H24" t="str">
        <f>INDEX('Bảng Giá'!$N$2:$N$46,MATCH('References data'!G24,'Bảng Giá'!$Q$2:$Q$46,0))</f>
        <v>Liên Vùng</v>
      </c>
    </row>
    <row r="25" spans="1:8" x14ac:dyDescent="0.25">
      <c r="A25" s="15" t="s">
        <v>2672</v>
      </c>
      <c r="B25" t="s">
        <v>2648</v>
      </c>
      <c r="C25" s="45" t="str">
        <f>INDEX('Bảng Giá'!$L$2:$L$64,MATCH(TRIM('References data'!B25),'Bảng Giá'!$K$2:$K$64,0))</f>
        <v>Hồ Chí Minh</v>
      </c>
      <c r="D25" s="42" t="s">
        <v>3010</v>
      </c>
      <c r="E25" t="s">
        <v>2639</v>
      </c>
      <c r="F25" t="str">
        <f>INDEX('Bảng Giá'!$L$2:$L$64,MATCH(TRIM('References data'!E25),'Bảng Giá'!$K$2:$K$64,0))</f>
        <v>Hà Nội</v>
      </c>
      <c r="G25" t="str">
        <f t="shared" si="0"/>
        <v>Hồ Chí Minh-Hà Nội</v>
      </c>
      <c r="H25" t="str">
        <f>INDEX('Bảng Giá'!$N$2:$N$46,MATCH('References data'!G25,'Bảng Giá'!$Q$2:$Q$46,0))</f>
        <v>Liên Vùng đặc biệt</v>
      </c>
    </row>
    <row r="26" spans="1:8" x14ac:dyDescent="0.25">
      <c r="A26" s="15" t="s">
        <v>2673</v>
      </c>
      <c r="B26" t="s">
        <v>2667</v>
      </c>
      <c r="C26" s="45" t="str">
        <f>INDEX('Bảng Giá'!$L$2:$L$64,MATCH(TRIM('References data'!B26),'Bảng Giá'!$K$2:$K$64,0))</f>
        <v>Vùng 1</v>
      </c>
      <c r="D26" s="42" t="s">
        <v>2754</v>
      </c>
      <c r="E26" t="s">
        <v>2639</v>
      </c>
      <c r="F26" t="str">
        <f>INDEX('Bảng Giá'!$L$2:$L$64,MATCH(TRIM('References data'!E26),'Bảng Giá'!$K$2:$K$64,0))</f>
        <v>Hà Nội</v>
      </c>
      <c r="G26" t="str">
        <f t="shared" si="0"/>
        <v>Vùng 1-Hà Nội</v>
      </c>
      <c r="H26" t="str">
        <f>INDEX('Bảng Giá'!$N$2:$N$46,MATCH('References data'!G26,'Bảng Giá'!$Q$2:$Q$46,0))</f>
        <v>Liên Vùng</v>
      </c>
    </row>
    <row r="27" spans="1:8" x14ac:dyDescent="0.25">
      <c r="A27" s="15" t="s">
        <v>2674</v>
      </c>
      <c r="B27" t="s">
        <v>2675</v>
      </c>
      <c r="C27" s="45" t="str">
        <f>INDEX('Bảng Giá'!$L$2:$L$64,MATCH(TRIM('References data'!B27),'Bảng Giá'!$K$2:$K$64,0))</f>
        <v>Vùng 1</v>
      </c>
      <c r="D27" s="42" t="s">
        <v>2638</v>
      </c>
      <c r="E27" t="s">
        <v>2639</v>
      </c>
      <c r="F27" t="str">
        <f>INDEX('Bảng Giá'!$L$2:$L$64,MATCH(TRIM('References data'!E27),'Bảng Giá'!$K$2:$K$64,0))</f>
        <v>Hà Nội</v>
      </c>
      <c r="G27" t="str">
        <f t="shared" si="0"/>
        <v>Vùng 1-Hà Nội</v>
      </c>
      <c r="H27" t="str">
        <f>INDEX('Bảng Giá'!$N$2:$N$46,MATCH('References data'!G27,'Bảng Giá'!$Q$2:$Q$46,0))</f>
        <v>Liên Vùng</v>
      </c>
    </row>
    <row r="28" spans="1:8" x14ac:dyDescent="0.25">
      <c r="A28" s="15" t="s">
        <v>2676</v>
      </c>
      <c r="B28" t="s">
        <v>2677</v>
      </c>
      <c r="C28" s="45" t="str">
        <f>INDEX('Bảng Giá'!$L$2:$L$64,MATCH(TRIM('References data'!B28),'Bảng Giá'!$K$2:$K$64,0))</f>
        <v>Vùng 3</v>
      </c>
      <c r="D28" s="42" t="s">
        <v>2724</v>
      </c>
      <c r="E28" t="s">
        <v>2639</v>
      </c>
      <c r="F28" t="str">
        <f>INDEX('Bảng Giá'!$L$2:$L$64,MATCH(TRIM('References data'!E28),'Bảng Giá'!$K$2:$K$64,0))</f>
        <v>Hà Nội</v>
      </c>
      <c r="G28" t="str">
        <f t="shared" si="0"/>
        <v>Vùng 3-Hà Nội</v>
      </c>
      <c r="H28" t="str">
        <f>INDEX('Bảng Giá'!$N$2:$N$46,MATCH('References data'!G28,'Bảng Giá'!$Q$2:$Q$46,0))</f>
        <v>Nội Vùng</v>
      </c>
    </row>
    <row r="29" spans="1:8" x14ac:dyDescent="0.25">
      <c r="A29" s="15" t="s">
        <v>2678</v>
      </c>
      <c r="B29" t="s">
        <v>2661</v>
      </c>
      <c r="C29" s="45" t="str">
        <f>INDEX('Bảng Giá'!$L$2:$L$64,MATCH(TRIM('References data'!B29),'Bảng Giá'!$K$2:$K$64,0))</f>
        <v>Vùng 2</v>
      </c>
      <c r="D29" s="42" t="s">
        <v>3003</v>
      </c>
      <c r="E29" t="s">
        <v>2639</v>
      </c>
      <c r="F29" t="str">
        <f>INDEX('Bảng Giá'!$L$2:$L$64,MATCH(TRIM('References data'!E29),'Bảng Giá'!$K$2:$K$64,0))</f>
        <v>Hà Nội</v>
      </c>
      <c r="G29" t="str">
        <f t="shared" si="0"/>
        <v>Vùng 2-Hà Nội</v>
      </c>
      <c r="H29" t="str">
        <f>INDEX('Bảng Giá'!$N$2:$N$46,MATCH('References data'!G29,'Bảng Giá'!$Q$2:$Q$46,0))</f>
        <v>Liên Vùng</v>
      </c>
    </row>
    <row r="30" spans="1:8" x14ac:dyDescent="0.25">
      <c r="A30" s="15" t="s">
        <v>2679</v>
      </c>
      <c r="B30" t="s">
        <v>2680</v>
      </c>
      <c r="C30" s="45" t="str">
        <f>INDEX('Bảng Giá'!$L$2:$L$64,MATCH(TRIM('References data'!B30),'Bảng Giá'!$K$2:$K$64,0))</f>
        <v>Vùng 1</v>
      </c>
      <c r="D30" s="42" t="s">
        <v>2700</v>
      </c>
      <c r="E30" t="s">
        <v>2639</v>
      </c>
      <c r="F30" t="str">
        <f>INDEX('Bảng Giá'!$L$2:$L$64,MATCH(TRIM('References data'!E30),'Bảng Giá'!$K$2:$K$64,0))</f>
        <v>Hà Nội</v>
      </c>
      <c r="G30" t="str">
        <f t="shared" si="0"/>
        <v>Vùng 1-Hà Nội</v>
      </c>
      <c r="H30" t="str">
        <f>INDEX('Bảng Giá'!$N$2:$N$46,MATCH('References data'!G30,'Bảng Giá'!$Q$2:$Q$46,0))</f>
        <v>Liên Vùng</v>
      </c>
    </row>
    <row r="31" spans="1:8" x14ac:dyDescent="0.25">
      <c r="A31" s="15" t="s">
        <v>2655</v>
      </c>
      <c r="B31" t="s">
        <v>2656</v>
      </c>
      <c r="C31" s="45" t="str">
        <f>INDEX('Bảng Giá'!$L$2:$L$64,MATCH(TRIM('References data'!B31),'Bảng Giá'!$K$2:$K$64,0))</f>
        <v>Vùng 1</v>
      </c>
      <c r="D31" s="42" t="s">
        <v>2754</v>
      </c>
      <c r="E31" t="s">
        <v>2639</v>
      </c>
      <c r="F31" t="str">
        <f>INDEX('Bảng Giá'!$L$2:$L$64,MATCH(TRIM('References data'!E31),'Bảng Giá'!$K$2:$K$64,0))</f>
        <v>Hà Nội</v>
      </c>
      <c r="G31" t="str">
        <f t="shared" si="0"/>
        <v>Vùng 1-Hà Nội</v>
      </c>
      <c r="H31" t="str">
        <f>INDEX('Bảng Giá'!$N$2:$N$46,MATCH('References data'!G31,'Bảng Giá'!$Q$2:$Q$46,0))</f>
        <v>Liên Vùng</v>
      </c>
    </row>
    <row r="32" spans="1:8" x14ac:dyDescent="0.25">
      <c r="A32" s="15" t="s">
        <v>2643</v>
      </c>
      <c r="B32" t="s">
        <v>2644</v>
      </c>
      <c r="C32" s="45" t="str">
        <f>INDEX('Bảng Giá'!$L$2:$L$64,MATCH(TRIM('References data'!B32),'Bảng Giá'!$K$2:$K$64,0))</f>
        <v>Vùng 1</v>
      </c>
      <c r="D32" s="42" t="s">
        <v>2638</v>
      </c>
      <c r="E32" t="s">
        <v>2639</v>
      </c>
      <c r="F32" t="str">
        <f>INDEX('Bảng Giá'!$L$2:$L$64,MATCH(TRIM('References data'!E32),'Bảng Giá'!$K$2:$K$64,0))</f>
        <v>Hà Nội</v>
      </c>
      <c r="G32" t="str">
        <f t="shared" si="0"/>
        <v>Vùng 1-Hà Nội</v>
      </c>
      <c r="H32" t="str">
        <f>INDEX('Bảng Giá'!$N$2:$N$46,MATCH('References data'!G32,'Bảng Giá'!$Q$2:$Q$46,0))</f>
        <v>Liên Vùng</v>
      </c>
    </row>
    <row r="33" spans="1:8" x14ac:dyDescent="0.25">
      <c r="A33" s="15" t="s">
        <v>2653</v>
      </c>
      <c r="B33" t="s">
        <v>2648</v>
      </c>
      <c r="C33" s="45" t="str">
        <f>INDEX('Bảng Giá'!$L$2:$L$64,MATCH(TRIM('References data'!B33),'Bảng Giá'!$K$2:$K$64,0))</f>
        <v>Hồ Chí Minh</v>
      </c>
      <c r="D33" s="42" t="s">
        <v>2649</v>
      </c>
      <c r="E33" t="s">
        <v>2639</v>
      </c>
      <c r="F33" t="str">
        <f>INDEX('Bảng Giá'!$L$2:$L$64,MATCH(TRIM('References data'!E33),'Bảng Giá'!$K$2:$K$64,0))</f>
        <v>Hà Nội</v>
      </c>
      <c r="G33" t="str">
        <f t="shared" si="0"/>
        <v>Hồ Chí Minh-Hà Nội</v>
      </c>
      <c r="H33" t="str">
        <f>INDEX('Bảng Giá'!$N$2:$N$46,MATCH('References data'!G33,'Bảng Giá'!$Q$2:$Q$46,0))</f>
        <v>Liên Vùng đặc biệt</v>
      </c>
    </row>
    <row r="34" spans="1:8" x14ac:dyDescent="0.25">
      <c r="A34" s="15" t="s">
        <v>2681</v>
      </c>
      <c r="B34" t="s">
        <v>2682</v>
      </c>
      <c r="C34" s="45" t="str">
        <f>INDEX('Bảng Giá'!$L$2:$L$64,MATCH(TRIM('References data'!B34),'Bảng Giá'!$K$2:$K$64,0))</f>
        <v>Vùng 3</v>
      </c>
      <c r="D34" s="42" t="s">
        <v>2640</v>
      </c>
      <c r="E34" t="s">
        <v>2639</v>
      </c>
      <c r="F34" t="str">
        <f>INDEX('Bảng Giá'!$L$2:$L$64,MATCH(TRIM('References data'!E34),'Bảng Giá'!$K$2:$K$64,0))</f>
        <v>Hà Nội</v>
      </c>
      <c r="G34" t="str">
        <f t="shared" si="0"/>
        <v>Vùng 3-Hà Nội</v>
      </c>
      <c r="H34" t="str">
        <f>INDEX('Bảng Giá'!$N$2:$N$46,MATCH('References data'!G34,'Bảng Giá'!$Q$2:$Q$46,0))</f>
        <v>Nội Vùng</v>
      </c>
    </row>
    <row r="35" spans="1:8" x14ac:dyDescent="0.25">
      <c r="A35" s="15" t="s">
        <v>2683</v>
      </c>
      <c r="B35" t="s">
        <v>2684</v>
      </c>
      <c r="C35" s="45" t="str">
        <f>INDEX('Bảng Giá'!$L$2:$L$64,MATCH(TRIM('References data'!B35),'Bảng Giá'!$K$2:$K$64,0))</f>
        <v>Vùng 1</v>
      </c>
      <c r="D35" s="42" t="s">
        <v>2649</v>
      </c>
      <c r="E35" t="s">
        <v>2639</v>
      </c>
      <c r="F35" t="str">
        <f>INDEX('Bảng Giá'!$L$2:$L$64,MATCH(TRIM('References data'!E35),'Bảng Giá'!$K$2:$K$64,0))</f>
        <v>Hà Nội</v>
      </c>
      <c r="G35" t="str">
        <f t="shared" si="0"/>
        <v>Vùng 1-Hà Nội</v>
      </c>
      <c r="H35" t="str">
        <f>INDEX('Bảng Giá'!$N$2:$N$46,MATCH('References data'!G35,'Bảng Giá'!$Q$2:$Q$46,0))</f>
        <v>Liên Vùng</v>
      </c>
    </row>
    <row r="36" spans="1:8" x14ac:dyDescent="0.25">
      <c r="A36" s="15" t="s">
        <v>2685</v>
      </c>
      <c r="B36" t="s">
        <v>2686</v>
      </c>
      <c r="C36" s="45" t="str">
        <f>INDEX('Bảng Giá'!$L$2:$L$64,MATCH(TRIM('References data'!B36),'Bảng Giá'!$K$2:$K$64,0))</f>
        <v>Vùng 1</v>
      </c>
      <c r="D36" s="42" t="s">
        <v>2638</v>
      </c>
      <c r="E36" t="s">
        <v>2639</v>
      </c>
      <c r="F36" t="str">
        <f>INDEX('Bảng Giá'!$L$2:$L$64,MATCH(TRIM('References data'!E36),'Bảng Giá'!$K$2:$K$64,0))</f>
        <v>Hà Nội</v>
      </c>
      <c r="G36" t="str">
        <f t="shared" si="0"/>
        <v>Vùng 1-Hà Nội</v>
      </c>
      <c r="H36" t="str">
        <f>INDEX('Bảng Giá'!$N$2:$N$46,MATCH('References data'!G36,'Bảng Giá'!$Q$2:$Q$46,0))</f>
        <v>Liên Vùng</v>
      </c>
    </row>
    <row r="37" spans="1:8" x14ac:dyDescent="0.25">
      <c r="A37" s="15" t="s">
        <v>2687</v>
      </c>
      <c r="B37" t="s">
        <v>2656</v>
      </c>
      <c r="C37" s="45" t="str">
        <f>INDEX('Bảng Giá'!$L$2:$L$64,MATCH(TRIM('References data'!B37),'Bảng Giá'!$K$2:$K$64,0))</f>
        <v>Vùng 1</v>
      </c>
      <c r="D37" s="42" t="s">
        <v>2996</v>
      </c>
      <c r="E37" t="s">
        <v>2639</v>
      </c>
      <c r="F37" t="str">
        <f>INDEX('Bảng Giá'!$L$2:$L$64,MATCH(TRIM('References data'!E37),'Bảng Giá'!$K$2:$K$64,0))</f>
        <v>Hà Nội</v>
      </c>
      <c r="G37" t="str">
        <f t="shared" si="0"/>
        <v>Vùng 1-Hà Nội</v>
      </c>
      <c r="H37" t="str">
        <f>INDEX('Bảng Giá'!$N$2:$N$46,MATCH('References data'!G37,'Bảng Giá'!$Q$2:$Q$46,0))</f>
        <v>Liên Vùng</v>
      </c>
    </row>
    <row r="38" spans="1:8" x14ac:dyDescent="0.25">
      <c r="A38" s="15" t="s">
        <v>2653</v>
      </c>
      <c r="B38" t="s">
        <v>2648</v>
      </c>
      <c r="C38" s="45" t="str">
        <f>INDEX('Bảng Giá'!$L$2:$L$64,MATCH(TRIM('References data'!B38),'Bảng Giá'!$K$2:$K$64,0))</f>
        <v>Hồ Chí Minh</v>
      </c>
      <c r="D38" s="42" t="s">
        <v>2754</v>
      </c>
      <c r="E38" t="s">
        <v>2639</v>
      </c>
      <c r="F38" t="str">
        <f>INDEX('Bảng Giá'!$L$2:$L$64,MATCH(TRIM('References data'!E38),'Bảng Giá'!$K$2:$K$64,0))</f>
        <v>Hà Nội</v>
      </c>
      <c r="G38" t="str">
        <f t="shared" si="0"/>
        <v>Hồ Chí Minh-Hà Nội</v>
      </c>
      <c r="H38" t="str">
        <f>INDEX('Bảng Giá'!$N$2:$N$46,MATCH('References data'!G38,'Bảng Giá'!$Q$2:$Q$46,0))</f>
        <v>Liên Vùng đặc biệt</v>
      </c>
    </row>
    <row r="39" spans="1:8" x14ac:dyDescent="0.25">
      <c r="A39" s="15" t="s">
        <v>2688</v>
      </c>
      <c r="B39" t="s">
        <v>2639</v>
      </c>
      <c r="C39" s="45" t="str">
        <f>INDEX('Bảng Giá'!$L$2:$L$64,MATCH(TRIM('References data'!B39),'Bảng Giá'!$K$2:$K$64,0))</f>
        <v>Hà Nội</v>
      </c>
      <c r="D39" s="42" t="s">
        <v>3003</v>
      </c>
      <c r="E39" t="s">
        <v>2639</v>
      </c>
      <c r="F39" t="str">
        <f>INDEX('Bảng Giá'!$L$2:$L$64,MATCH(TRIM('References data'!E39),'Bảng Giá'!$K$2:$K$64,0))</f>
        <v>Hà Nội</v>
      </c>
      <c r="G39" t="str">
        <f t="shared" si="0"/>
        <v>Hà Nội-Hà Nội</v>
      </c>
      <c r="H39" t="str">
        <f>INDEX('Bảng Giá'!$N$2:$N$46,MATCH('References data'!G39,'Bảng Giá'!$Q$2:$Q$46,0))</f>
        <v>Nội Tỉnh</v>
      </c>
    </row>
    <row r="40" spans="1:8" x14ac:dyDescent="0.25">
      <c r="A40" s="15" t="s">
        <v>2674</v>
      </c>
      <c r="B40" t="s">
        <v>2675</v>
      </c>
      <c r="C40" s="45" t="str">
        <f>INDEX('Bảng Giá'!$L$2:$L$64,MATCH(TRIM('References data'!B40),'Bảng Giá'!$K$2:$K$64,0))</f>
        <v>Vùng 1</v>
      </c>
      <c r="D40" s="42" t="s">
        <v>2998</v>
      </c>
      <c r="E40" t="s">
        <v>2639</v>
      </c>
      <c r="F40" t="str">
        <f>INDEX('Bảng Giá'!$L$2:$L$64,MATCH(TRIM('References data'!E40),'Bảng Giá'!$K$2:$K$64,0))</f>
        <v>Hà Nội</v>
      </c>
      <c r="G40" t="str">
        <f t="shared" si="0"/>
        <v>Vùng 1-Hà Nội</v>
      </c>
      <c r="H40" t="str">
        <f>INDEX('Bảng Giá'!$N$2:$N$46,MATCH('References data'!G40,'Bảng Giá'!$Q$2:$Q$46,0))</f>
        <v>Liên Vùng</v>
      </c>
    </row>
    <row r="41" spans="1:8" x14ac:dyDescent="0.25">
      <c r="A41" s="15" t="s">
        <v>2689</v>
      </c>
      <c r="B41" t="s">
        <v>2690</v>
      </c>
      <c r="C41" s="45" t="str">
        <f>INDEX('Bảng Giá'!$L$2:$L$64,MATCH(TRIM('References data'!B41),'Bảng Giá'!$K$2:$K$64,0))</f>
        <v>Vùng 1</v>
      </c>
      <c r="D41" s="42" t="s">
        <v>2996</v>
      </c>
      <c r="E41" t="s">
        <v>2639</v>
      </c>
      <c r="F41" t="str">
        <f>INDEX('Bảng Giá'!$L$2:$L$64,MATCH(TRIM('References data'!E41),'Bảng Giá'!$K$2:$K$64,0))</f>
        <v>Hà Nội</v>
      </c>
      <c r="G41" t="str">
        <f t="shared" si="0"/>
        <v>Vùng 1-Hà Nội</v>
      </c>
      <c r="H41" t="str">
        <f>INDEX('Bảng Giá'!$N$2:$N$46,MATCH('References data'!G41,'Bảng Giá'!$Q$2:$Q$46,0))</f>
        <v>Liên Vùng</v>
      </c>
    </row>
    <row r="42" spans="1:8" x14ac:dyDescent="0.25">
      <c r="A42" s="15" t="s">
        <v>2691</v>
      </c>
      <c r="B42" t="s">
        <v>2663</v>
      </c>
      <c r="C42" s="45" t="str">
        <f>INDEX('Bảng Giá'!$L$2:$L$64,MATCH(TRIM('References data'!B42),'Bảng Giá'!$K$2:$K$64,0))</f>
        <v>Vùng 3</v>
      </c>
      <c r="D42" s="42" t="s">
        <v>2754</v>
      </c>
      <c r="E42" t="s">
        <v>2639</v>
      </c>
      <c r="F42" t="str">
        <f>INDEX('Bảng Giá'!$L$2:$L$64,MATCH(TRIM('References data'!E42),'Bảng Giá'!$K$2:$K$64,0))</f>
        <v>Hà Nội</v>
      </c>
      <c r="G42" t="str">
        <f t="shared" si="0"/>
        <v>Vùng 3-Hà Nội</v>
      </c>
      <c r="H42" t="str">
        <f>INDEX('Bảng Giá'!$N$2:$N$46,MATCH('References data'!G42,'Bảng Giá'!$Q$2:$Q$46,0))</f>
        <v>Nội Vùng</v>
      </c>
    </row>
    <row r="43" spans="1:8" x14ac:dyDescent="0.25">
      <c r="A43" s="15" t="s">
        <v>2692</v>
      </c>
      <c r="B43" t="s">
        <v>2656</v>
      </c>
      <c r="C43" s="45" t="str">
        <f>INDEX('Bảng Giá'!$L$2:$L$64,MATCH(TRIM('References data'!B43),'Bảng Giá'!$K$2:$K$64,0))</f>
        <v>Vùng 1</v>
      </c>
      <c r="D43" s="42" t="s">
        <v>2773</v>
      </c>
      <c r="E43" t="s">
        <v>2756</v>
      </c>
      <c r="F43" t="str">
        <f>INDEX('Bảng Giá'!$L$2:$L$64,MATCH(TRIM('References data'!E43),'Bảng Giá'!$K$2:$K$64,0))</f>
        <v>Đà Nẵng</v>
      </c>
      <c r="G43" t="str">
        <f t="shared" si="0"/>
        <v>Vùng 1-Đà Nẵng</v>
      </c>
      <c r="H43" t="str">
        <f>INDEX('Bảng Giá'!$N$2:$N$46,MATCH('References data'!G43,'Bảng Giá'!$Q$2:$Q$46,0))</f>
        <v>Liên Vùng</v>
      </c>
    </row>
    <row r="44" spans="1:8" x14ac:dyDescent="0.25">
      <c r="A44" s="15" t="s">
        <v>2693</v>
      </c>
      <c r="B44" t="s">
        <v>2694</v>
      </c>
      <c r="C44" s="45" t="str">
        <f>INDEX('Bảng Giá'!$L$2:$L$64,MATCH(TRIM('References data'!B44),'Bảng Giá'!$K$2:$K$64,0))</f>
        <v>Vùng 3</v>
      </c>
      <c r="D44" s="42" t="s">
        <v>2755</v>
      </c>
      <c r="E44" t="s">
        <v>2756</v>
      </c>
      <c r="F44" t="str">
        <f>INDEX('Bảng Giá'!$L$2:$L$64,MATCH(TRIM('References data'!E44),'Bảng Giá'!$K$2:$K$64,0))</f>
        <v>Đà Nẵng</v>
      </c>
      <c r="G44" t="str">
        <f t="shared" si="0"/>
        <v>Vùng 3-Đà Nẵng</v>
      </c>
      <c r="H44" t="str">
        <f>INDEX('Bảng Giá'!$N$2:$N$46,MATCH('References data'!G44,'Bảng Giá'!$Q$2:$Q$46,0))</f>
        <v>Liên Vùng</v>
      </c>
    </row>
    <row r="45" spans="1:8" x14ac:dyDescent="0.25">
      <c r="A45" s="15" t="s">
        <v>2695</v>
      </c>
      <c r="B45" t="s">
        <v>2639</v>
      </c>
      <c r="C45" s="45" t="str">
        <f>INDEX('Bảng Giá'!$L$2:$L$64,MATCH(TRIM('References data'!B45),'Bảng Giá'!$K$2:$K$64,0))</f>
        <v>Hà Nội</v>
      </c>
      <c r="D45" s="42" t="s">
        <v>2773</v>
      </c>
      <c r="E45" t="s">
        <v>2756</v>
      </c>
      <c r="F45" t="str">
        <f>INDEX('Bảng Giá'!$L$2:$L$64,MATCH(TRIM('References data'!E45),'Bảng Giá'!$K$2:$K$64,0))</f>
        <v>Đà Nẵng</v>
      </c>
      <c r="G45" t="str">
        <f t="shared" si="0"/>
        <v>Hà Nội-Đà Nẵng</v>
      </c>
      <c r="H45" t="str">
        <f>INDEX('Bảng Giá'!$N$2:$N$46,MATCH('References data'!G45,'Bảng Giá'!$Q$2:$Q$46,0))</f>
        <v>Liên Vùng đặc biệt</v>
      </c>
    </row>
    <row r="46" spans="1:8" x14ac:dyDescent="0.25">
      <c r="A46" s="15" t="s">
        <v>2696</v>
      </c>
      <c r="B46" t="s">
        <v>2656</v>
      </c>
      <c r="C46" s="45" t="str">
        <f>INDEX('Bảng Giá'!$L$2:$L$64,MATCH(TRIM('References data'!B46),'Bảng Giá'!$K$2:$K$64,0))</f>
        <v>Vùng 1</v>
      </c>
      <c r="D46" s="42" t="s">
        <v>2773</v>
      </c>
      <c r="E46" t="s">
        <v>2756</v>
      </c>
      <c r="F46" t="str">
        <f>INDEX('Bảng Giá'!$L$2:$L$64,MATCH(TRIM('References data'!E46),'Bảng Giá'!$K$2:$K$64,0))</f>
        <v>Đà Nẵng</v>
      </c>
      <c r="G46" t="str">
        <f t="shared" si="0"/>
        <v>Vùng 1-Đà Nẵng</v>
      </c>
      <c r="H46" t="str">
        <f>INDEX('Bảng Giá'!$N$2:$N$46,MATCH('References data'!G46,'Bảng Giá'!$Q$2:$Q$46,0))</f>
        <v>Liên Vùng</v>
      </c>
    </row>
    <row r="47" spans="1:8" x14ac:dyDescent="0.25">
      <c r="A47" s="15" t="s">
        <v>2674</v>
      </c>
      <c r="B47" t="s">
        <v>2675</v>
      </c>
      <c r="C47" s="45" t="str">
        <f>INDEX('Bảng Giá'!$L$2:$L$64,MATCH(TRIM('References data'!B47),'Bảng Giá'!$K$2:$K$64,0))</f>
        <v>Vùng 1</v>
      </c>
      <c r="D47" s="42" t="s">
        <v>2755</v>
      </c>
      <c r="E47" t="s">
        <v>2756</v>
      </c>
      <c r="F47" t="str">
        <f>INDEX('Bảng Giá'!$L$2:$L$64,MATCH(TRIM('References data'!E47),'Bảng Giá'!$K$2:$K$64,0))</f>
        <v>Đà Nẵng</v>
      </c>
      <c r="G47" t="str">
        <f t="shared" si="0"/>
        <v>Vùng 1-Đà Nẵng</v>
      </c>
      <c r="H47" t="str">
        <f>INDEX('Bảng Giá'!$N$2:$N$46,MATCH('References data'!G47,'Bảng Giá'!$Q$2:$Q$46,0))</f>
        <v>Liên Vùng</v>
      </c>
    </row>
    <row r="48" spans="1:8" x14ac:dyDescent="0.25">
      <c r="A48" s="15" t="s">
        <v>2697</v>
      </c>
      <c r="B48" t="s">
        <v>2686</v>
      </c>
      <c r="C48" s="45" t="str">
        <f>INDEX('Bảng Giá'!$L$2:$L$64,MATCH(TRIM('References data'!B48),'Bảng Giá'!$K$2:$K$64,0))</f>
        <v>Vùng 1</v>
      </c>
      <c r="D48" s="42" t="s">
        <v>2757</v>
      </c>
      <c r="E48" t="s">
        <v>2756</v>
      </c>
      <c r="F48" t="str">
        <f>INDEX('Bảng Giá'!$L$2:$L$64,MATCH(TRIM('References data'!E48),'Bảng Giá'!$K$2:$K$64,0))</f>
        <v>Đà Nẵng</v>
      </c>
      <c r="G48" t="str">
        <f t="shared" si="0"/>
        <v>Vùng 1-Đà Nẵng</v>
      </c>
      <c r="H48" t="str">
        <f>INDEX('Bảng Giá'!$N$2:$N$46,MATCH('References data'!G48,'Bảng Giá'!$Q$2:$Q$46,0))</f>
        <v>Liên Vùng</v>
      </c>
    </row>
    <row r="49" spans="1:8" x14ac:dyDescent="0.25">
      <c r="A49" s="15" t="s">
        <v>2698</v>
      </c>
      <c r="B49" t="s">
        <v>2699</v>
      </c>
      <c r="C49" s="45" t="str">
        <f>INDEX('Bảng Giá'!$L$2:$L$64,MATCH(TRIM('References data'!B49),'Bảng Giá'!$K$2:$K$64,0))</f>
        <v>Vùng 3</v>
      </c>
      <c r="D49" s="42" t="s">
        <v>2777</v>
      </c>
      <c r="E49" t="s">
        <v>2756</v>
      </c>
      <c r="F49" t="str">
        <f>INDEX('Bảng Giá'!$L$2:$L$64,MATCH(TRIM('References data'!E49),'Bảng Giá'!$K$2:$K$64,0))</f>
        <v>Đà Nẵng</v>
      </c>
      <c r="G49" t="str">
        <f t="shared" si="0"/>
        <v>Vùng 3-Đà Nẵng</v>
      </c>
      <c r="H49" t="str">
        <f>INDEX('Bảng Giá'!$N$2:$N$46,MATCH('References data'!G49,'Bảng Giá'!$Q$2:$Q$46,0))</f>
        <v>Liên Vùng</v>
      </c>
    </row>
    <row r="50" spans="1:8" x14ac:dyDescent="0.25">
      <c r="A50" s="15" t="s">
        <v>2698</v>
      </c>
      <c r="B50" t="s">
        <v>2699</v>
      </c>
      <c r="C50" s="45" t="str">
        <f>INDEX('Bảng Giá'!$L$2:$L$64,MATCH(TRIM('References data'!B50),'Bảng Giá'!$K$2:$K$64,0))</f>
        <v>Vùng 3</v>
      </c>
      <c r="D50" s="42" t="s">
        <v>2777</v>
      </c>
      <c r="E50" t="s">
        <v>2756</v>
      </c>
      <c r="F50" t="str">
        <f>INDEX('Bảng Giá'!$L$2:$L$64,MATCH(TRIM('References data'!E50),'Bảng Giá'!$K$2:$K$64,0))</f>
        <v>Đà Nẵng</v>
      </c>
      <c r="G50" t="str">
        <f t="shared" si="0"/>
        <v>Vùng 3-Đà Nẵng</v>
      </c>
      <c r="H50" t="str">
        <f>INDEX('Bảng Giá'!$N$2:$N$46,MATCH('References data'!G50,'Bảng Giá'!$Q$2:$Q$46,0))</f>
        <v>Liên Vùng</v>
      </c>
    </row>
    <row r="51" spans="1:8" x14ac:dyDescent="0.25">
      <c r="A51" s="15" t="s">
        <v>2700</v>
      </c>
      <c r="B51" t="s">
        <v>2639</v>
      </c>
      <c r="C51" s="45" t="str">
        <f>INDEX('Bảng Giá'!$L$2:$L$64,MATCH(TRIM('References data'!B51),'Bảng Giá'!$K$2:$K$64,0))</f>
        <v>Hà Nội</v>
      </c>
      <c r="D51" s="42" t="s">
        <v>2772</v>
      </c>
      <c r="E51" t="s">
        <v>2756</v>
      </c>
      <c r="F51" t="str">
        <f>INDEX('Bảng Giá'!$L$2:$L$64,MATCH(TRIM('References data'!E51),'Bảng Giá'!$K$2:$K$64,0))</f>
        <v>Đà Nẵng</v>
      </c>
      <c r="G51" t="str">
        <f t="shared" si="0"/>
        <v>Hà Nội-Đà Nẵng</v>
      </c>
      <c r="H51" t="str">
        <f>INDEX('Bảng Giá'!$N$2:$N$46,MATCH('References data'!G51,'Bảng Giá'!$Q$2:$Q$46,0))</f>
        <v>Liên Vùng đặc biệt</v>
      </c>
    </row>
    <row r="52" spans="1:8" x14ac:dyDescent="0.25">
      <c r="A52" s="15" t="s">
        <v>2655</v>
      </c>
      <c r="B52" t="s">
        <v>2656</v>
      </c>
      <c r="C52" s="45" t="str">
        <f>INDEX('Bảng Giá'!$L$2:$L$64,MATCH(TRIM('References data'!B52),'Bảng Giá'!$K$2:$K$64,0))</f>
        <v>Vùng 1</v>
      </c>
      <c r="D52" s="42" t="s">
        <v>2755</v>
      </c>
      <c r="E52" t="s">
        <v>2756</v>
      </c>
      <c r="F52" t="str">
        <f>INDEX('Bảng Giá'!$L$2:$L$64,MATCH(TRIM('References data'!E52),'Bảng Giá'!$K$2:$K$64,0))</f>
        <v>Đà Nẵng</v>
      </c>
      <c r="G52" t="str">
        <f t="shared" si="0"/>
        <v>Vùng 1-Đà Nẵng</v>
      </c>
      <c r="H52" t="str">
        <f>INDEX('Bảng Giá'!$N$2:$N$46,MATCH('References data'!G52,'Bảng Giá'!$Q$2:$Q$46,0))</f>
        <v>Liên Vùng</v>
      </c>
    </row>
    <row r="53" spans="1:8" x14ac:dyDescent="0.25">
      <c r="A53" s="15" t="s">
        <v>2701</v>
      </c>
      <c r="B53" t="s">
        <v>2656</v>
      </c>
      <c r="C53" s="45" t="str">
        <f>INDEX('Bảng Giá'!$L$2:$L$64,MATCH(TRIM('References data'!B53),'Bảng Giá'!$K$2:$K$64,0))</f>
        <v>Vùng 1</v>
      </c>
      <c r="D53" s="42" t="s">
        <v>2773</v>
      </c>
      <c r="E53" t="s">
        <v>2756</v>
      </c>
      <c r="F53" t="str">
        <f>INDEX('Bảng Giá'!$L$2:$L$64,MATCH(TRIM('References data'!E53),'Bảng Giá'!$K$2:$K$64,0))</f>
        <v>Đà Nẵng</v>
      </c>
      <c r="G53" t="str">
        <f t="shared" si="0"/>
        <v>Vùng 1-Đà Nẵng</v>
      </c>
      <c r="H53" t="str">
        <f>INDEX('Bảng Giá'!$N$2:$N$46,MATCH('References data'!G53,'Bảng Giá'!$Q$2:$Q$46,0))</f>
        <v>Liên Vùng</v>
      </c>
    </row>
    <row r="54" spans="1:8" x14ac:dyDescent="0.25">
      <c r="A54" s="15" t="s">
        <v>2702</v>
      </c>
      <c r="B54" t="s">
        <v>2690</v>
      </c>
      <c r="C54" s="45" t="str">
        <f>INDEX('Bảng Giá'!$L$2:$L$64,MATCH(TRIM('References data'!B54),'Bảng Giá'!$K$2:$K$64,0))</f>
        <v>Vùng 1</v>
      </c>
      <c r="D54" s="42" t="s">
        <v>2755</v>
      </c>
      <c r="E54" t="s">
        <v>2756</v>
      </c>
      <c r="F54" t="str">
        <f>INDEX('Bảng Giá'!$L$2:$L$64,MATCH(TRIM('References data'!E54),'Bảng Giá'!$K$2:$K$64,0))</f>
        <v>Đà Nẵng</v>
      </c>
      <c r="G54" t="str">
        <f t="shared" si="0"/>
        <v>Vùng 1-Đà Nẵng</v>
      </c>
      <c r="H54" t="str">
        <f>INDEX('Bảng Giá'!$N$2:$N$46,MATCH('References data'!G54,'Bảng Giá'!$Q$2:$Q$46,0))</f>
        <v>Liên Vùng</v>
      </c>
    </row>
    <row r="55" spans="1:8" x14ac:dyDescent="0.25">
      <c r="A55" s="15" t="s">
        <v>2674</v>
      </c>
      <c r="B55" t="s">
        <v>2675</v>
      </c>
      <c r="C55" s="45" t="str">
        <f>INDEX('Bảng Giá'!$L$2:$L$64,MATCH(TRIM('References data'!B55),'Bảng Giá'!$K$2:$K$64,0))</f>
        <v>Vùng 1</v>
      </c>
      <c r="D55" s="42" t="s">
        <v>2755</v>
      </c>
      <c r="E55" t="s">
        <v>2756</v>
      </c>
      <c r="F55" t="str">
        <f>INDEX('Bảng Giá'!$L$2:$L$64,MATCH(TRIM('References data'!E55),'Bảng Giá'!$K$2:$K$64,0))</f>
        <v>Đà Nẵng</v>
      </c>
      <c r="G55" t="str">
        <f t="shared" si="0"/>
        <v>Vùng 1-Đà Nẵng</v>
      </c>
      <c r="H55" t="str">
        <f>INDEX('Bảng Giá'!$N$2:$N$46,MATCH('References data'!G55,'Bảng Giá'!$Q$2:$Q$46,0))</f>
        <v>Liên Vùng</v>
      </c>
    </row>
    <row r="56" spans="1:8" x14ac:dyDescent="0.25">
      <c r="A56" s="15" t="s">
        <v>2703</v>
      </c>
      <c r="B56" t="s">
        <v>2642</v>
      </c>
      <c r="C56" s="45" t="str">
        <f>INDEX('Bảng Giá'!$L$2:$L$64,MATCH(TRIM('References data'!B56),'Bảng Giá'!$K$2:$K$64,0))</f>
        <v>Vùng 1</v>
      </c>
      <c r="D56" s="42" t="s">
        <v>2773</v>
      </c>
      <c r="E56" t="s">
        <v>2756</v>
      </c>
      <c r="F56" t="str">
        <f>INDEX('Bảng Giá'!$L$2:$L$64,MATCH(TRIM('References data'!E56),'Bảng Giá'!$K$2:$K$64,0))</f>
        <v>Đà Nẵng</v>
      </c>
      <c r="G56" t="str">
        <f t="shared" si="0"/>
        <v>Vùng 1-Đà Nẵng</v>
      </c>
      <c r="H56" t="str">
        <f>INDEX('Bảng Giá'!$N$2:$N$46,MATCH('References data'!G56,'Bảng Giá'!$Q$2:$Q$46,0))</f>
        <v>Liên Vùng</v>
      </c>
    </row>
    <row r="57" spans="1:8" x14ac:dyDescent="0.25">
      <c r="A57" s="15" t="s">
        <v>2697</v>
      </c>
      <c r="B57" t="s">
        <v>2686</v>
      </c>
      <c r="C57" s="45" t="str">
        <f>INDEX('Bảng Giá'!$L$2:$L$64,MATCH(TRIM('References data'!B57),'Bảng Giá'!$K$2:$K$64,0))</f>
        <v>Vùng 1</v>
      </c>
      <c r="D57" s="42" t="s">
        <v>2757</v>
      </c>
      <c r="E57" t="s">
        <v>2756</v>
      </c>
      <c r="F57" t="str">
        <f>INDEX('Bảng Giá'!$L$2:$L$64,MATCH(TRIM('References data'!E57),'Bảng Giá'!$K$2:$K$64,0))</f>
        <v>Đà Nẵng</v>
      </c>
      <c r="G57" t="str">
        <f t="shared" si="0"/>
        <v>Vùng 1-Đà Nẵng</v>
      </c>
      <c r="H57" t="str">
        <f>INDEX('Bảng Giá'!$N$2:$N$46,MATCH('References data'!G57,'Bảng Giá'!$Q$2:$Q$46,0))</f>
        <v>Liên Vùng</v>
      </c>
    </row>
    <row r="58" spans="1:8" x14ac:dyDescent="0.25">
      <c r="A58" s="15" t="s">
        <v>2704</v>
      </c>
      <c r="B58" t="s">
        <v>2705</v>
      </c>
      <c r="C58" s="45" t="str">
        <f>INDEX('Bảng Giá'!$L$2:$L$64,MATCH(TRIM('References data'!B58),'Bảng Giá'!$K$2:$K$64,0))</f>
        <v>Vùng 3</v>
      </c>
      <c r="D58" s="42" t="s">
        <v>2777</v>
      </c>
      <c r="E58" t="s">
        <v>2756</v>
      </c>
      <c r="F58" t="str">
        <f>INDEX('Bảng Giá'!$L$2:$L$64,MATCH(TRIM('References data'!E58),'Bảng Giá'!$K$2:$K$64,0))</f>
        <v>Đà Nẵng</v>
      </c>
      <c r="G58" t="str">
        <f t="shared" si="0"/>
        <v>Vùng 3-Đà Nẵng</v>
      </c>
      <c r="H58" t="str">
        <f>INDEX('Bảng Giá'!$N$2:$N$46,MATCH('References data'!G58,'Bảng Giá'!$Q$2:$Q$46,0))</f>
        <v>Liên Vùng</v>
      </c>
    </row>
    <row r="59" spans="1:8" x14ac:dyDescent="0.25">
      <c r="A59" s="15" t="s">
        <v>2655</v>
      </c>
      <c r="B59" t="s">
        <v>2656</v>
      </c>
      <c r="C59" s="45" t="str">
        <f>INDEX('Bảng Giá'!$L$2:$L$64,MATCH(TRIM('References data'!B59),'Bảng Giá'!$K$2:$K$64,0))</f>
        <v>Vùng 1</v>
      </c>
      <c r="D59" s="42" t="s">
        <v>2755</v>
      </c>
      <c r="E59" t="s">
        <v>2756</v>
      </c>
      <c r="F59" t="str">
        <f>INDEX('Bảng Giá'!$L$2:$L$64,MATCH(TRIM('References data'!E59),'Bảng Giá'!$K$2:$K$64,0))</f>
        <v>Đà Nẵng</v>
      </c>
      <c r="G59" t="str">
        <f t="shared" si="0"/>
        <v>Vùng 1-Đà Nẵng</v>
      </c>
      <c r="H59" t="str">
        <f>INDEX('Bảng Giá'!$N$2:$N$46,MATCH('References data'!G59,'Bảng Giá'!$Q$2:$Q$46,0))</f>
        <v>Liên Vùng</v>
      </c>
    </row>
    <row r="60" spans="1:8" x14ac:dyDescent="0.25">
      <c r="A60" s="15" t="s">
        <v>2706</v>
      </c>
      <c r="B60" t="s">
        <v>2639</v>
      </c>
      <c r="C60" s="45" t="str">
        <f>INDEX('Bảng Giá'!$L$2:$L$64,MATCH(TRIM('References data'!B60),'Bảng Giá'!$K$2:$K$64,0))</f>
        <v>Hà Nội</v>
      </c>
      <c r="D60" s="42" t="s">
        <v>2757</v>
      </c>
      <c r="E60" t="s">
        <v>2756</v>
      </c>
      <c r="F60" t="str">
        <f>INDEX('Bảng Giá'!$L$2:$L$64,MATCH(TRIM('References data'!E60),'Bảng Giá'!$K$2:$K$64,0))</f>
        <v>Đà Nẵng</v>
      </c>
      <c r="G60" t="str">
        <f t="shared" si="0"/>
        <v>Hà Nội-Đà Nẵng</v>
      </c>
      <c r="H60" t="str">
        <f>INDEX('Bảng Giá'!$N$2:$N$46,MATCH('References data'!G60,'Bảng Giá'!$Q$2:$Q$46,0))</f>
        <v>Liên Vùng đặc biệt</v>
      </c>
    </row>
    <row r="61" spans="1:8" x14ac:dyDescent="0.25">
      <c r="A61" s="15" t="s">
        <v>2707</v>
      </c>
      <c r="B61" t="s">
        <v>2708</v>
      </c>
      <c r="C61" s="45" t="str">
        <f>INDEX('Bảng Giá'!$L$2:$L$64,MATCH(TRIM('References data'!B61),'Bảng Giá'!$K$2:$K$64,0))</f>
        <v>Vùng 1</v>
      </c>
      <c r="D61" s="42" t="s">
        <v>2773</v>
      </c>
      <c r="E61" t="s">
        <v>2756</v>
      </c>
      <c r="F61" t="str">
        <f>INDEX('Bảng Giá'!$L$2:$L$64,MATCH(TRIM('References data'!E61),'Bảng Giá'!$K$2:$K$64,0))</f>
        <v>Đà Nẵng</v>
      </c>
      <c r="G61" t="str">
        <f t="shared" si="0"/>
        <v>Vùng 1-Đà Nẵng</v>
      </c>
      <c r="H61" t="str">
        <f>INDEX('Bảng Giá'!$N$2:$N$46,MATCH('References data'!G61,'Bảng Giá'!$Q$2:$Q$46,0))</f>
        <v>Liên Vùng</v>
      </c>
    </row>
    <row r="62" spans="1:8" x14ac:dyDescent="0.25">
      <c r="A62" s="15" t="s">
        <v>2709</v>
      </c>
      <c r="B62" t="s">
        <v>2710</v>
      </c>
      <c r="C62" s="45" t="str">
        <f>INDEX('Bảng Giá'!$L$2:$L$64,MATCH(TRIM('References data'!B62),'Bảng Giá'!$K$2:$K$64,0))</f>
        <v>Vùng 2</v>
      </c>
      <c r="D62" s="42" t="s">
        <v>2773</v>
      </c>
      <c r="E62" t="s">
        <v>2756</v>
      </c>
      <c r="F62" t="str">
        <f>INDEX('Bảng Giá'!$L$2:$L$64,MATCH(TRIM('References data'!E62),'Bảng Giá'!$K$2:$K$64,0))</f>
        <v>Đà Nẵng</v>
      </c>
      <c r="G62" t="str">
        <f t="shared" si="0"/>
        <v>Vùng 2-Đà Nẵng</v>
      </c>
      <c r="H62" t="str">
        <f>INDEX('Bảng Giá'!$N$2:$N$46,MATCH('References data'!G62,'Bảng Giá'!$Q$2:$Q$46,0))</f>
        <v>Nội Vùng</v>
      </c>
    </row>
    <row r="63" spans="1:8" x14ac:dyDescent="0.25">
      <c r="A63" s="15" t="s">
        <v>2711</v>
      </c>
      <c r="B63" t="s">
        <v>2712</v>
      </c>
      <c r="C63" s="45" t="str">
        <f>INDEX('Bảng Giá'!$L$2:$L$64,MATCH(TRIM('References data'!B63),'Bảng Giá'!$K$2:$K$64,0))</f>
        <v>Vùng 1</v>
      </c>
      <c r="D63" s="42" t="s">
        <v>2773</v>
      </c>
      <c r="E63" t="s">
        <v>2756</v>
      </c>
      <c r="F63" t="str">
        <f>INDEX('Bảng Giá'!$L$2:$L$64,MATCH(TRIM('References data'!E63),'Bảng Giá'!$K$2:$K$64,0))</f>
        <v>Đà Nẵng</v>
      </c>
      <c r="G63" t="str">
        <f t="shared" si="0"/>
        <v>Vùng 1-Đà Nẵng</v>
      </c>
      <c r="H63" t="str">
        <f>INDEX('Bảng Giá'!$N$2:$N$46,MATCH('References data'!G63,'Bảng Giá'!$Q$2:$Q$46,0))</f>
        <v>Liên Vùng</v>
      </c>
    </row>
    <row r="64" spans="1:8" x14ac:dyDescent="0.25">
      <c r="A64" s="15" t="s">
        <v>2713</v>
      </c>
      <c r="B64" t="s">
        <v>2714</v>
      </c>
      <c r="C64" s="45" t="str">
        <f>INDEX('Bảng Giá'!$L$2:$L$64,MATCH(TRIM('References data'!B64),'Bảng Giá'!$K$2:$K$64,0))</f>
        <v>Vùng 3</v>
      </c>
      <c r="D64" s="42" t="s">
        <v>2772</v>
      </c>
      <c r="E64" t="s">
        <v>2756</v>
      </c>
      <c r="F64" t="str">
        <f>INDEX('Bảng Giá'!$L$2:$L$64,MATCH(TRIM('References data'!E64),'Bảng Giá'!$K$2:$K$64,0))</f>
        <v>Đà Nẵng</v>
      </c>
      <c r="G64" t="str">
        <f t="shared" si="0"/>
        <v>Vùng 3-Đà Nẵng</v>
      </c>
      <c r="H64" t="str">
        <f>INDEX('Bảng Giá'!$N$2:$N$46,MATCH('References data'!G64,'Bảng Giá'!$Q$2:$Q$46,0))</f>
        <v>Liên Vùng</v>
      </c>
    </row>
    <row r="65" spans="1:8" x14ac:dyDescent="0.25">
      <c r="A65" s="15" t="s">
        <v>2713</v>
      </c>
      <c r="B65" t="s">
        <v>2714</v>
      </c>
      <c r="C65" s="45" t="str">
        <f>INDEX('Bảng Giá'!$L$2:$L$64,MATCH(TRIM('References data'!B65),'Bảng Giá'!$K$2:$K$64,0))</f>
        <v>Vùng 3</v>
      </c>
      <c r="D65" s="42" t="s">
        <v>2755</v>
      </c>
      <c r="E65" t="s">
        <v>2756</v>
      </c>
      <c r="F65" t="str">
        <f>INDEX('Bảng Giá'!$L$2:$L$64,MATCH(TRIM('References data'!E65),'Bảng Giá'!$K$2:$K$64,0))</f>
        <v>Đà Nẵng</v>
      </c>
      <c r="G65" t="str">
        <f t="shared" si="0"/>
        <v>Vùng 3-Đà Nẵng</v>
      </c>
      <c r="H65" t="str">
        <f>INDEX('Bảng Giá'!$N$2:$N$46,MATCH('References data'!G65,'Bảng Giá'!$Q$2:$Q$46,0))</f>
        <v>Liên Vùng</v>
      </c>
    </row>
    <row r="66" spans="1:8" x14ac:dyDescent="0.25">
      <c r="A66" s="15" t="s">
        <v>2702</v>
      </c>
      <c r="B66" t="s">
        <v>2690</v>
      </c>
      <c r="C66" s="45" t="str">
        <f>INDEX('Bảng Giá'!$L$2:$L$64,MATCH(TRIM('References data'!B66),'Bảng Giá'!$K$2:$K$64,0))</f>
        <v>Vùng 1</v>
      </c>
      <c r="D66" s="42" t="s">
        <v>2755</v>
      </c>
      <c r="E66" t="s">
        <v>2756</v>
      </c>
      <c r="F66" t="str">
        <f>INDEX('Bảng Giá'!$L$2:$L$64,MATCH(TRIM('References data'!E66),'Bảng Giá'!$K$2:$K$64,0))</f>
        <v>Đà Nẵng</v>
      </c>
      <c r="G66" t="str">
        <f t="shared" si="0"/>
        <v>Vùng 1-Đà Nẵng</v>
      </c>
      <c r="H66" t="str">
        <f>INDEX('Bảng Giá'!$N$2:$N$46,MATCH('References data'!G66,'Bảng Giá'!$Q$2:$Q$46,0))</f>
        <v>Liên Vùng</v>
      </c>
    </row>
    <row r="67" spans="1:8" x14ac:dyDescent="0.25">
      <c r="A67" s="15" t="s">
        <v>2715</v>
      </c>
      <c r="B67" t="s">
        <v>2705</v>
      </c>
      <c r="C67" s="45" t="str">
        <f>INDEX('Bảng Giá'!$L$2:$L$64,MATCH(TRIM('References data'!B67),'Bảng Giá'!$K$2:$K$64,0))</f>
        <v>Vùng 3</v>
      </c>
      <c r="D67" s="42" t="s">
        <v>2773</v>
      </c>
      <c r="E67" t="s">
        <v>2756</v>
      </c>
      <c r="F67" t="str">
        <f>INDEX('Bảng Giá'!$L$2:$L$64,MATCH(TRIM('References data'!E67),'Bảng Giá'!$K$2:$K$64,0))</f>
        <v>Đà Nẵng</v>
      </c>
      <c r="G67" t="str">
        <f t="shared" si="0"/>
        <v>Vùng 3-Đà Nẵng</v>
      </c>
      <c r="H67" t="str">
        <f>INDEX('Bảng Giá'!$N$2:$N$46,MATCH('References data'!G67,'Bảng Giá'!$Q$2:$Q$46,0))</f>
        <v>Liên Vùng</v>
      </c>
    </row>
    <row r="68" spans="1:8" x14ac:dyDescent="0.25">
      <c r="A68" s="15" t="s">
        <v>2716</v>
      </c>
      <c r="B68" t="s">
        <v>2717</v>
      </c>
      <c r="C68" s="45" t="str">
        <f>INDEX('Bảng Giá'!$L$2:$L$64,MATCH(TRIM('References data'!B68),'Bảng Giá'!$K$2:$K$64,0))</f>
        <v>Vùng 1</v>
      </c>
      <c r="D68" s="42" t="s">
        <v>2773</v>
      </c>
      <c r="E68" t="s">
        <v>2756</v>
      </c>
      <c r="F68" t="str">
        <f>INDEX('Bảng Giá'!$L$2:$L$64,MATCH(TRIM('References data'!E68),'Bảng Giá'!$K$2:$K$64,0))</f>
        <v>Đà Nẵng</v>
      </c>
      <c r="G68" t="str">
        <f t="shared" ref="G68:G131" si="1">C68&amp;"-"&amp;F68</f>
        <v>Vùng 1-Đà Nẵng</v>
      </c>
      <c r="H68" t="str">
        <f>INDEX('Bảng Giá'!$N$2:$N$46,MATCH('References data'!G68,'Bảng Giá'!$Q$2:$Q$46,0))</f>
        <v>Liên Vùng</v>
      </c>
    </row>
    <row r="69" spans="1:8" x14ac:dyDescent="0.25">
      <c r="A69" s="15" t="s">
        <v>2718</v>
      </c>
      <c r="B69" t="s">
        <v>2684</v>
      </c>
      <c r="C69" s="45" t="str">
        <f>INDEX('Bảng Giá'!$L$2:$L$64,MATCH(TRIM('References data'!B69),'Bảng Giá'!$K$2:$K$64,0))</f>
        <v>Vùng 1</v>
      </c>
      <c r="D69" s="42" t="s">
        <v>2755</v>
      </c>
      <c r="E69" t="s">
        <v>2756</v>
      </c>
      <c r="F69" t="str">
        <f>INDEX('Bảng Giá'!$L$2:$L$64,MATCH(TRIM('References data'!E69),'Bảng Giá'!$K$2:$K$64,0))</f>
        <v>Đà Nẵng</v>
      </c>
      <c r="G69" t="str">
        <f t="shared" si="1"/>
        <v>Vùng 1-Đà Nẵng</v>
      </c>
      <c r="H69" t="str">
        <f>INDEX('Bảng Giá'!$N$2:$N$46,MATCH('References data'!G69,'Bảng Giá'!$Q$2:$Q$46,0))</f>
        <v>Liên Vùng</v>
      </c>
    </row>
    <row r="70" spans="1:8" x14ac:dyDescent="0.25">
      <c r="A70" s="15" t="s">
        <v>2719</v>
      </c>
      <c r="B70" t="s">
        <v>2642</v>
      </c>
      <c r="C70" s="45" t="str">
        <f>INDEX('Bảng Giá'!$L$2:$L$64,MATCH(TRIM('References data'!B70),'Bảng Giá'!$K$2:$K$64,0))</f>
        <v>Vùng 1</v>
      </c>
      <c r="D70" s="42" t="s">
        <v>2773</v>
      </c>
      <c r="E70" t="s">
        <v>2756</v>
      </c>
      <c r="F70" t="str">
        <f>INDEX('Bảng Giá'!$L$2:$L$64,MATCH(TRIM('References data'!E70),'Bảng Giá'!$K$2:$K$64,0))</f>
        <v>Đà Nẵng</v>
      </c>
      <c r="G70" t="str">
        <f t="shared" si="1"/>
        <v>Vùng 1-Đà Nẵng</v>
      </c>
      <c r="H70" t="str">
        <f>INDEX('Bảng Giá'!$N$2:$N$46,MATCH('References data'!G70,'Bảng Giá'!$Q$2:$Q$46,0))</f>
        <v>Liên Vùng</v>
      </c>
    </row>
    <row r="71" spans="1:8" x14ac:dyDescent="0.25">
      <c r="A71" s="15" t="s">
        <v>2697</v>
      </c>
      <c r="B71" t="s">
        <v>2686</v>
      </c>
      <c r="C71" s="45" t="str">
        <f>INDEX('Bảng Giá'!$L$2:$L$64,MATCH(TRIM('References data'!B71),'Bảng Giá'!$K$2:$K$64,0))</f>
        <v>Vùng 1</v>
      </c>
      <c r="D71" s="42" t="s">
        <v>2757</v>
      </c>
      <c r="E71" t="s">
        <v>2756</v>
      </c>
      <c r="F71" t="str">
        <f>INDEX('Bảng Giá'!$L$2:$L$64,MATCH(TRIM('References data'!E71),'Bảng Giá'!$K$2:$K$64,0))</f>
        <v>Đà Nẵng</v>
      </c>
      <c r="G71" t="str">
        <f t="shared" si="1"/>
        <v>Vùng 1-Đà Nẵng</v>
      </c>
      <c r="H71" t="str">
        <f>INDEX('Bảng Giá'!$N$2:$N$46,MATCH('References data'!G71,'Bảng Giá'!$Q$2:$Q$46,0))</f>
        <v>Liên Vùng</v>
      </c>
    </row>
    <row r="72" spans="1:8" x14ac:dyDescent="0.25">
      <c r="A72" s="15" t="s">
        <v>2709</v>
      </c>
      <c r="B72" t="s">
        <v>2710</v>
      </c>
      <c r="C72" s="45" t="str">
        <f>INDEX('Bảng Giá'!$L$2:$L$64,MATCH(TRIM('References data'!B72),'Bảng Giá'!$K$2:$K$64,0))</f>
        <v>Vùng 2</v>
      </c>
      <c r="D72" s="42" t="s">
        <v>2772</v>
      </c>
      <c r="E72" t="s">
        <v>2756</v>
      </c>
      <c r="F72" t="str">
        <f>INDEX('Bảng Giá'!$L$2:$L$64,MATCH(TRIM('References data'!E72),'Bảng Giá'!$K$2:$K$64,0))</f>
        <v>Đà Nẵng</v>
      </c>
      <c r="G72" t="str">
        <f t="shared" si="1"/>
        <v>Vùng 2-Đà Nẵng</v>
      </c>
      <c r="H72" t="str">
        <f>INDEX('Bảng Giá'!$N$2:$N$46,MATCH('References data'!G72,'Bảng Giá'!$Q$2:$Q$46,0))</f>
        <v>Nội Vùng</v>
      </c>
    </row>
    <row r="73" spans="1:8" x14ac:dyDescent="0.25">
      <c r="A73" s="15" t="s">
        <v>2720</v>
      </c>
      <c r="B73" t="s">
        <v>2721</v>
      </c>
      <c r="C73" s="45" t="str">
        <f>INDEX('Bảng Giá'!$L$2:$L$64,MATCH(TRIM('References data'!B73),'Bảng Giá'!$K$2:$K$64,0))</f>
        <v>Vùng 3</v>
      </c>
      <c r="D73" s="42" t="s">
        <v>2760</v>
      </c>
      <c r="E73" t="s">
        <v>2686</v>
      </c>
      <c r="F73" t="str">
        <f>INDEX('Bảng Giá'!$L$2:$L$64,MATCH(TRIM('References data'!E73),'Bảng Giá'!$K$2:$K$64,0))</f>
        <v>Vùng 1</v>
      </c>
      <c r="G73" t="str">
        <f t="shared" si="1"/>
        <v>Vùng 3-Vùng 1</v>
      </c>
      <c r="H73" t="str">
        <f>INDEX('Bảng Giá'!$N$2:$N$46,MATCH('References data'!G73,'Bảng Giá'!$Q$2:$Q$46,0))</f>
        <v>Liên Vùng Tỉnh</v>
      </c>
    </row>
    <row r="74" spans="1:8" x14ac:dyDescent="0.25">
      <c r="A74" s="15" t="s">
        <v>2722</v>
      </c>
      <c r="B74" t="s">
        <v>2648</v>
      </c>
      <c r="C74" s="45" t="str">
        <f>INDEX('Bảng Giá'!$L$2:$L$64,MATCH(TRIM('References data'!B74),'Bảng Giá'!$K$2:$K$64,0))</f>
        <v>Hồ Chí Minh</v>
      </c>
      <c r="D74" s="42" t="s">
        <v>2763</v>
      </c>
      <c r="E74" t="s">
        <v>2764</v>
      </c>
      <c r="F74" t="str">
        <f>INDEX('Bảng Giá'!$L$2:$L$64,MATCH(TRIM('References data'!E74),'Bảng Giá'!$K$2:$K$64,0))</f>
        <v>Vùng 3</v>
      </c>
      <c r="G74" t="str">
        <f t="shared" si="1"/>
        <v>Hồ Chí Minh-Vùng 3</v>
      </c>
      <c r="H74" t="str">
        <f>INDEX('Bảng Giá'!$N$2:$N$46,MATCH('References data'!G74,'Bảng Giá'!$Q$2:$Q$46,0))</f>
        <v>Liên Vùng</v>
      </c>
    </row>
    <row r="75" spans="1:8" x14ac:dyDescent="0.25">
      <c r="A75" s="15" t="s">
        <v>2723</v>
      </c>
      <c r="B75" t="s">
        <v>2708</v>
      </c>
      <c r="C75" s="45" t="str">
        <f>INDEX('Bảng Giá'!$L$2:$L$64,MATCH(TRIM('References data'!B75),'Bảng Giá'!$K$2:$K$64,0))</f>
        <v>Vùng 1</v>
      </c>
      <c r="D75" s="42" t="s">
        <v>2829</v>
      </c>
      <c r="E75" t="s">
        <v>2699</v>
      </c>
      <c r="F75" t="str">
        <f>INDEX('Bảng Giá'!$L$2:$L$64,MATCH(TRIM('References data'!E75),'Bảng Giá'!$K$2:$K$64,0))</f>
        <v>Vùng 3</v>
      </c>
      <c r="G75" t="str">
        <f t="shared" si="1"/>
        <v>Vùng 1-Vùng 3</v>
      </c>
      <c r="H75" t="str">
        <f>INDEX('Bảng Giá'!$N$2:$N$46,MATCH('References data'!G75,'Bảng Giá'!$Q$2:$Q$46,0))</f>
        <v>Liên Vùng Tỉnh</v>
      </c>
    </row>
    <row r="76" spans="1:8" x14ac:dyDescent="0.25">
      <c r="A76" s="15" t="s">
        <v>2724</v>
      </c>
      <c r="B76" t="s">
        <v>2639</v>
      </c>
      <c r="C76" s="45" t="str">
        <f>INDEX('Bảng Giá'!$L$2:$L$64,MATCH(TRIM('References data'!B76),'Bảng Giá'!$K$2:$K$64,0))</f>
        <v>Hà Nội</v>
      </c>
      <c r="D76" s="42" t="s">
        <v>2716</v>
      </c>
      <c r="E76" t="s">
        <v>2717</v>
      </c>
      <c r="F76" t="str">
        <f>INDEX('Bảng Giá'!$L$2:$L$64,MATCH(TRIM('References data'!E76),'Bảng Giá'!$K$2:$K$64,0))</f>
        <v>Vùng 1</v>
      </c>
      <c r="G76" t="str">
        <f t="shared" si="1"/>
        <v>Hà Nội-Vùng 1</v>
      </c>
      <c r="H76" t="str">
        <f>INDEX('Bảng Giá'!$N$2:$N$46,MATCH('References data'!G76,'Bảng Giá'!$Q$2:$Q$46,0))</f>
        <v>Liên Vùng</v>
      </c>
    </row>
    <row r="77" spans="1:8" x14ac:dyDescent="0.25">
      <c r="A77" s="15" t="s">
        <v>2725</v>
      </c>
      <c r="B77" t="s">
        <v>2656</v>
      </c>
      <c r="C77" s="45" t="str">
        <f>INDEX('Bảng Giá'!$L$2:$L$64,MATCH(TRIM('References data'!B77),'Bảng Giá'!$K$2:$K$64,0))</f>
        <v>Vùng 1</v>
      </c>
      <c r="D77" s="42" t="s">
        <v>2750</v>
      </c>
      <c r="E77" t="s">
        <v>2751</v>
      </c>
      <c r="F77" t="str">
        <f>INDEX('Bảng Giá'!$L$2:$L$64,MATCH(TRIM('References data'!E77),'Bảng Giá'!$K$2:$K$64,0))</f>
        <v>Vùng 2</v>
      </c>
      <c r="G77" t="str">
        <f t="shared" si="1"/>
        <v>Vùng 1-Vùng 2</v>
      </c>
      <c r="H77" t="str">
        <f>INDEX('Bảng Giá'!$N$2:$N$46,MATCH('References data'!G77,'Bảng Giá'!$Q$2:$Q$46,0))</f>
        <v>Liên Vùng Tỉnh</v>
      </c>
    </row>
    <row r="78" spans="1:8" x14ac:dyDescent="0.25">
      <c r="A78" s="15" t="s">
        <v>2726</v>
      </c>
      <c r="B78" t="s">
        <v>2727</v>
      </c>
      <c r="C78" s="45" t="str">
        <f>INDEX('Bảng Giá'!$L$2:$L$64,MATCH(TRIM('References data'!B78),'Bảng Giá'!$K$2:$K$64,0))</f>
        <v>Vùng 1</v>
      </c>
      <c r="D78" s="42" t="s">
        <v>3112</v>
      </c>
      <c r="E78" t="s">
        <v>2764</v>
      </c>
      <c r="F78" t="str">
        <f>INDEX('Bảng Giá'!$L$2:$L$64,MATCH(TRIM('References data'!E78),'Bảng Giá'!$K$2:$K$64,0))</f>
        <v>Vùng 3</v>
      </c>
      <c r="G78" t="str">
        <f t="shared" si="1"/>
        <v>Vùng 1-Vùng 3</v>
      </c>
      <c r="H78" t="str">
        <f>INDEX('Bảng Giá'!$N$2:$N$46,MATCH('References data'!G78,'Bảng Giá'!$Q$2:$Q$46,0))</f>
        <v>Liên Vùng Tỉnh</v>
      </c>
    </row>
    <row r="79" spans="1:8" x14ac:dyDescent="0.25">
      <c r="A79" s="15" t="s">
        <v>2700</v>
      </c>
      <c r="B79" t="s">
        <v>2639</v>
      </c>
      <c r="C79" s="45" t="str">
        <f>INDEX('Bảng Giá'!$L$2:$L$64,MATCH(TRIM('References data'!B79),'Bảng Giá'!$K$2:$K$64,0))</f>
        <v>Hà Nội</v>
      </c>
      <c r="D79" s="42" t="s">
        <v>2674</v>
      </c>
      <c r="E79" t="s">
        <v>2675</v>
      </c>
      <c r="F79" t="str">
        <f>INDEX('Bảng Giá'!$L$2:$L$64,MATCH(TRIM('References data'!E79),'Bảng Giá'!$K$2:$K$64,0))</f>
        <v>Vùng 1</v>
      </c>
      <c r="G79" t="str">
        <f t="shared" si="1"/>
        <v>Hà Nội-Vùng 1</v>
      </c>
      <c r="H79" t="str">
        <f>INDEX('Bảng Giá'!$N$2:$N$46,MATCH('References data'!G79,'Bảng Giá'!$Q$2:$Q$46,0))</f>
        <v>Liên Vùng</v>
      </c>
    </row>
    <row r="80" spans="1:8" x14ac:dyDescent="0.25">
      <c r="A80" s="15" t="s">
        <v>2718</v>
      </c>
      <c r="B80" t="s">
        <v>2684</v>
      </c>
      <c r="C80" s="45" t="str">
        <f>INDEX('Bảng Giá'!$L$2:$L$64,MATCH(TRIM('References data'!B80),'Bảng Giá'!$K$2:$K$64,0))</f>
        <v>Vùng 1</v>
      </c>
      <c r="D80" s="42" t="s">
        <v>2831</v>
      </c>
      <c r="E80" t="s">
        <v>2823</v>
      </c>
      <c r="F80" t="str">
        <f>INDEX('Bảng Giá'!$L$2:$L$64,MATCH(TRIM('References data'!E80),'Bảng Giá'!$K$2:$K$64,0))</f>
        <v>Vùng 3</v>
      </c>
      <c r="G80" t="str">
        <f t="shared" si="1"/>
        <v>Vùng 1-Vùng 3</v>
      </c>
      <c r="H80" t="str">
        <f>INDEX('Bảng Giá'!$N$2:$N$46,MATCH('References data'!G80,'Bảng Giá'!$Q$2:$Q$46,0))</f>
        <v>Liên Vùng Tỉnh</v>
      </c>
    </row>
    <row r="81" spans="1:8" x14ac:dyDescent="0.25">
      <c r="A81" s="15" t="s">
        <v>2728</v>
      </c>
      <c r="B81" t="s">
        <v>2729</v>
      </c>
      <c r="C81" s="45" t="str">
        <f>INDEX('Bảng Giá'!$L$2:$L$64,MATCH(TRIM('References data'!B81),'Bảng Giá'!$K$2:$K$64,0))</f>
        <v>Vùng 1</v>
      </c>
      <c r="D81" s="42" t="s">
        <v>2909</v>
      </c>
      <c r="E81" t="s">
        <v>2823</v>
      </c>
      <c r="F81" t="str">
        <f>INDEX('Bảng Giá'!$L$2:$L$64,MATCH(TRIM('References data'!E81),'Bảng Giá'!$K$2:$K$64,0))</f>
        <v>Vùng 3</v>
      </c>
      <c r="G81" t="str">
        <f t="shared" si="1"/>
        <v>Vùng 1-Vùng 3</v>
      </c>
      <c r="H81" t="str">
        <f>INDEX('Bảng Giá'!$N$2:$N$46,MATCH('References data'!G81,'Bảng Giá'!$Q$2:$Q$46,0))</f>
        <v>Liên Vùng Tỉnh</v>
      </c>
    </row>
    <row r="82" spans="1:8" x14ac:dyDescent="0.25">
      <c r="A82" s="15" t="s">
        <v>2689</v>
      </c>
      <c r="B82" t="s">
        <v>2690</v>
      </c>
      <c r="C82" s="45" t="str">
        <f>INDEX('Bảng Giá'!$L$2:$L$64,MATCH(TRIM('References data'!B82),'Bảng Giá'!$K$2:$K$64,0))</f>
        <v>Vùng 1</v>
      </c>
      <c r="D82" s="42" t="s">
        <v>2838</v>
      </c>
      <c r="E82" t="s">
        <v>2764</v>
      </c>
      <c r="F82" t="str">
        <f>INDEX('Bảng Giá'!$L$2:$L$64,MATCH(TRIM('References data'!E82),'Bảng Giá'!$K$2:$K$64,0))</f>
        <v>Vùng 3</v>
      </c>
      <c r="G82" t="str">
        <f t="shared" si="1"/>
        <v>Vùng 1-Vùng 3</v>
      </c>
      <c r="H82" t="str">
        <f>INDEX('Bảng Giá'!$N$2:$N$46,MATCH('References data'!G82,'Bảng Giá'!$Q$2:$Q$46,0))</f>
        <v>Liên Vùng Tỉnh</v>
      </c>
    </row>
    <row r="83" spans="1:8" x14ac:dyDescent="0.25">
      <c r="A83" s="15" t="s">
        <v>2730</v>
      </c>
      <c r="B83" t="s">
        <v>2648</v>
      </c>
      <c r="C83" s="45" t="str">
        <f>INDEX('Bảng Giá'!$L$2:$L$64,MATCH(TRIM('References data'!B83),'Bảng Giá'!$K$2:$K$64,0))</f>
        <v>Hồ Chí Minh</v>
      </c>
      <c r="D83" s="42" t="s">
        <v>2820</v>
      </c>
      <c r="E83" t="s">
        <v>2821</v>
      </c>
      <c r="F83" t="str">
        <f>INDEX('Bảng Giá'!$L$2:$L$64,MATCH(TRIM('References data'!E83),'Bảng Giá'!$K$2:$K$64,0))</f>
        <v>Vùng 3</v>
      </c>
      <c r="G83" t="str">
        <f t="shared" si="1"/>
        <v>Hồ Chí Minh-Vùng 3</v>
      </c>
      <c r="H83" t="str">
        <f>INDEX('Bảng Giá'!$N$2:$N$46,MATCH('References data'!G83,'Bảng Giá'!$Q$2:$Q$46,0))</f>
        <v>Liên Vùng</v>
      </c>
    </row>
    <row r="84" spans="1:8" x14ac:dyDescent="0.25">
      <c r="A84" s="15" t="s">
        <v>2731</v>
      </c>
      <c r="B84" t="s">
        <v>2727</v>
      </c>
      <c r="C84" s="45" t="str">
        <f>INDEX('Bảng Giá'!$L$2:$L$64,MATCH(TRIM('References data'!B84),'Bảng Giá'!$K$2:$K$64,0))</f>
        <v>Vùng 1</v>
      </c>
      <c r="D84" s="42" t="s">
        <v>2676</v>
      </c>
      <c r="E84" t="s">
        <v>2677</v>
      </c>
      <c r="F84" t="str">
        <f>INDEX('Bảng Giá'!$L$2:$L$64,MATCH(TRIM('References data'!E84),'Bảng Giá'!$K$2:$K$64,0))</f>
        <v>Vùng 3</v>
      </c>
      <c r="G84" t="str">
        <f t="shared" si="1"/>
        <v>Vùng 1-Vùng 3</v>
      </c>
      <c r="H84" t="str">
        <f>INDEX('Bảng Giá'!$N$2:$N$46,MATCH('References data'!G84,'Bảng Giá'!$Q$2:$Q$46,0))</f>
        <v>Liên Vùng Tỉnh</v>
      </c>
    </row>
    <row r="85" spans="1:8" x14ac:dyDescent="0.25">
      <c r="A85" s="15" t="s">
        <v>2732</v>
      </c>
      <c r="B85" t="s">
        <v>2729</v>
      </c>
      <c r="C85" s="45" t="str">
        <f>INDEX('Bảng Giá'!$L$2:$L$64,MATCH(TRIM('References data'!B85),'Bảng Giá'!$K$2:$K$64,0))</f>
        <v>Vùng 1</v>
      </c>
      <c r="D85" s="42" t="s">
        <v>3146</v>
      </c>
      <c r="E85" t="s">
        <v>2787</v>
      </c>
      <c r="F85" t="str">
        <f>INDEX('Bảng Giá'!$L$2:$L$64,MATCH(TRIM('References data'!E85),'Bảng Giá'!$K$2:$K$64,0))</f>
        <v>Vùng 1</v>
      </c>
      <c r="G85" t="str">
        <f t="shared" si="1"/>
        <v>Vùng 1-Vùng 1</v>
      </c>
      <c r="H85" t="str">
        <f>INDEX('Bảng Giá'!$N$2:$N$46,MATCH('References data'!G85,'Bảng Giá'!$Q$2:$Q$46,0))</f>
        <v>Nội Vùng Tỉnh</v>
      </c>
    </row>
    <row r="86" spans="1:8" x14ac:dyDescent="0.25">
      <c r="A86" s="15" t="s">
        <v>2733</v>
      </c>
      <c r="B86" t="s">
        <v>2648</v>
      </c>
      <c r="C86" s="45" t="str">
        <f>INDEX('Bảng Giá'!$L$2:$L$64,MATCH(TRIM('References data'!B86),'Bảng Giá'!$K$2:$K$64,0))</f>
        <v>Hồ Chí Minh</v>
      </c>
      <c r="D86" s="42" t="s">
        <v>2839</v>
      </c>
      <c r="E86" t="s">
        <v>2823</v>
      </c>
      <c r="F86" t="str">
        <f>INDEX('Bảng Giá'!$L$2:$L$64,MATCH(TRIM('References data'!E86),'Bảng Giá'!$K$2:$K$64,0))</f>
        <v>Vùng 3</v>
      </c>
      <c r="G86" t="str">
        <f t="shared" si="1"/>
        <v>Hồ Chí Minh-Vùng 3</v>
      </c>
      <c r="H86" t="str">
        <f>INDEX('Bảng Giá'!$N$2:$N$46,MATCH('References data'!G86,'Bảng Giá'!$Q$2:$Q$46,0))</f>
        <v>Liên Vùng</v>
      </c>
    </row>
    <row r="87" spans="1:8" x14ac:dyDescent="0.25">
      <c r="A87" s="15" t="s">
        <v>2734</v>
      </c>
      <c r="B87" t="s">
        <v>2735</v>
      </c>
      <c r="C87" s="45" t="str">
        <f>INDEX('Bảng Giá'!$L$2:$L$64,MATCH(TRIM('References data'!B87),'Bảng Giá'!$K$2:$K$64,0))</f>
        <v>Vùng 3</v>
      </c>
      <c r="D87" s="42" t="s">
        <v>2885</v>
      </c>
      <c r="E87" t="s">
        <v>2663</v>
      </c>
      <c r="F87" t="str">
        <f>INDEX('Bảng Giá'!$L$2:$L$64,MATCH(TRIM('References data'!E87),'Bảng Giá'!$K$2:$K$64,0))</f>
        <v>Vùng 3</v>
      </c>
      <c r="G87" t="str">
        <f t="shared" si="1"/>
        <v>Vùng 3-Vùng 3</v>
      </c>
      <c r="H87" t="str">
        <f>INDEX('Bảng Giá'!$N$2:$N$46,MATCH('References data'!G87,'Bảng Giá'!$Q$2:$Q$46,0))</f>
        <v>Nội Vùng Tỉnh</v>
      </c>
    </row>
    <row r="88" spans="1:8" x14ac:dyDescent="0.25">
      <c r="A88" s="15" t="s">
        <v>2718</v>
      </c>
      <c r="B88" t="s">
        <v>2684</v>
      </c>
      <c r="C88" s="45" t="str">
        <f>INDEX('Bảng Giá'!$L$2:$L$64,MATCH(TRIM('References data'!B88),'Bảng Giá'!$K$2:$K$64,0))</f>
        <v>Vùng 1</v>
      </c>
      <c r="D88" s="42" t="s">
        <v>3112</v>
      </c>
      <c r="E88" t="s">
        <v>2764</v>
      </c>
      <c r="F88" t="str">
        <f>INDEX('Bảng Giá'!$L$2:$L$64,MATCH(TRIM('References data'!E88),'Bảng Giá'!$K$2:$K$64,0))</f>
        <v>Vùng 3</v>
      </c>
      <c r="G88" t="str">
        <f t="shared" si="1"/>
        <v>Vùng 1-Vùng 3</v>
      </c>
      <c r="H88" t="str">
        <f>INDEX('Bảng Giá'!$N$2:$N$46,MATCH('References data'!G88,'Bảng Giá'!$Q$2:$Q$46,0))</f>
        <v>Liên Vùng Tỉnh</v>
      </c>
    </row>
    <row r="89" spans="1:8" x14ac:dyDescent="0.25">
      <c r="A89" s="15" t="s">
        <v>2696</v>
      </c>
      <c r="B89" t="s">
        <v>2656</v>
      </c>
      <c r="C89" s="45" t="str">
        <f>INDEX('Bảng Giá'!$L$2:$L$64,MATCH(TRIM('References data'!B89),'Bảng Giá'!$K$2:$K$64,0))</f>
        <v>Vùng 1</v>
      </c>
      <c r="D89" s="42" t="s">
        <v>2982</v>
      </c>
      <c r="E89" t="s">
        <v>2748</v>
      </c>
      <c r="F89" t="str">
        <f>INDEX('Bảng Giá'!$L$2:$L$64,MATCH(TRIM('References data'!E89),'Bảng Giá'!$K$2:$K$64,0))</f>
        <v>Vùng 1</v>
      </c>
      <c r="G89" t="str">
        <f t="shared" si="1"/>
        <v>Vùng 1-Vùng 1</v>
      </c>
      <c r="H89" t="str">
        <f>INDEX('Bảng Giá'!$N$2:$N$46,MATCH('References data'!G89,'Bảng Giá'!$Q$2:$Q$46,0))</f>
        <v>Nội Vùng Tỉnh</v>
      </c>
    </row>
    <row r="90" spans="1:8" x14ac:dyDescent="0.25">
      <c r="A90" s="15" t="s">
        <v>2726</v>
      </c>
      <c r="B90" t="s">
        <v>2727</v>
      </c>
      <c r="C90" s="45" t="str">
        <f>INDEX('Bảng Giá'!$L$2:$L$64,MATCH(TRIM('References data'!B90),'Bảng Giá'!$K$2:$K$64,0))</f>
        <v>Vùng 1</v>
      </c>
      <c r="D90" s="42" t="s">
        <v>3112</v>
      </c>
      <c r="E90" t="s">
        <v>2764</v>
      </c>
      <c r="F90" t="str">
        <f>INDEX('Bảng Giá'!$L$2:$L$64,MATCH(TRIM('References data'!E90),'Bảng Giá'!$K$2:$K$64,0))</f>
        <v>Vùng 3</v>
      </c>
      <c r="G90" t="str">
        <f t="shared" si="1"/>
        <v>Vùng 1-Vùng 3</v>
      </c>
      <c r="H90" t="str">
        <f>INDEX('Bảng Giá'!$N$2:$N$46,MATCH('References data'!G90,'Bảng Giá'!$Q$2:$Q$46,0))</f>
        <v>Liên Vùng Tỉnh</v>
      </c>
    </row>
    <row r="91" spans="1:8" x14ac:dyDescent="0.25">
      <c r="A91" s="15" t="s">
        <v>2736</v>
      </c>
      <c r="B91" t="s">
        <v>2651</v>
      </c>
      <c r="C91" s="45" t="str">
        <f>INDEX('Bảng Giá'!$L$2:$L$64,MATCH(TRIM('References data'!B91),'Bảng Giá'!$K$2:$K$64,0))</f>
        <v>Vùng 2</v>
      </c>
      <c r="D91" s="42" t="s">
        <v>2713</v>
      </c>
      <c r="E91" t="s">
        <v>2714</v>
      </c>
      <c r="F91" t="str">
        <f>INDEX('Bảng Giá'!$L$2:$L$64,MATCH(TRIM('References data'!E91),'Bảng Giá'!$K$2:$K$64,0))</f>
        <v>Vùng 3</v>
      </c>
      <c r="G91" t="str">
        <f t="shared" si="1"/>
        <v>Vùng 2-Vùng 3</v>
      </c>
      <c r="H91" t="str">
        <f>INDEX('Bảng Giá'!$N$2:$N$46,MATCH('References data'!G91,'Bảng Giá'!$Q$2:$Q$46,0))</f>
        <v>Liên Vùng Tỉnh</v>
      </c>
    </row>
    <row r="92" spans="1:8" x14ac:dyDescent="0.25">
      <c r="A92" s="15" t="s">
        <v>2737</v>
      </c>
      <c r="B92" t="s">
        <v>2648</v>
      </c>
      <c r="C92" s="45" t="str">
        <f>INDEX('Bảng Giá'!$L$2:$L$64,MATCH(TRIM('References data'!B92),'Bảng Giá'!$K$2:$K$64,0))</f>
        <v>Hồ Chí Minh</v>
      </c>
      <c r="D92" s="42" t="s">
        <v>2895</v>
      </c>
      <c r="E92" t="s">
        <v>2714</v>
      </c>
      <c r="F92" t="str">
        <f>INDEX('Bảng Giá'!$L$2:$L$64,MATCH(TRIM('References data'!E92),'Bảng Giá'!$K$2:$K$64,0))</f>
        <v>Vùng 3</v>
      </c>
      <c r="G92" t="str">
        <f t="shared" si="1"/>
        <v>Hồ Chí Minh-Vùng 3</v>
      </c>
      <c r="H92" t="str">
        <f>INDEX('Bảng Giá'!$N$2:$N$46,MATCH('References data'!G92,'Bảng Giá'!$Q$2:$Q$46,0))</f>
        <v>Liên Vùng</v>
      </c>
    </row>
    <row r="93" spans="1:8" x14ac:dyDescent="0.25">
      <c r="A93" s="15" t="s">
        <v>2738</v>
      </c>
      <c r="B93" t="s">
        <v>2684</v>
      </c>
      <c r="C93" s="45" t="str">
        <f>INDEX('Bảng Giá'!$L$2:$L$64,MATCH(TRIM('References data'!B93),'Bảng Giá'!$K$2:$K$64,0))</f>
        <v>Vùng 1</v>
      </c>
      <c r="D93" s="42" t="s">
        <v>2882</v>
      </c>
      <c r="E93" t="s">
        <v>2883</v>
      </c>
      <c r="F93" t="str">
        <f>INDEX('Bảng Giá'!$L$2:$L$64,MATCH(TRIM('References data'!E93),'Bảng Giá'!$K$2:$K$64,0))</f>
        <v>Vùng 3</v>
      </c>
      <c r="G93" t="str">
        <f t="shared" si="1"/>
        <v>Vùng 1-Vùng 3</v>
      </c>
      <c r="H93" t="str">
        <f>INDEX('Bảng Giá'!$N$2:$N$46,MATCH('References data'!G93,'Bảng Giá'!$Q$2:$Q$46,0))</f>
        <v>Liên Vùng Tỉnh</v>
      </c>
    </row>
    <row r="94" spans="1:8" x14ac:dyDescent="0.25">
      <c r="A94" s="15" t="s">
        <v>2691</v>
      </c>
      <c r="B94" t="s">
        <v>2663</v>
      </c>
      <c r="C94" s="45" t="str">
        <f>INDEX('Bảng Giá'!$L$2:$L$64,MATCH(TRIM('References data'!B94),'Bảng Giá'!$K$2:$K$64,0))</f>
        <v>Vùng 3</v>
      </c>
      <c r="D94" s="42" t="s">
        <v>2760</v>
      </c>
      <c r="E94" t="s">
        <v>2686</v>
      </c>
      <c r="F94" t="str">
        <f>INDEX('Bảng Giá'!$L$2:$L$64,MATCH(TRIM('References data'!E94),'Bảng Giá'!$K$2:$K$64,0))</f>
        <v>Vùng 1</v>
      </c>
      <c r="G94" t="str">
        <f t="shared" si="1"/>
        <v>Vùng 3-Vùng 1</v>
      </c>
      <c r="H94" t="str">
        <f>INDEX('Bảng Giá'!$N$2:$N$46,MATCH('References data'!G94,'Bảng Giá'!$Q$2:$Q$46,0))</f>
        <v>Liên Vùng Tỉnh</v>
      </c>
    </row>
    <row r="95" spans="1:8" x14ac:dyDescent="0.25">
      <c r="A95" s="15" t="s">
        <v>2722</v>
      </c>
      <c r="B95" t="s">
        <v>2648</v>
      </c>
      <c r="C95" s="45" t="str">
        <f>INDEX('Bảng Giá'!$L$2:$L$64,MATCH(TRIM('References data'!B95),'Bảng Giá'!$K$2:$K$64,0))</f>
        <v>Hồ Chí Minh</v>
      </c>
      <c r="D95" s="42" t="s">
        <v>2679</v>
      </c>
      <c r="E95" t="s">
        <v>2680</v>
      </c>
      <c r="F95" t="str">
        <f>INDEX('Bảng Giá'!$L$2:$L$64,MATCH(TRIM('References data'!E95),'Bảng Giá'!$K$2:$K$64,0))</f>
        <v>Vùng 1</v>
      </c>
      <c r="G95" t="str">
        <f t="shared" si="1"/>
        <v>Hồ Chí Minh-Vùng 1</v>
      </c>
      <c r="H95" t="str">
        <f>INDEX('Bảng Giá'!$N$2:$N$46,MATCH('References data'!G95,'Bảng Giá'!$Q$2:$Q$46,0))</f>
        <v>Nội Vùng</v>
      </c>
    </row>
    <row r="96" spans="1:8" x14ac:dyDescent="0.25">
      <c r="A96" s="15" t="s">
        <v>2739</v>
      </c>
      <c r="B96" t="s">
        <v>2648</v>
      </c>
      <c r="C96" s="45" t="str">
        <f>INDEX('Bảng Giá'!$L$2:$L$64,MATCH(TRIM('References data'!B96),'Bảng Giá'!$K$2:$K$64,0))</f>
        <v>Hồ Chí Minh</v>
      </c>
      <c r="D96" s="42" t="s">
        <v>2854</v>
      </c>
      <c r="E96" t="s">
        <v>2694</v>
      </c>
      <c r="F96" t="str">
        <f>INDEX('Bảng Giá'!$L$2:$L$64,MATCH(TRIM('References data'!E96),'Bảng Giá'!$K$2:$K$64,0))</f>
        <v>Vùng 3</v>
      </c>
      <c r="G96" t="str">
        <f t="shared" si="1"/>
        <v>Hồ Chí Minh-Vùng 3</v>
      </c>
      <c r="H96" t="str">
        <f>INDEX('Bảng Giá'!$N$2:$N$46,MATCH('References data'!G96,'Bảng Giá'!$Q$2:$Q$46,0))</f>
        <v>Liên Vùng</v>
      </c>
    </row>
    <row r="97" spans="1:8" x14ac:dyDescent="0.25">
      <c r="A97" s="15" t="s">
        <v>2702</v>
      </c>
      <c r="B97" t="s">
        <v>2690</v>
      </c>
      <c r="C97" s="45" t="str">
        <f>INDEX('Bảng Giá'!$L$2:$L$64,MATCH(TRIM('References data'!B97),'Bảng Giá'!$K$2:$K$64,0))</f>
        <v>Vùng 1</v>
      </c>
      <c r="D97" s="42" t="s">
        <v>2885</v>
      </c>
      <c r="E97" t="s">
        <v>2663</v>
      </c>
      <c r="F97" t="str">
        <f>INDEX('Bảng Giá'!$L$2:$L$64,MATCH(TRIM('References data'!E97),'Bảng Giá'!$K$2:$K$64,0))</f>
        <v>Vùng 3</v>
      </c>
      <c r="G97" t="str">
        <f t="shared" si="1"/>
        <v>Vùng 1-Vùng 3</v>
      </c>
      <c r="H97" t="str">
        <f>INDEX('Bảng Giá'!$N$2:$N$46,MATCH('References data'!G97,'Bảng Giá'!$Q$2:$Q$46,0))</f>
        <v>Liên Vùng Tỉnh</v>
      </c>
    </row>
    <row r="98" spans="1:8" x14ac:dyDescent="0.25">
      <c r="A98" s="12" t="s">
        <v>2740</v>
      </c>
      <c r="B98" t="s">
        <v>2651</v>
      </c>
      <c r="C98" s="45" t="str">
        <f>INDEX('Bảng Giá'!$L$2:$L$64,MATCH(TRIM('References data'!B98),'Bảng Giá'!$K$2:$K$64,0))</f>
        <v>Vùng 2</v>
      </c>
      <c r="D98" s="42" t="s">
        <v>2757</v>
      </c>
      <c r="E98" t="s">
        <v>2756</v>
      </c>
      <c r="F98" t="str">
        <f>INDEX('Bảng Giá'!$L$2:$L$64,MATCH(TRIM('References data'!E98),'Bảng Giá'!$K$2:$K$64,0))</f>
        <v>Đà Nẵng</v>
      </c>
      <c r="G98" t="str">
        <f t="shared" si="1"/>
        <v>Vùng 2-Đà Nẵng</v>
      </c>
      <c r="H98" t="str">
        <f>INDEX('Bảng Giá'!$N$2:$N$46,MATCH('References data'!G98,'Bảng Giá'!$Q$2:$Q$46,0))</f>
        <v>Nội Vùng</v>
      </c>
    </row>
    <row r="99" spans="1:8" x14ac:dyDescent="0.25">
      <c r="A99" s="12" t="s">
        <v>2718</v>
      </c>
      <c r="B99" t="s">
        <v>2684</v>
      </c>
      <c r="C99" s="45" t="str">
        <f>INDEX('Bảng Giá'!$L$2:$L$64,MATCH(TRIM('References data'!B99),'Bảng Giá'!$K$2:$K$64,0))</f>
        <v>Vùng 1</v>
      </c>
      <c r="D99" s="42" t="s">
        <v>2777</v>
      </c>
      <c r="E99" t="s">
        <v>2756</v>
      </c>
      <c r="F99" t="str">
        <f>INDEX('Bảng Giá'!$L$2:$L$64,MATCH(TRIM('References data'!E99),'Bảng Giá'!$K$2:$K$64,0))</f>
        <v>Đà Nẵng</v>
      </c>
      <c r="G99" t="str">
        <f t="shared" si="1"/>
        <v>Vùng 1-Đà Nẵng</v>
      </c>
      <c r="H99" t="str">
        <f>INDEX('Bảng Giá'!$N$2:$N$46,MATCH('References data'!G99,'Bảng Giá'!$Q$2:$Q$46,0))</f>
        <v>Liên Vùng</v>
      </c>
    </row>
    <row r="100" spans="1:8" x14ac:dyDescent="0.25">
      <c r="A100" s="12" t="s">
        <v>2741</v>
      </c>
      <c r="B100" t="s">
        <v>2669</v>
      </c>
      <c r="C100" s="45" t="str">
        <f>INDEX('Bảng Giá'!$L$2:$L$64,MATCH(TRIM('References data'!B100),'Bảng Giá'!$K$2:$K$64,0))</f>
        <v>Vùng 2</v>
      </c>
      <c r="D100" s="42" t="s">
        <v>2777</v>
      </c>
      <c r="E100" t="s">
        <v>2756</v>
      </c>
      <c r="F100" t="str">
        <f>INDEX('Bảng Giá'!$L$2:$L$64,MATCH(TRIM('References data'!E100),'Bảng Giá'!$K$2:$K$64,0))</f>
        <v>Đà Nẵng</v>
      </c>
      <c r="G100" t="str">
        <f t="shared" si="1"/>
        <v>Vùng 2-Đà Nẵng</v>
      </c>
      <c r="H100" t="str">
        <f>INDEX('Bảng Giá'!$N$2:$N$46,MATCH('References data'!G100,'Bảng Giá'!$Q$2:$Q$46,0))</f>
        <v>Nội Vùng</v>
      </c>
    </row>
    <row r="101" spans="1:8" x14ac:dyDescent="0.25">
      <c r="A101" s="12" t="s">
        <v>2741</v>
      </c>
      <c r="B101" t="s">
        <v>2669</v>
      </c>
      <c r="C101" s="45" t="str">
        <f>INDEX('Bảng Giá'!$L$2:$L$64,MATCH(TRIM('References data'!B101),'Bảng Giá'!$K$2:$K$64,0))</f>
        <v>Vùng 2</v>
      </c>
      <c r="D101" s="42" t="s">
        <v>2772</v>
      </c>
      <c r="E101" t="s">
        <v>2756</v>
      </c>
      <c r="F101" t="str">
        <f>INDEX('Bảng Giá'!$L$2:$L$64,MATCH(TRIM('References data'!E101),'Bảng Giá'!$K$2:$K$64,0))</f>
        <v>Đà Nẵng</v>
      </c>
      <c r="G101" t="str">
        <f t="shared" si="1"/>
        <v>Vùng 2-Đà Nẵng</v>
      </c>
      <c r="H101" t="str">
        <f>INDEX('Bảng Giá'!$N$2:$N$46,MATCH('References data'!G101,'Bảng Giá'!$Q$2:$Q$46,0))</f>
        <v>Nội Vùng</v>
      </c>
    </row>
    <row r="102" spans="1:8" x14ac:dyDescent="0.25">
      <c r="A102" s="12" t="s">
        <v>2741</v>
      </c>
      <c r="B102" t="s">
        <v>2669</v>
      </c>
      <c r="C102" s="45" t="str">
        <f>INDEX('Bảng Giá'!$L$2:$L$64,MATCH(TRIM('References data'!B102),'Bảng Giá'!$K$2:$K$64,0))</f>
        <v>Vùng 2</v>
      </c>
      <c r="D102" s="42" t="s">
        <v>2755</v>
      </c>
      <c r="E102" t="s">
        <v>2756</v>
      </c>
      <c r="F102" t="str">
        <f>INDEX('Bảng Giá'!$L$2:$L$64,MATCH(TRIM('References data'!E102),'Bảng Giá'!$K$2:$K$64,0))</f>
        <v>Đà Nẵng</v>
      </c>
      <c r="G102" t="str">
        <f t="shared" si="1"/>
        <v>Vùng 2-Đà Nẵng</v>
      </c>
      <c r="H102" t="str">
        <f>INDEX('Bảng Giá'!$N$2:$N$46,MATCH('References data'!G102,'Bảng Giá'!$Q$2:$Q$46,0))</f>
        <v>Nội Vùng</v>
      </c>
    </row>
    <row r="103" spans="1:8" x14ac:dyDescent="0.25">
      <c r="A103" s="12" t="s">
        <v>2742</v>
      </c>
      <c r="B103" t="s">
        <v>2684</v>
      </c>
      <c r="C103" s="45" t="str">
        <f>INDEX('Bảng Giá'!$L$2:$L$64,MATCH(TRIM('References data'!B103),'Bảng Giá'!$K$2:$K$64,0))</f>
        <v>Vùng 1</v>
      </c>
      <c r="D103" s="42" t="s">
        <v>2773</v>
      </c>
      <c r="E103" t="s">
        <v>2756</v>
      </c>
      <c r="F103" t="str">
        <f>INDEX('Bảng Giá'!$L$2:$L$64,MATCH(TRIM('References data'!E103),'Bảng Giá'!$K$2:$K$64,0))</f>
        <v>Đà Nẵng</v>
      </c>
      <c r="G103" t="str">
        <f t="shared" si="1"/>
        <v>Vùng 1-Đà Nẵng</v>
      </c>
      <c r="H103" t="str">
        <f>INDEX('Bảng Giá'!$N$2:$N$46,MATCH('References data'!G103,'Bảng Giá'!$Q$2:$Q$46,0))</f>
        <v>Liên Vùng</v>
      </c>
    </row>
    <row r="104" spans="1:8" x14ac:dyDescent="0.25">
      <c r="A104" s="12" t="s">
        <v>2743</v>
      </c>
      <c r="B104" t="s">
        <v>2744</v>
      </c>
      <c r="C104" s="45" t="str">
        <f>INDEX('Bảng Giá'!$L$2:$L$64,MATCH(TRIM('References data'!B104),'Bảng Giá'!$K$2:$K$64,0))</f>
        <v>Vùng 1</v>
      </c>
      <c r="D104" s="42" t="s">
        <v>2755</v>
      </c>
      <c r="E104" t="s">
        <v>2756</v>
      </c>
      <c r="F104" t="str">
        <f>INDEX('Bảng Giá'!$L$2:$L$64,MATCH(TRIM('References data'!E104),'Bảng Giá'!$K$2:$K$64,0))</f>
        <v>Đà Nẵng</v>
      </c>
      <c r="G104" t="str">
        <f t="shared" si="1"/>
        <v>Vùng 1-Đà Nẵng</v>
      </c>
      <c r="H104" t="str">
        <f>INDEX('Bảng Giá'!$N$2:$N$46,MATCH('References data'!G104,'Bảng Giá'!$Q$2:$Q$46,0))</f>
        <v>Liên Vùng</v>
      </c>
    </row>
    <row r="105" spans="1:8" x14ac:dyDescent="0.25">
      <c r="A105" s="12" t="s">
        <v>2745</v>
      </c>
      <c r="B105" t="s">
        <v>2746</v>
      </c>
      <c r="C105" s="45" t="str">
        <f>INDEX('Bảng Giá'!$L$2:$L$64,MATCH(TRIM('References data'!B105),'Bảng Giá'!$K$2:$K$64,0))</f>
        <v>Vùng 2</v>
      </c>
      <c r="D105" s="42" t="s">
        <v>2755</v>
      </c>
      <c r="E105" t="s">
        <v>2756</v>
      </c>
      <c r="F105" t="str">
        <f>INDEX('Bảng Giá'!$L$2:$L$64,MATCH(TRIM('References data'!E105),'Bảng Giá'!$K$2:$K$64,0))</f>
        <v>Đà Nẵng</v>
      </c>
      <c r="G105" t="str">
        <f t="shared" si="1"/>
        <v>Vùng 2-Đà Nẵng</v>
      </c>
      <c r="H105" t="str">
        <f>INDEX('Bảng Giá'!$N$2:$N$46,MATCH('References data'!G105,'Bảng Giá'!$Q$2:$Q$46,0))</f>
        <v>Nội Vùng</v>
      </c>
    </row>
    <row r="106" spans="1:8" x14ac:dyDescent="0.25">
      <c r="A106" s="12" t="s">
        <v>2718</v>
      </c>
      <c r="B106" t="s">
        <v>2684</v>
      </c>
      <c r="C106" s="45" t="str">
        <f>INDEX('Bảng Giá'!$L$2:$L$64,MATCH(TRIM('References data'!B106),'Bảng Giá'!$K$2:$K$64,0))</f>
        <v>Vùng 1</v>
      </c>
      <c r="D106" s="42" t="s">
        <v>2773</v>
      </c>
      <c r="E106" t="s">
        <v>2756</v>
      </c>
      <c r="F106" t="str">
        <f>INDEX('Bảng Giá'!$L$2:$L$64,MATCH(TRIM('References data'!E106),'Bảng Giá'!$K$2:$K$64,0))</f>
        <v>Đà Nẵng</v>
      </c>
      <c r="G106" t="str">
        <f t="shared" si="1"/>
        <v>Vùng 1-Đà Nẵng</v>
      </c>
      <c r="H106" t="str">
        <f>INDEX('Bảng Giá'!$N$2:$N$46,MATCH('References data'!G106,'Bảng Giá'!$Q$2:$Q$46,0))</f>
        <v>Liên Vùng</v>
      </c>
    </row>
    <row r="107" spans="1:8" x14ac:dyDescent="0.25">
      <c r="A107" s="12" t="s">
        <v>2747</v>
      </c>
      <c r="B107" t="s">
        <v>2748</v>
      </c>
      <c r="C107" s="45" t="str">
        <f>INDEX('Bảng Giá'!$L$2:$L$64,MATCH(TRIM('References data'!B107),'Bảng Giá'!$K$2:$K$64,0))</f>
        <v>Vùng 1</v>
      </c>
      <c r="D107" s="42" t="s">
        <v>2757</v>
      </c>
      <c r="E107" t="s">
        <v>2756</v>
      </c>
      <c r="F107" t="str">
        <f>INDEX('Bảng Giá'!$L$2:$L$64,MATCH(TRIM('References data'!E107),'Bảng Giá'!$K$2:$K$64,0))</f>
        <v>Đà Nẵng</v>
      </c>
      <c r="G107" t="str">
        <f t="shared" si="1"/>
        <v>Vùng 1-Đà Nẵng</v>
      </c>
      <c r="H107" t="str">
        <f>INDEX('Bảng Giá'!$N$2:$N$46,MATCH('References data'!G107,'Bảng Giá'!$Q$2:$Q$46,0))</f>
        <v>Liên Vùng</v>
      </c>
    </row>
    <row r="108" spans="1:8" x14ac:dyDescent="0.25">
      <c r="A108" s="12" t="s">
        <v>2749</v>
      </c>
      <c r="B108" t="s">
        <v>2686</v>
      </c>
      <c r="C108" s="45" t="str">
        <f>INDEX('Bảng Giá'!$L$2:$L$64,MATCH(TRIM('References data'!B108),'Bảng Giá'!$K$2:$K$64,0))</f>
        <v>Vùng 1</v>
      </c>
      <c r="D108" s="42" t="s">
        <v>2777</v>
      </c>
      <c r="E108" t="s">
        <v>2756</v>
      </c>
      <c r="F108" t="str">
        <f>INDEX('Bảng Giá'!$L$2:$L$64,MATCH(TRIM('References data'!E108),'Bảng Giá'!$K$2:$K$64,0))</f>
        <v>Đà Nẵng</v>
      </c>
      <c r="G108" t="str">
        <f t="shared" si="1"/>
        <v>Vùng 1-Đà Nẵng</v>
      </c>
      <c r="H108" t="str">
        <f>INDEX('Bảng Giá'!$N$2:$N$46,MATCH('References data'!G108,'Bảng Giá'!$Q$2:$Q$46,0))</f>
        <v>Liên Vùng</v>
      </c>
    </row>
    <row r="109" spans="1:8" x14ac:dyDescent="0.25">
      <c r="A109" s="12" t="s">
        <v>2750</v>
      </c>
      <c r="B109" t="s">
        <v>2751</v>
      </c>
      <c r="C109" s="45" t="str">
        <f>INDEX('Bảng Giá'!$L$2:$L$64,MATCH(TRIM('References data'!B109),'Bảng Giá'!$K$2:$K$64,0))</f>
        <v>Vùng 2</v>
      </c>
      <c r="D109" s="42" t="s">
        <v>2755</v>
      </c>
      <c r="E109" t="s">
        <v>2756</v>
      </c>
      <c r="F109" t="str">
        <f>INDEX('Bảng Giá'!$L$2:$L$64,MATCH(TRIM('References data'!E109),'Bảng Giá'!$K$2:$K$64,0))</f>
        <v>Đà Nẵng</v>
      </c>
      <c r="G109" t="str">
        <f t="shared" si="1"/>
        <v>Vùng 2-Đà Nẵng</v>
      </c>
      <c r="H109" t="str">
        <f>INDEX('Bảng Giá'!$N$2:$N$46,MATCH('References data'!G109,'Bảng Giá'!$Q$2:$Q$46,0))</f>
        <v>Nội Vùng</v>
      </c>
    </row>
    <row r="110" spans="1:8" x14ac:dyDescent="0.25">
      <c r="A110" s="12" t="s">
        <v>2723</v>
      </c>
      <c r="B110" t="s">
        <v>2708</v>
      </c>
      <c r="C110" s="45" t="str">
        <f>INDEX('Bảng Giá'!$L$2:$L$64,MATCH(TRIM('References data'!B110),'Bảng Giá'!$K$2:$K$64,0))</f>
        <v>Vùng 1</v>
      </c>
      <c r="D110" s="42" t="s">
        <v>2757</v>
      </c>
      <c r="E110" t="s">
        <v>2756</v>
      </c>
      <c r="F110" t="str">
        <f>INDEX('Bảng Giá'!$L$2:$L$64,MATCH(TRIM('References data'!E110),'Bảng Giá'!$K$2:$K$64,0))</f>
        <v>Đà Nẵng</v>
      </c>
      <c r="G110" t="str">
        <f t="shared" si="1"/>
        <v>Vùng 1-Đà Nẵng</v>
      </c>
      <c r="H110" t="str">
        <f>INDEX('Bảng Giá'!$N$2:$N$46,MATCH('References data'!G110,'Bảng Giá'!$Q$2:$Q$46,0))</f>
        <v>Liên Vùng</v>
      </c>
    </row>
    <row r="111" spans="1:8" x14ac:dyDescent="0.25">
      <c r="A111" s="12" t="s">
        <v>2679</v>
      </c>
      <c r="B111" t="s">
        <v>2680</v>
      </c>
      <c r="C111" s="45" t="str">
        <f>INDEX('Bảng Giá'!$L$2:$L$64,MATCH(TRIM('References data'!B111),'Bảng Giá'!$K$2:$K$64,0))</f>
        <v>Vùng 1</v>
      </c>
      <c r="D111" s="42" t="s">
        <v>2773</v>
      </c>
      <c r="E111" t="s">
        <v>2756</v>
      </c>
      <c r="F111" t="str">
        <f>INDEX('Bảng Giá'!$L$2:$L$64,MATCH(TRIM('References data'!E111),'Bảng Giá'!$K$2:$K$64,0))</f>
        <v>Đà Nẵng</v>
      </c>
      <c r="G111" t="str">
        <f t="shared" si="1"/>
        <v>Vùng 1-Đà Nẵng</v>
      </c>
      <c r="H111" t="str">
        <f>INDEX('Bảng Giá'!$N$2:$N$46,MATCH('References data'!G111,'Bảng Giá'!$Q$2:$Q$46,0))</f>
        <v>Liên Vùng</v>
      </c>
    </row>
    <row r="112" spans="1:8" x14ac:dyDescent="0.25">
      <c r="A112" s="12" t="s">
        <v>2752</v>
      </c>
      <c r="B112" t="s">
        <v>2663</v>
      </c>
      <c r="C112" s="45" t="str">
        <f>INDEX('Bảng Giá'!$L$2:$L$64,MATCH(TRIM('References data'!B112),'Bảng Giá'!$K$2:$K$64,0))</f>
        <v>Vùng 3</v>
      </c>
      <c r="D112" s="42" t="s">
        <v>2773</v>
      </c>
      <c r="E112" t="s">
        <v>2756</v>
      </c>
      <c r="F112" t="str">
        <f>INDEX('Bảng Giá'!$L$2:$L$64,MATCH(TRIM('References data'!E112),'Bảng Giá'!$K$2:$K$64,0))</f>
        <v>Đà Nẵng</v>
      </c>
      <c r="G112" t="str">
        <f t="shared" si="1"/>
        <v>Vùng 3-Đà Nẵng</v>
      </c>
      <c r="H112" t="str">
        <f>INDEX('Bảng Giá'!$N$2:$N$46,MATCH('References data'!G112,'Bảng Giá'!$Q$2:$Q$46,0))</f>
        <v>Liên Vùng</v>
      </c>
    </row>
    <row r="113" spans="1:8" x14ac:dyDescent="0.25">
      <c r="A113" s="12" t="s">
        <v>2679</v>
      </c>
      <c r="B113" t="s">
        <v>2680</v>
      </c>
      <c r="C113" s="45" t="str">
        <f>INDEX('Bảng Giá'!$L$2:$L$64,MATCH(TRIM('References data'!B113),'Bảng Giá'!$K$2:$K$64,0))</f>
        <v>Vùng 1</v>
      </c>
      <c r="D113" s="42" t="s">
        <v>2773</v>
      </c>
      <c r="E113" t="s">
        <v>2756</v>
      </c>
      <c r="F113" t="str">
        <f>INDEX('Bảng Giá'!$L$2:$L$64,MATCH(TRIM('References data'!E113),'Bảng Giá'!$K$2:$K$64,0))</f>
        <v>Đà Nẵng</v>
      </c>
      <c r="G113" t="str">
        <f t="shared" si="1"/>
        <v>Vùng 1-Đà Nẵng</v>
      </c>
      <c r="H113" t="str">
        <f>INDEX('Bảng Giá'!$N$2:$N$46,MATCH('References data'!G113,'Bảng Giá'!$Q$2:$Q$46,0))</f>
        <v>Liên Vùng</v>
      </c>
    </row>
    <row r="114" spans="1:8" x14ac:dyDescent="0.25">
      <c r="A114" s="12" t="s">
        <v>2702</v>
      </c>
      <c r="B114" t="s">
        <v>2690</v>
      </c>
      <c r="C114" s="45" t="str">
        <f>INDEX('Bảng Giá'!$L$2:$L$64,MATCH(TRIM('References data'!B114),'Bảng Giá'!$K$2:$K$64,0))</f>
        <v>Vùng 1</v>
      </c>
      <c r="D114" s="42" t="s">
        <v>2772</v>
      </c>
      <c r="E114" t="s">
        <v>2756</v>
      </c>
      <c r="F114" t="str">
        <f>INDEX('Bảng Giá'!$L$2:$L$64,MATCH(TRIM('References data'!E114),'Bảng Giá'!$K$2:$K$64,0))</f>
        <v>Đà Nẵng</v>
      </c>
      <c r="G114" t="str">
        <f t="shared" si="1"/>
        <v>Vùng 1-Đà Nẵng</v>
      </c>
      <c r="H114" t="str">
        <f>INDEX('Bảng Giá'!$N$2:$N$46,MATCH('References data'!G114,'Bảng Giá'!$Q$2:$Q$46,0))</f>
        <v>Liên Vùng</v>
      </c>
    </row>
    <row r="115" spans="1:8" x14ac:dyDescent="0.25">
      <c r="A115" s="12" t="s">
        <v>2753</v>
      </c>
      <c r="B115" t="s">
        <v>2639</v>
      </c>
      <c r="C115" s="45" t="str">
        <f>INDEX('Bảng Giá'!$L$2:$L$64,MATCH(TRIM('References data'!B115),'Bảng Giá'!$K$2:$K$64,0))</f>
        <v>Hà Nội</v>
      </c>
      <c r="D115" s="42" t="s">
        <v>2755</v>
      </c>
      <c r="E115" t="s">
        <v>2756</v>
      </c>
      <c r="F115" t="str">
        <f>INDEX('Bảng Giá'!$L$2:$L$64,MATCH(TRIM('References data'!E115),'Bảng Giá'!$K$2:$K$64,0))</f>
        <v>Đà Nẵng</v>
      </c>
      <c r="G115" t="str">
        <f t="shared" si="1"/>
        <v>Hà Nội-Đà Nẵng</v>
      </c>
      <c r="H115" t="str">
        <f>INDEX('Bảng Giá'!$N$2:$N$46,MATCH('References data'!G115,'Bảng Giá'!$Q$2:$Q$46,0))</f>
        <v>Liên Vùng đặc biệt</v>
      </c>
    </row>
    <row r="116" spans="1:8" x14ac:dyDescent="0.25">
      <c r="A116" s="12" t="s">
        <v>2718</v>
      </c>
      <c r="B116" t="s">
        <v>2684</v>
      </c>
      <c r="C116" s="45" t="str">
        <f>INDEX('Bảng Giá'!$L$2:$L$64,MATCH(TRIM('References data'!B116),'Bảng Giá'!$K$2:$K$64,0))</f>
        <v>Vùng 1</v>
      </c>
      <c r="D116" s="42" t="s">
        <v>2755</v>
      </c>
      <c r="E116" t="s">
        <v>2756</v>
      </c>
      <c r="F116" t="str">
        <f>INDEX('Bảng Giá'!$L$2:$L$64,MATCH(TRIM('References data'!E116),'Bảng Giá'!$K$2:$K$64,0))</f>
        <v>Đà Nẵng</v>
      </c>
      <c r="G116" t="str">
        <f t="shared" si="1"/>
        <v>Vùng 1-Đà Nẵng</v>
      </c>
      <c r="H116" t="str">
        <f>INDEX('Bảng Giá'!$N$2:$N$46,MATCH('References data'!G116,'Bảng Giá'!$Q$2:$Q$46,0))</f>
        <v>Liên Vùng</v>
      </c>
    </row>
    <row r="117" spans="1:8" x14ac:dyDescent="0.25">
      <c r="A117" s="12" t="s">
        <v>2718</v>
      </c>
      <c r="B117" t="s">
        <v>2684</v>
      </c>
      <c r="C117" s="45" t="str">
        <f>INDEX('Bảng Giá'!$L$2:$L$64,MATCH(TRIM('References data'!B117),'Bảng Giá'!$K$2:$K$64,0))</f>
        <v>Vùng 1</v>
      </c>
      <c r="D117" s="42" t="s">
        <v>2773</v>
      </c>
      <c r="E117" t="s">
        <v>2756</v>
      </c>
      <c r="F117" t="str">
        <f>INDEX('Bảng Giá'!$L$2:$L$64,MATCH(TRIM('References data'!E117),'Bảng Giá'!$K$2:$K$64,0))</f>
        <v>Đà Nẵng</v>
      </c>
      <c r="G117" t="str">
        <f t="shared" si="1"/>
        <v>Vùng 1-Đà Nẵng</v>
      </c>
      <c r="H117" t="str">
        <f>INDEX('Bảng Giá'!$N$2:$N$46,MATCH('References data'!G117,'Bảng Giá'!$Q$2:$Q$46,0))</f>
        <v>Liên Vùng</v>
      </c>
    </row>
    <row r="118" spans="1:8" x14ac:dyDescent="0.25">
      <c r="A118" s="12" t="s">
        <v>2718</v>
      </c>
      <c r="B118" t="s">
        <v>2684</v>
      </c>
      <c r="C118" s="45" t="str">
        <f>INDEX('Bảng Giá'!$L$2:$L$64,MATCH(TRIM('References data'!B118),'Bảng Giá'!$K$2:$K$64,0))</f>
        <v>Vùng 1</v>
      </c>
      <c r="D118" s="42" t="s">
        <v>2773</v>
      </c>
      <c r="E118" t="s">
        <v>2756</v>
      </c>
      <c r="F118" t="str">
        <f>INDEX('Bảng Giá'!$L$2:$L$64,MATCH(TRIM('References data'!E118),'Bảng Giá'!$K$2:$K$64,0))</f>
        <v>Đà Nẵng</v>
      </c>
      <c r="G118" t="str">
        <f t="shared" si="1"/>
        <v>Vùng 1-Đà Nẵng</v>
      </c>
      <c r="H118" t="str">
        <f>INDEX('Bảng Giá'!$N$2:$N$46,MATCH('References data'!G118,'Bảng Giá'!$Q$2:$Q$46,0))</f>
        <v>Liên Vùng</v>
      </c>
    </row>
    <row r="119" spans="1:8" x14ac:dyDescent="0.25">
      <c r="A119" s="12" t="s">
        <v>2754</v>
      </c>
      <c r="B119" t="s">
        <v>2639</v>
      </c>
      <c r="C119" s="45" t="str">
        <f>INDEX('Bảng Giá'!$L$2:$L$64,MATCH(TRIM('References data'!B119),'Bảng Giá'!$K$2:$K$64,0))</f>
        <v>Hà Nội</v>
      </c>
      <c r="D119" s="42" t="s">
        <v>2755</v>
      </c>
      <c r="E119" t="s">
        <v>2756</v>
      </c>
      <c r="F119" t="str">
        <f>INDEX('Bảng Giá'!$L$2:$L$64,MATCH(TRIM('References data'!E119),'Bảng Giá'!$K$2:$K$64,0))</f>
        <v>Đà Nẵng</v>
      </c>
      <c r="G119" t="str">
        <f t="shared" si="1"/>
        <v>Hà Nội-Đà Nẵng</v>
      </c>
      <c r="H119" t="str">
        <f>INDEX('Bảng Giá'!$N$2:$N$46,MATCH('References data'!G119,'Bảng Giá'!$Q$2:$Q$46,0))</f>
        <v>Liên Vùng đặc biệt</v>
      </c>
    </row>
    <row r="120" spans="1:8" x14ac:dyDescent="0.25">
      <c r="A120" s="12" t="s">
        <v>2641</v>
      </c>
      <c r="B120" t="s">
        <v>2642</v>
      </c>
      <c r="C120" s="45" t="str">
        <f>INDEX('Bảng Giá'!$L$2:$L$64,MATCH(TRIM('References data'!B120),'Bảng Giá'!$K$2:$K$64,0))</f>
        <v>Vùng 1</v>
      </c>
      <c r="D120" s="42" t="s">
        <v>2773</v>
      </c>
      <c r="E120" t="s">
        <v>2756</v>
      </c>
      <c r="F120" t="str">
        <f>INDEX('Bảng Giá'!$L$2:$L$64,MATCH(TRIM('References data'!E120),'Bảng Giá'!$K$2:$K$64,0))</f>
        <v>Đà Nẵng</v>
      </c>
      <c r="G120" t="str">
        <f t="shared" si="1"/>
        <v>Vùng 1-Đà Nẵng</v>
      </c>
      <c r="H120" t="str">
        <f>INDEX('Bảng Giá'!$N$2:$N$46,MATCH('References data'!G120,'Bảng Giá'!$Q$2:$Q$46,0))</f>
        <v>Liên Vùng</v>
      </c>
    </row>
    <row r="121" spans="1:8" x14ac:dyDescent="0.25">
      <c r="A121" s="12" t="s">
        <v>2755</v>
      </c>
      <c r="B121" t="s">
        <v>2756</v>
      </c>
      <c r="C121" s="45" t="str">
        <f>INDEX('Bảng Giá'!$L$2:$L$64,MATCH(TRIM('References data'!B121),'Bảng Giá'!$K$2:$K$64,0))</f>
        <v>Đà Nẵng</v>
      </c>
      <c r="D121" s="42" t="s">
        <v>2757</v>
      </c>
      <c r="E121" t="s">
        <v>2756</v>
      </c>
      <c r="F121" t="str">
        <f>INDEX('Bảng Giá'!$L$2:$L$64,MATCH(TRIM('References data'!E121),'Bảng Giá'!$K$2:$K$64,0))</f>
        <v>Đà Nẵng</v>
      </c>
      <c r="G121" t="str">
        <f t="shared" si="1"/>
        <v>Đà Nẵng-Đà Nẵng</v>
      </c>
      <c r="H121" t="str">
        <f>INDEX('Bảng Giá'!$N$2:$N$46,MATCH('References data'!G121,'Bảng Giá'!$Q$2:$Q$46,0))</f>
        <v>Nội Tỉnh</v>
      </c>
    </row>
    <row r="122" spans="1:8" x14ac:dyDescent="0.25">
      <c r="A122" s="12" t="s">
        <v>2757</v>
      </c>
      <c r="B122" t="s">
        <v>2756</v>
      </c>
      <c r="C122" s="45" t="str">
        <f>INDEX('Bảng Giá'!$L$2:$L$64,MATCH(TRIM('References data'!B122),'Bảng Giá'!$K$2:$K$64,0))</f>
        <v>Đà Nẵng</v>
      </c>
      <c r="D122" s="42" t="s">
        <v>2772</v>
      </c>
      <c r="E122" t="s">
        <v>2756</v>
      </c>
      <c r="F122" t="str">
        <f>INDEX('Bảng Giá'!$L$2:$L$64,MATCH(TRIM('References data'!E122),'Bảng Giá'!$K$2:$K$64,0))</f>
        <v>Đà Nẵng</v>
      </c>
      <c r="G122" t="str">
        <f t="shared" si="1"/>
        <v>Đà Nẵng-Đà Nẵng</v>
      </c>
      <c r="H122" t="str">
        <f>INDEX('Bảng Giá'!$N$2:$N$46,MATCH('References data'!G122,'Bảng Giá'!$Q$2:$Q$46,0))</f>
        <v>Nội Tỉnh</v>
      </c>
    </row>
    <row r="123" spans="1:8" x14ac:dyDescent="0.25">
      <c r="A123" s="12" t="s">
        <v>2674</v>
      </c>
      <c r="B123" t="s">
        <v>2675</v>
      </c>
      <c r="C123" s="45" t="str">
        <f>INDEX('Bảng Giá'!$L$2:$L$64,MATCH(TRIM('References data'!B123),'Bảng Giá'!$K$2:$K$64,0))</f>
        <v>Vùng 1</v>
      </c>
      <c r="D123" s="42" t="s">
        <v>2760</v>
      </c>
      <c r="E123" t="s">
        <v>2686</v>
      </c>
      <c r="F123" t="str">
        <f>INDEX('Bảng Giá'!$L$2:$L$64,MATCH(TRIM('References data'!E123),'Bảng Giá'!$K$2:$K$64,0))</f>
        <v>Vùng 1</v>
      </c>
      <c r="G123" t="str">
        <f t="shared" si="1"/>
        <v>Vùng 1-Vùng 1</v>
      </c>
      <c r="H123" t="str">
        <f>INDEX('Bảng Giá'!$N$2:$N$46,MATCH('References data'!G123,'Bảng Giá'!$Q$2:$Q$46,0))</f>
        <v>Nội Vùng Tỉnh</v>
      </c>
    </row>
    <row r="124" spans="1:8" x14ac:dyDescent="0.25">
      <c r="A124" s="12" t="s">
        <v>2718</v>
      </c>
      <c r="B124" t="s">
        <v>2684</v>
      </c>
      <c r="C124" s="45" t="str">
        <f>INDEX('Bảng Giá'!$L$2:$L$64,MATCH(TRIM('References data'!B124),'Bảng Giá'!$K$2:$K$64,0))</f>
        <v>Vùng 1</v>
      </c>
      <c r="D124" s="42" t="s">
        <v>2763</v>
      </c>
      <c r="E124" t="s">
        <v>2764</v>
      </c>
      <c r="F124" t="str">
        <f>INDEX('Bảng Giá'!$L$2:$L$64,MATCH(TRIM('References data'!E124),'Bảng Giá'!$K$2:$K$64,0))</f>
        <v>Vùng 3</v>
      </c>
      <c r="G124" t="str">
        <f t="shared" si="1"/>
        <v>Vùng 1-Vùng 3</v>
      </c>
      <c r="H124" t="str">
        <f>INDEX('Bảng Giá'!$N$2:$N$46,MATCH('References data'!G124,'Bảng Giá'!$Q$2:$Q$46,0))</f>
        <v>Liên Vùng Tỉnh</v>
      </c>
    </row>
    <row r="125" spans="1:8" x14ac:dyDescent="0.25">
      <c r="A125" s="12" t="s">
        <v>2758</v>
      </c>
      <c r="B125" t="s">
        <v>2675</v>
      </c>
      <c r="C125" s="45" t="str">
        <f>INDEX('Bảng Giá'!$L$2:$L$64,MATCH(TRIM('References data'!B125),'Bảng Giá'!$K$2:$K$64,0))</f>
        <v>Vùng 1</v>
      </c>
      <c r="D125" s="42" t="s">
        <v>2829</v>
      </c>
      <c r="E125" t="s">
        <v>2699</v>
      </c>
      <c r="F125" t="str">
        <f>INDEX('Bảng Giá'!$L$2:$L$64,MATCH(TRIM('References data'!E125),'Bảng Giá'!$K$2:$K$64,0))</f>
        <v>Vùng 3</v>
      </c>
      <c r="G125" t="str">
        <f t="shared" si="1"/>
        <v>Vùng 1-Vùng 3</v>
      </c>
      <c r="H125" t="str">
        <f>INDEX('Bảng Giá'!$N$2:$N$46,MATCH('References data'!G125,'Bảng Giá'!$Q$2:$Q$46,0))</f>
        <v>Liên Vùng Tỉnh</v>
      </c>
    </row>
    <row r="126" spans="1:8" x14ac:dyDescent="0.25">
      <c r="A126" s="12" t="s">
        <v>2750</v>
      </c>
      <c r="B126" t="s">
        <v>2751</v>
      </c>
      <c r="C126" s="45" t="str">
        <f>INDEX('Bảng Giá'!$L$2:$L$64,MATCH(TRIM('References data'!B126),'Bảng Giá'!$K$2:$K$64,0))</f>
        <v>Vùng 2</v>
      </c>
      <c r="D126" s="42" t="s">
        <v>2716</v>
      </c>
      <c r="E126" t="s">
        <v>2717</v>
      </c>
      <c r="F126" t="str">
        <f>INDEX('Bảng Giá'!$L$2:$L$64,MATCH(TRIM('References data'!E126),'Bảng Giá'!$K$2:$K$64,0))</f>
        <v>Vùng 1</v>
      </c>
      <c r="G126" t="str">
        <f t="shared" si="1"/>
        <v>Vùng 2-Vùng 1</v>
      </c>
      <c r="H126" t="str">
        <f>INDEX('Bảng Giá'!$N$2:$N$46,MATCH('References data'!G126,'Bảng Giá'!$Q$2:$Q$46,0))</f>
        <v>Liên Vùng Tỉnh</v>
      </c>
    </row>
    <row r="127" spans="1:8" x14ac:dyDescent="0.25">
      <c r="A127" s="12" t="s">
        <v>2691</v>
      </c>
      <c r="B127" t="s">
        <v>2663</v>
      </c>
      <c r="C127" s="45" t="str">
        <f>INDEX('Bảng Giá'!$L$2:$L$64,MATCH(TRIM('References data'!B127),'Bảng Giá'!$K$2:$K$64,0))</f>
        <v>Vùng 3</v>
      </c>
      <c r="D127" s="42" t="s">
        <v>2750</v>
      </c>
      <c r="E127" t="s">
        <v>2751</v>
      </c>
      <c r="F127" t="str">
        <f>INDEX('Bảng Giá'!$L$2:$L$64,MATCH(TRIM('References data'!E127),'Bảng Giá'!$K$2:$K$64,0))</f>
        <v>Vùng 2</v>
      </c>
      <c r="G127" t="str">
        <f t="shared" si="1"/>
        <v>Vùng 3-Vùng 2</v>
      </c>
      <c r="H127" t="str">
        <f>INDEX('Bảng Giá'!$N$2:$N$46,MATCH('References data'!G127,'Bảng Giá'!$Q$2:$Q$46,0))</f>
        <v>Liên Vùng Tỉnh</v>
      </c>
    </row>
    <row r="128" spans="1:8" x14ac:dyDescent="0.25">
      <c r="A128" s="12" t="s">
        <v>2759</v>
      </c>
      <c r="B128" t="s">
        <v>2675</v>
      </c>
      <c r="C128" s="45" t="str">
        <f>INDEX('Bảng Giá'!$L$2:$L$64,MATCH(TRIM('References data'!B128),'Bảng Giá'!$K$2:$K$64,0))</f>
        <v>Vùng 1</v>
      </c>
      <c r="D128" s="42" t="s">
        <v>3112</v>
      </c>
      <c r="E128" t="s">
        <v>2764</v>
      </c>
      <c r="F128" t="str">
        <f>INDEX('Bảng Giá'!$L$2:$L$64,MATCH(TRIM('References data'!E128),'Bảng Giá'!$K$2:$K$64,0))</f>
        <v>Vùng 3</v>
      </c>
      <c r="G128" t="str">
        <f t="shared" si="1"/>
        <v>Vùng 1-Vùng 3</v>
      </c>
      <c r="H128" t="str">
        <f>INDEX('Bảng Giá'!$N$2:$N$46,MATCH('References data'!G128,'Bảng Giá'!$Q$2:$Q$46,0))</f>
        <v>Liên Vùng Tỉnh</v>
      </c>
    </row>
    <row r="129" spans="1:8" x14ac:dyDescent="0.25">
      <c r="A129" s="12" t="s">
        <v>2760</v>
      </c>
      <c r="B129" t="s">
        <v>2686</v>
      </c>
      <c r="C129" s="45" t="str">
        <f>INDEX('Bảng Giá'!$L$2:$L$64,MATCH(TRIM('References data'!B129),'Bảng Giá'!$K$2:$K$64,0))</f>
        <v>Vùng 1</v>
      </c>
      <c r="D129" s="42" t="s">
        <v>2674</v>
      </c>
      <c r="E129" t="s">
        <v>2675</v>
      </c>
      <c r="F129" t="str">
        <f>INDEX('Bảng Giá'!$L$2:$L$64,MATCH(TRIM('References data'!E129),'Bảng Giá'!$K$2:$K$64,0))</f>
        <v>Vùng 1</v>
      </c>
      <c r="G129" t="str">
        <f t="shared" si="1"/>
        <v>Vùng 1-Vùng 1</v>
      </c>
      <c r="H129" t="str">
        <f>INDEX('Bảng Giá'!$N$2:$N$46,MATCH('References data'!G129,'Bảng Giá'!$Q$2:$Q$46,0))</f>
        <v>Nội Vùng Tỉnh</v>
      </c>
    </row>
    <row r="130" spans="1:8" x14ac:dyDescent="0.25">
      <c r="A130" s="12" t="s">
        <v>2761</v>
      </c>
      <c r="B130" t="s">
        <v>2639</v>
      </c>
      <c r="C130" s="45" t="str">
        <f>INDEX('Bảng Giá'!$L$2:$L$64,MATCH(TRIM('References data'!B130),'Bảng Giá'!$K$2:$K$64,0))</f>
        <v>Hà Nội</v>
      </c>
      <c r="D130" s="42" t="s">
        <v>2831</v>
      </c>
      <c r="E130" t="s">
        <v>2823</v>
      </c>
      <c r="F130" t="str">
        <f>INDEX('Bảng Giá'!$L$2:$L$64,MATCH(TRIM('References data'!E130),'Bảng Giá'!$K$2:$K$64,0))</f>
        <v>Vùng 3</v>
      </c>
      <c r="G130" t="str">
        <f t="shared" si="1"/>
        <v>Hà Nội-Vùng 3</v>
      </c>
      <c r="H130" t="str">
        <f>INDEX('Bảng Giá'!$N$2:$N$46,MATCH('References data'!G130,'Bảng Giá'!$Q$2:$Q$46,0))</f>
        <v>Nội Vùng</v>
      </c>
    </row>
    <row r="131" spans="1:8" x14ac:dyDescent="0.25">
      <c r="A131" s="12" t="s">
        <v>2762</v>
      </c>
      <c r="B131" t="s">
        <v>2721</v>
      </c>
      <c r="C131" s="45" t="str">
        <f>INDEX('Bảng Giá'!$L$2:$L$64,MATCH(TRIM('References data'!B131),'Bảng Giá'!$K$2:$K$64,0))</f>
        <v>Vùng 3</v>
      </c>
      <c r="D131" s="42" t="s">
        <v>2909</v>
      </c>
      <c r="E131" t="s">
        <v>2823</v>
      </c>
      <c r="F131" t="str">
        <f>INDEX('Bảng Giá'!$L$2:$L$64,MATCH(TRIM('References data'!E131),'Bảng Giá'!$K$2:$K$64,0))</f>
        <v>Vùng 3</v>
      </c>
      <c r="G131" t="str">
        <f t="shared" si="1"/>
        <v>Vùng 3-Vùng 3</v>
      </c>
      <c r="H131" t="str">
        <f>INDEX('Bảng Giá'!$N$2:$N$46,MATCH('References data'!G131,'Bảng Giá'!$Q$2:$Q$46,0))</f>
        <v>Nội Vùng Tỉnh</v>
      </c>
    </row>
    <row r="132" spans="1:8" x14ac:dyDescent="0.25">
      <c r="A132" s="12" t="s">
        <v>2750</v>
      </c>
      <c r="B132" t="s">
        <v>2751</v>
      </c>
      <c r="C132" s="45" t="str">
        <f>INDEX('Bảng Giá'!$L$2:$L$64,MATCH(TRIM('References data'!B132),'Bảng Giá'!$K$2:$K$64,0))</f>
        <v>Vùng 2</v>
      </c>
      <c r="D132" s="42" t="s">
        <v>2838</v>
      </c>
      <c r="E132" t="s">
        <v>2764</v>
      </c>
      <c r="F132" t="str">
        <f>INDEX('Bảng Giá'!$L$2:$L$64,MATCH(TRIM('References data'!E132),'Bảng Giá'!$K$2:$K$64,0))</f>
        <v>Vùng 3</v>
      </c>
      <c r="G132" t="str">
        <f t="shared" ref="G132:G195" si="2">C132&amp;"-"&amp;F132</f>
        <v>Vùng 2-Vùng 3</v>
      </c>
      <c r="H132" t="str">
        <f>INDEX('Bảng Giá'!$N$2:$N$46,MATCH('References data'!G132,'Bảng Giá'!$Q$2:$Q$46,0))</f>
        <v>Liên Vùng Tỉnh</v>
      </c>
    </row>
    <row r="133" spans="1:8" x14ac:dyDescent="0.25">
      <c r="A133" s="12" t="s">
        <v>2763</v>
      </c>
      <c r="B133" t="s">
        <v>2764</v>
      </c>
      <c r="C133" s="45" t="str">
        <f>INDEX('Bảng Giá'!$L$2:$L$64,MATCH(TRIM('References data'!B133),'Bảng Giá'!$K$2:$K$64,0))</f>
        <v>Vùng 3</v>
      </c>
      <c r="D133" s="42" t="s">
        <v>2820</v>
      </c>
      <c r="E133" t="s">
        <v>2821</v>
      </c>
      <c r="F133" t="str">
        <f>INDEX('Bảng Giá'!$L$2:$L$64,MATCH(TRIM('References data'!E133),'Bảng Giá'!$K$2:$K$64,0))</f>
        <v>Vùng 3</v>
      </c>
      <c r="G133" t="str">
        <f t="shared" si="2"/>
        <v>Vùng 3-Vùng 3</v>
      </c>
      <c r="H133" t="str">
        <f>INDEX('Bảng Giá'!$N$2:$N$46,MATCH('References data'!G133,'Bảng Giá'!$Q$2:$Q$46,0))</f>
        <v>Nội Vùng Tỉnh</v>
      </c>
    </row>
    <row r="134" spans="1:8" x14ac:dyDescent="0.25">
      <c r="A134" s="12" t="s">
        <v>2660</v>
      </c>
      <c r="B134" t="s">
        <v>2661</v>
      </c>
      <c r="C134" s="45" t="str">
        <f>INDEX('Bảng Giá'!$L$2:$L$64,MATCH(TRIM('References data'!B134),'Bảng Giá'!$K$2:$K$64,0))</f>
        <v>Vùng 2</v>
      </c>
      <c r="D134" s="42" t="s">
        <v>2676</v>
      </c>
      <c r="E134" t="s">
        <v>2677</v>
      </c>
      <c r="F134" t="str">
        <f>INDEX('Bảng Giá'!$L$2:$L$64,MATCH(TRIM('References data'!E134),'Bảng Giá'!$K$2:$K$64,0))</f>
        <v>Vùng 3</v>
      </c>
      <c r="G134" t="str">
        <f t="shared" si="2"/>
        <v>Vùng 2-Vùng 3</v>
      </c>
      <c r="H134" t="str">
        <f>INDEX('Bảng Giá'!$N$2:$N$46,MATCH('References data'!G134,'Bảng Giá'!$Q$2:$Q$46,0))</f>
        <v>Liên Vùng Tỉnh</v>
      </c>
    </row>
    <row r="135" spans="1:8" x14ac:dyDescent="0.25">
      <c r="A135" s="12" t="s">
        <v>2765</v>
      </c>
      <c r="B135" t="s">
        <v>2658</v>
      </c>
      <c r="C135" s="45" t="str">
        <f>INDEX('Bảng Giá'!$L$2:$L$64,MATCH(TRIM('References data'!B135),'Bảng Giá'!$K$2:$K$64,0))</f>
        <v>Vùng 3</v>
      </c>
      <c r="D135" s="42" t="s">
        <v>3146</v>
      </c>
      <c r="E135" t="s">
        <v>2787</v>
      </c>
      <c r="F135" t="str">
        <f>INDEX('Bảng Giá'!$L$2:$L$64,MATCH(TRIM('References data'!E135),'Bảng Giá'!$K$2:$K$64,0))</f>
        <v>Vùng 1</v>
      </c>
      <c r="G135" t="str">
        <f t="shared" si="2"/>
        <v>Vùng 3-Vùng 1</v>
      </c>
      <c r="H135" t="str">
        <f>INDEX('Bảng Giá'!$N$2:$N$46,MATCH('References data'!G135,'Bảng Giá'!$Q$2:$Q$46,0))</f>
        <v>Liên Vùng Tỉnh</v>
      </c>
    </row>
    <row r="136" spans="1:8" x14ac:dyDescent="0.25">
      <c r="A136" s="12" t="s">
        <v>2766</v>
      </c>
      <c r="B136" t="s">
        <v>2756</v>
      </c>
      <c r="C136" s="45" t="str">
        <f>INDEX('Bảng Giá'!$L$2:$L$64,MATCH(TRIM('References data'!B136),'Bảng Giá'!$K$2:$K$64,0))</f>
        <v>Đà Nẵng</v>
      </c>
      <c r="D136" s="42" t="s">
        <v>2839</v>
      </c>
      <c r="E136" t="s">
        <v>2823</v>
      </c>
      <c r="F136" t="str">
        <f>INDEX('Bảng Giá'!$L$2:$L$64,MATCH(TRIM('References data'!E136),'Bảng Giá'!$K$2:$K$64,0))</f>
        <v>Vùng 3</v>
      </c>
      <c r="G136" t="str">
        <f t="shared" si="2"/>
        <v>Đà Nẵng-Vùng 3</v>
      </c>
      <c r="H136" t="str">
        <f>INDEX('Bảng Giá'!$N$2:$N$46,MATCH('References data'!G136,'Bảng Giá'!$Q$2:$Q$46,0))</f>
        <v>Liên Vùng</v>
      </c>
    </row>
    <row r="137" spans="1:8" x14ac:dyDescent="0.25">
      <c r="A137" s="12" t="s">
        <v>2767</v>
      </c>
      <c r="B137" t="s">
        <v>2768</v>
      </c>
      <c r="C137" s="45" t="str">
        <f>INDEX('Bảng Giá'!$L$2:$L$64,MATCH(TRIM('References data'!B137),'Bảng Giá'!$K$2:$K$64,0))</f>
        <v>Vùng 1</v>
      </c>
      <c r="D137" s="42" t="s">
        <v>2885</v>
      </c>
      <c r="E137" t="s">
        <v>2663</v>
      </c>
      <c r="F137" t="str">
        <f>INDEX('Bảng Giá'!$L$2:$L$64,MATCH(TRIM('References data'!E137),'Bảng Giá'!$K$2:$K$64,0))</f>
        <v>Vùng 3</v>
      </c>
      <c r="G137" t="str">
        <f t="shared" si="2"/>
        <v>Vùng 1-Vùng 3</v>
      </c>
      <c r="H137" t="str">
        <f>INDEX('Bảng Giá'!$N$2:$N$46,MATCH('References data'!G137,'Bảng Giá'!$Q$2:$Q$46,0))</f>
        <v>Liên Vùng Tỉnh</v>
      </c>
    </row>
    <row r="138" spans="1:8" x14ac:dyDescent="0.25">
      <c r="A138" s="12" t="s">
        <v>2674</v>
      </c>
      <c r="B138" t="s">
        <v>2675</v>
      </c>
      <c r="C138" s="45" t="str">
        <f>INDEX('Bảng Giá'!$L$2:$L$64,MATCH(TRIM('References data'!B138),'Bảng Giá'!$K$2:$K$64,0))</f>
        <v>Vùng 1</v>
      </c>
      <c r="D138" s="42" t="s">
        <v>3112</v>
      </c>
      <c r="E138" t="s">
        <v>2764</v>
      </c>
      <c r="F138" t="str">
        <f>INDEX('Bảng Giá'!$L$2:$L$64,MATCH(TRIM('References data'!E138),'Bảng Giá'!$K$2:$K$64,0))</f>
        <v>Vùng 3</v>
      </c>
      <c r="G138" t="str">
        <f t="shared" si="2"/>
        <v>Vùng 1-Vùng 3</v>
      </c>
      <c r="H138" t="str">
        <f>INDEX('Bảng Giá'!$N$2:$N$46,MATCH('References data'!G138,'Bảng Giá'!$Q$2:$Q$46,0))</f>
        <v>Liên Vùng Tỉnh</v>
      </c>
    </row>
    <row r="139" spans="1:8" x14ac:dyDescent="0.25">
      <c r="A139" s="12" t="s">
        <v>2679</v>
      </c>
      <c r="B139" t="s">
        <v>2680</v>
      </c>
      <c r="C139" s="45" t="str">
        <f>INDEX('Bảng Giá'!$L$2:$L$64,MATCH(TRIM('References data'!B139),'Bảng Giá'!$K$2:$K$64,0))</f>
        <v>Vùng 1</v>
      </c>
      <c r="D139" s="42" t="s">
        <v>2982</v>
      </c>
      <c r="E139" t="s">
        <v>2748</v>
      </c>
      <c r="F139" t="str">
        <f>INDEX('Bảng Giá'!$L$2:$L$64,MATCH(TRIM('References data'!E139),'Bảng Giá'!$K$2:$K$64,0))</f>
        <v>Vùng 1</v>
      </c>
      <c r="G139" t="str">
        <f t="shared" si="2"/>
        <v>Vùng 1-Vùng 1</v>
      </c>
      <c r="H139" t="str">
        <f>INDEX('Bảng Giá'!$N$2:$N$46,MATCH('References data'!G139,'Bảng Giá'!$Q$2:$Q$46,0))</f>
        <v>Nội Vùng Tỉnh</v>
      </c>
    </row>
    <row r="140" spans="1:8" x14ac:dyDescent="0.25">
      <c r="A140" s="12" t="s">
        <v>2723</v>
      </c>
      <c r="B140" t="s">
        <v>2708</v>
      </c>
      <c r="C140" s="45" t="str">
        <f>INDEX('Bảng Giá'!$L$2:$L$64,MATCH(TRIM('References data'!B140),'Bảng Giá'!$K$2:$K$64,0))</f>
        <v>Vùng 1</v>
      </c>
      <c r="D140" s="42" t="s">
        <v>3112</v>
      </c>
      <c r="E140" t="s">
        <v>2764</v>
      </c>
      <c r="F140" t="str">
        <f>INDEX('Bảng Giá'!$L$2:$L$64,MATCH(TRIM('References data'!E140),'Bảng Giá'!$K$2:$K$64,0))</f>
        <v>Vùng 3</v>
      </c>
      <c r="G140" t="str">
        <f t="shared" si="2"/>
        <v>Vùng 1-Vùng 3</v>
      </c>
      <c r="H140" t="str">
        <f>INDEX('Bảng Giá'!$N$2:$N$46,MATCH('References data'!G140,'Bảng Giá'!$Q$2:$Q$46,0))</f>
        <v>Liên Vùng Tỉnh</v>
      </c>
    </row>
    <row r="141" spans="1:8" x14ac:dyDescent="0.25">
      <c r="A141" s="12" t="s">
        <v>2763</v>
      </c>
      <c r="B141" t="s">
        <v>2764</v>
      </c>
      <c r="C141" s="45" t="str">
        <f>INDEX('Bảng Giá'!$L$2:$L$64,MATCH(TRIM('References data'!B141),'Bảng Giá'!$K$2:$K$64,0))</f>
        <v>Vùng 3</v>
      </c>
      <c r="D141" s="42" t="s">
        <v>2713</v>
      </c>
      <c r="E141" t="s">
        <v>2714</v>
      </c>
      <c r="F141" t="str">
        <f>INDEX('Bảng Giá'!$L$2:$L$64,MATCH(TRIM('References data'!E141),'Bảng Giá'!$K$2:$K$64,0))</f>
        <v>Vùng 3</v>
      </c>
      <c r="G141" t="str">
        <f t="shared" si="2"/>
        <v>Vùng 3-Vùng 3</v>
      </c>
      <c r="H141" t="str">
        <f>INDEX('Bảng Giá'!$N$2:$N$46,MATCH('References data'!G141,'Bảng Giá'!$Q$2:$Q$46,0))</f>
        <v>Nội Vùng Tỉnh</v>
      </c>
    </row>
    <row r="142" spans="1:8" x14ac:dyDescent="0.25">
      <c r="A142" s="12" t="s">
        <v>2767</v>
      </c>
      <c r="B142" t="s">
        <v>2768</v>
      </c>
      <c r="C142" s="45" t="str">
        <f>INDEX('Bảng Giá'!$L$2:$L$64,MATCH(TRIM('References data'!B142),'Bảng Giá'!$K$2:$K$64,0))</f>
        <v>Vùng 1</v>
      </c>
      <c r="D142" s="42" t="s">
        <v>2895</v>
      </c>
      <c r="E142" t="s">
        <v>2714</v>
      </c>
      <c r="F142" t="str">
        <f>INDEX('Bảng Giá'!$L$2:$L$64,MATCH(TRIM('References data'!E142),'Bảng Giá'!$K$2:$K$64,0))</f>
        <v>Vùng 3</v>
      </c>
      <c r="G142" t="str">
        <f t="shared" si="2"/>
        <v>Vùng 1-Vùng 3</v>
      </c>
      <c r="H142" t="str">
        <f>INDEX('Bảng Giá'!$N$2:$N$46,MATCH('References data'!G142,'Bảng Giá'!$Q$2:$Q$46,0))</f>
        <v>Liên Vùng Tỉnh</v>
      </c>
    </row>
    <row r="143" spans="1:8" x14ac:dyDescent="0.25">
      <c r="A143" s="12" t="s">
        <v>2674</v>
      </c>
      <c r="B143" t="s">
        <v>2675</v>
      </c>
      <c r="C143" s="45" t="str">
        <f>INDEX('Bảng Giá'!$L$2:$L$64,MATCH(TRIM('References data'!B143),'Bảng Giá'!$K$2:$K$64,0))</f>
        <v>Vùng 1</v>
      </c>
      <c r="D143" s="42" t="s">
        <v>2882</v>
      </c>
      <c r="E143" t="s">
        <v>2883</v>
      </c>
      <c r="F143" t="str">
        <f>INDEX('Bảng Giá'!$L$2:$L$64,MATCH(TRIM('References data'!E143),'Bảng Giá'!$K$2:$K$64,0))</f>
        <v>Vùng 3</v>
      </c>
      <c r="G143" t="str">
        <f t="shared" si="2"/>
        <v>Vùng 1-Vùng 3</v>
      </c>
      <c r="H143" t="str">
        <f>INDEX('Bảng Giá'!$N$2:$N$46,MATCH('References data'!G143,'Bảng Giá'!$Q$2:$Q$46,0))</f>
        <v>Liên Vùng Tỉnh</v>
      </c>
    </row>
    <row r="144" spans="1:8" x14ac:dyDescent="0.25">
      <c r="A144" s="12" t="s">
        <v>2745</v>
      </c>
      <c r="B144" t="s">
        <v>2746</v>
      </c>
      <c r="C144" s="45" t="str">
        <f>INDEX('Bảng Giá'!$L$2:$L$64,MATCH(TRIM('References data'!B144),'Bảng Giá'!$K$2:$K$64,0))</f>
        <v>Vùng 2</v>
      </c>
      <c r="D144" s="42" t="s">
        <v>2760</v>
      </c>
      <c r="E144" t="s">
        <v>2686</v>
      </c>
      <c r="F144" t="str">
        <f>INDEX('Bảng Giá'!$L$2:$L$64,MATCH(TRIM('References data'!E144),'Bảng Giá'!$K$2:$K$64,0))</f>
        <v>Vùng 1</v>
      </c>
      <c r="G144" t="str">
        <f t="shared" si="2"/>
        <v>Vùng 2-Vùng 1</v>
      </c>
      <c r="H144" t="str">
        <f>INDEX('Bảng Giá'!$N$2:$N$46,MATCH('References data'!G144,'Bảng Giá'!$Q$2:$Q$46,0))</f>
        <v>Liên Vùng Tỉnh</v>
      </c>
    </row>
    <row r="145" spans="1:8" x14ac:dyDescent="0.25">
      <c r="A145" s="12" t="s">
        <v>2752</v>
      </c>
      <c r="B145" t="s">
        <v>2663</v>
      </c>
      <c r="C145" s="45" t="str">
        <f>INDEX('Bảng Giá'!$L$2:$L$64,MATCH(TRIM('References data'!B145),'Bảng Giá'!$K$2:$K$64,0))</f>
        <v>Vùng 3</v>
      </c>
      <c r="D145" s="42" t="s">
        <v>2679</v>
      </c>
      <c r="E145" t="s">
        <v>2680</v>
      </c>
      <c r="F145" t="str">
        <f>INDEX('Bảng Giá'!$L$2:$L$64,MATCH(TRIM('References data'!E145),'Bảng Giá'!$K$2:$K$64,0))</f>
        <v>Vùng 1</v>
      </c>
      <c r="G145" t="str">
        <f t="shared" si="2"/>
        <v>Vùng 3-Vùng 1</v>
      </c>
      <c r="H145" t="str">
        <f>INDEX('Bảng Giá'!$N$2:$N$46,MATCH('References data'!G145,'Bảng Giá'!$Q$2:$Q$46,0))</f>
        <v>Liên Vùng Tỉnh</v>
      </c>
    </row>
    <row r="146" spans="1:8" x14ac:dyDescent="0.25">
      <c r="A146" s="12" t="s">
        <v>2769</v>
      </c>
      <c r="B146" t="s">
        <v>2663</v>
      </c>
      <c r="C146" s="45" t="str">
        <f>INDEX('Bảng Giá'!$L$2:$L$64,MATCH(TRIM('References data'!B146),'Bảng Giá'!$K$2:$K$64,0))</f>
        <v>Vùng 3</v>
      </c>
      <c r="D146" s="42" t="s">
        <v>2854</v>
      </c>
      <c r="E146" t="s">
        <v>2694</v>
      </c>
      <c r="F146" t="str">
        <f>INDEX('Bảng Giá'!$L$2:$L$64,MATCH(TRIM('References data'!E146),'Bảng Giá'!$K$2:$K$64,0))</f>
        <v>Vùng 3</v>
      </c>
      <c r="G146" t="str">
        <f t="shared" si="2"/>
        <v>Vùng 3-Vùng 3</v>
      </c>
      <c r="H146" t="str">
        <f>INDEX('Bảng Giá'!$N$2:$N$46,MATCH('References data'!G146,'Bảng Giá'!$Q$2:$Q$46,0))</f>
        <v>Nội Vùng Tỉnh</v>
      </c>
    </row>
    <row r="147" spans="1:8" x14ac:dyDescent="0.25">
      <c r="A147" s="12" t="s">
        <v>2770</v>
      </c>
      <c r="B147" t="s">
        <v>2771</v>
      </c>
      <c r="C147" s="45" t="str">
        <f>INDEX('Bảng Giá'!$L$2:$L$64,MATCH(TRIM('References data'!B147),'Bảng Giá'!$K$2:$K$64,0))</f>
        <v>Vùng 3</v>
      </c>
      <c r="D147" s="42" t="s">
        <v>2885</v>
      </c>
      <c r="E147" t="s">
        <v>2663</v>
      </c>
      <c r="F147" t="str">
        <f>INDEX('Bảng Giá'!$L$2:$L$64,MATCH(TRIM('References data'!E147),'Bảng Giá'!$K$2:$K$64,0))</f>
        <v>Vùng 3</v>
      </c>
      <c r="G147" t="str">
        <f t="shared" si="2"/>
        <v>Vùng 3-Vùng 3</v>
      </c>
      <c r="H147" t="str">
        <f>INDEX('Bảng Giá'!$N$2:$N$46,MATCH('References data'!G147,'Bảng Giá'!$Q$2:$Q$46,0))</f>
        <v>Nội Vùng Tỉnh</v>
      </c>
    </row>
    <row r="148" spans="1:8" x14ac:dyDescent="0.25">
      <c r="A148" s="12" t="s">
        <v>2733</v>
      </c>
      <c r="B148" t="s">
        <v>2648</v>
      </c>
      <c r="C148" s="45" t="str">
        <f>INDEX('Bảng Giá'!$L$2:$L$64,MATCH(TRIM('References data'!B148),'Bảng Giá'!$K$2:$K$64,0))</f>
        <v>Hồ Chí Minh</v>
      </c>
      <c r="D148" s="43" t="s">
        <v>3003</v>
      </c>
      <c r="E148" t="s">
        <v>2639</v>
      </c>
      <c r="F148" t="str">
        <f>INDEX('Bảng Giá'!$L$2:$L$64,MATCH(TRIM('References data'!E148),'Bảng Giá'!$K$2:$K$64,0))</f>
        <v>Hà Nội</v>
      </c>
      <c r="G148" t="str">
        <f t="shared" si="2"/>
        <v>Hồ Chí Minh-Hà Nội</v>
      </c>
      <c r="H148" t="str">
        <f>INDEX('Bảng Giá'!$N$2:$N$46,MATCH('References data'!G148,'Bảng Giá'!$Q$2:$Q$46,0))</f>
        <v>Liên Vùng đặc biệt</v>
      </c>
    </row>
    <row r="149" spans="1:8" x14ac:dyDescent="0.25">
      <c r="A149" s="12" t="s">
        <v>2755</v>
      </c>
      <c r="B149" t="s">
        <v>2756</v>
      </c>
      <c r="C149" s="45" t="str">
        <f>INDEX('Bảng Giá'!$L$2:$L$64,MATCH(TRIM('References data'!B149),'Bảng Giá'!$K$2:$K$64,0))</f>
        <v>Đà Nẵng</v>
      </c>
      <c r="D149" s="43" t="s">
        <v>3003</v>
      </c>
      <c r="E149" t="s">
        <v>2639</v>
      </c>
      <c r="F149" t="str">
        <f>INDEX('Bảng Giá'!$L$2:$L$64,MATCH(TRIM('References data'!E149),'Bảng Giá'!$K$2:$K$64,0))</f>
        <v>Hà Nội</v>
      </c>
      <c r="G149" t="str">
        <f t="shared" si="2"/>
        <v>Đà Nẵng-Hà Nội</v>
      </c>
      <c r="H149" t="str">
        <f>INDEX('Bảng Giá'!$N$2:$N$46,MATCH('References data'!G149,'Bảng Giá'!$Q$2:$Q$46,0))</f>
        <v>Liên Vùng đặc biệt</v>
      </c>
    </row>
    <row r="150" spans="1:8" x14ac:dyDescent="0.25">
      <c r="A150" s="12" t="s">
        <v>2772</v>
      </c>
      <c r="B150" t="s">
        <v>2756</v>
      </c>
      <c r="C150" s="45" t="str">
        <f>INDEX('Bảng Giá'!$L$2:$L$64,MATCH(TRIM('References data'!B150),'Bảng Giá'!$K$2:$K$64,0))</f>
        <v>Đà Nẵng</v>
      </c>
      <c r="D150" s="43" t="s">
        <v>3003</v>
      </c>
      <c r="E150" t="s">
        <v>2639</v>
      </c>
      <c r="F150" t="str">
        <f>INDEX('Bảng Giá'!$L$2:$L$64,MATCH(TRIM('References data'!E150),'Bảng Giá'!$K$2:$K$64,0))</f>
        <v>Hà Nội</v>
      </c>
      <c r="G150" t="str">
        <f t="shared" si="2"/>
        <v>Đà Nẵng-Hà Nội</v>
      </c>
      <c r="H150" t="str">
        <f>INDEX('Bảng Giá'!$N$2:$N$46,MATCH('References data'!G150,'Bảng Giá'!$Q$2:$Q$46,0))</f>
        <v>Liên Vùng đặc biệt</v>
      </c>
    </row>
    <row r="151" spans="1:8" x14ac:dyDescent="0.25">
      <c r="A151" s="12" t="s">
        <v>2755</v>
      </c>
      <c r="B151" t="s">
        <v>2756</v>
      </c>
      <c r="C151" s="45" t="str">
        <f>INDEX('Bảng Giá'!$L$2:$L$64,MATCH(TRIM('References data'!B151),'Bảng Giá'!$K$2:$K$64,0))</f>
        <v>Đà Nẵng</v>
      </c>
      <c r="D151" s="43" t="s">
        <v>3003</v>
      </c>
      <c r="E151" t="s">
        <v>2639</v>
      </c>
      <c r="F151" t="str">
        <f>INDEX('Bảng Giá'!$L$2:$L$64,MATCH(TRIM('References data'!E151),'Bảng Giá'!$K$2:$K$64,0))</f>
        <v>Hà Nội</v>
      </c>
      <c r="G151" t="str">
        <f t="shared" si="2"/>
        <v>Đà Nẵng-Hà Nội</v>
      </c>
      <c r="H151" t="str">
        <f>INDEX('Bảng Giá'!$N$2:$N$46,MATCH('References data'!G151,'Bảng Giá'!$Q$2:$Q$46,0))</f>
        <v>Liên Vùng đặc biệt</v>
      </c>
    </row>
    <row r="152" spans="1:8" x14ac:dyDescent="0.25">
      <c r="A152" s="12" t="s">
        <v>2773</v>
      </c>
      <c r="B152" t="s">
        <v>2756</v>
      </c>
      <c r="C152" s="45" t="str">
        <f>INDEX('Bảng Giá'!$L$2:$L$64,MATCH(TRIM('References data'!B152),'Bảng Giá'!$K$2:$K$64,0))</f>
        <v>Đà Nẵng</v>
      </c>
      <c r="D152" s="43" t="s">
        <v>3003</v>
      </c>
      <c r="E152" t="s">
        <v>2639</v>
      </c>
      <c r="F152" t="str">
        <f>INDEX('Bảng Giá'!$L$2:$L$64,MATCH(TRIM('References data'!E152),'Bảng Giá'!$K$2:$K$64,0))</f>
        <v>Hà Nội</v>
      </c>
      <c r="G152" t="str">
        <f t="shared" si="2"/>
        <v>Đà Nẵng-Hà Nội</v>
      </c>
      <c r="H152" t="str">
        <f>INDEX('Bảng Giá'!$N$2:$N$46,MATCH('References data'!G152,'Bảng Giá'!$Q$2:$Q$46,0))</f>
        <v>Liên Vùng đặc biệt</v>
      </c>
    </row>
    <row r="153" spans="1:8" x14ac:dyDescent="0.25">
      <c r="A153" s="12" t="s">
        <v>2774</v>
      </c>
      <c r="B153" t="s">
        <v>2651</v>
      </c>
      <c r="C153" s="45" t="str">
        <f>INDEX('Bảng Giá'!$L$2:$L$64,MATCH(TRIM('References data'!B153),'Bảng Giá'!$K$2:$K$64,0))</f>
        <v>Vùng 2</v>
      </c>
      <c r="D153" s="43" t="s">
        <v>3003</v>
      </c>
      <c r="E153" t="s">
        <v>2639</v>
      </c>
      <c r="F153" t="str">
        <f>INDEX('Bảng Giá'!$L$2:$L$64,MATCH(TRIM('References data'!E153),'Bảng Giá'!$K$2:$K$64,0))</f>
        <v>Hà Nội</v>
      </c>
      <c r="G153" t="str">
        <f t="shared" si="2"/>
        <v>Vùng 2-Hà Nội</v>
      </c>
      <c r="H153" t="str">
        <f>INDEX('Bảng Giá'!$N$2:$N$46,MATCH('References data'!G153,'Bảng Giá'!$Q$2:$Q$46,0))</f>
        <v>Liên Vùng</v>
      </c>
    </row>
    <row r="154" spans="1:8" x14ac:dyDescent="0.25">
      <c r="A154" s="12" t="s">
        <v>2775</v>
      </c>
      <c r="B154" t="s">
        <v>2727</v>
      </c>
      <c r="C154" s="45" t="str">
        <f>INDEX('Bảng Giá'!$L$2:$L$64,MATCH(TRIM('References data'!B154),'Bảng Giá'!$K$2:$K$64,0))</f>
        <v>Vùng 1</v>
      </c>
      <c r="D154" s="43" t="s">
        <v>3003</v>
      </c>
      <c r="E154" t="s">
        <v>2639</v>
      </c>
      <c r="F154" t="str">
        <f>INDEX('Bảng Giá'!$L$2:$L$64,MATCH(TRIM('References data'!E154),'Bảng Giá'!$K$2:$K$64,0))</f>
        <v>Hà Nội</v>
      </c>
      <c r="G154" t="str">
        <f t="shared" si="2"/>
        <v>Vùng 1-Hà Nội</v>
      </c>
      <c r="H154" t="str">
        <f>INDEX('Bảng Giá'!$N$2:$N$46,MATCH('References data'!G154,'Bảng Giá'!$Q$2:$Q$46,0))</f>
        <v>Liên Vùng</v>
      </c>
    </row>
    <row r="155" spans="1:8" x14ac:dyDescent="0.25">
      <c r="A155" s="12" t="s">
        <v>2776</v>
      </c>
      <c r="B155" t="s">
        <v>2648</v>
      </c>
      <c r="C155" s="45" t="str">
        <f>INDEX('Bảng Giá'!$L$2:$L$64,MATCH(TRIM('References data'!B155),'Bảng Giá'!$K$2:$K$64,0))</f>
        <v>Hồ Chí Minh</v>
      </c>
      <c r="D155" s="43" t="s">
        <v>3003</v>
      </c>
      <c r="E155" t="s">
        <v>2639</v>
      </c>
      <c r="F155" t="str">
        <f>INDEX('Bảng Giá'!$L$2:$L$64,MATCH(TRIM('References data'!E155),'Bảng Giá'!$K$2:$K$64,0))</f>
        <v>Hà Nội</v>
      </c>
      <c r="G155" t="str">
        <f t="shared" si="2"/>
        <v>Hồ Chí Minh-Hà Nội</v>
      </c>
      <c r="H155" t="str">
        <f>INDEX('Bảng Giá'!$N$2:$N$46,MATCH('References data'!G155,'Bảng Giá'!$Q$2:$Q$46,0))</f>
        <v>Liên Vùng đặc biệt</v>
      </c>
    </row>
    <row r="156" spans="1:8" x14ac:dyDescent="0.25">
      <c r="A156" s="12" t="s">
        <v>2777</v>
      </c>
      <c r="B156" t="s">
        <v>2756</v>
      </c>
      <c r="C156" s="45" t="str">
        <f>INDEX('Bảng Giá'!$L$2:$L$64,MATCH(TRIM('References data'!B156),'Bảng Giá'!$K$2:$K$64,0))</f>
        <v>Đà Nẵng</v>
      </c>
      <c r="D156" s="43" t="s">
        <v>3003</v>
      </c>
      <c r="E156" t="s">
        <v>2639</v>
      </c>
      <c r="F156" t="str">
        <f>INDEX('Bảng Giá'!$L$2:$L$64,MATCH(TRIM('References data'!E156),'Bảng Giá'!$K$2:$K$64,0))</f>
        <v>Hà Nội</v>
      </c>
      <c r="G156" t="str">
        <f t="shared" si="2"/>
        <v>Đà Nẵng-Hà Nội</v>
      </c>
      <c r="H156" t="str">
        <f>INDEX('Bảng Giá'!$N$2:$N$46,MATCH('References data'!G156,'Bảng Giá'!$Q$2:$Q$46,0))</f>
        <v>Liên Vùng đặc biệt</v>
      </c>
    </row>
    <row r="157" spans="1:8" x14ac:dyDescent="0.25">
      <c r="A157" s="12" t="s">
        <v>2776</v>
      </c>
      <c r="B157" t="s">
        <v>2648</v>
      </c>
      <c r="C157" s="45" t="str">
        <f>INDEX('Bảng Giá'!$L$2:$L$64,MATCH(TRIM('References data'!B157),'Bảng Giá'!$K$2:$K$64,0))</f>
        <v>Hồ Chí Minh</v>
      </c>
      <c r="D157" s="43" t="s">
        <v>3003</v>
      </c>
      <c r="E157" t="s">
        <v>2639</v>
      </c>
      <c r="F157" t="str">
        <f>INDEX('Bảng Giá'!$L$2:$L$64,MATCH(TRIM('References data'!E157),'Bảng Giá'!$K$2:$K$64,0))</f>
        <v>Hà Nội</v>
      </c>
      <c r="G157" t="str">
        <f t="shared" si="2"/>
        <v>Hồ Chí Minh-Hà Nội</v>
      </c>
      <c r="H157" t="str">
        <f>INDEX('Bảng Giá'!$N$2:$N$46,MATCH('References data'!G157,'Bảng Giá'!$Q$2:$Q$46,0))</f>
        <v>Liên Vùng đặc biệt</v>
      </c>
    </row>
    <row r="158" spans="1:8" x14ac:dyDescent="0.25">
      <c r="A158" s="12" t="s">
        <v>2750</v>
      </c>
      <c r="B158" t="s">
        <v>2751</v>
      </c>
      <c r="C158" s="45" t="str">
        <f>INDEX('Bảng Giá'!$L$2:$L$64,MATCH(TRIM('References data'!B158),'Bảng Giá'!$K$2:$K$64,0))</f>
        <v>Vùng 2</v>
      </c>
      <c r="D158" s="43" t="s">
        <v>3003</v>
      </c>
      <c r="E158" t="s">
        <v>2639</v>
      </c>
      <c r="F158" t="str">
        <f>INDEX('Bảng Giá'!$L$2:$L$64,MATCH(TRIM('References data'!E158),'Bảng Giá'!$K$2:$K$64,0))</f>
        <v>Hà Nội</v>
      </c>
      <c r="G158" t="str">
        <f t="shared" si="2"/>
        <v>Vùng 2-Hà Nội</v>
      </c>
      <c r="H158" t="str">
        <f>INDEX('Bảng Giá'!$N$2:$N$46,MATCH('References data'!G158,'Bảng Giá'!$Q$2:$Q$46,0))</f>
        <v>Liên Vùng</v>
      </c>
    </row>
    <row r="159" spans="1:8" x14ac:dyDescent="0.25">
      <c r="A159" s="12" t="s">
        <v>2777</v>
      </c>
      <c r="B159" t="s">
        <v>2756</v>
      </c>
      <c r="C159" s="45" t="str">
        <f>INDEX('Bảng Giá'!$L$2:$L$64,MATCH(TRIM('References data'!B159),'Bảng Giá'!$K$2:$K$64,0))</f>
        <v>Đà Nẵng</v>
      </c>
      <c r="D159" s="43" t="s">
        <v>3003</v>
      </c>
      <c r="E159" t="s">
        <v>2639</v>
      </c>
      <c r="F159" t="str">
        <f>INDEX('Bảng Giá'!$L$2:$L$64,MATCH(TRIM('References data'!E159),'Bảng Giá'!$K$2:$K$64,0))</f>
        <v>Hà Nội</v>
      </c>
      <c r="G159" t="str">
        <f t="shared" si="2"/>
        <v>Đà Nẵng-Hà Nội</v>
      </c>
      <c r="H159" t="str">
        <f>INDEX('Bảng Giá'!$N$2:$N$46,MATCH('References data'!G159,'Bảng Giá'!$Q$2:$Q$46,0))</f>
        <v>Liên Vùng đặc biệt</v>
      </c>
    </row>
    <row r="160" spans="1:8" x14ac:dyDescent="0.25">
      <c r="A160" s="12" t="s">
        <v>2660</v>
      </c>
      <c r="B160" t="s">
        <v>2661</v>
      </c>
      <c r="C160" s="45" t="str">
        <f>INDEX('Bảng Giá'!$L$2:$L$64,MATCH(TRIM('References data'!B160),'Bảng Giá'!$K$2:$K$64,0))</f>
        <v>Vùng 2</v>
      </c>
      <c r="D160" s="43" t="s">
        <v>3003</v>
      </c>
      <c r="E160" t="s">
        <v>2639</v>
      </c>
      <c r="F160" t="str">
        <f>INDEX('Bảng Giá'!$L$2:$L$64,MATCH(TRIM('References data'!E160),'Bảng Giá'!$K$2:$K$64,0))</f>
        <v>Hà Nội</v>
      </c>
      <c r="G160" t="str">
        <f t="shared" si="2"/>
        <v>Vùng 2-Hà Nội</v>
      </c>
      <c r="H160" t="str">
        <f>INDEX('Bảng Giá'!$N$2:$N$46,MATCH('References data'!G160,'Bảng Giá'!$Q$2:$Q$46,0))</f>
        <v>Liên Vùng</v>
      </c>
    </row>
    <row r="161" spans="1:8" x14ac:dyDescent="0.25">
      <c r="A161" s="12" t="s">
        <v>2740</v>
      </c>
      <c r="B161" t="s">
        <v>2651</v>
      </c>
      <c r="C161" s="45" t="str">
        <f>INDEX('Bảng Giá'!$L$2:$L$64,MATCH(TRIM('References data'!B161),'Bảng Giá'!$K$2:$K$64,0))</f>
        <v>Vùng 2</v>
      </c>
      <c r="D161" s="43" t="s">
        <v>3003</v>
      </c>
      <c r="E161" t="s">
        <v>2639</v>
      </c>
      <c r="F161" t="str">
        <f>INDEX('Bảng Giá'!$L$2:$L$64,MATCH(TRIM('References data'!E161),'Bảng Giá'!$K$2:$K$64,0))</f>
        <v>Hà Nội</v>
      </c>
      <c r="G161" t="str">
        <f t="shared" si="2"/>
        <v>Vùng 2-Hà Nội</v>
      </c>
      <c r="H161" t="str">
        <f>INDEX('Bảng Giá'!$N$2:$N$46,MATCH('References data'!G161,'Bảng Giá'!$Q$2:$Q$46,0))</f>
        <v>Liên Vùng</v>
      </c>
    </row>
    <row r="162" spans="1:8" x14ac:dyDescent="0.25">
      <c r="A162" s="12" t="s">
        <v>2774</v>
      </c>
      <c r="B162" t="s">
        <v>2651</v>
      </c>
      <c r="C162" s="45" t="str">
        <f>INDEX('Bảng Giá'!$L$2:$L$64,MATCH(TRIM('References data'!B162),'Bảng Giá'!$K$2:$K$64,0))</f>
        <v>Vùng 2</v>
      </c>
      <c r="D162" s="43" t="s">
        <v>3003</v>
      </c>
      <c r="E162" t="s">
        <v>2639</v>
      </c>
      <c r="F162" t="str">
        <f>INDEX('Bảng Giá'!$L$2:$L$64,MATCH(TRIM('References data'!E162),'Bảng Giá'!$K$2:$K$64,0))</f>
        <v>Hà Nội</v>
      </c>
      <c r="G162" t="str">
        <f t="shared" si="2"/>
        <v>Vùng 2-Hà Nội</v>
      </c>
      <c r="H162" t="str">
        <f>INDEX('Bảng Giá'!$N$2:$N$46,MATCH('References data'!G162,'Bảng Giá'!$Q$2:$Q$46,0))</f>
        <v>Liên Vùng</v>
      </c>
    </row>
    <row r="163" spans="1:8" x14ac:dyDescent="0.25">
      <c r="A163" s="12" t="s">
        <v>2772</v>
      </c>
      <c r="B163" t="s">
        <v>2756</v>
      </c>
      <c r="C163" s="45" t="str">
        <f>INDEX('Bảng Giá'!$L$2:$L$64,MATCH(TRIM('References data'!B163),'Bảng Giá'!$K$2:$K$64,0))</f>
        <v>Đà Nẵng</v>
      </c>
      <c r="D163" s="43" t="s">
        <v>3003</v>
      </c>
      <c r="E163" t="s">
        <v>2639</v>
      </c>
      <c r="F163" t="str">
        <f>INDEX('Bảng Giá'!$L$2:$L$64,MATCH(TRIM('References data'!E163),'Bảng Giá'!$K$2:$K$64,0))</f>
        <v>Hà Nội</v>
      </c>
      <c r="G163" t="str">
        <f t="shared" si="2"/>
        <v>Đà Nẵng-Hà Nội</v>
      </c>
      <c r="H163" t="str">
        <f>INDEX('Bảng Giá'!$N$2:$N$46,MATCH('References data'!G163,'Bảng Giá'!$Q$2:$Q$46,0))</f>
        <v>Liên Vùng đặc biệt</v>
      </c>
    </row>
    <row r="164" spans="1:8" x14ac:dyDescent="0.25">
      <c r="A164" s="12" t="s">
        <v>2778</v>
      </c>
      <c r="B164" t="s">
        <v>2648</v>
      </c>
      <c r="C164" s="45" t="str">
        <f>INDEX('Bảng Giá'!$L$2:$L$64,MATCH(TRIM('References data'!B164),'Bảng Giá'!$K$2:$K$64,0))</f>
        <v>Hồ Chí Minh</v>
      </c>
      <c r="D164" s="43" t="s">
        <v>3003</v>
      </c>
      <c r="E164" t="s">
        <v>2639</v>
      </c>
      <c r="F164" t="str">
        <f>INDEX('Bảng Giá'!$L$2:$L$64,MATCH(TRIM('References data'!E164),'Bảng Giá'!$K$2:$K$64,0))</f>
        <v>Hà Nội</v>
      </c>
      <c r="G164" t="str">
        <f t="shared" si="2"/>
        <v>Hồ Chí Minh-Hà Nội</v>
      </c>
      <c r="H164" t="str">
        <f>INDEX('Bảng Giá'!$N$2:$N$46,MATCH('References data'!G164,'Bảng Giá'!$Q$2:$Q$46,0))</f>
        <v>Liên Vùng đặc biệt</v>
      </c>
    </row>
    <row r="165" spans="1:8" x14ac:dyDescent="0.25">
      <c r="A165" s="12" t="s">
        <v>2779</v>
      </c>
      <c r="B165" t="s">
        <v>2648</v>
      </c>
      <c r="C165" s="45" t="str">
        <f>INDEX('Bảng Giá'!$L$2:$L$64,MATCH(TRIM('References data'!B165),'Bảng Giá'!$K$2:$K$64,0))</f>
        <v>Hồ Chí Minh</v>
      </c>
      <c r="D165" s="43" t="s">
        <v>3003</v>
      </c>
      <c r="E165" t="s">
        <v>2639</v>
      </c>
      <c r="F165" t="str">
        <f>INDEX('Bảng Giá'!$L$2:$L$64,MATCH(TRIM('References data'!E165),'Bảng Giá'!$K$2:$K$64,0))</f>
        <v>Hà Nội</v>
      </c>
      <c r="G165" t="str">
        <f t="shared" si="2"/>
        <v>Hồ Chí Minh-Hà Nội</v>
      </c>
      <c r="H165" t="str">
        <f>INDEX('Bảng Giá'!$N$2:$N$46,MATCH('References data'!G165,'Bảng Giá'!$Q$2:$Q$46,0))</f>
        <v>Liên Vùng đặc biệt</v>
      </c>
    </row>
    <row r="166" spans="1:8" x14ac:dyDescent="0.25">
      <c r="A166" s="12" t="s">
        <v>2776</v>
      </c>
      <c r="B166" t="s">
        <v>2648</v>
      </c>
      <c r="C166" s="45" t="str">
        <f>INDEX('Bảng Giá'!$L$2:$L$64,MATCH(TRIM('References data'!B166),'Bảng Giá'!$K$2:$K$64,0))</f>
        <v>Hồ Chí Minh</v>
      </c>
      <c r="D166" s="43" t="s">
        <v>3003</v>
      </c>
      <c r="E166" t="s">
        <v>2639</v>
      </c>
      <c r="F166" t="str">
        <f>INDEX('Bảng Giá'!$L$2:$L$64,MATCH(TRIM('References data'!E166),'Bảng Giá'!$K$2:$K$64,0))</f>
        <v>Hà Nội</v>
      </c>
      <c r="G166" t="str">
        <f t="shared" si="2"/>
        <v>Hồ Chí Minh-Hà Nội</v>
      </c>
      <c r="H166" t="str">
        <f>INDEX('Bảng Giá'!$N$2:$N$46,MATCH('References data'!G166,'Bảng Giá'!$Q$2:$Q$46,0))</f>
        <v>Liên Vùng đặc biệt</v>
      </c>
    </row>
    <row r="167" spans="1:8" x14ac:dyDescent="0.25">
      <c r="A167" s="12" t="s">
        <v>2757</v>
      </c>
      <c r="B167" t="s">
        <v>2756</v>
      </c>
      <c r="C167" s="45" t="str">
        <f>INDEX('Bảng Giá'!$L$2:$L$64,MATCH(TRIM('References data'!B167),'Bảng Giá'!$K$2:$K$64,0))</f>
        <v>Đà Nẵng</v>
      </c>
      <c r="D167" s="43" t="s">
        <v>3003</v>
      </c>
      <c r="E167" t="s">
        <v>2639</v>
      </c>
      <c r="F167" t="str">
        <f>INDEX('Bảng Giá'!$L$2:$L$64,MATCH(TRIM('References data'!E167),'Bảng Giá'!$K$2:$K$64,0))</f>
        <v>Hà Nội</v>
      </c>
      <c r="G167" t="str">
        <f t="shared" si="2"/>
        <v>Đà Nẵng-Hà Nội</v>
      </c>
      <c r="H167" t="str">
        <f>INDEX('Bảng Giá'!$N$2:$N$46,MATCH('References data'!G167,'Bảng Giá'!$Q$2:$Q$46,0))</f>
        <v>Liên Vùng đặc biệt</v>
      </c>
    </row>
    <row r="168" spans="1:8" x14ac:dyDescent="0.25">
      <c r="A168" s="12" t="s">
        <v>2766</v>
      </c>
      <c r="B168" t="s">
        <v>2756</v>
      </c>
      <c r="C168" s="45" t="str">
        <f>INDEX('Bảng Giá'!$L$2:$L$64,MATCH(TRIM('References data'!B168),'Bảng Giá'!$K$2:$K$64,0))</f>
        <v>Đà Nẵng</v>
      </c>
      <c r="D168" s="43" t="s">
        <v>3003</v>
      </c>
      <c r="E168" t="s">
        <v>2639</v>
      </c>
      <c r="F168" t="str">
        <f>INDEX('Bảng Giá'!$L$2:$L$64,MATCH(TRIM('References data'!E168),'Bảng Giá'!$K$2:$K$64,0))</f>
        <v>Hà Nội</v>
      </c>
      <c r="G168" t="str">
        <f t="shared" si="2"/>
        <v>Đà Nẵng-Hà Nội</v>
      </c>
      <c r="H168" t="str">
        <f>INDEX('Bảng Giá'!$N$2:$N$46,MATCH('References data'!G168,'Bảng Giá'!$Q$2:$Q$46,0))</f>
        <v>Liên Vùng đặc biệt</v>
      </c>
    </row>
    <row r="169" spans="1:8" x14ac:dyDescent="0.25">
      <c r="A169" s="12" t="s">
        <v>2777</v>
      </c>
      <c r="B169" t="s">
        <v>2756</v>
      </c>
      <c r="C169" s="45" t="str">
        <f>INDEX('Bảng Giá'!$L$2:$L$64,MATCH(TRIM('References data'!B169),'Bảng Giá'!$K$2:$K$64,0))</f>
        <v>Đà Nẵng</v>
      </c>
      <c r="D169" s="43" t="s">
        <v>3003</v>
      </c>
      <c r="E169" t="s">
        <v>2639</v>
      </c>
      <c r="F169" t="str">
        <f>INDEX('Bảng Giá'!$L$2:$L$64,MATCH(TRIM('References data'!E169),'Bảng Giá'!$K$2:$K$64,0))</f>
        <v>Hà Nội</v>
      </c>
      <c r="G169" t="str">
        <f t="shared" si="2"/>
        <v>Đà Nẵng-Hà Nội</v>
      </c>
      <c r="H169" t="str">
        <f>INDEX('Bảng Giá'!$N$2:$N$46,MATCH('References data'!G169,'Bảng Giá'!$Q$2:$Q$46,0))</f>
        <v>Liên Vùng đặc biệt</v>
      </c>
    </row>
    <row r="170" spans="1:8" x14ac:dyDescent="0.25">
      <c r="A170" s="12" t="s">
        <v>2778</v>
      </c>
      <c r="B170" t="s">
        <v>2648</v>
      </c>
      <c r="C170" s="45" t="str">
        <f>INDEX('Bảng Giá'!$L$2:$L$64,MATCH(TRIM('References data'!B170),'Bảng Giá'!$K$2:$K$64,0))</f>
        <v>Hồ Chí Minh</v>
      </c>
      <c r="D170" s="43" t="s">
        <v>3003</v>
      </c>
      <c r="E170" t="s">
        <v>2639</v>
      </c>
      <c r="F170" t="str">
        <f>INDEX('Bảng Giá'!$L$2:$L$64,MATCH(TRIM('References data'!E170),'Bảng Giá'!$K$2:$K$64,0))</f>
        <v>Hà Nội</v>
      </c>
      <c r="G170" t="str">
        <f t="shared" si="2"/>
        <v>Hồ Chí Minh-Hà Nội</v>
      </c>
      <c r="H170" t="str">
        <f>INDEX('Bảng Giá'!$N$2:$N$46,MATCH('References data'!G170,'Bảng Giá'!$Q$2:$Q$46,0))</f>
        <v>Liên Vùng đặc biệt</v>
      </c>
    </row>
    <row r="171" spans="1:8" x14ac:dyDescent="0.25">
      <c r="A171" s="12" t="s">
        <v>2780</v>
      </c>
      <c r="B171" t="s">
        <v>2651</v>
      </c>
      <c r="C171" s="45" t="str">
        <f>INDEX('Bảng Giá'!$L$2:$L$64,MATCH(TRIM('References data'!B171),'Bảng Giá'!$K$2:$K$64,0))</f>
        <v>Vùng 2</v>
      </c>
      <c r="D171" s="43" t="s">
        <v>3003</v>
      </c>
      <c r="E171" t="s">
        <v>2639</v>
      </c>
      <c r="F171" t="str">
        <f>INDEX('Bảng Giá'!$L$2:$L$64,MATCH(TRIM('References data'!E171),'Bảng Giá'!$K$2:$K$64,0))</f>
        <v>Hà Nội</v>
      </c>
      <c r="G171" t="str">
        <f t="shared" si="2"/>
        <v>Vùng 2-Hà Nội</v>
      </c>
      <c r="H171" t="str">
        <f>INDEX('Bảng Giá'!$N$2:$N$46,MATCH('References data'!G171,'Bảng Giá'!$Q$2:$Q$46,0))</f>
        <v>Liên Vùng</v>
      </c>
    </row>
    <row r="172" spans="1:8" x14ac:dyDescent="0.25">
      <c r="A172" s="12" t="s">
        <v>2750</v>
      </c>
      <c r="B172" t="s">
        <v>2751</v>
      </c>
      <c r="C172" s="45" t="str">
        <f>INDEX('Bảng Giá'!$L$2:$L$64,MATCH(TRIM('References data'!B172),'Bảng Giá'!$K$2:$K$64,0))</f>
        <v>Vùng 2</v>
      </c>
      <c r="D172" s="43" t="s">
        <v>3003</v>
      </c>
      <c r="E172" t="s">
        <v>2639</v>
      </c>
      <c r="F172" t="str">
        <f>INDEX('Bảng Giá'!$L$2:$L$64,MATCH(TRIM('References data'!E172),'Bảng Giá'!$K$2:$K$64,0))</f>
        <v>Hà Nội</v>
      </c>
      <c r="G172" t="str">
        <f t="shared" si="2"/>
        <v>Vùng 2-Hà Nội</v>
      </c>
      <c r="H172" t="str">
        <f>INDEX('Bảng Giá'!$N$2:$N$46,MATCH('References data'!G172,'Bảng Giá'!$Q$2:$Q$46,0))</f>
        <v>Liên Vùng</v>
      </c>
    </row>
    <row r="173" spans="1:8" x14ac:dyDescent="0.25">
      <c r="A173" s="12" t="s">
        <v>2781</v>
      </c>
      <c r="B173" t="s">
        <v>2648</v>
      </c>
      <c r="C173" s="45" t="str">
        <f>INDEX('Bảng Giá'!$L$2:$L$64,MATCH(TRIM('References data'!B173),'Bảng Giá'!$K$2:$K$64,0))</f>
        <v>Hồ Chí Minh</v>
      </c>
      <c r="D173" s="43" t="s">
        <v>3003</v>
      </c>
      <c r="E173" t="s">
        <v>2639</v>
      </c>
      <c r="F173" t="str">
        <f>INDEX('Bảng Giá'!$L$2:$L$64,MATCH(TRIM('References data'!E173),'Bảng Giá'!$K$2:$K$64,0))</f>
        <v>Hà Nội</v>
      </c>
      <c r="G173" t="str">
        <f t="shared" si="2"/>
        <v>Hồ Chí Minh-Hà Nội</v>
      </c>
      <c r="H173" t="str">
        <f>INDEX('Bảng Giá'!$N$2:$N$46,MATCH('References data'!G173,'Bảng Giá'!$Q$2:$Q$46,0))</f>
        <v>Liên Vùng đặc biệt</v>
      </c>
    </row>
    <row r="174" spans="1:8" x14ac:dyDescent="0.25">
      <c r="A174" s="12" t="s">
        <v>2782</v>
      </c>
      <c r="B174" t="s">
        <v>2648</v>
      </c>
      <c r="C174" s="45" t="str">
        <f>INDEX('Bảng Giá'!$L$2:$L$64,MATCH(TRIM('References data'!B174),'Bảng Giá'!$K$2:$K$64,0))</f>
        <v>Hồ Chí Minh</v>
      </c>
      <c r="D174" s="43" t="s">
        <v>3003</v>
      </c>
      <c r="E174" t="s">
        <v>2639</v>
      </c>
      <c r="F174" t="str">
        <f>INDEX('Bảng Giá'!$L$2:$L$64,MATCH(TRIM('References data'!E174),'Bảng Giá'!$K$2:$K$64,0))</f>
        <v>Hà Nội</v>
      </c>
      <c r="G174" t="str">
        <f t="shared" si="2"/>
        <v>Hồ Chí Minh-Hà Nội</v>
      </c>
      <c r="H174" t="str">
        <f>INDEX('Bảng Giá'!$N$2:$N$46,MATCH('References data'!G174,'Bảng Giá'!$Q$2:$Q$46,0))</f>
        <v>Liên Vùng đặc biệt</v>
      </c>
    </row>
    <row r="175" spans="1:8" x14ac:dyDescent="0.25">
      <c r="A175" s="12" t="s">
        <v>2783</v>
      </c>
      <c r="B175" t="s">
        <v>2784</v>
      </c>
      <c r="C175" s="45" t="str">
        <f>INDEX('Bảng Giá'!$L$2:$L$64,MATCH(TRIM('References data'!B175),'Bảng Giá'!$K$2:$K$64,0))</f>
        <v>Vùng 2</v>
      </c>
      <c r="D175" s="43" t="s">
        <v>3003</v>
      </c>
      <c r="E175" t="s">
        <v>2639</v>
      </c>
      <c r="F175" t="str">
        <f>INDEX('Bảng Giá'!$L$2:$L$64,MATCH(TRIM('References data'!E175),'Bảng Giá'!$K$2:$K$64,0))</f>
        <v>Hà Nội</v>
      </c>
      <c r="G175" t="str">
        <f t="shared" si="2"/>
        <v>Vùng 2-Hà Nội</v>
      </c>
      <c r="H175" t="str">
        <f>INDEX('Bảng Giá'!$N$2:$N$46,MATCH('References data'!G175,'Bảng Giá'!$Q$2:$Q$46,0))</f>
        <v>Liên Vùng</v>
      </c>
    </row>
    <row r="176" spans="1:8" x14ac:dyDescent="0.25">
      <c r="A176" s="12" t="s">
        <v>2785</v>
      </c>
      <c r="B176" t="s">
        <v>2651</v>
      </c>
      <c r="C176" s="45" t="str">
        <f>INDEX('Bảng Giá'!$L$2:$L$64,MATCH(TRIM('References data'!B176),'Bảng Giá'!$K$2:$K$64,0))</f>
        <v>Vùng 2</v>
      </c>
      <c r="D176" s="43" t="s">
        <v>3003</v>
      </c>
      <c r="E176" t="s">
        <v>2639</v>
      </c>
      <c r="F176" t="str">
        <f>INDEX('Bảng Giá'!$L$2:$L$64,MATCH(TRIM('References data'!E176),'Bảng Giá'!$K$2:$K$64,0))</f>
        <v>Hà Nội</v>
      </c>
      <c r="G176" t="str">
        <f t="shared" si="2"/>
        <v>Vùng 2-Hà Nội</v>
      </c>
      <c r="H176" t="str">
        <f>INDEX('Bảng Giá'!$N$2:$N$46,MATCH('References data'!G176,'Bảng Giá'!$Q$2:$Q$46,0))</f>
        <v>Liên Vùng</v>
      </c>
    </row>
    <row r="177" spans="1:8" x14ac:dyDescent="0.25">
      <c r="A177" s="12" t="s">
        <v>2750</v>
      </c>
      <c r="B177" t="s">
        <v>2751</v>
      </c>
      <c r="C177" s="45" t="str">
        <f>INDEX('Bảng Giá'!$L$2:$L$64,MATCH(TRIM('References data'!B177),'Bảng Giá'!$K$2:$K$64,0))</f>
        <v>Vùng 2</v>
      </c>
      <c r="D177" s="43" t="s">
        <v>3003</v>
      </c>
      <c r="E177" t="s">
        <v>2639</v>
      </c>
      <c r="F177" t="str">
        <f>INDEX('Bảng Giá'!$L$2:$L$64,MATCH(TRIM('References data'!E177),'Bảng Giá'!$K$2:$K$64,0))</f>
        <v>Hà Nội</v>
      </c>
      <c r="G177" t="str">
        <f t="shared" si="2"/>
        <v>Vùng 2-Hà Nội</v>
      </c>
      <c r="H177" t="str">
        <f>INDEX('Bảng Giá'!$N$2:$N$46,MATCH('References data'!G177,'Bảng Giá'!$Q$2:$Q$46,0))</f>
        <v>Liên Vùng</v>
      </c>
    </row>
    <row r="178" spans="1:8" x14ac:dyDescent="0.25">
      <c r="A178" s="12" t="s">
        <v>2779</v>
      </c>
      <c r="B178" t="s">
        <v>2648</v>
      </c>
      <c r="C178" s="45" t="str">
        <f>INDEX('Bảng Giá'!$L$2:$L$64,MATCH(TRIM('References data'!B178),'Bảng Giá'!$K$2:$K$64,0))</f>
        <v>Hồ Chí Minh</v>
      </c>
      <c r="D178" s="43" t="s">
        <v>3003</v>
      </c>
      <c r="E178" t="s">
        <v>2639</v>
      </c>
      <c r="F178" t="str">
        <f>INDEX('Bảng Giá'!$L$2:$L$64,MATCH(TRIM('References data'!E178),'Bảng Giá'!$K$2:$K$64,0))</f>
        <v>Hà Nội</v>
      </c>
      <c r="G178" t="str">
        <f t="shared" si="2"/>
        <v>Hồ Chí Minh-Hà Nội</v>
      </c>
      <c r="H178" t="str">
        <f>INDEX('Bảng Giá'!$N$2:$N$46,MATCH('References data'!G178,'Bảng Giá'!$Q$2:$Q$46,0))</f>
        <v>Liên Vùng đặc biệt</v>
      </c>
    </row>
    <row r="179" spans="1:8" x14ac:dyDescent="0.25">
      <c r="A179" s="12" t="s">
        <v>2781</v>
      </c>
      <c r="B179" t="s">
        <v>2648</v>
      </c>
      <c r="C179" s="45" t="str">
        <f>INDEX('Bảng Giá'!$L$2:$L$64,MATCH(TRIM('References data'!B179),'Bảng Giá'!$K$2:$K$64,0))</f>
        <v>Hồ Chí Minh</v>
      </c>
      <c r="D179" s="43" t="s">
        <v>3003</v>
      </c>
      <c r="E179" t="s">
        <v>2639</v>
      </c>
      <c r="F179" t="str">
        <f>INDEX('Bảng Giá'!$L$2:$L$64,MATCH(TRIM('References data'!E179),'Bảng Giá'!$K$2:$K$64,0))</f>
        <v>Hà Nội</v>
      </c>
      <c r="G179" t="str">
        <f t="shared" si="2"/>
        <v>Hồ Chí Minh-Hà Nội</v>
      </c>
      <c r="H179" t="str">
        <f>INDEX('Bảng Giá'!$N$2:$N$46,MATCH('References data'!G179,'Bảng Giá'!$Q$2:$Q$46,0))</f>
        <v>Liên Vùng đặc biệt</v>
      </c>
    </row>
    <row r="180" spans="1:8" x14ac:dyDescent="0.25">
      <c r="A180" s="12" t="s">
        <v>2786</v>
      </c>
      <c r="B180" t="s">
        <v>2787</v>
      </c>
      <c r="C180" s="45" t="str">
        <f>INDEX('Bảng Giá'!$L$2:$L$64,MATCH(TRIM('References data'!B180),'Bảng Giá'!$K$2:$K$64,0))</f>
        <v>Vùng 1</v>
      </c>
      <c r="D180" s="43" t="s">
        <v>3003</v>
      </c>
      <c r="E180" t="s">
        <v>2639</v>
      </c>
      <c r="F180" t="str">
        <f>INDEX('Bảng Giá'!$L$2:$L$64,MATCH(TRIM('References data'!E180),'Bảng Giá'!$K$2:$K$64,0))</f>
        <v>Hà Nội</v>
      </c>
      <c r="G180" t="str">
        <f t="shared" si="2"/>
        <v>Vùng 1-Hà Nội</v>
      </c>
      <c r="H180" t="str">
        <f>INDEX('Bảng Giá'!$N$2:$N$46,MATCH('References data'!G180,'Bảng Giá'!$Q$2:$Q$46,0))</f>
        <v>Liên Vùng</v>
      </c>
    </row>
    <row r="181" spans="1:8" x14ac:dyDescent="0.25">
      <c r="A181" s="12" t="s">
        <v>2755</v>
      </c>
      <c r="B181" t="s">
        <v>2756</v>
      </c>
      <c r="C181" s="45" t="str">
        <f>INDEX('Bảng Giá'!$L$2:$L$64,MATCH(TRIM('References data'!B181),'Bảng Giá'!$K$2:$K$64,0))</f>
        <v>Đà Nẵng</v>
      </c>
      <c r="D181" s="43" t="s">
        <v>3003</v>
      </c>
      <c r="E181" t="s">
        <v>2639</v>
      </c>
      <c r="F181" t="str">
        <f>INDEX('Bảng Giá'!$L$2:$L$64,MATCH(TRIM('References data'!E181),'Bảng Giá'!$K$2:$K$64,0))</f>
        <v>Hà Nội</v>
      </c>
      <c r="G181" t="str">
        <f t="shared" si="2"/>
        <v>Đà Nẵng-Hà Nội</v>
      </c>
      <c r="H181" t="str">
        <f>INDEX('Bảng Giá'!$N$2:$N$46,MATCH('References data'!G181,'Bảng Giá'!$Q$2:$Q$46,0))</f>
        <v>Liên Vùng đặc biệt</v>
      </c>
    </row>
    <row r="182" spans="1:8" x14ac:dyDescent="0.25">
      <c r="A182" s="12" t="s">
        <v>2772</v>
      </c>
      <c r="B182" t="s">
        <v>2756</v>
      </c>
      <c r="C182" s="45" t="str">
        <f>INDEX('Bảng Giá'!$L$2:$L$64,MATCH(TRIM('References data'!B182),'Bảng Giá'!$K$2:$K$64,0))</f>
        <v>Đà Nẵng</v>
      </c>
      <c r="D182" s="43" t="s">
        <v>3003</v>
      </c>
      <c r="E182" t="s">
        <v>2639</v>
      </c>
      <c r="F182" t="str">
        <f>INDEX('Bảng Giá'!$L$2:$L$64,MATCH(TRIM('References data'!E182),'Bảng Giá'!$K$2:$K$64,0))</f>
        <v>Hà Nội</v>
      </c>
      <c r="G182" t="str">
        <f t="shared" si="2"/>
        <v>Đà Nẵng-Hà Nội</v>
      </c>
      <c r="H182" t="str">
        <f>INDEX('Bảng Giá'!$N$2:$N$46,MATCH('References data'!G182,'Bảng Giá'!$Q$2:$Q$46,0))</f>
        <v>Liên Vùng đặc biệt</v>
      </c>
    </row>
    <row r="183" spans="1:8" x14ac:dyDescent="0.25">
      <c r="A183" s="12" t="s">
        <v>2788</v>
      </c>
      <c r="B183" t="s">
        <v>2651</v>
      </c>
      <c r="C183" s="45" t="str">
        <f>INDEX('Bảng Giá'!$L$2:$L$64,MATCH(TRIM('References data'!B183),'Bảng Giá'!$K$2:$K$64,0))</f>
        <v>Vùng 2</v>
      </c>
      <c r="D183" s="43" t="s">
        <v>3003</v>
      </c>
      <c r="E183" t="s">
        <v>2639</v>
      </c>
      <c r="F183" t="str">
        <f>INDEX('Bảng Giá'!$L$2:$L$64,MATCH(TRIM('References data'!E183),'Bảng Giá'!$K$2:$K$64,0))</f>
        <v>Hà Nội</v>
      </c>
      <c r="G183" t="str">
        <f t="shared" si="2"/>
        <v>Vùng 2-Hà Nội</v>
      </c>
      <c r="H183" t="str">
        <f>INDEX('Bảng Giá'!$N$2:$N$46,MATCH('References data'!G183,'Bảng Giá'!$Q$2:$Q$46,0))</f>
        <v>Liên Vùng</v>
      </c>
    </row>
    <row r="184" spans="1:8" x14ac:dyDescent="0.25">
      <c r="A184" s="12" t="s">
        <v>2774</v>
      </c>
      <c r="B184" t="s">
        <v>2651</v>
      </c>
      <c r="C184" s="45" t="str">
        <f>INDEX('Bảng Giá'!$L$2:$L$64,MATCH(TRIM('References data'!B184),'Bảng Giá'!$K$2:$K$64,0))</f>
        <v>Vùng 2</v>
      </c>
      <c r="D184" s="43" t="s">
        <v>3003</v>
      </c>
      <c r="E184" t="s">
        <v>2639</v>
      </c>
      <c r="F184" t="str">
        <f>INDEX('Bảng Giá'!$L$2:$L$64,MATCH(TRIM('References data'!E184),'Bảng Giá'!$K$2:$K$64,0))</f>
        <v>Hà Nội</v>
      </c>
      <c r="G184" t="str">
        <f t="shared" si="2"/>
        <v>Vùng 2-Hà Nội</v>
      </c>
      <c r="H184" t="str">
        <f>INDEX('Bảng Giá'!$N$2:$N$46,MATCH('References data'!G184,'Bảng Giá'!$Q$2:$Q$46,0))</f>
        <v>Liên Vùng</v>
      </c>
    </row>
    <row r="185" spans="1:8" x14ac:dyDescent="0.25">
      <c r="A185" s="12" t="s">
        <v>2750</v>
      </c>
      <c r="B185" t="s">
        <v>2751</v>
      </c>
      <c r="C185" s="45" t="str">
        <f>INDEX('Bảng Giá'!$L$2:$L$64,MATCH(TRIM('References data'!B185),'Bảng Giá'!$K$2:$K$64,0))</f>
        <v>Vùng 2</v>
      </c>
      <c r="D185" s="43" t="s">
        <v>3003</v>
      </c>
      <c r="E185" t="s">
        <v>2639</v>
      </c>
      <c r="F185" t="str">
        <f>INDEX('Bảng Giá'!$L$2:$L$64,MATCH(TRIM('References data'!E185),'Bảng Giá'!$K$2:$K$64,0))</f>
        <v>Hà Nội</v>
      </c>
      <c r="G185" t="str">
        <f t="shared" si="2"/>
        <v>Vùng 2-Hà Nội</v>
      </c>
      <c r="H185" t="str">
        <f>INDEX('Bảng Giá'!$N$2:$N$46,MATCH('References data'!G185,'Bảng Giá'!$Q$2:$Q$46,0))</f>
        <v>Liên Vùng</v>
      </c>
    </row>
    <row r="186" spans="1:8" x14ac:dyDescent="0.25">
      <c r="A186" s="12" t="s">
        <v>2750</v>
      </c>
      <c r="B186" t="s">
        <v>2751</v>
      </c>
      <c r="C186" s="45" t="str">
        <f>INDEX('Bảng Giá'!$L$2:$L$64,MATCH(TRIM('References data'!B186),'Bảng Giá'!$K$2:$K$64,0))</f>
        <v>Vùng 2</v>
      </c>
      <c r="D186" s="43" t="s">
        <v>3003</v>
      </c>
      <c r="E186" t="s">
        <v>2639</v>
      </c>
      <c r="F186" t="str">
        <f>INDEX('Bảng Giá'!$L$2:$L$64,MATCH(TRIM('References data'!E186),'Bảng Giá'!$K$2:$K$64,0))</f>
        <v>Hà Nội</v>
      </c>
      <c r="G186" t="str">
        <f t="shared" si="2"/>
        <v>Vùng 2-Hà Nội</v>
      </c>
      <c r="H186" t="str">
        <f>INDEX('Bảng Giá'!$N$2:$N$46,MATCH('References data'!G186,'Bảng Giá'!$Q$2:$Q$46,0))</f>
        <v>Liên Vùng</v>
      </c>
    </row>
    <row r="187" spans="1:8" x14ac:dyDescent="0.25">
      <c r="A187" s="12" t="s">
        <v>2772</v>
      </c>
      <c r="B187" t="s">
        <v>2756</v>
      </c>
      <c r="C187" s="45" t="str">
        <f>INDEX('Bảng Giá'!$L$2:$L$64,MATCH(TRIM('References data'!B187),'Bảng Giá'!$K$2:$K$64,0))</f>
        <v>Đà Nẵng</v>
      </c>
      <c r="D187" s="43" t="s">
        <v>3003</v>
      </c>
      <c r="E187" t="s">
        <v>2639</v>
      </c>
      <c r="F187" t="str">
        <f>INDEX('Bảng Giá'!$L$2:$L$64,MATCH(TRIM('References data'!E187),'Bảng Giá'!$K$2:$K$64,0))</f>
        <v>Hà Nội</v>
      </c>
      <c r="G187" t="str">
        <f t="shared" si="2"/>
        <v>Đà Nẵng-Hà Nội</v>
      </c>
      <c r="H187" t="str">
        <f>INDEX('Bảng Giá'!$N$2:$N$46,MATCH('References data'!G187,'Bảng Giá'!$Q$2:$Q$46,0))</f>
        <v>Liên Vùng đặc biệt</v>
      </c>
    </row>
    <row r="188" spans="1:8" x14ac:dyDescent="0.25">
      <c r="A188" s="12" t="s">
        <v>2750</v>
      </c>
      <c r="B188" t="s">
        <v>2751</v>
      </c>
      <c r="C188" s="45" t="str">
        <f>INDEX('Bảng Giá'!$L$2:$L$64,MATCH(TRIM('References data'!B188),'Bảng Giá'!$K$2:$K$64,0))</f>
        <v>Vùng 2</v>
      </c>
      <c r="D188" s="43" t="s">
        <v>3003</v>
      </c>
      <c r="E188" t="s">
        <v>2639</v>
      </c>
      <c r="F188" t="str">
        <f>INDEX('Bảng Giá'!$L$2:$L$64,MATCH(TRIM('References data'!E188),'Bảng Giá'!$K$2:$K$64,0))</f>
        <v>Hà Nội</v>
      </c>
      <c r="G188" t="str">
        <f t="shared" si="2"/>
        <v>Vùng 2-Hà Nội</v>
      </c>
      <c r="H188" t="str">
        <f>INDEX('Bảng Giá'!$N$2:$N$46,MATCH('References data'!G188,'Bảng Giá'!$Q$2:$Q$46,0))</f>
        <v>Liên Vùng</v>
      </c>
    </row>
    <row r="189" spans="1:8" x14ac:dyDescent="0.25">
      <c r="A189" s="12" t="s">
        <v>2739</v>
      </c>
      <c r="B189" t="s">
        <v>2648</v>
      </c>
      <c r="C189" s="45" t="str">
        <f>INDEX('Bảng Giá'!$L$2:$L$64,MATCH(TRIM('References data'!B189),'Bảng Giá'!$K$2:$K$64,0))</f>
        <v>Hồ Chí Minh</v>
      </c>
      <c r="D189" s="43" t="s">
        <v>3003</v>
      </c>
      <c r="E189" t="s">
        <v>2639</v>
      </c>
      <c r="F189" t="str">
        <f>INDEX('Bảng Giá'!$L$2:$L$64,MATCH(TRIM('References data'!E189),'Bảng Giá'!$K$2:$K$64,0))</f>
        <v>Hà Nội</v>
      </c>
      <c r="G189" t="str">
        <f t="shared" si="2"/>
        <v>Hồ Chí Minh-Hà Nội</v>
      </c>
      <c r="H189" t="str">
        <f>INDEX('Bảng Giá'!$N$2:$N$46,MATCH('References data'!G189,'Bảng Giá'!$Q$2:$Q$46,0))</f>
        <v>Liên Vùng đặc biệt</v>
      </c>
    </row>
    <row r="190" spans="1:8" x14ac:dyDescent="0.25">
      <c r="A190" s="12" t="s">
        <v>2789</v>
      </c>
      <c r="B190" t="s">
        <v>2784</v>
      </c>
      <c r="C190" s="45" t="str">
        <f>INDEX('Bảng Giá'!$L$2:$L$64,MATCH(TRIM('References data'!B190),'Bảng Giá'!$K$2:$K$64,0))</f>
        <v>Vùng 2</v>
      </c>
      <c r="D190" s="43" t="s">
        <v>3003</v>
      </c>
      <c r="E190" t="s">
        <v>2639</v>
      </c>
      <c r="F190" t="str">
        <f>INDEX('Bảng Giá'!$L$2:$L$64,MATCH(TRIM('References data'!E190),'Bảng Giá'!$K$2:$K$64,0))</f>
        <v>Hà Nội</v>
      </c>
      <c r="G190" t="str">
        <f t="shared" si="2"/>
        <v>Vùng 2-Hà Nội</v>
      </c>
      <c r="H190" t="str">
        <f>INDEX('Bảng Giá'!$N$2:$N$46,MATCH('References data'!G190,'Bảng Giá'!$Q$2:$Q$46,0))</f>
        <v>Liên Vùng</v>
      </c>
    </row>
    <row r="191" spans="1:8" x14ac:dyDescent="0.25">
      <c r="A191" s="12" t="s">
        <v>2782</v>
      </c>
      <c r="B191" t="s">
        <v>2648</v>
      </c>
      <c r="C191" s="45" t="str">
        <f>INDEX('Bảng Giá'!$L$2:$L$64,MATCH(TRIM('References data'!B191),'Bảng Giá'!$K$2:$K$64,0))</f>
        <v>Hồ Chí Minh</v>
      </c>
      <c r="D191" s="43" t="s">
        <v>3003</v>
      </c>
      <c r="E191" t="s">
        <v>2639</v>
      </c>
      <c r="F191" t="str">
        <f>INDEX('Bảng Giá'!$L$2:$L$64,MATCH(TRIM('References data'!E191),'Bảng Giá'!$K$2:$K$64,0))</f>
        <v>Hà Nội</v>
      </c>
      <c r="G191" t="str">
        <f t="shared" si="2"/>
        <v>Hồ Chí Minh-Hà Nội</v>
      </c>
      <c r="H191" t="str">
        <f>INDEX('Bảng Giá'!$N$2:$N$46,MATCH('References data'!G191,'Bảng Giá'!$Q$2:$Q$46,0))</f>
        <v>Liên Vùng đặc biệt</v>
      </c>
    </row>
    <row r="192" spans="1:8" x14ac:dyDescent="0.25">
      <c r="A192" s="12" t="s">
        <v>2757</v>
      </c>
      <c r="B192" t="s">
        <v>2756</v>
      </c>
      <c r="C192" s="45" t="str">
        <f>INDEX('Bảng Giá'!$L$2:$L$64,MATCH(TRIM('References data'!B192),'Bảng Giá'!$K$2:$K$64,0))</f>
        <v>Đà Nẵng</v>
      </c>
      <c r="D192" s="43" t="s">
        <v>3003</v>
      </c>
      <c r="E192" t="s">
        <v>2639</v>
      </c>
      <c r="F192" t="str">
        <f>INDEX('Bảng Giá'!$L$2:$L$64,MATCH(TRIM('References data'!E192),'Bảng Giá'!$K$2:$K$64,0))</f>
        <v>Hà Nội</v>
      </c>
      <c r="G192" t="str">
        <f t="shared" si="2"/>
        <v>Đà Nẵng-Hà Nội</v>
      </c>
      <c r="H192" t="str">
        <f>INDEX('Bảng Giá'!$N$2:$N$46,MATCH('References data'!G192,'Bảng Giá'!$Q$2:$Q$46,0))</f>
        <v>Liên Vùng đặc biệt</v>
      </c>
    </row>
    <row r="193" spans="1:8" x14ac:dyDescent="0.25">
      <c r="A193" s="12" t="s">
        <v>2783</v>
      </c>
      <c r="B193" t="s">
        <v>2784</v>
      </c>
      <c r="C193" s="45" t="str">
        <f>INDEX('Bảng Giá'!$L$2:$L$64,MATCH(TRIM('References data'!B193),'Bảng Giá'!$K$2:$K$64,0))</f>
        <v>Vùng 2</v>
      </c>
      <c r="D193" s="43" t="s">
        <v>3003</v>
      </c>
      <c r="E193" t="s">
        <v>2639</v>
      </c>
      <c r="F193" t="str">
        <f>INDEX('Bảng Giá'!$L$2:$L$64,MATCH(TRIM('References data'!E193),'Bảng Giá'!$K$2:$K$64,0))</f>
        <v>Hà Nội</v>
      </c>
      <c r="G193" t="str">
        <f t="shared" si="2"/>
        <v>Vùng 2-Hà Nội</v>
      </c>
      <c r="H193" t="str">
        <f>INDEX('Bảng Giá'!$N$2:$N$46,MATCH('References data'!G193,'Bảng Giá'!$Q$2:$Q$46,0))</f>
        <v>Liên Vùng</v>
      </c>
    </row>
    <row r="194" spans="1:8" x14ac:dyDescent="0.25">
      <c r="A194" s="12" t="s">
        <v>2659</v>
      </c>
      <c r="B194" t="s">
        <v>2648</v>
      </c>
      <c r="C194" s="45" t="str">
        <f>INDEX('Bảng Giá'!$L$2:$L$64,MATCH(TRIM('References data'!B194),'Bảng Giá'!$K$2:$K$64,0))</f>
        <v>Hồ Chí Minh</v>
      </c>
      <c r="D194" s="43" t="s">
        <v>3003</v>
      </c>
      <c r="E194" t="s">
        <v>2639</v>
      </c>
      <c r="F194" t="str">
        <f>INDEX('Bảng Giá'!$L$2:$L$64,MATCH(TRIM('References data'!E194),'Bảng Giá'!$K$2:$K$64,0))</f>
        <v>Hà Nội</v>
      </c>
      <c r="G194" t="str">
        <f t="shared" si="2"/>
        <v>Hồ Chí Minh-Hà Nội</v>
      </c>
      <c r="H194" t="str">
        <f>INDEX('Bảng Giá'!$N$2:$N$46,MATCH('References data'!G194,'Bảng Giá'!$Q$2:$Q$46,0))</f>
        <v>Liên Vùng đặc biệt</v>
      </c>
    </row>
    <row r="195" spans="1:8" x14ac:dyDescent="0.25">
      <c r="A195" s="12" t="s">
        <v>2660</v>
      </c>
      <c r="B195" t="s">
        <v>2661</v>
      </c>
      <c r="C195" s="45" t="str">
        <f>INDEX('Bảng Giá'!$L$2:$L$64,MATCH(TRIM('References data'!B195),'Bảng Giá'!$K$2:$K$64,0))</f>
        <v>Vùng 2</v>
      </c>
      <c r="D195" s="43" t="s">
        <v>3003</v>
      </c>
      <c r="E195" t="s">
        <v>2639</v>
      </c>
      <c r="F195" t="str">
        <f>INDEX('Bảng Giá'!$L$2:$L$64,MATCH(TRIM('References data'!E195),'Bảng Giá'!$K$2:$K$64,0))</f>
        <v>Hà Nội</v>
      </c>
      <c r="G195" t="str">
        <f t="shared" si="2"/>
        <v>Vùng 2-Hà Nội</v>
      </c>
      <c r="H195" t="str">
        <f>INDEX('Bảng Giá'!$N$2:$N$46,MATCH('References data'!G195,'Bảng Giá'!$Q$2:$Q$46,0))</f>
        <v>Liên Vùng</v>
      </c>
    </row>
    <row r="196" spans="1:8" x14ac:dyDescent="0.25">
      <c r="A196" s="12" t="s">
        <v>2789</v>
      </c>
      <c r="B196" t="s">
        <v>2784</v>
      </c>
      <c r="C196" s="45" t="str">
        <f>INDEX('Bảng Giá'!$L$2:$L$64,MATCH(TRIM('References data'!B196),'Bảng Giá'!$K$2:$K$64,0))</f>
        <v>Vùng 2</v>
      </c>
      <c r="D196" s="43" t="s">
        <v>3003</v>
      </c>
      <c r="E196" t="s">
        <v>2639</v>
      </c>
      <c r="F196" t="str">
        <f>INDEX('Bảng Giá'!$L$2:$L$64,MATCH(TRIM('References data'!E196),'Bảng Giá'!$K$2:$K$64,0))</f>
        <v>Hà Nội</v>
      </c>
      <c r="G196" t="str">
        <f t="shared" ref="G196:G259" si="3">C196&amp;"-"&amp;F196</f>
        <v>Vùng 2-Hà Nội</v>
      </c>
      <c r="H196" t="str">
        <f>INDEX('Bảng Giá'!$N$2:$N$46,MATCH('References data'!G196,'Bảng Giá'!$Q$2:$Q$46,0))</f>
        <v>Liên Vùng</v>
      </c>
    </row>
    <row r="197" spans="1:8" x14ac:dyDescent="0.25">
      <c r="A197" s="12" t="s">
        <v>2660</v>
      </c>
      <c r="B197" t="s">
        <v>2661</v>
      </c>
      <c r="C197" s="45" t="str">
        <f>INDEX('Bảng Giá'!$L$2:$L$64,MATCH(TRIM('References data'!B197),'Bảng Giá'!$K$2:$K$64,0))</f>
        <v>Vùng 2</v>
      </c>
      <c r="D197" s="43" t="s">
        <v>3008</v>
      </c>
      <c r="E197" t="s">
        <v>2639</v>
      </c>
      <c r="F197" t="str">
        <f>INDEX('Bảng Giá'!$L$2:$L$64,MATCH(TRIM('References data'!E197),'Bảng Giá'!$K$2:$K$64,0))</f>
        <v>Hà Nội</v>
      </c>
      <c r="G197" t="str">
        <f t="shared" si="3"/>
        <v>Vùng 2-Hà Nội</v>
      </c>
      <c r="H197" t="str">
        <f>INDEX('Bảng Giá'!$N$2:$N$46,MATCH('References data'!G197,'Bảng Giá'!$Q$2:$Q$46,0))</f>
        <v>Liên Vùng</v>
      </c>
    </row>
    <row r="198" spans="1:8" x14ac:dyDescent="0.25">
      <c r="A198" s="12" t="s">
        <v>2660</v>
      </c>
      <c r="B198" t="s">
        <v>2661</v>
      </c>
      <c r="C198" s="45" t="str">
        <f>INDEX('Bảng Giá'!$L$2:$L$64,MATCH(TRIM('References data'!B198),'Bảng Giá'!$K$2:$K$64,0))</f>
        <v>Vùng 2</v>
      </c>
      <c r="D198" s="43" t="s">
        <v>3008</v>
      </c>
      <c r="E198" t="s">
        <v>2639</v>
      </c>
      <c r="F198" t="str">
        <f>INDEX('Bảng Giá'!$L$2:$L$64,MATCH(TRIM('References data'!E198),'Bảng Giá'!$K$2:$K$64,0))</f>
        <v>Hà Nội</v>
      </c>
      <c r="G198" t="str">
        <f t="shared" si="3"/>
        <v>Vùng 2-Hà Nội</v>
      </c>
      <c r="H198" t="str">
        <f>INDEX('Bảng Giá'!$N$2:$N$46,MATCH('References data'!G198,'Bảng Giá'!$Q$2:$Q$46,0))</f>
        <v>Liên Vùng</v>
      </c>
    </row>
    <row r="199" spans="1:8" x14ac:dyDescent="0.25">
      <c r="A199" s="12" t="s">
        <v>2660</v>
      </c>
      <c r="B199" t="s">
        <v>2661</v>
      </c>
      <c r="C199" s="45" t="str">
        <f>INDEX('Bảng Giá'!$L$2:$L$64,MATCH(TRIM('References data'!B199),'Bảng Giá'!$K$2:$K$64,0))</f>
        <v>Vùng 2</v>
      </c>
      <c r="D199" s="43" t="s">
        <v>3008</v>
      </c>
      <c r="E199" t="s">
        <v>2639</v>
      </c>
      <c r="F199" t="str">
        <f>INDEX('Bảng Giá'!$L$2:$L$64,MATCH(TRIM('References data'!E199),'Bảng Giá'!$K$2:$K$64,0))</f>
        <v>Hà Nội</v>
      </c>
      <c r="G199" t="str">
        <f t="shared" si="3"/>
        <v>Vùng 2-Hà Nội</v>
      </c>
      <c r="H199" t="str">
        <f>INDEX('Bảng Giá'!$N$2:$N$46,MATCH('References data'!G199,'Bảng Giá'!$Q$2:$Q$46,0))</f>
        <v>Liên Vùng</v>
      </c>
    </row>
    <row r="200" spans="1:8" x14ac:dyDescent="0.25">
      <c r="A200" s="12" t="s">
        <v>2750</v>
      </c>
      <c r="B200" t="s">
        <v>2751</v>
      </c>
      <c r="C200" s="45" t="str">
        <f>INDEX('Bảng Giá'!$L$2:$L$64,MATCH(TRIM('References data'!B200),'Bảng Giá'!$K$2:$K$64,0))</f>
        <v>Vùng 2</v>
      </c>
      <c r="D200" s="43" t="s">
        <v>3008</v>
      </c>
      <c r="E200" t="s">
        <v>2639</v>
      </c>
      <c r="F200" t="str">
        <f>INDEX('Bảng Giá'!$L$2:$L$64,MATCH(TRIM('References data'!E200),'Bảng Giá'!$K$2:$K$64,0))</f>
        <v>Hà Nội</v>
      </c>
      <c r="G200" t="str">
        <f t="shared" si="3"/>
        <v>Vùng 2-Hà Nội</v>
      </c>
      <c r="H200" t="str">
        <f>INDEX('Bảng Giá'!$N$2:$N$46,MATCH('References data'!G200,'Bảng Giá'!$Q$2:$Q$46,0))</f>
        <v>Liên Vùng</v>
      </c>
    </row>
    <row r="201" spans="1:8" x14ac:dyDescent="0.25">
      <c r="A201" s="12" t="s">
        <v>2790</v>
      </c>
      <c r="B201" t="s">
        <v>2791</v>
      </c>
      <c r="C201" s="45" t="str">
        <f>INDEX('Bảng Giá'!$L$2:$L$64,MATCH(TRIM('References data'!B201),'Bảng Giá'!$K$2:$K$64,0))</f>
        <v>Vùng 2</v>
      </c>
      <c r="D201" s="42" t="s">
        <v>2653</v>
      </c>
      <c r="E201" t="s">
        <v>2648</v>
      </c>
      <c r="F201" t="str">
        <f>INDEX('Bảng Giá'!$L$2:$L$64,MATCH(TRIM('References data'!E201),'Bảng Giá'!$K$2:$K$64,0))</f>
        <v>Hồ Chí Minh</v>
      </c>
      <c r="G201" t="str">
        <f t="shared" si="3"/>
        <v>Vùng 2-Hồ Chí Minh</v>
      </c>
      <c r="H201" t="str">
        <f>INDEX('Bảng Giá'!$N$2:$N$46,MATCH('References data'!G201,'Bảng Giá'!$Q$2:$Q$46,0))</f>
        <v>Liên Vùng</v>
      </c>
    </row>
    <row r="202" spans="1:8" x14ac:dyDescent="0.25">
      <c r="A202" s="12" t="s">
        <v>2772</v>
      </c>
      <c r="B202" t="s">
        <v>2756</v>
      </c>
      <c r="C202" s="45" t="str">
        <f>INDEX('Bảng Giá'!$L$2:$L$64,MATCH(TRIM('References data'!B202),'Bảng Giá'!$K$2:$K$64,0))</f>
        <v>Đà Nẵng</v>
      </c>
      <c r="D202" s="42" t="s">
        <v>2653</v>
      </c>
      <c r="E202" t="s">
        <v>2648</v>
      </c>
      <c r="F202" t="str">
        <f>INDEX('Bảng Giá'!$L$2:$L$64,MATCH(TRIM('References data'!E202),'Bảng Giá'!$K$2:$K$64,0))</f>
        <v>Hồ Chí Minh</v>
      </c>
      <c r="G202" t="str">
        <f t="shared" si="3"/>
        <v>Đà Nẵng-Hồ Chí Minh</v>
      </c>
      <c r="H202" t="str">
        <f>INDEX('Bảng Giá'!$N$2:$N$46,MATCH('References data'!G202,'Bảng Giá'!$Q$2:$Q$46,0))</f>
        <v>Liên Vùng đặc biệt</v>
      </c>
    </row>
    <row r="203" spans="1:8" x14ac:dyDescent="0.25">
      <c r="A203" s="12" t="s">
        <v>2773</v>
      </c>
      <c r="B203" t="s">
        <v>2756</v>
      </c>
      <c r="C203" s="45" t="str">
        <f>INDEX('Bảng Giá'!$L$2:$L$64,MATCH(TRIM('References data'!B203),'Bảng Giá'!$K$2:$K$64,0))</f>
        <v>Đà Nẵng</v>
      </c>
      <c r="D203" s="42" t="s">
        <v>2653</v>
      </c>
      <c r="E203" t="s">
        <v>2648</v>
      </c>
      <c r="F203" t="str">
        <f>INDEX('Bảng Giá'!$L$2:$L$64,MATCH(TRIM('References data'!E203),'Bảng Giá'!$K$2:$K$64,0))</f>
        <v>Hồ Chí Minh</v>
      </c>
      <c r="G203" t="str">
        <f t="shared" si="3"/>
        <v>Đà Nẵng-Hồ Chí Minh</v>
      </c>
      <c r="H203" t="str">
        <f>INDEX('Bảng Giá'!$N$2:$N$46,MATCH('References data'!G203,'Bảng Giá'!$Q$2:$Q$46,0))</f>
        <v>Liên Vùng đặc biệt</v>
      </c>
    </row>
    <row r="204" spans="1:8" x14ac:dyDescent="0.25">
      <c r="A204" s="12" t="s">
        <v>2773</v>
      </c>
      <c r="B204" t="s">
        <v>2756</v>
      </c>
      <c r="C204" s="45" t="str">
        <f>INDEX('Bảng Giá'!$L$2:$L$64,MATCH(TRIM('References data'!B204),'Bảng Giá'!$K$2:$K$64,0))</f>
        <v>Đà Nẵng</v>
      </c>
      <c r="D204" s="42" t="s">
        <v>2653</v>
      </c>
      <c r="E204" t="s">
        <v>2648</v>
      </c>
      <c r="F204" t="str">
        <f>INDEX('Bảng Giá'!$L$2:$L$64,MATCH(TRIM('References data'!E204),'Bảng Giá'!$K$2:$K$64,0))</f>
        <v>Hồ Chí Minh</v>
      </c>
      <c r="G204" t="str">
        <f t="shared" si="3"/>
        <v>Đà Nẵng-Hồ Chí Minh</v>
      </c>
      <c r="H204" t="str">
        <f>INDEX('Bảng Giá'!$N$2:$N$46,MATCH('References data'!G204,'Bảng Giá'!$Q$2:$Q$46,0))</f>
        <v>Liên Vùng đặc biệt</v>
      </c>
    </row>
    <row r="205" spans="1:8" x14ac:dyDescent="0.25">
      <c r="A205" s="12" t="s">
        <v>2766</v>
      </c>
      <c r="B205" t="s">
        <v>2756</v>
      </c>
      <c r="C205" s="45" t="str">
        <f>INDEX('Bảng Giá'!$L$2:$L$64,MATCH(TRIM('References data'!B205),'Bảng Giá'!$K$2:$K$64,0))</f>
        <v>Đà Nẵng</v>
      </c>
      <c r="D205" s="42" t="s">
        <v>2653</v>
      </c>
      <c r="E205" t="s">
        <v>2648</v>
      </c>
      <c r="F205" t="str">
        <f>INDEX('Bảng Giá'!$L$2:$L$64,MATCH(TRIM('References data'!E205),'Bảng Giá'!$K$2:$K$64,0))</f>
        <v>Hồ Chí Minh</v>
      </c>
      <c r="G205" t="str">
        <f t="shared" si="3"/>
        <v>Đà Nẵng-Hồ Chí Minh</v>
      </c>
      <c r="H205" t="str">
        <f>INDEX('Bảng Giá'!$N$2:$N$46,MATCH('References data'!G205,'Bảng Giá'!$Q$2:$Q$46,0))</f>
        <v>Liên Vùng đặc biệt</v>
      </c>
    </row>
    <row r="206" spans="1:8" x14ac:dyDescent="0.25">
      <c r="A206" s="12" t="s">
        <v>2772</v>
      </c>
      <c r="B206" t="s">
        <v>2756</v>
      </c>
      <c r="C206" s="45" t="str">
        <f>INDEX('Bảng Giá'!$L$2:$L$64,MATCH(TRIM('References data'!B206),'Bảng Giá'!$K$2:$K$64,0))</f>
        <v>Đà Nẵng</v>
      </c>
      <c r="D206" s="42" t="s">
        <v>2653</v>
      </c>
      <c r="E206" t="s">
        <v>2648</v>
      </c>
      <c r="F206" t="str">
        <f>INDEX('Bảng Giá'!$L$2:$L$64,MATCH(TRIM('References data'!E206),'Bảng Giá'!$K$2:$K$64,0))</f>
        <v>Hồ Chí Minh</v>
      </c>
      <c r="G206" t="str">
        <f t="shared" si="3"/>
        <v>Đà Nẵng-Hồ Chí Minh</v>
      </c>
      <c r="H206" t="str">
        <f>INDEX('Bảng Giá'!$N$2:$N$46,MATCH('References data'!G206,'Bảng Giá'!$Q$2:$Q$46,0))</f>
        <v>Liên Vùng đặc biệt</v>
      </c>
    </row>
    <row r="207" spans="1:8" x14ac:dyDescent="0.25">
      <c r="A207" s="12" t="s">
        <v>2772</v>
      </c>
      <c r="B207" t="s">
        <v>2756</v>
      </c>
      <c r="C207" s="45" t="str">
        <f>INDEX('Bảng Giá'!$L$2:$L$64,MATCH(TRIM('References data'!B207),'Bảng Giá'!$K$2:$K$64,0))</f>
        <v>Đà Nẵng</v>
      </c>
      <c r="D207" s="42" t="s">
        <v>2653</v>
      </c>
      <c r="E207" t="s">
        <v>2648</v>
      </c>
      <c r="F207" t="str">
        <f>INDEX('Bảng Giá'!$L$2:$L$64,MATCH(TRIM('References data'!E207),'Bảng Giá'!$K$2:$K$64,0))</f>
        <v>Hồ Chí Minh</v>
      </c>
      <c r="G207" t="str">
        <f t="shared" si="3"/>
        <v>Đà Nẵng-Hồ Chí Minh</v>
      </c>
      <c r="H207" t="str">
        <f>INDEX('Bảng Giá'!$N$2:$N$46,MATCH('References data'!G207,'Bảng Giá'!$Q$2:$Q$46,0))</f>
        <v>Liên Vùng đặc biệt</v>
      </c>
    </row>
    <row r="208" spans="1:8" x14ac:dyDescent="0.25">
      <c r="A208" s="12" t="s">
        <v>2755</v>
      </c>
      <c r="B208" t="s">
        <v>2756</v>
      </c>
      <c r="C208" s="45" t="str">
        <f>INDEX('Bảng Giá'!$L$2:$L$64,MATCH(TRIM('References data'!B208),'Bảng Giá'!$K$2:$K$64,0))</f>
        <v>Đà Nẵng</v>
      </c>
      <c r="D208" s="42" t="s">
        <v>2653</v>
      </c>
      <c r="E208" t="s">
        <v>2648</v>
      </c>
      <c r="F208" t="str">
        <f>INDEX('Bảng Giá'!$L$2:$L$64,MATCH(TRIM('References data'!E208),'Bảng Giá'!$K$2:$K$64,0))</f>
        <v>Hồ Chí Minh</v>
      </c>
      <c r="G208" t="str">
        <f t="shared" si="3"/>
        <v>Đà Nẵng-Hồ Chí Minh</v>
      </c>
      <c r="H208" t="str">
        <f>INDEX('Bảng Giá'!$N$2:$N$46,MATCH('References data'!G208,'Bảng Giá'!$Q$2:$Q$46,0))</f>
        <v>Liên Vùng đặc biệt</v>
      </c>
    </row>
    <row r="209" spans="1:8" x14ac:dyDescent="0.25">
      <c r="A209" s="12" t="s">
        <v>2757</v>
      </c>
      <c r="B209" t="s">
        <v>2756</v>
      </c>
      <c r="C209" s="45" t="str">
        <f>INDEX('Bảng Giá'!$L$2:$L$64,MATCH(TRIM('References data'!B209),'Bảng Giá'!$K$2:$K$64,0))</f>
        <v>Đà Nẵng</v>
      </c>
      <c r="D209" s="42" t="s">
        <v>2653</v>
      </c>
      <c r="E209" t="s">
        <v>2648</v>
      </c>
      <c r="F209" t="str">
        <f>INDEX('Bảng Giá'!$L$2:$L$64,MATCH(TRIM('References data'!E209),'Bảng Giá'!$K$2:$K$64,0))</f>
        <v>Hồ Chí Minh</v>
      </c>
      <c r="G209" t="str">
        <f t="shared" si="3"/>
        <v>Đà Nẵng-Hồ Chí Minh</v>
      </c>
      <c r="H209" t="str">
        <f>INDEX('Bảng Giá'!$N$2:$N$46,MATCH('References data'!G209,'Bảng Giá'!$Q$2:$Q$46,0))</f>
        <v>Liên Vùng đặc biệt</v>
      </c>
    </row>
    <row r="210" spans="1:8" x14ac:dyDescent="0.25">
      <c r="A210" s="12" t="s">
        <v>2772</v>
      </c>
      <c r="B210" t="s">
        <v>2756</v>
      </c>
      <c r="C210" s="45" t="str">
        <f>INDEX('Bảng Giá'!$L$2:$L$64,MATCH(TRIM('References data'!B210),'Bảng Giá'!$K$2:$K$64,0))</f>
        <v>Đà Nẵng</v>
      </c>
      <c r="D210" s="42" t="s">
        <v>2653</v>
      </c>
      <c r="E210" t="s">
        <v>2648</v>
      </c>
      <c r="F210" t="str">
        <f>INDEX('Bảng Giá'!$L$2:$L$64,MATCH(TRIM('References data'!E210),'Bảng Giá'!$K$2:$K$64,0))</f>
        <v>Hồ Chí Minh</v>
      </c>
      <c r="G210" t="str">
        <f t="shared" si="3"/>
        <v>Đà Nẵng-Hồ Chí Minh</v>
      </c>
      <c r="H210" t="str">
        <f>INDEX('Bảng Giá'!$N$2:$N$46,MATCH('References data'!G210,'Bảng Giá'!$Q$2:$Q$46,0))</f>
        <v>Liên Vùng đặc biệt</v>
      </c>
    </row>
    <row r="211" spans="1:8" x14ac:dyDescent="0.25">
      <c r="A211" s="12" t="s">
        <v>2777</v>
      </c>
      <c r="B211" t="s">
        <v>2756</v>
      </c>
      <c r="C211" s="45" t="str">
        <f>INDEX('Bảng Giá'!$L$2:$L$64,MATCH(TRIM('References data'!B211),'Bảng Giá'!$K$2:$K$64,0))</f>
        <v>Đà Nẵng</v>
      </c>
      <c r="D211" s="42" t="s">
        <v>2653</v>
      </c>
      <c r="E211" t="s">
        <v>2648</v>
      </c>
      <c r="F211" t="str">
        <f>INDEX('Bảng Giá'!$L$2:$L$64,MATCH(TRIM('References data'!E211),'Bảng Giá'!$K$2:$K$64,0))</f>
        <v>Hồ Chí Minh</v>
      </c>
      <c r="G211" t="str">
        <f t="shared" si="3"/>
        <v>Đà Nẵng-Hồ Chí Minh</v>
      </c>
      <c r="H211" t="str">
        <f>INDEX('Bảng Giá'!$N$2:$N$46,MATCH('References data'!G211,'Bảng Giá'!$Q$2:$Q$46,0))</f>
        <v>Liên Vùng đặc biệt</v>
      </c>
    </row>
    <row r="212" spans="1:8" x14ac:dyDescent="0.25">
      <c r="A212" s="12" t="s">
        <v>2772</v>
      </c>
      <c r="B212" t="s">
        <v>2756</v>
      </c>
      <c r="C212" s="45" t="str">
        <f>INDEX('Bảng Giá'!$L$2:$L$64,MATCH(TRIM('References data'!B212),'Bảng Giá'!$K$2:$K$64,0))</f>
        <v>Đà Nẵng</v>
      </c>
      <c r="D212" s="42" t="s">
        <v>2653</v>
      </c>
      <c r="E212" t="s">
        <v>2648</v>
      </c>
      <c r="F212" t="str">
        <f>INDEX('Bảng Giá'!$L$2:$L$64,MATCH(TRIM('References data'!E212),'Bảng Giá'!$K$2:$K$64,0))</f>
        <v>Hồ Chí Minh</v>
      </c>
      <c r="G212" t="str">
        <f t="shared" si="3"/>
        <v>Đà Nẵng-Hồ Chí Minh</v>
      </c>
      <c r="H212" t="str">
        <f>INDEX('Bảng Giá'!$N$2:$N$46,MATCH('References data'!G212,'Bảng Giá'!$Q$2:$Q$46,0))</f>
        <v>Liên Vùng đặc biệt</v>
      </c>
    </row>
    <row r="213" spans="1:8" x14ac:dyDescent="0.25">
      <c r="A213" s="12" t="s">
        <v>2777</v>
      </c>
      <c r="B213" t="s">
        <v>2756</v>
      </c>
      <c r="C213" s="45" t="str">
        <f>INDEX('Bảng Giá'!$L$2:$L$64,MATCH(TRIM('References data'!B213),'Bảng Giá'!$K$2:$K$64,0))</f>
        <v>Đà Nẵng</v>
      </c>
      <c r="D213" s="42" t="s">
        <v>2653</v>
      </c>
      <c r="E213" t="s">
        <v>2648</v>
      </c>
      <c r="F213" t="str">
        <f>INDEX('Bảng Giá'!$L$2:$L$64,MATCH(TRIM('References data'!E213),'Bảng Giá'!$K$2:$K$64,0))</f>
        <v>Hồ Chí Minh</v>
      </c>
      <c r="G213" t="str">
        <f t="shared" si="3"/>
        <v>Đà Nẵng-Hồ Chí Minh</v>
      </c>
      <c r="H213" t="str">
        <f>INDEX('Bảng Giá'!$N$2:$N$46,MATCH('References data'!G213,'Bảng Giá'!$Q$2:$Q$46,0))</f>
        <v>Liên Vùng đặc biệt</v>
      </c>
    </row>
    <row r="214" spans="1:8" x14ac:dyDescent="0.25">
      <c r="A214" s="12" t="s">
        <v>2772</v>
      </c>
      <c r="B214" t="s">
        <v>2756</v>
      </c>
      <c r="C214" s="45" t="str">
        <f>INDEX('Bảng Giá'!$L$2:$L$64,MATCH(TRIM('References data'!B214),'Bảng Giá'!$K$2:$K$64,0))</f>
        <v>Đà Nẵng</v>
      </c>
      <c r="D214" s="42" t="s">
        <v>2653</v>
      </c>
      <c r="E214" t="s">
        <v>2648</v>
      </c>
      <c r="F214" t="str">
        <f>INDEX('Bảng Giá'!$L$2:$L$64,MATCH(TRIM('References data'!E214),'Bảng Giá'!$K$2:$K$64,0))</f>
        <v>Hồ Chí Minh</v>
      </c>
      <c r="G214" t="str">
        <f t="shared" si="3"/>
        <v>Đà Nẵng-Hồ Chí Minh</v>
      </c>
      <c r="H214" t="str">
        <f>INDEX('Bảng Giá'!$N$2:$N$46,MATCH('References data'!G214,'Bảng Giá'!$Q$2:$Q$46,0))</f>
        <v>Liên Vùng đặc biệt</v>
      </c>
    </row>
    <row r="215" spans="1:8" x14ac:dyDescent="0.25">
      <c r="A215" s="12" t="s">
        <v>2772</v>
      </c>
      <c r="B215" t="s">
        <v>2756</v>
      </c>
      <c r="C215" s="45" t="str">
        <f>INDEX('Bảng Giá'!$L$2:$L$64,MATCH(TRIM('References data'!B215),'Bảng Giá'!$K$2:$K$64,0))</f>
        <v>Đà Nẵng</v>
      </c>
      <c r="D215" s="42" t="s">
        <v>2653</v>
      </c>
      <c r="E215" t="s">
        <v>2648</v>
      </c>
      <c r="F215" t="str">
        <f>INDEX('Bảng Giá'!$L$2:$L$64,MATCH(TRIM('References data'!E215),'Bảng Giá'!$K$2:$K$64,0))</f>
        <v>Hồ Chí Minh</v>
      </c>
      <c r="G215" t="str">
        <f t="shared" si="3"/>
        <v>Đà Nẵng-Hồ Chí Minh</v>
      </c>
      <c r="H215" t="str">
        <f>INDEX('Bảng Giá'!$N$2:$N$46,MATCH('References data'!G215,'Bảng Giá'!$Q$2:$Q$46,0))</f>
        <v>Liên Vùng đặc biệt</v>
      </c>
    </row>
    <row r="216" spans="1:8" x14ac:dyDescent="0.25">
      <c r="A216" s="12" t="s">
        <v>2660</v>
      </c>
      <c r="B216" t="s">
        <v>2661</v>
      </c>
      <c r="C216" s="45" t="str">
        <f>INDEX('Bảng Giá'!$L$2:$L$64,MATCH(TRIM('References data'!B216),'Bảng Giá'!$K$2:$K$64,0))</f>
        <v>Vùng 2</v>
      </c>
      <c r="D216" s="42" t="s">
        <v>2653</v>
      </c>
      <c r="E216" t="s">
        <v>2648</v>
      </c>
      <c r="F216" t="str">
        <f>INDEX('Bảng Giá'!$L$2:$L$64,MATCH(TRIM('References data'!E216),'Bảng Giá'!$K$2:$K$64,0))</f>
        <v>Hồ Chí Minh</v>
      </c>
      <c r="G216" t="str">
        <f t="shared" si="3"/>
        <v>Vùng 2-Hồ Chí Minh</v>
      </c>
      <c r="H216" t="str">
        <f>INDEX('Bảng Giá'!$N$2:$N$46,MATCH('References data'!G216,'Bảng Giá'!$Q$2:$Q$46,0))</f>
        <v>Liên Vùng</v>
      </c>
    </row>
    <row r="217" spans="1:8" x14ac:dyDescent="0.25">
      <c r="A217" s="12" t="s">
        <v>2772</v>
      </c>
      <c r="B217" t="s">
        <v>2756</v>
      </c>
      <c r="C217" s="45" t="str">
        <f>INDEX('Bảng Giá'!$L$2:$L$64,MATCH(TRIM('References data'!B217),'Bảng Giá'!$K$2:$K$64,0))</f>
        <v>Đà Nẵng</v>
      </c>
      <c r="D217" s="42" t="s">
        <v>2653</v>
      </c>
      <c r="E217" t="s">
        <v>2648</v>
      </c>
      <c r="F217" t="str">
        <f>INDEX('Bảng Giá'!$L$2:$L$64,MATCH(TRIM('References data'!E217),'Bảng Giá'!$K$2:$K$64,0))</f>
        <v>Hồ Chí Minh</v>
      </c>
      <c r="G217" t="str">
        <f t="shared" si="3"/>
        <v>Đà Nẵng-Hồ Chí Minh</v>
      </c>
      <c r="H217" t="str">
        <f>INDEX('Bảng Giá'!$N$2:$N$46,MATCH('References data'!G217,'Bảng Giá'!$Q$2:$Q$46,0))</f>
        <v>Liên Vùng đặc biệt</v>
      </c>
    </row>
    <row r="218" spans="1:8" x14ac:dyDescent="0.25">
      <c r="A218" s="12" t="s">
        <v>2766</v>
      </c>
      <c r="B218" t="s">
        <v>2756</v>
      </c>
      <c r="C218" s="45" t="str">
        <f>INDEX('Bảng Giá'!$L$2:$L$64,MATCH(TRIM('References data'!B218),'Bảng Giá'!$K$2:$K$64,0))</f>
        <v>Đà Nẵng</v>
      </c>
      <c r="D218" s="43" t="s">
        <v>2653</v>
      </c>
      <c r="E218" t="s">
        <v>2648</v>
      </c>
      <c r="F218" t="str">
        <f>INDEX('Bảng Giá'!$L$2:$L$64,MATCH(TRIM('References data'!E218),'Bảng Giá'!$K$2:$K$64,0))</f>
        <v>Hồ Chí Minh</v>
      </c>
      <c r="G218" t="str">
        <f t="shared" si="3"/>
        <v>Đà Nẵng-Hồ Chí Minh</v>
      </c>
      <c r="H218" t="str">
        <f>INDEX('Bảng Giá'!$N$2:$N$46,MATCH('References data'!G218,'Bảng Giá'!$Q$2:$Q$46,0))</f>
        <v>Liên Vùng đặc biệt</v>
      </c>
    </row>
    <row r="219" spans="1:8" x14ac:dyDescent="0.25">
      <c r="A219" s="12" t="s">
        <v>2773</v>
      </c>
      <c r="B219" t="s">
        <v>2756</v>
      </c>
      <c r="C219" s="45" t="str">
        <f>INDEX('Bảng Giá'!$L$2:$L$64,MATCH(TRIM('References data'!B219),'Bảng Giá'!$K$2:$K$64,0))</f>
        <v>Đà Nẵng</v>
      </c>
      <c r="D219" s="43" t="s">
        <v>2653</v>
      </c>
      <c r="E219" t="s">
        <v>2648</v>
      </c>
      <c r="F219" t="str">
        <f>INDEX('Bảng Giá'!$L$2:$L$64,MATCH(TRIM('References data'!E219),'Bảng Giá'!$K$2:$K$64,0))</f>
        <v>Hồ Chí Minh</v>
      </c>
      <c r="G219" t="str">
        <f t="shared" si="3"/>
        <v>Đà Nẵng-Hồ Chí Minh</v>
      </c>
      <c r="H219" t="str">
        <f>INDEX('Bảng Giá'!$N$2:$N$46,MATCH('References data'!G219,'Bảng Giá'!$Q$2:$Q$46,0))</f>
        <v>Liên Vùng đặc biệt</v>
      </c>
    </row>
    <row r="220" spans="1:8" x14ac:dyDescent="0.25">
      <c r="A220" s="12" t="s">
        <v>2773</v>
      </c>
      <c r="B220" t="s">
        <v>2756</v>
      </c>
      <c r="C220" s="45" t="str">
        <f>INDEX('Bảng Giá'!$L$2:$L$64,MATCH(TRIM('References data'!B220),'Bảng Giá'!$K$2:$K$64,0))</f>
        <v>Đà Nẵng</v>
      </c>
      <c r="D220" s="43" t="s">
        <v>2653</v>
      </c>
      <c r="E220" t="s">
        <v>2648</v>
      </c>
      <c r="F220" t="str">
        <f>INDEX('Bảng Giá'!$L$2:$L$64,MATCH(TRIM('References data'!E220),'Bảng Giá'!$K$2:$K$64,0))</f>
        <v>Hồ Chí Minh</v>
      </c>
      <c r="G220" t="str">
        <f t="shared" si="3"/>
        <v>Đà Nẵng-Hồ Chí Minh</v>
      </c>
      <c r="H220" t="str">
        <f>INDEX('Bảng Giá'!$N$2:$N$46,MATCH('References data'!G220,'Bảng Giá'!$Q$2:$Q$46,0))</f>
        <v>Liên Vùng đặc biệt</v>
      </c>
    </row>
    <row r="221" spans="1:8" x14ac:dyDescent="0.25">
      <c r="A221" s="12" t="s">
        <v>2772</v>
      </c>
      <c r="B221" t="s">
        <v>2756</v>
      </c>
      <c r="C221" s="45" t="str">
        <f>INDEX('Bảng Giá'!$L$2:$L$64,MATCH(TRIM('References data'!B221),'Bảng Giá'!$K$2:$K$64,0))</f>
        <v>Đà Nẵng</v>
      </c>
      <c r="D221" s="43" t="s">
        <v>2653</v>
      </c>
      <c r="E221" t="s">
        <v>2648</v>
      </c>
      <c r="F221" t="str">
        <f>INDEX('Bảng Giá'!$L$2:$L$64,MATCH(TRIM('References data'!E221),'Bảng Giá'!$K$2:$K$64,0))</f>
        <v>Hồ Chí Minh</v>
      </c>
      <c r="G221" t="str">
        <f t="shared" si="3"/>
        <v>Đà Nẵng-Hồ Chí Minh</v>
      </c>
      <c r="H221" t="str">
        <f>INDEX('Bảng Giá'!$N$2:$N$46,MATCH('References data'!G221,'Bảng Giá'!$Q$2:$Q$46,0))</f>
        <v>Liên Vùng đặc biệt</v>
      </c>
    </row>
    <row r="222" spans="1:8" x14ac:dyDescent="0.25">
      <c r="A222" s="12" t="s">
        <v>2755</v>
      </c>
      <c r="B222" t="s">
        <v>2756</v>
      </c>
      <c r="C222" s="45" t="str">
        <f>INDEX('Bảng Giá'!$L$2:$L$64,MATCH(TRIM('References data'!B222),'Bảng Giá'!$K$2:$K$64,0))</f>
        <v>Đà Nẵng</v>
      </c>
      <c r="D222" s="43" t="s">
        <v>2653</v>
      </c>
      <c r="E222" t="s">
        <v>2648</v>
      </c>
      <c r="F222" t="str">
        <f>INDEX('Bảng Giá'!$L$2:$L$64,MATCH(TRIM('References data'!E222),'Bảng Giá'!$K$2:$K$64,0))</f>
        <v>Hồ Chí Minh</v>
      </c>
      <c r="G222" t="str">
        <f t="shared" si="3"/>
        <v>Đà Nẵng-Hồ Chí Minh</v>
      </c>
      <c r="H222" t="str">
        <f>INDEX('Bảng Giá'!$N$2:$N$46,MATCH('References data'!G222,'Bảng Giá'!$Q$2:$Q$46,0))</f>
        <v>Liên Vùng đặc biệt</v>
      </c>
    </row>
    <row r="223" spans="1:8" x14ac:dyDescent="0.25">
      <c r="A223" s="12" t="s">
        <v>2792</v>
      </c>
      <c r="B223" t="s">
        <v>2791</v>
      </c>
      <c r="C223" s="45" t="str">
        <f>INDEX('Bảng Giá'!$L$2:$L$64,MATCH(TRIM('References data'!B223),'Bảng Giá'!$K$2:$K$64,0))</f>
        <v>Vùng 2</v>
      </c>
      <c r="D223" s="43" t="s">
        <v>2653</v>
      </c>
      <c r="E223" t="s">
        <v>2648</v>
      </c>
      <c r="F223" t="str">
        <f>INDEX('Bảng Giá'!$L$2:$L$64,MATCH(TRIM('References data'!E223),'Bảng Giá'!$K$2:$K$64,0))</f>
        <v>Hồ Chí Minh</v>
      </c>
      <c r="G223" t="str">
        <f t="shared" si="3"/>
        <v>Vùng 2-Hồ Chí Minh</v>
      </c>
      <c r="H223" t="str">
        <f>INDEX('Bảng Giá'!$N$2:$N$46,MATCH('References data'!G223,'Bảng Giá'!$Q$2:$Q$46,0))</f>
        <v>Liên Vùng</v>
      </c>
    </row>
    <row r="224" spans="1:8" x14ac:dyDescent="0.25">
      <c r="A224" s="12" t="s">
        <v>2772</v>
      </c>
      <c r="B224" t="s">
        <v>2756</v>
      </c>
      <c r="C224" s="45" t="str">
        <f>INDEX('Bảng Giá'!$L$2:$L$64,MATCH(TRIM('References data'!B224),'Bảng Giá'!$K$2:$K$64,0))</f>
        <v>Đà Nẵng</v>
      </c>
      <c r="D224" s="43" t="s">
        <v>2653</v>
      </c>
      <c r="E224" t="s">
        <v>2648</v>
      </c>
      <c r="F224" t="str">
        <f>INDEX('Bảng Giá'!$L$2:$L$64,MATCH(TRIM('References data'!E224),'Bảng Giá'!$K$2:$K$64,0))</f>
        <v>Hồ Chí Minh</v>
      </c>
      <c r="G224" t="str">
        <f t="shared" si="3"/>
        <v>Đà Nẵng-Hồ Chí Minh</v>
      </c>
      <c r="H224" t="str">
        <f>INDEX('Bảng Giá'!$N$2:$N$46,MATCH('References data'!G224,'Bảng Giá'!$Q$2:$Q$46,0))</f>
        <v>Liên Vùng đặc biệt</v>
      </c>
    </row>
    <row r="225" spans="1:8" x14ac:dyDescent="0.25">
      <c r="A225" s="12" t="s">
        <v>2777</v>
      </c>
      <c r="B225" t="s">
        <v>2756</v>
      </c>
      <c r="C225" s="45" t="str">
        <f>INDEX('Bảng Giá'!$L$2:$L$64,MATCH(TRIM('References data'!B225),'Bảng Giá'!$K$2:$K$64,0))</f>
        <v>Đà Nẵng</v>
      </c>
      <c r="D225" s="43" t="s">
        <v>2653</v>
      </c>
      <c r="E225" t="s">
        <v>2648</v>
      </c>
      <c r="F225" t="str">
        <f>INDEX('Bảng Giá'!$L$2:$L$64,MATCH(TRIM('References data'!E225),'Bảng Giá'!$K$2:$K$64,0))</f>
        <v>Hồ Chí Minh</v>
      </c>
      <c r="G225" t="str">
        <f t="shared" si="3"/>
        <v>Đà Nẵng-Hồ Chí Minh</v>
      </c>
      <c r="H225" t="str">
        <f>INDEX('Bảng Giá'!$N$2:$N$46,MATCH('References data'!G225,'Bảng Giá'!$Q$2:$Q$46,0))</f>
        <v>Liên Vùng đặc biệt</v>
      </c>
    </row>
    <row r="226" spans="1:8" x14ac:dyDescent="0.25">
      <c r="A226" s="12" t="s">
        <v>2772</v>
      </c>
      <c r="B226" t="s">
        <v>2756</v>
      </c>
      <c r="C226" s="45" t="str">
        <f>INDEX('Bảng Giá'!$L$2:$L$64,MATCH(TRIM('References data'!B226),'Bảng Giá'!$K$2:$K$64,0))</f>
        <v>Đà Nẵng</v>
      </c>
      <c r="D226" s="43" t="s">
        <v>2653</v>
      </c>
      <c r="E226" t="s">
        <v>2648</v>
      </c>
      <c r="F226" t="str">
        <f>INDEX('Bảng Giá'!$L$2:$L$64,MATCH(TRIM('References data'!E226),'Bảng Giá'!$K$2:$K$64,0))</f>
        <v>Hồ Chí Minh</v>
      </c>
      <c r="G226" t="str">
        <f t="shared" si="3"/>
        <v>Đà Nẵng-Hồ Chí Minh</v>
      </c>
      <c r="H226" t="str">
        <f>INDEX('Bảng Giá'!$N$2:$N$46,MATCH('References data'!G226,'Bảng Giá'!$Q$2:$Q$46,0))</f>
        <v>Liên Vùng đặc biệt</v>
      </c>
    </row>
    <row r="227" spans="1:8" x14ac:dyDescent="0.25">
      <c r="A227" s="12" t="s">
        <v>2773</v>
      </c>
      <c r="B227" t="s">
        <v>2756</v>
      </c>
      <c r="C227" s="45" t="str">
        <f>INDEX('Bảng Giá'!$L$2:$L$64,MATCH(TRIM('References data'!B227),'Bảng Giá'!$K$2:$K$64,0))</f>
        <v>Đà Nẵng</v>
      </c>
      <c r="D227" s="43" t="s">
        <v>2653</v>
      </c>
      <c r="E227" t="s">
        <v>2648</v>
      </c>
      <c r="F227" t="str">
        <f>INDEX('Bảng Giá'!$L$2:$L$64,MATCH(TRIM('References data'!E227),'Bảng Giá'!$K$2:$K$64,0))</f>
        <v>Hồ Chí Minh</v>
      </c>
      <c r="G227" t="str">
        <f t="shared" si="3"/>
        <v>Đà Nẵng-Hồ Chí Minh</v>
      </c>
      <c r="H227" t="str">
        <f>INDEX('Bảng Giá'!$N$2:$N$46,MATCH('References data'!G227,'Bảng Giá'!$Q$2:$Q$46,0))</f>
        <v>Liên Vùng đặc biệt</v>
      </c>
    </row>
    <row r="228" spans="1:8" x14ac:dyDescent="0.25">
      <c r="A228" s="12" t="s">
        <v>2774</v>
      </c>
      <c r="B228" t="s">
        <v>2651</v>
      </c>
      <c r="C228" s="45" t="str">
        <f>INDEX('Bảng Giá'!$L$2:$L$64,MATCH(TRIM('References data'!B228),'Bảng Giá'!$K$2:$K$64,0))</f>
        <v>Vùng 2</v>
      </c>
      <c r="D228" s="43" t="s">
        <v>2653</v>
      </c>
      <c r="E228" t="s">
        <v>2648</v>
      </c>
      <c r="F228" t="str">
        <f>INDEX('Bảng Giá'!$L$2:$L$64,MATCH(TRIM('References data'!E228),'Bảng Giá'!$K$2:$K$64,0))</f>
        <v>Hồ Chí Minh</v>
      </c>
      <c r="G228" t="str">
        <f t="shared" si="3"/>
        <v>Vùng 2-Hồ Chí Minh</v>
      </c>
      <c r="H228" t="str">
        <f>INDEX('Bảng Giá'!$N$2:$N$46,MATCH('References data'!G228,'Bảng Giá'!$Q$2:$Q$46,0))</f>
        <v>Liên Vùng</v>
      </c>
    </row>
    <row r="229" spans="1:8" x14ac:dyDescent="0.25">
      <c r="A229" s="12" t="s">
        <v>2793</v>
      </c>
      <c r="B229" t="s">
        <v>2756</v>
      </c>
      <c r="C229" s="45" t="str">
        <f>INDEX('Bảng Giá'!$L$2:$L$64,MATCH(TRIM('References data'!B229),'Bảng Giá'!$K$2:$K$64,0))</f>
        <v>Đà Nẵng</v>
      </c>
      <c r="D229" s="43" t="s">
        <v>2653</v>
      </c>
      <c r="E229" t="s">
        <v>2648</v>
      </c>
      <c r="F229" t="str">
        <f>INDEX('Bảng Giá'!$L$2:$L$64,MATCH(TRIM('References data'!E229),'Bảng Giá'!$K$2:$K$64,0))</f>
        <v>Hồ Chí Minh</v>
      </c>
      <c r="G229" t="str">
        <f t="shared" si="3"/>
        <v>Đà Nẵng-Hồ Chí Minh</v>
      </c>
      <c r="H229" t="str">
        <f>INDEX('Bảng Giá'!$N$2:$N$46,MATCH('References data'!G229,'Bảng Giá'!$Q$2:$Q$46,0))</f>
        <v>Liên Vùng đặc biệt</v>
      </c>
    </row>
    <row r="230" spans="1:8" x14ac:dyDescent="0.25">
      <c r="A230" s="12" t="s">
        <v>2750</v>
      </c>
      <c r="B230" t="s">
        <v>2751</v>
      </c>
      <c r="C230" s="45" t="str">
        <f>INDEX('Bảng Giá'!$L$2:$L$64,MATCH(TRIM('References data'!B230),'Bảng Giá'!$K$2:$K$64,0))</f>
        <v>Vùng 2</v>
      </c>
      <c r="D230" s="43" t="s">
        <v>2653</v>
      </c>
      <c r="E230" t="s">
        <v>2648</v>
      </c>
      <c r="F230" t="str">
        <f>INDEX('Bảng Giá'!$L$2:$L$64,MATCH(TRIM('References data'!E230),'Bảng Giá'!$K$2:$K$64,0))</f>
        <v>Hồ Chí Minh</v>
      </c>
      <c r="G230" t="str">
        <f t="shared" si="3"/>
        <v>Vùng 2-Hồ Chí Minh</v>
      </c>
      <c r="H230" t="str">
        <f>INDEX('Bảng Giá'!$N$2:$N$46,MATCH('References data'!G230,'Bảng Giá'!$Q$2:$Q$46,0))</f>
        <v>Liên Vùng</v>
      </c>
    </row>
    <row r="231" spans="1:8" x14ac:dyDescent="0.25">
      <c r="A231" s="12" t="s">
        <v>2755</v>
      </c>
      <c r="B231" t="s">
        <v>2756</v>
      </c>
      <c r="C231" s="45" t="str">
        <f>INDEX('Bảng Giá'!$L$2:$L$64,MATCH(TRIM('References data'!B231),'Bảng Giá'!$K$2:$K$64,0))</f>
        <v>Đà Nẵng</v>
      </c>
      <c r="D231" s="43" t="s">
        <v>2653</v>
      </c>
      <c r="E231" t="s">
        <v>2648</v>
      </c>
      <c r="F231" t="str">
        <f>INDEX('Bảng Giá'!$L$2:$L$64,MATCH(TRIM('References data'!E231),'Bảng Giá'!$K$2:$K$64,0))</f>
        <v>Hồ Chí Minh</v>
      </c>
      <c r="G231" t="str">
        <f t="shared" si="3"/>
        <v>Đà Nẵng-Hồ Chí Minh</v>
      </c>
      <c r="H231" t="str">
        <f>INDEX('Bảng Giá'!$N$2:$N$46,MATCH('References data'!G231,'Bảng Giá'!$Q$2:$Q$46,0))</f>
        <v>Liên Vùng đặc biệt</v>
      </c>
    </row>
    <row r="232" spans="1:8" x14ac:dyDescent="0.25">
      <c r="A232" s="12" t="s">
        <v>2757</v>
      </c>
      <c r="B232" t="s">
        <v>2756</v>
      </c>
      <c r="C232" s="45" t="str">
        <f>INDEX('Bảng Giá'!$L$2:$L$64,MATCH(TRIM('References data'!B232),'Bảng Giá'!$K$2:$K$64,0))</f>
        <v>Đà Nẵng</v>
      </c>
      <c r="D232" s="43" t="s">
        <v>2653</v>
      </c>
      <c r="E232" t="s">
        <v>2648</v>
      </c>
      <c r="F232" t="str">
        <f>INDEX('Bảng Giá'!$L$2:$L$64,MATCH(TRIM('References data'!E232),'Bảng Giá'!$K$2:$K$64,0))</f>
        <v>Hồ Chí Minh</v>
      </c>
      <c r="G232" t="str">
        <f t="shared" si="3"/>
        <v>Đà Nẵng-Hồ Chí Minh</v>
      </c>
      <c r="H232" t="str">
        <f>INDEX('Bảng Giá'!$N$2:$N$46,MATCH('References data'!G232,'Bảng Giá'!$Q$2:$Q$46,0))</f>
        <v>Liên Vùng đặc biệt</v>
      </c>
    </row>
    <row r="233" spans="1:8" x14ac:dyDescent="0.25">
      <c r="A233" s="12" t="s">
        <v>2777</v>
      </c>
      <c r="B233" t="s">
        <v>2756</v>
      </c>
      <c r="C233" s="45" t="str">
        <f>INDEX('Bảng Giá'!$L$2:$L$64,MATCH(TRIM('References data'!B233),'Bảng Giá'!$K$2:$K$64,0))</f>
        <v>Đà Nẵng</v>
      </c>
      <c r="D233" s="43" t="s">
        <v>2653</v>
      </c>
      <c r="E233" t="s">
        <v>2648</v>
      </c>
      <c r="F233" t="str">
        <f>INDEX('Bảng Giá'!$L$2:$L$64,MATCH(TRIM('References data'!E233),'Bảng Giá'!$K$2:$K$64,0))</f>
        <v>Hồ Chí Minh</v>
      </c>
      <c r="G233" t="str">
        <f t="shared" si="3"/>
        <v>Đà Nẵng-Hồ Chí Minh</v>
      </c>
      <c r="H233" t="str">
        <f>INDEX('Bảng Giá'!$N$2:$N$46,MATCH('References data'!G233,'Bảng Giá'!$Q$2:$Q$46,0))</f>
        <v>Liên Vùng đặc biệt</v>
      </c>
    </row>
    <row r="234" spans="1:8" x14ac:dyDescent="0.25">
      <c r="A234" s="12" t="s">
        <v>2736</v>
      </c>
      <c r="B234" t="s">
        <v>2651</v>
      </c>
      <c r="C234" s="45" t="str">
        <f>INDEX('Bảng Giá'!$L$2:$L$64,MATCH(TRIM('References data'!B234),'Bảng Giá'!$K$2:$K$64,0))</f>
        <v>Vùng 2</v>
      </c>
      <c r="D234" s="43" t="s">
        <v>2653</v>
      </c>
      <c r="E234" t="s">
        <v>2648</v>
      </c>
      <c r="F234" t="str">
        <f>INDEX('Bảng Giá'!$L$2:$L$64,MATCH(TRIM('References data'!E234),'Bảng Giá'!$K$2:$K$64,0))</f>
        <v>Hồ Chí Minh</v>
      </c>
      <c r="G234" t="str">
        <f t="shared" si="3"/>
        <v>Vùng 2-Hồ Chí Minh</v>
      </c>
      <c r="H234" t="str">
        <f>INDEX('Bảng Giá'!$N$2:$N$46,MATCH('References data'!G234,'Bảng Giá'!$Q$2:$Q$46,0))</f>
        <v>Liên Vùng</v>
      </c>
    </row>
    <row r="235" spans="1:8" x14ac:dyDescent="0.25">
      <c r="A235" s="12" t="s">
        <v>2780</v>
      </c>
      <c r="B235" t="s">
        <v>2651</v>
      </c>
      <c r="C235" s="45" t="str">
        <f>INDEX('Bảng Giá'!$L$2:$L$64,MATCH(TRIM('References data'!B235),'Bảng Giá'!$K$2:$K$64,0))</f>
        <v>Vùng 2</v>
      </c>
      <c r="D235" s="43" t="s">
        <v>2653</v>
      </c>
      <c r="E235" t="s">
        <v>2648</v>
      </c>
      <c r="F235" t="str">
        <f>INDEX('Bảng Giá'!$L$2:$L$64,MATCH(TRIM('References data'!E235),'Bảng Giá'!$K$2:$K$64,0))</f>
        <v>Hồ Chí Minh</v>
      </c>
      <c r="G235" t="str">
        <f t="shared" si="3"/>
        <v>Vùng 2-Hồ Chí Minh</v>
      </c>
      <c r="H235" t="str">
        <f>INDEX('Bảng Giá'!$N$2:$N$46,MATCH('References data'!G235,'Bảng Giá'!$Q$2:$Q$46,0))</f>
        <v>Liên Vùng</v>
      </c>
    </row>
    <row r="236" spans="1:8" x14ac:dyDescent="0.25">
      <c r="A236" s="12" t="s">
        <v>2660</v>
      </c>
      <c r="B236" t="s">
        <v>2661</v>
      </c>
      <c r="C236" s="45" t="str">
        <f>INDEX('Bảng Giá'!$L$2:$L$64,MATCH(TRIM('References data'!B236),'Bảng Giá'!$K$2:$K$64,0))</f>
        <v>Vùng 2</v>
      </c>
      <c r="D236" s="43" t="s">
        <v>2653</v>
      </c>
      <c r="E236" t="s">
        <v>2648</v>
      </c>
      <c r="F236" t="str">
        <f>INDEX('Bảng Giá'!$L$2:$L$64,MATCH(TRIM('References data'!E236),'Bảng Giá'!$K$2:$K$64,0))</f>
        <v>Hồ Chí Minh</v>
      </c>
      <c r="G236" t="str">
        <f t="shared" si="3"/>
        <v>Vùng 2-Hồ Chí Minh</v>
      </c>
      <c r="H236" t="str">
        <f>INDEX('Bảng Giá'!$N$2:$N$46,MATCH('References data'!G236,'Bảng Giá'!$Q$2:$Q$46,0))</f>
        <v>Liên Vùng</v>
      </c>
    </row>
    <row r="237" spans="1:8" x14ac:dyDescent="0.25">
      <c r="A237" s="12" t="s">
        <v>2750</v>
      </c>
      <c r="B237" t="s">
        <v>2751</v>
      </c>
      <c r="C237" s="45" t="str">
        <f>INDEX('Bảng Giá'!$L$2:$L$64,MATCH(TRIM('References data'!B237),'Bảng Giá'!$K$2:$K$64,0))</f>
        <v>Vùng 2</v>
      </c>
      <c r="D237" s="43" t="s">
        <v>2653</v>
      </c>
      <c r="E237" t="s">
        <v>2648</v>
      </c>
      <c r="F237" t="str">
        <f>INDEX('Bảng Giá'!$L$2:$L$64,MATCH(TRIM('References data'!E237),'Bảng Giá'!$K$2:$K$64,0))</f>
        <v>Hồ Chí Minh</v>
      </c>
      <c r="G237" t="str">
        <f t="shared" si="3"/>
        <v>Vùng 2-Hồ Chí Minh</v>
      </c>
      <c r="H237" t="str">
        <f>INDEX('Bảng Giá'!$N$2:$N$46,MATCH('References data'!G237,'Bảng Giá'!$Q$2:$Q$46,0))</f>
        <v>Liên Vùng</v>
      </c>
    </row>
    <row r="238" spans="1:8" x14ac:dyDescent="0.25">
      <c r="A238" s="12" t="s">
        <v>2757</v>
      </c>
      <c r="B238" t="s">
        <v>2756</v>
      </c>
      <c r="C238" s="45" t="str">
        <f>INDEX('Bảng Giá'!$L$2:$L$64,MATCH(TRIM('References data'!B238),'Bảng Giá'!$K$2:$K$64,0))</f>
        <v>Đà Nẵng</v>
      </c>
      <c r="D238" s="43" t="s">
        <v>2653</v>
      </c>
      <c r="E238" t="s">
        <v>2648</v>
      </c>
      <c r="F238" t="str">
        <f>INDEX('Bảng Giá'!$L$2:$L$64,MATCH(TRIM('References data'!E238),'Bảng Giá'!$K$2:$K$64,0))</f>
        <v>Hồ Chí Minh</v>
      </c>
      <c r="G238" t="str">
        <f t="shared" si="3"/>
        <v>Đà Nẵng-Hồ Chí Minh</v>
      </c>
      <c r="H238" t="str">
        <f>INDEX('Bảng Giá'!$N$2:$N$46,MATCH('References data'!G238,'Bảng Giá'!$Q$2:$Q$46,0))</f>
        <v>Liên Vùng đặc biệt</v>
      </c>
    </row>
    <row r="239" spans="1:8" x14ac:dyDescent="0.25">
      <c r="A239" s="12" t="s">
        <v>2772</v>
      </c>
      <c r="B239" t="s">
        <v>2756</v>
      </c>
      <c r="C239" s="45" t="str">
        <f>INDEX('Bảng Giá'!$L$2:$L$64,MATCH(TRIM('References data'!B239),'Bảng Giá'!$K$2:$K$64,0))</f>
        <v>Đà Nẵng</v>
      </c>
      <c r="D239" s="43" t="s">
        <v>2653</v>
      </c>
      <c r="E239" t="s">
        <v>2648</v>
      </c>
      <c r="F239" t="str">
        <f>INDEX('Bảng Giá'!$L$2:$L$64,MATCH(TRIM('References data'!E239),'Bảng Giá'!$K$2:$K$64,0))</f>
        <v>Hồ Chí Minh</v>
      </c>
      <c r="G239" t="str">
        <f t="shared" si="3"/>
        <v>Đà Nẵng-Hồ Chí Minh</v>
      </c>
      <c r="H239" t="str">
        <f>INDEX('Bảng Giá'!$N$2:$N$46,MATCH('References data'!G239,'Bảng Giá'!$Q$2:$Q$46,0))</f>
        <v>Liên Vùng đặc biệt</v>
      </c>
    </row>
    <row r="240" spans="1:8" x14ac:dyDescent="0.25">
      <c r="A240" s="12" t="s">
        <v>2774</v>
      </c>
      <c r="B240" t="s">
        <v>2651</v>
      </c>
      <c r="C240" s="45" t="str">
        <f>INDEX('Bảng Giá'!$L$2:$L$64,MATCH(TRIM('References data'!B240),'Bảng Giá'!$K$2:$K$64,0))</f>
        <v>Vùng 2</v>
      </c>
      <c r="D240" s="43" t="s">
        <v>2653</v>
      </c>
      <c r="E240" t="s">
        <v>2648</v>
      </c>
      <c r="F240" t="str">
        <f>INDEX('Bảng Giá'!$L$2:$L$64,MATCH(TRIM('References data'!E240),'Bảng Giá'!$K$2:$K$64,0))</f>
        <v>Hồ Chí Minh</v>
      </c>
      <c r="G240" t="str">
        <f t="shared" si="3"/>
        <v>Vùng 2-Hồ Chí Minh</v>
      </c>
      <c r="H240" t="str">
        <f>INDEX('Bảng Giá'!$N$2:$N$46,MATCH('References data'!G240,'Bảng Giá'!$Q$2:$Q$46,0))</f>
        <v>Liên Vùng</v>
      </c>
    </row>
    <row r="241" spans="1:8" x14ac:dyDescent="0.25">
      <c r="A241" s="12" t="s">
        <v>2750</v>
      </c>
      <c r="B241" t="s">
        <v>2751</v>
      </c>
      <c r="C241" s="45" t="str">
        <f>INDEX('Bảng Giá'!$L$2:$L$64,MATCH(TRIM('References data'!B241),'Bảng Giá'!$K$2:$K$64,0))</f>
        <v>Vùng 2</v>
      </c>
      <c r="D241" s="43" t="s">
        <v>2653</v>
      </c>
      <c r="E241" t="s">
        <v>2648</v>
      </c>
      <c r="F241" t="str">
        <f>INDEX('Bảng Giá'!$L$2:$L$64,MATCH(TRIM('References data'!E241),'Bảng Giá'!$K$2:$K$64,0))</f>
        <v>Hồ Chí Minh</v>
      </c>
      <c r="G241" t="str">
        <f t="shared" si="3"/>
        <v>Vùng 2-Hồ Chí Minh</v>
      </c>
      <c r="H241" t="str">
        <f>INDEX('Bảng Giá'!$N$2:$N$46,MATCH('References data'!G241,'Bảng Giá'!$Q$2:$Q$46,0))</f>
        <v>Liên Vùng</v>
      </c>
    </row>
    <row r="242" spans="1:8" x14ac:dyDescent="0.25">
      <c r="A242" s="12" t="s">
        <v>2750</v>
      </c>
      <c r="B242" t="s">
        <v>2751</v>
      </c>
      <c r="C242" s="45" t="str">
        <f>INDEX('Bảng Giá'!$L$2:$L$64,MATCH(TRIM('References data'!B242),'Bảng Giá'!$K$2:$K$64,0))</f>
        <v>Vùng 2</v>
      </c>
      <c r="D242" s="43" t="s">
        <v>2653</v>
      </c>
      <c r="E242" t="s">
        <v>2648</v>
      </c>
      <c r="F242" t="str">
        <f>INDEX('Bảng Giá'!$L$2:$L$64,MATCH(TRIM('References data'!E242),'Bảng Giá'!$K$2:$K$64,0))</f>
        <v>Hồ Chí Minh</v>
      </c>
      <c r="G242" t="str">
        <f t="shared" si="3"/>
        <v>Vùng 2-Hồ Chí Minh</v>
      </c>
      <c r="H242" t="str">
        <f>INDEX('Bảng Giá'!$N$2:$N$46,MATCH('References data'!G242,'Bảng Giá'!$Q$2:$Q$46,0))</f>
        <v>Liên Vùng</v>
      </c>
    </row>
    <row r="243" spans="1:8" x14ac:dyDescent="0.25">
      <c r="A243" s="12" t="s">
        <v>2750</v>
      </c>
      <c r="B243" t="s">
        <v>2751</v>
      </c>
      <c r="C243" s="45" t="str">
        <f>INDEX('Bảng Giá'!$L$2:$L$64,MATCH(TRIM('References data'!B243),'Bảng Giá'!$K$2:$K$64,0))</f>
        <v>Vùng 2</v>
      </c>
      <c r="D243" s="43" t="s">
        <v>2653</v>
      </c>
      <c r="E243" t="s">
        <v>2648</v>
      </c>
      <c r="F243" t="str">
        <f>INDEX('Bảng Giá'!$L$2:$L$64,MATCH(TRIM('References data'!E243),'Bảng Giá'!$K$2:$K$64,0))</f>
        <v>Hồ Chí Minh</v>
      </c>
      <c r="G243" t="str">
        <f t="shared" si="3"/>
        <v>Vùng 2-Hồ Chí Minh</v>
      </c>
      <c r="H243" t="str">
        <f>INDEX('Bảng Giá'!$N$2:$N$46,MATCH('References data'!G243,'Bảng Giá'!$Q$2:$Q$46,0))</f>
        <v>Liên Vùng</v>
      </c>
    </row>
    <row r="244" spans="1:8" x14ac:dyDescent="0.25">
      <c r="A244" s="12" t="s">
        <v>2678</v>
      </c>
      <c r="B244" t="s">
        <v>2661</v>
      </c>
      <c r="C244" s="45" t="str">
        <f>INDEX('Bảng Giá'!$L$2:$L$64,MATCH(TRIM('References data'!B244),'Bảng Giá'!$K$2:$K$64,0))</f>
        <v>Vùng 2</v>
      </c>
      <c r="D244" s="43" t="s">
        <v>2653</v>
      </c>
      <c r="E244" t="s">
        <v>2648</v>
      </c>
      <c r="F244" t="str">
        <f>INDEX('Bảng Giá'!$L$2:$L$64,MATCH(TRIM('References data'!E244),'Bảng Giá'!$K$2:$K$64,0))</f>
        <v>Hồ Chí Minh</v>
      </c>
      <c r="G244" t="str">
        <f t="shared" si="3"/>
        <v>Vùng 2-Hồ Chí Minh</v>
      </c>
      <c r="H244" t="str">
        <f>INDEX('Bảng Giá'!$N$2:$N$46,MATCH('References data'!G244,'Bảng Giá'!$Q$2:$Q$46,0))</f>
        <v>Liên Vùng</v>
      </c>
    </row>
    <row r="245" spans="1:8" x14ac:dyDescent="0.25">
      <c r="A245" s="12" t="s">
        <v>2789</v>
      </c>
      <c r="B245" t="s">
        <v>2784</v>
      </c>
      <c r="C245" s="45" t="str">
        <f>INDEX('Bảng Giá'!$L$2:$L$64,MATCH(TRIM('References data'!B245),'Bảng Giá'!$K$2:$K$64,0))</f>
        <v>Vùng 2</v>
      </c>
      <c r="D245" s="43" t="s">
        <v>2653</v>
      </c>
      <c r="E245" t="s">
        <v>2648</v>
      </c>
      <c r="F245" t="str">
        <f>INDEX('Bảng Giá'!$L$2:$L$64,MATCH(TRIM('References data'!E245),'Bảng Giá'!$K$2:$K$64,0))</f>
        <v>Hồ Chí Minh</v>
      </c>
      <c r="G245" t="str">
        <f t="shared" si="3"/>
        <v>Vùng 2-Hồ Chí Minh</v>
      </c>
      <c r="H245" t="str">
        <f>INDEX('Bảng Giá'!$N$2:$N$46,MATCH('References data'!G245,'Bảng Giá'!$Q$2:$Q$46,0))</f>
        <v>Liên Vùng</v>
      </c>
    </row>
    <row r="246" spans="1:8" x14ac:dyDescent="0.25">
      <c r="A246" s="12" t="s">
        <v>2780</v>
      </c>
      <c r="B246" t="s">
        <v>2651</v>
      </c>
      <c r="C246" s="45" t="str">
        <f>INDEX('Bảng Giá'!$L$2:$L$64,MATCH(TRIM('References data'!B246),'Bảng Giá'!$K$2:$K$64,0))</f>
        <v>Vùng 2</v>
      </c>
      <c r="D246" s="43" t="s">
        <v>2653</v>
      </c>
      <c r="E246" t="s">
        <v>2648</v>
      </c>
      <c r="F246" t="str">
        <f>INDEX('Bảng Giá'!$L$2:$L$64,MATCH(TRIM('References data'!E246),'Bảng Giá'!$K$2:$K$64,0))</f>
        <v>Hồ Chí Minh</v>
      </c>
      <c r="G246" t="str">
        <f t="shared" si="3"/>
        <v>Vùng 2-Hồ Chí Minh</v>
      </c>
      <c r="H246" t="str">
        <f>INDEX('Bảng Giá'!$N$2:$N$46,MATCH('References data'!G246,'Bảng Giá'!$Q$2:$Q$46,0))</f>
        <v>Liên Vùng</v>
      </c>
    </row>
    <row r="247" spans="1:8" x14ac:dyDescent="0.25">
      <c r="A247" s="12" t="s">
        <v>2794</v>
      </c>
      <c r="B247" t="s">
        <v>2651</v>
      </c>
      <c r="C247" s="45" t="str">
        <f>INDEX('Bảng Giá'!$L$2:$L$64,MATCH(TRIM('References data'!B247),'Bảng Giá'!$K$2:$K$64,0))</f>
        <v>Vùng 2</v>
      </c>
      <c r="D247" s="43" t="s">
        <v>2653</v>
      </c>
      <c r="E247" t="s">
        <v>2648</v>
      </c>
      <c r="F247" t="str">
        <f>INDEX('Bảng Giá'!$L$2:$L$64,MATCH(TRIM('References data'!E247),'Bảng Giá'!$K$2:$K$64,0))</f>
        <v>Hồ Chí Minh</v>
      </c>
      <c r="G247" t="str">
        <f t="shared" si="3"/>
        <v>Vùng 2-Hồ Chí Minh</v>
      </c>
      <c r="H247" t="str">
        <f>INDEX('Bảng Giá'!$N$2:$N$46,MATCH('References data'!G247,'Bảng Giá'!$Q$2:$Q$46,0))</f>
        <v>Liên Vùng</v>
      </c>
    </row>
    <row r="248" spans="1:8" x14ac:dyDescent="0.25">
      <c r="A248" s="12" t="s">
        <v>2750</v>
      </c>
      <c r="B248" t="s">
        <v>2751</v>
      </c>
      <c r="C248" s="45" t="str">
        <f>INDEX('Bảng Giá'!$L$2:$L$64,MATCH(TRIM('References data'!B248),'Bảng Giá'!$K$2:$K$64,0))</f>
        <v>Vùng 2</v>
      </c>
      <c r="D248" s="43" t="s">
        <v>2653</v>
      </c>
      <c r="E248" t="s">
        <v>2648</v>
      </c>
      <c r="F248" t="str">
        <f>INDEX('Bảng Giá'!$L$2:$L$64,MATCH(TRIM('References data'!E248),'Bảng Giá'!$K$2:$K$64,0))</f>
        <v>Hồ Chí Minh</v>
      </c>
      <c r="G248" t="str">
        <f t="shared" si="3"/>
        <v>Vùng 2-Hồ Chí Minh</v>
      </c>
      <c r="H248" t="str">
        <f>INDEX('Bảng Giá'!$N$2:$N$46,MATCH('References data'!G248,'Bảng Giá'!$Q$2:$Q$46,0))</f>
        <v>Liên Vùng</v>
      </c>
    </row>
    <row r="249" spans="1:8" x14ac:dyDescent="0.25">
      <c r="A249" s="12" t="s">
        <v>2750</v>
      </c>
      <c r="B249" t="s">
        <v>2751</v>
      </c>
      <c r="C249" s="45" t="str">
        <f>INDEX('Bảng Giá'!$L$2:$L$64,MATCH(TRIM('References data'!B249),'Bảng Giá'!$K$2:$K$64,0))</f>
        <v>Vùng 2</v>
      </c>
      <c r="D249" s="43" t="s">
        <v>2653</v>
      </c>
      <c r="E249" t="s">
        <v>2648</v>
      </c>
      <c r="F249" t="str">
        <f>INDEX('Bảng Giá'!$L$2:$L$64,MATCH(TRIM('References data'!E249),'Bảng Giá'!$K$2:$K$64,0))</f>
        <v>Hồ Chí Minh</v>
      </c>
      <c r="G249" t="str">
        <f t="shared" si="3"/>
        <v>Vùng 2-Hồ Chí Minh</v>
      </c>
      <c r="H249" t="str">
        <f>INDEX('Bảng Giá'!$N$2:$N$46,MATCH('References data'!G249,'Bảng Giá'!$Q$2:$Q$46,0))</f>
        <v>Liên Vùng</v>
      </c>
    </row>
    <row r="250" spans="1:8" x14ac:dyDescent="0.25">
      <c r="A250" s="12" t="s">
        <v>2660</v>
      </c>
      <c r="B250" t="s">
        <v>2661</v>
      </c>
      <c r="C250" s="45" t="str">
        <f>INDEX('Bảng Giá'!$L$2:$L$64,MATCH(TRIM('References data'!B250),'Bảng Giá'!$K$2:$K$64,0))</f>
        <v>Vùng 2</v>
      </c>
      <c r="D250" s="43" t="s">
        <v>2653</v>
      </c>
      <c r="E250" t="s">
        <v>2648</v>
      </c>
      <c r="F250" t="str">
        <f>INDEX('Bảng Giá'!$L$2:$L$64,MATCH(TRIM('References data'!E250),'Bảng Giá'!$K$2:$K$64,0))</f>
        <v>Hồ Chí Minh</v>
      </c>
      <c r="G250" t="str">
        <f t="shared" si="3"/>
        <v>Vùng 2-Hồ Chí Minh</v>
      </c>
      <c r="H250" t="str">
        <f>INDEX('Bảng Giá'!$N$2:$N$46,MATCH('References data'!G250,'Bảng Giá'!$Q$2:$Q$46,0))</f>
        <v>Liên Vùng</v>
      </c>
    </row>
    <row r="251" spans="1:8" x14ac:dyDescent="0.25">
      <c r="A251" s="12" t="s">
        <v>2660</v>
      </c>
      <c r="B251" t="s">
        <v>2661</v>
      </c>
      <c r="C251" s="45" t="str">
        <f>INDEX('Bảng Giá'!$L$2:$L$64,MATCH(TRIM('References data'!B251),'Bảng Giá'!$K$2:$K$64,0))</f>
        <v>Vùng 2</v>
      </c>
      <c r="D251" s="43" t="s">
        <v>2653</v>
      </c>
      <c r="E251" t="s">
        <v>2648</v>
      </c>
      <c r="F251" t="str">
        <f>INDEX('Bảng Giá'!$L$2:$L$64,MATCH(TRIM('References data'!E251),'Bảng Giá'!$K$2:$K$64,0))</f>
        <v>Hồ Chí Minh</v>
      </c>
      <c r="G251" t="str">
        <f t="shared" si="3"/>
        <v>Vùng 2-Hồ Chí Minh</v>
      </c>
      <c r="H251" t="str">
        <f>INDEX('Bảng Giá'!$N$2:$N$46,MATCH('References data'!G251,'Bảng Giá'!$Q$2:$Q$46,0))</f>
        <v>Liên Vùng</v>
      </c>
    </row>
    <row r="252" spans="1:8" x14ac:dyDescent="0.25">
      <c r="A252" s="12" t="s">
        <v>2740</v>
      </c>
      <c r="B252" t="s">
        <v>2651</v>
      </c>
      <c r="C252" s="45" t="str">
        <f>INDEX('Bảng Giá'!$L$2:$L$64,MATCH(TRIM('References data'!B252),'Bảng Giá'!$K$2:$K$64,0))</f>
        <v>Vùng 2</v>
      </c>
      <c r="D252" s="43" t="s">
        <v>2653</v>
      </c>
      <c r="E252" t="s">
        <v>2648</v>
      </c>
      <c r="F252" t="str">
        <f>INDEX('Bảng Giá'!$L$2:$L$64,MATCH(TRIM('References data'!E252),'Bảng Giá'!$K$2:$K$64,0))</f>
        <v>Hồ Chí Minh</v>
      </c>
      <c r="G252" t="str">
        <f t="shared" si="3"/>
        <v>Vùng 2-Hồ Chí Minh</v>
      </c>
      <c r="H252" t="str">
        <f>INDEX('Bảng Giá'!$N$2:$N$46,MATCH('References data'!G252,'Bảng Giá'!$Q$2:$Q$46,0))</f>
        <v>Liên Vùng</v>
      </c>
    </row>
    <row r="253" spans="1:8" x14ac:dyDescent="0.25">
      <c r="A253" s="12" t="s">
        <v>2795</v>
      </c>
      <c r="B253" t="s">
        <v>2791</v>
      </c>
      <c r="C253" s="45" t="str">
        <f>INDEX('Bảng Giá'!$L$2:$L$64,MATCH(TRIM('References data'!B253),'Bảng Giá'!$K$2:$K$64,0))</f>
        <v>Vùng 2</v>
      </c>
      <c r="D253" s="43" t="s">
        <v>2653</v>
      </c>
      <c r="E253" t="s">
        <v>2648</v>
      </c>
      <c r="F253" t="str">
        <f>INDEX('Bảng Giá'!$L$2:$L$64,MATCH(TRIM('References data'!E253),'Bảng Giá'!$K$2:$K$64,0))</f>
        <v>Hồ Chí Minh</v>
      </c>
      <c r="G253" t="str">
        <f t="shared" si="3"/>
        <v>Vùng 2-Hồ Chí Minh</v>
      </c>
      <c r="H253" t="str">
        <f>INDEX('Bảng Giá'!$N$2:$N$46,MATCH('References data'!G253,'Bảng Giá'!$Q$2:$Q$46,0))</f>
        <v>Liên Vùng</v>
      </c>
    </row>
    <row r="254" spans="1:8" x14ac:dyDescent="0.25">
      <c r="A254" s="12" t="s">
        <v>2773</v>
      </c>
      <c r="B254" t="s">
        <v>2756</v>
      </c>
      <c r="C254" s="45" t="str">
        <f>INDEX('Bảng Giá'!$L$2:$L$64,MATCH(TRIM('References data'!B254),'Bảng Giá'!$K$2:$K$64,0))</f>
        <v>Đà Nẵng</v>
      </c>
      <c r="D254" s="43" t="s">
        <v>2653</v>
      </c>
      <c r="E254" t="s">
        <v>2648</v>
      </c>
      <c r="F254" t="str">
        <f>INDEX('Bảng Giá'!$L$2:$L$64,MATCH(TRIM('References data'!E254),'Bảng Giá'!$K$2:$K$64,0))</f>
        <v>Hồ Chí Minh</v>
      </c>
      <c r="G254" t="str">
        <f t="shared" si="3"/>
        <v>Đà Nẵng-Hồ Chí Minh</v>
      </c>
      <c r="H254" t="str">
        <f>INDEX('Bảng Giá'!$N$2:$N$46,MATCH('References data'!G254,'Bảng Giá'!$Q$2:$Q$46,0))</f>
        <v>Liên Vùng đặc biệt</v>
      </c>
    </row>
    <row r="255" spans="1:8" x14ac:dyDescent="0.25">
      <c r="A255" s="12" t="s">
        <v>2750</v>
      </c>
      <c r="B255" t="s">
        <v>2751</v>
      </c>
      <c r="C255" s="45" t="str">
        <f>INDEX('Bảng Giá'!$L$2:$L$64,MATCH(TRIM('References data'!B255),'Bảng Giá'!$K$2:$K$64,0))</f>
        <v>Vùng 2</v>
      </c>
      <c r="D255" s="43" t="s">
        <v>2653</v>
      </c>
      <c r="E255" t="s">
        <v>2648</v>
      </c>
      <c r="F255" t="str">
        <f>INDEX('Bảng Giá'!$L$2:$L$64,MATCH(TRIM('References data'!E255),'Bảng Giá'!$K$2:$K$64,0))</f>
        <v>Hồ Chí Minh</v>
      </c>
      <c r="G255" t="str">
        <f t="shared" si="3"/>
        <v>Vùng 2-Hồ Chí Minh</v>
      </c>
      <c r="H255" t="str">
        <f>INDEX('Bảng Giá'!$N$2:$N$46,MATCH('References data'!G255,'Bảng Giá'!$Q$2:$Q$46,0))</f>
        <v>Liên Vùng</v>
      </c>
    </row>
    <row r="256" spans="1:8" x14ac:dyDescent="0.25">
      <c r="A256" s="12" t="s">
        <v>2750</v>
      </c>
      <c r="B256" t="s">
        <v>2751</v>
      </c>
      <c r="C256" s="45" t="str">
        <f>INDEX('Bảng Giá'!$L$2:$L$64,MATCH(TRIM('References data'!B256),'Bảng Giá'!$K$2:$K$64,0))</f>
        <v>Vùng 2</v>
      </c>
      <c r="D256" s="43" t="s">
        <v>2653</v>
      </c>
      <c r="E256" t="s">
        <v>2648</v>
      </c>
      <c r="F256" t="str">
        <f>INDEX('Bảng Giá'!$L$2:$L$64,MATCH(TRIM('References data'!E256),'Bảng Giá'!$K$2:$K$64,0))</f>
        <v>Hồ Chí Minh</v>
      </c>
      <c r="G256" t="str">
        <f t="shared" si="3"/>
        <v>Vùng 2-Hồ Chí Minh</v>
      </c>
      <c r="H256" t="str">
        <f>INDEX('Bảng Giá'!$N$2:$N$46,MATCH('References data'!G256,'Bảng Giá'!$Q$2:$Q$46,0))</f>
        <v>Liên Vùng</v>
      </c>
    </row>
    <row r="257" spans="1:8" x14ac:dyDescent="0.25">
      <c r="A257" s="12" t="s">
        <v>2750</v>
      </c>
      <c r="B257" t="s">
        <v>2751</v>
      </c>
      <c r="C257" s="45" t="str">
        <f>INDEX('Bảng Giá'!$L$2:$L$64,MATCH(TRIM('References data'!B257),'Bảng Giá'!$K$2:$K$64,0))</f>
        <v>Vùng 2</v>
      </c>
      <c r="D257" s="43" t="s">
        <v>2653</v>
      </c>
      <c r="E257" t="s">
        <v>2648</v>
      </c>
      <c r="F257" t="str">
        <f>INDEX('Bảng Giá'!$L$2:$L$64,MATCH(TRIM('References data'!E257),'Bảng Giá'!$K$2:$K$64,0))</f>
        <v>Hồ Chí Minh</v>
      </c>
      <c r="G257" t="str">
        <f t="shared" si="3"/>
        <v>Vùng 2-Hồ Chí Minh</v>
      </c>
      <c r="H257" t="str">
        <f>INDEX('Bảng Giá'!$N$2:$N$46,MATCH('References data'!G257,'Bảng Giá'!$Q$2:$Q$46,0))</f>
        <v>Liên Vùng</v>
      </c>
    </row>
    <row r="258" spans="1:8" x14ac:dyDescent="0.25">
      <c r="A258" s="12" t="s">
        <v>2774</v>
      </c>
      <c r="B258" t="s">
        <v>2651</v>
      </c>
      <c r="C258" s="45" t="str">
        <f>INDEX('Bảng Giá'!$L$2:$L$64,MATCH(TRIM('References data'!B258),'Bảng Giá'!$K$2:$K$64,0))</f>
        <v>Vùng 2</v>
      </c>
      <c r="D258" s="43" t="s">
        <v>2653</v>
      </c>
      <c r="E258" t="s">
        <v>2648</v>
      </c>
      <c r="F258" t="str">
        <f>INDEX('Bảng Giá'!$L$2:$L$64,MATCH(TRIM('References data'!E258),'Bảng Giá'!$K$2:$K$64,0))</f>
        <v>Hồ Chí Minh</v>
      </c>
      <c r="G258" t="str">
        <f t="shared" si="3"/>
        <v>Vùng 2-Hồ Chí Minh</v>
      </c>
      <c r="H258" t="str">
        <f>INDEX('Bảng Giá'!$N$2:$N$46,MATCH('References data'!G258,'Bảng Giá'!$Q$2:$Q$46,0))</f>
        <v>Liên Vùng</v>
      </c>
    </row>
    <row r="259" spans="1:8" x14ac:dyDescent="0.25">
      <c r="A259" s="12" t="s">
        <v>2772</v>
      </c>
      <c r="B259" t="s">
        <v>2756</v>
      </c>
      <c r="C259" s="45" t="str">
        <f>INDEX('Bảng Giá'!$L$2:$L$64,MATCH(TRIM('References data'!B259),'Bảng Giá'!$K$2:$K$64,0))</f>
        <v>Đà Nẵng</v>
      </c>
      <c r="D259" s="43" t="s">
        <v>2653</v>
      </c>
      <c r="E259" t="s">
        <v>2648</v>
      </c>
      <c r="F259" t="str">
        <f>INDEX('Bảng Giá'!$L$2:$L$64,MATCH(TRIM('References data'!E259),'Bảng Giá'!$K$2:$K$64,0))</f>
        <v>Hồ Chí Minh</v>
      </c>
      <c r="G259" t="str">
        <f t="shared" si="3"/>
        <v>Đà Nẵng-Hồ Chí Minh</v>
      </c>
      <c r="H259" t="str">
        <f>INDEX('Bảng Giá'!$N$2:$N$46,MATCH('References data'!G259,'Bảng Giá'!$Q$2:$Q$46,0))</f>
        <v>Liên Vùng đặc biệt</v>
      </c>
    </row>
    <row r="260" spans="1:8" x14ac:dyDescent="0.25">
      <c r="A260" s="12" t="s">
        <v>2660</v>
      </c>
      <c r="B260" t="s">
        <v>2661</v>
      </c>
      <c r="C260" s="45" t="str">
        <f>INDEX('Bảng Giá'!$L$2:$L$64,MATCH(TRIM('References data'!B260),'Bảng Giá'!$K$2:$K$64,0))</f>
        <v>Vùng 2</v>
      </c>
      <c r="D260" s="43" t="s">
        <v>2653</v>
      </c>
      <c r="E260" t="s">
        <v>2648</v>
      </c>
      <c r="F260" t="str">
        <f>INDEX('Bảng Giá'!$L$2:$L$64,MATCH(TRIM('References data'!E260),'Bảng Giá'!$K$2:$K$64,0))</f>
        <v>Hồ Chí Minh</v>
      </c>
      <c r="G260" t="str">
        <f t="shared" ref="G260:G323" si="4">C260&amp;"-"&amp;F260</f>
        <v>Vùng 2-Hồ Chí Minh</v>
      </c>
      <c r="H260" t="str">
        <f>INDEX('Bảng Giá'!$N$2:$N$46,MATCH('References data'!G260,'Bảng Giá'!$Q$2:$Q$46,0))</f>
        <v>Liên Vùng</v>
      </c>
    </row>
    <row r="261" spans="1:8" x14ac:dyDescent="0.25">
      <c r="A261" s="12" t="s">
        <v>2736</v>
      </c>
      <c r="B261" t="s">
        <v>2651</v>
      </c>
      <c r="C261" s="45" t="str">
        <f>INDEX('Bảng Giá'!$L$2:$L$64,MATCH(TRIM('References data'!B261),'Bảng Giá'!$K$2:$K$64,0))</f>
        <v>Vùng 2</v>
      </c>
      <c r="D261" s="43" t="s">
        <v>2653</v>
      </c>
      <c r="E261" t="s">
        <v>2648</v>
      </c>
      <c r="F261" t="str">
        <f>INDEX('Bảng Giá'!$L$2:$L$64,MATCH(TRIM('References data'!E261),'Bảng Giá'!$K$2:$K$64,0))</f>
        <v>Hồ Chí Minh</v>
      </c>
      <c r="G261" t="str">
        <f t="shared" si="4"/>
        <v>Vùng 2-Hồ Chí Minh</v>
      </c>
      <c r="H261" t="str">
        <f>INDEX('Bảng Giá'!$N$2:$N$46,MATCH('References data'!G261,'Bảng Giá'!$Q$2:$Q$46,0))</f>
        <v>Liên Vùng</v>
      </c>
    </row>
    <row r="262" spans="1:8" x14ac:dyDescent="0.25">
      <c r="A262" s="12" t="s">
        <v>2755</v>
      </c>
      <c r="B262" t="s">
        <v>2756</v>
      </c>
      <c r="C262" s="45" t="str">
        <f>INDEX('Bảng Giá'!$L$2:$L$64,MATCH(TRIM('References data'!B262),'Bảng Giá'!$K$2:$K$64,0))</f>
        <v>Đà Nẵng</v>
      </c>
      <c r="D262" s="43" t="s">
        <v>2653</v>
      </c>
      <c r="E262" t="s">
        <v>2648</v>
      </c>
      <c r="F262" t="str">
        <f>INDEX('Bảng Giá'!$L$2:$L$64,MATCH(TRIM('References data'!E262),'Bảng Giá'!$K$2:$K$64,0))</f>
        <v>Hồ Chí Minh</v>
      </c>
      <c r="G262" t="str">
        <f t="shared" si="4"/>
        <v>Đà Nẵng-Hồ Chí Minh</v>
      </c>
      <c r="H262" t="str">
        <f>INDEX('Bảng Giá'!$N$2:$N$46,MATCH('References data'!G262,'Bảng Giá'!$Q$2:$Q$46,0))</f>
        <v>Liên Vùng đặc biệt</v>
      </c>
    </row>
    <row r="263" spans="1:8" x14ac:dyDescent="0.25">
      <c r="A263" s="12" t="s">
        <v>2750</v>
      </c>
      <c r="B263" t="s">
        <v>2751</v>
      </c>
      <c r="C263" s="45" t="str">
        <f>INDEX('Bảng Giá'!$L$2:$L$64,MATCH(TRIM('References data'!B263),'Bảng Giá'!$K$2:$K$64,0))</f>
        <v>Vùng 2</v>
      </c>
      <c r="D263" s="43" t="s">
        <v>2653</v>
      </c>
      <c r="E263" t="s">
        <v>2648</v>
      </c>
      <c r="F263" t="str">
        <f>INDEX('Bảng Giá'!$L$2:$L$64,MATCH(TRIM('References data'!E263),'Bảng Giá'!$K$2:$K$64,0))</f>
        <v>Hồ Chí Minh</v>
      </c>
      <c r="G263" t="str">
        <f t="shared" si="4"/>
        <v>Vùng 2-Hồ Chí Minh</v>
      </c>
      <c r="H263" t="str">
        <f>INDEX('Bảng Giá'!$N$2:$N$46,MATCH('References data'!G263,'Bảng Giá'!$Q$2:$Q$46,0))</f>
        <v>Liên Vùng</v>
      </c>
    </row>
    <row r="264" spans="1:8" x14ac:dyDescent="0.25">
      <c r="A264" s="12" t="s">
        <v>2772</v>
      </c>
      <c r="B264" t="s">
        <v>2756</v>
      </c>
      <c r="C264" s="45" t="str">
        <f>INDEX('Bảng Giá'!$L$2:$L$64,MATCH(TRIM('References data'!B264),'Bảng Giá'!$K$2:$K$64,0))</f>
        <v>Đà Nẵng</v>
      </c>
      <c r="D264" s="43" t="s">
        <v>2653</v>
      </c>
      <c r="E264" t="s">
        <v>2648</v>
      </c>
      <c r="F264" t="str">
        <f>INDEX('Bảng Giá'!$L$2:$L$64,MATCH(TRIM('References data'!E264),'Bảng Giá'!$K$2:$K$64,0))</f>
        <v>Hồ Chí Minh</v>
      </c>
      <c r="G264" t="str">
        <f t="shared" si="4"/>
        <v>Đà Nẵng-Hồ Chí Minh</v>
      </c>
      <c r="H264" t="str">
        <f>INDEX('Bảng Giá'!$N$2:$N$46,MATCH('References data'!G264,'Bảng Giá'!$Q$2:$Q$46,0))</f>
        <v>Liên Vùng đặc biệt</v>
      </c>
    </row>
    <row r="265" spans="1:8" x14ac:dyDescent="0.25">
      <c r="A265" s="12" t="s">
        <v>2766</v>
      </c>
      <c r="B265" t="s">
        <v>2756</v>
      </c>
      <c r="C265" s="45" t="str">
        <f>INDEX('Bảng Giá'!$L$2:$L$64,MATCH(TRIM('References data'!B265),'Bảng Giá'!$K$2:$K$64,0))</f>
        <v>Đà Nẵng</v>
      </c>
      <c r="D265" s="43" t="s">
        <v>2653</v>
      </c>
      <c r="E265" t="s">
        <v>2648</v>
      </c>
      <c r="F265" t="str">
        <f>INDEX('Bảng Giá'!$L$2:$L$64,MATCH(TRIM('References data'!E265),'Bảng Giá'!$K$2:$K$64,0))</f>
        <v>Hồ Chí Minh</v>
      </c>
      <c r="G265" t="str">
        <f t="shared" si="4"/>
        <v>Đà Nẵng-Hồ Chí Minh</v>
      </c>
      <c r="H265" t="str">
        <f>INDEX('Bảng Giá'!$N$2:$N$46,MATCH('References data'!G265,'Bảng Giá'!$Q$2:$Q$46,0))</f>
        <v>Liên Vùng đặc biệt</v>
      </c>
    </row>
    <row r="266" spans="1:8" x14ac:dyDescent="0.25">
      <c r="A266" s="12" t="s">
        <v>2773</v>
      </c>
      <c r="B266" t="s">
        <v>2756</v>
      </c>
      <c r="C266" s="45" t="str">
        <f>INDEX('Bảng Giá'!$L$2:$L$64,MATCH(TRIM('References data'!B266),'Bảng Giá'!$K$2:$K$64,0))</f>
        <v>Đà Nẵng</v>
      </c>
      <c r="D266" s="43" t="s">
        <v>2653</v>
      </c>
      <c r="E266" t="s">
        <v>2648</v>
      </c>
      <c r="F266" t="str">
        <f>INDEX('Bảng Giá'!$L$2:$L$64,MATCH(TRIM('References data'!E266),'Bảng Giá'!$K$2:$K$64,0))</f>
        <v>Hồ Chí Minh</v>
      </c>
      <c r="G266" t="str">
        <f t="shared" si="4"/>
        <v>Đà Nẵng-Hồ Chí Minh</v>
      </c>
      <c r="H266" t="str">
        <f>INDEX('Bảng Giá'!$N$2:$N$46,MATCH('References data'!G266,'Bảng Giá'!$Q$2:$Q$46,0))</f>
        <v>Liên Vùng đặc biệt</v>
      </c>
    </row>
    <row r="267" spans="1:8" x14ac:dyDescent="0.25">
      <c r="A267" s="12" t="s">
        <v>2757</v>
      </c>
      <c r="B267" t="s">
        <v>2756</v>
      </c>
      <c r="C267" s="45" t="str">
        <f>INDEX('Bảng Giá'!$L$2:$L$64,MATCH(TRIM('References data'!B267),'Bảng Giá'!$K$2:$K$64,0))</f>
        <v>Đà Nẵng</v>
      </c>
      <c r="D267" s="43" t="s">
        <v>2653</v>
      </c>
      <c r="E267" t="s">
        <v>2648</v>
      </c>
      <c r="F267" t="str">
        <f>INDEX('Bảng Giá'!$L$2:$L$64,MATCH(TRIM('References data'!E267),'Bảng Giá'!$K$2:$K$64,0))</f>
        <v>Hồ Chí Minh</v>
      </c>
      <c r="G267" t="str">
        <f t="shared" si="4"/>
        <v>Đà Nẵng-Hồ Chí Minh</v>
      </c>
      <c r="H267" t="str">
        <f>INDEX('Bảng Giá'!$N$2:$N$46,MATCH('References data'!G267,'Bảng Giá'!$Q$2:$Q$46,0))</f>
        <v>Liên Vùng đặc biệt</v>
      </c>
    </row>
    <row r="268" spans="1:8" x14ac:dyDescent="0.25">
      <c r="A268" s="12" t="s">
        <v>2796</v>
      </c>
      <c r="B268" t="s">
        <v>2661</v>
      </c>
      <c r="C268" s="45" t="str">
        <f>INDEX('Bảng Giá'!$L$2:$L$64,MATCH(TRIM('References data'!B268),'Bảng Giá'!$K$2:$K$64,0))</f>
        <v>Vùng 2</v>
      </c>
      <c r="D268" s="43" t="s">
        <v>2653</v>
      </c>
      <c r="E268" t="s">
        <v>2648</v>
      </c>
      <c r="F268" t="str">
        <f>INDEX('Bảng Giá'!$L$2:$L$64,MATCH(TRIM('References data'!E268),'Bảng Giá'!$K$2:$K$64,0))</f>
        <v>Hồ Chí Minh</v>
      </c>
      <c r="G268" t="str">
        <f t="shared" si="4"/>
        <v>Vùng 2-Hồ Chí Minh</v>
      </c>
      <c r="H268" t="str">
        <f>INDEX('Bảng Giá'!$N$2:$N$46,MATCH('References data'!G268,'Bảng Giá'!$Q$2:$Q$46,0))</f>
        <v>Liên Vùng</v>
      </c>
    </row>
    <row r="269" spans="1:8" x14ac:dyDescent="0.25">
      <c r="A269" s="12" t="s">
        <v>2750</v>
      </c>
      <c r="B269" t="s">
        <v>2751</v>
      </c>
      <c r="C269" s="45" t="str">
        <f>INDEX('Bảng Giá'!$L$2:$L$64,MATCH(TRIM('References data'!B269),'Bảng Giá'!$K$2:$K$64,0))</f>
        <v>Vùng 2</v>
      </c>
      <c r="D269" s="43" t="s">
        <v>2653</v>
      </c>
      <c r="E269" t="s">
        <v>2648</v>
      </c>
      <c r="F269" t="str">
        <f>INDEX('Bảng Giá'!$L$2:$L$64,MATCH(TRIM('References data'!E269),'Bảng Giá'!$K$2:$K$64,0))</f>
        <v>Hồ Chí Minh</v>
      </c>
      <c r="G269" t="str">
        <f t="shared" si="4"/>
        <v>Vùng 2-Hồ Chí Minh</v>
      </c>
      <c r="H269" t="str">
        <f>INDEX('Bảng Giá'!$N$2:$N$46,MATCH('References data'!G269,'Bảng Giá'!$Q$2:$Q$46,0))</f>
        <v>Liên Vùng</v>
      </c>
    </row>
    <row r="270" spans="1:8" x14ac:dyDescent="0.25">
      <c r="A270" s="12" t="s">
        <v>2797</v>
      </c>
      <c r="B270" t="s">
        <v>2784</v>
      </c>
      <c r="C270" s="45" t="str">
        <f>INDEX('Bảng Giá'!$L$2:$L$64,MATCH(TRIM('References data'!B270),'Bảng Giá'!$K$2:$K$64,0))</f>
        <v>Vùng 2</v>
      </c>
      <c r="D270" s="43" t="s">
        <v>2653</v>
      </c>
      <c r="E270" t="s">
        <v>2648</v>
      </c>
      <c r="F270" t="str">
        <f>INDEX('Bảng Giá'!$L$2:$L$64,MATCH(TRIM('References data'!E270),'Bảng Giá'!$K$2:$K$64,0))</f>
        <v>Hồ Chí Minh</v>
      </c>
      <c r="G270" t="str">
        <f t="shared" si="4"/>
        <v>Vùng 2-Hồ Chí Minh</v>
      </c>
      <c r="H270" t="str">
        <f>INDEX('Bảng Giá'!$N$2:$N$46,MATCH('References data'!G270,'Bảng Giá'!$Q$2:$Q$46,0))</f>
        <v>Liên Vùng</v>
      </c>
    </row>
    <row r="271" spans="1:8" x14ac:dyDescent="0.25">
      <c r="A271" s="12" t="s">
        <v>2660</v>
      </c>
      <c r="B271" t="s">
        <v>2661</v>
      </c>
      <c r="C271" s="45" t="str">
        <f>INDEX('Bảng Giá'!$L$2:$L$64,MATCH(TRIM('References data'!B271),'Bảng Giá'!$K$2:$K$64,0))</f>
        <v>Vùng 2</v>
      </c>
      <c r="D271" s="43" t="s">
        <v>2653</v>
      </c>
      <c r="E271" t="s">
        <v>2648</v>
      </c>
      <c r="F271" t="str">
        <f>INDEX('Bảng Giá'!$L$2:$L$64,MATCH(TRIM('References data'!E271),'Bảng Giá'!$K$2:$K$64,0))</f>
        <v>Hồ Chí Minh</v>
      </c>
      <c r="G271" t="str">
        <f t="shared" si="4"/>
        <v>Vùng 2-Hồ Chí Minh</v>
      </c>
      <c r="H271" t="str">
        <f>INDEX('Bảng Giá'!$N$2:$N$46,MATCH('References data'!G271,'Bảng Giá'!$Q$2:$Q$46,0))</f>
        <v>Liên Vùng</v>
      </c>
    </row>
    <row r="272" spans="1:8" x14ac:dyDescent="0.25">
      <c r="A272" s="12" t="s">
        <v>2773</v>
      </c>
      <c r="B272" t="s">
        <v>2756</v>
      </c>
      <c r="C272" s="45" t="str">
        <f>INDEX('Bảng Giá'!$L$2:$L$64,MATCH(TRIM('References data'!B272),'Bảng Giá'!$K$2:$K$64,0))</f>
        <v>Đà Nẵng</v>
      </c>
      <c r="D272" s="43" t="s">
        <v>2653</v>
      </c>
      <c r="E272" t="s">
        <v>2648</v>
      </c>
      <c r="F272" t="str">
        <f>INDEX('Bảng Giá'!$L$2:$L$64,MATCH(TRIM('References data'!E272),'Bảng Giá'!$K$2:$K$64,0))</f>
        <v>Hồ Chí Minh</v>
      </c>
      <c r="G272" t="str">
        <f t="shared" si="4"/>
        <v>Đà Nẵng-Hồ Chí Minh</v>
      </c>
      <c r="H272" t="str">
        <f>INDEX('Bảng Giá'!$N$2:$N$46,MATCH('References data'!G272,'Bảng Giá'!$Q$2:$Q$46,0))</f>
        <v>Liên Vùng đặc biệt</v>
      </c>
    </row>
    <row r="273" spans="1:8" x14ac:dyDescent="0.25">
      <c r="A273" s="12" t="s">
        <v>2750</v>
      </c>
      <c r="B273" t="s">
        <v>2751</v>
      </c>
      <c r="C273" s="45" t="str">
        <f>INDEX('Bảng Giá'!$L$2:$L$64,MATCH(TRIM('References data'!B273),'Bảng Giá'!$K$2:$K$64,0))</f>
        <v>Vùng 2</v>
      </c>
      <c r="D273" s="43" t="s">
        <v>2653</v>
      </c>
      <c r="E273" t="s">
        <v>2648</v>
      </c>
      <c r="F273" t="str">
        <f>INDEX('Bảng Giá'!$L$2:$L$64,MATCH(TRIM('References data'!E273),'Bảng Giá'!$K$2:$K$64,0))</f>
        <v>Hồ Chí Minh</v>
      </c>
      <c r="G273" t="str">
        <f t="shared" si="4"/>
        <v>Vùng 2-Hồ Chí Minh</v>
      </c>
      <c r="H273" t="str">
        <f>INDEX('Bảng Giá'!$N$2:$N$46,MATCH('References data'!G273,'Bảng Giá'!$Q$2:$Q$46,0))</f>
        <v>Liên Vùng</v>
      </c>
    </row>
    <row r="274" spans="1:8" x14ac:dyDescent="0.25">
      <c r="A274" s="12" t="s">
        <v>2757</v>
      </c>
      <c r="B274" t="s">
        <v>2756</v>
      </c>
      <c r="C274" s="45" t="str">
        <f>INDEX('Bảng Giá'!$L$2:$L$64,MATCH(TRIM('References data'!B274),'Bảng Giá'!$K$2:$K$64,0))</f>
        <v>Đà Nẵng</v>
      </c>
      <c r="D274" s="43" t="s">
        <v>2653</v>
      </c>
      <c r="E274" t="s">
        <v>2648</v>
      </c>
      <c r="F274" t="str">
        <f>INDEX('Bảng Giá'!$L$2:$L$64,MATCH(TRIM('References data'!E274),'Bảng Giá'!$K$2:$K$64,0))</f>
        <v>Hồ Chí Minh</v>
      </c>
      <c r="G274" t="str">
        <f t="shared" si="4"/>
        <v>Đà Nẵng-Hồ Chí Minh</v>
      </c>
      <c r="H274" t="str">
        <f>INDEX('Bảng Giá'!$N$2:$N$46,MATCH('References data'!G274,'Bảng Giá'!$Q$2:$Q$46,0))</f>
        <v>Liên Vùng đặc biệt</v>
      </c>
    </row>
    <row r="275" spans="1:8" x14ac:dyDescent="0.25">
      <c r="A275" s="12" t="s">
        <v>2660</v>
      </c>
      <c r="B275" t="s">
        <v>2661</v>
      </c>
      <c r="C275" s="45" t="str">
        <f>INDEX('Bảng Giá'!$L$2:$L$64,MATCH(TRIM('References data'!B275),'Bảng Giá'!$K$2:$K$64,0))</f>
        <v>Vùng 2</v>
      </c>
      <c r="D275" s="43" t="s">
        <v>2653</v>
      </c>
      <c r="E275" t="s">
        <v>2648</v>
      </c>
      <c r="F275" t="str">
        <f>INDEX('Bảng Giá'!$L$2:$L$64,MATCH(TRIM('References data'!E275),'Bảng Giá'!$K$2:$K$64,0))</f>
        <v>Hồ Chí Minh</v>
      </c>
      <c r="G275" t="str">
        <f t="shared" si="4"/>
        <v>Vùng 2-Hồ Chí Minh</v>
      </c>
      <c r="H275" t="str">
        <f>INDEX('Bảng Giá'!$N$2:$N$46,MATCH('References data'!G275,'Bảng Giá'!$Q$2:$Q$46,0))</f>
        <v>Liên Vùng</v>
      </c>
    </row>
    <row r="276" spans="1:8" x14ac:dyDescent="0.25">
      <c r="A276" s="12" t="s">
        <v>2755</v>
      </c>
      <c r="B276" t="s">
        <v>2756</v>
      </c>
      <c r="C276" s="45" t="str">
        <f>INDEX('Bảng Giá'!$L$2:$L$64,MATCH(TRIM('References data'!B276),'Bảng Giá'!$K$2:$K$64,0))</f>
        <v>Đà Nẵng</v>
      </c>
      <c r="D276" s="43" t="s">
        <v>2653</v>
      </c>
      <c r="E276" t="s">
        <v>2648</v>
      </c>
      <c r="F276" t="str">
        <f>INDEX('Bảng Giá'!$L$2:$L$64,MATCH(TRIM('References data'!E276),'Bảng Giá'!$K$2:$K$64,0))</f>
        <v>Hồ Chí Minh</v>
      </c>
      <c r="G276" t="str">
        <f t="shared" si="4"/>
        <v>Đà Nẵng-Hồ Chí Minh</v>
      </c>
      <c r="H276" t="str">
        <f>INDEX('Bảng Giá'!$N$2:$N$46,MATCH('References data'!G276,'Bảng Giá'!$Q$2:$Q$46,0))</f>
        <v>Liên Vùng đặc biệt</v>
      </c>
    </row>
    <row r="277" spans="1:8" x14ac:dyDescent="0.25">
      <c r="A277" s="12" t="s">
        <v>2757</v>
      </c>
      <c r="B277" t="s">
        <v>2756</v>
      </c>
      <c r="C277" s="45" t="str">
        <f>INDEX('Bảng Giá'!$L$2:$L$64,MATCH(TRIM('References data'!B277),'Bảng Giá'!$K$2:$K$64,0))</f>
        <v>Đà Nẵng</v>
      </c>
      <c r="D277" s="43" t="s">
        <v>2653</v>
      </c>
      <c r="E277" t="s">
        <v>2648</v>
      </c>
      <c r="F277" t="str">
        <f>INDEX('Bảng Giá'!$L$2:$L$64,MATCH(TRIM('References data'!E277),'Bảng Giá'!$K$2:$K$64,0))</f>
        <v>Hồ Chí Minh</v>
      </c>
      <c r="G277" t="str">
        <f t="shared" si="4"/>
        <v>Đà Nẵng-Hồ Chí Minh</v>
      </c>
      <c r="H277" t="str">
        <f>INDEX('Bảng Giá'!$N$2:$N$46,MATCH('References data'!G277,'Bảng Giá'!$Q$2:$Q$46,0))</f>
        <v>Liên Vùng đặc biệt</v>
      </c>
    </row>
    <row r="278" spans="1:8" x14ac:dyDescent="0.25">
      <c r="A278" s="12" t="s">
        <v>2772</v>
      </c>
      <c r="B278" t="s">
        <v>2756</v>
      </c>
      <c r="C278" s="45" t="str">
        <f>INDEX('Bảng Giá'!$L$2:$L$64,MATCH(TRIM('References data'!B278),'Bảng Giá'!$K$2:$K$64,0))</f>
        <v>Đà Nẵng</v>
      </c>
      <c r="D278" s="43" t="s">
        <v>2653</v>
      </c>
      <c r="E278" t="s">
        <v>2648</v>
      </c>
      <c r="F278" t="str">
        <f>INDEX('Bảng Giá'!$L$2:$L$64,MATCH(TRIM('References data'!E278),'Bảng Giá'!$K$2:$K$64,0))</f>
        <v>Hồ Chí Minh</v>
      </c>
      <c r="G278" t="str">
        <f t="shared" si="4"/>
        <v>Đà Nẵng-Hồ Chí Minh</v>
      </c>
      <c r="H278" t="str">
        <f>INDEX('Bảng Giá'!$N$2:$N$46,MATCH('References data'!G278,'Bảng Giá'!$Q$2:$Q$46,0))</f>
        <v>Liên Vùng đặc biệt</v>
      </c>
    </row>
    <row r="279" spans="1:8" x14ac:dyDescent="0.25">
      <c r="A279" s="12" t="s">
        <v>2678</v>
      </c>
      <c r="B279" t="s">
        <v>2661</v>
      </c>
      <c r="C279" s="45" t="str">
        <f>INDEX('Bảng Giá'!$L$2:$L$64,MATCH(TRIM('References data'!B279),'Bảng Giá'!$K$2:$K$64,0))</f>
        <v>Vùng 2</v>
      </c>
      <c r="D279" s="43" t="s">
        <v>2653</v>
      </c>
      <c r="E279" t="s">
        <v>2648</v>
      </c>
      <c r="F279" t="str">
        <f>INDEX('Bảng Giá'!$L$2:$L$64,MATCH(TRIM('References data'!E279),'Bảng Giá'!$K$2:$K$64,0))</f>
        <v>Hồ Chí Minh</v>
      </c>
      <c r="G279" t="str">
        <f t="shared" si="4"/>
        <v>Vùng 2-Hồ Chí Minh</v>
      </c>
      <c r="H279" t="str">
        <f>INDEX('Bảng Giá'!$N$2:$N$46,MATCH('References data'!G279,'Bảng Giá'!$Q$2:$Q$46,0))</f>
        <v>Liên Vùng</v>
      </c>
    </row>
    <row r="280" spans="1:8" x14ac:dyDescent="0.25">
      <c r="A280" s="12" t="s">
        <v>2798</v>
      </c>
      <c r="B280" t="s">
        <v>2791</v>
      </c>
      <c r="C280" s="45" t="str">
        <f>INDEX('Bảng Giá'!$L$2:$L$64,MATCH(TRIM('References data'!B280),'Bảng Giá'!$K$2:$K$64,0))</f>
        <v>Vùng 2</v>
      </c>
      <c r="D280" s="43" t="s">
        <v>2653</v>
      </c>
      <c r="E280" t="s">
        <v>2648</v>
      </c>
      <c r="F280" t="str">
        <f>INDEX('Bảng Giá'!$L$2:$L$64,MATCH(TRIM('References data'!E280),'Bảng Giá'!$K$2:$K$64,0))</f>
        <v>Hồ Chí Minh</v>
      </c>
      <c r="G280" t="str">
        <f t="shared" si="4"/>
        <v>Vùng 2-Hồ Chí Minh</v>
      </c>
      <c r="H280" t="str">
        <f>INDEX('Bảng Giá'!$N$2:$N$46,MATCH('References data'!G280,'Bảng Giá'!$Q$2:$Q$46,0))</f>
        <v>Liên Vùng</v>
      </c>
    </row>
    <row r="281" spans="1:8" x14ac:dyDescent="0.25">
      <c r="A281" s="12" t="s">
        <v>2750</v>
      </c>
      <c r="B281" t="s">
        <v>2751</v>
      </c>
      <c r="C281" s="45" t="str">
        <f>INDEX('Bảng Giá'!$L$2:$L$64,MATCH(TRIM('References data'!B281),'Bảng Giá'!$K$2:$K$64,0))</f>
        <v>Vùng 2</v>
      </c>
      <c r="D281" s="43" t="s">
        <v>2653</v>
      </c>
      <c r="E281" t="s">
        <v>2648</v>
      </c>
      <c r="F281" t="str">
        <f>INDEX('Bảng Giá'!$L$2:$L$64,MATCH(TRIM('References data'!E281),'Bảng Giá'!$K$2:$K$64,0))</f>
        <v>Hồ Chí Minh</v>
      </c>
      <c r="G281" t="str">
        <f t="shared" si="4"/>
        <v>Vùng 2-Hồ Chí Minh</v>
      </c>
      <c r="H281" t="str">
        <f>INDEX('Bảng Giá'!$N$2:$N$46,MATCH('References data'!G281,'Bảng Giá'!$Q$2:$Q$46,0))</f>
        <v>Liên Vùng</v>
      </c>
    </row>
    <row r="282" spans="1:8" x14ac:dyDescent="0.25">
      <c r="A282" s="12" t="s">
        <v>2780</v>
      </c>
      <c r="B282" t="s">
        <v>2651</v>
      </c>
      <c r="C282" s="45" t="str">
        <f>INDEX('Bảng Giá'!$L$2:$L$64,MATCH(TRIM('References data'!B282),'Bảng Giá'!$K$2:$K$64,0))</f>
        <v>Vùng 2</v>
      </c>
      <c r="D282" s="43" t="s">
        <v>2653</v>
      </c>
      <c r="E282" t="s">
        <v>2648</v>
      </c>
      <c r="F282" t="str">
        <f>INDEX('Bảng Giá'!$L$2:$L$64,MATCH(TRIM('References data'!E282),'Bảng Giá'!$K$2:$K$64,0))</f>
        <v>Hồ Chí Minh</v>
      </c>
      <c r="G282" t="str">
        <f t="shared" si="4"/>
        <v>Vùng 2-Hồ Chí Minh</v>
      </c>
      <c r="H282" t="str">
        <f>INDEX('Bảng Giá'!$N$2:$N$46,MATCH('References data'!G282,'Bảng Giá'!$Q$2:$Q$46,0))</f>
        <v>Liên Vùng</v>
      </c>
    </row>
    <row r="283" spans="1:8" x14ac:dyDescent="0.25">
      <c r="A283" s="12" t="s">
        <v>2774</v>
      </c>
      <c r="B283" t="s">
        <v>2651</v>
      </c>
      <c r="C283" s="45" t="str">
        <f>INDEX('Bảng Giá'!$L$2:$L$64,MATCH(TRIM('References data'!B283),'Bảng Giá'!$K$2:$K$64,0))</f>
        <v>Vùng 2</v>
      </c>
      <c r="D283" s="43" t="s">
        <v>2653</v>
      </c>
      <c r="E283" t="s">
        <v>2648</v>
      </c>
      <c r="F283" t="str">
        <f>INDEX('Bảng Giá'!$L$2:$L$64,MATCH(TRIM('References data'!E283),'Bảng Giá'!$K$2:$K$64,0))</f>
        <v>Hồ Chí Minh</v>
      </c>
      <c r="G283" t="str">
        <f t="shared" si="4"/>
        <v>Vùng 2-Hồ Chí Minh</v>
      </c>
      <c r="H283" t="str">
        <f>INDEX('Bảng Giá'!$N$2:$N$46,MATCH('References data'!G283,'Bảng Giá'!$Q$2:$Q$46,0))</f>
        <v>Liên Vùng</v>
      </c>
    </row>
    <row r="284" spans="1:8" x14ac:dyDescent="0.25">
      <c r="A284" s="12" t="s">
        <v>2660</v>
      </c>
      <c r="B284" t="s">
        <v>2661</v>
      </c>
      <c r="C284" s="45" t="str">
        <f>INDEX('Bảng Giá'!$L$2:$L$64,MATCH(TRIM('References data'!B284),'Bảng Giá'!$K$2:$K$64,0))</f>
        <v>Vùng 2</v>
      </c>
      <c r="D284" s="43" t="s">
        <v>2653</v>
      </c>
      <c r="E284" t="s">
        <v>2648</v>
      </c>
      <c r="F284" t="str">
        <f>INDEX('Bảng Giá'!$L$2:$L$64,MATCH(TRIM('References data'!E284),'Bảng Giá'!$K$2:$K$64,0))</f>
        <v>Hồ Chí Minh</v>
      </c>
      <c r="G284" t="str">
        <f t="shared" si="4"/>
        <v>Vùng 2-Hồ Chí Minh</v>
      </c>
      <c r="H284" t="str">
        <f>INDEX('Bảng Giá'!$N$2:$N$46,MATCH('References data'!G284,'Bảng Giá'!$Q$2:$Q$46,0))</f>
        <v>Liên Vùng</v>
      </c>
    </row>
    <row r="285" spans="1:8" x14ac:dyDescent="0.25">
      <c r="A285" s="12" t="s">
        <v>2773</v>
      </c>
      <c r="B285" t="s">
        <v>2756</v>
      </c>
      <c r="C285" s="45" t="str">
        <f>INDEX('Bảng Giá'!$L$2:$L$64,MATCH(TRIM('References data'!B285),'Bảng Giá'!$K$2:$K$64,0))</f>
        <v>Đà Nẵng</v>
      </c>
      <c r="D285" s="43" t="s">
        <v>2653</v>
      </c>
      <c r="E285" t="s">
        <v>2648</v>
      </c>
      <c r="F285" t="str">
        <f>INDEX('Bảng Giá'!$L$2:$L$64,MATCH(TRIM('References data'!E285),'Bảng Giá'!$K$2:$K$64,0))</f>
        <v>Hồ Chí Minh</v>
      </c>
      <c r="G285" t="str">
        <f t="shared" si="4"/>
        <v>Đà Nẵng-Hồ Chí Minh</v>
      </c>
      <c r="H285" t="str">
        <f>INDEX('Bảng Giá'!$N$2:$N$46,MATCH('References data'!G285,'Bảng Giá'!$Q$2:$Q$46,0))</f>
        <v>Liên Vùng đặc biệt</v>
      </c>
    </row>
    <row r="286" spans="1:8" x14ac:dyDescent="0.25">
      <c r="A286" s="12" t="s">
        <v>2773</v>
      </c>
      <c r="B286" t="s">
        <v>2756</v>
      </c>
      <c r="C286" s="45" t="str">
        <f>INDEX('Bảng Giá'!$L$2:$L$64,MATCH(TRIM('References data'!B286),'Bảng Giá'!$K$2:$K$64,0))</f>
        <v>Đà Nẵng</v>
      </c>
      <c r="D286" s="43" t="s">
        <v>2653</v>
      </c>
      <c r="E286" t="s">
        <v>2648</v>
      </c>
      <c r="F286" t="str">
        <f>INDEX('Bảng Giá'!$L$2:$L$64,MATCH(TRIM('References data'!E286),'Bảng Giá'!$K$2:$K$64,0))</f>
        <v>Hồ Chí Minh</v>
      </c>
      <c r="G286" t="str">
        <f t="shared" si="4"/>
        <v>Đà Nẵng-Hồ Chí Minh</v>
      </c>
      <c r="H286" t="str">
        <f>INDEX('Bảng Giá'!$N$2:$N$46,MATCH('References data'!G286,'Bảng Giá'!$Q$2:$Q$46,0))</f>
        <v>Liên Vùng đặc biệt</v>
      </c>
    </row>
    <row r="287" spans="1:8" x14ac:dyDescent="0.25">
      <c r="A287" s="12" t="s">
        <v>2750</v>
      </c>
      <c r="B287" t="s">
        <v>2751</v>
      </c>
      <c r="C287" s="45" t="str">
        <f>INDEX('Bảng Giá'!$L$2:$L$64,MATCH(TRIM('References data'!B287),'Bảng Giá'!$K$2:$K$64,0))</f>
        <v>Vùng 2</v>
      </c>
      <c r="D287" s="43" t="s">
        <v>2653</v>
      </c>
      <c r="E287" t="s">
        <v>2648</v>
      </c>
      <c r="F287" t="str">
        <f>INDEX('Bảng Giá'!$L$2:$L$64,MATCH(TRIM('References data'!E287),'Bảng Giá'!$K$2:$K$64,0))</f>
        <v>Hồ Chí Minh</v>
      </c>
      <c r="G287" t="str">
        <f t="shared" si="4"/>
        <v>Vùng 2-Hồ Chí Minh</v>
      </c>
      <c r="H287" t="str">
        <f>INDEX('Bảng Giá'!$N$2:$N$46,MATCH('References data'!G287,'Bảng Giá'!$Q$2:$Q$46,0))</f>
        <v>Liên Vùng</v>
      </c>
    </row>
    <row r="288" spans="1:8" x14ac:dyDescent="0.25">
      <c r="A288" s="12" t="s">
        <v>2799</v>
      </c>
      <c r="B288" t="s">
        <v>2661</v>
      </c>
      <c r="C288" s="45" t="str">
        <f>INDEX('Bảng Giá'!$L$2:$L$64,MATCH(TRIM('References data'!B288),'Bảng Giá'!$K$2:$K$64,0))</f>
        <v>Vùng 2</v>
      </c>
      <c r="D288" s="43" t="s">
        <v>2653</v>
      </c>
      <c r="E288" t="s">
        <v>2648</v>
      </c>
      <c r="F288" t="str">
        <f>INDEX('Bảng Giá'!$L$2:$L$64,MATCH(TRIM('References data'!E288),'Bảng Giá'!$K$2:$K$64,0))</f>
        <v>Hồ Chí Minh</v>
      </c>
      <c r="G288" t="str">
        <f t="shared" si="4"/>
        <v>Vùng 2-Hồ Chí Minh</v>
      </c>
      <c r="H288" t="str">
        <f>INDEX('Bảng Giá'!$N$2:$N$46,MATCH('References data'!G288,'Bảng Giá'!$Q$2:$Q$46,0))</f>
        <v>Liên Vùng</v>
      </c>
    </row>
    <row r="289" spans="1:8" x14ac:dyDescent="0.25">
      <c r="A289" s="12" t="s">
        <v>2800</v>
      </c>
      <c r="B289" t="s">
        <v>2661</v>
      </c>
      <c r="C289" s="45" t="str">
        <f>INDEX('Bảng Giá'!$L$2:$L$64,MATCH(TRIM('References data'!B289),'Bảng Giá'!$K$2:$K$64,0))</f>
        <v>Vùng 2</v>
      </c>
      <c r="D289" s="43" t="s">
        <v>2653</v>
      </c>
      <c r="E289" t="s">
        <v>2648</v>
      </c>
      <c r="F289" t="str">
        <f>INDEX('Bảng Giá'!$L$2:$L$64,MATCH(TRIM('References data'!E289),'Bảng Giá'!$K$2:$K$64,0))</f>
        <v>Hồ Chí Minh</v>
      </c>
      <c r="G289" t="str">
        <f t="shared" si="4"/>
        <v>Vùng 2-Hồ Chí Minh</v>
      </c>
      <c r="H289" t="str">
        <f>INDEX('Bảng Giá'!$N$2:$N$46,MATCH('References data'!G289,'Bảng Giá'!$Q$2:$Q$46,0))</f>
        <v>Liên Vùng</v>
      </c>
    </row>
    <row r="290" spans="1:8" x14ac:dyDescent="0.25">
      <c r="A290" s="12" t="s">
        <v>2750</v>
      </c>
      <c r="B290" t="s">
        <v>2751</v>
      </c>
      <c r="C290" s="45" t="str">
        <f>INDEX('Bảng Giá'!$L$2:$L$64,MATCH(TRIM('References data'!B290),'Bảng Giá'!$K$2:$K$64,0))</f>
        <v>Vùng 2</v>
      </c>
      <c r="D290" s="43" t="s">
        <v>2653</v>
      </c>
      <c r="E290" t="s">
        <v>2648</v>
      </c>
      <c r="F290" t="str">
        <f>INDEX('Bảng Giá'!$L$2:$L$64,MATCH(TRIM('References data'!E290),'Bảng Giá'!$K$2:$K$64,0))</f>
        <v>Hồ Chí Minh</v>
      </c>
      <c r="G290" t="str">
        <f t="shared" si="4"/>
        <v>Vùng 2-Hồ Chí Minh</v>
      </c>
      <c r="H290" t="str">
        <f>INDEX('Bảng Giá'!$N$2:$N$46,MATCH('References data'!G290,'Bảng Giá'!$Q$2:$Q$46,0))</f>
        <v>Liên Vùng</v>
      </c>
    </row>
    <row r="291" spans="1:8" x14ac:dyDescent="0.25">
      <c r="A291" s="12" t="s">
        <v>2800</v>
      </c>
      <c r="B291" t="s">
        <v>2661</v>
      </c>
      <c r="C291" s="45" t="str">
        <f>INDEX('Bảng Giá'!$L$2:$L$64,MATCH(TRIM('References data'!B291),'Bảng Giá'!$K$2:$K$64,0))</f>
        <v>Vùng 2</v>
      </c>
      <c r="D291" s="43" t="s">
        <v>2653</v>
      </c>
      <c r="E291" t="s">
        <v>2648</v>
      </c>
      <c r="F291" t="str">
        <f>INDEX('Bảng Giá'!$L$2:$L$64,MATCH(TRIM('References data'!E291),'Bảng Giá'!$K$2:$K$64,0))</f>
        <v>Hồ Chí Minh</v>
      </c>
      <c r="G291" t="str">
        <f t="shared" si="4"/>
        <v>Vùng 2-Hồ Chí Minh</v>
      </c>
      <c r="H291" t="str">
        <f>INDEX('Bảng Giá'!$N$2:$N$46,MATCH('References data'!G291,'Bảng Giá'!$Q$2:$Q$46,0))</f>
        <v>Liên Vùng</v>
      </c>
    </row>
    <row r="292" spans="1:8" x14ac:dyDescent="0.25">
      <c r="A292" s="12" t="s">
        <v>2660</v>
      </c>
      <c r="B292" t="s">
        <v>2661</v>
      </c>
      <c r="C292" s="45" t="str">
        <f>INDEX('Bảng Giá'!$L$2:$L$64,MATCH(TRIM('References data'!B292),'Bảng Giá'!$K$2:$K$64,0))</f>
        <v>Vùng 2</v>
      </c>
      <c r="D292" s="43" t="s">
        <v>2653</v>
      </c>
      <c r="E292" t="s">
        <v>2648</v>
      </c>
      <c r="F292" t="str">
        <f>INDEX('Bảng Giá'!$L$2:$L$64,MATCH(TRIM('References data'!E292),'Bảng Giá'!$K$2:$K$64,0))</f>
        <v>Hồ Chí Minh</v>
      </c>
      <c r="G292" t="str">
        <f t="shared" si="4"/>
        <v>Vùng 2-Hồ Chí Minh</v>
      </c>
      <c r="H292" t="str">
        <f>INDEX('Bảng Giá'!$N$2:$N$46,MATCH('References data'!G292,'Bảng Giá'!$Q$2:$Q$46,0))</f>
        <v>Liên Vùng</v>
      </c>
    </row>
    <row r="293" spans="1:8" x14ac:dyDescent="0.25">
      <c r="A293" s="12" t="s">
        <v>2780</v>
      </c>
      <c r="B293" t="s">
        <v>2651</v>
      </c>
      <c r="C293" s="45" t="str">
        <f>INDEX('Bảng Giá'!$L$2:$L$64,MATCH(TRIM('References data'!B293),'Bảng Giá'!$K$2:$K$64,0))</f>
        <v>Vùng 2</v>
      </c>
      <c r="D293" s="43" t="s">
        <v>2653</v>
      </c>
      <c r="E293" t="s">
        <v>2648</v>
      </c>
      <c r="F293" t="str">
        <f>INDEX('Bảng Giá'!$L$2:$L$64,MATCH(TRIM('References data'!E293),'Bảng Giá'!$K$2:$K$64,0))</f>
        <v>Hồ Chí Minh</v>
      </c>
      <c r="G293" t="str">
        <f t="shared" si="4"/>
        <v>Vùng 2-Hồ Chí Minh</v>
      </c>
      <c r="H293" t="str">
        <f>INDEX('Bảng Giá'!$N$2:$N$46,MATCH('References data'!G293,'Bảng Giá'!$Q$2:$Q$46,0))</f>
        <v>Liên Vùng</v>
      </c>
    </row>
    <row r="294" spans="1:8" x14ac:dyDescent="0.25">
      <c r="A294" s="12" t="s">
        <v>2780</v>
      </c>
      <c r="B294" t="s">
        <v>2651</v>
      </c>
      <c r="C294" s="45" t="str">
        <f>INDEX('Bảng Giá'!$L$2:$L$64,MATCH(TRIM('References data'!B294),'Bảng Giá'!$K$2:$K$64,0))</f>
        <v>Vùng 2</v>
      </c>
      <c r="D294" s="43" t="s">
        <v>2653</v>
      </c>
      <c r="E294" t="s">
        <v>2648</v>
      </c>
      <c r="F294" t="str">
        <f>INDEX('Bảng Giá'!$L$2:$L$64,MATCH(TRIM('References data'!E294),'Bảng Giá'!$K$2:$K$64,0))</f>
        <v>Hồ Chí Minh</v>
      </c>
      <c r="G294" t="str">
        <f t="shared" si="4"/>
        <v>Vùng 2-Hồ Chí Minh</v>
      </c>
      <c r="H294" t="str">
        <f>INDEX('Bảng Giá'!$N$2:$N$46,MATCH('References data'!G294,'Bảng Giá'!$Q$2:$Q$46,0))</f>
        <v>Liên Vùng</v>
      </c>
    </row>
    <row r="295" spans="1:8" x14ac:dyDescent="0.25">
      <c r="A295" s="12" t="s">
        <v>2750</v>
      </c>
      <c r="B295" t="s">
        <v>2751</v>
      </c>
      <c r="C295" s="45" t="str">
        <f>INDEX('Bảng Giá'!$L$2:$L$64,MATCH(TRIM('References data'!B295),'Bảng Giá'!$K$2:$K$64,0))</f>
        <v>Vùng 2</v>
      </c>
      <c r="D295" s="43" t="s">
        <v>2653</v>
      </c>
      <c r="E295" t="s">
        <v>2648</v>
      </c>
      <c r="F295" t="str">
        <f>INDEX('Bảng Giá'!$L$2:$L$64,MATCH(TRIM('References data'!E295),'Bảng Giá'!$K$2:$K$64,0))</f>
        <v>Hồ Chí Minh</v>
      </c>
      <c r="G295" t="str">
        <f t="shared" si="4"/>
        <v>Vùng 2-Hồ Chí Minh</v>
      </c>
      <c r="H295" t="str">
        <f>INDEX('Bảng Giá'!$N$2:$N$46,MATCH('References data'!G295,'Bảng Giá'!$Q$2:$Q$46,0))</f>
        <v>Liên Vùng</v>
      </c>
    </row>
    <row r="296" spans="1:8" x14ac:dyDescent="0.25">
      <c r="A296" s="12" t="s">
        <v>2678</v>
      </c>
      <c r="B296" t="s">
        <v>2661</v>
      </c>
      <c r="C296" s="45" t="str">
        <f>INDEX('Bảng Giá'!$L$2:$L$64,MATCH(TRIM('References data'!B296),'Bảng Giá'!$K$2:$K$64,0))</f>
        <v>Vùng 2</v>
      </c>
      <c r="D296" s="43" t="s">
        <v>2653</v>
      </c>
      <c r="E296" t="s">
        <v>2648</v>
      </c>
      <c r="F296" t="str">
        <f>INDEX('Bảng Giá'!$L$2:$L$64,MATCH(TRIM('References data'!E296),'Bảng Giá'!$K$2:$K$64,0))</f>
        <v>Hồ Chí Minh</v>
      </c>
      <c r="G296" t="str">
        <f t="shared" si="4"/>
        <v>Vùng 2-Hồ Chí Minh</v>
      </c>
      <c r="H296" t="str">
        <f>INDEX('Bảng Giá'!$N$2:$N$46,MATCH('References data'!G296,'Bảng Giá'!$Q$2:$Q$46,0))</f>
        <v>Liên Vùng</v>
      </c>
    </row>
    <row r="297" spans="1:8" x14ac:dyDescent="0.25">
      <c r="A297" s="12" t="s">
        <v>2772</v>
      </c>
      <c r="B297" t="s">
        <v>2756</v>
      </c>
      <c r="C297" s="45" t="str">
        <f>INDEX('Bảng Giá'!$L$2:$L$64,MATCH(TRIM('References data'!B297),'Bảng Giá'!$K$2:$K$64,0))</f>
        <v>Đà Nẵng</v>
      </c>
      <c r="D297" s="43" t="s">
        <v>2653</v>
      </c>
      <c r="E297" t="s">
        <v>2648</v>
      </c>
      <c r="F297" t="str">
        <f>INDEX('Bảng Giá'!$L$2:$L$64,MATCH(TRIM('References data'!E297),'Bảng Giá'!$K$2:$K$64,0))</f>
        <v>Hồ Chí Minh</v>
      </c>
      <c r="G297" t="str">
        <f t="shared" si="4"/>
        <v>Đà Nẵng-Hồ Chí Minh</v>
      </c>
      <c r="H297" t="str">
        <f>INDEX('Bảng Giá'!$N$2:$N$46,MATCH('References data'!G297,'Bảng Giá'!$Q$2:$Q$46,0))</f>
        <v>Liên Vùng đặc biệt</v>
      </c>
    </row>
    <row r="298" spans="1:8" x14ac:dyDescent="0.25">
      <c r="A298" s="12" t="s">
        <v>2772</v>
      </c>
      <c r="B298" t="s">
        <v>2756</v>
      </c>
      <c r="C298" s="45" t="str">
        <f>INDEX('Bảng Giá'!$L$2:$L$64,MATCH(TRIM('References data'!B298),'Bảng Giá'!$K$2:$K$64,0))</f>
        <v>Đà Nẵng</v>
      </c>
      <c r="D298" s="43" t="s">
        <v>2653</v>
      </c>
      <c r="E298" t="s">
        <v>2648</v>
      </c>
      <c r="F298" t="str">
        <f>INDEX('Bảng Giá'!$L$2:$L$64,MATCH(TRIM('References data'!E298),'Bảng Giá'!$K$2:$K$64,0))</f>
        <v>Hồ Chí Minh</v>
      </c>
      <c r="G298" t="str">
        <f t="shared" si="4"/>
        <v>Đà Nẵng-Hồ Chí Minh</v>
      </c>
      <c r="H298" t="str">
        <f>INDEX('Bảng Giá'!$N$2:$N$46,MATCH('References data'!G298,'Bảng Giá'!$Q$2:$Q$46,0))</f>
        <v>Liên Vùng đặc biệt</v>
      </c>
    </row>
    <row r="299" spans="1:8" x14ac:dyDescent="0.25">
      <c r="A299" s="12" t="s">
        <v>2773</v>
      </c>
      <c r="B299" t="s">
        <v>2756</v>
      </c>
      <c r="C299" s="45" t="str">
        <f>INDEX('Bảng Giá'!$L$2:$L$64,MATCH(TRIM('References data'!B299),'Bảng Giá'!$K$2:$K$64,0))</f>
        <v>Đà Nẵng</v>
      </c>
      <c r="D299" s="43" t="s">
        <v>2653</v>
      </c>
      <c r="E299" t="s">
        <v>2648</v>
      </c>
      <c r="F299" t="str">
        <f>INDEX('Bảng Giá'!$L$2:$L$64,MATCH(TRIM('References data'!E299),'Bảng Giá'!$K$2:$K$64,0))</f>
        <v>Hồ Chí Minh</v>
      </c>
      <c r="G299" t="str">
        <f t="shared" si="4"/>
        <v>Đà Nẵng-Hồ Chí Minh</v>
      </c>
      <c r="H299" t="str">
        <f>INDEX('Bảng Giá'!$N$2:$N$46,MATCH('References data'!G299,'Bảng Giá'!$Q$2:$Q$46,0))</f>
        <v>Liên Vùng đặc biệt</v>
      </c>
    </row>
    <row r="300" spans="1:8" x14ac:dyDescent="0.25">
      <c r="A300" s="12" t="s">
        <v>2792</v>
      </c>
      <c r="B300" t="s">
        <v>2791</v>
      </c>
      <c r="C300" s="45" t="str">
        <f>INDEX('Bảng Giá'!$L$2:$L$64,MATCH(TRIM('References data'!B300),'Bảng Giá'!$K$2:$K$64,0))</f>
        <v>Vùng 2</v>
      </c>
      <c r="D300" s="43" t="s">
        <v>2653</v>
      </c>
      <c r="E300" t="s">
        <v>2648</v>
      </c>
      <c r="F300" t="str">
        <f>INDEX('Bảng Giá'!$L$2:$L$64,MATCH(TRIM('References data'!E300),'Bảng Giá'!$K$2:$K$64,0))</f>
        <v>Hồ Chí Minh</v>
      </c>
      <c r="G300" t="str">
        <f t="shared" si="4"/>
        <v>Vùng 2-Hồ Chí Minh</v>
      </c>
      <c r="H300" t="str">
        <f>INDEX('Bảng Giá'!$N$2:$N$46,MATCH('References data'!G300,'Bảng Giá'!$Q$2:$Q$46,0))</f>
        <v>Liên Vùng</v>
      </c>
    </row>
    <row r="301" spans="1:8" x14ac:dyDescent="0.25">
      <c r="A301" s="12" t="s">
        <v>2750</v>
      </c>
      <c r="B301" t="s">
        <v>2751</v>
      </c>
      <c r="C301" s="45" t="str">
        <f>INDEX('Bảng Giá'!$L$2:$L$64,MATCH(TRIM('References data'!B301),'Bảng Giá'!$K$2:$K$64,0))</f>
        <v>Vùng 2</v>
      </c>
      <c r="D301" s="43" t="s">
        <v>2653</v>
      </c>
      <c r="E301" t="s">
        <v>2648</v>
      </c>
      <c r="F301" t="str">
        <f>INDEX('Bảng Giá'!$L$2:$L$64,MATCH(TRIM('References data'!E301),'Bảng Giá'!$K$2:$K$64,0))</f>
        <v>Hồ Chí Minh</v>
      </c>
      <c r="G301" t="str">
        <f t="shared" si="4"/>
        <v>Vùng 2-Hồ Chí Minh</v>
      </c>
      <c r="H301" t="str">
        <f>INDEX('Bảng Giá'!$N$2:$N$46,MATCH('References data'!G301,'Bảng Giá'!$Q$2:$Q$46,0))</f>
        <v>Liên Vùng</v>
      </c>
    </row>
    <row r="302" spans="1:8" x14ac:dyDescent="0.25">
      <c r="A302" s="12" t="s">
        <v>2801</v>
      </c>
      <c r="B302" t="s">
        <v>2784</v>
      </c>
      <c r="C302" s="45" t="str">
        <f>INDEX('Bảng Giá'!$L$2:$L$64,MATCH(TRIM('References data'!B302),'Bảng Giá'!$K$2:$K$64,0))</f>
        <v>Vùng 2</v>
      </c>
      <c r="D302" s="43" t="s">
        <v>2653</v>
      </c>
      <c r="E302" t="s">
        <v>2648</v>
      </c>
      <c r="F302" t="str">
        <f>INDEX('Bảng Giá'!$L$2:$L$64,MATCH(TRIM('References data'!E302),'Bảng Giá'!$K$2:$K$64,0))</f>
        <v>Hồ Chí Minh</v>
      </c>
      <c r="G302" t="str">
        <f t="shared" si="4"/>
        <v>Vùng 2-Hồ Chí Minh</v>
      </c>
      <c r="H302" t="str">
        <f>INDEX('Bảng Giá'!$N$2:$N$46,MATCH('References data'!G302,'Bảng Giá'!$Q$2:$Q$46,0))</f>
        <v>Liên Vùng</v>
      </c>
    </row>
    <row r="303" spans="1:8" x14ac:dyDescent="0.25">
      <c r="A303" s="12" t="s">
        <v>2789</v>
      </c>
      <c r="B303" t="s">
        <v>2784</v>
      </c>
      <c r="C303" s="45" t="str">
        <f>INDEX('Bảng Giá'!$L$2:$L$64,MATCH(TRIM('References data'!B303),'Bảng Giá'!$K$2:$K$64,0))</f>
        <v>Vùng 2</v>
      </c>
      <c r="D303" s="43" t="s">
        <v>2653</v>
      </c>
      <c r="E303" t="s">
        <v>2648</v>
      </c>
      <c r="F303" t="str">
        <f>INDEX('Bảng Giá'!$L$2:$L$64,MATCH(TRIM('References data'!E303),'Bảng Giá'!$K$2:$K$64,0))</f>
        <v>Hồ Chí Minh</v>
      </c>
      <c r="G303" t="str">
        <f t="shared" si="4"/>
        <v>Vùng 2-Hồ Chí Minh</v>
      </c>
      <c r="H303" t="str">
        <f>INDEX('Bảng Giá'!$N$2:$N$46,MATCH('References data'!G303,'Bảng Giá'!$Q$2:$Q$46,0))</f>
        <v>Liên Vùng</v>
      </c>
    </row>
    <row r="304" spans="1:8" x14ac:dyDescent="0.25">
      <c r="A304" s="12" t="s">
        <v>2773</v>
      </c>
      <c r="B304" t="s">
        <v>2756</v>
      </c>
      <c r="C304" s="45" t="str">
        <f>INDEX('Bảng Giá'!$L$2:$L$64,MATCH(TRIM('References data'!B304),'Bảng Giá'!$K$2:$K$64,0))</f>
        <v>Đà Nẵng</v>
      </c>
      <c r="D304" s="43" t="s">
        <v>2653</v>
      </c>
      <c r="E304" t="s">
        <v>2648</v>
      </c>
      <c r="F304" t="str">
        <f>INDEX('Bảng Giá'!$L$2:$L$64,MATCH(TRIM('References data'!E304),'Bảng Giá'!$K$2:$K$64,0))</f>
        <v>Hồ Chí Minh</v>
      </c>
      <c r="G304" t="str">
        <f t="shared" si="4"/>
        <v>Đà Nẵng-Hồ Chí Minh</v>
      </c>
      <c r="H304" t="str">
        <f>INDEX('Bảng Giá'!$N$2:$N$46,MATCH('References data'!G304,'Bảng Giá'!$Q$2:$Q$46,0))</f>
        <v>Liên Vùng đặc biệt</v>
      </c>
    </row>
    <row r="305" spans="1:8" x14ac:dyDescent="0.25">
      <c r="A305" s="12" t="s">
        <v>2740</v>
      </c>
      <c r="B305" t="s">
        <v>2651</v>
      </c>
      <c r="C305" s="45" t="str">
        <f>INDEX('Bảng Giá'!$L$2:$L$64,MATCH(TRIM('References data'!B305),'Bảng Giá'!$K$2:$K$64,0))</f>
        <v>Vùng 2</v>
      </c>
      <c r="D305" s="43" t="s">
        <v>2653</v>
      </c>
      <c r="E305" t="s">
        <v>2648</v>
      </c>
      <c r="F305" t="str">
        <f>INDEX('Bảng Giá'!$L$2:$L$64,MATCH(TRIM('References data'!E305),'Bảng Giá'!$K$2:$K$64,0))</f>
        <v>Hồ Chí Minh</v>
      </c>
      <c r="G305" t="str">
        <f t="shared" si="4"/>
        <v>Vùng 2-Hồ Chí Minh</v>
      </c>
      <c r="H305" t="str">
        <f>INDEX('Bảng Giá'!$N$2:$N$46,MATCH('References data'!G305,'Bảng Giá'!$Q$2:$Q$46,0))</f>
        <v>Liên Vùng</v>
      </c>
    </row>
    <row r="306" spans="1:8" x14ac:dyDescent="0.25">
      <c r="A306" s="12" t="s">
        <v>2750</v>
      </c>
      <c r="B306" t="s">
        <v>2751</v>
      </c>
      <c r="C306" s="45" t="str">
        <f>INDEX('Bảng Giá'!$L$2:$L$64,MATCH(TRIM('References data'!B306),'Bảng Giá'!$K$2:$K$64,0))</f>
        <v>Vùng 2</v>
      </c>
      <c r="D306" s="43" t="s">
        <v>2653</v>
      </c>
      <c r="E306" t="s">
        <v>2648</v>
      </c>
      <c r="F306" t="str">
        <f>INDEX('Bảng Giá'!$L$2:$L$64,MATCH(TRIM('References data'!E306),'Bảng Giá'!$K$2:$K$64,0))</f>
        <v>Hồ Chí Minh</v>
      </c>
      <c r="G306" t="str">
        <f t="shared" si="4"/>
        <v>Vùng 2-Hồ Chí Minh</v>
      </c>
      <c r="H306" t="str">
        <f>INDEX('Bảng Giá'!$N$2:$N$46,MATCH('References data'!G306,'Bảng Giá'!$Q$2:$Q$46,0))</f>
        <v>Liên Vùng</v>
      </c>
    </row>
    <row r="307" spans="1:8" x14ac:dyDescent="0.25">
      <c r="A307" s="12" t="s">
        <v>2802</v>
      </c>
      <c r="B307" t="s">
        <v>2651</v>
      </c>
      <c r="C307" s="45" t="str">
        <f>INDEX('Bảng Giá'!$L$2:$L$64,MATCH(TRIM('References data'!B307),'Bảng Giá'!$K$2:$K$64,0))</f>
        <v>Vùng 2</v>
      </c>
      <c r="D307" s="43" t="s">
        <v>2653</v>
      </c>
      <c r="E307" t="s">
        <v>2648</v>
      </c>
      <c r="F307" t="str">
        <f>INDEX('Bảng Giá'!$L$2:$L$64,MATCH(TRIM('References data'!E307),'Bảng Giá'!$K$2:$K$64,0))</f>
        <v>Hồ Chí Minh</v>
      </c>
      <c r="G307" t="str">
        <f t="shared" si="4"/>
        <v>Vùng 2-Hồ Chí Minh</v>
      </c>
      <c r="H307" t="str">
        <f>INDEX('Bảng Giá'!$N$2:$N$46,MATCH('References data'!G307,'Bảng Giá'!$Q$2:$Q$46,0))</f>
        <v>Liên Vùng</v>
      </c>
    </row>
    <row r="308" spans="1:8" x14ac:dyDescent="0.25">
      <c r="A308" s="12" t="s">
        <v>2750</v>
      </c>
      <c r="B308" t="s">
        <v>2751</v>
      </c>
      <c r="C308" s="45" t="str">
        <f>INDEX('Bảng Giá'!$L$2:$L$64,MATCH(TRIM('References data'!B308),'Bảng Giá'!$K$2:$K$64,0))</f>
        <v>Vùng 2</v>
      </c>
      <c r="D308" s="43" t="s">
        <v>2653</v>
      </c>
      <c r="E308" t="s">
        <v>2648</v>
      </c>
      <c r="F308" t="str">
        <f>INDEX('Bảng Giá'!$L$2:$L$64,MATCH(TRIM('References data'!E308),'Bảng Giá'!$K$2:$K$64,0))</f>
        <v>Hồ Chí Minh</v>
      </c>
      <c r="G308" t="str">
        <f t="shared" si="4"/>
        <v>Vùng 2-Hồ Chí Minh</v>
      </c>
      <c r="H308" t="str">
        <f>INDEX('Bảng Giá'!$N$2:$N$46,MATCH('References data'!G308,'Bảng Giá'!$Q$2:$Q$46,0))</f>
        <v>Liên Vùng</v>
      </c>
    </row>
    <row r="309" spans="1:8" x14ac:dyDescent="0.25">
      <c r="A309" s="12" t="s">
        <v>2740</v>
      </c>
      <c r="B309" t="s">
        <v>2651</v>
      </c>
      <c r="C309" s="45" t="str">
        <f>INDEX('Bảng Giá'!$L$2:$L$64,MATCH(TRIM('References data'!B309),'Bảng Giá'!$K$2:$K$64,0))</f>
        <v>Vùng 2</v>
      </c>
      <c r="D309" s="43" t="s">
        <v>2653</v>
      </c>
      <c r="E309" t="s">
        <v>2648</v>
      </c>
      <c r="F309" t="str">
        <f>INDEX('Bảng Giá'!$L$2:$L$64,MATCH(TRIM('References data'!E309),'Bảng Giá'!$K$2:$K$64,0))</f>
        <v>Hồ Chí Minh</v>
      </c>
      <c r="G309" t="str">
        <f t="shared" si="4"/>
        <v>Vùng 2-Hồ Chí Minh</v>
      </c>
      <c r="H309" t="str">
        <f>INDEX('Bảng Giá'!$N$2:$N$46,MATCH('References data'!G309,'Bảng Giá'!$Q$2:$Q$46,0))</f>
        <v>Liên Vùng</v>
      </c>
    </row>
    <row r="310" spans="1:8" x14ac:dyDescent="0.25">
      <c r="A310" s="12" t="s">
        <v>2803</v>
      </c>
      <c r="B310" t="s">
        <v>2651</v>
      </c>
      <c r="C310" s="45" t="str">
        <f>INDEX('Bảng Giá'!$L$2:$L$64,MATCH(TRIM('References data'!B310),'Bảng Giá'!$K$2:$K$64,0))</f>
        <v>Vùng 2</v>
      </c>
      <c r="D310" s="43" t="s">
        <v>2653</v>
      </c>
      <c r="E310" t="s">
        <v>2648</v>
      </c>
      <c r="F310" t="str">
        <f>INDEX('Bảng Giá'!$L$2:$L$64,MATCH(TRIM('References data'!E310),'Bảng Giá'!$K$2:$K$64,0))</f>
        <v>Hồ Chí Minh</v>
      </c>
      <c r="G310" t="str">
        <f t="shared" si="4"/>
        <v>Vùng 2-Hồ Chí Minh</v>
      </c>
      <c r="H310" t="str">
        <f>INDEX('Bảng Giá'!$N$2:$N$46,MATCH('References data'!G310,'Bảng Giá'!$Q$2:$Q$46,0))</f>
        <v>Liên Vùng</v>
      </c>
    </row>
    <row r="311" spans="1:8" x14ac:dyDescent="0.25">
      <c r="A311" s="12" t="s">
        <v>2801</v>
      </c>
      <c r="B311" t="s">
        <v>2784</v>
      </c>
      <c r="C311" s="45" t="str">
        <f>INDEX('Bảng Giá'!$L$2:$L$64,MATCH(TRIM('References data'!B311),'Bảng Giá'!$K$2:$K$64,0))</f>
        <v>Vùng 2</v>
      </c>
      <c r="D311" s="43" t="s">
        <v>2653</v>
      </c>
      <c r="E311" t="s">
        <v>2648</v>
      </c>
      <c r="F311" t="str">
        <f>INDEX('Bảng Giá'!$L$2:$L$64,MATCH(TRIM('References data'!E311),'Bảng Giá'!$K$2:$K$64,0))</f>
        <v>Hồ Chí Minh</v>
      </c>
      <c r="G311" t="str">
        <f t="shared" si="4"/>
        <v>Vùng 2-Hồ Chí Minh</v>
      </c>
      <c r="H311" t="str">
        <f>INDEX('Bảng Giá'!$N$2:$N$46,MATCH('References data'!G311,'Bảng Giá'!$Q$2:$Q$46,0))</f>
        <v>Liên Vùng</v>
      </c>
    </row>
    <row r="312" spans="1:8" x14ac:dyDescent="0.25">
      <c r="A312" s="12" t="s">
        <v>2801</v>
      </c>
      <c r="B312" t="s">
        <v>2784</v>
      </c>
      <c r="C312" s="45" t="str">
        <f>INDEX('Bảng Giá'!$L$2:$L$64,MATCH(TRIM('References data'!B312),'Bảng Giá'!$K$2:$K$64,0))</f>
        <v>Vùng 2</v>
      </c>
      <c r="D312" s="43" t="s">
        <v>2653</v>
      </c>
      <c r="E312" t="s">
        <v>2648</v>
      </c>
      <c r="F312" t="str">
        <f>INDEX('Bảng Giá'!$L$2:$L$64,MATCH(TRIM('References data'!E312),'Bảng Giá'!$K$2:$K$64,0))</f>
        <v>Hồ Chí Minh</v>
      </c>
      <c r="G312" t="str">
        <f t="shared" si="4"/>
        <v>Vùng 2-Hồ Chí Minh</v>
      </c>
      <c r="H312" t="str">
        <f>INDEX('Bảng Giá'!$N$2:$N$46,MATCH('References data'!G312,'Bảng Giá'!$Q$2:$Q$46,0))</f>
        <v>Liên Vùng</v>
      </c>
    </row>
    <row r="313" spans="1:8" x14ac:dyDescent="0.25">
      <c r="A313" s="12" t="s">
        <v>2774</v>
      </c>
      <c r="B313" t="s">
        <v>2651</v>
      </c>
      <c r="C313" s="45" t="str">
        <f>INDEX('Bảng Giá'!$L$2:$L$64,MATCH(TRIM('References data'!B313),'Bảng Giá'!$K$2:$K$64,0))</f>
        <v>Vùng 2</v>
      </c>
      <c r="D313" s="43" t="s">
        <v>2653</v>
      </c>
      <c r="E313" t="s">
        <v>2648</v>
      </c>
      <c r="F313" t="str">
        <f>INDEX('Bảng Giá'!$L$2:$L$64,MATCH(TRIM('References data'!E313),'Bảng Giá'!$K$2:$K$64,0))</f>
        <v>Hồ Chí Minh</v>
      </c>
      <c r="G313" t="str">
        <f t="shared" si="4"/>
        <v>Vùng 2-Hồ Chí Minh</v>
      </c>
      <c r="H313" t="str">
        <f>INDEX('Bảng Giá'!$N$2:$N$46,MATCH('References data'!G313,'Bảng Giá'!$Q$2:$Q$46,0))</f>
        <v>Liên Vùng</v>
      </c>
    </row>
    <row r="314" spans="1:8" x14ac:dyDescent="0.25">
      <c r="A314" s="12" t="s">
        <v>2789</v>
      </c>
      <c r="B314" t="s">
        <v>2784</v>
      </c>
      <c r="C314" s="45" t="str">
        <f>INDEX('Bảng Giá'!$L$2:$L$64,MATCH(TRIM('References data'!B314),'Bảng Giá'!$K$2:$K$64,0))</f>
        <v>Vùng 2</v>
      </c>
      <c r="D314" s="43" t="s">
        <v>2653</v>
      </c>
      <c r="E314" t="s">
        <v>2648</v>
      </c>
      <c r="F314" t="str">
        <f>INDEX('Bảng Giá'!$L$2:$L$64,MATCH(TRIM('References data'!E314),'Bảng Giá'!$K$2:$K$64,0))</f>
        <v>Hồ Chí Minh</v>
      </c>
      <c r="G314" t="str">
        <f t="shared" si="4"/>
        <v>Vùng 2-Hồ Chí Minh</v>
      </c>
      <c r="H314" t="str">
        <f>INDEX('Bảng Giá'!$N$2:$N$46,MATCH('References data'!G314,'Bảng Giá'!$Q$2:$Q$46,0))</f>
        <v>Liên Vùng</v>
      </c>
    </row>
    <row r="315" spans="1:8" x14ac:dyDescent="0.25">
      <c r="A315" s="12" t="s">
        <v>2766</v>
      </c>
      <c r="B315" t="s">
        <v>2756</v>
      </c>
      <c r="C315" s="45" t="str">
        <f>INDEX('Bảng Giá'!$L$2:$L$64,MATCH(TRIM('References data'!B315),'Bảng Giá'!$K$2:$K$64,0))</f>
        <v>Đà Nẵng</v>
      </c>
      <c r="D315" s="43" t="s">
        <v>2653</v>
      </c>
      <c r="E315" t="s">
        <v>2648</v>
      </c>
      <c r="F315" t="str">
        <f>INDEX('Bảng Giá'!$L$2:$L$64,MATCH(TRIM('References data'!E315),'Bảng Giá'!$K$2:$K$64,0))</f>
        <v>Hồ Chí Minh</v>
      </c>
      <c r="G315" t="str">
        <f t="shared" si="4"/>
        <v>Đà Nẵng-Hồ Chí Minh</v>
      </c>
      <c r="H315" t="str">
        <f>INDEX('Bảng Giá'!$N$2:$N$46,MATCH('References data'!G315,'Bảng Giá'!$Q$2:$Q$46,0))</f>
        <v>Liên Vùng đặc biệt</v>
      </c>
    </row>
    <row r="316" spans="1:8" x14ac:dyDescent="0.25">
      <c r="A316" s="12" t="s">
        <v>2789</v>
      </c>
      <c r="B316" t="s">
        <v>2784</v>
      </c>
      <c r="C316" s="45" t="str">
        <f>INDEX('Bảng Giá'!$L$2:$L$64,MATCH(TRIM('References data'!B316),'Bảng Giá'!$K$2:$K$64,0))</f>
        <v>Vùng 2</v>
      </c>
      <c r="D316" s="43" t="s">
        <v>2653</v>
      </c>
      <c r="E316" t="s">
        <v>2648</v>
      </c>
      <c r="F316" t="str">
        <f>INDEX('Bảng Giá'!$L$2:$L$64,MATCH(TRIM('References data'!E316),'Bảng Giá'!$K$2:$K$64,0))</f>
        <v>Hồ Chí Minh</v>
      </c>
      <c r="G316" t="str">
        <f t="shared" si="4"/>
        <v>Vùng 2-Hồ Chí Minh</v>
      </c>
      <c r="H316" t="str">
        <f>INDEX('Bảng Giá'!$N$2:$N$46,MATCH('References data'!G316,'Bảng Giá'!$Q$2:$Q$46,0))</f>
        <v>Liên Vùng</v>
      </c>
    </row>
    <row r="317" spans="1:8" x14ac:dyDescent="0.25">
      <c r="A317" s="12" t="s">
        <v>2772</v>
      </c>
      <c r="B317" t="s">
        <v>2756</v>
      </c>
      <c r="C317" s="45" t="str">
        <f>INDEX('Bảng Giá'!$L$2:$L$64,MATCH(TRIM('References data'!B317),'Bảng Giá'!$K$2:$K$64,0))</f>
        <v>Đà Nẵng</v>
      </c>
      <c r="D317" s="43" t="s">
        <v>2653</v>
      </c>
      <c r="E317" t="s">
        <v>2648</v>
      </c>
      <c r="F317" t="str">
        <f>INDEX('Bảng Giá'!$L$2:$L$64,MATCH(TRIM('References data'!E317),'Bảng Giá'!$K$2:$K$64,0))</f>
        <v>Hồ Chí Minh</v>
      </c>
      <c r="G317" t="str">
        <f t="shared" si="4"/>
        <v>Đà Nẵng-Hồ Chí Minh</v>
      </c>
      <c r="H317" t="str">
        <f>INDEX('Bảng Giá'!$N$2:$N$46,MATCH('References data'!G317,'Bảng Giá'!$Q$2:$Q$46,0))</f>
        <v>Liên Vùng đặc biệt</v>
      </c>
    </row>
    <row r="318" spans="1:8" x14ac:dyDescent="0.25">
      <c r="A318" s="12" t="s">
        <v>2804</v>
      </c>
      <c r="B318" t="s">
        <v>2721</v>
      </c>
      <c r="C318" s="45" t="str">
        <f>INDEX('Bảng Giá'!$L$2:$L$64,MATCH(TRIM('References data'!B318),'Bảng Giá'!$K$2:$K$64,0))</f>
        <v>Vùng 3</v>
      </c>
      <c r="D318" s="43" t="s">
        <v>2653</v>
      </c>
      <c r="E318" t="s">
        <v>2648</v>
      </c>
      <c r="F318" t="str">
        <f>INDEX('Bảng Giá'!$L$2:$L$64,MATCH(TRIM('References data'!E318),'Bảng Giá'!$K$2:$K$64,0))</f>
        <v>Hồ Chí Minh</v>
      </c>
      <c r="G318" t="str">
        <f t="shared" si="4"/>
        <v>Vùng 3-Hồ Chí Minh</v>
      </c>
      <c r="H318" t="str">
        <f>INDEX('Bảng Giá'!$N$2:$N$46,MATCH('References data'!G318,'Bảng Giá'!$Q$2:$Q$46,0))</f>
        <v>Liên Vùng</v>
      </c>
    </row>
    <row r="319" spans="1:8" x14ac:dyDescent="0.25">
      <c r="A319" s="12" t="s">
        <v>2650</v>
      </c>
      <c r="B319" t="s">
        <v>2651</v>
      </c>
      <c r="C319" s="45" t="str">
        <f>INDEX('Bảng Giá'!$L$2:$L$64,MATCH(TRIM('References data'!B319),'Bảng Giá'!$K$2:$K$64,0))</f>
        <v>Vùng 2</v>
      </c>
      <c r="D319" s="43" t="s">
        <v>2653</v>
      </c>
      <c r="E319" t="s">
        <v>2648</v>
      </c>
      <c r="F319" t="str">
        <f>INDEX('Bảng Giá'!$L$2:$L$64,MATCH(TRIM('References data'!E319),'Bảng Giá'!$K$2:$K$64,0))</f>
        <v>Hồ Chí Minh</v>
      </c>
      <c r="G319" t="str">
        <f t="shared" si="4"/>
        <v>Vùng 2-Hồ Chí Minh</v>
      </c>
      <c r="H319" t="str">
        <f>INDEX('Bảng Giá'!$N$2:$N$46,MATCH('References data'!G319,'Bảng Giá'!$Q$2:$Q$46,0))</f>
        <v>Liên Vùng</v>
      </c>
    </row>
    <row r="320" spans="1:8" x14ac:dyDescent="0.25">
      <c r="A320" s="12" t="s">
        <v>2793</v>
      </c>
      <c r="B320" t="s">
        <v>2756</v>
      </c>
      <c r="C320" s="45" t="str">
        <f>INDEX('Bảng Giá'!$L$2:$L$64,MATCH(TRIM('References data'!B320),'Bảng Giá'!$K$2:$K$64,0))</f>
        <v>Đà Nẵng</v>
      </c>
      <c r="D320" s="43" t="s">
        <v>2653</v>
      </c>
      <c r="E320" t="s">
        <v>2648</v>
      </c>
      <c r="F320" t="str">
        <f>INDEX('Bảng Giá'!$L$2:$L$64,MATCH(TRIM('References data'!E320),'Bảng Giá'!$K$2:$K$64,0))</f>
        <v>Hồ Chí Minh</v>
      </c>
      <c r="G320" t="str">
        <f t="shared" si="4"/>
        <v>Đà Nẵng-Hồ Chí Minh</v>
      </c>
      <c r="H320" t="str">
        <f>INDEX('Bảng Giá'!$N$2:$N$46,MATCH('References data'!G320,'Bảng Giá'!$Q$2:$Q$46,0))</f>
        <v>Liên Vùng đặc biệt</v>
      </c>
    </row>
    <row r="321" spans="1:8" x14ac:dyDescent="0.25">
      <c r="A321" s="12" t="s">
        <v>2755</v>
      </c>
      <c r="B321" t="s">
        <v>2756</v>
      </c>
      <c r="C321" s="45" t="str">
        <f>INDEX('Bảng Giá'!$L$2:$L$64,MATCH(TRIM('References data'!B321),'Bảng Giá'!$K$2:$K$64,0))</f>
        <v>Đà Nẵng</v>
      </c>
      <c r="D321" s="43" t="s">
        <v>2653</v>
      </c>
      <c r="E321" t="s">
        <v>2648</v>
      </c>
      <c r="F321" t="str">
        <f>INDEX('Bảng Giá'!$L$2:$L$64,MATCH(TRIM('References data'!E321),'Bảng Giá'!$K$2:$K$64,0))</f>
        <v>Hồ Chí Minh</v>
      </c>
      <c r="G321" t="str">
        <f t="shared" si="4"/>
        <v>Đà Nẵng-Hồ Chí Minh</v>
      </c>
      <c r="H321" t="str">
        <f>INDEX('Bảng Giá'!$N$2:$N$46,MATCH('References data'!G321,'Bảng Giá'!$Q$2:$Q$46,0))</f>
        <v>Liên Vùng đặc biệt</v>
      </c>
    </row>
    <row r="322" spans="1:8" x14ac:dyDescent="0.25">
      <c r="A322" s="12" t="s">
        <v>2772</v>
      </c>
      <c r="B322" t="s">
        <v>2756</v>
      </c>
      <c r="C322" s="45" t="str">
        <f>INDEX('Bảng Giá'!$L$2:$L$64,MATCH(TRIM('References data'!B322),'Bảng Giá'!$K$2:$K$64,0))</f>
        <v>Đà Nẵng</v>
      </c>
      <c r="D322" s="43" t="s">
        <v>2653</v>
      </c>
      <c r="E322" t="s">
        <v>2648</v>
      </c>
      <c r="F322" t="str">
        <f>INDEX('Bảng Giá'!$L$2:$L$64,MATCH(TRIM('References data'!E322),'Bảng Giá'!$K$2:$K$64,0))</f>
        <v>Hồ Chí Minh</v>
      </c>
      <c r="G322" t="str">
        <f t="shared" si="4"/>
        <v>Đà Nẵng-Hồ Chí Minh</v>
      </c>
      <c r="H322" t="str">
        <f>INDEX('Bảng Giá'!$N$2:$N$46,MATCH('References data'!G322,'Bảng Giá'!$Q$2:$Q$46,0))</f>
        <v>Liên Vùng đặc biệt</v>
      </c>
    </row>
    <row r="323" spans="1:8" x14ac:dyDescent="0.25">
      <c r="A323" s="12" t="s">
        <v>2650</v>
      </c>
      <c r="B323" t="s">
        <v>2651</v>
      </c>
      <c r="C323" s="45" t="str">
        <f>INDEX('Bảng Giá'!$L$2:$L$64,MATCH(TRIM('References data'!B323),'Bảng Giá'!$K$2:$K$64,0))</f>
        <v>Vùng 2</v>
      </c>
      <c r="D323" s="43" t="s">
        <v>2653</v>
      </c>
      <c r="E323" t="s">
        <v>2648</v>
      </c>
      <c r="F323" t="str">
        <f>INDEX('Bảng Giá'!$L$2:$L$64,MATCH(TRIM('References data'!E323),'Bảng Giá'!$K$2:$K$64,0))</f>
        <v>Hồ Chí Minh</v>
      </c>
      <c r="G323" t="str">
        <f t="shared" si="4"/>
        <v>Vùng 2-Hồ Chí Minh</v>
      </c>
      <c r="H323" t="str">
        <f>INDEX('Bảng Giá'!$N$2:$N$46,MATCH('References data'!G323,'Bảng Giá'!$Q$2:$Q$46,0))</f>
        <v>Liên Vùng</v>
      </c>
    </row>
    <row r="324" spans="1:8" x14ac:dyDescent="0.25">
      <c r="A324" s="12" t="s">
        <v>2766</v>
      </c>
      <c r="B324" t="s">
        <v>2756</v>
      </c>
      <c r="C324" s="45" t="str">
        <f>INDEX('Bảng Giá'!$L$2:$L$64,MATCH(TRIM('References data'!B324),'Bảng Giá'!$K$2:$K$64,0))</f>
        <v>Đà Nẵng</v>
      </c>
      <c r="D324" s="43" t="s">
        <v>2653</v>
      </c>
      <c r="E324" t="s">
        <v>2648</v>
      </c>
      <c r="F324" t="str">
        <f>INDEX('Bảng Giá'!$L$2:$L$64,MATCH(TRIM('References data'!E324),'Bảng Giá'!$K$2:$K$64,0))</f>
        <v>Hồ Chí Minh</v>
      </c>
      <c r="G324" t="str">
        <f t="shared" ref="G324:G387" si="5">C324&amp;"-"&amp;F324</f>
        <v>Đà Nẵng-Hồ Chí Minh</v>
      </c>
      <c r="H324" t="str">
        <f>INDEX('Bảng Giá'!$N$2:$N$46,MATCH('References data'!G324,'Bảng Giá'!$Q$2:$Q$46,0))</f>
        <v>Liên Vùng đặc biệt</v>
      </c>
    </row>
    <row r="325" spans="1:8" x14ac:dyDescent="0.25">
      <c r="A325" s="12" t="s">
        <v>2805</v>
      </c>
      <c r="B325" t="s">
        <v>2751</v>
      </c>
      <c r="C325" s="45" t="str">
        <f>INDEX('Bảng Giá'!$L$2:$L$64,MATCH(TRIM('References data'!B325),'Bảng Giá'!$K$2:$K$64,0))</f>
        <v>Vùng 2</v>
      </c>
      <c r="D325" s="43" t="s">
        <v>2653</v>
      </c>
      <c r="E325" t="s">
        <v>2648</v>
      </c>
      <c r="F325" t="str">
        <f>INDEX('Bảng Giá'!$L$2:$L$64,MATCH(TRIM('References data'!E325),'Bảng Giá'!$K$2:$K$64,0))</f>
        <v>Hồ Chí Minh</v>
      </c>
      <c r="G325" t="str">
        <f t="shared" si="5"/>
        <v>Vùng 2-Hồ Chí Minh</v>
      </c>
      <c r="H325" t="str">
        <f>INDEX('Bảng Giá'!$N$2:$N$46,MATCH('References data'!G325,'Bảng Giá'!$Q$2:$Q$46,0))</f>
        <v>Liên Vùng</v>
      </c>
    </row>
    <row r="326" spans="1:8" x14ac:dyDescent="0.25">
      <c r="A326" s="12" t="s">
        <v>2773</v>
      </c>
      <c r="B326" t="s">
        <v>2756</v>
      </c>
      <c r="C326" s="45" t="str">
        <f>INDEX('Bảng Giá'!$L$2:$L$64,MATCH(TRIM('References data'!B326),'Bảng Giá'!$K$2:$K$64,0))</f>
        <v>Đà Nẵng</v>
      </c>
      <c r="D326" s="43" t="s">
        <v>2653</v>
      </c>
      <c r="E326" t="s">
        <v>2648</v>
      </c>
      <c r="F326" t="str">
        <f>INDEX('Bảng Giá'!$L$2:$L$64,MATCH(TRIM('References data'!E326),'Bảng Giá'!$K$2:$K$64,0))</f>
        <v>Hồ Chí Minh</v>
      </c>
      <c r="G326" t="str">
        <f t="shared" si="5"/>
        <v>Đà Nẵng-Hồ Chí Minh</v>
      </c>
      <c r="H326" t="str">
        <f>INDEX('Bảng Giá'!$N$2:$N$46,MATCH('References data'!G326,'Bảng Giá'!$Q$2:$Q$46,0))</f>
        <v>Liên Vùng đặc biệt</v>
      </c>
    </row>
    <row r="327" spans="1:8" x14ac:dyDescent="0.25">
      <c r="A327" s="12" t="s">
        <v>2750</v>
      </c>
      <c r="B327" t="s">
        <v>2751</v>
      </c>
      <c r="C327" s="45" t="str">
        <f>INDEX('Bảng Giá'!$L$2:$L$64,MATCH(TRIM('References data'!B327),'Bảng Giá'!$K$2:$K$64,0))</f>
        <v>Vùng 2</v>
      </c>
      <c r="D327" s="43" t="s">
        <v>2653</v>
      </c>
      <c r="E327" t="s">
        <v>2648</v>
      </c>
      <c r="F327" t="str">
        <f>INDEX('Bảng Giá'!$L$2:$L$64,MATCH(TRIM('References data'!E327),'Bảng Giá'!$K$2:$K$64,0))</f>
        <v>Hồ Chí Minh</v>
      </c>
      <c r="G327" t="str">
        <f t="shared" si="5"/>
        <v>Vùng 2-Hồ Chí Minh</v>
      </c>
      <c r="H327" t="str">
        <f>INDEX('Bảng Giá'!$N$2:$N$46,MATCH('References data'!G327,'Bảng Giá'!$Q$2:$Q$46,0))</f>
        <v>Liên Vùng</v>
      </c>
    </row>
    <row r="328" spans="1:8" x14ac:dyDescent="0.25">
      <c r="A328" s="12" t="s">
        <v>2806</v>
      </c>
      <c r="B328" t="s">
        <v>2784</v>
      </c>
      <c r="C328" s="45" t="str">
        <f>INDEX('Bảng Giá'!$L$2:$L$64,MATCH(TRIM('References data'!B328),'Bảng Giá'!$K$2:$K$64,0))</f>
        <v>Vùng 2</v>
      </c>
      <c r="D328" s="43" t="s">
        <v>2653</v>
      </c>
      <c r="E328" t="s">
        <v>2648</v>
      </c>
      <c r="F328" t="str">
        <f>INDEX('Bảng Giá'!$L$2:$L$64,MATCH(TRIM('References data'!E328),'Bảng Giá'!$K$2:$K$64,0))</f>
        <v>Hồ Chí Minh</v>
      </c>
      <c r="G328" t="str">
        <f t="shared" si="5"/>
        <v>Vùng 2-Hồ Chí Minh</v>
      </c>
      <c r="H328" t="str">
        <f>INDEX('Bảng Giá'!$N$2:$N$46,MATCH('References data'!G328,'Bảng Giá'!$Q$2:$Q$46,0))</f>
        <v>Liên Vùng</v>
      </c>
    </row>
    <row r="329" spans="1:8" x14ac:dyDescent="0.25">
      <c r="A329" s="12" t="s">
        <v>2750</v>
      </c>
      <c r="B329" t="s">
        <v>2751</v>
      </c>
      <c r="C329" s="45" t="str">
        <f>INDEX('Bảng Giá'!$L$2:$L$64,MATCH(TRIM('References data'!B329),'Bảng Giá'!$K$2:$K$64,0))</f>
        <v>Vùng 2</v>
      </c>
      <c r="D329" s="43" t="s">
        <v>2653</v>
      </c>
      <c r="E329" t="s">
        <v>2648</v>
      </c>
      <c r="F329" t="str">
        <f>INDEX('Bảng Giá'!$L$2:$L$64,MATCH(TRIM('References data'!E329),'Bảng Giá'!$K$2:$K$64,0))</f>
        <v>Hồ Chí Minh</v>
      </c>
      <c r="G329" t="str">
        <f t="shared" si="5"/>
        <v>Vùng 2-Hồ Chí Minh</v>
      </c>
      <c r="H329" t="str">
        <f>INDEX('Bảng Giá'!$N$2:$N$46,MATCH('References data'!G329,'Bảng Giá'!$Q$2:$Q$46,0))</f>
        <v>Liên Vùng</v>
      </c>
    </row>
    <row r="330" spans="1:8" x14ac:dyDescent="0.25">
      <c r="A330" s="12" t="s">
        <v>2792</v>
      </c>
      <c r="B330" t="s">
        <v>2791</v>
      </c>
      <c r="C330" s="45" t="str">
        <f>INDEX('Bảng Giá'!$L$2:$L$64,MATCH(TRIM('References data'!B330),'Bảng Giá'!$K$2:$K$64,0))</f>
        <v>Vùng 2</v>
      </c>
      <c r="D330" s="43" t="s">
        <v>2653</v>
      </c>
      <c r="E330" t="s">
        <v>2648</v>
      </c>
      <c r="F330" t="str">
        <f>INDEX('Bảng Giá'!$L$2:$L$64,MATCH(TRIM('References data'!E330),'Bảng Giá'!$K$2:$K$64,0))</f>
        <v>Hồ Chí Minh</v>
      </c>
      <c r="G330" t="str">
        <f t="shared" si="5"/>
        <v>Vùng 2-Hồ Chí Minh</v>
      </c>
      <c r="H330" t="str">
        <f>INDEX('Bảng Giá'!$N$2:$N$46,MATCH('References data'!G330,'Bảng Giá'!$Q$2:$Q$46,0))</f>
        <v>Liên Vùng</v>
      </c>
    </row>
    <row r="331" spans="1:8" x14ac:dyDescent="0.25">
      <c r="A331" s="12" t="s">
        <v>2807</v>
      </c>
      <c r="B331" t="s">
        <v>2751</v>
      </c>
      <c r="C331" s="45" t="str">
        <f>INDEX('Bảng Giá'!$L$2:$L$64,MATCH(TRIM('References data'!B331),'Bảng Giá'!$K$2:$K$64,0))</f>
        <v>Vùng 2</v>
      </c>
      <c r="D331" s="43" t="s">
        <v>2653</v>
      </c>
      <c r="E331" t="s">
        <v>2648</v>
      </c>
      <c r="F331" t="str">
        <f>INDEX('Bảng Giá'!$L$2:$L$64,MATCH(TRIM('References data'!E331),'Bảng Giá'!$K$2:$K$64,0))</f>
        <v>Hồ Chí Minh</v>
      </c>
      <c r="G331" t="str">
        <f t="shared" si="5"/>
        <v>Vùng 2-Hồ Chí Minh</v>
      </c>
      <c r="H331" t="str">
        <f>INDEX('Bảng Giá'!$N$2:$N$46,MATCH('References data'!G331,'Bảng Giá'!$Q$2:$Q$46,0))</f>
        <v>Liên Vùng</v>
      </c>
    </row>
    <row r="332" spans="1:8" x14ac:dyDescent="0.25">
      <c r="A332" s="12" t="s">
        <v>2750</v>
      </c>
      <c r="B332" t="s">
        <v>2751</v>
      </c>
      <c r="C332" s="45" t="str">
        <f>INDEX('Bảng Giá'!$L$2:$L$64,MATCH(TRIM('References data'!B332),'Bảng Giá'!$K$2:$K$64,0))</f>
        <v>Vùng 2</v>
      </c>
      <c r="D332" s="43" t="s">
        <v>2653</v>
      </c>
      <c r="E332" t="s">
        <v>2648</v>
      </c>
      <c r="F332" t="str">
        <f>INDEX('Bảng Giá'!$L$2:$L$64,MATCH(TRIM('References data'!E332),'Bảng Giá'!$K$2:$K$64,0))</f>
        <v>Hồ Chí Minh</v>
      </c>
      <c r="G332" t="str">
        <f t="shared" si="5"/>
        <v>Vùng 2-Hồ Chí Minh</v>
      </c>
      <c r="H332" t="str">
        <f>INDEX('Bảng Giá'!$N$2:$N$46,MATCH('References data'!G332,'Bảng Giá'!$Q$2:$Q$46,0))</f>
        <v>Liên Vùng</v>
      </c>
    </row>
    <row r="333" spans="1:8" x14ac:dyDescent="0.25">
      <c r="A333" s="12" t="s">
        <v>2766</v>
      </c>
      <c r="B333" t="s">
        <v>2756</v>
      </c>
      <c r="C333" s="45" t="str">
        <f>INDEX('Bảng Giá'!$L$2:$L$64,MATCH(TRIM('References data'!B333),'Bảng Giá'!$K$2:$K$64,0))</f>
        <v>Đà Nẵng</v>
      </c>
      <c r="D333" s="43" t="s">
        <v>2653</v>
      </c>
      <c r="E333" t="s">
        <v>2648</v>
      </c>
      <c r="F333" t="str">
        <f>INDEX('Bảng Giá'!$L$2:$L$64,MATCH(TRIM('References data'!E333),'Bảng Giá'!$K$2:$K$64,0))</f>
        <v>Hồ Chí Minh</v>
      </c>
      <c r="G333" t="str">
        <f t="shared" si="5"/>
        <v>Đà Nẵng-Hồ Chí Minh</v>
      </c>
      <c r="H333" t="str">
        <f>INDEX('Bảng Giá'!$N$2:$N$46,MATCH('References data'!G333,'Bảng Giá'!$Q$2:$Q$46,0))</f>
        <v>Liên Vùng đặc biệt</v>
      </c>
    </row>
    <row r="334" spans="1:8" x14ac:dyDescent="0.25">
      <c r="A334" s="12" t="s">
        <v>2772</v>
      </c>
      <c r="B334" t="s">
        <v>2756</v>
      </c>
      <c r="C334" s="45" t="str">
        <f>INDEX('Bảng Giá'!$L$2:$L$64,MATCH(TRIM('References data'!B334),'Bảng Giá'!$K$2:$K$64,0))</f>
        <v>Đà Nẵng</v>
      </c>
      <c r="D334" s="43" t="s">
        <v>2653</v>
      </c>
      <c r="E334" t="s">
        <v>2648</v>
      </c>
      <c r="F334" t="str">
        <f>INDEX('Bảng Giá'!$L$2:$L$64,MATCH(TRIM('References data'!E334),'Bảng Giá'!$K$2:$K$64,0))</f>
        <v>Hồ Chí Minh</v>
      </c>
      <c r="G334" t="str">
        <f t="shared" si="5"/>
        <v>Đà Nẵng-Hồ Chí Minh</v>
      </c>
      <c r="H334" t="str">
        <f>INDEX('Bảng Giá'!$N$2:$N$46,MATCH('References data'!G334,'Bảng Giá'!$Q$2:$Q$46,0))</f>
        <v>Liên Vùng đặc biệt</v>
      </c>
    </row>
    <row r="335" spans="1:8" x14ac:dyDescent="0.25">
      <c r="A335" s="12" t="s">
        <v>2750</v>
      </c>
      <c r="B335" t="s">
        <v>2751</v>
      </c>
      <c r="C335" s="45" t="str">
        <f>INDEX('Bảng Giá'!$L$2:$L$64,MATCH(TRIM('References data'!B335),'Bảng Giá'!$K$2:$K$64,0))</f>
        <v>Vùng 2</v>
      </c>
      <c r="D335" s="43" t="s">
        <v>2653</v>
      </c>
      <c r="E335" t="s">
        <v>2648</v>
      </c>
      <c r="F335" t="str">
        <f>INDEX('Bảng Giá'!$L$2:$L$64,MATCH(TRIM('References data'!E335),'Bảng Giá'!$K$2:$K$64,0))</f>
        <v>Hồ Chí Minh</v>
      </c>
      <c r="G335" t="str">
        <f t="shared" si="5"/>
        <v>Vùng 2-Hồ Chí Minh</v>
      </c>
      <c r="H335" t="str">
        <f>INDEX('Bảng Giá'!$N$2:$N$46,MATCH('References data'!G335,'Bảng Giá'!$Q$2:$Q$46,0))</f>
        <v>Liên Vùng</v>
      </c>
    </row>
    <row r="336" spans="1:8" x14ac:dyDescent="0.25">
      <c r="A336" s="12" t="s">
        <v>2789</v>
      </c>
      <c r="B336" t="s">
        <v>2784</v>
      </c>
      <c r="C336" s="45" t="str">
        <f>INDEX('Bảng Giá'!$L$2:$L$64,MATCH(TRIM('References data'!B336),'Bảng Giá'!$K$2:$K$64,0))</f>
        <v>Vùng 2</v>
      </c>
      <c r="D336" s="43" t="s">
        <v>2653</v>
      </c>
      <c r="E336" t="s">
        <v>2648</v>
      </c>
      <c r="F336" t="str">
        <f>INDEX('Bảng Giá'!$L$2:$L$64,MATCH(TRIM('References data'!E336),'Bảng Giá'!$K$2:$K$64,0))</f>
        <v>Hồ Chí Minh</v>
      </c>
      <c r="G336" t="str">
        <f t="shared" si="5"/>
        <v>Vùng 2-Hồ Chí Minh</v>
      </c>
      <c r="H336" t="str">
        <f>INDEX('Bảng Giá'!$N$2:$N$46,MATCH('References data'!G336,'Bảng Giá'!$Q$2:$Q$46,0))</f>
        <v>Liên Vùng</v>
      </c>
    </row>
    <row r="337" spans="1:8" x14ac:dyDescent="0.25">
      <c r="A337" s="12" t="s">
        <v>2740</v>
      </c>
      <c r="B337" t="s">
        <v>2651</v>
      </c>
      <c r="C337" s="45" t="str">
        <f>INDEX('Bảng Giá'!$L$2:$L$64,MATCH(TRIM('References data'!B337),'Bảng Giá'!$K$2:$K$64,0))</f>
        <v>Vùng 2</v>
      </c>
      <c r="D337" s="43" t="s">
        <v>2653</v>
      </c>
      <c r="E337" t="s">
        <v>2648</v>
      </c>
      <c r="F337" t="str">
        <f>INDEX('Bảng Giá'!$L$2:$L$64,MATCH(TRIM('References data'!E337),'Bảng Giá'!$K$2:$K$64,0))</f>
        <v>Hồ Chí Minh</v>
      </c>
      <c r="G337" t="str">
        <f t="shared" si="5"/>
        <v>Vùng 2-Hồ Chí Minh</v>
      </c>
      <c r="H337" t="str">
        <f>INDEX('Bảng Giá'!$N$2:$N$46,MATCH('References data'!G337,'Bảng Giá'!$Q$2:$Q$46,0))</f>
        <v>Liên Vùng</v>
      </c>
    </row>
    <row r="338" spans="1:8" x14ac:dyDescent="0.25">
      <c r="A338" s="12" t="s">
        <v>2772</v>
      </c>
      <c r="B338" t="s">
        <v>2756</v>
      </c>
      <c r="C338" s="45" t="str">
        <f>INDEX('Bảng Giá'!$L$2:$L$64,MATCH(TRIM('References data'!B338),'Bảng Giá'!$K$2:$K$64,0))</f>
        <v>Đà Nẵng</v>
      </c>
      <c r="D338" s="43" t="s">
        <v>2653</v>
      </c>
      <c r="E338" t="s">
        <v>2648</v>
      </c>
      <c r="F338" t="str">
        <f>INDEX('Bảng Giá'!$L$2:$L$64,MATCH(TRIM('References data'!E338),'Bảng Giá'!$K$2:$K$64,0))</f>
        <v>Hồ Chí Minh</v>
      </c>
      <c r="G338" t="str">
        <f t="shared" si="5"/>
        <v>Đà Nẵng-Hồ Chí Minh</v>
      </c>
      <c r="H338" t="str">
        <f>INDEX('Bảng Giá'!$N$2:$N$46,MATCH('References data'!G338,'Bảng Giá'!$Q$2:$Q$46,0))</f>
        <v>Liên Vùng đặc biệt</v>
      </c>
    </row>
    <row r="339" spans="1:8" x14ac:dyDescent="0.25">
      <c r="A339" s="12" t="s">
        <v>2805</v>
      </c>
      <c r="B339" t="s">
        <v>2751</v>
      </c>
      <c r="C339" s="45" t="str">
        <f>INDEX('Bảng Giá'!$L$2:$L$64,MATCH(TRIM('References data'!B339),'Bảng Giá'!$K$2:$K$64,0))</f>
        <v>Vùng 2</v>
      </c>
      <c r="D339" s="43" t="s">
        <v>2653</v>
      </c>
      <c r="E339" t="s">
        <v>2648</v>
      </c>
      <c r="F339" t="str">
        <f>INDEX('Bảng Giá'!$L$2:$L$64,MATCH(TRIM('References data'!E339),'Bảng Giá'!$K$2:$K$64,0))</f>
        <v>Hồ Chí Minh</v>
      </c>
      <c r="G339" t="str">
        <f t="shared" si="5"/>
        <v>Vùng 2-Hồ Chí Minh</v>
      </c>
      <c r="H339" t="str">
        <f>INDEX('Bảng Giá'!$N$2:$N$46,MATCH('References data'!G339,'Bảng Giá'!$Q$2:$Q$46,0))</f>
        <v>Liên Vùng</v>
      </c>
    </row>
    <row r="340" spans="1:8" x14ac:dyDescent="0.25">
      <c r="A340" s="12" t="s">
        <v>2660</v>
      </c>
      <c r="B340" t="s">
        <v>2661</v>
      </c>
      <c r="C340" s="45" t="str">
        <f>INDEX('Bảng Giá'!$L$2:$L$64,MATCH(TRIM('References data'!B340),'Bảng Giá'!$K$2:$K$64,0))</f>
        <v>Vùng 2</v>
      </c>
      <c r="D340" s="43" t="s">
        <v>2653</v>
      </c>
      <c r="E340" t="s">
        <v>2648</v>
      </c>
      <c r="F340" t="str">
        <f>INDEX('Bảng Giá'!$L$2:$L$64,MATCH(TRIM('References data'!E340),'Bảng Giá'!$K$2:$K$64,0))</f>
        <v>Hồ Chí Minh</v>
      </c>
      <c r="G340" t="str">
        <f t="shared" si="5"/>
        <v>Vùng 2-Hồ Chí Minh</v>
      </c>
      <c r="H340" t="str">
        <f>INDEX('Bảng Giá'!$N$2:$N$46,MATCH('References data'!G340,'Bảng Giá'!$Q$2:$Q$46,0))</f>
        <v>Liên Vùng</v>
      </c>
    </row>
    <row r="341" spans="1:8" x14ac:dyDescent="0.25">
      <c r="A341" s="12" t="s">
        <v>2806</v>
      </c>
      <c r="B341" t="s">
        <v>2784</v>
      </c>
      <c r="C341" s="45" t="str">
        <f>INDEX('Bảng Giá'!$L$2:$L$64,MATCH(TRIM('References data'!B341),'Bảng Giá'!$K$2:$K$64,0))</f>
        <v>Vùng 2</v>
      </c>
      <c r="D341" s="43" t="s">
        <v>2653</v>
      </c>
      <c r="E341" t="s">
        <v>2648</v>
      </c>
      <c r="F341" t="str">
        <f>INDEX('Bảng Giá'!$L$2:$L$64,MATCH(TRIM('References data'!E341),'Bảng Giá'!$K$2:$K$64,0))</f>
        <v>Hồ Chí Minh</v>
      </c>
      <c r="G341" t="str">
        <f t="shared" si="5"/>
        <v>Vùng 2-Hồ Chí Minh</v>
      </c>
      <c r="H341" t="str">
        <f>INDEX('Bảng Giá'!$N$2:$N$46,MATCH('References data'!G341,'Bảng Giá'!$Q$2:$Q$46,0))</f>
        <v>Liên Vùng</v>
      </c>
    </row>
    <row r="342" spans="1:8" x14ac:dyDescent="0.25">
      <c r="A342" s="12" t="s">
        <v>2750</v>
      </c>
      <c r="B342" t="s">
        <v>2751</v>
      </c>
      <c r="C342" s="45" t="str">
        <f>INDEX('Bảng Giá'!$L$2:$L$64,MATCH(TRIM('References data'!B342),'Bảng Giá'!$K$2:$K$64,0))</f>
        <v>Vùng 2</v>
      </c>
      <c r="D342" s="43" t="s">
        <v>2653</v>
      </c>
      <c r="E342" t="s">
        <v>2648</v>
      </c>
      <c r="F342" t="str">
        <f>INDEX('Bảng Giá'!$L$2:$L$64,MATCH(TRIM('References data'!E342),'Bảng Giá'!$K$2:$K$64,0))</f>
        <v>Hồ Chí Minh</v>
      </c>
      <c r="G342" t="str">
        <f t="shared" si="5"/>
        <v>Vùng 2-Hồ Chí Minh</v>
      </c>
      <c r="H342" t="str">
        <f>INDEX('Bảng Giá'!$N$2:$N$46,MATCH('References data'!G342,'Bảng Giá'!$Q$2:$Q$46,0))</f>
        <v>Liên Vùng</v>
      </c>
    </row>
    <row r="343" spans="1:8" x14ac:dyDescent="0.25">
      <c r="A343" s="12" t="s">
        <v>2750</v>
      </c>
      <c r="B343" t="s">
        <v>2751</v>
      </c>
      <c r="C343" s="45" t="str">
        <f>INDEX('Bảng Giá'!$L$2:$L$64,MATCH(TRIM('References data'!B343),'Bảng Giá'!$K$2:$K$64,0))</f>
        <v>Vùng 2</v>
      </c>
      <c r="D343" s="43" t="s">
        <v>2653</v>
      </c>
      <c r="E343" t="s">
        <v>2648</v>
      </c>
      <c r="F343" t="str">
        <f>INDEX('Bảng Giá'!$L$2:$L$64,MATCH(TRIM('References data'!E343),'Bảng Giá'!$K$2:$K$64,0))</f>
        <v>Hồ Chí Minh</v>
      </c>
      <c r="G343" t="str">
        <f t="shared" si="5"/>
        <v>Vùng 2-Hồ Chí Minh</v>
      </c>
      <c r="H343" t="str">
        <f>INDEX('Bảng Giá'!$N$2:$N$46,MATCH('References data'!G343,'Bảng Giá'!$Q$2:$Q$46,0))</f>
        <v>Liên Vùng</v>
      </c>
    </row>
    <row r="344" spans="1:8" x14ac:dyDescent="0.25">
      <c r="A344" s="12" t="s">
        <v>2755</v>
      </c>
      <c r="B344" t="s">
        <v>2756</v>
      </c>
      <c r="C344" s="45" t="str">
        <f>INDEX('Bảng Giá'!$L$2:$L$64,MATCH(TRIM('References data'!B344),'Bảng Giá'!$K$2:$K$64,0))</f>
        <v>Đà Nẵng</v>
      </c>
      <c r="D344" s="43" t="s">
        <v>2653</v>
      </c>
      <c r="E344" t="s">
        <v>2648</v>
      </c>
      <c r="F344" t="str">
        <f>INDEX('Bảng Giá'!$L$2:$L$64,MATCH(TRIM('References data'!E344),'Bảng Giá'!$K$2:$K$64,0))</f>
        <v>Hồ Chí Minh</v>
      </c>
      <c r="G344" t="str">
        <f t="shared" si="5"/>
        <v>Đà Nẵng-Hồ Chí Minh</v>
      </c>
      <c r="H344" t="str">
        <f>INDEX('Bảng Giá'!$N$2:$N$46,MATCH('References data'!G344,'Bảng Giá'!$Q$2:$Q$46,0))</f>
        <v>Liên Vùng đặc biệt</v>
      </c>
    </row>
    <row r="345" spans="1:8" x14ac:dyDescent="0.25">
      <c r="A345" s="12" t="s">
        <v>2773</v>
      </c>
      <c r="B345" t="s">
        <v>2756</v>
      </c>
      <c r="C345" s="45" t="str">
        <f>INDEX('Bảng Giá'!$L$2:$L$64,MATCH(TRIM('References data'!B345),'Bảng Giá'!$K$2:$K$64,0))</f>
        <v>Đà Nẵng</v>
      </c>
      <c r="D345" s="43" t="s">
        <v>2653</v>
      </c>
      <c r="E345" t="s">
        <v>2648</v>
      </c>
      <c r="F345" t="str">
        <f>INDEX('Bảng Giá'!$L$2:$L$64,MATCH(TRIM('References data'!E345),'Bảng Giá'!$K$2:$K$64,0))</f>
        <v>Hồ Chí Minh</v>
      </c>
      <c r="G345" t="str">
        <f t="shared" si="5"/>
        <v>Đà Nẵng-Hồ Chí Minh</v>
      </c>
      <c r="H345" t="str">
        <f>INDEX('Bảng Giá'!$N$2:$N$46,MATCH('References data'!G345,'Bảng Giá'!$Q$2:$Q$46,0))</f>
        <v>Liên Vùng đặc biệt</v>
      </c>
    </row>
    <row r="346" spans="1:8" x14ac:dyDescent="0.25">
      <c r="A346" s="12" t="s">
        <v>2772</v>
      </c>
      <c r="B346" t="s">
        <v>2756</v>
      </c>
      <c r="C346" s="45" t="str">
        <f>INDEX('Bảng Giá'!$L$2:$L$64,MATCH(TRIM('References data'!B346),'Bảng Giá'!$K$2:$K$64,0))</f>
        <v>Đà Nẵng</v>
      </c>
      <c r="D346" s="43" t="s">
        <v>2653</v>
      </c>
      <c r="E346" t="s">
        <v>2648</v>
      </c>
      <c r="F346" t="str">
        <f>INDEX('Bảng Giá'!$L$2:$L$64,MATCH(TRIM('References data'!E346),'Bảng Giá'!$K$2:$K$64,0))</f>
        <v>Hồ Chí Minh</v>
      </c>
      <c r="G346" t="str">
        <f t="shared" si="5"/>
        <v>Đà Nẵng-Hồ Chí Minh</v>
      </c>
      <c r="H346" t="str">
        <f>INDEX('Bảng Giá'!$N$2:$N$46,MATCH('References data'!G346,'Bảng Giá'!$Q$2:$Q$46,0))</f>
        <v>Liên Vùng đặc biệt</v>
      </c>
    </row>
    <row r="347" spans="1:8" x14ac:dyDescent="0.25">
      <c r="A347" s="12" t="s">
        <v>2789</v>
      </c>
      <c r="B347" t="s">
        <v>2784</v>
      </c>
      <c r="C347" s="45" t="str">
        <f>INDEX('Bảng Giá'!$L$2:$L$64,MATCH(TRIM('References data'!B347),'Bảng Giá'!$K$2:$K$64,0))</f>
        <v>Vùng 2</v>
      </c>
      <c r="D347" s="43" t="s">
        <v>2653</v>
      </c>
      <c r="E347" t="s">
        <v>2648</v>
      </c>
      <c r="F347" t="str">
        <f>INDEX('Bảng Giá'!$L$2:$L$64,MATCH(TRIM('References data'!E347),'Bảng Giá'!$K$2:$K$64,0))</f>
        <v>Hồ Chí Minh</v>
      </c>
      <c r="G347" t="str">
        <f t="shared" si="5"/>
        <v>Vùng 2-Hồ Chí Minh</v>
      </c>
      <c r="H347" t="str">
        <f>INDEX('Bảng Giá'!$N$2:$N$46,MATCH('References data'!G347,'Bảng Giá'!$Q$2:$Q$46,0))</f>
        <v>Liên Vùng</v>
      </c>
    </row>
    <row r="348" spans="1:8" x14ac:dyDescent="0.25">
      <c r="A348" s="12" t="s">
        <v>2773</v>
      </c>
      <c r="B348" t="s">
        <v>2756</v>
      </c>
      <c r="C348" s="45" t="str">
        <f>INDEX('Bảng Giá'!$L$2:$L$64,MATCH(TRIM('References data'!B348),'Bảng Giá'!$K$2:$K$64,0))</f>
        <v>Đà Nẵng</v>
      </c>
      <c r="D348" s="43" t="s">
        <v>2653</v>
      </c>
      <c r="E348" t="s">
        <v>2648</v>
      </c>
      <c r="F348" t="str">
        <f>INDEX('Bảng Giá'!$L$2:$L$64,MATCH(TRIM('References data'!E348),'Bảng Giá'!$K$2:$K$64,0))</f>
        <v>Hồ Chí Minh</v>
      </c>
      <c r="G348" t="str">
        <f t="shared" si="5"/>
        <v>Đà Nẵng-Hồ Chí Minh</v>
      </c>
      <c r="H348" t="str">
        <f>INDEX('Bảng Giá'!$N$2:$N$46,MATCH('References data'!G348,'Bảng Giá'!$Q$2:$Q$46,0))</f>
        <v>Liên Vùng đặc biệt</v>
      </c>
    </row>
    <row r="349" spans="1:8" x14ac:dyDescent="0.25">
      <c r="A349" s="12" t="s">
        <v>2772</v>
      </c>
      <c r="B349" t="s">
        <v>2756</v>
      </c>
      <c r="C349" s="45" t="str">
        <f>INDEX('Bảng Giá'!$L$2:$L$64,MATCH(TRIM('References data'!B349),'Bảng Giá'!$K$2:$K$64,0))</f>
        <v>Đà Nẵng</v>
      </c>
      <c r="D349" s="43" t="s">
        <v>2653</v>
      </c>
      <c r="E349" t="s">
        <v>2648</v>
      </c>
      <c r="F349" t="str">
        <f>INDEX('Bảng Giá'!$L$2:$L$64,MATCH(TRIM('References data'!E349),'Bảng Giá'!$K$2:$K$64,0))</f>
        <v>Hồ Chí Minh</v>
      </c>
      <c r="G349" t="str">
        <f t="shared" si="5"/>
        <v>Đà Nẵng-Hồ Chí Minh</v>
      </c>
      <c r="H349" t="str">
        <f>INDEX('Bảng Giá'!$N$2:$N$46,MATCH('References data'!G349,'Bảng Giá'!$Q$2:$Q$46,0))</f>
        <v>Liên Vùng đặc biệt</v>
      </c>
    </row>
    <row r="350" spans="1:8" x14ac:dyDescent="0.25">
      <c r="A350" s="12" t="s">
        <v>2807</v>
      </c>
      <c r="B350" t="s">
        <v>2751</v>
      </c>
      <c r="C350" s="45" t="str">
        <f>INDEX('Bảng Giá'!$L$2:$L$64,MATCH(TRIM('References data'!B350),'Bảng Giá'!$K$2:$K$64,0))</f>
        <v>Vùng 2</v>
      </c>
      <c r="D350" s="43" t="s">
        <v>2653</v>
      </c>
      <c r="E350" t="s">
        <v>2648</v>
      </c>
      <c r="F350" t="str">
        <f>INDEX('Bảng Giá'!$L$2:$L$64,MATCH(TRIM('References data'!E350),'Bảng Giá'!$K$2:$K$64,0))</f>
        <v>Hồ Chí Minh</v>
      </c>
      <c r="G350" t="str">
        <f t="shared" si="5"/>
        <v>Vùng 2-Hồ Chí Minh</v>
      </c>
      <c r="H350" t="str">
        <f>INDEX('Bảng Giá'!$N$2:$N$46,MATCH('References data'!G350,'Bảng Giá'!$Q$2:$Q$46,0))</f>
        <v>Liên Vùng</v>
      </c>
    </row>
    <row r="351" spans="1:8" x14ac:dyDescent="0.25">
      <c r="A351" s="12" t="s">
        <v>2772</v>
      </c>
      <c r="B351" t="s">
        <v>2756</v>
      </c>
      <c r="C351" s="45" t="str">
        <f>INDEX('Bảng Giá'!$L$2:$L$64,MATCH(TRIM('References data'!B351),'Bảng Giá'!$K$2:$K$64,0))</f>
        <v>Đà Nẵng</v>
      </c>
      <c r="D351" s="43" t="s">
        <v>2653</v>
      </c>
      <c r="E351" t="s">
        <v>2648</v>
      </c>
      <c r="F351" t="str">
        <f>INDEX('Bảng Giá'!$L$2:$L$64,MATCH(TRIM('References data'!E351),'Bảng Giá'!$K$2:$K$64,0))</f>
        <v>Hồ Chí Minh</v>
      </c>
      <c r="G351" t="str">
        <f t="shared" si="5"/>
        <v>Đà Nẵng-Hồ Chí Minh</v>
      </c>
      <c r="H351" t="str">
        <f>INDEX('Bảng Giá'!$N$2:$N$46,MATCH('References data'!G351,'Bảng Giá'!$Q$2:$Q$46,0))</f>
        <v>Liên Vùng đặc biệt</v>
      </c>
    </row>
    <row r="352" spans="1:8" x14ac:dyDescent="0.25">
      <c r="A352" s="12" t="s">
        <v>2755</v>
      </c>
      <c r="B352" t="s">
        <v>2756</v>
      </c>
      <c r="C352" s="45" t="str">
        <f>INDEX('Bảng Giá'!$L$2:$L$64,MATCH(TRIM('References data'!B352),'Bảng Giá'!$K$2:$K$64,0))</f>
        <v>Đà Nẵng</v>
      </c>
      <c r="D352" s="43" t="s">
        <v>2653</v>
      </c>
      <c r="E352" t="s">
        <v>2648</v>
      </c>
      <c r="F352" t="str">
        <f>INDEX('Bảng Giá'!$L$2:$L$64,MATCH(TRIM('References data'!E352),'Bảng Giá'!$K$2:$K$64,0))</f>
        <v>Hồ Chí Minh</v>
      </c>
      <c r="G352" t="str">
        <f t="shared" si="5"/>
        <v>Đà Nẵng-Hồ Chí Minh</v>
      </c>
      <c r="H352" t="str">
        <f>INDEX('Bảng Giá'!$N$2:$N$46,MATCH('References data'!G352,'Bảng Giá'!$Q$2:$Q$46,0))</f>
        <v>Liên Vùng đặc biệt</v>
      </c>
    </row>
    <row r="353" spans="1:8" x14ac:dyDescent="0.25">
      <c r="A353" s="12" t="s">
        <v>2755</v>
      </c>
      <c r="B353" t="s">
        <v>2756</v>
      </c>
      <c r="C353" s="45" t="str">
        <f>INDEX('Bảng Giá'!$L$2:$L$64,MATCH(TRIM('References data'!B353),'Bảng Giá'!$K$2:$K$64,0))</f>
        <v>Đà Nẵng</v>
      </c>
      <c r="D353" s="43" t="s">
        <v>2653</v>
      </c>
      <c r="E353" t="s">
        <v>2648</v>
      </c>
      <c r="F353" t="str">
        <f>INDEX('Bảng Giá'!$L$2:$L$64,MATCH(TRIM('References data'!E353),'Bảng Giá'!$K$2:$K$64,0))</f>
        <v>Hồ Chí Minh</v>
      </c>
      <c r="G353" t="str">
        <f t="shared" si="5"/>
        <v>Đà Nẵng-Hồ Chí Minh</v>
      </c>
      <c r="H353" t="str">
        <f>INDEX('Bảng Giá'!$N$2:$N$46,MATCH('References data'!G353,'Bảng Giá'!$Q$2:$Q$46,0))</f>
        <v>Liên Vùng đặc biệt</v>
      </c>
    </row>
    <row r="354" spans="1:8" x14ac:dyDescent="0.25">
      <c r="A354" s="12" t="s">
        <v>2808</v>
      </c>
      <c r="B354" t="s">
        <v>2751</v>
      </c>
      <c r="C354" s="45" t="str">
        <f>INDEX('Bảng Giá'!$L$2:$L$64,MATCH(TRIM('References data'!B354),'Bảng Giá'!$K$2:$K$64,0))</f>
        <v>Vùng 2</v>
      </c>
      <c r="D354" s="43" t="s">
        <v>2653</v>
      </c>
      <c r="E354" t="s">
        <v>2648</v>
      </c>
      <c r="F354" t="str">
        <f>INDEX('Bảng Giá'!$L$2:$L$64,MATCH(TRIM('References data'!E354),'Bảng Giá'!$K$2:$K$64,0))</f>
        <v>Hồ Chí Minh</v>
      </c>
      <c r="G354" t="str">
        <f t="shared" si="5"/>
        <v>Vùng 2-Hồ Chí Minh</v>
      </c>
      <c r="H354" t="str">
        <f>INDEX('Bảng Giá'!$N$2:$N$46,MATCH('References data'!G354,'Bảng Giá'!$Q$2:$Q$46,0))</f>
        <v>Liên Vùng</v>
      </c>
    </row>
    <row r="355" spans="1:8" x14ac:dyDescent="0.25">
      <c r="A355" s="12" t="s">
        <v>2777</v>
      </c>
      <c r="B355" t="s">
        <v>2756</v>
      </c>
      <c r="C355" s="45" t="str">
        <f>INDEX('Bảng Giá'!$L$2:$L$64,MATCH(TRIM('References data'!B355),'Bảng Giá'!$K$2:$K$64,0))</f>
        <v>Đà Nẵng</v>
      </c>
      <c r="D355" s="43" t="s">
        <v>2653</v>
      </c>
      <c r="E355" t="s">
        <v>2648</v>
      </c>
      <c r="F355" t="str">
        <f>INDEX('Bảng Giá'!$L$2:$L$64,MATCH(TRIM('References data'!E355),'Bảng Giá'!$K$2:$K$64,0))</f>
        <v>Hồ Chí Minh</v>
      </c>
      <c r="G355" t="str">
        <f t="shared" si="5"/>
        <v>Đà Nẵng-Hồ Chí Minh</v>
      </c>
      <c r="H355" t="str">
        <f>INDEX('Bảng Giá'!$N$2:$N$46,MATCH('References data'!G355,'Bảng Giá'!$Q$2:$Q$46,0))</f>
        <v>Liên Vùng đặc biệt</v>
      </c>
    </row>
    <row r="356" spans="1:8" x14ac:dyDescent="0.25">
      <c r="A356" s="12" t="s">
        <v>2808</v>
      </c>
      <c r="B356" t="s">
        <v>2751</v>
      </c>
      <c r="C356" s="45" t="str">
        <f>INDEX('Bảng Giá'!$L$2:$L$64,MATCH(TRIM('References data'!B356),'Bảng Giá'!$K$2:$K$64,0))</f>
        <v>Vùng 2</v>
      </c>
      <c r="D356" s="43" t="s">
        <v>2653</v>
      </c>
      <c r="E356" t="s">
        <v>2648</v>
      </c>
      <c r="F356" t="str">
        <f>INDEX('Bảng Giá'!$L$2:$L$64,MATCH(TRIM('References data'!E356),'Bảng Giá'!$K$2:$K$64,0))</f>
        <v>Hồ Chí Minh</v>
      </c>
      <c r="G356" t="str">
        <f t="shared" si="5"/>
        <v>Vùng 2-Hồ Chí Minh</v>
      </c>
      <c r="H356" t="str">
        <f>INDEX('Bảng Giá'!$N$2:$N$46,MATCH('References data'!G356,'Bảng Giá'!$Q$2:$Q$46,0))</f>
        <v>Liên Vùng</v>
      </c>
    </row>
    <row r="357" spans="1:8" x14ac:dyDescent="0.25">
      <c r="A357" s="12" t="s">
        <v>2750</v>
      </c>
      <c r="B357" t="s">
        <v>2751</v>
      </c>
      <c r="C357" s="45" t="str">
        <f>INDEX('Bảng Giá'!$L$2:$L$64,MATCH(TRIM('References data'!B357),'Bảng Giá'!$K$2:$K$64,0))</f>
        <v>Vùng 2</v>
      </c>
      <c r="D357" s="43" t="s">
        <v>2653</v>
      </c>
      <c r="E357" t="s">
        <v>2648</v>
      </c>
      <c r="F357" t="str">
        <f>INDEX('Bảng Giá'!$L$2:$L$64,MATCH(TRIM('References data'!E357),'Bảng Giá'!$K$2:$K$64,0))</f>
        <v>Hồ Chí Minh</v>
      </c>
      <c r="G357" t="str">
        <f t="shared" si="5"/>
        <v>Vùng 2-Hồ Chí Minh</v>
      </c>
      <c r="H357" t="str">
        <f>INDEX('Bảng Giá'!$N$2:$N$46,MATCH('References data'!G357,'Bảng Giá'!$Q$2:$Q$46,0))</f>
        <v>Liên Vùng</v>
      </c>
    </row>
    <row r="358" spans="1:8" x14ac:dyDescent="0.25">
      <c r="A358" s="12" t="s">
        <v>2774</v>
      </c>
      <c r="B358" t="s">
        <v>2651</v>
      </c>
      <c r="C358" s="45" t="str">
        <f>INDEX('Bảng Giá'!$L$2:$L$64,MATCH(TRIM('References data'!B358),'Bảng Giá'!$K$2:$K$64,0))</f>
        <v>Vùng 2</v>
      </c>
      <c r="D358" s="43" t="s">
        <v>2653</v>
      </c>
      <c r="E358" t="s">
        <v>2648</v>
      </c>
      <c r="F358" t="str">
        <f>INDEX('Bảng Giá'!$L$2:$L$64,MATCH(TRIM('References data'!E358),'Bảng Giá'!$K$2:$K$64,0))</f>
        <v>Hồ Chí Minh</v>
      </c>
      <c r="G358" t="str">
        <f t="shared" si="5"/>
        <v>Vùng 2-Hồ Chí Minh</v>
      </c>
      <c r="H358" t="str">
        <f>INDEX('Bảng Giá'!$N$2:$N$46,MATCH('References data'!G358,'Bảng Giá'!$Q$2:$Q$46,0))</f>
        <v>Liên Vùng</v>
      </c>
    </row>
    <row r="359" spans="1:8" x14ac:dyDescent="0.25">
      <c r="A359" s="12" t="s">
        <v>2740</v>
      </c>
      <c r="B359" t="s">
        <v>2651</v>
      </c>
      <c r="C359" s="45" t="str">
        <f>INDEX('Bảng Giá'!$L$2:$L$64,MATCH(TRIM('References data'!B359),'Bảng Giá'!$K$2:$K$64,0))</f>
        <v>Vùng 2</v>
      </c>
      <c r="D359" s="43" t="s">
        <v>2653</v>
      </c>
      <c r="E359" t="s">
        <v>2648</v>
      </c>
      <c r="F359" t="str">
        <f>INDEX('Bảng Giá'!$L$2:$L$64,MATCH(TRIM('References data'!E359),'Bảng Giá'!$K$2:$K$64,0))</f>
        <v>Hồ Chí Minh</v>
      </c>
      <c r="G359" t="str">
        <f t="shared" si="5"/>
        <v>Vùng 2-Hồ Chí Minh</v>
      </c>
      <c r="H359" t="str">
        <f>INDEX('Bảng Giá'!$N$2:$N$46,MATCH('References data'!G359,'Bảng Giá'!$Q$2:$Q$46,0))</f>
        <v>Liên Vùng</v>
      </c>
    </row>
    <row r="360" spans="1:8" x14ac:dyDescent="0.25">
      <c r="A360" s="12" t="s">
        <v>2773</v>
      </c>
      <c r="B360" t="s">
        <v>2756</v>
      </c>
      <c r="C360" s="45" t="str">
        <f>INDEX('Bảng Giá'!$L$2:$L$64,MATCH(TRIM('References data'!B360),'Bảng Giá'!$K$2:$K$64,0))</f>
        <v>Đà Nẵng</v>
      </c>
      <c r="D360" s="43" t="s">
        <v>2653</v>
      </c>
      <c r="E360" t="s">
        <v>2648</v>
      </c>
      <c r="F360" t="str">
        <f>INDEX('Bảng Giá'!$L$2:$L$64,MATCH(TRIM('References data'!E360),'Bảng Giá'!$K$2:$K$64,0))</f>
        <v>Hồ Chí Minh</v>
      </c>
      <c r="G360" t="str">
        <f t="shared" si="5"/>
        <v>Đà Nẵng-Hồ Chí Minh</v>
      </c>
      <c r="H360" t="str">
        <f>INDEX('Bảng Giá'!$N$2:$N$46,MATCH('References data'!G360,'Bảng Giá'!$Q$2:$Q$46,0))</f>
        <v>Liên Vùng đặc biệt</v>
      </c>
    </row>
    <row r="361" spans="1:8" x14ac:dyDescent="0.25">
      <c r="A361" s="12" t="s">
        <v>2795</v>
      </c>
      <c r="B361" t="s">
        <v>2791</v>
      </c>
      <c r="C361" s="45" t="str">
        <f>INDEX('Bảng Giá'!$L$2:$L$64,MATCH(TRIM('References data'!B361),'Bảng Giá'!$K$2:$K$64,0))</f>
        <v>Vùng 2</v>
      </c>
      <c r="D361" s="43" t="s">
        <v>2653</v>
      </c>
      <c r="E361" t="s">
        <v>2648</v>
      </c>
      <c r="F361" t="str">
        <f>INDEX('Bảng Giá'!$L$2:$L$64,MATCH(TRIM('References data'!E361),'Bảng Giá'!$K$2:$K$64,0))</f>
        <v>Hồ Chí Minh</v>
      </c>
      <c r="G361" t="str">
        <f t="shared" si="5"/>
        <v>Vùng 2-Hồ Chí Minh</v>
      </c>
      <c r="H361" t="str">
        <f>INDEX('Bảng Giá'!$N$2:$N$46,MATCH('References data'!G361,'Bảng Giá'!$Q$2:$Q$46,0))</f>
        <v>Liên Vùng</v>
      </c>
    </row>
    <row r="362" spans="1:8" x14ac:dyDescent="0.25">
      <c r="A362" s="12" t="s">
        <v>2800</v>
      </c>
      <c r="B362" t="s">
        <v>2661</v>
      </c>
      <c r="C362" s="45" t="str">
        <f>INDEX('Bảng Giá'!$L$2:$L$64,MATCH(TRIM('References data'!B362),'Bảng Giá'!$K$2:$K$64,0))</f>
        <v>Vùng 2</v>
      </c>
      <c r="D362" s="43" t="s">
        <v>2653</v>
      </c>
      <c r="E362" t="s">
        <v>2648</v>
      </c>
      <c r="F362" t="str">
        <f>INDEX('Bảng Giá'!$L$2:$L$64,MATCH(TRIM('References data'!E362),'Bảng Giá'!$K$2:$K$64,0))</f>
        <v>Hồ Chí Minh</v>
      </c>
      <c r="G362" t="str">
        <f t="shared" si="5"/>
        <v>Vùng 2-Hồ Chí Minh</v>
      </c>
      <c r="H362" t="str">
        <f>INDEX('Bảng Giá'!$N$2:$N$46,MATCH('References data'!G362,'Bảng Giá'!$Q$2:$Q$46,0))</f>
        <v>Liên Vùng</v>
      </c>
    </row>
    <row r="363" spans="1:8" x14ac:dyDescent="0.25">
      <c r="A363" s="12" t="s">
        <v>2660</v>
      </c>
      <c r="B363" t="s">
        <v>2661</v>
      </c>
      <c r="C363" s="45" t="str">
        <f>INDEX('Bảng Giá'!$L$2:$L$64,MATCH(TRIM('References data'!B363),'Bảng Giá'!$K$2:$K$64,0))</f>
        <v>Vùng 2</v>
      </c>
      <c r="D363" s="43" t="s">
        <v>2653</v>
      </c>
      <c r="E363" t="s">
        <v>2648</v>
      </c>
      <c r="F363" t="str">
        <f>INDEX('Bảng Giá'!$L$2:$L$64,MATCH(TRIM('References data'!E363),'Bảng Giá'!$K$2:$K$64,0))</f>
        <v>Hồ Chí Minh</v>
      </c>
      <c r="G363" t="str">
        <f t="shared" si="5"/>
        <v>Vùng 2-Hồ Chí Minh</v>
      </c>
      <c r="H363" t="str">
        <f>INDEX('Bảng Giá'!$N$2:$N$46,MATCH('References data'!G363,'Bảng Giá'!$Q$2:$Q$46,0))</f>
        <v>Liên Vùng</v>
      </c>
    </row>
    <row r="364" spans="1:8" x14ac:dyDescent="0.25">
      <c r="A364" s="12" t="s">
        <v>2766</v>
      </c>
      <c r="B364" t="s">
        <v>2756</v>
      </c>
      <c r="C364" s="45" t="str">
        <f>INDEX('Bảng Giá'!$L$2:$L$64,MATCH(TRIM('References data'!B364),'Bảng Giá'!$K$2:$K$64,0))</f>
        <v>Đà Nẵng</v>
      </c>
      <c r="D364" s="43" t="s">
        <v>2653</v>
      </c>
      <c r="E364" t="s">
        <v>2648</v>
      </c>
      <c r="F364" t="str">
        <f>INDEX('Bảng Giá'!$L$2:$L$64,MATCH(TRIM('References data'!E364),'Bảng Giá'!$K$2:$K$64,0))</f>
        <v>Hồ Chí Minh</v>
      </c>
      <c r="G364" t="str">
        <f t="shared" si="5"/>
        <v>Đà Nẵng-Hồ Chí Minh</v>
      </c>
      <c r="H364" t="str">
        <f>INDEX('Bảng Giá'!$N$2:$N$46,MATCH('References data'!G364,'Bảng Giá'!$Q$2:$Q$46,0))</f>
        <v>Liên Vùng đặc biệt</v>
      </c>
    </row>
    <row r="365" spans="1:8" x14ac:dyDescent="0.25">
      <c r="A365" s="12" t="s">
        <v>2772</v>
      </c>
      <c r="B365" t="s">
        <v>2756</v>
      </c>
      <c r="C365" s="45" t="str">
        <f>INDEX('Bảng Giá'!$L$2:$L$64,MATCH(TRIM('References data'!B365),'Bảng Giá'!$K$2:$K$64,0))</f>
        <v>Đà Nẵng</v>
      </c>
      <c r="D365" s="43" t="s">
        <v>2653</v>
      </c>
      <c r="E365" t="s">
        <v>2648</v>
      </c>
      <c r="F365" t="str">
        <f>INDEX('Bảng Giá'!$L$2:$L$64,MATCH(TRIM('References data'!E365),'Bảng Giá'!$K$2:$K$64,0))</f>
        <v>Hồ Chí Minh</v>
      </c>
      <c r="G365" t="str">
        <f t="shared" si="5"/>
        <v>Đà Nẵng-Hồ Chí Minh</v>
      </c>
      <c r="H365" t="str">
        <f>INDEX('Bảng Giá'!$N$2:$N$46,MATCH('References data'!G365,'Bảng Giá'!$Q$2:$Q$46,0))</f>
        <v>Liên Vùng đặc biệt</v>
      </c>
    </row>
    <row r="366" spans="1:8" x14ac:dyDescent="0.25">
      <c r="A366" s="12" t="s">
        <v>2772</v>
      </c>
      <c r="B366" t="s">
        <v>2756</v>
      </c>
      <c r="C366" s="45" t="str">
        <f>INDEX('Bảng Giá'!$L$2:$L$64,MATCH(TRIM('References data'!B366),'Bảng Giá'!$K$2:$K$64,0))</f>
        <v>Đà Nẵng</v>
      </c>
      <c r="D366" s="43" t="s">
        <v>2653</v>
      </c>
      <c r="E366" t="s">
        <v>2648</v>
      </c>
      <c r="F366" t="str">
        <f>INDEX('Bảng Giá'!$L$2:$L$64,MATCH(TRIM('References data'!E366),'Bảng Giá'!$K$2:$K$64,0))</f>
        <v>Hồ Chí Minh</v>
      </c>
      <c r="G366" t="str">
        <f t="shared" si="5"/>
        <v>Đà Nẵng-Hồ Chí Minh</v>
      </c>
      <c r="H366" t="str">
        <f>INDEX('Bảng Giá'!$N$2:$N$46,MATCH('References data'!G366,'Bảng Giá'!$Q$2:$Q$46,0))</f>
        <v>Liên Vùng đặc biệt</v>
      </c>
    </row>
    <row r="367" spans="1:8" x14ac:dyDescent="0.25">
      <c r="A367" s="12" t="s">
        <v>2809</v>
      </c>
      <c r="B367" t="s">
        <v>2791</v>
      </c>
      <c r="C367" s="45" t="str">
        <f>INDEX('Bảng Giá'!$L$2:$L$64,MATCH(TRIM('References data'!B367),'Bảng Giá'!$K$2:$K$64,0))</f>
        <v>Vùng 2</v>
      </c>
      <c r="D367" s="43" t="s">
        <v>2653</v>
      </c>
      <c r="E367" t="s">
        <v>2648</v>
      </c>
      <c r="F367" t="str">
        <f>INDEX('Bảng Giá'!$L$2:$L$64,MATCH(TRIM('References data'!E367),'Bảng Giá'!$K$2:$K$64,0))</f>
        <v>Hồ Chí Minh</v>
      </c>
      <c r="G367" t="str">
        <f t="shared" si="5"/>
        <v>Vùng 2-Hồ Chí Minh</v>
      </c>
      <c r="H367" t="str">
        <f>INDEX('Bảng Giá'!$N$2:$N$46,MATCH('References data'!G367,'Bảng Giá'!$Q$2:$Q$46,0))</f>
        <v>Liên Vùng</v>
      </c>
    </row>
    <row r="368" spans="1:8" x14ac:dyDescent="0.25">
      <c r="A368" s="12" t="s">
        <v>2652</v>
      </c>
      <c r="B368" t="s">
        <v>2651</v>
      </c>
      <c r="C368" s="45" t="str">
        <f>INDEX('Bảng Giá'!$L$2:$L$64,MATCH(TRIM('References data'!B368),'Bảng Giá'!$K$2:$K$64,0))</f>
        <v>Vùng 2</v>
      </c>
      <c r="D368" s="43" t="s">
        <v>2653</v>
      </c>
      <c r="E368" t="s">
        <v>2648</v>
      </c>
      <c r="F368" t="str">
        <f>INDEX('Bảng Giá'!$L$2:$L$64,MATCH(TRIM('References data'!E368),'Bảng Giá'!$K$2:$K$64,0))</f>
        <v>Hồ Chí Minh</v>
      </c>
      <c r="G368" t="str">
        <f t="shared" si="5"/>
        <v>Vùng 2-Hồ Chí Minh</v>
      </c>
      <c r="H368" t="str">
        <f>INDEX('Bảng Giá'!$N$2:$N$46,MATCH('References data'!G368,'Bảng Giá'!$Q$2:$Q$46,0))</f>
        <v>Liên Vùng</v>
      </c>
    </row>
    <row r="369" spans="1:8" x14ac:dyDescent="0.25">
      <c r="A369" s="12" t="s">
        <v>2777</v>
      </c>
      <c r="B369" t="s">
        <v>2756</v>
      </c>
      <c r="C369" s="45" t="str">
        <f>INDEX('Bảng Giá'!$L$2:$L$64,MATCH(TRIM('References data'!B369),'Bảng Giá'!$K$2:$K$64,0))</f>
        <v>Đà Nẵng</v>
      </c>
      <c r="D369" s="43" t="s">
        <v>2653</v>
      </c>
      <c r="E369" t="s">
        <v>2648</v>
      </c>
      <c r="F369" t="str">
        <f>INDEX('Bảng Giá'!$L$2:$L$64,MATCH(TRIM('References data'!E369),'Bảng Giá'!$K$2:$K$64,0))</f>
        <v>Hồ Chí Minh</v>
      </c>
      <c r="G369" t="str">
        <f t="shared" si="5"/>
        <v>Đà Nẵng-Hồ Chí Minh</v>
      </c>
      <c r="H369" t="str">
        <f>INDEX('Bảng Giá'!$N$2:$N$46,MATCH('References data'!G369,'Bảng Giá'!$Q$2:$Q$46,0))</f>
        <v>Liên Vùng đặc biệt</v>
      </c>
    </row>
    <row r="370" spans="1:8" x14ac:dyDescent="0.25">
      <c r="A370" s="12" t="s">
        <v>2773</v>
      </c>
      <c r="B370" t="s">
        <v>2756</v>
      </c>
      <c r="C370" s="45" t="str">
        <f>INDEX('Bảng Giá'!$L$2:$L$64,MATCH(TRIM('References data'!B370),'Bảng Giá'!$K$2:$K$64,0))</f>
        <v>Đà Nẵng</v>
      </c>
      <c r="D370" s="43" t="s">
        <v>2653</v>
      </c>
      <c r="E370" t="s">
        <v>2648</v>
      </c>
      <c r="F370" t="str">
        <f>INDEX('Bảng Giá'!$L$2:$L$64,MATCH(TRIM('References data'!E370),'Bảng Giá'!$K$2:$K$64,0))</f>
        <v>Hồ Chí Minh</v>
      </c>
      <c r="G370" t="str">
        <f t="shared" si="5"/>
        <v>Đà Nẵng-Hồ Chí Minh</v>
      </c>
      <c r="H370" t="str">
        <f>INDEX('Bảng Giá'!$N$2:$N$46,MATCH('References data'!G370,'Bảng Giá'!$Q$2:$Q$46,0))</f>
        <v>Liên Vùng đặc biệt</v>
      </c>
    </row>
    <row r="371" spans="1:8" x14ac:dyDescent="0.25">
      <c r="A371" s="12" t="s">
        <v>2774</v>
      </c>
      <c r="B371" t="s">
        <v>2651</v>
      </c>
      <c r="C371" s="45" t="str">
        <f>INDEX('Bảng Giá'!$L$2:$L$64,MATCH(TRIM('References data'!B371),'Bảng Giá'!$K$2:$K$64,0))</f>
        <v>Vùng 2</v>
      </c>
      <c r="D371" s="43" t="s">
        <v>2653</v>
      </c>
      <c r="E371" t="s">
        <v>2648</v>
      </c>
      <c r="F371" t="str">
        <f>INDEX('Bảng Giá'!$L$2:$L$64,MATCH(TRIM('References data'!E371),'Bảng Giá'!$K$2:$K$64,0))</f>
        <v>Hồ Chí Minh</v>
      </c>
      <c r="G371" t="str">
        <f t="shared" si="5"/>
        <v>Vùng 2-Hồ Chí Minh</v>
      </c>
      <c r="H371" t="str">
        <f>INDEX('Bảng Giá'!$N$2:$N$46,MATCH('References data'!G371,'Bảng Giá'!$Q$2:$Q$46,0))</f>
        <v>Liên Vùng</v>
      </c>
    </row>
    <row r="372" spans="1:8" x14ac:dyDescent="0.25">
      <c r="A372" s="12" t="s">
        <v>2773</v>
      </c>
      <c r="B372" t="s">
        <v>2756</v>
      </c>
      <c r="C372" s="45" t="str">
        <f>INDEX('Bảng Giá'!$L$2:$L$64,MATCH(TRIM('References data'!B372),'Bảng Giá'!$K$2:$K$64,0))</f>
        <v>Đà Nẵng</v>
      </c>
      <c r="D372" s="43" t="s">
        <v>2653</v>
      </c>
      <c r="E372" t="s">
        <v>2648</v>
      </c>
      <c r="F372" t="str">
        <f>INDEX('Bảng Giá'!$L$2:$L$64,MATCH(TRIM('References data'!E372),'Bảng Giá'!$K$2:$K$64,0))</f>
        <v>Hồ Chí Minh</v>
      </c>
      <c r="G372" t="str">
        <f t="shared" si="5"/>
        <v>Đà Nẵng-Hồ Chí Minh</v>
      </c>
      <c r="H372" t="str">
        <f>INDEX('Bảng Giá'!$N$2:$N$46,MATCH('References data'!G372,'Bảng Giá'!$Q$2:$Q$46,0))</f>
        <v>Liên Vùng đặc biệt</v>
      </c>
    </row>
    <row r="373" spans="1:8" x14ac:dyDescent="0.25">
      <c r="A373" s="12" t="s">
        <v>2772</v>
      </c>
      <c r="B373" t="s">
        <v>2756</v>
      </c>
      <c r="C373" s="45" t="str">
        <f>INDEX('Bảng Giá'!$L$2:$L$64,MATCH(TRIM('References data'!B373),'Bảng Giá'!$K$2:$K$64,0))</f>
        <v>Đà Nẵng</v>
      </c>
      <c r="D373" s="43" t="s">
        <v>2653</v>
      </c>
      <c r="E373" t="s">
        <v>2648</v>
      </c>
      <c r="F373" t="str">
        <f>INDEX('Bảng Giá'!$L$2:$L$64,MATCH(TRIM('References data'!E373),'Bảng Giá'!$K$2:$K$64,0))</f>
        <v>Hồ Chí Minh</v>
      </c>
      <c r="G373" t="str">
        <f t="shared" si="5"/>
        <v>Đà Nẵng-Hồ Chí Minh</v>
      </c>
      <c r="H373" t="str">
        <f>INDEX('Bảng Giá'!$N$2:$N$46,MATCH('References data'!G373,'Bảng Giá'!$Q$2:$Q$46,0))</f>
        <v>Liên Vùng đặc biệt</v>
      </c>
    </row>
    <row r="374" spans="1:8" x14ac:dyDescent="0.25">
      <c r="A374" s="12" t="s">
        <v>2773</v>
      </c>
      <c r="B374" t="s">
        <v>2756</v>
      </c>
      <c r="C374" s="45" t="str">
        <f>INDEX('Bảng Giá'!$L$2:$L$64,MATCH(TRIM('References data'!B374),'Bảng Giá'!$K$2:$K$64,0))</f>
        <v>Đà Nẵng</v>
      </c>
      <c r="D374" s="43" t="s">
        <v>2653</v>
      </c>
      <c r="E374" t="s">
        <v>2648</v>
      </c>
      <c r="F374" t="str">
        <f>INDEX('Bảng Giá'!$L$2:$L$64,MATCH(TRIM('References data'!E374),'Bảng Giá'!$K$2:$K$64,0))</f>
        <v>Hồ Chí Minh</v>
      </c>
      <c r="G374" t="str">
        <f t="shared" si="5"/>
        <v>Đà Nẵng-Hồ Chí Minh</v>
      </c>
      <c r="H374" t="str">
        <f>INDEX('Bảng Giá'!$N$2:$N$46,MATCH('References data'!G374,'Bảng Giá'!$Q$2:$Q$46,0))</f>
        <v>Liên Vùng đặc biệt</v>
      </c>
    </row>
    <row r="375" spans="1:8" x14ac:dyDescent="0.25">
      <c r="A375" s="12" t="s">
        <v>2788</v>
      </c>
      <c r="B375" t="s">
        <v>2651</v>
      </c>
      <c r="C375" s="45" t="str">
        <f>INDEX('Bảng Giá'!$L$2:$L$64,MATCH(TRIM('References data'!B375),'Bảng Giá'!$K$2:$K$64,0))</f>
        <v>Vùng 2</v>
      </c>
      <c r="D375" s="43" t="s">
        <v>2653</v>
      </c>
      <c r="E375" t="s">
        <v>2648</v>
      </c>
      <c r="F375" t="str">
        <f>INDEX('Bảng Giá'!$L$2:$L$64,MATCH(TRIM('References data'!E375),'Bảng Giá'!$K$2:$K$64,0))</f>
        <v>Hồ Chí Minh</v>
      </c>
      <c r="G375" t="str">
        <f t="shared" si="5"/>
        <v>Vùng 2-Hồ Chí Minh</v>
      </c>
      <c r="H375" t="str">
        <f>INDEX('Bảng Giá'!$N$2:$N$46,MATCH('References data'!G375,'Bảng Giá'!$Q$2:$Q$46,0))</f>
        <v>Liên Vùng</v>
      </c>
    </row>
    <row r="376" spans="1:8" x14ac:dyDescent="0.25">
      <c r="A376" s="12" t="s">
        <v>2755</v>
      </c>
      <c r="B376" t="s">
        <v>2756</v>
      </c>
      <c r="C376" s="45" t="str">
        <f>INDEX('Bảng Giá'!$L$2:$L$64,MATCH(TRIM('References data'!B376),'Bảng Giá'!$K$2:$K$64,0))</f>
        <v>Đà Nẵng</v>
      </c>
      <c r="D376" s="43" t="s">
        <v>2653</v>
      </c>
      <c r="E376" t="s">
        <v>2648</v>
      </c>
      <c r="F376" t="str">
        <f>INDEX('Bảng Giá'!$L$2:$L$64,MATCH(TRIM('References data'!E376),'Bảng Giá'!$K$2:$K$64,0))</f>
        <v>Hồ Chí Minh</v>
      </c>
      <c r="G376" t="str">
        <f t="shared" si="5"/>
        <v>Đà Nẵng-Hồ Chí Minh</v>
      </c>
      <c r="H376" t="str">
        <f>INDEX('Bảng Giá'!$N$2:$N$46,MATCH('References data'!G376,'Bảng Giá'!$Q$2:$Q$46,0))</f>
        <v>Liên Vùng đặc biệt</v>
      </c>
    </row>
    <row r="377" spans="1:8" x14ac:dyDescent="0.25">
      <c r="A377" s="12" t="s">
        <v>2777</v>
      </c>
      <c r="B377" t="s">
        <v>2756</v>
      </c>
      <c r="C377" s="45" t="str">
        <f>INDEX('Bảng Giá'!$L$2:$L$64,MATCH(TRIM('References data'!B377),'Bảng Giá'!$K$2:$K$64,0))</f>
        <v>Đà Nẵng</v>
      </c>
      <c r="D377" s="43" t="s">
        <v>2653</v>
      </c>
      <c r="E377" t="s">
        <v>2648</v>
      </c>
      <c r="F377" t="str">
        <f>INDEX('Bảng Giá'!$L$2:$L$64,MATCH(TRIM('References data'!E377),'Bảng Giá'!$K$2:$K$64,0))</f>
        <v>Hồ Chí Minh</v>
      </c>
      <c r="G377" t="str">
        <f t="shared" si="5"/>
        <v>Đà Nẵng-Hồ Chí Minh</v>
      </c>
      <c r="H377" t="str">
        <f>INDEX('Bảng Giá'!$N$2:$N$46,MATCH('References data'!G377,'Bảng Giá'!$Q$2:$Q$46,0))</f>
        <v>Liên Vùng đặc biệt</v>
      </c>
    </row>
    <row r="378" spans="1:8" x14ac:dyDescent="0.25">
      <c r="A378" s="12" t="s">
        <v>2660</v>
      </c>
      <c r="B378" t="s">
        <v>2661</v>
      </c>
      <c r="C378" s="45" t="str">
        <f>INDEX('Bảng Giá'!$L$2:$L$64,MATCH(TRIM('References data'!B378),'Bảng Giá'!$K$2:$K$64,0))</f>
        <v>Vùng 2</v>
      </c>
      <c r="D378" s="43" t="s">
        <v>2653</v>
      </c>
      <c r="E378" t="s">
        <v>2648</v>
      </c>
      <c r="F378" t="str">
        <f>INDEX('Bảng Giá'!$L$2:$L$64,MATCH(TRIM('References data'!E378),'Bảng Giá'!$K$2:$K$64,0))</f>
        <v>Hồ Chí Minh</v>
      </c>
      <c r="G378" t="str">
        <f t="shared" si="5"/>
        <v>Vùng 2-Hồ Chí Minh</v>
      </c>
      <c r="H378" t="str">
        <f>INDEX('Bảng Giá'!$N$2:$N$46,MATCH('References data'!G378,'Bảng Giá'!$Q$2:$Q$46,0))</f>
        <v>Liên Vùng</v>
      </c>
    </row>
    <row r="379" spans="1:8" x14ac:dyDescent="0.25">
      <c r="A379" s="12" t="s">
        <v>2660</v>
      </c>
      <c r="B379" t="s">
        <v>2661</v>
      </c>
      <c r="C379" s="45" t="str">
        <f>INDEX('Bảng Giá'!$L$2:$L$64,MATCH(TRIM('References data'!B379),'Bảng Giá'!$K$2:$K$64,0))</f>
        <v>Vùng 2</v>
      </c>
      <c r="D379" s="43" t="s">
        <v>2653</v>
      </c>
      <c r="E379" t="s">
        <v>2648</v>
      </c>
      <c r="F379" t="str">
        <f>INDEX('Bảng Giá'!$L$2:$L$64,MATCH(TRIM('References data'!E379),'Bảng Giá'!$K$2:$K$64,0))</f>
        <v>Hồ Chí Minh</v>
      </c>
      <c r="G379" t="str">
        <f t="shared" si="5"/>
        <v>Vùng 2-Hồ Chí Minh</v>
      </c>
      <c r="H379" t="str">
        <f>INDEX('Bảng Giá'!$N$2:$N$46,MATCH('References data'!G379,'Bảng Giá'!$Q$2:$Q$46,0))</f>
        <v>Liên Vùng</v>
      </c>
    </row>
    <row r="380" spans="1:8" x14ac:dyDescent="0.25">
      <c r="A380" s="12" t="s">
        <v>2772</v>
      </c>
      <c r="B380" t="s">
        <v>2756</v>
      </c>
      <c r="C380" s="45" t="str">
        <f>INDEX('Bảng Giá'!$L$2:$L$64,MATCH(TRIM('References data'!B380),'Bảng Giá'!$K$2:$K$64,0))</f>
        <v>Đà Nẵng</v>
      </c>
      <c r="D380" s="43" t="s">
        <v>2653</v>
      </c>
      <c r="E380" t="s">
        <v>2648</v>
      </c>
      <c r="F380" t="str">
        <f>INDEX('Bảng Giá'!$L$2:$L$64,MATCH(TRIM('References data'!E380),'Bảng Giá'!$K$2:$K$64,0))</f>
        <v>Hồ Chí Minh</v>
      </c>
      <c r="G380" t="str">
        <f t="shared" si="5"/>
        <v>Đà Nẵng-Hồ Chí Minh</v>
      </c>
      <c r="H380" t="str">
        <f>INDEX('Bảng Giá'!$N$2:$N$46,MATCH('References data'!G380,'Bảng Giá'!$Q$2:$Q$46,0))</f>
        <v>Liên Vùng đặc biệt</v>
      </c>
    </row>
    <row r="381" spans="1:8" x14ac:dyDescent="0.25">
      <c r="A381" s="12" t="s">
        <v>2740</v>
      </c>
      <c r="B381" t="s">
        <v>2651</v>
      </c>
      <c r="C381" s="45" t="str">
        <f>INDEX('Bảng Giá'!$L$2:$L$64,MATCH(TRIM('References data'!B381),'Bảng Giá'!$K$2:$K$64,0))</f>
        <v>Vùng 2</v>
      </c>
      <c r="D381" s="43" t="s">
        <v>2653</v>
      </c>
      <c r="E381" t="s">
        <v>2648</v>
      </c>
      <c r="F381" t="str">
        <f>INDEX('Bảng Giá'!$L$2:$L$64,MATCH(TRIM('References data'!E381),'Bảng Giá'!$K$2:$K$64,0))</f>
        <v>Hồ Chí Minh</v>
      </c>
      <c r="G381" t="str">
        <f t="shared" si="5"/>
        <v>Vùng 2-Hồ Chí Minh</v>
      </c>
      <c r="H381" t="str">
        <f>INDEX('Bảng Giá'!$N$2:$N$46,MATCH('References data'!G381,'Bảng Giá'!$Q$2:$Q$46,0))</f>
        <v>Liên Vùng</v>
      </c>
    </row>
    <row r="382" spans="1:8" x14ac:dyDescent="0.25">
      <c r="A382" s="12" t="s">
        <v>2772</v>
      </c>
      <c r="B382" t="s">
        <v>2756</v>
      </c>
      <c r="C382" s="45" t="str">
        <f>INDEX('Bảng Giá'!$L$2:$L$64,MATCH(TRIM('References data'!B382),'Bảng Giá'!$K$2:$K$64,0))</f>
        <v>Đà Nẵng</v>
      </c>
      <c r="D382" s="43" t="s">
        <v>2653</v>
      </c>
      <c r="E382" t="s">
        <v>2648</v>
      </c>
      <c r="F382" t="str">
        <f>INDEX('Bảng Giá'!$L$2:$L$64,MATCH(TRIM('References data'!E382),'Bảng Giá'!$K$2:$K$64,0))</f>
        <v>Hồ Chí Minh</v>
      </c>
      <c r="G382" t="str">
        <f t="shared" si="5"/>
        <v>Đà Nẵng-Hồ Chí Minh</v>
      </c>
      <c r="H382" t="str">
        <f>INDEX('Bảng Giá'!$N$2:$N$46,MATCH('References data'!G382,'Bảng Giá'!$Q$2:$Q$46,0))</f>
        <v>Liên Vùng đặc biệt</v>
      </c>
    </row>
    <row r="383" spans="1:8" x14ac:dyDescent="0.25">
      <c r="A383" s="12" t="s">
        <v>2660</v>
      </c>
      <c r="B383" t="s">
        <v>2661</v>
      </c>
      <c r="C383" s="45" t="str">
        <f>INDEX('Bảng Giá'!$L$2:$L$64,MATCH(TRIM('References data'!B383),'Bảng Giá'!$K$2:$K$64,0))</f>
        <v>Vùng 2</v>
      </c>
      <c r="D383" s="43" t="s">
        <v>2653</v>
      </c>
      <c r="E383" t="s">
        <v>2648</v>
      </c>
      <c r="F383" t="str">
        <f>INDEX('Bảng Giá'!$L$2:$L$64,MATCH(TRIM('References data'!E383),'Bảng Giá'!$K$2:$K$64,0))</f>
        <v>Hồ Chí Minh</v>
      </c>
      <c r="G383" t="str">
        <f t="shared" si="5"/>
        <v>Vùng 2-Hồ Chí Minh</v>
      </c>
      <c r="H383" t="str">
        <f>INDEX('Bảng Giá'!$N$2:$N$46,MATCH('References data'!G383,'Bảng Giá'!$Q$2:$Q$46,0))</f>
        <v>Liên Vùng</v>
      </c>
    </row>
    <row r="384" spans="1:8" x14ac:dyDescent="0.25">
      <c r="A384" s="12" t="s">
        <v>2772</v>
      </c>
      <c r="B384" t="s">
        <v>2756</v>
      </c>
      <c r="C384" s="45" t="str">
        <f>INDEX('Bảng Giá'!$L$2:$L$64,MATCH(TRIM('References data'!B384),'Bảng Giá'!$K$2:$K$64,0))</f>
        <v>Đà Nẵng</v>
      </c>
      <c r="D384" s="43" t="s">
        <v>2653</v>
      </c>
      <c r="E384" t="s">
        <v>2648</v>
      </c>
      <c r="F384" t="str">
        <f>INDEX('Bảng Giá'!$L$2:$L$64,MATCH(TRIM('References data'!E384),'Bảng Giá'!$K$2:$K$64,0))</f>
        <v>Hồ Chí Minh</v>
      </c>
      <c r="G384" t="str">
        <f t="shared" si="5"/>
        <v>Đà Nẵng-Hồ Chí Minh</v>
      </c>
      <c r="H384" t="str">
        <f>INDEX('Bảng Giá'!$N$2:$N$46,MATCH('References data'!G384,'Bảng Giá'!$Q$2:$Q$46,0))</f>
        <v>Liên Vùng đặc biệt</v>
      </c>
    </row>
    <row r="385" spans="1:8" x14ac:dyDescent="0.25">
      <c r="A385" s="12" t="s">
        <v>2757</v>
      </c>
      <c r="B385" t="s">
        <v>2756</v>
      </c>
      <c r="C385" s="45" t="str">
        <f>INDEX('Bảng Giá'!$L$2:$L$64,MATCH(TRIM('References data'!B385),'Bảng Giá'!$K$2:$K$64,0))</f>
        <v>Đà Nẵng</v>
      </c>
      <c r="D385" s="43" t="s">
        <v>2653</v>
      </c>
      <c r="E385" t="s">
        <v>2648</v>
      </c>
      <c r="F385" t="str">
        <f>INDEX('Bảng Giá'!$L$2:$L$64,MATCH(TRIM('References data'!E385),'Bảng Giá'!$K$2:$K$64,0))</f>
        <v>Hồ Chí Minh</v>
      </c>
      <c r="G385" t="str">
        <f t="shared" si="5"/>
        <v>Đà Nẵng-Hồ Chí Minh</v>
      </c>
      <c r="H385" t="str">
        <f>INDEX('Bảng Giá'!$N$2:$N$46,MATCH('References data'!G385,'Bảng Giá'!$Q$2:$Q$46,0))</f>
        <v>Liên Vùng đặc biệt</v>
      </c>
    </row>
    <row r="386" spans="1:8" x14ac:dyDescent="0.25">
      <c r="A386" s="12" t="s">
        <v>2772</v>
      </c>
      <c r="B386" t="s">
        <v>2756</v>
      </c>
      <c r="C386" s="45" t="str">
        <f>INDEX('Bảng Giá'!$L$2:$L$64,MATCH(TRIM('References data'!B386),'Bảng Giá'!$K$2:$K$64,0))</f>
        <v>Đà Nẵng</v>
      </c>
      <c r="D386" s="43" t="s">
        <v>2653</v>
      </c>
      <c r="E386" t="s">
        <v>2648</v>
      </c>
      <c r="F386" t="str">
        <f>INDEX('Bảng Giá'!$L$2:$L$64,MATCH(TRIM('References data'!E386),'Bảng Giá'!$K$2:$K$64,0))</f>
        <v>Hồ Chí Minh</v>
      </c>
      <c r="G386" t="str">
        <f t="shared" si="5"/>
        <v>Đà Nẵng-Hồ Chí Minh</v>
      </c>
      <c r="H386" t="str">
        <f>INDEX('Bảng Giá'!$N$2:$N$46,MATCH('References data'!G386,'Bảng Giá'!$Q$2:$Q$46,0))</f>
        <v>Liên Vùng đặc biệt</v>
      </c>
    </row>
    <row r="387" spans="1:8" x14ac:dyDescent="0.25">
      <c r="A387" s="12" t="s">
        <v>2766</v>
      </c>
      <c r="B387" t="s">
        <v>2756</v>
      </c>
      <c r="C387" s="45" t="str">
        <f>INDEX('Bảng Giá'!$L$2:$L$64,MATCH(TRIM('References data'!B387),'Bảng Giá'!$K$2:$K$64,0))</f>
        <v>Đà Nẵng</v>
      </c>
      <c r="D387" s="43" t="s">
        <v>2653</v>
      </c>
      <c r="E387" t="s">
        <v>2648</v>
      </c>
      <c r="F387" t="str">
        <f>INDEX('Bảng Giá'!$L$2:$L$64,MATCH(TRIM('References data'!E387),'Bảng Giá'!$K$2:$K$64,0))</f>
        <v>Hồ Chí Minh</v>
      </c>
      <c r="G387" t="str">
        <f t="shared" si="5"/>
        <v>Đà Nẵng-Hồ Chí Minh</v>
      </c>
      <c r="H387" t="str">
        <f>INDEX('Bảng Giá'!$N$2:$N$46,MATCH('References data'!G387,'Bảng Giá'!$Q$2:$Q$46,0))</f>
        <v>Liên Vùng đặc biệt</v>
      </c>
    </row>
    <row r="388" spans="1:8" x14ac:dyDescent="0.25">
      <c r="A388" s="12" t="s">
        <v>2750</v>
      </c>
      <c r="B388" t="s">
        <v>2751</v>
      </c>
      <c r="C388" s="45" t="str">
        <f>INDEX('Bảng Giá'!$L$2:$L$64,MATCH(TRIM('References data'!B388),'Bảng Giá'!$K$2:$K$64,0))</f>
        <v>Vùng 2</v>
      </c>
      <c r="D388" s="43" t="s">
        <v>2653</v>
      </c>
      <c r="E388" t="s">
        <v>2648</v>
      </c>
      <c r="F388" t="str">
        <f>INDEX('Bảng Giá'!$L$2:$L$64,MATCH(TRIM('References data'!E388),'Bảng Giá'!$K$2:$K$64,0))</f>
        <v>Hồ Chí Minh</v>
      </c>
      <c r="G388" t="str">
        <f t="shared" ref="G388:G451" si="6">C388&amp;"-"&amp;F388</f>
        <v>Vùng 2-Hồ Chí Minh</v>
      </c>
      <c r="H388" t="str">
        <f>INDEX('Bảng Giá'!$N$2:$N$46,MATCH('References data'!G388,'Bảng Giá'!$Q$2:$Q$46,0))</f>
        <v>Liên Vùng</v>
      </c>
    </row>
    <row r="389" spans="1:8" x14ac:dyDescent="0.25">
      <c r="A389" s="12" t="s">
        <v>2750</v>
      </c>
      <c r="B389" t="s">
        <v>2751</v>
      </c>
      <c r="C389" s="45" t="str">
        <f>INDEX('Bảng Giá'!$L$2:$L$64,MATCH(TRIM('References data'!B389),'Bảng Giá'!$K$2:$K$64,0))</f>
        <v>Vùng 2</v>
      </c>
      <c r="D389" s="43" t="s">
        <v>2653</v>
      </c>
      <c r="E389" t="s">
        <v>2648</v>
      </c>
      <c r="F389" t="str">
        <f>INDEX('Bảng Giá'!$L$2:$L$64,MATCH(TRIM('References data'!E389),'Bảng Giá'!$K$2:$K$64,0))</f>
        <v>Hồ Chí Minh</v>
      </c>
      <c r="G389" t="str">
        <f t="shared" si="6"/>
        <v>Vùng 2-Hồ Chí Minh</v>
      </c>
      <c r="H389" t="str">
        <f>INDEX('Bảng Giá'!$N$2:$N$46,MATCH('References data'!G389,'Bảng Giá'!$Q$2:$Q$46,0))</f>
        <v>Liên Vùng</v>
      </c>
    </row>
    <row r="390" spans="1:8" x14ac:dyDescent="0.25">
      <c r="A390" s="12" t="s">
        <v>2750</v>
      </c>
      <c r="B390" t="s">
        <v>2751</v>
      </c>
      <c r="C390" s="45" t="str">
        <f>INDEX('Bảng Giá'!$L$2:$L$64,MATCH(TRIM('References data'!B390),'Bảng Giá'!$K$2:$K$64,0))</f>
        <v>Vùng 2</v>
      </c>
      <c r="D390" s="43" t="s">
        <v>2653</v>
      </c>
      <c r="E390" t="s">
        <v>2648</v>
      </c>
      <c r="F390" t="str">
        <f>INDEX('Bảng Giá'!$L$2:$L$64,MATCH(TRIM('References data'!E390),'Bảng Giá'!$K$2:$K$64,0))</f>
        <v>Hồ Chí Minh</v>
      </c>
      <c r="G390" t="str">
        <f t="shared" si="6"/>
        <v>Vùng 2-Hồ Chí Minh</v>
      </c>
      <c r="H390" t="str">
        <f>INDEX('Bảng Giá'!$N$2:$N$46,MATCH('References data'!G390,'Bảng Giá'!$Q$2:$Q$46,0))</f>
        <v>Liên Vùng</v>
      </c>
    </row>
    <row r="391" spans="1:8" x14ac:dyDescent="0.25">
      <c r="A391" s="12" t="s">
        <v>2801</v>
      </c>
      <c r="B391" t="s">
        <v>2784</v>
      </c>
      <c r="C391" s="45" t="str">
        <f>INDEX('Bảng Giá'!$L$2:$L$64,MATCH(TRIM('References data'!B391),'Bảng Giá'!$K$2:$K$64,0))</f>
        <v>Vùng 2</v>
      </c>
      <c r="D391" s="43" t="s">
        <v>2653</v>
      </c>
      <c r="E391" t="s">
        <v>2648</v>
      </c>
      <c r="F391" t="str">
        <f>INDEX('Bảng Giá'!$L$2:$L$64,MATCH(TRIM('References data'!E391),'Bảng Giá'!$K$2:$K$64,0))</f>
        <v>Hồ Chí Minh</v>
      </c>
      <c r="G391" t="str">
        <f t="shared" si="6"/>
        <v>Vùng 2-Hồ Chí Minh</v>
      </c>
      <c r="H391" t="str">
        <f>INDEX('Bảng Giá'!$N$2:$N$46,MATCH('References data'!G391,'Bảng Giá'!$Q$2:$Q$46,0))</f>
        <v>Liên Vùng</v>
      </c>
    </row>
    <row r="392" spans="1:8" x14ac:dyDescent="0.25">
      <c r="A392" s="12" t="s">
        <v>2750</v>
      </c>
      <c r="B392" t="s">
        <v>2751</v>
      </c>
      <c r="C392" s="45" t="str">
        <f>INDEX('Bảng Giá'!$L$2:$L$64,MATCH(TRIM('References data'!B392),'Bảng Giá'!$K$2:$K$64,0))</f>
        <v>Vùng 2</v>
      </c>
      <c r="D392" s="43" t="s">
        <v>2653</v>
      </c>
      <c r="E392" t="s">
        <v>2648</v>
      </c>
      <c r="F392" t="str">
        <f>INDEX('Bảng Giá'!$L$2:$L$64,MATCH(TRIM('References data'!E392),'Bảng Giá'!$K$2:$K$64,0))</f>
        <v>Hồ Chí Minh</v>
      </c>
      <c r="G392" t="str">
        <f t="shared" si="6"/>
        <v>Vùng 2-Hồ Chí Minh</v>
      </c>
      <c r="H392" t="str">
        <f>INDEX('Bảng Giá'!$N$2:$N$46,MATCH('References data'!G392,'Bảng Giá'!$Q$2:$Q$46,0))</f>
        <v>Liên Vùng</v>
      </c>
    </row>
    <row r="393" spans="1:8" x14ac:dyDescent="0.25">
      <c r="A393" s="12" t="s">
        <v>2793</v>
      </c>
      <c r="B393" t="s">
        <v>2756</v>
      </c>
      <c r="C393" s="45" t="str">
        <f>INDEX('Bảng Giá'!$L$2:$L$64,MATCH(TRIM('References data'!B393),'Bảng Giá'!$K$2:$K$64,0))</f>
        <v>Đà Nẵng</v>
      </c>
      <c r="D393" s="43" t="s">
        <v>2653</v>
      </c>
      <c r="E393" t="s">
        <v>2648</v>
      </c>
      <c r="F393" t="str">
        <f>INDEX('Bảng Giá'!$L$2:$L$64,MATCH(TRIM('References data'!E393),'Bảng Giá'!$K$2:$K$64,0))</f>
        <v>Hồ Chí Minh</v>
      </c>
      <c r="G393" t="str">
        <f t="shared" si="6"/>
        <v>Đà Nẵng-Hồ Chí Minh</v>
      </c>
      <c r="H393" t="str">
        <f>INDEX('Bảng Giá'!$N$2:$N$46,MATCH('References data'!G393,'Bảng Giá'!$Q$2:$Q$46,0))</f>
        <v>Liên Vùng đặc biệt</v>
      </c>
    </row>
    <row r="394" spans="1:8" x14ac:dyDescent="0.25">
      <c r="A394" s="12" t="s">
        <v>2810</v>
      </c>
      <c r="B394" t="s">
        <v>2751</v>
      </c>
      <c r="C394" s="45" t="str">
        <f>INDEX('Bảng Giá'!$L$2:$L$64,MATCH(TRIM('References data'!B394),'Bảng Giá'!$K$2:$K$64,0))</f>
        <v>Vùng 2</v>
      </c>
      <c r="D394" s="43" t="s">
        <v>2653</v>
      </c>
      <c r="E394" t="s">
        <v>2648</v>
      </c>
      <c r="F394" t="str">
        <f>INDEX('Bảng Giá'!$L$2:$L$64,MATCH(TRIM('References data'!E394),'Bảng Giá'!$K$2:$K$64,0))</f>
        <v>Hồ Chí Minh</v>
      </c>
      <c r="G394" t="str">
        <f t="shared" si="6"/>
        <v>Vùng 2-Hồ Chí Minh</v>
      </c>
      <c r="H394" t="str">
        <f>INDEX('Bảng Giá'!$N$2:$N$46,MATCH('References data'!G394,'Bảng Giá'!$Q$2:$Q$46,0))</f>
        <v>Liên Vùng</v>
      </c>
    </row>
    <row r="395" spans="1:8" x14ac:dyDescent="0.25">
      <c r="A395" s="12" t="s">
        <v>2750</v>
      </c>
      <c r="B395" t="s">
        <v>2751</v>
      </c>
      <c r="C395" s="45" t="str">
        <f>INDEX('Bảng Giá'!$L$2:$L$64,MATCH(TRIM('References data'!B395),'Bảng Giá'!$K$2:$K$64,0))</f>
        <v>Vùng 2</v>
      </c>
      <c r="D395" s="43" t="s">
        <v>2653</v>
      </c>
      <c r="E395" t="s">
        <v>2648</v>
      </c>
      <c r="F395" t="str">
        <f>INDEX('Bảng Giá'!$L$2:$L$64,MATCH(TRIM('References data'!E395),'Bảng Giá'!$K$2:$K$64,0))</f>
        <v>Hồ Chí Minh</v>
      </c>
      <c r="G395" t="str">
        <f t="shared" si="6"/>
        <v>Vùng 2-Hồ Chí Minh</v>
      </c>
      <c r="H395" t="str">
        <f>INDEX('Bảng Giá'!$N$2:$N$46,MATCH('References data'!G395,'Bảng Giá'!$Q$2:$Q$46,0))</f>
        <v>Liên Vùng</v>
      </c>
    </row>
    <row r="396" spans="1:8" x14ac:dyDescent="0.25">
      <c r="A396" s="12" t="s">
        <v>2766</v>
      </c>
      <c r="B396" t="s">
        <v>2756</v>
      </c>
      <c r="C396" s="45" t="str">
        <f>INDEX('Bảng Giá'!$L$2:$L$64,MATCH(TRIM('References data'!B396),'Bảng Giá'!$K$2:$K$64,0))</f>
        <v>Đà Nẵng</v>
      </c>
      <c r="D396" s="43" t="s">
        <v>2653</v>
      </c>
      <c r="E396" t="s">
        <v>2648</v>
      </c>
      <c r="F396" t="str">
        <f>INDEX('Bảng Giá'!$L$2:$L$64,MATCH(TRIM('References data'!E396),'Bảng Giá'!$K$2:$K$64,0))</f>
        <v>Hồ Chí Minh</v>
      </c>
      <c r="G396" t="str">
        <f t="shared" si="6"/>
        <v>Đà Nẵng-Hồ Chí Minh</v>
      </c>
      <c r="H396" t="str">
        <f>INDEX('Bảng Giá'!$N$2:$N$46,MATCH('References data'!G396,'Bảng Giá'!$Q$2:$Q$46,0))</f>
        <v>Liên Vùng đặc biệt</v>
      </c>
    </row>
    <row r="397" spans="1:8" x14ac:dyDescent="0.25">
      <c r="A397" s="12" t="s">
        <v>2660</v>
      </c>
      <c r="B397" t="s">
        <v>2661</v>
      </c>
      <c r="C397" s="45" t="str">
        <f>INDEX('Bảng Giá'!$L$2:$L$64,MATCH(TRIM('References data'!B397),'Bảng Giá'!$K$2:$K$64,0))</f>
        <v>Vùng 2</v>
      </c>
      <c r="D397" s="43" t="s">
        <v>2653</v>
      </c>
      <c r="E397" t="s">
        <v>2648</v>
      </c>
      <c r="F397" t="str">
        <f>INDEX('Bảng Giá'!$L$2:$L$64,MATCH(TRIM('References data'!E397),'Bảng Giá'!$K$2:$K$64,0))</f>
        <v>Hồ Chí Minh</v>
      </c>
      <c r="G397" t="str">
        <f t="shared" si="6"/>
        <v>Vùng 2-Hồ Chí Minh</v>
      </c>
      <c r="H397" t="str">
        <f>INDEX('Bảng Giá'!$N$2:$N$46,MATCH('References data'!G397,'Bảng Giá'!$Q$2:$Q$46,0))</f>
        <v>Liên Vùng</v>
      </c>
    </row>
    <row r="398" spans="1:8" x14ac:dyDescent="0.25">
      <c r="A398" s="12" t="s">
        <v>2772</v>
      </c>
      <c r="B398" t="s">
        <v>2756</v>
      </c>
      <c r="C398" s="45" t="str">
        <f>INDEX('Bảng Giá'!$L$2:$L$64,MATCH(TRIM('References data'!B398),'Bảng Giá'!$K$2:$K$64,0))</f>
        <v>Đà Nẵng</v>
      </c>
      <c r="D398" s="43" t="s">
        <v>2653</v>
      </c>
      <c r="E398" t="s">
        <v>2648</v>
      </c>
      <c r="F398" t="str">
        <f>INDEX('Bảng Giá'!$L$2:$L$64,MATCH(TRIM('References data'!E398),'Bảng Giá'!$K$2:$K$64,0))</f>
        <v>Hồ Chí Minh</v>
      </c>
      <c r="G398" t="str">
        <f t="shared" si="6"/>
        <v>Đà Nẵng-Hồ Chí Minh</v>
      </c>
      <c r="H398" t="str">
        <f>INDEX('Bảng Giá'!$N$2:$N$46,MATCH('References data'!G398,'Bảng Giá'!$Q$2:$Q$46,0))</f>
        <v>Liên Vùng đặc biệt</v>
      </c>
    </row>
    <row r="399" spans="1:8" x14ac:dyDescent="0.25">
      <c r="A399" s="12" t="s">
        <v>2757</v>
      </c>
      <c r="B399" t="s">
        <v>2756</v>
      </c>
      <c r="C399" s="45" t="str">
        <f>INDEX('Bảng Giá'!$L$2:$L$64,MATCH(TRIM('References data'!B399),'Bảng Giá'!$K$2:$K$64,0))</f>
        <v>Đà Nẵng</v>
      </c>
      <c r="D399" s="43" t="s">
        <v>2653</v>
      </c>
      <c r="E399" t="s">
        <v>2648</v>
      </c>
      <c r="F399" t="str">
        <f>INDEX('Bảng Giá'!$L$2:$L$64,MATCH(TRIM('References data'!E399),'Bảng Giá'!$K$2:$K$64,0))</f>
        <v>Hồ Chí Minh</v>
      </c>
      <c r="G399" t="str">
        <f t="shared" si="6"/>
        <v>Đà Nẵng-Hồ Chí Minh</v>
      </c>
      <c r="H399" t="str">
        <f>INDEX('Bảng Giá'!$N$2:$N$46,MATCH('References data'!G399,'Bảng Giá'!$Q$2:$Q$46,0))</f>
        <v>Liên Vùng đặc biệt</v>
      </c>
    </row>
    <row r="400" spans="1:8" x14ac:dyDescent="0.25">
      <c r="A400" s="12" t="s">
        <v>2750</v>
      </c>
      <c r="B400" t="s">
        <v>2751</v>
      </c>
      <c r="C400" s="45" t="str">
        <f>INDEX('Bảng Giá'!$L$2:$L$64,MATCH(TRIM('References data'!B400),'Bảng Giá'!$K$2:$K$64,0))</f>
        <v>Vùng 2</v>
      </c>
      <c r="D400" s="43" t="s">
        <v>2653</v>
      </c>
      <c r="E400" t="s">
        <v>2648</v>
      </c>
      <c r="F400" t="str">
        <f>INDEX('Bảng Giá'!$L$2:$L$64,MATCH(TRIM('References data'!E400),'Bảng Giá'!$K$2:$K$64,0))</f>
        <v>Hồ Chí Minh</v>
      </c>
      <c r="G400" t="str">
        <f t="shared" si="6"/>
        <v>Vùng 2-Hồ Chí Minh</v>
      </c>
      <c r="H400" t="str">
        <f>INDEX('Bảng Giá'!$N$2:$N$46,MATCH('References data'!G400,'Bảng Giá'!$Q$2:$Q$46,0))</f>
        <v>Liên Vùng</v>
      </c>
    </row>
    <row r="401" spans="1:8" x14ac:dyDescent="0.25">
      <c r="A401" s="12" t="s">
        <v>2811</v>
      </c>
      <c r="B401" t="s">
        <v>2751</v>
      </c>
      <c r="C401" s="45" t="str">
        <f>INDEX('Bảng Giá'!$L$2:$L$64,MATCH(TRIM('References data'!B401),'Bảng Giá'!$K$2:$K$64,0))</f>
        <v>Vùng 2</v>
      </c>
      <c r="D401" s="43" t="s">
        <v>2653</v>
      </c>
      <c r="E401" t="s">
        <v>2648</v>
      </c>
      <c r="F401" t="str">
        <f>INDEX('Bảng Giá'!$L$2:$L$64,MATCH(TRIM('References data'!E401),'Bảng Giá'!$K$2:$K$64,0))</f>
        <v>Hồ Chí Minh</v>
      </c>
      <c r="G401" t="str">
        <f t="shared" si="6"/>
        <v>Vùng 2-Hồ Chí Minh</v>
      </c>
      <c r="H401" t="str">
        <f>INDEX('Bảng Giá'!$N$2:$N$46,MATCH('References data'!G401,'Bảng Giá'!$Q$2:$Q$46,0))</f>
        <v>Liên Vùng</v>
      </c>
    </row>
    <row r="402" spans="1:8" x14ac:dyDescent="0.25">
      <c r="A402" s="12" t="s">
        <v>2772</v>
      </c>
      <c r="B402" t="s">
        <v>2756</v>
      </c>
      <c r="C402" s="45" t="str">
        <f>INDEX('Bảng Giá'!$L$2:$L$64,MATCH(TRIM('References data'!B402),'Bảng Giá'!$K$2:$K$64,0))</f>
        <v>Đà Nẵng</v>
      </c>
      <c r="D402" s="43" t="s">
        <v>2653</v>
      </c>
      <c r="E402" t="s">
        <v>2648</v>
      </c>
      <c r="F402" t="str">
        <f>INDEX('Bảng Giá'!$L$2:$L$64,MATCH(TRIM('References data'!E402),'Bảng Giá'!$K$2:$K$64,0))</f>
        <v>Hồ Chí Minh</v>
      </c>
      <c r="G402" t="str">
        <f t="shared" si="6"/>
        <v>Đà Nẵng-Hồ Chí Minh</v>
      </c>
      <c r="H402" t="str">
        <f>INDEX('Bảng Giá'!$N$2:$N$46,MATCH('References data'!G402,'Bảng Giá'!$Q$2:$Q$46,0))</f>
        <v>Liên Vùng đặc biệt</v>
      </c>
    </row>
    <row r="403" spans="1:8" x14ac:dyDescent="0.25">
      <c r="A403" s="12" t="s">
        <v>2755</v>
      </c>
      <c r="B403" t="s">
        <v>2756</v>
      </c>
      <c r="C403" s="45" t="str">
        <f>INDEX('Bảng Giá'!$L$2:$L$64,MATCH(TRIM('References data'!B403),'Bảng Giá'!$K$2:$K$64,0))</f>
        <v>Đà Nẵng</v>
      </c>
      <c r="D403" s="43" t="s">
        <v>2653</v>
      </c>
      <c r="E403" t="s">
        <v>2648</v>
      </c>
      <c r="F403" t="str">
        <f>INDEX('Bảng Giá'!$L$2:$L$64,MATCH(TRIM('References data'!E403),'Bảng Giá'!$K$2:$K$64,0))</f>
        <v>Hồ Chí Minh</v>
      </c>
      <c r="G403" t="str">
        <f t="shared" si="6"/>
        <v>Đà Nẵng-Hồ Chí Minh</v>
      </c>
      <c r="H403" t="str">
        <f>INDEX('Bảng Giá'!$N$2:$N$46,MATCH('References data'!G403,'Bảng Giá'!$Q$2:$Q$46,0))</f>
        <v>Liên Vùng đặc biệt</v>
      </c>
    </row>
    <row r="404" spans="1:8" x14ac:dyDescent="0.25">
      <c r="A404" s="12" t="s">
        <v>2750</v>
      </c>
      <c r="B404" t="s">
        <v>2751</v>
      </c>
      <c r="C404" s="45" t="str">
        <f>INDEX('Bảng Giá'!$L$2:$L$64,MATCH(TRIM('References data'!B404),'Bảng Giá'!$K$2:$K$64,0))</f>
        <v>Vùng 2</v>
      </c>
      <c r="D404" s="43" t="s">
        <v>2653</v>
      </c>
      <c r="E404" t="s">
        <v>2648</v>
      </c>
      <c r="F404" t="str">
        <f>INDEX('Bảng Giá'!$L$2:$L$64,MATCH(TRIM('References data'!E404),'Bảng Giá'!$K$2:$K$64,0))</f>
        <v>Hồ Chí Minh</v>
      </c>
      <c r="G404" t="str">
        <f t="shared" si="6"/>
        <v>Vùng 2-Hồ Chí Minh</v>
      </c>
      <c r="H404" t="str">
        <f>INDEX('Bảng Giá'!$N$2:$N$46,MATCH('References data'!G404,'Bảng Giá'!$Q$2:$Q$46,0))</f>
        <v>Liên Vùng</v>
      </c>
    </row>
    <row r="405" spans="1:8" x14ac:dyDescent="0.25">
      <c r="A405" s="12" t="s">
        <v>2750</v>
      </c>
      <c r="B405" t="s">
        <v>2751</v>
      </c>
      <c r="C405" s="45" t="str">
        <f>INDEX('Bảng Giá'!$L$2:$L$64,MATCH(TRIM('References data'!B405),'Bảng Giá'!$K$2:$K$64,0))</f>
        <v>Vùng 2</v>
      </c>
      <c r="D405" s="43" t="s">
        <v>2653</v>
      </c>
      <c r="E405" t="s">
        <v>2648</v>
      </c>
      <c r="F405" t="str">
        <f>INDEX('Bảng Giá'!$L$2:$L$64,MATCH(TRIM('References data'!E405),'Bảng Giá'!$K$2:$K$64,0))</f>
        <v>Hồ Chí Minh</v>
      </c>
      <c r="G405" t="str">
        <f t="shared" si="6"/>
        <v>Vùng 2-Hồ Chí Minh</v>
      </c>
      <c r="H405" t="str">
        <f>INDEX('Bảng Giá'!$N$2:$N$46,MATCH('References data'!G405,'Bảng Giá'!$Q$2:$Q$46,0))</f>
        <v>Liên Vùng</v>
      </c>
    </row>
    <row r="406" spans="1:8" x14ac:dyDescent="0.25">
      <c r="A406" s="12" t="s">
        <v>2772</v>
      </c>
      <c r="B406" t="s">
        <v>2756</v>
      </c>
      <c r="C406" s="45" t="str">
        <f>INDEX('Bảng Giá'!$L$2:$L$64,MATCH(TRIM('References data'!B406),'Bảng Giá'!$K$2:$K$64,0))</f>
        <v>Đà Nẵng</v>
      </c>
      <c r="D406" s="43" t="s">
        <v>2653</v>
      </c>
      <c r="E406" t="s">
        <v>2648</v>
      </c>
      <c r="F406" t="str">
        <f>INDEX('Bảng Giá'!$L$2:$L$64,MATCH(TRIM('References data'!E406),'Bảng Giá'!$K$2:$K$64,0))</f>
        <v>Hồ Chí Minh</v>
      </c>
      <c r="G406" t="str">
        <f t="shared" si="6"/>
        <v>Đà Nẵng-Hồ Chí Minh</v>
      </c>
      <c r="H406" t="str">
        <f>INDEX('Bảng Giá'!$N$2:$N$46,MATCH('References data'!G406,'Bảng Giá'!$Q$2:$Q$46,0))</f>
        <v>Liên Vùng đặc biệt</v>
      </c>
    </row>
    <row r="407" spans="1:8" x14ac:dyDescent="0.25">
      <c r="A407" s="12" t="s">
        <v>2774</v>
      </c>
      <c r="B407" t="s">
        <v>2651</v>
      </c>
      <c r="C407" s="45" t="str">
        <f>INDEX('Bảng Giá'!$L$2:$L$64,MATCH(TRIM('References data'!B407),'Bảng Giá'!$K$2:$K$64,0))</f>
        <v>Vùng 2</v>
      </c>
      <c r="D407" s="43" t="s">
        <v>2653</v>
      </c>
      <c r="E407" t="s">
        <v>2648</v>
      </c>
      <c r="F407" t="str">
        <f>INDEX('Bảng Giá'!$L$2:$L$64,MATCH(TRIM('References data'!E407),'Bảng Giá'!$K$2:$K$64,0))</f>
        <v>Hồ Chí Minh</v>
      </c>
      <c r="G407" t="str">
        <f t="shared" si="6"/>
        <v>Vùng 2-Hồ Chí Minh</v>
      </c>
      <c r="H407" t="str">
        <f>INDEX('Bảng Giá'!$N$2:$N$46,MATCH('References data'!G407,'Bảng Giá'!$Q$2:$Q$46,0))</f>
        <v>Liên Vùng</v>
      </c>
    </row>
    <row r="408" spans="1:8" x14ac:dyDescent="0.25">
      <c r="A408" s="12" t="s">
        <v>2772</v>
      </c>
      <c r="B408" t="s">
        <v>2756</v>
      </c>
      <c r="C408" s="45" t="str">
        <f>INDEX('Bảng Giá'!$L$2:$L$64,MATCH(TRIM('References data'!B408),'Bảng Giá'!$K$2:$K$64,0))</f>
        <v>Đà Nẵng</v>
      </c>
      <c r="D408" s="43" t="s">
        <v>2653</v>
      </c>
      <c r="E408" t="s">
        <v>2648</v>
      </c>
      <c r="F408" t="str">
        <f>INDEX('Bảng Giá'!$L$2:$L$64,MATCH(TRIM('References data'!E408),'Bảng Giá'!$K$2:$K$64,0))</f>
        <v>Hồ Chí Minh</v>
      </c>
      <c r="G408" t="str">
        <f t="shared" si="6"/>
        <v>Đà Nẵng-Hồ Chí Minh</v>
      </c>
      <c r="H408" t="str">
        <f>INDEX('Bảng Giá'!$N$2:$N$46,MATCH('References data'!G408,'Bảng Giá'!$Q$2:$Q$46,0))</f>
        <v>Liên Vùng đặc biệt</v>
      </c>
    </row>
    <row r="409" spans="1:8" x14ac:dyDescent="0.25">
      <c r="A409" s="12" t="s">
        <v>2660</v>
      </c>
      <c r="B409" t="s">
        <v>2661</v>
      </c>
      <c r="C409" s="45" t="str">
        <f>INDEX('Bảng Giá'!$L$2:$L$64,MATCH(TRIM('References data'!B409),'Bảng Giá'!$K$2:$K$64,0))</f>
        <v>Vùng 2</v>
      </c>
      <c r="D409" s="43" t="s">
        <v>2653</v>
      </c>
      <c r="E409" t="s">
        <v>2648</v>
      </c>
      <c r="F409" t="str">
        <f>INDEX('Bảng Giá'!$L$2:$L$64,MATCH(TRIM('References data'!E409),'Bảng Giá'!$K$2:$K$64,0))</f>
        <v>Hồ Chí Minh</v>
      </c>
      <c r="G409" t="str">
        <f t="shared" si="6"/>
        <v>Vùng 2-Hồ Chí Minh</v>
      </c>
      <c r="H409" t="str">
        <f>INDEX('Bảng Giá'!$N$2:$N$46,MATCH('References data'!G409,'Bảng Giá'!$Q$2:$Q$46,0))</f>
        <v>Liên Vùng</v>
      </c>
    </row>
    <row r="410" spans="1:8" x14ac:dyDescent="0.25">
      <c r="A410" s="12" t="s">
        <v>2660</v>
      </c>
      <c r="B410" t="s">
        <v>2661</v>
      </c>
      <c r="C410" s="45" t="str">
        <f>INDEX('Bảng Giá'!$L$2:$L$64,MATCH(TRIM('References data'!B410),'Bảng Giá'!$K$2:$K$64,0))</f>
        <v>Vùng 2</v>
      </c>
      <c r="D410" s="43" t="s">
        <v>2653</v>
      </c>
      <c r="E410" t="s">
        <v>2648</v>
      </c>
      <c r="F410" t="str">
        <f>INDEX('Bảng Giá'!$L$2:$L$64,MATCH(TRIM('References data'!E410),'Bảng Giá'!$K$2:$K$64,0))</f>
        <v>Hồ Chí Minh</v>
      </c>
      <c r="G410" t="str">
        <f t="shared" si="6"/>
        <v>Vùng 2-Hồ Chí Minh</v>
      </c>
      <c r="H410" t="str">
        <f>INDEX('Bảng Giá'!$N$2:$N$46,MATCH('References data'!G410,'Bảng Giá'!$Q$2:$Q$46,0))</f>
        <v>Liên Vùng</v>
      </c>
    </row>
    <row r="411" spans="1:8" x14ac:dyDescent="0.25">
      <c r="A411" s="12" t="s">
        <v>2792</v>
      </c>
      <c r="B411" t="s">
        <v>2791</v>
      </c>
      <c r="C411" s="45" t="str">
        <f>INDEX('Bảng Giá'!$L$2:$L$64,MATCH(TRIM('References data'!B411),'Bảng Giá'!$K$2:$K$64,0))</f>
        <v>Vùng 2</v>
      </c>
      <c r="D411" s="43" t="s">
        <v>2653</v>
      </c>
      <c r="E411" t="s">
        <v>2648</v>
      </c>
      <c r="F411" t="str">
        <f>INDEX('Bảng Giá'!$L$2:$L$64,MATCH(TRIM('References data'!E411),'Bảng Giá'!$K$2:$K$64,0))</f>
        <v>Hồ Chí Minh</v>
      </c>
      <c r="G411" t="str">
        <f t="shared" si="6"/>
        <v>Vùng 2-Hồ Chí Minh</v>
      </c>
      <c r="H411" t="str">
        <f>INDEX('Bảng Giá'!$N$2:$N$46,MATCH('References data'!G411,'Bảng Giá'!$Q$2:$Q$46,0))</f>
        <v>Liên Vùng</v>
      </c>
    </row>
    <row r="412" spans="1:8" x14ac:dyDescent="0.25">
      <c r="A412" s="12" t="s">
        <v>2750</v>
      </c>
      <c r="B412" t="s">
        <v>2751</v>
      </c>
      <c r="C412" s="45" t="str">
        <f>INDEX('Bảng Giá'!$L$2:$L$64,MATCH(TRIM('References data'!B412),'Bảng Giá'!$K$2:$K$64,0))</f>
        <v>Vùng 2</v>
      </c>
      <c r="D412" s="43" t="s">
        <v>2653</v>
      </c>
      <c r="E412" t="s">
        <v>2648</v>
      </c>
      <c r="F412" t="str">
        <f>INDEX('Bảng Giá'!$L$2:$L$64,MATCH(TRIM('References data'!E412),'Bảng Giá'!$K$2:$K$64,0))</f>
        <v>Hồ Chí Minh</v>
      </c>
      <c r="G412" t="str">
        <f t="shared" si="6"/>
        <v>Vùng 2-Hồ Chí Minh</v>
      </c>
      <c r="H412" t="str">
        <f>INDEX('Bảng Giá'!$N$2:$N$46,MATCH('References data'!G412,'Bảng Giá'!$Q$2:$Q$46,0))</f>
        <v>Liên Vùng</v>
      </c>
    </row>
    <row r="413" spans="1:8" x14ac:dyDescent="0.25">
      <c r="A413" s="12" t="s">
        <v>2750</v>
      </c>
      <c r="B413" t="s">
        <v>2751</v>
      </c>
      <c r="C413" s="45" t="str">
        <f>INDEX('Bảng Giá'!$L$2:$L$64,MATCH(TRIM('References data'!B413),'Bảng Giá'!$K$2:$K$64,0))</f>
        <v>Vùng 2</v>
      </c>
      <c r="D413" s="43" t="s">
        <v>2653</v>
      </c>
      <c r="E413" t="s">
        <v>2648</v>
      </c>
      <c r="F413" t="str">
        <f>INDEX('Bảng Giá'!$L$2:$L$64,MATCH(TRIM('References data'!E413),'Bảng Giá'!$K$2:$K$64,0))</f>
        <v>Hồ Chí Minh</v>
      </c>
      <c r="G413" t="str">
        <f t="shared" si="6"/>
        <v>Vùng 2-Hồ Chí Minh</v>
      </c>
      <c r="H413" t="str">
        <f>INDEX('Bảng Giá'!$N$2:$N$46,MATCH('References data'!G413,'Bảng Giá'!$Q$2:$Q$46,0))</f>
        <v>Liên Vùng</v>
      </c>
    </row>
    <row r="414" spans="1:8" x14ac:dyDescent="0.25">
      <c r="A414" s="12" t="s">
        <v>2750</v>
      </c>
      <c r="B414" t="s">
        <v>2751</v>
      </c>
      <c r="C414" s="45" t="str">
        <f>INDEX('Bảng Giá'!$L$2:$L$64,MATCH(TRIM('References data'!B414),'Bảng Giá'!$K$2:$K$64,0))</f>
        <v>Vùng 2</v>
      </c>
      <c r="D414" s="43" t="s">
        <v>2653</v>
      </c>
      <c r="E414" t="s">
        <v>2648</v>
      </c>
      <c r="F414" t="str">
        <f>INDEX('Bảng Giá'!$L$2:$L$64,MATCH(TRIM('References data'!E414),'Bảng Giá'!$K$2:$K$64,0))</f>
        <v>Hồ Chí Minh</v>
      </c>
      <c r="G414" t="str">
        <f t="shared" si="6"/>
        <v>Vùng 2-Hồ Chí Minh</v>
      </c>
      <c r="H414" t="str">
        <f>INDEX('Bảng Giá'!$N$2:$N$46,MATCH('References data'!G414,'Bảng Giá'!$Q$2:$Q$46,0))</f>
        <v>Liên Vùng</v>
      </c>
    </row>
    <row r="415" spans="1:8" x14ac:dyDescent="0.25">
      <c r="A415" s="12" t="s">
        <v>2808</v>
      </c>
      <c r="B415" t="s">
        <v>2751</v>
      </c>
      <c r="C415" s="45" t="str">
        <f>INDEX('Bảng Giá'!$L$2:$L$64,MATCH(TRIM('References data'!B415),'Bảng Giá'!$K$2:$K$64,0))</f>
        <v>Vùng 2</v>
      </c>
      <c r="D415" s="43" t="s">
        <v>2653</v>
      </c>
      <c r="E415" t="s">
        <v>2648</v>
      </c>
      <c r="F415" t="str">
        <f>INDEX('Bảng Giá'!$L$2:$L$64,MATCH(TRIM('References data'!E415),'Bảng Giá'!$K$2:$K$64,0))</f>
        <v>Hồ Chí Minh</v>
      </c>
      <c r="G415" t="str">
        <f t="shared" si="6"/>
        <v>Vùng 2-Hồ Chí Minh</v>
      </c>
      <c r="H415" t="str">
        <f>INDEX('Bảng Giá'!$N$2:$N$46,MATCH('References data'!G415,'Bảng Giá'!$Q$2:$Q$46,0))</f>
        <v>Liên Vùng</v>
      </c>
    </row>
    <row r="416" spans="1:8" x14ac:dyDescent="0.25">
      <c r="A416" s="12" t="s">
        <v>2660</v>
      </c>
      <c r="B416" t="s">
        <v>2661</v>
      </c>
      <c r="C416" s="45" t="str">
        <f>INDEX('Bảng Giá'!$L$2:$L$64,MATCH(TRIM('References data'!B416),'Bảng Giá'!$K$2:$K$64,0))</f>
        <v>Vùng 2</v>
      </c>
      <c r="D416" s="43" t="s">
        <v>2653</v>
      </c>
      <c r="E416" t="s">
        <v>2648</v>
      </c>
      <c r="F416" t="str">
        <f>INDEX('Bảng Giá'!$L$2:$L$64,MATCH(TRIM('References data'!E416),'Bảng Giá'!$K$2:$K$64,0))</f>
        <v>Hồ Chí Minh</v>
      </c>
      <c r="G416" t="str">
        <f t="shared" si="6"/>
        <v>Vùng 2-Hồ Chí Minh</v>
      </c>
      <c r="H416" t="str">
        <f>INDEX('Bảng Giá'!$N$2:$N$46,MATCH('References data'!G416,'Bảng Giá'!$Q$2:$Q$46,0))</f>
        <v>Liên Vùng</v>
      </c>
    </row>
    <row r="417" spans="1:8" x14ac:dyDescent="0.25">
      <c r="A417" s="12" t="s">
        <v>2740</v>
      </c>
      <c r="B417" t="s">
        <v>2651</v>
      </c>
      <c r="C417" s="45" t="str">
        <f>INDEX('Bảng Giá'!$L$2:$L$64,MATCH(TRIM('References data'!B417),'Bảng Giá'!$K$2:$K$64,0))</f>
        <v>Vùng 2</v>
      </c>
      <c r="D417" s="43" t="s">
        <v>2653</v>
      </c>
      <c r="E417" t="s">
        <v>2648</v>
      </c>
      <c r="F417" t="str">
        <f>INDEX('Bảng Giá'!$L$2:$L$64,MATCH(TRIM('References data'!E417),'Bảng Giá'!$K$2:$K$64,0))</f>
        <v>Hồ Chí Minh</v>
      </c>
      <c r="G417" t="str">
        <f t="shared" si="6"/>
        <v>Vùng 2-Hồ Chí Minh</v>
      </c>
      <c r="H417" t="str">
        <f>INDEX('Bảng Giá'!$N$2:$N$46,MATCH('References data'!G417,'Bảng Giá'!$Q$2:$Q$46,0))</f>
        <v>Liên Vùng</v>
      </c>
    </row>
    <row r="418" spans="1:8" x14ac:dyDescent="0.25">
      <c r="A418" s="12" t="s">
        <v>2792</v>
      </c>
      <c r="B418" t="s">
        <v>2791</v>
      </c>
      <c r="C418" s="45" t="str">
        <f>INDEX('Bảng Giá'!$L$2:$L$64,MATCH(TRIM('References data'!B418),'Bảng Giá'!$K$2:$K$64,0))</f>
        <v>Vùng 2</v>
      </c>
      <c r="D418" s="43" t="s">
        <v>2653</v>
      </c>
      <c r="E418" t="s">
        <v>2648</v>
      </c>
      <c r="F418" t="str">
        <f>INDEX('Bảng Giá'!$L$2:$L$64,MATCH(TRIM('References data'!E418),'Bảng Giá'!$K$2:$K$64,0))</f>
        <v>Hồ Chí Minh</v>
      </c>
      <c r="G418" t="str">
        <f t="shared" si="6"/>
        <v>Vùng 2-Hồ Chí Minh</v>
      </c>
      <c r="H418" t="str">
        <f>INDEX('Bảng Giá'!$N$2:$N$46,MATCH('References data'!G418,'Bảng Giá'!$Q$2:$Q$46,0))</f>
        <v>Liên Vùng</v>
      </c>
    </row>
    <row r="419" spans="1:8" x14ac:dyDescent="0.25">
      <c r="A419" s="12" t="s">
        <v>2777</v>
      </c>
      <c r="B419" t="s">
        <v>2756</v>
      </c>
      <c r="C419" s="45" t="str">
        <f>INDEX('Bảng Giá'!$L$2:$L$64,MATCH(TRIM('References data'!B419),'Bảng Giá'!$K$2:$K$64,0))</f>
        <v>Đà Nẵng</v>
      </c>
      <c r="D419" s="43" t="s">
        <v>2653</v>
      </c>
      <c r="E419" t="s">
        <v>2648</v>
      </c>
      <c r="F419" t="str">
        <f>INDEX('Bảng Giá'!$L$2:$L$64,MATCH(TRIM('References data'!E419),'Bảng Giá'!$K$2:$K$64,0))</f>
        <v>Hồ Chí Minh</v>
      </c>
      <c r="G419" t="str">
        <f t="shared" si="6"/>
        <v>Đà Nẵng-Hồ Chí Minh</v>
      </c>
      <c r="H419" t="str">
        <f>INDEX('Bảng Giá'!$N$2:$N$46,MATCH('References data'!G419,'Bảng Giá'!$Q$2:$Q$46,0))</f>
        <v>Liên Vùng đặc biệt</v>
      </c>
    </row>
    <row r="420" spans="1:8" x14ac:dyDescent="0.25">
      <c r="A420" s="12" t="s">
        <v>2750</v>
      </c>
      <c r="B420" t="s">
        <v>2751</v>
      </c>
      <c r="C420" s="45" t="str">
        <f>INDEX('Bảng Giá'!$L$2:$L$64,MATCH(TRIM('References data'!B420),'Bảng Giá'!$K$2:$K$64,0))</f>
        <v>Vùng 2</v>
      </c>
      <c r="D420" s="43" t="s">
        <v>2653</v>
      </c>
      <c r="E420" t="s">
        <v>2648</v>
      </c>
      <c r="F420" t="str">
        <f>INDEX('Bảng Giá'!$L$2:$L$64,MATCH(TRIM('References data'!E420),'Bảng Giá'!$K$2:$K$64,0))</f>
        <v>Hồ Chí Minh</v>
      </c>
      <c r="G420" t="str">
        <f t="shared" si="6"/>
        <v>Vùng 2-Hồ Chí Minh</v>
      </c>
      <c r="H420" t="str">
        <f>INDEX('Bảng Giá'!$N$2:$N$46,MATCH('References data'!G420,'Bảng Giá'!$Q$2:$Q$46,0))</f>
        <v>Liên Vùng</v>
      </c>
    </row>
    <row r="421" spans="1:8" x14ac:dyDescent="0.25">
      <c r="A421" s="12" t="s">
        <v>2766</v>
      </c>
      <c r="B421" t="s">
        <v>2756</v>
      </c>
      <c r="C421" s="45" t="str">
        <f>INDEX('Bảng Giá'!$L$2:$L$64,MATCH(TRIM('References data'!B421),'Bảng Giá'!$K$2:$K$64,0))</f>
        <v>Đà Nẵng</v>
      </c>
      <c r="D421" s="43" t="s">
        <v>2653</v>
      </c>
      <c r="E421" t="s">
        <v>2648</v>
      </c>
      <c r="F421" t="str">
        <f>INDEX('Bảng Giá'!$L$2:$L$64,MATCH(TRIM('References data'!E421),'Bảng Giá'!$K$2:$K$64,0))</f>
        <v>Hồ Chí Minh</v>
      </c>
      <c r="G421" t="str">
        <f t="shared" si="6"/>
        <v>Đà Nẵng-Hồ Chí Minh</v>
      </c>
      <c r="H421" t="str">
        <f>INDEX('Bảng Giá'!$N$2:$N$46,MATCH('References data'!G421,'Bảng Giá'!$Q$2:$Q$46,0))</f>
        <v>Liên Vùng đặc biệt</v>
      </c>
    </row>
    <row r="422" spans="1:8" x14ac:dyDescent="0.25">
      <c r="A422" s="12" t="s">
        <v>2780</v>
      </c>
      <c r="B422" t="s">
        <v>2651</v>
      </c>
      <c r="C422" s="45" t="str">
        <f>INDEX('Bảng Giá'!$L$2:$L$64,MATCH(TRIM('References data'!B422),'Bảng Giá'!$K$2:$K$64,0))</f>
        <v>Vùng 2</v>
      </c>
      <c r="D422" s="43" t="s">
        <v>2653</v>
      </c>
      <c r="E422" t="s">
        <v>2648</v>
      </c>
      <c r="F422" t="str">
        <f>INDEX('Bảng Giá'!$L$2:$L$64,MATCH(TRIM('References data'!E422),'Bảng Giá'!$K$2:$K$64,0))</f>
        <v>Hồ Chí Minh</v>
      </c>
      <c r="G422" t="str">
        <f t="shared" si="6"/>
        <v>Vùng 2-Hồ Chí Minh</v>
      </c>
      <c r="H422" t="str">
        <f>INDEX('Bảng Giá'!$N$2:$N$46,MATCH('References data'!G422,'Bảng Giá'!$Q$2:$Q$46,0))</f>
        <v>Liên Vùng</v>
      </c>
    </row>
    <row r="423" spans="1:8" x14ac:dyDescent="0.25">
      <c r="A423" s="12" t="s">
        <v>2783</v>
      </c>
      <c r="B423" t="s">
        <v>2784</v>
      </c>
      <c r="C423" s="45" t="str">
        <f>INDEX('Bảng Giá'!$L$2:$L$64,MATCH(TRIM('References data'!B423),'Bảng Giá'!$K$2:$K$64,0))</f>
        <v>Vùng 2</v>
      </c>
      <c r="D423" s="43" t="s">
        <v>2653</v>
      </c>
      <c r="E423" t="s">
        <v>2648</v>
      </c>
      <c r="F423" t="str">
        <f>INDEX('Bảng Giá'!$L$2:$L$64,MATCH(TRIM('References data'!E423),'Bảng Giá'!$K$2:$K$64,0))</f>
        <v>Hồ Chí Minh</v>
      </c>
      <c r="G423" t="str">
        <f t="shared" si="6"/>
        <v>Vùng 2-Hồ Chí Minh</v>
      </c>
      <c r="H423" t="str">
        <f>INDEX('Bảng Giá'!$N$2:$N$46,MATCH('References data'!G423,'Bảng Giá'!$Q$2:$Q$46,0))</f>
        <v>Liên Vùng</v>
      </c>
    </row>
    <row r="424" spans="1:8" x14ac:dyDescent="0.25">
      <c r="A424" s="12" t="s">
        <v>2788</v>
      </c>
      <c r="B424" t="s">
        <v>2651</v>
      </c>
      <c r="C424" s="45" t="str">
        <f>INDEX('Bảng Giá'!$L$2:$L$64,MATCH(TRIM('References data'!B424),'Bảng Giá'!$K$2:$K$64,0))</f>
        <v>Vùng 2</v>
      </c>
      <c r="D424" s="43" t="s">
        <v>2653</v>
      </c>
      <c r="E424" t="s">
        <v>2648</v>
      </c>
      <c r="F424" t="str">
        <f>INDEX('Bảng Giá'!$L$2:$L$64,MATCH(TRIM('References data'!E424),'Bảng Giá'!$K$2:$K$64,0))</f>
        <v>Hồ Chí Minh</v>
      </c>
      <c r="G424" t="str">
        <f t="shared" si="6"/>
        <v>Vùng 2-Hồ Chí Minh</v>
      </c>
      <c r="H424" t="str">
        <f>INDEX('Bảng Giá'!$N$2:$N$46,MATCH('References data'!G424,'Bảng Giá'!$Q$2:$Q$46,0))</f>
        <v>Liên Vùng</v>
      </c>
    </row>
    <row r="425" spans="1:8" x14ac:dyDescent="0.25">
      <c r="A425" s="12" t="s">
        <v>2772</v>
      </c>
      <c r="B425" t="s">
        <v>2756</v>
      </c>
      <c r="C425" s="45" t="str">
        <f>INDEX('Bảng Giá'!$L$2:$L$64,MATCH(TRIM('References data'!B425),'Bảng Giá'!$K$2:$K$64,0))</f>
        <v>Đà Nẵng</v>
      </c>
      <c r="D425" s="43" t="s">
        <v>2653</v>
      </c>
      <c r="E425" t="s">
        <v>2648</v>
      </c>
      <c r="F425" t="str">
        <f>INDEX('Bảng Giá'!$L$2:$L$64,MATCH(TRIM('References data'!E425),'Bảng Giá'!$K$2:$K$64,0))</f>
        <v>Hồ Chí Minh</v>
      </c>
      <c r="G425" t="str">
        <f t="shared" si="6"/>
        <v>Đà Nẵng-Hồ Chí Minh</v>
      </c>
      <c r="H425" t="str">
        <f>INDEX('Bảng Giá'!$N$2:$N$46,MATCH('References data'!G425,'Bảng Giá'!$Q$2:$Q$46,0))</f>
        <v>Liên Vùng đặc biệt</v>
      </c>
    </row>
    <row r="426" spans="1:8" x14ac:dyDescent="0.25">
      <c r="A426" s="12" t="s">
        <v>2772</v>
      </c>
      <c r="B426" t="s">
        <v>2756</v>
      </c>
      <c r="C426" s="45" t="str">
        <f>INDEX('Bảng Giá'!$L$2:$L$64,MATCH(TRIM('References data'!B426),'Bảng Giá'!$K$2:$K$64,0))</f>
        <v>Đà Nẵng</v>
      </c>
      <c r="D426" s="43" t="s">
        <v>2653</v>
      </c>
      <c r="E426" t="s">
        <v>2648</v>
      </c>
      <c r="F426" t="str">
        <f>INDEX('Bảng Giá'!$L$2:$L$64,MATCH(TRIM('References data'!E426),'Bảng Giá'!$K$2:$K$64,0))</f>
        <v>Hồ Chí Minh</v>
      </c>
      <c r="G426" t="str">
        <f t="shared" si="6"/>
        <v>Đà Nẵng-Hồ Chí Minh</v>
      </c>
      <c r="H426" t="str">
        <f>INDEX('Bảng Giá'!$N$2:$N$46,MATCH('References data'!G426,'Bảng Giá'!$Q$2:$Q$46,0))</f>
        <v>Liên Vùng đặc biệt</v>
      </c>
    </row>
    <row r="427" spans="1:8" x14ac:dyDescent="0.25">
      <c r="A427" s="12" t="s">
        <v>2789</v>
      </c>
      <c r="B427" t="s">
        <v>2784</v>
      </c>
      <c r="C427" s="45" t="str">
        <f>INDEX('Bảng Giá'!$L$2:$L$64,MATCH(TRIM('References data'!B427),'Bảng Giá'!$K$2:$K$64,0))</f>
        <v>Vùng 2</v>
      </c>
      <c r="D427" s="43" t="s">
        <v>2653</v>
      </c>
      <c r="E427" t="s">
        <v>2648</v>
      </c>
      <c r="F427" t="str">
        <f>INDEX('Bảng Giá'!$L$2:$L$64,MATCH(TRIM('References data'!E427),'Bảng Giá'!$K$2:$K$64,0))</f>
        <v>Hồ Chí Minh</v>
      </c>
      <c r="G427" t="str">
        <f t="shared" si="6"/>
        <v>Vùng 2-Hồ Chí Minh</v>
      </c>
      <c r="H427" t="str">
        <f>INDEX('Bảng Giá'!$N$2:$N$46,MATCH('References data'!G427,'Bảng Giá'!$Q$2:$Q$46,0))</f>
        <v>Liên Vùng</v>
      </c>
    </row>
    <row r="428" spans="1:8" x14ac:dyDescent="0.25">
      <c r="A428" s="12" t="s">
        <v>2757</v>
      </c>
      <c r="B428" t="s">
        <v>2756</v>
      </c>
      <c r="C428" s="45" t="str">
        <f>INDEX('Bảng Giá'!$L$2:$L$64,MATCH(TRIM('References data'!B428),'Bảng Giá'!$K$2:$K$64,0))</f>
        <v>Đà Nẵng</v>
      </c>
      <c r="D428" s="43" t="s">
        <v>2653</v>
      </c>
      <c r="E428" t="s">
        <v>2648</v>
      </c>
      <c r="F428" t="str">
        <f>INDEX('Bảng Giá'!$L$2:$L$64,MATCH(TRIM('References data'!E428),'Bảng Giá'!$K$2:$K$64,0))</f>
        <v>Hồ Chí Minh</v>
      </c>
      <c r="G428" t="str">
        <f t="shared" si="6"/>
        <v>Đà Nẵng-Hồ Chí Minh</v>
      </c>
      <c r="H428" t="str">
        <f>INDEX('Bảng Giá'!$N$2:$N$46,MATCH('References data'!G428,'Bảng Giá'!$Q$2:$Q$46,0))</f>
        <v>Liên Vùng đặc biệt</v>
      </c>
    </row>
    <row r="429" spans="1:8" x14ac:dyDescent="0.25">
      <c r="A429" s="12" t="s">
        <v>2812</v>
      </c>
      <c r="B429" t="s">
        <v>2661</v>
      </c>
      <c r="C429" s="45" t="str">
        <f>INDEX('Bảng Giá'!$L$2:$L$64,MATCH(TRIM('References data'!B429),'Bảng Giá'!$K$2:$K$64,0))</f>
        <v>Vùng 2</v>
      </c>
      <c r="D429" s="43" t="s">
        <v>2653</v>
      </c>
      <c r="E429" t="s">
        <v>2648</v>
      </c>
      <c r="F429" t="str">
        <f>INDEX('Bảng Giá'!$L$2:$L$64,MATCH(TRIM('References data'!E429),'Bảng Giá'!$K$2:$K$64,0))</f>
        <v>Hồ Chí Minh</v>
      </c>
      <c r="G429" t="str">
        <f t="shared" si="6"/>
        <v>Vùng 2-Hồ Chí Minh</v>
      </c>
      <c r="H429" t="str">
        <f>INDEX('Bảng Giá'!$N$2:$N$46,MATCH('References data'!G429,'Bảng Giá'!$Q$2:$Q$46,0))</f>
        <v>Liên Vùng</v>
      </c>
    </row>
    <row r="430" spans="1:8" x14ac:dyDescent="0.25">
      <c r="A430" s="12" t="s">
        <v>2813</v>
      </c>
      <c r="B430" t="s">
        <v>2651</v>
      </c>
      <c r="C430" s="45" t="str">
        <f>INDEX('Bảng Giá'!$L$2:$L$64,MATCH(TRIM('References data'!B430),'Bảng Giá'!$K$2:$K$64,0))</f>
        <v>Vùng 2</v>
      </c>
      <c r="D430" s="43" t="s">
        <v>2653</v>
      </c>
      <c r="E430" t="s">
        <v>2648</v>
      </c>
      <c r="F430" t="str">
        <f>INDEX('Bảng Giá'!$L$2:$L$64,MATCH(TRIM('References data'!E430),'Bảng Giá'!$K$2:$K$64,0))</f>
        <v>Hồ Chí Minh</v>
      </c>
      <c r="G430" t="str">
        <f t="shared" si="6"/>
        <v>Vùng 2-Hồ Chí Minh</v>
      </c>
      <c r="H430" t="str">
        <f>INDEX('Bảng Giá'!$N$2:$N$46,MATCH('References data'!G430,'Bảng Giá'!$Q$2:$Q$46,0))</f>
        <v>Liên Vùng</v>
      </c>
    </row>
    <row r="431" spans="1:8" x14ac:dyDescent="0.25">
      <c r="A431" s="12" t="s">
        <v>2806</v>
      </c>
      <c r="B431" t="s">
        <v>2784</v>
      </c>
      <c r="C431" s="45" t="str">
        <f>INDEX('Bảng Giá'!$L$2:$L$64,MATCH(TRIM('References data'!B431),'Bảng Giá'!$K$2:$K$64,0))</f>
        <v>Vùng 2</v>
      </c>
      <c r="D431" s="43" t="s">
        <v>2653</v>
      </c>
      <c r="E431" t="s">
        <v>2648</v>
      </c>
      <c r="F431" t="str">
        <f>INDEX('Bảng Giá'!$L$2:$L$64,MATCH(TRIM('References data'!E431),'Bảng Giá'!$K$2:$K$64,0))</f>
        <v>Hồ Chí Minh</v>
      </c>
      <c r="G431" t="str">
        <f t="shared" si="6"/>
        <v>Vùng 2-Hồ Chí Minh</v>
      </c>
      <c r="H431" t="str">
        <f>INDEX('Bảng Giá'!$N$2:$N$46,MATCH('References data'!G431,'Bảng Giá'!$Q$2:$Q$46,0))</f>
        <v>Liên Vùng</v>
      </c>
    </row>
    <row r="432" spans="1:8" x14ac:dyDescent="0.25">
      <c r="A432" s="12" t="s">
        <v>2678</v>
      </c>
      <c r="B432" t="s">
        <v>2661</v>
      </c>
      <c r="C432" s="45" t="str">
        <f>INDEX('Bảng Giá'!$L$2:$L$64,MATCH(TRIM('References data'!B432),'Bảng Giá'!$K$2:$K$64,0))</f>
        <v>Vùng 2</v>
      </c>
      <c r="D432" s="43" t="s">
        <v>2653</v>
      </c>
      <c r="E432" t="s">
        <v>2648</v>
      </c>
      <c r="F432" t="str">
        <f>INDEX('Bảng Giá'!$L$2:$L$64,MATCH(TRIM('References data'!E432),'Bảng Giá'!$K$2:$K$64,0))</f>
        <v>Hồ Chí Minh</v>
      </c>
      <c r="G432" t="str">
        <f t="shared" si="6"/>
        <v>Vùng 2-Hồ Chí Minh</v>
      </c>
      <c r="H432" t="str">
        <f>INDEX('Bảng Giá'!$N$2:$N$46,MATCH('References data'!G432,'Bảng Giá'!$Q$2:$Q$46,0))</f>
        <v>Liên Vùng</v>
      </c>
    </row>
    <row r="433" spans="1:8" x14ac:dyDescent="0.25">
      <c r="A433" s="12" t="s">
        <v>2766</v>
      </c>
      <c r="B433" t="s">
        <v>2756</v>
      </c>
      <c r="C433" s="45" t="str">
        <f>INDEX('Bảng Giá'!$L$2:$L$64,MATCH(TRIM('References data'!B433),'Bảng Giá'!$K$2:$K$64,0))</f>
        <v>Đà Nẵng</v>
      </c>
      <c r="D433" s="43" t="s">
        <v>2653</v>
      </c>
      <c r="E433" t="s">
        <v>2648</v>
      </c>
      <c r="F433" t="str">
        <f>INDEX('Bảng Giá'!$L$2:$L$64,MATCH(TRIM('References data'!E433),'Bảng Giá'!$K$2:$K$64,0))</f>
        <v>Hồ Chí Minh</v>
      </c>
      <c r="G433" t="str">
        <f t="shared" si="6"/>
        <v>Đà Nẵng-Hồ Chí Minh</v>
      </c>
      <c r="H433" t="str">
        <f>INDEX('Bảng Giá'!$N$2:$N$46,MATCH('References data'!G433,'Bảng Giá'!$Q$2:$Q$46,0))</f>
        <v>Liên Vùng đặc biệt</v>
      </c>
    </row>
    <row r="434" spans="1:8" x14ac:dyDescent="0.25">
      <c r="A434" s="12" t="s">
        <v>2777</v>
      </c>
      <c r="B434" t="s">
        <v>2756</v>
      </c>
      <c r="C434" s="45" t="str">
        <f>INDEX('Bảng Giá'!$L$2:$L$64,MATCH(TRIM('References data'!B434),'Bảng Giá'!$K$2:$K$64,0))</f>
        <v>Đà Nẵng</v>
      </c>
      <c r="D434" s="43" t="s">
        <v>2653</v>
      </c>
      <c r="E434" t="s">
        <v>2648</v>
      </c>
      <c r="F434" t="str">
        <f>INDEX('Bảng Giá'!$L$2:$L$64,MATCH(TRIM('References data'!E434),'Bảng Giá'!$K$2:$K$64,0))</f>
        <v>Hồ Chí Minh</v>
      </c>
      <c r="G434" t="str">
        <f t="shared" si="6"/>
        <v>Đà Nẵng-Hồ Chí Minh</v>
      </c>
      <c r="H434" t="str">
        <f>INDEX('Bảng Giá'!$N$2:$N$46,MATCH('References data'!G434,'Bảng Giá'!$Q$2:$Q$46,0))</f>
        <v>Liên Vùng đặc biệt</v>
      </c>
    </row>
    <row r="435" spans="1:8" x14ac:dyDescent="0.25">
      <c r="A435" s="12" t="s">
        <v>2750</v>
      </c>
      <c r="B435" t="s">
        <v>2751</v>
      </c>
      <c r="C435" s="45" t="str">
        <f>INDEX('Bảng Giá'!$L$2:$L$64,MATCH(TRIM('References data'!B435),'Bảng Giá'!$K$2:$K$64,0))</f>
        <v>Vùng 2</v>
      </c>
      <c r="D435" s="43" t="s">
        <v>2653</v>
      </c>
      <c r="E435" t="s">
        <v>2648</v>
      </c>
      <c r="F435" t="str">
        <f>INDEX('Bảng Giá'!$L$2:$L$64,MATCH(TRIM('References data'!E435),'Bảng Giá'!$K$2:$K$64,0))</f>
        <v>Hồ Chí Minh</v>
      </c>
      <c r="G435" t="str">
        <f t="shared" si="6"/>
        <v>Vùng 2-Hồ Chí Minh</v>
      </c>
      <c r="H435" t="str">
        <f>INDEX('Bảng Giá'!$N$2:$N$46,MATCH('References data'!G435,'Bảng Giá'!$Q$2:$Q$46,0))</f>
        <v>Liên Vùng</v>
      </c>
    </row>
    <row r="436" spans="1:8" x14ac:dyDescent="0.25">
      <c r="A436" s="12" t="s">
        <v>2660</v>
      </c>
      <c r="B436" t="s">
        <v>2661</v>
      </c>
      <c r="C436" s="45" t="str">
        <f>INDEX('Bảng Giá'!$L$2:$L$64,MATCH(TRIM('References data'!B436),'Bảng Giá'!$K$2:$K$64,0))</f>
        <v>Vùng 2</v>
      </c>
      <c r="D436" s="43" t="s">
        <v>2653</v>
      </c>
      <c r="E436" t="s">
        <v>2648</v>
      </c>
      <c r="F436" t="str">
        <f>INDEX('Bảng Giá'!$L$2:$L$64,MATCH(TRIM('References data'!E436),'Bảng Giá'!$K$2:$K$64,0))</f>
        <v>Hồ Chí Minh</v>
      </c>
      <c r="G436" t="str">
        <f t="shared" si="6"/>
        <v>Vùng 2-Hồ Chí Minh</v>
      </c>
      <c r="H436" t="str">
        <f>INDEX('Bảng Giá'!$N$2:$N$46,MATCH('References data'!G436,'Bảng Giá'!$Q$2:$Q$46,0))</f>
        <v>Liên Vùng</v>
      </c>
    </row>
    <row r="437" spans="1:8" x14ac:dyDescent="0.25">
      <c r="A437" s="12" t="s">
        <v>2660</v>
      </c>
      <c r="B437" t="s">
        <v>2661</v>
      </c>
      <c r="C437" s="45" t="str">
        <f>INDEX('Bảng Giá'!$L$2:$L$64,MATCH(TRIM('References data'!B437),'Bảng Giá'!$K$2:$K$64,0))</f>
        <v>Vùng 2</v>
      </c>
      <c r="D437" s="43" t="s">
        <v>2653</v>
      </c>
      <c r="E437" t="s">
        <v>2648</v>
      </c>
      <c r="F437" t="str">
        <f>INDEX('Bảng Giá'!$L$2:$L$64,MATCH(TRIM('References data'!E437),'Bảng Giá'!$K$2:$K$64,0))</f>
        <v>Hồ Chí Minh</v>
      </c>
      <c r="G437" t="str">
        <f t="shared" si="6"/>
        <v>Vùng 2-Hồ Chí Minh</v>
      </c>
      <c r="H437" t="str">
        <f>INDEX('Bảng Giá'!$N$2:$N$46,MATCH('References data'!G437,'Bảng Giá'!$Q$2:$Q$46,0))</f>
        <v>Liên Vùng</v>
      </c>
    </row>
    <row r="438" spans="1:8" x14ac:dyDescent="0.25">
      <c r="A438" s="12" t="s">
        <v>2788</v>
      </c>
      <c r="B438" t="s">
        <v>2651</v>
      </c>
      <c r="C438" s="45" t="str">
        <f>INDEX('Bảng Giá'!$L$2:$L$64,MATCH(TRIM('References data'!B438),'Bảng Giá'!$K$2:$K$64,0))</f>
        <v>Vùng 2</v>
      </c>
      <c r="D438" s="43" t="s">
        <v>2653</v>
      </c>
      <c r="E438" t="s">
        <v>2648</v>
      </c>
      <c r="F438" t="str">
        <f>INDEX('Bảng Giá'!$L$2:$L$64,MATCH(TRIM('References data'!E438),'Bảng Giá'!$K$2:$K$64,0))</f>
        <v>Hồ Chí Minh</v>
      </c>
      <c r="G438" t="str">
        <f t="shared" si="6"/>
        <v>Vùng 2-Hồ Chí Minh</v>
      </c>
      <c r="H438" t="str">
        <f>INDEX('Bảng Giá'!$N$2:$N$46,MATCH('References data'!G438,'Bảng Giá'!$Q$2:$Q$46,0))</f>
        <v>Liên Vùng</v>
      </c>
    </row>
    <row r="439" spans="1:8" x14ac:dyDescent="0.25">
      <c r="A439" s="12" t="s">
        <v>2750</v>
      </c>
      <c r="B439" t="s">
        <v>2751</v>
      </c>
      <c r="C439" s="45" t="str">
        <f>INDEX('Bảng Giá'!$L$2:$L$64,MATCH(TRIM('References data'!B439),'Bảng Giá'!$K$2:$K$64,0))</f>
        <v>Vùng 2</v>
      </c>
      <c r="D439" s="43" t="s">
        <v>2653</v>
      </c>
      <c r="E439" t="s">
        <v>2648</v>
      </c>
      <c r="F439" t="str">
        <f>INDEX('Bảng Giá'!$L$2:$L$64,MATCH(TRIM('References data'!E439),'Bảng Giá'!$K$2:$K$64,0))</f>
        <v>Hồ Chí Minh</v>
      </c>
      <c r="G439" t="str">
        <f t="shared" si="6"/>
        <v>Vùng 2-Hồ Chí Minh</v>
      </c>
      <c r="H439" t="str">
        <f>INDEX('Bảng Giá'!$N$2:$N$46,MATCH('References data'!G439,'Bảng Giá'!$Q$2:$Q$46,0))</f>
        <v>Liên Vùng</v>
      </c>
    </row>
    <row r="440" spans="1:8" x14ac:dyDescent="0.25">
      <c r="A440" s="12" t="s">
        <v>2785</v>
      </c>
      <c r="B440" t="s">
        <v>2651</v>
      </c>
      <c r="C440" s="45" t="str">
        <f>INDEX('Bảng Giá'!$L$2:$L$64,MATCH(TRIM('References data'!B440),'Bảng Giá'!$K$2:$K$64,0))</f>
        <v>Vùng 2</v>
      </c>
      <c r="D440" s="43" t="s">
        <v>2653</v>
      </c>
      <c r="E440" t="s">
        <v>2648</v>
      </c>
      <c r="F440" t="str">
        <f>INDEX('Bảng Giá'!$L$2:$L$64,MATCH(TRIM('References data'!E440),'Bảng Giá'!$K$2:$K$64,0))</f>
        <v>Hồ Chí Minh</v>
      </c>
      <c r="G440" t="str">
        <f t="shared" si="6"/>
        <v>Vùng 2-Hồ Chí Minh</v>
      </c>
      <c r="H440" t="str">
        <f>INDEX('Bảng Giá'!$N$2:$N$46,MATCH('References data'!G440,'Bảng Giá'!$Q$2:$Q$46,0))</f>
        <v>Liên Vùng</v>
      </c>
    </row>
    <row r="441" spans="1:8" x14ac:dyDescent="0.25">
      <c r="A441" s="12" t="s">
        <v>2773</v>
      </c>
      <c r="B441" t="s">
        <v>2756</v>
      </c>
      <c r="C441" s="45" t="str">
        <f>INDEX('Bảng Giá'!$L$2:$L$64,MATCH(TRIM('References data'!B441),'Bảng Giá'!$K$2:$K$64,0))</f>
        <v>Đà Nẵng</v>
      </c>
      <c r="D441" s="43" t="s">
        <v>2653</v>
      </c>
      <c r="E441" t="s">
        <v>2648</v>
      </c>
      <c r="F441" t="str">
        <f>INDEX('Bảng Giá'!$L$2:$L$64,MATCH(TRIM('References data'!E441),'Bảng Giá'!$K$2:$K$64,0))</f>
        <v>Hồ Chí Minh</v>
      </c>
      <c r="G441" t="str">
        <f t="shared" si="6"/>
        <v>Đà Nẵng-Hồ Chí Minh</v>
      </c>
      <c r="H441" t="str">
        <f>INDEX('Bảng Giá'!$N$2:$N$46,MATCH('References data'!G441,'Bảng Giá'!$Q$2:$Q$46,0))</f>
        <v>Liên Vùng đặc biệt</v>
      </c>
    </row>
    <row r="442" spans="1:8" x14ac:dyDescent="0.25">
      <c r="A442" s="12" t="s">
        <v>2660</v>
      </c>
      <c r="B442" t="s">
        <v>2661</v>
      </c>
      <c r="C442" s="45" t="str">
        <f>INDEX('Bảng Giá'!$L$2:$L$64,MATCH(TRIM('References data'!B442),'Bảng Giá'!$K$2:$K$64,0))</f>
        <v>Vùng 2</v>
      </c>
      <c r="D442" s="43" t="s">
        <v>2653</v>
      </c>
      <c r="E442" t="s">
        <v>2648</v>
      </c>
      <c r="F442" t="str">
        <f>INDEX('Bảng Giá'!$L$2:$L$64,MATCH(TRIM('References data'!E442),'Bảng Giá'!$K$2:$K$64,0))</f>
        <v>Hồ Chí Minh</v>
      </c>
      <c r="G442" t="str">
        <f t="shared" si="6"/>
        <v>Vùng 2-Hồ Chí Minh</v>
      </c>
      <c r="H442" t="str">
        <f>INDEX('Bảng Giá'!$N$2:$N$46,MATCH('References data'!G442,'Bảng Giá'!$Q$2:$Q$46,0))</f>
        <v>Liên Vùng</v>
      </c>
    </row>
    <row r="443" spans="1:8" x14ac:dyDescent="0.25">
      <c r="A443" s="12" t="s">
        <v>2777</v>
      </c>
      <c r="B443" t="s">
        <v>2756</v>
      </c>
      <c r="C443" s="45" t="str">
        <f>INDEX('Bảng Giá'!$L$2:$L$64,MATCH(TRIM('References data'!B443),'Bảng Giá'!$K$2:$K$64,0))</f>
        <v>Đà Nẵng</v>
      </c>
      <c r="D443" s="43" t="s">
        <v>2653</v>
      </c>
      <c r="E443" t="s">
        <v>2648</v>
      </c>
      <c r="F443" t="str">
        <f>INDEX('Bảng Giá'!$L$2:$L$64,MATCH(TRIM('References data'!E443),'Bảng Giá'!$K$2:$K$64,0))</f>
        <v>Hồ Chí Minh</v>
      </c>
      <c r="G443" t="str">
        <f t="shared" si="6"/>
        <v>Đà Nẵng-Hồ Chí Minh</v>
      </c>
      <c r="H443" t="str">
        <f>INDEX('Bảng Giá'!$N$2:$N$46,MATCH('References data'!G443,'Bảng Giá'!$Q$2:$Q$46,0))</f>
        <v>Liên Vùng đặc biệt</v>
      </c>
    </row>
    <row r="444" spans="1:8" x14ac:dyDescent="0.25">
      <c r="A444" s="12" t="s">
        <v>2772</v>
      </c>
      <c r="B444" t="s">
        <v>2756</v>
      </c>
      <c r="C444" s="45" t="str">
        <f>INDEX('Bảng Giá'!$L$2:$L$64,MATCH(TRIM('References data'!B444),'Bảng Giá'!$K$2:$K$64,0))</f>
        <v>Đà Nẵng</v>
      </c>
      <c r="D444" s="43" t="s">
        <v>2653</v>
      </c>
      <c r="E444" t="s">
        <v>2648</v>
      </c>
      <c r="F444" t="str">
        <f>INDEX('Bảng Giá'!$L$2:$L$64,MATCH(TRIM('References data'!E444),'Bảng Giá'!$K$2:$K$64,0))</f>
        <v>Hồ Chí Minh</v>
      </c>
      <c r="G444" t="str">
        <f t="shared" si="6"/>
        <v>Đà Nẵng-Hồ Chí Minh</v>
      </c>
      <c r="H444" t="str">
        <f>INDEX('Bảng Giá'!$N$2:$N$46,MATCH('References data'!G444,'Bảng Giá'!$Q$2:$Q$46,0))</f>
        <v>Liên Vùng đặc biệt</v>
      </c>
    </row>
    <row r="445" spans="1:8" x14ac:dyDescent="0.25">
      <c r="A445" s="12" t="s">
        <v>2772</v>
      </c>
      <c r="B445" t="s">
        <v>2756</v>
      </c>
      <c r="C445" s="45" t="str">
        <f>INDEX('Bảng Giá'!$L$2:$L$64,MATCH(TRIM('References data'!B445),'Bảng Giá'!$K$2:$K$64,0))</f>
        <v>Đà Nẵng</v>
      </c>
      <c r="D445" s="43" t="s">
        <v>2653</v>
      </c>
      <c r="E445" t="s">
        <v>2648</v>
      </c>
      <c r="F445" t="str">
        <f>INDEX('Bảng Giá'!$L$2:$L$64,MATCH(TRIM('References data'!E445),'Bảng Giá'!$K$2:$K$64,0))</f>
        <v>Hồ Chí Minh</v>
      </c>
      <c r="G445" t="str">
        <f t="shared" si="6"/>
        <v>Đà Nẵng-Hồ Chí Minh</v>
      </c>
      <c r="H445" t="str">
        <f>INDEX('Bảng Giá'!$N$2:$N$46,MATCH('References data'!G445,'Bảng Giá'!$Q$2:$Q$46,0))</f>
        <v>Liên Vùng đặc biệt</v>
      </c>
    </row>
    <row r="446" spans="1:8" x14ac:dyDescent="0.25">
      <c r="A446" s="12" t="s">
        <v>2814</v>
      </c>
      <c r="B446" t="s">
        <v>2661</v>
      </c>
      <c r="C446" s="45" t="str">
        <f>INDEX('Bảng Giá'!$L$2:$L$64,MATCH(TRIM('References data'!B446),'Bảng Giá'!$K$2:$K$64,0))</f>
        <v>Vùng 2</v>
      </c>
      <c r="D446" s="43" t="s">
        <v>2653</v>
      </c>
      <c r="E446" t="s">
        <v>2648</v>
      </c>
      <c r="F446" t="str">
        <f>INDEX('Bảng Giá'!$L$2:$L$64,MATCH(TRIM('References data'!E446),'Bảng Giá'!$K$2:$K$64,0))</f>
        <v>Hồ Chí Minh</v>
      </c>
      <c r="G446" t="str">
        <f t="shared" si="6"/>
        <v>Vùng 2-Hồ Chí Minh</v>
      </c>
      <c r="H446" t="str">
        <f>INDEX('Bảng Giá'!$N$2:$N$46,MATCH('References data'!G446,'Bảng Giá'!$Q$2:$Q$46,0))</f>
        <v>Liên Vùng</v>
      </c>
    </row>
    <row r="447" spans="1:8" x14ac:dyDescent="0.25">
      <c r="A447" s="12" t="s">
        <v>2815</v>
      </c>
      <c r="B447" t="s">
        <v>2751</v>
      </c>
      <c r="C447" s="45" t="str">
        <f>INDEX('Bảng Giá'!$L$2:$L$64,MATCH(TRIM('References data'!B447),'Bảng Giá'!$K$2:$K$64,0))</f>
        <v>Vùng 2</v>
      </c>
      <c r="D447" s="43" t="s">
        <v>2653</v>
      </c>
      <c r="E447" t="s">
        <v>2648</v>
      </c>
      <c r="F447" t="str">
        <f>INDEX('Bảng Giá'!$L$2:$L$64,MATCH(TRIM('References data'!E447),'Bảng Giá'!$K$2:$K$64,0))</f>
        <v>Hồ Chí Minh</v>
      </c>
      <c r="G447" t="str">
        <f t="shared" si="6"/>
        <v>Vùng 2-Hồ Chí Minh</v>
      </c>
      <c r="H447" t="str">
        <f>INDEX('Bảng Giá'!$N$2:$N$46,MATCH('References data'!G447,'Bảng Giá'!$Q$2:$Q$46,0))</f>
        <v>Liên Vùng</v>
      </c>
    </row>
    <row r="448" spans="1:8" x14ac:dyDescent="0.25">
      <c r="A448" s="12" t="s">
        <v>2772</v>
      </c>
      <c r="B448" t="s">
        <v>2756</v>
      </c>
      <c r="C448" s="45" t="str">
        <f>INDEX('Bảng Giá'!$L$2:$L$64,MATCH(TRIM('References data'!B448),'Bảng Giá'!$K$2:$K$64,0))</f>
        <v>Đà Nẵng</v>
      </c>
      <c r="D448" s="43" t="s">
        <v>2653</v>
      </c>
      <c r="E448" t="s">
        <v>2648</v>
      </c>
      <c r="F448" t="str">
        <f>INDEX('Bảng Giá'!$L$2:$L$64,MATCH(TRIM('References data'!E448),'Bảng Giá'!$K$2:$K$64,0))</f>
        <v>Hồ Chí Minh</v>
      </c>
      <c r="G448" t="str">
        <f t="shared" si="6"/>
        <v>Đà Nẵng-Hồ Chí Minh</v>
      </c>
      <c r="H448" t="str">
        <f>INDEX('Bảng Giá'!$N$2:$N$46,MATCH('References data'!G448,'Bảng Giá'!$Q$2:$Q$46,0))</f>
        <v>Liên Vùng đặc biệt</v>
      </c>
    </row>
    <row r="449" spans="1:8" x14ac:dyDescent="0.25">
      <c r="A449" s="12" t="s">
        <v>2792</v>
      </c>
      <c r="B449" t="s">
        <v>2791</v>
      </c>
      <c r="C449" s="45" t="str">
        <f>INDEX('Bảng Giá'!$L$2:$L$64,MATCH(TRIM('References data'!B449),'Bảng Giá'!$K$2:$K$64,0))</f>
        <v>Vùng 2</v>
      </c>
      <c r="D449" s="43" t="s">
        <v>2653</v>
      </c>
      <c r="E449" t="s">
        <v>2648</v>
      </c>
      <c r="F449" t="str">
        <f>INDEX('Bảng Giá'!$L$2:$L$64,MATCH(TRIM('References data'!E449),'Bảng Giá'!$K$2:$K$64,0))</f>
        <v>Hồ Chí Minh</v>
      </c>
      <c r="G449" t="str">
        <f t="shared" si="6"/>
        <v>Vùng 2-Hồ Chí Minh</v>
      </c>
      <c r="H449" t="str">
        <f>INDEX('Bảng Giá'!$N$2:$N$46,MATCH('References data'!G449,'Bảng Giá'!$Q$2:$Q$46,0))</f>
        <v>Liên Vùng</v>
      </c>
    </row>
    <row r="450" spans="1:8" x14ac:dyDescent="0.25">
      <c r="A450" s="12" t="s">
        <v>2777</v>
      </c>
      <c r="B450" t="s">
        <v>2756</v>
      </c>
      <c r="C450" s="45" t="str">
        <f>INDEX('Bảng Giá'!$L$2:$L$64,MATCH(TRIM('References data'!B450),'Bảng Giá'!$K$2:$K$64,0))</f>
        <v>Đà Nẵng</v>
      </c>
      <c r="D450" s="43" t="s">
        <v>2653</v>
      </c>
      <c r="E450" t="s">
        <v>2648</v>
      </c>
      <c r="F450" t="str">
        <f>INDEX('Bảng Giá'!$L$2:$L$64,MATCH(TRIM('References data'!E450),'Bảng Giá'!$K$2:$K$64,0))</f>
        <v>Hồ Chí Minh</v>
      </c>
      <c r="G450" t="str">
        <f t="shared" si="6"/>
        <v>Đà Nẵng-Hồ Chí Minh</v>
      </c>
      <c r="H450" t="str">
        <f>INDEX('Bảng Giá'!$N$2:$N$46,MATCH('References data'!G450,'Bảng Giá'!$Q$2:$Q$46,0))</f>
        <v>Liên Vùng đặc biệt</v>
      </c>
    </row>
    <row r="451" spans="1:8" x14ac:dyDescent="0.25">
      <c r="A451" s="12" t="s">
        <v>2774</v>
      </c>
      <c r="B451" t="s">
        <v>2651</v>
      </c>
      <c r="C451" s="45" t="str">
        <f>INDEX('Bảng Giá'!$L$2:$L$64,MATCH(TRIM('References data'!B451),'Bảng Giá'!$K$2:$K$64,0))</f>
        <v>Vùng 2</v>
      </c>
      <c r="D451" s="43" t="s">
        <v>2653</v>
      </c>
      <c r="E451" t="s">
        <v>2648</v>
      </c>
      <c r="F451" t="str">
        <f>INDEX('Bảng Giá'!$L$2:$L$64,MATCH(TRIM('References data'!E451),'Bảng Giá'!$K$2:$K$64,0))</f>
        <v>Hồ Chí Minh</v>
      </c>
      <c r="G451" t="str">
        <f t="shared" si="6"/>
        <v>Vùng 2-Hồ Chí Minh</v>
      </c>
      <c r="H451" t="str">
        <f>INDEX('Bảng Giá'!$N$2:$N$46,MATCH('References data'!G451,'Bảng Giá'!$Q$2:$Q$46,0))</f>
        <v>Liên Vùng</v>
      </c>
    </row>
    <row r="452" spans="1:8" x14ac:dyDescent="0.25">
      <c r="A452" s="12" t="s">
        <v>2750</v>
      </c>
      <c r="B452" t="s">
        <v>2751</v>
      </c>
      <c r="C452" s="45" t="str">
        <f>INDEX('Bảng Giá'!$L$2:$L$64,MATCH(TRIM('References data'!B452),'Bảng Giá'!$K$2:$K$64,0))</f>
        <v>Vùng 2</v>
      </c>
      <c r="D452" s="43" t="s">
        <v>2653</v>
      </c>
      <c r="E452" t="s">
        <v>2648</v>
      </c>
      <c r="F452" t="str">
        <f>INDEX('Bảng Giá'!$L$2:$L$64,MATCH(TRIM('References data'!E452),'Bảng Giá'!$K$2:$K$64,0))</f>
        <v>Hồ Chí Minh</v>
      </c>
      <c r="G452" t="str">
        <f t="shared" ref="G452:G515" si="7">C452&amp;"-"&amp;F452</f>
        <v>Vùng 2-Hồ Chí Minh</v>
      </c>
      <c r="H452" t="str">
        <f>INDEX('Bảng Giá'!$N$2:$N$46,MATCH('References data'!G452,'Bảng Giá'!$Q$2:$Q$46,0))</f>
        <v>Liên Vùng</v>
      </c>
    </row>
    <row r="453" spans="1:8" x14ac:dyDescent="0.25">
      <c r="A453" s="12" t="s">
        <v>2807</v>
      </c>
      <c r="B453" t="s">
        <v>2751</v>
      </c>
      <c r="C453" s="45" t="str">
        <f>INDEX('Bảng Giá'!$L$2:$L$64,MATCH(TRIM('References data'!B453),'Bảng Giá'!$K$2:$K$64,0))</f>
        <v>Vùng 2</v>
      </c>
      <c r="D453" s="43" t="s">
        <v>2653</v>
      </c>
      <c r="E453" t="s">
        <v>2648</v>
      </c>
      <c r="F453" t="str">
        <f>INDEX('Bảng Giá'!$L$2:$L$64,MATCH(TRIM('References data'!E453),'Bảng Giá'!$K$2:$K$64,0))</f>
        <v>Hồ Chí Minh</v>
      </c>
      <c r="G453" t="str">
        <f t="shared" si="7"/>
        <v>Vùng 2-Hồ Chí Minh</v>
      </c>
      <c r="H453" t="str">
        <f>INDEX('Bảng Giá'!$N$2:$N$46,MATCH('References data'!G453,'Bảng Giá'!$Q$2:$Q$46,0))</f>
        <v>Liên Vùng</v>
      </c>
    </row>
    <row r="454" spans="1:8" x14ac:dyDescent="0.25">
      <c r="A454" s="12" t="s">
        <v>2757</v>
      </c>
      <c r="B454" t="s">
        <v>2756</v>
      </c>
      <c r="C454" s="45" t="str">
        <f>INDEX('Bảng Giá'!$L$2:$L$64,MATCH(TRIM('References data'!B454),'Bảng Giá'!$K$2:$K$64,0))</f>
        <v>Đà Nẵng</v>
      </c>
      <c r="D454" s="43" t="s">
        <v>2653</v>
      </c>
      <c r="E454" t="s">
        <v>2648</v>
      </c>
      <c r="F454" t="str">
        <f>INDEX('Bảng Giá'!$L$2:$L$64,MATCH(TRIM('References data'!E454),'Bảng Giá'!$K$2:$K$64,0))</f>
        <v>Hồ Chí Minh</v>
      </c>
      <c r="G454" t="str">
        <f t="shared" si="7"/>
        <v>Đà Nẵng-Hồ Chí Minh</v>
      </c>
      <c r="H454" t="str">
        <f>INDEX('Bảng Giá'!$N$2:$N$46,MATCH('References data'!G454,'Bảng Giá'!$Q$2:$Q$46,0))</f>
        <v>Liên Vùng đặc biệt</v>
      </c>
    </row>
    <row r="455" spans="1:8" x14ac:dyDescent="0.25">
      <c r="A455" s="12" t="s">
        <v>2772</v>
      </c>
      <c r="B455" t="s">
        <v>2756</v>
      </c>
      <c r="C455" s="45" t="str">
        <f>INDEX('Bảng Giá'!$L$2:$L$64,MATCH(TRIM('References data'!B455),'Bảng Giá'!$K$2:$K$64,0))</f>
        <v>Đà Nẵng</v>
      </c>
      <c r="D455" s="43" t="s">
        <v>2653</v>
      </c>
      <c r="E455" t="s">
        <v>2648</v>
      </c>
      <c r="F455" t="str">
        <f>INDEX('Bảng Giá'!$L$2:$L$64,MATCH(TRIM('References data'!E455),'Bảng Giá'!$K$2:$K$64,0))</f>
        <v>Hồ Chí Minh</v>
      </c>
      <c r="G455" t="str">
        <f t="shared" si="7"/>
        <v>Đà Nẵng-Hồ Chí Minh</v>
      </c>
      <c r="H455" t="str">
        <f>INDEX('Bảng Giá'!$N$2:$N$46,MATCH('References data'!G455,'Bảng Giá'!$Q$2:$Q$46,0))</f>
        <v>Liên Vùng đặc biệt</v>
      </c>
    </row>
    <row r="456" spans="1:8" x14ac:dyDescent="0.25">
      <c r="A456" s="12" t="s">
        <v>2772</v>
      </c>
      <c r="B456" t="s">
        <v>2756</v>
      </c>
      <c r="C456" s="45" t="str">
        <f>INDEX('Bảng Giá'!$L$2:$L$64,MATCH(TRIM('References data'!B456),'Bảng Giá'!$K$2:$K$64,0))</f>
        <v>Đà Nẵng</v>
      </c>
      <c r="D456" s="43" t="s">
        <v>2653</v>
      </c>
      <c r="E456" t="s">
        <v>2648</v>
      </c>
      <c r="F456" t="str">
        <f>INDEX('Bảng Giá'!$L$2:$L$64,MATCH(TRIM('References data'!E456),'Bảng Giá'!$K$2:$K$64,0))</f>
        <v>Hồ Chí Minh</v>
      </c>
      <c r="G456" t="str">
        <f t="shared" si="7"/>
        <v>Đà Nẵng-Hồ Chí Minh</v>
      </c>
      <c r="H456" t="str">
        <f>INDEX('Bảng Giá'!$N$2:$N$46,MATCH('References data'!G456,'Bảng Giá'!$Q$2:$Q$46,0))</f>
        <v>Liên Vùng đặc biệt</v>
      </c>
    </row>
    <row r="457" spans="1:8" x14ac:dyDescent="0.25">
      <c r="A457" s="12" t="s">
        <v>2772</v>
      </c>
      <c r="B457" t="s">
        <v>2756</v>
      </c>
      <c r="C457" s="45" t="str">
        <f>INDEX('Bảng Giá'!$L$2:$L$64,MATCH(TRIM('References data'!B457),'Bảng Giá'!$K$2:$K$64,0))</f>
        <v>Đà Nẵng</v>
      </c>
      <c r="D457" s="43" t="s">
        <v>2653</v>
      </c>
      <c r="E457" t="s">
        <v>2648</v>
      </c>
      <c r="F457" t="str">
        <f>INDEX('Bảng Giá'!$L$2:$L$64,MATCH(TRIM('References data'!E457),'Bảng Giá'!$K$2:$K$64,0))</f>
        <v>Hồ Chí Minh</v>
      </c>
      <c r="G457" t="str">
        <f t="shared" si="7"/>
        <v>Đà Nẵng-Hồ Chí Minh</v>
      </c>
      <c r="H457" t="str">
        <f>INDEX('Bảng Giá'!$N$2:$N$46,MATCH('References data'!G457,'Bảng Giá'!$Q$2:$Q$46,0))</f>
        <v>Liên Vùng đặc biệt</v>
      </c>
    </row>
    <row r="458" spans="1:8" x14ac:dyDescent="0.25">
      <c r="A458" s="12" t="s">
        <v>2772</v>
      </c>
      <c r="B458" t="s">
        <v>2756</v>
      </c>
      <c r="C458" s="45" t="str">
        <f>INDEX('Bảng Giá'!$L$2:$L$64,MATCH(TRIM('References data'!B458),'Bảng Giá'!$K$2:$K$64,0))</f>
        <v>Đà Nẵng</v>
      </c>
      <c r="D458" s="43" t="s">
        <v>2653</v>
      </c>
      <c r="E458" t="s">
        <v>2648</v>
      </c>
      <c r="F458" t="str">
        <f>INDEX('Bảng Giá'!$L$2:$L$64,MATCH(TRIM('References data'!E458),'Bảng Giá'!$K$2:$K$64,0))</f>
        <v>Hồ Chí Minh</v>
      </c>
      <c r="G458" t="str">
        <f t="shared" si="7"/>
        <v>Đà Nẵng-Hồ Chí Minh</v>
      </c>
      <c r="H458" t="str">
        <f>INDEX('Bảng Giá'!$N$2:$N$46,MATCH('References data'!G458,'Bảng Giá'!$Q$2:$Q$46,0))</f>
        <v>Liên Vùng đặc biệt</v>
      </c>
    </row>
    <row r="459" spans="1:8" x14ac:dyDescent="0.25">
      <c r="A459" s="12" t="s">
        <v>2660</v>
      </c>
      <c r="B459" t="s">
        <v>2661</v>
      </c>
      <c r="C459" s="45" t="str">
        <f>INDEX('Bảng Giá'!$L$2:$L$64,MATCH(TRIM('References data'!B459),'Bảng Giá'!$K$2:$K$64,0))</f>
        <v>Vùng 2</v>
      </c>
      <c r="D459" s="43" t="s">
        <v>2653</v>
      </c>
      <c r="E459" t="s">
        <v>2648</v>
      </c>
      <c r="F459" t="str">
        <f>INDEX('Bảng Giá'!$L$2:$L$64,MATCH(TRIM('References data'!E459),'Bảng Giá'!$K$2:$K$64,0))</f>
        <v>Hồ Chí Minh</v>
      </c>
      <c r="G459" t="str">
        <f t="shared" si="7"/>
        <v>Vùng 2-Hồ Chí Minh</v>
      </c>
      <c r="H459" t="str">
        <f>INDEX('Bảng Giá'!$N$2:$N$46,MATCH('References data'!G459,'Bảng Giá'!$Q$2:$Q$46,0))</f>
        <v>Liên Vùng</v>
      </c>
    </row>
    <row r="460" spans="1:8" x14ac:dyDescent="0.25">
      <c r="A460" s="12" t="s">
        <v>2750</v>
      </c>
      <c r="B460" t="s">
        <v>2751</v>
      </c>
      <c r="C460" s="45" t="str">
        <f>INDEX('Bảng Giá'!$L$2:$L$64,MATCH(TRIM('References data'!B460),'Bảng Giá'!$K$2:$K$64,0))</f>
        <v>Vùng 2</v>
      </c>
      <c r="D460" s="43" t="s">
        <v>2653</v>
      </c>
      <c r="E460" t="s">
        <v>2648</v>
      </c>
      <c r="F460" t="str">
        <f>INDEX('Bảng Giá'!$L$2:$L$64,MATCH(TRIM('References data'!E460),'Bảng Giá'!$K$2:$K$64,0))</f>
        <v>Hồ Chí Minh</v>
      </c>
      <c r="G460" t="str">
        <f t="shared" si="7"/>
        <v>Vùng 2-Hồ Chí Minh</v>
      </c>
      <c r="H460" t="str">
        <f>INDEX('Bảng Giá'!$N$2:$N$46,MATCH('References data'!G460,'Bảng Giá'!$Q$2:$Q$46,0))</f>
        <v>Liên Vùng</v>
      </c>
    </row>
    <row r="461" spans="1:8" x14ac:dyDescent="0.25">
      <c r="A461" s="12" t="s">
        <v>2740</v>
      </c>
      <c r="B461" t="s">
        <v>2651</v>
      </c>
      <c r="C461" s="45" t="str">
        <f>INDEX('Bảng Giá'!$L$2:$L$64,MATCH(TRIM('References data'!B461),'Bảng Giá'!$K$2:$K$64,0))</f>
        <v>Vùng 2</v>
      </c>
      <c r="D461" s="43" t="s">
        <v>2653</v>
      </c>
      <c r="E461" t="s">
        <v>2648</v>
      </c>
      <c r="F461" t="str">
        <f>INDEX('Bảng Giá'!$L$2:$L$64,MATCH(TRIM('References data'!E461),'Bảng Giá'!$K$2:$K$64,0))</f>
        <v>Hồ Chí Minh</v>
      </c>
      <c r="G461" t="str">
        <f t="shared" si="7"/>
        <v>Vùng 2-Hồ Chí Minh</v>
      </c>
      <c r="H461" t="str">
        <f>INDEX('Bảng Giá'!$N$2:$N$46,MATCH('References data'!G461,'Bảng Giá'!$Q$2:$Q$46,0))</f>
        <v>Liên Vùng</v>
      </c>
    </row>
    <row r="462" spans="1:8" x14ac:dyDescent="0.25">
      <c r="A462" s="12" t="s">
        <v>2757</v>
      </c>
      <c r="B462" t="s">
        <v>2756</v>
      </c>
      <c r="C462" s="45" t="str">
        <f>INDEX('Bảng Giá'!$L$2:$L$64,MATCH(TRIM('References data'!B462),'Bảng Giá'!$K$2:$K$64,0))</f>
        <v>Đà Nẵng</v>
      </c>
      <c r="D462" s="43" t="s">
        <v>2653</v>
      </c>
      <c r="E462" t="s">
        <v>2648</v>
      </c>
      <c r="F462" t="str">
        <f>INDEX('Bảng Giá'!$L$2:$L$64,MATCH(TRIM('References data'!E462),'Bảng Giá'!$K$2:$K$64,0))</f>
        <v>Hồ Chí Minh</v>
      </c>
      <c r="G462" t="str">
        <f t="shared" si="7"/>
        <v>Đà Nẵng-Hồ Chí Minh</v>
      </c>
      <c r="H462" t="str">
        <f>INDEX('Bảng Giá'!$N$2:$N$46,MATCH('References data'!G462,'Bảng Giá'!$Q$2:$Q$46,0))</f>
        <v>Liên Vùng đặc biệt</v>
      </c>
    </row>
    <row r="463" spans="1:8" x14ac:dyDescent="0.25">
      <c r="A463" s="12" t="s">
        <v>2650</v>
      </c>
      <c r="B463" t="s">
        <v>2651</v>
      </c>
      <c r="C463" s="45" t="str">
        <f>INDEX('Bảng Giá'!$L$2:$L$64,MATCH(TRIM('References data'!B463),'Bảng Giá'!$K$2:$K$64,0))</f>
        <v>Vùng 2</v>
      </c>
      <c r="D463" s="43" t="s">
        <v>2653</v>
      </c>
      <c r="E463" t="s">
        <v>2648</v>
      </c>
      <c r="F463" t="str">
        <f>INDEX('Bảng Giá'!$L$2:$L$64,MATCH(TRIM('References data'!E463),'Bảng Giá'!$K$2:$K$64,0))</f>
        <v>Hồ Chí Minh</v>
      </c>
      <c r="G463" t="str">
        <f t="shared" si="7"/>
        <v>Vùng 2-Hồ Chí Minh</v>
      </c>
      <c r="H463" t="str">
        <f>INDEX('Bảng Giá'!$N$2:$N$46,MATCH('References data'!G463,'Bảng Giá'!$Q$2:$Q$46,0))</f>
        <v>Liên Vùng</v>
      </c>
    </row>
    <row r="464" spans="1:8" x14ac:dyDescent="0.25">
      <c r="A464" s="12" t="s">
        <v>2750</v>
      </c>
      <c r="B464" t="s">
        <v>2751</v>
      </c>
      <c r="C464" s="45" t="str">
        <f>INDEX('Bảng Giá'!$L$2:$L$64,MATCH(TRIM('References data'!B464),'Bảng Giá'!$K$2:$K$64,0))</f>
        <v>Vùng 2</v>
      </c>
      <c r="D464" s="43" t="s">
        <v>2653</v>
      </c>
      <c r="E464" t="s">
        <v>2648</v>
      </c>
      <c r="F464" t="str">
        <f>INDEX('Bảng Giá'!$L$2:$L$64,MATCH(TRIM('References data'!E464),'Bảng Giá'!$K$2:$K$64,0))</f>
        <v>Hồ Chí Minh</v>
      </c>
      <c r="G464" t="str">
        <f t="shared" si="7"/>
        <v>Vùng 2-Hồ Chí Minh</v>
      </c>
      <c r="H464" t="str">
        <f>INDEX('Bảng Giá'!$N$2:$N$46,MATCH('References data'!G464,'Bảng Giá'!$Q$2:$Q$46,0))</f>
        <v>Liên Vùng</v>
      </c>
    </row>
    <row r="465" spans="1:8" x14ac:dyDescent="0.25">
      <c r="A465" s="12" t="s">
        <v>2750</v>
      </c>
      <c r="B465" t="s">
        <v>2751</v>
      </c>
      <c r="C465" s="45" t="str">
        <f>INDEX('Bảng Giá'!$L$2:$L$64,MATCH(TRIM('References data'!B465),'Bảng Giá'!$K$2:$K$64,0))</f>
        <v>Vùng 2</v>
      </c>
      <c r="D465" s="43" t="s">
        <v>2653</v>
      </c>
      <c r="E465" t="s">
        <v>2648</v>
      </c>
      <c r="F465" t="str">
        <f>INDEX('Bảng Giá'!$L$2:$L$64,MATCH(TRIM('References data'!E465),'Bảng Giá'!$K$2:$K$64,0))</f>
        <v>Hồ Chí Minh</v>
      </c>
      <c r="G465" t="str">
        <f t="shared" si="7"/>
        <v>Vùng 2-Hồ Chí Minh</v>
      </c>
      <c r="H465" t="str">
        <f>INDEX('Bảng Giá'!$N$2:$N$46,MATCH('References data'!G465,'Bảng Giá'!$Q$2:$Q$46,0))</f>
        <v>Liên Vùng</v>
      </c>
    </row>
    <row r="466" spans="1:8" x14ac:dyDescent="0.25">
      <c r="A466" s="12" t="s">
        <v>2750</v>
      </c>
      <c r="B466" t="s">
        <v>2751</v>
      </c>
      <c r="C466" s="45" t="str">
        <f>INDEX('Bảng Giá'!$L$2:$L$64,MATCH(TRIM('References data'!B466),'Bảng Giá'!$K$2:$K$64,0))</f>
        <v>Vùng 2</v>
      </c>
      <c r="D466" s="43" t="s">
        <v>2653</v>
      </c>
      <c r="E466" t="s">
        <v>2648</v>
      </c>
      <c r="F466" t="str">
        <f>INDEX('Bảng Giá'!$L$2:$L$64,MATCH(TRIM('References data'!E466),'Bảng Giá'!$K$2:$K$64,0))</f>
        <v>Hồ Chí Minh</v>
      </c>
      <c r="G466" t="str">
        <f t="shared" si="7"/>
        <v>Vùng 2-Hồ Chí Minh</v>
      </c>
      <c r="H466" t="str">
        <f>INDEX('Bảng Giá'!$N$2:$N$46,MATCH('References data'!G466,'Bảng Giá'!$Q$2:$Q$46,0))</f>
        <v>Liên Vùng</v>
      </c>
    </row>
    <row r="467" spans="1:8" x14ac:dyDescent="0.25">
      <c r="A467" s="12" t="s">
        <v>2792</v>
      </c>
      <c r="B467" t="s">
        <v>2791</v>
      </c>
      <c r="C467" s="45" t="str">
        <f>INDEX('Bảng Giá'!$L$2:$L$64,MATCH(TRIM('References data'!B467),'Bảng Giá'!$K$2:$K$64,0))</f>
        <v>Vùng 2</v>
      </c>
      <c r="D467" s="43" t="s">
        <v>2653</v>
      </c>
      <c r="E467" t="s">
        <v>2648</v>
      </c>
      <c r="F467" t="str">
        <f>INDEX('Bảng Giá'!$L$2:$L$64,MATCH(TRIM('References data'!E467),'Bảng Giá'!$K$2:$K$64,0))</f>
        <v>Hồ Chí Minh</v>
      </c>
      <c r="G467" t="str">
        <f t="shared" si="7"/>
        <v>Vùng 2-Hồ Chí Minh</v>
      </c>
      <c r="H467" t="str">
        <f>INDEX('Bảng Giá'!$N$2:$N$46,MATCH('References data'!G467,'Bảng Giá'!$Q$2:$Q$46,0))</f>
        <v>Liên Vùng</v>
      </c>
    </row>
    <row r="468" spans="1:8" x14ac:dyDescent="0.25">
      <c r="A468" s="12" t="s">
        <v>2773</v>
      </c>
      <c r="B468" t="s">
        <v>2756</v>
      </c>
      <c r="C468" s="45" t="str">
        <f>INDEX('Bảng Giá'!$L$2:$L$64,MATCH(TRIM('References data'!B468),'Bảng Giá'!$K$2:$K$64,0))</f>
        <v>Đà Nẵng</v>
      </c>
      <c r="D468" s="43" t="s">
        <v>2653</v>
      </c>
      <c r="E468" t="s">
        <v>2648</v>
      </c>
      <c r="F468" t="str">
        <f>INDEX('Bảng Giá'!$L$2:$L$64,MATCH(TRIM('References data'!E468),'Bảng Giá'!$K$2:$K$64,0))</f>
        <v>Hồ Chí Minh</v>
      </c>
      <c r="G468" t="str">
        <f t="shared" si="7"/>
        <v>Đà Nẵng-Hồ Chí Minh</v>
      </c>
      <c r="H468" t="str">
        <f>INDEX('Bảng Giá'!$N$2:$N$46,MATCH('References data'!G468,'Bảng Giá'!$Q$2:$Q$46,0))</f>
        <v>Liên Vùng đặc biệt</v>
      </c>
    </row>
    <row r="469" spans="1:8" x14ac:dyDescent="0.25">
      <c r="A469" s="12" t="s">
        <v>2773</v>
      </c>
      <c r="B469" t="s">
        <v>2756</v>
      </c>
      <c r="C469" s="45" t="str">
        <f>INDEX('Bảng Giá'!$L$2:$L$64,MATCH(TRIM('References data'!B469),'Bảng Giá'!$K$2:$K$64,0))</f>
        <v>Đà Nẵng</v>
      </c>
      <c r="D469" s="43" t="s">
        <v>2653</v>
      </c>
      <c r="E469" t="s">
        <v>2648</v>
      </c>
      <c r="F469" t="str">
        <f>INDEX('Bảng Giá'!$L$2:$L$64,MATCH(TRIM('References data'!E469),'Bảng Giá'!$K$2:$K$64,0))</f>
        <v>Hồ Chí Minh</v>
      </c>
      <c r="G469" t="str">
        <f t="shared" si="7"/>
        <v>Đà Nẵng-Hồ Chí Minh</v>
      </c>
      <c r="H469" t="str">
        <f>INDEX('Bảng Giá'!$N$2:$N$46,MATCH('References data'!G469,'Bảng Giá'!$Q$2:$Q$46,0))</f>
        <v>Liên Vùng đặc biệt</v>
      </c>
    </row>
    <row r="470" spans="1:8" x14ac:dyDescent="0.25">
      <c r="A470" s="12" t="s">
        <v>2774</v>
      </c>
      <c r="B470" t="s">
        <v>2651</v>
      </c>
      <c r="C470" s="45" t="str">
        <f>INDEX('Bảng Giá'!$L$2:$L$64,MATCH(TRIM('References data'!B470),'Bảng Giá'!$K$2:$K$64,0))</f>
        <v>Vùng 2</v>
      </c>
      <c r="D470" s="43" t="s">
        <v>2653</v>
      </c>
      <c r="E470" t="s">
        <v>2648</v>
      </c>
      <c r="F470" t="str">
        <f>INDEX('Bảng Giá'!$L$2:$L$64,MATCH(TRIM('References data'!E470),'Bảng Giá'!$K$2:$K$64,0))</f>
        <v>Hồ Chí Minh</v>
      </c>
      <c r="G470" t="str">
        <f t="shared" si="7"/>
        <v>Vùng 2-Hồ Chí Minh</v>
      </c>
      <c r="H470" t="str">
        <f>INDEX('Bảng Giá'!$N$2:$N$46,MATCH('References data'!G470,'Bảng Giá'!$Q$2:$Q$46,0))</f>
        <v>Liên Vùng</v>
      </c>
    </row>
    <row r="471" spans="1:8" x14ac:dyDescent="0.25">
      <c r="A471" s="12" t="s">
        <v>2750</v>
      </c>
      <c r="B471" t="s">
        <v>2751</v>
      </c>
      <c r="C471" s="45" t="str">
        <f>INDEX('Bảng Giá'!$L$2:$L$64,MATCH(TRIM('References data'!B471),'Bảng Giá'!$K$2:$K$64,0))</f>
        <v>Vùng 2</v>
      </c>
      <c r="D471" s="43" t="s">
        <v>2653</v>
      </c>
      <c r="E471" t="s">
        <v>2648</v>
      </c>
      <c r="F471" t="str">
        <f>INDEX('Bảng Giá'!$L$2:$L$64,MATCH(TRIM('References data'!E471),'Bảng Giá'!$K$2:$K$64,0))</f>
        <v>Hồ Chí Minh</v>
      </c>
      <c r="G471" t="str">
        <f t="shared" si="7"/>
        <v>Vùng 2-Hồ Chí Minh</v>
      </c>
      <c r="H471" t="str">
        <f>INDEX('Bảng Giá'!$N$2:$N$46,MATCH('References data'!G471,'Bảng Giá'!$Q$2:$Q$46,0))</f>
        <v>Liên Vùng</v>
      </c>
    </row>
    <row r="472" spans="1:8" x14ac:dyDescent="0.25">
      <c r="A472" s="12" t="s">
        <v>2816</v>
      </c>
      <c r="B472" t="s">
        <v>2784</v>
      </c>
      <c r="C472" s="45" t="str">
        <f>INDEX('Bảng Giá'!$L$2:$L$64,MATCH(TRIM('References data'!B472),'Bảng Giá'!$K$2:$K$64,0))</f>
        <v>Vùng 2</v>
      </c>
      <c r="D472" s="43" t="s">
        <v>2653</v>
      </c>
      <c r="E472" t="s">
        <v>2648</v>
      </c>
      <c r="F472" t="str">
        <f>INDEX('Bảng Giá'!$L$2:$L$64,MATCH(TRIM('References data'!E472),'Bảng Giá'!$K$2:$K$64,0))</f>
        <v>Hồ Chí Minh</v>
      </c>
      <c r="G472" t="str">
        <f t="shared" si="7"/>
        <v>Vùng 2-Hồ Chí Minh</v>
      </c>
      <c r="H472" t="str">
        <f>INDEX('Bảng Giá'!$N$2:$N$46,MATCH('References data'!G472,'Bảng Giá'!$Q$2:$Q$46,0))</f>
        <v>Liên Vùng</v>
      </c>
    </row>
    <row r="473" spans="1:8" x14ac:dyDescent="0.25">
      <c r="A473" s="12" t="s">
        <v>2805</v>
      </c>
      <c r="B473" t="s">
        <v>2751</v>
      </c>
      <c r="C473" s="45" t="str">
        <f>INDEX('Bảng Giá'!$L$2:$L$64,MATCH(TRIM('References data'!B473),'Bảng Giá'!$K$2:$K$64,0))</f>
        <v>Vùng 2</v>
      </c>
      <c r="D473" s="43" t="s">
        <v>2653</v>
      </c>
      <c r="E473" t="s">
        <v>2648</v>
      </c>
      <c r="F473" t="str">
        <f>INDEX('Bảng Giá'!$L$2:$L$64,MATCH(TRIM('References data'!E473),'Bảng Giá'!$K$2:$K$64,0))</f>
        <v>Hồ Chí Minh</v>
      </c>
      <c r="G473" t="str">
        <f t="shared" si="7"/>
        <v>Vùng 2-Hồ Chí Minh</v>
      </c>
      <c r="H473" t="str">
        <f>INDEX('Bảng Giá'!$N$2:$N$46,MATCH('References data'!G473,'Bảng Giá'!$Q$2:$Q$46,0))</f>
        <v>Liên Vùng</v>
      </c>
    </row>
    <row r="474" spans="1:8" x14ac:dyDescent="0.25">
      <c r="A474" s="12" t="s">
        <v>2772</v>
      </c>
      <c r="B474" t="s">
        <v>2756</v>
      </c>
      <c r="C474" s="45" t="str">
        <f>INDEX('Bảng Giá'!$L$2:$L$64,MATCH(TRIM('References data'!B474),'Bảng Giá'!$K$2:$K$64,0))</f>
        <v>Đà Nẵng</v>
      </c>
      <c r="D474" s="43" t="s">
        <v>2653</v>
      </c>
      <c r="E474" t="s">
        <v>2648</v>
      </c>
      <c r="F474" t="str">
        <f>INDEX('Bảng Giá'!$L$2:$L$64,MATCH(TRIM('References data'!E474),'Bảng Giá'!$K$2:$K$64,0))</f>
        <v>Hồ Chí Minh</v>
      </c>
      <c r="G474" t="str">
        <f t="shared" si="7"/>
        <v>Đà Nẵng-Hồ Chí Minh</v>
      </c>
      <c r="H474" t="str">
        <f>INDEX('Bảng Giá'!$N$2:$N$46,MATCH('References data'!G474,'Bảng Giá'!$Q$2:$Q$46,0))</f>
        <v>Liên Vùng đặc biệt</v>
      </c>
    </row>
    <row r="475" spans="1:8" x14ac:dyDescent="0.25">
      <c r="A475" s="12" t="s">
        <v>2774</v>
      </c>
      <c r="B475" t="s">
        <v>2651</v>
      </c>
      <c r="C475" s="45" t="str">
        <f>INDEX('Bảng Giá'!$L$2:$L$64,MATCH(TRIM('References data'!B475),'Bảng Giá'!$K$2:$K$64,0))</f>
        <v>Vùng 2</v>
      </c>
      <c r="D475" s="43" t="s">
        <v>2653</v>
      </c>
      <c r="E475" t="s">
        <v>2648</v>
      </c>
      <c r="F475" t="str">
        <f>INDEX('Bảng Giá'!$L$2:$L$64,MATCH(TRIM('References data'!E475),'Bảng Giá'!$K$2:$K$64,0))</f>
        <v>Hồ Chí Minh</v>
      </c>
      <c r="G475" t="str">
        <f t="shared" si="7"/>
        <v>Vùng 2-Hồ Chí Minh</v>
      </c>
      <c r="H475" t="str">
        <f>INDEX('Bảng Giá'!$N$2:$N$46,MATCH('References data'!G475,'Bảng Giá'!$Q$2:$Q$46,0))</f>
        <v>Liên Vùng</v>
      </c>
    </row>
    <row r="476" spans="1:8" x14ac:dyDescent="0.25">
      <c r="A476" s="12" t="s">
        <v>2772</v>
      </c>
      <c r="B476" t="s">
        <v>2756</v>
      </c>
      <c r="C476" s="45" t="str">
        <f>INDEX('Bảng Giá'!$L$2:$L$64,MATCH(TRIM('References data'!B476),'Bảng Giá'!$K$2:$K$64,0))</f>
        <v>Đà Nẵng</v>
      </c>
      <c r="D476" s="43" t="s">
        <v>2653</v>
      </c>
      <c r="E476" t="s">
        <v>2648</v>
      </c>
      <c r="F476" t="str">
        <f>INDEX('Bảng Giá'!$L$2:$L$64,MATCH(TRIM('References data'!E476),'Bảng Giá'!$K$2:$K$64,0))</f>
        <v>Hồ Chí Minh</v>
      </c>
      <c r="G476" t="str">
        <f t="shared" si="7"/>
        <v>Đà Nẵng-Hồ Chí Minh</v>
      </c>
      <c r="H476" t="str">
        <f>INDEX('Bảng Giá'!$N$2:$N$46,MATCH('References data'!G476,'Bảng Giá'!$Q$2:$Q$46,0))</f>
        <v>Liên Vùng đặc biệt</v>
      </c>
    </row>
    <row r="477" spans="1:8" x14ac:dyDescent="0.25">
      <c r="A477" s="12" t="s">
        <v>2736</v>
      </c>
      <c r="B477" t="s">
        <v>2651</v>
      </c>
      <c r="C477" s="45" t="str">
        <f>INDEX('Bảng Giá'!$L$2:$L$64,MATCH(TRIM('References data'!B477),'Bảng Giá'!$K$2:$K$64,0))</f>
        <v>Vùng 2</v>
      </c>
      <c r="D477" s="43" t="s">
        <v>2653</v>
      </c>
      <c r="E477" t="s">
        <v>2648</v>
      </c>
      <c r="F477" t="str">
        <f>INDEX('Bảng Giá'!$L$2:$L$64,MATCH(TRIM('References data'!E477),'Bảng Giá'!$K$2:$K$64,0))</f>
        <v>Hồ Chí Minh</v>
      </c>
      <c r="G477" t="str">
        <f t="shared" si="7"/>
        <v>Vùng 2-Hồ Chí Minh</v>
      </c>
      <c r="H477" t="str">
        <f>INDEX('Bảng Giá'!$N$2:$N$46,MATCH('References data'!G477,'Bảng Giá'!$Q$2:$Q$46,0))</f>
        <v>Liên Vùng</v>
      </c>
    </row>
    <row r="478" spans="1:8" x14ac:dyDescent="0.25">
      <c r="A478" s="12" t="s">
        <v>2755</v>
      </c>
      <c r="B478" t="s">
        <v>2756</v>
      </c>
      <c r="C478" s="45" t="str">
        <f>INDEX('Bảng Giá'!$L$2:$L$64,MATCH(TRIM('References data'!B478),'Bảng Giá'!$K$2:$K$64,0))</f>
        <v>Đà Nẵng</v>
      </c>
      <c r="D478" s="43" t="s">
        <v>2653</v>
      </c>
      <c r="E478" t="s">
        <v>2648</v>
      </c>
      <c r="F478" t="str">
        <f>INDEX('Bảng Giá'!$L$2:$L$64,MATCH(TRIM('References data'!E478),'Bảng Giá'!$K$2:$K$64,0))</f>
        <v>Hồ Chí Minh</v>
      </c>
      <c r="G478" t="str">
        <f t="shared" si="7"/>
        <v>Đà Nẵng-Hồ Chí Minh</v>
      </c>
      <c r="H478" t="str">
        <f>INDEX('Bảng Giá'!$N$2:$N$46,MATCH('References data'!G478,'Bảng Giá'!$Q$2:$Q$46,0))</f>
        <v>Liên Vùng đặc biệt</v>
      </c>
    </row>
    <row r="479" spans="1:8" x14ac:dyDescent="0.25">
      <c r="A479" s="12" t="s">
        <v>2800</v>
      </c>
      <c r="B479" t="s">
        <v>2661</v>
      </c>
      <c r="C479" s="45" t="str">
        <f>INDEX('Bảng Giá'!$L$2:$L$64,MATCH(TRIM('References data'!B479),'Bảng Giá'!$K$2:$K$64,0))</f>
        <v>Vùng 2</v>
      </c>
      <c r="D479" s="43" t="s">
        <v>2653</v>
      </c>
      <c r="E479" t="s">
        <v>2648</v>
      </c>
      <c r="F479" t="str">
        <f>INDEX('Bảng Giá'!$L$2:$L$64,MATCH(TRIM('References data'!E479),'Bảng Giá'!$K$2:$K$64,0))</f>
        <v>Hồ Chí Minh</v>
      </c>
      <c r="G479" t="str">
        <f t="shared" si="7"/>
        <v>Vùng 2-Hồ Chí Minh</v>
      </c>
      <c r="H479" t="str">
        <f>INDEX('Bảng Giá'!$N$2:$N$46,MATCH('References data'!G479,'Bảng Giá'!$Q$2:$Q$46,0))</f>
        <v>Liên Vùng</v>
      </c>
    </row>
    <row r="480" spans="1:8" x14ac:dyDescent="0.25">
      <c r="A480" s="12" t="s">
        <v>2817</v>
      </c>
      <c r="B480" t="s">
        <v>2661</v>
      </c>
      <c r="C480" s="45" t="str">
        <f>INDEX('Bảng Giá'!$L$2:$L$64,MATCH(TRIM('References data'!B480),'Bảng Giá'!$K$2:$K$64,0))</f>
        <v>Vùng 2</v>
      </c>
      <c r="D480" s="43" t="s">
        <v>2653</v>
      </c>
      <c r="E480" t="s">
        <v>2648</v>
      </c>
      <c r="F480" t="str">
        <f>INDEX('Bảng Giá'!$L$2:$L$64,MATCH(TRIM('References data'!E480),'Bảng Giá'!$K$2:$K$64,0))</f>
        <v>Hồ Chí Minh</v>
      </c>
      <c r="G480" t="str">
        <f t="shared" si="7"/>
        <v>Vùng 2-Hồ Chí Minh</v>
      </c>
      <c r="H480" t="str">
        <f>INDEX('Bảng Giá'!$N$2:$N$46,MATCH('References data'!G480,'Bảng Giá'!$Q$2:$Q$46,0))</f>
        <v>Liên Vùng</v>
      </c>
    </row>
    <row r="481" spans="1:8" x14ac:dyDescent="0.25">
      <c r="A481" s="12" t="s">
        <v>2777</v>
      </c>
      <c r="B481" t="s">
        <v>2756</v>
      </c>
      <c r="C481" s="45" t="str">
        <f>INDEX('Bảng Giá'!$L$2:$L$64,MATCH(TRIM('References data'!B481),'Bảng Giá'!$K$2:$K$64,0))</f>
        <v>Đà Nẵng</v>
      </c>
      <c r="D481" s="43" t="s">
        <v>2653</v>
      </c>
      <c r="E481" t="s">
        <v>2648</v>
      </c>
      <c r="F481" t="str">
        <f>INDEX('Bảng Giá'!$L$2:$L$64,MATCH(TRIM('References data'!E481),'Bảng Giá'!$K$2:$K$64,0))</f>
        <v>Hồ Chí Minh</v>
      </c>
      <c r="G481" t="str">
        <f t="shared" si="7"/>
        <v>Đà Nẵng-Hồ Chí Minh</v>
      </c>
      <c r="H481" t="str">
        <f>INDEX('Bảng Giá'!$N$2:$N$46,MATCH('References data'!G481,'Bảng Giá'!$Q$2:$Q$46,0))</f>
        <v>Liên Vùng đặc biệt</v>
      </c>
    </row>
    <row r="482" spans="1:8" x14ac:dyDescent="0.25">
      <c r="A482" s="12" t="s">
        <v>2807</v>
      </c>
      <c r="B482" t="s">
        <v>2751</v>
      </c>
      <c r="C482" s="45" t="str">
        <f>INDEX('Bảng Giá'!$L$2:$L$64,MATCH(TRIM('References data'!B482),'Bảng Giá'!$K$2:$K$64,0))</f>
        <v>Vùng 2</v>
      </c>
      <c r="D482" s="43" t="s">
        <v>2653</v>
      </c>
      <c r="E482" t="s">
        <v>2648</v>
      </c>
      <c r="F482" t="str">
        <f>INDEX('Bảng Giá'!$L$2:$L$64,MATCH(TRIM('References data'!E482),'Bảng Giá'!$K$2:$K$64,0))</f>
        <v>Hồ Chí Minh</v>
      </c>
      <c r="G482" t="str">
        <f t="shared" si="7"/>
        <v>Vùng 2-Hồ Chí Minh</v>
      </c>
      <c r="H482" t="str">
        <f>INDEX('Bảng Giá'!$N$2:$N$46,MATCH('References data'!G482,'Bảng Giá'!$Q$2:$Q$46,0))</f>
        <v>Liên Vùng</v>
      </c>
    </row>
    <row r="483" spans="1:8" x14ac:dyDescent="0.25">
      <c r="A483" s="12" t="s">
        <v>2660</v>
      </c>
      <c r="B483" t="s">
        <v>2661</v>
      </c>
      <c r="C483" s="45" t="str">
        <f>INDEX('Bảng Giá'!$L$2:$L$64,MATCH(TRIM('References data'!B483),'Bảng Giá'!$K$2:$K$64,0))</f>
        <v>Vùng 2</v>
      </c>
      <c r="D483" s="43" t="s">
        <v>2653</v>
      </c>
      <c r="E483" t="s">
        <v>2648</v>
      </c>
      <c r="F483" t="str">
        <f>INDEX('Bảng Giá'!$L$2:$L$64,MATCH(TRIM('References data'!E483),'Bảng Giá'!$K$2:$K$64,0))</f>
        <v>Hồ Chí Minh</v>
      </c>
      <c r="G483" t="str">
        <f t="shared" si="7"/>
        <v>Vùng 2-Hồ Chí Minh</v>
      </c>
      <c r="H483" t="str">
        <f>INDEX('Bảng Giá'!$N$2:$N$46,MATCH('References data'!G483,'Bảng Giá'!$Q$2:$Q$46,0))</f>
        <v>Liên Vùng</v>
      </c>
    </row>
    <row r="484" spans="1:8" x14ac:dyDescent="0.25">
      <c r="A484" s="12" t="s">
        <v>2818</v>
      </c>
      <c r="B484" t="s">
        <v>2751</v>
      </c>
      <c r="C484" s="45" t="str">
        <f>INDEX('Bảng Giá'!$L$2:$L$64,MATCH(TRIM('References data'!B484),'Bảng Giá'!$K$2:$K$64,0))</f>
        <v>Vùng 2</v>
      </c>
      <c r="D484" s="43" t="s">
        <v>2653</v>
      </c>
      <c r="E484" t="s">
        <v>2648</v>
      </c>
      <c r="F484" t="str">
        <f>INDEX('Bảng Giá'!$L$2:$L$64,MATCH(TRIM('References data'!E484),'Bảng Giá'!$K$2:$K$64,0))</f>
        <v>Hồ Chí Minh</v>
      </c>
      <c r="G484" t="str">
        <f t="shared" si="7"/>
        <v>Vùng 2-Hồ Chí Minh</v>
      </c>
      <c r="H484" t="str">
        <f>INDEX('Bảng Giá'!$N$2:$N$46,MATCH('References data'!G484,'Bảng Giá'!$Q$2:$Q$46,0))</f>
        <v>Liên Vùng</v>
      </c>
    </row>
    <row r="485" spans="1:8" x14ac:dyDescent="0.25">
      <c r="A485" s="12" t="s">
        <v>2819</v>
      </c>
      <c r="B485" t="s">
        <v>2791</v>
      </c>
      <c r="C485" s="45" t="str">
        <f>INDEX('Bảng Giá'!$L$2:$L$64,MATCH(TRIM('References data'!B485),'Bảng Giá'!$K$2:$K$64,0))</f>
        <v>Vùng 2</v>
      </c>
      <c r="D485" s="43" t="s">
        <v>2653</v>
      </c>
      <c r="E485" t="s">
        <v>2648</v>
      </c>
      <c r="F485" t="str">
        <f>INDEX('Bảng Giá'!$L$2:$L$64,MATCH(TRIM('References data'!E485),'Bảng Giá'!$K$2:$K$64,0))</f>
        <v>Hồ Chí Minh</v>
      </c>
      <c r="G485" t="str">
        <f t="shared" si="7"/>
        <v>Vùng 2-Hồ Chí Minh</v>
      </c>
      <c r="H485" t="str">
        <f>INDEX('Bảng Giá'!$N$2:$N$46,MATCH('References data'!G485,'Bảng Giá'!$Q$2:$Q$46,0))</f>
        <v>Liên Vùng</v>
      </c>
    </row>
    <row r="486" spans="1:8" x14ac:dyDescent="0.25">
      <c r="A486" s="12" t="s">
        <v>2773</v>
      </c>
      <c r="B486" t="s">
        <v>2756</v>
      </c>
      <c r="C486" s="45" t="str">
        <f>INDEX('Bảng Giá'!$L$2:$L$64,MATCH(TRIM('References data'!B486),'Bảng Giá'!$K$2:$K$64,0))</f>
        <v>Đà Nẵng</v>
      </c>
      <c r="D486" s="43" t="s">
        <v>2653</v>
      </c>
      <c r="E486" t="s">
        <v>2648</v>
      </c>
      <c r="F486" t="str">
        <f>INDEX('Bảng Giá'!$L$2:$L$64,MATCH(TRIM('References data'!E486),'Bảng Giá'!$K$2:$K$64,0))</f>
        <v>Hồ Chí Minh</v>
      </c>
      <c r="G486" t="str">
        <f t="shared" si="7"/>
        <v>Đà Nẵng-Hồ Chí Minh</v>
      </c>
      <c r="H486" t="str">
        <f>INDEX('Bảng Giá'!$N$2:$N$46,MATCH('References data'!G486,'Bảng Giá'!$Q$2:$Q$46,0))</f>
        <v>Liên Vùng đặc biệt</v>
      </c>
    </row>
    <row r="487" spans="1:8" x14ac:dyDescent="0.25">
      <c r="A487" s="12" t="s">
        <v>2740</v>
      </c>
      <c r="B487" t="s">
        <v>2651</v>
      </c>
      <c r="C487" s="45" t="str">
        <f>INDEX('Bảng Giá'!$L$2:$L$64,MATCH(TRIM('References data'!B487),'Bảng Giá'!$K$2:$K$64,0))</f>
        <v>Vùng 2</v>
      </c>
      <c r="D487" s="43" t="s">
        <v>2653</v>
      </c>
      <c r="E487" t="s">
        <v>2648</v>
      </c>
      <c r="F487" t="str">
        <f>INDEX('Bảng Giá'!$L$2:$L$64,MATCH(TRIM('References data'!E487),'Bảng Giá'!$K$2:$K$64,0))</f>
        <v>Hồ Chí Minh</v>
      </c>
      <c r="G487" t="str">
        <f t="shared" si="7"/>
        <v>Vùng 2-Hồ Chí Minh</v>
      </c>
      <c r="H487" t="str">
        <f>INDEX('Bảng Giá'!$N$2:$N$46,MATCH('References data'!G487,'Bảng Giá'!$Q$2:$Q$46,0))</f>
        <v>Liên Vùng</v>
      </c>
    </row>
    <row r="488" spans="1:8" x14ac:dyDescent="0.25">
      <c r="A488" s="12" t="s">
        <v>2774</v>
      </c>
      <c r="B488" t="s">
        <v>2651</v>
      </c>
      <c r="C488" s="45" t="str">
        <f>INDEX('Bảng Giá'!$L$2:$L$64,MATCH(TRIM('References data'!B488),'Bảng Giá'!$K$2:$K$64,0))</f>
        <v>Vùng 2</v>
      </c>
      <c r="D488" s="43" t="s">
        <v>2653</v>
      </c>
      <c r="E488" t="s">
        <v>2648</v>
      </c>
      <c r="F488" t="str">
        <f>INDEX('Bảng Giá'!$L$2:$L$64,MATCH(TRIM('References data'!E488),'Bảng Giá'!$K$2:$K$64,0))</f>
        <v>Hồ Chí Minh</v>
      </c>
      <c r="G488" t="str">
        <f t="shared" si="7"/>
        <v>Vùng 2-Hồ Chí Minh</v>
      </c>
      <c r="H488" t="str">
        <f>INDEX('Bảng Giá'!$N$2:$N$46,MATCH('References data'!G488,'Bảng Giá'!$Q$2:$Q$46,0))</f>
        <v>Liên Vùng</v>
      </c>
    </row>
    <row r="489" spans="1:8" x14ac:dyDescent="0.25">
      <c r="A489" s="12" t="s">
        <v>2774</v>
      </c>
      <c r="B489" t="s">
        <v>2651</v>
      </c>
      <c r="C489" s="45" t="str">
        <f>INDEX('Bảng Giá'!$L$2:$L$64,MATCH(TRIM('References data'!B489),'Bảng Giá'!$K$2:$K$64,0))</f>
        <v>Vùng 2</v>
      </c>
      <c r="D489" s="43" t="s">
        <v>2653</v>
      </c>
      <c r="E489" t="s">
        <v>2648</v>
      </c>
      <c r="F489" t="str">
        <f>INDEX('Bảng Giá'!$L$2:$L$64,MATCH(TRIM('References data'!E489),'Bảng Giá'!$K$2:$K$64,0))</f>
        <v>Hồ Chí Minh</v>
      </c>
      <c r="G489" t="str">
        <f t="shared" si="7"/>
        <v>Vùng 2-Hồ Chí Minh</v>
      </c>
      <c r="H489" t="str">
        <f>INDEX('Bảng Giá'!$N$2:$N$46,MATCH('References data'!G489,'Bảng Giá'!$Q$2:$Q$46,0))</f>
        <v>Liên Vùng</v>
      </c>
    </row>
    <row r="490" spans="1:8" x14ac:dyDescent="0.25">
      <c r="A490" s="12" t="s">
        <v>2766</v>
      </c>
      <c r="B490" t="s">
        <v>2756</v>
      </c>
      <c r="C490" s="45" t="str">
        <f>INDEX('Bảng Giá'!$L$2:$L$64,MATCH(TRIM('References data'!B490),'Bảng Giá'!$K$2:$K$64,0))</f>
        <v>Đà Nẵng</v>
      </c>
      <c r="D490" s="43" t="s">
        <v>2653</v>
      </c>
      <c r="E490" t="s">
        <v>2648</v>
      </c>
      <c r="F490" t="str">
        <f>INDEX('Bảng Giá'!$L$2:$L$64,MATCH(TRIM('References data'!E490),'Bảng Giá'!$K$2:$K$64,0))</f>
        <v>Hồ Chí Minh</v>
      </c>
      <c r="G490" t="str">
        <f t="shared" si="7"/>
        <v>Đà Nẵng-Hồ Chí Minh</v>
      </c>
      <c r="H490" t="str">
        <f>INDEX('Bảng Giá'!$N$2:$N$46,MATCH('References data'!G490,'Bảng Giá'!$Q$2:$Q$46,0))</f>
        <v>Liên Vùng đặc biệt</v>
      </c>
    </row>
    <row r="491" spans="1:8" x14ac:dyDescent="0.25">
      <c r="A491" s="12" t="s">
        <v>2650</v>
      </c>
      <c r="B491" t="s">
        <v>2651</v>
      </c>
      <c r="C491" s="45" t="str">
        <f>INDEX('Bảng Giá'!$L$2:$L$64,MATCH(TRIM('References data'!B491),'Bảng Giá'!$K$2:$K$64,0))</f>
        <v>Vùng 2</v>
      </c>
      <c r="D491" s="43" t="s">
        <v>2653</v>
      </c>
      <c r="E491" t="s">
        <v>2648</v>
      </c>
      <c r="F491" t="str">
        <f>INDEX('Bảng Giá'!$L$2:$L$64,MATCH(TRIM('References data'!E491),'Bảng Giá'!$K$2:$K$64,0))</f>
        <v>Hồ Chí Minh</v>
      </c>
      <c r="G491" t="str">
        <f t="shared" si="7"/>
        <v>Vùng 2-Hồ Chí Minh</v>
      </c>
      <c r="H491" t="str">
        <f>INDEX('Bảng Giá'!$N$2:$N$46,MATCH('References data'!G491,'Bảng Giá'!$Q$2:$Q$46,0))</f>
        <v>Liên Vùng</v>
      </c>
    </row>
    <row r="492" spans="1:8" x14ac:dyDescent="0.25">
      <c r="A492" s="12" t="s">
        <v>2772</v>
      </c>
      <c r="B492" t="s">
        <v>2756</v>
      </c>
      <c r="C492" s="45" t="str">
        <f>INDEX('Bảng Giá'!$L$2:$L$64,MATCH(TRIM('References data'!B492),'Bảng Giá'!$K$2:$K$64,0))</f>
        <v>Đà Nẵng</v>
      </c>
      <c r="D492" s="43" t="s">
        <v>2653</v>
      </c>
      <c r="E492" t="s">
        <v>2648</v>
      </c>
      <c r="F492" t="str">
        <f>INDEX('Bảng Giá'!$L$2:$L$64,MATCH(TRIM('References data'!E492),'Bảng Giá'!$K$2:$K$64,0))</f>
        <v>Hồ Chí Minh</v>
      </c>
      <c r="G492" t="str">
        <f t="shared" si="7"/>
        <v>Đà Nẵng-Hồ Chí Minh</v>
      </c>
      <c r="H492" t="str">
        <f>INDEX('Bảng Giá'!$N$2:$N$46,MATCH('References data'!G492,'Bảng Giá'!$Q$2:$Q$46,0))</f>
        <v>Liên Vùng đặc biệt</v>
      </c>
    </row>
    <row r="493" spans="1:8" x14ac:dyDescent="0.25">
      <c r="A493" s="12" t="s">
        <v>2750</v>
      </c>
      <c r="B493" t="s">
        <v>2751</v>
      </c>
      <c r="C493" s="45" t="str">
        <f>INDEX('Bảng Giá'!$L$2:$L$64,MATCH(TRIM('References data'!B493),'Bảng Giá'!$K$2:$K$64,0))</f>
        <v>Vùng 2</v>
      </c>
      <c r="D493" s="43" t="s">
        <v>2653</v>
      </c>
      <c r="E493" t="s">
        <v>2648</v>
      </c>
      <c r="F493" t="str">
        <f>INDEX('Bảng Giá'!$L$2:$L$64,MATCH(TRIM('References data'!E493),'Bảng Giá'!$K$2:$K$64,0))</f>
        <v>Hồ Chí Minh</v>
      </c>
      <c r="G493" t="str">
        <f t="shared" si="7"/>
        <v>Vùng 2-Hồ Chí Minh</v>
      </c>
      <c r="H493" t="str">
        <f>INDEX('Bảng Giá'!$N$2:$N$46,MATCH('References data'!G493,'Bảng Giá'!$Q$2:$Q$46,0))</f>
        <v>Liên Vùng</v>
      </c>
    </row>
    <row r="494" spans="1:8" x14ac:dyDescent="0.25">
      <c r="A494" s="12" t="s">
        <v>2773</v>
      </c>
      <c r="B494" t="s">
        <v>2756</v>
      </c>
      <c r="C494" s="45" t="str">
        <f>INDEX('Bảng Giá'!$L$2:$L$64,MATCH(TRIM('References data'!B494),'Bảng Giá'!$K$2:$K$64,0))</f>
        <v>Đà Nẵng</v>
      </c>
      <c r="D494" s="43" t="s">
        <v>2653</v>
      </c>
      <c r="E494" t="s">
        <v>2648</v>
      </c>
      <c r="F494" t="str">
        <f>INDEX('Bảng Giá'!$L$2:$L$64,MATCH(TRIM('References data'!E494),'Bảng Giá'!$K$2:$K$64,0))</f>
        <v>Hồ Chí Minh</v>
      </c>
      <c r="G494" t="str">
        <f t="shared" si="7"/>
        <v>Đà Nẵng-Hồ Chí Minh</v>
      </c>
      <c r="H494" t="str">
        <f>INDEX('Bảng Giá'!$N$2:$N$46,MATCH('References data'!G494,'Bảng Giá'!$Q$2:$Q$46,0))</f>
        <v>Liên Vùng đặc biệt</v>
      </c>
    </row>
    <row r="495" spans="1:8" x14ac:dyDescent="0.25">
      <c r="A495" s="12" t="s">
        <v>2808</v>
      </c>
      <c r="B495" t="s">
        <v>2751</v>
      </c>
      <c r="C495" s="45" t="str">
        <f>INDEX('Bảng Giá'!$L$2:$L$64,MATCH(TRIM('References data'!B495),'Bảng Giá'!$K$2:$K$64,0))</f>
        <v>Vùng 2</v>
      </c>
      <c r="D495" s="43" t="s">
        <v>2653</v>
      </c>
      <c r="E495" t="s">
        <v>2648</v>
      </c>
      <c r="F495" t="str">
        <f>INDEX('Bảng Giá'!$L$2:$L$64,MATCH(TRIM('References data'!E495),'Bảng Giá'!$K$2:$K$64,0))</f>
        <v>Hồ Chí Minh</v>
      </c>
      <c r="G495" t="str">
        <f t="shared" si="7"/>
        <v>Vùng 2-Hồ Chí Minh</v>
      </c>
      <c r="H495" t="str">
        <f>INDEX('Bảng Giá'!$N$2:$N$46,MATCH('References data'!G495,'Bảng Giá'!$Q$2:$Q$46,0))</f>
        <v>Liên Vùng</v>
      </c>
    </row>
    <row r="496" spans="1:8" x14ac:dyDescent="0.25">
      <c r="A496" s="12" t="s">
        <v>2816</v>
      </c>
      <c r="B496" t="s">
        <v>2784</v>
      </c>
      <c r="C496" s="45" t="str">
        <f>INDEX('Bảng Giá'!$L$2:$L$64,MATCH(TRIM('References data'!B496),'Bảng Giá'!$K$2:$K$64,0))</f>
        <v>Vùng 2</v>
      </c>
      <c r="D496" s="43" t="s">
        <v>2653</v>
      </c>
      <c r="E496" t="s">
        <v>2648</v>
      </c>
      <c r="F496" t="str">
        <f>INDEX('Bảng Giá'!$L$2:$L$64,MATCH(TRIM('References data'!E496),'Bảng Giá'!$K$2:$K$64,0))</f>
        <v>Hồ Chí Minh</v>
      </c>
      <c r="G496" t="str">
        <f t="shared" si="7"/>
        <v>Vùng 2-Hồ Chí Minh</v>
      </c>
      <c r="H496" t="str">
        <f>INDEX('Bảng Giá'!$N$2:$N$46,MATCH('References data'!G496,'Bảng Giá'!$Q$2:$Q$46,0))</f>
        <v>Liên Vùng</v>
      </c>
    </row>
    <row r="497" spans="1:8" x14ac:dyDescent="0.25">
      <c r="A497" s="12" t="s">
        <v>2773</v>
      </c>
      <c r="B497" t="s">
        <v>2756</v>
      </c>
      <c r="C497" s="45" t="str">
        <f>INDEX('Bảng Giá'!$L$2:$L$64,MATCH(TRIM('References data'!B497),'Bảng Giá'!$K$2:$K$64,0))</f>
        <v>Đà Nẵng</v>
      </c>
      <c r="D497" s="43" t="s">
        <v>2653</v>
      </c>
      <c r="E497" t="s">
        <v>2648</v>
      </c>
      <c r="F497" t="str">
        <f>INDEX('Bảng Giá'!$L$2:$L$64,MATCH(TRIM('References data'!E497),'Bảng Giá'!$K$2:$K$64,0))</f>
        <v>Hồ Chí Minh</v>
      </c>
      <c r="G497" t="str">
        <f t="shared" si="7"/>
        <v>Đà Nẵng-Hồ Chí Minh</v>
      </c>
      <c r="H497" t="str">
        <f>INDEX('Bảng Giá'!$N$2:$N$46,MATCH('References data'!G497,'Bảng Giá'!$Q$2:$Q$46,0))</f>
        <v>Liên Vùng đặc biệt</v>
      </c>
    </row>
    <row r="498" spans="1:8" x14ac:dyDescent="0.25">
      <c r="A498" s="12" t="s">
        <v>2740</v>
      </c>
      <c r="B498" t="s">
        <v>2651</v>
      </c>
      <c r="C498" s="45" t="str">
        <f>INDEX('Bảng Giá'!$L$2:$L$64,MATCH(TRIM('References data'!B498),'Bảng Giá'!$K$2:$K$64,0))</f>
        <v>Vùng 2</v>
      </c>
      <c r="D498" s="43" t="s">
        <v>2653</v>
      </c>
      <c r="E498" t="s">
        <v>2648</v>
      </c>
      <c r="F498" t="str">
        <f>INDEX('Bảng Giá'!$L$2:$L$64,MATCH(TRIM('References data'!E498),'Bảng Giá'!$K$2:$K$64,0))</f>
        <v>Hồ Chí Minh</v>
      </c>
      <c r="G498" t="str">
        <f t="shared" si="7"/>
        <v>Vùng 2-Hồ Chí Minh</v>
      </c>
      <c r="H498" t="str">
        <f>INDEX('Bảng Giá'!$N$2:$N$46,MATCH('References data'!G498,'Bảng Giá'!$Q$2:$Q$46,0))</f>
        <v>Liên Vùng</v>
      </c>
    </row>
    <row r="499" spans="1:8" x14ac:dyDescent="0.25">
      <c r="A499" s="12" t="s">
        <v>2660</v>
      </c>
      <c r="B499" t="s">
        <v>2661</v>
      </c>
      <c r="C499" s="45" t="str">
        <f>INDEX('Bảng Giá'!$L$2:$L$64,MATCH(TRIM('References data'!B499),'Bảng Giá'!$K$2:$K$64,0))</f>
        <v>Vùng 2</v>
      </c>
      <c r="D499" s="43" t="s">
        <v>2653</v>
      </c>
      <c r="E499" t="s">
        <v>2648</v>
      </c>
      <c r="F499" t="str">
        <f>INDEX('Bảng Giá'!$L$2:$L$64,MATCH(TRIM('References data'!E499),'Bảng Giá'!$K$2:$K$64,0))</f>
        <v>Hồ Chí Minh</v>
      </c>
      <c r="G499" t="str">
        <f t="shared" si="7"/>
        <v>Vùng 2-Hồ Chí Minh</v>
      </c>
      <c r="H499" t="str">
        <f>INDEX('Bảng Giá'!$N$2:$N$46,MATCH('References data'!G499,'Bảng Giá'!$Q$2:$Q$46,0))</f>
        <v>Liên Vùng</v>
      </c>
    </row>
    <row r="500" spans="1:8" x14ac:dyDescent="0.25">
      <c r="A500" s="12" t="s">
        <v>2777</v>
      </c>
      <c r="B500" t="s">
        <v>2756</v>
      </c>
      <c r="C500" s="45" t="str">
        <f>INDEX('Bảng Giá'!$L$2:$L$64,MATCH(TRIM('References data'!B500),'Bảng Giá'!$K$2:$K$64,0))</f>
        <v>Đà Nẵng</v>
      </c>
      <c r="D500" s="43" t="s">
        <v>2653</v>
      </c>
      <c r="E500" t="s">
        <v>2648</v>
      </c>
      <c r="F500" t="str">
        <f>INDEX('Bảng Giá'!$L$2:$L$64,MATCH(TRIM('References data'!E500),'Bảng Giá'!$K$2:$K$64,0))</f>
        <v>Hồ Chí Minh</v>
      </c>
      <c r="G500" t="str">
        <f t="shared" si="7"/>
        <v>Đà Nẵng-Hồ Chí Minh</v>
      </c>
      <c r="H500" t="str">
        <f>INDEX('Bảng Giá'!$N$2:$N$46,MATCH('References data'!G500,'Bảng Giá'!$Q$2:$Q$46,0))</f>
        <v>Liên Vùng đặc biệt</v>
      </c>
    </row>
    <row r="501" spans="1:8" x14ac:dyDescent="0.25">
      <c r="A501" s="12" t="s">
        <v>2772</v>
      </c>
      <c r="B501" t="s">
        <v>2756</v>
      </c>
      <c r="C501" s="45" t="str">
        <f>INDEX('Bảng Giá'!$L$2:$L$64,MATCH(TRIM('References data'!B501),'Bảng Giá'!$K$2:$K$64,0))</f>
        <v>Đà Nẵng</v>
      </c>
      <c r="D501" s="43" t="s">
        <v>2653</v>
      </c>
      <c r="E501" t="s">
        <v>2648</v>
      </c>
      <c r="F501" t="str">
        <f>INDEX('Bảng Giá'!$L$2:$L$64,MATCH(TRIM('References data'!E501),'Bảng Giá'!$K$2:$K$64,0))</f>
        <v>Hồ Chí Minh</v>
      </c>
      <c r="G501" t="str">
        <f t="shared" si="7"/>
        <v>Đà Nẵng-Hồ Chí Minh</v>
      </c>
      <c r="H501" t="str">
        <f>INDEX('Bảng Giá'!$N$2:$N$46,MATCH('References data'!G501,'Bảng Giá'!$Q$2:$Q$46,0))</f>
        <v>Liên Vùng đặc biệt</v>
      </c>
    </row>
    <row r="502" spans="1:8" x14ac:dyDescent="0.25">
      <c r="A502" s="12" t="s">
        <v>2772</v>
      </c>
      <c r="B502" t="s">
        <v>2756</v>
      </c>
      <c r="C502" s="45" t="str">
        <f>INDEX('Bảng Giá'!$L$2:$L$64,MATCH(TRIM('References data'!B502),'Bảng Giá'!$K$2:$K$64,0))</f>
        <v>Đà Nẵng</v>
      </c>
      <c r="D502" s="43" t="s">
        <v>2653</v>
      </c>
      <c r="E502" t="s">
        <v>2648</v>
      </c>
      <c r="F502" t="str">
        <f>INDEX('Bảng Giá'!$L$2:$L$64,MATCH(TRIM('References data'!E502),'Bảng Giá'!$K$2:$K$64,0))</f>
        <v>Hồ Chí Minh</v>
      </c>
      <c r="G502" t="str">
        <f t="shared" si="7"/>
        <v>Đà Nẵng-Hồ Chí Minh</v>
      </c>
      <c r="H502" t="str">
        <f>INDEX('Bảng Giá'!$N$2:$N$46,MATCH('References data'!G502,'Bảng Giá'!$Q$2:$Q$46,0))</f>
        <v>Liên Vùng đặc biệt</v>
      </c>
    </row>
    <row r="503" spans="1:8" x14ac:dyDescent="0.25">
      <c r="A503" s="12" t="s">
        <v>2772</v>
      </c>
      <c r="B503" t="s">
        <v>2756</v>
      </c>
      <c r="C503" s="45" t="str">
        <f>INDEX('Bảng Giá'!$L$2:$L$64,MATCH(TRIM('References data'!B503),'Bảng Giá'!$K$2:$K$64,0))</f>
        <v>Đà Nẵng</v>
      </c>
      <c r="D503" s="43" t="s">
        <v>2653</v>
      </c>
      <c r="E503" t="s">
        <v>2648</v>
      </c>
      <c r="F503" t="str">
        <f>INDEX('Bảng Giá'!$L$2:$L$64,MATCH(TRIM('References data'!E503),'Bảng Giá'!$K$2:$K$64,0))</f>
        <v>Hồ Chí Minh</v>
      </c>
      <c r="G503" t="str">
        <f t="shared" si="7"/>
        <v>Đà Nẵng-Hồ Chí Minh</v>
      </c>
      <c r="H503" t="str">
        <f>INDEX('Bảng Giá'!$N$2:$N$46,MATCH('References data'!G503,'Bảng Giá'!$Q$2:$Q$46,0))</f>
        <v>Liên Vùng đặc biệt</v>
      </c>
    </row>
    <row r="504" spans="1:8" x14ac:dyDescent="0.25">
      <c r="A504" s="12" t="s">
        <v>2757</v>
      </c>
      <c r="B504" t="s">
        <v>2756</v>
      </c>
      <c r="C504" s="45" t="str">
        <f>INDEX('Bảng Giá'!$L$2:$L$64,MATCH(TRIM('References data'!B504),'Bảng Giá'!$K$2:$K$64,0))</f>
        <v>Đà Nẵng</v>
      </c>
      <c r="D504" s="43" t="s">
        <v>2653</v>
      </c>
      <c r="E504" t="s">
        <v>2648</v>
      </c>
      <c r="F504" t="str">
        <f>INDEX('Bảng Giá'!$L$2:$L$64,MATCH(TRIM('References data'!E504),'Bảng Giá'!$K$2:$K$64,0))</f>
        <v>Hồ Chí Minh</v>
      </c>
      <c r="G504" t="str">
        <f t="shared" si="7"/>
        <v>Đà Nẵng-Hồ Chí Minh</v>
      </c>
      <c r="H504" t="str">
        <f>INDEX('Bảng Giá'!$N$2:$N$46,MATCH('References data'!G504,'Bảng Giá'!$Q$2:$Q$46,0))</f>
        <v>Liên Vùng đặc biệt</v>
      </c>
    </row>
    <row r="505" spans="1:8" x14ac:dyDescent="0.25">
      <c r="A505" s="12" t="s">
        <v>2750</v>
      </c>
      <c r="B505" t="s">
        <v>2751</v>
      </c>
      <c r="C505" s="45" t="str">
        <f>INDEX('Bảng Giá'!$L$2:$L$64,MATCH(TRIM('References data'!B505),'Bảng Giá'!$K$2:$K$64,0))</f>
        <v>Vùng 2</v>
      </c>
      <c r="D505" s="43" t="s">
        <v>2653</v>
      </c>
      <c r="E505" t="s">
        <v>2648</v>
      </c>
      <c r="F505" t="str">
        <f>INDEX('Bảng Giá'!$L$2:$L$64,MATCH(TRIM('References data'!E505),'Bảng Giá'!$K$2:$K$64,0))</f>
        <v>Hồ Chí Minh</v>
      </c>
      <c r="G505" t="str">
        <f t="shared" si="7"/>
        <v>Vùng 2-Hồ Chí Minh</v>
      </c>
      <c r="H505" t="str">
        <f>INDEX('Bảng Giá'!$N$2:$N$46,MATCH('References data'!G505,'Bảng Giá'!$Q$2:$Q$46,0))</f>
        <v>Liên Vùng</v>
      </c>
    </row>
    <row r="506" spans="1:8" x14ac:dyDescent="0.25">
      <c r="A506" s="12" t="s">
        <v>2757</v>
      </c>
      <c r="B506" t="s">
        <v>2756</v>
      </c>
      <c r="C506" s="45" t="str">
        <f>INDEX('Bảng Giá'!$L$2:$L$64,MATCH(TRIM('References data'!B506),'Bảng Giá'!$K$2:$K$64,0))</f>
        <v>Đà Nẵng</v>
      </c>
      <c r="D506" s="43" t="s">
        <v>2653</v>
      </c>
      <c r="E506" t="s">
        <v>2648</v>
      </c>
      <c r="F506" t="str">
        <f>INDEX('Bảng Giá'!$L$2:$L$64,MATCH(TRIM('References data'!E506),'Bảng Giá'!$K$2:$K$64,0))</f>
        <v>Hồ Chí Minh</v>
      </c>
      <c r="G506" t="str">
        <f t="shared" si="7"/>
        <v>Đà Nẵng-Hồ Chí Minh</v>
      </c>
      <c r="H506" t="str">
        <f>INDEX('Bảng Giá'!$N$2:$N$46,MATCH('References data'!G506,'Bảng Giá'!$Q$2:$Q$46,0))</f>
        <v>Liên Vùng đặc biệt</v>
      </c>
    </row>
    <row r="507" spans="1:8" x14ac:dyDescent="0.25">
      <c r="A507" s="12" t="s">
        <v>2772</v>
      </c>
      <c r="B507" t="s">
        <v>2756</v>
      </c>
      <c r="C507" s="45" t="str">
        <f>INDEX('Bảng Giá'!$L$2:$L$64,MATCH(TRIM('References data'!B507),'Bảng Giá'!$K$2:$K$64,0))</f>
        <v>Đà Nẵng</v>
      </c>
      <c r="D507" s="43" t="s">
        <v>2653</v>
      </c>
      <c r="E507" t="s">
        <v>2648</v>
      </c>
      <c r="F507" t="str">
        <f>INDEX('Bảng Giá'!$L$2:$L$64,MATCH(TRIM('References data'!E507),'Bảng Giá'!$K$2:$K$64,0))</f>
        <v>Hồ Chí Minh</v>
      </c>
      <c r="G507" t="str">
        <f t="shared" si="7"/>
        <v>Đà Nẵng-Hồ Chí Minh</v>
      </c>
      <c r="H507" t="str">
        <f>INDEX('Bảng Giá'!$N$2:$N$46,MATCH('References data'!G507,'Bảng Giá'!$Q$2:$Q$46,0))</f>
        <v>Liên Vùng đặc biệt</v>
      </c>
    </row>
    <row r="508" spans="1:8" x14ac:dyDescent="0.25">
      <c r="A508" s="12" t="s">
        <v>2755</v>
      </c>
      <c r="B508" t="s">
        <v>2756</v>
      </c>
      <c r="C508" s="45" t="str">
        <f>INDEX('Bảng Giá'!$L$2:$L$64,MATCH(TRIM('References data'!B508),'Bảng Giá'!$K$2:$K$64,0))</f>
        <v>Đà Nẵng</v>
      </c>
      <c r="D508" s="43" t="s">
        <v>2653</v>
      </c>
      <c r="E508" t="s">
        <v>2648</v>
      </c>
      <c r="F508" t="str">
        <f>INDEX('Bảng Giá'!$L$2:$L$64,MATCH(TRIM('References data'!E508),'Bảng Giá'!$K$2:$K$64,0))</f>
        <v>Hồ Chí Minh</v>
      </c>
      <c r="G508" t="str">
        <f t="shared" si="7"/>
        <v>Đà Nẵng-Hồ Chí Minh</v>
      </c>
      <c r="H508" t="str">
        <f>INDEX('Bảng Giá'!$N$2:$N$46,MATCH('References data'!G508,'Bảng Giá'!$Q$2:$Q$46,0))</f>
        <v>Liên Vùng đặc biệt</v>
      </c>
    </row>
    <row r="509" spans="1:8" x14ac:dyDescent="0.25">
      <c r="A509" s="12" t="s">
        <v>2757</v>
      </c>
      <c r="B509" t="s">
        <v>2756</v>
      </c>
      <c r="C509" s="45" t="str">
        <f>INDEX('Bảng Giá'!$L$2:$L$64,MATCH(TRIM('References data'!B509),'Bảng Giá'!$K$2:$K$64,0))</f>
        <v>Đà Nẵng</v>
      </c>
      <c r="D509" s="43" t="s">
        <v>2653</v>
      </c>
      <c r="E509" t="s">
        <v>2648</v>
      </c>
      <c r="F509" t="str">
        <f>INDEX('Bảng Giá'!$L$2:$L$64,MATCH(TRIM('References data'!E509),'Bảng Giá'!$K$2:$K$64,0))</f>
        <v>Hồ Chí Minh</v>
      </c>
      <c r="G509" t="str">
        <f t="shared" si="7"/>
        <v>Đà Nẵng-Hồ Chí Minh</v>
      </c>
      <c r="H509" t="str">
        <f>INDEX('Bảng Giá'!$N$2:$N$46,MATCH('References data'!G509,'Bảng Giá'!$Q$2:$Q$46,0))</f>
        <v>Liên Vùng đặc biệt</v>
      </c>
    </row>
    <row r="510" spans="1:8" x14ac:dyDescent="0.25">
      <c r="A510" s="12" t="s">
        <v>2757</v>
      </c>
      <c r="B510" t="s">
        <v>2756</v>
      </c>
      <c r="C510" s="45" t="str">
        <f>INDEX('Bảng Giá'!$L$2:$L$64,MATCH(TRIM('References data'!B510),'Bảng Giá'!$K$2:$K$64,0))</f>
        <v>Đà Nẵng</v>
      </c>
      <c r="D510" s="43" t="s">
        <v>2653</v>
      </c>
      <c r="E510" t="s">
        <v>2648</v>
      </c>
      <c r="F510" t="str">
        <f>INDEX('Bảng Giá'!$L$2:$L$64,MATCH(TRIM('References data'!E510),'Bảng Giá'!$K$2:$K$64,0))</f>
        <v>Hồ Chí Minh</v>
      </c>
      <c r="G510" t="str">
        <f t="shared" si="7"/>
        <v>Đà Nẵng-Hồ Chí Minh</v>
      </c>
      <c r="H510" t="str">
        <f>INDEX('Bảng Giá'!$N$2:$N$46,MATCH('References data'!G510,'Bảng Giá'!$Q$2:$Q$46,0))</f>
        <v>Liên Vùng đặc biệt</v>
      </c>
    </row>
    <row r="511" spans="1:8" x14ac:dyDescent="0.25">
      <c r="A511" s="12" t="s">
        <v>2678</v>
      </c>
      <c r="B511" t="s">
        <v>2661</v>
      </c>
      <c r="C511" s="45" t="str">
        <f>INDEX('Bảng Giá'!$L$2:$L$64,MATCH(TRIM('References data'!B511),'Bảng Giá'!$K$2:$K$64,0))</f>
        <v>Vùng 2</v>
      </c>
      <c r="D511" s="43" t="s">
        <v>2653</v>
      </c>
      <c r="E511" t="s">
        <v>2648</v>
      </c>
      <c r="F511" t="str">
        <f>INDEX('Bảng Giá'!$L$2:$L$64,MATCH(TRIM('References data'!E511),'Bảng Giá'!$K$2:$K$64,0))</f>
        <v>Hồ Chí Minh</v>
      </c>
      <c r="G511" t="str">
        <f t="shared" si="7"/>
        <v>Vùng 2-Hồ Chí Minh</v>
      </c>
      <c r="H511" t="str">
        <f>INDEX('Bảng Giá'!$N$2:$N$46,MATCH('References data'!G511,'Bảng Giá'!$Q$2:$Q$46,0))</f>
        <v>Liên Vùng</v>
      </c>
    </row>
    <row r="512" spans="1:8" x14ac:dyDescent="0.25">
      <c r="A512" s="12" t="s">
        <v>2798</v>
      </c>
      <c r="B512" t="s">
        <v>2791</v>
      </c>
      <c r="C512" s="45" t="str">
        <f>INDEX('Bảng Giá'!$L$2:$L$64,MATCH(TRIM('References data'!B512),'Bảng Giá'!$K$2:$K$64,0))</f>
        <v>Vùng 2</v>
      </c>
      <c r="D512" s="43" t="s">
        <v>2653</v>
      </c>
      <c r="E512" t="s">
        <v>2648</v>
      </c>
      <c r="F512" t="str">
        <f>INDEX('Bảng Giá'!$L$2:$L$64,MATCH(TRIM('References data'!E512),'Bảng Giá'!$K$2:$K$64,0))</f>
        <v>Hồ Chí Minh</v>
      </c>
      <c r="G512" t="str">
        <f t="shared" si="7"/>
        <v>Vùng 2-Hồ Chí Minh</v>
      </c>
      <c r="H512" t="str">
        <f>INDEX('Bảng Giá'!$N$2:$N$46,MATCH('References data'!G512,'Bảng Giá'!$Q$2:$Q$46,0))</f>
        <v>Liên Vùng</v>
      </c>
    </row>
    <row r="513" spans="1:8" x14ac:dyDescent="0.25">
      <c r="A513" s="12" t="s">
        <v>2750</v>
      </c>
      <c r="B513" t="s">
        <v>2751</v>
      </c>
      <c r="C513" s="45" t="str">
        <f>INDEX('Bảng Giá'!$L$2:$L$64,MATCH(TRIM('References data'!B513),'Bảng Giá'!$K$2:$K$64,0))</f>
        <v>Vùng 2</v>
      </c>
      <c r="D513" s="43" t="s">
        <v>2653</v>
      </c>
      <c r="E513" t="s">
        <v>2648</v>
      </c>
      <c r="F513" t="str">
        <f>INDEX('Bảng Giá'!$L$2:$L$64,MATCH(TRIM('References data'!E513),'Bảng Giá'!$K$2:$K$64,0))</f>
        <v>Hồ Chí Minh</v>
      </c>
      <c r="G513" t="str">
        <f t="shared" si="7"/>
        <v>Vùng 2-Hồ Chí Minh</v>
      </c>
      <c r="H513" t="str">
        <f>INDEX('Bảng Giá'!$N$2:$N$46,MATCH('References data'!G513,'Bảng Giá'!$Q$2:$Q$46,0))</f>
        <v>Liên Vùng</v>
      </c>
    </row>
    <row r="514" spans="1:8" x14ac:dyDescent="0.25">
      <c r="A514" s="12" t="s">
        <v>2650</v>
      </c>
      <c r="B514" t="s">
        <v>2651</v>
      </c>
      <c r="C514" s="45" t="str">
        <f>INDEX('Bảng Giá'!$L$2:$L$64,MATCH(TRIM('References data'!B514),'Bảng Giá'!$K$2:$K$64,0))</f>
        <v>Vùng 2</v>
      </c>
      <c r="D514" s="43" t="s">
        <v>2653</v>
      </c>
      <c r="E514" t="s">
        <v>2648</v>
      </c>
      <c r="F514" t="str">
        <f>INDEX('Bảng Giá'!$L$2:$L$64,MATCH(TRIM('References data'!E514),'Bảng Giá'!$K$2:$K$64,0))</f>
        <v>Hồ Chí Minh</v>
      </c>
      <c r="G514" t="str">
        <f t="shared" si="7"/>
        <v>Vùng 2-Hồ Chí Minh</v>
      </c>
      <c r="H514" t="str">
        <f>INDEX('Bảng Giá'!$N$2:$N$46,MATCH('References data'!G514,'Bảng Giá'!$Q$2:$Q$46,0))</f>
        <v>Liên Vùng</v>
      </c>
    </row>
    <row r="515" spans="1:8" x14ac:dyDescent="0.25">
      <c r="A515" s="12" t="s">
        <v>2774</v>
      </c>
      <c r="B515" t="s">
        <v>2651</v>
      </c>
      <c r="C515" s="45" t="str">
        <f>INDEX('Bảng Giá'!$L$2:$L$64,MATCH(TRIM('References data'!B515),'Bảng Giá'!$K$2:$K$64,0))</f>
        <v>Vùng 2</v>
      </c>
      <c r="D515" s="43" t="s">
        <v>2653</v>
      </c>
      <c r="E515" t="s">
        <v>2648</v>
      </c>
      <c r="F515" t="str">
        <f>INDEX('Bảng Giá'!$L$2:$L$64,MATCH(TRIM('References data'!E515),'Bảng Giá'!$K$2:$K$64,0))</f>
        <v>Hồ Chí Minh</v>
      </c>
      <c r="G515" t="str">
        <f t="shared" si="7"/>
        <v>Vùng 2-Hồ Chí Minh</v>
      </c>
      <c r="H515" t="str">
        <f>INDEX('Bảng Giá'!$N$2:$N$46,MATCH('References data'!G515,'Bảng Giá'!$Q$2:$Q$46,0))</f>
        <v>Liên Vùng</v>
      </c>
    </row>
    <row r="516" spans="1:8" x14ac:dyDescent="0.25">
      <c r="A516" s="12" t="s">
        <v>2772</v>
      </c>
      <c r="B516" t="s">
        <v>2756</v>
      </c>
      <c r="C516" s="45" t="str">
        <f>INDEX('Bảng Giá'!$L$2:$L$64,MATCH(TRIM('References data'!B516),'Bảng Giá'!$K$2:$K$64,0))</f>
        <v>Đà Nẵng</v>
      </c>
      <c r="D516" s="43" t="s">
        <v>2653</v>
      </c>
      <c r="E516" t="s">
        <v>2648</v>
      </c>
      <c r="F516" t="str">
        <f>INDEX('Bảng Giá'!$L$2:$L$64,MATCH(TRIM('References data'!E516),'Bảng Giá'!$K$2:$K$64,0))</f>
        <v>Hồ Chí Minh</v>
      </c>
      <c r="G516" t="str">
        <f t="shared" ref="G516:G579" si="8">C516&amp;"-"&amp;F516</f>
        <v>Đà Nẵng-Hồ Chí Minh</v>
      </c>
      <c r="H516" t="str">
        <f>INDEX('Bảng Giá'!$N$2:$N$46,MATCH('References data'!G516,'Bảng Giá'!$Q$2:$Q$46,0))</f>
        <v>Liên Vùng đặc biệt</v>
      </c>
    </row>
    <row r="517" spans="1:8" x14ac:dyDescent="0.25">
      <c r="A517" s="12" t="s">
        <v>2773</v>
      </c>
      <c r="B517" t="s">
        <v>2756</v>
      </c>
      <c r="C517" s="45" t="str">
        <f>INDEX('Bảng Giá'!$L$2:$L$64,MATCH(TRIM('References data'!B517),'Bảng Giá'!$K$2:$K$64,0))</f>
        <v>Đà Nẵng</v>
      </c>
      <c r="D517" s="43" t="s">
        <v>2653</v>
      </c>
      <c r="E517" t="s">
        <v>2648</v>
      </c>
      <c r="F517" t="str">
        <f>INDEX('Bảng Giá'!$L$2:$L$64,MATCH(TRIM('References data'!E517),'Bảng Giá'!$K$2:$K$64,0))</f>
        <v>Hồ Chí Minh</v>
      </c>
      <c r="G517" t="str">
        <f t="shared" si="8"/>
        <v>Đà Nẵng-Hồ Chí Minh</v>
      </c>
      <c r="H517" t="str">
        <f>INDEX('Bảng Giá'!$N$2:$N$46,MATCH('References data'!G517,'Bảng Giá'!$Q$2:$Q$46,0))</f>
        <v>Liên Vùng đặc biệt</v>
      </c>
    </row>
    <row r="518" spans="1:8" x14ac:dyDescent="0.25">
      <c r="A518" s="12" t="s">
        <v>2789</v>
      </c>
      <c r="B518" t="s">
        <v>2784</v>
      </c>
      <c r="C518" s="45" t="str">
        <f>INDEX('Bảng Giá'!$L$2:$L$64,MATCH(TRIM('References data'!B518),'Bảng Giá'!$K$2:$K$64,0))</f>
        <v>Vùng 2</v>
      </c>
      <c r="D518" s="43" t="s">
        <v>2653</v>
      </c>
      <c r="E518" t="s">
        <v>2648</v>
      </c>
      <c r="F518" t="str">
        <f>INDEX('Bảng Giá'!$L$2:$L$64,MATCH(TRIM('References data'!E518),'Bảng Giá'!$K$2:$K$64,0))</f>
        <v>Hồ Chí Minh</v>
      </c>
      <c r="G518" t="str">
        <f t="shared" si="8"/>
        <v>Vùng 2-Hồ Chí Minh</v>
      </c>
      <c r="H518" t="str">
        <f>INDEX('Bảng Giá'!$N$2:$N$46,MATCH('References data'!G518,'Bảng Giá'!$Q$2:$Q$46,0))</f>
        <v>Liên Vùng</v>
      </c>
    </row>
    <row r="519" spans="1:8" x14ac:dyDescent="0.25">
      <c r="A519" s="12" t="s">
        <v>2773</v>
      </c>
      <c r="B519" t="s">
        <v>2756</v>
      </c>
      <c r="C519" s="45" t="str">
        <f>INDEX('Bảng Giá'!$L$2:$L$64,MATCH(TRIM('References data'!B519),'Bảng Giá'!$K$2:$K$64,0))</f>
        <v>Đà Nẵng</v>
      </c>
      <c r="D519" s="43" t="s">
        <v>2653</v>
      </c>
      <c r="E519" t="s">
        <v>2648</v>
      </c>
      <c r="F519" t="str">
        <f>INDEX('Bảng Giá'!$L$2:$L$64,MATCH(TRIM('References data'!E519),'Bảng Giá'!$K$2:$K$64,0))</f>
        <v>Hồ Chí Minh</v>
      </c>
      <c r="G519" t="str">
        <f t="shared" si="8"/>
        <v>Đà Nẵng-Hồ Chí Minh</v>
      </c>
      <c r="H519" t="str">
        <f>INDEX('Bảng Giá'!$N$2:$N$46,MATCH('References data'!G519,'Bảng Giá'!$Q$2:$Q$46,0))</f>
        <v>Liên Vùng đặc biệt</v>
      </c>
    </row>
    <row r="520" spans="1:8" x14ac:dyDescent="0.25">
      <c r="A520" s="12" t="s">
        <v>2772</v>
      </c>
      <c r="B520" t="s">
        <v>2756</v>
      </c>
      <c r="C520" s="45" t="str">
        <f>INDEX('Bảng Giá'!$L$2:$L$64,MATCH(TRIM('References data'!B520),'Bảng Giá'!$K$2:$K$64,0))</f>
        <v>Đà Nẵng</v>
      </c>
      <c r="D520" s="43" t="s">
        <v>2653</v>
      </c>
      <c r="E520" t="s">
        <v>2648</v>
      </c>
      <c r="F520" t="str">
        <f>INDEX('Bảng Giá'!$L$2:$L$64,MATCH(TRIM('References data'!E520),'Bảng Giá'!$K$2:$K$64,0))</f>
        <v>Hồ Chí Minh</v>
      </c>
      <c r="G520" t="str">
        <f t="shared" si="8"/>
        <v>Đà Nẵng-Hồ Chí Minh</v>
      </c>
      <c r="H520" t="str">
        <f>INDEX('Bảng Giá'!$N$2:$N$46,MATCH('References data'!G520,'Bảng Giá'!$Q$2:$Q$46,0))</f>
        <v>Liên Vùng đặc biệt</v>
      </c>
    </row>
    <row r="521" spans="1:8" x14ac:dyDescent="0.25">
      <c r="A521" s="12" t="s">
        <v>2773</v>
      </c>
      <c r="B521" t="s">
        <v>2756</v>
      </c>
      <c r="C521" s="45" t="str">
        <f>INDEX('Bảng Giá'!$L$2:$L$64,MATCH(TRIM('References data'!B521),'Bảng Giá'!$K$2:$K$64,0))</f>
        <v>Đà Nẵng</v>
      </c>
      <c r="D521" s="43" t="s">
        <v>2653</v>
      </c>
      <c r="E521" t="s">
        <v>2648</v>
      </c>
      <c r="F521" t="str">
        <f>INDEX('Bảng Giá'!$L$2:$L$64,MATCH(TRIM('References data'!E521),'Bảng Giá'!$K$2:$K$64,0))</f>
        <v>Hồ Chí Minh</v>
      </c>
      <c r="G521" t="str">
        <f t="shared" si="8"/>
        <v>Đà Nẵng-Hồ Chí Minh</v>
      </c>
      <c r="H521" t="str">
        <f>INDEX('Bảng Giá'!$N$2:$N$46,MATCH('References data'!G521,'Bảng Giá'!$Q$2:$Q$46,0))</f>
        <v>Liên Vùng đặc biệt</v>
      </c>
    </row>
    <row r="522" spans="1:8" x14ac:dyDescent="0.25">
      <c r="A522" s="12" t="s">
        <v>2795</v>
      </c>
      <c r="B522" t="s">
        <v>2791</v>
      </c>
      <c r="C522" s="45" t="str">
        <f>INDEX('Bảng Giá'!$L$2:$L$64,MATCH(TRIM('References data'!B522),'Bảng Giá'!$K$2:$K$64,0))</f>
        <v>Vùng 2</v>
      </c>
      <c r="D522" s="43" t="s">
        <v>2653</v>
      </c>
      <c r="E522" t="s">
        <v>2648</v>
      </c>
      <c r="F522" t="str">
        <f>INDEX('Bảng Giá'!$L$2:$L$64,MATCH(TRIM('References data'!E522),'Bảng Giá'!$K$2:$K$64,0))</f>
        <v>Hồ Chí Minh</v>
      </c>
      <c r="G522" t="str">
        <f t="shared" si="8"/>
        <v>Vùng 2-Hồ Chí Minh</v>
      </c>
      <c r="H522" t="str">
        <f>INDEX('Bảng Giá'!$N$2:$N$46,MATCH('References data'!G522,'Bảng Giá'!$Q$2:$Q$46,0))</f>
        <v>Liên Vùng</v>
      </c>
    </row>
    <row r="523" spans="1:8" x14ac:dyDescent="0.25">
      <c r="A523" s="12" t="s">
        <v>2757</v>
      </c>
      <c r="B523" t="s">
        <v>2756</v>
      </c>
      <c r="C523" s="45" t="str">
        <f>INDEX('Bảng Giá'!$L$2:$L$64,MATCH(TRIM('References data'!B523),'Bảng Giá'!$K$2:$K$64,0))</f>
        <v>Đà Nẵng</v>
      </c>
      <c r="D523" s="43" t="s">
        <v>2653</v>
      </c>
      <c r="E523" t="s">
        <v>2648</v>
      </c>
      <c r="F523" t="str">
        <f>INDEX('Bảng Giá'!$L$2:$L$64,MATCH(TRIM('References data'!E523),'Bảng Giá'!$K$2:$K$64,0))</f>
        <v>Hồ Chí Minh</v>
      </c>
      <c r="G523" t="str">
        <f t="shared" si="8"/>
        <v>Đà Nẵng-Hồ Chí Minh</v>
      </c>
      <c r="H523" t="str">
        <f>INDEX('Bảng Giá'!$N$2:$N$46,MATCH('References data'!G523,'Bảng Giá'!$Q$2:$Q$46,0))</f>
        <v>Liên Vùng đặc biệt</v>
      </c>
    </row>
    <row r="524" spans="1:8" x14ac:dyDescent="0.25">
      <c r="A524" s="12" t="s">
        <v>2772</v>
      </c>
      <c r="B524" t="s">
        <v>2756</v>
      </c>
      <c r="C524" s="45" t="str">
        <f>INDEX('Bảng Giá'!$L$2:$L$64,MATCH(TRIM('References data'!B524),'Bảng Giá'!$K$2:$K$64,0))</f>
        <v>Đà Nẵng</v>
      </c>
      <c r="D524" s="43" t="s">
        <v>2653</v>
      </c>
      <c r="E524" t="s">
        <v>2648</v>
      </c>
      <c r="F524" t="str">
        <f>INDEX('Bảng Giá'!$L$2:$L$64,MATCH(TRIM('References data'!E524),'Bảng Giá'!$K$2:$K$64,0))</f>
        <v>Hồ Chí Minh</v>
      </c>
      <c r="G524" t="str">
        <f t="shared" si="8"/>
        <v>Đà Nẵng-Hồ Chí Minh</v>
      </c>
      <c r="H524" t="str">
        <f>INDEX('Bảng Giá'!$N$2:$N$46,MATCH('References data'!G524,'Bảng Giá'!$Q$2:$Q$46,0))</f>
        <v>Liên Vùng đặc biệt</v>
      </c>
    </row>
    <row r="525" spans="1:8" x14ac:dyDescent="0.25">
      <c r="A525" s="12" t="s">
        <v>2755</v>
      </c>
      <c r="B525" t="s">
        <v>2756</v>
      </c>
      <c r="C525" s="45" t="str">
        <f>INDEX('Bảng Giá'!$L$2:$L$64,MATCH(TRIM('References data'!B525),'Bảng Giá'!$K$2:$K$64,0))</f>
        <v>Đà Nẵng</v>
      </c>
      <c r="D525" s="43" t="s">
        <v>2653</v>
      </c>
      <c r="E525" t="s">
        <v>2648</v>
      </c>
      <c r="F525" t="str">
        <f>INDEX('Bảng Giá'!$L$2:$L$64,MATCH(TRIM('References data'!E525),'Bảng Giá'!$K$2:$K$64,0))</f>
        <v>Hồ Chí Minh</v>
      </c>
      <c r="G525" t="str">
        <f t="shared" si="8"/>
        <v>Đà Nẵng-Hồ Chí Minh</v>
      </c>
      <c r="H525" t="str">
        <f>INDEX('Bảng Giá'!$N$2:$N$46,MATCH('References data'!G525,'Bảng Giá'!$Q$2:$Q$46,0))</f>
        <v>Liên Vùng đặc biệt</v>
      </c>
    </row>
    <row r="526" spans="1:8" x14ac:dyDescent="0.25">
      <c r="A526" s="12" t="s">
        <v>2755</v>
      </c>
      <c r="B526" t="s">
        <v>2756</v>
      </c>
      <c r="C526" s="45" t="str">
        <f>INDEX('Bảng Giá'!$L$2:$L$64,MATCH(TRIM('References data'!B526),'Bảng Giá'!$K$2:$K$64,0))</f>
        <v>Đà Nẵng</v>
      </c>
      <c r="D526" s="43" t="s">
        <v>2653</v>
      </c>
      <c r="E526" t="s">
        <v>2648</v>
      </c>
      <c r="F526" t="str">
        <f>INDEX('Bảng Giá'!$L$2:$L$64,MATCH(TRIM('References data'!E526),'Bảng Giá'!$K$2:$K$64,0))</f>
        <v>Hồ Chí Minh</v>
      </c>
      <c r="G526" t="str">
        <f t="shared" si="8"/>
        <v>Đà Nẵng-Hồ Chí Minh</v>
      </c>
      <c r="H526" t="str">
        <f>INDEX('Bảng Giá'!$N$2:$N$46,MATCH('References data'!G526,'Bảng Giá'!$Q$2:$Q$46,0))</f>
        <v>Liên Vùng đặc biệt</v>
      </c>
    </row>
    <row r="527" spans="1:8" x14ac:dyDescent="0.25">
      <c r="A527" s="12" t="s">
        <v>2803</v>
      </c>
      <c r="B527" t="s">
        <v>2651</v>
      </c>
      <c r="C527" s="45" t="str">
        <f>INDEX('Bảng Giá'!$L$2:$L$64,MATCH(TRIM('References data'!B527),'Bảng Giá'!$K$2:$K$64,0))</f>
        <v>Vùng 2</v>
      </c>
      <c r="D527" s="43" t="s">
        <v>2653</v>
      </c>
      <c r="E527" t="s">
        <v>2648</v>
      </c>
      <c r="F527" t="str">
        <f>INDEX('Bảng Giá'!$L$2:$L$64,MATCH(TRIM('References data'!E527),'Bảng Giá'!$K$2:$K$64,0))</f>
        <v>Hồ Chí Minh</v>
      </c>
      <c r="G527" t="str">
        <f t="shared" si="8"/>
        <v>Vùng 2-Hồ Chí Minh</v>
      </c>
      <c r="H527" t="str">
        <f>INDEX('Bảng Giá'!$N$2:$N$46,MATCH('References data'!G527,'Bảng Giá'!$Q$2:$Q$46,0))</f>
        <v>Liên Vùng</v>
      </c>
    </row>
    <row r="528" spans="1:8" x14ac:dyDescent="0.25">
      <c r="A528" s="12" t="s">
        <v>2750</v>
      </c>
      <c r="B528" t="s">
        <v>2751</v>
      </c>
      <c r="C528" s="45" t="str">
        <f>INDEX('Bảng Giá'!$L$2:$L$64,MATCH(TRIM('References data'!B528),'Bảng Giá'!$K$2:$K$64,0))</f>
        <v>Vùng 2</v>
      </c>
      <c r="D528" s="43" t="s">
        <v>3011</v>
      </c>
      <c r="E528" t="s">
        <v>2648</v>
      </c>
      <c r="F528" t="str">
        <f>INDEX('Bảng Giá'!$L$2:$L$64,MATCH(TRIM('References data'!E528),'Bảng Giá'!$K$2:$K$64,0))</f>
        <v>Hồ Chí Minh</v>
      </c>
      <c r="G528" t="str">
        <f t="shared" si="8"/>
        <v>Vùng 2-Hồ Chí Minh</v>
      </c>
      <c r="H528" t="str">
        <f>INDEX('Bảng Giá'!$N$2:$N$46,MATCH('References data'!G528,'Bảng Giá'!$Q$2:$Q$46,0))</f>
        <v>Liên Vùng</v>
      </c>
    </row>
    <row r="529" spans="1:8" x14ac:dyDescent="0.25">
      <c r="A529" s="12" t="s">
        <v>2750</v>
      </c>
      <c r="B529" t="s">
        <v>2751</v>
      </c>
      <c r="C529" s="45" t="str">
        <f>INDEX('Bảng Giá'!$L$2:$L$64,MATCH(TRIM('References data'!B529),'Bảng Giá'!$K$2:$K$64,0))</f>
        <v>Vùng 2</v>
      </c>
      <c r="D529" s="43" t="s">
        <v>3011</v>
      </c>
      <c r="E529" t="s">
        <v>2648</v>
      </c>
      <c r="F529" t="str">
        <f>INDEX('Bảng Giá'!$L$2:$L$64,MATCH(TRIM('References data'!E529),'Bảng Giá'!$K$2:$K$64,0))</f>
        <v>Hồ Chí Minh</v>
      </c>
      <c r="G529" t="str">
        <f t="shared" si="8"/>
        <v>Vùng 2-Hồ Chí Minh</v>
      </c>
      <c r="H529" t="str">
        <f>INDEX('Bảng Giá'!$N$2:$N$46,MATCH('References data'!G529,'Bảng Giá'!$Q$2:$Q$46,0))</f>
        <v>Liên Vùng</v>
      </c>
    </row>
    <row r="530" spans="1:8" x14ac:dyDescent="0.25">
      <c r="A530" s="12" t="s">
        <v>2740</v>
      </c>
      <c r="B530" t="s">
        <v>2651</v>
      </c>
      <c r="C530" s="45" t="str">
        <f>INDEX('Bảng Giá'!$L$2:$L$64,MATCH(TRIM('References data'!B530),'Bảng Giá'!$K$2:$K$64,0))</f>
        <v>Vùng 2</v>
      </c>
      <c r="D530" s="43" t="s">
        <v>3011</v>
      </c>
      <c r="E530" t="s">
        <v>2648</v>
      </c>
      <c r="F530" t="str">
        <f>INDEX('Bảng Giá'!$L$2:$L$64,MATCH(TRIM('References data'!E530),'Bảng Giá'!$K$2:$K$64,0))</f>
        <v>Hồ Chí Minh</v>
      </c>
      <c r="G530" t="str">
        <f t="shared" si="8"/>
        <v>Vùng 2-Hồ Chí Minh</v>
      </c>
      <c r="H530" t="str">
        <f>INDEX('Bảng Giá'!$N$2:$N$46,MATCH('References data'!G530,'Bảng Giá'!$Q$2:$Q$46,0))</f>
        <v>Liên Vùng</v>
      </c>
    </row>
    <row r="531" spans="1:8" x14ac:dyDescent="0.25">
      <c r="A531" s="12" t="s">
        <v>2750</v>
      </c>
      <c r="B531" t="s">
        <v>2751</v>
      </c>
      <c r="C531" s="45" t="str">
        <f>INDEX('Bảng Giá'!$L$2:$L$64,MATCH(TRIM('References data'!B531),'Bảng Giá'!$K$2:$K$64,0))</f>
        <v>Vùng 2</v>
      </c>
      <c r="D531" s="43" t="s">
        <v>3011</v>
      </c>
      <c r="E531" t="s">
        <v>2648</v>
      </c>
      <c r="F531" t="str">
        <f>INDEX('Bảng Giá'!$L$2:$L$64,MATCH(TRIM('References data'!E531),'Bảng Giá'!$K$2:$K$64,0))</f>
        <v>Hồ Chí Minh</v>
      </c>
      <c r="G531" t="str">
        <f t="shared" si="8"/>
        <v>Vùng 2-Hồ Chí Minh</v>
      </c>
      <c r="H531" t="str">
        <f>INDEX('Bảng Giá'!$N$2:$N$46,MATCH('References data'!G531,'Bảng Giá'!$Q$2:$Q$46,0))</f>
        <v>Liên Vùng</v>
      </c>
    </row>
    <row r="532" spans="1:8" x14ac:dyDescent="0.25">
      <c r="A532" s="12" t="s">
        <v>2750</v>
      </c>
      <c r="B532" t="s">
        <v>2751</v>
      </c>
      <c r="C532" s="45" t="str">
        <f>INDEX('Bảng Giá'!$L$2:$L$64,MATCH(TRIM('References data'!B532),'Bảng Giá'!$K$2:$K$64,0))</f>
        <v>Vùng 2</v>
      </c>
      <c r="D532" s="43" t="s">
        <v>3011</v>
      </c>
      <c r="E532" t="s">
        <v>2648</v>
      </c>
      <c r="F532" t="str">
        <f>INDEX('Bảng Giá'!$L$2:$L$64,MATCH(TRIM('References data'!E532),'Bảng Giá'!$K$2:$K$64,0))</f>
        <v>Hồ Chí Minh</v>
      </c>
      <c r="G532" t="str">
        <f t="shared" si="8"/>
        <v>Vùng 2-Hồ Chí Minh</v>
      </c>
      <c r="H532" t="str">
        <f>INDEX('Bảng Giá'!$N$2:$N$46,MATCH('References data'!G532,'Bảng Giá'!$Q$2:$Q$46,0))</f>
        <v>Liên Vùng</v>
      </c>
    </row>
    <row r="533" spans="1:8" x14ac:dyDescent="0.25">
      <c r="A533" s="12" t="s">
        <v>2750</v>
      </c>
      <c r="B533" t="s">
        <v>2751</v>
      </c>
      <c r="C533" s="45" t="str">
        <f>INDEX('Bảng Giá'!$L$2:$L$64,MATCH(TRIM('References data'!B533),'Bảng Giá'!$K$2:$K$64,0))</f>
        <v>Vùng 2</v>
      </c>
      <c r="D533" s="43" t="s">
        <v>3011</v>
      </c>
      <c r="E533" t="s">
        <v>2648</v>
      </c>
      <c r="F533" t="str">
        <f>INDEX('Bảng Giá'!$L$2:$L$64,MATCH(TRIM('References data'!E533),'Bảng Giá'!$K$2:$K$64,0))</f>
        <v>Hồ Chí Minh</v>
      </c>
      <c r="G533" t="str">
        <f t="shared" si="8"/>
        <v>Vùng 2-Hồ Chí Minh</v>
      </c>
      <c r="H533" t="str">
        <f>INDEX('Bảng Giá'!$N$2:$N$46,MATCH('References data'!G533,'Bảng Giá'!$Q$2:$Q$46,0))</f>
        <v>Liên Vùng</v>
      </c>
    </row>
    <row r="534" spans="1:8" x14ac:dyDescent="0.25">
      <c r="A534" s="12" t="s">
        <v>2740</v>
      </c>
      <c r="B534" t="s">
        <v>2651</v>
      </c>
      <c r="C534" s="45" t="str">
        <f>INDEX('Bảng Giá'!$L$2:$L$64,MATCH(TRIM('References data'!B534),'Bảng Giá'!$K$2:$K$64,0))</f>
        <v>Vùng 2</v>
      </c>
      <c r="D534" s="43" t="s">
        <v>3011</v>
      </c>
      <c r="E534" t="s">
        <v>2648</v>
      </c>
      <c r="F534" t="str">
        <f>INDEX('Bảng Giá'!$L$2:$L$64,MATCH(TRIM('References data'!E534),'Bảng Giá'!$K$2:$K$64,0))</f>
        <v>Hồ Chí Minh</v>
      </c>
      <c r="G534" t="str">
        <f t="shared" si="8"/>
        <v>Vùng 2-Hồ Chí Minh</v>
      </c>
      <c r="H534" t="str">
        <f>INDEX('Bảng Giá'!$N$2:$N$46,MATCH('References data'!G534,'Bảng Giá'!$Q$2:$Q$46,0))</f>
        <v>Liên Vùng</v>
      </c>
    </row>
    <row r="535" spans="1:8" x14ac:dyDescent="0.25">
      <c r="A535" s="12" t="s">
        <v>2774</v>
      </c>
      <c r="B535" t="s">
        <v>2651</v>
      </c>
      <c r="C535" s="45" t="str">
        <f>INDEX('Bảng Giá'!$L$2:$L$64,MATCH(TRIM('References data'!B535),'Bảng Giá'!$K$2:$K$64,0))</f>
        <v>Vùng 2</v>
      </c>
      <c r="D535" s="43" t="s">
        <v>3011</v>
      </c>
      <c r="E535" t="s">
        <v>2648</v>
      </c>
      <c r="F535" t="str">
        <f>INDEX('Bảng Giá'!$L$2:$L$64,MATCH(TRIM('References data'!E535),'Bảng Giá'!$K$2:$K$64,0))</f>
        <v>Hồ Chí Minh</v>
      </c>
      <c r="G535" t="str">
        <f t="shared" si="8"/>
        <v>Vùng 2-Hồ Chí Minh</v>
      </c>
      <c r="H535" t="str">
        <f>INDEX('Bảng Giá'!$N$2:$N$46,MATCH('References data'!G535,'Bảng Giá'!$Q$2:$Q$46,0))</f>
        <v>Liên Vùng</v>
      </c>
    </row>
    <row r="536" spans="1:8" x14ac:dyDescent="0.25">
      <c r="A536" s="12" t="s">
        <v>2750</v>
      </c>
      <c r="B536" t="s">
        <v>2751</v>
      </c>
      <c r="C536" s="45" t="str">
        <f>INDEX('Bảng Giá'!$L$2:$L$64,MATCH(TRIM('References data'!B536),'Bảng Giá'!$K$2:$K$64,0))</f>
        <v>Vùng 2</v>
      </c>
      <c r="D536" s="43" t="s">
        <v>3011</v>
      </c>
      <c r="E536" t="s">
        <v>2648</v>
      </c>
      <c r="F536" t="str">
        <f>INDEX('Bảng Giá'!$L$2:$L$64,MATCH(TRIM('References data'!E536),'Bảng Giá'!$K$2:$K$64,0))</f>
        <v>Hồ Chí Minh</v>
      </c>
      <c r="G536" t="str">
        <f t="shared" si="8"/>
        <v>Vùng 2-Hồ Chí Minh</v>
      </c>
      <c r="H536" t="str">
        <f>INDEX('Bảng Giá'!$N$2:$N$46,MATCH('References data'!G536,'Bảng Giá'!$Q$2:$Q$46,0))</f>
        <v>Liên Vùng</v>
      </c>
    </row>
    <row r="537" spans="1:8" x14ac:dyDescent="0.25">
      <c r="A537" s="12" t="s">
        <v>2750</v>
      </c>
      <c r="B537" t="s">
        <v>2751</v>
      </c>
      <c r="C537" s="45" t="str">
        <f>INDEX('Bảng Giá'!$L$2:$L$64,MATCH(TRIM('References data'!B537),'Bảng Giá'!$K$2:$K$64,0))</f>
        <v>Vùng 2</v>
      </c>
      <c r="D537" s="43" t="s">
        <v>3011</v>
      </c>
      <c r="E537" t="s">
        <v>2648</v>
      </c>
      <c r="F537" t="str">
        <f>INDEX('Bảng Giá'!$L$2:$L$64,MATCH(TRIM('References data'!E537),'Bảng Giá'!$K$2:$K$64,0))</f>
        <v>Hồ Chí Minh</v>
      </c>
      <c r="G537" t="str">
        <f t="shared" si="8"/>
        <v>Vùng 2-Hồ Chí Minh</v>
      </c>
      <c r="H537" t="str">
        <f>INDEX('Bảng Giá'!$N$2:$N$46,MATCH('References data'!G537,'Bảng Giá'!$Q$2:$Q$46,0))</f>
        <v>Liên Vùng</v>
      </c>
    </row>
    <row r="538" spans="1:8" x14ac:dyDescent="0.25">
      <c r="A538" s="12" t="s">
        <v>2789</v>
      </c>
      <c r="B538" t="s">
        <v>2784</v>
      </c>
      <c r="C538" s="45" t="str">
        <f>INDEX('Bảng Giá'!$L$2:$L$64,MATCH(TRIM('References data'!B538),'Bảng Giá'!$K$2:$K$64,0))</f>
        <v>Vùng 2</v>
      </c>
      <c r="D538" s="43" t="s">
        <v>3011</v>
      </c>
      <c r="E538" t="s">
        <v>2648</v>
      </c>
      <c r="F538" t="str">
        <f>INDEX('Bảng Giá'!$L$2:$L$64,MATCH(TRIM('References data'!E538),'Bảng Giá'!$K$2:$K$64,0))</f>
        <v>Hồ Chí Minh</v>
      </c>
      <c r="G538" t="str">
        <f t="shared" si="8"/>
        <v>Vùng 2-Hồ Chí Minh</v>
      </c>
      <c r="H538" t="str">
        <f>INDEX('Bảng Giá'!$N$2:$N$46,MATCH('References data'!G538,'Bảng Giá'!$Q$2:$Q$46,0))</f>
        <v>Liên Vùng</v>
      </c>
    </row>
    <row r="539" spans="1:8" x14ac:dyDescent="0.25">
      <c r="A539" s="12" t="s">
        <v>2792</v>
      </c>
      <c r="B539" t="s">
        <v>2791</v>
      </c>
      <c r="C539" s="45" t="str">
        <f>INDEX('Bảng Giá'!$L$2:$L$64,MATCH(TRIM('References data'!B539),'Bảng Giá'!$K$2:$K$64,0))</f>
        <v>Vùng 2</v>
      </c>
      <c r="D539" s="43" t="s">
        <v>3011</v>
      </c>
      <c r="E539" t="s">
        <v>2648</v>
      </c>
      <c r="F539" t="str">
        <f>INDEX('Bảng Giá'!$L$2:$L$64,MATCH(TRIM('References data'!E539),'Bảng Giá'!$K$2:$K$64,0))</f>
        <v>Hồ Chí Minh</v>
      </c>
      <c r="G539" t="str">
        <f t="shared" si="8"/>
        <v>Vùng 2-Hồ Chí Minh</v>
      </c>
      <c r="H539" t="str">
        <f>INDEX('Bảng Giá'!$N$2:$N$46,MATCH('References data'!G539,'Bảng Giá'!$Q$2:$Q$46,0))</f>
        <v>Liên Vùng</v>
      </c>
    </row>
    <row r="540" spans="1:8" x14ac:dyDescent="0.25">
      <c r="A540" s="12" t="s">
        <v>2750</v>
      </c>
      <c r="B540" t="s">
        <v>2751</v>
      </c>
      <c r="C540" s="45" t="str">
        <f>INDEX('Bảng Giá'!$L$2:$L$64,MATCH(TRIM('References data'!B540),'Bảng Giá'!$K$2:$K$64,0))</f>
        <v>Vùng 2</v>
      </c>
      <c r="D540" s="43" t="s">
        <v>3011</v>
      </c>
      <c r="E540" t="s">
        <v>2648</v>
      </c>
      <c r="F540" t="str">
        <f>INDEX('Bảng Giá'!$L$2:$L$64,MATCH(TRIM('References data'!E540),'Bảng Giá'!$K$2:$K$64,0))</f>
        <v>Hồ Chí Minh</v>
      </c>
      <c r="G540" t="str">
        <f t="shared" si="8"/>
        <v>Vùng 2-Hồ Chí Minh</v>
      </c>
      <c r="H540" t="str">
        <f>INDEX('Bảng Giá'!$N$2:$N$46,MATCH('References data'!G540,'Bảng Giá'!$Q$2:$Q$46,0))</f>
        <v>Liên Vùng</v>
      </c>
    </row>
    <row r="541" spans="1:8" x14ac:dyDescent="0.25">
      <c r="A541" s="12" t="s">
        <v>2750</v>
      </c>
      <c r="B541" t="s">
        <v>2751</v>
      </c>
      <c r="C541" s="45" t="str">
        <f>INDEX('Bảng Giá'!$L$2:$L$64,MATCH(TRIM('References data'!B541),'Bảng Giá'!$K$2:$K$64,0))</f>
        <v>Vùng 2</v>
      </c>
      <c r="D541" s="43" t="s">
        <v>3011</v>
      </c>
      <c r="E541" t="s">
        <v>2648</v>
      </c>
      <c r="F541" t="str">
        <f>INDEX('Bảng Giá'!$L$2:$L$64,MATCH(TRIM('References data'!E541),'Bảng Giá'!$K$2:$K$64,0))</f>
        <v>Hồ Chí Minh</v>
      </c>
      <c r="G541" t="str">
        <f t="shared" si="8"/>
        <v>Vùng 2-Hồ Chí Minh</v>
      </c>
      <c r="H541" t="str">
        <f>INDEX('Bảng Giá'!$N$2:$N$46,MATCH('References data'!G541,'Bảng Giá'!$Q$2:$Q$46,0))</f>
        <v>Liên Vùng</v>
      </c>
    </row>
    <row r="542" spans="1:8" x14ac:dyDescent="0.25">
      <c r="A542" s="12" t="s">
        <v>2750</v>
      </c>
      <c r="B542" t="s">
        <v>2751</v>
      </c>
      <c r="C542" s="45" t="str">
        <f>INDEX('Bảng Giá'!$L$2:$L$64,MATCH(TRIM('References data'!B542),'Bảng Giá'!$K$2:$K$64,0))</f>
        <v>Vùng 2</v>
      </c>
      <c r="D542" s="43" t="s">
        <v>3011</v>
      </c>
      <c r="E542" t="s">
        <v>2648</v>
      </c>
      <c r="F542" t="str">
        <f>INDEX('Bảng Giá'!$L$2:$L$64,MATCH(TRIM('References data'!E542),'Bảng Giá'!$K$2:$K$64,0))</f>
        <v>Hồ Chí Minh</v>
      </c>
      <c r="G542" t="str">
        <f t="shared" si="8"/>
        <v>Vùng 2-Hồ Chí Minh</v>
      </c>
      <c r="H542" t="str">
        <f>INDEX('Bảng Giá'!$N$2:$N$46,MATCH('References data'!G542,'Bảng Giá'!$Q$2:$Q$46,0))</f>
        <v>Liên Vùng</v>
      </c>
    </row>
    <row r="543" spans="1:8" x14ac:dyDescent="0.25">
      <c r="A543" s="12" t="s">
        <v>2750</v>
      </c>
      <c r="B543" t="s">
        <v>2751</v>
      </c>
      <c r="C543" s="45" t="str">
        <f>INDEX('Bảng Giá'!$L$2:$L$64,MATCH(TRIM('References data'!B543),'Bảng Giá'!$K$2:$K$64,0))</f>
        <v>Vùng 2</v>
      </c>
      <c r="D543" s="43" t="s">
        <v>3011</v>
      </c>
      <c r="E543" t="s">
        <v>2648</v>
      </c>
      <c r="F543" t="str">
        <f>INDEX('Bảng Giá'!$L$2:$L$64,MATCH(TRIM('References data'!E543),'Bảng Giá'!$K$2:$K$64,0))</f>
        <v>Hồ Chí Minh</v>
      </c>
      <c r="G543" t="str">
        <f t="shared" si="8"/>
        <v>Vùng 2-Hồ Chí Minh</v>
      </c>
      <c r="H543" t="str">
        <f>INDEX('Bảng Giá'!$N$2:$N$46,MATCH('References data'!G543,'Bảng Giá'!$Q$2:$Q$46,0))</f>
        <v>Liên Vùng</v>
      </c>
    </row>
    <row r="544" spans="1:8" x14ac:dyDescent="0.25">
      <c r="A544" s="12" t="s">
        <v>2750</v>
      </c>
      <c r="B544" t="s">
        <v>2751</v>
      </c>
      <c r="C544" s="45" t="str">
        <f>INDEX('Bảng Giá'!$L$2:$L$64,MATCH(TRIM('References data'!B544),'Bảng Giá'!$K$2:$K$64,0))</f>
        <v>Vùng 2</v>
      </c>
      <c r="D544" s="43" t="s">
        <v>3011</v>
      </c>
      <c r="E544" t="s">
        <v>2648</v>
      </c>
      <c r="F544" t="str">
        <f>INDEX('Bảng Giá'!$L$2:$L$64,MATCH(TRIM('References data'!E544),'Bảng Giá'!$K$2:$K$64,0))</f>
        <v>Hồ Chí Minh</v>
      </c>
      <c r="G544" t="str">
        <f t="shared" si="8"/>
        <v>Vùng 2-Hồ Chí Minh</v>
      </c>
      <c r="H544" t="str">
        <f>INDEX('Bảng Giá'!$N$2:$N$46,MATCH('References data'!G544,'Bảng Giá'!$Q$2:$Q$46,0))</f>
        <v>Liên Vùng</v>
      </c>
    </row>
    <row r="545" spans="1:8" x14ac:dyDescent="0.25">
      <c r="A545" s="12" t="s">
        <v>2750</v>
      </c>
      <c r="B545" t="s">
        <v>2751</v>
      </c>
      <c r="C545" s="45" t="str">
        <f>INDEX('Bảng Giá'!$L$2:$L$64,MATCH(TRIM('References data'!B545),'Bảng Giá'!$K$2:$K$64,0))</f>
        <v>Vùng 2</v>
      </c>
      <c r="D545" s="43" t="s">
        <v>3011</v>
      </c>
      <c r="E545" t="s">
        <v>2648</v>
      </c>
      <c r="F545" t="str">
        <f>INDEX('Bảng Giá'!$L$2:$L$64,MATCH(TRIM('References data'!E545),'Bảng Giá'!$K$2:$K$64,0))</f>
        <v>Hồ Chí Minh</v>
      </c>
      <c r="G545" t="str">
        <f t="shared" si="8"/>
        <v>Vùng 2-Hồ Chí Minh</v>
      </c>
      <c r="H545" t="str">
        <f>INDEX('Bảng Giá'!$N$2:$N$46,MATCH('References data'!G545,'Bảng Giá'!$Q$2:$Q$46,0))</f>
        <v>Liên Vùng</v>
      </c>
    </row>
    <row r="546" spans="1:8" x14ac:dyDescent="0.25">
      <c r="A546" s="12" t="s">
        <v>2762</v>
      </c>
      <c r="B546" t="s">
        <v>2721</v>
      </c>
      <c r="C546" s="45" t="str">
        <f>INDEX('Bảng Giá'!$L$2:$L$64,MATCH(TRIM('References data'!B546),'Bảng Giá'!$K$2:$K$64,0))</f>
        <v>Vùng 3</v>
      </c>
      <c r="D546" s="43" t="s">
        <v>3011</v>
      </c>
      <c r="E546" t="s">
        <v>2648</v>
      </c>
      <c r="F546" t="str">
        <f>INDEX('Bảng Giá'!$L$2:$L$64,MATCH(TRIM('References data'!E546),'Bảng Giá'!$K$2:$K$64,0))</f>
        <v>Hồ Chí Minh</v>
      </c>
      <c r="G546" t="str">
        <f t="shared" si="8"/>
        <v>Vùng 3-Hồ Chí Minh</v>
      </c>
      <c r="H546" t="str">
        <f>INDEX('Bảng Giá'!$N$2:$N$46,MATCH('References data'!G546,'Bảng Giá'!$Q$2:$Q$46,0))</f>
        <v>Liên Vùng</v>
      </c>
    </row>
    <row r="547" spans="1:8" x14ac:dyDescent="0.25">
      <c r="A547" s="12" t="s">
        <v>2762</v>
      </c>
      <c r="B547" t="s">
        <v>2721</v>
      </c>
      <c r="C547" s="45" t="str">
        <f>INDEX('Bảng Giá'!$L$2:$L$64,MATCH(TRIM('References data'!B547),'Bảng Giá'!$K$2:$K$64,0))</f>
        <v>Vùng 3</v>
      </c>
      <c r="D547" s="43" t="s">
        <v>3011</v>
      </c>
      <c r="E547" t="s">
        <v>2648</v>
      </c>
      <c r="F547" t="str">
        <f>INDEX('Bảng Giá'!$L$2:$L$64,MATCH(TRIM('References data'!E547),'Bảng Giá'!$K$2:$K$64,0))</f>
        <v>Hồ Chí Minh</v>
      </c>
      <c r="G547" t="str">
        <f t="shared" si="8"/>
        <v>Vùng 3-Hồ Chí Minh</v>
      </c>
      <c r="H547" t="str">
        <f>INDEX('Bảng Giá'!$N$2:$N$46,MATCH('References data'!G547,'Bảng Giá'!$Q$2:$Q$46,0))</f>
        <v>Liên Vùng</v>
      </c>
    </row>
    <row r="548" spans="1:8" x14ac:dyDescent="0.25">
      <c r="A548" s="22" t="s">
        <v>2820</v>
      </c>
      <c r="B548" t="s">
        <v>2821</v>
      </c>
      <c r="C548" s="45" t="str">
        <f>INDEX('Bảng Giá'!$L$2:$L$64,MATCH(TRIM('References data'!B548),'Bảng Giá'!$K$2:$K$64,0))</f>
        <v>Vùng 3</v>
      </c>
      <c r="D548" s="44" t="s">
        <v>3003</v>
      </c>
      <c r="E548" t="s">
        <v>2639</v>
      </c>
      <c r="F548" t="str">
        <f>INDEX('Bảng Giá'!$L$2:$L$64,MATCH(TRIM('References data'!E548),'Bảng Giá'!$K$2:$K$64,0))</f>
        <v>Hà Nội</v>
      </c>
      <c r="G548" t="str">
        <f t="shared" si="8"/>
        <v>Vùng 3-Hà Nội</v>
      </c>
      <c r="H548" t="str">
        <f>INDEX('Bảng Giá'!$N$2:$N$46,MATCH('References data'!G548,'Bảng Giá'!$Q$2:$Q$46,0))</f>
        <v>Nội Vùng</v>
      </c>
    </row>
    <row r="549" spans="1:8" x14ac:dyDescent="0.25">
      <c r="A549" s="22" t="s">
        <v>2822</v>
      </c>
      <c r="B549" t="s">
        <v>2823</v>
      </c>
      <c r="C549" s="45" t="str">
        <f>INDEX('Bảng Giá'!$L$2:$L$64,MATCH(TRIM('References data'!B549),'Bảng Giá'!$K$2:$K$64,0))</f>
        <v>Vùng 3</v>
      </c>
      <c r="D549" s="44" t="s">
        <v>3003</v>
      </c>
      <c r="E549" t="s">
        <v>2639</v>
      </c>
      <c r="F549" t="str">
        <f>INDEX('Bảng Giá'!$L$2:$L$64,MATCH(TRIM('References data'!E549),'Bảng Giá'!$K$2:$K$64,0))</f>
        <v>Hà Nội</v>
      </c>
      <c r="G549" t="str">
        <f t="shared" si="8"/>
        <v>Vùng 3-Hà Nội</v>
      </c>
      <c r="H549" t="str">
        <f>INDEX('Bảng Giá'!$N$2:$N$46,MATCH('References data'!G549,'Bảng Giá'!$Q$2:$Q$46,0))</f>
        <v>Nội Vùng</v>
      </c>
    </row>
    <row r="550" spans="1:8" x14ac:dyDescent="0.25">
      <c r="A550" s="22" t="s">
        <v>2824</v>
      </c>
      <c r="B550" t="s">
        <v>2764</v>
      </c>
      <c r="C550" s="45" t="str">
        <f>INDEX('Bảng Giá'!$L$2:$L$64,MATCH(TRIM('References data'!B550),'Bảng Giá'!$K$2:$K$64,0))</f>
        <v>Vùng 3</v>
      </c>
      <c r="D550" s="44" t="s">
        <v>3003</v>
      </c>
      <c r="E550" t="s">
        <v>2639</v>
      </c>
      <c r="F550" t="str">
        <f>INDEX('Bảng Giá'!$L$2:$L$64,MATCH(TRIM('References data'!E550),'Bảng Giá'!$K$2:$K$64,0))</f>
        <v>Hà Nội</v>
      </c>
      <c r="G550" t="str">
        <f t="shared" si="8"/>
        <v>Vùng 3-Hà Nội</v>
      </c>
      <c r="H550" t="str">
        <f>INDEX('Bảng Giá'!$N$2:$N$46,MATCH('References data'!G550,'Bảng Giá'!$Q$2:$Q$46,0))</f>
        <v>Nội Vùng</v>
      </c>
    </row>
    <row r="551" spans="1:8" x14ac:dyDescent="0.25">
      <c r="A551" s="22" t="s">
        <v>2825</v>
      </c>
      <c r="B551" t="s">
        <v>2826</v>
      </c>
      <c r="C551" s="45" t="str">
        <f>INDEX('Bảng Giá'!$L$2:$L$64,MATCH(TRIM('References data'!B551),'Bảng Giá'!$K$2:$K$64,0))</f>
        <v>Vùng 3</v>
      </c>
      <c r="D551" s="44" t="s">
        <v>3003</v>
      </c>
      <c r="E551" t="s">
        <v>2639</v>
      </c>
      <c r="F551" t="str">
        <f>INDEX('Bảng Giá'!$L$2:$L$64,MATCH(TRIM('References data'!E551),'Bảng Giá'!$K$2:$K$64,0))</f>
        <v>Hà Nội</v>
      </c>
      <c r="G551" t="str">
        <f t="shared" si="8"/>
        <v>Vùng 3-Hà Nội</v>
      </c>
      <c r="H551" t="str">
        <f>INDEX('Bảng Giá'!$N$2:$N$46,MATCH('References data'!G551,'Bảng Giá'!$Q$2:$Q$46,0))</f>
        <v>Nội Vùng</v>
      </c>
    </row>
    <row r="552" spans="1:8" x14ac:dyDescent="0.25">
      <c r="A552" s="22" t="s">
        <v>2827</v>
      </c>
      <c r="B552" t="s">
        <v>2828</v>
      </c>
      <c r="C552" s="45" t="str">
        <f>INDEX('Bảng Giá'!$L$2:$L$64,MATCH(TRIM('References data'!B552),'Bảng Giá'!$K$2:$K$64,0))</f>
        <v>Vùng 3</v>
      </c>
      <c r="D552" s="44" t="s">
        <v>3003</v>
      </c>
      <c r="E552" t="s">
        <v>2639</v>
      </c>
      <c r="F552" t="str">
        <f>INDEX('Bảng Giá'!$L$2:$L$64,MATCH(TRIM('References data'!E552),'Bảng Giá'!$K$2:$K$64,0))</f>
        <v>Hà Nội</v>
      </c>
      <c r="G552" t="str">
        <f t="shared" si="8"/>
        <v>Vùng 3-Hà Nội</v>
      </c>
      <c r="H552" t="str">
        <f>INDEX('Bảng Giá'!$N$2:$N$46,MATCH('References data'!G552,'Bảng Giá'!$Q$2:$Q$46,0))</f>
        <v>Nội Vùng</v>
      </c>
    </row>
    <row r="553" spans="1:8" x14ac:dyDescent="0.25">
      <c r="A553" s="22" t="s">
        <v>2829</v>
      </c>
      <c r="B553" t="s">
        <v>2699</v>
      </c>
      <c r="C553" s="45" t="str">
        <f>INDEX('Bảng Giá'!$L$2:$L$64,MATCH(TRIM('References data'!B553),'Bảng Giá'!$K$2:$K$64,0))</f>
        <v>Vùng 3</v>
      </c>
      <c r="D553" s="44" t="s">
        <v>3003</v>
      </c>
      <c r="E553" t="s">
        <v>2639</v>
      </c>
      <c r="F553" t="str">
        <f>INDEX('Bảng Giá'!$L$2:$L$64,MATCH(TRIM('References data'!E553),'Bảng Giá'!$K$2:$K$64,0))</f>
        <v>Hà Nội</v>
      </c>
      <c r="G553" t="str">
        <f t="shared" si="8"/>
        <v>Vùng 3-Hà Nội</v>
      </c>
      <c r="H553" t="str">
        <f>INDEX('Bảng Giá'!$N$2:$N$46,MATCH('References data'!G553,'Bảng Giá'!$Q$2:$Q$46,0))</f>
        <v>Nội Vùng</v>
      </c>
    </row>
    <row r="554" spans="1:8" x14ac:dyDescent="0.25">
      <c r="A554" s="22" t="s">
        <v>2829</v>
      </c>
      <c r="B554" t="s">
        <v>2699</v>
      </c>
      <c r="C554" s="45" t="str">
        <f>INDEX('Bảng Giá'!$L$2:$L$64,MATCH(TRIM('References data'!B554),'Bảng Giá'!$K$2:$K$64,0))</f>
        <v>Vùng 3</v>
      </c>
      <c r="D554" s="44" t="s">
        <v>3003</v>
      </c>
      <c r="E554" t="s">
        <v>2639</v>
      </c>
      <c r="F554" t="str">
        <f>INDEX('Bảng Giá'!$L$2:$L$64,MATCH(TRIM('References data'!E554),'Bảng Giá'!$K$2:$K$64,0))</f>
        <v>Hà Nội</v>
      </c>
      <c r="G554" t="str">
        <f t="shared" si="8"/>
        <v>Vùng 3-Hà Nội</v>
      </c>
      <c r="H554" t="str">
        <f>INDEX('Bảng Giá'!$N$2:$N$46,MATCH('References data'!G554,'Bảng Giá'!$Q$2:$Q$46,0))</f>
        <v>Nội Vùng</v>
      </c>
    </row>
    <row r="555" spans="1:8" x14ac:dyDescent="0.25">
      <c r="A555" s="22" t="s">
        <v>2765</v>
      </c>
      <c r="B555" t="s">
        <v>2658</v>
      </c>
      <c r="C555" s="45" t="str">
        <f>INDEX('Bảng Giá'!$L$2:$L$64,MATCH(TRIM('References data'!B555),'Bảng Giá'!$K$2:$K$64,0))</f>
        <v>Vùng 3</v>
      </c>
      <c r="D555" s="44" t="s">
        <v>3003</v>
      </c>
      <c r="E555" t="s">
        <v>2639</v>
      </c>
      <c r="F555" t="str">
        <f>INDEX('Bảng Giá'!$L$2:$L$64,MATCH(TRIM('References data'!E555),'Bảng Giá'!$K$2:$K$64,0))</f>
        <v>Hà Nội</v>
      </c>
      <c r="G555" t="str">
        <f t="shared" si="8"/>
        <v>Vùng 3-Hà Nội</v>
      </c>
      <c r="H555" t="str">
        <f>INDEX('Bảng Giá'!$N$2:$N$46,MATCH('References data'!G555,'Bảng Giá'!$Q$2:$Q$46,0))</f>
        <v>Nội Vùng</v>
      </c>
    </row>
    <row r="556" spans="1:8" x14ac:dyDescent="0.25">
      <c r="A556" s="22" t="s">
        <v>2713</v>
      </c>
      <c r="B556" t="s">
        <v>2714</v>
      </c>
      <c r="C556" s="45" t="str">
        <f>INDEX('Bảng Giá'!$L$2:$L$64,MATCH(TRIM('References data'!B556),'Bảng Giá'!$K$2:$K$64,0))</f>
        <v>Vùng 3</v>
      </c>
      <c r="D556" s="44" t="s">
        <v>3003</v>
      </c>
      <c r="E556" t="s">
        <v>2639</v>
      </c>
      <c r="F556" t="str">
        <f>INDEX('Bảng Giá'!$L$2:$L$64,MATCH(TRIM('References data'!E556),'Bảng Giá'!$K$2:$K$64,0))</f>
        <v>Hà Nội</v>
      </c>
      <c r="G556" t="str">
        <f t="shared" si="8"/>
        <v>Vùng 3-Hà Nội</v>
      </c>
      <c r="H556" t="str">
        <f>INDEX('Bảng Giá'!$N$2:$N$46,MATCH('References data'!G556,'Bảng Giá'!$Q$2:$Q$46,0))</f>
        <v>Nội Vùng</v>
      </c>
    </row>
    <row r="557" spans="1:8" x14ac:dyDescent="0.25">
      <c r="A557" s="22" t="s">
        <v>2830</v>
      </c>
      <c r="B557" t="s">
        <v>2658</v>
      </c>
      <c r="C557" s="45" t="str">
        <f>INDEX('Bảng Giá'!$L$2:$L$64,MATCH(TRIM('References data'!B557),'Bảng Giá'!$K$2:$K$64,0))</f>
        <v>Vùng 3</v>
      </c>
      <c r="D557" s="44" t="s">
        <v>3003</v>
      </c>
      <c r="E557" t="s">
        <v>2639</v>
      </c>
      <c r="F557" t="str">
        <f>INDEX('Bảng Giá'!$L$2:$L$64,MATCH(TRIM('References data'!E557),'Bảng Giá'!$K$2:$K$64,0))</f>
        <v>Hà Nội</v>
      </c>
      <c r="G557" t="str">
        <f t="shared" si="8"/>
        <v>Vùng 3-Hà Nội</v>
      </c>
      <c r="H557" t="str">
        <f>INDEX('Bảng Giá'!$N$2:$N$46,MATCH('References data'!G557,'Bảng Giá'!$Q$2:$Q$46,0))</f>
        <v>Nội Vùng</v>
      </c>
    </row>
    <row r="558" spans="1:8" x14ac:dyDescent="0.25">
      <c r="A558" s="22" t="s">
        <v>2713</v>
      </c>
      <c r="B558" t="s">
        <v>2714</v>
      </c>
      <c r="C558" s="45" t="str">
        <f>INDEX('Bảng Giá'!$L$2:$L$64,MATCH(TRIM('References data'!B558),'Bảng Giá'!$K$2:$K$64,0))</f>
        <v>Vùng 3</v>
      </c>
      <c r="D558" s="44" t="s">
        <v>3003</v>
      </c>
      <c r="E558" t="s">
        <v>2639</v>
      </c>
      <c r="F558" t="str">
        <f>INDEX('Bảng Giá'!$L$2:$L$64,MATCH(TRIM('References data'!E558),'Bảng Giá'!$K$2:$K$64,0))</f>
        <v>Hà Nội</v>
      </c>
      <c r="G558" t="str">
        <f t="shared" si="8"/>
        <v>Vùng 3-Hà Nội</v>
      </c>
      <c r="H558" t="str">
        <f>INDEX('Bảng Giá'!$N$2:$N$46,MATCH('References data'!G558,'Bảng Giá'!$Q$2:$Q$46,0))</f>
        <v>Nội Vùng</v>
      </c>
    </row>
    <row r="559" spans="1:8" x14ac:dyDescent="0.25">
      <c r="A559" s="22" t="s">
        <v>2831</v>
      </c>
      <c r="B559" t="s">
        <v>2823</v>
      </c>
      <c r="C559" s="45" t="str">
        <f>INDEX('Bảng Giá'!$L$2:$L$64,MATCH(TRIM('References data'!B559),'Bảng Giá'!$K$2:$K$64,0))</f>
        <v>Vùng 3</v>
      </c>
      <c r="D559" s="44" t="s">
        <v>3003</v>
      </c>
      <c r="E559" t="s">
        <v>2639</v>
      </c>
      <c r="F559" t="str">
        <f>INDEX('Bảng Giá'!$L$2:$L$64,MATCH(TRIM('References data'!E559),'Bảng Giá'!$K$2:$K$64,0))</f>
        <v>Hà Nội</v>
      </c>
      <c r="G559" t="str">
        <f t="shared" si="8"/>
        <v>Vùng 3-Hà Nội</v>
      </c>
      <c r="H559" t="str">
        <f>INDEX('Bảng Giá'!$N$2:$N$46,MATCH('References data'!G559,'Bảng Giá'!$Q$2:$Q$46,0))</f>
        <v>Nội Vùng</v>
      </c>
    </row>
    <row r="560" spans="1:8" x14ac:dyDescent="0.25">
      <c r="A560" s="22" t="s">
        <v>2832</v>
      </c>
      <c r="B560" t="s">
        <v>2735</v>
      </c>
      <c r="C560" s="45" t="str">
        <f>INDEX('Bảng Giá'!$L$2:$L$64,MATCH(TRIM('References data'!B560),'Bảng Giá'!$K$2:$K$64,0))</f>
        <v>Vùng 3</v>
      </c>
      <c r="D560" s="44" t="s">
        <v>3003</v>
      </c>
      <c r="E560" t="s">
        <v>2639</v>
      </c>
      <c r="F560" t="str">
        <f>INDEX('Bảng Giá'!$L$2:$L$64,MATCH(TRIM('References data'!E560),'Bảng Giá'!$K$2:$K$64,0))</f>
        <v>Hà Nội</v>
      </c>
      <c r="G560" t="str">
        <f t="shared" si="8"/>
        <v>Vùng 3-Hà Nội</v>
      </c>
      <c r="H560" t="str">
        <f>INDEX('Bảng Giá'!$N$2:$N$46,MATCH('References data'!G560,'Bảng Giá'!$Q$2:$Q$46,0))</f>
        <v>Nội Vùng</v>
      </c>
    </row>
    <row r="561" spans="1:8" x14ac:dyDescent="0.25">
      <c r="A561" s="22" t="s">
        <v>2833</v>
      </c>
      <c r="B561" t="s">
        <v>2834</v>
      </c>
      <c r="C561" s="45" t="str">
        <f>INDEX('Bảng Giá'!$L$2:$L$64,MATCH(TRIM('References data'!B561),'Bảng Giá'!$K$2:$K$64,0))</f>
        <v>Vùng 3</v>
      </c>
      <c r="D561" s="44" t="s">
        <v>3003</v>
      </c>
      <c r="E561" t="s">
        <v>2639</v>
      </c>
      <c r="F561" t="str">
        <f>INDEX('Bảng Giá'!$L$2:$L$64,MATCH(TRIM('References data'!E561),'Bảng Giá'!$K$2:$K$64,0))</f>
        <v>Hà Nội</v>
      </c>
      <c r="G561" t="str">
        <f t="shared" si="8"/>
        <v>Vùng 3-Hà Nội</v>
      </c>
      <c r="H561" t="str">
        <f>INDEX('Bảng Giá'!$N$2:$N$46,MATCH('References data'!G561,'Bảng Giá'!$Q$2:$Q$46,0))</f>
        <v>Nội Vùng</v>
      </c>
    </row>
    <row r="562" spans="1:8" x14ac:dyDescent="0.25">
      <c r="A562" s="22" t="s">
        <v>2824</v>
      </c>
      <c r="B562" t="s">
        <v>2764</v>
      </c>
      <c r="C562" s="45" t="str">
        <f>INDEX('Bảng Giá'!$L$2:$L$64,MATCH(TRIM('References data'!B562),'Bảng Giá'!$K$2:$K$64,0))</f>
        <v>Vùng 3</v>
      </c>
      <c r="D562" s="44" t="s">
        <v>3003</v>
      </c>
      <c r="E562" t="s">
        <v>2639</v>
      </c>
      <c r="F562" t="str">
        <f>INDEX('Bảng Giá'!$L$2:$L$64,MATCH(TRIM('References data'!E562),'Bảng Giá'!$K$2:$K$64,0))</f>
        <v>Hà Nội</v>
      </c>
      <c r="G562" t="str">
        <f t="shared" si="8"/>
        <v>Vùng 3-Hà Nội</v>
      </c>
      <c r="H562" t="str">
        <f>INDEX('Bảng Giá'!$N$2:$N$46,MATCH('References data'!G562,'Bảng Giá'!$Q$2:$Q$46,0))</f>
        <v>Nội Vùng</v>
      </c>
    </row>
    <row r="563" spans="1:8" x14ac:dyDescent="0.25">
      <c r="A563" s="22" t="s">
        <v>2835</v>
      </c>
      <c r="B563" t="s">
        <v>2694</v>
      </c>
      <c r="C563" s="45" t="str">
        <f>INDEX('Bảng Giá'!$L$2:$L$64,MATCH(TRIM('References data'!B563),'Bảng Giá'!$K$2:$K$64,0))</f>
        <v>Vùng 3</v>
      </c>
      <c r="D563" s="44" t="s">
        <v>3003</v>
      </c>
      <c r="E563" t="s">
        <v>2639</v>
      </c>
      <c r="F563" t="str">
        <f>INDEX('Bảng Giá'!$L$2:$L$64,MATCH(TRIM('References data'!E563),'Bảng Giá'!$K$2:$K$64,0))</f>
        <v>Hà Nội</v>
      </c>
      <c r="G563" t="str">
        <f t="shared" si="8"/>
        <v>Vùng 3-Hà Nội</v>
      </c>
      <c r="H563" t="str">
        <f>INDEX('Bảng Giá'!$N$2:$N$46,MATCH('References data'!G563,'Bảng Giá'!$Q$2:$Q$46,0))</f>
        <v>Nội Vùng</v>
      </c>
    </row>
    <row r="564" spans="1:8" x14ac:dyDescent="0.25">
      <c r="A564" s="22" t="s">
        <v>2836</v>
      </c>
      <c r="B564" t="s">
        <v>2821</v>
      </c>
      <c r="C564" s="45" t="str">
        <f>INDEX('Bảng Giá'!$L$2:$L$64,MATCH(TRIM('References data'!B564),'Bảng Giá'!$K$2:$K$64,0))</f>
        <v>Vùng 3</v>
      </c>
      <c r="D564" s="44" t="s">
        <v>3003</v>
      </c>
      <c r="E564" t="s">
        <v>2639</v>
      </c>
      <c r="F564" t="str">
        <f>INDEX('Bảng Giá'!$L$2:$L$64,MATCH(TRIM('References data'!E564),'Bảng Giá'!$K$2:$K$64,0))</f>
        <v>Hà Nội</v>
      </c>
      <c r="G564" t="str">
        <f t="shared" si="8"/>
        <v>Vùng 3-Hà Nội</v>
      </c>
      <c r="H564" t="str">
        <f>INDEX('Bảng Giá'!$N$2:$N$46,MATCH('References data'!G564,'Bảng Giá'!$Q$2:$Q$46,0))</f>
        <v>Nội Vùng</v>
      </c>
    </row>
    <row r="565" spans="1:8" x14ac:dyDescent="0.25">
      <c r="A565" s="22" t="s">
        <v>2770</v>
      </c>
      <c r="B565" t="s">
        <v>2771</v>
      </c>
      <c r="C565" s="45" t="str">
        <f>INDEX('Bảng Giá'!$L$2:$L$64,MATCH(TRIM('References data'!B565),'Bảng Giá'!$K$2:$K$64,0))</f>
        <v>Vùng 3</v>
      </c>
      <c r="D565" s="44" t="s">
        <v>3003</v>
      </c>
      <c r="E565" t="s">
        <v>2639</v>
      </c>
      <c r="F565" t="str">
        <f>INDEX('Bảng Giá'!$L$2:$L$64,MATCH(TRIM('References data'!E565),'Bảng Giá'!$K$2:$K$64,0))</f>
        <v>Hà Nội</v>
      </c>
      <c r="G565" t="str">
        <f t="shared" si="8"/>
        <v>Vùng 3-Hà Nội</v>
      </c>
      <c r="H565" t="str">
        <f>INDEX('Bảng Giá'!$N$2:$N$46,MATCH('References data'!G565,'Bảng Giá'!$Q$2:$Q$46,0))</f>
        <v>Nội Vùng</v>
      </c>
    </row>
    <row r="566" spans="1:8" x14ac:dyDescent="0.25">
      <c r="A566" s="22" t="s">
        <v>2837</v>
      </c>
      <c r="B566" t="s">
        <v>2658</v>
      </c>
      <c r="C566" s="45" t="str">
        <f>INDEX('Bảng Giá'!$L$2:$L$64,MATCH(TRIM('References data'!B566),'Bảng Giá'!$K$2:$K$64,0))</f>
        <v>Vùng 3</v>
      </c>
      <c r="D566" s="44" t="s">
        <v>3003</v>
      </c>
      <c r="E566" t="s">
        <v>2639</v>
      </c>
      <c r="F566" t="str">
        <f>INDEX('Bảng Giá'!$L$2:$L$64,MATCH(TRIM('References data'!E566),'Bảng Giá'!$K$2:$K$64,0))</f>
        <v>Hà Nội</v>
      </c>
      <c r="G566" t="str">
        <f t="shared" si="8"/>
        <v>Vùng 3-Hà Nội</v>
      </c>
      <c r="H566" t="str">
        <f>INDEX('Bảng Giá'!$N$2:$N$46,MATCH('References data'!G566,'Bảng Giá'!$Q$2:$Q$46,0))</f>
        <v>Nội Vùng</v>
      </c>
    </row>
    <row r="567" spans="1:8" x14ac:dyDescent="0.25">
      <c r="A567" s="22" t="s">
        <v>2838</v>
      </c>
      <c r="B567" t="s">
        <v>2764</v>
      </c>
      <c r="C567" s="45" t="str">
        <f>INDEX('Bảng Giá'!$L$2:$L$64,MATCH(TRIM('References data'!B567),'Bảng Giá'!$K$2:$K$64,0))</f>
        <v>Vùng 3</v>
      </c>
      <c r="D567" s="44" t="s">
        <v>3003</v>
      </c>
      <c r="E567" t="s">
        <v>2639</v>
      </c>
      <c r="F567" t="str">
        <f>INDEX('Bảng Giá'!$L$2:$L$64,MATCH(TRIM('References data'!E567),'Bảng Giá'!$K$2:$K$64,0))</f>
        <v>Hà Nội</v>
      </c>
      <c r="G567" t="str">
        <f t="shared" si="8"/>
        <v>Vùng 3-Hà Nội</v>
      </c>
      <c r="H567" t="str">
        <f>INDEX('Bảng Giá'!$N$2:$N$46,MATCH('References data'!G567,'Bảng Giá'!$Q$2:$Q$46,0))</f>
        <v>Nội Vùng</v>
      </c>
    </row>
    <row r="568" spans="1:8" x14ac:dyDescent="0.25">
      <c r="A568" s="22" t="s">
        <v>2839</v>
      </c>
      <c r="B568" t="s">
        <v>2823</v>
      </c>
      <c r="C568" s="45" t="str">
        <f>INDEX('Bảng Giá'!$L$2:$L$64,MATCH(TRIM('References data'!B568),'Bảng Giá'!$K$2:$K$64,0))</f>
        <v>Vùng 3</v>
      </c>
      <c r="D568" s="44" t="s">
        <v>3003</v>
      </c>
      <c r="E568" t="s">
        <v>2639</v>
      </c>
      <c r="F568" t="str">
        <f>INDEX('Bảng Giá'!$L$2:$L$64,MATCH(TRIM('References data'!E568),'Bảng Giá'!$K$2:$K$64,0))</f>
        <v>Hà Nội</v>
      </c>
      <c r="G568" t="str">
        <f t="shared" si="8"/>
        <v>Vùng 3-Hà Nội</v>
      </c>
      <c r="H568" t="str">
        <f>INDEX('Bảng Giá'!$N$2:$N$46,MATCH('References data'!G568,'Bảng Giá'!$Q$2:$Q$46,0))</f>
        <v>Nội Vùng</v>
      </c>
    </row>
    <row r="569" spans="1:8" x14ac:dyDescent="0.25">
      <c r="A569" s="22" t="s">
        <v>2762</v>
      </c>
      <c r="B569" t="s">
        <v>2721</v>
      </c>
      <c r="C569" s="45" t="str">
        <f>INDEX('Bảng Giá'!$L$2:$L$64,MATCH(TRIM('References data'!B569),'Bảng Giá'!$K$2:$K$64,0))</f>
        <v>Vùng 3</v>
      </c>
      <c r="D569" s="44" t="s">
        <v>3003</v>
      </c>
      <c r="E569" t="s">
        <v>2639</v>
      </c>
      <c r="F569" t="str">
        <f>INDEX('Bảng Giá'!$L$2:$L$64,MATCH(TRIM('References data'!E569),'Bảng Giá'!$K$2:$K$64,0))</f>
        <v>Hà Nội</v>
      </c>
      <c r="G569" t="str">
        <f t="shared" si="8"/>
        <v>Vùng 3-Hà Nội</v>
      </c>
      <c r="H569" t="str">
        <f>INDEX('Bảng Giá'!$N$2:$N$46,MATCH('References data'!G569,'Bảng Giá'!$Q$2:$Q$46,0))</f>
        <v>Nội Vùng</v>
      </c>
    </row>
    <row r="570" spans="1:8" x14ac:dyDescent="0.25">
      <c r="A570" s="22" t="s">
        <v>2840</v>
      </c>
      <c r="B570" t="s">
        <v>2828</v>
      </c>
      <c r="C570" s="45" t="str">
        <f>INDEX('Bảng Giá'!$L$2:$L$64,MATCH(TRIM('References data'!B570),'Bảng Giá'!$K$2:$K$64,0))</f>
        <v>Vùng 3</v>
      </c>
      <c r="D570" s="44" t="s">
        <v>3003</v>
      </c>
      <c r="E570" t="s">
        <v>2639</v>
      </c>
      <c r="F570" t="str">
        <f>INDEX('Bảng Giá'!$L$2:$L$64,MATCH(TRIM('References data'!E570),'Bảng Giá'!$K$2:$K$64,0))</f>
        <v>Hà Nội</v>
      </c>
      <c r="G570" t="str">
        <f t="shared" si="8"/>
        <v>Vùng 3-Hà Nội</v>
      </c>
      <c r="H570" t="str">
        <f>INDEX('Bảng Giá'!$N$2:$N$46,MATCH('References data'!G570,'Bảng Giá'!$Q$2:$Q$46,0))</f>
        <v>Nội Vùng</v>
      </c>
    </row>
    <row r="571" spans="1:8" x14ac:dyDescent="0.25">
      <c r="A571" s="22" t="s">
        <v>2841</v>
      </c>
      <c r="B571" t="s">
        <v>2842</v>
      </c>
      <c r="C571" s="45" t="str">
        <f>INDEX('Bảng Giá'!$L$2:$L$64,MATCH(TRIM('References data'!B571),'Bảng Giá'!$K$2:$K$64,0))</f>
        <v>Vùng 3</v>
      </c>
      <c r="D571" s="44" t="s">
        <v>3003</v>
      </c>
      <c r="E571" t="s">
        <v>2639</v>
      </c>
      <c r="F571" t="str">
        <f>INDEX('Bảng Giá'!$L$2:$L$64,MATCH(TRIM('References data'!E571),'Bảng Giá'!$K$2:$K$64,0))</f>
        <v>Hà Nội</v>
      </c>
      <c r="G571" t="str">
        <f t="shared" si="8"/>
        <v>Vùng 3-Hà Nội</v>
      </c>
      <c r="H571" t="str">
        <f>INDEX('Bảng Giá'!$N$2:$N$46,MATCH('References data'!G571,'Bảng Giá'!$Q$2:$Q$46,0))</f>
        <v>Nội Vùng</v>
      </c>
    </row>
    <row r="572" spans="1:8" x14ac:dyDescent="0.25">
      <c r="A572" s="22" t="s">
        <v>2843</v>
      </c>
      <c r="B572" t="s">
        <v>2826</v>
      </c>
      <c r="C572" s="45" t="str">
        <f>INDEX('Bảng Giá'!$L$2:$L$64,MATCH(TRIM('References data'!B572),'Bảng Giá'!$K$2:$K$64,0))</f>
        <v>Vùng 3</v>
      </c>
      <c r="D572" s="44" t="s">
        <v>3003</v>
      </c>
      <c r="E572" t="s">
        <v>2639</v>
      </c>
      <c r="F572" t="str">
        <f>INDEX('Bảng Giá'!$L$2:$L$64,MATCH(TRIM('References data'!E572),'Bảng Giá'!$K$2:$K$64,0))</f>
        <v>Hà Nội</v>
      </c>
      <c r="G572" t="str">
        <f t="shared" si="8"/>
        <v>Vùng 3-Hà Nội</v>
      </c>
      <c r="H572" t="str">
        <f>INDEX('Bảng Giá'!$N$2:$N$46,MATCH('References data'!G572,'Bảng Giá'!$Q$2:$Q$46,0))</f>
        <v>Nội Vùng</v>
      </c>
    </row>
    <row r="573" spans="1:8" x14ac:dyDescent="0.25">
      <c r="A573" s="22" t="s">
        <v>2770</v>
      </c>
      <c r="B573" t="s">
        <v>2771</v>
      </c>
      <c r="C573" s="45" t="str">
        <f>INDEX('Bảng Giá'!$L$2:$L$64,MATCH(TRIM('References data'!B573),'Bảng Giá'!$K$2:$K$64,0))</f>
        <v>Vùng 3</v>
      </c>
      <c r="D573" s="44" t="s">
        <v>3003</v>
      </c>
      <c r="E573" t="s">
        <v>2639</v>
      </c>
      <c r="F573" t="str">
        <f>INDEX('Bảng Giá'!$L$2:$L$64,MATCH(TRIM('References data'!E573),'Bảng Giá'!$K$2:$K$64,0))</f>
        <v>Hà Nội</v>
      </c>
      <c r="G573" t="str">
        <f t="shared" si="8"/>
        <v>Vùng 3-Hà Nội</v>
      </c>
      <c r="H573" t="str">
        <f>INDEX('Bảng Giá'!$N$2:$N$46,MATCH('References data'!G573,'Bảng Giá'!$Q$2:$Q$46,0))</f>
        <v>Nội Vùng</v>
      </c>
    </row>
    <row r="574" spans="1:8" x14ac:dyDescent="0.25">
      <c r="A574" s="22" t="s">
        <v>2820</v>
      </c>
      <c r="B574" t="s">
        <v>2821</v>
      </c>
      <c r="C574" s="45" t="str">
        <f>INDEX('Bảng Giá'!$L$2:$L$64,MATCH(TRIM('References data'!B574),'Bảng Giá'!$K$2:$K$64,0))</f>
        <v>Vùng 3</v>
      </c>
      <c r="D574" s="44" t="s">
        <v>3003</v>
      </c>
      <c r="E574" t="s">
        <v>2639</v>
      </c>
      <c r="F574" t="str">
        <f>INDEX('Bảng Giá'!$L$2:$L$64,MATCH(TRIM('References data'!E574),'Bảng Giá'!$K$2:$K$64,0))</f>
        <v>Hà Nội</v>
      </c>
      <c r="G574" t="str">
        <f t="shared" si="8"/>
        <v>Vùng 3-Hà Nội</v>
      </c>
      <c r="H574" t="str">
        <f>INDEX('Bảng Giá'!$N$2:$N$46,MATCH('References data'!G574,'Bảng Giá'!$Q$2:$Q$46,0))</f>
        <v>Nội Vùng</v>
      </c>
    </row>
    <row r="575" spans="1:8" x14ac:dyDescent="0.25">
      <c r="A575" s="22" t="s">
        <v>2713</v>
      </c>
      <c r="B575" t="s">
        <v>2714</v>
      </c>
      <c r="C575" s="45" t="str">
        <f>INDEX('Bảng Giá'!$L$2:$L$64,MATCH(TRIM('References data'!B575),'Bảng Giá'!$K$2:$K$64,0))</f>
        <v>Vùng 3</v>
      </c>
      <c r="D575" s="44" t="s">
        <v>3003</v>
      </c>
      <c r="E575" t="s">
        <v>2639</v>
      </c>
      <c r="F575" t="str">
        <f>INDEX('Bảng Giá'!$L$2:$L$64,MATCH(TRIM('References data'!E575),'Bảng Giá'!$K$2:$K$64,0))</f>
        <v>Hà Nội</v>
      </c>
      <c r="G575" t="str">
        <f t="shared" si="8"/>
        <v>Vùng 3-Hà Nội</v>
      </c>
      <c r="H575" t="str">
        <f>INDEX('Bảng Giá'!$N$2:$N$46,MATCH('References data'!G575,'Bảng Giá'!$Q$2:$Q$46,0))</f>
        <v>Nội Vùng</v>
      </c>
    </row>
    <row r="576" spans="1:8" x14ac:dyDescent="0.25">
      <c r="A576" s="22" t="s">
        <v>2844</v>
      </c>
      <c r="B576" t="s">
        <v>2828</v>
      </c>
      <c r="C576" s="45" t="str">
        <f>INDEX('Bảng Giá'!$L$2:$L$64,MATCH(TRIM('References data'!B576),'Bảng Giá'!$K$2:$K$64,0))</f>
        <v>Vùng 3</v>
      </c>
      <c r="D576" s="44" t="s">
        <v>3003</v>
      </c>
      <c r="E576" t="s">
        <v>2639</v>
      </c>
      <c r="F576" t="str">
        <f>INDEX('Bảng Giá'!$L$2:$L$64,MATCH(TRIM('References data'!E576),'Bảng Giá'!$K$2:$K$64,0))</f>
        <v>Hà Nội</v>
      </c>
      <c r="G576" t="str">
        <f t="shared" si="8"/>
        <v>Vùng 3-Hà Nội</v>
      </c>
      <c r="H576" t="str">
        <f>INDEX('Bảng Giá'!$N$2:$N$46,MATCH('References data'!G576,'Bảng Giá'!$Q$2:$Q$46,0))</f>
        <v>Nội Vùng</v>
      </c>
    </row>
    <row r="577" spans="1:8" x14ac:dyDescent="0.25">
      <c r="A577" s="22" t="s">
        <v>2845</v>
      </c>
      <c r="B577" t="s">
        <v>2721</v>
      </c>
      <c r="C577" s="45" t="str">
        <f>INDEX('Bảng Giá'!$L$2:$L$64,MATCH(TRIM('References data'!B577),'Bảng Giá'!$K$2:$K$64,0))</f>
        <v>Vùng 3</v>
      </c>
      <c r="D577" s="44" t="s">
        <v>3003</v>
      </c>
      <c r="E577" t="s">
        <v>2639</v>
      </c>
      <c r="F577" t="str">
        <f>INDEX('Bảng Giá'!$L$2:$L$64,MATCH(TRIM('References data'!E577),'Bảng Giá'!$K$2:$K$64,0))</f>
        <v>Hà Nội</v>
      </c>
      <c r="G577" t="str">
        <f t="shared" si="8"/>
        <v>Vùng 3-Hà Nội</v>
      </c>
      <c r="H577" t="str">
        <f>INDEX('Bảng Giá'!$N$2:$N$46,MATCH('References data'!G577,'Bảng Giá'!$Q$2:$Q$46,0))</f>
        <v>Nội Vùng</v>
      </c>
    </row>
    <row r="578" spans="1:8" x14ac:dyDescent="0.25">
      <c r="A578" s="22" t="s">
        <v>2820</v>
      </c>
      <c r="B578" t="s">
        <v>2821</v>
      </c>
      <c r="C578" s="45" t="str">
        <f>INDEX('Bảng Giá'!$L$2:$L$64,MATCH(TRIM('References data'!B578),'Bảng Giá'!$K$2:$K$64,0))</f>
        <v>Vùng 3</v>
      </c>
      <c r="D578" s="44" t="s">
        <v>3003</v>
      </c>
      <c r="E578" t="s">
        <v>2639</v>
      </c>
      <c r="F578" t="str">
        <f>INDEX('Bảng Giá'!$L$2:$L$64,MATCH(TRIM('References data'!E578),'Bảng Giá'!$K$2:$K$64,0))</f>
        <v>Hà Nội</v>
      </c>
      <c r="G578" t="str">
        <f t="shared" si="8"/>
        <v>Vùng 3-Hà Nội</v>
      </c>
      <c r="H578" t="str">
        <f>INDEX('Bảng Giá'!$N$2:$N$46,MATCH('References data'!G578,'Bảng Giá'!$Q$2:$Q$46,0))</f>
        <v>Nội Vùng</v>
      </c>
    </row>
    <row r="579" spans="1:8" x14ac:dyDescent="0.25">
      <c r="A579" s="22" t="s">
        <v>2846</v>
      </c>
      <c r="B579" t="s">
        <v>2847</v>
      </c>
      <c r="C579" s="45" t="str">
        <f>INDEX('Bảng Giá'!$L$2:$L$64,MATCH(TRIM('References data'!B579),'Bảng Giá'!$K$2:$K$64,0))</f>
        <v>Vùng 3</v>
      </c>
      <c r="D579" s="44" t="s">
        <v>3003</v>
      </c>
      <c r="E579" t="s">
        <v>2639</v>
      </c>
      <c r="F579" t="str">
        <f>INDEX('Bảng Giá'!$L$2:$L$64,MATCH(TRIM('References data'!E579),'Bảng Giá'!$K$2:$K$64,0))</f>
        <v>Hà Nội</v>
      </c>
      <c r="G579" t="str">
        <f t="shared" si="8"/>
        <v>Vùng 3-Hà Nội</v>
      </c>
      <c r="H579" t="str">
        <f>INDEX('Bảng Giá'!$N$2:$N$46,MATCH('References data'!G579,'Bảng Giá'!$Q$2:$Q$46,0))</f>
        <v>Nội Vùng</v>
      </c>
    </row>
    <row r="580" spans="1:8" x14ac:dyDescent="0.25">
      <c r="A580" s="22" t="s">
        <v>2770</v>
      </c>
      <c r="B580" t="s">
        <v>2771</v>
      </c>
      <c r="C580" s="45" t="str">
        <f>INDEX('Bảng Giá'!$L$2:$L$64,MATCH(TRIM('References data'!B580),'Bảng Giá'!$K$2:$K$64,0))</f>
        <v>Vùng 3</v>
      </c>
      <c r="D580" s="44" t="s">
        <v>3003</v>
      </c>
      <c r="E580" t="s">
        <v>2639</v>
      </c>
      <c r="F580" t="str">
        <f>INDEX('Bảng Giá'!$L$2:$L$64,MATCH(TRIM('References data'!E580),'Bảng Giá'!$K$2:$K$64,0))</f>
        <v>Hà Nội</v>
      </c>
      <c r="G580" t="str">
        <f t="shared" ref="G580:G643" si="9">C580&amp;"-"&amp;F580</f>
        <v>Vùng 3-Hà Nội</v>
      </c>
      <c r="H580" t="str">
        <f>INDEX('Bảng Giá'!$N$2:$N$46,MATCH('References data'!G580,'Bảng Giá'!$Q$2:$Q$46,0))</f>
        <v>Nội Vùng</v>
      </c>
    </row>
    <row r="581" spans="1:8" x14ac:dyDescent="0.25">
      <c r="A581" s="22" t="s">
        <v>2752</v>
      </c>
      <c r="B581" t="s">
        <v>2663</v>
      </c>
      <c r="C581" s="45" t="str">
        <f>INDEX('Bảng Giá'!$L$2:$L$64,MATCH(TRIM('References data'!B581),'Bảng Giá'!$K$2:$K$64,0))</f>
        <v>Vùng 3</v>
      </c>
      <c r="D581" s="44" t="s">
        <v>3003</v>
      </c>
      <c r="E581" t="s">
        <v>2639</v>
      </c>
      <c r="F581" t="str">
        <f>INDEX('Bảng Giá'!$L$2:$L$64,MATCH(TRIM('References data'!E581),'Bảng Giá'!$K$2:$K$64,0))</f>
        <v>Hà Nội</v>
      </c>
      <c r="G581" t="str">
        <f t="shared" si="9"/>
        <v>Vùng 3-Hà Nội</v>
      </c>
      <c r="H581" t="str">
        <f>INDEX('Bảng Giá'!$N$2:$N$46,MATCH('References data'!G581,'Bảng Giá'!$Q$2:$Q$46,0))</f>
        <v>Nội Vùng</v>
      </c>
    </row>
    <row r="582" spans="1:8" x14ac:dyDescent="0.25">
      <c r="A582" s="22" t="s">
        <v>2848</v>
      </c>
      <c r="B582" t="s">
        <v>2828</v>
      </c>
      <c r="C582" s="45" t="str">
        <f>INDEX('Bảng Giá'!$L$2:$L$64,MATCH(TRIM('References data'!B582),'Bảng Giá'!$K$2:$K$64,0))</f>
        <v>Vùng 3</v>
      </c>
      <c r="D582" s="44" t="s">
        <v>3003</v>
      </c>
      <c r="E582" t="s">
        <v>2639</v>
      </c>
      <c r="F582" t="str">
        <f>INDEX('Bảng Giá'!$L$2:$L$64,MATCH(TRIM('References data'!E582),'Bảng Giá'!$K$2:$K$64,0))</f>
        <v>Hà Nội</v>
      </c>
      <c r="G582" t="str">
        <f t="shared" si="9"/>
        <v>Vùng 3-Hà Nội</v>
      </c>
      <c r="H582" t="str">
        <f>INDEX('Bảng Giá'!$N$2:$N$46,MATCH('References data'!G582,'Bảng Giá'!$Q$2:$Q$46,0))</f>
        <v>Nội Vùng</v>
      </c>
    </row>
    <row r="583" spans="1:8" x14ac:dyDescent="0.25">
      <c r="A583" s="22" t="s">
        <v>2849</v>
      </c>
      <c r="B583" t="s">
        <v>2850</v>
      </c>
      <c r="C583" s="45" t="str">
        <f>INDEX('Bảng Giá'!$L$2:$L$64,MATCH(TRIM('References data'!B583),'Bảng Giá'!$K$2:$K$64,0))</f>
        <v>Vùng 3</v>
      </c>
      <c r="D583" s="44" t="s">
        <v>3003</v>
      </c>
      <c r="E583" t="s">
        <v>2639</v>
      </c>
      <c r="F583" t="str">
        <f>INDEX('Bảng Giá'!$L$2:$L$64,MATCH(TRIM('References data'!E583),'Bảng Giá'!$K$2:$K$64,0))</f>
        <v>Hà Nội</v>
      </c>
      <c r="G583" t="str">
        <f t="shared" si="9"/>
        <v>Vùng 3-Hà Nội</v>
      </c>
      <c r="H583" t="str">
        <f>INDEX('Bảng Giá'!$N$2:$N$46,MATCH('References data'!G583,'Bảng Giá'!$Q$2:$Q$46,0))</f>
        <v>Nội Vùng</v>
      </c>
    </row>
    <row r="584" spans="1:8" x14ac:dyDescent="0.25">
      <c r="A584" s="22" t="s">
        <v>2763</v>
      </c>
      <c r="B584" t="s">
        <v>2764</v>
      </c>
      <c r="C584" s="45" t="str">
        <f>INDEX('Bảng Giá'!$L$2:$L$64,MATCH(TRIM('References data'!B584),'Bảng Giá'!$K$2:$K$64,0))</f>
        <v>Vùng 3</v>
      </c>
      <c r="D584" s="44" t="s">
        <v>3003</v>
      </c>
      <c r="E584" t="s">
        <v>2639</v>
      </c>
      <c r="F584" t="str">
        <f>INDEX('Bảng Giá'!$L$2:$L$64,MATCH(TRIM('References data'!E584),'Bảng Giá'!$K$2:$K$64,0))</f>
        <v>Hà Nội</v>
      </c>
      <c r="G584" t="str">
        <f t="shared" si="9"/>
        <v>Vùng 3-Hà Nội</v>
      </c>
      <c r="H584" t="str">
        <f>INDEX('Bảng Giá'!$N$2:$N$46,MATCH('References data'!G584,'Bảng Giá'!$Q$2:$Q$46,0))</f>
        <v>Nội Vùng</v>
      </c>
    </row>
    <row r="585" spans="1:8" x14ac:dyDescent="0.25">
      <c r="A585" s="22" t="s">
        <v>2851</v>
      </c>
      <c r="B585" t="s">
        <v>2658</v>
      </c>
      <c r="C585" s="45" t="str">
        <f>INDEX('Bảng Giá'!$L$2:$L$64,MATCH(TRIM('References data'!B585),'Bảng Giá'!$K$2:$K$64,0))</f>
        <v>Vùng 3</v>
      </c>
      <c r="D585" s="44" t="s">
        <v>3003</v>
      </c>
      <c r="E585" t="s">
        <v>2639</v>
      </c>
      <c r="F585" t="str">
        <f>INDEX('Bảng Giá'!$L$2:$L$64,MATCH(TRIM('References data'!E585),'Bảng Giá'!$K$2:$K$64,0))</f>
        <v>Hà Nội</v>
      </c>
      <c r="G585" t="str">
        <f t="shared" si="9"/>
        <v>Vùng 3-Hà Nội</v>
      </c>
      <c r="H585" t="str">
        <f>INDEX('Bảng Giá'!$N$2:$N$46,MATCH('References data'!G585,'Bảng Giá'!$Q$2:$Q$46,0))</f>
        <v>Nội Vùng</v>
      </c>
    </row>
    <row r="586" spans="1:8" x14ac:dyDescent="0.25">
      <c r="A586" s="22" t="s">
        <v>2852</v>
      </c>
      <c r="B586" t="s">
        <v>2735</v>
      </c>
      <c r="C586" s="45" t="str">
        <f>INDEX('Bảng Giá'!$L$2:$L$64,MATCH(TRIM('References data'!B586),'Bảng Giá'!$K$2:$K$64,0))</f>
        <v>Vùng 3</v>
      </c>
      <c r="D586" s="44" t="s">
        <v>3003</v>
      </c>
      <c r="E586" t="s">
        <v>2639</v>
      </c>
      <c r="F586" t="str">
        <f>INDEX('Bảng Giá'!$L$2:$L$64,MATCH(TRIM('References data'!E586),'Bảng Giá'!$K$2:$K$64,0))</f>
        <v>Hà Nội</v>
      </c>
      <c r="G586" t="str">
        <f t="shared" si="9"/>
        <v>Vùng 3-Hà Nội</v>
      </c>
      <c r="H586" t="str">
        <f>INDEX('Bảng Giá'!$N$2:$N$46,MATCH('References data'!G586,'Bảng Giá'!$Q$2:$Q$46,0))</f>
        <v>Nội Vùng</v>
      </c>
    </row>
    <row r="587" spans="1:8" x14ac:dyDescent="0.25">
      <c r="A587" s="22" t="s">
        <v>2853</v>
      </c>
      <c r="B587" t="s">
        <v>2658</v>
      </c>
      <c r="C587" s="45" t="str">
        <f>INDEX('Bảng Giá'!$L$2:$L$64,MATCH(TRIM('References data'!B587),'Bảng Giá'!$K$2:$K$64,0))</f>
        <v>Vùng 3</v>
      </c>
      <c r="D587" s="44" t="s">
        <v>3003</v>
      </c>
      <c r="E587" t="s">
        <v>2639</v>
      </c>
      <c r="F587" t="str">
        <f>INDEX('Bảng Giá'!$L$2:$L$64,MATCH(TRIM('References data'!E587),'Bảng Giá'!$K$2:$K$64,0))</f>
        <v>Hà Nội</v>
      </c>
      <c r="G587" t="str">
        <f t="shared" si="9"/>
        <v>Vùng 3-Hà Nội</v>
      </c>
      <c r="H587" t="str">
        <f>INDEX('Bảng Giá'!$N$2:$N$46,MATCH('References data'!G587,'Bảng Giá'!$Q$2:$Q$46,0))</f>
        <v>Nội Vùng</v>
      </c>
    </row>
    <row r="588" spans="1:8" x14ac:dyDescent="0.25">
      <c r="A588" s="22" t="s">
        <v>2824</v>
      </c>
      <c r="B588" t="s">
        <v>2764</v>
      </c>
      <c r="C588" s="45" t="str">
        <f>INDEX('Bảng Giá'!$L$2:$L$64,MATCH(TRIM('References data'!B588),'Bảng Giá'!$K$2:$K$64,0))</f>
        <v>Vùng 3</v>
      </c>
      <c r="D588" s="44" t="s">
        <v>3003</v>
      </c>
      <c r="E588" t="s">
        <v>2639</v>
      </c>
      <c r="F588" t="str">
        <f>INDEX('Bảng Giá'!$L$2:$L$64,MATCH(TRIM('References data'!E588),'Bảng Giá'!$K$2:$K$64,0))</f>
        <v>Hà Nội</v>
      </c>
      <c r="G588" t="str">
        <f t="shared" si="9"/>
        <v>Vùng 3-Hà Nội</v>
      </c>
      <c r="H588" t="str">
        <f>INDEX('Bảng Giá'!$N$2:$N$46,MATCH('References data'!G588,'Bảng Giá'!$Q$2:$Q$46,0))</f>
        <v>Nội Vùng</v>
      </c>
    </row>
    <row r="589" spans="1:8" x14ac:dyDescent="0.25">
      <c r="A589" s="22" t="s">
        <v>2854</v>
      </c>
      <c r="B589" t="s">
        <v>2694</v>
      </c>
      <c r="C589" s="45" t="str">
        <f>INDEX('Bảng Giá'!$L$2:$L$64,MATCH(TRIM('References data'!B589),'Bảng Giá'!$K$2:$K$64,0))</f>
        <v>Vùng 3</v>
      </c>
      <c r="D589" s="44" t="s">
        <v>3003</v>
      </c>
      <c r="E589" t="s">
        <v>2639</v>
      </c>
      <c r="F589" t="str">
        <f>INDEX('Bảng Giá'!$L$2:$L$64,MATCH(TRIM('References data'!E589),'Bảng Giá'!$K$2:$K$64,0))</f>
        <v>Hà Nội</v>
      </c>
      <c r="G589" t="str">
        <f t="shared" si="9"/>
        <v>Vùng 3-Hà Nội</v>
      </c>
      <c r="H589" t="str">
        <f>INDEX('Bảng Giá'!$N$2:$N$46,MATCH('References data'!G589,'Bảng Giá'!$Q$2:$Q$46,0))</f>
        <v>Nội Vùng</v>
      </c>
    </row>
    <row r="590" spans="1:8" x14ac:dyDescent="0.25">
      <c r="A590" s="22" t="s">
        <v>2837</v>
      </c>
      <c r="B590" t="s">
        <v>2658</v>
      </c>
      <c r="C590" s="45" t="str">
        <f>INDEX('Bảng Giá'!$L$2:$L$64,MATCH(TRIM('References data'!B590),'Bảng Giá'!$K$2:$K$64,0))</f>
        <v>Vùng 3</v>
      </c>
      <c r="D590" s="44" t="s">
        <v>3003</v>
      </c>
      <c r="E590" t="s">
        <v>2639</v>
      </c>
      <c r="F590" t="str">
        <f>INDEX('Bảng Giá'!$L$2:$L$64,MATCH(TRIM('References data'!E590),'Bảng Giá'!$K$2:$K$64,0))</f>
        <v>Hà Nội</v>
      </c>
      <c r="G590" t="str">
        <f t="shared" si="9"/>
        <v>Vùng 3-Hà Nội</v>
      </c>
      <c r="H590" t="str">
        <f>INDEX('Bảng Giá'!$N$2:$N$46,MATCH('References data'!G590,'Bảng Giá'!$Q$2:$Q$46,0))</f>
        <v>Nội Vùng</v>
      </c>
    </row>
    <row r="591" spans="1:8" x14ac:dyDescent="0.25">
      <c r="A591" s="22" t="s">
        <v>2713</v>
      </c>
      <c r="B591" t="s">
        <v>2714</v>
      </c>
      <c r="C591" s="45" t="str">
        <f>INDEX('Bảng Giá'!$L$2:$L$64,MATCH(TRIM('References data'!B591),'Bảng Giá'!$K$2:$K$64,0))</f>
        <v>Vùng 3</v>
      </c>
      <c r="D591" s="44" t="s">
        <v>3003</v>
      </c>
      <c r="E591" t="s">
        <v>2639</v>
      </c>
      <c r="F591" t="str">
        <f>INDEX('Bảng Giá'!$L$2:$L$64,MATCH(TRIM('References data'!E591),'Bảng Giá'!$K$2:$K$64,0))</f>
        <v>Hà Nội</v>
      </c>
      <c r="G591" t="str">
        <f t="shared" si="9"/>
        <v>Vùng 3-Hà Nội</v>
      </c>
      <c r="H591" t="str">
        <f>INDEX('Bảng Giá'!$N$2:$N$46,MATCH('References data'!G591,'Bảng Giá'!$Q$2:$Q$46,0))</f>
        <v>Nội Vùng</v>
      </c>
    </row>
    <row r="592" spans="1:8" x14ac:dyDescent="0.25">
      <c r="A592" s="22" t="s">
        <v>2763</v>
      </c>
      <c r="B592" t="s">
        <v>2764</v>
      </c>
      <c r="C592" s="45" t="str">
        <f>INDEX('Bảng Giá'!$L$2:$L$64,MATCH(TRIM('References data'!B592),'Bảng Giá'!$K$2:$K$64,0))</f>
        <v>Vùng 3</v>
      </c>
      <c r="D592" s="44" t="s">
        <v>3003</v>
      </c>
      <c r="E592" t="s">
        <v>2639</v>
      </c>
      <c r="F592" t="str">
        <f>INDEX('Bảng Giá'!$L$2:$L$64,MATCH(TRIM('References data'!E592),'Bảng Giá'!$K$2:$K$64,0))</f>
        <v>Hà Nội</v>
      </c>
      <c r="G592" t="str">
        <f t="shared" si="9"/>
        <v>Vùng 3-Hà Nội</v>
      </c>
      <c r="H592" t="str">
        <f>INDEX('Bảng Giá'!$N$2:$N$46,MATCH('References data'!G592,'Bảng Giá'!$Q$2:$Q$46,0))</f>
        <v>Nội Vùng</v>
      </c>
    </row>
    <row r="593" spans="1:8" x14ac:dyDescent="0.25">
      <c r="A593" s="22" t="s">
        <v>2855</v>
      </c>
      <c r="B593" t="s">
        <v>2721</v>
      </c>
      <c r="C593" s="45" t="str">
        <f>INDEX('Bảng Giá'!$L$2:$L$64,MATCH(TRIM('References data'!B593),'Bảng Giá'!$K$2:$K$64,0))</f>
        <v>Vùng 3</v>
      </c>
      <c r="D593" s="44" t="s">
        <v>3003</v>
      </c>
      <c r="E593" t="s">
        <v>2639</v>
      </c>
      <c r="F593" t="str">
        <f>INDEX('Bảng Giá'!$L$2:$L$64,MATCH(TRIM('References data'!E593),'Bảng Giá'!$K$2:$K$64,0))</f>
        <v>Hà Nội</v>
      </c>
      <c r="G593" t="str">
        <f t="shared" si="9"/>
        <v>Vùng 3-Hà Nội</v>
      </c>
      <c r="H593" t="str">
        <f>INDEX('Bảng Giá'!$N$2:$N$46,MATCH('References data'!G593,'Bảng Giá'!$Q$2:$Q$46,0))</f>
        <v>Nội Vùng</v>
      </c>
    </row>
    <row r="594" spans="1:8" x14ac:dyDescent="0.25">
      <c r="A594" s="22" t="s">
        <v>2856</v>
      </c>
      <c r="B594" t="s">
        <v>2823</v>
      </c>
      <c r="C594" s="45" t="str">
        <f>INDEX('Bảng Giá'!$L$2:$L$64,MATCH(TRIM('References data'!B594),'Bảng Giá'!$K$2:$K$64,0))</f>
        <v>Vùng 3</v>
      </c>
      <c r="D594" s="44" t="s">
        <v>3003</v>
      </c>
      <c r="E594" t="s">
        <v>2639</v>
      </c>
      <c r="F594" t="str">
        <f>INDEX('Bảng Giá'!$L$2:$L$64,MATCH(TRIM('References data'!E594),'Bảng Giá'!$K$2:$K$64,0))</f>
        <v>Hà Nội</v>
      </c>
      <c r="G594" t="str">
        <f t="shared" si="9"/>
        <v>Vùng 3-Hà Nội</v>
      </c>
      <c r="H594" t="str">
        <f>INDEX('Bảng Giá'!$N$2:$N$46,MATCH('References data'!G594,'Bảng Giá'!$Q$2:$Q$46,0))</f>
        <v>Nội Vùng</v>
      </c>
    </row>
    <row r="595" spans="1:8" x14ac:dyDescent="0.25">
      <c r="A595" s="22" t="s">
        <v>2857</v>
      </c>
      <c r="B595" t="s">
        <v>2665</v>
      </c>
      <c r="C595" s="45" t="str">
        <f>INDEX('Bảng Giá'!$L$2:$L$64,MATCH(TRIM('References data'!B595),'Bảng Giá'!$K$2:$K$64,0))</f>
        <v>Vùng 3</v>
      </c>
      <c r="D595" s="44" t="s">
        <v>3003</v>
      </c>
      <c r="E595" t="s">
        <v>2639</v>
      </c>
      <c r="F595" t="str">
        <f>INDEX('Bảng Giá'!$L$2:$L$64,MATCH(TRIM('References data'!E595),'Bảng Giá'!$K$2:$K$64,0))</f>
        <v>Hà Nội</v>
      </c>
      <c r="G595" t="str">
        <f t="shared" si="9"/>
        <v>Vùng 3-Hà Nội</v>
      </c>
      <c r="H595" t="str">
        <f>INDEX('Bảng Giá'!$N$2:$N$46,MATCH('References data'!G595,'Bảng Giá'!$Q$2:$Q$46,0))</f>
        <v>Nội Vùng</v>
      </c>
    </row>
    <row r="596" spans="1:8" x14ac:dyDescent="0.25">
      <c r="A596" s="22" t="s">
        <v>2762</v>
      </c>
      <c r="B596" t="s">
        <v>2721</v>
      </c>
      <c r="C596" s="45" t="str">
        <f>INDEX('Bảng Giá'!$L$2:$L$64,MATCH(TRIM('References data'!B596),'Bảng Giá'!$K$2:$K$64,0))</f>
        <v>Vùng 3</v>
      </c>
      <c r="D596" s="44" t="s">
        <v>3003</v>
      </c>
      <c r="E596" t="s">
        <v>2639</v>
      </c>
      <c r="F596" t="str">
        <f>INDEX('Bảng Giá'!$L$2:$L$64,MATCH(TRIM('References data'!E596),'Bảng Giá'!$K$2:$K$64,0))</f>
        <v>Hà Nội</v>
      </c>
      <c r="G596" t="str">
        <f t="shared" si="9"/>
        <v>Vùng 3-Hà Nội</v>
      </c>
      <c r="H596" t="str">
        <f>INDEX('Bảng Giá'!$N$2:$N$46,MATCH('References data'!G596,'Bảng Giá'!$Q$2:$Q$46,0))</f>
        <v>Nội Vùng</v>
      </c>
    </row>
    <row r="597" spans="1:8" x14ac:dyDescent="0.25">
      <c r="A597" s="22" t="s">
        <v>2704</v>
      </c>
      <c r="B597" t="s">
        <v>2705</v>
      </c>
      <c r="C597" s="45" t="str">
        <f>INDEX('Bảng Giá'!$L$2:$L$64,MATCH(TRIM('References data'!B597),'Bảng Giá'!$K$2:$K$64,0))</f>
        <v>Vùng 3</v>
      </c>
      <c r="D597" s="44" t="s">
        <v>3003</v>
      </c>
      <c r="E597" t="s">
        <v>2639</v>
      </c>
      <c r="F597" t="str">
        <f>INDEX('Bảng Giá'!$L$2:$L$64,MATCH(TRIM('References data'!E597),'Bảng Giá'!$K$2:$K$64,0))</f>
        <v>Hà Nội</v>
      </c>
      <c r="G597" t="str">
        <f t="shared" si="9"/>
        <v>Vùng 3-Hà Nội</v>
      </c>
      <c r="H597" t="str">
        <f>INDEX('Bảng Giá'!$N$2:$N$46,MATCH('References data'!G597,'Bảng Giá'!$Q$2:$Q$46,0))</f>
        <v>Nội Vùng</v>
      </c>
    </row>
    <row r="598" spans="1:8" x14ac:dyDescent="0.25">
      <c r="A598" s="22" t="s">
        <v>2858</v>
      </c>
      <c r="B598" t="s">
        <v>2821</v>
      </c>
      <c r="C598" s="45" t="str">
        <f>INDEX('Bảng Giá'!$L$2:$L$64,MATCH(TRIM('References data'!B598),'Bảng Giá'!$K$2:$K$64,0))</f>
        <v>Vùng 3</v>
      </c>
      <c r="D598" s="44" t="s">
        <v>3003</v>
      </c>
      <c r="E598" t="s">
        <v>2639</v>
      </c>
      <c r="F598" t="str">
        <f>INDEX('Bảng Giá'!$L$2:$L$64,MATCH(TRIM('References data'!E598),'Bảng Giá'!$K$2:$K$64,0))</f>
        <v>Hà Nội</v>
      </c>
      <c r="G598" t="str">
        <f t="shared" si="9"/>
        <v>Vùng 3-Hà Nội</v>
      </c>
      <c r="H598" t="str">
        <f>INDEX('Bảng Giá'!$N$2:$N$46,MATCH('References data'!G598,'Bảng Giá'!$Q$2:$Q$46,0))</f>
        <v>Nội Vùng</v>
      </c>
    </row>
    <row r="599" spans="1:8" x14ac:dyDescent="0.25">
      <c r="A599" s="22" t="s">
        <v>2713</v>
      </c>
      <c r="B599" t="s">
        <v>2714</v>
      </c>
      <c r="C599" s="45" t="str">
        <f>INDEX('Bảng Giá'!$L$2:$L$64,MATCH(TRIM('References data'!B599),'Bảng Giá'!$K$2:$K$64,0))</f>
        <v>Vùng 3</v>
      </c>
      <c r="D599" s="44" t="s">
        <v>3003</v>
      </c>
      <c r="E599" t="s">
        <v>2639</v>
      </c>
      <c r="F599" t="str">
        <f>INDEX('Bảng Giá'!$L$2:$L$64,MATCH(TRIM('References data'!E599),'Bảng Giá'!$K$2:$K$64,0))</f>
        <v>Hà Nội</v>
      </c>
      <c r="G599" t="str">
        <f t="shared" si="9"/>
        <v>Vùng 3-Hà Nội</v>
      </c>
      <c r="H599" t="str">
        <f>INDEX('Bảng Giá'!$N$2:$N$46,MATCH('References data'!G599,'Bảng Giá'!$Q$2:$Q$46,0))</f>
        <v>Nội Vùng</v>
      </c>
    </row>
    <row r="600" spans="1:8" x14ac:dyDescent="0.25">
      <c r="A600" s="22" t="s">
        <v>2832</v>
      </c>
      <c r="B600" t="s">
        <v>2735</v>
      </c>
      <c r="C600" s="45" t="str">
        <f>INDEX('Bảng Giá'!$L$2:$L$64,MATCH(TRIM('References data'!B600),'Bảng Giá'!$K$2:$K$64,0))</f>
        <v>Vùng 3</v>
      </c>
      <c r="D600" s="44" t="s">
        <v>3003</v>
      </c>
      <c r="E600" t="s">
        <v>2639</v>
      </c>
      <c r="F600" t="str">
        <f>INDEX('Bảng Giá'!$L$2:$L$64,MATCH(TRIM('References data'!E600),'Bảng Giá'!$K$2:$K$64,0))</f>
        <v>Hà Nội</v>
      </c>
      <c r="G600" t="str">
        <f t="shared" si="9"/>
        <v>Vùng 3-Hà Nội</v>
      </c>
      <c r="H600" t="str">
        <f>INDEX('Bảng Giá'!$N$2:$N$46,MATCH('References data'!G600,'Bảng Giá'!$Q$2:$Q$46,0))</f>
        <v>Nội Vùng</v>
      </c>
    </row>
    <row r="601" spans="1:8" x14ac:dyDescent="0.25">
      <c r="A601" s="22" t="s">
        <v>2859</v>
      </c>
      <c r="B601" t="s">
        <v>2694</v>
      </c>
      <c r="C601" s="45" t="str">
        <f>INDEX('Bảng Giá'!$L$2:$L$64,MATCH(TRIM('References data'!B601),'Bảng Giá'!$K$2:$K$64,0))</f>
        <v>Vùng 3</v>
      </c>
      <c r="D601" s="44" t="s">
        <v>3003</v>
      </c>
      <c r="E601" t="s">
        <v>2639</v>
      </c>
      <c r="F601" t="str">
        <f>INDEX('Bảng Giá'!$L$2:$L$64,MATCH(TRIM('References data'!E601),'Bảng Giá'!$K$2:$K$64,0))</f>
        <v>Hà Nội</v>
      </c>
      <c r="G601" t="str">
        <f t="shared" si="9"/>
        <v>Vùng 3-Hà Nội</v>
      </c>
      <c r="H601" t="str">
        <f>INDEX('Bảng Giá'!$N$2:$N$46,MATCH('References data'!G601,'Bảng Giá'!$Q$2:$Q$46,0))</f>
        <v>Nội Vùng</v>
      </c>
    </row>
    <row r="602" spans="1:8" x14ac:dyDescent="0.25">
      <c r="A602" s="22" t="s">
        <v>2762</v>
      </c>
      <c r="B602" t="s">
        <v>2721</v>
      </c>
      <c r="C602" s="45" t="str">
        <f>INDEX('Bảng Giá'!$L$2:$L$64,MATCH(TRIM('References data'!B602),'Bảng Giá'!$K$2:$K$64,0))</f>
        <v>Vùng 3</v>
      </c>
      <c r="D602" s="44" t="s">
        <v>3003</v>
      </c>
      <c r="E602" t="s">
        <v>2639</v>
      </c>
      <c r="F602" t="str">
        <f>INDEX('Bảng Giá'!$L$2:$L$64,MATCH(TRIM('References data'!E602),'Bảng Giá'!$K$2:$K$64,0))</f>
        <v>Hà Nội</v>
      </c>
      <c r="G602" t="str">
        <f t="shared" si="9"/>
        <v>Vùng 3-Hà Nội</v>
      </c>
      <c r="H602" t="str">
        <f>INDEX('Bảng Giá'!$N$2:$N$46,MATCH('References data'!G602,'Bảng Giá'!$Q$2:$Q$46,0))</f>
        <v>Nội Vùng</v>
      </c>
    </row>
    <row r="603" spans="1:8" x14ac:dyDescent="0.25">
      <c r="A603" s="22" t="s">
        <v>2854</v>
      </c>
      <c r="B603" t="s">
        <v>2694</v>
      </c>
      <c r="C603" s="45" t="str">
        <f>INDEX('Bảng Giá'!$L$2:$L$64,MATCH(TRIM('References data'!B603),'Bảng Giá'!$K$2:$K$64,0))</f>
        <v>Vùng 3</v>
      </c>
      <c r="D603" s="44" t="s">
        <v>3003</v>
      </c>
      <c r="E603" t="s">
        <v>2639</v>
      </c>
      <c r="F603" t="str">
        <f>INDEX('Bảng Giá'!$L$2:$L$64,MATCH(TRIM('References data'!E603),'Bảng Giá'!$K$2:$K$64,0))</f>
        <v>Hà Nội</v>
      </c>
      <c r="G603" t="str">
        <f t="shared" si="9"/>
        <v>Vùng 3-Hà Nội</v>
      </c>
      <c r="H603" t="str">
        <f>INDEX('Bảng Giá'!$N$2:$N$46,MATCH('References data'!G603,'Bảng Giá'!$Q$2:$Q$46,0))</f>
        <v>Nội Vùng</v>
      </c>
    </row>
    <row r="604" spans="1:8" x14ac:dyDescent="0.25">
      <c r="A604" s="22" t="s">
        <v>2860</v>
      </c>
      <c r="B604" t="s">
        <v>2699</v>
      </c>
      <c r="C604" s="45" t="str">
        <f>INDEX('Bảng Giá'!$L$2:$L$64,MATCH(TRIM('References data'!B604),'Bảng Giá'!$K$2:$K$64,0))</f>
        <v>Vùng 3</v>
      </c>
      <c r="D604" s="44" t="s">
        <v>3003</v>
      </c>
      <c r="E604" t="s">
        <v>2639</v>
      </c>
      <c r="F604" t="str">
        <f>INDEX('Bảng Giá'!$L$2:$L$64,MATCH(TRIM('References data'!E604),'Bảng Giá'!$K$2:$K$64,0))</f>
        <v>Hà Nội</v>
      </c>
      <c r="G604" t="str">
        <f t="shared" si="9"/>
        <v>Vùng 3-Hà Nội</v>
      </c>
      <c r="H604" t="str">
        <f>INDEX('Bảng Giá'!$N$2:$N$46,MATCH('References data'!G604,'Bảng Giá'!$Q$2:$Q$46,0))</f>
        <v>Nội Vùng</v>
      </c>
    </row>
    <row r="605" spans="1:8" x14ac:dyDescent="0.25">
      <c r="A605" s="22" t="s">
        <v>2861</v>
      </c>
      <c r="B605" t="s">
        <v>2658</v>
      </c>
      <c r="C605" s="45" t="str">
        <f>INDEX('Bảng Giá'!$L$2:$L$64,MATCH(TRIM('References data'!B605),'Bảng Giá'!$K$2:$K$64,0))</f>
        <v>Vùng 3</v>
      </c>
      <c r="D605" s="44" t="s">
        <v>3003</v>
      </c>
      <c r="E605" t="s">
        <v>2639</v>
      </c>
      <c r="F605" t="str">
        <f>INDEX('Bảng Giá'!$L$2:$L$64,MATCH(TRIM('References data'!E605),'Bảng Giá'!$K$2:$K$64,0))</f>
        <v>Hà Nội</v>
      </c>
      <c r="G605" t="str">
        <f t="shared" si="9"/>
        <v>Vùng 3-Hà Nội</v>
      </c>
      <c r="H605" t="str">
        <f>INDEX('Bảng Giá'!$N$2:$N$46,MATCH('References data'!G605,'Bảng Giá'!$Q$2:$Q$46,0))</f>
        <v>Nội Vùng</v>
      </c>
    </row>
    <row r="606" spans="1:8" x14ac:dyDescent="0.25">
      <c r="A606" s="22" t="s">
        <v>2852</v>
      </c>
      <c r="B606" t="s">
        <v>2735</v>
      </c>
      <c r="C606" s="45" t="str">
        <f>INDEX('Bảng Giá'!$L$2:$L$64,MATCH(TRIM('References data'!B606),'Bảng Giá'!$K$2:$K$64,0))</f>
        <v>Vùng 3</v>
      </c>
      <c r="D606" s="44" t="s">
        <v>3003</v>
      </c>
      <c r="E606" t="s">
        <v>2639</v>
      </c>
      <c r="F606" t="str">
        <f>INDEX('Bảng Giá'!$L$2:$L$64,MATCH(TRIM('References data'!E606),'Bảng Giá'!$K$2:$K$64,0))</f>
        <v>Hà Nội</v>
      </c>
      <c r="G606" t="str">
        <f t="shared" si="9"/>
        <v>Vùng 3-Hà Nội</v>
      </c>
      <c r="H606" t="str">
        <f>INDEX('Bảng Giá'!$N$2:$N$46,MATCH('References data'!G606,'Bảng Giá'!$Q$2:$Q$46,0))</f>
        <v>Nội Vùng</v>
      </c>
    </row>
    <row r="607" spans="1:8" x14ac:dyDescent="0.25">
      <c r="A607" s="22" t="s">
        <v>2862</v>
      </c>
      <c r="B607" t="s">
        <v>2863</v>
      </c>
      <c r="C607" s="45" t="str">
        <f>INDEX('Bảng Giá'!$L$2:$L$64,MATCH(TRIM('References data'!B607),'Bảng Giá'!$K$2:$K$64,0))</f>
        <v>Vùng 3</v>
      </c>
      <c r="D607" s="44" t="s">
        <v>3003</v>
      </c>
      <c r="E607" t="s">
        <v>2639</v>
      </c>
      <c r="F607" t="str">
        <f>INDEX('Bảng Giá'!$L$2:$L$64,MATCH(TRIM('References data'!E607),'Bảng Giá'!$K$2:$K$64,0))</f>
        <v>Hà Nội</v>
      </c>
      <c r="G607" t="str">
        <f t="shared" si="9"/>
        <v>Vùng 3-Hà Nội</v>
      </c>
      <c r="H607" t="str">
        <f>INDEX('Bảng Giá'!$N$2:$N$46,MATCH('References data'!G607,'Bảng Giá'!$Q$2:$Q$46,0))</f>
        <v>Nội Vùng</v>
      </c>
    </row>
    <row r="608" spans="1:8" x14ac:dyDescent="0.25">
      <c r="A608" s="22" t="s">
        <v>2854</v>
      </c>
      <c r="B608" t="s">
        <v>2694</v>
      </c>
      <c r="C608" s="45" t="str">
        <f>INDEX('Bảng Giá'!$L$2:$L$64,MATCH(TRIM('References data'!B608),'Bảng Giá'!$K$2:$K$64,0))</f>
        <v>Vùng 3</v>
      </c>
      <c r="D608" s="44" t="s">
        <v>3003</v>
      </c>
      <c r="E608" t="s">
        <v>2639</v>
      </c>
      <c r="F608" t="str">
        <f>INDEX('Bảng Giá'!$L$2:$L$64,MATCH(TRIM('References data'!E608),'Bảng Giá'!$K$2:$K$64,0))</f>
        <v>Hà Nội</v>
      </c>
      <c r="G608" t="str">
        <f t="shared" si="9"/>
        <v>Vùng 3-Hà Nội</v>
      </c>
      <c r="H608" t="str">
        <f>INDEX('Bảng Giá'!$N$2:$N$46,MATCH('References data'!G608,'Bảng Giá'!$Q$2:$Q$46,0))</f>
        <v>Nội Vùng</v>
      </c>
    </row>
    <row r="609" spans="1:8" x14ac:dyDescent="0.25">
      <c r="A609" s="22" t="s">
        <v>2864</v>
      </c>
      <c r="B609" t="s">
        <v>2721</v>
      </c>
      <c r="C609" s="45" t="str">
        <f>INDEX('Bảng Giá'!$L$2:$L$64,MATCH(TRIM('References data'!B609),'Bảng Giá'!$K$2:$K$64,0))</f>
        <v>Vùng 3</v>
      </c>
      <c r="D609" s="44" t="s">
        <v>3003</v>
      </c>
      <c r="E609" t="s">
        <v>2639</v>
      </c>
      <c r="F609" t="str">
        <f>INDEX('Bảng Giá'!$L$2:$L$64,MATCH(TRIM('References data'!E609),'Bảng Giá'!$K$2:$K$64,0))</f>
        <v>Hà Nội</v>
      </c>
      <c r="G609" t="str">
        <f t="shared" si="9"/>
        <v>Vùng 3-Hà Nội</v>
      </c>
      <c r="H609" t="str">
        <f>INDEX('Bảng Giá'!$N$2:$N$46,MATCH('References data'!G609,'Bảng Giá'!$Q$2:$Q$46,0))</f>
        <v>Nội Vùng</v>
      </c>
    </row>
    <row r="610" spans="1:8" x14ac:dyDescent="0.25">
      <c r="A610" s="22" t="s">
        <v>2865</v>
      </c>
      <c r="B610" t="s">
        <v>2665</v>
      </c>
      <c r="C610" s="45" t="str">
        <f>INDEX('Bảng Giá'!$L$2:$L$64,MATCH(TRIM('References data'!B610),'Bảng Giá'!$K$2:$K$64,0))</f>
        <v>Vùng 3</v>
      </c>
      <c r="D610" s="44" t="s">
        <v>3003</v>
      </c>
      <c r="E610" t="s">
        <v>2639</v>
      </c>
      <c r="F610" t="str">
        <f>INDEX('Bảng Giá'!$L$2:$L$64,MATCH(TRIM('References data'!E610),'Bảng Giá'!$K$2:$K$64,0))</f>
        <v>Hà Nội</v>
      </c>
      <c r="G610" t="str">
        <f t="shared" si="9"/>
        <v>Vùng 3-Hà Nội</v>
      </c>
      <c r="H610" t="str">
        <f>INDEX('Bảng Giá'!$N$2:$N$46,MATCH('References data'!G610,'Bảng Giá'!$Q$2:$Q$46,0))</f>
        <v>Nội Vùng</v>
      </c>
    </row>
    <row r="611" spans="1:8" x14ac:dyDescent="0.25">
      <c r="A611" s="22" t="s">
        <v>2866</v>
      </c>
      <c r="B611" t="s">
        <v>2665</v>
      </c>
      <c r="C611" s="45" t="str">
        <f>INDEX('Bảng Giá'!$L$2:$L$64,MATCH(TRIM('References data'!B611),'Bảng Giá'!$K$2:$K$64,0))</f>
        <v>Vùng 3</v>
      </c>
      <c r="D611" s="44" t="s">
        <v>3003</v>
      </c>
      <c r="E611" t="s">
        <v>2639</v>
      </c>
      <c r="F611" t="str">
        <f>INDEX('Bảng Giá'!$L$2:$L$64,MATCH(TRIM('References data'!E611),'Bảng Giá'!$K$2:$K$64,0))</f>
        <v>Hà Nội</v>
      </c>
      <c r="G611" t="str">
        <f t="shared" si="9"/>
        <v>Vùng 3-Hà Nội</v>
      </c>
      <c r="H611" t="str">
        <f>INDEX('Bảng Giá'!$N$2:$N$46,MATCH('References data'!G611,'Bảng Giá'!$Q$2:$Q$46,0))</f>
        <v>Nội Vùng</v>
      </c>
    </row>
    <row r="612" spans="1:8" x14ac:dyDescent="0.25">
      <c r="A612" s="22" t="s">
        <v>2762</v>
      </c>
      <c r="B612" t="s">
        <v>2721</v>
      </c>
      <c r="C612" s="45" t="str">
        <f>INDEX('Bảng Giá'!$L$2:$L$64,MATCH(TRIM('References data'!B612),'Bảng Giá'!$K$2:$K$64,0))</f>
        <v>Vùng 3</v>
      </c>
      <c r="D612" s="44" t="s">
        <v>3003</v>
      </c>
      <c r="E612" t="s">
        <v>2639</v>
      </c>
      <c r="F612" t="str">
        <f>INDEX('Bảng Giá'!$L$2:$L$64,MATCH(TRIM('References data'!E612),'Bảng Giá'!$K$2:$K$64,0))</f>
        <v>Hà Nội</v>
      </c>
      <c r="G612" t="str">
        <f t="shared" si="9"/>
        <v>Vùng 3-Hà Nội</v>
      </c>
      <c r="H612" t="str">
        <f>INDEX('Bảng Giá'!$N$2:$N$46,MATCH('References data'!G612,'Bảng Giá'!$Q$2:$Q$46,0))</f>
        <v>Nội Vùng</v>
      </c>
    </row>
    <row r="613" spans="1:8" x14ac:dyDescent="0.25">
      <c r="A613" s="22" t="s">
        <v>2867</v>
      </c>
      <c r="B613" t="s">
        <v>2721</v>
      </c>
      <c r="C613" s="45" t="str">
        <f>INDEX('Bảng Giá'!$L$2:$L$64,MATCH(TRIM('References data'!B613),'Bảng Giá'!$K$2:$K$64,0))</f>
        <v>Vùng 3</v>
      </c>
      <c r="D613" s="44" t="s">
        <v>3003</v>
      </c>
      <c r="E613" t="s">
        <v>2639</v>
      </c>
      <c r="F613" t="str">
        <f>INDEX('Bảng Giá'!$L$2:$L$64,MATCH(TRIM('References data'!E613),'Bảng Giá'!$K$2:$K$64,0))</f>
        <v>Hà Nội</v>
      </c>
      <c r="G613" t="str">
        <f t="shared" si="9"/>
        <v>Vùng 3-Hà Nội</v>
      </c>
      <c r="H613" t="str">
        <f>INDEX('Bảng Giá'!$N$2:$N$46,MATCH('References data'!G613,'Bảng Giá'!$Q$2:$Q$46,0))</f>
        <v>Nội Vùng</v>
      </c>
    </row>
    <row r="614" spans="1:8" x14ac:dyDescent="0.25">
      <c r="A614" s="22" t="s">
        <v>2868</v>
      </c>
      <c r="B614" t="s">
        <v>2828</v>
      </c>
      <c r="C614" s="45" t="str">
        <f>INDEX('Bảng Giá'!$L$2:$L$64,MATCH(TRIM('References data'!B614),'Bảng Giá'!$K$2:$K$64,0))</f>
        <v>Vùng 3</v>
      </c>
      <c r="D614" s="44" t="s">
        <v>3003</v>
      </c>
      <c r="E614" t="s">
        <v>2639</v>
      </c>
      <c r="F614" t="str">
        <f>INDEX('Bảng Giá'!$L$2:$L$64,MATCH(TRIM('References data'!E614),'Bảng Giá'!$K$2:$K$64,0))</f>
        <v>Hà Nội</v>
      </c>
      <c r="G614" t="str">
        <f t="shared" si="9"/>
        <v>Vùng 3-Hà Nội</v>
      </c>
      <c r="H614" t="str">
        <f>INDEX('Bảng Giá'!$N$2:$N$46,MATCH('References data'!G614,'Bảng Giá'!$Q$2:$Q$46,0))</f>
        <v>Nội Vùng</v>
      </c>
    </row>
    <row r="615" spans="1:8" x14ac:dyDescent="0.25">
      <c r="A615" s="22" t="s">
        <v>2869</v>
      </c>
      <c r="B615" t="s">
        <v>2735</v>
      </c>
      <c r="C615" s="45" t="str">
        <f>INDEX('Bảng Giá'!$L$2:$L$64,MATCH(TRIM('References data'!B615),'Bảng Giá'!$K$2:$K$64,0))</f>
        <v>Vùng 3</v>
      </c>
      <c r="D615" s="44" t="s">
        <v>3003</v>
      </c>
      <c r="E615" t="s">
        <v>2639</v>
      </c>
      <c r="F615" t="str">
        <f>INDEX('Bảng Giá'!$L$2:$L$64,MATCH(TRIM('References data'!E615),'Bảng Giá'!$K$2:$K$64,0))</f>
        <v>Hà Nội</v>
      </c>
      <c r="G615" t="str">
        <f t="shared" si="9"/>
        <v>Vùng 3-Hà Nội</v>
      </c>
      <c r="H615" t="str">
        <f>INDEX('Bảng Giá'!$N$2:$N$46,MATCH('References data'!G615,'Bảng Giá'!$Q$2:$Q$46,0))</f>
        <v>Nội Vùng</v>
      </c>
    </row>
    <row r="616" spans="1:8" x14ac:dyDescent="0.25">
      <c r="A616" s="22" t="s">
        <v>2868</v>
      </c>
      <c r="B616" t="s">
        <v>2828</v>
      </c>
      <c r="C616" s="45" t="str">
        <f>INDEX('Bảng Giá'!$L$2:$L$64,MATCH(TRIM('References data'!B616),'Bảng Giá'!$K$2:$K$64,0))</f>
        <v>Vùng 3</v>
      </c>
      <c r="D616" s="44" t="s">
        <v>3003</v>
      </c>
      <c r="E616" t="s">
        <v>2639</v>
      </c>
      <c r="F616" t="str">
        <f>INDEX('Bảng Giá'!$L$2:$L$64,MATCH(TRIM('References data'!E616),'Bảng Giá'!$K$2:$K$64,0))</f>
        <v>Hà Nội</v>
      </c>
      <c r="G616" t="str">
        <f t="shared" si="9"/>
        <v>Vùng 3-Hà Nội</v>
      </c>
      <c r="H616" t="str">
        <f>INDEX('Bảng Giá'!$N$2:$N$46,MATCH('References data'!G616,'Bảng Giá'!$Q$2:$Q$46,0))</f>
        <v>Nội Vùng</v>
      </c>
    </row>
    <row r="617" spans="1:8" x14ac:dyDescent="0.25">
      <c r="A617" s="22" t="s">
        <v>2838</v>
      </c>
      <c r="B617" t="s">
        <v>2764</v>
      </c>
      <c r="C617" s="45" t="str">
        <f>INDEX('Bảng Giá'!$L$2:$L$64,MATCH(TRIM('References data'!B617),'Bảng Giá'!$K$2:$K$64,0))</f>
        <v>Vùng 3</v>
      </c>
      <c r="D617" s="44" t="s">
        <v>3003</v>
      </c>
      <c r="E617" t="s">
        <v>2639</v>
      </c>
      <c r="F617" t="str">
        <f>INDEX('Bảng Giá'!$L$2:$L$64,MATCH(TRIM('References data'!E617),'Bảng Giá'!$K$2:$K$64,0))</f>
        <v>Hà Nội</v>
      </c>
      <c r="G617" t="str">
        <f t="shared" si="9"/>
        <v>Vùng 3-Hà Nội</v>
      </c>
      <c r="H617" t="str">
        <f>INDEX('Bảng Giá'!$N$2:$N$46,MATCH('References data'!G617,'Bảng Giá'!$Q$2:$Q$46,0))</f>
        <v>Nội Vùng</v>
      </c>
    </row>
    <row r="618" spans="1:8" x14ac:dyDescent="0.25">
      <c r="A618" s="22" t="s">
        <v>2859</v>
      </c>
      <c r="B618" t="s">
        <v>2694</v>
      </c>
      <c r="C618" s="45" t="str">
        <f>INDEX('Bảng Giá'!$L$2:$L$64,MATCH(TRIM('References data'!B618),'Bảng Giá'!$K$2:$K$64,0))</f>
        <v>Vùng 3</v>
      </c>
      <c r="D618" s="44" t="s">
        <v>3003</v>
      </c>
      <c r="E618" t="s">
        <v>2639</v>
      </c>
      <c r="F618" t="str">
        <f>INDEX('Bảng Giá'!$L$2:$L$64,MATCH(TRIM('References data'!E618),'Bảng Giá'!$K$2:$K$64,0))</f>
        <v>Hà Nội</v>
      </c>
      <c r="G618" t="str">
        <f t="shared" si="9"/>
        <v>Vùng 3-Hà Nội</v>
      </c>
      <c r="H618" t="str">
        <f>INDEX('Bảng Giá'!$N$2:$N$46,MATCH('References data'!G618,'Bảng Giá'!$Q$2:$Q$46,0))</f>
        <v>Nội Vùng</v>
      </c>
    </row>
    <row r="619" spans="1:8" x14ac:dyDescent="0.25">
      <c r="A619" s="22" t="s">
        <v>2854</v>
      </c>
      <c r="B619" t="s">
        <v>2694</v>
      </c>
      <c r="C619" s="45" t="str">
        <f>INDEX('Bảng Giá'!$L$2:$L$64,MATCH(TRIM('References data'!B619),'Bảng Giá'!$K$2:$K$64,0))</f>
        <v>Vùng 3</v>
      </c>
      <c r="D619" s="44" t="s">
        <v>3003</v>
      </c>
      <c r="E619" t="s">
        <v>2639</v>
      </c>
      <c r="F619" t="str">
        <f>INDEX('Bảng Giá'!$L$2:$L$64,MATCH(TRIM('References data'!E619),'Bảng Giá'!$K$2:$K$64,0))</f>
        <v>Hà Nội</v>
      </c>
      <c r="G619" t="str">
        <f t="shared" si="9"/>
        <v>Vùng 3-Hà Nội</v>
      </c>
      <c r="H619" t="str">
        <f>INDEX('Bảng Giá'!$N$2:$N$46,MATCH('References data'!G619,'Bảng Giá'!$Q$2:$Q$46,0))</f>
        <v>Nội Vùng</v>
      </c>
    </row>
    <row r="620" spans="1:8" x14ac:dyDescent="0.25">
      <c r="A620" s="22" t="s">
        <v>2849</v>
      </c>
      <c r="B620" t="s">
        <v>2850</v>
      </c>
      <c r="C620" s="45" t="str">
        <f>INDEX('Bảng Giá'!$L$2:$L$64,MATCH(TRIM('References data'!B620),'Bảng Giá'!$K$2:$K$64,0))</f>
        <v>Vùng 3</v>
      </c>
      <c r="D620" s="44" t="s">
        <v>3003</v>
      </c>
      <c r="E620" t="s">
        <v>2639</v>
      </c>
      <c r="F620" t="str">
        <f>INDEX('Bảng Giá'!$L$2:$L$64,MATCH(TRIM('References data'!E620),'Bảng Giá'!$K$2:$K$64,0))</f>
        <v>Hà Nội</v>
      </c>
      <c r="G620" t="str">
        <f t="shared" si="9"/>
        <v>Vùng 3-Hà Nội</v>
      </c>
      <c r="H620" t="str">
        <f>INDEX('Bảng Giá'!$N$2:$N$46,MATCH('References data'!G620,'Bảng Giá'!$Q$2:$Q$46,0))</f>
        <v>Nội Vùng</v>
      </c>
    </row>
    <row r="621" spans="1:8" x14ac:dyDescent="0.25">
      <c r="A621" s="22" t="s">
        <v>2657</v>
      </c>
      <c r="B621" t="s">
        <v>2658</v>
      </c>
      <c r="C621" s="45" t="str">
        <f>INDEX('Bảng Giá'!$L$2:$L$64,MATCH(TRIM('References data'!B621),'Bảng Giá'!$K$2:$K$64,0))</f>
        <v>Vùng 3</v>
      </c>
      <c r="D621" s="44" t="s">
        <v>3003</v>
      </c>
      <c r="E621" t="s">
        <v>2639</v>
      </c>
      <c r="F621" t="str">
        <f>INDEX('Bảng Giá'!$L$2:$L$64,MATCH(TRIM('References data'!E621),'Bảng Giá'!$K$2:$K$64,0))</f>
        <v>Hà Nội</v>
      </c>
      <c r="G621" t="str">
        <f t="shared" si="9"/>
        <v>Vùng 3-Hà Nội</v>
      </c>
      <c r="H621" t="str">
        <f>INDEX('Bảng Giá'!$N$2:$N$46,MATCH('References data'!G621,'Bảng Giá'!$Q$2:$Q$46,0))</f>
        <v>Nội Vùng</v>
      </c>
    </row>
    <row r="622" spans="1:8" x14ac:dyDescent="0.25">
      <c r="A622" s="22" t="s">
        <v>2831</v>
      </c>
      <c r="B622" t="s">
        <v>2823</v>
      </c>
      <c r="C622" s="45" t="str">
        <f>INDEX('Bảng Giá'!$L$2:$L$64,MATCH(TRIM('References data'!B622),'Bảng Giá'!$K$2:$K$64,0))</f>
        <v>Vùng 3</v>
      </c>
      <c r="D622" s="44" t="s">
        <v>3003</v>
      </c>
      <c r="E622" t="s">
        <v>2639</v>
      </c>
      <c r="F622" t="str">
        <f>INDEX('Bảng Giá'!$L$2:$L$64,MATCH(TRIM('References data'!E622),'Bảng Giá'!$K$2:$K$64,0))</f>
        <v>Hà Nội</v>
      </c>
      <c r="G622" t="str">
        <f t="shared" si="9"/>
        <v>Vùng 3-Hà Nội</v>
      </c>
      <c r="H622" t="str">
        <f>INDEX('Bảng Giá'!$N$2:$N$46,MATCH('References data'!G622,'Bảng Giá'!$Q$2:$Q$46,0))</f>
        <v>Nội Vùng</v>
      </c>
    </row>
    <row r="623" spans="1:8" x14ac:dyDescent="0.25">
      <c r="A623" s="22" t="s">
        <v>2856</v>
      </c>
      <c r="B623" t="s">
        <v>2823</v>
      </c>
      <c r="C623" s="45" t="str">
        <f>INDEX('Bảng Giá'!$L$2:$L$64,MATCH(TRIM('References data'!B623),'Bảng Giá'!$K$2:$K$64,0))</f>
        <v>Vùng 3</v>
      </c>
      <c r="D623" s="44" t="s">
        <v>3003</v>
      </c>
      <c r="E623" t="s">
        <v>2639</v>
      </c>
      <c r="F623" t="str">
        <f>INDEX('Bảng Giá'!$L$2:$L$64,MATCH(TRIM('References data'!E623),'Bảng Giá'!$K$2:$K$64,0))</f>
        <v>Hà Nội</v>
      </c>
      <c r="G623" t="str">
        <f t="shared" si="9"/>
        <v>Vùng 3-Hà Nội</v>
      </c>
      <c r="H623" t="str">
        <f>INDEX('Bảng Giá'!$N$2:$N$46,MATCH('References data'!G623,'Bảng Giá'!$Q$2:$Q$46,0))</f>
        <v>Nội Vùng</v>
      </c>
    </row>
    <row r="624" spans="1:8" x14ac:dyDescent="0.25">
      <c r="A624" s="22" t="s">
        <v>2870</v>
      </c>
      <c r="B624" t="s">
        <v>2699</v>
      </c>
      <c r="C624" s="45" t="str">
        <f>INDEX('Bảng Giá'!$L$2:$L$64,MATCH(TRIM('References data'!B624),'Bảng Giá'!$K$2:$K$64,0))</f>
        <v>Vùng 3</v>
      </c>
      <c r="D624" s="44" t="s">
        <v>3003</v>
      </c>
      <c r="E624" t="s">
        <v>2639</v>
      </c>
      <c r="F624" t="str">
        <f>INDEX('Bảng Giá'!$L$2:$L$64,MATCH(TRIM('References data'!E624),'Bảng Giá'!$K$2:$K$64,0))</f>
        <v>Hà Nội</v>
      </c>
      <c r="G624" t="str">
        <f t="shared" si="9"/>
        <v>Vùng 3-Hà Nội</v>
      </c>
      <c r="H624" t="str">
        <f>INDEX('Bảng Giá'!$N$2:$N$46,MATCH('References data'!G624,'Bảng Giá'!$Q$2:$Q$46,0))</f>
        <v>Nội Vùng</v>
      </c>
    </row>
    <row r="625" spans="1:8" x14ac:dyDescent="0.25">
      <c r="A625" s="22" t="s">
        <v>2871</v>
      </c>
      <c r="B625" t="s">
        <v>2872</v>
      </c>
      <c r="C625" s="45" t="str">
        <f>INDEX('Bảng Giá'!$L$2:$L$64,MATCH(TRIM('References data'!B625),'Bảng Giá'!$K$2:$K$64,0))</f>
        <v>Vùng 3</v>
      </c>
      <c r="D625" s="44" t="s">
        <v>3003</v>
      </c>
      <c r="E625" t="s">
        <v>2639</v>
      </c>
      <c r="F625" t="str">
        <f>INDEX('Bảng Giá'!$L$2:$L$64,MATCH(TRIM('References data'!E625),'Bảng Giá'!$K$2:$K$64,0))</f>
        <v>Hà Nội</v>
      </c>
      <c r="G625" t="str">
        <f t="shared" si="9"/>
        <v>Vùng 3-Hà Nội</v>
      </c>
      <c r="H625" t="str">
        <f>INDEX('Bảng Giá'!$N$2:$N$46,MATCH('References data'!G625,'Bảng Giá'!$Q$2:$Q$46,0))</f>
        <v>Nội Vùng</v>
      </c>
    </row>
    <row r="626" spans="1:8" x14ac:dyDescent="0.25">
      <c r="A626" s="22" t="s">
        <v>2857</v>
      </c>
      <c r="B626" t="s">
        <v>2665</v>
      </c>
      <c r="C626" s="45" t="str">
        <f>INDEX('Bảng Giá'!$L$2:$L$64,MATCH(TRIM('References data'!B626),'Bảng Giá'!$K$2:$K$64,0))</f>
        <v>Vùng 3</v>
      </c>
      <c r="D626" s="44" t="s">
        <v>3003</v>
      </c>
      <c r="E626" t="s">
        <v>2639</v>
      </c>
      <c r="F626" t="str">
        <f>INDEX('Bảng Giá'!$L$2:$L$64,MATCH(TRIM('References data'!E626),'Bảng Giá'!$K$2:$K$64,0))</f>
        <v>Hà Nội</v>
      </c>
      <c r="G626" t="str">
        <f t="shared" si="9"/>
        <v>Vùng 3-Hà Nội</v>
      </c>
      <c r="H626" t="str">
        <f>INDEX('Bảng Giá'!$N$2:$N$46,MATCH('References data'!G626,'Bảng Giá'!$Q$2:$Q$46,0))</f>
        <v>Nội Vùng</v>
      </c>
    </row>
    <row r="627" spans="1:8" x14ac:dyDescent="0.25">
      <c r="A627" s="22" t="s">
        <v>2873</v>
      </c>
      <c r="B627" t="s">
        <v>2764</v>
      </c>
      <c r="C627" s="45" t="str">
        <f>INDEX('Bảng Giá'!$L$2:$L$64,MATCH(TRIM('References data'!B627),'Bảng Giá'!$K$2:$K$64,0))</f>
        <v>Vùng 3</v>
      </c>
      <c r="D627" s="44" t="s">
        <v>3003</v>
      </c>
      <c r="E627" t="s">
        <v>2639</v>
      </c>
      <c r="F627" t="str">
        <f>INDEX('Bảng Giá'!$L$2:$L$64,MATCH(TRIM('References data'!E627),'Bảng Giá'!$K$2:$K$64,0))</f>
        <v>Hà Nội</v>
      </c>
      <c r="G627" t="str">
        <f t="shared" si="9"/>
        <v>Vùng 3-Hà Nội</v>
      </c>
      <c r="H627" t="str">
        <f>INDEX('Bảng Giá'!$N$2:$N$46,MATCH('References data'!G627,'Bảng Giá'!$Q$2:$Q$46,0))</f>
        <v>Nội Vùng</v>
      </c>
    </row>
    <row r="628" spans="1:8" x14ac:dyDescent="0.25">
      <c r="A628" s="22" t="s">
        <v>2765</v>
      </c>
      <c r="B628" t="s">
        <v>2658</v>
      </c>
      <c r="C628" s="45" t="str">
        <f>INDEX('Bảng Giá'!$L$2:$L$64,MATCH(TRIM('References data'!B628),'Bảng Giá'!$K$2:$K$64,0))</f>
        <v>Vùng 3</v>
      </c>
      <c r="D628" s="44" t="s">
        <v>3003</v>
      </c>
      <c r="E628" t="s">
        <v>2639</v>
      </c>
      <c r="F628" t="str">
        <f>INDEX('Bảng Giá'!$L$2:$L$64,MATCH(TRIM('References data'!E628),'Bảng Giá'!$K$2:$K$64,0))</f>
        <v>Hà Nội</v>
      </c>
      <c r="G628" t="str">
        <f t="shared" si="9"/>
        <v>Vùng 3-Hà Nội</v>
      </c>
      <c r="H628" t="str">
        <f>INDEX('Bảng Giá'!$N$2:$N$46,MATCH('References data'!G628,'Bảng Giá'!$Q$2:$Q$46,0))</f>
        <v>Nội Vùng</v>
      </c>
    </row>
    <row r="629" spans="1:8" x14ac:dyDescent="0.25">
      <c r="A629" s="22" t="s">
        <v>2830</v>
      </c>
      <c r="B629" t="s">
        <v>2658</v>
      </c>
      <c r="C629" s="45" t="str">
        <f>INDEX('Bảng Giá'!$L$2:$L$64,MATCH(TRIM('References data'!B629),'Bảng Giá'!$K$2:$K$64,0))</f>
        <v>Vùng 3</v>
      </c>
      <c r="D629" s="44" t="s">
        <v>3003</v>
      </c>
      <c r="E629" t="s">
        <v>2639</v>
      </c>
      <c r="F629" t="str">
        <f>INDEX('Bảng Giá'!$L$2:$L$64,MATCH(TRIM('References data'!E629),'Bảng Giá'!$K$2:$K$64,0))</f>
        <v>Hà Nội</v>
      </c>
      <c r="G629" t="str">
        <f t="shared" si="9"/>
        <v>Vùng 3-Hà Nội</v>
      </c>
      <c r="H629" t="str">
        <f>INDEX('Bảng Giá'!$N$2:$N$46,MATCH('References data'!G629,'Bảng Giá'!$Q$2:$Q$46,0))</f>
        <v>Nội Vùng</v>
      </c>
    </row>
    <row r="630" spans="1:8" x14ac:dyDescent="0.25">
      <c r="A630" s="22" t="s">
        <v>2874</v>
      </c>
      <c r="B630" t="s">
        <v>2828</v>
      </c>
      <c r="C630" s="45" t="str">
        <f>INDEX('Bảng Giá'!$L$2:$L$64,MATCH(TRIM('References data'!B630),'Bảng Giá'!$K$2:$K$64,0))</f>
        <v>Vùng 3</v>
      </c>
      <c r="D630" s="44" t="s">
        <v>3003</v>
      </c>
      <c r="E630" t="s">
        <v>2639</v>
      </c>
      <c r="F630" t="str">
        <f>INDEX('Bảng Giá'!$L$2:$L$64,MATCH(TRIM('References data'!E630),'Bảng Giá'!$K$2:$K$64,0))</f>
        <v>Hà Nội</v>
      </c>
      <c r="G630" t="str">
        <f t="shared" si="9"/>
        <v>Vùng 3-Hà Nội</v>
      </c>
      <c r="H630" t="str">
        <f>INDEX('Bảng Giá'!$N$2:$N$46,MATCH('References data'!G630,'Bảng Giá'!$Q$2:$Q$46,0))</f>
        <v>Nội Vùng</v>
      </c>
    </row>
    <row r="631" spans="1:8" x14ac:dyDescent="0.25">
      <c r="A631" s="22" t="s">
        <v>2875</v>
      </c>
      <c r="B631" t="s">
        <v>2828</v>
      </c>
      <c r="C631" s="45" t="str">
        <f>INDEX('Bảng Giá'!$L$2:$L$64,MATCH(TRIM('References data'!B631),'Bảng Giá'!$K$2:$K$64,0))</f>
        <v>Vùng 3</v>
      </c>
      <c r="D631" s="44" t="s">
        <v>3003</v>
      </c>
      <c r="E631" t="s">
        <v>2639</v>
      </c>
      <c r="F631" t="str">
        <f>INDEX('Bảng Giá'!$L$2:$L$64,MATCH(TRIM('References data'!E631),'Bảng Giá'!$K$2:$K$64,0))</f>
        <v>Hà Nội</v>
      </c>
      <c r="G631" t="str">
        <f t="shared" si="9"/>
        <v>Vùng 3-Hà Nội</v>
      </c>
      <c r="H631" t="str">
        <f>INDEX('Bảng Giá'!$N$2:$N$46,MATCH('References data'!G631,'Bảng Giá'!$Q$2:$Q$46,0))</f>
        <v>Nội Vùng</v>
      </c>
    </row>
    <row r="632" spans="1:8" x14ac:dyDescent="0.25">
      <c r="A632" s="22" t="s">
        <v>2838</v>
      </c>
      <c r="B632" t="s">
        <v>2764</v>
      </c>
      <c r="C632" s="45" t="str">
        <f>INDEX('Bảng Giá'!$L$2:$L$64,MATCH(TRIM('References data'!B632),'Bảng Giá'!$K$2:$K$64,0))</f>
        <v>Vùng 3</v>
      </c>
      <c r="D632" s="44" t="s">
        <v>3003</v>
      </c>
      <c r="E632" t="s">
        <v>2639</v>
      </c>
      <c r="F632" t="str">
        <f>INDEX('Bảng Giá'!$L$2:$L$64,MATCH(TRIM('References data'!E632),'Bảng Giá'!$K$2:$K$64,0))</f>
        <v>Hà Nội</v>
      </c>
      <c r="G632" t="str">
        <f t="shared" si="9"/>
        <v>Vùng 3-Hà Nội</v>
      </c>
      <c r="H632" t="str">
        <f>INDEX('Bảng Giá'!$N$2:$N$46,MATCH('References data'!G632,'Bảng Giá'!$Q$2:$Q$46,0))</f>
        <v>Nội Vùng</v>
      </c>
    </row>
    <row r="633" spans="1:8" x14ac:dyDescent="0.25">
      <c r="A633" s="22" t="s">
        <v>2876</v>
      </c>
      <c r="B633" t="s">
        <v>2714</v>
      </c>
      <c r="C633" s="45" t="str">
        <f>INDEX('Bảng Giá'!$L$2:$L$64,MATCH(TRIM('References data'!B633),'Bảng Giá'!$K$2:$K$64,0))</f>
        <v>Vùng 3</v>
      </c>
      <c r="D633" s="44" t="s">
        <v>3003</v>
      </c>
      <c r="E633" t="s">
        <v>2639</v>
      </c>
      <c r="F633" t="str">
        <f>INDEX('Bảng Giá'!$L$2:$L$64,MATCH(TRIM('References data'!E633),'Bảng Giá'!$K$2:$K$64,0))</f>
        <v>Hà Nội</v>
      </c>
      <c r="G633" t="str">
        <f t="shared" si="9"/>
        <v>Vùng 3-Hà Nội</v>
      </c>
      <c r="H633" t="str">
        <f>INDEX('Bảng Giá'!$N$2:$N$46,MATCH('References data'!G633,'Bảng Giá'!$Q$2:$Q$46,0))</f>
        <v>Nội Vùng</v>
      </c>
    </row>
    <row r="634" spans="1:8" x14ac:dyDescent="0.25">
      <c r="A634" s="22" t="s">
        <v>2877</v>
      </c>
      <c r="B634" t="s">
        <v>2878</v>
      </c>
      <c r="C634" s="45" t="str">
        <f>INDEX('Bảng Giá'!$L$2:$L$64,MATCH(TRIM('References data'!B634),'Bảng Giá'!$K$2:$K$64,0))</f>
        <v>Vùng 3</v>
      </c>
      <c r="D634" s="44" t="s">
        <v>3003</v>
      </c>
      <c r="E634" t="s">
        <v>2639</v>
      </c>
      <c r="F634" t="str">
        <f>INDEX('Bảng Giá'!$L$2:$L$64,MATCH(TRIM('References data'!E634),'Bảng Giá'!$K$2:$K$64,0))</f>
        <v>Hà Nội</v>
      </c>
      <c r="G634" t="str">
        <f t="shared" si="9"/>
        <v>Vùng 3-Hà Nội</v>
      </c>
      <c r="H634" t="str">
        <f>INDEX('Bảng Giá'!$N$2:$N$46,MATCH('References data'!G634,'Bảng Giá'!$Q$2:$Q$46,0))</f>
        <v>Nội Vùng</v>
      </c>
    </row>
    <row r="635" spans="1:8" x14ac:dyDescent="0.25">
      <c r="A635" s="22" t="s">
        <v>2879</v>
      </c>
      <c r="B635" t="s">
        <v>2721</v>
      </c>
      <c r="C635" s="45" t="str">
        <f>INDEX('Bảng Giá'!$L$2:$L$64,MATCH(TRIM('References data'!B635),'Bảng Giá'!$K$2:$K$64,0))</f>
        <v>Vùng 3</v>
      </c>
      <c r="D635" s="44" t="s">
        <v>3003</v>
      </c>
      <c r="E635" t="s">
        <v>2639</v>
      </c>
      <c r="F635" t="str">
        <f>INDEX('Bảng Giá'!$L$2:$L$64,MATCH(TRIM('References data'!E635),'Bảng Giá'!$K$2:$K$64,0))</f>
        <v>Hà Nội</v>
      </c>
      <c r="G635" t="str">
        <f t="shared" si="9"/>
        <v>Vùng 3-Hà Nội</v>
      </c>
      <c r="H635" t="str">
        <f>INDEX('Bảng Giá'!$N$2:$N$46,MATCH('References data'!G635,'Bảng Giá'!$Q$2:$Q$46,0))</f>
        <v>Nội Vùng</v>
      </c>
    </row>
    <row r="636" spans="1:8" x14ac:dyDescent="0.25">
      <c r="A636" s="22" t="s">
        <v>2845</v>
      </c>
      <c r="B636" t="s">
        <v>2721</v>
      </c>
      <c r="C636" s="45" t="str">
        <f>INDEX('Bảng Giá'!$L$2:$L$64,MATCH(TRIM('References data'!B636),'Bảng Giá'!$K$2:$K$64,0))</f>
        <v>Vùng 3</v>
      </c>
      <c r="D636" s="44" t="s">
        <v>3003</v>
      </c>
      <c r="E636" t="s">
        <v>2639</v>
      </c>
      <c r="F636" t="str">
        <f>INDEX('Bảng Giá'!$L$2:$L$64,MATCH(TRIM('References data'!E636),'Bảng Giá'!$K$2:$K$64,0))</f>
        <v>Hà Nội</v>
      </c>
      <c r="G636" t="str">
        <f t="shared" si="9"/>
        <v>Vùng 3-Hà Nội</v>
      </c>
      <c r="H636" t="str">
        <f>INDEX('Bảng Giá'!$N$2:$N$46,MATCH('References data'!G636,'Bảng Giá'!$Q$2:$Q$46,0))</f>
        <v>Nội Vùng</v>
      </c>
    </row>
    <row r="637" spans="1:8" x14ac:dyDescent="0.25">
      <c r="A637" s="22" t="s">
        <v>2880</v>
      </c>
      <c r="B637" t="s">
        <v>2694</v>
      </c>
      <c r="C637" s="45" t="str">
        <f>INDEX('Bảng Giá'!$L$2:$L$64,MATCH(TRIM('References data'!B637),'Bảng Giá'!$K$2:$K$64,0))</f>
        <v>Vùng 3</v>
      </c>
      <c r="D637" s="44" t="s">
        <v>3003</v>
      </c>
      <c r="E637" t="s">
        <v>2639</v>
      </c>
      <c r="F637" t="str">
        <f>INDEX('Bảng Giá'!$L$2:$L$64,MATCH(TRIM('References data'!E637),'Bảng Giá'!$K$2:$K$64,0))</f>
        <v>Hà Nội</v>
      </c>
      <c r="G637" t="str">
        <f t="shared" si="9"/>
        <v>Vùng 3-Hà Nội</v>
      </c>
      <c r="H637" t="str">
        <f>INDEX('Bảng Giá'!$N$2:$N$46,MATCH('References data'!G637,'Bảng Giá'!$Q$2:$Q$46,0))</f>
        <v>Nội Vùng</v>
      </c>
    </row>
    <row r="638" spans="1:8" x14ac:dyDescent="0.25">
      <c r="A638" s="22" t="s">
        <v>2881</v>
      </c>
      <c r="B638" t="s">
        <v>2764</v>
      </c>
      <c r="C638" s="45" t="str">
        <f>INDEX('Bảng Giá'!$L$2:$L$64,MATCH(TRIM('References data'!B638),'Bảng Giá'!$K$2:$K$64,0))</f>
        <v>Vùng 3</v>
      </c>
      <c r="D638" s="44" t="s">
        <v>3003</v>
      </c>
      <c r="E638" t="s">
        <v>2639</v>
      </c>
      <c r="F638" t="str">
        <f>INDEX('Bảng Giá'!$L$2:$L$64,MATCH(TRIM('References data'!E638),'Bảng Giá'!$K$2:$K$64,0))</f>
        <v>Hà Nội</v>
      </c>
      <c r="G638" t="str">
        <f t="shared" si="9"/>
        <v>Vùng 3-Hà Nội</v>
      </c>
      <c r="H638" t="str">
        <f>INDEX('Bảng Giá'!$N$2:$N$46,MATCH('References data'!G638,'Bảng Giá'!$Q$2:$Q$46,0))</f>
        <v>Nội Vùng</v>
      </c>
    </row>
    <row r="639" spans="1:8" x14ac:dyDescent="0.25">
      <c r="A639" s="22" t="s">
        <v>2869</v>
      </c>
      <c r="B639" t="s">
        <v>2735</v>
      </c>
      <c r="C639" s="45" t="str">
        <f>INDEX('Bảng Giá'!$L$2:$L$64,MATCH(TRIM('References data'!B639),'Bảng Giá'!$K$2:$K$64,0))</f>
        <v>Vùng 3</v>
      </c>
      <c r="D639" s="44" t="s">
        <v>3003</v>
      </c>
      <c r="E639" t="s">
        <v>2639</v>
      </c>
      <c r="F639" t="str">
        <f>INDEX('Bảng Giá'!$L$2:$L$64,MATCH(TRIM('References data'!E639),'Bảng Giá'!$K$2:$K$64,0))</f>
        <v>Hà Nội</v>
      </c>
      <c r="G639" t="str">
        <f t="shared" si="9"/>
        <v>Vùng 3-Hà Nội</v>
      </c>
      <c r="H639" t="str">
        <f>INDEX('Bảng Giá'!$N$2:$N$46,MATCH('References data'!G639,'Bảng Giá'!$Q$2:$Q$46,0))</f>
        <v>Nội Vùng</v>
      </c>
    </row>
    <row r="640" spans="1:8" x14ac:dyDescent="0.25">
      <c r="A640" s="22" t="s">
        <v>2882</v>
      </c>
      <c r="B640" t="s">
        <v>2883</v>
      </c>
      <c r="C640" s="45" t="str">
        <f>INDEX('Bảng Giá'!$L$2:$L$64,MATCH(TRIM('References data'!B640),'Bảng Giá'!$K$2:$K$64,0))</f>
        <v>Vùng 3</v>
      </c>
      <c r="D640" s="44" t="s">
        <v>3003</v>
      </c>
      <c r="E640" t="s">
        <v>2639</v>
      </c>
      <c r="F640" t="str">
        <f>INDEX('Bảng Giá'!$L$2:$L$64,MATCH(TRIM('References data'!E640),'Bảng Giá'!$K$2:$K$64,0))</f>
        <v>Hà Nội</v>
      </c>
      <c r="G640" t="str">
        <f t="shared" si="9"/>
        <v>Vùng 3-Hà Nội</v>
      </c>
      <c r="H640" t="str">
        <f>INDEX('Bảng Giá'!$N$2:$N$46,MATCH('References data'!G640,'Bảng Giá'!$Q$2:$Q$46,0))</f>
        <v>Nội Vùng</v>
      </c>
    </row>
    <row r="641" spans="1:8" x14ac:dyDescent="0.25">
      <c r="A641" s="22" t="s">
        <v>2884</v>
      </c>
      <c r="B641" t="s">
        <v>2842</v>
      </c>
      <c r="C641" s="45" t="str">
        <f>INDEX('Bảng Giá'!$L$2:$L$64,MATCH(TRIM('References data'!B641),'Bảng Giá'!$K$2:$K$64,0))</f>
        <v>Vùng 3</v>
      </c>
      <c r="D641" s="44" t="s">
        <v>3003</v>
      </c>
      <c r="E641" t="s">
        <v>2639</v>
      </c>
      <c r="F641" t="str">
        <f>INDEX('Bảng Giá'!$L$2:$L$64,MATCH(TRIM('References data'!E641),'Bảng Giá'!$K$2:$K$64,0))</f>
        <v>Hà Nội</v>
      </c>
      <c r="G641" t="str">
        <f t="shared" si="9"/>
        <v>Vùng 3-Hà Nội</v>
      </c>
      <c r="H641" t="str">
        <f>INDEX('Bảng Giá'!$N$2:$N$46,MATCH('References data'!G641,'Bảng Giá'!$Q$2:$Q$46,0))</f>
        <v>Nội Vùng</v>
      </c>
    </row>
    <row r="642" spans="1:8" x14ac:dyDescent="0.25">
      <c r="A642" s="22" t="s">
        <v>2885</v>
      </c>
      <c r="B642" t="s">
        <v>2663</v>
      </c>
      <c r="C642" s="45" t="str">
        <f>INDEX('Bảng Giá'!$L$2:$L$64,MATCH(TRIM('References data'!B642),'Bảng Giá'!$K$2:$K$64,0))</f>
        <v>Vùng 3</v>
      </c>
      <c r="D642" s="44" t="s">
        <v>3003</v>
      </c>
      <c r="E642" t="s">
        <v>2639</v>
      </c>
      <c r="F642" t="str">
        <f>INDEX('Bảng Giá'!$L$2:$L$64,MATCH(TRIM('References data'!E642),'Bảng Giá'!$K$2:$K$64,0))</f>
        <v>Hà Nội</v>
      </c>
      <c r="G642" t="str">
        <f t="shared" si="9"/>
        <v>Vùng 3-Hà Nội</v>
      </c>
      <c r="H642" t="str">
        <f>INDEX('Bảng Giá'!$N$2:$N$46,MATCH('References data'!G642,'Bảng Giá'!$Q$2:$Q$46,0))</f>
        <v>Nội Vùng</v>
      </c>
    </row>
    <row r="643" spans="1:8" x14ac:dyDescent="0.25">
      <c r="A643" s="22" t="s">
        <v>2886</v>
      </c>
      <c r="B643" t="s">
        <v>2828</v>
      </c>
      <c r="C643" s="45" t="str">
        <f>INDEX('Bảng Giá'!$L$2:$L$64,MATCH(TRIM('References data'!B643),'Bảng Giá'!$K$2:$K$64,0))</f>
        <v>Vùng 3</v>
      </c>
      <c r="D643" s="44" t="s">
        <v>3003</v>
      </c>
      <c r="E643" t="s">
        <v>2639</v>
      </c>
      <c r="F643" t="str">
        <f>INDEX('Bảng Giá'!$L$2:$L$64,MATCH(TRIM('References data'!E643),'Bảng Giá'!$K$2:$K$64,0))</f>
        <v>Hà Nội</v>
      </c>
      <c r="G643" t="str">
        <f t="shared" si="9"/>
        <v>Vùng 3-Hà Nội</v>
      </c>
      <c r="H643" t="str">
        <f>INDEX('Bảng Giá'!$N$2:$N$46,MATCH('References data'!G643,'Bảng Giá'!$Q$2:$Q$46,0))</f>
        <v>Nội Vùng</v>
      </c>
    </row>
    <row r="644" spans="1:8" x14ac:dyDescent="0.25">
      <c r="A644" s="22" t="s">
        <v>2887</v>
      </c>
      <c r="B644" t="s">
        <v>2721</v>
      </c>
      <c r="C644" s="45" t="str">
        <f>INDEX('Bảng Giá'!$L$2:$L$64,MATCH(TRIM('References data'!B644),'Bảng Giá'!$K$2:$K$64,0))</f>
        <v>Vùng 3</v>
      </c>
      <c r="D644" s="44" t="s">
        <v>3003</v>
      </c>
      <c r="E644" t="s">
        <v>2639</v>
      </c>
      <c r="F644" t="str">
        <f>INDEX('Bảng Giá'!$L$2:$L$64,MATCH(TRIM('References data'!E644),'Bảng Giá'!$K$2:$K$64,0))</f>
        <v>Hà Nội</v>
      </c>
      <c r="G644" t="str">
        <f t="shared" ref="G644:G707" si="10">C644&amp;"-"&amp;F644</f>
        <v>Vùng 3-Hà Nội</v>
      </c>
      <c r="H644" t="str">
        <f>INDEX('Bảng Giá'!$N$2:$N$46,MATCH('References data'!G644,'Bảng Giá'!$Q$2:$Q$46,0))</f>
        <v>Nội Vùng</v>
      </c>
    </row>
    <row r="645" spans="1:8" x14ac:dyDescent="0.25">
      <c r="A645" s="22" t="s">
        <v>2888</v>
      </c>
      <c r="B645" t="s">
        <v>2850</v>
      </c>
      <c r="C645" s="45" t="str">
        <f>INDEX('Bảng Giá'!$L$2:$L$64,MATCH(TRIM('References data'!B645),'Bảng Giá'!$K$2:$K$64,0))</f>
        <v>Vùng 3</v>
      </c>
      <c r="D645" s="44" t="s">
        <v>3003</v>
      </c>
      <c r="E645" t="s">
        <v>2639</v>
      </c>
      <c r="F645" t="str">
        <f>INDEX('Bảng Giá'!$L$2:$L$64,MATCH(TRIM('References data'!E645),'Bảng Giá'!$K$2:$K$64,0))</f>
        <v>Hà Nội</v>
      </c>
      <c r="G645" t="str">
        <f t="shared" si="10"/>
        <v>Vùng 3-Hà Nội</v>
      </c>
      <c r="H645" t="str">
        <f>INDEX('Bảng Giá'!$N$2:$N$46,MATCH('References data'!G645,'Bảng Giá'!$Q$2:$Q$46,0))</f>
        <v>Nội Vùng</v>
      </c>
    </row>
    <row r="646" spans="1:8" x14ac:dyDescent="0.25">
      <c r="A646" s="22" t="s">
        <v>2856</v>
      </c>
      <c r="B646" t="s">
        <v>2823</v>
      </c>
      <c r="C646" s="45" t="str">
        <f>INDEX('Bảng Giá'!$L$2:$L$64,MATCH(TRIM('References data'!B646),'Bảng Giá'!$K$2:$K$64,0))</f>
        <v>Vùng 3</v>
      </c>
      <c r="D646" s="44" t="s">
        <v>3003</v>
      </c>
      <c r="E646" t="s">
        <v>2639</v>
      </c>
      <c r="F646" t="str">
        <f>INDEX('Bảng Giá'!$L$2:$L$64,MATCH(TRIM('References data'!E646),'Bảng Giá'!$K$2:$K$64,0))</f>
        <v>Hà Nội</v>
      </c>
      <c r="G646" t="str">
        <f t="shared" si="10"/>
        <v>Vùng 3-Hà Nội</v>
      </c>
      <c r="H646" t="str">
        <f>INDEX('Bảng Giá'!$N$2:$N$46,MATCH('References data'!G646,'Bảng Giá'!$Q$2:$Q$46,0))</f>
        <v>Nội Vùng</v>
      </c>
    </row>
    <row r="647" spans="1:8" x14ac:dyDescent="0.25">
      <c r="A647" s="22" t="s">
        <v>2770</v>
      </c>
      <c r="B647" t="s">
        <v>2771</v>
      </c>
      <c r="C647" s="45" t="str">
        <f>INDEX('Bảng Giá'!$L$2:$L$64,MATCH(TRIM('References data'!B647),'Bảng Giá'!$K$2:$K$64,0))</f>
        <v>Vùng 3</v>
      </c>
      <c r="D647" s="44" t="s">
        <v>3003</v>
      </c>
      <c r="E647" t="s">
        <v>2639</v>
      </c>
      <c r="F647" t="str">
        <f>INDEX('Bảng Giá'!$L$2:$L$64,MATCH(TRIM('References data'!E647),'Bảng Giá'!$K$2:$K$64,0))</f>
        <v>Hà Nội</v>
      </c>
      <c r="G647" t="str">
        <f t="shared" si="10"/>
        <v>Vùng 3-Hà Nội</v>
      </c>
      <c r="H647" t="str">
        <f>INDEX('Bảng Giá'!$N$2:$N$46,MATCH('References data'!G647,'Bảng Giá'!$Q$2:$Q$46,0))</f>
        <v>Nội Vùng</v>
      </c>
    </row>
    <row r="648" spans="1:8" x14ac:dyDescent="0.25">
      <c r="A648" s="22" t="s">
        <v>2889</v>
      </c>
      <c r="B648" t="s">
        <v>2714</v>
      </c>
      <c r="C648" s="45" t="str">
        <f>INDEX('Bảng Giá'!$L$2:$L$64,MATCH(TRIM('References data'!B648),'Bảng Giá'!$K$2:$K$64,0))</f>
        <v>Vùng 3</v>
      </c>
      <c r="D648" s="44" t="s">
        <v>3003</v>
      </c>
      <c r="E648" t="s">
        <v>2639</v>
      </c>
      <c r="F648" t="str">
        <f>INDEX('Bảng Giá'!$L$2:$L$64,MATCH(TRIM('References data'!E648),'Bảng Giá'!$K$2:$K$64,0))</f>
        <v>Hà Nội</v>
      </c>
      <c r="G648" t="str">
        <f t="shared" si="10"/>
        <v>Vùng 3-Hà Nội</v>
      </c>
      <c r="H648" t="str">
        <f>INDEX('Bảng Giá'!$N$2:$N$46,MATCH('References data'!G648,'Bảng Giá'!$Q$2:$Q$46,0))</f>
        <v>Nội Vùng</v>
      </c>
    </row>
    <row r="649" spans="1:8" x14ac:dyDescent="0.25">
      <c r="A649" s="22" t="s">
        <v>2890</v>
      </c>
      <c r="B649" t="s">
        <v>2658</v>
      </c>
      <c r="C649" s="45" t="str">
        <f>INDEX('Bảng Giá'!$L$2:$L$64,MATCH(TRIM('References data'!B649),'Bảng Giá'!$K$2:$K$64,0))</f>
        <v>Vùng 3</v>
      </c>
      <c r="D649" s="44" t="s">
        <v>3003</v>
      </c>
      <c r="E649" t="s">
        <v>2639</v>
      </c>
      <c r="F649" t="str">
        <f>INDEX('Bảng Giá'!$L$2:$L$64,MATCH(TRIM('References data'!E649),'Bảng Giá'!$K$2:$K$64,0))</f>
        <v>Hà Nội</v>
      </c>
      <c r="G649" t="str">
        <f t="shared" si="10"/>
        <v>Vùng 3-Hà Nội</v>
      </c>
      <c r="H649" t="str">
        <f>INDEX('Bảng Giá'!$N$2:$N$46,MATCH('References data'!G649,'Bảng Giá'!$Q$2:$Q$46,0))</f>
        <v>Nội Vùng</v>
      </c>
    </row>
    <row r="650" spans="1:8" x14ac:dyDescent="0.25">
      <c r="A650" s="22" t="s">
        <v>2870</v>
      </c>
      <c r="B650" t="s">
        <v>2699</v>
      </c>
      <c r="C650" s="45" t="str">
        <f>INDEX('Bảng Giá'!$L$2:$L$64,MATCH(TRIM('References data'!B650),'Bảng Giá'!$K$2:$K$64,0))</f>
        <v>Vùng 3</v>
      </c>
      <c r="D650" s="44" t="s">
        <v>3003</v>
      </c>
      <c r="E650" t="s">
        <v>2639</v>
      </c>
      <c r="F650" t="str">
        <f>INDEX('Bảng Giá'!$L$2:$L$64,MATCH(TRIM('References data'!E650),'Bảng Giá'!$K$2:$K$64,0))</f>
        <v>Hà Nội</v>
      </c>
      <c r="G650" t="str">
        <f t="shared" si="10"/>
        <v>Vùng 3-Hà Nội</v>
      </c>
      <c r="H650" t="str">
        <f>INDEX('Bảng Giá'!$N$2:$N$46,MATCH('References data'!G650,'Bảng Giá'!$Q$2:$Q$46,0))</f>
        <v>Nội Vùng</v>
      </c>
    </row>
    <row r="651" spans="1:8" x14ac:dyDescent="0.25">
      <c r="A651" s="22" t="s">
        <v>2891</v>
      </c>
      <c r="B651" t="s">
        <v>2771</v>
      </c>
      <c r="C651" s="45" t="str">
        <f>INDEX('Bảng Giá'!$L$2:$L$64,MATCH(TRIM('References data'!B651),'Bảng Giá'!$K$2:$K$64,0))</f>
        <v>Vùng 3</v>
      </c>
      <c r="D651" s="44" t="s">
        <v>3003</v>
      </c>
      <c r="E651" t="s">
        <v>2639</v>
      </c>
      <c r="F651" t="str">
        <f>INDEX('Bảng Giá'!$L$2:$L$64,MATCH(TRIM('References data'!E651),'Bảng Giá'!$K$2:$K$64,0))</f>
        <v>Hà Nội</v>
      </c>
      <c r="G651" t="str">
        <f t="shared" si="10"/>
        <v>Vùng 3-Hà Nội</v>
      </c>
      <c r="H651" t="str">
        <f>INDEX('Bảng Giá'!$N$2:$N$46,MATCH('References data'!G651,'Bảng Giá'!$Q$2:$Q$46,0))</f>
        <v>Nội Vùng</v>
      </c>
    </row>
    <row r="652" spans="1:8" x14ac:dyDescent="0.25">
      <c r="A652" s="22" t="s">
        <v>2892</v>
      </c>
      <c r="B652" t="s">
        <v>2771</v>
      </c>
      <c r="C652" s="45" t="str">
        <f>INDEX('Bảng Giá'!$L$2:$L$64,MATCH(TRIM('References data'!B652),'Bảng Giá'!$K$2:$K$64,0))</f>
        <v>Vùng 3</v>
      </c>
      <c r="D652" s="44" t="s">
        <v>3003</v>
      </c>
      <c r="E652" t="s">
        <v>2639</v>
      </c>
      <c r="F652" t="str">
        <f>INDEX('Bảng Giá'!$L$2:$L$64,MATCH(TRIM('References data'!E652),'Bảng Giá'!$K$2:$K$64,0))</f>
        <v>Hà Nội</v>
      </c>
      <c r="G652" t="str">
        <f t="shared" si="10"/>
        <v>Vùng 3-Hà Nội</v>
      </c>
      <c r="H652" t="str">
        <f>INDEX('Bảng Giá'!$N$2:$N$46,MATCH('References data'!G652,'Bảng Giá'!$Q$2:$Q$46,0))</f>
        <v>Nội Vùng</v>
      </c>
    </row>
    <row r="653" spans="1:8" x14ac:dyDescent="0.25">
      <c r="A653" s="22" t="s">
        <v>2704</v>
      </c>
      <c r="B653" t="s">
        <v>2705</v>
      </c>
      <c r="C653" s="45" t="str">
        <f>INDEX('Bảng Giá'!$L$2:$L$64,MATCH(TRIM('References data'!B653),'Bảng Giá'!$K$2:$K$64,0))</f>
        <v>Vùng 3</v>
      </c>
      <c r="D653" s="44" t="s">
        <v>3003</v>
      </c>
      <c r="E653" t="s">
        <v>2639</v>
      </c>
      <c r="F653" t="str">
        <f>INDEX('Bảng Giá'!$L$2:$L$64,MATCH(TRIM('References data'!E653),'Bảng Giá'!$K$2:$K$64,0))</f>
        <v>Hà Nội</v>
      </c>
      <c r="G653" t="str">
        <f t="shared" si="10"/>
        <v>Vùng 3-Hà Nội</v>
      </c>
      <c r="H653" t="str">
        <f>INDEX('Bảng Giá'!$N$2:$N$46,MATCH('References data'!G653,'Bảng Giá'!$Q$2:$Q$46,0))</f>
        <v>Nội Vùng</v>
      </c>
    </row>
    <row r="654" spans="1:8" x14ac:dyDescent="0.25">
      <c r="A654" s="22" t="s">
        <v>2713</v>
      </c>
      <c r="B654" t="s">
        <v>2714</v>
      </c>
      <c r="C654" s="45" t="str">
        <f>INDEX('Bảng Giá'!$L$2:$L$64,MATCH(TRIM('References data'!B654),'Bảng Giá'!$K$2:$K$64,0))</f>
        <v>Vùng 3</v>
      </c>
      <c r="D654" s="44" t="s">
        <v>3003</v>
      </c>
      <c r="E654" t="s">
        <v>2639</v>
      </c>
      <c r="F654" t="str">
        <f>INDEX('Bảng Giá'!$L$2:$L$64,MATCH(TRIM('References data'!E654),'Bảng Giá'!$K$2:$K$64,0))</f>
        <v>Hà Nội</v>
      </c>
      <c r="G654" t="str">
        <f t="shared" si="10"/>
        <v>Vùng 3-Hà Nội</v>
      </c>
      <c r="H654" t="str">
        <f>INDEX('Bảng Giá'!$N$2:$N$46,MATCH('References data'!G654,'Bảng Giá'!$Q$2:$Q$46,0))</f>
        <v>Nội Vùng</v>
      </c>
    </row>
    <row r="655" spans="1:8" x14ac:dyDescent="0.25">
      <c r="A655" s="22" t="s">
        <v>2893</v>
      </c>
      <c r="B655" t="s">
        <v>2682</v>
      </c>
      <c r="C655" s="45" t="str">
        <f>INDEX('Bảng Giá'!$L$2:$L$64,MATCH(TRIM('References data'!B655),'Bảng Giá'!$K$2:$K$64,0))</f>
        <v>Vùng 3</v>
      </c>
      <c r="D655" s="44" t="s">
        <v>3003</v>
      </c>
      <c r="E655" t="s">
        <v>2639</v>
      </c>
      <c r="F655" t="str">
        <f>INDEX('Bảng Giá'!$L$2:$L$64,MATCH(TRIM('References data'!E655),'Bảng Giá'!$K$2:$K$64,0))</f>
        <v>Hà Nội</v>
      </c>
      <c r="G655" t="str">
        <f t="shared" si="10"/>
        <v>Vùng 3-Hà Nội</v>
      </c>
      <c r="H655" t="str">
        <f>INDEX('Bảng Giá'!$N$2:$N$46,MATCH('References data'!G655,'Bảng Giá'!$Q$2:$Q$46,0))</f>
        <v>Nội Vùng</v>
      </c>
    </row>
    <row r="656" spans="1:8" x14ac:dyDescent="0.25">
      <c r="A656" s="22" t="s">
        <v>2691</v>
      </c>
      <c r="B656" t="s">
        <v>2663</v>
      </c>
      <c r="C656" s="45" t="str">
        <f>INDEX('Bảng Giá'!$L$2:$L$64,MATCH(TRIM('References data'!B656),'Bảng Giá'!$K$2:$K$64,0))</f>
        <v>Vùng 3</v>
      </c>
      <c r="D656" s="44" t="s">
        <v>3003</v>
      </c>
      <c r="E656" t="s">
        <v>2639</v>
      </c>
      <c r="F656" t="str">
        <f>INDEX('Bảng Giá'!$L$2:$L$64,MATCH(TRIM('References data'!E656),'Bảng Giá'!$K$2:$K$64,0))</f>
        <v>Hà Nội</v>
      </c>
      <c r="G656" t="str">
        <f t="shared" si="10"/>
        <v>Vùng 3-Hà Nội</v>
      </c>
      <c r="H656" t="str">
        <f>INDEX('Bảng Giá'!$N$2:$N$46,MATCH('References data'!G656,'Bảng Giá'!$Q$2:$Q$46,0))</f>
        <v>Nội Vùng</v>
      </c>
    </row>
    <row r="657" spans="1:8" x14ac:dyDescent="0.25">
      <c r="A657" s="22" t="s">
        <v>2894</v>
      </c>
      <c r="B657" t="s">
        <v>2663</v>
      </c>
      <c r="C657" s="45" t="str">
        <f>INDEX('Bảng Giá'!$L$2:$L$64,MATCH(TRIM('References data'!B657),'Bảng Giá'!$K$2:$K$64,0))</f>
        <v>Vùng 3</v>
      </c>
      <c r="D657" s="44" t="s">
        <v>3003</v>
      </c>
      <c r="E657" t="s">
        <v>2639</v>
      </c>
      <c r="F657" t="str">
        <f>INDEX('Bảng Giá'!$L$2:$L$64,MATCH(TRIM('References data'!E657),'Bảng Giá'!$K$2:$K$64,0))</f>
        <v>Hà Nội</v>
      </c>
      <c r="G657" t="str">
        <f t="shared" si="10"/>
        <v>Vùng 3-Hà Nội</v>
      </c>
      <c r="H657" t="str">
        <f>INDEX('Bảng Giá'!$N$2:$N$46,MATCH('References data'!G657,'Bảng Giá'!$Q$2:$Q$46,0))</f>
        <v>Nội Vùng</v>
      </c>
    </row>
    <row r="658" spans="1:8" x14ac:dyDescent="0.25">
      <c r="A658" s="22" t="s">
        <v>2820</v>
      </c>
      <c r="B658" t="s">
        <v>2821</v>
      </c>
      <c r="C658" s="45" t="str">
        <f>INDEX('Bảng Giá'!$L$2:$L$64,MATCH(TRIM('References data'!B658),'Bảng Giá'!$K$2:$K$64,0))</f>
        <v>Vùng 3</v>
      </c>
      <c r="D658" s="44" t="s">
        <v>3003</v>
      </c>
      <c r="E658" t="s">
        <v>2639</v>
      </c>
      <c r="F658" t="str">
        <f>INDEX('Bảng Giá'!$L$2:$L$64,MATCH(TRIM('References data'!E658),'Bảng Giá'!$K$2:$K$64,0))</f>
        <v>Hà Nội</v>
      </c>
      <c r="G658" t="str">
        <f t="shared" si="10"/>
        <v>Vùng 3-Hà Nội</v>
      </c>
      <c r="H658" t="str">
        <f>INDEX('Bảng Giá'!$N$2:$N$46,MATCH('References data'!G658,'Bảng Giá'!$Q$2:$Q$46,0))</f>
        <v>Nội Vùng</v>
      </c>
    </row>
    <row r="659" spans="1:8" x14ac:dyDescent="0.25">
      <c r="A659" s="22" t="s">
        <v>2890</v>
      </c>
      <c r="B659" t="s">
        <v>2658</v>
      </c>
      <c r="C659" s="45" t="str">
        <f>INDEX('Bảng Giá'!$L$2:$L$64,MATCH(TRIM('References data'!B659),'Bảng Giá'!$K$2:$K$64,0))</f>
        <v>Vùng 3</v>
      </c>
      <c r="D659" s="44" t="s">
        <v>3003</v>
      </c>
      <c r="E659" t="s">
        <v>2639</v>
      </c>
      <c r="F659" t="str">
        <f>INDEX('Bảng Giá'!$L$2:$L$64,MATCH(TRIM('References data'!E659),'Bảng Giá'!$K$2:$K$64,0))</f>
        <v>Hà Nội</v>
      </c>
      <c r="G659" t="str">
        <f t="shared" si="10"/>
        <v>Vùng 3-Hà Nội</v>
      </c>
      <c r="H659" t="str">
        <f>INDEX('Bảng Giá'!$N$2:$N$46,MATCH('References data'!G659,'Bảng Giá'!$Q$2:$Q$46,0))</f>
        <v>Nội Vùng</v>
      </c>
    </row>
    <row r="660" spans="1:8" x14ac:dyDescent="0.25">
      <c r="A660" s="22" t="s">
        <v>2713</v>
      </c>
      <c r="B660" t="s">
        <v>2714</v>
      </c>
      <c r="C660" s="45" t="str">
        <f>INDEX('Bảng Giá'!$L$2:$L$64,MATCH(TRIM('References data'!B660),'Bảng Giá'!$K$2:$K$64,0))</f>
        <v>Vùng 3</v>
      </c>
      <c r="D660" s="44" t="s">
        <v>3003</v>
      </c>
      <c r="E660" t="s">
        <v>2639</v>
      </c>
      <c r="F660" t="str">
        <f>INDEX('Bảng Giá'!$L$2:$L$64,MATCH(TRIM('References data'!E660),'Bảng Giá'!$K$2:$K$64,0))</f>
        <v>Hà Nội</v>
      </c>
      <c r="G660" t="str">
        <f t="shared" si="10"/>
        <v>Vùng 3-Hà Nội</v>
      </c>
      <c r="H660" t="str">
        <f>INDEX('Bảng Giá'!$N$2:$N$46,MATCH('References data'!G660,'Bảng Giá'!$Q$2:$Q$46,0))</f>
        <v>Nội Vùng</v>
      </c>
    </row>
    <row r="661" spans="1:8" x14ac:dyDescent="0.25">
      <c r="A661" s="22" t="s">
        <v>2895</v>
      </c>
      <c r="B661" t="s">
        <v>2714</v>
      </c>
      <c r="C661" s="45" t="str">
        <f>INDEX('Bảng Giá'!$L$2:$L$64,MATCH(TRIM('References data'!B661),'Bảng Giá'!$K$2:$K$64,0))</f>
        <v>Vùng 3</v>
      </c>
      <c r="D661" s="44" t="s">
        <v>3003</v>
      </c>
      <c r="E661" t="s">
        <v>2639</v>
      </c>
      <c r="F661" t="str">
        <f>INDEX('Bảng Giá'!$L$2:$L$64,MATCH(TRIM('References data'!E661),'Bảng Giá'!$K$2:$K$64,0))</f>
        <v>Hà Nội</v>
      </c>
      <c r="G661" t="str">
        <f t="shared" si="10"/>
        <v>Vùng 3-Hà Nội</v>
      </c>
      <c r="H661" t="str">
        <f>INDEX('Bảng Giá'!$N$2:$N$46,MATCH('References data'!G661,'Bảng Giá'!$Q$2:$Q$46,0))</f>
        <v>Nội Vùng</v>
      </c>
    </row>
    <row r="662" spans="1:8" x14ac:dyDescent="0.25">
      <c r="A662" s="22" t="s">
        <v>2762</v>
      </c>
      <c r="B662" t="s">
        <v>2721</v>
      </c>
      <c r="C662" s="45" t="str">
        <f>INDEX('Bảng Giá'!$L$2:$L$64,MATCH(TRIM('References data'!B662),'Bảng Giá'!$K$2:$K$64,0))</f>
        <v>Vùng 3</v>
      </c>
      <c r="D662" s="44" t="s">
        <v>3003</v>
      </c>
      <c r="E662" t="s">
        <v>2639</v>
      </c>
      <c r="F662" t="str">
        <f>INDEX('Bảng Giá'!$L$2:$L$64,MATCH(TRIM('References data'!E662),'Bảng Giá'!$K$2:$K$64,0))</f>
        <v>Hà Nội</v>
      </c>
      <c r="G662" t="str">
        <f t="shared" si="10"/>
        <v>Vùng 3-Hà Nội</v>
      </c>
      <c r="H662" t="str">
        <f>INDEX('Bảng Giá'!$N$2:$N$46,MATCH('References data'!G662,'Bảng Giá'!$Q$2:$Q$46,0))</f>
        <v>Nội Vùng</v>
      </c>
    </row>
    <row r="663" spans="1:8" x14ac:dyDescent="0.25">
      <c r="A663" s="22" t="s">
        <v>2859</v>
      </c>
      <c r="B663" t="s">
        <v>2694</v>
      </c>
      <c r="C663" s="45" t="str">
        <f>INDEX('Bảng Giá'!$L$2:$L$64,MATCH(TRIM('References data'!B663),'Bảng Giá'!$K$2:$K$64,0))</f>
        <v>Vùng 3</v>
      </c>
      <c r="D663" s="44" t="s">
        <v>3003</v>
      </c>
      <c r="E663" t="s">
        <v>2639</v>
      </c>
      <c r="F663" t="str">
        <f>INDEX('Bảng Giá'!$L$2:$L$64,MATCH(TRIM('References data'!E663),'Bảng Giá'!$K$2:$K$64,0))</f>
        <v>Hà Nội</v>
      </c>
      <c r="G663" t="str">
        <f t="shared" si="10"/>
        <v>Vùng 3-Hà Nội</v>
      </c>
      <c r="H663" t="str">
        <f>INDEX('Bảng Giá'!$N$2:$N$46,MATCH('References data'!G663,'Bảng Giá'!$Q$2:$Q$46,0))</f>
        <v>Nội Vùng</v>
      </c>
    </row>
    <row r="664" spans="1:8" x14ac:dyDescent="0.25">
      <c r="A664" s="22" t="s">
        <v>2829</v>
      </c>
      <c r="B664" t="s">
        <v>2699</v>
      </c>
      <c r="C664" s="45" t="str">
        <f>INDEX('Bảng Giá'!$L$2:$L$64,MATCH(TRIM('References data'!B664),'Bảng Giá'!$K$2:$K$64,0))</f>
        <v>Vùng 3</v>
      </c>
      <c r="D664" s="44" t="s">
        <v>3003</v>
      </c>
      <c r="E664" t="s">
        <v>2639</v>
      </c>
      <c r="F664" t="str">
        <f>INDEX('Bảng Giá'!$L$2:$L$64,MATCH(TRIM('References data'!E664),'Bảng Giá'!$K$2:$K$64,0))</f>
        <v>Hà Nội</v>
      </c>
      <c r="G664" t="str">
        <f t="shared" si="10"/>
        <v>Vùng 3-Hà Nội</v>
      </c>
      <c r="H664" t="str">
        <f>INDEX('Bảng Giá'!$N$2:$N$46,MATCH('References data'!G664,'Bảng Giá'!$Q$2:$Q$46,0))</f>
        <v>Nội Vùng</v>
      </c>
    </row>
    <row r="665" spans="1:8" x14ac:dyDescent="0.25">
      <c r="A665" s="22" t="s">
        <v>2896</v>
      </c>
      <c r="B665" t="s">
        <v>2883</v>
      </c>
      <c r="C665" s="45" t="str">
        <f>INDEX('Bảng Giá'!$L$2:$L$64,MATCH(TRIM('References data'!B665),'Bảng Giá'!$K$2:$K$64,0))</f>
        <v>Vùng 3</v>
      </c>
      <c r="D665" s="44" t="s">
        <v>3003</v>
      </c>
      <c r="E665" t="s">
        <v>2639</v>
      </c>
      <c r="F665" t="str">
        <f>INDEX('Bảng Giá'!$L$2:$L$64,MATCH(TRIM('References data'!E665),'Bảng Giá'!$K$2:$K$64,0))</f>
        <v>Hà Nội</v>
      </c>
      <c r="G665" t="str">
        <f t="shared" si="10"/>
        <v>Vùng 3-Hà Nội</v>
      </c>
      <c r="H665" t="str">
        <f>INDEX('Bảng Giá'!$N$2:$N$46,MATCH('References data'!G665,'Bảng Giá'!$Q$2:$Q$46,0))</f>
        <v>Nội Vùng</v>
      </c>
    </row>
    <row r="666" spans="1:8" x14ac:dyDescent="0.25">
      <c r="A666" s="22" t="s">
        <v>2873</v>
      </c>
      <c r="B666" t="s">
        <v>2764</v>
      </c>
      <c r="C666" s="45" t="str">
        <f>INDEX('Bảng Giá'!$L$2:$L$64,MATCH(TRIM('References data'!B666),'Bảng Giá'!$K$2:$K$64,0))</f>
        <v>Vùng 3</v>
      </c>
      <c r="D666" s="44" t="s">
        <v>3003</v>
      </c>
      <c r="E666" t="s">
        <v>2639</v>
      </c>
      <c r="F666" t="str">
        <f>INDEX('Bảng Giá'!$L$2:$L$64,MATCH(TRIM('References data'!E666),'Bảng Giá'!$K$2:$K$64,0))</f>
        <v>Hà Nội</v>
      </c>
      <c r="G666" t="str">
        <f t="shared" si="10"/>
        <v>Vùng 3-Hà Nội</v>
      </c>
      <c r="H666" t="str">
        <f>INDEX('Bảng Giá'!$N$2:$N$46,MATCH('References data'!G666,'Bảng Giá'!$Q$2:$Q$46,0))</f>
        <v>Nội Vùng</v>
      </c>
    </row>
    <row r="667" spans="1:8" x14ac:dyDescent="0.25">
      <c r="A667" s="22" t="s">
        <v>2713</v>
      </c>
      <c r="B667" t="s">
        <v>2714</v>
      </c>
      <c r="C667" s="45" t="str">
        <f>INDEX('Bảng Giá'!$L$2:$L$64,MATCH(TRIM('References data'!B667),'Bảng Giá'!$K$2:$K$64,0))</f>
        <v>Vùng 3</v>
      </c>
      <c r="D667" s="44" t="s">
        <v>3003</v>
      </c>
      <c r="E667" t="s">
        <v>2639</v>
      </c>
      <c r="F667" t="str">
        <f>INDEX('Bảng Giá'!$L$2:$L$64,MATCH(TRIM('References data'!E667),'Bảng Giá'!$K$2:$K$64,0))</f>
        <v>Hà Nội</v>
      </c>
      <c r="G667" t="str">
        <f t="shared" si="10"/>
        <v>Vùng 3-Hà Nội</v>
      </c>
      <c r="H667" t="str">
        <f>INDEX('Bảng Giá'!$N$2:$N$46,MATCH('References data'!G667,'Bảng Giá'!$Q$2:$Q$46,0))</f>
        <v>Nội Vùng</v>
      </c>
    </row>
    <row r="668" spans="1:8" x14ac:dyDescent="0.25">
      <c r="A668" s="22" t="s">
        <v>2713</v>
      </c>
      <c r="B668" t="s">
        <v>2714</v>
      </c>
      <c r="C668" s="45" t="str">
        <f>INDEX('Bảng Giá'!$L$2:$L$64,MATCH(TRIM('References data'!B668),'Bảng Giá'!$K$2:$K$64,0))</f>
        <v>Vùng 3</v>
      </c>
      <c r="D668" s="44" t="s">
        <v>3003</v>
      </c>
      <c r="E668" t="s">
        <v>2639</v>
      </c>
      <c r="F668" t="str">
        <f>INDEX('Bảng Giá'!$L$2:$L$64,MATCH(TRIM('References data'!E668),'Bảng Giá'!$K$2:$K$64,0))</f>
        <v>Hà Nội</v>
      </c>
      <c r="G668" t="str">
        <f t="shared" si="10"/>
        <v>Vùng 3-Hà Nội</v>
      </c>
      <c r="H668" t="str">
        <f>INDEX('Bảng Giá'!$N$2:$N$46,MATCH('References data'!G668,'Bảng Giá'!$Q$2:$Q$46,0))</f>
        <v>Nội Vùng</v>
      </c>
    </row>
    <row r="669" spans="1:8" x14ac:dyDescent="0.25">
      <c r="A669" s="22" t="s">
        <v>2897</v>
      </c>
      <c r="B669" t="s">
        <v>2828</v>
      </c>
      <c r="C669" s="45" t="str">
        <f>INDEX('Bảng Giá'!$L$2:$L$64,MATCH(TRIM('References data'!B669),'Bảng Giá'!$K$2:$K$64,0))</f>
        <v>Vùng 3</v>
      </c>
      <c r="D669" s="44" t="s">
        <v>3003</v>
      </c>
      <c r="E669" t="s">
        <v>2639</v>
      </c>
      <c r="F669" t="str">
        <f>INDEX('Bảng Giá'!$L$2:$L$64,MATCH(TRIM('References data'!E669),'Bảng Giá'!$K$2:$K$64,0))</f>
        <v>Hà Nội</v>
      </c>
      <c r="G669" t="str">
        <f t="shared" si="10"/>
        <v>Vùng 3-Hà Nội</v>
      </c>
      <c r="H669" t="str">
        <f>INDEX('Bảng Giá'!$N$2:$N$46,MATCH('References data'!G669,'Bảng Giá'!$Q$2:$Q$46,0))</f>
        <v>Nội Vùng</v>
      </c>
    </row>
    <row r="670" spans="1:8" x14ac:dyDescent="0.25">
      <c r="A670" s="22" t="s">
        <v>2880</v>
      </c>
      <c r="B670" t="s">
        <v>2694</v>
      </c>
      <c r="C670" s="45" t="str">
        <f>INDEX('Bảng Giá'!$L$2:$L$64,MATCH(TRIM('References data'!B670),'Bảng Giá'!$K$2:$K$64,0))</f>
        <v>Vùng 3</v>
      </c>
      <c r="D670" s="44" t="s">
        <v>3003</v>
      </c>
      <c r="E670" t="s">
        <v>2639</v>
      </c>
      <c r="F670" t="str">
        <f>INDEX('Bảng Giá'!$L$2:$L$64,MATCH(TRIM('References data'!E670),'Bảng Giá'!$K$2:$K$64,0))</f>
        <v>Hà Nội</v>
      </c>
      <c r="G670" t="str">
        <f t="shared" si="10"/>
        <v>Vùng 3-Hà Nội</v>
      </c>
      <c r="H670" t="str">
        <f>INDEX('Bảng Giá'!$N$2:$N$46,MATCH('References data'!G670,'Bảng Giá'!$Q$2:$Q$46,0))</f>
        <v>Nội Vùng</v>
      </c>
    </row>
    <row r="671" spans="1:8" x14ac:dyDescent="0.25">
      <c r="A671" s="22" t="s">
        <v>2898</v>
      </c>
      <c r="B671" t="s">
        <v>2682</v>
      </c>
      <c r="C671" s="45" t="str">
        <f>INDEX('Bảng Giá'!$L$2:$L$64,MATCH(TRIM('References data'!B671),'Bảng Giá'!$K$2:$K$64,0))</f>
        <v>Vùng 3</v>
      </c>
      <c r="D671" s="44" t="s">
        <v>3003</v>
      </c>
      <c r="E671" t="s">
        <v>2639</v>
      </c>
      <c r="F671" t="str">
        <f>INDEX('Bảng Giá'!$L$2:$L$64,MATCH(TRIM('References data'!E671),'Bảng Giá'!$K$2:$K$64,0))</f>
        <v>Hà Nội</v>
      </c>
      <c r="G671" t="str">
        <f t="shared" si="10"/>
        <v>Vùng 3-Hà Nội</v>
      </c>
      <c r="H671" t="str">
        <f>INDEX('Bảng Giá'!$N$2:$N$46,MATCH('References data'!G671,'Bảng Giá'!$Q$2:$Q$46,0))</f>
        <v>Nội Vùng</v>
      </c>
    </row>
    <row r="672" spans="1:8" x14ac:dyDescent="0.25">
      <c r="A672" s="22" t="s">
        <v>2763</v>
      </c>
      <c r="B672" t="s">
        <v>2764</v>
      </c>
      <c r="C672" s="45" t="str">
        <f>INDEX('Bảng Giá'!$L$2:$L$64,MATCH(TRIM('References data'!B672),'Bảng Giá'!$K$2:$K$64,0))</f>
        <v>Vùng 3</v>
      </c>
      <c r="D672" s="44" t="s">
        <v>3003</v>
      </c>
      <c r="E672" t="s">
        <v>2639</v>
      </c>
      <c r="F672" t="str">
        <f>INDEX('Bảng Giá'!$L$2:$L$64,MATCH(TRIM('References data'!E672),'Bảng Giá'!$K$2:$K$64,0))</f>
        <v>Hà Nội</v>
      </c>
      <c r="G672" t="str">
        <f t="shared" si="10"/>
        <v>Vùng 3-Hà Nội</v>
      </c>
      <c r="H672" t="str">
        <f>INDEX('Bảng Giá'!$N$2:$N$46,MATCH('References data'!G672,'Bảng Giá'!$Q$2:$Q$46,0))</f>
        <v>Nội Vùng</v>
      </c>
    </row>
    <row r="673" spans="1:8" x14ac:dyDescent="0.25">
      <c r="A673" s="22" t="s">
        <v>2845</v>
      </c>
      <c r="B673" t="s">
        <v>2721</v>
      </c>
      <c r="C673" s="45" t="str">
        <f>INDEX('Bảng Giá'!$L$2:$L$64,MATCH(TRIM('References data'!B673),'Bảng Giá'!$K$2:$K$64,0))</f>
        <v>Vùng 3</v>
      </c>
      <c r="D673" s="44" t="s">
        <v>3003</v>
      </c>
      <c r="E673" t="s">
        <v>2639</v>
      </c>
      <c r="F673" t="str">
        <f>INDEX('Bảng Giá'!$L$2:$L$64,MATCH(TRIM('References data'!E673),'Bảng Giá'!$K$2:$K$64,0))</f>
        <v>Hà Nội</v>
      </c>
      <c r="G673" t="str">
        <f t="shared" si="10"/>
        <v>Vùng 3-Hà Nội</v>
      </c>
      <c r="H673" t="str">
        <f>INDEX('Bảng Giá'!$N$2:$N$46,MATCH('References data'!G673,'Bảng Giá'!$Q$2:$Q$46,0))</f>
        <v>Nội Vùng</v>
      </c>
    </row>
    <row r="674" spans="1:8" x14ac:dyDescent="0.25">
      <c r="A674" s="22" t="s">
        <v>2840</v>
      </c>
      <c r="B674" t="s">
        <v>2828</v>
      </c>
      <c r="C674" s="45" t="str">
        <f>INDEX('Bảng Giá'!$L$2:$L$64,MATCH(TRIM('References data'!B674),'Bảng Giá'!$K$2:$K$64,0))</f>
        <v>Vùng 3</v>
      </c>
      <c r="D674" s="44" t="s">
        <v>3003</v>
      </c>
      <c r="E674" t="s">
        <v>2639</v>
      </c>
      <c r="F674" t="str">
        <f>INDEX('Bảng Giá'!$L$2:$L$64,MATCH(TRIM('References data'!E674),'Bảng Giá'!$K$2:$K$64,0))</f>
        <v>Hà Nội</v>
      </c>
      <c r="G674" t="str">
        <f t="shared" si="10"/>
        <v>Vùng 3-Hà Nội</v>
      </c>
      <c r="H674" t="str">
        <f>INDEX('Bảng Giá'!$N$2:$N$46,MATCH('References data'!G674,'Bảng Giá'!$Q$2:$Q$46,0))</f>
        <v>Nội Vùng</v>
      </c>
    </row>
    <row r="675" spans="1:8" x14ac:dyDescent="0.25">
      <c r="A675" s="22" t="s">
        <v>2859</v>
      </c>
      <c r="B675" t="s">
        <v>2694</v>
      </c>
      <c r="C675" s="45" t="str">
        <f>INDEX('Bảng Giá'!$L$2:$L$64,MATCH(TRIM('References data'!B675),'Bảng Giá'!$K$2:$K$64,0))</f>
        <v>Vùng 3</v>
      </c>
      <c r="D675" s="44" t="s">
        <v>3003</v>
      </c>
      <c r="E675" t="s">
        <v>2639</v>
      </c>
      <c r="F675" t="str">
        <f>INDEX('Bảng Giá'!$L$2:$L$64,MATCH(TRIM('References data'!E675),'Bảng Giá'!$K$2:$K$64,0))</f>
        <v>Hà Nội</v>
      </c>
      <c r="G675" t="str">
        <f t="shared" si="10"/>
        <v>Vùng 3-Hà Nội</v>
      </c>
      <c r="H675" t="str">
        <f>INDEX('Bảng Giá'!$N$2:$N$46,MATCH('References data'!G675,'Bảng Giá'!$Q$2:$Q$46,0))</f>
        <v>Nội Vùng</v>
      </c>
    </row>
    <row r="676" spans="1:8" x14ac:dyDescent="0.25">
      <c r="A676" s="22" t="s">
        <v>2881</v>
      </c>
      <c r="B676" t="s">
        <v>2764</v>
      </c>
      <c r="C676" s="45" t="str">
        <f>INDEX('Bảng Giá'!$L$2:$L$64,MATCH(TRIM('References data'!B676),'Bảng Giá'!$K$2:$K$64,0))</f>
        <v>Vùng 3</v>
      </c>
      <c r="D676" s="44" t="s">
        <v>3003</v>
      </c>
      <c r="E676" t="s">
        <v>2639</v>
      </c>
      <c r="F676" t="str">
        <f>INDEX('Bảng Giá'!$L$2:$L$64,MATCH(TRIM('References data'!E676),'Bảng Giá'!$K$2:$K$64,0))</f>
        <v>Hà Nội</v>
      </c>
      <c r="G676" t="str">
        <f t="shared" si="10"/>
        <v>Vùng 3-Hà Nội</v>
      </c>
      <c r="H676" t="str">
        <f>INDEX('Bảng Giá'!$N$2:$N$46,MATCH('References data'!G676,'Bảng Giá'!$Q$2:$Q$46,0))</f>
        <v>Nội Vùng</v>
      </c>
    </row>
    <row r="677" spans="1:8" x14ac:dyDescent="0.25">
      <c r="A677" s="22" t="s">
        <v>2662</v>
      </c>
      <c r="B677" t="s">
        <v>2663</v>
      </c>
      <c r="C677" s="45" t="str">
        <f>INDEX('Bảng Giá'!$L$2:$L$64,MATCH(TRIM('References data'!B677),'Bảng Giá'!$K$2:$K$64,0))</f>
        <v>Vùng 3</v>
      </c>
      <c r="D677" s="44" t="s">
        <v>3003</v>
      </c>
      <c r="E677" t="s">
        <v>2639</v>
      </c>
      <c r="F677" t="str">
        <f>INDEX('Bảng Giá'!$L$2:$L$64,MATCH(TRIM('References data'!E677),'Bảng Giá'!$K$2:$K$64,0))</f>
        <v>Hà Nội</v>
      </c>
      <c r="G677" t="str">
        <f t="shared" si="10"/>
        <v>Vùng 3-Hà Nội</v>
      </c>
      <c r="H677" t="str">
        <f>INDEX('Bảng Giá'!$N$2:$N$46,MATCH('References data'!G677,'Bảng Giá'!$Q$2:$Q$46,0))</f>
        <v>Nội Vùng</v>
      </c>
    </row>
    <row r="678" spans="1:8" x14ac:dyDescent="0.25">
      <c r="A678" s="22" t="s">
        <v>2899</v>
      </c>
      <c r="B678" t="s">
        <v>2735</v>
      </c>
      <c r="C678" s="45" t="str">
        <f>INDEX('Bảng Giá'!$L$2:$L$64,MATCH(TRIM('References data'!B678),'Bảng Giá'!$K$2:$K$64,0))</f>
        <v>Vùng 3</v>
      </c>
      <c r="D678" s="44" t="s">
        <v>3003</v>
      </c>
      <c r="E678" t="s">
        <v>2639</v>
      </c>
      <c r="F678" t="str">
        <f>INDEX('Bảng Giá'!$L$2:$L$64,MATCH(TRIM('References data'!E678),'Bảng Giá'!$K$2:$K$64,0))</f>
        <v>Hà Nội</v>
      </c>
      <c r="G678" t="str">
        <f t="shared" si="10"/>
        <v>Vùng 3-Hà Nội</v>
      </c>
      <c r="H678" t="str">
        <f>INDEX('Bảng Giá'!$N$2:$N$46,MATCH('References data'!G678,'Bảng Giá'!$Q$2:$Q$46,0))</f>
        <v>Nội Vùng</v>
      </c>
    </row>
    <row r="679" spans="1:8" x14ac:dyDescent="0.25">
      <c r="A679" s="22" t="s">
        <v>2900</v>
      </c>
      <c r="B679" t="s">
        <v>2658</v>
      </c>
      <c r="C679" s="45" t="str">
        <f>INDEX('Bảng Giá'!$L$2:$L$64,MATCH(TRIM('References data'!B679),'Bảng Giá'!$K$2:$K$64,0))</f>
        <v>Vùng 3</v>
      </c>
      <c r="D679" s="44" t="s">
        <v>3003</v>
      </c>
      <c r="E679" t="s">
        <v>2639</v>
      </c>
      <c r="F679" t="str">
        <f>INDEX('Bảng Giá'!$L$2:$L$64,MATCH(TRIM('References data'!E679),'Bảng Giá'!$K$2:$K$64,0))</f>
        <v>Hà Nội</v>
      </c>
      <c r="G679" t="str">
        <f t="shared" si="10"/>
        <v>Vùng 3-Hà Nội</v>
      </c>
      <c r="H679" t="str">
        <f>INDEX('Bảng Giá'!$N$2:$N$46,MATCH('References data'!G679,'Bảng Giá'!$Q$2:$Q$46,0))</f>
        <v>Nội Vùng</v>
      </c>
    </row>
    <row r="680" spans="1:8" x14ac:dyDescent="0.25">
      <c r="A680" s="22" t="s">
        <v>2901</v>
      </c>
      <c r="B680" t="s">
        <v>2714</v>
      </c>
      <c r="C680" s="45" t="str">
        <f>INDEX('Bảng Giá'!$L$2:$L$64,MATCH(TRIM('References data'!B680),'Bảng Giá'!$K$2:$K$64,0))</f>
        <v>Vùng 3</v>
      </c>
      <c r="D680" s="44" t="s">
        <v>3003</v>
      </c>
      <c r="E680" t="s">
        <v>2639</v>
      </c>
      <c r="F680" t="str">
        <f>INDEX('Bảng Giá'!$L$2:$L$64,MATCH(TRIM('References data'!E680),'Bảng Giá'!$K$2:$K$64,0))</f>
        <v>Hà Nội</v>
      </c>
      <c r="G680" t="str">
        <f t="shared" si="10"/>
        <v>Vùng 3-Hà Nội</v>
      </c>
      <c r="H680" t="str">
        <f>INDEX('Bảng Giá'!$N$2:$N$46,MATCH('References data'!G680,'Bảng Giá'!$Q$2:$Q$46,0))</f>
        <v>Nội Vùng</v>
      </c>
    </row>
    <row r="681" spans="1:8" x14ac:dyDescent="0.25">
      <c r="A681" s="22" t="s">
        <v>2902</v>
      </c>
      <c r="B681" t="s">
        <v>2834</v>
      </c>
      <c r="C681" s="45" t="str">
        <f>INDEX('Bảng Giá'!$L$2:$L$64,MATCH(TRIM('References data'!B681),'Bảng Giá'!$K$2:$K$64,0))</f>
        <v>Vùng 3</v>
      </c>
      <c r="D681" s="44" t="s">
        <v>3003</v>
      </c>
      <c r="E681" t="s">
        <v>2639</v>
      </c>
      <c r="F681" t="str">
        <f>INDEX('Bảng Giá'!$L$2:$L$64,MATCH(TRIM('References data'!E681),'Bảng Giá'!$K$2:$K$64,0))</f>
        <v>Hà Nội</v>
      </c>
      <c r="G681" t="str">
        <f t="shared" si="10"/>
        <v>Vùng 3-Hà Nội</v>
      </c>
      <c r="H681" t="str">
        <f>INDEX('Bảng Giá'!$N$2:$N$46,MATCH('References data'!G681,'Bảng Giá'!$Q$2:$Q$46,0))</f>
        <v>Nội Vùng</v>
      </c>
    </row>
    <row r="682" spans="1:8" x14ac:dyDescent="0.25">
      <c r="A682" s="22" t="s">
        <v>2903</v>
      </c>
      <c r="B682" t="s">
        <v>2682</v>
      </c>
      <c r="C682" s="45" t="str">
        <f>INDEX('Bảng Giá'!$L$2:$L$64,MATCH(TRIM('References data'!B682),'Bảng Giá'!$K$2:$K$64,0))</f>
        <v>Vùng 3</v>
      </c>
      <c r="D682" s="44" t="s">
        <v>3003</v>
      </c>
      <c r="E682" t="s">
        <v>2639</v>
      </c>
      <c r="F682" t="str">
        <f>INDEX('Bảng Giá'!$L$2:$L$64,MATCH(TRIM('References data'!E682),'Bảng Giá'!$K$2:$K$64,0))</f>
        <v>Hà Nội</v>
      </c>
      <c r="G682" t="str">
        <f t="shared" si="10"/>
        <v>Vùng 3-Hà Nội</v>
      </c>
      <c r="H682" t="str">
        <f>INDEX('Bảng Giá'!$N$2:$N$46,MATCH('References data'!G682,'Bảng Giá'!$Q$2:$Q$46,0))</f>
        <v>Nội Vùng</v>
      </c>
    </row>
    <row r="683" spans="1:8" x14ac:dyDescent="0.25">
      <c r="A683" s="22" t="s">
        <v>2769</v>
      </c>
      <c r="B683" t="s">
        <v>2663</v>
      </c>
      <c r="C683" s="45" t="str">
        <f>INDEX('Bảng Giá'!$L$2:$L$64,MATCH(TRIM('References data'!B683),'Bảng Giá'!$K$2:$K$64,0))</f>
        <v>Vùng 3</v>
      </c>
      <c r="D683" s="44" t="s">
        <v>3003</v>
      </c>
      <c r="E683" t="s">
        <v>2639</v>
      </c>
      <c r="F683" t="str">
        <f>INDEX('Bảng Giá'!$L$2:$L$64,MATCH(TRIM('References data'!E683),'Bảng Giá'!$K$2:$K$64,0))</f>
        <v>Hà Nội</v>
      </c>
      <c r="G683" t="str">
        <f t="shared" si="10"/>
        <v>Vùng 3-Hà Nội</v>
      </c>
      <c r="H683" t="str">
        <f>INDEX('Bảng Giá'!$N$2:$N$46,MATCH('References data'!G683,'Bảng Giá'!$Q$2:$Q$46,0))</f>
        <v>Nội Vùng</v>
      </c>
    </row>
    <row r="684" spans="1:8" x14ac:dyDescent="0.25">
      <c r="A684" s="22" t="s">
        <v>2904</v>
      </c>
      <c r="B684" t="s">
        <v>2828</v>
      </c>
      <c r="C684" s="45" t="str">
        <f>INDEX('Bảng Giá'!$L$2:$L$64,MATCH(TRIM('References data'!B684),'Bảng Giá'!$K$2:$K$64,0))</f>
        <v>Vùng 3</v>
      </c>
      <c r="D684" s="44" t="s">
        <v>3003</v>
      </c>
      <c r="E684" t="s">
        <v>2639</v>
      </c>
      <c r="F684" t="str">
        <f>INDEX('Bảng Giá'!$L$2:$L$64,MATCH(TRIM('References data'!E684),'Bảng Giá'!$K$2:$K$64,0))</f>
        <v>Hà Nội</v>
      </c>
      <c r="G684" t="str">
        <f t="shared" si="10"/>
        <v>Vùng 3-Hà Nội</v>
      </c>
      <c r="H684" t="str">
        <f>INDEX('Bảng Giá'!$N$2:$N$46,MATCH('References data'!G684,'Bảng Giá'!$Q$2:$Q$46,0))</f>
        <v>Nội Vùng</v>
      </c>
    </row>
    <row r="685" spans="1:8" x14ac:dyDescent="0.25">
      <c r="A685" s="22" t="s">
        <v>2861</v>
      </c>
      <c r="B685" t="s">
        <v>2658</v>
      </c>
      <c r="C685" s="45" t="str">
        <f>INDEX('Bảng Giá'!$L$2:$L$64,MATCH(TRIM('References data'!B685),'Bảng Giá'!$K$2:$K$64,0))</f>
        <v>Vùng 3</v>
      </c>
      <c r="D685" s="44" t="s">
        <v>3003</v>
      </c>
      <c r="E685" t="s">
        <v>2639</v>
      </c>
      <c r="F685" t="str">
        <f>INDEX('Bảng Giá'!$L$2:$L$64,MATCH(TRIM('References data'!E685),'Bảng Giá'!$K$2:$K$64,0))</f>
        <v>Hà Nội</v>
      </c>
      <c r="G685" t="str">
        <f t="shared" si="10"/>
        <v>Vùng 3-Hà Nội</v>
      </c>
      <c r="H685" t="str">
        <f>INDEX('Bảng Giá'!$N$2:$N$46,MATCH('References data'!G685,'Bảng Giá'!$Q$2:$Q$46,0))</f>
        <v>Nội Vùng</v>
      </c>
    </row>
    <row r="686" spans="1:8" x14ac:dyDescent="0.25">
      <c r="A686" s="22" t="s">
        <v>2905</v>
      </c>
      <c r="B686" t="s">
        <v>2705</v>
      </c>
      <c r="C686" s="45" t="str">
        <f>INDEX('Bảng Giá'!$L$2:$L$64,MATCH(TRIM('References data'!B686),'Bảng Giá'!$K$2:$K$64,0))</f>
        <v>Vùng 3</v>
      </c>
      <c r="D686" s="44" t="s">
        <v>3003</v>
      </c>
      <c r="E686" t="s">
        <v>2639</v>
      </c>
      <c r="F686" t="str">
        <f>INDEX('Bảng Giá'!$L$2:$L$64,MATCH(TRIM('References data'!E686),'Bảng Giá'!$K$2:$K$64,0))</f>
        <v>Hà Nội</v>
      </c>
      <c r="G686" t="str">
        <f t="shared" si="10"/>
        <v>Vùng 3-Hà Nội</v>
      </c>
      <c r="H686" t="str">
        <f>INDEX('Bảng Giá'!$N$2:$N$46,MATCH('References data'!G686,'Bảng Giá'!$Q$2:$Q$46,0))</f>
        <v>Nội Vùng</v>
      </c>
    </row>
    <row r="687" spans="1:8" x14ac:dyDescent="0.25">
      <c r="A687" s="22" t="s">
        <v>2906</v>
      </c>
      <c r="B687" t="s">
        <v>2850</v>
      </c>
      <c r="C687" s="45" t="str">
        <f>INDEX('Bảng Giá'!$L$2:$L$64,MATCH(TRIM('References data'!B687),'Bảng Giá'!$K$2:$K$64,0))</f>
        <v>Vùng 3</v>
      </c>
      <c r="D687" s="44" t="s">
        <v>3003</v>
      </c>
      <c r="E687" t="s">
        <v>2639</v>
      </c>
      <c r="F687" t="str">
        <f>INDEX('Bảng Giá'!$L$2:$L$64,MATCH(TRIM('References data'!E687),'Bảng Giá'!$K$2:$K$64,0))</f>
        <v>Hà Nội</v>
      </c>
      <c r="G687" t="str">
        <f t="shared" si="10"/>
        <v>Vùng 3-Hà Nội</v>
      </c>
      <c r="H687" t="str">
        <f>INDEX('Bảng Giá'!$N$2:$N$46,MATCH('References data'!G687,'Bảng Giá'!$Q$2:$Q$46,0))</f>
        <v>Nội Vùng</v>
      </c>
    </row>
    <row r="688" spans="1:8" x14ac:dyDescent="0.25">
      <c r="A688" s="22" t="s">
        <v>2877</v>
      </c>
      <c r="B688" t="s">
        <v>2878</v>
      </c>
      <c r="C688" s="45" t="str">
        <f>INDEX('Bảng Giá'!$L$2:$L$64,MATCH(TRIM('References data'!B688),'Bảng Giá'!$K$2:$K$64,0))</f>
        <v>Vùng 3</v>
      </c>
      <c r="D688" s="44" t="s">
        <v>3003</v>
      </c>
      <c r="E688" t="s">
        <v>2639</v>
      </c>
      <c r="F688" t="str">
        <f>INDEX('Bảng Giá'!$L$2:$L$64,MATCH(TRIM('References data'!E688),'Bảng Giá'!$K$2:$K$64,0))</f>
        <v>Hà Nội</v>
      </c>
      <c r="G688" t="str">
        <f t="shared" si="10"/>
        <v>Vùng 3-Hà Nội</v>
      </c>
      <c r="H688" t="str">
        <f>INDEX('Bảng Giá'!$N$2:$N$46,MATCH('References data'!G688,'Bảng Giá'!$Q$2:$Q$46,0))</f>
        <v>Nội Vùng</v>
      </c>
    </row>
    <row r="689" spans="1:8" x14ac:dyDescent="0.25">
      <c r="A689" s="22" t="s">
        <v>2851</v>
      </c>
      <c r="B689" t="s">
        <v>2658</v>
      </c>
      <c r="C689" s="45" t="str">
        <f>INDEX('Bảng Giá'!$L$2:$L$64,MATCH(TRIM('References data'!B689),'Bảng Giá'!$K$2:$K$64,0))</f>
        <v>Vùng 3</v>
      </c>
      <c r="D689" s="44" t="s">
        <v>3003</v>
      </c>
      <c r="E689" t="s">
        <v>2639</v>
      </c>
      <c r="F689" t="str">
        <f>INDEX('Bảng Giá'!$L$2:$L$64,MATCH(TRIM('References data'!E689),'Bảng Giá'!$K$2:$K$64,0))</f>
        <v>Hà Nội</v>
      </c>
      <c r="G689" t="str">
        <f t="shared" si="10"/>
        <v>Vùng 3-Hà Nội</v>
      </c>
      <c r="H689" t="str">
        <f>INDEX('Bảng Giá'!$N$2:$N$46,MATCH('References data'!G689,'Bảng Giá'!$Q$2:$Q$46,0))</f>
        <v>Nội Vùng</v>
      </c>
    </row>
    <row r="690" spans="1:8" x14ac:dyDescent="0.25">
      <c r="A690" s="22" t="s">
        <v>2907</v>
      </c>
      <c r="B690" t="s">
        <v>2682</v>
      </c>
      <c r="C690" s="45" t="str">
        <f>INDEX('Bảng Giá'!$L$2:$L$64,MATCH(TRIM('References data'!B690),'Bảng Giá'!$K$2:$K$64,0))</f>
        <v>Vùng 3</v>
      </c>
      <c r="D690" s="44" t="s">
        <v>3003</v>
      </c>
      <c r="E690" t="s">
        <v>2639</v>
      </c>
      <c r="F690" t="str">
        <f>INDEX('Bảng Giá'!$L$2:$L$64,MATCH(TRIM('References data'!E690),'Bảng Giá'!$K$2:$K$64,0))</f>
        <v>Hà Nội</v>
      </c>
      <c r="G690" t="str">
        <f t="shared" si="10"/>
        <v>Vùng 3-Hà Nội</v>
      </c>
      <c r="H690" t="str">
        <f>INDEX('Bảng Giá'!$N$2:$N$46,MATCH('References data'!G690,'Bảng Giá'!$Q$2:$Q$46,0))</f>
        <v>Nội Vùng</v>
      </c>
    </row>
    <row r="691" spans="1:8" x14ac:dyDescent="0.25">
      <c r="A691" s="22" t="s">
        <v>2908</v>
      </c>
      <c r="B691" t="s">
        <v>2834</v>
      </c>
      <c r="C691" s="45" t="str">
        <f>INDEX('Bảng Giá'!$L$2:$L$64,MATCH(TRIM('References data'!B691),'Bảng Giá'!$K$2:$K$64,0))</f>
        <v>Vùng 3</v>
      </c>
      <c r="D691" s="44" t="s">
        <v>3003</v>
      </c>
      <c r="E691" t="s">
        <v>2639</v>
      </c>
      <c r="F691" t="str">
        <f>INDEX('Bảng Giá'!$L$2:$L$64,MATCH(TRIM('References data'!E691),'Bảng Giá'!$K$2:$K$64,0))</f>
        <v>Hà Nội</v>
      </c>
      <c r="G691" t="str">
        <f t="shared" si="10"/>
        <v>Vùng 3-Hà Nội</v>
      </c>
      <c r="H691" t="str">
        <f>INDEX('Bảng Giá'!$N$2:$N$46,MATCH('References data'!G691,'Bảng Giá'!$Q$2:$Q$46,0))</f>
        <v>Nội Vùng</v>
      </c>
    </row>
    <row r="692" spans="1:8" x14ac:dyDescent="0.25">
      <c r="A692" s="22" t="s">
        <v>2909</v>
      </c>
      <c r="B692" t="s">
        <v>2823</v>
      </c>
      <c r="C692" s="45" t="str">
        <f>INDEX('Bảng Giá'!$L$2:$L$64,MATCH(TRIM('References data'!B692),'Bảng Giá'!$K$2:$K$64,0))</f>
        <v>Vùng 3</v>
      </c>
      <c r="D692" s="44" t="s">
        <v>3003</v>
      </c>
      <c r="E692" t="s">
        <v>2639</v>
      </c>
      <c r="F692" t="str">
        <f>INDEX('Bảng Giá'!$L$2:$L$64,MATCH(TRIM('References data'!E692),'Bảng Giá'!$K$2:$K$64,0))</f>
        <v>Hà Nội</v>
      </c>
      <c r="G692" t="str">
        <f t="shared" si="10"/>
        <v>Vùng 3-Hà Nội</v>
      </c>
      <c r="H692" t="str">
        <f>INDEX('Bảng Giá'!$N$2:$N$46,MATCH('References data'!G692,'Bảng Giá'!$Q$2:$Q$46,0))</f>
        <v>Nội Vùng</v>
      </c>
    </row>
    <row r="693" spans="1:8" x14ac:dyDescent="0.25">
      <c r="A693" s="22" t="s">
        <v>2769</v>
      </c>
      <c r="B693" t="s">
        <v>2663</v>
      </c>
      <c r="C693" s="45" t="str">
        <f>INDEX('Bảng Giá'!$L$2:$L$64,MATCH(TRIM('References data'!B693),'Bảng Giá'!$K$2:$K$64,0))</f>
        <v>Vùng 3</v>
      </c>
      <c r="D693" s="44" t="s">
        <v>3003</v>
      </c>
      <c r="E693" t="s">
        <v>2639</v>
      </c>
      <c r="F693" t="str">
        <f>INDEX('Bảng Giá'!$L$2:$L$64,MATCH(TRIM('References data'!E693),'Bảng Giá'!$K$2:$K$64,0))</f>
        <v>Hà Nội</v>
      </c>
      <c r="G693" t="str">
        <f t="shared" si="10"/>
        <v>Vùng 3-Hà Nội</v>
      </c>
      <c r="H693" t="str">
        <f>INDEX('Bảng Giá'!$N$2:$N$46,MATCH('References data'!G693,'Bảng Giá'!$Q$2:$Q$46,0))</f>
        <v>Nội Vùng</v>
      </c>
    </row>
    <row r="694" spans="1:8" x14ac:dyDescent="0.25">
      <c r="A694" s="22" t="s">
        <v>2763</v>
      </c>
      <c r="B694" t="s">
        <v>2764</v>
      </c>
      <c r="C694" s="45" t="str">
        <f>INDEX('Bảng Giá'!$L$2:$L$64,MATCH(TRIM('References data'!B694),'Bảng Giá'!$K$2:$K$64,0))</f>
        <v>Vùng 3</v>
      </c>
      <c r="D694" s="44" t="s">
        <v>3003</v>
      </c>
      <c r="E694" t="s">
        <v>2639</v>
      </c>
      <c r="F694" t="str">
        <f>INDEX('Bảng Giá'!$L$2:$L$64,MATCH(TRIM('References data'!E694),'Bảng Giá'!$K$2:$K$64,0))</f>
        <v>Hà Nội</v>
      </c>
      <c r="G694" t="str">
        <f t="shared" si="10"/>
        <v>Vùng 3-Hà Nội</v>
      </c>
      <c r="H694" t="str">
        <f>INDEX('Bảng Giá'!$N$2:$N$46,MATCH('References data'!G694,'Bảng Giá'!$Q$2:$Q$46,0))</f>
        <v>Nội Vùng</v>
      </c>
    </row>
    <row r="695" spans="1:8" x14ac:dyDescent="0.25">
      <c r="A695" s="22" t="s">
        <v>2877</v>
      </c>
      <c r="B695" t="s">
        <v>2878</v>
      </c>
      <c r="C695" s="45" t="str">
        <f>INDEX('Bảng Giá'!$L$2:$L$64,MATCH(TRIM('References data'!B695),'Bảng Giá'!$K$2:$K$64,0))</f>
        <v>Vùng 3</v>
      </c>
      <c r="D695" s="44" t="s">
        <v>3003</v>
      </c>
      <c r="E695" t="s">
        <v>2639</v>
      </c>
      <c r="F695" t="str">
        <f>INDEX('Bảng Giá'!$L$2:$L$64,MATCH(TRIM('References data'!E695),'Bảng Giá'!$K$2:$K$64,0))</f>
        <v>Hà Nội</v>
      </c>
      <c r="G695" t="str">
        <f t="shared" si="10"/>
        <v>Vùng 3-Hà Nội</v>
      </c>
      <c r="H695" t="str">
        <f>INDEX('Bảng Giá'!$N$2:$N$46,MATCH('References data'!G695,'Bảng Giá'!$Q$2:$Q$46,0))</f>
        <v>Nội Vùng</v>
      </c>
    </row>
    <row r="696" spans="1:8" x14ac:dyDescent="0.25">
      <c r="A696" s="22" t="s">
        <v>2910</v>
      </c>
      <c r="B696" t="s">
        <v>2826</v>
      </c>
      <c r="C696" s="45" t="str">
        <f>INDEX('Bảng Giá'!$L$2:$L$64,MATCH(TRIM('References data'!B696),'Bảng Giá'!$K$2:$K$64,0))</f>
        <v>Vùng 3</v>
      </c>
      <c r="D696" s="44" t="s">
        <v>3003</v>
      </c>
      <c r="E696" t="s">
        <v>2639</v>
      </c>
      <c r="F696" t="str">
        <f>INDEX('Bảng Giá'!$L$2:$L$64,MATCH(TRIM('References data'!E696),'Bảng Giá'!$K$2:$K$64,0))</f>
        <v>Hà Nội</v>
      </c>
      <c r="G696" t="str">
        <f t="shared" si="10"/>
        <v>Vùng 3-Hà Nội</v>
      </c>
      <c r="H696" t="str">
        <f>INDEX('Bảng Giá'!$N$2:$N$46,MATCH('References data'!G696,'Bảng Giá'!$Q$2:$Q$46,0))</f>
        <v>Nội Vùng</v>
      </c>
    </row>
    <row r="697" spans="1:8" x14ac:dyDescent="0.25">
      <c r="A697" s="22" t="s">
        <v>2657</v>
      </c>
      <c r="B697" t="s">
        <v>2658</v>
      </c>
      <c r="C697" s="45" t="str">
        <f>INDEX('Bảng Giá'!$L$2:$L$64,MATCH(TRIM('References data'!B697),'Bảng Giá'!$K$2:$K$64,0))</f>
        <v>Vùng 3</v>
      </c>
      <c r="D697" s="44" t="s">
        <v>3003</v>
      </c>
      <c r="E697" t="s">
        <v>2639</v>
      </c>
      <c r="F697" t="str">
        <f>INDEX('Bảng Giá'!$L$2:$L$64,MATCH(TRIM('References data'!E697),'Bảng Giá'!$K$2:$K$64,0))</f>
        <v>Hà Nội</v>
      </c>
      <c r="G697" t="str">
        <f t="shared" si="10"/>
        <v>Vùng 3-Hà Nội</v>
      </c>
      <c r="H697" t="str">
        <f>INDEX('Bảng Giá'!$N$2:$N$46,MATCH('References data'!G697,'Bảng Giá'!$Q$2:$Q$46,0))</f>
        <v>Nội Vùng</v>
      </c>
    </row>
    <row r="698" spans="1:8" x14ac:dyDescent="0.25">
      <c r="A698" s="22" t="s">
        <v>2911</v>
      </c>
      <c r="B698" t="s">
        <v>2699</v>
      </c>
      <c r="C698" s="45" t="str">
        <f>INDEX('Bảng Giá'!$L$2:$L$64,MATCH(TRIM('References data'!B698),'Bảng Giá'!$K$2:$K$64,0))</f>
        <v>Vùng 3</v>
      </c>
      <c r="D698" s="44" t="s">
        <v>3003</v>
      </c>
      <c r="E698" t="s">
        <v>2639</v>
      </c>
      <c r="F698" t="str">
        <f>INDEX('Bảng Giá'!$L$2:$L$64,MATCH(TRIM('References data'!E698),'Bảng Giá'!$K$2:$K$64,0))</f>
        <v>Hà Nội</v>
      </c>
      <c r="G698" t="str">
        <f t="shared" si="10"/>
        <v>Vùng 3-Hà Nội</v>
      </c>
      <c r="H698" t="str">
        <f>INDEX('Bảng Giá'!$N$2:$N$46,MATCH('References data'!G698,'Bảng Giá'!$Q$2:$Q$46,0))</f>
        <v>Nội Vùng</v>
      </c>
    </row>
    <row r="699" spans="1:8" x14ac:dyDescent="0.25">
      <c r="A699" s="22" t="s">
        <v>2763</v>
      </c>
      <c r="B699" t="s">
        <v>2764</v>
      </c>
      <c r="C699" s="45" t="str">
        <f>INDEX('Bảng Giá'!$L$2:$L$64,MATCH(TRIM('References data'!B699),'Bảng Giá'!$K$2:$K$64,0))</f>
        <v>Vùng 3</v>
      </c>
      <c r="D699" s="44" t="s">
        <v>3003</v>
      </c>
      <c r="E699" t="s">
        <v>2639</v>
      </c>
      <c r="F699" t="str">
        <f>INDEX('Bảng Giá'!$L$2:$L$64,MATCH(TRIM('References data'!E699),'Bảng Giá'!$K$2:$K$64,0))</f>
        <v>Hà Nội</v>
      </c>
      <c r="G699" t="str">
        <f t="shared" si="10"/>
        <v>Vùng 3-Hà Nội</v>
      </c>
      <c r="H699" t="str">
        <f>INDEX('Bảng Giá'!$N$2:$N$46,MATCH('References data'!G699,'Bảng Giá'!$Q$2:$Q$46,0))</f>
        <v>Nội Vùng</v>
      </c>
    </row>
    <row r="700" spans="1:8" x14ac:dyDescent="0.25">
      <c r="A700" s="22" t="s">
        <v>2869</v>
      </c>
      <c r="B700" t="s">
        <v>2735</v>
      </c>
      <c r="C700" s="45" t="str">
        <f>INDEX('Bảng Giá'!$L$2:$L$64,MATCH(TRIM('References data'!B700),'Bảng Giá'!$K$2:$K$64,0))</f>
        <v>Vùng 3</v>
      </c>
      <c r="D700" s="44" t="s">
        <v>3003</v>
      </c>
      <c r="E700" t="s">
        <v>2639</v>
      </c>
      <c r="F700" t="str">
        <f>INDEX('Bảng Giá'!$L$2:$L$64,MATCH(TRIM('References data'!E700),'Bảng Giá'!$K$2:$K$64,0))</f>
        <v>Hà Nội</v>
      </c>
      <c r="G700" t="str">
        <f t="shared" si="10"/>
        <v>Vùng 3-Hà Nội</v>
      </c>
      <c r="H700" t="str">
        <f>INDEX('Bảng Giá'!$N$2:$N$46,MATCH('References data'!G700,'Bảng Giá'!$Q$2:$Q$46,0))</f>
        <v>Nội Vùng</v>
      </c>
    </row>
    <row r="701" spans="1:8" x14ac:dyDescent="0.25">
      <c r="A701" s="22" t="s">
        <v>2912</v>
      </c>
      <c r="B701" t="s">
        <v>2878</v>
      </c>
      <c r="C701" s="45" t="str">
        <f>INDEX('Bảng Giá'!$L$2:$L$64,MATCH(TRIM('References data'!B701),'Bảng Giá'!$K$2:$K$64,0))</f>
        <v>Vùng 3</v>
      </c>
      <c r="D701" s="44" t="s">
        <v>3003</v>
      </c>
      <c r="E701" t="s">
        <v>2639</v>
      </c>
      <c r="F701" t="str">
        <f>INDEX('Bảng Giá'!$L$2:$L$64,MATCH(TRIM('References data'!E701),'Bảng Giá'!$K$2:$K$64,0))</f>
        <v>Hà Nội</v>
      </c>
      <c r="G701" t="str">
        <f t="shared" si="10"/>
        <v>Vùng 3-Hà Nội</v>
      </c>
      <c r="H701" t="str">
        <f>INDEX('Bảng Giá'!$N$2:$N$46,MATCH('References data'!G701,'Bảng Giá'!$Q$2:$Q$46,0))</f>
        <v>Nội Vùng</v>
      </c>
    </row>
    <row r="702" spans="1:8" x14ac:dyDescent="0.25">
      <c r="A702" s="22" t="s">
        <v>2657</v>
      </c>
      <c r="B702" t="s">
        <v>2658</v>
      </c>
      <c r="C702" s="45" t="str">
        <f>INDEX('Bảng Giá'!$L$2:$L$64,MATCH(TRIM('References data'!B702),'Bảng Giá'!$K$2:$K$64,0))</f>
        <v>Vùng 3</v>
      </c>
      <c r="D702" s="44" t="s">
        <v>3003</v>
      </c>
      <c r="E702" t="s">
        <v>2639</v>
      </c>
      <c r="F702" t="str">
        <f>INDEX('Bảng Giá'!$L$2:$L$64,MATCH(TRIM('References data'!E702),'Bảng Giá'!$K$2:$K$64,0))</f>
        <v>Hà Nội</v>
      </c>
      <c r="G702" t="str">
        <f t="shared" si="10"/>
        <v>Vùng 3-Hà Nội</v>
      </c>
      <c r="H702" t="str">
        <f>INDEX('Bảng Giá'!$N$2:$N$46,MATCH('References data'!G702,'Bảng Giá'!$Q$2:$Q$46,0))</f>
        <v>Nội Vùng</v>
      </c>
    </row>
    <row r="703" spans="1:8" x14ac:dyDescent="0.25">
      <c r="A703" s="22" t="s">
        <v>2904</v>
      </c>
      <c r="B703" t="s">
        <v>2828</v>
      </c>
      <c r="C703" s="45" t="str">
        <f>INDEX('Bảng Giá'!$L$2:$L$64,MATCH(TRIM('References data'!B703),'Bảng Giá'!$K$2:$K$64,0))</f>
        <v>Vùng 3</v>
      </c>
      <c r="D703" s="44" t="s">
        <v>3003</v>
      </c>
      <c r="E703" t="s">
        <v>2639</v>
      </c>
      <c r="F703" t="str">
        <f>INDEX('Bảng Giá'!$L$2:$L$64,MATCH(TRIM('References data'!E703),'Bảng Giá'!$K$2:$K$64,0))</f>
        <v>Hà Nội</v>
      </c>
      <c r="G703" t="str">
        <f t="shared" si="10"/>
        <v>Vùng 3-Hà Nội</v>
      </c>
      <c r="H703" t="str">
        <f>INDEX('Bảng Giá'!$N$2:$N$46,MATCH('References data'!G703,'Bảng Giá'!$Q$2:$Q$46,0))</f>
        <v>Nội Vùng</v>
      </c>
    </row>
    <row r="704" spans="1:8" x14ac:dyDescent="0.25">
      <c r="A704" s="22" t="s">
        <v>2713</v>
      </c>
      <c r="B704" t="s">
        <v>2714</v>
      </c>
      <c r="C704" s="45" t="str">
        <f>INDEX('Bảng Giá'!$L$2:$L$64,MATCH(TRIM('References data'!B704),'Bảng Giá'!$K$2:$K$64,0))</f>
        <v>Vùng 3</v>
      </c>
      <c r="D704" s="44" t="s">
        <v>3003</v>
      </c>
      <c r="E704" t="s">
        <v>2639</v>
      </c>
      <c r="F704" t="str">
        <f>INDEX('Bảng Giá'!$L$2:$L$64,MATCH(TRIM('References data'!E704),'Bảng Giá'!$K$2:$K$64,0))</f>
        <v>Hà Nội</v>
      </c>
      <c r="G704" t="str">
        <f t="shared" si="10"/>
        <v>Vùng 3-Hà Nội</v>
      </c>
      <c r="H704" t="str">
        <f>INDEX('Bảng Giá'!$N$2:$N$46,MATCH('References data'!G704,'Bảng Giá'!$Q$2:$Q$46,0))</f>
        <v>Nội Vùng</v>
      </c>
    </row>
    <row r="705" spans="1:8" x14ac:dyDescent="0.25">
      <c r="A705" s="22" t="s">
        <v>2827</v>
      </c>
      <c r="B705" t="s">
        <v>2828</v>
      </c>
      <c r="C705" s="45" t="str">
        <f>INDEX('Bảng Giá'!$L$2:$L$64,MATCH(TRIM('References data'!B705),'Bảng Giá'!$K$2:$K$64,0))</f>
        <v>Vùng 3</v>
      </c>
      <c r="D705" s="44" t="s">
        <v>3003</v>
      </c>
      <c r="E705" t="s">
        <v>2639</v>
      </c>
      <c r="F705" t="str">
        <f>INDEX('Bảng Giá'!$L$2:$L$64,MATCH(TRIM('References data'!E705),'Bảng Giá'!$K$2:$K$64,0))</f>
        <v>Hà Nội</v>
      </c>
      <c r="G705" t="str">
        <f t="shared" si="10"/>
        <v>Vùng 3-Hà Nội</v>
      </c>
      <c r="H705" t="str">
        <f>INDEX('Bảng Giá'!$N$2:$N$46,MATCH('References data'!G705,'Bảng Giá'!$Q$2:$Q$46,0))</f>
        <v>Nội Vùng</v>
      </c>
    </row>
    <row r="706" spans="1:8" x14ac:dyDescent="0.25">
      <c r="A706" s="22" t="s">
        <v>2848</v>
      </c>
      <c r="B706" t="s">
        <v>2828</v>
      </c>
      <c r="C706" s="45" t="str">
        <f>INDEX('Bảng Giá'!$L$2:$L$64,MATCH(TRIM('References data'!B706),'Bảng Giá'!$K$2:$K$64,0))</f>
        <v>Vùng 3</v>
      </c>
      <c r="D706" s="44" t="s">
        <v>3003</v>
      </c>
      <c r="E706" t="s">
        <v>2639</v>
      </c>
      <c r="F706" t="str">
        <f>INDEX('Bảng Giá'!$L$2:$L$64,MATCH(TRIM('References data'!E706),'Bảng Giá'!$K$2:$K$64,0))</f>
        <v>Hà Nội</v>
      </c>
      <c r="G706" t="str">
        <f t="shared" si="10"/>
        <v>Vùng 3-Hà Nội</v>
      </c>
      <c r="H706" t="str">
        <f>INDEX('Bảng Giá'!$N$2:$N$46,MATCH('References data'!G706,'Bảng Giá'!$Q$2:$Q$46,0))</f>
        <v>Nội Vùng</v>
      </c>
    </row>
    <row r="707" spans="1:8" x14ac:dyDescent="0.25">
      <c r="A707" s="22" t="s">
        <v>2909</v>
      </c>
      <c r="B707" t="s">
        <v>2823</v>
      </c>
      <c r="C707" s="45" t="str">
        <f>INDEX('Bảng Giá'!$L$2:$L$64,MATCH(TRIM('References data'!B707),'Bảng Giá'!$K$2:$K$64,0))</f>
        <v>Vùng 3</v>
      </c>
      <c r="D707" s="44" t="s">
        <v>3003</v>
      </c>
      <c r="E707" t="s">
        <v>2639</v>
      </c>
      <c r="F707" t="str">
        <f>INDEX('Bảng Giá'!$L$2:$L$64,MATCH(TRIM('References data'!E707),'Bảng Giá'!$K$2:$K$64,0))</f>
        <v>Hà Nội</v>
      </c>
      <c r="G707" t="str">
        <f t="shared" si="10"/>
        <v>Vùng 3-Hà Nội</v>
      </c>
      <c r="H707" t="str">
        <f>INDEX('Bảng Giá'!$N$2:$N$46,MATCH('References data'!G707,'Bảng Giá'!$Q$2:$Q$46,0))</f>
        <v>Nội Vùng</v>
      </c>
    </row>
    <row r="708" spans="1:8" x14ac:dyDescent="0.25">
      <c r="A708" s="22" t="s">
        <v>2913</v>
      </c>
      <c r="B708" t="s">
        <v>2663</v>
      </c>
      <c r="C708" s="45" t="str">
        <f>INDEX('Bảng Giá'!$L$2:$L$64,MATCH(TRIM('References data'!B708),'Bảng Giá'!$K$2:$K$64,0))</f>
        <v>Vùng 3</v>
      </c>
      <c r="D708" s="44" t="s">
        <v>3003</v>
      </c>
      <c r="E708" t="s">
        <v>2639</v>
      </c>
      <c r="F708" t="str">
        <f>INDEX('Bảng Giá'!$L$2:$L$64,MATCH(TRIM('References data'!E708),'Bảng Giá'!$K$2:$K$64,0))</f>
        <v>Hà Nội</v>
      </c>
      <c r="G708" t="str">
        <f t="shared" ref="G708:G771" si="11">C708&amp;"-"&amp;F708</f>
        <v>Vùng 3-Hà Nội</v>
      </c>
      <c r="H708" t="str">
        <f>INDEX('Bảng Giá'!$N$2:$N$46,MATCH('References data'!G708,'Bảng Giá'!$Q$2:$Q$46,0))</f>
        <v>Nội Vùng</v>
      </c>
    </row>
    <row r="709" spans="1:8" x14ac:dyDescent="0.25">
      <c r="A709" s="22" t="s">
        <v>2914</v>
      </c>
      <c r="B709" t="s">
        <v>2735</v>
      </c>
      <c r="C709" s="45" t="str">
        <f>INDEX('Bảng Giá'!$L$2:$L$64,MATCH(TRIM('References data'!B709),'Bảng Giá'!$K$2:$K$64,0))</f>
        <v>Vùng 3</v>
      </c>
      <c r="D709" s="44" t="s">
        <v>3003</v>
      </c>
      <c r="E709" t="s">
        <v>2639</v>
      </c>
      <c r="F709" t="str">
        <f>INDEX('Bảng Giá'!$L$2:$L$64,MATCH(TRIM('References data'!E709),'Bảng Giá'!$K$2:$K$64,0))</f>
        <v>Hà Nội</v>
      </c>
      <c r="G709" t="str">
        <f t="shared" si="11"/>
        <v>Vùng 3-Hà Nội</v>
      </c>
      <c r="H709" t="str">
        <f>INDEX('Bảng Giá'!$N$2:$N$46,MATCH('References data'!G709,'Bảng Giá'!$Q$2:$Q$46,0))</f>
        <v>Nội Vùng</v>
      </c>
    </row>
    <row r="710" spans="1:8" x14ac:dyDescent="0.25">
      <c r="A710" s="22" t="s">
        <v>2915</v>
      </c>
      <c r="B710" t="s">
        <v>2658</v>
      </c>
      <c r="C710" s="45" t="str">
        <f>INDEX('Bảng Giá'!$L$2:$L$64,MATCH(TRIM('References data'!B710),'Bảng Giá'!$K$2:$K$64,0))</f>
        <v>Vùng 3</v>
      </c>
      <c r="D710" s="44" t="s">
        <v>3003</v>
      </c>
      <c r="E710" t="s">
        <v>2639</v>
      </c>
      <c r="F710" t="str">
        <f>INDEX('Bảng Giá'!$L$2:$L$64,MATCH(TRIM('References data'!E710),'Bảng Giá'!$K$2:$K$64,0))</f>
        <v>Hà Nội</v>
      </c>
      <c r="G710" t="str">
        <f t="shared" si="11"/>
        <v>Vùng 3-Hà Nội</v>
      </c>
      <c r="H710" t="str">
        <f>INDEX('Bảng Giá'!$N$2:$N$46,MATCH('References data'!G710,'Bảng Giá'!$Q$2:$Q$46,0))</f>
        <v>Nội Vùng</v>
      </c>
    </row>
    <row r="711" spans="1:8" x14ac:dyDescent="0.25">
      <c r="A711" s="22" t="s">
        <v>2875</v>
      </c>
      <c r="B711" t="s">
        <v>2828</v>
      </c>
      <c r="C711" s="45" t="str">
        <f>INDEX('Bảng Giá'!$L$2:$L$64,MATCH(TRIM('References data'!B711),'Bảng Giá'!$K$2:$K$64,0))</f>
        <v>Vùng 3</v>
      </c>
      <c r="D711" s="44" t="s">
        <v>3003</v>
      </c>
      <c r="E711" t="s">
        <v>2639</v>
      </c>
      <c r="F711" t="str">
        <f>INDEX('Bảng Giá'!$L$2:$L$64,MATCH(TRIM('References data'!E711),'Bảng Giá'!$K$2:$K$64,0))</f>
        <v>Hà Nội</v>
      </c>
      <c r="G711" t="str">
        <f t="shared" si="11"/>
        <v>Vùng 3-Hà Nội</v>
      </c>
      <c r="H711" t="str">
        <f>INDEX('Bảng Giá'!$N$2:$N$46,MATCH('References data'!G711,'Bảng Giá'!$Q$2:$Q$46,0))</f>
        <v>Nội Vùng</v>
      </c>
    </row>
    <row r="712" spans="1:8" x14ac:dyDescent="0.25">
      <c r="A712" s="22" t="s">
        <v>2916</v>
      </c>
      <c r="B712" t="s">
        <v>2842</v>
      </c>
      <c r="C712" s="45" t="str">
        <f>INDEX('Bảng Giá'!$L$2:$L$64,MATCH(TRIM('References data'!B712),'Bảng Giá'!$K$2:$K$64,0))</f>
        <v>Vùng 3</v>
      </c>
      <c r="D712" s="44" t="s">
        <v>3003</v>
      </c>
      <c r="E712" t="s">
        <v>2639</v>
      </c>
      <c r="F712" t="str">
        <f>INDEX('Bảng Giá'!$L$2:$L$64,MATCH(TRIM('References data'!E712),'Bảng Giá'!$K$2:$K$64,0))</f>
        <v>Hà Nội</v>
      </c>
      <c r="G712" t="str">
        <f t="shared" si="11"/>
        <v>Vùng 3-Hà Nội</v>
      </c>
      <c r="H712" t="str">
        <f>INDEX('Bảng Giá'!$N$2:$N$46,MATCH('References data'!G712,'Bảng Giá'!$Q$2:$Q$46,0))</f>
        <v>Nội Vùng</v>
      </c>
    </row>
    <row r="713" spans="1:8" x14ac:dyDescent="0.25">
      <c r="A713" s="22" t="s">
        <v>2657</v>
      </c>
      <c r="B713" t="s">
        <v>2658</v>
      </c>
      <c r="C713" s="45" t="str">
        <f>INDEX('Bảng Giá'!$L$2:$L$64,MATCH(TRIM('References data'!B713),'Bảng Giá'!$K$2:$K$64,0))</f>
        <v>Vùng 3</v>
      </c>
      <c r="D713" s="44" t="s">
        <v>3003</v>
      </c>
      <c r="E713" t="s">
        <v>2639</v>
      </c>
      <c r="F713" t="str">
        <f>INDEX('Bảng Giá'!$L$2:$L$64,MATCH(TRIM('References data'!E713),'Bảng Giá'!$K$2:$K$64,0))</f>
        <v>Hà Nội</v>
      </c>
      <c r="G713" t="str">
        <f t="shared" si="11"/>
        <v>Vùng 3-Hà Nội</v>
      </c>
      <c r="H713" t="str">
        <f>INDEX('Bảng Giá'!$N$2:$N$46,MATCH('References data'!G713,'Bảng Giá'!$Q$2:$Q$46,0))</f>
        <v>Nội Vùng</v>
      </c>
    </row>
    <row r="714" spans="1:8" x14ac:dyDescent="0.25">
      <c r="A714" s="22" t="s">
        <v>2867</v>
      </c>
      <c r="B714" t="s">
        <v>2721</v>
      </c>
      <c r="C714" s="45" t="str">
        <f>INDEX('Bảng Giá'!$L$2:$L$64,MATCH(TRIM('References data'!B714),'Bảng Giá'!$K$2:$K$64,0))</f>
        <v>Vùng 3</v>
      </c>
      <c r="D714" s="44" t="s">
        <v>3003</v>
      </c>
      <c r="E714" t="s">
        <v>2639</v>
      </c>
      <c r="F714" t="str">
        <f>INDEX('Bảng Giá'!$L$2:$L$64,MATCH(TRIM('References data'!E714),'Bảng Giá'!$K$2:$K$64,0))</f>
        <v>Hà Nội</v>
      </c>
      <c r="G714" t="str">
        <f t="shared" si="11"/>
        <v>Vùng 3-Hà Nội</v>
      </c>
      <c r="H714" t="str">
        <f>INDEX('Bảng Giá'!$N$2:$N$46,MATCH('References data'!G714,'Bảng Giá'!$Q$2:$Q$46,0))</f>
        <v>Nội Vùng</v>
      </c>
    </row>
    <row r="715" spans="1:8" x14ac:dyDescent="0.25">
      <c r="A715" s="22" t="s">
        <v>2839</v>
      </c>
      <c r="B715" t="s">
        <v>2823</v>
      </c>
      <c r="C715" s="45" t="str">
        <f>INDEX('Bảng Giá'!$L$2:$L$64,MATCH(TRIM('References data'!B715),'Bảng Giá'!$K$2:$K$64,0))</f>
        <v>Vùng 3</v>
      </c>
      <c r="D715" s="44" t="s">
        <v>3003</v>
      </c>
      <c r="E715" t="s">
        <v>2639</v>
      </c>
      <c r="F715" t="str">
        <f>INDEX('Bảng Giá'!$L$2:$L$64,MATCH(TRIM('References data'!E715),'Bảng Giá'!$K$2:$K$64,0))</f>
        <v>Hà Nội</v>
      </c>
      <c r="G715" t="str">
        <f t="shared" si="11"/>
        <v>Vùng 3-Hà Nội</v>
      </c>
      <c r="H715" t="str">
        <f>INDEX('Bảng Giá'!$N$2:$N$46,MATCH('References data'!G715,'Bảng Giá'!$Q$2:$Q$46,0))</f>
        <v>Nội Vùng</v>
      </c>
    </row>
    <row r="716" spans="1:8" x14ac:dyDescent="0.25">
      <c r="A716" s="22" t="s">
        <v>2762</v>
      </c>
      <c r="B716" t="s">
        <v>2721</v>
      </c>
      <c r="C716" s="45" t="str">
        <f>INDEX('Bảng Giá'!$L$2:$L$64,MATCH(TRIM('References data'!B716),'Bảng Giá'!$K$2:$K$64,0))</f>
        <v>Vùng 3</v>
      </c>
      <c r="D716" s="44" t="s">
        <v>3003</v>
      </c>
      <c r="E716" t="s">
        <v>2639</v>
      </c>
      <c r="F716" t="str">
        <f>INDEX('Bảng Giá'!$L$2:$L$64,MATCH(TRIM('References data'!E716),'Bảng Giá'!$K$2:$K$64,0))</f>
        <v>Hà Nội</v>
      </c>
      <c r="G716" t="str">
        <f t="shared" si="11"/>
        <v>Vùng 3-Hà Nội</v>
      </c>
      <c r="H716" t="str">
        <f>INDEX('Bảng Giá'!$N$2:$N$46,MATCH('References data'!G716,'Bảng Giá'!$Q$2:$Q$46,0))</f>
        <v>Nội Vùng</v>
      </c>
    </row>
    <row r="717" spans="1:8" x14ac:dyDescent="0.25">
      <c r="A717" s="22" t="s">
        <v>2882</v>
      </c>
      <c r="B717" t="s">
        <v>2883</v>
      </c>
      <c r="C717" s="45" t="str">
        <f>INDEX('Bảng Giá'!$L$2:$L$64,MATCH(TRIM('References data'!B717),'Bảng Giá'!$K$2:$K$64,0))</f>
        <v>Vùng 3</v>
      </c>
      <c r="D717" s="44" t="s">
        <v>3003</v>
      </c>
      <c r="E717" t="s">
        <v>2639</v>
      </c>
      <c r="F717" t="str">
        <f>INDEX('Bảng Giá'!$L$2:$L$64,MATCH(TRIM('References data'!E717),'Bảng Giá'!$K$2:$K$64,0))</f>
        <v>Hà Nội</v>
      </c>
      <c r="G717" t="str">
        <f t="shared" si="11"/>
        <v>Vùng 3-Hà Nội</v>
      </c>
      <c r="H717" t="str">
        <f>INDEX('Bảng Giá'!$N$2:$N$46,MATCH('References data'!G717,'Bảng Giá'!$Q$2:$Q$46,0))</f>
        <v>Nội Vùng</v>
      </c>
    </row>
    <row r="718" spans="1:8" x14ac:dyDescent="0.25">
      <c r="A718" s="22" t="s">
        <v>2917</v>
      </c>
      <c r="B718" t="s">
        <v>2682</v>
      </c>
      <c r="C718" s="45" t="str">
        <f>INDEX('Bảng Giá'!$L$2:$L$64,MATCH(TRIM('References data'!B718),'Bảng Giá'!$K$2:$K$64,0))</f>
        <v>Vùng 3</v>
      </c>
      <c r="D718" s="44" t="s">
        <v>3003</v>
      </c>
      <c r="E718" t="s">
        <v>2639</v>
      </c>
      <c r="F718" t="str">
        <f>INDEX('Bảng Giá'!$L$2:$L$64,MATCH(TRIM('References data'!E718),'Bảng Giá'!$K$2:$K$64,0))</f>
        <v>Hà Nội</v>
      </c>
      <c r="G718" t="str">
        <f t="shared" si="11"/>
        <v>Vùng 3-Hà Nội</v>
      </c>
      <c r="H718" t="str">
        <f>INDEX('Bảng Giá'!$N$2:$N$46,MATCH('References data'!G718,'Bảng Giá'!$Q$2:$Q$46,0))</f>
        <v>Nội Vùng</v>
      </c>
    </row>
    <row r="719" spans="1:8" x14ac:dyDescent="0.25">
      <c r="A719" s="22" t="s">
        <v>2918</v>
      </c>
      <c r="B719" t="s">
        <v>2821</v>
      </c>
      <c r="C719" s="45" t="str">
        <f>INDEX('Bảng Giá'!$L$2:$L$64,MATCH(TRIM('References data'!B719),'Bảng Giá'!$K$2:$K$64,0))</f>
        <v>Vùng 3</v>
      </c>
      <c r="D719" s="44" t="s">
        <v>3003</v>
      </c>
      <c r="E719" t="s">
        <v>2639</v>
      </c>
      <c r="F719" t="str">
        <f>INDEX('Bảng Giá'!$L$2:$L$64,MATCH(TRIM('References data'!E719),'Bảng Giá'!$K$2:$K$64,0))</f>
        <v>Hà Nội</v>
      </c>
      <c r="G719" t="str">
        <f t="shared" si="11"/>
        <v>Vùng 3-Hà Nội</v>
      </c>
      <c r="H719" t="str">
        <f>INDEX('Bảng Giá'!$N$2:$N$46,MATCH('References data'!G719,'Bảng Giá'!$Q$2:$Q$46,0))</f>
        <v>Nội Vùng</v>
      </c>
    </row>
    <row r="720" spans="1:8" x14ac:dyDescent="0.25">
      <c r="A720" s="22" t="s">
        <v>2895</v>
      </c>
      <c r="B720" t="s">
        <v>2714</v>
      </c>
      <c r="C720" s="45" t="str">
        <f>INDEX('Bảng Giá'!$L$2:$L$64,MATCH(TRIM('References data'!B720),'Bảng Giá'!$K$2:$K$64,0))</f>
        <v>Vùng 3</v>
      </c>
      <c r="D720" s="44" t="s">
        <v>3003</v>
      </c>
      <c r="E720" t="s">
        <v>2639</v>
      </c>
      <c r="F720" t="str">
        <f>INDEX('Bảng Giá'!$L$2:$L$64,MATCH(TRIM('References data'!E720),'Bảng Giá'!$K$2:$K$64,0))</f>
        <v>Hà Nội</v>
      </c>
      <c r="G720" t="str">
        <f t="shared" si="11"/>
        <v>Vùng 3-Hà Nội</v>
      </c>
      <c r="H720" t="str">
        <f>INDEX('Bảng Giá'!$N$2:$N$46,MATCH('References data'!G720,'Bảng Giá'!$Q$2:$Q$46,0))</f>
        <v>Nội Vùng</v>
      </c>
    </row>
    <row r="721" spans="1:8" x14ac:dyDescent="0.25">
      <c r="A721" s="22" t="s">
        <v>2919</v>
      </c>
      <c r="B721" t="s">
        <v>2699</v>
      </c>
      <c r="C721" s="45" t="str">
        <f>INDEX('Bảng Giá'!$L$2:$L$64,MATCH(TRIM('References data'!B721),'Bảng Giá'!$K$2:$K$64,0))</f>
        <v>Vùng 3</v>
      </c>
      <c r="D721" s="44" t="s">
        <v>3003</v>
      </c>
      <c r="E721" t="s">
        <v>2639</v>
      </c>
      <c r="F721" t="str">
        <f>INDEX('Bảng Giá'!$L$2:$L$64,MATCH(TRIM('References data'!E721),'Bảng Giá'!$K$2:$K$64,0))</f>
        <v>Hà Nội</v>
      </c>
      <c r="G721" t="str">
        <f t="shared" si="11"/>
        <v>Vùng 3-Hà Nội</v>
      </c>
      <c r="H721" t="str">
        <f>INDEX('Bảng Giá'!$N$2:$N$46,MATCH('References data'!G721,'Bảng Giá'!$Q$2:$Q$46,0))</f>
        <v>Nội Vùng</v>
      </c>
    </row>
    <row r="722" spans="1:8" x14ac:dyDescent="0.25">
      <c r="A722" s="22" t="s">
        <v>2854</v>
      </c>
      <c r="B722" t="s">
        <v>2694</v>
      </c>
      <c r="C722" s="45" t="str">
        <f>INDEX('Bảng Giá'!$L$2:$L$64,MATCH(TRIM('References data'!B722),'Bảng Giá'!$K$2:$K$64,0))</f>
        <v>Vùng 3</v>
      </c>
      <c r="D722" s="44" t="s">
        <v>3003</v>
      </c>
      <c r="E722" t="s">
        <v>2639</v>
      </c>
      <c r="F722" t="str">
        <f>INDEX('Bảng Giá'!$L$2:$L$64,MATCH(TRIM('References data'!E722),'Bảng Giá'!$K$2:$K$64,0))</f>
        <v>Hà Nội</v>
      </c>
      <c r="G722" t="str">
        <f t="shared" si="11"/>
        <v>Vùng 3-Hà Nội</v>
      </c>
      <c r="H722" t="str">
        <f>INDEX('Bảng Giá'!$N$2:$N$46,MATCH('References data'!G722,'Bảng Giá'!$Q$2:$Q$46,0))</f>
        <v>Nội Vùng</v>
      </c>
    </row>
    <row r="723" spans="1:8" x14ac:dyDescent="0.25">
      <c r="A723" s="22" t="s">
        <v>2713</v>
      </c>
      <c r="B723" t="s">
        <v>2714</v>
      </c>
      <c r="C723" s="45" t="str">
        <f>INDEX('Bảng Giá'!$L$2:$L$64,MATCH(TRIM('References data'!B723),'Bảng Giá'!$K$2:$K$64,0))</f>
        <v>Vùng 3</v>
      </c>
      <c r="D723" s="44" t="s">
        <v>3003</v>
      </c>
      <c r="E723" t="s">
        <v>2639</v>
      </c>
      <c r="F723" t="str">
        <f>INDEX('Bảng Giá'!$L$2:$L$64,MATCH(TRIM('References data'!E723),'Bảng Giá'!$K$2:$K$64,0))</f>
        <v>Hà Nội</v>
      </c>
      <c r="G723" t="str">
        <f t="shared" si="11"/>
        <v>Vùng 3-Hà Nội</v>
      </c>
      <c r="H723" t="str">
        <f>INDEX('Bảng Giá'!$N$2:$N$46,MATCH('References data'!G723,'Bảng Giá'!$Q$2:$Q$46,0))</f>
        <v>Nội Vùng</v>
      </c>
    </row>
    <row r="724" spans="1:8" x14ac:dyDescent="0.25">
      <c r="A724" s="22" t="s">
        <v>2763</v>
      </c>
      <c r="B724" t="s">
        <v>2764</v>
      </c>
      <c r="C724" s="45" t="str">
        <f>INDEX('Bảng Giá'!$L$2:$L$64,MATCH(TRIM('References data'!B724),'Bảng Giá'!$K$2:$K$64,0))</f>
        <v>Vùng 3</v>
      </c>
      <c r="D724" s="44" t="s">
        <v>3003</v>
      </c>
      <c r="E724" t="s">
        <v>2639</v>
      </c>
      <c r="F724" t="str">
        <f>INDEX('Bảng Giá'!$L$2:$L$64,MATCH(TRIM('References data'!E724),'Bảng Giá'!$K$2:$K$64,0))</f>
        <v>Hà Nội</v>
      </c>
      <c r="G724" t="str">
        <f t="shared" si="11"/>
        <v>Vùng 3-Hà Nội</v>
      </c>
      <c r="H724" t="str">
        <f>INDEX('Bảng Giá'!$N$2:$N$46,MATCH('References data'!G724,'Bảng Giá'!$Q$2:$Q$46,0))</f>
        <v>Nội Vùng</v>
      </c>
    </row>
    <row r="725" spans="1:8" x14ac:dyDescent="0.25">
      <c r="A725" s="22" t="s">
        <v>2693</v>
      </c>
      <c r="B725" t="s">
        <v>2694</v>
      </c>
      <c r="C725" s="45" t="str">
        <f>INDEX('Bảng Giá'!$L$2:$L$64,MATCH(TRIM('References data'!B725),'Bảng Giá'!$K$2:$K$64,0))</f>
        <v>Vùng 3</v>
      </c>
      <c r="D725" s="44" t="s">
        <v>3003</v>
      </c>
      <c r="E725" t="s">
        <v>2639</v>
      </c>
      <c r="F725" t="str">
        <f>INDEX('Bảng Giá'!$L$2:$L$64,MATCH(TRIM('References data'!E725),'Bảng Giá'!$K$2:$K$64,0))</f>
        <v>Hà Nội</v>
      </c>
      <c r="G725" t="str">
        <f t="shared" si="11"/>
        <v>Vùng 3-Hà Nội</v>
      </c>
      <c r="H725" t="str">
        <f>INDEX('Bảng Giá'!$N$2:$N$46,MATCH('References data'!G725,'Bảng Giá'!$Q$2:$Q$46,0))</f>
        <v>Nội Vùng</v>
      </c>
    </row>
    <row r="726" spans="1:8" x14ac:dyDescent="0.25">
      <c r="A726" s="22" t="s">
        <v>2827</v>
      </c>
      <c r="B726" t="s">
        <v>2828</v>
      </c>
      <c r="C726" s="45" t="str">
        <f>INDEX('Bảng Giá'!$L$2:$L$64,MATCH(TRIM('References data'!B726),'Bảng Giá'!$K$2:$K$64,0))</f>
        <v>Vùng 3</v>
      </c>
      <c r="D726" s="44" t="s">
        <v>3003</v>
      </c>
      <c r="E726" t="s">
        <v>2639</v>
      </c>
      <c r="F726" t="str">
        <f>INDEX('Bảng Giá'!$L$2:$L$64,MATCH(TRIM('References data'!E726),'Bảng Giá'!$K$2:$K$64,0))</f>
        <v>Hà Nội</v>
      </c>
      <c r="G726" t="str">
        <f t="shared" si="11"/>
        <v>Vùng 3-Hà Nội</v>
      </c>
      <c r="H726" t="str">
        <f>INDEX('Bảng Giá'!$N$2:$N$46,MATCH('References data'!G726,'Bảng Giá'!$Q$2:$Q$46,0))</f>
        <v>Nội Vùng</v>
      </c>
    </row>
    <row r="727" spans="1:8" x14ac:dyDescent="0.25">
      <c r="A727" s="22" t="s">
        <v>2845</v>
      </c>
      <c r="B727" t="s">
        <v>2721</v>
      </c>
      <c r="C727" s="45" t="str">
        <f>INDEX('Bảng Giá'!$L$2:$L$64,MATCH(TRIM('References data'!B727),'Bảng Giá'!$K$2:$K$64,0))</f>
        <v>Vùng 3</v>
      </c>
      <c r="D727" s="44" t="s">
        <v>3003</v>
      </c>
      <c r="E727" t="s">
        <v>2639</v>
      </c>
      <c r="F727" t="str">
        <f>INDEX('Bảng Giá'!$L$2:$L$64,MATCH(TRIM('References data'!E727),'Bảng Giá'!$K$2:$K$64,0))</f>
        <v>Hà Nội</v>
      </c>
      <c r="G727" t="str">
        <f t="shared" si="11"/>
        <v>Vùng 3-Hà Nội</v>
      </c>
      <c r="H727" t="str">
        <f>INDEX('Bảng Giá'!$N$2:$N$46,MATCH('References data'!G727,'Bảng Giá'!$Q$2:$Q$46,0))</f>
        <v>Nội Vùng</v>
      </c>
    </row>
    <row r="728" spans="1:8" x14ac:dyDescent="0.25">
      <c r="A728" s="22" t="s">
        <v>2920</v>
      </c>
      <c r="B728" t="s">
        <v>2682</v>
      </c>
      <c r="C728" s="45" t="str">
        <f>INDEX('Bảng Giá'!$L$2:$L$64,MATCH(TRIM('References data'!B728),'Bảng Giá'!$K$2:$K$64,0))</f>
        <v>Vùng 3</v>
      </c>
      <c r="D728" s="44" t="s">
        <v>3003</v>
      </c>
      <c r="E728" t="s">
        <v>2639</v>
      </c>
      <c r="F728" t="str">
        <f>INDEX('Bảng Giá'!$L$2:$L$64,MATCH(TRIM('References data'!E728),'Bảng Giá'!$K$2:$K$64,0))</f>
        <v>Hà Nội</v>
      </c>
      <c r="G728" t="str">
        <f t="shared" si="11"/>
        <v>Vùng 3-Hà Nội</v>
      </c>
      <c r="H728" t="str">
        <f>INDEX('Bảng Giá'!$N$2:$N$46,MATCH('References data'!G728,'Bảng Giá'!$Q$2:$Q$46,0))</f>
        <v>Nội Vùng</v>
      </c>
    </row>
    <row r="729" spans="1:8" x14ac:dyDescent="0.25">
      <c r="A729" s="22" t="s">
        <v>2843</v>
      </c>
      <c r="B729" t="s">
        <v>2826</v>
      </c>
      <c r="C729" s="45" t="str">
        <f>INDEX('Bảng Giá'!$L$2:$L$64,MATCH(TRIM('References data'!B729),'Bảng Giá'!$K$2:$K$64,0))</f>
        <v>Vùng 3</v>
      </c>
      <c r="D729" s="44" t="s">
        <v>3003</v>
      </c>
      <c r="E729" t="s">
        <v>2639</v>
      </c>
      <c r="F729" t="str">
        <f>INDEX('Bảng Giá'!$L$2:$L$64,MATCH(TRIM('References data'!E729),'Bảng Giá'!$K$2:$K$64,0))</f>
        <v>Hà Nội</v>
      </c>
      <c r="G729" t="str">
        <f t="shared" si="11"/>
        <v>Vùng 3-Hà Nội</v>
      </c>
      <c r="H729" t="str">
        <f>INDEX('Bảng Giá'!$N$2:$N$46,MATCH('References data'!G729,'Bảng Giá'!$Q$2:$Q$46,0))</f>
        <v>Nội Vùng</v>
      </c>
    </row>
    <row r="730" spans="1:8" x14ac:dyDescent="0.25">
      <c r="A730" s="22" t="s">
        <v>2897</v>
      </c>
      <c r="B730" t="s">
        <v>2828</v>
      </c>
      <c r="C730" s="45" t="str">
        <f>INDEX('Bảng Giá'!$L$2:$L$64,MATCH(TRIM('References data'!B730),'Bảng Giá'!$K$2:$K$64,0))</f>
        <v>Vùng 3</v>
      </c>
      <c r="D730" s="44" t="s">
        <v>3003</v>
      </c>
      <c r="E730" t="s">
        <v>2639</v>
      </c>
      <c r="F730" t="str">
        <f>INDEX('Bảng Giá'!$L$2:$L$64,MATCH(TRIM('References data'!E730),'Bảng Giá'!$K$2:$K$64,0))</f>
        <v>Hà Nội</v>
      </c>
      <c r="G730" t="str">
        <f t="shared" si="11"/>
        <v>Vùng 3-Hà Nội</v>
      </c>
      <c r="H730" t="str">
        <f>INDEX('Bảng Giá'!$N$2:$N$46,MATCH('References data'!G730,'Bảng Giá'!$Q$2:$Q$46,0))</f>
        <v>Nội Vùng</v>
      </c>
    </row>
    <row r="731" spans="1:8" x14ac:dyDescent="0.25">
      <c r="A731" s="22" t="s">
        <v>2909</v>
      </c>
      <c r="B731" t="s">
        <v>2823</v>
      </c>
      <c r="C731" s="45" t="str">
        <f>INDEX('Bảng Giá'!$L$2:$L$64,MATCH(TRIM('References data'!B731),'Bảng Giá'!$K$2:$K$64,0))</f>
        <v>Vùng 3</v>
      </c>
      <c r="D731" s="44" t="s">
        <v>3003</v>
      </c>
      <c r="E731" t="s">
        <v>2639</v>
      </c>
      <c r="F731" t="str">
        <f>INDEX('Bảng Giá'!$L$2:$L$64,MATCH(TRIM('References data'!E731),'Bảng Giá'!$K$2:$K$64,0))</f>
        <v>Hà Nội</v>
      </c>
      <c r="G731" t="str">
        <f t="shared" si="11"/>
        <v>Vùng 3-Hà Nội</v>
      </c>
      <c r="H731" t="str">
        <f>INDEX('Bảng Giá'!$N$2:$N$46,MATCH('References data'!G731,'Bảng Giá'!$Q$2:$Q$46,0))</f>
        <v>Nội Vùng</v>
      </c>
    </row>
    <row r="732" spans="1:8" x14ac:dyDescent="0.25">
      <c r="A732" s="22" t="s">
        <v>2829</v>
      </c>
      <c r="B732" t="s">
        <v>2699</v>
      </c>
      <c r="C732" s="45" t="str">
        <f>INDEX('Bảng Giá'!$L$2:$L$64,MATCH(TRIM('References data'!B732),'Bảng Giá'!$K$2:$K$64,0))</f>
        <v>Vùng 3</v>
      </c>
      <c r="D732" s="44" t="s">
        <v>3003</v>
      </c>
      <c r="E732" t="s">
        <v>2639</v>
      </c>
      <c r="F732" t="str">
        <f>INDEX('Bảng Giá'!$L$2:$L$64,MATCH(TRIM('References data'!E732),'Bảng Giá'!$K$2:$K$64,0))</f>
        <v>Hà Nội</v>
      </c>
      <c r="G732" t="str">
        <f t="shared" si="11"/>
        <v>Vùng 3-Hà Nội</v>
      </c>
      <c r="H732" t="str">
        <f>INDEX('Bảng Giá'!$N$2:$N$46,MATCH('References data'!G732,'Bảng Giá'!$Q$2:$Q$46,0))</f>
        <v>Nội Vùng</v>
      </c>
    </row>
    <row r="733" spans="1:8" x14ac:dyDescent="0.25">
      <c r="A733" s="22" t="s">
        <v>2827</v>
      </c>
      <c r="B733" t="s">
        <v>2828</v>
      </c>
      <c r="C733" s="45" t="str">
        <f>INDEX('Bảng Giá'!$L$2:$L$64,MATCH(TRIM('References data'!B733),'Bảng Giá'!$K$2:$K$64,0))</f>
        <v>Vùng 3</v>
      </c>
      <c r="D733" s="44" t="s">
        <v>3003</v>
      </c>
      <c r="E733" t="s">
        <v>2639</v>
      </c>
      <c r="F733" t="str">
        <f>INDEX('Bảng Giá'!$L$2:$L$64,MATCH(TRIM('References data'!E733),'Bảng Giá'!$K$2:$K$64,0))</f>
        <v>Hà Nội</v>
      </c>
      <c r="G733" t="str">
        <f t="shared" si="11"/>
        <v>Vùng 3-Hà Nội</v>
      </c>
      <c r="H733" t="str">
        <f>INDEX('Bảng Giá'!$N$2:$N$46,MATCH('References data'!G733,'Bảng Giá'!$Q$2:$Q$46,0))</f>
        <v>Nội Vùng</v>
      </c>
    </row>
    <row r="734" spans="1:8" x14ac:dyDescent="0.25">
      <c r="A734" s="22" t="s">
        <v>2897</v>
      </c>
      <c r="B734" t="s">
        <v>2828</v>
      </c>
      <c r="C734" s="45" t="str">
        <f>INDEX('Bảng Giá'!$L$2:$L$64,MATCH(TRIM('References data'!B734),'Bảng Giá'!$K$2:$K$64,0))</f>
        <v>Vùng 3</v>
      </c>
      <c r="D734" s="44" t="s">
        <v>3003</v>
      </c>
      <c r="E734" t="s">
        <v>2639</v>
      </c>
      <c r="F734" t="str">
        <f>INDEX('Bảng Giá'!$L$2:$L$64,MATCH(TRIM('References data'!E734),'Bảng Giá'!$K$2:$K$64,0))</f>
        <v>Hà Nội</v>
      </c>
      <c r="G734" t="str">
        <f t="shared" si="11"/>
        <v>Vùng 3-Hà Nội</v>
      </c>
      <c r="H734" t="str">
        <f>INDEX('Bảng Giá'!$N$2:$N$46,MATCH('References data'!G734,'Bảng Giá'!$Q$2:$Q$46,0))</f>
        <v>Nội Vùng</v>
      </c>
    </row>
    <row r="735" spans="1:8" x14ac:dyDescent="0.25">
      <c r="A735" s="22" t="s">
        <v>2852</v>
      </c>
      <c r="B735" t="s">
        <v>2735</v>
      </c>
      <c r="C735" s="45" t="str">
        <f>INDEX('Bảng Giá'!$L$2:$L$64,MATCH(TRIM('References data'!B735),'Bảng Giá'!$K$2:$K$64,0))</f>
        <v>Vùng 3</v>
      </c>
      <c r="D735" s="44" t="s">
        <v>3003</v>
      </c>
      <c r="E735" t="s">
        <v>2639</v>
      </c>
      <c r="F735" t="str">
        <f>INDEX('Bảng Giá'!$L$2:$L$64,MATCH(TRIM('References data'!E735),'Bảng Giá'!$K$2:$K$64,0))</f>
        <v>Hà Nội</v>
      </c>
      <c r="G735" t="str">
        <f t="shared" si="11"/>
        <v>Vùng 3-Hà Nội</v>
      </c>
      <c r="H735" t="str">
        <f>INDEX('Bảng Giá'!$N$2:$N$46,MATCH('References data'!G735,'Bảng Giá'!$Q$2:$Q$46,0))</f>
        <v>Nội Vùng</v>
      </c>
    </row>
    <row r="736" spans="1:8" x14ac:dyDescent="0.25">
      <c r="A736" s="22" t="s">
        <v>2853</v>
      </c>
      <c r="B736" t="s">
        <v>2658</v>
      </c>
      <c r="C736" s="45" t="str">
        <f>INDEX('Bảng Giá'!$L$2:$L$64,MATCH(TRIM('References data'!B736),'Bảng Giá'!$K$2:$K$64,0))</f>
        <v>Vùng 3</v>
      </c>
      <c r="D736" s="44" t="s">
        <v>3003</v>
      </c>
      <c r="E736" t="s">
        <v>2639</v>
      </c>
      <c r="F736" t="str">
        <f>INDEX('Bảng Giá'!$L$2:$L$64,MATCH(TRIM('References data'!E736),'Bảng Giá'!$K$2:$K$64,0))</f>
        <v>Hà Nội</v>
      </c>
      <c r="G736" t="str">
        <f t="shared" si="11"/>
        <v>Vùng 3-Hà Nội</v>
      </c>
      <c r="H736" t="str">
        <f>INDEX('Bảng Giá'!$N$2:$N$46,MATCH('References data'!G736,'Bảng Giá'!$Q$2:$Q$46,0))</f>
        <v>Nội Vùng</v>
      </c>
    </row>
    <row r="737" spans="1:8" x14ac:dyDescent="0.25">
      <c r="A737" s="22" t="s">
        <v>2769</v>
      </c>
      <c r="B737" t="s">
        <v>2663</v>
      </c>
      <c r="C737" s="45" t="str">
        <f>INDEX('Bảng Giá'!$L$2:$L$64,MATCH(TRIM('References data'!B737),'Bảng Giá'!$K$2:$K$64,0))</f>
        <v>Vùng 3</v>
      </c>
      <c r="D737" s="44" t="s">
        <v>3003</v>
      </c>
      <c r="E737" t="s">
        <v>2639</v>
      </c>
      <c r="F737" t="str">
        <f>INDEX('Bảng Giá'!$L$2:$L$64,MATCH(TRIM('References data'!E737),'Bảng Giá'!$K$2:$K$64,0))</f>
        <v>Hà Nội</v>
      </c>
      <c r="G737" t="str">
        <f t="shared" si="11"/>
        <v>Vùng 3-Hà Nội</v>
      </c>
      <c r="H737" t="str">
        <f>INDEX('Bảng Giá'!$N$2:$N$46,MATCH('References data'!G737,'Bảng Giá'!$Q$2:$Q$46,0))</f>
        <v>Nội Vùng</v>
      </c>
    </row>
    <row r="738" spans="1:8" x14ac:dyDescent="0.25">
      <c r="A738" s="22" t="s">
        <v>2833</v>
      </c>
      <c r="B738" t="s">
        <v>2834</v>
      </c>
      <c r="C738" s="45" t="str">
        <f>INDEX('Bảng Giá'!$L$2:$L$64,MATCH(TRIM('References data'!B738),'Bảng Giá'!$K$2:$K$64,0))</f>
        <v>Vùng 3</v>
      </c>
      <c r="D738" s="44" t="s">
        <v>3003</v>
      </c>
      <c r="E738" t="s">
        <v>2639</v>
      </c>
      <c r="F738" t="str">
        <f>INDEX('Bảng Giá'!$L$2:$L$64,MATCH(TRIM('References data'!E738),'Bảng Giá'!$K$2:$K$64,0))</f>
        <v>Hà Nội</v>
      </c>
      <c r="G738" t="str">
        <f t="shared" si="11"/>
        <v>Vùng 3-Hà Nội</v>
      </c>
      <c r="H738" t="str">
        <f>INDEX('Bảng Giá'!$N$2:$N$46,MATCH('References data'!G738,'Bảng Giá'!$Q$2:$Q$46,0))</f>
        <v>Nội Vùng</v>
      </c>
    </row>
    <row r="739" spans="1:8" x14ac:dyDescent="0.25">
      <c r="A739" s="22" t="s">
        <v>2916</v>
      </c>
      <c r="B739" t="s">
        <v>2842</v>
      </c>
      <c r="C739" s="45" t="str">
        <f>INDEX('Bảng Giá'!$L$2:$L$64,MATCH(TRIM('References data'!B739),'Bảng Giá'!$K$2:$K$64,0))</f>
        <v>Vùng 3</v>
      </c>
      <c r="D739" s="44" t="s">
        <v>3003</v>
      </c>
      <c r="E739" t="s">
        <v>2639</v>
      </c>
      <c r="F739" t="str">
        <f>INDEX('Bảng Giá'!$L$2:$L$64,MATCH(TRIM('References data'!E739),'Bảng Giá'!$K$2:$K$64,0))</f>
        <v>Hà Nội</v>
      </c>
      <c r="G739" t="str">
        <f t="shared" si="11"/>
        <v>Vùng 3-Hà Nội</v>
      </c>
      <c r="H739" t="str">
        <f>INDEX('Bảng Giá'!$N$2:$N$46,MATCH('References data'!G739,'Bảng Giá'!$Q$2:$Q$46,0))</f>
        <v>Nội Vùng</v>
      </c>
    </row>
    <row r="740" spans="1:8" x14ac:dyDescent="0.25">
      <c r="A740" s="22" t="s">
        <v>2921</v>
      </c>
      <c r="B740" t="s">
        <v>2872</v>
      </c>
      <c r="C740" s="45" t="str">
        <f>INDEX('Bảng Giá'!$L$2:$L$64,MATCH(TRIM('References data'!B740),'Bảng Giá'!$K$2:$K$64,0))</f>
        <v>Vùng 3</v>
      </c>
      <c r="D740" s="44" t="s">
        <v>3003</v>
      </c>
      <c r="E740" t="s">
        <v>2639</v>
      </c>
      <c r="F740" t="str">
        <f>INDEX('Bảng Giá'!$L$2:$L$64,MATCH(TRIM('References data'!E740),'Bảng Giá'!$K$2:$K$64,0))</f>
        <v>Hà Nội</v>
      </c>
      <c r="G740" t="str">
        <f t="shared" si="11"/>
        <v>Vùng 3-Hà Nội</v>
      </c>
      <c r="H740" t="str">
        <f>INDEX('Bảng Giá'!$N$2:$N$46,MATCH('References data'!G740,'Bảng Giá'!$Q$2:$Q$46,0))</f>
        <v>Nội Vùng</v>
      </c>
    </row>
    <row r="741" spans="1:8" x14ac:dyDescent="0.25">
      <c r="A741" s="22" t="s">
        <v>2922</v>
      </c>
      <c r="B741" t="s">
        <v>2699</v>
      </c>
      <c r="C741" s="45" t="str">
        <f>INDEX('Bảng Giá'!$L$2:$L$64,MATCH(TRIM('References data'!B741),'Bảng Giá'!$K$2:$K$64,0))</f>
        <v>Vùng 3</v>
      </c>
      <c r="D741" s="44" t="s">
        <v>3003</v>
      </c>
      <c r="E741" t="s">
        <v>2639</v>
      </c>
      <c r="F741" t="str">
        <f>INDEX('Bảng Giá'!$L$2:$L$64,MATCH(TRIM('References data'!E741),'Bảng Giá'!$K$2:$K$64,0))</f>
        <v>Hà Nội</v>
      </c>
      <c r="G741" t="str">
        <f t="shared" si="11"/>
        <v>Vùng 3-Hà Nội</v>
      </c>
      <c r="H741" t="str">
        <f>INDEX('Bảng Giá'!$N$2:$N$46,MATCH('References data'!G741,'Bảng Giá'!$Q$2:$Q$46,0))</f>
        <v>Nội Vùng</v>
      </c>
    </row>
    <row r="742" spans="1:8" x14ac:dyDescent="0.25">
      <c r="A742" s="22" t="s">
        <v>2923</v>
      </c>
      <c r="B742" t="s">
        <v>2682</v>
      </c>
      <c r="C742" s="45" t="str">
        <f>INDEX('Bảng Giá'!$L$2:$L$64,MATCH(TRIM('References data'!B742),'Bảng Giá'!$K$2:$K$64,0))</f>
        <v>Vùng 3</v>
      </c>
      <c r="D742" s="44" t="s">
        <v>3003</v>
      </c>
      <c r="E742" t="s">
        <v>2639</v>
      </c>
      <c r="F742" t="str">
        <f>INDEX('Bảng Giá'!$L$2:$L$64,MATCH(TRIM('References data'!E742),'Bảng Giá'!$K$2:$K$64,0))</f>
        <v>Hà Nội</v>
      </c>
      <c r="G742" t="str">
        <f t="shared" si="11"/>
        <v>Vùng 3-Hà Nội</v>
      </c>
      <c r="H742" t="str">
        <f>INDEX('Bảng Giá'!$N$2:$N$46,MATCH('References data'!G742,'Bảng Giá'!$Q$2:$Q$46,0))</f>
        <v>Nội Vùng</v>
      </c>
    </row>
    <row r="743" spans="1:8" x14ac:dyDescent="0.25">
      <c r="A743" s="22" t="s">
        <v>2921</v>
      </c>
      <c r="B743" t="s">
        <v>2872</v>
      </c>
      <c r="C743" s="45" t="str">
        <f>INDEX('Bảng Giá'!$L$2:$L$64,MATCH(TRIM('References data'!B743),'Bảng Giá'!$K$2:$K$64,0))</f>
        <v>Vùng 3</v>
      </c>
      <c r="D743" s="44" t="s">
        <v>3003</v>
      </c>
      <c r="E743" t="s">
        <v>2639</v>
      </c>
      <c r="F743" t="str">
        <f>INDEX('Bảng Giá'!$L$2:$L$64,MATCH(TRIM('References data'!E743),'Bảng Giá'!$K$2:$K$64,0))</f>
        <v>Hà Nội</v>
      </c>
      <c r="G743" t="str">
        <f t="shared" si="11"/>
        <v>Vùng 3-Hà Nội</v>
      </c>
      <c r="H743" t="str">
        <f>INDEX('Bảng Giá'!$N$2:$N$46,MATCH('References data'!G743,'Bảng Giá'!$Q$2:$Q$46,0))</f>
        <v>Nội Vùng</v>
      </c>
    </row>
    <row r="744" spans="1:8" x14ac:dyDescent="0.25">
      <c r="A744" s="22" t="s">
        <v>2873</v>
      </c>
      <c r="B744" t="s">
        <v>2764</v>
      </c>
      <c r="C744" s="45" t="str">
        <f>INDEX('Bảng Giá'!$L$2:$L$64,MATCH(TRIM('References data'!B744),'Bảng Giá'!$K$2:$K$64,0))</f>
        <v>Vùng 3</v>
      </c>
      <c r="D744" s="44" t="s">
        <v>3003</v>
      </c>
      <c r="E744" t="s">
        <v>2639</v>
      </c>
      <c r="F744" t="str">
        <f>INDEX('Bảng Giá'!$L$2:$L$64,MATCH(TRIM('References data'!E744),'Bảng Giá'!$K$2:$K$64,0))</f>
        <v>Hà Nội</v>
      </c>
      <c r="G744" t="str">
        <f t="shared" si="11"/>
        <v>Vùng 3-Hà Nội</v>
      </c>
      <c r="H744" t="str">
        <f>INDEX('Bảng Giá'!$N$2:$N$46,MATCH('References data'!G744,'Bảng Giá'!$Q$2:$Q$46,0))</f>
        <v>Nội Vùng</v>
      </c>
    </row>
    <row r="745" spans="1:8" x14ac:dyDescent="0.25">
      <c r="A745" s="22" t="s">
        <v>2924</v>
      </c>
      <c r="B745" t="s">
        <v>2850</v>
      </c>
      <c r="C745" s="45" t="str">
        <f>INDEX('Bảng Giá'!$L$2:$L$64,MATCH(TRIM('References data'!B745),'Bảng Giá'!$K$2:$K$64,0))</f>
        <v>Vùng 3</v>
      </c>
      <c r="D745" s="44" t="s">
        <v>3003</v>
      </c>
      <c r="E745" t="s">
        <v>2639</v>
      </c>
      <c r="F745" t="str">
        <f>INDEX('Bảng Giá'!$L$2:$L$64,MATCH(TRIM('References data'!E745),'Bảng Giá'!$K$2:$K$64,0))</f>
        <v>Hà Nội</v>
      </c>
      <c r="G745" t="str">
        <f t="shared" si="11"/>
        <v>Vùng 3-Hà Nội</v>
      </c>
      <c r="H745" t="str">
        <f>INDEX('Bảng Giá'!$N$2:$N$46,MATCH('References data'!G745,'Bảng Giá'!$Q$2:$Q$46,0))</f>
        <v>Nội Vùng</v>
      </c>
    </row>
    <row r="746" spans="1:8" x14ac:dyDescent="0.25">
      <c r="A746" s="22" t="s">
        <v>2762</v>
      </c>
      <c r="B746" t="s">
        <v>2721</v>
      </c>
      <c r="C746" s="45" t="str">
        <f>INDEX('Bảng Giá'!$L$2:$L$64,MATCH(TRIM('References data'!B746),'Bảng Giá'!$K$2:$K$64,0))</f>
        <v>Vùng 3</v>
      </c>
      <c r="D746" s="44" t="s">
        <v>3003</v>
      </c>
      <c r="E746" t="s">
        <v>2639</v>
      </c>
      <c r="F746" t="str">
        <f>INDEX('Bảng Giá'!$L$2:$L$64,MATCH(TRIM('References data'!E746),'Bảng Giá'!$K$2:$K$64,0))</f>
        <v>Hà Nội</v>
      </c>
      <c r="G746" t="str">
        <f t="shared" si="11"/>
        <v>Vùng 3-Hà Nội</v>
      </c>
      <c r="H746" t="str">
        <f>INDEX('Bảng Giá'!$N$2:$N$46,MATCH('References data'!G746,'Bảng Giá'!$Q$2:$Q$46,0))</f>
        <v>Nội Vùng</v>
      </c>
    </row>
    <row r="747" spans="1:8" x14ac:dyDescent="0.25">
      <c r="A747" s="22" t="s">
        <v>2925</v>
      </c>
      <c r="B747" t="s">
        <v>2842</v>
      </c>
      <c r="C747" s="45" t="str">
        <f>INDEX('Bảng Giá'!$L$2:$L$64,MATCH(TRIM('References data'!B747),'Bảng Giá'!$K$2:$K$64,0))</f>
        <v>Vùng 3</v>
      </c>
      <c r="D747" s="44" t="s">
        <v>3003</v>
      </c>
      <c r="E747" t="s">
        <v>2639</v>
      </c>
      <c r="F747" t="str">
        <f>INDEX('Bảng Giá'!$L$2:$L$64,MATCH(TRIM('References data'!E747),'Bảng Giá'!$K$2:$K$64,0))</f>
        <v>Hà Nội</v>
      </c>
      <c r="G747" t="str">
        <f t="shared" si="11"/>
        <v>Vùng 3-Hà Nội</v>
      </c>
      <c r="H747" t="str">
        <f>INDEX('Bảng Giá'!$N$2:$N$46,MATCH('References data'!G747,'Bảng Giá'!$Q$2:$Q$46,0))</f>
        <v>Nội Vùng</v>
      </c>
    </row>
    <row r="748" spans="1:8" x14ac:dyDescent="0.25">
      <c r="A748" s="22" t="s">
        <v>2713</v>
      </c>
      <c r="B748" t="s">
        <v>2714</v>
      </c>
      <c r="C748" s="45" t="str">
        <f>INDEX('Bảng Giá'!$L$2:$L$64,MATCH(TRIM('References data'!B748),'Bảng Giá'!$K$2:$K$64,0))</f>
        <v>Vùng 3</v>
      </c>
      <c r="D748" s="44" t="s">
        <v>3003</v>
      </c>
      <c r="E748" t="s">
        <v>2639</v>
      </c>
      <c r="F748" t="str">
        <f>INDEX('Bảng Giá'!$L$2:$L$64,MATCH(TRIM('References data'!E748),'Bảng Giá'!$K$2:$K$64,0))</f>
        <v>Hà Nội</v>
      </c>
      <c r="G748" t="str">
        <f t="shared" si="11"/>
        <v>Vùng 3-Hà Nội</v>
      </c>
      <c r="H748" t="str">
        <f>INDEX('Bảng Giá'!$N$2:$N$46,MATCH('References data'!G748,'Bảng Giá'!$Q$2:$Q$46,0))</f>
        <v>Nội Vùng</v>
      </c>
    </row>
    <row r="749" spans="1:8" x14ac:dyDescent="0.25">
      <c r="A749" s="22" t="s">
        <v>2926</v>
      </c>
      <c r="B749" t="s">
        <v>2823</v>
      </c>
      <c r="C749" s="45" t="str">
        <f>INDEX('Bảng Giá'!$L$2:$L$64,MATCH(TRIM('References data'!B749),'Bảng Giá'!$K$2:$K$64,0))</f>
        <v>Vùng 3</v>
      </c>
      <c r="D749" s="44" t="s">
        <v>3003</v>
      </c>
      <c r="E749" t="s">
        <v>2639</v>
      </c>
      <c r="F749" t="str">
        <f>INDEX('Bảng Giá'!$L$2:$L$64,MATCH(TRIM('References data'!E749),'Bảng Giá'!$K$2:$K$64,0))</f>
        <v>Hà Nội</v>
      </c>
      <c r="G749" t="str">
        <f t="shared" si="11"/>
        <v>Vùng 3-Hà Nội</v>
      </c>
      <c r="H749" t="str">
        <f>INDEX('Bảng Giá'!$N$2:$N$46,MATCH('References data'!G749,'Bảng Giá'!$Q$2:$Q$46,0))</f>
        <v>Nội Vùng</v>
      </c>
    </row>
    <row r="750" spans="1:8" x14ac:dyDescent="0.25">
      <c r="A750" s="22" t="s">
        <v>2927</v>
      </c>
      <c r="B750" t="s">
        <v>2764</v>
      </c>
      <c r="C750" s="45" t="str">
        <f>INDEX('Bảng Giá'!$L$2:$L$64,MATCH(TRIM('References data'!B750),'Bảng Giá'!$K$2:$K$64,0))</f>
        <v>Vùng 3</v>
      </c>
      <c r="D750" s="44" t="s">
        <v>3003</v>
      </c>
      <c r="E750" t="s">
        <v>2639</v>
      </c>
      <c r="F750" t="str">
        <f>INDEX('Bảng Giá'!$L$2:$L$64,MATCH(TRIM('References data'!E750),'Bảng Giá'!$K$2:$K$64,0))</f>
        <v>Hà Nội</v>
      </c>
      <c r="G750" t="str">
        <f t="shared" si="11"/>
        <v>Vùng 3-Hà Nội</v>
      </c>
      <c r="H750" t="str">
        <f>INDEX('Bảng Giá'!$N$2:$N$46,MATCH('References data'!G750,'Bảng Giá'!$Q$2:$Q$46,0))</f>
        <v>Nội Vùng</v>
      </c>
    </row>
    <row r="751" spans="1:8" x14ac:dyDescent="0.25">
      <c r="A751" s="22" t="s">
        <v>2657</v>
      </c>
      <c r="B751" t="s">
        <v>2658</v>
      </c>
      <c r="C751" s="45" t="str">
        <f>INDEX('Bảng Giá'!$L$2:$L$64,MATCH(TRIM('References data'!B751),'Bảng Giá'!$K$2:$K$64,0))</f>
        <v>Vùng 3</v>
      </c>
      <c r="D751" s="44" t="s">
        <v>3003</v>
      </c>
      <c r="E751" t="s">
        <v>2639</v>
      </c>
      <c r="F751" t="str">
        <f>INDEX('Bảng Giá'!$L$2:$L$64,MATCH(TRIM('References data'!E751),'Bảng Giá'!$K$2:$K$64,0))</f>
        <v>Hà Nội</v>
      </c>
      <c r="G751" t="str">
        <f t="shared" si="11"/>
        <v>Vùng 3-Hà Nội</v>
      </c>
      <c r="H751" t="str">
        <f>INDEX('Bảng Giá'!$N$2:$N$46,MATCH('References data'!G751,'Bảng Giá'!$Q$2:$Q$46,0))</f>
        <v>Nội Vùng</v>
      </c>
    </row>
    <row r="752" spans="1:8" x14ac:dyDescent="0.25">
      <c r="A752" s="22" t="s">
        <v>2830</v>
      </c>
      <c r="B752" t="s">
        <v>2658</v>
      </c>
      <c r="C752" s="45" t="str">
        <f>INDEX('Bảng Giá'!$L$2:$L$64,MATCH(TRIM('References data'!B752),'Bảng Giá'!$K$2:$K$64,0))</f>
        <v>Vùng 3</v>
      </c>
      <c r="D752" s="44" t="s">
        <v>3003</v>
      </c>
      <c r="E752" t="s">
        <v>2639</v>
      </c>
      <c r="F752" t="str">
        <f>INDEX('Bảng Giá'!$L$2:$L$64,MATCH(TRIM('References data'!E752),'Bảng Giá'!$K$2:$K$64,0))</f>
        <v>Hà Nội</v>
      </c>
      <c r="G752" t="str">
        <f t="shared" si="11"/>
        <v>Vùng 3-Hà Nội</v>
      </c>
      <c r="H752" t="str">
        <f>INDEX('Bảng Giá'!$N$2:$N$46,MATCH('References data'!G752,'Bảng Giá'!$Q$2:$Q$46,0))</f>
        <v>Nội Vùng</v>
      </c>
    </row>
    <row r="753" spans="1:8" x14ac:dyDescent="0.25">
      <c r="A753" s="22" t="s">
        <v>2928</v>
      </c>
      <c r="B753" t="s">
        <v>2821</v>
      </c>
      <c r="C753" s="45" t="str">
        <f>INDEX('Bảng Giá'!$L$2:$L$64,MATCH(TRIM('References data'!B753),'Bảng Giá'!$K$2:$K$64,0))</f>
        <v>Vùng 3</v>
      </c>
      <c r="D753" s="44" t="s">
        <v>3003</v>
      </c>
      <c r="E753" t="s">
        <v>2639</v>
      </c>
      <c r="F753" t="str">
        <f>INDEX('Bảng Giá'!$L$2:$L$64,MATCH(TRIM('References data'!E753),'Bảng Giá'!$K$2:$K$64,0))</f>
        <v>Hà Nội</v>
      </c>
      <c r="G753" t="str">
        <f t="shared" si="11"/>
        <v>Vùng 3-Hà Nội</v>
      </c>
      <c r="H753" t="str">
        <f>INDEX('Bảng Giá'!$N$2:$N$46,MATCH('References data'!G753,'Bảng Giá'!$Q$2:$Q$46,0))</f>
        <v>Nội Vùng</v>
      </c>
    </row>
    <row r="754" spans="1:8" x14ac:dyDescent="0.25">
      <c r="A754" s="22" t="s">
        <v>2873</v>
      </c>
      <c r="B754" t="s">
        <v>2764</v>
      </c>
      <c r="C754" s="45" t="str">
        <f>INDEX('Bảng Giá'!$L$2:$L$64,MATCH(TRIM('References data'!B754),'Bảng Giá'!$K$2:$K$64,0))</f>
        <v>Vùng 3</v>
      </c>
      <c r="D754" s="44" t="s">
        <v>3003</v>
      </c>
      <c r="E754" t="s">
        <v>2639</v>
      </c>
      <c r="F754" t="str">
        <f>INDEX('Bảng Giá'!$L$2:$L$64,MATCH(TRIM('References data'!E754),'Bảng Giá'!$K$2:$K$64,0))</f>
        <v>Hà Nội</v>
      </c>
      <c r="G754" t="str">
        <f t="shared" si="11"/>
        <v>Vùng 3-Hà Nội</v>
      </c>
      <c r="H754" t="str">
        <f>INDEX('Bảng Giá'!$N$2:$N$46,MATCH('References data'!G754,'Bảng Giá'!$Q$2:$Q$46,0))</f>
        <v>Nội Vùng</v>
      </c>
    </row>
    <row r="755" spans="1:8" x14ac:dyDescent="0.25">
      <c r="A755" s="22" t="s">
        <v>2843</v>
      </c>
      <c r="B755" t="s">
        <v>2826</v>
      </c>
      <c r="C755" s="45" t="str">
        <f>INDEX('Bảng Giá'!$L$2:$L$64,MATCH(TRIM('References data'!B755),'Bảng Giá'!$K$2:$K$64,0))</f>
        <v>Vùng 3</v>
      </c>
      <c r="D755" s="44" t="s">
        <v>3003</v>
      </c>
      <c r="E755" t="s">
        <v>2639</v>
      </c>
      <c r="F755" t="str">
        <f>INDEX('Bảng Giá'!$L$2:$L$64,MATCH(TRIM('References data'!E755),'Bảng Giá'!$K$2:$K$64,0))</f>
        <v>Hà Nội</v>
      </c>
      <c r="G755" t="str">
        <f t="shared" si="11"/>
        <v>Vùng 3-Hà Nội</v>
      </c>
      <c r="H755" t="str">
        <f>INDEX('Bảng Giá'!$N$2:$N$46,MATCH('References data'!G755,'Bảng Giá'!$Q$2:$Q$46,0))</f>
        <v>Nội Vùng</v>
      </c>
    </row>
    <row r="756" spans="1:8" x14ac:dyDescent="0.25">
      <c r="A756" s="22" t="s">
        <v>2876</v>
      </c>
      <c r="B756" t="s">
        <v>2714</v>
      </c>
      <c r="C756" s="45" t="str">
        <f>INDEX('Bảng Giá'!$L$2:$L$64,MATCH(TRIM('References data'!B756),'Bảng Giá'!$K$2:$K$64,0))</f>
        <v>Vùng 3</v>
      </c>
      <c r="D756" s="44" t="s">
        <v>3003</v>
      </c>
      <c r="E756" t="s">
        <v>2639</v>
      </c>
      <c r="F756" t="str">
        <f>INDEX('Bảng Giá'!$L$2:$L$64,MATCH(TRIM('References data'!E756),'Bảng Giá'!$K$2:$K$64,0))</f>
        <v>Hà Nội</v>
      </c>
      <c r="G756" t="str">
        <f t="shared" si="11"/>
        <v>Vùng 3-Hà Nội</v>
      </c>
      <c r="H756" t="str">
        <f>INDEX('Bảng Giá'!$N$2:$N$46,MATCH('References data'!G756,'Bảng Giá'!$Q$2:$Q$46,0))</f>
        <v>Nội Vùng</v>
      </c>
    </row>
    <row r="757" spans="1:8" x14ac:dyDescent="0.25">
      <c r="A757" s="22" t="s">
        <v>2844</v>
      </c>
      <c r="B757" t="s">
        <v>2828</v>
      </c>
      <c r="C757" s="45" t="str">
        <f>INDEX('Bảng Giá'!$L$2:$L$64,MATCH(TRIM('References data'!B757),'Bảng Giá'!$K$2:$K$64,0))</f>
        <v>Vùng 3</v>
      </c>
      <c r="D757" s="44" t="s">
        <v>3003</v>
      </c>
      <c r="E757" t="s">
        <v>2639</v>
      </c>
      <c r="F757" t="str">
        <f>INDEX('Bảng Giá'!$L$2:$L$64,MATCH(TRIM('References data'!E757),'Bảng Giá'!$K$2:$K$64,0))</f>
        <v>Hà Nội</v>
      </c>
      <c r="G757" t="str">
        <f t="shared" si="11"/>
        <v>Vùng 3-Hà Nội</v>
      </c>
      <c r="H757" t="str">
        <f>INDEX('Bảng Giá'!$N$2:$N$46,MATCH('References data'!G757,'Bảng Giá'!$Q$2:$Q$46,0))</f>
        <v>Nội Vùng</v>
      </c>
    </row>
    <row r="758" spans="1:8" x14ac:dyDescent="0.25">
      <c r="A758" s="22" t="s">
        <v>2838</v>
      </c>
      <c r="B758" t="s">
        <v>2764</v>
      </c>
      <c r="C758" s="45" t="str">
        <f>INDEX('Bảng Giá'!$L$2:$L$64,MATCH(TRIM('References data'!B758),'Bảng Giá'!$K$2:$K$64,0))</f>
        <v>Vùng 3</v>
      </c>
      <c r="D758" s="44" t="s">
        <v>3003</v>
      </c>
      <c r="E758" t="s">
        <v>2639</v>
      </c>
      <c r="F758" t="str">
        <f>INDEX('Bảng Giá'!$L$2:$L$64,MATCH(TRIM('References data'!E758),'Bảng Giá'!$K$2:$K$64,0))</f>
        <v>Hà Nội</v>
      </c>
      <c r="G758" t="str">
        <f t="shared" si="11"/>
        <v>Vùng 3-Hà Nội</v>
      </c>
      <c r="H758" t="str">
        <f>INDEX('Bảng Giá'!$N$2:$N$46,MATCH('References data'!G758,'Bảng Giá'!$Q$2:$Q$46,0))</f>
        <v>Nội Vùng</v>
      </c>
    </row>
    <row r="759" spans="1:8" x14ac:dyDescent="0.25">
      <c r="A759" s="12" t="s">
        <v>2929</v>
      </c>
      <c r="B759" t="s">
        <v>2787</v>
      </c>
      <c r="C759" s="45" t="str">
        <f>INDEX('Bảng Giá'!$L$2:$L$64,MATCH(TRIM('References data'!B759),'Bảng Giá'!$K$2:$K$64,0))</f>
        <v>Vùng 1</v>
      </c>
      <c r="D759" s="43" t="s">
        <v>2653</v>
      </c>
      <c r="E759" t="s">
        <v>2648</v>
      </c>
      <c r="F759" t="str">
        <f>INDEX('Bảng Giá'!$L$2:$L$64,MATCH(TRIM('References data'!E759),'Bảng Giá'!$K$2:$K$64,0))</f>
        <v>Hồ Chí Minh</v>
      </c>
      <c r="G759" t="str">
        <f t="shared" si="11"/>
        <v>Vùng 1-Hồ Chí Minh</v>
      </c>
      <c r="H759" t="str">
        <f>INDEX('Bảng Giá'!$N$2:$N$46,MATCH('References data'!G759,'Bảng Giá'!$Q$2:$Q$46,0))</f>
        <v>Nội Vùng</v>
      </c>
    </row>
    <row r="760" spans="1:8" x14ac:dyDescent="0.25">
      <c r="A760" s="12" t="s">
        <v>2697</v>
      </c>
      <c r="B760" t="s">
        <v>2686</v>
      </c>
      <c r="C760" s="45" t="str">
        <f>INDEX('Bảng Giá'!$L$2:$L$64,MATCH(TRIM('References data'!B760),'Bảng Giá'!$K$2:$K$64,0))</f>
        <v>Vùng 1</v>
      </c>
      <c r="D760" s="43" t="s">
        <v>2653</v>
      </c>
      <c r="E760" t="s">
        <v>2648</v>
      </c>
      <c r="F760" t="str">
        <f>INDEX('Bảng Giá'!$L$2:$L$64,MATCH(TRIM('References data'!E760),'Bảng Giá'!$K$2:$K$64,0))</f>
        <v>Hồ Chí Minh</v>
      </c>
      <c r="G760" t="str">
        <f t="shared" si="11"/>
        <v>Vùng 1-Hồ Chí Minh</v>
      </c>
      <c r="H760" t="str">
        <f>INDEX('Bảng Giá'!$N$2:$N$46,MATCH('References data'!G760,'Bảng Giá'!$Q$2:$Q$46,0))</f>
        <v>Nội Vùng</v>
      </c>
    </row>
    <row r="761" spans="1:8" x14ac:dyDescent="0.25">
      <c r="A761" s="12" t="s">
        <v>2930</v>
      </c>
      <c r="B761" t="s">
        <v>2744</v>
      </c>
      <c r="C761" s="45" t="str">
        <f>INDEX('Bảng Giá'!$L$2:$L$64,MATCH(TRIM('References data'!B761),'Bảng Giá'!$K$2:$K$64,0))</f>
        <v>Vùng 1</v>
      </c>
      <c r="D761" s="43" t="s">
        <v>2653</v>
      </c>
      <c r="E761" t="s">
        <v>2648</v>
      </c>
      <c r="F761" t="str">
        <f>INDEX('Bảng Giá'!$L$2:$L$64,MATCH(TRIM('References data'!E761),'Bảng Giá'!$K$2:$K$64,0))</f>
        <v>Hồ Chí Minh</v>
      </c>
      <c r="G761" t="str">
        <f t="shared" si="11"/>
        <v>Vùng 1-Hồ Chí Minh</v>
      </c>
      <c r="H761" t="str">
        <f>INDEX('Bảng Giá'!$N$2:$N$46,MATCH('References data'!G761,'Bảng Giá'!$Q$2:$Q$46,0))</f>
        <v>Nội Vùng</v>
      </c>
    </row>
    <row r="762" spans="1:8" x14ac:dyDescent="0.25">
      <c r="A762" s="12" t="s">
        <v>2674</v>
      </c>
      <c r="B762" t="s">
        <v>2675</v>
      </c>
      <c r="C762" s="45" t="str">
        <f>INDEX('Bảng Giá'!$L$2:$L$64,MATCH(TRIM('References data'!B762),'Bảng Giá'!$K$2:$K$64,0))</f>
        <v>Vùng 1</v>
      </c>
      <c r="D762" s="43" t="s">
        <v>2653</v>
      </c>
      <c r="E762" t="s">
        <v>2648</v>
      </c>
      <c r="F762" t="str">
        <f>INDEX('Bảng Giá'!$L$2:$L$64,MATCH(TRIM('References data'!E762),'Bảng Giá'!$K$2:$K$64,0))</f>
        <v>Hồ Chí Minh</v>
      </c>
      <c r="G762" t="str">
        <f t="shared" si="11"/>
        <v>Vùng 1-Hồ Chí Minh</v>
      </c>
      <c r="H762" t="str">
        <f>INDEX('Bảng Giá'!$N$2:$N$46,MATCH('References data'!G762,'Bảng Giá'!$Q$2:$Q$46,0))</f>
        <v>Nội Vùng</v>
      </c>
    </row>
    <row r="763" spans="1:8" x14ac:dyDescent="0.25">
      <c r="A763" s="12" t="s">
        <v>2742</v>
      </c>
      <c r="B763" t="s">
        <v>2684</v>
      </c>
      <c r="C763" s="45" t="str">
        <f>INDEX('Bảng Giá'!$L$2:$L$64,MATCH(TRIM('References data'!B763),'Bảng Giá'!$K$2:$K$64,0))</f>
        <v>Vùng 1</v>
      </c>
      <c r="D763" s="43" t="s">
        <v>2653</v>
      </c>
      <c r="E763" t="s">
        <v>2648</v>
      </c>
      <c r="F763" t="str">
        <f>INDEX('Bảng Giá'!$L$2:$L$64,MATCH(TRIM('References data'!E763),'Bảng Giá'!$K$2:$K$64,0))</f>
        <v>Hồ Chí Minh</v>
      </c>
      <c r="G763" t="str">
        <f t="shared" si="11"/>
        <v>Vùng 1-Hồ Chí Minh</v>
      </c>
      <c r="H763" t="str">
        <f>INDEX('Bảng Giá'!$N$2:$N$46,MATCH('References data'!G763,'Bảng Giá'!$Q$2:$Q$46,0))</f>
        <v>Nội Vùng</v>
      </c>
    </row>
    <row r="764" spans="1:8" x14ac:dyDescent="0.25">
      <c r="A764" s="12" t="s">
        <v>2931</v>
      </c>
      <c r="B764" t="s">
        <v>2932</v>
      </c>
      <c r="C764" s="45" t="str">
        <f>INDEX('Bảng Giá'!$L$2:$L$64,MATCH(TRIM('References data'!B764),'Bảng Giá'!$K$2:$K$64,0))</f>
        <v>Vùng 1</v>
      </c>
      <c r="D764" s="43" t="s">
        <v>2653</v>
      </c>
      <c r="E764" t="s">
        <v>2648</v>
      </c>
      <c r="F764" t="str">
        <f>INDEX('Bảng Giá'!$L$2:$L$64,MATCH(TRIM('References data'!E764),'Bảng Giá'!$K$2:$K$64,0))</f>
        <v>Hồ Chí Minh</v>
      </c>
      <c r="G764" t="str">
        <f t="shared" si="11"/>
        <v>Vùng 1-Hồ Chí Minh</v>
      </c>
      <c r="H764" t="str">
        <f>INDEX('Bảng Giá'!$N$2:$N$46,MATCH('References data'!G764,'Bảng Giá'!$Q$2:$Q$46,0))</f>
        <v>Nội Vùng</v>
      </c>
    </row>
    <row r="765" spans="1:8" x14ac:dyDescent="0.25">
      <c r="A765" s="12" t="s">
        <v>2655</v>
      </c>
      <c r="B765" t="s">
        <v>2656</v>
      </c>
      <c r="C765" s="45" t="str">
        <f>INDEX('Bảng Giá'!$L$2:$L$64,MATCH(TRIM('References data'!B765),'Bảng Giá'!$K$2:$K$64,0))</f>
        <v>Vùng 1</v>
      </c>
      <c r="D765" s="43" t="s">
        <v>2653</v>
      </c>
      <c r="E765" t="s">
        <v>2648</v>
      </c>
      <c r="F765" t="str">
        <f>INDEX('Bảng Giá'!$L$2:$L$64,MATCH(TRIM('References data'!E765),'Bảng Giá'!$K$2:$K$64,0))</f>
        <v>Hồ Chí Minh</v>
      </c>
      <c r="G765" t="str">
        <f t="shared" si="11"/>
        <v>Vùng 1-Hồ Chí Minh</v>
      </c>
      <c r="H765" t="str">
        <f>INDEX('Bảng Giá'!$N$2:$N$46,MATCH('References data'!G765,'Bảng Giá'!$Q$2:$Q$46,0))</f>
        <v>Nội Vùng</v>
      </c>
    </row>
    <row r="766" spans="1:8" x14ac:dyDescent="0.25">
      <c r="A766" s="12" t="s">
        <v>2933</v>
      </c>
      <c r="B766" t="s">
        <v>2710</v>
      </c>
      <c r="C766" s="45" t="str">
        <f>INDEX('Bảng Giá'!$L$2:$L$64,MATCH(TRIM('References data'!B766),'Bảng Giá'!$K$2:$K$64,0))</f>
        <v>Vùng 2</v>
      </c>
      <c r="D766" s="43" t="s">
        <v>2653</v>
      </c>
      <c r="E766" t="s">
        <v>2648</v>
      </c>
      <c r="F766" t="str">
        <f>INDEX('Bảng Giá'!$L$2:$L$64,MATCH(TRIM('References data'!E766),'Bảng Giá'!$K$2:$K$64,0))</f>
        <v>Hồ Chí Minh</v>
      </c>
      <c r="G766" t="str">
        <f t="shared" si="11"/>
        <v>Vùng 2-Hồ Chí Minh</v>
      </c>
      <c r="H766" t="str">
        <f>INDEX('Bảng Giá'!$N$2:$N$46,MATCH('References data'!G766,'Bảng Giá'!$Q$2:$Q$46,0))</f>
        <v>Liên Vùng</v>
      </c>
    </row>
    <row r="767" spans="1:8" x14ac:dyDescent="0.25">
      <c r="A767" s="12" t="s">
        <v>2718</v>
      </c>
      <c r="B767" t="s">
        <v>2684</v>
      </c>
      <c r="C767" s="45" t="str">
        <f>INDEX('Bảng Giá'!$L$2:$L$64,MATCH(TRIM('References data'!B767),'Bảng Giá'!$K$2:$K$64,0))</f>
        <v>Vùng 1</v>
      </c>
      <c r="D767" s="43" t="s">
        <v>2653</v>
      </c>
      <c r="E767" t="s">
        <v>2648</v>
      </c>
      <c r="F767" t="str">
        <f>INDEX('Bảng Giá'!$L$2:$L$64,MATCH(TRIM('References data'!E767),'Bảng Giá'!$K$2:$K$64,0))</f>
        <v>Hồ Chí Minh</v>
      </c>
      <c r="G767" t="str">
        <f t="shared" si="11"/>
        <v>Vùng 1-Hồ Chí Minh</v>
      </c>
      <c r="H767" t="str">
        <f>INDEX('Bảng Giá'!$N$2:$N$46,MATCH('References data'!G767,'Bảng Giá'!$Q$2:$Q$46,0))</f>
        <v>Nội Vùng</v>
      </c>
    </row>
    <row r="768" spans="1:8" x14ac:dyDescent="0.25">
      <c r="A768" s="12" t="s">
        <v>2934</v>
      </c>
      <c r="B768" t="s">
        <v>2935</v>
      </c>
      <c r="C768" s="45" t="str">
        <f>INDEX('Bảng Giá'!$L$2:$L$64,MATCH(TRIM('References data'!B768),'Bảng Giá'!$K$2:$K$64,0))</f>
        <v>Vùng 1</v>
      </c>
      <c r="D768" s="43" t="s">
        <v>2653</v>
      </c>
      <c r="E768" t="s">
        <v>2648</v>
      </c>
      <c r="F768" t="str">
        <f>INDEX('Bảng Giá'!$L$2:$L$64,MATCH(TRIM('References data'!E768),'Bảng Giá'!$K$2:$K$64,0))</f>
        <v>Hồ Chí Minh</v>
      </c>
      <c r="G768" t="str">
        <f t="shared" si="11"/>
        <v>Vùng 1-Hồ Chí Minh</v>
      </c>
      <c r="H768" t="str">
        <f>INDEX('Bảng Giá'!$N$2:$N$46,MATCH('References data'!G768,'Bảng Giá'!$Q$2:$Q$46,0))</f>
        <v>Nội Vùng</v>
      </c>
    </row>
    <row r="769" spans="1:8" x14ac:dyDescent="0.25">
      <c r="A769" s="12" t="s">
        <v>2718</v>
      </c>
      <c r="B769" t="s">
        <v>2684</v>
      </c>
      <c r="C769" s="45" t="str">
        <f>INDEX('Bảng Giá'!$L$2:$L$64,MATCH(TRIM('References data'!B769),'Bảng Giá'!$K$2:$K$64,0))</f>
        <v>Vùng 1</v>
      </c>
      <c r="D769" s="43" t="s">
        <v>2653</v>
      </c>
      <c r="E769" t="s">
        <v>2648</v>
      </c>
      <c r="F769" t="str">
        <f>INDEX('Bảng Giá'!$L$2:$L$64,MATCH(TRIM('References data'!E769),'Bảng Giá'!$K$2:$K$64,0))</f>
        <v>Hồ Chí Minh</v>
      </c>
      <c r="G769" t="str">
        <f t="shared" si="11"/>
        <v>Vùng 1-Hồ Chí Minh</v>
      </c>
      <c r="H769" t="str">
        <f>INDEX('Bảng Giá'!$N$2:$N$46,MATCH('References data'!G769,'Bảng Giá'!$Q$2:$Q$46,0))</f>
        <v>Nội Vùng</v>
      </c>
    </row>
    <row r="770" spans="1:8" x14ac:dyDescent="0.25">
      <c r="A770" s="12" t="s">
        <v>2936</v>
      </c>
      <c r="B770" t="s">
        <v>2686</v>
      </c>
      <c r="C770" s="45" t="str">
        <f>INDEX('Bảng Giá'!$L$2:$L$64,MATCH(TRIM('References data'!B770),'Bảng Giá'!$K$2:$K$64,0))</f>
        <v>Vùng 1</v>
      </c>
      <c r="D770" s="43" t="s">
        <v>2653</v>
      </c>
      <c r="E770" t="s">
        <v>2648</v>
      </c>
      <c r="F770" t="str">
        <f>INDEX('Bảng Giá'!$L$2:$L$64,MATCH(TRIM('References data'!E770),'Bảng Giá'!$K$2:$K$64,0))</f>
        <v>Hồ Chí Minh</v>
      </c>
      <c r="G770" t="str">
        <f t="shared" si="11"/>
        <v>Vùng 1-Hồ Chí Minh</v>
      </c>
      <c r="H770" t="str">
        <f>INDEX('Bảng Giá'!$N$2:$N$46,MATCH('References data'!G770,'Bảng Giá'!$Q$2:$Q$46,0))</f>
        <v>Nội Vùng</v>
      </c>
    </row>
    <row r="771" spans="1:8" x14ac:dyDescent="0.25">
      <c r="A771" s="12" t="s">
        <v>2641</v>
      </c>
      <c r="B771" t="s">
        <v>2642</v>
      </c>
      <c r="C771" s="45" t="str">
        <f>INDEX('Bảng Giá'!$L$2:$L$64,MATCH(TRIM('References data'!B771),'Bảng Giá'!$K$2:$K$64,0))</f>
        <v>Vùng 1</v>
      </c>
      <c r="D771" s="43" t="s">
        <v>2653</v>
      </c>
      <c r="E771" t="s">
        <v>2648</v>
      </c>
      <c r="F771" t="str">
        <f>INDEX('Bảng Giá'!$L$2:$L$64,MATCH(TRIM('References data'!E771),'Bảng Giá'!$K$2:$K$64,0))</f>
        <v>Hồ Chí Minh</v>
      </c>
      <c r="G771" t="str">
        <f t="shared" si="11"/>
        <v>Vùng 1-Hồ Chí Minh</v>
      </c>
      <c r="H771" t="str">
        <f>INDEX('Bảng Giá'!$N$2:$N$46,MATCH('References data'!G771,'Bảng Giá'!$Q$2:$Q$46,0))</f>
        <v>Nội Vùng</v>
      </c>
    </row>
    <row r="772" spans="1:8" x14ac:dyDescent="0.25">
      <c r="A772" s="12" t="s">
        <v>2937</v>
      </c>
      <c r="B772" t="s">
        <v>2727</v>
      </c>
      <c r="C772" s="45" t="str">
        <f>INDEX('Bảng Giá'!$L$2:$L$64,MATCH(TRIM('References data'!B772),'Bảng Giá'!$K$2:$K$64,0))</f>
        <v>Vùng 1</v>
      </c>
      <c r="D772" s="43" t="s">
        <v>2653</v>
      </c>
      <c r="E772" t="s">
        <v>2648</v>
      </c>
      <c r="F772" t="str">
        <f>INDEX('Bảng Giá'!$L$2:$L$64,MATCH(TRIM('References data'!E772),'Bảng Giá'!$K$2:$K$64,0))</f>
        <v>Hồ Chí Minh</v>
      </c>
      <c r="G772" t="str">
        <f t="shared" ref="G772:G835" si="12">C772&amp;"-"&amp;F772</f>
        <v>Vùng 1-Hồ Chí Minh</v>
      </c>
      <c r="H772" t="str">
        <f>INDEX('Bảng Giá'!$N$2:$N$46,MATCH('References data'!G772,'Bảng Giá'!$Q$2:$Q$46,0))</f>
        <v>Nội Vùng</v>
      </c>
    </row>
    <row r="773" spans="1:8" x14ac:dyDescent="0.25">
      <c r="A773" s="12" t="s">
        <v>2741</v>
      </c>
      <c r="B773" t="s">
        <v>2669</v>
      </c>
      <c r="C773" s="45" t="str">
        <f>INDEX('Bảng Giá'!$L$2:$L$64,MATCH(TRIM('References data'!B773),'Bảng Giá'!$K$2:$K$64,0))</f>
        <v>Vùng 2</v>
      </c>
      <c r="D773" s="43" t="s">
        <v>2653</v>
      </c>
      <c r="E773" t="s">
        <v>2648</v>
      </c>
      <c r="F773" t="str">
        <f>INDEX('Bảng Giá'!$L$2:$L$64,MATCH(TRIM('References data'!E773),'Bảng Giá'!$K$2:$K$64,0))</f>
        <v>Hồ Chí Minh</v>
      </c>
      <c r="G773" t="str">
        <f t="shared" si="12"/>
        <v>Vùng 2-Hồ Chí Minh</v>
      </c>
      <c r="H773" t="str">
        <f>INDEX('Bảng Giá'!$N$2:$N$46,MATCH('References data'!G773,'Bảng Giá'!$Q$2:$Q$46,0))</f>
        <v>Liên Vùng</v>
      </c>
    </row>
    <row r="774" spans="1:8" x14ac:dyDescent="0.25">
      <c r="A774" s="12" t="s">
        <v>2679</v>
      </c>
      <c r="B774" t="s">
        <v>2680</v>
      </c>
      <c r="C774" s="45" t="str">
        <f>INDEX('Bảng Giá'!$L$2:$L$64,MATCH(TRIM('References data'!B774),'Bảng Giá'!$K$2:$K$64,0))</f>
        <v>Vùng 1</v>
      </c>
      <c r="D774" s="43" t="s">
        <v>2653</v>
      </c>
      <c r="E774" t="s">
        <v>2648</v>
      </c>
      <c r="F774" t="str">
        <f>INDEX('Bảng Giá'!$L$2:$L$64,MATCH(TRIM('References data'!E774),'Bảng Giá'!$K$2:$K$64,0))</f>
        <v>Hồ Chí Minh</v>
      </c>
      <c r="G774" t="str">
        <f t="shared" si="12"/>
        <v>Vùng 1-Hồ Chí Minh</v>
      </c>
      <c r="H774" t="str">
        <f>INDEX('Bảng Giá'!$N$2:$N$46,MATCH('References data'!G774,'Bảng Giá'!$Q$2:$Q$46,0))</f>
        <v>Nội Vùng</v>
      </c>
    </row>
    <row r="775" spans="1:8" x14ac:dyDescent="0.25">
      <c r="A775" s="12" t="s">
        <v>2938</v>
      </c>
      <c r="B775" t="s">
        <v>2939</v>
      </c>
      <c r="C775" s="45" t="str">
        <f>INDEX('Bảng Giá'!$L$2:$L$64,MATCH(TRIM('References data'!B775),'Bảng Giá'!$K$2:$K$64,0))</f>
        <v>Vùng 1</v>
      </c>
      <c r="D775" s="43" t="s">
        <v>2653</v>
      </c>
      <c r="E775" t="s">
        <v>2648</v>
      </c>
      <c r="F775" t="str">
        <f>INDEX('Bảng Giá'!$L$2:$L$64,MATCH(TRIM('References data'!E775),'Bảng Giá'!$K$2:$K$64,0))</f>
        <v>Hồ Chí Minh</v>
      </c>
      <c r="G775" t="str">
        <f t="shared" si="12"/>
        <v>Vùng 1-Hồ Chí Minh</v>
      </c>
      <c r="H775" t="str">
        <f>INDEX('Bảng Giá'!$N$2:$N$46,MATCH('References data'!G775,'Bảng Giá'!$Q$2:$Q$46,0))</f>
        <v>Nội Vùng</v>
      </c>
    </row>
    <row r="776" spans="1:8" x14ac:dyDescent="0.25">
      <c r="A776" s="12" t="s">
        <v>2725</v>
      </c>
      <c r="B776" t="s">
        <v>2656</v>
      </c>
      <c r="C776" s="45" t="str">
        <f>INDEX('Bảng Giá'!$L$2:$L$64,MATCH(TRIM('References data'!B776),'Bảng Giá'!$K$2:$K$64,0))</f>
        <v>Vùng 1</v>
      </c>
      <c r="D776" s="43" t="s">
        <v>2653</v>
      </c>
      <c r="E776" t="s">
        <v>2648</v>
      </c>
      <c r="F776" t="str">
        <f>INDEX('Bảng Giá'!$L$2:$L$64,MATCH(TRIM('References data'!E776),'Bảng Giá'!$K$2:$K$64,0))</f>
        <v>Hồ Chí Minh</v>
      </c>
      <c r="G776" t="str">
        <f t="shared" si="12"/>
        <v>Vùng 1-Hồ Chí Minh</v>
      </c>
      <c r="H776" t="str">
        <f>INDEX('Bảng Giá'!$N$2:$N$46,MATCH('References data'!G776,'Bảng Giá'!$Q$2:$Q$46,0))</f>
        <v>Nội Vùng</v>
      </c>
    </row>
    <row r="777" spans="1:8" x14ac:dyDescent="0.25">
      <c r="A777" s="12" t="s">
        <v>2940</v>
      </c>
      <c r="B777" t="s">
        <v>2727</v>
      </c>
      <c r="C777" s="45" t="str">
        <f>INDEX('Bảng Giá'!$L$2:$L$64,MATCH(TRIM('References data'!B777),'Bảng Giá'!$K$2:$K$64,0))</f>
        <v>Vùng 1</v>
      </c>
      <c r="D777" s="43" t="s">
        <v>2653</v>
      </c>
      <c r="E777" t="s">
        <v>2648</v>
      </c>
      <c r="F777" t="str">
        <f>INDEX('Bảng Giá'!$L$2:$L$64,MATCH(TRIM('References data'!E777),'Bảng Giá'!$K$2:$K$64,0))</f>
        <v>Hồ Chí Minh</v>
      </c>
      <c r="G777" t="str">
        <f t="shared" si="12"/>
        <v>Vùng 1-Hồ Chí Minh</v>
      </c>
      <c r="H777" t="str">
        <f>INDEX('Bảng Giá'!$N$2:$N$46,MATCH('References data'!G777,'Bảng Giá'!$Q$2:$Q$46,0))</f>
        <v>Nội Vùng</v>
      </c>
    </row>
    <row r="778" spans="1:8" x14ac:dyDescent="0.25">
      <c r="A778" s="12" t="s">
        <v>2718</v>
      </c>
      <c r="B778" t="s">
        <v>2684</v>
      </c>
      <c r="C778" s="45" t="str">
        <f>INDEX('Bảng Giá'!$L$2:$L$64,MATCH(TRIM('References data'!B778),'Bảng Giá'!$K$2:$K$64,0))</f>
        <v>Vùng 1</v>
      </c>
      <c r="D778" s="43" t="s">
        <v>2653</v>
      </c>
      <c r="E778" t="s">
        <v>2648</v>
      </c>
      <c r="F778" t="str">
        <f>INDEX('Bảng Giá'!$L$2:$L$64,MATCH(TRIM('References data'!E778),'Bảng Giá'!$K$2:$K$64,0))</f>
        <v>Hồ Chí Minh</v>
      </c>
      <c r="G778" t="str">
        <f t="shared" si="12"/>
        <v>Vùng 1-Hồ Chí Minh</v>
      </c>
      <c r="H778" t="str">
        <f>INDEX('Bảng Giá'!$N$2:$N$46,MATCH('References data'!G778,'Bảng Giá'!$Q$2:$Q$46,0))</f>
        <v>Nội Vùng</v>
      </c>
    </row>
    <row r="779" spans="1:8" x14ac:dyDescent="0.25">
      <c r="A779" s="12" t="s">
        <v>2709</v>
      </c>
      <c r="B779" t="s">
        <v>2710</v>
      </c>
      <c r="C779" s="45" t="str">
        <f>INDEX('Bảng Giá'!$L$2:$L$64,MATCH(TRIM('References data'!B779),'Bảng Giá'!$K$2:$K$64,0))</f>
        <v>Vùng 2</v>
      </c>
      <c r="D779" s="43" t="s">
        <v>2653</v>
      </c>
      <c r="E779" t="s">
        <v>2648</v>
      </c>
      <c r="F779" t="str">
        <f>INDEX('Bảng Giá'!$L$2:$L$64,MATCH(TRIM('References data'!E779),'Bảng Giá'!$K$2:$K$64,0))</f>
        <v>Hồ Chí Minh</v>
      </c>
      <c r="G779" t="str">
        <f t="shared" si="12"/>
        <v>Vùng 2-Hồ Chí Minh</v>
      </c>
      <c r="H779" t="str">
        <f>INDEX('Bảng Giá'!$N$2:$N$46,MATCH('References data'!G779,'Bảng Giá'!$Q$2:$Q$46,0))</f>
        <v>Liên Vùng</v>
      </c>
    </row>
    <row r="780" spans="1:8" x14ac:dyDescent="0.25">
      <c r="A780" s="12" t="s">
        <v>2936</v>
      </c>
      <c r="B780" t="s">
        <v>2686</v>
      </c>
      <c r="C780" s="45" t="str">
        <f>INDEX('Bảng Giá'!$L$2:$L$64,MATCH(TRIM('References data'!B780),'Bảng Giá'!$K$2:$K$64,0))</f>
        <v>Vùng 1</v>
      </c>
      <c r="D780" s="43" t="s">
        <v>2653</v>
      </c>
      <c r="E780" t="s">
        <v>2648</v>
      </c>
      <c r="F780" t="str">
        <f>INDEX('Bảng Giá'!$L$2:$L$64,MATCH(TRIM('References data'!E780),'Bảng Giá'!$K$2:$K$64,0))</f>
        <v>Hồ Chí Minh</v>
      </c>
      <c r="G780" t="str">
        <f t="shared" si="12"/>
        <v>Vùng 1-Hồ Chí Minh</v>
      </c>
      <c r="H780" t="str">
        <f>INDEX('Bảng Giá'!$N$2:$N$46,MATCH('References data'!G780,'Bảng Giá'!$Q$2:$Q$46,0))</f>
        <v>Nội Vùng</v>
      </c>
    </row>
    <row r="781" spans="1:8" x14ac:dyDescent="0.25">
      <c r="A781" s="12" t="s">
        <v>2941</v>
      </c>
      <c r="B781" t="s">
        <v>2675</v>
      </c>
      <c r="C781" s="45" t="str">
        <f>INDEX('Bảng Giá'!$L$2:$L$64,MATCH(TRIM('References data'!B781),'Bảng Giá'!$K$2:$K$64,0))</f>
        <v>Vùng 1</v>
      </c>
      <c r="D781" s="43" t="s">
        <v>2653</v>
      </c>
      <c r="E781" t="s">
        <v>2648</v>
      </c>
      <c r="F781" t="str">
        <f>INDEX('Bảng Giá'!$L$2:$L$64,MATCH(TRIM('References data'!E781),'Bảng Giá'!$K$2:$K$64,0))</f>
        <v>Hồ Chí Minh</v>
      </c>
      <c r="G781" t="str">
        <f t="shared" si="12"/>
        <v>Vùng 1-Hồ Chí Minh</v>
      </c>
      <c r="H781" t="str">
        <f>INDEX('Bảng Giá'!$N$2:$N$46,MATCH('References data'!G781,'Bảng Giá'!$Q$2:$Q$46,0))</f>
        <v>Nội Vùng</v>
      </c>
    </row>
    <row r="782" spans="1:8" x14ac:dyDescent="0.25">
      <c r="A782" s="12" t="s">
        <v>2718</v>
      </c>
      <c r="B782" t="s">
        <v>2684</v>
      </c>
      <c r="C782" s="45" t="str">
        <f>INDEX('Bảng Giá'!$L$2:$L$64,MATCH(TRIM('References data'!B782),'Bảng Giá'!$K$2:$K$64,0))</f>
        <v>Vùng 1</v>
      </c>
      <c r="D782" s="43" t="s">
        <v>2653</v>
      </c>
      <c r="E782" t="s">
        <v>2648</v>
      </c>
      <c r="F782" t="str">
        <f>INDEX('Bảng Giá'!$L$2:$L$64,MATCH(TRIM('References data'!E782),'Bảng Giá'!$K$2:$K$64,0))</f>
        <v>Hồ Chí Minh</v>
      </c>
      <c r="G782" t="str">
        <f t="shared" si="12"/>
        <v>Vùng 1-Hồ Chí Minh</v>
      </c>
      <c r="H782" t="str">
        <f>INDEX('Bảng Giá'!$N$2:$N$46,MATCH('References data'!G782,'Bảng Giá'!$Q$2:$Q$46,0))</f>
        <v>Nội Vùng</v>
      </c>
    </row>
    <row r="783" spans="1:8" x14ac:dyDescent="0.25">
      <c r="A783" s="12" t="s">
        <v>2942</v>
      </c>
      <c r="B783" t="s">
        <v>2690</v>
      </c>
      <c r="C783" s="45" t="str">
        <f>INDEX('Bảng Giá'!$L$2:$L$64,MATCH(TRIM('References data'!B783),'Bảng Giá'!$K$2:$K$64,0))</f>
        <v>Vùng 1</v>
      </c>
      <c r="D783" s="43" t="s">
        <v>2653</v>
      </c>
      <c r="E783" t="s">
        <v>2648</v>
      </c>
      <c r="F783" t="str">
        <f>INDEX('Bảng Giá'!$L$2:$L$64,MATCH(TRIM('References data'!E783),'Bảng Giá'!$K$2:$K$64,0))</f>
        <v>Hồ Chí Minh</v>
      </c>
      <c r="G783" t="str">
        <f t="shared" si="12"/>
        <v>Vùng 1-Hồ Chí Minh</v>
      </c>
      <c r="H783" t="str">
        <f>INDEX('Bảng Giá'!$N$2:$N$46,MATCH('References data'!G783,'Bảng Giá'!$Q$2:$Q$46,0))</f>
        <v>Nội Vùng</v>
      </c>
    </row>
    <row r="784" spans="1:8" x14ac:dyDescent="0.25">
      <c r="A784" s="12" t="s">
        <v>2930</v>
      </c>
      <c r="B784" t="s">
        <v>2744</v>
      </c>
      <c r="C784" s="45" t="str">
        <f>INDEX('Bảng Giá'!$L$2:$L$64,MATCH(TRIM('References data'!B784),'Bảng Giá'!$K$2:$K$64,0))</f>
        <v>Vùng 1</v>
      </c>
      <c r="D784" s="43" t="s">
        <v>2653</v>
      </c>
      <c r="E784" t="s">
        <v>2648</v>
      </c>
      <c r="F784" t="str">
        <f>INDEX('Bảng Giá'!$L$2:$L$64,MATCH(TRIM('References data'!E784),'Bảng Giá'!$K$2:$K$64,0))</f>
        <v>Hồ Chí Minh</v>
      </c>
      <c r="G784" t="str">
        <f t="shared" si="12"/>
        <v>Vùng 1-Hồ Chí Minh</v>
      </c>
      <c r="H784" t="str">
        <f>INDEX('Bảng Giá'!$N$2:$N$46,MATCH('References data'!G784,'Bảng Giá'!$Q$2:$Q$46,0))</f>
        <v>Nội Vùng</v>
      </c>
    </row>
    <row r="785" spans="1:8" x14ac:dyDescent="0.25">
      <c r="A785" s="12" t="s">
        <v>2745</v>
      </c>
      <c r="B785" t="s">
        <v>2746</v>
      </c>
      <c r="C785" s="45" t="str">
        <f>INDEX('Bảng Giá'!$L$2:$L$64,MATCH(TRIM('References data'!B785),'Bảng Giá'!$K$2:$K$64,0))</f>
        <v>Vùng 2</v>
      </c>
      <c r="D785" s="43" t="s">
        <v>2653</v>
      </c>
      <c r="E785" t="s">
        <v>2648</v>
      </c>
      <c r="F785" t="str">
        <f>INDEX('Bảng Giá'!$L$2:$L$64,MATCH(TRIM('References data'!E785),'Bảng Giá'!$K$2:$K$64,0))</f>
        <v>Hồ Chí Minh</v>
      </c>
      <c r="G785" t="str">
        <f t="shared" si="12"/>
        <v>Vùng 2-Hồ Chí Minh</v>
      </c>
      <c r="H785" t="str">
        <f>INDEX('Bảng Giá'!$N$2:$N$46,MATCH('References data'!G785,'Bảng Giá'!$Q$2:$Q$46,0))</f>
        <v>Liên Vùng</v>
      </c>
    </row>
    <row r="786" spans="1:8" x14ac:dyDescent="0.25">
      <c r="A786" s="12" t="s">
        <v>2745</v>
      </c>
      <c r="B786" t="s">
        <v>2746</v>
      </c>
      <c r="C786" s="45" t="str">
        <f>INDEX('Bảng Giá'!$L$2:$L$64,MATCH(TRIM('References data'!B786),'Bảng Giá'!$K$2:$K$64,0))</f>
        <v>Vùng 2</v>
      </c>
      <c r="D786" s="43" t="s">
        <v>2653</v>
      </c>
      <c r="E786" t="s">
        <v>2648</v>
      </c>
      <c r="F786" t="str">
        <f>INDEX('Bảng Giá'!$L$2:$L$64,MATCH(TRIM('References data'!E786),'Bảng Giá'!$K$2:$K$64,0))</f>
        <v>Hồ Chí Minh</v>
      </c>
      <c r="G786" t="str">
        <f t="shared" si="12"/>
        <v>Vùng 2-Hồ Chí Minh</v>
      </c>
      <c r="H786" t="str">
        <f>INDEX('Bảng Giá'!$N$2:$N$46,MATCH('References data'!G786,'Bảng Giá'!$Q$2:$Q$46,0))</f>
        <v>Liên Vùng</v>
      </c>
    </row>
    <row r="787" spans="1:8" x14ac:dyDescent="0.25">
      <c r="A787" s="12" t="s">
        <v>2943</v>
      </c>
      <c r="B787" t="s">
        <v>2935</v>
      </c>
      <c r="C787" s="45" t="str">
        <f>INDEX('Bảng Giá'!$L$2:$L$64,MATCH(TRIM('References data'!B787),'Bảng Giá'!$K$2:$K$64,0))</f>
        <v>Vùng 1</v>
      </c>
      <c r="D787" s="43" t="s">
        <v>2653</v>
      </c>
      <c r="E787" t="s">
        <v>2648</v>
      </c>
      <c r="F787" t="str">
        <f>INDEX('Bảng Giá'!$L$2:$L$64,MATCH(TRIM('References data'!E787),'Bảng Giá'!$K$2:$K$64,0))</f>
        <v>Hồ Chí Minh</v>
      </c>
      <c r="G787" t="str">
        <f t="shared" si="12"/>
        <v>Vùng 1-Hồ Chí Minh</v>
      </c>
      <c r="H787" t="str">
        <f>INDEX('Bảng Giá'!$N$2:$N$46,MATCH('References data'!G787,'Bảng Giá'!$Q$2:$Q$46,0))</f>
        <v>Nội Vùng</v>
      </c>
    </row>
    <row r="788" spans="1:8" x14ac:dyDescent="0.25">
      <c r="A788" s="12" t="s">
        <v>2944</v>
      </c>
      <c r="B788" t="s">
        <v>2945</v>
      </c>
      <c r="C788" s="45" t="str">
        <f>INDEX('Bảng Giá'!$L$2:$L$64,MATCH(TRIM('References data'!B788),'Bảng Giá'!$K$2:$K$64,0))</f>
        <v>Vùng 1</v>
      </c>
      <c r="D788" s="43" t="s">
        <v>2653</v>
      </c>
      <c r="E788" t="s">
        <v>2648</v>
      </c>
      <c r="F788" t="str">
        <f>INDEX('Bảng Giá'!$L$2:$L$64,MATCH(TRIM('References data'!E788),'Bảng Giá'!$K$2:$K$64,0))</f>
        <v>Hồ Chí Minh</v>
      </c>
      <c r="G788" t="str">
        <f t="shared" si="12"/>
        <v>Vùng 1-Hồ Chí Minh</v>
      </c>
      <c r="H788" t="str">
        <f>INDEX('Bảng Giá'!$N$2:$N$46,MATCH('References data'!G788,'Bảng Giá'!$Q$2:$Q$46,0))</f>
        <v>Nội Vùng</v>
      </c>
    </row>
    <row r="789" spans="1:8" x14ac:dyDescent="0.25">
      <c r="A789" s="12" t="s">
        <v>2946</v>
      </c>
      <c r="B789" t="s">
        <v>2667</v>
      </c>
      <c r="C789" s="45" t="str">
        <f>INDEX('Bảng Giá'!$L$2:$L$64,MATCH(TRIM('References data'!B789),'Bảng Giá'!$K$2:$K$64,0))</f>
        <v>Vùng 1</v>
      </c>
      <c r="D789" s="43" t="s">
        <v>2653</v>
      </c>
      <c r="E789" t="s">
        <v>2648</v>
      </c>
      <c r="F789" t="str">
        <f>INDEX('Bảng Giá'!$L$2:$L$64,MATCH(TRIM('References data'!E789),'Bảng Giá'!$K$2:$K$64,0))</f>
        <v>Hồ Chí Minh</v>
      </c>
      <c r="G789" t="str">
        <f t="shared" si="12"/>
        <v>Vùng 1-Hồ Chí Minh</v>
      </c>
      <c r="H789" t="str">
        <f>INDEX('Bảng Giá'!$N$2:$N$46,MATCH('References data'!G789,'Bảng Giá'!$Q$2:$Q$46,0))</f>
        <v>Nội Vùng</v>
      </c>
    </row>
    <row r="790" spans="1:8" x14ac:dyDescent="0.25">
      <c r="A790" s="12" t="s">
        <v>2947</v>
      </c>
      <c r="B790" t="s">
        <v>2671</v>
      </c>
      <c r="C790" s="45" t="str">
        <f>INDEX('Bảng Giá'!$L$2:$L$64,MATCH(TRIM('References data'!B790),'Bảng Giá'!$K$2:$K$64,0))</f>
        <v>Vùng 2</v>
      </c>
      <c r="D790" s="43" t="s">
        <v>2653</v>
      </c>
      <c r="E790" t="s">
        <v>2648</v>
      </c>
      <c r="F790" t="str">
        <f>INDEX('Bảng Giá'!$L$2:$L$64,MATCH(TRIM('References data'!E790),'Bảng Giá'!$K$2:$K$64,0))</f>
        <v>Hồ Chí Minh</v>
      </c>
      <c r="G790" t="str">
        <f t="shared" si="12"/>
        <v>Vùng 2-Hồ Chí Minh</v>
      </c>
      <c r="H790" t="str">
        <f>INDEX('Bảng Giá'!$N$2:$N$46,MATCH('References data'!G790,'Bảng Giá'!$Q$2:$Q$46,0))</f>
        <v>Liên Vùng</v>
      </c>
    </row>
    <row r="791" spans="1:8" x14ac:dyDescent="0.25">
      <c r="A791" s="12" t="s">
        <v>2718</v>
      </c>
      <c r="B791" t="s">
        <v>2684</v>
      </c>
      <c r="C791" s="45" t="str">
        <f>INDEX('Bảng Giá'!$L$2:$L$64,MATCH(TRIM('References data'!B791),'Bảng Giá'!$K$2:$K$64,0))</f>
        <v>Vùng 1</v>
      </c>
      <c r="D791" s="43" t="s">
        <v>2653</v>
      </c>
      <c r="E791" t="s">
        <v>2648</v>
      </c>
      <c r="F791" t="str">
        <f>INDEX('Bảng Giá'!$L$2:$L$64,MATCH(TRIM('References data'!E791),'Bảng Giá'!$K$2:$K$64,0))</f>
        <v>Hồ Chí Minh</v>
      </c>
      <c r="G791" t="str">
        <f t="shared" si="12"/>
        <v>Vùng 1-Hồ Chí Minh</v>
      </c>
      <c r="H791" t="str">
        <f>INDEX('Bảng Giá'!$N$2:$N$46,MATCH('References data'!G791,'Bảng Giá'!$Q$2:$Q$46,0))</f>
        <v>Nội Vùng</v>
      </c>
    </row>
    <row r="792" spans="1:8" x14ac:dyDescent="0.25">
      <c r="A792" s="12" t="s">
        <v>2745</v>
      </c>
      <c r="B792" t="s">
        <v>2746</v>
      </c>
      <c r="C792" s="45" t="str">
        <f>INDEX('Bảng Giá'!$L$2:$L$64,MATCH(TRIM('References data'!B792),'Bảng Giá'!$K$2:$K$64,0))</f>
        <v>Vùng 2</v>
      </c>
      <c r="D792" s="43" t="s">
        <v>2653</v>
      </c>
      <c r="E792" t="s">
        <v>2648</v>
      </c>
      <c r="F792" t="str">
        <f>INDEX('Bảng Giá'!$L$2:$L$64,MATCH(TRIM('References data'!E792),'Bảng Giá'!$K$2:$K$64,0))</f>
        <v>Hồ Chí Minh</v>
      </c>
      <c r="G792" t="str">
        <f t="shared" si="12"/>
        <v>Vùng 2-Hồ Chí Minh</v>
      </c>
      <c r="H792" t="str">
        <f>INDEX('Bảng Giá'!$N$2:$N$46,MATCH('References data'!G792,'Bảng Giá'!$Q$2:$Q$46,0))</f>
        <v>Liên Vùng</v>
      </c>
    </row>
    <row r="793" spans="1:8" x14ac:dyDescent="0.25">
      <c r="A793" s="12" t="s">
        <v>2931</v>
      </c>
      <c r="B793" t="s">
        <v>2932</v>
      </c>
      <c r="C793" s="45" t="str">
        <f>INDEX('Bảng Giá'!$L$2:$L$64,MATCH(TRIM('References data'!B793),'Bảng Giá'!$K$2:$K$64,0))</f>
        <v>Vùng 1</v>
      </c>
      <c r="D793" s="43" t="s">
        <v>2653</v>
      </c>
      <c r="E793" t="s">
        <v>2648</v>
      </c>
      <c r="F793" t="str">
        <f>INDEX('Bảng Giá'!$L$2:$L$64,MATCH(TRIM('References data'!E793),'Bảng Giá'!$K$2:$K$64,0))</f>
        <v>Hồ Chí Minh</v>
      </c>
      <c r="G793" t="str">
        <f t="shared" si="12"/>
        <v>Vùng 1-Hồ Chí Minh</v>
      </c>
      <c r="H793" t="str">
        <f>INDEX('Bảng Giá'!$N$2:$N$46,MATCH('References data'!G793,'Bảng Giá'!$Q$2:$Q$46,0))</f>
        <v>Nội Vùng</v>
      </c>
    </row>
    <row r="794" spans="1:8" x14ac:dyDescent="0.25">
      <c r="A794" s="12" t="s">
        <v>2741</v>
      </c>
      <c r="B794" t="s">
        <v>2669</v>
      </c>
      <c r="C794" s="45" t="str">
        <f>INDEX('Bảng Giá'!$L$2:$L$64,MATCH(TRIM('References data'!B794),'Bảng Giá'!$K$2:$K$64,0))</f>
        <v>Vùng 2</v>
      </c>
      <c r="D794" s="43" t="s">
        <v>2653</v>
      </c>
      <c r="E794" t="s">
        <v>2648</v>
      </c>
      <c r="F794" t="str">
        <f>INDEX('Bảng Giá'!$L$2:$L$64,MATCH(TRIM('References data'!E794),'Bảng Giá'!$K$2:$K$64,0))</f>
        <v>Hồ Chí Minh</v>
      </c>
      <c r="G794" t="str">
        <f t="shared" si="12"/>
        <v>Vùng 2-Hồ Chí Minh</v>
      </c>
      <c r="H794" t="str">
        <f>INDEX('Bảng Giá'!$N$2:$N$46,MATCH('References data'!G794,'Bảng Giá'!$Q$2:$Q$46,0))</f>
        <v>Liên Vùng</v>
      </c>
    </row>
    <row r="795" spans="1:8" x14ac:dyDescent="0.25">
      <c r="A795" s="12" t="s">
        <v>2948</v>
      </c>
      <c r="B795" t="s">
        <v>2684</v>
      </c>
      <c r="C795" s="45" t="str">
        <f>INDEX('Bảng Giá'!$L$2:$L$64,MATCH(TRIM('References data'!B795),'Bảng Giá'!$K$2:$K$64,0))</f>
        <v>Vùng 1</v>
      </c>
      <c r="D795" s="43" t="s">
        <v>2653</v>
      </c>
      <c r="E795" t="s">
        <v>2648</v>
      </c>
      <c r="F795" t="str">
        <f>INDEX('Bảng Giá'!$L$2:$L$64,MATCH(TRIM('References data'!E795),'Bảng Giá'!$K$2:$K$64,0))</f>
        <v>Hồ Chí Minh</v>
      </c>
      <c r="G795" t="str">
        <f t="shared" si="12"/>
        <v>Vùng 1-Hồ Chí Minh</v>
      </c>
      <c r="H795" t="str">
        <f>INDEX('Bảng Giá'!$N$2:$N$46,MATCH('References data'!G795,'Bảng Giá'!$Q$2:$Q$46,0))</f>
        <v>Nội Vùng</v>
      </c>
    </row>
    <row r="796" spans="1:8" x14ac:dyDescent="0.25">
      <c r="A796" s="12" t="s">
        <v>2949</v>
      </c>
      <c r="B796" t="s">
        <v>2950</v>
      </c>
      <c r="C796" s="45" t="str">
        <f>INDEX('Bảng Giá'!$L$2:$L$64,MATCH(TRIM('References data'!B796),'Bảng Giá'!$K$2:$K$64,0))</f>
        <v>Vùng 1</v>
      </c>
      <c r="D796" s="43" t="s">
        <v>2653</v>
      </c>
      <c r="E796" t="s">
        <v>2648</v>
      </c>
      <c r="F796" t="str">
        <f>INDEX('Bảng Giá'!$L$2:$L$64,MATCH(TRIM('References data'!E796),'Bảng Giá'!$K$2:$K$64,0))</f>
        <v>Hồ Chí Minh</v>
      </c>
      <c r="G796" t="str">
        <f t="shared" si="12"/>
        <v>Vùng 1-Hồ Chí Minh</v>
      </c>
      <c r="H796" t="str">
        <f>INDEX('Bảng Giá'!$N$2:$N$46,MATCH('References data'!G796,'Bảng Giá'!$Q$2:$Q$46,0))</f>
        <v>Nội Vùng</v>
      </c>
    </row>
    <row r="797" spans="1:8" x14ac:dyDescent="0.25">
      <c r="A797" s="12" t="s">
        <v>2951</v>
      </c>
      <c r="B797" t="s">
        <v>2680</v>
      </c>
      <c r="C797" s="45" t="str">
        <f>INDEX('Bảng Giá'!$L$2:$L$64,MATCH(TRIM('References data'!B797),'Bảng Giá'!$K$2:$K$64,0))</f>
        <v>Vùng 1</v>
      </c>
      <c r="D797" s="43" t="s">
        <v>2653</v>
      </c>
      <c r="E797" t="s">
        <v>2648</v>
      </c>
      <c r="F797" t="str">
        <f>INDEX('Bảng Giá'!$L$2:$L$64,MATCH(TRIM('References data'!E797),'Bảng Giá'!$K$2:$K$64,0))</f>
        <v>Hồ Chí Minh</v>
      </c>
      <c r="G797" t="str">
        <f t="shared" si="12"/>
        <v>Vùng 1-Hồ Chí Minh</v>
      </c>
      <c r="H797" t="str">
        <f>INDEX('Bảng Giá'!$N$2:$N$46,MATCH('References data'!G797,'Bảng Giá'!$Q$2:$Q$46,0))</f>
        <v>Nội Vùng</v>
      </c>
    </row>
    <row r="798" spans="1:8" x14ac:dyDescent="0.25">
      <c r="A798" s="12" t="s">
        <v>2952</v>
      </c>
      <c r="B798" t="s">
        <v>2708</v>
      </c>
      <c r="C798" s="45" t="str">
        <f>INDEX('Bảng Giá'!$L$2:$L$64,MATCH(TRIM('References data'!B798),'Bảng Giá'!$K$2:$K$64,0))</f>
        <v>Vùng 1</v>
      </c>
      <c r="D798" s="43" t="s">
        <v>2653</v>
      </c>
      <c r="E798" t="s">
        <v>2648</v>
      </c>
      <c r="F798" t="str">
        <f>INDEX('Bảng Giá'!$L$2:$L$64,MATCH(TRIM('References data'!E798),'Bảng Giá'!$K$2:$K$64,0))</f>
        <v>Hồ Chí Minh</v>
      </c>
      <c r="G798" t="str">
        <f t="shared" si="12"/>
        <v>Vùng 1-Hồ Chí Minh</v>
      </c>
      <c r="H798" t="str">
        <f>INDEX('Bảng Giá'!$N$2:$N$46,MATCH('References data'!G798,'Bảng Giá'!$Q$2:$Q$46,0))</f>
        <v>Nội Vùng</v>
      </c>
    </row>
    <row r="799" spans="1:8" x14ac:dyDescent="0.25">
      <c r="A799" s="12" t="s">
        <v>2679</v>
      </c>
      <c r="B799" t="s">
        <v>2680</v>
      </c>
      <c r="C799" s="45" t="str">
        <f>INDEX('Bảng Giá'!$L$2:$L$64,MATCH(TRIM('References data'!B799),'Bảng Giá'!$K$2:$K$64,0))</f>
        <v>Vùng 1</v>
      </c>
      <c r="D799" s="43" t="s">
        <v>2653</v>
      </c>
      <c r="E799" t="s">
        <v>2648</v>
      </c>
      <c r="F799" t="str">
        <f>INDEX('Bảng Giá'!$L$2:$L$64,MATCH(TRIM('References data'!E799),'Bảng Giá'!$K$2:$K$64,0))</f>
        <v>Hồ Chí Minh</v>
      </c>
      <c r="G799" t="str">
        <f t="shared" si="12"/>
        <v>Vùng 1-Hồ Chí Minh</v>
      </c>
      <c r="H799" t="str">
        <f>INDEX('Bảng Giá'!$N$2:$N$46,MATCH('References data'!G799,'Bảng Giá'!$Q$2:$Q$46,0))</f>
        <v>Nội Vùng</v>
      </c>
    </row>
    <row r="800" spans="1:8" x14ac:dyDescent="0.25">
      <c r="A800" s="12" t="s">
        <v>2953</v>
      </c>
      <c r="B800" t="s">
        <v>2787</v>
      </c>
      <c r="C800" s="45" t="str">
        <f>INDEX('Bảng Giá'!$L$2:$L$64,MATCH(TRIM('References data'!B800),'Bảng Giá'!$K$2:$K$64,0))</f>
        <v>Vùng 1</v>
      </c>
      <c r="D800" s="43" t="s">
        <v>2653</v>
      </c>
      <c r="E800" t="s">
        <v>2648</v>
      </c>
      <c r="F800" t="str">
        <f>INDEX('Bảng Giá'!$L$2:$L$64,MATCH(TRIM('References data'!E800),'Bảng Giá'!$K$2:$K$64,0))</f>
        <v>Hồ Chí Minh</v>
      </c>
      <c r="G800" t="str">
        <f t="shared" si="12"/>
        <v>Vùng 1-Hồ Chí Minh</v>
      </c>
      <c r="H800" t="str">
        <f>INDEX('Bảng Giá'!$N$2:$N$46,MATCH('References data'!G800,'Bảng Giá'!$Q$2:$Q$46,0))</f>
        <v>Nội Vùng</v>
      </c>
    </row>
    <row r="801" spans="1:8" x14ac:dyDescent="0.25">
      <c r="A801" s="12" t="s">
        <v>2937</v>
      </c>
      <c r="B801" t="s">
        <v>2727</v>
      </c>
      <c r="C801" s="45" t="str">
        <f>INDEX('Bảng Giá'!$L$2:$L$64,MATCH(TRIM('References data'!B801),'Bảng Giá'!$K$2:$K$64,0))</f>
        <v>Vùng 1</v>
      </c>
      <c r="D801" s="43" t="s">
        <v>2653</v>
      </c>
      <c r="E801" t="s">
        <v>2648</v>
      </c>
      <c r="F801" t="str">
        <f>INDEX('Bảng Giá'!$L$2:$L$64,MATCH(TRIM('References data'!E801),'Bảng Giá'!$K$2:$K$64,0))</f>
        <v>Hồ Chí Minh</v>
      </c>
      <c r="G801" t="str">
        <f t="shared" si="12"/>
        <v>Vùng 1-Hồ Chí Minh</v>
      </c>
      <c r="H801" t="str">
        <f>INDEX('Bảng Giá'!$N$2:$N$46,MATCH('References data'!G801,'Bảng Giá'!$Q$2:$Q$46,0))</f>
        <v>Nội Vùng</v>
      </c>
    </row>
    <row r="802" spans="1:8" x14ac:dyDescent="0.25">
      <c r="A802" s="12" t="s">
        <v>2759</v>
      </c>
      <c r="B802" t="s">
        <v>2675</v>
      </c>
      <c r="C802" s="45" t="str">
        <f>INDEX('Bảng Giá'!$L$2:$L$64,MATCH(TRIM('References data'!B802),'Bảng Giá'!$K$2:$K$64,0))</f>
        <v>Vùng 1</v>
      </c>
      <c r="D802" s="43" t="s">
        <v>2653</v>
      </c>
      <c r="E802" t="s">
        <v>2648</v>
      </c>
      <c r="F802" t="str">
        <f>INDEX('Bảng Giá'!$L$2:$L$64,MATCH(TRIM('References data'!E802),'Bảng Giá'!$K$2:$K$64,0))</f>
        <v>Hồ Chí Minh</v>
      </c>
      <c r="G802" t="str">
        <f t="shared" si="12"/>
        <v>Vùng 1-Hồ Chí Minh</v>
      </c>
      <c r="H802" t="str">
        <f>INDEX('Bảng Giá'!$N$2:$N$46,MATCH('References data'!G802,'Bảng Giá'!$Q$2:$Q$46,0))</f>
        <v>Nội Vùng</v>
      </c>
    </row>
    <row r="803" spans="1:8" x14ac:dyDescent="0.25">
      <c r="A803" s="12" t="s">
        <v>2679</v>
      </c>
      <c r="B803" t="s">
        <v>2680</v>
      </c>
      <c r="C803" s="45" t="str">
        <f>INDEX('Bảng Giá'!$L$2:$L$64,MATCH(TRIM('References data'!B803),'Bảng Giá'!$K$2:$K$64,0))</f>
        <v>Vùng 1</v>
      </c>
      <c r="D803" s="43" t="s">
        <v>2653</v>
      </c>
      <c r="E803" t="s">
        <v>2648</v>
      </c>
      <c r="F803" t="str">
        <f>INDEX('Bảng Giá'!$L$2:$L$64,MATCH(TRIM('References data'!E803),'Bảng Giá'!$K$2:$K$64,0))</f>
        <v>Hồ Chí Minh</v>
      </c>
      <c r="G803" t="str">
        <f t="shared" si="12"/>
        <v>Vùng 1-Hồ Chí Minh</v>
      </c>
      <c r="H803" t="str">
        <f>INDEX('Bảng Giá'!$N$2:$N$46,MATCH('References data'!G803,'Bảng Giá'!$Q$2:$Q$46,0))</f>
        <v>Nội Vùng</v>
      </c>
    </row>
    <row r="804" spans="1:8" x14ac:dyDescent="0.25">
      <c r="A804" s="12" t="s">
        <v>2954</v>
      </c>
      <c r="B804" t="s">
        <v>2729</v>
      </c>
      <c r="C804" s="45" t="str">
        <f>INDEX('Bảng Giá'!$L$2:$L$64,MATCH(TRIM('References data'!B804),'Bảng Giá'!$K$2:$K$64,0))</f>
        <v>Vùng 1</v>
      </c>
      <c r="D804" s="43" t="s">
        <v>2653</v>
      </c>
      <c r="E804" t="s">
        <v>2648</v>
      </c>
      <c r="F804" t="str">
        <f>INDEX('Bảng Giá'!$L$2:$L$64,MATCH(TRIM('References data'!E804),'Bảng Giá'!$K$2:$K$64,0))</f>
        <v>Hồ Chí Minh</v>
      </c>
      <c r="G804" t="str">
        <f t="shared" si="12"/>
        <v>Vùng 1-Hồ Chí Minh</v>
      </c>
      <c r="H804" t="str">
        <f>INDEX('Bảng Giá'!$N$2:$N$46,MATCH('References data'!G804,'Bảng Giá'!$Q$2:$Q$46,0))</f>
        <v>Nội Vùng</v>
      </c>
    </row>
    <row r="805" spans="1:8" x14ac:dyDescent="0.25">
      <c r="A805" s="12" t="s">
        <v>2955</v>
      </c>
      <c r="B805" t="s">
        <v>2690</v>
      </c>
      <c r="C805" s="45" t="str">
        <f>INDEX('Bảng Giá'!$L$2:$L$64,MATCH(TRIM('References data'!B805),'Bảng Giá'!$K$2:$K$64,0))</f>
        <v>Vùng 1</v>
      </c>
      <c r="D805" s="43" t="s">
        <v>2653</v>
      </c>
      <c r="E805" t="s">
        <v>2648</v>
      </c>
      <c r="F805" t="str">
        <f>INDEX('Bảng Giá'!$L$2:$L$64,MATCH(TRIM('References data'!E805),'Bảng Giá'!$K$2:$K$64,0))</f>
        <v>Hồ Chí Minh</v>
      </c>
      <c r="G805" t="str">
        <f t="shared" si="12"/>
        <v>Vùng 1-Hồ Chí Minh</v>
      </c>
      <c r="H805" t="str">
        <f>INDEX('Bảng Giá'!$N$2:$N$46,MATCH('References data'!G805,'Bảng Giá'!$Q$2:$Q$46,0))</f>
        <v>Nội Vùng</v>
      </c>
    </row>
    <row r="806" spans="1:8" x14ac:dyDescent="0.25">
      <c r="A806" s="12" t="s">
        <v>2931</v>
      </c>
      <c r="B806" t="s">
        <v>2932</v>
      </c>
      <c r="C806" s="45" t="str">
        <f>INDEX('Bảng Giá'!$L$2:$L$64,MATCH(TRIM('References data'!B806),'Bảng Giá'!$K$2:$K$64,0))</f>
        <v>Vùng 1</v>
      </c>
      <c r="D806" s="43" t="s">
        <v>2653</v>
      </c>
      <c r="E806" t="s">
        <v>2648</v>
      </c>
      <c r="F806" t="str">
        <f>INDEX('Bảng Giá'!$L$2:$L$64,MATCH(TRIM('References data'!E806),'Bảng Giá'!$K$2:$K$64,0))</f>
        <v>Hồ Chí Minh</v>
      </c>
      <c r="G806" t="str">
        <f t="shared" si="12"/>
        <v>Vùng 1-Hồ Chí Minh</v>
      </c>
      <c r="H806" t="str">
        <f>INDEX('Bảng Giá'!$N$2:$N$46,MATCH('References data'!G806,'Bảng Giá'!$Q$2:$Q$46,0))</f>
        <v>Nội Vùng</v>
      </c>
    </row>
    <row r="807" spans="1:8" x14ac:dyDescent="0.25">
      <c r="A807" s="12" t="s">
        <v>2956</v>
      </c>
      <c r="B807" t="s">
        <v>2935</v>
      </c>
      <c r="C807" s="45" t="str">
        <f>INDEX('Bảng Giá'!$L$2:$L$64,MATCH(TRIM('References data'!B807),'Bảng Giá'!$K$2:$K$64,0))</f>
        <v>Vùng 1</v>
      </c>
      <c r="D807" s="43" t="s">
        <v>2653</v>
      </c>
      <c r="E807" t="s">
        <v>2648</v>
      </c>
      <c r="F807" t="str">
        <f>INDEX('Bảng Giá'!$L$2:$L$64,MATCH(TRIM('References data'!E807),'Bảng Giá'!$K$2:$K$64,0))</f>
        <v>Hồ Chí Minh</v>
      </c>
      <c r="G807" t="str">
        <f t="shared" si="12"/>
        <v>Vùng 1-Hồ Chí Minh</v>
      </c>
      <c r="H807" t="str">
        <f>INDEX('Bảng Giá'!$N$2:$N$46,MATCH('References data'!G807,'Bảng Giá'!$Q$2:$Q$46,0))</f>
        <v>Nội Vùng</v>
      </c>
    </row>
    <row r="808" spans="1:8" x14ac:dyDescent="0.25">
      <c r="A808" s="12" t="s">
        <v>2745</v>
      </c>
      <c r="B808" t="s">
        <v>2746</v>
      </c>
      <c r="C808" s="45" t="str">
        <f>INDEX('Bảng Giá'!$L$2:$L$64,MATCH(TRIM('References data'!B808),'Bảng Giá'!$K$2:$K$64,0))</f>
        <v>Vùng 2</v>
      </c>
      <c r="D808" s="43" t="s">
        <v>2653</v>
      </c>
      <c r="E808" t="s">
        <v>2648</v>
      </c>
      <c r="F808" t="str">
        <f>INDEX('Bảng Giá'!$L$2:$L$64,MATCH(TRIM('References data'!E808),'Bảng Giá'!$K$2:$K$64,0))</f>
        <v>Hồ Chí Minh</v>
      </c>
      <c r="G808" t="str">
        <f t="shared" si="12"/>
        <v>Vùng 2-Hồ Chí Minh</v>
      </c>
      <c r="H808" t="str">
        <f>INDEX('Bảng Giá'!$N$2:$N$46,MATCH('References data'!G808,'Bảng Giá'!$Q$2:$Q$46,0))</f>
        <v>Liên Vùng</v>
      </c>
    </row>
    <row r="809" spans="1:8" x14ac:dyDescent="0.25">
      <c r="A809" s="12" t="s">
        <v>2957</v>
      </c>
      <c r="B809" t="s">
        <v>2642</v>
      </c>
      <c r="C809" s="45" t="str">
        <f>INDEX('Bảng Giá'!$L$2:$L$64,MATCH(TRIM('References data'!B809),'Bảng Giá'!$K$2:$K$64,0))</f>
        <v>Vùng 1</v>
      </c>
      <c r="D809" s="43" t="s">
        <v>2653</v>
      </c>
      <c r="E809" t="s">
        <v>2648</v>
      </c>
      <c r="F809" t="str">
        <f>INDEX('Bảng Giá'!$L$2:$L$64,MATCH(TRIM('References data'!E809),'Bảng Giá'!$K$2:$K$64,0))</f>
        <v>Hồ Chí Minh</v>
      </c>
      <c r="G809" t="str">
        <f t="shared" si="12"/>
        <v>Vùng 1-Hồ Chí Minh</v>
      </c>
      <c r="H809" t="str">
        <f>INDEX('Bảng Giá'!$N$2:$N$46,MATCH('References data'!G809,'Bảng Giá'!$Q$2:$Q$46,0))</f>
        <v>Nội Vùng</v>
      </c>
    </row>
    <row r="810" spans="1:8" x14ac:dyDescent="0.25">
      <c r="A810" s="12" t="s">
        <v>2679</v>
      </c>
      <c r="B810" t="s">
        <v>2680</v>
      </c>
      <c r="C810" s="45" t="str">
        <f>INDEX('Bảng Giá'!$L$2:$L$64,MATCH(TRIM('References data'!B810),'Bảng Giá'!$K$2:$K$64,0))</f>
        <v>Vùng 1</v>
      </c>
      <c r="D810" s="43" t="s">
        <v>2653</v>
      </c>
      <c r="E810" t="s">
        <v>2648</v>
      </c>
      <c r="F810" t="str">
        <f>INDEX('Bảng Giá'!$L$2:$L$64,MATCH(TRIM('References data'!E810),'Bảng Giá'!$K$2:$K$64,0))</f>
        <v>Hồ Chí Minh</v>
      </c>
      <c r="G810" t="str">
        <f t="shared" si="12"/>
        <v>Vùng 1-Hồ Chí Minh</v>
      </c>
      <c r="H810" t="str">
        <f>INDEX('Bảng Giá'!$N$2:$N$46,MATCH('References data'!G810,'Bảng Giá'!$Q$2:$Q$46,0))</f>
        <v>Nội Vùng</v>
      </c>
    </row>
    <row r="811" spans="1:8" x14ac:dyDescent="0.25">
      <c r="A811" s="12" t="s">
        <v>2944</v>
      </c>
      <c r="B811" t="s">
        <v>2945</v>
      </c>
      <c r="C811" s="45" t="str">
        <f>INDEX('Bảng Giá'!$L$2:$L$64,MATCH(TRIM('References data'!B811),'Bảng Giá'!$K$2:$K$64,0))</f>
        <v>Vùng 1</v>
      </c>
      <c r="D811" s="43" t="s">
        <v>2653</v>
      </c>
      <c r="E811" t="s">
        <v>2648</v>
      </c>
      <c r="F811" t="str">
        <f>INDEX('Bảng Giá'!$L$2:$L$64,MATCH(TRIM('References data'!E811),'Bảng Giá'!$K$2:$K$64,0))</f>
        <v>Hồ Chí Minh</v>
      </c>
      <c r="G811" t="str">
        <f t="shared" si="12"/>
        <v>Vùng 1-Hồ Chí Minh</v>
      </c>
      <c r="H811" t="str">
        <f>INDEX('Bảng Giá'!$N$2:$N$46,MATCH('References data'!G811,'Bảng Giá'!$Q$2:$Q$46,0))</f>
        <v>Nội Vùng</v>
      </c>
    </row>
    <row r="812" spans="1:8" x14ac:dyDescent="0.25">
      <c r="A812" s="12" t="s">
        <v>2958</v>
      </c>
      <c r="B812" t="s">
        <v>2729</v>
      </c>
      <c r="C812" s="45" t="str">
        <f>INDEX('Bảng Giá'!$L$2:$L$64,MATCH(TRIM('References data'!B812),'Bảng Giá'!$K$2:$K$64,0))</f>
        <v>Vùng 1</v>
      </c>
      <c r="D812" s="43" t="s">
        <v>2653</v>
      </c>
      <c r="E812" t="s">
        <v>2648</v>
      </c>
      <c r="F812" t="str">
        <f>INDEX('Bảng Giá'!$L$2:$L$64,MATCH(TRIM('References data'!E812),'Bảng Giá'!$K$2:$K$64,0))</f>
        <v>Hồ Chí Minh</v>
      </c>
      <c r="G812" t="str">
        <f t="shared" si="12"/>
        <v>Vùng 1-Hồ Chí Minh</v>
      </c>
      <c r="H812" t="str">
        <f>INDEX('Bảng Giá'!$N$2:$N$46,MATCH('References data'!G812,'Bảng Giá'!$Q$2:$Q$46,0))</f>
        <v>Nội Vùng</v>
      </c>
    </row>
    <row r="813" spans="1:8" x14ac:dyDescent="0.25">
      <c r="A813" s="12" t="s">
        <v>2959</v>
      </c>
      <c r="B813" t="s">
        <v>2686</v>
      </c>
      <c r="C813" s="45" t="str">
        <f>INDEX('Bảng Giá'!$L$2:$L$64,MATCH(TRIM('References data'!B813),'Bảng Giá'!$K$2:$K$64,0))</f>
        <v>Vùng 1</v>
      </c>
      <c r="D813" s="43" t="s">
        <v>2653</v>
      </c>
      <c r="E813" t="s">
        <v>2648</v>
      </c>
      <c r="F813" t="str">
        <f>INDEX('Bảng Giá'!$L$2:$L$64,MATCH(TRIM('References data'!E813),'Bảng Giá'!$K$2:$K$64,0))</f>
        <v>Hồ Chí Minh</v>
      </c>
      <c r="G813" t="str">
        <f t="shared" si="12"/>
        <v>Vùng 1-Hồ Chí Minh</v>
      </c>
      <c r="H813" t="str">
        <f>INDEX('Bảng Giá'!$N$2:$N$46,MATCH('References data'!G813,'Bảng Giá'!$Q$2:$Q$46,0))</f>
        <v>Nội Vùng</v>
      </c>
    </row>
    <row r="814" spans="1:8" x14ac:dyDescent="0.25">
      <c r="A814" s="12" t="s">
        <v>2786</v>
      </c>
      <c r="B814" t="s">
        <v>2787</v>
      </c>
      <c r="C814" s="45" t="str">
        <f>INDEX('Bảng Giá'!$L$2:$L$64,MATCH(TRIM('References data'!B814),'Bảng Giá'!$K$2:$K$64,0))</f>
        <v>Vùng 1</v>
      </c>
      <c r="D814" s="43" t="s">
        <v>2653</v>
      </c>
      <c r="E814" t="s">
        <v>2648</v>
      </c>
      <c r="F814" t="str">
        <f>INDEX('Bảng Giá'!$L$2:$L$64,MATCH(TRIM('References data'!E814),'Bảng Giá'!$K$2:$K$64,0))</f>
        <v>Hồ Chí Minh</v>
      </c>
      <c r="G814" t="str">
        <f t="shared" si="12"/>
        <v>Vùng 1-Hồ Chí Minh</v>
      </c>
      <c r="H814" t="str">
        <f>INDEX('Bảng Giá'!$N$2:$N$46,MATCH('References data'!G814,'Bảng Giá'!$Q$2:$Q$46,0))</f>
        <v>Nội Vùng</v>
      </c>
    </row>
    <row r="815" spans="1:8" x14ac:dyDescent="0.25">
      <c r="A815" s="12" t="s">
        <v>2718</v>
      </c>
      <c r="B815" t="s">
        <v>2684</v>
      </c>
      <c r="C815" s="45" t="str">
        <f>INDEX('Bảng Giá'!$L$2:$L$64,MATCH(TRIM('References data'!B815),'Bảng Giá'!$K$2:$K$64,0))</f>
        <v>Vùng 1</v>
      </c>
      <c r="D815" s="43" t="s">
        <v>2653</v>
      </c>
      <c r="E815" t="s">
        <v>2648</v>
      </c>
      <c r="F815" t="str">
        <f>INDEX('Bảng Giá'!$L$2:$L$64,MATCH(TRIM('References data'!E815),'Bảng Giá'!$K$2:$K$64,0))</f>
        <v>Hồ Chí Minh</v>
      </c>
      <c r="G815" t="str">
        <f t="shared" si="12"/>
        <v>Vùng 1-Hồ Chí Minh</v>
      </c>
      <c r="H815" t="str">
        <f>INDEX('Bảng Giá'!$N$2:$N$46,MATCH('References data'!G815,'Bảng Giá'!$Q$2:$Q$46,0))</f>
        <v>Nội Vùng</v>
      </c>
    </row>
    <row r="816" spans="1:8" x14ac:dyDescent="0.25">
      <c r="A816" s="12" t="s">
        <v>2960</v>
      </c>
      <c r="B816" t="s">
        <v>2932</v>
      </c>
      <c r="C816" s="45" t="str">
        <f>INDEX('Bảng Giá'!$L$2:$L$64,MATCH(TRIM('References data'!B816),'Bảng Giá'!$K$2:$K$64,0))</f>
        <v>Vùng 1</v>
      </c>
      <c r="D816" s="43" t="s">
        <v>2653</v>
      </c>
      <c r="E816" t="s">
        <v>2648</v>
      </c>
      <c r="F816" t="str">
        <f>INDEX('Bảng Giá'!$L$2:$L$64,MATCH(TRIM('References data'!E816),'Bảng Giá'!$K$2:$K$64,0))</f>
        <v>Hồ Chí Minh</v>
      </c>
      <c r="G816" t="str">
        <f t="shared" si="12"/>
        <v>Vùng 1-Hồ Chí Minh</v>
      </c>
      <c r="H816" t="str">
        <f>INDEX('Bảng Giá'!$N$2:$N$46,MATCH('References data'!G816,'Bảng Giá'!$Q$2:$Q$46,0))</f>
        <v>Nội Vùng</v>
      </c>
    </row>
    <row r="817" spans="1:8" x14ac:dyDescent="0.25">
      <c r="A817" s="12" t="s">
        <v>2961</v>
      </c>
      <c r="B817" t="s">
        <v>2712</v>
      </c>
      <c r="C817" s="45" t="str">
        <f>INDEX('Bảng Giá'!$L$2:$L$64,MATCH(TRIM('References data'!B817),'Bảng Giá'!$K$2:$K$64,0))</f>
        <v>Vùng 1</v>
      </c>
      <c r="D817" s="43" t="s">
        <v>2653</v>
      </c>
      <c r="E817" t="s">
        <v>2648</v>
      </c>
      <c r="F817" t="str">
        <f>INDEX('Bảng Giá'!$L$2:$L$64,MATCH(TRIM('References data'!E817),'Bảng Giá'!$K$2:$K$64,0))</f>
        <v>Hồ Chí Minh</v>
      </c>
      <c r="G817" t="str">
        <f t="shared" si="12"/>
        <v>Vùng 1-Hồ Chí Minh</v>
      </c>
      <c r="H817" t="str">
        <f>INDEX('Bảng Giá'!$N$2:$N$46,MATCH('References data'!G817,'Bảng Giá'!$Q$2:$Q$46,0))</f>
        <v>Nội Vùng</v>
      </c>
    </row>
    <row r="818" spans="1:8" x14ac:dyDescent="0.25">
      <c r="A818" s="12" t="s">
        <v>2718</v>
      </c>
      <c r="B818" t="s">
        <v>2684</v>
      </c>
      <c r="C818" s="45" t="str">
        <f>INDEX('Bảng Giá'!$L$2:$L$64,MATCH(TRIM('References data'!B818),'Bảng Giá'!$K$2:$K$64,0))</f>
        <v>Vùng 1</v>
      </c>
      <c r="D818" s="43" t="s">
        <v>2653</v>
      </c>
      <c r="E818" t="s">
        <v>2648</v>
      </c>
      <c r="F818" t="str">
        <f>INDEX('Bảng Giá'!$L$2:$L$64,MATCH(TRIM('References data'!E818),'Bảng Giá'!$K$2:$K$64,0))</f>
        <v>Hồ Chí Minh</v>
      </c>
      <c r="G818" t="str">
        <f t="shared" si="12"/>
        <v>Vùng 1-Hồ Chí Minh</v>
      </c>
      <c r="H818" t="str">
        <f>INDEX('Bảng Giá'!$N$2:$N$46,MATCH('References data'!G818,'Bảng Giá'!$Q$2:$Q$46,0))</f>
        <v>Nội Vùng</v>
      </c>
    </row>
    <row r="819" spans="1:8" x14ac:dyDescent="0.25">
      <c r="A819" s="12" t="s">
        <v>2741</v>
      </c>
      <c r="B819" t="s">
        <v>2669</v>
      </c>
      <c r="C819" s="45" t="str">
        <f>INDEX('Bảng Giá'!$L$2:$L$64,MATCH(TRIM('References data'!B819),'Bảng Giá'!$K$2:$K$64,0))</f>
        <v>Vùng 2</v>
      </c>
      <c r="D819" s="43" t="s">
        <v>2653</v>
      </c>
      <c r="E819" t="s">
        <v>2648</v>
      </c>
      <c r="F819" t="str">
        <f>INDEX('Bảng Giá'!$L$2:$L$64,MATCH(TRIM('References data'!E819),'Bảng Giá'!$K$2:$K$64,0))</f>
        <v>Hồ Chí Minh</v>
      </c>
      <c r="G819" t="str">
        <f t="shared" si="12"/>
        <v>Vùng 2-Hồ Chí Minh</v>
      </c>
      <c r="H819" t="str">
        <f>INDEX('Bảng Giá'!$N$2:$N$46,MATCH('References data'!G819,'Bảng Giá'!$Q$2:$Q$46,0))</f>
        <v>Liên Vùng</v>
      </c>
    </row>
    <row r="820" spans="1:8" x14ac:dyDescent="0.25">
      <c r="A820" s="12" t="s">
        <v>2775</v>
      </c>
      <c r="B820" t="s">
        <v>2727</v>
      </c>
      <c r="C820" s="45" t="str">
        <f>INDEX('Bảng Giá'!$L$2:$L$64,MATCH(TRIM('References data'!B820),'Bảng Giá'!$K$2:$K$64,0))</f>
        <v>Vùng 1</v>
      </c>
      <c r="D820" s="43" t="s">
        <v>2653</v>
      </c>
      <c r="E820" t="s">
        <v>2648</v>
      </c>
      <c r="F820" t="str">
        <f>INDEX('Bảng Giá'!$L$2:$L$64,MATCH(TRIM('References data'!E820),'Bảng Giá'!$K$2:$K$64,0))</f>
        <v>Hồ Chí Minh</v>
      </c>
      <c r="G820" t="str">
        <f t="shared" si="12"/>
        <v>Vùng 1-Hồ Chí Minh</v>
      </c>
      <c r="H820" t="str">
        <f>INDEX('Bảng Giá'!$N$2:$N$46,MATCH('References data'!G820,'Bảng Giá'!$Q$2:$Q$46,0))</f>
        <v>Nội Vùng</v>
      </c>
    </row>
    <row r="821" spans="1:8" x14ac:dyDescent="0.25">
      <c r="A821" s="12" t="s">
        <v>2683</v>
      </c>
      <c r="B821" t="s">
        <v>2684</v>
      </c>
      <c r="C821" s="45" t="str">
        <f>INDEX('Bảng Giá'!$L$2:$L$64,MATCH(TRIM('References data'!B821),'Bảng Giá'!$K$2:$K$64,0))</f>
        <v>Vùng 1</v>
      </c>
      <c r="D821" s="43" t="s">
        <v>2653</v>
      </c>
      <c r="E821" t="s">
        <v>2648</v>
      </c>
      <c r="F821" t="str">
        <f>INDEX('Bảng Giá'!$L$2:$L$64,MATCH(TRIM('References data'!E821),'Bảng Giá'!$K$2:$K$64,0))</f>
        <v>Hồ Chí Minh</v>
      </c>
      <c r="G821" t="str">
        <f t="shared" si="12"/>
        <v>Vùng 1-Hồ Chí Minh</v>
      </c>
      <c r="H821" t="str">
        <f>INDEX('Bảng Giá'!$N$2:$N$46,MATCH('References data'!G821,'Bảng Giá'!$Q$2:$Q$46,0))</f>
        <v>Nội Vùng</v>
      </c>
    </row>
    <row r="822" spans="1:8" x14ac:dyDescent="0.25">
      <c r="A822" s="12" t="s">
        <v>2723</v>
      </c>
      <c r="B822" t="s">
        <v>2708</v>
      </c>
      <c r="C822" s="45" t="str">
        <f>INDEX('Bảng Giá'!$L$2:$L$64,MATCH(TRIM('References data'!B822),'Bảng Giá'!$K$2:$K$64,0))</f>
        <v>Vùng 1</v>
      </c>
      <c r="D822" s="43" t="s">
        <v>2653</v>
      </c>
      <c r="E822" t="s">
        <v>2648</v>
      </c>
      <c r="F822" t="str">
        <f>INDEX('Bảng Giá'!$L$2:$L$64,MATCH(TRIM('References data'!E822),'Bảng Giá'!$K$2:$K$64,0))</f>
        <v>Hồ Chí Minh</v>
      </c>
      <c r="G822" t="str">
        <f t="shared" si="12"/>
        <v>Vùng 1-Hồ Chí Minh</v>
      </c>
      <c r="H822" t="str">
        <f>INDEX('Bảng Giá'!$N$2:$N$46,MATCH('References data'!G822,'Bảng Giá'!$Q$2:$Q$46,0))</f>
        <v>Nội Vùng</v>
      </c>
    </row>
    <row r="823" spans="1:8" x14ac:dyDescent="0.25">
      <c r="A823" s="12" t="s">
        <v>2931</v>
      </c>
      <c r="B823" t="s">
        <v>2932</v>
      </c>
      <c r="C823" s="45" t="str">
        <f>INDEX('Bảng Giá'!$L$2:$L$64,MATCH(TRIM('References data'!B823),'Bảng Giá'!$K$2:$K$64,0))</f>
        <v>Vùng 1</v>
      </c>
      <c r="D823" s="43" t="s">
        <v>2653</v>
      </c>
      <c r="E823" t="s">
        <v>2648</v>
      </c>
      <c r="F823" t="str">
        <f>INDEX('Bảng Giá'!$L$2:$L$64,MATCH(TRIM('References data'!E823),'Bảng Giá'!$K$2:$K$64,0))</f>
        <v>Hồ Chí Minh</v>
      </c>
      <c r="G823" t="str">
        <f t="shared" si="12"/>
        <v>Vùng 1-Hồ Chí Minh</v>
      </c>
      <c r="H823" t="str">
        <f>INDEX('Bảng Giá'!$N$2:$N$46,MATCH('References data'!G823,'Bảng Giá'!$Q$2:$Q$46,0))</f>
        <v>Nội Vùng</v>
      </c>
    </row>
    <row r="824" spans="1:8" x14ac:dyDescent="0.25">
      <c r="A824" s="12" t="s">
        <v>2679</v>
      </c>
      <c r="B824" t="s">
        <v>2680</v>
      </c>
      <c r="C824" s="45" t="str">
        <f>INDEX('Bảng Giá'!$L$2:$L$64,MATCH(TRIM('References data'!B824),'Bảng Giá'!$K$2:$K$64,0))</f>
        <v>Vùng 1</v>
      </c>
      <c r="D824" s="43" t="s">
        <v>2653</v>
      </c>
      <c r="E824" t="s">
        <v>2648</v>
      </c>
      <c r="F824" t="str">
        <f>INDEX('Bảng Giá'!$L$2:$L$64,MATCH(TRIM('References data'!E824),'Bảng Giá'!$K$2:$K$64,0))</f>
        <v>Hồ Chí Minh</v>
      </c>
      <c r="G824" t="str">
        <f t="shared" si="12"/>
        <v>Vùng 1-Hồ Chí Minh</v>
      </c>
      <c r="H824" t="str">
        <f>INDEX('Bảng Giá'!$N$2:$N$46,MATCH('References data'!G824,'Bảng Giá'!$Q$2:$Q$46,0))</f>
        <v>Nội Vùng</v>
      </c>
    </row>
    <row r="825" spans="1:8" x14ac:dyDescent="0.25">
      <c r="A825" s="12" t="s">
        <v>2931</v>
      </c>
      <c r="B825" t="s">
        <v>2932</v>
      </c>
      <c r="C825" s="45" t="str">
        <f>INDEX('Bảng Giá'!$L$2:$L$64,MATCH(TRIM('References data'!B825),'Bảng Giá'!$K$2:$K$64,0))</f>
        <v>Vùng 1</v>
      </c>
      <c r="D825" s="43" t="s">
        <v>2653</v>
      </c>
      <c r="E825" t="s">
        <v>2648</v>
      </c>
      <c r="F825" t="str">
        <f>INDEX('Bảng Giá'!$L$2:$L$64,MATCH(TRIM('References data'!E825),'Bảng Giá'!$K$2:$K$64,0))</f>
        <v>Hồ Chí Minh</v>
      </c>
      <c r="G825" t="str">
        <f t="shared" si="12"/>
        <v>Vùng 1-Hồ Chí Minh</v>
      </c>
      <c r="H825" t="str">
        <f>INDEX('Bảng Giá'!$N$2:$N$46,MATCH('References data'!G825,'Bảng Giá'!$Q$2:$Q$46,0))</f>
        <v>Nội Vùng</v>
      </c>
    </row>
    <row r="826" spans="1:8" x14ac:dyDescent="0.25">
      <c r="A826" s="12" t="s">
        <v>2942</v>
      </c>
      <c r="B826" t="s">
        <v>2690</v>
      </c>
      <c r="C826" s="45" t="str">
        <f>INDEX('Bảng Giá'!$L$2:$L$64,MATCH(TRIM('References data'!B826),'Bảng Giá'!$K$2:$K$64,0))</f>
        <v>Vùng 1</v>
      </c>
      <c r="D826" s="43" t="s">
        <v>2653</v>
      </c>
      <c r="E826" t="s">
        <v>2648</v>
      </c>
      <c r="F826" t="str">
        <f>INDEX('Bảng Giá'!$L$2:$L$64,MATCH(TRIM('References data'!E826),'Bảng Giá'!$K$2:$K$64,0))</f>
        <v>Hồ Chí Minh</v>
      </c>
      <c r="G826" t="str">
        <f t="shared" si="12"/>
        <v>Vùng 1-Hồ Chí Minh</v>
      </c>
      <c r="H826" t="str">
        <f>INDEX('Bảng Giá'!$N$2:$N$46,MATCH('References data'!G826,'Bảng Giá'!$Q$2:$Q$46,0))</f>
        <v>Nội Vùng</v>
      </c>
    </row>
    <row r="827" spans="1:8" x14ac:dyDescent="0.25">
      <c r="A827" s="12" t="s">
        <v>2749</v>
      </c>
      <c r="B827" t="s">
        <v>2686</v>
      </c>
      <c r="C827" s="45" t="str">
        <f>INDEX('Bảng Giá'!$L$2:$L$64,MATCH(TRIM('References data'!B827),'Bảng Giá'!$K$2:$K$64,0))</f>
        <v>Vùng 1</v>
      </c>
      <c r="D827" s="43" t="s">
        <v>2653</v>
      </c>
      <c r="E827" t="s">
        <v>2648</v>
      </c>
      <c r="F827" t="str">
        <f>INDEX('Bảng Giá'!$L$2:$L$64,MATCH(TRIM('References data'!E827),'Bảng Giá'!$K$2:$K$64,0))</f>
        <v>Hồ Chí Minh</v>
      </c>
      <c r="G827" t="str">
        <f t="shared" si="12"/>
        <v>Vùng 1-Hồ Chí Minh</v>
      </c>
      <c r="H827" t="str">
        <f>INDEX('Bảng Giá'!$N$2:$N$46,MATCH('References data'!G827,'Bảng Giá'!$Q$2:$Q$46,0))</f>
        <v>Nội Vùng</v>
      </c>
    </row>
    <row r="828" spans="1:8" x14ac:dyDescent="0.25">
      <c r="A828" s="12" t="s">
        <v>2929</v>
      </c>
      <c r="B828" t="s">
        <v>2787</v>
      </c>
      <c r="C828" s="45" t="str">
        <f>INDEX('Bảng Giá'!$L$2:$L$64,MATCH(TRIM('References data'!B828),'Bảng Giá'!$K$2:$K$64,0))</f>
        <v>Vùng 1</v>
      </c>
      <c r="D828" s="43" t="s">
        <v>2653</v>
      </c>
      <c r="E828" t="s">
        <v>2648</v>
      </c>
      <c r="F828" t="str">
        <f>INDEX('Bảng Giá'!$L$2:$L$64,MATCH(TRIM('References data'!E828),'Bảng Giá'!$K$2:$K$64,0))</f>
        <v>Hồ Chí Minh</v>
      </c>
      <c r="G828" t="str">
        <f t="shared" si="12"/>
        <v>Vùng 1-Hồ Chí Minh</v>
      </c>
      <c r="H828" t="str">
        <f>INDEX('Bảng Giá'!$N$2:$N$46,MATCH('References data'!G828,'Bảng Giá'!$Q$2:$Q$46,0))</f>
        <v>Nội Vùng</v>
      </c>
    </row>
    <row r="829" spans="1:8" x14ac:dyDescent="0.25">
      <c r="A829" s="12" t="s">
        <v>2745</v>
      </c>
      <c r="B829" t="s">
        <v>2746</v>
      </c>
      <c r="C829" s="45" t="str">
        <f>INDEX('Bảng Giá'!$L$2:$L$64,MATCH(TRIM('References data'!B829),'Bảng Giá'!$K$2:$K$64,0))</f>
        <v>Vùng 2</v>
      </c>
      <c r="D829" s="43" t="s">
        <v>2653</v>
      </c>
      <c r="E829" t="s">
        <v>2648</v>
      </c>
      <c r="F829" t="str">
        <f>INDEX('Bảng Giá'!$L$2:$L$64,MATCH(TRIM('References data'!E829),'Bảng Giá'!$K$2:$K$64,0))</f>
        <v>Hồ Chí Minh</v>
      </c>
      <c r="G829" t="str">
        <f t="shared" si="12"/>
        <v>Vùng 2-Hồ Chí Minh</v>
      </c>
      <c r="H829" t="str">
        <f>INDEX('Bảng Giá'!$N$2:$N$46,MATCH('References data'!G829,'Bảng Giá'!$Q$2:$Q$46,0))</f>
        <v>Liên Vùng</v>
      </c>
    </row>
    <row r="830" spans="1:8" x14ac:dyDescent="0.25">
      <c r="A830" s="12" t="s">
        <v>2719</v>
      </c>
      <c r="B830" t="s">
        <v>2642</v>
      </c>
      <c r="C830" s="45" t="str">
        <f>INDEX('Bảng Giá'!$L$2:$L$64,MATCH(TRIM('References data'!B830),'Bảng Giá'!$K$2:$K$64,0))</f>
        <v>Vùng 1</v>
      </c>
      <c r="D830" s="43" t="s">
        <v>2653</v>
      </c>
      <c r="E830" t="s">
        <v>2648</v>
      </c>
      <c r="F830" t="str">
        <f>INDEX('Bảng Giá'!$L$2:$L$64,MATCH(TRIM('References data'!E830),'Bảng Giá'!$K$2:$K$64,0))</f>
        <v>Hồ Chí Minh</v>
      </c>
      <c r="G830" t="str">
        <f t="shared" si="12"/>
        <v>Vùng 1-Hồ Chí Minh</v>
      </c>
      <c r="H830" t="str">
        <f>INDEX('Bảng Giá'!$N$2:$N$46,MATCH('References data'!G830,'Bảng Giá'!$Q$2:$Q$46,0))</f>
        <v>Nội Vùng</v>
      </c>
    </row>
    <row r="831" spans="1:8" x14ac:dyDescent="0.25">
      <c r="A831" s="12" t="s">
        <v>2962</v>
      </c>
      <c r="B831" t="s">
        <v>2717</v>
      </c>
      <c r="C831" s="45" t="str">
        <f>INDEX('Bảng Giá'!$L$2:$L$64,MATCH(TRIM('References data'!B831),'Bảng Giá'!$K$2:$K$64,0))</f>
        <v>Vùng 1</v>
      </c>
      <c r="D831" s="43" t="s">
        <v>2653</v>
      </c>
      <c r="E831" t="s">
        <v>2648</v>
      </c>
      <c r="F831" t="str">
        <f>INDEX('Bảng Giá'!$L$2:$L$64,MATCH(TRIM('References data'!E831),'Bảng Giá'!$K$2:$K$64,0))</f>
        <v>Hồ Chí Minh</v>
      </c>
      <c r="G831" t="str">
        <f t="shared" si="12"/>
        <v>Vùng 1-Hồ Chí Minh</v>
      </c>
      <c r="H831" t="str">
        <f>INDEX('Bảng Giá'!$N$2:$N$46,MATCH('References data'!G831,'Bảng Giá'!$Q$2:$Q$46,0))</f>
        <v>Nội Vùng</v>
      </c>
    </row>
    <row r="832" spans="1:8" x14ac:dyDescent="0.25">
      <c r="A832" s="12" t="s">
        <v>2954</v>
      </c>
      <c r="B832" t="s">
        <v>2729</v>
      </c>
      <c r="C832" s="45" t="str">
        <f>INDEX('Bảng Giá'!$L$2:$L$64,MATCH(TRIM('References data'!B832),'Bảng Giá'!$K$2:$K$64,0))</f>
        <v>Vùng 1</v>
      </c>
      <c r="D832" s="43" t="s">
        <v>2653</v>
      </c>
      <c r="E832" t="s">
        <v>2648</v>
      </c>
      <c r="F832" t="str">
        <f>INDEX('Bảng Giá'!$L$2:$L$64,MATCH(TRIM('References data'!E832),'Bảng Giá'!$K$2:$K$64,0))</f>
        <v>Hồ Chí Minh</v>
      </c>
      <c r="G832" t="str">
        <f t="shared" si="12"/>
        <v>Vùng 1-Hồ Chí Minh</v>
      </c>
      <c r="H832" t="str">
        <f>INDEX('Bảng Giá'!$N$2:$N$46,MATCH('References data'!G832,'Bảng Giá'!$Q$2:$Q$46,0))</f>
        <v>Nội Vùng</v>
      </c>
    </row>
    <row r="833" spans="1:8" x14ac:dyDescent="0.25">
      <c r="A833" s="12" t="s">
        <v>2723</v>
      </c>
      <c r="B833" t="s">
        <v>2708</v>
      </c>
      <c r="C833" s="45" t="str">
        <f>INDEX('Bảng Giá'!$L$2:$L$64,MATCH(TRIM('References data'!B833),'Bảng Giá'!$K$2:$K$64,0))</f>
        <v>Vùng 1</v>
      </c>
      <c r="D833" s="43" t="s">
        <v>2653</v>
      </c>
      <c r="E833" t="s">
        <v>2648</v>
      </c>
      <c r="F833" t="str">
        <f>INDEX('Bảng Giá'!$L$2:$L$64,MATCH(TRIM('References data'!E833),'Bảng Giá'!$K$2:$K$64,0))</f>
        <v>Hồ Chí Minh</v>
      </c>
      <c r="G833" t="str">
        <f t="shared" si="12"/>
        <v>Vùng 1-Hồ Chí Minh</v>
      </c>
      <c r="H833" t="str">
        <f>INDEX('Bảng Giá'!$N$2:$N$46,MATCH('References data'!G833,'Bảng Giá'!$Q$2:$Q$46,0))</f>
        <v>Nội Vùng</v>
      </c>
    </row>
    <row r="834" spans="1:8" x14ac:dyDescent="0.25">
      <c r="A834" s="12" t="s">
        <v>2697</v>
      </c>
      <c r="B834" t="s">
        <v>2686</v>
      </c>
      <c r="C834" s="45" t="str">
        <f>INDEX('Bảng Giá'!$L$2:$L$64,MATCH(TRIM('References data'!B834),'Bảng Giá'!$K$2:$K$64,0))</f>
        <v>Vùng 1</v>
      </c>
      <c r="D834" s="43" t="s">
        <v>2653</v>
      </c>
      <c r="E834" t="s">
        <v>2648</v>
      </c>
      <c r="F834" t="str">
        <f>INDEX('Bảng Giá'!$L$2:$L$64,MATCH(TRIM('References data'!E834),'Bảng Giá'!$K$2:$K$64,0))</f>
        <v>Hồ Chí Minh</v>
      </c>
      <c r="G834" t="str">
        <f t="shared" si="12"/>
        <v>Vùng 1-Hồ Chí Minh</v>
      </c>
      <c r="H834" t="str">
        <f>INDEX('Bảng Giá'!$N$2:$N$46,MATCH('References data'!G834,'Bảng Giá'!$Q$2:$Q$46,0))</f>
        <v>Nội Vùng</v>
      </c>
    </row>
    <row r="835" spans="1:8" x14ac:dyDescent="0.25">
      <c r="A835" s="12" t="s">
        <v>2718</v>
      </c>
      <c r="B835" t="s">
        <v>2684</v>
      </c>
      <c r="C835" s="45" t="str">
        <f>INDEX('Bảng Giá'!$L$2:$L$64,MATCH(TRIM('References data'!B835),'Bảng Giá'!$K$2:$K$64,0))</f>
        <v>Vùng 1</v>
      </c>
      <c r="D835" s="43" t="s">
        <v>2653</v>
      </c>
      <c r="E835" t="s">
        <v>2648</v>
      </c>
      <c r="F835" t="str">
        <f>INDEX('Bảng Giá'!$L$2:$L$64,MATCH(TRIM('References data'!E835),'Bảng Giá'!$K$2:$K$64,0))</f>
        <v>Hồ Chí Minh</v>
      </c>
      <c r="G835" t="str">
        <f t="shared" si="12"/>
        <v>Vùng 1-Hồ Chí Minh</v>
      </c>
      <c r="H835" t="str">
        <f>INDEX('Bảng Giá'!$N$2:$N$46,MATCH('References data'!G835,'Bảng Giá'!$Q$2:$Q$46,0))</f>
        <v>Nội Vùng</v>
      </c>
    </row>
    <row r="836" spans="1:8" x14ac:dyDescent="0.25">
      <c r="A836" s="12" t="s">
        <v>2674</v>
      </c>
      <c r="B836" t="s">
        <v>2675</v>
      </c>
      <c r="C836" s="45" t="str">
        <f>INDEX('Bảng Giá'!$L$2:$L$64,MATCH(TRIM('References data'!B836),'Bảng Giá'!$K$2:$K$64,0))</f>
        <v>Vùng 1</v>
      </c>
      <c r="D836" s="43" t="s">
        <v>2653</v>
      </c>
      <c r="E836" t="s">
        <v>2648</v>
      </c>
      <c r="F836" t="str">
        <f>INDEX('Bảng Giá'!$L$2:$L$64,MATCH(TRIM('References data'!E836),'Bảng Giá'!$K$2:$K$64,0))</f>
        <v>Hồ Chí Minh</v>
      </c>
      <c r="G836" t="str">
        <f t="shared" ref="G836:G899" si="13">C836&amp;"-"&amp;F836</f>
        <v>Vùng 1-Hồ Chí Minh</v>
      </c>
      <c r="H836" t="str">
        <f>INDEX('Bảng Giá'!$N$2:$N$46,MATCH('References data'!G836,'Bảng Giá'!$Q$2:$Q$46,0))</f>
        <v>Nội Vùng</v>
      </c>
    </row>
    <row r="837" spans="1:8" x14ac:dyDescent="0.25">
      <c r="A837" s="12" t="s">
        <v>2723</v>
      </c>
      <c r="B837" t="s">
        <v>2708</v>
      </c>
      <c r="C837" s="45" t="str">
        <f>INDEX('Bảng Giá'!$L$2:$L$64,MATCH(TRIM('References data'!B837),'Bảng Giá'!$K$2:$K$64,0))</f>
        <v>Vùng 1</v>
      </c>
      <c r="D837" s="43" t="s">
        <v>2653</v>
      </c>
      <c r="E837" t="s">
        <v>2648</v>
      </c>
      <c r="F837" t="str">
        <f>INDEX('Bảng Giá'!$L$2:$L$64,MATCH(TRIM('References data'!E837),'Bảng Giá'!$K$2:$K$64,0))</f>
        <v>Hồ Chí Minh</v>
      </c>
      <c r="G837" t="str">
        <f t="shared" si="13"/>
        <v>Vùng 1-Hồ Chí Minh</v>
      </c>
      <c r="H837" t="str">
        <f>INDEX('Bảng Giá'!$N$2:$N$46,MATCH('References data'!G837,'Bảng Giá'!$Q$2:$Q$46,0))</f>
        <v>Nội Vùng</v>
      </c>
    </row>
    <row r="838" spans="1:8" x14ac:dyDescent="0.25">
      <c r="A838" s="12" t="s">
        <v>2749</v>
      </c>
      <c r="B838" t="s">
        <v>2686</v>
      </c>
      <c r="C838" s="45" t="str">
        <f>INDEX('Bảng Giá'!$L$2:$L$64,MATCH(TRIM('References data'!B838),'Bảng Giá'!$K$2:$K$64,0))</f>
        <v>Vùng 1</v>
      </c>
      <c r="D838" s="43" t="s">
        <v>2653</v>
      </c>
      <c r="E838" t="s">
        <v>2648</v>
      </c>
      <c r="F838" t="str">
        <f>INDEX('Bảng Giá'!$L$2:$L$64,MATCH(TRIM('References data'!E838),'Bảng Giá'!$K$2:$K$64,0))</f>
        <v>Hồ Chí Minh</v>
      </c>
      <c r="G838" t="str">
        <f t="shared" si="13"/>
        <v>Vùng 1-Hồ Chí Minh</v>
      </c>
      <c r="H838" t="str">
        <f>INDEX('Bảng Giá'!$N$2:$N$46,MATCH('References data'!G838,'Bảng Giá'!$Q$2:$Q$46,0))</f>
        <v>Nội Vùng</v>
      </c>
    </row>
    <row r="839" spans="1:8" x14ac:dyDescent="0.25">
      <c r="A839" s="12" t="s">
        <v>2955</v>
      </c>
      <c r="B839" t="s">
        <v>2690</v>
      </c>
      <c r="C839" s="45" t="str">
        <f>INDEX('Bảng Giá'!$L$2:$L$64,MATCH(TRIM('References data'!B839),'Bảng Giá'!$K$2:$K$64,0))</f>
        <v>Vùng 1</v>
      </c>
      <c r="D839" s="43" t="s">
        <v>2653</v>
      </c>
      <c r="E839" t="s">
        <v>2648</v>
      </c>
      <c r="F839" t="str">
        <f>INDEX('Bảng Giá'!$L$2:$L$64,MATCH(TRIM('References data'!E839),'Bảng Giá'!$K$2:$K$64,0))</f>
        <v>Hồ Chí Minh</v>
      </c>
      <c r="G839" t="str">
        <f t="shared" si="13"/>
        <v>Vùng 1-Hồ Chí Minh</v>
      </c>
      <c r="H839" t="str">
        <f>INDEX('Bảng Giá'!$N$2:$N$46,MATCH('References data'!G839,'Bảng Giá'!$Q$2:$Q$46,0))</f>
        <v>Nội Vùng</v>
      </c>
    </row>
    <row r="840" spans="1:8" x14ac:dyDescent="0.25">
      <c r="A840" s="12" t="s">
        <v>2963</v>
      </c>
      <c r="B840" t="s">
        <v>2680</v>
      </c>
      <c r="C840" s="45" t="str">
        <f>INDEX('Bảng Giá'!$L$2:$L$64,MATCH(TRIM('References data'!B840),'Bảng Giá'!$K$2:$K$64,0))</f>
        <v>Vùng 1</v>
      </c>
      <c r="D840" s="43" t="s">
        <v>2653</v>
      </c>
      <c r="E840" t="s">
        <v>2648</v>
      </c>
      <c r="F840" t="str">
        <f>INDEX('Bảng Giá'!$L$2:$L$64,MATCH(TRIM('References data'!E840),'Bảng Giá'!$K$2:$K$64,0))</f>
        <v>Hồ Chí Minh</v>
      </c>
      <c r="G840" t="str">
        <f t="shared" si="13"/>
        <v>Vùng 1-Hồ Chí Minh</v>
      </c>
      <c r="H840" t="str">
        <f>INDEX('Bảng Giá'!$N$2:$N$46,MATCH('References data'!G840,'Bảng Giá'!$Q$2:$Q$46,0))</f>
        <v>Nội Vùng</v>
      </c>
    </row>
    <row r="841" spans="1:8" x14ac:dyDescent="0.25">
      <c r="A841" s="12" t="s">
        <v>2718</v>
      </c>
      <c r="B841" t="s">
        <v>2684</v>
      </c>
      <c r="C841" s="45" t="str">
        <f>INDEX('Bảng Giá'!$L$2:$L$64,MATCH(TRIM('References data'!B841),'Bảng Giá'!$K$2:$K$64,0))</f>
        <v>Vùng 1</v>
      </c>
      <c r="D841" s="43" t="s">
        <v>2653</v>
      </c>
      <c r="E841" t="s">
        <v>2648</v>
      </c>
      <c r="F841" t="str">
        <f>INDEX('Bảng Giá'!$L$2:$L$64,MATCH(TRIM('References data'!E841),'Bảng Giá'!$K$2:$K$64,0))</f>
        <v>Hồ Chí Minh</v>
      </c>
      <c r="G841" t="str">
        <f t="shared" si="13"/>
        <v>Vùng 1-Hồ Chí Minh</v>
      </c>
      <c r="H841" t="str">
        <f>INDEX('Bảng Giá'!$N$2:$N$46,MATCH('References data'!G841,'Bảng Giá'!$Q$2:$Q$46,0))</f>
        <v>Nội Vùng</v>
      </c>
    </row>
    <row r="842" spans="1:8" x14ac:dyDescent="0.25">
      <c r="A842" s="12" t="s">
        <v>2723</v>
      </c>
      <c r="B842" t="s">
        <v>2708</v>
      </c>
      <c r="C842" s="45" t="str">
        <f>INDEX('Bảng Giá'!$L$2:$L$64,MATCH(TRIM('References data'!B842),'Bảng Giá'!$K$2:$K$64,0))</f>
        <v>Vùng 1</v>
      </c>
      <c r="D842" s="43" t="s">
        <v>2653</v>
      </c>
      <c r="E842" t="s">
        <v>2648</v>
      </c>
      <c r="F842" t="str">
        <f>INDEX('Bảng Giá'!$L$2:$L$64,MATCH(TRIM('References data'!E842),'Bảng Giá'!$K$2:$K$64,0))</f>
        <v>Hồ Chí Minh</v>
      </c>
      <c r="G842" t="str">
        <f t="shared" si="13"/>
        <v>Vùng 1-Hồ Chí Minh</v>
      </c>
      <c r="H842" t="str">
        <f>INDEX('Bảng Giá'!$N$2:$N$46,MATCH('References data'!G842,'Bảng Giá'!$Q$2:$Q$46,0))</f>
        <v>Nội Vùng</v>
      </c>
    </row>
    <row r="843" spans="1:8" x14ac:dyDescent="0.25">
      <c r="A843" s="12" t="s">
        <v>2964</v>
      </c>
      <c r="B843" t="s">
        <v>2746</v>
      </c>
      <c r="C843" s="45" t="str">
        <f>INDEX('Bảng Giá'!$L$2:$L$64,MATCH(TRIM('References data'!B843),'Bảng Giá'!$K$2:$K$64,0))</f>
        <v>Vùng 2</v>
      </c>
      <c r="D843" s="43" t="s">
        <v>2653</v>
      </c>
      <c r="E843" t="s">
        <v>2648</v>
      </c>
      <c r="F843" t="str">
        <f>INDEX('Bảng Giá'!$L$2:$L$64,MATCH(TRIM('References data'!E843),'Bảng Giá'!$K$2:$K$64,0))</f>
        <v>Hồ Chí Minh</v>
      </c>
      <c r="G843" t="str">
        <f t="shared" si="13"/>
        <v>Vùng 2-Hồ Chí Minh</v>
      </c>
      <c r="H843" t="str">
        <f>INDEX('Bảng Giá'!$N$2:$N$46,MATCH('References data'!G843,'Bảng Giá'!$Q$2:$Q$46,0))</f>
        <v>Liên Vùng</v>
      </c>
    </row>
    <row r="844" spans="1:8" x14ac:dyDescent="0.25">
      <c r="A844" s="12" t="s">
        <v>2643</v>
      </c>
      <c r="B844" t="s">
        <v>2642</v>
      </c>
      <c r="C844" s="45" t="str">
        <f>INDEX('Bảng Giá'!$L$2:$L$64,MATCH(TRIM('References data'!B844),'Bảng Giá'!$K$2:$K$64,0))</f>
        <v>Vùng 1</v>
      </c>
      <c r="D844" s="43" t="s">
        <v>2653</v>
      </c>
      <c r="E844" t="s">
        <v>2648</v>
      </c>
      <c r="F844" t="str">
        <f>INDEX('Bảng Giá'!$L$2:$L$64,MATCH(TRIM('References data'!E844),'Bảng Giá'!$K$2:$K$64,0))</f>
        <v>Hồ Chí Minh</v>
      </c>
      <c r="G844" t="str">
        <f t="shared" si="13"/>
        <v>Vùng 1-Hồ Chí Minh</v>
      </c>
      <c r="H844" t="str">
        <f>INDEX('Bảng Giá'!$N$2:$N$46,MATCH('References data'!G844,'Bảng Giá'!$Q$2:$Q$46,0))</f>
        <v>Nội Vùng</v>
      </c>
    </row>
    <row r="845" spans="1:8" x14ac:dyDescent="0.25">
      <c r="A845" s="12" t="s">
        <v>2689</v>
      </c>
      <c r="B845" t="s">
        <v>2690</v>
      </c>
      <c r="C845" s="45" t="str">
        <f>INDEX('Bảng Giá'!$L$2:$L$64,MATCH(TRIM('References data'!B845),'Bảng Giá'!$K$2:$K$64,0))</f>
        <v>Vùng 1</v>
      </c>
      <c r="D845" s="43" t="s">
        <v>2653</v>
      </c>
      <c r="E845" t="s">
        <v>2648</v>
      </c>
      <c r="F845" t="str">
        <f>INDEX('Bảng Giá'!$L$2:$L$64,MATCH(TRIM('References data'!E845),'Bảng Giá'!$K$2:$K$64,0))</f>
        <v>Hồ Chí Minh</v>
      </c>
      <c r="G845" t="str">
        <f t="shared" si="13"/>
        <v>Vùng 1-Hồ Chí Minh</v>
      </c>
      <c r="H845" t="str">
        <f>INDEX('Bảng Giá'!$N$2:$N$46,MATCH('References data'!G845,'Bảng Giá'!$Q$2:$Q$46,0))</f>
        <v>Nội Vùng</v>
      </c>
    </row>
    <row r="846" spans="1:8" x14ac:dyDescent="0.25">
      <c r="A846" s="12" t="s">
        <v>2767</v>
      </c>
      <c r="B846" t="s">
        <v>2768</v>
      </c>
      <c r="C846" s="45" t="str">
        <f>INDEX('Bảng Giá'!$L$2:$L$64,MATCH(TRIM('References data'!B846),'Bảng Giá'!$K$2:$K$64,0))</f>
        <v>Vùng 1</v>
      </c>
      <c r="D846" s="43" t="s">
        <v>2653</v>
      </c>
      <c r="E846" t="s">
        <v>2648</v>
      </c>
      <c r="F846" t="str">
        <f>INDEX('Bảng Giá'!$L$2:$L$64,MATCH(TRIM('References data'!E846),'Bảng Giá'!$K$2:$K$64,0))</f>
        <v>Hồ Chí Minh</v>
      </c>
      <c r="G846" t="str">
        <f t="shared" si="13"/>
        <v>Vùng 1-Hồ Chí Minh</v>
      </c>
      <c r="H846" t="str">
        <f>INDEX('Bảng Giá'!$N$2:$N$46,MATCH('References data'!G846,'Bảng Giá'!$Q$2:$Q$46,0))</f>
        <v>Nội Vùng</v>
      </c>
    </row>
    <row r="847" spans="1:8" x14ac:dyDescent="0.25">
      <c r="A847" s="12" t="s">
        <v>2670</v>
      </c>
      <c r="B847" t="s">
        <v>2671</v>
      </c>
      <c r="C847" s="45" t="str">
        <f>INDEX('Bảng Giá'!$L$2:$L$64,MATCH(TRIM('References data'!B847),'Bảng Giá'!$K$2:$K$64,0))</f>
        <v>Vùng 2</v>
      </c>
      <c r="D847" s="43" t="s">
        <v>2653</v>
      </c>
      <c r="E847" t="s">
        <v>2648</v>
      </c>
      <c r="F847" t="str">
        <f>INDEX('Bảng Giá'!$L$2:$L$64,MATCH(TRIM('References data'!E847),'Bảng Giá'!$K$2:$K$64,0))</f>
        <v>Hồ Chí Minh</v>
      </c>
      <c r="G847" t="str">
        <f t="shared" si="13"/>
        <v>Vùng 2-Hồ Chí Minh</v>
      </c>
      <c r="H847" t="str">
        <f>INDEX('Bảng Giá'!$N$2:$N$46,MATCH('References data'!G847,'Bảng Giá'!$Q$2:$Q$46,0))</f>
        <v>Liên Vùng</v>
      </c>
    </row>
    <row r="848" spans="1:8" x14ac:dyDescent="0.25">
      <c r="A848" s="12" t="s">
        <v>2760</v>
      </c>
      <c r="B848" t="s">
        <v>2686</v>
      </c>
      <c r="C848" s="45" t="str">
        <f>INDEX('Bảng Giá'!$L$2:$L$64,MATCH(TRIM('References data'!B848),'Bảng Giá'!$K$2:$K$64,0))</f>
        <v>Vùng 1</v>
      </c>
      <c r="D848" s="43" t="s">
        <v>2653</v>
      </c>
      <c r="E848" t="s">
        <v>2648</v>
      </c>
      <c r="F848" t="str">
        <f>INDEX('Bảng Giá'!$L$2:$L$64,MATCH(TRIM('References data'!E848),'Bảng Giá'!$K$2:$K$64,0))</f>
        <v>Hồ Chí Minh</v>
      </c>
      <c r="G848" t="str">
        <f t="shared" si="13"/>
        <v>Vùng 1-Hồ Chí Minh</v>
      </c>
      <c r="H848" t="str">
        <f>INDEX('Bảng Giá'!$N$2:$N$46,MATCH('References data'!G848,'Bảng Giá'!$Q$2:$Q$46,0))</f>
        <v>Nội Vùng</v>
      </c>
    </row>
    <row r="849" spans="1:8" x14ac:dyDescent="0.25">
      <c r="A849" s="12" t="s">
        <v>2965</v>
      </c>
      <c r="B849" t="s">
        <v>2950</v>
      </c>
      <c r="C849" s="45" t="str">
        <f>INDEX('Bảng Giá'!$L$2:$L$64,MATCH(TRIM('References data'!B849),'Bảng Giá'!$K$2:$K$64,0))</f>
        <v>Vùng 1</v>
      </c>
      <c r="D849" s="43" t="s">
        <v>2653</v>
      </c>
      <c r="E849" t="s">
        <v>2648</v>
      </c>
      <c r="F849" t="str">
        <f>INDEX('Bảng Giá'!$L$2:$L$64,MATCH(TRIM('References data'!E849),'Bảng Giá'!$K$2:$K$64,0))</f>
        <v>Hồ Chí Minh</v>
      </c>
      <c r="G849" t="str">
        <f t="shared" si="13"/>
        <v>Vùng 1-Hồ Chí Minh</v>
      </c>
      <c r="H849" t="str">
        <f>INDEX('Bảng Giá'!$N$2:$N$46,MATCH('References data'!G849,'Bảng Giá'!$Q$2:$Q$46,0))</f>
        <v>Nội Vùng</v>
      </c>
    </row>
    <row r="850" spans="1:8" x14ac:dyDescent="0.25">
      <c r="A850" s="12" t="s">
        <v>2747</v>
      </c>
      <c r="B850" t="s">
        <v>2748</v>
      </c>
      <c r="C850" s="45" t="str">
        <f>INDEX('Bảng Giá'!$L$2:$L$64,MATCH(TRIM('References data'!B850),'Bảng Giá'!$K$2:$K$64,0))</f>
        <v>Vùng 1</v>
      </c>
      <c r="D850" s="43" t="s">
        <v>2653</v>
      </c>
      <c r="E850" t="s">
        <v>2648</v>
      </c>
      <c r="F850" t="str">
        <f>INDEX('Bảng Giá'!$L$2:$L$64,MATCH(TRIM('References data'!E850),'Bảng Giá'!$K$2:$K$64,0))</f>
        <v>Hồ Chí Minh</v>
      </c>
      <c r="G850" t="str">
        <f t="shared" si="13"/>
        <v>Vùng 1-Hồ Chí Minh</v>
      </c>
      <c r="H850" t="str">
        <f>INDEX('Bảng Giá'!$N$2:$N$46,MATCH('References data'!G850,'Bảng Giá'!$Q$2:$Q$46,0))</f>
        <v>Nội Vùng</v>
      </c>
    </row>
    <row r="851" spans="1:8" x14ac:dyDescent="0.25">
      <c r="A851" s="12" t="s">
        <v>2674</v>
      </c>
      <c r="B851" t="s">
        <v>2675</v>
      </c>
      <c r="C851" s="45" t="str">
        <f>INDEX('Bảng Giá'!$L$2:$L$64,MATCH(TRIM('References data'!B851),'Bảng Giá'!$K$2:$K$64,0))</f>
        <v>Vùng 1</v>
      </c>
      <c r="D851" s="43" t="s">
        <v>2653</v>
      </c>
      <c r="E851" t="s">
        <v>2648</v>
      </c>
      <c r="F851" t="str">
        <f>INDEX('Bảng Giá'!$L$2:$L$64,MATCH(TRIM('References data'!E851),'Bảng Giá'!$K$2:$K$64,0))</f>
        <v>Hồ Chí Minh</v>
      </c>
      <c r="G851" t="str">
        <f t="shared" si="13"/>
        <v>Vùng 1-Hồ Chí Minh</v>
      </c>
      <c r="H851" t="str">
        <f>INDEX('Bảng Giá'!$N$2:$N$46,MATCH('References data'!G851,'Bảng Giá'!$Q$2:$Q$46,0))</f>
        <v>Nội Vùng</v>
      </c>
    </row>
    <row r="852" spans="1:8" x14ac:dyDescent="0.25">
      <c r="A852" s="12" t="s">
        <v>2723</v>
      </c>
      <c r="B852" t="s">
        <v>2708</v>
      </c>
      <c r="C852" s="45" t="str">
        <f>INDEX('Bảng Giá'!$L$2:$L$64,MATCH(TRIM('References data'!B852),'Bảng Giá'!$K$2:$K$64,0))</f>
        <v>Vùng 1</v>
      </c>
      <c r="D852" s="43" t="s">
        <v>2653</v>
      </c>
      <c r="E852" t="s">
        <v>2648</v>
      </c>
      <c r="F852" t="str">
        <f>INDEX('Bảng Giá'!$L$2:$L$64,MATCH(TRIM('References data'!E852),'Bảng Giá'!$K$2:$K$64,0))</f>
        <v>Hồ Chí Minh</v>
      </c>
      <c r="G852" t="str">
        <f t="shared" si="13"/>
        <v>Vùng 1-Hồ Chí Minh</v>
      </c>
      <c r="H852" t="str">
        <f>INDEX('Bảng Giá'!$N$2:$N$46,MATCH('References data'!G852,'Bảng Giá'!$Q$2:$Q$46,0))</f>
        <v>Nội Vùng</v>
      </c>
    </row>
    <row r="853" spans="1:8" x14ac:dyDescent="0.25">
      <c r="A853" s="12" t="s">
        <v>2957</v>
      </c>
      <c r="B853" t="s">
        <v>2642</v>
      </c>
      <c r="C853" s="45" t="str">
        <f>INDEX('Bảng Giá'!$L$2:$L$64,MATCH(TRIM('References data'!B853),'Bảng Giá'!$K$2:$K$64,0))</f>
        <v>Vùng 1</v>
      </c>
      <c r="D853" s="43" t="s">
        <v>2653</v>
      </c>
      <c r="E853" t="s">
        <v>2648</v>
      </c>
      <c r="F853" t="str">
        <f>INDEX('Bảng Giá'!$L$2:$L$64,MATCH(TRIM('References data'!E853),'Bảng Giá'!$K$2:$K$64,0))</f>
        <v>Hồ Chí Minh</v>
      </c>
      <c r="G853" t="str">
        <f t="shared" si="13"/>
        <v>Vùng 1-Hồ Chí Minh</v>
      </c>
      <c r="H853" t="str">
        <f>INDEX('Bảng Giá'!$N$2:$N$46,MATCH('References data'!G853,'Bảng Giá'!$Q$2:$Q$46,0))</f>
        <v>Nội Vùng</v>
      </c>
    </row>
    <row r="854" spans="1:8" x14ac:dyDescent="0.25">
      <c r="A854" s="12" t="s">
        <v>2749</v>
      </c>
      <c r="B854" t="s">
        <v>2686</v>
      </c>
      <c r="C854" s="45" t="str">
        <f>INDEX('Bảng Giá'!$L$2:$L$64,MATCH(TRIM('References data'!B854),'Bảng Giá'!$K$2:$K$64,0))</f>
        <v>Vùng 1</v>
      </c>
      <c r="D854" s="43" t="s">
        <v>2653</v>
      </c>
      <c r="E854" t="s">
        <v>2648</v>
      </c>
      <c r="F854" t="str">
        <f>INDEX('Bảng Giá'!$L$2:$L$64,MATCH(TRIM('References data'!E854),'Bảng Giá'!$K$2:$K$64,0))</f>
        <v>Hồ Chí Minh</v>
      </c>
      <c r="G854" t="str">
        <f t="shared" si="13"/>
        <v>Vùng 1-Hồ Chí Minh</v>
      </c>
      <c r="H854" t="str">
        <f>INDEX('Bảng Giá'!$N$2:$N$46,MATCH('References data'!G854,'Bảng Giá'!$Q$2:$Q$46,0))</f>
        <v>Nội Vùng</v>
      </c>
    </row>
    <row r="855" spans="1:8" x14ac:dyDescent="0.25">
      <c r="A855" s="12" t="s">
        <v>2702</v>
      </c>
      <c r="B855" t="s">
        <v>2690</v>
      </c>
      <c r="C855" s="45" t="str">
        <f>INDEX('Bảng Giá'!$L$2:$L$64,MATCH(TRIM('References data'!B855),'Bảng Giá'!$K$2:$K$64,0))</f>
        <v>Vùng 1</v>
      </c>
      <c r="D855" s="43" t="s">
        <v>2653</v>
      </c>
      <c r="E855" t="s">
        <v>2648</v>
      </c>
      <c r="F855" t="str">
        <f>INDEX('Bảng Giá'!$L$2:$L$64,MATCH(TRIM('References data'!E855),'Bảng Giá'!$K$2:$K$64,0))</f>
        <v>Hồ Chí Minh</v>
      </c>
      <c r="G855" t="str">
        <f t="shared" si="13"/>
        <v>Vùng 1-Hồ Chí Minh</v>
      </c>
      <c r="H855" t="str">
        <f>INDEX('Bảng Giá'!$N$2:$N$46,MATCH('References data'!G855,'Bảng Giá'!$Q$2:$Q$46,0))</f>
        <v>Nội Vùng</v>
      </c>
    </row>
    <row r="856" spans="1:8" x14ac:dyDescent="0.25">
      <c r="A856" s="12" t="s">
        <v>2716</v>
      </c>
      <c r="B856" t="s">
        <v>2717</v>
      </c>
      <c r="C856" s="45" t="str">
        <f>INDEX('Bảng Giá'!$L$2:$L$64,MATCH(TRIM('References data'!B856),'Bảng Giá'!$K$2:$K$64,0))</f>
        <v>Vùng 1</v>
      </c>
      <c r="D856" s="43" t="s">
        <v>2653</v>
      </c>
      <c r="E856" t="s">
        <v>2648</v>
      </c>
      <c r="F856" t="str">
        <f>INDEX('Bảng Giá'!$L$2:$L$64,MATCH(TRIM('References data'!E856),'Bảng Giá'!$K$2:$K$64,0))</f>
        <v>Hồ Chí Minh</v>
      </c>
      <c r="G856" t="str">
        <f t="shared" si="13"/>
        <v>Vùng 1-Hồ Chí Minh</v>
      </c>
      <c r="H856" t="str">
        <f>INDEX('Bảng Giá'!$N$2:$N$46,MATCH('References data'!G856,'Bảng Giá'!$Q$2:$Q$46,0))</f>
        <v>Nội Vùng</v>
      </c>
    </row>
    <row r="857" spans="1:8" x14ac:dyDescent="0.25">
      <c r="A857" s="12" t="s">
        <v>2723</v>
      </c>
      <c r="B857" t="s">
        <v>2708</v>
      </c>
      <c r="C857" s="45" t="str">
        <f>INDEX('Bảng Giá'!$L$2:$L$64,MATCH(TRIM('References data'!B857),'Bảng Giá'!$K$2:$K$64,0))</f>
        <v>Vùng 1</v>
      </c>
      <c r="D857" s="43" t="s">
        <v>2653</v>
      </c>
      <c r="E857" t="s">
        <v>2648</v>
      </c>
      <c r="F857" t="str">
        <f>INDEX('Bảng Giá'!$L$2:$L$64,MATCH(TRIM('References data'!E857),'Bảng Giá'!$K$2:$K$64,0))</f>
        <v>Hồ Chí Minh</v>
      </c>
      <c r="G857" t="str">
        <f t="shared" si="13"/>
        <v>Vùng 1-Hồ Chí Minh</v>
      </c>
      <c r="H857" t="str">
        <f>INDEX('Bảng Giá'!$N$2:$N$46,MATCH('References data'!G857,'Bảng Giá'!$Q$2:$Q$46,0))</f>
        <v>Nội Vùng</v>
      </c>
    </row>
    <row r="858" spans="1:8" x14ac:dyDescent="0.25">
      <c r="A858" s="12" t="s">
        <v>2946</v>
      </c>
      <c r="B858" t="s">
        <v>2667</v>
      </c>
      <c r="C858" s="45" t="str">
        <f>INDEX('Bảng Giá'!$L$2:$L$64,MATCH(TRIM('References data'!B858),'Bảng Giá'!$K$2:$K$64,0))</f>
        <v>Vùng 1</v>
      </c>
      <c r="D858" s="43" t="s">
        <v>2653</v>
      </c>
      <c r="E858" t="s">
        <v>2648</v>
      </c>
      <c r="F858" t="str">
        <f>INDEX('Bảng Giá'!$L$2:$L$64,MATCH(TRIM('References data'!E858),'Bảng Giá'!$K$2:$K$64,0))</f>
        <v>Hồ Chí Minh</v>
      </c>
      <c r="G858" t="str">
        <f t="shared" si="13"/>
        <v>Vùng 1-Hồ Chí Minh</v>
      </c>
      <c r="H858" t="str">
        <f>INDEX('Bảng Giá'!$N$2:$N$46,MATCH('References data'!G858,'Bảng Giá'!$Q$2:$Q$46,0))</f>
        <v>Nội Vùng</v>
      </c>
    </row>
    <row r="859" spans="1:8" x14ac:dyDescent="0.25">
      <c r="A859" s="12" t="s">
        <v>2936</v>
      </c>
      <c r="B859" t="s">
        <v>2686</v>
      </c>
      <c r="C859" s="45" t="str">
        <f>INDEX('Bảng Giá'!$L$2:$L$64,MATCH(TRIM('References data'!B859),'Bảng Giá'!$K$2:$K$64,0))</f>
        <v>Vùng 1</v>
      </c>
      <c r="D859" s="43" t="s">
        <v>2653</v>
      </c>
      <c r="E859" t="s">
        <v>2648</v>
      </c>
      <c r="F859" t="str">
        <f>INDEX('Bảng Giá'!$L$2:$L$64,MATCH(TRIM('References data'!E859),'Bảng Giá'!$K$2:$K$64,0))</f>
        <v>Hồ Chí Minh</v>
      </c>
      <c r="G859" t="str">
        <f t="shared" si="13"/>
        <v>Vùng 1-Hồ Chí Minh</v>
      </c>
      <c r="H859" t="str">
        <f>INDEX('Bảng Giá'!$N$2:$N$46,MATCH('References data'!G859,'Bảng Giá'!$Q$2:$Q$46,0))</f>
        <v>Nội Vùng</v>
      </c>
    </row>
    <row r="860" spans="1:8" x14ac:dyDescent="0.25">
      <c r="A860" s="12" t="s">
        <v>2966</v>
      </c>
      <c r="B860" t="s">
        <v>2656</v>
      </c>
      <c r="C860" s="45" t="str">
        <f>INDEX('Bảng Giá'!$L$2:$L$64,MATCH(TRIM('References data'!B860),'Bảng Giá'!$K$2:$K$64,0))</f>
        <v>Vùng 1</v>
      </c>
      <c r="D860" s="43" t="s">
        <v>2653</v>
      </c>
      <c r="E860" t="s">
        <v>2648</v>
      </c>
      <c r="F860" t="str">
        <f>INDEX('Bảng Giá'!$L$2:$L$64,MATCH(TRIM('References data'!E860),'Bảng Giá'!$K$2:$K$64,0))</f>
        <v>Hồ Chí Minh</v>
      </c>
      <c r="G860" t="str">
        <f t="shared" si="13"/>
        <v>Vùng 1-Hồ Chí Minh</v>
      </c>
      <c r="H860" t="str">
        <f>INDEX('Bảng Giá'!$N$2:$N$46,MATCH('References data'!G860,'Bảng Giá'!$Q$2:$Q$46,0))</f>
        <v>Nội Vùng</v>
      </c>
    </row>
    <row r="861" spans="1:8" x14ac:dyDescent="0.25">
      <c r="A861" s="12" t="s">
        <v>2775</v>
      </c>
      <c r="B861" t="s">
        <v>2727</v>
      </c>
      <c r="C861" s="45" t="str">
        <f>INDEX('Bảng Giá'!$L$2:$L$64,MATCH(TRIM('References data'!B861),'Bảng Giá'!$K$2:$K$64,0))</f>
        <v>Vùng 1</v>
      </c>
      <c r="D861" s="43" t="s">
        <v>2653</v>
      </c>
      <c r="E861" t="s">
        <v>2648</v>
      </c>
      <c r="F861" t="str">
        <f>INDEX('Bảng Giá'!$L$2:$L$64,MATCH(TRIM('References data'!E861),'Bảng Giá'!$K$2:$K$64,0))</f>
        <v>Hồ Chí Minh</v>
      </c>
      <c r="G861" t="str">
        <f t="shared" si="13"/>
        <v>Vùng 1-Hồ Chí Minh</v>
      </c>
      <c r="H861" t="str">
        <f>INDEX('Bảng Giá'!$N$2:$N$46,MATCH('References data'!G861,'Bảng Giá'!$Q$2:$Q$46,0))</f>
        <v>Nội Vùng</v>
      </c>
    </row>
    <row r="862" spans="1:8" x14ac:dyDescent="0.25">
      <c r="A862" s="12" t="s">
        <v>2967</v>
      </c>
      <c r="B862" t="s">
        <v>2680</v>
      </c>
      <c r="C862" s="45" t="str">
        <f>INDEX('Bảng Giá'!$L$2:$L$64,MATCH(TRIM('References data'!B862),'Bảng Giá'!$K$2:$K$64,0))</f>
        <v>Vùng 1</v>
      </c>
      <c r="D862" s="43" t="s">
        <v>2653</v>
      </c>
      <c r="E862" t="s">
        <v>2648</v>
      </c>
      <c r="F862" t="str">
        <f>INDEX('Bảng Giá'!$L$2:$L$64,MATCH(TRIM('References data'!E862),'Bảng Giá'!$K$2:$K$64,0))</f>
        <v>Hồ Chí Minh</v>
      </c>
      <c r="G862" t="str">
        <f t="shared" si="13"/>
        <v>Vùng 1-Hồ Chí Minh</v>
      </c>
      <c r="H862" t="str">
        <f>INDEX('Bảng Giá'!$N$2:$N$46,MATCH('References data'!G862,'Bảng Giá'!$Q$2:$Q$46,0))</f>
        <v>Nội Vùng</v>
      </c>
    </row>
    <row r="863" spans="1:8" x14ac:dyDescent="0.25">
      <c r="A863" s="12" t="s">
        <v>2946</v>
      </c>
      <c r="B863" t="s">
        <v>2667</v>
      </c>
      <c r="C863" s="45" t="str">
        <f>INDEX('Bảng Giá'!$L$2:$L$64,MATCH(TRIM('References data'!B863),'Bảng Giá'!$K$2:$K$64,0))</f>
        <v>Vùng 1</v>
      </c>
      <c r="D863" s="43" t="s">
        <v>2653</v>
      </c>
      <c r="E863" t="s">
        <v>2648</v>
      </c>
      <c r="F863" t="str">
        <f>INDEX('Bảng Giá'!$L$2:$L$64,MATCH(TRIM('References data'!E863),'Bảng Giá'!$K$2:$K$64,0))</f>
        <v>Hồ Chí Minh</v>
      </c>
      <c r="G863" t="str">
        <f t="shared" si="13"/>
        <v>Vùng 1-Hồ Chí Minh</v>
      </c>
      <c r="H863" t="str">
        <f>INDEX('Bảng Giá'!$N$2:$N$46,MATCH('References data'!G863,'Bảng Giá'!$Q$2:$Q$46,0))</f>
        <v>Nội Vùng</v>
      </c>
    </row>
    <row r="864" spans="1:8" x14ac:dyDescent="0.25">
      <c r="A864" s="12" t="s">
        <v>2949</v>
      </c>
      <c r="B864" t="s">
        <v>2950</v>
      </c>
      <c r="C864" s="45" t="str">
        <f>INDEX('Bảng Giá'!$L$2:$L$64,MATCH(TRIM('References data'!B864),'Bảng Giá'!$K$2:$K$64,0))</f>
        <v>Vùng 1</v>
      </c>
      <c r="D864" s="43" t="s">
        <v>2653</v>
      </c>
      <c r="E864" t="s">
        <v>2648</v>
      </c>
      <c r="F864" t="str">
        <f>INDEX('Bảng Giá'!$L$2:$L$64,MATCH(TRIM('References data'!E864),'Bảng Giá'!$K$2:$K$64,0))</f>
        <v>Hồ Chí Minh</v>
      </c>
      <c r="G864" t="str">
        <f t="shared" si="13"/>
        <v>Vùng 1-Hồ Chí Minh</v>
      </c>
      <c r="H864" t="str">
        <f>INDEX('Bảng Giá'!$N$2:$N$46,MATCH('References data'!G864,'Bảng Giá'!$Q$2:$Q$46,0))</f>
        <v>Nội Vùng</v>
      </c>
    </row>
    <row r="865" spans="1:8" x14ac:dyDescent="0.25">
      <c r="A865" s="12" t="s">
        <v>2968</v>
      </c>
      <c r="B865" t="s">
        <v>2644</v>
      </c>
      <c r="C865" s="45" t="str">
        <f>INDEX('Bảng Giá'!$L$2:$L$64,MATCH(TRIM('References data'!B865),'Bảng Giá'!$K$2:$K$64,0))</f>
        <v>Vùng 1</v>
      </c>
      <c r="D865" s="43" t="s">
        <v>2653</v>
      </c>
      <c r="E865" t="s">
        <v>2648</v>
      </c>
      <c r="F865" t="str">
        <f>INDEX('Bảng Giá'!$L$2:$L$64,MATCH(TRIM('References data'!E865),'Bảng Giá'!$K$2:$K$64,0))</f>
        <v>Hồ Chí Minh</v>
      </c>
      <c r="G865" t="str">
        <f t="shared" si="13"/>
        <v>Vùng 1-Hồ Chí Minh</v>
      </c>
      <c r="H865" t="str">
        <f>INDEX('Bảng Giá'!$N$2:$N$46,MATCH('References data'!G865,'Bảng Giá'!$Q$2:$Q$46,0))</f>
        <v>Nội Vùng</v>
      </c>
    </row>
    <row r="866" spans="1:8" x14ac:dyDescent="0.25">
      <c r="A866" s="12" t="s">
        <v>2929</v>
      </c>
      <c r="B866" t="s">
        <v>2787</v>
      </c>
      <c r="C866" s="45" t="str">
        <f>INDEX('Bảng Giá'!$L$2:$L$64,MATCH(TRIM('References data'!B866),'Bảng Giá'!$K$2:$K$64,0))</f>
        <v>Vùng 1</v>
      </c>
      <c r="D866" s="43" t="s">
        <v>2653</v>
      </c>
      <c r="E866" t="s">
        <v>2648</v>
      </c>
      <c r="F866" t="str">
        <f>INDEX('Bảng Giá'!$L$2:$L$64,MATCH(TRIM('References data'!E866),'Bảng Giá'!$K$2:$K$64,0))</f>
        <v>Hồ Chí Minh</v>
      </c>
      <c r="G866" t="str">
        <f t="shared" si="13"/>
        <v>Vùng 1-Hồ Chí Minh</v>
      </c>
      <c r="H866" t="str">
        <f>INDEX('Bảng Giá'!$N$2:$N$46,MATCH('References data'!G866,'Bảng Giá'!$Q$2:$Q$46,0))</f>
        <v>Nội Vùng</v>
      </c>
    </row>
    <row r="867" spans="1:8" x14ac:dyDescent="0.25">
      <c r="A867" s="12" t="s">
        <v>2969</v>
      </c>
      <c r="B867" t="s">
        <v>2939</v>
      </c>
      <c r="C867" s="45" t="str">
        <f>INDEX('Bảng Giá'!$L$2:$L$64,MATCH(TRIM('References data'!B867),'Bảng Giá'!$K$2:$K$64,0))</f>
        <v>Vùng 1</v>
      </c>
      <c r="D867" s="43" t="s">
        <v>2653</v>
      </c>
      <c r="E867" t="s">
        <v>2648</v>
      </c>
      <c r="F867" t="str">
        <f>INDEX('Bảng Giá'!$L$2:$L$64,MATCH(TRIM('References data'!E867),'Bảng Giá'!$K$2:$K$64,0))</f>
        <v>Hồ Chí Minh</v>
      </c>
      <c r="G867" t="str">
        <f t="shared" si="13"/>
        <v>Vùng 1-Hồ Chí Minh</v>
      </c>
      <c r="H867" t="str">
        <f>INDEX('Bảng Giá'!$N$2:$N$46,MATCH('References data'!G867,'Bảng Giá'!$Q$2:$Q$46,0))</f>
        <v>Nội Vùng</v>
      </c>
    </row>
    <row r="868" spans="1:8" x14ac:dyDescent="0.25">
      <c r="A868" s="12" t="s">
        <v>2970</v>
      </c>
      <c r="B868" t="s">
        <v>2680</v>
      </c>
      <c r="C868" s="45" t="str">
        <f>INDEX('Bảng Giá'!$L$2:$L$64,MATCH(TRIM('References data'!B868),'Bảng Giá'!$K$2:$K$64,0))</f>
        <v>Vùng 1</v>
      </c>
      <c r="D868" s="43" t="s">
        <v>2653</v>
      </c>
      <c r="E868" t="s">
        <v>2648</v>
      </c>
      <c r="F868" t="str">
        <f>INDEX('Bảng Giá'!$L$2:$L$64,MATCH(TRIM('References data'!E868),'Bảng Giá'!$K$2:$K$64,0))</f>
        <v>Hồ Chí Minh</v>
      </c>
      <c r="G868" t="str">
        <f t="shared" si="13"/>
        <v>Vùng 1-Hồ Chí Minh</v>
      </c>
      <c r="H868" t="str">
        <f>INDEX('Bảng Giá'!$N$2:$N$46,MATCH('References data'!G868,'Bảng Giá'!$Q$2:$Q$46,0))</f>
        <v>Nội Vùng</v>
      </c>
    </row>
    <row r="869" spans="1:8" x14ac:dyDescent="0.25">
      <c r="A869" s="12" t="s">
        <v>2971</v>
      </c>
      <c r="B869" t="s">
        <v>2667</v>
      </c>
      <c r="C869" s="45" t="str">
        <f>INDEX('Bảng Giá'!$L$2:$L$64,MATCH(TRIM('References data'!B869),'Bảng Giá'!$K$2:$K$64,0))</f>
        <v>Vùng 1</v>
      </c>
      <c r="D869" s="43" t="s">
        <v>2653</v>
      </c>
      <c r="E869" t="s">
        <v>2648</v>
      </c>
      <c r="F869" t="str">
        <f>INDEX('Bảng Giá'!$L$2:$L$64,MATCH(TRIM('References data'!E869),'Bảng Giá'!$K$2:$K$64,0))</f>
        <v>Hồ Chí Minh</v>
      </c>
      <c r="G869" t="str">
        <f t="shared" si="13"/>
        <v>Vùng 1-Hồ Chí Minh</v>
      </c>
      <c r="H869" t="str">
        <f>INDEX('Bảng Giá'!$N$2:$N$46,MATCH('References data'!G869,'Bảng Giá'!$Q$2:$Q$46,0))</f>
        <v>Nội Vùng</v>
      </c>
    </row>
    <row r="870" spans="1:8" x14ac:dyDescent="0.25">
      <c r="A870" s="12" t="s">
        <v>2972</v>
      </c>
      <c r="B870" t="s">
        <v>2680</v>
      </c>
      <c r="C870" s="45" t="str">
        <f>INDEX('Bảng Giá'!$L$2:$L$64,MATCH(TRIM('References data'!B870),'Bảng Giá'!$K$2:$K$64,0))</f>
        <v>Vùng 1</v>
      </c>
      <c r="D870" s="43" t="s">
        <v>2653</v>
      </c>
      <c r="E870" t="s">
        <v>2648</v>
      </c>
      <c r="F870" t="str">
        <f>INDEX('Bảng Giá'!$L$2:$L$64,MATCH(TRIM('References data'!E870),'Bảng Giá'!$K$2:$K$64,0))</f>
        <v>Hồ Chí Minh</v>
      </c>
      <c r="G870" t="str">
        <f t="shared" si="13"/>
        <v>Vùng 1-Hồ Chí Minh</v>
      </c>
      <c r="H870" t="str">
        <f>INDEX('Bảng Giá'!$N$2:$N$46,MATCH('References data'!G870,'Bảng Giá'!$Q$2:$Q$46,0))</f>
        <v>Nội Vùng</v>
      </c>
    </row>
    <row r="871" spans="1:8" x14ac:dyDescent="0.25">
      <c r="A871" s="12" t="s">
        <v>2973</v>
      </c>
      <c r="B871" t="s">
        <v>2727</v>
      </c>
      <c r="C871" s="45" t="str">
        <f>INDEX('Bảng Giá'!$L$2:$L$64,MATCH(TRIM('References data'!B871),'Bảng Giá'!$K$2:$K$64,0))</f>
        <v>Vùng 1</v>
      </c>
      <c r="D871" s="43" t="s">
        <v>2653</v>
      </c>
      <c r="E871" t="s">
        <v>2648</v>
      </c>
      <c r="F871" t="str">
        <f>INDEX('Bảng Giá'!$L$2:$L$64,MATCH(TRIM('References data'!E871),'Bảng Giá'!$K$2:$K$64,0))</f>
        <v>Hồ Chí Minh</v>
      </c>
      <c r="G871" t="str">
        <f t="shared" si="13"/>
        <v>Vùng 1-Hồ Chí Minh</v>
      </c>
      <c r="H871" t="str">
        <f>INDEX('Bảng Giá'!$N$2:$N$46,MATCH('References data'!G871,'Bảng Giá'!$Q$2:$Q$46,0))</f>
        <v>Nội Vùng</v>
      </c>
    </row>
    <row r="872" spans="1:8" x14ac:dyDescent="0.25">
      <c r="A872" s="12" t="s">
        <v>2685</v>
      </c>
      <c r="B872" t="s">
        <v>2686</v>
      </c>
      <c r="C872" s="45" t="str">
        <f>INDEX('Bảng Giá'!$L$2:$L$64,MATCH(TRIM('References data'!B872),'Bảng Giá'!$K$2:$K$64,0))</f>
        <v>Vùng 1</v>
      </c>
      <c r="D872" s="43" t="s">
        <v>2653</v>
      </c>
      <c r="E872" t="s">
        <v>2648</v>
      </c>
      <c r="F872" t="str">
        <f>INDEX('Bảng Giá'!$L$2:$L$64,MATCH(TRIM('References data'!E872),'Bảng Giá'!$K$2:$K$64,0))</f>
        <v>Hồ Chí Minh</v>
      </c>
      <c r="G872" t="str">
        <f t="shared" si="13"/>
        <v>Vùng 1-Hồ Chí Minh</v>
      </c>
      <c r="H872" t="str">
        <f>INDEX('Bảng Giá'!$N$2:$N$46,MATCH('References data'!G872,'Bảng Giá'!$Q$2:$Q$46,0))</f>
        <v>Nội Vùng</v>
      </c>
    </row>
    <row r="873" spans="1:8" x14ac:dyDescent="0.25">
      <c r="A873" s="12" t="s">
        <v>2957</v>
      </c>
      <c r="B873" t="s">
        <v>2642</v>
      </c>
      <c r="C873" s="45" t="str">
        <f>INDEX('Bảng Giá'!$L$2:$L$64,MATCH(TRIM('References data'!B873),'Bảng Giá'!$K$2:$K$64,0))</f>
        <v>Vùng 1</v>
      </c>
      <c r="D873" s="43" t="s">
        <v>2653</v>
      </c>
      <c r="E873" t="s">
        <v>2648</v>
      </c>
      <c r="F873" t="str">
        <f>INDEX('Bảng Giá'!$L$2:$L$64,MATCH(TRIM('References data'!E873),'Bảng Giá'!$K$2:$K$64,0))</f>
        <v>Hồ Chí Minh</v>
      </c>
      <c r="G873" t="str">
        <f t="shared" si="13"/>
        <v>Vùng 1-Hồ Chí Minh</v>
      </c>
      <c r="H873" t="str">
        <f>INDEX('Bảng Giá'!$N$2:$N$46,MATCH('References data'!G873,'Bảng Giá'!$Q$2:$Q$46,0))</f>
        <v>Nội Vùng</v>
      </c>
    </row>
    <row r="874" spans="1:8" x14ac:dyDescent="0.25">
      <c r="A874" s="12" t="s">
        <v>2974</v>
      </c>
      <c r="B874" t="s">
        <v>2656</v>
      </c>
      <c r="C874" s="45" t="str">
        <f>INDEX('Bảng Giá'!$L$2:$L$64,MATCH(TRIM('References data'!B874),'Bảng Giá'!$K$2:$K$64,0))</f>
        <v>Vùng 1</v>
      </c>
      <c r="D874" s="43" t="s">
        <v>2653</v>
      </c>
      <c r="E874" t="s">
        <v>2648</v>
      </c>
      <c r="F874" t="str">
        <f>INDEX('Bảng Giá'!$L$2:$L$64,MATCH(TRIM('References data'!E874),'Bảng Giá'!$K$2:$K$64,0))</f>
        <v>Hồ Chí Minh</v>
      </c>
      <c r="G874" t="str">
        <f t="shared" si="13"/>
        <v>Vùng 1-Hồ Chí Minh</v>
      </c>
      <c r="H874" t="str">
        <f>INDEX('Bảng Giá'!$N$2:$N$46,MATCH('References data'!G874,'Bảng Giá'!$Q$2:$Q$46,0))</f>
        <v>Nội Vùng</v>
      </c>
    </row>
    <row r="875" spans="1:8" x14ac:dyDescent="0.25">
      <c r="A875" s="12" t="s">
        <v>2967</v>
      </c>
      <c r="B875" t="s">
        <v>2680</v>
      </c>
      <c r="C875" s="45" t="str">
        <f>INDEX('Bảng Giá'!$L$2:$L$64,MATCH(TRIM('References data'!B875),'Bảng Giá'!$K$2:$K$64,0))</f>
        <v>Vùng 1</v>
      </c>
      <c r="D875" s="43" t="s">
        <v>2653</v>
      </c>
      <c r="E875" t="s">
        <v>2648</v>
      </c>
      <c r="F875" t="str">
        <f>INDEX('Bảng Giá'!$L$2:$L$64,MATCH(TRIM('References data'!E875),'Bảng Giá'!$K$2:$K$64,0))</f>
        <v>Hồ Chí Minh</v>
      </c>
      <c r="G875" t="str">
        <f t="shared" si="13"/>
        <v>Vùng 1-Hồ Chí Minh</v>
      </c>
      <c r="H875" t="str">
        <f>INDEX('Bảng Giá'!$N$2:$N$46,MATCH('References data'!G875,'Bảng Giá'!$Q$2:$Q$46,0))</f>
        <v>Nội Vùng</v>
      </c>
    </row>
    <row r="876" spans="1:8" x14ac:dyDescent="0.25">
      <c r="A876" s="12" t="s">
        <v>2718</v>
      </c>
      <c r="B876" t="s">
        <v>2684</v>
      </c>
      <c r="C876" s="45" t="str">
        <f>INDEX('Bảng Giá'!$L$2:$L$64,MATCH(TRIM('References data'!B876),'Bảng Giá'!$K$2:$K$64,0))</f>
        <v>Vùng 1</v>
      </c>
      <c r="D876" s="43" t="s">
        <v>2653</v>
      </c>
      <c r="E876" t="s">
        <v>2648</v>
      </c>
      <c r="F876" t="str">
        <f>INDEX('Bảng Giá'!$L$2:$L$64,MATCH(TRIM('References data'!E876),'Bảng Giá'!$K$2:$K$64,0))</f>
        <v>Hồ Chí Minh</v>
      </c>
      <c r="G876" t="str">
        <f t="shared" si="13"/>
        <v>Vùng 1-Hồ Chí Minh</v>
      </c>
      <c r="H876" t="str">
        <f>INDEX('Bảng Giá'!$N$2:$N$46,MATCH('References data'!G876,'Bảng Giá'!$Q$2:$Q$46,0))</f>
        <v>Nội Vùng</v>
      </c>
    </row>
    <row r="877" spans="1:8" x14ac:dyDescent="0.25">
      <c r="A877" s="12" t="s">
        <v>2655</v>
      </c>
      <c r="B877" t="s">
        <v>2656</v>
      </c>
      <c r="C877" s="45" t="str">
        <f>INDEX('Bảng Giá'!$L$2:$L$64,MATCH(TRIM('References data'!B877),'Bảng Giá'!$K$2:$K$64,0))</f>
        <v>Vùng 1</v>
      </c>
      <c r="D877" s="43" t="s">
        <v>2653</v>
      </c>
      <c r="E877" t="s">
        <v>2648</v>
      </c>
      <c r="F877" t="str">
        <f>INDEX('Bảng Giá'!$L$2:$L$64,MATCH(TRIM('References data'!E877),'Bảng Giá'!$K$2:$K$64,0))</f>
        <v>Hồ Chí Minh</v>
      </c>
      <c r="G877" t="str">
        <f t="shared" si="13"/>
        <v>Vùng 1-Hồ Chí Minh</v>
      </c>
      <c r="H877" t="str">
        <f>INDEX('Bảng Giá'!$N$2:$N$46,MATCH('References data'!G877,'Bảng Giá'!$Q$2:$Q$46,0))</f>
        <v>Nội Vùng</v>
      </c>
    </row>
    <row r="878" spans="1:8" x14ac:dyDescent="0.25">
      <c r="A878" s="12" t="s">
        <v>2679</v>
      </c>
      <c r="B878" t="s">
        <v>2680</v>
      </c>
      <c r="C878" s="45" t="str">
        <f>INDEX('Bảng Giá'!$L$2:$L$64,MATCH(TRIM('References data'!B878),'Bảng Giá'!$K$2:$K$64,0))</f>
        <v>Vùng 1</v>
      </c>
      <c r="D878" s="43" t="s">
        <v>2653</v>
      </c>
      <c r="E878" t="s">
        <v>2648</v>
      </c>
      <c r="F878" t="str">
        <f>INDEX('Bảng Giá'!$L$2:$L$64,MATCH(TRIM('References data'!E878),'Bảng Giá'!$K$2:$K$64,0))</f>
        <v>Hồ Chí Minh</v>
      </c>
      <c r="G878" t="str">
        <f t="shared" si="13"/>
        <v>Vùng 1-Hồ Chí Minh</v>
      </c>
      <c r="H878" t="str">
        <f>INDEX('Bảng Giá'!$N$2:$N$46,MATCH('References data'!G878,'Bảng Giá'!$Q$2:$Q$46,0))</f>
        <v>Nội Vùng</v>
      </c>
    </row>
    <row r="879" spans="1:8" x14ac:dyDescent="0.25">
      <c r="A879" s="12" t="s">
        <v>2975</v>
      </c>
      <c r="B879" t="s">
        <v>2680</v>
      </c>
      <c r="C879" s="45" t="str">
        <f>INDEX('Bảng Giá'!$L$2:$L$64,MATCH(TRIM('References data'!B879),'Bảng Giá'!$K$2:$K$64,0))</f>
        <v>Vùng 1</v>
      </c>
      <c r="D879" s="43" t="s">
        <v>2653</v>
      </c>
      <c r="E879" t="s">
        <v>2648</v>
      </c>
      <c r="F879" t="str">
        <f>INDEX('Bảng Giá'!$L$2:$L$64,MATCH(TRIM('References data'!E879),'Bảng Giá'!$K$2:$K$64,0))</f>
        <v>Hồ Chí Minh</v>
      </c>
      <c r="G879" t="str">
        <f t="shared" si="13"/>
        <v>Vùng 1-Hồ Chí Minh</v>
      </c>
      <c r="H879" t="str">
        <f>INDEX('Bảng Giá'!$N$2:$N$46,MATCH('References data'!G879,'Bảng Giá'!$Q$2:$Q$46,0))</f>
        <v>Nội Vùng</v>
      </c>
    </row>
    <row r="880" spans="1:8" x14ac:dyDescent="0.25">
      <c r="A880" s="12" t="s">
        <v>2976</v>
      </c>
      <c r="B880" t="s">
        <v>2935</v>
      </c>
      <c r="C880" s="45" t="str">
        <f>INDEX('Bảng Giá'!$L$2:$L$64,MATCH(TRIM('References data'!B880),'Bảng Giá'!$K$2:$K$64,0))</f>
        <v>Vùng 1</v>
      </c>
      <c r="D880" s="43" t="s">
        <v>2653</v>
      </c>
      <c r="E880" t="s">
        <v>2648</v>
      </c>
      <c r="F880" t="str">
        <f>INDEX('Bảng Giá'!$L$2:$L$64,MATCH(TRIM('References data'!E880),'Bảng Giá'!$K$2:$K$64,0))</f>
        <v>Hồ Chí Minh</v>
      </c>
      <c r="G880" t="str">
        <f t="shared" si="13"/>
        <v>Vùng 1-Hồ Chí Minh</v>
      </c>
      <c r="H880" t="str">
        <f>INDEX('Bảng Giá'!$N$2:$N$46,MATCH('References data'!G880,'Bảng Giá'!$Q$2:$Q$46,0))</f>
        <v>Nội Vùng</v>
      </c>
    </row>
    <row r="881" spans="1:8" x14ac:dyDescent="0.25">
      <c r="A881" s="12" t="s">
        <v>2936</v>
      </c>
      <c r="B881" t="s">
        <v>2686</v>
      </c>
      <c r="C881" s="45" t="str">
        <f>INDEX('Bảng Giá'!$L$2:$L$64,MATCH(TRIM('References data'!B881),'Bảng Giá'!$K$2:$K$64,0))</f>
        <v>Vùng 1</v>
      </c>
      <c r="D881" s="43" t="s">
        <v>2653</v>
      </c>
      <c r="E881" t="s">
        <v>2648</v>
      </c>
      <c r="F881" t="str">
        <f>INDEX('Bảng Giá'!$L$2:$L$64,MATCH(TRIM('References data'!E881),'Bảng Giá'!$K$2:$K$64,0))</f>
        <v>Hồ Chí Minh</v>
      </c>
      <c r="G881" t="str">
        <f t="shared" si="13"/>
        <v>Vùng 1-Hồ Chí Minh</v>
      </c>
      <c r="H881" t="str">
        <f>INDEX('Bảng Giá'!$N$2:$N$46,MATCH('References data'!G881,'Bảng Giá'!$Q$2:$Q$46,0))</f>
        <v>Nội Vùng</v>
      </c>
    </row>
    <row r="882" spans="1:8" x14ac:dyDescent="0.25">
      <c r="A882" s="12" t="s">
        <v>2969</v>
      </c>
      <c r="B882" t="s">
        <v>2939</v>
      </c>
      <c r="C882" s="45" t="str">
        <f>INDEX('Bảng Giá'!$L$2:$L$64,MATCH(TRIM('References data'!B882),'Bảng Giá'!$K$2:$K$64,0))</f>
        <v>Vùng 1</v>
      </c>
      <c r="D882" s="43" t="s">
        <v>2653</v>
      </c>
      <c r="E882" t="s">
        <v>2648</v>
      </c>
      <c r="F882" t="str">
        <f>INDEX('Bảng Giá'!$L$2:$L$64,MATCH(TRIM('References data'!E882),'Bảng Giá'!$K$2:$K$64,0))</f>
        <v>Hồ Chí Minh</v>
      </c>
      <c r="G882" t="str">
        <f t="shared" si="13"/>
        <v>Vùng 1-Hồ Chí Minh</v>
      </c>
      <c r="H882" t="str">
        <f>INDEX('Bảng Giá'!$N$2:$N$46,MATCH('References data'!G882,'Bảng Giá'!$Q$2:$Q$46,0))</f>
        <v>Nội Vùng</v>
      </c>
    </row>
    <row r="883" spans="1:8" x14ac:dyDescent="0.25">
      <c r="A883" s="12" t="s">
        <v>2972</v>
      </c>
      <c r="B883" t="s">
        <v>2680</v>
      </c>
      <c r="C883" s="45" t="str">
        <f>INDEX('Bảng Giá'!$L$2:$L$64,MATCH(TRIM('References data'!B883),'Bảng Giá'!$K$2:$K$64,0))</f>
        <v>Vùng 1</v>
      </c>
      <c r="D883" s="43" t="s">
        <v>2653</v>
      </c>
      <c r="E883" t="s">
        <v>2648</v>
      </c>
      <c r="F883" t="str">
        <f>INDEX('Bảng Giá'!$L$2:$L$64,MATCH(TRIM('References data'!E883),'Bảng Giá'!$K$2:$K$64,0))</f>
        <v>Hồ Chí Minh</v>
      </c>
      <c r="G883" t="str">
        <f t="shared" si="13"/>
        <v>Vùng 1-Hồ Chí Minh</v>
      </c>
      <c r="H883" t="str">
        <f>INDEX('Bảng Giá'!$N$2:$N$46,MATCH('References data'!G883,'Bảng Giá'!$Q$2:$Q$46,0))</f>
        <v>Nội Vùng</v>
      </c>
    </row>
    <row r="884" spans="1:8" x14ac:dyDescent="0.25">
      <c r="A884" s="12" t="s">
        <v>2977</v>
      </c>
      <c r="B884" t="s">
        <v>2939</v>
      </c>
      <c r="C884" s="45" t="str">
        <f>INDEX('Bảng Giá'!$L$2:$L$64,MATCH(TRIM('References data'!B884),'Bảng Giá'!$K$2:$K$64,0))</f>
        <v>Vùng 1</v>
      </c>
      <c r="D884" s="43" t="s">
        <v>2653</v>
      </c>
      <c r="E884" t="s">
        <v>2648</v>
      </c>
      <c r="F884" t="str">
        <f>INDEX('Bảng Giá'!$L$2:$L$64,MATCH(TRIM('References data'!E884),'Bảng Giá'!$K$2:$K$64,0))</f>
        <v>Hồ Chí Minh</v>
      </c>
      <c r="G884" t="str">
        <f t="shared" si="13"/>
        <v>Vùng 1-Hồ Chí Minh</v>
      </c>
      <c r="H884" t="str">
        <f>INDEX('Bảng Giá'!$N$2:$N$46,MATCH('References data'!G884,'Bảng Giá'!$Q$2:$Q$46,0))</f>
        <v>Nội Vùng</v>
      </c>
    </row>
    <row r="885" spans="1:8" x14ac:dyDescent="0.25">
      <c r="A885" s="12" t="s">
        <v>2978</v>
      </c>
      <c r="B885" t="s">
        <v>2712</v>
      </c>
      <c r="C885" s="45" t="str">
        <f>INDEX('Bảng Giá'!$L$2:$L$64,MATCH(TRIM('References data'!B885),'Bảng Giá'!$K$2:$K$64,0))</f>
        <v>Vùng 1</v>
      </c>
      <c r="D885" s="43" t="s">
        <v>2653</v>
      </c>
      <c r="E885" t="s">
        <v>2648</v>
      </c>
      <c r="F885" t="str">
        <f>INDEX('Bảng Giá'!$L$2:$L$64,MATCH(TRIM('References data'!E885),'Bảng Giá'!$K$2:$K$64,0))</f>
        <v>Hồ Chí Minh</v>
      </c>
      <c r="G885" t="str">
        <f t="shared" si="13"/>
        <v>Vùng 1-Hồ Chí Minh</v>
      </c>
      <c r="H885" t="str">
        <f>INDEX('Bảng Giá'!$N$2:$N$46,MATCH('References data'!G885,'Bảng Giá'!$Q$2:$Q$46,0))</f>
        <v>Nội Vùng</v>
      </c>
    </row>
    <row r="886" spans="1:8" x14ac:dyDescent="0.25">
      <c r="A886" s="12" t="s">
        <v>2963</v>
      </c>
      <c r="B886" t="s">
        <v>2680</v>
      </c>
      <c r="C886" s="45" t="str">
        <f>INDEX('Bảng Giá'!$L$2:$L$64,MATCH(TRIM('References data'!B886),'Bảng Giá'!$K$2:$K$64,0))</f>
        <v>Vùng 1</v>
      </c>
      <c r="D886" s="43" t="s">
        <v>2653</v>
      </c>
      <c r="E886" t="s">
        <v>2648</v>
      </c>
      <c r="F886" t="str">
        <f>INDEX('Bảng Giá'!$L$2:$L$64,MATCH(TRIM('References data'!E886),'Bảng Giá'!$K$2:$K$64,0))</f>
        <v>Hồ Chí Minh</v>
      </c>
      <c r="G886" t="str">
        <f t="shared" si="13"/>
        <v>Vùng 1-Hồ Chí Minh</v>
      </c>
      <c r="H886" t="str">
        <f>INDEX('Bảng Giá'!$N$2:$N$46,MATCH('References data'!G886,'Bảng Giá'!$Q$2:$Q$46,0))</f>
        <v>Nội Vùng</v>
      </c>
    </row>
    <row r="887" spans="1:8" x14ac:dyDescent="0.25">
      <c r="A887" s="12" t="s">
        <v>2728</v>
      </c>
      <c r="B887" t="s">
        <v>2729</v>
      </c>
      <c r="C887" s="45" t="str">
        <f>INDEX('Bảng Giá'!$L$2:$L$64,MATCH(TRIM('References data'!B887),'Bảng Giá'!$K$2:$K$64,0))</f>
        <v>Vùng 1</v>
      </c>
      <c r="D887" s="43" t="s">
        <v>2653</v>
      </c>
      <c r="E887" t="s">
        <v>2648</v>
      </c>
      <c r="F887" t="str">
        <f>INDEX('Bảng Giá'!$L$2:$L$64,MATCH(TRIM('References data'!E887),'Bảng Giá'!$K$2:$K$64,0))</f>
        <v>Hồ Chí Minh</v>
      </c>
      <c r="G887" t="str">
        <f t="shared" si="13"/>
        <v>Vùng 1-Hồ Chí Minh</v>
      </c>
      <c r="H887" t="str">
        <f>INDEX('Bảng Giá'!$N$2:$N$46,MATCH('References data'!G887,'Bảng Giá'!$Q$2:$Q$46,0))</f>
        <v>Nội Vùng</v>
      </c>
    </row>
    <row r="888" spans="1:8" x14ac:dyDescent="0.25">
      <c r="A888" s="12" t="s">
        <v>2949</v>
      </c>
      <c r="B888" t="s">
        <v>2950</v>
      </c>
      <c r="C888" s="45" t="str">
        <f>INDEX('Bảng Giá'!$L$2:$L$64,MATCH(TRIM('References data'!B888),'Bảng Giá'!$K$2:$K$64,0))</f>
        <v>Vùng 1</v>
      </c>
      <c r="D888" s="43" t="s">
        <v>2653</v>
      </c>
      <c r="E888" t="s">
        <v>2648</v>
      </c>
      <c r="F888" t="str">
        <f>INDEX('Bảng Giá'!$L$2:$L$64,MATCH(TRIM('References data'!E888),'Bảng Giá'!$K$2:$K$64,0))</f>
        <v>Hồ Chí Minh</v>
      </c>
      <c r="G888" t="str">
        <f t="shared" si="13"/>
        <v>Vùng 1-Hồ Chí Minh</v>
      </c>
      <c r="H888" t="str">
        <f>INDEX('Bảng Giá'!$N$2:$N$46,MATCH('References data'!G888,'Bảng Giá'!$Q$2:$Q$46,0))</f>
        <v>Nội Vùng</v>
      </c>
    </row>
    <row r="889" spans="1:8" x14ac:dyDescent="0.25">
      <c r="A889" s="12" t="s">
        <v>2967</v>
      </c>
      <c r="B889" t="s">
        <v>2680</v>
      </c>
      <c r="C889" s="45" t="str">
        <f>INDEX('Bảng Giá'!$L$2:$L$64,MATCH(TRIM('References data'!B889),'Bảng Giá'!$K$2:$K$64,0))</f>
        <v>Vùng 1</v>
      </c>
      <c r="D889" s="43" t="s">
        <v>2653</v>
      </c>
      <c r="E889" t="s">
        <v>2648</v>
      </c>
      <c r="F889" t="str">
        <f>INDEX('Bảng Giá'!$L$2:$L$64,MATCH(TRIM('References data'!E889),'Bảng Giá'!$K$2:$K$64,0))</f>
        <v>Hồ Chí Minh</v>
      </c>
      <c r="G889" t="str">
        <f t="shared" si="13"/>
        <v>Vùng 1-Hồ Chí Minh</v>
      </c>
      <c r="H889" t="str">
        <f>INDEX('Bảng Giá'!$N$2:$N$46,MATCH('References data'!G889,'Bảng Giá'!$Q$2:$Q$46,0))</f>
        <v>Nội Vùng</v>
      </c>
    </row>
    <row r="890" spans="1:8" x14ac:dyDescent="0.25">
      <c r="A890" s="12" t="s">
        <v>2968</v>
      </c>
      <c r="B890" t="s">
        <v>2644</v>
      </c>
      <c r="C890" s="45" t="str">
        <f>INDEX('Bảng Giá'!$L$2:$L$64,MATCH(TRIM('References data'!B890),'Bảng Giá'!$K$2:$K$64,0))</f>
        <v>Vùng 1</v>
      </c>
      <c r="D890" s="43" t="s">
        <v>2653</v>
      </c>
      <c r="E890" t="s">
        <v>2648</v>
      </c>
      <c r="F890" t="str">
        <f>INDEX('Bảng Giá'!$L$2:$L$64,MATCH(TRIM('References data'!E890),'Bảng Giá'!$K$2:$K$64,0))</f>
        <v>Hồ Chí Minh</v>
      </c>
      <c r="G890" t="str">
        <f t="shared" si="13"/>
        <v>Vùng 1-Hồ Chí Minh</v>
      </c>
      <c r="H890" t="str">
        <f>INDEX('Bảng Giá'!$N$2:$N$46,MATCH('References data'!G890,'Bảng Giá'!$Q$2:$Q$46,0))</f>
        <v>Nội Vùng</v>
      </c>
    </row>
    <row r="891" spans="1:8" x14ac:dyDescent="0.25">
      <c r="A891" s="12" t="s">
        <v>2978</v>
      </c>
      <c r="B891" t="s">
        <v>2712</v>
      </c>
      <c r="C891" s="45" t="str">
        <f>INDEX('Bảng Giá'!$L$2:$L$64,MATCH(TRIM('References data'!B891),'Bảng Giá'!$K$2:$K$64,0))</f>
        <v>Vùng 1</v>
      </c>
      <c r="D891" s="43" t="s">
        <v>2653</v>
      </c>
      <c r="E891" t="s">
        <v>2648</v>
      </c>
      <c r="F891" t="str">
        <f>INDEX('Bảng Giá'!$L$2:$L$64,MATCH(TRIM('References data'!E891),'Bảng Giá'!$K$2:$K$64,0))</f>
        <v>Hồ Chí Minh</v>
      </c>
      <c r="G891" t="str">
        <f t="shared" si="13"/>
        <v>Vùng 1-Hồ Chí Minh</v>
      </c>
      <c r="H891" t="str">
        <f>INDEX('Bảng Giá'!$N$2:$N$46,MATCH('References data'!G891,'Bảng Giá'!$Q$2:$Q$46,0))</f>
        <v>Nội Vùng</v>
      </c>
    </row>
    <row r="892" spans="1:8" x14ac:dyDescent="0.25">
      <c r="A892" s="12" t="s">
        <v>2759</v>
      </c>
      <c r="B892" t="s">
        <v>2675</v>
      </c>
      <c r="C892" s="45" t="str">
        <f>INDEX('Bảng Giá'!$L$2:$L$64,MATCH(TRIM('References data'!B892),'Bảng Giá'!$K$2:$K$64,0))</f>
        <v>Vùng 1</v>
      </c>
      <c r="D892" s="43" t="s">
        <v>2653</v>
      </c>
      <c r="E892" t="s">
        <v>2648</v>
      </c>
      <c r="F892" t="str">
        <f>INDEX('Bảng Giá'!$L$2:$L$64,MATCH(TRIM('References data'!E892),'Bảng Giá'!$K$2:$K$64,0))</f>
        <v>Hồ Chí Minh</v>
      </c>
      <c r="G892" t="str">
        <f t="shared" si="13"/>
        <v>Vùng 1-Hồ Chí Minh</v>
      </c>
      <c r="H892" t="str">
        <f>INDEX('Bảng Giá'!$N$2:$N$46,MATCH('References data'!G892,'Bảng Giá'!$Q$2:$Q$46,0))</f>
        <v>Nội Vùng</v>
      </c>
    </row>
    <row r="893" spans="1:8" x14ac:dyDescent="0.25">
      <c r="A893" s="12" t="s">
        <v>2968</v>
      </c>
      <c r="B893" t="s">
        <v>2644</v>
      </c>
      <c r="C893" s="45" t="str">
        <f>INDEX('Bảng Giá'!$L$2:$L$64,MATCH(TRIM('References data'!B893),'Bảng Giá'!$K$2:$K$64,0))</f>
        <v>Vùng 1</v>
      </c>
      <c r="D893" s="43" t="s">
        <v>2653</v>
      </c>
      <c r="E893" t="s">
        <v>2648</v>
      </c>
      <c r="F893" t="str">
        <f>INDEX('Bảng Giá'!$L$2:$L$64,MATCH(TRIM('References data'!E893),'Bảng Giá'!$K$2:$K$64,0))</f>
        <v>Hồ Chí Minh</v>
      </c>
      <c r="G893" t="str">
        <f t="shared" si="13"/>
        <v>Vùng 1-Hồ Chí Minh</v>
      </c>
      <c r="H893" t="str">
        <f>INDEX('Bảng Giá'!$N$2:$N$46,MATCH('References data'!G893,'Bảng Giá'!$Q$2:$Q$46,0))</f>
        <v>Nội Vùng</v>
      </c>
    </row>
    <row r="894" spans="1:8" x14ac:dyDescent="0.25">
      <c r="A894" s="12" t="s">
        <v>2719</v>
      </c>
      <c r="B894" t="s">
        <v>2642</v>
      </c>
      <c r="C894" s="45" t="str">
        <f>INDEX('Bảng Giá'!$L$2:$L$64,MATCH(TRIM('References data'!B894),'Bảng Giá'!$K$2:$K$64,0))</f>
        <v>Vùng 1</v>
      </c>
      <c r="D894" s="43" t="s">
        <v>2653</v>
      </c>
      <c r="E894" t="s">
        <v>2648</v>
      </c>
      <c r="F894" t="str">
        <f>INDEX('Bảng Giá'!$L$2:$L$64,MATCH(TRIM('References data'!E894),'Bảng Giá'!$K$2:$K$64,0))</f>
        <v>Hồ Chí Minh</v>
      </c>
      <c r="G894" t="str">
        <f t="shared" si="13"/>
        <v>Vùng 1-Hồ Chí Minh</v>
      </c>
      <c r="H894" t="str">
        <f>INDEX('Bảng Giá'!$N$2:$N$46,MATCH('References data'!G894,'Bảng Giá'!$Q$2:$Q$46,0))</f>
        <v>Nội Vùng</v>
      </c>
    </row>
    <row r="895" spans="1:8" x14ac:dyDescent="0.25">
      <c r="A895" s="12" t="s">
        <v>2951</v>
      </c>
      <c r="B895" t="s">
        <v>2680</v>
      </c>
      <c r="C895" s="45" t="str">
        <f>INDEX('Bảng Giá'!$L$2:$L$64,MATCH(TRIM('References data'!B895),'Bảng Giá'!$K$2:$K$64,0))</f>
        <v>Vùng 1</v>
      </c>
      <c r="D895" s="43" t="s">
        <v>2653</v>
      </c>
      <c r="E895" t="s">
        <v>2648</v>
      </c>
      <c r="F895" t="str">
        <f>INDEX('Bảng Giá'!$L$2:$L$64,MATCH(TRIM('References data'!E895),'Bảng Giá'!$K$2:$K$64,0))</f>
        <v>Hồ Chí Minh</v>
      </c>
      <c r="G895" t="str">
        <f t="shared" si="13"/>
        <v>Vùng 1-Hồ Chí Minh</v>
      </c>
      <c r="H895" t="str">
        <f>INDEX('Bảng Giá'!$N$2:$N$46,MATCH('References data'!G895,'Bảng Giá'!$Q$2:$Q$46,0))</f>
        <v>Nội Vùng</v>
      </c>
    </row>
    <row r="896" spans="1:8" x14ac:dyDescent="0.25">
      <c r="A896" s="12" t="s">
        <v>2767</v>
      </c>
      <c r="B896" t="s">
        <v>2768</v>
      </c>
      <c r="C896" s="45" t="str">
        <f>INDEX('Bảng Giá'!$L$2:$L$64,MATCH(TRIM('References data'!B896),'Bảng Giá'!$K$2:$K$64,0))</f>
        <v>Vùng 1</v>
      </c>
      <c r="D896" s="43" t="s">
        <v>2653</v>
      </c>
      <c r="E896" t="s">
        <v>2648</v>
      </c>
      <c r="F896" t="str">
        <f>INDEX('Bảng Giá'!$L$2:$L$64,MATCH(TRIM('References data'!E896),'Bảng Giá'!$K$2:$K$64,0))</f>
        <v>Hồ Chí Minh</v>
      </c>
      <c r="G896" t="str">
        <f t="shared" si="13"/>
        <v>Vùng 1-Hồ Chí Minh</v>
      </c>
      <c r="H896" t="str">
        <f>INDEX('Bảng Giá'!$N$2:$N$46,MATCH('References data'!G896,'Bảng Giá'!$Q$2:$Q$46,0))</f>
        <v>Nội Vùng</v>
      </c>
    </row>
    <row r="897" spans="1:8" x14ac:dyDescent="0.25">
      <c r="A897" s="12" t="s">
        <v>2749</v>
      </c>
      <c r="B897" t="s">
        <v>2686</v>
      </c>
      <c r="C897" s="45" t="str">
        <f>INDEX('Bảng Giá'!$L$2:$L$64,MATCH(TRIM('References data'!B897),'Bảng Giá'!$K$2:$K$64,0))</f>
        <v>Vùng 1</v>
      </c>
      <c r="D897" s="43" t="s">
        <v>2653</v>
      </c>
      <c r="E897" t="s">
        <v>2648</v>
      </c>
      <c r="F897" t="str">
        <f>INDEX('Bảng Giá'!$L$2:$L$64,MATCH(TRIM('References data'!E897),'Bảng Giá'!$K$2:$K$64,0))</f>
        <v>Hồ Chí Minh</v>
      </c>
      <c r="G897" t="str">
        <f t="shared" si="13"/>
        <v>Vùng 1-Hồ Chí Minh</v>
      </c>
      <c r="H897" t="str">
        <f>INDEX('Bảng Giá'!$N$2:$N$46,MATCH('References data'!G897,'Bảng Giá'!$Q$2:$Q$46,0))</f>
        <v>Nội Vùng</v>
      </c>
    </row>
    <row r="898" spans="1:8" x14ac:dyDescent="0.25">
      <c r="A898" s="12" t="s">
        <v>2679</v>
      </c>
      <c r="B898" t="s">
        <v>2680</v>
      </c>
      <c r="C898" s="45" t="str">
        <f>INDEX('Bảng Giá'!$L$2:$L$64,MATCH(TRIM('References data'!B898),'Bảng Giá'!$K$2:$K$64,0))</f>
        <v>Vùng 1</v>
      </c>
      <c r="D898" s="43" t="s">
        <v>2653</v>
      </c>
      <c r="E898" t="s">
        <v>2648</v>
      </c>
      <c r="F898" t="str">
        <f>INDEX('Bảng Giá'!$L$2:$L$64,MATCH(TRIM('References data'!E898),'Bảng Giá'!$K$2:$K$64,0))</f>
        <v>Hồ Chí Minh</v>
      </c>
      <c r="G898" t="str">
        <f t="shared" si="13"/>
        <v>Vùng 1-Hồ Chí Minh</v>
      </c>
      <c r="H898" t="str">
        <f>INDEX('Bảng Giá'!$N$2:$N$46,MATCH('References data'!G898,'Bảng Giá'!$Q$2:$Q$46,0))</f>
        <v>Nội Vùng</v>
      </c>
    </row>
    <row r="899" spans="1:8" x14ac:dyDescent="0.25">
      <c r="A899" s="12" t="s">
        <v>2979</v>
      </c>
      <c r="B899" t="s">
        <v>2939</v>
      </c>
      <c r="C899" s="45" t="str">
        <f>INDEX('Bảng Giá'!$L$2:$L$64,MATCH(TRIM('References data'!B899),'Bảng Giá'!$K$2:$K$64,0))</f>
        <v>Vùng 1</v>
      </c>
      <c r="D899" s="43" t="s">
        <v>2653</v>
      </c>
      <c r="E899" t="s">
        <v>2648</v>
      </c>
      <c r="F899" t="str">
        <f>INDEX('Bảng Giá'!$L$2:$L$64,MATCH(TRIM('References data'!E899),'Bảng Giá'!$K$2:$K$64,0))</f>
        <v>Hồ Chí Minh</v>
      </c>
      <c r="G899" t="str">
        <f t="shared" si="13"/>
        <v>Vùng 1-Hồ Chí Minh</v>
      </c>
      <c r="H899" t="str">
        <f>INDEX('Bảng Giá'!$N$2:$N$46,MATCH('References data'!G899,'Bảng Giá'!$Q$2:$Q$46,0))</f>
        <v>Nội Vùng</v>
      </c>
    </row>
    <row r="900" spans="1:8" x14ac:dyDescent="0.25">
      <c r="A900" s="12" t="s">
        <v>2980</v>
      </c>
      <c r="B900" t="s">
        <v>2748</v>
      </c>
      <c r="C900" s="45" t="str">
        <f>INDEX('Bảng Giá'!$L$2:$L$64,MATCH(TRIM('References data'!B900),'Bảng Giá'!$K$2:$K$64,0))</f>
        <v>Vùng 1</v>
      </c>
      <c r="D900" s="43" t="s">
        <v>2653</v>
      </c>
      <c r="E900" t="s">
        <v>2648</v>
      </c>
      <c r="F900" t="str">
        <f>INDEX('Bảng Giá'!$L$2:$L$64,MATCH(TRIM('References data'!E900),'Bảng Giá'!$K$2:$K$64,0))</f>
        <v>Hồ Chí Minh</v>
      </c>
      <c r="G900" t="str">
        <f t="shared" ref="G900:G963" si="14">C900&amp;"-"&amp;F900</f>
        <v>Vùng 1-Hồ Chí Minh</v>
      </c>
      <c r="H900" t="str">
        <f>INDEX('Bảng Giá'!$N$2:$N$46,MATCH('References data'!G900,'Bảng Giá'!$Q$2:$Q$46,0))</f>
        <v>Nội Vùng</v>
      </c>
    </row>
    <row r="901" spans="1:8" x14ac:dyDescent="0.25">
      <c r="A901" s="12" t="s">
        <v>2679</v>
      </c>
      <c r="B901" t="s">
        <v>2680</v>
      </c>
      <c r="C901" s="45" t="str">
        <f>INDEX('Bảng Giá'!$L$2:$L$64,MATCH(TRIM('References data'!B901),'Bảng Giá'!$K$2:$K$64,0))</f>
        <v>Vùng 1</v>
      </c>
      <c r="D901" s="43" t="s">
        <v>2653</v>
      </c>
      <c r="E901" t="s">
        <v>2648</v>
      </c>
      <c r="F901" t="str">
        <f>INDEX('Bảng Giá'!$L$2:$L$64,MATCH(TRIM('References data'!E901),'Bảng Giá'!$K$2:$K$64,0))</f>
        <v>Hồ Chí Minh</v>
      </c>
      <c r="G901" t="str">
        <f t="shared" si="14"/>
        <v>Vùng 1-Hồ Chí Minh</v>
      </c>
      <c r="H901" t="str">
        <f>INDEX('Bảng Giá'!$N$2:$N$46,MATCH('References data'!G901,'Bảng Giá'!$Q$2:$Q$46,0))</f>
        <v>Nội Vùng</v>
      </c>
    </row>
    <row r="902" spans="1:8" x14ac:dyDescent="0.25">
      <c r="A902" s="12" t="s">
        <v>2981</v>
      </c>
      <c r="B902" t="s">
        <v>2787</v>
      </c>
      <c r="C902" s="45" t="str">
        <f>INDEX('Bảng Giá'!$L$2:$L$64,MATCH(TRIM('References data'!B902),'Bảng Giá'!$K$2:$K$64,0))</f>
        <v>Vùng 1</v>
      </c>
      <c r="D902" s="43" t="s">
        <v>2653</v>
      </c>
      <c r="E902" t="s">
        <v>2648</v>
      </c>
      <c r="F902" t="str">
        <f>INDEX('Bảng Giá'!$L$2:$L$64,MATCH(TRIM('References data'!E902),'Bảng Giá'!$K$2:$K$64,0))</f>
        <v>Hồ Chí Minh</v>
      </c>
      <c r="G902" t="str">
        <f t="shared" si="14"/>
        <v>Vùng 1-Hồ Chí Minh</v>
      </c>
      <c r="H902" t="str">
        <f>INDEX('Bảng Giá'!$N$2:$N$46,MATCH('References data'!G902,'Bảng Giá'!$Q$2:$Q$46,0))</f>
        <v>Nội Vùng</v>
      </c>
    </row>
    <row r="903" spans="1:8" x14ac:dyDescent="0.25">
      <c r="A903" s="12" t="s">
        <v>2723</v>
      </c>
      <c r="B903" t="s">
        <v>2708</v>
      </c>
      <c r="C903" s="45" t="str">
        <f>INDEX('Bảng Giá'!$L$2:$L$64,MATCH(TRIM('References data'!B903),'Bảng Giá'!$K$2:$K$64,0))</f>
        <v>Vùng 1</v>
      </c>
      <c r="D903" s="43" t="s">
        <v>2653</v>
      </c>
      <c r="E903" t="s">
        <v>2648</v>
      </c>
      <c r="F903" t="str">
        <f>INDEX('Bảng Giá'!$L$2:$L$64,MATCH(TRIM('References data'!E903),'Bảng Giá'!$K$2:$K$64,0))</f>
        <v>Hồ Chí Minh</v>
      </c>
      <c r="G903" t="str">
        <f t="shared" si="14"/>
        <v>Vùng 1-Hồ Chí Minh</v>
      </c>
      <c r="H903" t="str">
        <f>INDEX('Bảng Giá'!$N$2:$N$46,MATCH('References data'!G903,'Bảng Giá'!$Q$2:$Q$46,0))</f>
        <v>Nội Vùng</v>
      </c>
    </row>
    <row r="904" spans="1:8" x14ac:dyDescent="0.25">
      <c r="A904" s="12" t="s">
        <v>2741</v>
      </c>
      <c r="B904" t="s">
        <v>2669</v>
      </c>
      <c r="C904" s="45" t="str">
        <f>INDEX('Bảng Giá'!$L$2:$L$64,MATCH(TRIM('References data'!B904),'Bảng Giá'!$K$2:$K$64,0))</f>
        <v>Vùng 2</v>
      </c>
      <c r="D904" s="43" t="s">
        <v>2653</v>
      </c>
      <c r="E904" t="s">
        <v>2648</v>
      </c>
      <c r="F904" t="str">
        <f>INDEX('Bảng Giá'!$L$2:$L$64,MATCH(TRIM('References data'!E904),'Bảng Giá'!$K$2:$K$64,0))</f>
        <v>Hồ Chí Minh</v>
      </c>
      <c r="G904" t="str">
        <f t="shared" si="14"/>
        <v>Vùng 2-Hồ Chí Minh</v>
      </c>
      <c r="H904" t="str">
        <f>INDEX('Bảng Giá'!$N$2:$N$46,MATCH('References data'!G904,'Bảng Giá'!$Q$2:$Q$46,0))</f>
        <v>Liên Vùng</v>
      </c>
    </row>
    <row r="905" spans="1:8" x14ac:dyDescent="0.25">
      <c r="A905" s="12" t="s">
        <v>2719</v>
      </c>
      <c r="B905" t="s">
        <v>2939</v>
      </c>
      <c r="C905" s="45" t="str">
        <f>INDEX('Bảng Giá'!$L$2:$L$64,MATCH(TRIM('References data'!B905),'Bảng Giá'!$K$2:$K$64,0))</f>
        <v>Vùng 1</v>
      </c>
      <c r="D905" s="43" t="s">
        <v>2653</v>
      </c>
      <c r="E905" t="s">
        <v>2648</v>
      </c>
      <c r="F905" t="str">
        <f>INDEX('Bảng Giá'!$L$2:$L$64,MATCH(TRIM('References data'!E905),'Bảng Giá'!$K$2:$K$64,0))</f>
        <v>Hồ Chí Minh</v>
      </c>
      <c r="G905" t="str">
        <f t="shared" si="14"/>
        <v>Vùng 1-Hồ Chí Minh</v>
      </c>
      <c r="H905" t="str">
        <f>INDEX('Bảng Giá'!$N$2:$N$46,MATCH('References data'!G905,'Bảng Giá'!$Q$2:$Q$46,0))</f>
        <v>Nội Vùng</v>
      </c>
    </row>
    <row r="906" spans="1:8" x14ac:dyDescent="0.25">
      <c r="A906" s="12" t="s">
        <v>2679</v>
      </c>
      <c r="B906" t="s">
        <v>2680</v>
      </c>
      <c r="C906" s="45" t="str">
        <f>INDEX('Bảng Giá'!$L$2:$L$64,MATCH(TRIM('References data'!B906),'Bảng Giá'!$K$2:$K$64,0))</f>
        <v>Vùng 1</v>
      </c>
      <c r="D906" s="43" t="s">
        <v>2653</v>
      </c>
      <c r="E906" t="s">
        <v>2648</v>
      </c>
      <c r="F906" t="str">
        <f>INDEX('Bảng Giá'!$L$2:$L$64,MATCH(TRIM('References data'!E906),'Bảng Giá'!$K$2:$K$64,0))</f>
        <v>Hồ Chí Minh</v>
      </c>
      <c r="G906" t="str">
        <f t="shared" si="14"/>
        <v>Vùng 1-Hồ Chí Minh</v>
      </c>
      <c r="H906" t="str">
        <f>INDEX('Bảng Giá'!$N$2:$N$46,MATCH('References data'!G906,'Bảng Giá'!$Q$2:$Q$46,0))</f>
        <v>Nội Vùng</v>
      </c>
    </row>
    <row r="907" spans="1:8" x14ac:dyDescent="0.25">
      <c r="A907" s="12" t="s">
        <v>2982</v>
      </c>
      <c r="B907" t="s">
        <v>2748</v>
      </c>
      <c r="C907" s="45" t="str">
        <f>INDEX('Bảng Giá'!$L$2:$L$64,MATCH(TRIM('References data'!B907),'Bảng Giá'!$K$2:$K$64,0))</f>
        <v>Vùng 1</v>
      </c>
      <c r="D907" s="43" t="s">
        <v>2653</v>
      </c>
      <c r="E907" t="s">
        <v>2648</v>
      </c>
      <c r="F907" t="str">
        <f>INDEX('Bảng Giá'!$L$2:$L$64,MATCH(TRIM('References data'!E907),'Bảng Giá'!$K$2:$K$64,0))</f>
        <v>Hồ Chí Minh</v>
      </c>
      <c r="G907" t="str">
        <f t="shared" si="14"/>
        <v>Vùng 1-Hồ Chí Minh</v>
      </c>
      <c r="H907" t="str">
        <f>INDEX('Bảng Giá'!$N$2:$N$46,MATCH('References data'!G907,'Bảng Giá'!$Q$2:$Q$46,0))</f>
        <v>Nội Vùng</v>
      </c>
    </row>
    <row r="908" spans="1:8" x14ac:dyDescent="0.25">
      <c r="A908" s="12" t="s">
        <v>2718</v>
      </c>
      <c r="B908" t="s">
        <v>2684</v>
      </c>
      <c r="C908" s="45" t="str">
        <f>INDEX('Bảng Giá'!$L$2:$L$64,MATCH(TRIM('References data'!B908),'Bảng Giá'!$K$2:$K$64,0))</f>
        <v>Vùng 1</v>
      </c>
      <c r="D908" s="43" t="s">
        <v>2653</v>
      </c>
      <c r="E908" t="s">
        <v>2648</v>
      </c>
      <c r="F908" t="str">
        <f>INDEX('Bảng Giá'!$L$2:$L$64,MATCH(TRIM('References data'!E908),'Bảng Giá'!$K$2:$K$64,0))</f>
        <v>Hồ Chí Minh</v>
      </c>
      <c r="G908" t="str">
        <f t="shared" si="14"/>
        <v>Vùng 1-Hồ Chí Minh</v>
      </c>
      <c r="H908" t="str">
        <f>INDEX('Bảng Giá'!$N$2:$N$46,MATCH('References data'!G908,'Bảng Giá'!$Q$2:$Q$46,0))</f>
        <v>Nội Vùng</v>
      </c>
    </row>
    <row r="909" spans="1:8" x14ac:dyDescent="0.25">
      <c r="A909" s="12" t="s">
        <v>2942</v>
      </c>
      <c r="B909" t="s">
        <v>2690</v>
      </c>
      <c r="C909" s="45" t="str">
        <f>INDEX('Bảng Giá'!$L$2:$L$64,MATCH(TRIM('References data'!B909),'Bảng Giá'!$K$2:$K$64,0))</f>
        <v>Vùng 1</v>
      </c>
      <c r="D909" s="43" t="s">
        <v>2653</v>
      </c>
      <c r="E909" t="s">
        <v>2648</v>
      </c>
      <c r="F909" t="str">
        <f>INDEX('Bảng Giá'!$L$2:$L$64,MATCH(TRIM('References data'!E909),'Bảng Giá'!$K$2:$K$64,0))</f>
        <v>Hồ Chí Minh</v>
      </c>
      <c r="G909" t="str">
        <f t="shared" si="14"/>
        <v>Vùng 1-Hồ Chí Minh</v>
      </c>
      <c r="H909" t="str">
        <f>INDEX('Bảng Giá'!$N$2:$N$46,MATCH('References data'!G909,'Bảng Giá'!$Q$2:$Q$46,0))</f>
        <v>Nội Vùng</v>
      </c>
    </row>
    <row r="910" spans="1:8" x14ac:dyDescent="0.25">
      <c r="A910" s="12" t="s">
        <v>2983</v>
      </c>
      <c r="B910" t="s">
        <v>2642</v>
      </c>
      <c r="C910" s="45" t="str">
        <f>INDEX('Bảng Giá'!$L$2:$L$64,MATCH(TRIM('References data'!B910),'Bảng Giá'!$K$2:$K$64,0))</f>
        <v>Vùng 1</v>
      </c>
      <c r="D910" s="43" t="s">
        <v>2653</v>
      </c>
      <c r="E910" t="s">
        <v>2648</v>
      </c>
      <c r="F910" t="str">
        <f>INDEX('Bảng Giá'!$L$2:$L$64,MATCH(TRIM('References data'!E910),'Bảng Giá'!$K$2:$K$64,0))</f>
        <v>Hồ Chí Minh</v>
      </c>
      <c r="G910" t="str">
        <f t="shared" si="14"/>
        <v>Vùng 1-Hồ Chí Minh</v>
      </c>
      <c r="H910" t="str">
        <f>INDEX('Bảng Giá'!$N$2:$N$46,MATCH('References data'!G910,'Bảng Giá'!$Q$2:$Q$46,0))</f>
        <v>Nội Vùng</v>
      </c>
    </row>
    <row r="911" spans="1:8" x14ac:dyDescent="0.25">
      <c r="A911" s="12" t="s">
        <v>2984</v>
      </c>
      <c r="B911" t="s">
        <v>2680</v>
      </c>
      <c r="C911" s="45" t="str">
        <f>INDEX('Bảng Giá'!$L$2:$L$64,MATCH(TRIM('References data'!B911),'Bảng Giá'!$K$2:$K$64,0))</f>
        <v>Vùng 1</v>
      </c>
      <c r="D911" s="43" t="s">
        <v>2653</v>
      </c>
      <c r="E911" t="s">
        <v>2648</v>
      </c>
      <c r="F911" t="str">
        <f>INDEX('Bảng Giá'!$L$2:$L$64,MATCH(TRIM('References data'!E911),'Bảng Giá'!$K$2:$K$64,0))</f>
        <v>Hồ Chí Minh</v>
      </c>
      <c r="G911" t="str">
        <f t="shared" si="14"/>
        <v>Vùng 1-Hồ Chí Minh</v>
      </c>
      <c r="H911" t="str">
        <f>INDEX('Bảng Giá'!$N$2:$N$46,MATCH('References data'!G911,'Bảng Giá'!$Q$2:$Q$46,0))</f>
        <v>Nội Vùng</v>
      </c>
    </row>
    <row r="912" spans="1:8" x14ac:dyDescent="0.25">
      <c r="A912" s="12" t="s">
        <v>2641</v>
      </c>
      <c r="B912" t="s">
        <v>2642</v>
      </c>
      <c r="C912" s="45" t="str">
        <f>INDEX('Bảng Giá'!$L$2:$L$64,MATCH(TRIM('References data'!B912),'Bảng Giá'!$K$2:$K$64,0))</f>
        <v>Vùng 1</v>
      </c>
      <c r="D912" s="43" t="s">
        <v>2653</v>
      </c>
      <c r="E912" t="s">
        <v>2648</v>
      </c>
      <c r="F912" t="str">
        <f>INDEX('Bảng Giá'!$L$2:$L$64,MATCH(TRIM('References data'!E912),'Bảng Giá'!$K$2:$K$64,0))</f>
        <v>Hồ Chí Minh</v>
      </c>
      <c r="G912" t="str">
        <f t="shared" si="14"/>
        <v>Vùng 1-Hồ Chí Minh</v>
      </c>
      <c r="H912" t="str">
        <f>INDEX('Bảng Giá'!$N$2:$N$46,MATCH('References data'!G912,'Bảng Giá'!$Q$2:$Q$46,0))</f>
        <v>Nội Vùng</v>
      </c>
    </row>
    <row r="913" spans="1:8" x14ac:dyDescent="0.25">
      <c r="A913" s="12" t="s">
        <v>2978</v>
      </c>
      <c r="B913" t="s">
        <v>2712</v>
      </c>
      <c r="C913" s="45" t="str">
        <f>INDEX('Bảng Giá'!$L$2:$L$64,MATCH(TRIM('References data'!B913),'Bảng Giá'!$K$2:$K$64,0))</f>
        <v>Vùng 1</v>
      </c>
      <c r="D913" s="43" t="s">
        <v>2653</v>
      </c>
      <c r="E913" t="s">
        <v>2648</v>
      </c>
      <c r="F913" t="str">
        <f>INDEX('Bảng Giá'!$L$2:$L$64,MATCH(TRIM('References data'!E913),'Bảng Giá'!$K$2:$K$64,0))</f>
        <v>Hồ Chí Minh</v>
      </c>
      <c r="G913" t="str">
        <f t="shared" si="14"/>
        <v>Vùng 1-Hồ Chí Minh</v>
      </c>
      <c r="H913" t="str">
        <f>INDEX('Bảng Giá'!$N$2:$N$46,MATCH('References data'!G913,'Bảng Giá'!$Q$2:$Q$46,0))</f>
        <v>Nội Vùng</v>
      </c>
    </row>
    <row r="914" spans="1:8" x14ac:dyDescent="0.25">
      <c r="A914" s="12" t="s">
        <v>2954</v>
      </c>
      <c r="B914" t="s">
        <v>2729</v>
      </c>
      <c r="C914" s="45" t="str">
        <f>INDEX('Bảng Giá'!$L$2:$L$64,MATCH(TRIM('References data'!B914),'Bảng Giá'!$K$2:$K$64,0))</f>
        <v>Vùng 1</v>
      </c>
      <c r="D914" s="43" t="s">
        <v>2653</v>
      </c>
      <c r="E914" t="s">
        <v>2648</v>
      </c>
      <c r="F914" t="str">
        <f>INDEX('Bảng Giá'!$L$2:$L$64,MATCH(TRIM('References data'!E914),'Bảng Giá'!$K$2:$K$64,0))</f>
        <v>Hồ Chí Minh</v>
      </c>
      <c r="G914" t="str">
        <f t="shared" si="14"/>
        <v>Vùng 1-Hồ Chí Minh</v>
      </c>
      <c r="H914" t="str">
        <f>INDEX('Bảng Giá'!$N$2:$N$46,MATCH('References data'!G914,'Bảng Giá'!$Q$2:$Q$46,0))</f>
        <v>Nội Vùng</v>
      </c>
    </row>
    <row r="915" spans="1:8" x14ac:dyDescent="0.25">
      <c r="A915" s="12" t="s">
        <v>2985</v>
      </c>
      <c r="B915" t="s">
        <v>2932</v>
      </c>
      <c r="C915" s="45" t="str">
        <f>INDEX('Bảng Giá'!$L$2:$L$64,MATCH(TRIM('References data'!B915),'Bảng Giá'!$K$2:$K$64,0))</f>
        <v>Vùng 1</v>
      </c>
      <c r="D915" s="43" t="s">
        <v>2653</v>
      </c>
      <c r="E915" t="s">
        <v>2648</v>
      </c>
      <c r="F915" t="str">
        <f>INDEX('Bảng Giá'!$L$2:$L$64,MATCH(TRIM('References data'!E915),'Bảng Giá'!$K$2:$K$64,0))</f>
        <v>Hồ Chí Minh</v>
      </c>
      <c r="G915" t="str">
        <f t="shared" si="14"/>
        <v>Vùng 1-Hồ Chí Minh</v>
      </c>
      <c r="H915" t="str">
        <f>INDEX('Bảng Giá'!$N$2:$N$46,MATCH('References data'!G915,'Bảng Giá'!$Q$2:$Q$46,0))</f>
        <v>Nội Vùng</v>
      </c>
    </row>
    <row r="916" spans="1:8" x14ac:dyDescent="0.25">
      <c r="A916" s="12" t="s">
        <v>2655</v>
      </c>
      <c r="B916" t="s">
        <v>2656</v>
      </c>
      <c r="C916" s="45" t="str">
        <f>INDEX('Bảng Giá'!$L$2:$L$64,MATCH(TRIM('References data'!B916),'Bảng Giá'!$K$2:$K$64,0))</f>
        <v>Vùng 1</v>
      </c>
      <c r="D916" s="43" t="s">
        <v>2653</v>
      </c>
      <c r="E916" t="s">
        <v>2648</v>
      </c>
      <c r="F916" t="str">
        <f>INDEX('Bảng Giá'!$L$2:$L$64,MATCH(TRIM('References data'!E916),'Bảng Giá'!$K$2:$K$64,0))</f>
        <v>Hồ Chí Minh</v>
      </c>
      <c r="G916" t="str">
        <f t="shared" si="14"/>
        <v>Vùng 1-Hồ Chí Minh</v>
      </c>
      <c r="H916" t="str">
        <f>INDEX('Bảng Giá'!$N$2:$N$46,MATCH('References data'!G916,'Bảng Giá'!$Q$2:$Q$46,0))</f>
        <v>Nội Vùng</v>
      </c>
    </row>
    <row r="917" spans="1:8" x14ac:dyDescent="0.25">
      <c r="A917" s="12" t="s">
        <v>2984</v>
      </c>
      <c r="B917" t="s">
        <v>2680</v>
      </c>
      <c r="C917" s="45" t="str">
        <f>INDEX('Bảng Giá'!$L$2:$L$64,MATCH(TRIM('References data'!B917),'Bảng Giá'!$K$2:$K$64,0))</f>
        <v>Vùng 1</v>
      </c>
      <c r="D917" s="43" t="s">
        <v>2653</v>
      </c>
      <c r="E917" t="s">
        <v>2648</v>
      </c>
      <c r="F917" t="str">
        <f>INDEX('Bảng Giá'!$L$2:$L$64,MATCH(TRIM('References data'!E917),'Bảng Giá'!$K$2:$K$64,0))</f>
        <v>Hồ Chí Minh</v>
      </c>
      <c r="G917" t="str">
        <f t="shared" si="14"/>
        <v>Vùng 1-Hồ Chí Minh</v>
      </c>
      <c r="H917" t="str">
        <f>INDEX('Bảng Giá'!$N$2:$N$46,MATCH('References data'!G917,'Bảng Giá'!$Q$2:$Q$46,0))</f>
        <v>Nội Vùng</v>
      </c>
    </row>
    <row r="918" spans="1:8" x14ac:dyDescent="0.25">
      <c r="A918" s="12" t="s">
        <v>2679</v>
      </c>
      <c r="B918" t="s">
        <v>2680</v>
      </c>
      <c r="C918" s="45" t="str">
        <f>INDEX('Bảng Giá'!$L$2:$L$64,MATCH(TRIM('References data'!B918),'Bảng Giá'!$K$2:$K$64,0))</f>
        <v>Vùng 1</v>
      </c>
      <c r="D918" s="43" t="s">
        <v>2653</v>
      </c>
      <c r="E918" t="s">
        <v>2648</v>
      </c>
      <c r="F918" t="str">
        <f>INDEX('Bảng Giá'!$L$2:$L$64,MATCH(TRIM('References data'!E918),'Bảng Giá'!$K$2:$K$64,0))</f>
        <v>Hồ Chí Minh</v>
      </c>
      <c r="G918" t="str">
        <f t="shared" si="14"/>
        <v>Vùng 1-Hồ Chí Minh</v>
      </c>
      <c r="H918" t="str">
        <f>INDEX('Bảng Giá'!$N$2:$N$46,MATCH('References data'!G918,'Bảng Giá'!$Q$2:$Q$46,0))</f>
        <v>Nội Vùng</v>
      </c>
    </row>
    <row r="919" spans="1:8" x14ac:dyDescent="0.25">
      <c r="A919" s="12" t="s">
        <v>2929</v>
      </c>
      <c r="B919" t="s">
        <v>2787</v>
      </c>
      <c r="C919" s="45" t="str">
        <f>INDEX('Bảng Giá'!$L$2:$L$64,MATCH(TRIM('References data'!B919),'Bảng Giá'!$K$2:$K$64,0))</f>
        <v>Vùng 1</v>
      </c>
      <c r="D919" s="43" t="s">
        <v>2653</v>
      </c>
      <c r="E919" t="s">
        <v>2648</v>
      </c>
      <c r="F919" t="str">
        <f>INDEX('Bảng Giá'!$L$2:$L$64,MATCH(TRIM('References data'!E919),'Bảng Giá'!$K$2:$K$64,0))</f>
        <v>Hồ Chí Minh</v>
      </c>
      <c r="G919" t="str">
        <f t="shared" si="14"/>
        <v>Vùng 1-Hồ Chí Minh</v>
      </c>
      <c r="H919" t="str">
        <f>INDEX('Bảng Giá'!$N$2:$N$46,MATCH('References data'!G919,'Bảng Giá'!$Q$2:$Q$46,0))</f>
        <v>Nội Vùng</v>
      </c>
    </row>
    <row r="920" spans="1:8" x14ac:dyDescent="0.25">
      <c r="A920" s="12" t="s">
        <v>2975</v>
      </c>
      <c r="B920" t="s">
        <v>2680</v>
      </c>
      <c r="C920" s="45" t="str">
        <f>INDEX('Bảng Giá'!$L$2:$L$64,MATCH(TRIM('References data'!B920),'Bảng Giá'!$K$2:$K$64,0))</f>
        <v>Vùng 1</v>
      </c>
      <c r="D920" s="43" t="s">
        <v>2653</v>
      </c>
      <c r="E920" t="s">
        <v>2648</v>
      </c>
      <c r="F920" t="str">
        <f>INDEX('Bảng Giá'!$L$2:$L$64,MATCH(TRIM('References data'!E920),'Bảng Giá'!$K$2:$K$64,0))</f>
        <v>Hồ Chí Minh</v>
      </c>
      <c r="G920" t="str">
        <f t="shared" si="14"/>
        <v>Vùng 1-Hồ Chí Minh</v>
      </c>
      <c r="H920" t="str">
        <f>INDEX('Bảng Giá'!$N$2:$N$46,MATCH('References data'!G920,'Bảng Giá'!$Q$2:$Q$46,0))</f>
        <v>Nội Vùng</v>
      </c>
    </row>
    <row r="921" spans="1:8" x14ac:dyDescent="0.25">
      <c r="A921" s="12" t="s">
        <v>2692</v>
      </c>
      <c r="B921" t="s">
        <v>2729</v>
      </c>
      <c r="C921" s="45" t="str">
        <f>INDEX('Bảng Giá'!$L$2:$L$64,MATCH(TRIM('References data'!B921),'Bảng Giá'!$K$2:$K$64,0))</f>
        <v>Vùng 1</v>
      </c>
      <c r="D921" s="43" t="s">
        <v>2653</v>
      </c>
      <c r="E921" t="s">
        <v>2648</v>
      </c>
      <c r="F921" t="str">
        <f>INDEX('Bảng Giá'!$L$2:$L$64,MATCH(TRIM('References data'!E921),'Bảng Giá'!$K$2:$K$64,0))</f>
        <v>Hồ Chí Minh</v>
      </c>
      <c r="G921" t="str">
        <f t="shared" si="14"/>
        <v>Vùng 1-Hồ Chí Minh</v>
      </c>
      <c r="H921" t="str">
        <f>INDEX('Bảng Giá'!$N$2:$N$46,MATCH('References data'!G921,'Bảng Giá'!$Q$2:$Q$46,0))</f>
        <v>Nội Vùng</v>
      </c>
    </row>
    <row r="922" spans="1:8" x14ac:dyDescent="0.25">
      <c r="A922" s="12" t="s">
        <v>2697</v>
      </c>
      <c r="B922" t="s">
        <v>2686</v>
      </c>
      <c r="C922" s="45" t="str">
        <f>INDEX('Bảng Giá'!$L$2:$L$64,MATCH(TRIM('References data'!B922),'Bảng Giá'!$K$2:$K$64,0))</f>
        <v>Vùng 1</v>
      </c>
      <c r="D922" s="43" t="s">
        <v>2653</v>
      </c>
      <c r="E922" t="s">
        <v>2648</v>
      </c>
      <c r="F922" t="str">
        <f>INDEX('Bảng Giá'!$L$2:$L$64,MATCH(TRIM('References data'!E922),'Bảng Giá'!$K$2:$K$64,0))</f>
        <v>Hồ Chí Minh</v>
      </c>
      <c r="G922" t="str">
        <f t="shared" si="14"/>
        <v>Vùng 1-Hồ Chí Minh</v>
      </c>
      <c r="H922" t="str">
        <f>INDEX('Bảng Giá'!$N$2:$N$46,MATCH('References data'!G922,'Bảng Giá'!$Q$2:$Q$46,0))</f>
        <v>Nội Vùng</v>
      </c>
    </row>
    <row r="923" spans="1:8" x14ac:dyDescent="0.25">
      <c r="A923" s="12" t="s">
        <v>2986</v>
      </c>
      <c r="B923" t="s">
        <v>2669</v>
      </c>
      <c r="C923" s="45" t="str">
        <f>INDEX('Bảng Giá'!$L$2:$L$64,MATCH(TRIM('References data'!B923),'Bảng Giá'!$K$2:$K$64,0))</f>
        <v>Vùng 2</v>
      </c>
      <c r="D923" s="43" t="s">
        <v>2653</v>
      </c>
      <c r="E923" t="s">
        <v>2648</v>
      </c>
      <c r="F923" t="str">
        <f>INDEX('Bảng Giá'!$L$2:$L$64,MATCH(TRIM('References data'!E923),'Bảng Giá'!$K$2:$K$64,0))</f>
        <v>Hồ Chí Minh</v>
      </c>
      <c r="G923" t="str">
        <f t="shared" si="14"/>
        <v>Vùng 2-Hồ Chí Minh</v>
      </c>
      <c r="H923" t="str">
        <f>INDEX('Bảng Giá'!$N$2:$N$46,MATCH('References data'!G923,'Bảng Giá'!$Q$2:$Q$46,0))</f>
        <v>Liên Vùng</v>
      </c>
    </row>
    <row r="924" spans="1:8" x14ac:dyDescent="0.25">
      <c r="A924" s="12" t="s">
        <v>2679</v>
      </c>
      <c r="B924" t="s">
        <v>2680</v>
      </c>
      <c r="C924" s="45" t="str">
        <f>INDEX('Bảng Giá'!$L$2:$L$64,MATCH(TRIM('References data'!B924),'Bảng Giá'!$K$2:$K$64,0))</f>
        <v>Vùng 1</v>
      </c>
      <c r="D924" s="43" t="s">
        <v>2653</v>
      </c>
      <c r="E924" t="s">
        <v>2648</v>
      </c>
      <c r="F924" t="str">
        <f>INDEX('Bảng Giá'!$L$2:$L$64,MATCH(TRIM('References data'!E924),'Bảng Giá'!$K$2:$K$64,0))</f>
        <v>Hồ Chí Minh</v>
      </c>
      <c r="G924" t="str">
        <f t="shared" si="14"/>
        <v>Vùng 1-Hồ Chí Minh</v>
      </c>
      <c r="H924" t="str">
        <f>INDEX('Bảng Giá'!$N$2:$N$46,MATCH('References data'!G924,'Bảng Giá'!$Q$2:$Q$46,0))</f>
        <v>Nội Vùng</v>
      </c>
    </row>
    <row r="925" spans="1:8" x14ac:dyDescent="0.25">
      <c r="A925" s="12" t="s">
        <v>2759</v>
      </c>
      <c r="B925" t="s">
        <v>2675</v>
      </c>
      <c r="C925" s="45" t="str">
        <f>INDEX('Bảng Giá'!$L$2:$L$64,MATCH(TRIM('References data'!B925),'Bảng Giá'!$K$2:$K$64,0))</f>
        <v>Vùng 1</v>
      </c>
      <c r="D925" s="43" t="s">
        <v>2653</v>
      </c>
      <c r="E925" t="s">
        <v>2648</v>
      </c>
      <c r="F925" t="str">
        <f>INDEX('Bảng Giá'!$L$2:$L$64,MATCH(TRIM('References data'!E925),'Bảng Giá'!$K$2:$K$64,0))</f>
        <v>Hồ Chí Minh</v>
      </c>
      <c r="G925" t="str">
        <f t="shared" si="14"/>
        <v>Vùng 1-Hồ Chí Minh</v>
      </c>
      <c r="H925" t="str">
        <f>INDEX('Bảng Giá'!$N$2:$N$46,MATCH('References data'!G925,'Bảng Giá'!$Q$2:$Q$46,0))</f>
        <v>Nội Vùng</v>
      </c>
    </row>
    <row r="926" spans="1:8" x14ac:dyDescent="0.25">
      <c r="A926" s="12" t="s">
        <v>2987</v>
      </c>
      <c r="B926" t="s">
        <v>2686</v>
      </c>
      <c r="C926" s="45" t="str">
        <f>INDEX('Bảng Giá'!$L$2:$L$64,MATCH(TRIM('References data'!B926),'Bảng Giá'!$K$2:$K$64,0))</f>
        <v>Vùng 1</v>
      </c>
      <c r="D926" s="43" t="s">
        <v>2653</v>
      </c>
      <c r="E926" t="s">
        <v>2648</v>
      </c>
      <c r="F926" t="str">
        <f>INDEX('Bảng Giá'!$L$2:$L$64,MATCH(TRIM('References data'!E926),'Bảng Giá'!$K$2:$K$64,0))</f>
        <v>Hồ Chí Minh</v>
      </c>
      <c r="G926" t="str">
        <f t="shared" si="14"/>
        <v>Vùng 1-Hồ Chí Minh</v>
      </c>
      <c r="H926" t="str">
        <f>INDEX('Bảng Giá'!$N$2:$N$46,MATCH('References data'!G926,'Bảng Giá'!$Q$2:$Q$46,0))</f>
        <v>Nội Vùng</v>
      </c>
    </row>
    <row r="927" spans="1:8" x14ac:dyDescent="0.25">
      <c r="A927" s="12" t="s">
        <v>2679</v>
      </c>
      <c r="B927" t="s">
        <v>2680</v>
      </c>
      <c r="C927" s="45" t="str">
        <f>INDEX('Bảng Giá'!$L$2:$L$64,MATCH(TRIM('References data'!B927),'Bảng Giá'!$K$2:$K$64,0))</f>
        <v>Vùng 1</v>
      </c>
      <c r="D927" s="43" t="s">
        <v>2653</v>
      </c>
      <c r="E927" t="s">
        <v>2648</v>
      </c>
      <c r="F927" t="str">
        <f>INDEX('Bảng Giá'!$L$2:$L$64,MATCH(TRIM('References data'!E927),'Bảng Giá'!$K$2:$K$64,0))</f>
        <v>Hồ Chí Minh</v>
      </c>
      <c r="G927" t="str">
        <f t="shared" si="14"/>
        <v>Vùng 1-Hồ Chí Minh</v>
      </c>
      <c r="H927" t="str">
        <f>INDEX('Bảng Giá'!$N$2:$N$46,MATCH('References data'!G927,'Bảng Giá'!$Q$2:$Q$46,0))</f>
        <v>Nội Vùng</v>
      </c>
    </row>
    <row r="928" spans="1:8" x14ac:dyDescent="0.25">
      <c r="A928" s="12" t="s">
        <v>2988</v>
      </c>
      <c r="B928" t="s">
        <v>2642</v>
      </c>
      <c r="C928" s="45" t="str">
        <f>INDEX('Bảng Giá'!$L$2:$L$64,MATCH(TRIM('References data'!B928),'Bảng Giá'!$K$2:$K$64,0))</f>
        <v>Vùng 1</v>
      </c>
      <c r="D928" s="43" t="s">
        <v>2653</v>
      </c>
      <c r="E928" t="s">
        <v>2648</v>
      </c>
      <c r="F928" t="str">
        <f>INDEX('Bảng Giá'!$L$2:$L$64,MATCH(TRIM('References data'!E928),'Bảng Giá'!$K$2:$K$64,0))</f>
        <v>Hồ Chí Minh</v>
      </c>
      <c r="G928" t="str">
        <f t="shared" si="14"/>
        <v>Vùng 1-Hồ Chí Minh</v>
      </c>
      <c r="H928" t="str">
        <f>INDEX('Bảng Giá'!$N$2:$N$46,MATCH('References data'!G928,'Bảng Giá'!$Q$2:$Q$46,0))</f>
        <v>Nội Vùng</v>
      </c>
    </row>
    <row r="929" spans="1:8" x14ac:dyDescent="0.25">
      <c r="A929" s="12" t="s">
        <v>2670</v>
      </c>
      <c r="B929" t="s">
        <v>2671</v>
      </c>
      <c r="C929" s="45" t="str">
        <f>INDEX('Bảng Giá'!$L$2:$L$64,MATCH(TRIM('References data'!B929),'Bảng Giá'!$K$2:$K$64,0))</f>
        <v>Vùng 2</v>
      </c>
      <c r="D929" s="43" t="s">
        <v>2653</v>
      </c>
      <c r="E929" t="s">
        <v>2648</v>
      </c>
      <c r="F929" t="str">
        <f>INDEX('Bảng Giá'!$L$2:$L$64,MATCH(TRIM('References data'!E929),'Bảng Giá'!$K$2:$K$64,0))</f>
        <v>Hồ Chí Minh</v>
      </c>
      <c r="G929" t="str">
        <f t="shared" si="14"/>
        <v>Vùng 2-Hồ Chí Minh</v>
      </c>
      <c r="H929" t="str">
        <f>INDEX('Bảng Giá'!$N$2:$N$46,MATCH('References data'!G929,'Bảng Giá'!$Q$2:$Q$46,0))</f>
        <v>Liên Vùng</v>
      </c>
    </row>
    <row r="930" spans="1:8" x14ac:dyDescent="0.25">
      <c r="A930" s="12" t="s">
        <v>2725</v>
      </c>
      <c r="B930" t="s">
        <v>2656</v>
      </c>
      <c r="C930" s="45" t="str">
        <f>INDEX('Bảng Giá'!$L$2:$L$64,MATCH(TRIM('References data'!B930),'Bảng Giá'!$K$2:$K$64,0))</f>
        <v>Vùng 1</v>
      </c>
      <c r="D930" s="43" t="s">
        <v>2653</v>
      </c>
      <c r="E930" t="s">
        <v>2648</v>
      </c>
      <c r="F930" t="str">
        <f>INDEX('Bảng Giá'!$L$2:$L$64,MATCH(TRIM('References data'!E930),'Bảng Giá'!$K$2:$K$64,0))</f>
        <v>Hồ Chí Minh</v>
      </c>
      <c r="G930" t="str">
        <f t="shared" si="14"/>
        <v>Vùng 1-Hồ Chí Minh</v>
      </c>
      <c r="H930" t="str">
        <f>INDEX('Bảng Giá'!$N$2:$N$46,MATCH('References data'!G930,'Bảng Giá'!$Q$2:$Q$46,0))</f>
        <v>Nội Vùng</v>
      </c>
    </row>
    <row r="931" spans="1:8" x14ac:dyDescent="0.25">
      <c r="A931" s="12" t="s">
        <v>2989</v>
      </c>
      <c r="B931" t="s">
        <v>2690</v>
      </c>
      <c r="C931" s="45" t="str">
        <f>INDEX('Bảng Giá'!$L$2:$L$64,MATCH(TRIM('References data'!B931),'Bảng Giá'!$K$2:$K$64,0))</f>
        <v>Vùng 1</v>
      </c>
      <c r="D931" s="43" t="s">
        <v>2653</v>
      </c>
      <c r="E931" t="s">
        <v>2648</v>
      </c>
      <c r="F931" t="str">
        <f>INDEX('Bảng Giá'!$L$2:$L$64,MATCH(TRIM('References data'!E931),'Bảng Giá'!$K$2:$K$64,0))</f>
        <v>Hồ Chí Minh</v>
      </c>
      <c r="G931" t="str">
        <f t="shared" si="14"/>
        <v>Vùng 1-Hồ Chí Minh</v>
      </c>
      <c r="H931" t="str">
        <f>INDEX('Bảng Giá'!$N$2:$N$46,MATCH('References data'!G931,'Bảng Giá'!$Q$2:$Q$46,0))</f>
        <v>Nội Vùng</v>
      </c>
    </row>
    <row r="932" spans="1:8" x14ac:dyDescent="0.25">
      <c r="A932" s="12" t="s">
        <v>2990</v>
      </c>
      <c r="B932" t="s">
        <v>2935</v>
      </c>
      <c r="C932" s="45" t="str">
        <f>INDEX('Bảng Giá'!$L$2:$L$64,MATCH(TRIM('References data'!B932),'Bảng Giá'!$K$2:$K$64,0))</f>
        <v>Vùng 1</v>
      </c>
      <c r="D932" s="43" t="s">
        <v>2653</v>
      </c>
      <c r="E932" t="s">
        <v>2648</v>
      </c>
      <c r="F932" t="str">
        <f>INDEX('Bảng Giá'!$L$2:$L$64,MATCH(TRIM('References data'!E932),'Bảng Giá'!$K$2:$K$64,0))</f>
        <v>Hồ Chí Minh</v>
      </c>
      <c r="G932" t="str">
        <f t="shared" si="14"/>
        <v>Vùng 1-Hồ Chí Minh</v>
      </c>
      <c r="H932" t="str">
        <f>INDEX('Bảng Giá'!$N$2:$N$46,MATCH('References data'!G932,'Bảng Giá'!$Q$2:$Q$46,0))</f>
        <v>Nội Vùng</v>
      </c>
    </row>
    <row r="933" spans="1:8" x14ac:dyDescent="0.25">
      <c r="A933" s="12" t="s">
        <v>2991</v>
      </c>
      <c r="B933" t="s">
        <v>2712</v>
      </c>
      <c r="C933" s="45" t="str">
        <f>INDEX('Bảng Giá'!$L$2:$L$64,MATCH(TRIM('References data'!B933),'Bảng Giá'!$K$2:$K$64,0))</f>
        <v>Vùng 1</v>
      </c>
      <c r="D933" s="43" t="s">
        <v>2653</v>
      </c>
      <c r="E933" t="s">
        <v>2648</v>
      </c>
      <c r="F933" t="str">
        <f>INDEX('Bảng Giá'!$L$2:$L$64,MATCH(TRIM('References data'!E933),'Bảng Giá'!$K$2:$K$64,0))</f>
        <v>Hồ Chí Minh</v>
      </c>
      <c r="G933" t="str">
        <f t="shared" si="14"/>
        <v>Vùng 1-Hồ Chí Minh</v>
      </c>
      <c r="H933" t="str">
        <f>INDEX('Bảng Giá'!$N$2:$N$46,MATCH('References data'!G933,'Bảng Giá'!$Q$2:$Q$46,0))</f>
        <v>Nội Vùng</v>
      </c>
    </row>
    <row r="934" spans="1:8" x14ac:dyDescent="0.25">
      <c r="A934" s="12" t="s">
        <v>2992</v>
      </c>
      <c r="B934" t="s">
        <v>2684</v>
      </c>
      <c r="C934" s="45" t="str">
        <f>INDEX('Bảng Giá'!$L$2:$L$64,MATCH(TRIM('References data'!B934),'Bảng Giá'!$K$2:$K$64,0))</f>
        <v>Vùng 1</v>
      </c>
      <c r="D934" s="43" t="s">
        <v>2653</v>
      </c>
      <c r="E934" t="s">
        <v>2648</v>
      </c>
      <c r="F934" t="str">
        <f>INDEX('Bảng Giá'!$L$2:$L$64,MATCH(TRIM('References data'!E934),'Bảng Giá'!$K$2:$K$64,0))</f>
        <v>Hồ Chí Minh</v>
      </c>
      <c r="G934" t="str">
        <f t="shared" si="14"/>
        <v>Vùng 1-Hồ Chí Minh</v>
      </c>
      <c r="H934" t="str">
        <f>INDEX('Bảng Giá'!$N$2:$N$46,MATCH('References data'!G934,'Bảng Giá'!$Q$2:$Q$46,0))</f>
        <v>Nội Vùng</v>
      </c>
    </row>
    <row r="935" spans="1:8" x14ac:dyDescent="0.25">
      <c r="A935" s="12" t="s">
        <v>2760</v>
      </c>
      <c r="B935" t="s">
        <v>2686</v>
      </c>
      <c r="C935" s="45" t="str">
        <f>INDEX('Bảng Giá'!$L$2:$L$64,MATCH(TRIM('References data'!B935),'Bảng Giá'!$K$2:$K$64,0))</f>
        <v>Vùng 1</v>
      </c>
      <c r="D935" s="43" t="s">
        <v>2653</v>
      </c>
      <c r="E935" t="s">
        <v>2648</v>
      </c>
      <c r="F935" t="str">
        <f>INDEX('Bảng Giá'!$L$2:$L$64,MATCH(TRIM('References data'!E935),'Bảng Giá'!$K$2:$K$64,0))</f>
        <v>Hồ Chí Minh</v>
      </c>
      <c r="G935" t="str">
        <f t="shared" si="14"/>
        <v>Vùng 1-Hồ Chí Minh</v>
      </c>
      <c r="H935" t="str">
        <f>INDEX('Bảng Giá'!$N$2:$N$46,MATCH('References data'!G935,'Bảng Giá'!$Q$2:$Q$46,0))</f>
        <v>Nội Vùng</v>
      </c>
    </row>
    <row r="936" spans="1:8" x14ac:dyDescent="0.25">
      <c r="A936" s="12" t="s">
        <v>2977</v>
      </c>
      <c r="B936" t="s">
        <v>2939</v>
      </c>
      <c r="C936" s="45" t="str">
        <f>INDEX('Bảng Giá'!$L$2:$L$64,MATCH(TRIM('References data'!B936),'Bảng Giá'!$K$2:$K$64,0))</f>
        <v>Vùng 1</v>
      </c>
      <c r="D936" s="43" t="s">
        <v>2653</v>
      </c>
      <c r="E936" t="s">
        <v>2648</v>
      </c>
      <c r="F936" t="str">
        <f>INDEX('Bảng Giá'!$L$2:$L$64,MATCH(TRIM('References data'!E936),'Bảng Giá'!$K$2:$K$64,0))</f>
        <v>Hồ Chí Minh</v>
      </c>
      <c r="G936" t="str">
        <f t="shared" si="14"/>
        <v>Vùng 1-Hồ Chí Minh</v>
      </c>
      <c r="H936" t="str">
        <f>INDEX('Bảng Giá'!$N$2:$N$46,MATCH('References data'!G936,'Bảng Giá'!$Q$2:$Q$46,0))</f>
        <v>Nội Vùng</v>
      </c>
    </row>
    <row r="937" spans="1:8" x14ac:dyDescent="0.25">
      <c r="A937" s="12" t="s">
        <v>2775</v>
      </c>
      <c r="B937" t="s">
        <v>2727</v>
      </c>
      <c r="C937" s="45" t="str">
        <f>INDEX('Bảng Giá'!$L$2:$L$64,MATCH(TRIM('References data'!B937),'Bảng Giá'!$K$2:$K$64,0))</f>
        <v>Vùng 1</v>
      </c>
      <c r="D937" s="43" t="s">
        <v>2653</v>
      </c>
      <c r="E937" t="s">
        <v>2648</v>
      </c>
      <c r="F937" t="str">
        <f>INDEX('Bảng Giá'!$L$2:$L$64,MATCH(TRIM('References data'!E937),'Bảng Giá'!$K$2:$K$64,0))</f>
        <v>Hồ Chí Minh</v>
      </c>
      <c r="G937" t="str">
        <f t="shared" si="14"/>
        <v>Vùng 1-Hồ Chí Minh</v>
      </c>
      <c r="H937" t="str">
        <f>INDEX('Bảng Giá'!$N$2:$N$46,MATCH('References data'!G937,'Bảng Giá'!$Q$2:$Q$46,0))</f>
        <v>Nội Vùng</v>
      </c>
    </row>
    <row r="938" spans="1:8" x14ac:dyDescent="0.25">
      <c r="A938" s="12" t="s">
        <v>2702</v>
      </c>
      <c r="B938" t="s">
        <v>2690</v>
      </c>
      <c r="C938" s="45" t="str">
        <f>INDEX('Bảng Giá'!$L$2:$L$64,MATCH(TRIM('References data'!B938),'Bảng Giá'!$K$2:$K$64,0))</f>
        <v>Vùng 1</v>
      </c>
      <c r="D938" s="43" t="s">
        <v>2653</v>
      </c>
      <c r="E938" t="s">
        <v>2648</v>
      </c>
      <c r="F938" t="str">
        <f>INDEX('Bảng Giá'!$L$2:$L$64,MATCH(TRIM('References data'!E938),'Bảng Giá'!$K$2:$K$64,0))</f>
        <v>Hồ Chí Minh</v>
      </c>
      <c r="G938" t="str">
        <f t="shared" si="14"/>
        <v>Vùng 1-Hồ Chí Minh</v>
      </c>
      <c r="H938" t="str">
        <f>INDEX('Bảng Giá'!$N$2:$N$46,MATCH('References data'!G938,'Bảng Giá'!$Q$2:$Q$46,0))</f>
        <v>Nội Vùng</v>
      </c>
    </row>
    <row r="939" spans="1:8" x14ac:dyDescent="0.25">
      <c r="A939" s="12" t="s">
        <v>2716</v>
      </c>
      <c r="B939" t="s">
        <v>2717</v>
      </c>
      <c r="C939" s="45" t="str">
        <f>INDEX('Bảng Giá'!$L$2:$L$64,MATCH(TRIM('References data'!B939),'Bảng Giá'!$K$2:$K$64,0))</f>
        <v>Vùng 1</v>
      </c>
      <c r="D939" s="43" t="s">
        <v>2653</v>
      </c>
      <c r="E939" t="s">
        <v>2648</v>
      </c>
      <c r="F939" t="str">
        <f>INDEX('Bảng Giá'!$L$2:$L$64,MATCH(TRIM('References data'!E939),'Bảng Giá'!$K$2:$K$64,0))</f>
        <v>Hồ Chí Minh</v>
      </c>
      <c r="G939" t="str">
        <f t="shared" si="14"/>
        <v>Vùng 1-Hồ Chí Minh</v>
      </c>
      <c r="H939" t="str">
        <f>INDEX('Bảng Giá'!$N$2:$N$46,MATCH('References data'!G939,'Bảng Giá'!$Q$2:$Q$46,0))</f>
        <v>Nội Vùng</v>
      </c>
    </row>
    <row r="940" spans="1:8" x14ac:dyDescent="0.25">
      <c r="A940" s="12" t="s">
        <v>2718</v>
      </c>
      <c r="B940" t="s">
        <v>2684</v>
      </c>
      <c r="C940" s="45" t="str">
        <f>INDEX('Bảng Giá'!$L$2:$L$64,MATCH(TRIM('References data'!B940),'Bảng Giá'!$K$2:$K$64,0))</f>
        <v>Vùng 1</v>
      </c>
      <c r="D940" s="43" t="s">
        <v>2653</v>
      </c>
      <c r="E940" t="s">
        <v>2648</v>
      </c>
      <c r="F940" t="str">
        <f>INDEX('Bảng Giá'!$L$2:$L$64,MATCH(TRIM('References data'!E940),'Bảng Giá'!$K$2:$K$64,0))</f>
        <v>Hồ Chí Minh</v>
      </c>
      <c r="G940" t="str">
        <f t="shared" si="14"/>
        <v>Vùng 1-Hồ Chí Minh</v>
      </c>
      <c r="H940" t="str">
        <f>INDEX('Bảng Giá'!$N$2:$N$46,MATCH('References data'!G940,'Bảng Giá'!$Q$2:$Q$46,0))</f>
        <v>Nội Vùng</v>
      </c>
    </row>
    <row r="941" spans="1:8" x14ac:dyDescent="0.25">
      <c r="A941" s="12" t="s">
        <v>2703</v>
      </c>
      <c r="B941" t="s">
        <v>2642</v>
      </c>
      <c r="C941" s="45" t="str">
        <f>INDEX('Bảng Giá'!$L$2:$L$64,MATCH(TRIM('References data'!B941),'Bảng Giá'!$K$2:$K$64,0))</f>
        <v>Vùng 1</v>
      </c>
      <c r="D941" s="43" t="s">
        <v>2653</v>
      </c>
      <c r="E941" t="s">
        <v>2648</v>
      </c>
      <c r="F941" t="str">
        <f>INDEX('Bảng Giá'!$L$2:$L$64,MATCH(TRIM('References data'!E941),'Bảng Giá'!$K$2:$K$64,0))</f>
        <v>Hồ Chí Minh</v>
      </c>
      <c r="G941" t="str">
        <f t="shared" si="14"/>
        <v>Vùng 1-Hồ Chí Minh</v>
      </c>
      <c r="H941" t="str">
        <f>INDEX('Bảng Giá'!$N$2:$N$46,MATCH('References data'!G941,'Bảng Giá'!$Q$2:$Q$46,0))</f>
        <v>Nội Vùng</v>
      </c>
    </row>
    <row r="942" spans="1:8" x14ac:dyDescent="0.25">
      <c r="A942" s="12" t="s">
        <v>2741</v>
      </c>
      <c r="B942" t="s">
        <v>2669</v>
      </c>
      <c r="C942" s="45" t="str">
        <f>INDEX('Bảng Giá'!$L$2:$L$64,MATCH(TRIM('References data'!B942),'Bảng Giá'!$K$2:$K$64,0))</f>
        <v>Vùng 2</v>
      </c>
      <c r="D942" s="43" t="s">
        <v>2653</v>
      </c>
      <c r="E942" t="s">
        <v>2648</v>
      </c>
      <c r="F942" t="str">
        <f>INDEX('Bảng Giá'!$L$2:$L$64,MATCH(TRIM('References data'!E942),'Bảng Giá'!$K$2:$K$64,0))</f>
        <v>Hồ Chí Minh</v>
      </c>
      <c r="G942" t="str">
        <f t="shared" si="14"/>
        <v>Vùng 2-Hồ Chí Minh</v>
      </c>
      <c r="H942" t="str">
        <f>INDEX('Bảng Giá'!$N$2:$N$46,MATCH('References data'!G942,'Bảng Giá'!$Q$2:$Q$46,0))</f>
        <v>Liên Vùng</v>
      </c>
    </row>
    <row r="943" spans="1:8" x14ac:dyDescent="0.25">
      <c r="A943" s="12" t="s">
        <v>2931</v>
      </c>
      <c r="B943" t="s">
        <v>2932</v>
      </c>
      <c r="C943" s="45" t="str">
        <f>INDEX('Bảng Giá'!$L$2:$L$64,MATCH(TRIM('References data'!B943),'Bảng Giá'!$K$2:$K$64,0))</f>
        <v>Vùng 1</v>
      </c>
      <c r="D943" s="43" t="s">
        <v>2653</v>
      </c>
      <c r="E943" t="s">
        <v>2648</v>
      </c>
      <c r="F943" t="str">
        <f>INDEX('Bảng Giá'!$L$2:$L$64,MATCH(TRIM('References data'!E943),'Bảng Giá'!$K$2:$K$64,0))</f>
        <v>Hồ Chí Minh</v>
      </c>
      <c r="G943" t="str">
        <f t="shared" si="14"/>
        <v>Vùng 1-Hồ Chí Minh</v>
      </c>
      <c r="H943" t="str">
        <f>INDEX('Bảng Giá'!$N$2:$N$46,MATCH('References data'!G943,'Bảng Giá'!$Q$2:$Q$46,0))</f>
        <v>Nội Vùng</v>
      </c>
    </row>
    <row r="944" spans="1:8" x14ac:dyDescent="0.25">
      <c r="A944" s="12" t="s">
        <v>2697</v>
      </c>
      <c r="B944" t="s">
        <v>2686</v>
      </c>
      <c r="C944" s="45" t="str">
        <f>INDEX('Bảng Giá'!$L$2:$L$64,MATCH(TRIM('References data'!B944),'Bảng Giá'!$K$2:$K$64,0))</f>
        <v>Vùng 1</v>
      </c>
      <c r="D944" s="43" t="s">
        <v>2653</v>
      </c>
      <c r="E944" t="s">
        <v>2648</v>
      </c>
      <c r="F944" t="str">
        <f>INDEX('Bảng Giá'!$L$2:$L$64,MATCH(TRIM('References data'!E944),'Bảng Giá'!$K$2:$K$64,0))</f>
        <v>Hồ Chí Minh</v>
      </c>
      <c r="G944" t="str">
        <f t="shared" si="14"/>
        <v>Vùng 1-Hồ Chí Minh</v>
      </c>
      <c r="H944" t="str">
        <f>INDEX('Bảng Giá'!$N$2:$N$46,MATCH('References data'!G944,'Bảng Giá'!$Q$2:$Q$46,0))</f>
        <v>Nội Vùng</v>
      </c>
    </row>
    <row r="945" spans="1:8" x14ac:dyDescent="0.25">
      <c r="A945" s="12" t="s">
        <v>2993</v>
      </c>
      <c r="B945" t="s">
        <v>2639</v>
      </c>
      <c r="C945" s="45" t="str">
        <f>INDEX('Bảng Giá'!$L$2:$L$64,MATCH(TRIM('References data'!B945),'Bảng Giá'!$K$2:$K$64,0))</f>
        <v>Hà Nội</v>
      </c>
      <c r="D945" s="43" t="s">
        <v>3003</v>
      </c>
      <c r="E945" t="s">
        <v>2639</v>
      </c>
      <c r="F945" t="str">
        <f>INDEX('Bảng Giá'!$L$2:$L$64,MATCH(TRIM('References data'!E945),'Bảng Giá'!$K$2:$K$64,0))</f>
        <v>Hà Nội</v>
      </c>
      <c r="G945" t="str">
        <f t="shared" si="14"/>
        <v>Hà Nội-Hà Nội</v>
      </c>
      <c r="H945" t="str">
        <f>INDEX('Bảng Giá'!$N$2:$N$46,MATCH('References data'!G945,'Bảng Giá'!$Q$2:$Q$46,0))</f>
        <v>Nội Tỉnh</v>
      </c>
    </row>
    <row r="946" spans="1:8" x14ac:dyDescent="0.25">
      <c r="A946" s="12" t="s">
        <v>2700</v>
      </c>
      <c r="B946" t="s">
        <v>2639</v>
      </c>
      <c r="C946" s="45" t="str">
        <f>INDEX('Bảng Giá'!$L$2:$L$64,MATCH(TRIM('References data'!B946),'Bảng Giá'!$K$2:$K$64,0))</f>
        <v>Hà Nội</v>
      </c>
      <c r="D946" s="43" t="s">
        <v>3003</v>
      </c>
      <c r="E946" t="s">
        <v>2639</v>
      </c>
      <c r="F946" t="str">
        <f>INDEX('Bảng Giá'!$L$2:$L$64,MATCH(TRIM('References data'!E946),'Bảng Giá'!$K$2:$K$64,0))</f>
        <v>Hà Nội</v>
      </c>
      <c r="G946" t="str">
        <f t="shared" si="14"/>
        <v>Hà Nội-Hà Nội</v>
      </c>
      <c r="H946" t="str">
        <f>INDEX('Bảng Giá'!$N$2:$N$46,MATCH('References data'!G946,'Bảng Giá'!$Q$2:$Q$46,0))</f>
        <v>Nội Tỉnh</v>
      </c>
    </row>
    <row r="947" spans="1:8" x14ac:dyDescent="0.25">
      <c r="A947" s="12" t="s">
        <v>2994</v>
      </c>
      <c r="B947" t="s">
        <v>2639</v>
      </c>
      <c r="C947" s="45" t="str">
        <f>INDEX('Bảng Giá'!$L$2:$L$64,MATCH(TRIM('References data'!B947),'Bảng Giá'!$K$2:$K$64,0))</f>
        <v>Hà Nội</v>
      </c>
      <c r="D947" s="43" t="s">
        <v>3003</v>
      </c>
      <c r="E947" t="s">
        <v>2639</v>
      </c>
      <c r="F947" t="str">
        <f>INDEX('Bảng Giá'!$L$2:$L$64,MATCH(TRIM('References data'!E947),'Bảng Giá'!$K$2:$K$64,0))</f>
        <v>Hà Nội</v>
      </c>
      <c r="G947" t="str">
        <f t="shared" si="14"/>
        <v>Hà Nội-Hà Nội</v>
      </c>
      <c r="H947" t="str">
        <f>INDEX('Bảng Giá'!$N$2:$N$46,MATCH('References data'!G947,'Bảng Giá'!$Q$2:$Q$46,0))</f>
        <v>Nội Tỉnh</v>
      </c>
    </row>
    <row r="948" spans="1:8" x14ac:dyDescent="0.25">
      <c r="A948" s="12" t="s">
        <v>2994</v>
      </c>
      <c r="B948" t="s">
        <v>2639</v>
      </c>
      <c r="C948" s="45" t="str">
        <f>INDEX('Bảng Giá'!$L$2:$L$64,MATCH(TRIM('References data'!B948),'Bảng Giá'!$K$2:$K$64,0))</f>
        <v>Hà Nội</v>
      </c>
      <c r="D948" s="43" t="s">
        <v>3003</v>
      </c>
      <c r="E948" t="s">
        <v>2639</v>
      </c>
      <c r="F948" t="str">
        <f>INDEX('Bảng Giá'!$L$2:$L$64,MATCH(TRIM('References data'!E948),'Bảng Giá'!$K$2:$K$64,0))</f>
        <v>Hà Nội</v>
      </c>
      <c r="G948" t="str">
        <f t="shared" si="14"/>
        <v>Hà Nội-Hà Nội</v>
      </c>
      <c r="H948" t="str">
        <f>INDEX('Bảng Giá'!$N$2:$N$46,MATCH('References data'!G948,'Bảng Giá'!$Q$2:$Q$46,0))</f>
        <v>Nội Tỉnh</v>
      </c>
    </row>
    <row r="949" spans="1:8" x14ac:dyDescent="0.25">
      <c r="A949" s="12" t="s">
        <v>2995</v>
      </c>
      <c r="B949" t="s">
        <v>2639</v>
      </c>
      <c r="C949" s="45" t="str">
        <f>INDEX('Bảng Giá'!$L$2:$L$64,MATCH(TRIM('References data'!B949),'Bảng Giá'!$K$2:$K$64,0))</f>
        <v>Hà Nội</v>
      </c>
      <c r="D949" s="43" t="s">
        <v>3003</v>
      </c>
      <c r="E949" t="s">
        <v>2639</v>
      </c>
      <c r="F949" t="str">
        <f>INDEX('Bảng Giá'!$L$2:$L$64,MATCH(TRIM('References data'!E949),'Bảng Giá'!$K$2:$K$64,0))</f>
        <v>Hà Nội</v>
      </c>
      <c r="G949" t="str">
        <f t="shared" si="14"/>
        <v>Hà Nội-Hà Nội</v>
      </c>
      <c r="H949" t="str">
        <f>INDEX('Bảng Giá'!$N$2:$N$46,MATCH('References data'!G949,'Bảng Giá'!$Q$2:$Q$46,0))</f>
        <v>Nội Tỉnh</v>
      </c>
    </row>
    <row r="950" spans="1:8" x14ac:dyDescent="0.25">
      <c r="A950" s="12" t="s">
        <v>2996</v>
      </c>
      <c r="B950" t="s">
        <v>2639</v>
      </c>
      <c r="C950" s="45" t="str">
        <f>INDEX('Bảng Giá'!$L$2:$L$64,MATCH(TRIM('References data'!B950),'Bảng Giá'!$K$2:$K$64,0))</f>
        <v>Hà Nội</v>
      </c>
      <c r="D950" s="43" t="s">
        <v>3003</v>
      </c>
      <c r="E950" t="s">
        <v>2639</v>
      </c>
      <c r="F950" t="str">
        <f>INDEX('Bảng Giá'!$L$2:$L$64,MATCH(TRIM('References data'!E950),'Bảng Giá'!$K$2:$K$64,0))</f>
        <v>Hà Nội</v>
      </c>
      <c r="G950" t="str">
        <f t="shared" si="14"/>
        <v>Hà Nội-Hà Nội</v>
      </c>
      <c r="H950" t="str">
        <f>INDEX('Bảng Giá'!$N$2:$N$46,MATCH('References data'!G950,'Bảng Giá'!$Q$2:$Q$46,0))</f>
        <v>Nội Tỉnh</v>
      </c>
    </row>
    <row r="951" spans="1:8" x14ac:dyDescent="0.25">
      <c r="A951" s="12" t="s">
        <v>2994</v>
      </c>
      <c r="B951" t="s">
        <v>2639</v>
      </c>
      <c r="C951" s="45" t="str">
        <f>INDEX('Bảng Giá'!$L$2:$L$64,MATCH(TRIM('References data'!B951),'Bảng Giá'!$K$2:$K$64,0))</f>
        <v>Hà Nội</v>
      </c>
      <c r="D951" s="43" t="s">
        <v>3003</v>
      </c>
      <c r="E951" t="s">
        <v>2639</v>
      </c>
      <c r="F951" t="str">
        <f>INDEX('Bảng Giá'!$L$2:$L$64,MATCH(TRIM('References data'!E951),'Bảng Giá'!$K$2:$K$64,0))</f>
        <v>Hà Nội</v>
      </c>
      <c r="G951" t="str">
        <f t="shared" si="14"/>
        <v>Hà Nội-Hà Nội</v>
      </c>
      <c r="H951" t="str">
        <f>INDEX('Bảng Giá'!$N$2:$N$46,MATCH('References data'!G951,'Bảng Giá'!$Q$2:$Q$46,0))</f>
        <v>Nội Tỉnh</v>
      </c>
    </row>
    <row r="952" spans="1:8" x14ac:dyDescent="0.25">
      <c r="A952" s="12" t="s">
        <v>2993</v>
      </c>
      <c r="B952" t="s">
        <v>2639</v>
      </c>
      <c r="C952" s="45" t="str">
        <f>INDEX('Bảng Giá'!$L$2:$L$64,MATCH(TRIM('References data'!B952),'Bảng Giá'!$K$2:$K$64,0))</f>
        <v>Hà Nội</v>
      </c>
      <c r="D952" s="43" t="s">
        <v>3003</v>
      </c>
      <c r="E952" t="s">
        <v>2639</v>
      </c>
      <c r="F952" t="str">
        <f>INDEX('Bảng Giá'!$L$2:$L$64,MATCH(TRIM('References data'!E952),'Bảng Giá'!$K$2:$K$64,0))</f>
        <v>Hà Nội</v>
      </c>
      <c r="G952" t="str">
        <f t="shared" si="14"/>
        <v>Hà Nội-Hà Nội</v>
      </c>
      <c r="H952" t="str">
        <f>INDEX('Bảng Giá'!$N$2:$N$46,MATCH('References data'!G952,'Bảng Giá'!$Q$2:$Q$46,0))</f>
        <v>Nội Tỉnh</v>
      </c>
    </row>
    <row r="953" spans="1:8" x14ac:dyDescent="0.25">
      <c r="A953" s="12" t="s">
        <v>2997</v>
      </c>
      <c r="B953" t="s">
        <v>2639</v>
      </c>
      <c r="C953" s="45" t="str">
        <f>INDEX('Bảng Giá'!$L$2:$L$64,MATCH(TRIM('References data'!B953),'Bảng Giá'!$K$2:$K$64,0))</f>
        <v>Hà Nội</v>
      </c>
      <c r="D953" s="43" t="s">
        <v>3003</v>
      </c>
      <c r="E953" t="s">
        <v>2639</v>
      </c>
      <c r="F953" t="str">
        <f>INDEX('Bảng Giá'!$L$2:$L$64,MATCH(TRIM('References data'!E953),'Bảng Giá'!$K$2:$K$64,0))</f>
        <v>Hà Nội</v>
      </c>
      <c r="G953" t="str">
        <f t="shared" si="14"/>
        <v>Hà Nội-Hà Nội</v>
      </c>
      <c r="H953" t="str">
        <f>INDEX('Bảng Giá'!$N$2:$N$46,MATCH('References data'!G953,'Bảng Giá'!$Q$2:$Q$46,0))</f>
        <v>Nội Tỉnh</v>
      </c>
    </row>
    <row r="954" spans="1:8" x14ac:dyDescent="0.25">
      <c r="A954" s="12" t="s">
        <v>2994</v>
      </c>
      <c r="B954" t="s">
        <v>2639</v>
      </c>
      <c r="C954" s="45" t="str">
        <f>INDEX('Bảng Giá'!$L$2:$L$64,MATCH(TRIM('References data'!B954),'Bảng Giá'!$K$2:$K$64,0))</f>
        <v>Hà Nội</v>
      </c>
      <c r="D954" s="43" t="s">
        <v>3003</v>
      </c>
      <c r="E954" t="s">
        <v>2639</v>
      </c>
      <c r="F954" t="str">
        <f>INDEX('Bảng Giá'!$L$2:$L$64,MATCH(TRIM('References data'!E954),'Bảng Giá'!$K$2:$K$64,0))</f>
        <v>Hà Nội</v>
      </c>
      <c r="G954" t="str">
        <f t="shared" si="14"/>
        <v>Hà Nội-Hà Nội</v>
      </c>
      <c r="H954" t="str">
        <f>INDEX('Bảng Giá'!$N$2:$N$46,MATCH('References data'!G954,'Bảng Giá'!$Q$2:$Q$46,0))</f>
        <v>Nội Tỉnh</v>
      </c>
    </row>
    <row r="955" spans="1:8" x14ac:dyDescent="0.25">
      <c r="A955" s="12" t="s">
        <v>2706</v>
      </c>
      <c r="B955" t="s">
        <v>2639</v>
      </c>
      <c r="C955" s="45" t="str">
        <f>INDEX('Bảng Giá'!$L$2:$L$64,MATCH(TRIM('References data'!B955),'Bảng Giá'!$K$2:$K$64,0))</f>
        <v>Hà Nội</v>
      </c>
      <c r="D955" s="43" t="s">
        <v>3003</v>
      </c>
      <c r="E955" t="s">
        <v>2639</v>
      </c>
      <c r="F955" t="str">
        <f>INDEX('Bảng Giá'!$L$2:$L$64,MATCH(TRIM('References data'!E955),'Bảng Giá'!$K$2:$K$64,0))</f>
        <v>Hà Nội</v>
      </c>
      <c r="G955" t="str">
        <f t="shared" si="14"/>
        <v>Hà Nội-Hà Nội</v>
      </c>
      <c r="H955" t="str">
        <f>INDEX('Bảng Giá'!$N$2:$N$46,MATCH('References data'!G955,'Bảng Giá'!$Q$2:$Q$46,0))</f>
        <v>Nội Tỉnh</v>
      </c>
    </row>
    <row r="956" spans="1:8" x14ac:dyDescent="0.25">
      <c r="A956" s="12" t="s">
        <v>2998</v>
      </c>
      <c r="B956" t="s">
        <v>2639</v>
      </c>
      <c r="C956" s="45" t="str">
        <f>INDEX('Bảng Giá'!$L$2:$L$64,MATCH(TRIM('References data'!B956),'Bảng Giá'!$K$2:$K$64,0))</f>
        <v>Hà Nội</v>
      </c>
      <c r="D956" s="43" t="s">
        <v>3003</v>
      </c>
      <c r="E956" t="s">
        <v>2639</v>
      </c>
      <c r="F956" t="str">
        <f>INDEX('Bảng Giá'!$L$2:$L$64,MATCH(TRIM('References data'!E956),'Bảng Giá'!$K$2:$K$64,0))</f>
        <v>Hà Nội</v>
      </c>
      <c r="G956" t="str">
        <f t="shared" si="14"/>
        <v>Hà Nội-Hà Nội</v>
      </c>
      <c r="H956" t="str">
        <f>INDEX('Bảng Giá'!$N$2:$N$46,MATCH('References data'!G956,'Bảng Giá'!$Q$2:$Q$46,0))</f>
        <v>Nội Tỉnh</v>
      </c>
    </row>
    <row r="957" spans="1:8" x14ac:dyDescent="0.25">
      <c r="A957" s="12" t="s">
        <v>2999</v>
      </c>
      <c r="B957" t="s">
        <v>2639</v>
      </c>
      <c r="C957" s="45" t="str">
        <f>INDEX('Bảng Giá'!$L$2:$L$64,MATCH(TRIM('References data'!B957),'Bảng Giá'!$K$2:$K$64,0))</f>
        <v>Hà Nội</v>
      </c>
      <c r="D957" s="43" t="s">
        <v>3003</v>
      </c>
      <c r="E957" t="s">
        <v>2639</v>
      </c>
      <c r="F957" t="str">
        <f>INDEX('Bảng Giá'!$L$2:$L$64,MATCH(TRIM('References data'!E957),'Bảng Giá'!$K$2:$K$64,0))</f>
        <v>Hà Nội</v>
      </c>
      <c r="G957" t="str">
        <f t="shared" si="14"/>
        <v>Hà Nội-Hà Nội</v>
      </c>
      <c r="H957" t="str">
        <f>INDEX('Bảng Giá'!$N$2:$N$46,MATCH('References data'!G957,'Bảng Giá'!$Q$2:$Q$46,0))</f>
        <v>Nội Tỉnh</v>
      </c>
    </row>
    <row r="958" spans="1:8" x14ac:dyDescent="0.25">
      <c r="A958" s="12" t="s">
        <v>2640</v>
      </c>
      <c r="B958" t="s">
        <v>2639</v>
      </c>
      <c r="C958" s="45" t="str">
        <f>INDEX('Bảng Giá'!$L$2:$L$64,MATCH(TRIM('References data'!B958),'Bảng Giá'!$K$2:$K$64,0))</f>
        <v>Hà Nội</v>
      </c>
      <c r="D958" s="43" t="s">
        <v>3003</v>
      </c>
      <c r="E958" t="s">
        <v>2639</v>
      </c>
      <c r="F958" t="str">
        <f>INDEX('Bảng Giá'!$L$2:$L$64,MATCH(TRIM('References data'!E958),'Bảng Giá'!$K$2:$K$64,0))</f>
        <v>Hà Nội</v>
      </c>
      <c r="G958" t="str">
        <f t="shared" si="14"/>
        <v>Hà Nội-Hà Nội</v>
      </c>
      <c r="H958" t="str">
        <f>INDEX('Bảng Giá'!$N$2:$N$46,MATCH('References data'!G958,'Bảng Giá'!$Q$2:$Q$46,0))</f>
        <v>Nội Tỉnh</v>
      </c>
    </row>
    <row r="959" spans="1:8" x14ac:dyDescent="0.25">
      <c r="A959" s="12" t="s">
        <v>2994</v>
      </c>
      <c r="B959" t="s">
        <v>2639</v>
      </c>
      <c r="C959" s="45" t="str">
        <f>INDEX('Bảng Giá'!$L$2:$L$64,MATCH(TRIM('References data'!B959),'Bảng Giá'!$K$2:$K$64,0))</f>
        <v>Hà Nội</v>
      </c>
      <c r="D959" s="43" t="s">
        <v>3003</v>
      </c>
      <c r="E959" t="s">
        <v>2639</v>
      </c>
      <c r="F959" t="str">
        <f>INDEX('Bảng Giá'!$L$2:$L$64,MATCH(TRIM('References data'!E959),'Bảng Giá'!$K$2:$K$64,0))</f>
        <v>Hà Nội</v>
      </c>
      <c r="G959" t="str">
        <f t="shared" si="14"/>
        <v>Hà Nội-Hà Nội</v>
      </c>
      <c r="H959" t="str">
        <f>INDEX('Bảng Giá'!$N$2:$N$46,MATCH('References data'!G959,'Bảng Giá'!$Q$2:$Q$46,0))</f>
        <v>Nội Tỉnh</v>
      </c>
    </row>
    <row r="960" spans="1:8" x14ac:dyDescent="0.25">
      <c r="A960" s="12" t="s">
        <v>2999</v>
      </c>
      <c r="B960" t="s">
        <v>2639</v>
      </c>
      <c r="C960" s="45" t="str">
        <f>INDEX('Bảng Giá'!$L$2:$L$64,MATCH(TRIM('References data'!B960),'Bảng Giá'!$K$2:$K$64,0))</f>
        <v>Hà Nội</v>
      </c>
      <c r="D960" s="43" t="s">
        <v>3003</v>
      </c>
      <c r="E960" t="s">
        <v>2639</v>
      </c>
      <c r="F960" t="str">
        <f>INDEX('Bảng Giá'!$L$2:$L$64,MATCH(TRIM('References data'!E960),'Bảng Giá'!$K$2:$K$64,0))</f>
        <v>Hà Nội</v>
      </c>
      <c r="G960" t="str">
        <f t="shared" si="14"/>
        <v>Hà Nội-Hà Nội</v>
      </c>
      <c r="H960" t="str">
        <f>INDEX('Bảng Giá'!$N$2:$N$46,MATCH('References data'!G960,'Bảng Giá'!$Q$2:$Q$46,0))</f>
        <v>Nội Tỉnh</v>
      </c>
    </row>
    <row r="961" spans="1:8" x14ac:dyDescent="0.25">
      <c r="A961" s="12" t="s">
        <v>2994</v>
      </c>
      <c r="B961" t="s">
        <v>2639</v>
      </c>
      <c r="C961" s="45" t="str">
        <f>INDEX('Bảng Giá'!$L$2:$L$64,MATCH(TRIM('References data'!B961),'Bảng Giá'!$K$2:$K$64,0))</f>
        <v>Hà Nội</v>
      </c>
      <c r="D961" s="43" t="s">
        <v>3003</v>
      </c>
      <c r="E961" t="s">
        <v>2639</v>
      </c>
      <c r="F961" t="str">
        <f>INDEX('Bảng Giá'!$L$2:$L$64,MATCH(TRIM('References data'!E961),'Bảng Giá'!$K$2:$K$64,0))</f>
        <v>Hà Nội</v>
      </c>
      <c r="G961" t="str">
        <f t="shared" si="14"/>
        <v>Hà Nội-Hà Nội</v>
      </c>
      <c r="H961" t="str">
        <f>INDEX('Bảng Giá'!$N$2:$N$46,MATCH('References data'!G961,'Bảng Giá'!$Q$2:$Q$46,0))</f>
        <v>Nội Tỉnh</v>
      </c>
    </row>
    <row r="962" spans="1:8" x14ac:dyDescent="0.25">
      <c r="A962" s="12" t="s">
        <v>3000</v>
      </c>
      <c r="B962" t="s">
        <v>2639</v>
      </c>
      <c r="C962" s="45" t="str">
        <f>INDEX('Bảng Giá'!$L$2:$L$64,MATCH(TRIM('References data'!B962),'Bảng Giá'!$K$2:$K$64,0))</f>
        <v>Hà Nội</v>
      </c>
      <c r="D962" s="43" t="s">
        <v>3003</v>
      </c>
      <c r="E962" t="s">
        <v>2639</v>
      </c>
      <c r="F962" t="str">
        <f>INDEX('Bảng Giá'!$L$2:$L$64,MATCH(TRIM('References data'!E962),'Bảng Giá'!$K$2:$K$64,0))</f>
        <v>Hà Nội</v>
      </c>
      <c r="G962" t="str">
        <f t="shared" si="14"/>
        <v>Hà Nội-Hà Nội</v>
      </c>
      <c r="H962" t="str">
        <f>INDEX('Bảng Giá'!$N$2:$N$46,MATCH('References data'!G962,'Bảng Giá'!$Q$2:$Q$46,0))</f>
        <v>Nội Tỉnh</v>
      </c>
    </row>
    <row r="963" spans="1:8" x14ac:dyDescent="0.25">
      <c r="A963" s="12" t="s">
        <v>2688</v>
      </c>
      <c r="B963" t="s">
        <v>2639</v>
      </c>
      <c r="C963" s="45" t="str">
        <f>INDEX('Bảng Giá'!$L$2:$L$64,MATCH(TRIM('References data'!B963),'Bảng Giá'!$K$2:$K$64,0))</f>
        <v>Hà Nội</v>
      </c>
      <c r="D963" s="43" t="s">
        <v>3003</v>
      </c>
      <c r="E963" t="s">
        <v>2639</v>
      </c>
      <c r="F963" t="str">
        <f>INDEX('Bảng Giá'!$L$2:$L$64,MATCH(TRIM('References data'!E963),'Bảng Giá'!$K$2:$K$64,0))</f>
        <v>Hà Nội</v>
      </c>
      <c r="G963" t="str">
        <f t="shared" si="14"/>
        <v>Hà Nội-Hà Nội</v>
      </c>
      <c r="H963" t="str">
        <f>INDEX('Bảng Giá'!$N$2:$N$46,MATCH('References data'!G963,'Bảng Giá'!$Q$2:$Q$46,0))</f>
        <v>Nội Tỉnh</v>
      </c>
    </row>
    <row r="964" spans="1:8" x14ac:dyDescent="0.25">
      <c r="A964" s="12" t="s">
        <v>2645</v>
      </c>
      <c r="B964" t="s">
        <v>2639</v>
      </c>
      <c r="C964" s="45" t="str">
        <f>INDEX('Bảng Giá'!$L$2:$L$64,MATCH(TRIM('References data'!B964),'Bảng Giá'!$K$2:$K$64,0))</f>
        <v>Hà Nội</v>
      </c>
      <c r="D964" s="43" t="s">
        <v>3003</v>
      </c>
      <c r="E964" t="s">
        <v>2639</v>
      </c>
      <c r="F964" t="str">
        <f>INDEX('Bảng Giá'!$L$2:$L$64,MATCH(TRIM('References data'!E964),'Bảng Giá'!$K$2:$K$64,0))</f>
        <v>Hà Nội</v>
      </c>
      <c r="G964" t="str">
        <f t="shared" ref="G964:G1027" si="15">C964&amp;"-"&amp;F964</f>
        <v>Hà Nội-Hà Nội</v>
      </c>
      <c r="H964" t="str">
        <f>INDEX('Bảng Giá'!$N$2:$N$46,MATCH('References data'!G964,'Bảng Giá'!$Q$2:$Q$46,0))</f>
        <v>Nội Tỉnh</v>
      </c>
    </row>
    <row r="965" spans="1:8" x14ac:dyDescent="0.25">
      <c r="A965" s="12" t="s">
        <v>2640</v>
      </c>
      <c r="B965" t="s">
        <v>2639</v>
      </c>
      <c r="C965" s="45" t="str">
        <f>INDEX('Bảng Giá'!$L$2:$L$64,MATCH(TRIM('References data'!B965),'Bảng Giá'!$K$2:$K$64,0))</f>
        <v>Hà Nội</v>
      </c>
      <c r="D965" s="43" t="s">
        <v>3003</v>
      </c>
      <c r="E965" t="s">
        <v>2639</v>
      </c>
      <c r="F965" t="str">
        <f>INDEX('Bảng Giá'!$L$2:$L$64,MATCH(TRIM('References data'!E965),'Bảng Giá'!$K$2:$K$64,0))</f>
        <v>Hà Nội</v>
      </c>
      <c r="G965" t="str">
        <f t="shared" si="15"/>
        <v>Hà Nội-Hà Nội</v>
      </c>
      <c r="H965" t="str">
        <f>INDEX('Bảng Giá'!$N$2:$N$46,MATCH('References data'!G965,'Bảng Giá'!$Q$2:$Q$46,0))</f>
        <v>Nội Tỉnh</v>
      </c>
    </row>
    <row r="966" spans="1:8" x14ac:dyDescent="0.25">
      <c r="A966" s="12" t="s">
        <v>2995</v>
      </c>
      <c r="B966" t="s">
        <v>2639</v>
      </c>
      <c r="C966" s="45" t="str">
        <f>INDEX('Bảng Giá'!$L$2:$L$64,MATCH(TRIM('References data'!B966),'Bảng Giá'!$K$2:$K$64,0))</f>
        <v>Hà Nội</v>
      </c>
      <c r="D966" s="43" t="s">
        <v>3003</v>
      </c>
      <c r="E966" t="s">
        <v>2639</v>
      </c>
      <c r="F966" t="str">
        <f>INDEX('Bảng Giá'!$L$2:$L$64,MATCH(TRIM('References data'!E966),'Bảng Giá'!$K$2:$K$64,0))</f>
        <v>Hà Nội</v>
      </c>
      <c r="G966" t="str">
        <f t="shared" si="15"/>
        <v>Hà Nội-Hà Nội</v>
      </c>
      <c r="H966" t="str">
        <f>INDEX('Bảng Giá'!$N$2:$N$46,MATCH('References data'!G966,'Bảng Giá'!$Q$2:$Q$46,0))</f>
        <v>Nội Tỉnh</v>
      </c>
    </row>
    <row r="967" spans="1:8" x14ac:dyDescent="0.25">
      <c r="A967" s="12" t="s">
        <v>2994</v>
      </c>
      <c r="B967" t="s">
        <v>2639</v>
      </c>
      <c r="C967" s="45" t="str">
        <f>INDEX('Bảng Giá'!$L$2:$L$64,MATCH(TRIM('References data'!B967),'Bảng Giá'!$K$2:$K$64,0))</f>
        <v>Hà Nội</v>
      </c>
      <c r="D967" s="43" t="s">
        <v>3003</v>
      </c>
      <c r="E967" t="s">
        <v>2639</v>
      </c>
      <c r="F967" t="str">
        <f>INDEX('Bảng Giá'!$L$2:$L$64,MATCH(TRIM('References data'!E967),'Bảng Giá'!$K$2:$K$64,0))</f>
        <v>Hà Nội</v>
      </c>
      <c r="G967" t="str">
        <f t="shared" si="15"/>
        <v>Hà Nội-Hà Nội</v>
      </c>
      <c r="H967" t="str">
        <f>INDEX('Bảng Giá'!$N$2:$N$46,MATCH('References data'!G967,'Bảng Giá'!$Q$2:$Q$46,0))</f>
        <v>Nội Tỉnh</v>
      </c>
    </row>
    <row r="968" spans="1:8" x14ac:dyDescent="0.25">
      <c r="A968" s="12" t="s">
        <v>2994</v>
      </c>
      <c r="B968" t="s">
        <v>2639</v>
      </c>
      <c r="C968" s="45" t="str">
        <f>INDEX('Bảng Giá'!$L$2:$L$64,MATCH(TRIM('References data'!B968),'Bảng Giá'!$K$2:$K$64,0))</f>
        <v>Hà Nội</v>
      </c>
      <c r="D968" s="43" t="s">
        <v>3003</v>
      </c>
      <c r="E968" t="s">
        <v>2639</v>
      </c>
      <c r="F968" t="str">
        <f>INDEX('Bảng Giá'!$L$2:$L$64,MATCH(TRIM('References data'!E968),'Bảng Giá'!$K$2:$K$64,0))</f>
        <v>Hà Nội</v>
      </c>
      <c r="G968" t="str">
        <f t="shared" si="15"/>
        <v>Hà Nội-Hà Nội</v>
      </c>
      <c r="H968" t="str">
        <f>INDEX('Bảng Giá'!$N$2:$N$46,MATCH('References data'!G968,'Bảng Giá'!$Q$2:$Q$46,0))</f>
        <v>Nội Tỉnh</v>
      </c>
    </row>
    <row r="969" spans="1:8" x14ac:dyDescent="0.25">
      <c r="A969" s="12" t="s">
        <v>2706</v>
      </c>
      <c r="B969" t="s">
        <v>2639</v>
      </c>
      <c r="C969" s="45" t="str">
        <f>INDEX('Bảng Giá'!$L$2:$L$64,MATCH(TRIM('References data'!B969),'Bảng Giá'!$K$2:$K$64,0))</f>
        <v>Hà Nội</v>
      </c>
      <c r="D969" s="43" t="s">
        <v>3003</v>
      </c>
      <c r="E969" t="s">
        <v>2639</v>
      </c>
      <c r="F969" t="str">
        <f>INDEX('Bảng Giá'!$L$2:$L$64,MATCH(TRIM('References data'!E969),'Bảng Giá'!$K$2:$K$64,0))</f>
        <v>Hà Nội</v>
      </c>
      <c r="G969" t="str">
        <f t="shared" si="15"/>
        <v>Hà Nội-Hà Nội</v>
      </c>
      <c r="H969" t="str">
        <f>INDEX('Bảng Giá'!$N$2:$N$46,MATCH('References data'!G969,'Bảng Giá'!$Q$2:$Q$46,0))</f>
        <v>Nội Tỉnh</v>
      </c>
    </row>
    <row r="970" spans="1:8" x14ac:dyDescent="0.25">
      <c r="A970" s="12" t="s">
        <v>2999</v>
      </c>
      <c r="B970" t="s">
        <v>2639</v>
      </c>
      <c r="C970" s="45" t="str">
        <f>INDEX('Bảng Giá'!$L$2:$L$64,MATCH(TRIM('References data'!B970),'Bảng Giá'!$K$2:$K$64,0))</f>
        <v>Hà Nội</v>
      </c>
      <c r="D970" s="43" t="s">
        <v>3003</v>
      </c>
      <c r="E970" t="s">
        <v>2639</v>
      </c>
      <c r="F970" t="str">
        <f>INDEX('Bảng Giá'!$L$2:$L$64,MATCH(TRIM('References data'!E970),'Bảng Giá'!$K$2:$K$64,0))</f>
        <v>Hà Nội</v>
      </c>
      <c r="G970" t="str">
        <f t="shared" si="15"/>
        <v>Hà Nội-Hà Nội</v>
      </c>
      <c r="H970" t="str">
        <f>INDEX('Bảng Giá'!$N$2:$N$46,MATCH('References data'!G970,'Bảng Giá'!$Q$2:$Q$46,0))</f>
        <v>Nội Tỉnh</v>
      </c>
    </row>
    <row r="971" spans="1:8" x14ac:dyDescent="0.25">
      <c r="A971" s="12" t="s">
        <v>3000</v>
      </c>
      <c r="B971" t="s">
        <v>2639</v>
      </c>
      <c r="C971" s="45" t="str">
        <f>INDEX('Bảng Giá'!$L$2:$L$64,MATCH(TRIM('References data'!B971),'Bảng Giá'!$K$2:$K$64,0))</f>
        <v>Hà Nội</v>
      </c>
      <c r="D971" s="43" t="s">
        <v>3003</v>
      </c>
      <c r="E971" t="s">
        <v>2639</v>
      </c>
      <c r="F971" t="str">
        <f>INDEX('Bảng Giá'!$L$2:$L$64,MATCH(TRIM('References data'!E971),'Bảng Giá'!$K$2:$K$64,0))</f>
        <v>Hà Nội</v>
      </c>
      <c r="G971" t="str">
        <f t="shared" si="15"/>
        <v>Hà Nội-Hà Nội</v>
      </c>
      <c r="H971" t="str">
        <f>INDEX('Bảng Giá'!$N$2:$N$46,MATCH('References data'!G971,'Bảng Giá'!$Q$2:$Q$46,0))</f>
        <v>Nội Tỉnh</v>
      </c>
    </row>
    <row r="972" spans="1:8" x14ac:dyDescent="0.25">
      <c r="A972" s="12" t="s">
        <v>2753</v>
      </c>
      <c r="B972" t="s">
        <v>2639</v>
      </c>
      <c r="C972" s="45" t="str">
        <f>INDEX('Bảng Giá'!$L$2:$L$64,MATCH(TRIM('References data'!B972),'Bảng Giá'!$K$2:$K$64,0))</f>
        <v>Hà Nội</v>
      </c>
      <c r="D972" s="43" t="s">
        <v>3003</v>
      </c>
      <c r="E972" t="s">
        <v>2639</v>
      </c>
      <c r="F972" t="str">
        <f>INDEX('Bảng Giá'!$L$2:$L$64,MATCH(TRIM('References data'!E972),'Bảng Giá'!$K$2:$K$64,0))</f>
        <v>Hà Nội</v>
      </c>
      <c r="G972" t="str">
        <f t="shared" si="15"/>
        <v>Hà Nội-Hà Nội</v>
      </c>
      <c r="H972" t="str">
        <f>INDEX('Bảng Giá'!$N$2:$N$46,MATCH('References data'!G972,'Bảng Giá'!$Q$2:$Q$46,0))</f>
        <v>Nội Tỉnh</v>
      </c>
    </row>
    <row r="973" spans="1:8" x14ac:dyDescent="0.25">
      <c r="A973" s="12" t="s">
        <v>2753</v>
      </c>
      <c r="B973" t="s">
        <v>2639</v>
      </c>
      <c r="C973" s="45" t="str">
        <f>INDEX('Bảng Giá'!$L$2:$L$64,MATCH(TRIM('References data'!B973),'Bảng Giá'!$K$2:$K$64,0))</f>
        <v>Hà Nội</v>
      </c>
      <c r="D973" s="43" t="s">
        <v>3003</v>
      </c>
      <c r="E973" t="s">
        <v>2639</v>
      </c>
      <c r="F973" t="str">
        <f>INDEX('Bảng Giá'!$L$2:$L$64,MATCH(TRIM('References data'!E973),'Bảng Giá'!$K$2:$K$64,0))</f>
        <v>Hà Nội</v>
      </c>
      <c r="G973" t="str">
        <f t="shared" si="15"/>
        <v>Hà Nội-Hà Nội</v>
      </c>
      <c r="H973" t="str">
        <f>INDEX('Bảng Giá'!$N$2:$N$46,MATCH('References data'!G973,'Bảng Giá'!$Q$2:$Q$46,0))</f>
        <v>Nội Tỉnh</v>
      </c>
    </row>
    <row r="974" spans="1:8" x14ac:dyDescent="0.25">
      <c r="A974" s="12" t="s">
        <v>3001</v>
      </c>
      <c r="B974" t="s">
        <v>2639</v>
      </c>
      <c r="C974" s="45" t="str">
        <f>INDEX('Bảng Giá'!$L$2:$L$64,MATCH(TRIM('References data'!B974),'Bảng Giá'!$K$2:$K$64,0))</f>
        <v>Hà Nội</v>
      </c>
      <c r="D974" s="43" t="s">
        <v>3003</v>
      </c>
      <c r="E974" t="s">
        <v>2639</v>
      </c>
      <c r="F974" t="str">
        <f>INDEX('Bảng Giá'!$L$2:$L$64,MATCH(TRIM('References data'!E974),'Bảng Giá'!$K$2:$K$64,0))</f>
        <v>Hà Nội</v>
      </c>
      <c r="G974" t="str">
        <f t="shared" si="15"/>
        <v>Hà Nội-Hà Nội</v>
      </c>
      <c r="H974" t="str">
        <f>INDEX('Bảng Giá'!$N$2:$N$46,MATCH('References data'!G974,'Bảng Giá'!$Q$2:$Q$46,0))</f>
        <v>Nội Tỉnh</v>
      </c>
    </row>
    <row r="975" spans="1:8" x14ac:dyDescent="0.25">
      <c r="A975" s="12" t="s">
        <v>2724</v>
      </c>
      <c r="B975" t="s">
        <v>2639</v>
      </c>
      <c r="C975" s="45" t="str">
        <f>INDEX('Bảng Giá'!$L$2:$L$64,MATCH(TRIM('References data'!B975),'Bảng Giá'!$K$2:$K$64,0))</f>
        <v>Hà Nội</v>
      </c>
      <c r="D975" s="43" t="s">
        <v>3003</v>
      </c>
      <c r="E975" t="s">
        <v>2639</v>
      </c>
      <c r="F975" t="str">
        <f>INDEX('Bảng Giá'!$L$2:$L$64,MATCH(TRIM('References data'!E975),'Bảng Giá'!$K$2:$K$64,0))</f>
        <v>Hà Nội</v>
      </c>
      <c r="G975" t="str">
        <f t="shared" si="15"/>
        <v>Hà Nội-Hà Nội</v>
      </c>
      <c r="H975" t="str">
        <f>INDEX('Bảng Giá'!$N$2:$N$46,MATCH('References data'!G975,'Bảng Giá'!$Q$2:$Q$46,0))</f>
        <v>Nội Tỉnh</v>
      </c>
    </row>
    <row r="976" spans="1:8" x14ac:dyDescent="0.25">
      <c r="A976" s="12" t="s">
        <v>2753</v>
      </c>
      <c r="B976" t="s">
        <v>2639</v>
      </c>
      <c r="C976" s="45" t="str">
        <f>INDEX('Bảng Giá'!$L$2:$L$64,MATCH(TRIM('References data'!B976),'Bảng Giá'!$K$2:$K$64,0))</f>
        <v>Hà Nội</v>
      </c>
      <c r="D976" s="43" t="s">
        <v>3003</v>
      </c>
      <c r="E976" t="s">
        <v>2639</v>
      </c>
      <c r="F976" t="str">
        <f>INDEX('Bảng Giá'!$L$2:$L$64,MATCH(TRIM('References data'!E976),'Bảng Giá'!$K$2:$K$64,0))</f>
        <v>Hà Nội</v>
      </c>
      <c r="G976" t="str">
        <f t="shared" si="15"/>
        <v>Hà Nội-Hà Nội</v>
      </c>
      <c r="H976" t="str">
        <f>INDEX('Bảng Giá'!$N$2:$N$46,MATCH('References data'!G976,'Bảng Giá'!$Q$2:$Q$46,0))</f>
        <v>Nội Tỉnh</v>
      </c>
    </row>
    <row r="977" spans="1:8" x14ac:dyDescent="0.25">
      <c r="A977" s="12" t="s">
        <v>3002</v>
      </c>
      <c r="B977" t="s">
        <v>2639</v>
      </c>
      <c r="C977" s="45" t="str">
        <f>INDEX('Bảng Giá'!$L$2:$L$64,MATCH(TRIM('References data'!B977),'Bảng Giá'!$K$2:$K$64,0))</f>
        <v>Hà Nội</v>
      </c>
      <c r="D977" s="43" t="s">
        <v>3003</v>
      </c>
      <c r="E977" t="s">
        <v>2639</v>
      </c>
      <c r="F977" t="str">
        <f>INDEX('Bảng Giá'!$L$2:$L$64,MATCH(TRIM('References data'!E977),'Bảng Giá'!$K$2:$K$64,0))</f>
        <v>Hà Nội</v>
      </c>
      <c r="G977" t="str">
        <f t="shared" si="15"/>
        <v>Hà Nội-Hà Nội</v>
      </c>
      <c r="H977" t="str">
        <f>INDEX('Bảng Giá'!$N$2:$N$46,MATCH('References data'!G977,'Bảng Giá'!$Q$2:$Q$46,0))</f>
        <v>Nội Tỉnh</v>
      </c>
    </row>
    <row r="978" spans="1:8" x14ac:dyDescent="0.25">
      <c r="A978" s="12" t="s">
        <v>2700</v>
      </c>
      <c r="B978" t="s">
        <v>2639</v>
      </c>
      <c r="C978" s="45" t="str">
        <f>INDEX('Bảng Giá'!$L$2:$L$64,MATCH(TRIM('References data'!B978),'Bảng Giá'!$K$2:$K$64,0))</f>
        <v>Hà Nội</v>
      </c>
      <c r="D978" s="43" t="s">
        <v>3003</v>
      </c>
      <c r="E978" t="s">
        <v>2639</v>
      </c>
      <c r="F978" t="str">
        <f>INDEX('Bảng Giá'!$L$2:$L$64,MATCH(TRIM('References data'!E978),'Bảng Giá'!$K$2:$K$64,0))</f>
        <v>Hà Nội</v>
      </c>
      <c r="G978" t="str">
        <f t="shared" si="15"/>
        <v>Hà Nội-Hà Nội</v>
      </c>
      <c r="H978" t="str">
        <f>INDEX('Bảng Giá'!$N$2:$N$46,MATCH('References data'!G978,'Bảng Giá'!$Q$2:$Q$46,0))</f>
        <v>Nội Tỉnh</v>
      </c>
    </row>
    <row r="979" spans="1:8" x14ac:dyDescent="0.25">
      <c r="A979" s="12" t="s">
        <v>3002</v>
      </c>
      <c r="B979" t="s">
        <v>2639</v>
      </c>
      <c r="C979" s="45" t="str">
        <f>INDEX('Bảng Giá'!$L$2:$L$64,MATCH(TRIM('References data'!B979),'Bảng Giá'!$K$2:$K$64,0))</f>
        <v>Hà Nội</v>
      </c>
      <c r="D979" s="43" t="s">
        <v>3003</v>
      </c>
      <c r="E979" t="s">
        <v>2639</v>
      </c>
      <c r="F979" t="str">
        <f>INDEX('Bảng Giá'!$L$2:$L$64,MATCH(TRIM('References data'!E979),'Bảng Giá'!$K$2:$K$64,0))</f>
        <v>Hà Nội</v>
      </c>
      <c r="G979" t="str">
        <f t="shared" si="15"/>
        <v>Hà Nội-Hà Nội</v>
      </c>
      <c r="H979" t="str">
        <f>INDEX('Bảng Giá'!$N$2:$N$46,MATCH('References data'!G979,'Bảng Giá'!$Q$2:$Q$46,0))</f>
        <v>Nội Tỉnh</v>
      </c>
    </row>
    <row r="980" spans="1:8" x14ac:dyDescent="0.25">
      <c r="A980" s="12" t="s">
        <v>2645</v>
      </c>
      <c r="B980" t="s">
        <v>2639</v>
      </c>
      <c r="C980" s="45" t="str">
        <f>INDEX('Bảng Giá'!$L$2:$L$64,MATCH(TRIM('References data'!B980),'Bảng Giá'!$K$2:$K$64,0))</f>
        <v>Hà Nội</v>
      </c>
      <c r="D980" s="43" t="s">
        <v>3003</v>
      </c>
      <c r="E980" t="s">
        <v>2639</v>
      </c>
      <c r="F980" t="str">
        <f>INDEX('Bảng Giá'!$L$2:$L$64,MATCH(TRIM('References data'!E980),'Bảng Giá'!$K$2:$K$64,0))</f>
        <v>Hà Nội</v>
      </c>
      <c r="G980" t="str">
        <f t="shared" si="15"/>
        <v>Hà Nội-Hà Nội</v>
      </c>
      <c r="H980" t="str">
        <f>INDEX('Bảng Giá'!$N$2:$N$46,MATCH('References data'!G980,'Bảng Giá'!$Q$2:$Q$46,0))</f>
        <v>Nội Tỉnh</v>
      </c>
    </row>
    <row r="981" spans="1:8" x14ac:dyDescent="0.25">
      <c r="A981" s="12" t="s">
        <v>2645</v>
      </c>
      <c r="B981" t="s">
        <v>2639</v>
      </c>
      <c r="C981" s="45" t="str">
        <f>INDEX('Bảng Giá'!$L$2:$L$64,MATCH(TRIM('References data'!B981),'Bảng Giá'!$K$2:$K$64,0))</f>
        <v>Hà Nội</v>
      </c>
      <c r="D981" s="43" t="s">
        <v>3003</v>
      </c>
      <c r="E981" t="s">
        <v>2639</v>
      </c>
      <c r="F981" t="str">
        <f>INDEX('Bảng Giá'!$L$2:$L$64,MATCH(TRIM('References data'!E981),'Bảng Giá'!$K$2:$K$64,0))</f>
        <v>Hà Nội</v>
      </c>
      <c r="G981" t="str">
        <f t="shared" si="15"/>
        <v>Hà Nội-Hà Nội</v>
      </c>
      <c r="H981" t="str">
        <f>INDEX('Bảng Giá'!$N$2:$N$46,MATCH('References data'!G981,'Bảng Giá'!$Q$2:$Q$46,0))</f>
        <v>Nội Tỉnh</v>
      </c>
    </row>
    <row r="982" spans="1:8" x14ac:dyDescent="0.25">
      <c r="A982" s="12" t="s">
        <v>3002</v>
      </c>
      <c r="B982" t="s">
        <v>2639</v>
      </c>
      <c r="C982" s="45" t="str">
        <f>INDEX('Bảng Giá'!$L$2:$L$64,MATCH(TRIM('References data'!B982),'Bảng Giá'!$K$2:$K$64,0))</f>
        <v>Hà Nội</v>
      </c>
      <c r="D982" s="43" t="s">
        <v>3003</v>
      </c>
      <c r="E982" t="s">
        <v>2639</v>
      </c>
      <c r="F982" t="str">
        <f>INDEX('Bảng Giá'!$L$2:$L$64,MATCH(TRIM('References data'!E982),'Bảng Giá'!$K$2:$K$64,0))</f>
        <v>Hà Nội</v>
      </c>
      <c r="G982" t="str">
        <f t="shared" si="15"/>
        <v>Hà Nội-Hà Nội</v>
      </c>
      <c r="H982" t="str">
        <f>INDEX('Bảng Giá'!$N$2:$N$46,MATCH('References data'!G982,'Bảng Giá'!$Q$2:$Q$46,0))</f>
        <v>Nội Tỉnh</v>
      </c>
    </row>
    <row r="983" spans="1:8" x14ac:dyDescent="0.25">
      <c r="A983" s="12" t="s">
        <v>2995</v>
      </c>
      <c r="B983" t="s">
        <v>2639</v>
      </c>
      <c r="C983" s="45" t="str">
        <f>INDEX('Bảng Giá'!$L$2:$L$64,MATCH(TRIM('References data'!B983),'Bảng Giá'!$K$2:$K$64,0))</f>
        <v>Hà Nội</v>
      </c>
      <c r="D983" s="43" t="s">
        <v>3003</v>
      </c>
      <c r="E983" t="s">
        <v>2639</v>
      </c>
      <c r="F983" t="str">
        <f>INDEX('Bảng Giá'!$L$2:$L$64,MATCH(TRIM('References data'!E983),'Bảng Giá'!$K$2:$K$64,0))</f>
        <v>Hà Nội</v>
      </c>
      <c r="G983" t="str">
        <f t="shared" si="15"/>
        <v>Hà Nội-Hà Nội</v>
      </c>
      <c r="H983" t="str">
        <f>INDEX('Bảng Giá'!$N$2:$N$46,MATCH('References data'!G983,'Bảng Giá'!$Q$2:$Q$46,0))</f>
        <v>Nội Tỉnh</v>
      </c>
    </row>
    <row r="984" spans="1:8" x14ac:dyDescent="0.25">
      <c r="A984" s="12" t="s">
        <v>2645</v>
      </c>
      <c r="B984" t="s">
        <v>2639</v>
      </c>
      <c r="C984" s="45" t="str">
        <f>INDEX('Bảng Giá'!$L$2:$L$64,MATCH(TRIM('References data'!B984),'Bảng Giá'!$K$2:$K$64,0))</f>
        <v>Hà Nội</v>
      </c>
      <c r="D984" s="43" t="s">
        <v>3003</v>
      </c>
      <c r="E984" t="s">
        <v>2639</v>
      </c>
      <c r="F984" t="str">
        <f>INDEX('Bảng Giá'!$L$2:$L$64,MATCH(TRIM('References data'!E984),'Bảng Giá'!$K$2:$K$64,0))</f>
        <v>Hà Nội</v>
      </c>
      <c r="G984" t="str">
        <f t="shared" si="15"/>
        <v>Hà Nội-Hà Nội</v>
      </c>
      <c r="H984" t="str">
        <f>INDEX('Bảng Giá'!$N$2:$N$46,MATCH('References data'!G984,'Bảng Giá'!$Q$2:$Q$46,0))</f>
        <v>Nội Tỉnh</v>
      </c>
    </row>
    <row r="985" spans="1:8" x14ac:dyDescent="0.25">
      <c r="A985" s="12" t="s">
        <v>2700</v>
      </c>
      <c r="B985" t="s">
        <v>2639</v>
      </c>
      <c r="C985" s="45" t="str">
        <f>INDEX('Bảng Giá'!$L$2:$L$64,MATCH(TRIM('References data'!B985),'Bảng Giá'!$K$2:$K$64,0))</f>
        <v>Hà Nội</v>
      </c>
      <c r="D985" s="43" t="s">
        <v>3003</v>
      </c>
      <c r="E985" t="s">
        <v>2639</v>
      </c>
      <c r="F985" t="str">
        <f>INDEX('Bảng Giá'!$L$2:$L$64,MATCH(TRIM('References data'!E985),'Bảng Giá'!$K$2:$K$64,0))</f>
        <v>Hà Nội</v>
      </c>
      <c r="G985" t="str">
        <f t="shared" si="15"/>
        <v>Hà Nội-Hà Nội</v>
      </c>
      <c r="H985" t="str">
        <f>INDEX('Bảng Giá'!$N$2:$N$46,MATCH('References data'!G985,'Bảng Giá'!$Q$2:$Q$46,0))</f>
        <v>Nội Tỉnh</v>
      </c>
    </row>
    <row r="986" spans="1:8" x14ac:dyDescent="0.25">
      <c r="A986" s="12" t="s">
        <v>3003</v>
      </c>
      <c r="B986" t="s">
        <v>2639</v>
      </c>
      <c r="C986" s="45" t="str">
        <f>INDEX('Bảng Giá'!$L$2:$L$64,MATCH(TRIM('References data'!B986),'Bảng Giá'!$K$2:$K$64,0))</f>
        <v>Hà Nội</v>
      </c>
      <c r="D986" s="43" t="s">
        <v>3003</v>
      </c>
      <c r="E986" t="s">
        <v>2639</v>
      </c>
      <c r="F986" t="str">
        <f>INDEX('Bảng Giá'!$L$2:$L$64,MATCH(TRIM('References data'!E986),'Bảng Giá'!$K$2:$K$64,0))</f>
        <v>Hà Nội</v>
      </c>
      <c r="G986" t="str">
        <f t="shared" si="15"/>
        <v>Hà Nội-Hà Nội</v>
      </c>
      <c r="H986" t="str">
        <f>INDEX('Bảng Giá'!$N$2:$N$46,MATCH('References data'!G986,'Bảng Giá'!$Q$2:$Q$46,0))</f>
        <v>Nội Tỉnh</v>
      </c>
    </row>
    <row r="987" spans="1:8" x14ac:dyDescent="0.25">
      <c r="A987" s="12" t="s">
        <v>2638</v>
      </c>
      <c r="B987" t="s">
        <v>2639</v>
      </c>
      <c r="C987" s="45" t="str">
        <f>INDEX('Bảng Giá'!$L$2:$L$64,MATCH(TRIM('References data'!B987),'Bảng Giá'!$K$2:$K$64,0))</f>
        <v>Hà Nội</v>
      </c>
      <c r="D987" s="43" t="s">
        <v>3003</v>
      </c>
      <c r="E987" t="s">
        <v>2639</v>
      </c>
      <c r="F987" t="str">
        <f>INDEX('Bảng Giá'!$L$2:$L$64,MATCH(TRIM('References data'!E987),'Bảng Giá'!$K$2:$K$64,0))</f>
        <v>Hà Nội</v>
      </c>
      <c r="G987" t="str">
        <f t="shared" si="15"/>
        <v>Hà Nội-Hà Nội</v>
      </c>
      <c r="H987" t="str">
        <f>INDEX('Bảng Giá'!$N$2:$N$46,MATCH('References data'!G987,'Bảng Giá'!$Q$2:$Q$46,0))</f>
        <v>Nội Tỉnh</v>
      </c>
    </row>
    <row r="988" spans="1:8" x14ac:dyDescent="0.25">
      <c r="A988" s="12" t="s">
        <v>2993</v>
      </c>
      <c r="B988" t="s">
        <v>2639</v>
      </c>
      <c r="C988" s="45" t="str">
        <f>INDEX('Bảng Giá'!$L$2:$L$64,MATCH(TRIM('References data'!B988),'Bảng Giá'!$K$2:$K$64,0))</f>
        <v>Hà Nội</v>
      </c>
      <c r="D988" s="43" t="s">
        <v>3003</v>
      </c>
      <c r="E988" t="s">
        <v>2639</v>
      </c>
      <c r="F988" t="str">
        <f>INDEX('Bảng Giá'!$L$2:$L$64,MATCH(TRIM('References data'!E988),'Bảng Giá'!$K$2:$K$64,0))</f>
        <v>Hà Nội</v>
      </c>
      <c r="G988" t="str">
        <f t="shared" si="15"/>
        <v>Hà Nội-Hà Nội</v>
      </c>
      <c r="H988" t="str">
        <f>INDEX('Bảng Giá'!$N$2:$N$46,MATCH('References data'!G988,'Bảng Giá'!$Q$2:$Q$46,0))</f>
        <v>Nội Tỉnh</v>
      </c>
    </row>
    <row r="989" spans="1:8" x14ac:dyDescent="0.25">
      <c r="A989" s="12" t="s">
        <v>2993</v>
      </c>
      <c r="B989" t="s">
        <v>2639</v>
      </c>
      <c r="C989" s="45" t="str">
        <f>INDEX('Bảng Giá'!$L$2:$L$64,MATCH(TRIM('References data'!B989),'Bảng Giá'!$K$2:$K$64,0))</f>
        <v>Hà Nội</v>
      </c>
      <c r="D989" s="43" t="s">
        <v>3003</v>
      </c>
      <c r="E989" t="s">
        <v>2639</v>
      </c>
      <c r="F989" t="str">
        <f>INDEX('Bảng Giá'!$L$2:$L$64,MATCH(TRIM('References data'!E989),'Bảng Giá'!$K$2:$K$64,0))</f>
        <v>Hà Nội</v>
      </c>
      <c r="G989" t="str">
        <f t="shared" si="15"/>
        <v>Hà Nội-Hà Nội</v>
      </c>
      <c r="H989" t="str">
        <f>INDEX('Bảng Giá'!$N$2:$N$46,MATCH('References data'!G989,'Bảng Giá'!$Q$2:$Q$46,0))</f>
        <v>Nội Tỉnh</v>
      </c>
    </row>
    <row r="990" spans="1:8" x14ac:dyDescent="0.25">
      <c r="A990" s="12" t="s">
        <v>2999</v>
      </c>
      <c r="B990" t="s">
        <v>2639</v>
      </c>
      <c r="C990" s="45" t="str">
        <f>INDEX('Bảng Giá'!$L$2:$L$64,MATCH(TRIM('References data'!B990),'Bảng Giá'!$K$2:$K$64,0))</f>
        <v>Hà Nội</v>
      </c>
      <c r="D990" s="43" t="s">
        <v>3003</v>
      </c>
      <c r="E990" t="s">
        <v>2639</v>
      </c>
      <c r="F990" t="str">
        <f>INDEX('Bảng Giá'!$L$2:$L$64,MATCH(TRIM('References data'!E990),'Bảng Giá'!$K$2:$K$64,0))</f>
        <v>Hà Nội</v>
      </c>
      <c r="G990" t="str">
        <f t="shared" si="15"/>
        <v>Hà Nội-Hà Nội</v>
      </c>
      <c r="H990" t="str">
        <f>INDEX('Bảng Giá'!$N$2:$N$46,MATCH('References data'!G990,'Bảng Giá'!$Q$2:$Q$46,0))</f>
        <v>Nội Tỉnh</v>
      </c>
    </row>
    <row r="991" spans="1:8" x14ac:dyDescent="0.25">
      <c r="A991" s="12" t="s">
        <v>3000</v>
      </c>
      <c r="B991" t="s">
        <v>2639</v>
      </c>
      <c r="C991" s="45" t="str">
        <f>INDEX('Bảng Giá'!$L$2:$L$64,MATCH(TRIM('References data'!B991),'Bảng Giá'!$K$2:$K$64,0))</f>
        <v>Hà Nội</v>
      </c>
      <c r="D991" s="43" t="s">
        <v>3003</v>
      </c>
      <c r="E991" t="s">
        <v>2639</v>
      </c>
      <c r="F991" t="str">
        <f>INDEX('Bảng Giá'!$L$2:$L$64,MATCH(TRIM('References data'!E991),'Bảng Giá'!$K$2:$K$64,0))</f>
        <v>Hà Nội</v>
      </c>
      <c r="G991" t="str">
        <f t="shared" si="15"/>
        <v>Hà Nội-Hà Nội</v>
      </c>
      <c r="H991" t="str">
        <f>INDEX('Bảng Giá'!$N$2:$N$46,MATCH('References data'!G991,'Bảng Giá'!$Q$2:$Q$46,0))</f>
        <v>Nội Tỉnh</v>
      </c>
    </row>
    <row r="992" spans="1:8" x14ac:dyDescent="0.25">
      <c r="A992" s="12" t="s">
        <v>2994</v>
      </c>
      <c r="B992" t="s">
        <v>2639</v>
      </c>
      <c r="C992" s="45" t="str">
        <f>INDEX('Bảng Giá'!$L$2:$L$64,MATCH(TRIM('References data'!B992),'Bảng Giá'!$K$2:$K$64,0))</f>
        <v>Hà Nội</v>
      </c>
      <c r="D992" s="43" t="s">
        <v>3003</v>
      </c>
      <c r="E992" t="s">
        <v>2639</v>
      </c>
      <c r="F992" t="str">
        <f>INDEX('Bảng Giá'!$L$2:$L$64,MATCH(TRIM('References data'!E992),'Bảng Giá'!$K$2:$K$64,0))</f>
        <v>Hà Nội</v>
      </c>
      <c r="G992" t="str">
        <f t="shared" si="15"/>
        <v>Hà Nội-Hà Nội</v>
      </c>
      <c r="H992" t="str">
        <f>INDEX('Bảng Giá'!$N$2:$N$46,MATCH('References data'!G992,'Bảng Giá'!$Q$2:$Q$46,0))</f>
        <v>Nội Tỉnh</v>
      </c>
    </row>
    <row r="993" spans="1:8" x14ac:dyDescent="0.25">
      <c r="A993" s="12" t="s">
        <v>2994</v>
      </c>
      <c r="B993" t="s">
        <v>2639</v>
      </c>
      <c r="C993" s="45" t="str">
        <f>INDEX('Bảng Giá'!$L$2:$L$64,MATCH(TRIM('References data'!B993),'Bảng Giá'!$K$2:$K$64,0))</f>
        <v>Hà Nội</v>
      </c>
      <c r="D993" s="43" t="s">
        <v>3003</v>
      </c>
      <c r="E993" t="s">
        <v>2639</v>
      </c>
      <c r="F993" t="str">
        <f>INDEX('Bảng Giá'!$L$2:$L$64,MATCH(TRIM('References data'!E993),'Bảng Giá'!$K$2:$K$64,0))</f>
        <v>Hà Nội</v>
      </c>
      <c r="G993" t="str">
        <f t="shared" si="15"/>
        <v>Hà Nội-Hà Nội</v>
      </c>
      <c r="H993" t="str">
        <f>INDEX('Bảng Giá'!$N$2:$N$46,MATCH('References data'!G993,'Bảng Giá'!$Q$2:$Q$46,0))</f>
        <v>Nội Tỉnh</v>
      </c>
    </row>
    <row r="994" spans="1:8" x14ac:dyDescent="0.25">
      <c r="A994" s="12" t="s">
        <v>2753</v>
      </c>
      <c r="B994" t="s">
        <v>2639</v>
      </c>
      <c r="C994" s="45" t="str">
        <f>INDEX('Bảng Giá'!$L$2:$L$64,MATCH(TRIM('References data'!B994),'Bảng Giá'!$K$2:$K$64,0))</f>
        <v>Hà Nội</v>
      </c>
      <c r="D994" s="43" t="s">
        <v>3003</v>
      </c>
      <c r="E994" t="s">
        <v>2639</v>
      </c>
      <c r="F994" t="str">
        <f>INDEX('Bảng Giá'!$L$2:$L$64,MATCH(TRIM('References data'!E994),'Bảng Giá'!$K$2:$K$64,0))</f>
        <v>Hà Nội</v>
      </c>
      <c r="G994" t="str">
        <f t="shared" si="15"/>
        <v>Hà Nội-Hà Nội</v>
      </c>
      <c r="H994" t="str">
        <f>INDEX('Bảng Giá'!$N$2:$N$46,MATCH('References data'!G994,'Bảng Giá'!$Q$2:$Q$46,0))</f>
        <v>Nội Tỉnh</v>
      </c>
    </row>
    <row r="995" spans="1:8" x14ac:dyDescent="0.25">
      <c r="A995" s="12" t="s">
        <v>2996</v>
      </c>
      <c r="B995" t="s">
        <v>2639</v>
      </c>
      <c r="C995" s="45" t="str">
        <f>INDEX('Bảng Giá'!$L$2:$L$64,MATCH(TRIM('References data'!B995),'Bảng Giá'!$K$2:$K$64,0))</f>
        <v>Hà Nội</v>
      </c>
      <c r="D995" s="43" t="s">
        <v>3003</v>
      </c>
      <c r="E995" t="s">
        <v>2639</v>
      </c>
      <c r="F995" t="str">
        <f>INDEX('Bảng Giá'!$L$2:$L$64,MATCH(TRIM('References data'!E995),'Bảng Giá'!$K$2:$K$64,0))</f>
        <v>Hà Nội</v>
      </c>
      <c r="G995" t="str">
        <f t="shared" si="15"/>
        <v>Hà Nội-Hà Nội</v>
      </c>
      <c r="H995" t="str">
        <f>INDEX('Bảng Giá'!$N$2:$N$46,MATCH('References data'!G995,'Bảng Giá'!$Q$2:$Q$46,0))</f>
        <v>Nội Tỉnh</v>
      </c>
    </row>
    <row r="996" spans="1:8" x14ac:dyDescent="0.25">
      <c r="A996" s="12" t="s">
        <v>2754</v>
      </c>
      <c r="B996" t="s">
        <v>2639</v>
      </c>
      <c r="C996" s="45" t="str">
        <f>INDEX('Bảng Giá'!$L$2:$L$64,MATCH(TRIM('References data'!B996),'Bảng Giá'!$K$2:$K$64,0))</f>
        <v>Hà Nội</v>
      </c>
      <c r="D996" s="43" t="s">
        <v>3003</v>
      </c>
      <c r="E996" t="s">
        <v>2639</v>
      </c>
      <c r="F996" t="str">
        <f>INDEX('Bảng Giá'!$L$2:$L$64,MATCH(TRIM('References data'!E996),'Bảng Giá'!$K$2:$K$64,0))</f>
        <v>Hà Nội</v>
      </c>
      <c r="G996" t="str">
        <f t="shared" si="15"/>
        <v>Hà Nội-Hà Nội</v>
      </c>
      <c r="H996" t="str">
        <f>INDEX('Bảng Giá'!$N$2:$N$46,MATCH('References data'!G996,'Bảng Giá'!$Q$2:$Q$46,0))</f>
        <v>Nội Tỉnh</v>
      </c>
    </row>
    <row r="997" spans="1:8" x14ac:dyDescent="0.25">
      <c r="A997" s="12" t="s">
        <v>2753</v>
      </c>
      <c r="B997" t="s">
        <v>2639</v>
      </c>
      <c r="C997" s="45" t="str">
        <f>INDEX('Bảng Giá'!$L$2:$L$64,MATCH(TRIM('References data'!B997),'Bảng Giá'!$K$2:$K$64,0))</f>
        <v>Hà Nội</v>
      </c>
      <c r="D997" s="43" t="s">
        <v>3003</v>
      </c>
      <c r="E997" t="s">
        <v>2639</v>
      </c>
      <c r="F997" t="str">
        <f>INDEX('Bảng Giá'!$L$2:$L$64,MATCH(TRIM('References data'!E997),'Bảng Giá'!$K$2:$K$64,0))</f>
        <v>Hà Nội</v>
      </c>
      <c r="G997" t="str">
        <f t="shared" si="15"/>
        <v>Hà Nội-Hà Nội</v>
      </c>
      <c r="H997" t="str">
        <f>INDEX('Bảng Giá'!$N$2:$N$46,MATCH('References data'!G997,'Bảng Giá'!$Q$2:$Q$46,0))</f>
        <v>Nội Tỉnh</v>
      </c>
    </row>
    <row r="998" spans="1:8" x14ac:dyDescent="0.25">
      <c r="A998" s="12" t="s">
        <v>2994</v>
      </c>
      <c r="B998" t="s">
        <v>2639</v>
      </c>
      <c r="C998" s="45" t="str">
        <f>INDEX('Bảng Giá'!$L$2:$L$64,MATCH(TRIM('References data'!B998),'Bảng Giá'!$K$2:$K$64,0))</f>
        <v>Hà Nội</v>
      </c>
      <c r="D998" s="43" t="s">
        <v>3003</v>
      </c>
      <c r="E998" t="s">
        <v>2639</v>
      </c>
      <c r="F998" t="str">
        <f>INDEX('Bảng Giá'!$L$2:$L$64,MATCH(TRIM('References data'!E998),'Bảng Giá'!$K$2:$K$64,0))</f>
        <v>Hà Nội</v>
      </c>
      <c r="G998" t="str">
        <f t="shared" si="15"/>
        <v>Hà Nội-Hà Nội</v>
      </c>
      <c r="H998" t="str">
        <f>INDEX('Bảng Giá'!$N$2:$N$46,MATCH('References data'!G998,'Bảng Giá'!$Q$2:$Q$46,0))</f>
        <v>Nội Tỉnh</v>
      </c>
    </row>
    <row r="999" spans="1:8" x14ac:dyDescent="0.25">
      <c r="A999" s="12" t="s">
        <v>3001</v>
      </c>
      <c r="B999" t="s">
        <v>2639</v>
      </c>
      <c r="C999" s="45" t="str">
        <f>INDEX('Bảng Giá'!$L$2:$L$64,MATCH(TRIM('References data'!B999),'Bảng Giá'!$K$2:$K$64,0))</f>
        <v>Hà Nội</v>
      </c>
      <c r="D999" s="43" t="s">
        <v>3003</v>
      </c>
      <c r="E999" t="s">
        <v>2639</v>
      </c>
      <c r="F999" t="str">
        <f>INDEX('Bảng Giá'!$L$2:$L$64,MATCH(TRIM('References data'!E999),'Bảng Giá'!$K$2:$K$64,0))</f>
        <v>Hà Nội</v>
      </c>
      <c r="G999" t="str">
        <f t="shared" si="15"/>
        <v>Hà Nội-Hà Nội</v>
      </c>
      <c r="H999" t="str">
        <f>INDEX('Bảng Giá'!$N$2:$N$46,MATCH('References data'!G999,'Bảng Giá'!$Q$2:$Q$46,0))</f>
        <v>Nội Tỉnh</v>
      </c>
    </row>
    <row r="1000" spans="1:8" x14ac:dyDescent="0.25">
      <c r="A1000" s="12" t="s">
        <v>2724</v>
      </c>
      <c r="B1000" t="s">
        <v>2639</v>
      </c>
      <c r="C1000" s="45" t="str">
        <f>INDEX('Bảng Giá'!$L$2:$L$64,MATCH(TRIM('References data'!B1000),'Bảng Giá'!$K$2:$K$64,0))</f>
        <v>Hà Nội</v>
      </c>
      <c r="D1000" s="43" t="s">
        <v>3003</v>
      </c>
      <c r="E1000" t="s">
        <v>2639</v>
      </c>
      <c r="F1000" t="str">
        <f>INDEX('Bảng Giá'!$L$2:$L$64,MATCH(TRIM('References data'!E1000),'Bảng Giá'!$K$2:$K$64,0))</f>
        <v>Hà Nội</v>
      </c>
      <c r="G1000" t="str">
        <f t="shared" si="15"/>
        <v>Hà Nội-Hà Nội</v>
      </c>
      <c r="H1000" t="str">
        <f>INDEX('Bảng Giá'!$N$2:$N$46,MATCH('References data'!G1000,'Bảng Giá'!$Q$2:$Q$46,0))</f>
        <v>Nội Tỉnh</v>
      </c>
    </row>
    <row r="1001" spans="1:8" x14ac:dyDescent="0.25">
      <c r="A1001" s="12" t="s">
        <v>2761</v>
      </c>
      <c r="B1001" t="s">
        <v>2639</v>
      </c>
      <c r="C1001" s="45" t="str">
        <f>INDEX('Bảng Giá'!$L$2:$L$64,MATCH(TRIM('References data'!B1001),'Bảng Giá'!$K$2:$K$64,0))</f>
        <v>Hà Nội</v>
      </c>
      <c r="D1001" s="43" t="s">
        <v>3003</v>
      </c>
      <c r="E1001" t="s">
        <v>2639</v>
      </c>
      <c r="F1001" t="str">
        <f>INDEX('Bảng Giá'!$L$2:$L$64,MATCH(TRIM('References data'!E1001),'Bảng Giá'!$K$2:$K$64,0))</f>
        <v>Hà Nội</v>
      </c>
      <c r="G1001" t="str">
        <f t="shared" si="15"/>
        <v>Hà Nội-Hà Nội</v>
      </c>
      <c r="H1001" t="str">
        <f>INDEX('Bảng Giá'!$N$2:$N$46,MATCH('References data'!G1001,'Bảng Giá'!$Q$2:$Q$46,0))</f>
        <v>Nội Tỉnh</v>
      </c>
    </row>
    <row r="1002" spans="1:8" x14ac:dyDescent="0.25">
      <c r="A1002" s="12" t="s">
        <v>2994</v>
      </c>
      <c r="B1002" t="s">
        <v>2639</v>
      </c>
      <c r="C1002" s="45" t="str">
        <f>INDEX('Bảng Giá'!$L$2:$L$64,MATCH(TRIM('References data'!B1002),'Bảng Giá'!$K$2:$K$64,0))</f>
        <v>Hà Nội</v>
      </c>
      <c r="D1002" s="43" t="s">
        <v>3003</v>
      </c>
      <c r="E1002" t="s">
        <v>2639</v>
      </c>
      <c r="F1002" t="str">
        <f>INDEX('Bảng Giá'!$L$2:$L$64,MATCH(TRIM('References data'!E1002),'Bảng Giá'!$K$2:$K$64,0))</f>
        <v>Hà Nội</v>
      </c>
      <c r="G1002" t="str">
        <f t="shared" si="15"/>
        <v>Hà Nội-Hà Nội</v>
      </c>
      <c r="H1002" t="str">
        <f>INDEX('Bảng Giá'!$N$2:$N$46,MATCH('References data'!G1002,'Bảng Giá'!$Q$2:$Q$46,0))</f>
        <v>Nội Tỉnh</v>
      </c>
    </row>
    <row r="1003" spans="1:8" x14ac:dyDescent="0.25">
      <c r="A1003" s="12" t="s">
        <v>2761</v>
      </c>
      <c r="B1003" t="s">
        <v>2639</v>
      </c>
      <c r="C1003" s="45" t="str">
        <f>INDEX('Bảng Giá'!$L$2:$L$64,MATCH(TRIM('References data'!B1003),'Bảng Giá'!$K$2:$K$64,0))</f>
        <v>Hà Nội</v>
      </c>
      <c r="D1003" s="43" t="s">
        <v>3003</v>
      </c>
      <c r="E1003" t="s">
        <v>2639</v>
      </c>
      <c r="F1003" t="str">
        <f>INDEX('Bảng Giá'!$L$2:$L$64,MATCH(TRIM('References data'!E1003),'Bảng Giá'!$K$2:$K$64,0))</f>
        <v>Hà Nội</v>
      </c>
      <c r="G1003" t="str">
        <f t="shared" si="15"/>
        <v>Hà Nội-Hà Nội</v>
      </c>
      <c r="H1003" t="str">
        <f>INDEX('Bảng Giá'!$N$2:$N$46,MATCH('References data'!G1003,'Bảng Giá'!$Q$2:$Q$46,0))</f>
        <v>Nội Tỉnh</v>
      </c>
    </row>
    <row r="1004" spans="1:8" x14ac:dyDescent="0.25">
      <c r="A1004" s="12" t="s">
        <v>2724</v>
      </c>
      <c r="B1004" t="s">
        <v>2639</v>
      </c>
      <c r="C1004" s="45" t="str">
        <f>INDEX('Bảng Giá'!$L$2:$L$64,MATCH(TRIM('References data'!B1004),'Bảng Giá'!$K$2:$K$64,0))</f>
        <v>Hà Nội</v>
      </c>
      <c r="D1004" s="43" t="s">
        <v>3003</v>
      </c>
      <c r="E1004" t="s">
        <v>2639</v>
      </c>
      <c r="F1004" t="str">
        <f>INDEX('Bảng Giá'!$L$2:$L$64,MATCH(TRIM('References data'!E1004),'Bảng Giá'!$K$2:$K$64,0))</f>
        <v>Hà Nội</v>
      </c>
      <c r="G1004" t="str">
        <f t="shared" si="15"/>
        <v>Hà Nội-Hà Nội</v>
      </c>
      <c r="H1004" t="str">
        <f>INDEX('Bảng Giá'!$N$2:$N$46,MATCH('References data'!G1004,'Bảng Giá'!$Q$2:$Q$46,0))</f>
        <v>Nội Tỉnh</v>
      </c>
    </row>
    <row r="1005" spans="1:8" x14ac:dyDescent="0.25">
      <c r="A1005" s="12" t="s">
        <v>3004</v>
      </c>
      <c r="B1005" t="s">
        <v>2639</v>
      </c>
      <c r="C1005" s="45" t="str">
        <f>INDEX('Bảng Giá'!$L$2:$L$64,MATCH(TRIM('References data'!B1005),'Bảng Giá'!$K$2:$K$64,0))</f>
        <v>Hà Nội</v>
      </c>
      <c r="D1005" s="43" t="s">
        <v>3003</v>
      </c>
      <c r="E1005" t="s">
        <v>2639</v>
      </c>
      <c r="F1005" t="str">
        <f>INDEX('Bảng Giá'!$L$2:$L$64,MATCH(TRIM('References data'!E1005),'Bảng Giá'!$K$2:$K$64,0))</f>
        <v>Hà Nội</v>
      </c>
      <c r="G1005" t="str">
        <f t="shared" si="15"/>
        <v>Hà Nội-Hà Nội</v>
      </c>
      <c r="H1005" t="str">
        <f>INDEX('Bảng Giá'!$N$2:$N$46,MATCH('References data'!G1005,'Bảng Giá'!$Q$2:$Q$46,0))</f>
        <v>Nội Tỉnh</v>
      </c>
    </row>
    <row r="1006" spans="1:8" x14ac:dyDescent="0.25">
      <c r="A1006" s="12" t="s">
        <v>2753</v>
      </c>
      <c r="B1006" t="s">
        <v>2639</v>
      </c>
      <c r="C1006" s="45" t="str">
        <f>INDEX('Bảng Giá'!$L$2:$L$64,MATCH(TRIM('References data'!B1006),'Bảng Giá'!$K$2:$K$64,0))</f>
        <v>Hà Nội</v>
      </c>
      <c r="D1006" s="43" t="s">
        <v>3003</v>
      </c>
      <c r="E1006" t="s">
        <v>2639</v>
      </c>
      <c r="F1006" t="str">
        <f>INDEX('Bảng Giá'!$L$2:$L$64,MATCH(TRIM('References data'!E1006),'Bảng Giá'!$K$2:$K$64,0))</f>
        <v>Hà Nội</v>
      </c>
      <c r="G1006" t="str">
        <f t="shared" si="15"/>
        <v>Hà Nội-Hà Nội</v>
      </c>
      <c r="H1006" t="str">
        <f>INDEX('Bảng Giá'!$N$2:$N$46,MATCH('References data'!G1006,'Bảng Giá'!$Q$2:$Q$46,0))</f>
        <v>Nội Tỉnh</v>
      </c>
    </row>
    <row r="1007" spans="1:8" x14ac:dyDescent="0.25">
      <c r="A1007" s="12" t="s">
        <v>3005</v>
      </c>
      <c r="B1007" t="s">
        <v>2639</v>
      </c>
      <c r="C1007" s="45" t="str">
        <f>INDEX('Bảng Giá'!$L$2:$L$64,MATCH(TRIM('References data'!B1007),'Bảng Giá'!$K$2:$K$64,0))</f>
        <v>Hà Nội</v>
      </c>
      <c r="D1007" s="43" t="s">
        <v>3003</v>
      </c>
      <c r="E1007" t="s">
        <v>2639</v>
      </c>
      <c r="F1007" t="str">
        <f>INDEX('Bảng Giá'!$L$2:$L$64,MATCH(TRIM('References data'!E1007),'Bảng Giá'!$K$2:$K$64,0))</f>
        <v>Hà Nội</v>
      </c>
      <c r="G1007" t="str">
        <f t="shared" si="15"/>
        <v>Hà Nội-Hà Nội</v>
      </c>
      <c r="H1007" t="str">
        <f>INDEX('Bảng Giá'!$N$2:$N$46,MATCH('References data'!G1007,'Bảng Giá'!$Q$2:$Q$46,0))</f>
        <v>Nội Tỉnh</v>
      </c>
    </row>
    <row r="1008" spans="1:8" x14ac:dyDescent="0.25">
      <c r="A1008" s="12" t="s">
        <v>3005</v>
      </c>
      <c r="B1008" t="s">
        <v>2639</v>
      </c>
      <c r="C1008" s="45" t="str">
        <f>INDEX('Bảng Giá'!$L$2:$L$64,MATCH(TRIM('References data'!B1008),'Bảng Giá'!$K$2:$K$64,0))</f>
        <v>Hà Nội</v>
      </c>
      <c r="D1008" s="43" t="s">
        <v>3003</v>
      </c>
      <c r="E1008" t="s">
        <v>2639</v>
      </c>
      <c r="F1008" t="str">
        <f>INDEX('Bảng Giá'!$L$2:$L$64,MATCH(TRIM('References data'!E1008),'Bảng Giá'!$K$2:$K$64,0))</f>
        <v>Hà Nội</v>
      </c>
      <c r="G1008" t="str">
        <f t="shared" si="15"/>
        <v>Hà Nội-Hà Nội</v>
      </c>
      <c r="H1008" t="str">
        <f>INDEX('Bảng Giá'!$N$2:$N$46,MATCH('References data'!G1008,'Bảng Giá'!$Q$2:$Q$46,0))</f>
        <v>Nội Tỉnh</v>
      </c>
    </row>
    <row r="1009" spans="1:8" x14ac:dyDescent="0.25">
      <c r="A1009" s="12" t="s">
        <v>3006</v>
      </c>
      <c r="B1009" t="s">
        <v>2639</v>
      </c>
      <c r="C1009" s="45" t="str">
        <f>INDEX('Bảng Giá'!$L$2:$L$64,MATCH(TRIM('References data'!B1009),'Bảng Giá'!$K$2:$K$64,0))</f>
        <v>Hà Nội</v>
      </c>
      <c r="D1009" s="43" t="s">
        <v>3003</v>
      </c>
      <c r="E1009" t="s">
        <v>2639</v>
      </c>
      <c r="F1009" t="str">
        <f>INDEX('Bảng Giá'!$L$2:$L$64,MATCH(TRIM('References data'!E1009),'Bảng Giá'!$K$2:$K$64,0))</f>
        <v>Hà Nội</v>
      </c>
      <c r="G1009" t="str">
        <f t="shared" si="15"/>
        <v>Hà Nội-Hà Nội</v>
      </c>
      <c r="H1009" t="str">
        <f>INDEX('Bảng Giá'!$N$2:$N$46,MATCH('References data'!G1009,'Bảng Giá'!$Q$2:$Q$46,0))</f>
        <v>Nội Tỉnh</v>
      </c>
    </row>
    <row r="1010" spans="1:8" x14ac:dyDescent="0.25">
      <c r="A1010" s="12" t="s">
        <v>2994</v>
      </c>
      <c r="B1010" t="s">
        <v>2639</v>
      </c>
      <c r="C1010" s="45" t="str">
        <f>INDEX('Bảng Giá'!$L$2:$L$64,MATCH(TRIM('References data'!B1010),'Bảng Giá'!$K$2:$K$64,0))</f>
        <v>Hà Nội</v>
      </c>
      <c r="D1010" s="43" t="s">
        <v>3003</v>
      </c>
      <c r="E1010" t="s">
        <v>2639</v>
      </c>
      <c r="F1010" t="str">
        <f>INDEX('Bảng Giá'!$L$2:$L$64,MATCH(TRIM('References data'!E1010),'Bảng Giá'!$K$2:$K$64,0))</f>
        <v>Hà Nội</v>
      </c>
      <c r="G1010" t="str">
        <f t="shared" si="15"/>
        <v>Hà Nội-Hà Nội</v>
      </c>
      <c r="H1010" t="str">
        <f>INDEX('Bảng Giá'!$N$2:$N$46,MATCH('References data'!G1010,'Bảng Giá'!$Q$2:$Q$46,0))</f>
        <v>Nội Tỉnh</v>
      </c>
    </row>
    <row r="1011" spans="1:8" x14ac:dyDescent="0.25">
      <c r="A1011" s="12" t="s">
        <v>2761</v>
      </c>
      <c r="B1011" t="s">
        <v>2639</v>
      </c>
      <c r="C1011" s="45" t="str">
        <f>INDEX('Bảng Giá'!$L$2:$L$64,MATCH(TRIM('References data'!B1011),'Bảng Giá'!$K$2:$K$64,0))</f>
        <v>Hà Nội</v>
      </c>
      <c r="D1011" s="43" t="s">
        <v>3003</v>
      </c>
      <c r="E1011" t="s">
        <v>2639</v>
      </c>
      <c r="F1011" t="str">
        <f>INDEX('Bảng Giá'!$L$2:$L$64,MATCH(TRIM('References data'!E1011),'Bảng Giá'!$K$2:$K$64,0))</f>
        <v>Hà Nội</v>
      </c>
      <c r="G1011" t="str">
        <f t="shared" si="15"/>
        <v>Hà Nội-Hà Nội</v>
      </c>
      <c r="H1011" t="str">
        <f>INDEX('Bảng Giá'!$N$2:$N$46,MATCH('References data'!G1011,'Bảng Giá'!$Q$2:$Q$46,0))</f>
        <v>Nội Tỉnh</v>
      </c>
    </row>
    <row r="1012" spans="1:8" x14ac:dyDescent="0.25">
      <c r="A1012" s="12" t="s">
        <v>2754</v>
      </c>
      <c r="B1012" t="s">
        <v>2639</v>
      </c>
      <c r="C1012" s="45" t="str">
        <f>INDEX('Bảng Giá'!$L$2:$L$64,MATCH(TRIM('References data'!B1012),'Bảng Giá'!$K$2:$K$64,0))</f>
        <v>Hà Nội</v>
      </c>
      <c r="D1012" s="43" t="s">
        <v>3003</v>
      </c>
      <c r="E1012" t="s">
        <v>2639</v>
      </c>
      <c r="F1012" t="str">
        <f>INDEX('Bảng Giá'!$L$2:$L$64,MATCH(TRIM('References data'!E1012),'Bảng Giá'!$K$2:$K$64,0))</f>
        <v>Hà Nội</v>
      </c>
      <c r="G1012" t="str">
        <f t="shared" si="15"/>
        <v>Hà Nội-Hà Nội</v>
      </c>
      <c r="H1012" t="str">
        <f>INDEX('Bảng Giá'!$N$2:$N$46,MATCH('References data'!G1012,'Bảng Giá'!$Q$2:$Q$46,0))</f>
        <v>Nội Tỉnh</v>
      </c>
    </row>
    <row r="1013" spans="1:8" x14ac:dyDescent="0.25">
      <c r="A1013" s="12" t="s">
        <v>2753</v>
      </c>
      <c r="B1013" t="s">
        <v>2639</v>
      </c>
      <c r="C1013" s="45" t="str">
        <f>INDEX('Bảng Giá'!$L$2:$L$64,MATCH(TRIM('References data'!B1013),'Bảng Giá'!$K$2:$K$64,0))</f>
        <v>Hà Nội</v>
      </c>
      <c r="D1013" s="43" t="s">
        <v>3003</v>
      </c>
      <c r="E1013" t="s">
        <v>2639</v>
      </c>
      <c r="F1013" t="str">
        <f>INDEX('Bảng Giá'!$L$2:$L$64,MATCH(TRIM('References data'!E1013),'Bảng Giá'!$K$2:$K$64,0))</f>
        <v>Hà Nội</v>
      </c>
      <c r="G1013" t="str">
        <f t="shared" si="15"/>
        <v>Hà Nội-Hà Nội</v>
      </c>
      <c r="H1013" t="str">
        <f>INDEX('Bảng Giá'!$N$2:$N$46,MATCH('References data'!G1013,'Bảng Giá'!$Q$2:$Q$46,0))</f>
        <v>Nội Tỉnh</v>
      </c>
    </row>
    <row r="1014" spans="1:8" x14ac:dyDescent="0.25">
      <c r="A1014" s="12" t="s">
        <v>2724</v>
      </c>
      <c r="B1014" t="s">
        <v>2639</v>
      </c>
      <c r="C1014" s="45" t="str">
        <f>INDEX('Bảng Giá'!$L$2:$L$64,MATCH(TRIM('References data'!B1014),'Bảng Giá'!$K$2:$K$64,0))</f>
        <v>Hà Nội</v>
      </c>
      <c r="D1014" s="43" t="s">
        <v>3003</v>
      </c>
      <c r="E1014" t="s">
        <v>2639</v>
      </c>
      <c r="F1014" t="str">
        <f>INDEX('Bảng Giá'!$L$2:$L$64,MATCH(TRIM('References data'!E1014),'Bảng Giá'!$K$2:$K$64,0))</f>
        <v>Hà Nội</v>
      </c>
      <c r="G1014" t="str">
        <f t="shared" si="15"/>
        <v>Hà Nội-Hà Nội</v>
      </c>
      <c r="H1014" t="str">
        <f>INDEX('Bảng Giá'!$N$2:$N$46,MATCH('References data'!G1014,'Bảng Giá'!$Q$2:$Q$46,0))</f>
        <v>Nội Tỉnh</v>
      </c>
    </row>
    <row r="1015" spans="1:8" x14ac:dyDescent="0.25">
      <c r="A1015" s="12" t="s">
        <v>3004</v>
      </c>
      <c r="B1015" t="s">
        <v>2639</v>
      </c>
      <c r="C1015" s="45" t="str">
        <f>INDEX('Bảng Giá'!$L$2:$L$64,MATCH(TRIM('References data'!B1015),'Bảng Giá'!$K$2:$K$64,0))</f>
        <v>Hà Nội</v>
      </c>
      <c r="D1015" s="43" t="s">
        <v>3003</v>
      </c>
      <c r="E1015" t="s">
        <v>2639</v>
      </c>
      <c r="F1015" t="str">
        <f>INDEX('Bảng Giá'!$L$2:$L$64,MATCH(TRIM('References data'!E1015),'Bảng Giá'!$K$2:$K$64,0))</f>
        <v>Hà Nội</v>
      </c>
      <c r="G1015" t="str">
        <f t="shared" si="15"/>
        <v>Hà Nội-Hà Nội</v>
      </c>
      <c r="H1015" t="str">
        <f>INDEX('Bảng Giá'!$N$2:$N$46,MATCH('References data'!G1015,'Bảng Giá'!$Q$2:$Q$46,0))</f>
        <v>Nội Tỉnh</v>
      </c>
    </row>
    <row r="1016" spans="1:8" x14ac:dyDescent="0.25">
      <c r="A1016" s="12" t="s">
        <v>2753</v>
      </c>
      <c r="B1016" t="s">
        <v>2639</v>
      </c>
      <c r="C1016" s="45" t="str">
        <f>INDEX('Bảng Giá'!$L$2:$L$64,MATCH(TRIM('References data'!B1016),'Bảng Giá'!$K$2:$K$64,0))</f>
        <v>Hà Nội</v>
      </c>
      <c r="D1016" s="43" t="s">
        <v>3003</v>
      </c>
      <c r="E1016" t="s">
        <v>2639</v>
      </c>
      <c r="F1016" t="str">
        <f>INDEX('Bảng Giá'!$L$2:$L$64,MATCH(TRIM('References data'!E1016),'Bảng Giá'!$K$2:$K$64,0))</f>
        <v>Hà Nội</v>
      </c>
      <c r="G1016" t="str">
        <f t="shared" si="15"/>
        <v>Hà Nội-Hà Nội</v>
      </c>
      <c r="H1016" t="str">
        <f>INDEX('Bảng Giá'!$N$2:$N$46,MATCH('References data'!G1016,'Bảng Giá'!$Q$2:$Q$46,0))</f>
        <v>Nội Tỉnh</v>
      </c>
    </row>
    <row r="1017" spans="1:8" x14ac:dyDescent="0.25">
      <c r="A1017" s="12" t="s">
        <v>2999</v>
      </c>
      <c r="B1017" t="s">
        <v>2639</v>
      </c>
      <c r="C1017" s="45" t="str">
        <f>INDEX('Bảng Giá'!$L$2:$L$64,MATCH(TRIM('References data'!B1017),'Bảng Giá'!$K$2:$K$64,0))</f>
        <v>Hà Nội</v>
      </c>
      <c r="D1017" s="43" t="s">
        <v>3003</v>
      </c>
      <c r="E1017" t="s">
        <v>2639</v>
      </c>
      <c r="F1017" t="str">
        <f>INDEX('Bảng Giá'!$L$2:$L$64,MATCH(TRIM('References data'!E1017),'Bảng Giá'!$K$2:$K$64,0))</f>
        <v>Hà Nội</v>
      </c>
      <c r="G1017" t="str">
        <f t="shared" si="15"/>
        <v>Hà Nội-Hà Nội</v>
      </c>
      <c r="H1017" t="str">
        <f>INDEX('Bảng Giá'!$N$2:$N$46,MATCH('References data'!G1017,'Bảng Giá'!$Q$2:$Q$46,0))</f>
        <v>Nội Tỉnh</v>
      </c>
    </row>
    <row r="1018" spans="1:8" x14ac:dyDescent="0.25">
      <c r="A1018" s="12" t="s">
        <v>2754</v>
      </c>
      <c r="B1018" t="s">
        <v>2639</v>
      </c>
      <c r="C1018" s="45" t="str">
        <f>INDEX('Bảng Giá'!$L$2:$L$64,MATCH(TRIM('References data'!B1018),'Bảng Giá'!$K$2:$K$64,0))</f>
        <v>Hà Nội</v>
      </c>
      <c r="D1018" s="43" t="s">
        <v>3003</v>
      </c>
      <c r="E1018" t="s">
        <v>2639</v>
      </c>
      <c r="F1018" t="str">
        <f>INDEX('Bảng Giá'!$L$2:$L$64,MATCH(TRIM('References data'!E1018),'Bảng Giá'!$K$2:$K$64,0))</f>
        <v>Hà Nội</v>
      </c>
      <c r="G1018" t="str">
        <f t="shared" si="15"/>
        <v>Hà Nội-Hà Nội</v>
      </c>
      <c r="H1018" t="str">
        <f>INDEX('Bảng Giá'!$N$2:$N$46,MATCH('References data'!G1018,'Bảng Giá'!$Q$2:$Q$46,0))</f>
        <v>Nội Tỉnh</v>
      </c>
    </row>
    <row r="1019" spans="1:8" x14ac:dyDescent="0.25">
      <c r="A1019" s="12" t="s">
        <v>2724</v>
      </c>
      <c r="B1019" t="s">
        <v>2639</v>
      </c>
      <c r="C1019" s="45" t="str">
        <f>INDEX('Bảng Giá'!$L$2:$L$64,MATCH(TRIM('References data'!B1019),'Bảng Giá'!$K$2:$K$64,0))</f>
        <v>Hà Nội</v>
      </c>
      <c r="D1019" s="43" t="s">
        <v>3003</v>
      </c>
      <c r="E1019" t="s">
        <v>2639</v>
      </c>
      <c r="F1019" t="str">
        <f>INDEX('Bảng Giá'!$L$2:$L$64,MATCH(TRIM('References data'!E1019),'Bảng Giá'!$K$2:$K$64,0))</f>
        <v>Hà Nội</v>
      </c>
      <c r="G1019" t="str">
        <f t="shared" si="15"/>
        <v>Hà Nội-Hà Nội</v>
      </c>
      <c r="H1019" t="str">
        <f>INDEX('Bảng Giá'!$N$2:$N$46,MATCH('References data'!G1019,'Bảng Giá'!$Q$2:$Q$46,0))</f>
        <v>Nội Tỉnh</v>
      </c>
    </row>
    <row r="1020" spans="1:8" x14ac:dyDescent="0.25">
      <c r="A1020" s="12" t="s">
        <v>2706</v>
      </c>
      <c r="B1020" t="s">
        <v>2639</v>
      </c>
      <c r="C1020" s="45" t="str">
        <f>INDEX('Bảng Giá'!$L$2:$L$64,MATCH(TRIM('References data'!B1020),'Bảng Giá'!$K$2:$K$64,0))</f>
        <v>Hà Nội</v>
      </c>
      <c r="D1020" s="43" t="s">
        <v>3003</v>
      </c>
      <c r="E1020" t="s">
        <v>2639</v>
      </c>
      <c r="F1020" t="str">
        <f>INDEX('Bảng Giá'!$L$2:$L$64,MATCH(TRIM('References data'!E1020),'Bảng Giá'!$K$2:$K$64,0))</f>
        <v>Hà Nội</v>
      </c>
      <c r="G1020" t="str">
        <f t="shared" si="15"/>
        <v>Hà Nội-Hà Nội</v>
      </c>
      <c r="H1020" t="str">
        <f>INDEX('Bảng Giá'!$N$2:$N$46,MATCH('References data'!G1020,'Bảng Giá'!$Q$2:$Q$46,0))</f>
        <v>Nội Tỉnh</v>
      </c>
    </row>
    <row r="1021" spans="1:8" x14ac:dyDescent="0.25">
      <c r="A1021" s="12" t="s">
        <v>2724</v>
      </c>
      <c r="B1021" t="s">
        <v>2639</v>
      </c>
      <c r="C1021" s="45" t="str">
        <f>INDEX('Bảng Giá'!$L$2:$L$64,MATCH(TRIM('References data'!B1021),'Bảng Giá'!$K$2:$K$64,0))</f>
        <v>Hà Nội</v>
      </c>
      <c r="D1021" s="43" t="s">
        <v>3003</v>
      </c>
      <c r="E1021" t="s">
        <v>2639</v>
      </c>
      <c r="F1021" t="str">
        <f>INDEX('Bảng Giá'!$L$2:$L$64,MATCH(TRIM('References data'!E1021),'Bảng Giá'!$K$2:$K$64,0))</f>
        <v>Hà Nội</v>
      </c>
      <c r="G1021" t="str">
        <f t="shared" si="15"/>
        <v>Hà Nội-Hà Nội</v>
      </c>
      <c r="H1021" t="str">
        <f>INDEX('Bảng Giá'!$N$2:$N$46,MATCH('References data'!G1021,'Bảng Giá'!$Q$2:$Q$46,0))</f>
        <v>Nội Tỉnh</v>
      </c>
    </row>
    <row r="1022" spans="1:8" x14ac:dyDescent="0.25">
      <c r="A1022" s="12" t="s">
        <v>2700</v>
      </c>
      <c r="B1022" t="s">
        <v>2639</v>
      </c>
      <c r="C1022" s="45" t="str">
        <f>INDEX('Bảng Giá'!$L$2:$L$64,MATCH(TRIM('References data'!B1022),'Bảng Giá'!$K$2:$K$64,0))</f>
        <v>Hà Nội</v>
      </c>
      <c r="D1022" s="43" t="s">
        <v>3003</v>
      </c>
      <c r="E1022" t="s">
        <v>2639</v>
      </c>
      <c r="F1022" t="str">
        <f>INDEX('Bảng Giá'!$L$2:$L$64,MATCH(TRIM('References data'!E1022),'Bảng Giá'!$K$2:$K$64,0))</f>
        <v>Hà Nội</v>
      </c>
      <c r="G1022" t="str">
        <f t="shared" si="15"/>
        <v>Hà Nội-Hà Nội</v>
      </c>
      <c r="H1022" t="str">
        <f>INDEX('Bảng Giá'!$N$2:$N$46,MATCH('References data'!G1022,'Bảng Giá'!$Q$2:$Q$46,0))</f>
        <v>Nội Tỉnh</v>
      </c>
    </row>
    <row r="1023" spans="1:8" x14ac:dyDescent="0.25">
      <c r="A1023" s="12" t="s">
        <v>2638</v>
      </c>
      <c r="B1023" t="s">
        <v>2639</v>
      </c>
      <c r="C1023" s="45" t="str">
        <f>INDEX('Bảng Giá'!$L$2:$L$64,MATCH(TRIM('References data'!B1023),'Bảng Giá'!$K$2:$K$64,0))</f>
        <v>Hà Nội</v>
      </c>
      <c r="D1023" s="43" t="s">
        <v>3003</v>
      </c>
      <c r="E1023" t="s">
        <v>2639</v>
      </c>
      <c r="F1023" t="str">
        <f>INDEX('Bảng Giá'!$L$2:$L$64,MATCH(TRIM('References data'!E1023),'Bảng Giá'!$K$2:$K$64,0))</f>
        <v>Hà Nội</v>
      </c>
      <c r="G1023" t="str">
        <f t="shared" si="15"/>
        <v>Hà Nội-Hà Nội</v>
      </c>
      <c r="H1023" t="str">
        <f>INDEX('Bảng Giá'!$N$2:$N$46,MATCH('References data'!G1023,'Bảng Giá'!$Q$2:$Q$46,0))</f>
        <v>Nội Tỉnh</v>
      </c>
    </row>
    <row r="1024" spans="1:8" x14ac:dyDescent="0.25">
      <c r="A1024" s="12" t="s">
        <v>2638</v>
      </c>
      <c r="B1024" t="s">
        <v>2639</v>
      </c>
      <c r="C1024" s="45" t="str">
        <f>INDEX('Bảng Giá'!$L$2:$L$64,MATCH(TRIM('References data'!B1024),'Bảng Giá'!$K$2:$K$64,0))</f>
        <v>Hà Nội</v>
      </c>
      <c r="D1024" s="43" t="s">
        <v>3003</v>
      </c>
      <c r="E1024" t="s">
        <v>2639</v>
      </c>
      <c r="F1024" t="str">
        <f>INDEX('Bảng Giá'!$L$2:$L$64,MATCH(TRIM('References data'!E1024),'Bảng Giá'!$K$2:$K$64,0))</f>
        <v>Hà Nội</v>
      </c>
      <c r="G1024" t="str">
        <f t="shared" si="15"/>
        <v>Hà Nội-Hà Nội</v>
      </c>
      <c r="H1024" t="str">
        <f>INDEX('Bảng Giá'!$N$2:$N$46,MATCH('References data'!G1024,'Bảng Giá'!$Q$2:$Q$46,0))</f>
        <v>Nội Tỉnh</v>
      </c>
    </row>
    <row r="1025" spans="1:8" x14ac:dyDescent="0.25">
      <c r="A1025" s="12" t="s">
        <v>2761</v>
      </c>
      <c r="B1025" t="s">
        <v>2639</v>
      </c>
      <c r="C1025" s="45" t="str">
        <f>INDEX('Bảng Giá'!$L$2:$L$64,MATCH(TRIM('References data'!B1025),'Bảng Giá'!$K$2:$K$64,0))</f>
        <v>Hà Nội</v>
      </c>
      <c r="D1025" s="43" t="s">
        <v>3003</v>
      </c>
      <c r="E1025" t="s">
        <v>2639</v>
      </c>
      <c r="F1025" t="str">
        <f>INDEX('Bảng Giá'!$L$2:$L$64,MATCH(TRIM('References data'!E1025),'Bảng Giá'!$K$2:$K$64,0))</f>
        <v>Hà Nội</v>
      </c>
      <c r="G1025" t="str">
        <f t="shared" si="15"/>
        <v>Hà Nội-Hà Nội</v>
      </c>
      <c r="H1025" t="str">
        <f>INDEX('Bảng Giá'!$N$2:$N$46,MATCH('References data'!G1025,'Bảng Giá'!$Q$2:$Q$46,0))</f>
        <v>Nội Tỉnh</v>
      </c>
    </row>
    <row r="1026" spans="1:8" x14ac:dyDescent="0.25">
      <c r="A1026" s="12" t="s">
        <v>2754</v>
      </c>
      <c r="B1026" t="s">
        <v>2639</v>
      </c>
      <c r="C1026" s="45" t="str">
        <f>INDEX('Bảng Giá'!$L$2:$L$64,MATCH(TRIM('References data'!B1026),'Bảng Giá'!$K$2:$K$64,0))</f>
        <v>Hà Nội</v>
      </c>
      <c r="D1026" s="43" t="s">
        <v>3003</v>
      </c>
      <c r="E1026" t="s">
        <v>2639</v>
      </c>
      <c r="F1026" t="str">
        <f>INDEX('Bảng Giá'!$L$2:$L$64,MATCH(TRIM('References data'!E1026),'Bảng Giá'!$K$2:$K$64,0))</f>
        <v>Hà Nội</v>
      </c>
      <c r="G1026" t="str">
        <f t="shared" si="15"/>
        <v>Hà Nội-Hà Nội</v>
      </c>
      <c r="H1026" t="str">
        <f>INDEX('Bảng Giá'!$N$2:$N$46,MATCH('References data'!G1026,'Bảng Giá'!$Q$2:$Q$46,0))</f>
        <v>Nội Tỉnh</v>
      </c>
    </row>
    <row r="1027" spans="1:8" x14ac:dyDescent="0.25">
      <c r="A1027" s="12" t="s">
        <v>2995</v>
      </c>
      <c r="B1027" t="s">
        <v>2639</v>
      </c>
      <c r="C1027" s="45" t="str">
        <f>INDEX('Bảng Giá'!$L$2:$L$64,MATCH(TRIM('References data'!B1027),'Bảng Giá'!$K$2:$K$64,0))</f>
        <v>Hà Nội</v>
      </c>
      <c r="D1027" s="43" t="s">
        <v>3003</v>
      </c>
      <c r="E1027" t="s">
        <v>2639</v>
      </c>
      <c r="F1027" t="str">
        <f>INDEX('Bảng Giá'!$L$2:$L$64,MATCH(TRIM('References data'!E1027),'Bảng Giá'!$K$2:$K$64,0))</f>
        <v>Hà Nội</v>
      </c>
      <c r="G1027" t="str">
        <f t="shared" si="15"/>
        <v>Hà Nội-Hà Nội</v>
      </c>
      <c r="H1027" t="str">
        <f>INDEX('Bảng Giá'!$N$2:$N$46,MATCH('References data'!G1027,'Bảng Giá'!$Q$2:$Q$46,0))</f>
        <v>Nội Tỉnh</v>
      </c>
    </row>
    <row r="1028" spans="1:8" x14ac:dyDescent="0.25">
      <c r="A1028" s="12" t="s">
        <v>2761</v>
      </c>
      <c r="B1028" t="s">
        <v>2639</v>
      </c>
      <c r="C1028" s="45" t="str">
        <f>INDEX('Bảng Giá'!$L$2:$L$64,MATCH(TRIM('References data'!B1028),'Bảng Giá'!$K$2:$K$64,0))</f>
        <v>Hà Nội</v>
      </c>
      <c r="D1028" s="43" t="s">
        <v>3003</v>
      </c>
      <c r="E1028" t="s">
        <v>2639</v>
      </c>
      <c r="F1028" t="str">
        <f>INDEX('Bảng Giá'!$L$2:$L$64,MATCH(TRIM('References data'!E1028),'Bảng Giá'!$K$2:$K$64,0))</f>
        <v>Hà Nội</v>
      </c>
      <c r="G1028" t="str">
        <f t="shared" ref="G1028:G1091" si="16">C1028&amp;"-"&amp;F1028</f>
        <v>Hà Nội-Hà Nội</v>
      </c>
      <c r="H1028" t="str">
        <f>INDEX('Bảng Giá'!$N$2:$N$46,MATCH('References data'!G1028,'Bảng Giá'!$Q$2:$Q$46,0))</f>
        <v>Nội Tỉnh</v>
      </c>
    </row>
    <row r="1029" spans="1:8" x14ac:dyDescent="0.25">
      <c r="A1029" s="12" t="s">
        <v>3004</v>
      </c>
      <c r="B1029" t="s">
        <v>2639</v>
      </c>
      <c r="C1029" s="45" t="str">
        <f>INDEX('Bảng Giá'!$L$2:$L$64,MATCH(TRIM('References data'!B1029),'Bảng Giá'!$K$2:$K$64,0))</f>
        <v>Hà Nội</v>
      </c>
      <c r="D1029" s="43" t="s">
        <v>3003</v>
      </c>
      <c r="E1029" t="s">
        <v>2639</v>
      </c>
      <c r="F1029" t="str">
        <f>INDEX('Bảng Giá'!$L$2:$L$64,MATCH(TRIM('References data'!E1029),'Bảng Giá'!$K$2:$K$64,0))</f>
        <v>Hà Nội</v>
      </c>
      <c r="G1029" t="str">
        <f t="shared" si="16"/>
        <v>Hà Nội-Hà Nội</v>
      </c>
      <c r="H1029" t="str">
        <f>INDEX('Bảng Giá'!$N$2:$N$46,MATCH('References data'!G1029,'Bảng Giá'!$Q$2:$Q$46,0))</f>
        <v>Nội Tỉnh</v>
      </c>
    </row>
    <row r="1030" spans="1:8" x14ac:dyDescent="0.25">
      <c r="A1030" s="12" t="s">
        <v>3002</v>
      </c>
      <c r="B1030" t="s">
        <v>2639</v>
      </c>
      <c r="C1030" s="45" t="str">
        <f>INDEX('Bảng Giá'!$L$2:$L$64,MATCH(TRIM('References data'!B1030),'Bảng Giá'!$K$2:$K$64,0))</f>
        <v>Hà Nội</v>
      </c>
      <c r="D1030" s="43" t="s">
        <v>3003</v>
      </c>
      <c r="E1030" t="s">
        <v>2639</v>
      </c>
      <c r="F1030" t="str">
        <f>INDEX('Bảng Giá'!$L$2:$L$64,MATCH(TRIM('References data'!E1030),'Bảng Giá'!$K$2:$K$64,0))</f>
        <v>Hà Nội</v>
      </c>
      <c r="G1030" t="str">
        <f t="shared" si="16"/>
        <v>Hà Nội-Hà Nội</v>
      </c>
      <c r="H1030" t="str">
        <f>INDEX('Bảng Giá'!$N$2:$N$46,MATCH('References data'!G1030,'Bảng Giá'!$Q$2:$Q$46,0))</f>
        <v>Nội Tỉnh</v>
      </c>
    </row>
    <row r="1031" spans="1:8" x14ac:dyDescent="0.25">
      <c r="A1031" s="12" t="s">
        <v>3002</v>
      </c>
      <c r="B1031" t="s">
        <v>2639</v>
      </c>
      <c r="C1031" s="45" t="str">
        <f>INDEX('Bảng Giá'!$L$2:$L$64,MATCH(TRIM('References data'!B1031),'Bảng Giá'!$K$2:$K$64,0))</f>
        <v>Hà Nội</v>
      </c>
      <c r="D1031" s="43" t="s">
        <v>3003</v>
      </c>
      <c r="E1031" t="s">
        <v>2639</v>
      </c>
      <c r="F1031" t="str">
        <f>INDEX('Bảng Giá'!$L$2:$L$64,MATCH(TRIM('References data'!E1031),'Bảng Giá'!$K$2:$K$64,0))</f>
        <v>Hà Nội</v>
      </c>
      <c r="G1031" t="str">
        <f t="shared" si="16"/>
        <v>Hà Nội-Hà Nội</v>
      </c>
      <c r="H1031" t="str">
        <f>INDEX('Bảng Giá'!$N$2:$N$46,MATCH('References data'!G1031,'Bảng Giá'!$Q$2:$Q$46,0))</f>
        <v>Nội Tỉnh</v>
      </c>
    </row>
    <row r="1032" spans="1:8" x14ac:dyDescent="0.25">
      <c r="A1032" s="12" t="s">
        <v>2700</v>
      </c>
      <c r="B1032" t="s">
        <v>2639</v>
      </c>
      <c r="C1032" s="45" t="str">
        <f>INDEX('Bảng Giá'!$L$2:$L$64,MATCH(TRIM('References data'!B1032),'Bảng Giá'!$K$2:$K$64,0))</f>
        <v>Hà Nội</v>
      </c>
      <c r="D1032" s="43" t="s">
        <v>3003</v>
      </c>
      <c r="E1032" t="s">
        <v>2639</v>
      </c>
      <c r="F1032" t="str">
        <f>INDEX('Bảng Giá'!$L$2:$L$64,MATCH(TRIM('References data'!E1032),'Bảng Giá'!$K$2:$K$64,0))</f>
        <v>Hà Nội</v>
      </c>
      <c r="G1032" t="str">
        <f t="shared" si="16"/>
        <v>Hà Nội-Hà Nội</v>
      </c>
      <c r="H1032" t="str">
        <f>INDEX('Bảng Giá'!$N$2:$N$46,MATCH('References data'!G1032,'Bảng Giá'!$Q$2:$Q$46,0))</f>
        <v>Nội Tỉnh</v>
      </c>
    </row>
    <row r="1033" spans="1:8" x14ac:dyDescent="0.25">
      <c r="A1033" s="12" t="s">
        <v>3007</v>
      </c>
      <c r="B1033" t="s">
        <v>2639</v>
      </c>
      <c r="C1033" s="45" t="str">
        <f>INDEX('Bảng Giá'!$L$2:$L$64,MATCH(TRIM('References data'!B1033),'Bảng Giá'!$K$2:$K$64,0))</f>
        <v>Hà Nội</v>
      </c>
      <c r="D1033" s="43" t="s">
        <v>3003</v>
      </c>
      <c r="E1033" t="s">
        <v>2639</v>
      </c>
      <c r="F1033" t="str">
        <f>INDEX('Bảng Giá'!$L$2:$L$64,MATCH(TRIM('References data'!E1033),'Bảng Giá'!$K$2:$K$64,0))</f>
        <v>Hà Nội</v>
      </c>
      <c r="G1033" t="str">
        <f t="shared" si="16"/>
        <v>Hà Nội-Hà Nội</v>
      </c>
      <c r="H1033" t="str">
        <f>INDEX('Bảng Giá'!$N$2:$N$46,MATCH('References data'!G1033,'Bảng Giá'!$Q$2:$Q$46,0))</f>
        <v>Nội Tỉnh</v>
      </c>
    </row>
    <row r="1034" spans="1:8" x14ac:dyDescent="0.25">
      <c r="A1034" s="12" t="s">
        <v>3003</v>
      </c>
      <c r="B1034" t="s">
        <v>2639</v>
      </c>
      <c r="C1034" s="45" t="str">
        <f>INDEX('Bảng Giá'!$L$2:$L$64,MATCH(TRIM('References data'!B1034),'Bảng Giá'!$K$2:$K$64,0))</f>
        <v>Hà Nội</v>
      </c>
      <c r="D1034" s="43" t="s">
        <v>3003</v>
      </c>
      <c r="E1034" t="s">
        <v>2639</v>
      </c>
      <c r="F1034" t="str">
        <f>INDEX('Bảng Giá'!$L$2:$L$64,MATCH(TRIM('References data'!E1034),'Bảng Giá'!$K$2:$K$64,0))</f>
        <v>Hà Nội</v>
      </c>
      <c r="G1034" t="str">
        <f t="shared" si="16"/>
        <v>Hà Nội-Hà Nội</v>
      </c>
      <c r="H1034" t="str">
        <f>INDEX('Bảng Giá'!$N$2:$N$46,MATCH('References data'!G1034,'Bảng Giá'!$Q$2:$Q$46,0))</f>
        <v>Nội Tỉnh</v>
      </c>
    </row>
    <row r="1035" spans="1:8" x14ac:dyDescent="0.25">
      <c r="A1035" s="12" t="s">
        <v>2688</v>
      </c>
      <c r="B1035" t="s">
        <v>2639</v>
      </c>
      <c r="C1035" s="45" t="str">
        <f>INDEX('Bảng Giá'!$L$2:$L$64,MATCH(TRIM('References data'!B1035),'Bảng Giá'!$K$2:$K$64,0))</f>
        <v>Hà Nội</v>
      </c>
      <c r="D1035" s="43" t="s">
        <v>3003</v>
      </c>
      <c r="E1035" t="s">
        <v>2639</v>
      </c>
      <c r="F1035" t="str">
        <f>INDEX('Bảng Giá'!$L$2:$L$64,MATCH(TRIM('References data'!E1035),'Bảng Giá'!$K$2:$K$64,0))</f>
        <v>Hà Nội</v>
      </c>
      <c r="G1035" t="str">
        <f t="shared" si="16"/>
        <v>Hà Nội-Hà Nội</v>
      </c>
      <c r="H1035" t="str">
        <f>INDEX('Bảng Giá'!$N$2:$N$46,MATCH('References data'!G1035,'Bảng Giá'!$Q$2:$Q$46,0))</f>
        <v>Nội Tỉnh</v>
      </c>
    </row>
    <row r="1036" spans="1:8" x14ac:dyDescent="0.25">
      <c r="A1036" s="12" t="s">
        <v>2706</v>
      </c>
      <c r="B1036" t="s">
        <v>2639</v>
      </c>
      <c r="C1036" s="45" t="str">
        <f>INDEX('Bảng Giá'!$L$2:$L$64,MATCH(TRIM('References data'!B1036),'Bảng Giá'!$K$2:$K$64,0))</f>
        <v>Hà Nội</v>
      </c>
      <c r="D1036" s="43" t="s">
        <v>3003</v>
      </c>
      <c r="E1036" t="s">
        <v>2639</v>
      </c>
      <c r="F1036" t="str">
        <f>INDEX('Bảng Giá'!$L$2:$L$64,MATCH(TRIM('References data'!E1036),'Bảng Giá'!$K$2:$K$64,0))</f>
        <v>Hà Nội</v>
      </c>
      <c r="G1036" t="str">
        <f t="shared" si="16"/>
        <v>Hà Nội-Hà Nội</v>
      </c>
      <c r="H1036" t="str">
        <f>INDEX('Bảng Giá'!$N$2:$N$46,MATCH('References data'!G1036,'Bảng Giá'!$Q$2:$Q$46,0))</f>
        <v>Nội Tỉnh</v>
      </c>
    </row>
    <row r="1037" spans="1:8" x14ac:dyDescent="0.25">
      <c r="A1037" s="12" t="s">
        <v>3000</v>
      </c>
      <c r="B1037" t="s">
        <v>2639</v>
      </c>
      <c r="C1037" s="45" t="str">
        <f>INDEX('Bảng Giá'!$L$2:$L$64,MATCH(TRIM('References data'!B1037),'Bảng Giá'!$K$2:$K$64,0))</f>
        <v>Hà Nội</v>
      </c>
      <c r="D1037" s="43" t="s">
        <v>3003</v>
      </c>
      <c r="E1037" t="s">
        <v>2639</v>
      </c>
      <c r="F1037" t="str">
        <f>INDEX('Bảng Giá'!$L$2:$L$64,MATCH(TRIM('References data'!E1037),'Bảng Giá'!$K$2:$K$64,0))</f>
        <v>Hà Nội</v>
      </c>
      <c r="G1037" t="str">
        <f t="shared" si="16"/>
        <v>Hà Nội-Hà Nội</v>
      </c>
      <c r="H1037" t="str">
        <f>INDEX('Bảng Giá'!$N$2:$N$46,MATCH('References data'!G1037,'Bảng Giá'!$Q$2:$Q$46,0))</f>
        <v>Nội Tỉnh</v>
      </c>
    </row>
    <row r="1038" spans="1:8" x14ac:dyDescent="0.25">
      <c r="A1038" s="12" t="s">
        <v>2654</v>
      </c>
      <c r="B1038" t="s">
        <v>2639</v>
      </c>
      <c r="C1038" s="45" t="str">
        <f>INDEX('Bảng Giá'!$L$2:$L$64,MATCH(TRIM('References data'!B1038),'Bảng Giá'!$K$2:$K$64,0))</f>
        <v>Hà Nội</v>
      </c>
      <c r="D1038" s="43" t="s">
        <v>3003</v>
      </c>
      <c r="E1038" t="s">
        <v>2639</v>
      </c>
      <c r="F1038" t="str">
        <f>INDEX('Bảng Giá'!$L$2:$L$64,MATCH(TRIM('References data'!E1038),'Bảng Giá'!$K$2:$K$64,0))</f>
        <v>Hà Nội</v>
      </c>
      <c r="G1038" t="str">
        <f t="shared" si="16"/>
        <v>Hà Nội-Hà Nội</v>
      </c>
      <c r="H1038" t="str">
        <f>INDEX('Bảng Giá'!$N$2:$N$46,MATCH('References data'!G1038,'Bảng Giá'!$Q$2:$Q$46,0))</f>
        <v>Nội Tỉnh</v>
      </c>
    </row>
    <row r="1039" spans="1:8" x14ac:dyDescent="0.25">
      <c r="A1039" s="12" t="s">
        <v>2724</v>
      </c>
      <c r="B1039" t="s">
        <v>2639</v>
      </c>
      <c r="C1039" s="45" t="str">
        <f>INDEX('Bảng Giá'!$L$2:$L$64,MATCH(TRIM('References data'!B1039),'Bảng Giá'!$K$2:$K$64,0))</f>
        <v>Hà Nội</v>
      </c>
      <c r="D1039" s="43" t="s">
        <v>3003</v>
      </c>
      <c r="E1039" t="s">
        <v>2639</v>
      </c>
      <c r="F1039" t="str">
        <f>INDEX('Bảng Giá'!$L$2:$L$64,MATCH(TRIM('References data'!E1039),'Bảng Giá'!$K$2:$K$64,0))</f>
        <v>Hà Nội</v>
      </c>
      <c r="G1039" t="str">
        <f t="shared" si="16"/>
        <v>Hà Nội-Hà Nội</v>
      </c>
      <c r="H1039" t="str">
        <f>INDEX('Bảng Giá'!$N$2:$N$46,MATCH('References data'!G1039,'Bảng Giá'!$Q$2:$Q$46,0))</f>
        <v>Nội Tỉnh</v>
      </c>
    </row>
    <row r="1040" spans="1:8" x14ac:dyDescent="0.25">
      <c r="A1040" s="12" t="s">
        <v>3000</v>
      </c>
      <c r="B1040" t="s">
        <v>2639</v>
      </c>
      <c r="C1040" s="45" t="str">
        <f>INDEX('Bảng Giá'!$L$2:$L$64,MATCH(TRIM('References data'!B1040),'Bảng Giá'!$K$2:$K$64,0))</f>
        <v>Hà Nội</v>
      </c>
      <c r="D1040" s="43" t="s">
        <v>3003</v>
      </c>
      <c r="E1040" t="s">
        <v>2639</v>
      </c>
      <c r="F1040" t="str">
        <f>INDEX('Bảng Giá'!$L$2:$L$64,MATCH(TRIM('References data'!E1040),'Bảng Giá'!$K$2:$K$64,0))</f>
        <v>Hà Nội</v>
      </c>
      <c r="G1040" t="str">
        <f t="shared" si="16"/>
        <v>Hà Nội-Hà Nội</v>
      </c>
      <c r="H1040" t="str">
        <f>INDEX('Bảng Giá'!$N$2:$N$46,MATCH('References data'!G1040,'Bảng Giá'!$Q$2:$Q$46,0))</f>
        <v>Nội Tỉnh</v>
      </c>
    </row>
    <row r="1041" spans="1:8" x14ac:dyDescent="0.25">
      <c r="A1041" s="12" t="s">
        <v>3000</v>
      </c>
      <c r="B1041" t="s">
        <v>2639</v>
      </c>
      <c r="C1041" s="45" t="str">
        <f>INDEX('Bảng Giá'!$L$2:$L$64,MATCH(TRIM('References data'!B1041),'Bảng Giá'!$K$2:$K$64,0))</f>
        <v>Hà Nội</v>
      </c>
      <c r="D1041" s="43" t="s">
        <v>3003</v>
      </c>
      <c r="E1041" t="s">
        <v>2639</v>
      </c>
      <c r="F1041" t="str">
        <f>INDEX('Bảng Giá'!$L$2:$L$64,MATCH(TRIM('References data'!E1041),'Bảng Giá'!$K$2:$K$64,0))</f>
        <v>Hà Nội</v>
      </c>
      <c r="G1041" t="str">
        <f t="shared" si="16"/>
        <v>Hà Nội-Hà Nội</v>
      </c>
      <c r="H1041" t="str">
        <f>INDEX('Bảng Giá'!$N$2:$N$46,MATCH('References data'!G1041,'Bảng Giá'!$Q$2:$Q$46,0))</f>
        <v>Nội Tỉnh</v>
      </c>
    </row>
    <row r="1042" spans="1:8" x14ac:dyDescent="0.25">
      <c r="A1042" s="12" t="s">
        <v>2688</v>
      </c>
      <c r="B1042" t="s">
        <v>2639</v>
      </c>
      <c r="C1042" s="45" t="str">
        <f>INDEX('Bảng Giá'!$L$2:$L$64,MATCH(TRIM('References data'!B1042),'Bảng Giá'!$K$2:$K$64,0))</f>
        <v>Hà Nội</v>
      </c>
      <c r="D1042" s="43" t="s">
        <v>3003</v>
      </c>
      <c r="E1042" t="s">
        <v>2639</v>
      </c>
      <c r="F1042" t="str">
        <f>INDEX('Bảng Giá'!$L$2:$L$64,MATCH(TRIM('References data'!E1042),'Bảng Giá'!$K$2:$K$64,0))</f>
        <v>Hà Nội</v>
      </c>
      <c r="G1042" t="str">
        <f t="shared" si="16"/>
        <v>Hà Nội-Hà Nội</v>
      </c>
      <c r="H1042" t="str">
        <f>INDEX('Bảng Giá'!$N$2:$N$46,MATCH('References data'!G1042,'Bảng Giá'!$Q$2:$Q$46,0))</f>
        <v>Nội Tỉnh</v>
      </c>
    </row>
    <row r="1043" spans="1:8" x14ac:dyDescent="0.25">
      <c r="A1043" s="12" t="s">
        <v>2688</v>
      </c>
      <c r="B1043" t="s">
        <v>2639</v>
      </c>
      <c r="C1043" s="45" t="str">
        <f>INDEX('Bảng Giá'!$L$2:$L$64,MATCH(TRIM('References data'!B1043),'Bảng Giá'!$K$2:$K$64,0))</f>
        <v>Hà Nội</v>
      </c>
      <c r="D1043" s="43" t="s">
        <v>3003</v>
      </c>
      <c r="E1043" t="s">
        <v>2639</v>
      </c>
      <c r="F1043" t="str">
        <f>INDEX('Bảng Giá'!$L$2:$L$64,MATCH(TRIM('References data'!E1043),'Bảng Giá'!$K$2:$K$64,0))</f>
        <v>Hà Nội</v>
      </c>
      <c r="G1043" t="str">
        <f t="shared" si="16"/>
        <v>Hà Nội-Hà Nội</v>
      </c>
      <c r="H1043" t="str">
        <f>INDEX('Bảng Giá'!$N$2:$N$46,MATCH('References data'!G1043,'Bảng Giá'!$Q$2:$Q$46,0))</f>
        <v>Nội Tỉnh</v>
      </c>
    </row>
    <row r="1044" spans="1:8" x14ac:dyDescent="0.25">
      <c r="A1044" s="12" t="s">
        <v>3002</v>
      </c>
      <c r="B1044" t="s">
        <v>2639</v>
      </c>
      <c r="C1044" s="45" t="str">
        <f>INDEX('Bảng Giá'!$L$2:$L$64,MATCH(TRIM('References data'!B1044),'Bảng Giá'!$K$2:$K$64,0))</f>
        <v>Hà Nội</v>
      </c>
      <c r="D1044" s="43" t="s">
        <v>3003</v>
      </c>
      <c r="E1044" t="s">
        <v>2639</v>
      </c>
      <c r="F1044" t="str">
        <f>INDEX('Bảng Giá'!$L$2:$L$64,MATCH(TRIM('References data'!E1044),'Bảng Giá'!$K$2:$K$64,0))</f>
        <v>Hà Nội</v>
      </c>
      <c r="G1044" t="str">
        <f t="shared" si="16"/>
        <v>Hà Nội-Hà Nội</v>
      </c>
      <c r="H1044" t="str">
        <f>INDEX('Bảng Giá'!$N$2:$N$46,MATCH('References data'!G1044,'Bảng Giá'!$Q$2:$Q$46,0))</f>
        <v>Nội Tỉnh</v>
      </c>
    </row>
    <row r="1045" spans="1:8" x14ac:dyDescent="0.25">
      <c r="A1045" s="12" t="s">
        <v>2654</v>
      </c>
      <c r="B1045" t="s">
        <v>2639</v>
      </c>
      <c r="C1045" s="45" t="str">
        <f>INDEX('Bảng Giá'!$L$2:$L$64,MATCH(TRIM('References data'!B1045),'Bảng Giá'!$K$2:$K$64,0))</f>
        <v>Hà Nội</v>
      </c>
      <c r="D1045" s="43" t="s">
        <v>3003</v>
      </c>
      <c r="E1045" t="s">
        <v>2639</v>
      </c>
      <c r="F1045" t="str">
        <f>INDEX('Bảng Giá'!$L$2:$L$64,MATCH(TRIM('References data'!E1045),'Bảng Giá'!$K$2:$K$64,0))</f>
        <v>Hà Nội</v>
      </c>
      <c r="G1045" t="str">
        <f t="shared" si="16"/>
        <v>Hà Nội-Hà Nội</v>
      </c>
      <c r="H1045" t="str">
        <f>INDEX('Bảng Giá'!$N$2:$N$46,MATCH('References data'!G1045,'Bảng Giá'!$Q$2:$Q$46,0))</f>
        <v>Nội Tỉnh</v>
      </c>
    </row>
    <row r="1046" spans="1:8" x14ac:dyDescent="0.25">
      <c r="A1046" s="12" t="s">
        <v>2645</v>
      </c>
      <c r="B1046" t="s">
        <v>2639</v>
      </c>
      <c r="C1046" s="45" t="str">
        <f>INDEX('Bảng Giá'!$L$2:$L$64,MATCH(TRIM('References data'!B1046),'Bảng Giá'!$K$2:$K$64,0))</f>
        <v>Hà Nội</v>
      </c>
      <c r="D1046" s="43" t="s">
        <v>3003</v>
      </c>
      <c r="E1046" t="s">
        <v>2639</v>
      </c>
      <c r="F1046" t="str">
        <f>INDEX('Bảng Giá'!$L$2:$L$64,MATCH(TRIM('References data'!E1046),'Bảng Giá'!$K$2:$K$64,0))</f>
        <v>Hà Nội</v>
      </c>
      <c r="G1046" t="str">
        <f t="shared" si="16"/>
        <v>Hà Nội-Hà Nội</v>
      </c>
      <c r="H1046" t="str">
        <f>INDEX('Bảng Giá'!$N$2:$N$46,MATCH('References data'!G1046,'Bảng Giá'!$Q$2:$Q$46,0))</f>
        <v>Nội Tỉnh</v>
      </c>
    </row>
    <row r="1047" spans="1:8" x14ac:dyDescent="0.25">
      <c r="A1047" s="12" t="s">
        <v>2695</v>
      </c>
      <c r="B1047" t="s">
        <v>2639</v>
      </c>
      <c r="C1047" s="45" t="str">
        <f>INDEX('Bảng Giá'!$L$2:$L$64,MATCH(TRIM('References data'!B1047),'Bảng Giá'!$K$2:$K$64,0))</f>
        <v>Hà Nội</v>
      </c>
      <c r="D1047" s="43" t="s">
        <v>3003</v>
      </c>
      <c r="E1047" t="s">
        <v>2639</v>
      </c>
      <c r="F1047" t="str">
        <f>INDEX('Bảng Giá'!$L$2:$L$64,MATCH(TRIM('References data'!E1047),'Bảng Giá'!$K$2:$K$64,0))</f>
        <v>Hà Nội</v>
      </c>
      <c r="G1047" t="str">
        <f t="shared" si="16"/>
        <v>Hà Nội-Hà Nội</v>
      </c>
      <c r="H1047" t="str">
        <f>INDEX('Bảng Giá'!$N$2:$N$46,MATCH('References data'!G1047,'Bảng Giá'!$Q$2:$Q$46,0))</f>
        <v>Nội Tỉnh</v>
      </c>
    </row>
    <row r="1048" spans="1:8" x14ac:dyDescent="0.25">
      <c r="A1048" s="12" t="s">
        <v>2724</v>
      </c>
      <c r="B1048" t="s">
        <v>2639</v>
      </c>
      <c r="C1048" s="45" t="str">
        <f>INDEX('Bảng Giá'!$L$2:$L$64,MATCH(TRIM('References data'!B1048),'Bảng Giá'!$K$2:$K$64,0))</f>
        <v>Hà Nội</v>
      </c>
      <c r="D1048" s="43" t="s">
        <v>3003</v>
      </c>
      <c r="E1048" t="s">
        <v>2639</v>
      </c>
      <c r="F1048" t="str">
        <f>INDEX('Bảng Giá'!$L$2:$L$64,MATCH(TRIM('References data'!E1048),'Bảng Giá'!$K$2:$K$64,0))</f>
        <v>Hà Nội</v>
      </c>
      <c r="G1048" t="str">
        <f t="shared" si="16"/>
        <v>Hà Nội-Hà Nội</v>
      </c>
      <c r="H1048" t="str">
        <f>INDEX('Bảng Giá'!$N$2:$N$46,MATCH('References data'!G1048,'Bảng Giá'!$Q$2:$Q$46,0))</f>
        <v>Nội Tỉnh</v>
      </c>
    </row>
    <row r="1049" spans="1:8" x14ac:dyDescent="0.25">
      <c r="A1049" s="12" t="s">
        <v>2994</v>
      </c>
      <c r="B1049" t="s">
        <v>2639</v>
      </c>
      <c r="C1049" s="45" t="str">
        <f>INDEX('Bảng Giá'!$L$2:$L$64,MATCH(TRIM('References data'!B1049),'Bảng Giá'!$K$2:$K$64,0))</f>
        <v>Hà Nội</v>
      </c>
      <c r="D1049" s="43" t="s">
        <v>3003</v>
      </c>
      <c r="E1049" t="s">
        <v>2639</v>
      </c>
      <c r="F1049" t="str">
        <f>INDEX('Bảng Giá'!$L$2:$L$64,MATCH(TRIM('References data'!E1049),'Bảng Giá'!$K$2:$K$64,0))</f>
        <v>Hà Nội</v>
      </c>
      <c r="G1049" t="str">
        <f t="shared" si="16"/>
        <v>Hà Nội-Hà Nội</v>
      </c>
      <c r="H1049" t="str">
        <f>INDEX('Bảng Giá'!$N$2:$N$46,MATCH('References data'!G1049,'Bảng Giá'!$Q$2:$Q$46,0))</f>
        <v>Nội Tỉnh</v>
      </c>
    </row>
    <row r="1050" spans="1:8" x14ac:dyDescent="0.25">
      <c r="A1050" s="12" t="s">
        <v>2994</v>
      </c>
      <c r="B1050" t="s">
        <v>2639</v>
      </c>
      <c r="C1050" s="45" t="str">
        <f>INDEX('Bảng Giá'!$L$2:$L$64,MATCH(TRIM('References data'!B1050),'Bảng Giá'!$K$2:$K$64,0))</f>
        <v>Hà Nội</v>
      </c>
      <c r="D1050" s="43" t="s">
        <v>3003</v>
      </c>
      <c r="E1050" t="s">
        <v>2639</v>
      </c>
      <c r="F1050" t="str">
        <f>INDEX('Bảng Giá'!$L$2:$L$64,MATCH(TRIM('References data'!E1050),'Bảng Giá'!$K$2:$K$64,0))</f>
        <v>Hà Nội</v>
      </c>
      <c r="G1050" t="str">
        <f t="shared" si="16"/>
        <v>Hà Nội-Hà Nội</v>
      </c>
      <c r="H1050" t="str">
        <f>INDEX('Bảng Giá'!$N$2:$N$46,MATCH('References data'!G1050,'Bảng Giá'!$Q$2:$Q$46,0))</f>
        <v>Nội Tỉnh</v>
      </c>
    </row>
    <row r="1051" spans="1:8" x14ac:dyDescent="0.25">
      <c r="A1051" s="12" t="s">
        <v>2753</v>
      </c>
      <c r="B1051" t="s">
        <v>2639</v>
      </c>
      <c r="C1051" s="45" t="str">
        <f>INDEX('Bảng Giá'!$L$2:$L$64,MATCH(TRIM('References data'!B1051),'Bảng Giá'!$K$2:$K$64,0))</f>
        <v>Hà Nội</v>
      </c>
      <c r="D1051" s="43" t="s">
        <v>3003</v>
      </c>
      <c r="E1051" t="s">
        <v>2639</v>
      </c>
      <c r="F1051" t="str">
        <f>INDEX('Bảng Giá'!$L$2:$L$64,MATCH(TRIM('References data'!E1051),'Bảng Giá'!$K$2:$K$64,0))</f>
        <v>Hà Nội</v>
      </c>
      <c r="G1051" t="str">
        <f t="shared" si="16"/>
        <v>Hà Nội-Hà Nội</v>
      </c>
      <c r="H1051" t="str">
        <f>INDEX('Bảng Giá'!$N$2:$N$46,MATCH('References data'!G1051,'Bảng Giá'!$Q$2:$Q$46,0))</f>
        <v>Nội Tỉnh</v>
      </c>
    </row>
    <row r="1052" spans="1:8" x14ac:dyDescent="0.25">
      <c r="A1052" s="12" t="s">
        <v>3004</v>
      </c>
      <c r="B1052" t="s">
        <v>2639</v>
      </c>
      <c r="C1052" s="45" t="str">
        <f>INDEX('Bảng Giá'!$L$2:$L$64,MATCH(TRIM('References data'!B1052),'Bảng Giá'!$K$2:$K$64,0))</f>
        <v>Hà Nội</v>
      </c>
      <c r="D1052" s="43" t="s">
        <v>3003</v>
      </c>
      <c r="E1052" t="s">
        <v>2639</v>
      </c>
      <c r="F1052" t="str">
        <f>INDEX('Bảng Giá'!$L$2:$L$64,MATCH(TRIM('References data'!E1052),'Bảng Giá'!$K$2:$K$64,0))</f>
        <v>Hà Nội</v>
      </c>
      <c r="G1052" t="str">
        <f t="shared" si="16"/>
        <v>Hà Nội-Hà Nội</v>
      </c>
      <c r="H1052" t="str">
        <f>INDEX('Bảng Giá'!$N$2:$N$46,MATCH('References data'!G1052,'Bảng Giá'!$Q$2:$Q$46,0))</f>
        <v>Nội Tỉnh</v>
      </c>
    </row>
    <row r="1053" spans="1:8" x14ac:dyDescent="0.25">
      <c r="A1053" s="12" t="s">
        <v>2761</v>
      </c>
      <c r="B1053" t="s">
        <v>2639</v>
      </c>
      <c r="C1053" s="45" t="str">
        <f>INDEX('Bảng Giá'!$L$2:$L$64,MATCH(TRIM('References data'!B1053),'Bảng Giá'!$K$2:$K$64,0))</f>
        <v>Hà Nội</v>
      </c>
      <c r="D1053" s="43" t="s">
        <v>3003</v>
      </c>
      <c r="E1053" t="s">
        <v>2639</v>
      </c>
      <c r="F1053" t="str">
        <f>INDEX('Bảng Giá'!$L$2:$L$64,MATCH(TRIM('References data'!E1053),'Bảng Giá'!$K$2:$K$64,0))</f>
        <v>Hà Nội</v>
      </c>
      <c r="G1053" t="str">
        <f t="shared" si="16"/>
        <v>Hà Nội-Hà Nội</v>
      </c>
      <c r="H1053" t="str">
        <f>INDEX('Bảng Giá'!$N$2:$N$46,MATCH('References data'!G1053,'Bảng Giá'!$Q$2:$Q$46,0))</f>
        <v>Nội Tỉnh</v>
      </c>
    </row>
    <row r="1054" spans="1:8" x14ac:dyDescent="0.25">
      <c r="A1054" s="12" t="s">
        <v>2640</v>
      </c>
      <c r="B1054" t="s">
        <v>2639</v>
      </c>
      <c r="C1054" s="45" t="str">
        <f>INDEX('Bảng Giá'!$L$2:$L$64,MATCH(TRIM('References data'!B1054),'Bảng Giá'!$K$2:$K$64,0))</f>
        <v>Hà Nội</v>
      </c>
      <c r="D1054" s="43" t="s">
        <v>3003</v>
      </c>
      <c r="E1054" t="s">
        <v>2639</v>
      </c>
      <c r="F1054" t="str">
        <f>INDEX('Bảng Giá'!$L$2:$L$64,MATCH(TRIM('References data'!E1054),'Bảng Giá'!$K$2:$K$64,0))</f>
        <v>Hà Nội</v>
      </c>
      <c r="G1054" t="str">
        <f t="shared" si="16"/>
        <v>Hà Nội-Hà Nội</v>
      </c>
      <c r="H1054" t="str">
        <f>INDEX('Bảng Giá'!$N$2:$N$46,MATCH('References data'!G1054,'Bảng Giá'!$Q$2:$Q$46,0))</f>
        <v>Nội Tỉnh</v>
      </c>
    </row>
    <row r="1055" spans="1:8" x14ac:dyDescent="0.25">
      <c r="A1055" s="12" t="s">
        <v>3000</v>
      </c>
      <c r="B1055" t="s">
        <v>2639</v>
      </c>
      <c r="C1055" s="45" t="str">
        <f>INDEX('Bảng Giá'!$L$2:$L$64,MATCH(TRIM('References data'!B1055),'Bảng Giá'!$K$2:$K$64,0))</f>
        <v>Hà Nội</v>
      </c>
      <c r="D1055" s="43" t="s">
        <v>3003</v>
      </c>
      <c r="E1055" t="s">
        <v>2639</v>
      </c>
      <c r="F1055" t="str">
        <f>INDEX('Bảng Giá'!$L$2:$L$64,MATCH(TRIM('References data'!E1055),'Bảng Giá'!$K$2:$K$64,0))</f>
        <v>Hà Nội</v>
      </c>
      <c r="G1055" t="str">
        <f t="shared" si="16"/>
        <v>Hà Nội-Hà Nội</v>
      </c>
      <c r="H1055" t="str">
        <f>INDEX('Bảng Giá'!$N$2:$N$46,MATCH('References data'!G1055,'Bảng Giá'!$Q$2:$Q$46,0))</f>
        <v>Nội Tỉnh</v>
      </c>
    </row>
    <row r="1056" spans="1:8" x14ac:dyDescent="0.25">
      <c r="A1056" s="12" t="s">
        <v>3002</v>
      </c>
      <c r="B1056" t="s">
        <v>2639</v>
      </c>
      <c r="C1056" s="45" t="str">
        <f>INDEX('Bảng Giá'!$L$2:$L$64,MATCH(TRIM('References data'!B1056),'Bảng Giá'!$K$2:$K$64,0))</f>
        <v>Hà Nội</v>
      </c>
      <c r="D1056" s="43" t="s">
        <v>3003</v>
      </c>
      <c r="E1056" t="s">
        <v>2639</v>
      </c>
      <c r="F1056" t="str">
        <f>INDEX('Bảng Giá'!$L$2:$L$64,MATCH(TRIM('References data'!E1056),'Bảng Giá'!$K$2:$K$64,0))</f>
        <v>Hà Nội</v>
      </c>
      <c r="G1056" t="str">
        <f t="shared" si="16"/>
        <v>Hà Nội-Hà Nội</v>
      </c>
      <c r="H1056" t="str">
        <f>INDEX('Bảng Giá'!$N$2:$N$46,MATCH('References data'!G1056,'Bảng Giá'!$Q$2:$Q$46,0))</f>
        <v>Nội Tỉnh</v>
      </c>
    </row>
    <row r="1057" spans="1:8" x14ac:dyDescent="0.25">
      <c r="A1057" s="12" t="s">
        <v>3003</v>
      </c>
      <c r="B1057" t="s">
        <v>2639</v>
      </c>
      <c r="C1057" s="45" t="str">
        <f>INDEX('Bảng Giá'!$L$2:$L$64,MATCH(TRIM('References data'!B1057),'Bảng Giá'!$K$2:$K$64,0))</f>
        <v>Hà Nội</v>
      </c>
      <c r="D1057" s="43" t="s">
        <v>3003</v>
      </c>
      <c r="E1057" t="s">
        <v>2639</v>
      </c>
      <c r="F1057" t="str">
        <f>INDEX('Bảng Giá'!$L$2:$L$64,MATCH(TRIM('References data'!E1057),'Bảng Giá'!$K$2:$K$64,0))</f>
        <v>Hà Nội</v>
      </c>
      <c r="G1057" t="str">
        <f t="shared" si="16"/>
        <v>Hà Nội-Hà Nội</v>
      </c>
      <c r="H1057" t="str">
        <f>INDEX('Bảng Giá'!$N$2:$N$46,MATCH('References data'!G1057,'Bảng Giá'!$Q$2:$Q$46,0))</f>
        <v>Nội Tỉnh</v>
      </c>
    </row>
    <row r="1058" spans="1:8" x14ac:dyDescent="0.25">
      <c r="A1058" s="12" t="s">
        <v>2993</v>
      </c>
      <c r="B1058" t="s">
        <v>2639</v>
      </c>
      <c r="C1058" s="45" t="str">
        <f>INDEX('Bảng Giá'!$L$2:$L$64,MATCH(TRIM('References data'!B1058),'Bảng Giá'!$K$2:$K$64,0))</f>
        <v>Hà Nội</v>
      </c>
      <c r="D1058" s="43" t="s">
        <v>3003</v>
      </c>
      <c r="E1058" t="s">
        <v>2639</v>
      </c>
      <c r="F1058" t="str">
        <f>INDEX('Bảng Giá'!$L$2:$L$64,MATCH(TRIM('References data'!E1058),'Bảng Giá'!$K$2:$K$64,0))</f>
        <v>Hà Nội</v>
      </c>
      <c r="G1058" t="str">
        <f t="shared" si="16"/>
        <v>Hà Nội-Hà Nội</v>
      </c>
      <c r="H1058" t="str">
        <f>INDEX('Bảng Giá'!$N$2:$N$46,MATCH('References data'!G1058,'Bảng Giá'!$Q$2:$Q$46,0))</f>
        <v>Nội Tỉnh</v>
      </c>
    </row>
    <row r="1059" spans="1:8" x14ac:dyDescent="0.25">
      <c r="A1059" s="12" t="s">
        <v>2993</v>
      </c>
      <c r="B1059" t="s">
        <v>2639</v>
      </c>
      <c r="C1059" s="45" t="str">
        <f>INDEX('Bảng Giá'!$L$2:$L$64,MATCH(TRIM('References data'!B1059),'Bảng Giá'!$K$2:$K$64,0))</f>
        <v>Hà Nội</v>
      </c>
      <c r="D1059" s="43" t="s">
        <v>3003</v>
      </c>
      <c r="E1059" t="s">
        <v>2639</v>
      </c>
      <c r="F1059" t="str">
        <f>INDEX('Bảng Giá'!$L$2:$L$64,MATCH(TRIM('References data'!E1059),'Bảng Giá'!$K$2:$K$64,0))</f>
        <v>Hà Nội</v>
      </c>
      <c r="G1059" t="str">
        <f t="shared" si="16"/>
        <v>Hà Nội-Hà Nội</v>
      </c>
      <c r="H1059" t="str">
        <f>INDEX('Bảng Giá'!$N$2:$N$46,MATCH('References data'!G1059,'Bảng Giá'!$Q$2:$Q$46,0))</f>
        <v>Nội Tỉnh</v>
      </c>
    </row>
    <row r="1060" spans="1:8" x14ac:dyDescent="0.25">
      <c r="A1060" s="12" t="s">
        <v>2761</v>
      </c>
      <c r="B1060" t="s">
        <v>2639</v>
      </c>
      <c r="C1060" s="45" t="str">
        <f>INDEX('Bảng Giá'!$L$2:$L$64,MATCH(TRIM('References data'!B1060),'Bảng Giá'!$K$2:$K$64,0))</f>
        <v>Hà Nội</v>
      </c>
      <c r="D1060" s="43" t="s">
        <v>3003</v>
      </c>
      <c r="E1060" t="s">
        <v>2639</v>
      </c>
      <c r="F1060" t="str">
        <f>INDEX('Bảng Giá'!$L$2:$L$64,MATCH(TRIM('References data'!E1060),'Bảng Giá'!$K$2:$K$64,0))</f>
        <v>Hà Nội</v>
      </c>
      <c r="G1060" t="str">
        <f t="shared" si="16"/>
        <v>Hà Nội-Hà Nội</v>
      </c>
      <c r="H1060" t="str">
        <f>INDEX('Bảng Giá'!$N$2:$N$46,MATCH('References data'!G1060,'Bảng Giá'!$Q$2:$Q$46,0))</f>
        <v>Nội Tỉnh</v>
      </c>
    </row>
    <row r="1061" spans="1:8" x14ac:dyDescent="0.25">
      <c r="A1061" s="12" t="s">
        <v>2754</v>
      </c>
      <c r="B1061" t="s">
        <v>2639</v>
      </c>
      <c r="C1061" s="45" t="str">
        <f>INDEX('Bảng Giá'!$L$2:$L$64,MATCH(TRIM('References data'!B1061),'Bảng Giá'!$K$2:$K$64,0))</f>
        <v>Hà Nội</v>
      </c>
      <c r="D1061" s="43" t="s">
        <v>3003</v>
      </c>
      <c r="E1061" t="s">
        <v>2639</v>
      </c>
      <c r="F1061" t="str">
        <f>INDEX('Bảng Giá'!$L$2:$L$64,MATCH(TRIM('References data'!E1061),'Bảng Giá'!$K$2:$K$64,0))</f>
        <v>Hà Nội</v>
      </c>
      <c r="G1061" t="str">
        <f t="shared" si="16"/>
        <v>Hà Nội-Hà Nội</v>
      </c>
      <c r="H1061" t="str">
        <f>INDEX('Bảng Giá'!$N$2:$N$46,MATCH('References data'!G1061,'Bảng Giá'!$Q$2:$Q$46,0))</f>
        <v>Nội Tỉnh</v>
      </c>
    </row>
    <row r="1062" spans="1:8" x14ac:dyDescent="0.25">
      <c r="A1062" s="12" t="s">
        <v>2761</v>
      </c>
      <c r="B1062" t="s">
        <v>2639</v>
      </c>
      <c r="C1062" s="45" t="str">
        <f>INDEX('Bảng Giá'!$L$2:$L$64,MATCH(TRIM('References data'!B1062),'Bảng Giá'!$K$2:$K$64,0))</f>
        <v>Hà Nội</v>
      </c>
      <c r="D1062" s="43" t="s">
        <v>3003</v>
      </c>
      <c r="E1062" t="s">
        <v>2639</v>
      </c>
      <c r="F1062" t="str">
        <f>INDEX('Bảng Giá'!$L$2:$L$64,MATCH(TRIM('References data'!E1062),'Bảng Giá'!$K$2:$K$64,0))</f>
        <v>Hà Nội</v>
      </c>
      <c r="G1062" t="str">
        <f t="shared" si="16"/>
        <v>Hà Nội-Hà Nội</v>
      </c>
      <c r="H1062" t="str">
        <f>INDEX('Bảng Giá'!$N$2:$N$46,MATCH('References data'!G1062,'Bảng Giá'!$Q$2:$Q$46,0))</f>
        <v>Nội Tỉnh</v>
      </c>
    </row>
    <row r="1063" spans="1:8" x14ac:dyDescent="0.25">
      <c r="A1063" s="12" t="s">
        <v>2761</v>
      </c>
      <c r="B1063" t="s">
        <v>2639</v>
      </c>
      <c r="C1063" s="45" t="str">
        <f>INDEX('Bảng Giá'!$L$2:$L$64,MATCH(TRIM('References data'!B1063),'Bảng Giá'!$K$2:$K$64,0))</f>
        <v>Hà Nội</v>
      </c>
      <c r="D1063" s="43" t="s">
        <v>3003</v>
      </c>
      <c r="E1063" t="s">
        <v>2639</v>
      </c>
      <c r="F1063" t="str">
        <f>INDEX('Bảng Giá'!$L$2:$L$64,MATCH(TRIM('References data'!E1063),'Bảng Giá'!$K$2:$K$64,0))</f>
        <v>Hà Nội</v>
      </c>
      <c r="G1063" t="str">
        <f t="shared" si="16"/>
        <v>Hà Nội-Hà Nội</v>
      </c>
      <c r="H1063" t="str">
        <f>INDEX('Bảng Giá'!$N$2:$N$46,MATCH('References data'!G1063,'Bảng Giá'!$Q$2:$Q$46,0))</f>
        <v>Nội Tỉnh</v>
      </c>
    </row>
    <row r="1064" spans="1:8" x14ac:dyDescent="0.25">
      <c r="A1064" s="12" t="s">
        <v>3000</v>
      </c>
      <c r="B1064" t="s">
        <v>2639</v>
      </c>
      <c r="C1064" s="45" t="str">
        <f>INDEX('Bảng Giá'!$L$2:$L$64,MATCH(TRIM('References data'!B1064),'Bảng Giá'!$K$2:$K$64,0))</f>
        <v>Hà Nội</v>
      </c>
      <c r="D1064" s="43" t="s">
        <v>3003</v>
      </c>
      <c r="E1064" t="s">
        <v>2639</v>
      </c>
      <c r="F1064" t="str">
        <f>INDEX('Bảng Giá'!$L$2:$L$64,MATCH(TRIM('References data'!E1064),'Bảng Giá'!$K$2:$K$64,0))</f>
        <v>Hà Nội</v>
      </c>
      <c r="G1064" t="str">
        <f t="shared" si="16"/>
        <v>Hà Nội-Hà Nội</v>
      </c>
      <c r="H1064" t="str">
        <f>INDEX('Bảng Giá'!$N$2:$N$46,MATCH('References data'!G1064,'Bảng Giá'!$Q$2:$Q$46,0))</f>
        <v>Nội Tỉnh</v>
      </c>
    </row>
    <row r="1065" spans="1:8" x14ac:dyDescent="0.25">
      <c r="A1065" s="12" t="s">
        <v>3000</v>
      </c>
      <c r="B1065" t="s">
        <v>2639</v>
      </c>
      <c r="C1065" s="45" t="str">
        <f>INDEX('Bảng Giá'!$L$2:$L$64,MATCH(TRIM('References data'!B1065),'Bảng Giá'!$K$2:$K$64,0))</f>
        <v>Hà Nội</v>
      </c>
      <c r="D1065" s="43" t="s">
        <v>3003</v>
      </c>
      <c r="E1065" t="s">
        <v>2639</v>
      </c>
      <c r="F1065" t="str">
        <f>INDEX('Bảng Giá'!$L$2:$L$64,MATCH(TRIM('References data'!E1065),'Bảng Giá'!$K$2:$K$64,0))</f>
        <v>Hà Nội</v>
      </c>
      <c r="G1065" t="str">
        <f t="shared" si="16"/>
        <v>Hà Nội-Hà Nội</v>
      </c>
      <c r="H1065" t="str">
        <f>INDEX('Bảng Giá'!$N$2:$N$46,MATCH('References data'!G1065,'Bảng Giá'!$Q$2:$Q$46,0))</f>
        <v>Nội Tỉnh</v>
      </c>
    </row>
    <row r="1066" spans="1:8" x14ac:dyDescent="0.25">
      <c r="A1066" s="12" t="s">
        <v>3002</v>
      </c>
      <c r="B1066" t="s">
        <v>2639</v>
      </c>
      <c r="C1066" s="45" t="str">
        <f>INDEX('Bảng Giá'!$L$2:$L$64,MATCH(TRIM('References data'!B1066),'Bảng Giá'!$K$2:$K$64,0))</f>
        <v>Hà Nội</v>
      </c>
      <c r="D1066" s="43" t="s">
        <v>3003</v>
      </c>
      <c r="E1066" t="s">
        <v>2639</v>
      </c>
      <c r="F1066" t="str">
        <f>INDEX('Bảng Giá'!$L$2:$L$64,MATCH(TRIM('References data'!E1066),'Bảng Giá'!$K$2:$K$64,0))</f>
        <v>Hà Nội</v>
      </c>
      <c r="G1066" t="str">
        <f t="shared" si="16"/>
        <v>Hà Nội-Hà Nội</v>
      </c>
      <c r="H1066" t="str">
        <f>INDEX('Bảng Giá'!$N$2:$N$46,MATCH('References data'!G1066,'Bảng Giá'!$Q$2:$Q$46,0))</f>
        <v>Nội Tỉnh</v>
      </c>
    </row>
    <row r="1067" spans="1:8" x14ac:dyDescent="0.25">
      <c r="A1067" s="12" t="s">
        <v>3000</v>
      </c>
      <c r="B1067" t="s">
        <v>2639</v>
      </c>
      <c r="C1067" s="45" t="str">
        <f>INDEX('Bảng Giá'!$L$2:$L$64,MATCH(TRIM('References data'!B1067),'Bảng Giá'!$K$2:$K$64,0))</f>
        <v>Hà Nội</v>
      </c>
      <c r="D1067" s="43" t="s">
        <v>3003</v>
      </c>
      <c r="E1067" t="s">
        <v>2639</v>
      </c>
      <c r="F1067" t="str">
        <f>INDEX('Bảng Giá'!$L$2:$L$64,MATCH(TRIM('References data'!E1067),'Bảng Giá'!$K$2:$K$64,0))</f>
        <v>Hà Nội</v>
      </c>
      <c r="G1067" t="str">
        <f t="shared" si="16"/>
        <v>Hà Nội-Hà Nội</v>
      </c>
      <c r="H1067" t="str">
        <f>INDEX('Bảng Giá'!$N$2:$N$46,MATCH('References data'!G1067,'Bảng Giá'!$Q$2:$Q$46,0))</f>
        <v>Nội Tỉnh</v>
      </c>
    </row>
    <row r="1068" spans="1:8" x14ac:dyDescent="0.25">
      <c r="A1068" s="12" t="s">
        <v>2996</v>
      </c>
      <c r="B1068" t="s">
        <v>2639</v>
      </c>
      <c r="C1068" s="45" t="str">
        <f>INDEX('Bảng Giá'!$L$2:$L$64,MATCH(TRIM('References data'!B1068),'Bảng Giá'!$K$2:$K$64,0))</f>
        <v>Hà Nội</v>
      </c>
      <c r="D1068" s="43" t="s">
        <v>3003</v>
      </c>
      <c r="E1068" t="s">
        <v>2639</v>
      </c>
      <c r="F1068" t="str">
        <f>INDEX('Bảng Giá'!$L$2:$L$64,MATCH(TRIM('References data'!E1068),'Bảng Giá'!$K$2:$K$64,0))</f>
        <v>Hà Nội</v>
      </c>
      <c r="G1068" t="str">
        <f t="shared" si="16"/>
        <v>Hà Nội-Hà Nội</v>
      </c>
      <c r="H1068" t="str">
        <f>INDEX('Bảng Giá'!$N$2:$N$46,MATCH('References data'!G1068,'Bảng Giá'!$Q$2:$Q$46,0))</f>
        <v>Nội Tỉnh</v>
      </c>
    </row>
    <row r="1069" spans="1:8" x14ac:dyDescent="0.25">
      <c r="A1069" s="12" t="s">
        <v>2753</v>
      </c>
      <c r="B1069" t="s">
        <v>2639</v>
      </c>
      <c r="C1069" s="45" t="str">
        <f>INDEX('Bảng Giá'!$L$2:$L$64,MATCH(TRIM('References data'!B1069),'Bảng Giá'!$K$2:$K$64,0))</f>
        <v>Hà Nội</v>
      </c>
      <c r="D1069" s="43" t="s">
        <v>3003</v>
      </c>
      <c r="E1069" t="s">
        <v>2639</v>
      </c>
      <c r="F1069" t="str">
        <f>INDEX('Bảng Giá'!$L$2:$L$64,MATCH(TRIM('References data'!E1069),'Bảng Giá'!$K$2:$K$64,0))</f>
        <v>Hà Nội</v>
      </c>
      <c r="G1069" t="str">
        <f t="shared" si="16"/>
        <v>Hà Nội-Hà Nội</v>
      </c>
      <c r="H1069" t="str">
        <f>INDEX('Bảng Giá'!$N$2:$N$46,MATCH('References data'!G1069,'Bảng Giá'!$Q$2:$Q$46,0))</f>
        <v>Nội Tỉnh</v>
      </c>
    </row>
    <row r="1070" spans="1:8" x14ac:dyDescent="0.25">
      <c r="A1070" s="12" t="s">
        <v>2753</v>
      </c>
      <c r="B1070" t="s">
        <v>2639</v>
      </c>
      <c r="C1070" s="45" t="str">
        <f>INDEX('Bảng Giá'!$L$2:$L$64,MATCH(TRIM('References data'!B1070),'Bảng Giá'!$K$2:$K$64,0))</f>
        <v>Hà Nội</v>
      </c>
      <c r="D1070" s="43" t="s">
        <v>3003</v>
      </c>
      <c r="E1070" t="s">
        <v>2639</v>
      </c>
      <c r="F1070" t="str">
        <f>INDEX('Bảng Giá'!$L$2:$L$64,MATCH(TRIM('References data'!E1070),'Bảng Giá'!$K$2:$K$64,0))</f>
        <v>Hà Nội</v>
      </c>
      <c r="G1070" t="str">
        <f t="shared" si="16"/>
        <v>Hà Nội-Hà Nội</v>
      </c>
      <c r="H1070" t="str">
        <f>INDEX('Bảng Giá'!$N$2:$N$46,MATCH('References data'!G1070,'Bảng Giá'!$Q$2:$Q$46,0))</f>
        <v>Nội Tỉnh</v>
      </c>
    </row>
    <row r="1071" spans="1:8" x14ac:dyDescent="0.25">
      <c r="A1071" s="12" t="s">
        <v>3002</v>
      </c>
      <c r="B1071" t="s">
        <v>2639</v>
      </c>
      <c r="C1071" s="45" t="str">
        <f>INDEX('Bảng Giá'!$L$2:$L$64,MATCH(TRIM('References data'!B1071),'Bảng Giá'!$K$2:$K$64,0))</f>
        <v>Hà Nội</v>
      </c>
      <c r="D1071" s="43" t="s">
        <v>3003</v>
      </c>
      <c r="E1071" t="s">
        <v>2639</v>
      </c>
      <c r="F1071" t="str">
        <f>INDEX('Bảng Giá'!$L$2:$L$64,MATCH(TRIM('References data'!E1071),'Bảng Giá'!$K$2:$K$64,0))</f>
        <v>Hà Nội</v>
      </c>
      <c r="G1071" t="str">
        <f t="shared" si="16"/>
        <v>Hà Nội-Hà Nội</v>
      </c>
      <c r="H1071" t="str">
        <f>INDEX('Bảng Giá'!$N$2:$N$46,MATCH('References data'!G1071,'Bảng Giá'!$Q$2:$Q$46,0))</f>
        <v>Nội Tỉnh</v>
      </c>
    </row>
    <row r="1072" spans="1:8" x14ac:dyDescent="0.25">
      <c r="A1072" s="12" t="s">
        <v>2700</v>
      </c>
      <c r="B1072" t="s">
        <v>2639</v>
      </c>
      <c r="C1072" s="45" t="str">
        <f>INDEX('Bảng Giá'!$L$2:$L$64,MATCH(TRIM('References data'!B1072),'Bảng Giá'!$K$2:$K$64,0))</f>
        <v>Hà Nội</v>
      </c>
      <c r="D1072" s="43" t="s">
        <v>3003</v>
      </c>
      <c r="E1072" t="s">
        <v>2639</v>
      </c>
      <c r="F1072" t="str">
        <f>INDEX('Bảng Giá'!$L$2:$L$64,MATCH(TRIM('References data'!E1072),'Bảng Giá'!$K$2:$K$64,0))</f>
        <v>Hà Nội</v>
      </c>
      <c r="G1072" t="str">
        <f t="shared" si="16"/>
        <v>Hà Nội-Hà Nội</v>
      </c>
      <c r="H1072" t="str">
        <f>INDEX('Bảng Giá'!$N$2:$N$46,MATCH('References data'!G1072,'Bảng Giá'!$Q$2:$Q$46,0))</f>
        <v>Nội Tỉnh</v>
      </c>
    </row>
    <row r="1073" spans="1:8" x14ac:dyDescent="0.25">
      <c r="A1073" s="12" t="s">
        <v>2761</v>
      </c>
      <c r="B1073" t="s">
        <v>2639</v>
      </c>
      <c r="C1073" s="45" t="str">
        <f>INDEX('Bảng Giá'!$L$2:$L$64,MATCH(TRIM('References data'!B1073),'Bảng Giá'!$K$2:$K$64,0))</f>
        <v>Hà Nội</v>
      </c>
      <c r="D1073" s="43" t="s">
        <v>3003</v>
      </c>
      <c r="E1073" t="s">
        <v>2639</v>
      </c>
      <c r="F1073" t="str">
        <f>INDEX('Bảng Giá'!$L$2:$L$64,MATCH(TRIM('References data'!E1073),'Bảng Giá'!$K$2:$K$64,0))</f>
        <v>Hà Nội</v>
      </c>
      <c r="G1073" t="str">
        <f t="shared" si="16"/>
        <v>Hà Nội-Hà Nội</v>
      </c>
      <c r="H1073" t="str">
        <f>INDEX('Bảng Giá'!$N$2:$N$46,MATCH('References data'!G1073,'Bảng Giá'!$Q$2:$Q$46,0))</f>
        <v>Nội Tỉnh</v>
      </c>
    </row>
    <row r="1074" spans="1:8" x14ac:dyDescent="0.25">
      <c r="A1074" s="12" t="s">
        <v>3000</v>
      </c>
      <c r="B1074" t="s">
        <v>2639</v>
      </c>
      <c r="C1074" s="45" t="str">
        <f>INDEX('Bảng Giá'!$L$2:$L$64,MATCH(TRIM('References data'!B1074),'Bảng Giá'!$K$2:$K$64,0))</f>
        <v>Hà Nội</v>
      </c>
      <c r="D1074" s="43" t="s">
        <v>3003</v>
      </c>
      <c r="E1074" t="s">
        <v>2639</v>
      </c>
      <c r="F1074" t="str">
        <f>INDEX('Bảng Giá'!$L$2:$L$64,MATCH(TRIM('References data'!E1074),'Bảng Giá'!$K$2:$K$64,0))</f>
        <v>Hà Nội</v>
      </c>
      <c r="G1074" t="str">
        <f t="shared" si="16"/>
        <v>Hà Nội-Hà Nội</v>
      </c>
      <c r="H1074" t="str">
        <f>INDEX('Bảng Giá'!$N$2:$N$46,MATCH('References data'!G1074,'Bảng Giá'!$Q$2:$Q$46,0))</f>
        <v>Nội Tỉnh</v>
      </c>
    </row>
    <row r="1075" spans="1:8" x14ac:dyDescent="0.25">
      <c r="A1075" s="12" t="s">
        <v>3002</v>
      </c>
      <c r="B1075" t="s">
        <v>2639</v>
      </c>
      <c r="C1075" s="45" t="str">
        <f>INDEX('Bảng Giá'!$L$2:$L$64,MATCH(TRIM('References data'!B1075),'Bảng Giá'!$K$2:$K$64,0))</f>
        <v>Hà Nội</v>
      </c>
      <c r="D1075" s="43" t="s">
        <v>3003</v>
      </c>
      <c r="E1075" t="s">
        <v>2639</v>
      </c>
      <c r="F1075" t="str">
        <f>INDEX('Bảng Giá'!$L$2:$L$64,MATCH(TRIM('References data'!E1075),'Bảng Giá'!$K$2:$K$64,0))</f>
        <v>Hà Nội</v>
      </c>
      <c r="G1075" t="str">
        <f t="shared" si="16"/>
        <v>Hà Nội-Hà Nội</v>
      </c>
      <c r="H1075" t="str">
        <f>INDEX('Bảng Giá'!$N$2:$N$46,MATCH('References data'!G1075,'Bảng Giá'!$Q$2:$Q$46,0))</f>
        <v>Nội Tỉnh</v>
      </c>
    </row>
    <row r="1076" spans="1:8" x14ac:dyDescent="0.25">
      <c r="A1076" s="12" t="s">
        <v>2654</v>
      </c>
      <c r="B1076" t="s">
        <v>2639</v>
      </c>
      <c r="C1076" s="45" t="str">
        <f>INDEX('Bảng Giá'!$L$2:$L$64,MATCH(TRIM('References data'!B1076),'Bảng Giá'!$K$2:$K$64,0))</f>
        <v>Hà Nội</v>
      </c>
      <c r="D1076" s="43" t="s">
        <v>3003</v>
      </c>
      <c r="E1076" t="s">
        <v>2639</v>
      </c>
      <c r="F1076" t="str">
        <f>INDEX('Bảng Giá'!$L$2:$L$64,MATCH(TRIM('References data'!E1076),'Bảng Giá'!$K$2:$K$64,0))</f>
        <v>Hà Nội</v>
      </c>
      <c r="G1076" t="str">
        <f t="shared" si="16"/>
        <v>Hà Nội-Hà Nội</v>
      </c>
      <c r="H1076" t="str">
        <f>INDEX('Bảng Giá'!$N$2:$N$46,MATCH('References data'!G1076,'Bảng Giá'!$Q$2:$Q$46,0))</f>
        <v>Nội Tỉnh</v>
      </c>
    </row>
    <row r="1077" spans="1:8" x14ac:dyDescent="0.25">
      <c r="A1077" s="12" t="s">
        <v>2638</v>
      </c>
      <c r="B1077" t="s">
        <v>2639</v>
      </c>
      <c r="C1077" s="45" t="str">
        <f>INDEX('Bảng Giá'!$L$2:$L$64,MATCH(TRIM('References data'!B1077),'Bảng Giá'!$K$2:$K$64,0))</f>
        <v>Hà Nội</v>
      </c>
      <c r="D1077" s="43" t="s">
        <v>3003</v>
      </c>
      <c r="E1077" t="s">
        <v>2639</v>
      </c>
      <c r="F1077" t="str">
        <f>INDEX('Bảng Giá'!$L$2:$L$64,MATCH(TRIM('References data'!E1077),'Bảng Giá'!$K$2:$K$64,0))</f>
        <v>Hà Nội</v>
      </c>
      <c r="G1077" t="str">
        <f t="shared" si="16"/>
        <v>Hà Nội-Hà Nội</v>
      </c>
      <c r="H1077" t="str">
        <f>INDEX('Bảng Giá'!$N$2:$N$46,MATCH('References data'!G1077,'Bảng Giá'!$Q$2:$Q$46,0))</f>
        <v>Nội Tỉnh</v>
      </c>
    </row>
    <row r="1078" spans="1:8" x14ac:dyDescent="0.25">
      <c r="A1078" s="12" t="s">
        <v>2993</v>
      </c>
      <c r="B1078" t="s">
        <v>2639</v>
      </c>
      <c r="C1078" s="45" t="str">
        <f>INDEX('Bảng Giá'!$L$2:$L$64,MATCH(TRIM('References data'!B1078),'Bảng Giá'!$K$2:$K$64,0))</f>
        <v>Hà Nội</v>
      </c>
      <c r="D1078" s="43" t="s">
        <v>3003</v>
      </c>
      <c r="E1078" t="s">
        <v>2639</v>
      </c>
      <c r="F1078" t="str">
        <f>INDEX('Bảng Giá'!$L$2:$L$64,MATCH(TRIM('References data'!E1078),'Bảng Giá'!$K$2:$K$64,0))</f>
        <v>Hà Nội</v>
      </c>
      <c r="G1078" t="str">
        <f t="shared" si="16"/>
        <v>Hà Nội-Hà Nội</v>
      </c>
      <c r="H1078" t="str">
        <f>INDEX('Bảng Giá'!$N$2:$N$46,MATCH('References data'!G1078,'Bảng Giá'!$Q$2:$Q$46,0))</f>
        <v>Nội Tỉnh</v>
      </c>
    </row>
    <row r="1079" spans="1:8" x14ac:dyDescent="0.25">
      <c r="A1079" s="12" t="s">
        <v>2638</v>
      </c>
      <c r="B1079" t="s">
        <v>2639</v>
      </c>
      <c r="C1079" s="45" t="str">
        <f>INDEX('Bảng Giá'!$L$2:$L$64,MATCH(TRIM('References data'!B1079),'Bảng Giá'!$K$2:$K$64,0))</f>
        <v>Hà Nội</v>
      </c>
      <c r="D1079" s="43" t="s">
        <v>3003</v>
      </c>
      <c r="E1079" t="s">
        <v>2639</v>
      </c>
      <c r="F1079" t="str">
        <f>INDEX('Bảng Giá'!$L$2:$L$64,MATCH(TRIM('References data'!E1079),'Bảng Giá'!$K$2:$K$64,0))</f>
        <v>Hà Nội</v>
      </c>
      <c r="G1079" t="str">
        <f t="shared" si="16"/>
        <v>Hà Nội-Hà Nội</v>
      </c>
      <c r="H1079" t="str">
        <f>INDEX('Bảng Giá'!$N$2:$N$46,MATCH('References data'!G1079,'Bảng Giá'!$Q$2:$Q$46,0))</f>
        <v>Nội Tỉnh</v>
      </c>
    </row>
    <row r="1080" spans="1:8" x14ac:dyDescent="0.25">
      <c r="A1080" s="12" t="s">
        <v>2994</v>
      </c>
      <c r="B1080" t="s">
        <v>2639</v>
      </c>
      <c r="C1080" s="45" t="str">
        <f>INDEX('Bảng Giá'!$L$2:$L$64,MATCH(TRIM('References data'!B1080),'Bảng Giá'!$K$2:$K$64,0))</f>
        <v>Hà Nội</v>
      </c>
      <c r="D1080" s="43" t="s">
        <v>3003</v>
      </c>
      <c r="E1080" t="s">
        <v>2639</v>
      </c>
      <c r="F1080" t="str">
        <f>INDEX('Bảng Giá'!$L$2:$L$64,MATCH(TRIM('References data'!E1080),'Bảng Giá'!$K$2:$K$64,0))</f>
        <v>Hà Nội</v>
      </c>
      <c r="G1080" t="str">
        <f t="shared" si="16"/>
        <v>Hà Nội-Hà Nội</v>
      </c>
      <c r="H1080" t="str">
        <f>INDEX('Bảng Giá'!$N$2:$N$46,MATCH('References data'!G1080,'Bảng Giá'!$Q$2:$Q$46,0))</f>
        <v>Nội Tỉnh</v>
      </c>
    </row>
    <row r="1081" spans="1:8" x14ac:dyDescent="0.25">
      <c r="A1081" s="12" t="s">
        <v>2724</v>
      </c>
      <c r="B1081" t="s">
        <v>2639</v>
      </c>
      <c r="C1081" s="45" t="str">
        <f>INDEX('Bảng Giá'!$L$2:$L$64,MATCH(TRIM('References data'!B1081),'Bảng Giá'!$K$2:$K$64,0))</f>
        <v>Hà Nội</v>
      </c>
      <c r="D1081" s="43" t="s">
        <v>3003</v>
      </c>
      <c r="E1081" t="s">
        <v>2639</v>
      </c>
      <c r="F1081" t="str">
        <f>INDEX('Bảng Giá'!$L$2:$L$64,MATCH(TRIM('References data'!E1081),'Bảng Giá'!$K$2:$K$64,0))</f>
        <v>Hà Nội</v>
      </c>
      <c r="G1081" t="str">
        <f t="shared" si="16"/>
        <v>Hà Nội-Hà Nội</v>
      </c>
      <c r="H1081" t="str">
        <f>INDEX('Bảng Giá'!$N$2:$N$46,MATCH('References data'!G1081,'Bảng Giá'!$Q$2:$Q$46,0))</f>
        <v>Nội Tỉnh</v>
      </c>
    </row>
    <row r="1082" spans="1:8" x14ac:dyDescent="0.25">
      <c r="A1082" s="12" t="s">
        <v>2761</v>
      </c>
      <c r="B1082" t="s">
        <v>2639</v>
      </c>
      <c r="C1082" s="45" t="str">
        <f>INDEX('Bảng Giá'!$L$2:$L$64,MATCH(TRIM('References data'!B1082),'Bảng Giá'!$K$2:$K$64,0))</f>
        <v>Hà Nội</v>
      </c>
      <c r="D1082" s="43" t="s">
        <v>3003</v>
      </c>
      <c r="E1082" t="s">
        <v>2639</v>
      </c>
      <c r="F1082" t="str">
        <f>INDEX('Bảng Giá'!$L$2:$L$64,MATCH(TRIM('References data'!E1082),'Bảng Giá'!$K$2:$K$64,0))</f>
        <v>Hà Nội</v>
      </c>
      <c r="G1082" t="str">
        <f t="shared" si="16"/>
        <v>Hà Nội-Hà Nội</v>
      </c>
      <c r="H1082" t="str">
        <f>INDEX('Bảng Giá'!$N$2:$N$46,MATCH('References data'!G1082,'Bảng Giá'!$Q$2:$Q$46,0))</f>
        <v>Nội Tỉnh</v>
      </c>
    </row>
    <row r="1083" spans="1:8" x14ac:dyDescent="0.25">
      <c r="A1083" s="12" t="s">
        <v>2700</v>
      </c>
      <c r="B1083" t="s">
        <v>2639</v>
      </c>
      <c r="C1083" s="45" t="str">
        <f>INDEX('Bảng Giá'!$L$2:$L$64,MATCH(TRIM('References data'!B1083),'Bảng Giá'!$K$2:$K$64,0))</f>
        <v>Hà Nội</v>
      </c>
      <c r="D1083" s="43" t="s">
        <v>3003</v>
      </c>
      <c r="E1083" t="s">
        <v>2639</v>
      </c>
      <c r="F1083" t="str">
        <f>INDEX('Bảng Giá'!$L$2:$L$64,MATCH(TRIM('References data'!E1083),'Bảng Giá'!$K$2:$K$64,0))</f>
        <v>Hà Nội</v>
      </c>
      <c r="G1083" t="str">
        <f t="shared" si="16"/>
        <v>Hà Nội-Hà Nội</v>
      </c>
      <c r="H1083" t="str">
        <f>INDEX('Bảng Giá'!$N$2:$N$46,MATCH('References data'!G1083,'Bảng Giá'!$Q$2:$Q$46,0))</f>
        <v>Nội Tỉnh</v>
      </c>
    </row>
    <row r="1084" spans="1:8" x14ac:dyDescent="0.25">
      <c r="A1084" s="12" t="s">
        <v>2638</v>
      </c>
      <c r="B1084" t="s">
        <v>2639</v>
      </c>
      <c r="C1084" s="45" t="str">
        <f>INDEX('Bảng Giá'!$L$2:$L$64,MATCH(TRIM('References data'!B1084),'Bảng Giá'!$K$2:$K$64,0))</f>
        <v>Hà Nội</v>
      </c>
      <c r="D1084" s="43" t="s">
        <v>3003</v>
      </c>
      <c r="E1084" t="s">
        <v>2639</v>
      </c>
      <c r="F1084" t="str">
        <f>INDEX('Bảng Giá'!$L$2:$L$64,MATCH(TRIM('References data'!E1084),'Bảng Giá'!$K$2:$K$64,0))</f>
        <v>Hà Nội</v>
      </c>
      <c r="G1084" t="str">
        <f t="shared" si="16"/>
        <v>Hà Nội-Hà Nội</v>
      </c>
      <c r="H1084" t="str">
        <f>INDEX('Bảng Giá'!$N$2:$N$46,MATCH('References data'!G1084,'Bảng Giá'!$Q$2:$Q$46,0))</f>
        <v>Nội Tỉnh</v>
      </c>
    </row>
    <row r="1085" spans="1:8" x14ac:dyDescent="0.25">
      <c r="A1085" s="12" t="s">
        <v>2638</v>
      </c>
      <c r="B1085" t="s">
        <v>2639</v>
      </c>
      <c r="C1085" s="45" t="str">
        <f>INDEX('Bảng Giá'!$L$2:$L$64,MATCH(TRIM('References data'!B1085),'Bảng Giá'!$K$2:$K$64,0))</f>
        <v>Hà Nội</v>
      </c>
      <c r="D1085" s="43" t="s">
        <v>3003</v>
      </c>
      <c r="E1085" t="s">
        <v>2639</v>
      </c>
      <c r="F1085" t="str">
        <f>INDEX('Bảng Giá'!$L$2:$L$64,MATCH(TRIM('References data'!E1085),'Bảng Giá'!$K$2:$K$64,0))</f>
        <v>Hà Nội</v>
      </c>
      <c r="G1085" t="str">
        <f t="shared" si="16"/>
        <v>Hà Nội-Hà Nội</v>
      </c>
      <c r="H1085" t="str">
        <f>INDEX('Bảng Giá'!$N$2:$N$46,MATCH('References data'!G1085,'Bảng Giá'!$Q$2:$Q$46,0))</f>
        <v>Nội Tỉnh</v>
      </c>
    </row>
    <row r="1086" spans="1:8" x14ac:dyDescent="0.25">
      <c r="A1086" s="12" t="s">
        <v>2649</v>
      </c>
      <c r="B1086" t="s">
        <v>2639</v>
      </c>
      <c r="C1086" s="45" t="str">
        <f>INDEX('Bảng Giá'!$L$2:$L$64,MATCH(TRIM('References data'!B1086),'Bảng Giá'!$K$2:$K$64,0))</f>
        <v>Hà Nội</v>
      </c>
      <c r="D1086" s="43" t="s">
        <v>3003</v>
      </c>
      <c r="E1086" t="s">
        <v>2639</v>
      </c>
      <c r="F1086" t="str">
        <f>INDEX('Bảng Giá'!$L$2:$L$64,MATCH(TRIM('References data'!E1086),'Bảng Giá'!$K$2:$K$64,0))</f>
        <v>Hà Nội</v>
      </c>
      <c r="G1086" t="str">
        <f t="shared" si="16"/>
        <v>Hà Nội-Hà Nội</v>
      </c>
      <c r="H1086" t="str">
        <f>INDEX('Bảng Giá'!$N$2:$N$46,MATCH('References data'!G1086,'Bảng Giá'!$Q$2:$Q$46,0))</f>
        <v>Nội Tỉnh</v>
      </c>
    </row>
    <row r="1087" spans="1:8" x14ac:dyDescent="0.25">
      <c r="A1087" s="12" t="s">
        <v>2994</v>
      </c>
      <c r="B1087" t="s">
        <v>2639</v>
      </c>
      <c r="C1087" s="45" t="str">
        <f>INDEX('Bảng Giá'!$L$2:$L$64,MATCH(TRIM('References data'!B1087),'Bảng Giá'!$K$2:$K$64,0))</f>
        <v>Hà Nội</v>
      </c>
      <c r="D1087" s="43" t="s">
        <v>3003</v>
      </c>
      <c r="E1087" t="s">
        <v>2639</v>
      </c>
      <c r="F1087" t="str">
        <f>INDEX('Bảng Giá'!$L$2:$L$64,MATCH(TRIM('References data'!E1087),'Bảng Giá'!$K$2:$K$64,0))</f>
        <v>Hà Nội</v>
      </c>
      <c r="G1087" t="str">
        <f t="shared" si="16"/>
        <v>Hà Nội-Hà Nội</v>
      </c>
      <c r="H1087" t="str">
        <f>INDEX('Bảng Giá'!$N$2:$N$46,MATCH('References data'!G1087,'Bảng Giá'!$Q$2:$Q$46,0))</f>
        <v>Nội Tỉnh</v>
      </c>
    </row>
    <row r="1088" spans="1:8" x14ac:dyDescent="0.25">
      <c r="A1088" s="12" t="s">
        <v>2700</v>
      </c>
      <c r="B1088" t="s">
        <v>2639</v>
      </c>
      <c r="C1088" s="45" t="str">
        <f>INDEX('Bảng Giá'!$L$2:$L$64,MATCH(TRIM('References data'!B1088),'Bảng Giá'!$K$2:$K$64,0))</f>
        <v>Hà Nội</v>
      </c>
      <c r="D1088" s="43" t="s">
        <v>3003</v>
      </c>
      <c r="E1088" t="s">
        <v>2639</v>
      </c>
      <c r="F1088" t="str">
        <f>INDEX('Bảng Giá'!$L$2:$L$64,MATCH(TRIM('References data'!E1088),'Bảng Giá'!$K$2:$K$64,0))</f>
        <v>Hà Nội</v>
      </c>
      <c r="G1088" t="str">
        <f t="shared" si="16"/>
        <v>Hà Nội-Hà Nội</v>
      </c>
      <c r="H1088" t="str">
        <f>INDEX('Bảng Giá'!$N$2:$N$46,MATCH('References data'!G1088,'Bảng Giá'!$Q$2:$Q$46,0))</f>
        <v>Nội Tỉnh</v>
      </c>
    </row>
    <row r="1089" spans="1:8" x14ac:dyDescent="0.25">
      <c r="A1089" s="12" t="s">
        <v>3001</v>
      </c>
      <c r="B1089" t="s">
        <v>2639</v>
      </c>
      <c r="C1089" s="45" t="str">
        <f>INDEX('Bảng Giá'!$L$2:$L$64,MATCH(TRIM('References data'!B1089),'Bảng Giá'!$K$2:$K$64,0))</f>
        <v>Hà Nội</v>
      </c>
      <c r="D1089" s="43" t="s">
        <v>3003</v>
      </c>
      <c r="E1089" t="s">
        <v>2639</v>
      </c>
      <c r="F1089" t="str">
        <f>INDEX('Bảng Giá'!$L$2:$L$64,MATCH(TRIM('References data'!E1089),'Bảng Giá'!$K$2:$K$64,0))</f>
        <v>Hà Nội</v>
      </c>
      <c r="G1089" t="str">
        <f t="shared" si="16"/>
        <v>Hà Nội-Hà Nội</v>
      </c>
      <c r="H1089" t="str">
        <f>INDEX('Bảng Giá'!$N$2:$N$46,MATCH('References data'!G1089,'Bảng Giá'!$Q$2:$Q$46,0))</f>
        <v>Nội Tỉnh</v>
      </c>
    </row>
    <row r="1090" spans="1:8" x14ac:dyDescent="0.25">
      <c r="A1090" s="12" t="s">
        <v>2706</v>
      </c>
      <c r="B1090" t="s">
        <v>2639</v>
      </c>
      <c r="C1090" s="45" t="str">
        <f>INDEX('Bảng Giá'!$L$2:$L$64,MATCH(TRIM('References data'!B1090),'Bảng Giá'!$K$2:$K$64,0))</f>
        <v>Hà Nội</v>
      </c>
      <c r="D1090" s="43" t="s">
        <v>3003</v>
      </c>
      <c r="E1090" t="s">
        <v>2639</v>
      </c>
      <c r="F1090" t="str">
        <f>INDEX('Bảng Giá'!$L$2:$L$64,MATCH(TRIM('References data'!E1090),'Bảng Giá'!$K$2:$K$64,0))</f>
        <v>Hà Nội</v>
      </c>
      <c r="G1090" t="str">
        <f t="shared" si="16"/>
        <v>Hà Nội-Hà Nội</v>
      </c>
      <c r="H1090" t="str">
        <f>INDEX('Bảng Giá'!$N$2:$N$46,MATCH('References data'!G1090,'Bảng Giá'!$Q$2:$Q$46,0))</f>
        <v>Nội Tỉnh</v>
      </c>
    </row>
    <row r="1091" spans="1:8" x14ac:dyDescent="0.25">
      <c r="A1091" s="12" t="s">
        <v>3000</v>
      </c>
      <c r="B1091" t="s">
        <v>2639</v>
      </c>
      <c r="C1091" s="45" t="str">
        <f>INDEX('Bảng Giá'!$L$2:$L$64,MATCH(TRIM('References data'!B1091),'Bảng Giá'!$K$2:$K$64,0))</f>
        <v>Hà Nội</v>
      </c>
      <c r="D1091" s="43" t="s">
        <v>3003</v>
      </c>
      <c r="E1091" t="s">
        <v>2639</v>
      </c>
      <c r="F1091" t="str">
        <f>INDEX('Bảng Giá'!$L$2:$L$64,MATCH(TRIM('References data'!E1091),'Bảng Giá'!$K$2:$K$64,0))</f>
        <v>Hà Nội</v>
      </c>
      <c r="G1091" t="str">
        <f t="shared" si="16"/>
        <v>Hà Nội-Hà Nội</v>
      </c>
      <c r="H1091" t="str">
        <f>INDEX('Bảng Giá'!$N$2:$N$46,MATCH('References data'!G1091,'Bảng Giá'!$Q$2:$Q$46,0))</f>
        <v>Nội Tỉnh</v>
      </c>
    </row>
    <row r="1092" spans="1:8" x14ac:dyDescent="0.25">
      <c r="A1092" s="12" t="s">
        <v>2997</v>
      </c>
      <c r="B1092" t="s">
        <v>2639</v>
      </c>
      <c r="C1092" s="45" t="str">
        <f>INDEX('Bảng Giá'!$L$2:$L$64,MATCH(TRIM('References data'!B1092),'Bảng Giá'!$K$2:$K$64,0))</f>
        <v>Hà Nội</v>
      </c>
      <c r="D1092" s="43" t="s">
        <v>3003</v>
      </c>
      <c r="E1092" t="s">
        <v>2639</v>
      </c>
      <c r="F1092" t="str">
        <f>INDEX('Bảng Giá'!$L$2:$L$64,MATCH(TRIM('References data'!E1092),'Bảng Giá'!$K$2:$K$64,0))</f>
        <v>Hà Nội</v>
      </c>
      <c r="G1092" t="str">
        <f t="shared" ref="G1092:G1155" si="17">C1092&amp;"-"&amp;F1092</f>
        <v>Hà Nội-Hà Nội</v>
      </c>
      <c r="H1092" t="str">
        <f>INDEX('Bảng Giá'!$N$2:$N$46,MATCH('References data'!G1092,'Bảng Giá'!$Q$2:$Q$46,0))</f>
        <v>Nội Tỉnh</v>
      </c>
    </row>
    <row r="1093" spans="1:8" x14ac:dyDescent="0.25">
      <c r="A1093" s="12" t="s">
        <v>2999</v>
      </c>
      <c r="B1093" t="s">
        <v>2639</v>
      </c>
      <c r="C1093" s="45" t="str">
        <f>INDEX('Bảng Giá'!$L$2:$L$64,MATCH(TRIM('References data'!B1093),'Bảng Giá'!$K$2:$K$64,0))</f>
        <v>Hà Nội</v>
      </c>
      <c r="D1093" s="43" t="s">
        <v>3003</v>
      </c>
      <c r="E1093" t="s">
        <v>2639</v>
      </c>
      <c r="F1093" t="str">
        <f>INDEX('Bảng Giá'!$L$2:$L$64,MATCH(TRIM('References data'!E1093),'Bảng Giá'!$K$2:$K$64,0))</f>
        <v>Hà Nội</v>
      </c>
      <c r="G1093" t="str">
        <f t="shared" si="17"/>
        <v>Hà Nội-Hà Nội</v>
      </c>
      <c r="H1093" t="str">
        <f>INDEX('Bảng Giá'!$N$2:$N$46,MATCH('References data'!G1093,'Bảng Giá'!$Q$2:$Q$46,0))</f>
        <v>Nội Tỉnh</v>
      </c>
    </row>
    <row r="1094" spans="1:8" x14ac:dyDescent="0.25">
      <c r="A1094" s="12" t="s">
        <v>2993</v>
      </c>
      <c r="B1094" t="s">
        <v>2639</v>
      </c>
      <c r="C1094" s="45" t="str">
        <f>INDEX('Bảng Giá'!$L$2:$L$64,MATCH(TRIM('References data'!B1094),'Bảng Giá'!$K$2:$K$64,0))</f>
        <v>Hà Nội</v>
      </c>
      <c r="D1094" s="43" t="s">
        <v>3003</v>
      </c>
      <c r="E1094" t="s">
        <v>2639</v>
      </c>
      <c r="F1094" t="str">
        <f>INDEX('Bảng Giá'!$L$2:$L$64,MATCH(TRIM('References data'!E1094),'Bảng Giá'!$K$2:$K$64,0))</f>
        <v>Hà Nội</v>
      </c>
      <c r="G1094" t="str">
        <f t="shared" si="17"/>
        <v>Hà Nội-Hà Nội</v>
      </c>
      <c r="H1094" t="str">
        <f>INDEX('Bảng Giá'!$N$2:$N$46,MATCH('References data'!G1094,'Bảng Giá'!$Q$2:$Q$46,0))</f>
        <v>Nội Tỉnh</v>
      </c>
    </row>
    <row r="1095" spans="1:8" x14ac:dyDescent="0.25">
      <c r="A1095" s="12" t="s">
        <v>3005</v>
      </c>
      <c r="B1095" t="s">
        <v>2639</v>
      </c>
      <c r="C1095" s="45" t="str">
        <f>INDEX('Bảng Giá'!$L$2:$L$64,MATCH(TRIM('References data'!B1095),'Bảng Giá'!$K$2:$K$64,0))</f>
        <v>Hà Nội</v>
      </c>
      <c r="D1095" s="43" t="s">
        <v>3003</v>
      </c>
      <c r="E1095" t="s">
        <v>2639</v>
      </c>
      <c r="F1095" t="str">
        <f>INDEX('Bảng Giá'!$L$2:$L$64,MATCH(TRIM('References data'!E1095),'Bảng Giá'!$K$2:$K$64,0))</f>
        <v>Hà Nội</v>
      </c>
      <c r="G1095" t="str">
        <f t="shared" si="17"/>
        <v>Hà Nội-Hà Nội</v>
      </c>
      <c r="H1095" t="str">
        <f>INDEX('Bảng Giá'!$N$2:$N$46,MATCH('References data'!G1095,'Bảng Giá'!$Q$2:$Q$46,0))</f>
        <v>Nội Tỉnh</v>
      </c>
    </row>
    <row r="1096" spans="1:8" x14ac:dyDescent="0.25">
      <c r="A1096" s="12" t="s">
        <v>2706</v>
      </c>
      <c r="B1096" t="s">
        <v>2639</v>
      </c>
      <c r="C1096" s="45" t="str">
        <f>INDEX('Bảng Giá'!$L$2:$L$64,MATCH(TRIM('References data'!B1096),'Bảng Giá'!$K$2:$K$64,0))</f>
        <v>Hà Nội</v>
      </c>
      <c r="D1096" s="43" t="s">
        <v>3003</v>
      </c>
      <c r="E1096" t="s">
        <v>2639</v>
      </c>
      <c r="F1096" t="str">
        <f>INDEX('Bảng Giá'!$L$2:$L$64,MATCH(TRIM('References data'!E1096),'Bảng Giá'!$K$2:$K$64,0))</f>
        <v>Hà Nội</v>
      </c>
      <c r="G1096" t="str">
        <f t="shared" si="17"/>
        <v>Hà Nội-Hà Nội</v>
      </c>
      <c r="H1096" t="str">
        <f>INDEX('Bảng Giá'!$N$2:$N$46,MATCH('References data'!G1096,'Bảng Giá'!$Q$2:$Q$46,0))</f>
        <v>Nội Tỉnh</v>
      </c>
    </row>
    <row r="1097" spans="1:8" x14ac:dyDescent="0.25">
      <c r="A1097" s="12" t="s">
        <v>2994</v>
      </c>
      <c r="B1097" t="s">
        <v>2639</v>
      </c>
      <c r="C1097" s="45" t="str">
        <f>INDEX('Bảng Giá'!$L$2:$L$64,MATCH(TRIM('References data'!B1097),'Bảng Giá'!$K$2:$K$64,0))</f>
        <v>Hà Nội</v>
      </c>
      <c r="D1097" s="43" t="s">
        <v>3003</v>
      </c>
      <c r="E1097" t="s">
        <v>2639</v>
      </c>
      <c r="F1097" t="str">
        <f>INDEX('Bảng Giá'!$L$2:$L$64,MATCH(TRIM('References data'!E1097),'Bảng Giá'!$K$2:$K$64,0))</f>
        <v>Hà Nội</v>
      </c>
      <c r="G1097" t="str">
        <f t="shared" si="17"/>
        <v>Hà Nội-Hà Nội</v>
      </c>
      <c r="H1097" t="str">
        <f>INDEX('Bảng Giá'!$N$2:$N$46,MATCH('References data'!G1097,'Bảng Giá'!$Q$2:$Q$46,0))</f>
        <v>Nội Tỉnh</v>
      </c>
    </row>
    <row r="1098" spans="1:8" x14ac:dyDescent="0.25">
      <c r="A1098" s="12" t="s">
        <v>2640</v>
      </c>
      <c r="B1098" t="s">
        <v>2639</v>
      </c>
      <c r="C1098" s="45" t="str">
        <f>INDEX('Bảng Giá'!$L$2:$L$64,MATCH(TRIM('References data'!B1098),'Bảng Giá'!$K$2:$K$64,0))</f>
        <v>Hà Nội</v>
      </c>
      <c r="D1098" s="43" t="s">
        <v>3003</v>
      </c>
      <c r="E1098" t="s">
        <v>2639</v>
      </c>
      <c r="F1098" t="str">
        <f>INDEX('Bảng Giá'!$L$2:$L$64,MATCH(TRIM('References data'!E1098),'Bảng Giá'!$K$2:$K$64,0))</f>
        <v>Hà Nội</v>
      </c>
      <c r="G1098" t="str">
        <f t="shared" si="17"/>
        <v>Hà Nội-Hà Nội</v>
      </c>
      <c r="H1098" t="str">
        <f>INDEX('Bảng Giá'!$N$2:$N$46,MATCH('References data'!G1098,'Bảng Giá'!$Q$2:$Q$46,0))</f>
        <v>Nội Tỉnh</v>
      </c>
    </row>
    <row r="1099" spans="1:8" x14ac:dyDescent="0.25">
      <c r="A1099" s="12" t="s">
        <v>3003</v>
      </c>
      <c r="B1099" t="s">
        <v>2639</v>
      </c>
      <c r="C1099" s="45" t="str">
        <f>INDEX('Bảng Giá'!$L$2:$L$64,MATCH(TRIM('References data'!B1099),'Bảng Giá'!$K$2:$K$64,0))</f>
        <v>Hà Nội</v>
      </c>
      <c r="D1099" s="43" t="s">
        <v>3003</v>
      </c>
      <c r="E1099" t="s">
        <v>2639</v>
      </c>
      <c r="F1099" t="str">
        <f>INDEX('Bảng Giá'!$L$2:$L$64,MATCH(TRIM('References data'!E1099),'Bảng Giá'!$K$2:$K$64,0))</f>
        <v>Hà Nội</v>
      </c>
      <c r="G1099" t="str">
        <f t="shared" si="17"/>
        <v>Hà Nội-Hà Nội</v>
      </c>
      <c r="H1099" t="str">
        <f>INDEX('Bảng Giá'!$N$2:$N$46,MATCH('References data'!G1099,'Bảng Giá'!$Q$2:$Q$46,0))</f>
        <v>Nội Tỉnh</v>
      </c>
    </row>
    <row r="1100" spans="1:8" x14ac:dyDescent="0.25">
      <c r="A1100" s="12" t="s">
        <v>2654</v>
      </c>
      <c r="B1100" t="s">
        <v>2639</v>
      </c>
      <c r="C1100" s="45" t="str">
        <f>INDEX('Bảng Giá'!$L$2:$L$64,MATCH(TRIM('References data'!B1100),'Bảng Giá'!$K$2:$K$64,0))</f>
        <v>Hà Nội</v>
      </c>
      <c r="D1100" s="43" t="s">
        <v>3003</v>
      </c>
      <c r="E1100" t="s">
        <v>2639</v>
      </c>
      <c r="F1100" t="str">
        <f>INDEX('Bảng Giá'!$L$2:$L$64,MATCH(TRIM('References data'!E1100),'Bảng Giá'!$K$2:$K$64,0))</f>
        <v>Hà Nội</v>
      </c>
      <c r="G1100" t="str">
        <f t="shared" si="17"/>
        <v>Hà Nội-Hà Nội</v>
      </c>
      <c r="H1100" t="str">
        <f>INDEX('Bảng Giá'!$N$2:$N$46,MATCH('References data'!G1100,'Bảng Giá'!$Q$2:$Q$46,0))</f>
        <v>Nội Tỉnh</v>
      </c>
    </row>
    <row r="1101" spans="1:8" x14ac:dyDescent="0.25">
      <c r="A1101" s="12" t="s">
        <v>2754</v>
      </c>
      <c r="B1101" t="s">
        <v>2639</v>
      </c>
      <c r="C1101" s="45" t="str">
        <f>INDEX('Bảng Giá'!$L$2:$L$64,MATCH(TRIM('References data'!B1101),'Bảng Giá'!$K$2:$K$64,0))</f>
        <v>Hà Nội</v>
      </c>
      <c r="D1101" s="43" t="s">
        <v>3003</v>
      </c>
      <c r="E1101" t="s">
        <v>2639</v>
      </c>
      <c r="F1101" t="str">
        <f>INDEX('Bảng Giá'!$L$2:$L$64,MATCH(TRIM('References data'!E1101),'Bảng Giá'!$K$2:$K$64,0))</f>
        <v>Hà Nội</v>
      </c>
      <c r="G1101" t="str">
        <f t="shared" si="17"/>
        <v>Hà Nội-Hà Nội</v>
      </c>
      <c r="H1101" t="str">
        <f>INDEX('Bảng Giá'!$N$2:$N$46,MATCH('References data'!G1101,'Bảng Giá'!$Q$2:$Q$46,0))</f>
        <v>Nội Tỉnh</v>
      </c>
    </row>
    <row r="1102" spans="1:8" x14ac:dyDescent="0.25">
      <c r="A1102" s="12" t="s">
        <v>2999</v>
      </c>
      <c r="B1102" t="s">
        <v>2639</v>
      </c>
      <c r="C1102" s="45" t="str">
        <f>INDEX('Bảng Giá'!$L$2:$L$64,MATCH(TRIM('References data'!B1102),'Bảng Giá'!$K$2:$K$64,0))</f>
        <v>Hà Nội</v>
      </c>
      <c r="D1102" s="43" t="s">
        <v>3003</v>
      </c>
      <c r="E1102" t="s">
        <v>2639</v>
      </c>
      <c r="F1102" t="str">
        <f>INDEX('Bảng Giá'!$L$2:$L$64,MATCH(TRIM('References data'!E1102),'Bảng Giá'!$K$2:$K$64,0))</f>
        <v>Hà Nội</v>
      </c>
      <c r="G1102" t="str">
        <f t="shared" si="17"/>
        <v>Hà Nội-Hà Nội</v>
      </c>
      <c r="H1102" t="str">
        <f>INDEX('Bảng Giá'!$N$2:$N$46,MATCH('References data'!G1102,'Bảng Giá'!$Q$2:$Q$46,0))</f>
        <v>Nội Tỉnh</v>
      </c>
    </row>
    <row r="1103" spans="1:8" x14ac:dyDescent="0.25">
      <c r="A1103" s="12" t="s">
        <v>3000</v>
      </c>
      <c r="B1103" t="s">
        <v>2639</v>
      </c>
      <c r="C1103" s="45" t="str">
        <f>INDEX('Bảng Giá'!$L$2:$L$64,MATCH(TRIM('References data'!B1103),'Bảng Giá'!$K$2:$K$64,0))</f>
        <v>Hà Nội</v>
      </c>
      <c r="D1103" s="43" t="s">
        <v>3003</v>
      </c>
      <c r="E1103" t="s">
        <v>2639</v>
      </c>
      <c r="F1103" t="str">
        <f>INDEX('Bảng Giá'!$L$2:$L$64,MATCH(TRIM('References data'!E1103),'Bảng Giá'!$K$2:$K$64,0))</f>
        <v>Hà Nội</v>
      </c>
      <c r="G1103" t="str">
        <f t="shared" si="17"/>
        <v>Hà Nội-Hà Nội</v>
      </c>
      <c r="H1103" t="str">
        <f>INDEX('Bảng Giá'!$N$2:$N$46,MATCH('References data'!G1103,'Bảng Giá'!$Q$2:$Q$46,0))</f>
        <v>Nội Tỉnh</v>
      </c>
    </row>
    <row r="1104" spans="1:8" x14ac:dyDescent="0.25">
      <c r="A1104" s="12" t="s">
        <v>2654</v>
      </c>
      <c r="B1104" t="s">
        <v>2639</v>
      </c>
      <c r="C1104" s="45" t="str">
        <f>INDEX('Bảng Giá'!$L$2:$L$64,MATCH(TRIM('References data'!B1104),'Bảng Giá'!$K$2:$K$64,0))</f>
        <v>Hà Nội</v>
      </c>
      <c r="D1104" s="43" t="s">
        <v>3003</v>
      </c>
      <c r="E1104" t="s">
        <v>2639</v>
      </c>
      <c r="F1104" t="str">
        <f>INDEX('Bảng Giá'!$L$2:$L$64,MATCH(TRIM('References data'!E1104),'Bảng Giá'!$K$2:$K$64,0))</f>
        <v>Hà Nội</v>
      </c>
      <c r="G1104" t="str">
        <f t="shared" si="17"/>
        <v>Hà Nội-Hà Nội</v>
      </c>
      <c r="H1104" t="str">
        <f>INDEX('Bảng Giá'!$N$2:$N$46,MATCH('References data'!G1104,'Bảng Giá'!$Q$2:$Q$46,0))</f>
        <v>Nội Tỉnh</v>
      </c>
    </row>
    <row r="1105" spans="1:8" x14ac:dyDescent="0.25">
      <c r="A1105" s="12" t="s">
        <v>3000</v>
      </c>
      <c r="B1105" t="s">
        <v>2639</v>
      </c>
      <c r="C1105" s="45" t="str">
        <f>INDEX('Bảng Giá'!$L$2:$L$64,MATCH(TRIM('References data'!B1105),'Bảng Giá'!$K$2:$K$64,0))</f>
        <v>Hà Nội</v>
      </c>
      <c r="D1105" s="43" t="s">
        <v>3003</v>
      </c>
      <c r="E1105" t="s">
        <v>2639</v>
      </c>
      <c r="F1105" t="str">
        <f>INDEX('Bảng Giá'!$L$2:$L$64,MATCH(TRIM('References data'!E1105),'Bảng Giá'!$K$2:$K$64,0))</f>
        <v>Hà Nội</v>
      </c>
      <c r="G1105" t="str">
        <f t="shared" si="17"/>
        <v>Hà Nội-Hà Nội</v>
      </c>
      <c r="H1105" t="str">
        <f>INDEX('Bảng Giá'!$N$2:$N$46,MATCH('References data'!G1105,'Bảng Giá'!$Q$2:$Q$46,0))</f>
        <v>Nội Tỉnh</v>
      </c>
    </row>
    <row r="1106" spans="1:8" x14ac:dyDescent="0.25">
      <c r="A1106" s="12" t="s">
        <v>2999</v>
      </c>
      <c r="B1106" t="s">
        <v>2639</v>
      </c>
      <c r="C1106" s="45" t="str">
        <f>INDEX('Bảng Giá'!$L$2:$L$64,MATCH(TRIM('References data'!B1106),'Bảng Giá'!$K$2:$K$64,0))</f>
        <v>Hà Nội</v>
      </c>
      <c r="D1106" s="43" t="s">
        <v>3003</v>
      </c>
      <c r="E1106" t="s">
        <v>2639</v>
      </c>
      <c r="F1106" t="str">
        <f>INDEX('Bảng Giá'!$L$2:$L$64,MATCH(TRIM('References data'!E1106),'Bảng Giá'!$K$2:$K$64,0))</f>
        <v>Hà Nội</v>
      </c>
      <c r="G1106" t="str">
        <f t="shared" si="17"/>
        <v>Hà Nội-Hà Nội</v>
      </c>
      <c r="H1106" t="str">
        <f>INDEX('Bảng Giá'!$N$2:$N$46,MATCH('References data'!G1106,'Bảng Giá'!$Q$2:$Q$46,0))</f>
        <v>Nội Tỉnh</v>
      </c>
    </row>
    <row r="1107" spans="1:8" x14ac:dyDescent="0.25">
      <c r="A1107" s="12" t="s">
        <v>2724</v>
      </c>
      <c r="B1107" t="s">
        <v>2639</v>
      </c>
      <c r="C1107" s="45" t="str">
        <f>INDEX('Bảng Giá'!$L$2:$L$64,MATCH(TRIM('References data'!B1107),'Bảng Giá'!$K$2:$K$64,0))</f>
        <v>Hà Nội</v>
      </c>
      <c r="D1107" s="43" t="s">
        <v>3003</v>
      </c>
      <c r="E1107" t="s">
        <v>2639</v>
      </c>
      <c r="F1107" t="str">
        <f>INDEX('Bảng Giá'!$L$2:$L$64,MATCH(TRIM('References data'!E1107),'Bảng Giá'!$K$2:$K$64,0))</f>
        <v>Hà Nội</v>
      </c>
      <c r="G1107" t="str">
        <f t="shared" si="17"/>
        <v>Hà Nội-Hà Nội</v>
      </c>
      <c r="H1107" t="str">
        <f>INDEX('Bảng Giá'!$N$2:$N$46,MATCH('References data'!G1107,'Bảng Giá'!$Q$2:$Q$46,0))</f>
        <v>Nội Tỉnh</v>
      </c>
    </row>
    <row r="1108" spans="1:8" x14ac:dyDescent="0.25">
      <c r="A1108" s="12" t="s">
        <v>2996</v>
      </c>
      <c r="B1108" t="s">
        <v>2639</v>
      </c>
      <c r="C1108" s="45" t="str">
        <f>INDEX('Bảng Giá'!$L$2:$L$64,MATCH(TRIM('References data'!B1108),'Bảng Giá'!$K$2:$K$64,0))</f>
        <v>Hà Nội</v>
      </c>
      <c r="D1108" s="43" t="s">
        <v>3003</v>
      </c>
      <c r="E1108" t="s">
        <v>2639</v>
      </c>
      <c r="F1108" t="str">
        <f>INDEX('Bảng Giá'!$L$2:$L$64,MATCH(TRIM('References data'!E1108),'Bảng Giá'!$K$2:$K$64,0))</f>
        <v>Hà Nội</v>
      </c>
      <c r="G1108" t="str">
        <f t="shared" si="17"/>
        <v>Hà Nội-Hà Nội</v>
      </c>
      <c r="H1108" t="str">
        <f>INDEX('Bảng Giá'!$N$2:$N$46,MATCH('References data'!G1108,'Bảng Giá'!$Q$2:$Q$46,0))</f>
        <v>Nội Tỉnh</v>
      </c>
    </row>
    <row r="1109" spans="1:8" x14ac:dyDescent="0.25">
      <c r="A1109" s="12" t="s">
        <v>3002</v>
      </c>
      <c r="B1109" t="s">
        <v>2639</v>
      </c>
      <c r="C1109" s="45" t="str">
        <f>INDEX('Bảng Giá'!$L$2:$L$64,MATCH(TRIM('References data'!B1109),'Bảng Giá'!$K$2:$K$64,0))</f>
        <v>Hà Nội</v>
      </c>
      <c r="D1109" s="43" t="s">
        <v>3003</v>
      </c>
      <c r="E1109" t="s">
        <v>2639</v>
      </c>
      <c r="F1109" t="str">
        <f>INDEX('Bảng Giá'!$L$2:$L$64,MATCH(TRIM('References data'!E1109),'Bảng Giá'!$K$2:$K$64,0))</f>
        <v>Hà Nội</v>
      </c>
      <c r="G1109" t="str">
        <f t="shared" si="17"/>
        <v>Hà Nội-Hà Nội</v>
      </c>
      <c r="H1109" t="str">
        <f>INDEX('Bảng Giá'!$N$2:$N$46,MATCH('References data'!G1109,'Bảng Giá'!$Q$2:$Q$46,0))</f>
        <v>Nội Tỉnh</v>
      </c>
    </row>
    <row r="1110" spans="1:8" x14ac:dyDescent="0.25">
      <c r="A1110" s="12" t="s">
        <v>3000</v>
      </c>
      <c r="B1110" t="s">
        <v>2639</v>
      </c>
      <c r="C1110" s="45" t="str">
        <f>INDEX('Bảng Giá'!$L$2:$L$64,MATCH(TRIM('References data'!B1110),'Bảng Giá'!$K$2:$K$64,0))</f>
        <v>Hà Nội</v>
      </c>
      <c r="D1110" s="43" t="s">
        <v>3003</v>
      </c>
      <c r="E1110" t="s">
        <v>2639</v>
      </c>
      <c r="F1110" t="str">
        <f>INDEX('Bảng Giá'!$L$2:$L$64,MATCH(TRIM('References data'!E1110),'Bảng Giá'!$K$2:$K$64,0))</f>
        <v>Hà Nội</v>
      </c>
      <c r="G1110" t="str">
        <f t="shared" si="17"/>
        <v>Hà Nội-Hà Nội</v>
      </c>
      <c r="H1110" t="str">
        <f>INDEX('Bảng Giá'!$N$2:$N$46,MATCH('References data'!G1110,'Bảng Giá'!$Q$2:$Q$46,0))</f>
        <v>Nội Tỉnh</v>
      </c>
    </row>
    <row r="1111" spans="1:8" x14ac:dyDescent="0.25">
      <c r="A1111" s="12" t="s">
        <v>2654</v>
      </c>
      <c r="B1111" t="s">
        <v>2639</v>
      </c>
      <c r="C1111" s="45" t="str">
        <f>INDEX('Bảng Giá'!$L$2:$L$64,MATCH(TRIM('References data'!B1111),'Bảng Giá'!$K$2:$K$64,0))</f>
        <v>Hà Nội</v>
      </c>
      <c r="D1111" s="43" t="s">
        <v>3003</v>
      </c>
      <c r="E1111" t="s">
        <v>2639</v>
      </c>
      <c r="F1111" t="str">
        <f>INDEX('Bảng Giá'!$L$2:$L$64,MATCH(TRIM('References data'!E1111),'Bảng Giá'!$K$2:$K$64,0))</f>
        <v>Hà Nội</v>
      </c>
      <c r="G1111" t="str">
        <f t="shared" si="17"/>
        <v>Hà Nội-Hà Nội</v>
      </c>
      <c r="H1111" t="str">
        <f>INDEX('Bảng Giá'!$N$2:$N$46,MATCH('References data'!G1111,'Bảng Giá'!$Q$2:$Q$46,0))</f>
        <v>Nội Tỉnh</v>
      </c>
    </row>
    <row r="1112" spans="1:8" x14ac:dyDescent="0.25">
      <c r="A1112" s="12" t="s">
        <v>3003</v>
      </c>
      <c r="B1112" t="s">
        <v>2639</v>
      </c>
      <c r="C1112" s="45" t="str">
        <f>INDEX('Bảng Giá'!$L$2:$L$64,MATCH(TRIM('References data'!B1112),'Bảng Giá'!$K$2:$K$64,0))</f>
        <v>Hà Nội</v>
      </c>
      <c r="D1112" s="43" t="s">
        <v>3003</v>
      </c>
      <c r="E1112" t="s">
        <v>2639</v>
      </c>
      <c r="F1112" t="str">
        <f>INDEX('Bảng Giá'!$L$2:$L$64,MATCH(TRIM('References data'!E1112),'Bảng Giá'!$K$2:$K$64,0))</f>
        <v>Hà Nội</v>
      </c>
      <c r="G1112" t="str">
        <f t="shared" si="17"/>
        <v>Hà Nội-Hà Nội</v>
      </c>
      <c r="H1112" t="str">
        <f>INDEX('Bảng Giá'!$N$2:$N$46,MATCH('References data'!G1112,'Bảng Giá'!$Q$2:$Q$46,0))</f>
        <v>Nội Tỉnh</v>
      </c>
    </row>
    <row r="1113" spans="1:8" x14ac:dyDescent="0.25">
      <c r="A1113" s="12" t="s">
        <v>2688</v>
      </c>
      <c r="B1113" t="s">
        <v>2639</v>
      </c>
      <c r="C1113" s="45" t="str">
        <f>INDEX('Bảng Giá'!$L$2:$L$64,MATCH(TRIM('References data'!B1113),'Bảng Giá'!$K$2:$K$64,0))</f>
        <v>Hà Nội</v>
      </c>
      <c r="D1113" s="43" t="s">
        <v>3003</v>
      </c>
      <c r="E1113" t="s">
        <v>2639</v>
      </c>
      <c r="F1113" t="str">
        <f>INDEX('Bảng Giá'!$L$2:$L$64,MATCH(TRIM('References data'!E1113),'Bảng Giá'!$K$2:$K$64,0))</f>
        <v>Hà Nội</v>
      </c>
      <c r="G1113" t="str">
        <f t="shared" si="17"/>
        <v>Hà Nội-Hà Nội</v>
      </c>
      <c r="H1113" t="str">
        <f>INDEX('Bảng Giá'!$N$2:$N$46,MATCH('References data'!G1113,'Bảng Giá'!$Q$2:$Q$46,0))</f>
        <v>Nội Tỉnh</v>
      </c>
    </row>
    <row r="1114" spans="1:8" x14ac:dyDescent="0.25">
      <c r="A1114" s="12" t="s">
        <v>2638</v>
      </c>
      <c r="B1114" t="s">
        <v>2639</v>
      </c>
      <c r="C1114" s="45" t="str">
        <f>INDEX('Bảng Giá'!$L$2:$L$64,MATCH(TRIM('References data'!B1114),'Bảng Giá'!$K$2:$K$64,0))</f>
        <v>Hà Nội</v>
      </c>
      <c r="D1114" s="43" t="s">
        <v>3003</v>
      </c>
      <c r="E1114" t="s">
        <v>2639</v>
      </c>
      <c r="F1114" t="str">
        <f>INDEX('Bảng Giá'!$L$2:$L$64,MATCH(TRIM('References data'!E1114),'Bảng Giá'!$K$2:$K$64,0))</f>
        <v>Hà Nội</v>
      </c>
      <c r="G1114" t="str">
        <f t="shared" si="17"/>
        <v>Hà Nội-Hà Nội</v>
      </c>
      <c r="H1114" t="str">
        <f>INDEX('Bảng Giá'!$N$2:$N$46,MATCH('References data'!G1114,'Bảng Giá'!$Q$2:$Q$46,0))</f>
        <v>Nội Tỉnh</v>
      </c>
    </row>
    <row r="1115" spans="1:8" x14ac:dyDescent="0.25">
      <c r="A1115" s="12" t="s">
        <v>2638</v>
      </c>
      <c r="B1115" t="s">
        <v>2639</v>
      </c>
      <c r="C1115" s="45" t="str">
        <f>INDEX('Bảng Giá'!$L$2:$L$64,MATCH(TRIM('References data'!B1115),'Bảng Giá'!$K$2:$K$64,0))</f>
        <v>Hà Nội</v>
      </c>
      <c r="D1115" s="43" t="s">
        <v>3003</v>
      </c>
      <c r="E1115" t="s">
        <v>2639</v>
      </c>
      <c r="F1115" t="str">
        <f>INDEX('Bảng Giá'!$L$2:$L$64,MATCH(TRIM('References data'!E1115),'Bảng Giá'!$K$2:$K$64,0))</f>
        <v>Hà Nội</v>
      </c>
      <c r="G1115" t="str">
        <f t="shared" si="17"/>
        <v>Hà Nội-Hà Nội</v>
      </c>
      <c r="H1115" t="str">
        <f>INDEX('Bảng Giá'!$N$2:$N$46,MATCH('References data'!G1115,'Bảng Giá'!$Q$2:$Q$46,0))</f>
        <v>Nội Tỉnh</v>
      </c>
    </row>
    <row r="1116" spans="1:8" x14ac:dyDescent="0.25">
      <c r="A1116" s="12" t="s">
        <v>2638</v>
      </c>
      <c r="B1116" t="s">
        <v>2639</v>
      </c>
      <c r="C1116" s="45" t="str">
        <f>INDEX('Bảng Giá'!$L$2:$L$64,MATCH(TRIM('References data'!B1116),'Bảng Giá'!$K$2:$K$64,0))</f>
        <v>Hà Nội</v>
      </c>
      <c r="D1116" s="43" t="s">
        <v>3003</v>
      </c>
      <c r="E1116" t="s">
        <v>2639</v>
      </c>
      <c r="F1116" t="str">
        <f>INDEX('Bảng Giá'!$L$2:$L$64,MATCH(TRIM('References data'!E1116),'Bảng Giá'!$K$2:$K$64,0))</f>
        <v>Hà Nội</v>
      </c>
      <c r="G1116" t="str">
        <f t="shared" si="17"/>
        <v>Hà Nội-Hà Nội</v>
      </c>
      <c r="H1116" t="str">
        <f>INDEX('Bảng Giá'!$N$2:$N$46,MATCH('References data'!G1116,'Bảng Giá'!$Q$2:$Q$46,0))</f>
        <v>Nội Tỉnh</v>
      </c>
    </row>
    <row r="1117" spans="1:8" x14ac:dyDescent="0.25">
      <c r="A1117" s="12" t="s">
        <v>2638</v>
      </c>
      <c r="B1117" t="s">
        <v>2639</v>
      </c>
      <c r="C1117" s="45" t="str">
        <f>INDEX('Bảng Giá'!$L$2:$L$64,MATCH(TRIM('References data'!B1117),'Bảng Giá'!$K$2:$K$64,0))</f>
        <v>Hà Nội</v>
      </c>
      <c r="D1117" s="43" t="s">
        <v>3003</v>
      </c>
      <c r="E1117" t="s">
        <v>2639</v>
      </c>
      <c r="F1117" t="str">
        <f>INDEX('Bảng Giá'!$L$2:$L$64,MATCH(TRIM('References data'!E1117),'Bảng Giá'!$K$2:$K$64,0))</f>
        <v>Hà Nội</v>
      </c>
      <c r="G1117" t="str">
        <f t="shared" si="17"/>
        <v>Hà Nội-Hà Nội</v>
      </c>
      <c r="H1117" t="str">
        <f>INDEX('Bảng Giá'!$N$2:$N$46,MATCH('References data'!G1117,'Bảng Giá'!$Q$2:$Q$46,0))</f>
        <v>Nội Tỉnh</v>
      </c>
    </row>
    <row r="1118" spans="1:8" x14ac:dyDescent="0.25">
      <c r="A1118" s="12" t="s">
        <v>2995</v>
      </c>
      <c r="B1118" t="s">
        <v>2639</v>
      </c>
      <c r="C1118" s="45" t="str">
        <f>INDEX('Bảng Giá'!$L$2:$L$64,MATCH(TRIM('References data'!B1118),'Bảng Giá'!$K$2:$K$64,0))</f>
        <v>Hà Nội</v>
      </c>
      <c r="D1118" s="43" t="s">
        <v>3003</v>
      </c>
      <c r="E1118" t="s">
        <v>2639</v>
      </c>
      <c r="F1118" t="str">
        <f>INDEX('Bảng Giá'!$L$2:$L$64,MATCH(TRIM('References data'!E1118),'Bảng Giá'!$K$2:$K$64,0))</f>
        <v>Hà Nội</v>
      </c>
      <c r="G1118" t="str">
        <f t="shared" si="17"/>
        <v>Hà Nội-Hà Nội</v>
      </c>
      <c r="H1118" t="str">
        <f>INDEX('Bảng Giá'!$N$2:$N$46,MATCH('References data'!G1118,'Bảng Giá'!$Q$2:$Q$46,0))</f>
        <v>Nội Tỉnh</v>
      </c>
    </row>
    <row r="1119" spans="1:8" x14ac:dyDescent="0.25">
      <c r="A1119" s="12" t="s">
        <v>2998</v>
      </c>
      <c r="B1119" t="s">
        <v>2639</v>
      </c>
      <c r="C1119" s="45" t="str">
        <f>INDEX('Bảng Giá'!$L$2:$L$64,MATCH(TRIM('References data'!B1119),'Bảng Giá'!$K$2:$K$64,0))</f>
        <v>Hà Nội</v>
      </c>
      <c r="D1119" s="43" t="s">
        <v>3003</v>
      </c>
      <c r="E1119" t="s">
        <v>2639</v>
      </c>
      <c r="F1119" t="str">
        <f>INDEX('Bảng Giá'!$L$2:$L$64,MATCH(TRIM('References data'!E1119),'Bảng Giá'!$K$2:$K$64,0))</f>
        <v>Hà Nội</v>
      </c>
      <c r="G1119" t="str">
        <f t="shared" si="17"/>
        <v>Hà Nội-Hà Nội</v>
      </c>
      <c r="H1119" t="str">
        <f>INDEX('Bảng Giá'!$N$2:$N$46,MATCH('References data'!G1119,'Bảng Giá'!$Q$2:$Q$46,0))</f>
        <v>Nội Tỉnh</v>
      </c>
    </row>
    <row r="1120" spans="1:8" x14ac:dyDescent="0.25">
      <c r="A1120" s="12" t="s">
        <v>2994</v>
      </c>
      <c r="B1120" t="s">
        <v>2639</v>
      </c>
      <c r="C1120" s="45" t="str">
        <f>INDEX('Bảng Giá'!$L$2:$L$64,MATCH(TRIM('References data'!B1120),'Bảng Giá'!$K$2:$K$64,0))</f>
        <v>Hà Nội</v>
      </c>
      <c r="D1120" s="43" t="s">
        <v>3003</v>
      </c>
      <c r="E1120" t="s">
        <v>2639</v>
      </c>
      <c r="F1120" t="str">
        <f>INDEX('Bảng Giá'!$L$2:$L$64,MATCH(TRIM('References data'!E1120),'Bảng Giá'!$K$2:$K$64,0))</f>
        <v>Hà Nội</v>
      </c>
      <c r="G1120" t="str">
        <f t="shared" si="17"/>
        <v>Hà Nội-Hà Nội</v>
      </c>
      <c r="H1120" t="str">
        <f>INDEX('Bảng Giá'!$N$2:$N$46,MATCH('References data'!G1120,'Bảng Giá'!$Q$2:$Q$46,0))</f>
        <v>Nội Tỉnh</v>
      </c>
    </row>
    <row r="1121" spans="1:8" x14ac:dyDescent="0.25">
      <c r="A1121" s="12" t="s">
        <v>2753</v>
      </c>
      <c r="B1121" t="s">
        <v>2639</v>
      </c>
      <c r="C1121" s="45" t="str">
        <f>INDEX('Bảng Giá'!$L$2:$L$64,MATCH(TRIM('References data'!B1121),'Bảng Giá'!$K$2:$K$64,0))</f>
        <v>Hà Nội</v>
      </c>
      <c r="D1121" s="43" t="s">
        <v>3003</v>
      </c>
      <c r="E1121" t="s">
        <v>2639</v>
      </c>
      <c r="F1121" t="str">
        <f>INDEX('Bảng Giá'!$L$2:$L$64,MATCH(TRIM('References data'!E1121),'Bảng Giá'!$K$2:$K$64,0))</f>
        <v>Hà Nội</v>
      </c>
      <c r="G1121" t="str">
        <f t="shared" si="17"/>
        <v>Hà Nội-Hà Nội</v>
      </c>
      <c r="H1121" t="str">
        <f>INDEX('Bảng Giá'!$N$2:$N$46,MATCH('References data'!G1121,'Bảng Giá'!$Q$2:$Q$46,0))</f>
        <v>Nội Tỉnh</v>
      </c>
    </row>
    <row r="1122" spans="1:8" x14ac:dyDescent="0.25">
      <c r="A1122" s="12" t="s">
        <v>2754</v>
      </c>
      <c r="B1122" t="s">
        <v>2639</v>
      </c>
      <c r="C1122" s="45" t="str">
        <f>INDEX('Bảng Giá'!$L$2:$L$64,MATCH(TRIM('References data'!B1122),'Bảng Giá'!$K$2:$K$64,0))</f>
        <v>Hà Nội</v>
      </c>
      <c r="D1122" s="43" t="s">
        <v>3003</v>
      </c>
      <c r="E1122" t="s">
        <v>2639</v>
      </c>
      <c r="F1122" t="str">
        <f>INDEX('Bảng Giá'!$L$2:$L$64,MATCH(TRIM('References data'!E1122),'Bảng Giá'!$K$2:$K$64,0))</f>
        <v>Hà Nội</v>
      </c>
      <c r="G1122" t="str">
        <f t="shared" si="17"/>
        <v>Hà Nội-Hà Nội</v>
      </c>
      <c r="H1122" t="str">
        <f>INDEX('Bảng Giá'!$N$2:$N$46,MATCH('References data'!G1122,'Bảng Giá'!$Q$2:$Q$46,0))</f>
        <v>Nội Tỉnh</v>
      </c>
    </row>
    <row r="1123" spans="1:8" x14ac:dyDescent="0.25">
      <c r="A1123" s="12" t="s">
        <v>3002</v>
      </c>
      <c r="B1123" t="s">
        <v>2639</v>
      </c>
      <c r="C1123" s="45" t="str">
        <f>INDEX('Bảng Giá'!$L$2:$L$64,MATCH(TRIM('References data'!B1123),'Bảng Giá'!$K$2:$K$64,0))</f>
        <v>Hà Nội</v>
      </c>
      <c r="D1123" s="43" t="s">
        <v>3003</v>
      </c>
      <c r="E1123" t="s">
        <v>2639</v>
      </c>
      <c r="F1123" t="str">
        <f>INDEX('Bảng Giá'!$L$2:$L$64,MATCH(TRIM('References data'!E1123),'Bảng Giá'!$K$2:$K$64,0))</f>
        <v>Hà Nội</v>
      </c>
      <c r="G1123" t="str">
        <f t="shared" si="17"/>
        <v>Hà Nội-Hà Nội</v>
      </c>
      <c r="H1123" t="str">
        <f>INDEX('Bảng Giá'!$N$2:$N$46,MATCH('References data'!G1123,'Bảng Giá'!$Q$2:$Q$46,0))</f>
        <v>Nội Tỉnh</v>
      </c>
    </row>
    <row r="1124" spans="1:8" x14ac:dyDescent="0.25">
      <c r="A1124" s="12" t="s">
        <v>3002</v>
      </c>
      <c r="B1124" t="s">
        <v>2639</v>
      </c>
      <c r="C1124" s="45" t="str">
        <f>INDEX('Bảng Giá'!$L$2:$L$64,MATCH(TRIM('References data'!B1124),'Bảng Giá'!$K$2:$K$64,0))</f>
        <v>Hà Nội</v>
      </c>
      <c r="D1124" s="43" t="s">
        <v>3003</v>
      </c>
      <c r="E1124" t="s">
        <v>2639</v>
      </c>
      <c r="F1124" t="str">
        <f>INDEX('Bảng Giá'!$L$2:$L$64,MATCH(TRIM('References data'!E1124),'Bảng Giá'!$K$2:$K$64,0))</f>
        <v>Hà Nội</v>
      </c>
      <c r="G1124" t="str">
        <f t="shared" si="17"/>
        <v>Hà Nội-Hà Nội</v>
      </c>
      <c r="H1124" t="str">
        <f>INDEX('Bảng Giá'!$N$2:$N$46,MATCH('References data'!G1124,'Bảng Giá'!$Q$2:$Q$46,0))</f>
        <v>Nội Tỉnh</v>
      </c>
    </row>
    <row r="1125" spans="1:8" x14ac:dyDescent="0.25">
      <c r="A1125" s="12" t="s">
        <v>3002</v>
      </c>
      <c r="B1125" t="s">
        <v>2639</v>
      </c>
      <c r="C1125" s="45" t="str">
        <f>INDEX('Bảng Giá'!$L$2:$L$64,MATCH(TRIM('References data'!B1125),'Bảng Giá'!$K$2:$K$64,0))</f>
        <v>Hà Nội</v>
      </c>
      <c r="D1125" s="43" t="s">
        <v>3003</v>
      </c>
      <c r="E1125" t="s">
        <v>2639</v>
      </c>
      <c r="F1125" t="str">
        <f>INDEX('Bảng Giá'!$L$2:$L$64,MATCH(TRIM('References data'!E1125),'Bảng Giá'!$K$2:$K$64,0))</f>
        <v>Hà Nội</v>
      </c>
      <c r="G1125" t="str">
        <f t="shared" si="17"/>
        <v>Hà Nội-Hà Nội</v>
      </c>
      <c r="H1125" t="str">
        <f>INDEX('Bảng Giá'!$N$2:$N$46,MATCH('References data'!G1125,'Bảng Giá'!$Q$2:$Q$46,0))</f>
        <v>Nội Tỉnh</v>
      </c>
    </row>
    <row r="1126" spans="1:8" x14ac:dyDescent="0.25">
      <c r="A1126" s="12" t="s">
        <v>2688</v>
      </c>
      <c r="B1126" t="s">
        <v>2639</v>
      </c>
      <c r="C1126" s="45" t="str">
        <f>INDEX('Bảng Giá'!$L$2:$L$64,MATCH(TRIM('References data'!B1126),'Bảng Giá'!$K$2:$K$64,0))</f>
        <v>Hà Nội</v>
      </c>
      <c r="D1126" s="43" t="s">
        <v>3003</v>
      </c>
      <c r="E1126" t="s">
        <v>2639</v>
      </c>
      <c r="F1126" t="str">
        <f>INDEX('Bảng Giá'!$L$2:$L$64,MATCH(TRIM('References data'!E1126),'Bảng Giá'!$K$2:$K$64,0))</f>
        <v>Hà Nội</v>
      </c>
      <c r="G1126" t="str">
        <f t="shared" si="17"/>
        <v>Hà Nội-Hà Nội</v>
      </c>
      <c r="H1126" t="str">
        <f>INDEX('Bảng Giá'!$N$2:$N$46,MATCH('References data'!G1126,'Bảng Giá'!$Q$2:$Q$46,0))</f>
        <v>Nội Tỉnh</v>
      </c>
    </row>
    <row r="1127" spans="1:8" x14ac:dyDescent="0.25">
      <c r="A1127" s="12" t="s">
        <v>3003</v>
      </c>
      <c r="B1127" t="s">
        <v>2639</v>
      </c>
      <c r="C1127" s="45" t="str">
        <f>INDEX('Bảng Giá'!$L$2:$L$64,MATCH(TRIM('References data'!B1127),'Bảng Giá'!$K$2:$K$64,0))</f>
        <v>Hà Nội</v>
      </c>
      <c r="D1127" s="43" t="s">
        <v>3003</v>
      </c>
      <c r="E1127" t="s">
        <v>2639</v>
      </c>
      <c r="F1127" t="str">
        <f>INDEX('Bảng Giá'!$L$2:$L$64,MATCH(TRIM('References data'!E1127),'Bảng Giá'!$K$2:$K$64,0))</f>
        <v>Hà Nội</v>
      </c>
      <c r="G1127" t="str">
        <f t="shared" si="17"/>
        <v>Hà Nội-Hà Nội</v>
      </c>
      <c r="H1127" t="str">
        <f>INDEX('Bảng Giá'!$N$2:$N$46,MATCH('References data'!G1127,'Bảng Giá'!$Q$2:$Q$46,0))</f>
        <v>Nội Tỉnh</v>
      </c>
    </row>
    <row r="1128" spans="1:8" x14ac:dyDescent="0.25">
      <c r="A1128" s="12" t="s">
        <v>2638</v>
      </c>
      <c r="B1128" t="s">
        <v>2639</v>
      </c>
      <c r="C1128" s="45" t="str">
        <f>INDEX('Bảng Giá'!$L$2:$L$64,MATCH(TRIM('References data'!B1128),'Bảng Giá'!$K$2:$K$64,0))</f>
        <v>Hà Nội</v>
      </c>
      <c r="D1128" s="43" t="s">
        <v>3003</v>
      </c>
      <c r="E1128" t="s">
        <v>2639</v>
      </c>
      <c r="F1128" t="str">
        <f>INDEX('Bảng Giá'!$L$2:$L$64,MATCH(TRIM('References data'!E1128),'Bảng Giá'!$K$2:$K$64,0))</f>
        <v>Hà Nội</v>
      </c>
      <c r="G1128" t="str">
        <f t="shared" si="17"/>
        <v>Hà Nội-Hà Nội</v>
      </c>
      <c r="H1128" t="str">
        <f>INDEX('Bảng Giá'!$N$2:$N$46,MATCH('References data'!G1128,'Bảng Giá'!$Q$2:$Q$46,0))</f>
        <v>Nội Tỉnh</v>
      </c>
    </row>
    <row r="1129" spans="1:8" x14ac:dyDescent="0.25">
      <c r="A1129" s="12" t="s">
        <v>2753</v>
      </c>
      <c r="B1129" t="s">
        <v>2639</v>
      </c>
      <c r="C1129" s="45" t="str">
        <f>INDEX('Bảng Giá'!$L$2:$L$64,MATCH(TRIM('References data'!B1129),'Bảng Giá'!$K$2:$K$64,0))</f>
        <v>Hà Nội</v>
      </c>
      <c r="D1129" s="43" t="s">
        <v>3003</v>
      </c>
      <c r="E1129" t="s">
        <v>2639</v>
      </c>
      <c r="F1129" t="str">
        <f>INDEX('Bảng Giá'!$L$2:$L$64,MATCH(TRIM('References data'!E1129),'Bảng Giá'!$K$2:$K$64,0))</f>
        <v>Hà Nội</v>
      </c>
      <c r="G1129" t="str">
        <f t="shared" si="17"/>
        <v>Hà Nội-Hà Nội</v>
      </c>
      <c r="H1129" t="str">
        <f>INDEX('Bảng Giá'!$N$2:$N$46,MATCH('References data'!G1129,'Bảng Giá'!$Q$2:$Q$46,0))</f>
        <v>Nội Tỉnh</v>
      </c>
    </row>
    <row r="1130" spans="1:8" x14ac:dyDescent="0.25">
      <c r="A1130" s="12" t="s">
        <v>2996</v>
      </c>
      <c r="B1130" t="s">
        <v>2639</v>
      </c>
      <c r="C1130" s="45" t="str">
        <f>INDEX('Bảng Giá'!$L$2:$L$64,MATCH(TRIM('References data'!B1130),'Bảng Giá'!$K$2:$K$64,0))</f>
        <v>Hà Nội</v>
      </c>
      <c r="D1130" s="43" t="s">
        <v>3003</v>
      </c>
      <c r="E1130" t="s">
        <v>2639</v>
      </c>
      <c r="F1130" t="str">
        <f>INDEX('Bảng Giá'!$L$2:$L$64,MATCH(TRIM('References data'!E1130),'Bảng Giá'!$K$2:$K$64,0))</f>
        <v>Hà Nội</v>
      </c>
      <c r="G1130" t="str">
        <f t="shared" si="17"/>
        <v>Hà Nội-Hà Nội</v>
      </c>
      <c r="H1130" t="str">
        <f>INDEX('Bảng Giá'!$N$2:$N$46,MATCH('References data'!G1130,'Bảng Giá'!$Q$2:$Q$46,0))</f>
        <v>Nội Tỉnh</v>
      </c>
    </row>
    <row r="1131" spans="1:8" x14ac:dyDescent="0.25">
      <c r="A1131" s="12" t="s">
        <v>2753</v>
      </c>
      <c r="B1131" t="s">
        <v>2639</v>
      </c>
      <c r="C1131" s="45" t="str">
        <f>INDEX('Bảng Giá'!$L$2:$L$64,MATCH(TRIM('References data'!B1131),'Bảng Giá'!$K$2:$K$64,0))</f>
        <v>Hà Nội</v>
      </c>
      <c r="D1131" s="43" t="s">
        <v>3003</v>
      </c>
      <c r="E1131" t="s">
        <v>2639</v>
      </c>
      <c r="F1131" t="str">
        <f>INDEX('Bảng Giá'!$L$2:$L$64,MATCH(TRIM('References data'!E1131),'Bảng Giá'!$K$2:$K$64,0))</f>
        <v>Hà Nội</v>
      </c>
      <c r="G1131" t="str">
        <f t="shared" si="17"/>
        <v>Hà Nội-Hà Nội</v>
      </c>
      <c r="H1131" t="str">
        <f>INDEX('Bảng Giá'!$N$2:$N$46,MATCH('References data'!G1131,'Bảng Giá'!$Q$2:$Q$46,0))</f>
        <v>Nội Tỉnh</v>
      </c>
    </row>
    <row r="1132" spans="1:8" x14ac:dyDescent="0.25">
      <c r="A1132" s="12" t="s">
        <v>2994</v>
      </c>
      <c r="B1132" t="s">
        <v>2639</v>
      </c>
      <c r="C1132" s="45" t="str">
        <f>INDEX('Bảng Giá'!$L$2:$L$64,MATCH(TRIM('References data'!B1132),'Bảng Giá'!$K$2:$K$64,0))</f>
        <v>Hà Nội</v>
      </c>
      <c r="D1132" s="43" t="s">
        <v>3003</v>
      </c>
      <c r="E1132" t="s">
        <v>2639</v>
      </c>
      <c r="F1132" t="str">
        <f>INDEX('Bảng Giá'!$L$2:$L$64,MATCH(TRIM('References data'!E1132),'Bảng Giá'!$K$2:$K$64,0))</f>
        <v>Hà Nội</v>
      </c>
      <c r="G1132" t="str">
        <f t="shared" si="17"/>
        <v>Hà Nội-Hà Nội</v>
      </c>
      <c r="H1132" t="str">
        <f>INDEX('Bảng Giá'!$N$2:$N$46,MATCH('References data'!G1132,'Bảng Giá'!$Q$2:$Q$46,0))</f>
        <v>Nội Tỉnh</v>
      </c>
    </row>
    <row r="1133" spans="1:8" x14ac:dyDescent="0.25">
      <c r="A1133" s="12" t="s">
        <v>2724</v>
      </c>
      <c r="B1133" t="s">
        <v>2639</v>
      </c>
      <c r="C1133" s="45" t="str">
        <f>INDEX('Bảng Giá'!$L$2:$L$64,MATCH(TRIM('References data'!B1133),'Bảng Giá'!$K$2:$K$64,0))</f>
        <v>Hà Nội</v>
      </c>
      <c r="D1133" s="43" t="s">
        <v>3003</v>
      </c>
      <c r="E1133" t="s">
        <v>2639</v>
      </c>
      <c r="F1133" t="str">
        <f>INDEX('Bảng Giá'!$L$2:$L$64,MATCH(TRIM('References data'!E1133),'Bảng Giá'!$K$2:$K$64,0))</f>
        <v>Hà Nội</v>
      </c>
      <c r="G1133" t="str">
        <f t="shared" si="17"/>
        <v>Hà Nội-Hà Nội</v>
      </c>
      <c r="H1133" t="str">
        <f>INDEX('Bảng Giá'!$N$2:$N$46,MATCH('References data'!G1133,'Bảng Giá'!$Q$2:$Q$46,0))</f>
        <v>Nội Tỉnh</v>
      </c>
    </row>
    <row r="1134" spans="1:8" x14ac:dyDescent="0.25">
      <c r="A1134" s="12" t="s">
        <v>2654</v>
      </c>
      <c r="B1134" t="s">
        <v>2639</v>
      </c>
      <c r="C1134" s="45" t="str">
        <f>INDEX('Bảng Giá'!$L$2:$L$64,MATCH(TRIM('References data'!B1134),'Bảng Giá'!$K$2:$K$64,0))</f>
        <v>Hà Nội</v>
      </c>
      <c r="D1134" s="43" t="s">
        <v>3003</v>
      </c>
      <c r="E1134" t="s">
        <v>2639</v>
      </c>
      <c r="F1134" t="str">
        <f>INDEX('Bảng Giá'!$L$2:$L$64,MATCH(TRIM('References data'!E1134),'Bảng Giá'!$K$2:$K$64,0))</f>
        <v>Hà Nội</v>
      </c>
      <c r="G1134" t="str">
        <f t="shared" si="17"/>
        <v>Hà Nội-Hà Nội</v>
      </c>
      <c r="H1134" t="str">
        <f>INDEX('Bảng Giá'!$N$2:$N$46,MATCH('References data'!G1134,'Bảng Giá'!$Q$2:$Q$46,0))</f>
        <v>Nội Tỉnh</v>
      </c>
    </row>
    <row r="1135" spans="1:8" x14ac:dyDescent="0.25">
      <c r="A1135" s="12" t="s">
        <v>3003</v>
      </c>
      <c r="B1135" t="s">
        <v>2639</v>
      </c>
      <c r="C1135" s="45" t="str">
        <f>INDEX('Bảng Giá'!$L$2:$L$64,MATCH(TRIM('References data'!B1135),'Bảng Giá'!$K$2:$K$64,0))</f>
        <v>Hà Nội</v>
      </c>
      <c r="D1135" s="43" t="s">
        <v>3003</v>
      </c>
      <c r="E1135" t="s">
        <v>2639</v>
      </c>
      <c r="F1135" t="str">
        <f>INDEX('Bảng Giá'!$L$2:$L$64,MATCH(TRIM('References data'!E1135),'Bảng Giá'!$K$2:$K$64,0))</f>
        <v>Hà Nội</v>
      </c>
      <c r="G1135" t="str">
        <f t="shared" si="17"/>
        <v>Hà Nội-Hà Nội</v>
      </c>
      <c r="H1135" t="str">
        <f>INDEX('Bảng Giá'!$N$2:$N$46,MATCH('References data'!G1135,'Bảng Giá'!$Q$2:$Q$46,0))</f>
        <v>Nội Tỉnh</v>
      </c>
    </row>
    <row r="1136" spans="1:8" x14ac:dyDescent="0.25">
      <c r="A1136" s="12" t="s">
        <v>2700</v>
      </c>
      <c r="B1136" t="s">
        <v>2639</v>
      </c>
      <c r="C1136" s="45" t="str">
        <f>INDEX('Bảng Giá'!$L$2:$L$64,MATCH(TRIM('References data'!B1136),'Bảng Giá'!$K$2:$K$64,0))</f>
        <v>Hà Nội</v>
      </c>
      <c r="D1136" s="43" t="s">
        <v>3003</v>
      </c>
      <c r="E1136" t="s">
        <v>2639</v>
      </c>
      <c r="F1136" t="str">
        <f>INDEX('Bảng Giá'!$L$2:$L$64,MATCH(TRIM('References data'!E1136),'Bảng Giá'!$K$2:$K$64,0))</f>
        <v>Hà Nội</v>
      </c>
      <c r="G1136" t="str">
        <f t="shared" si="17"/>
        <v>Hà Nội-Hà Nội</v>
      </c>
      <c r="H1136" t="str">
        <f>INDEX('Bảng Giá'!$N$2:$N$46,MATCH('References data'!G1136,'Bảng Giá'!$Q$2:$Q$46,0))</f>
        <v>Nội Tỉnh</v>
      </c>
    </row>
    <row r="1137" spans="1:8" x14ac:dyDescent="0.25">
      <c r="A1137" s="12" t="s">
        <v>2996</v>
      </c>
      <c r="B1137" t="s">
        <v>2639</v>
      </c>
      <c r="C1137" s="45" t="str">
        <f>INDEX('Bảng Giá'!$L$2:$L$64,MATCH(TRIM('References data'!B1137),'Bảng Giá'!$K$2:$K$64,0))</f>
        <v>Hà Nội</v>
      </c>
      <c r="D1137" s="43" t="s">
        <v>3003</v>
      </c>
      <c r="E1137" t="s">
        <v>2639</v>
      </c>
      <c r="F1137" t="str">
        <f>INDEX('Bảng Giá'!$L$2:$L$64,MATCH(TRIM('References data'!E1137),'Bảng Giá'!$K$2:$K$64,0))</f>
        <v>Hà Nội</v>
      </c>
      <c r="G1137" t="str">
        <f t="shared" si="17"/>
        <v>Hà Nội-Hà Nội</v>
      </c>
      <c r="H1137" t="str">
        <f>INDEX('Bảng Giá'!$N$2:$N$46,MATCH('References data'!G1137,'Bảng Giá'!$Q$2:$Q$46,0))</f>
        <v>Nội Tỉnh</v>
      </c>
    </row>
    <row r="1138" spans="1:8" x14ac:dyDescent="0.25">
      <c r="A1138" s="12" t="s">
        <v>2996</v>
      </c>
      <c r="B1138" t="s">
        <v>2639</v>
      </c>
      <c r="C1138" s="45" t="str">
        <f>INDEX('Bảng Giá'!$L$2:$L$64,MATCH(TRIM('References data'!B1138),'Bảng Giá'!$K$2:$K$64,0))</f>
        <v>Hà Nội</v>
      </c>
      <c r="D1138" s="43" t="s">
        <v>3003</v>
      </c>
      <c r="E1138" t="s">
        <v>2639</v>
      </c>
      <c r="F1138" t="str">
        <f>INDEX('Bảng Giá'!$L$2:$L$64,MATCH(TRIM('References data'!E1138),'Bảng Giá'!$K$2:$K$64,0))</f>
        <v>Hà Nội</v>
      </c>
      <c r="G1138" t="str">
        <f t="shared" si="17"/>
        <v>Hà Nội-Hà Nội</v>
      </c>
      <c r="H1138" t="str">
        <f>INDEX('Bảng Giá'!$N$2:$N$46,MATCH('References data'!G1138,'Bảng Giá'!$Q$2:$Q$46,0))</f>
        <v>Nội Tỉnh</v>
      </c>
    </row>
    <row r="1139" spans="1:8" x14ac:dyDescent="0.25">
      <c r="A1139" s="12" t="s">
        <v>2761</v>
      </c>
      <c r="B1139" t="s">
        <v>2639</v>
      </c>
      <c r="C1139" s="45" t="str">
        <f>INDEX('Bảng Giá'!$L$2:$L$64,MATCH(TRIM('References data'!B1139),'Bảng Giá'!$K$2:$K$64,0))</f>
        <v>Hà Nội</v>
      </c>
      <c r="D1139" s="43" t="s">
        <v>3003</v>
      </c>
      <c r="E1139" t="s">
        <v>2639</v>
      </c>
      <c r="F1139" t="str">
        <f>INDEX('Bảng Giá'!$L$2:$L$64,MATCH(TRIM('References data'!E1139),'Bảng Giá'!$K$2:$K$64,0))</f>
        <v>Hà Nội</v>
      </c>
      <c r="G1139" t="str">
        <f t="shared" si="17"/>
        <v>Hà Nội-Hà Nội</v>
      </c>
      <c r="H1139" t="str">
        <f>INDEX('Bảng Giá'!$N$2:$N$46,MATCH('References data'!G1139,'Bảng Giá'!$Q$2:$Q$46,0))</f>
        <v>Nội Tỉnh</v>
      </c>
    </row>
    <row r="1140" spans="1:8" x14ac:dyDescent="0.25">
      <c r="A1140" s="12" t="s">
        <v>2753</v>
      </c>
      <c r="B1140" t="s">
        <v>2639</v>
      </c>
      <c r="C1140" s="45" t="str">
        <f>INDEX('Bảng Giá'!$L$2:$L$64,MATCH(TRIM('References data'!B1140),'Bảng Giá'!$K$2:$K$64,0))</f>
        <v>Hà Nội</v>
      </c>
      <c r="D1140" s="43" t="s">
        <v>3003</v>
      </c>
      <c r="E1140" t="s">
        <v>2639</v>
      </c>
      <c r="F1140" t="str">
        <f>INDEX('Bảng Giá'!$L$2:$L$64,MATCH(TRIM('References data'!E1140),'Bảng Giá'!$K$2:$K$64,0))</f>
        <v>Hà Nội</v>
      </c>
      <c r="G1140" t="str">
        <f t="shared" si="17"/>
        <v>Hà Nội-Hà Nội</v>
      </c>
      <c r="H1140" t="str">
        <f>INDEX('Bảng Giá'!$N$2:$N$46,MATCH('References data'!G1140,'Bảng Giá'!$Q$2:$Q$46,0))</f>
        <v>Nội Tỉnh</v>
      </c>
    </row>
    <row r="1141" spans="1:8" x14ac:dyDescent="0.25">
      <c r="A1141" s="12" t="s">
        <v>2761</v>
      </c>
      <c r="B1141" t="s">
        <v>2639</v>
      </c>
      <c r="C1141" s="45" t="str">
        <f>INDEX('Bảng Giá'!$L$2:$L$64,MATCH(TRIM('References data'!B1141),'Bảng Giá'!$K$2:$K$64,0))</f>
        <v>Hà Nội</v>
      </c>
      <c r="D1141" s="43" t="s">
        <v>3003</v>
      </c>
      <c r="E1141" t="s">
        <v>2639</v>
      </c>
      <c r="F1141" t="str">
        <f>INDEX('Bảng Giá'!$L$2:$L$64,MATCH(TRIM('References data'!E1141),'Bảng Giá'!$K$2:$K$64,0))</f>
        <v>Hà Nội</v>
      </c>
      <c r="G1141" t="str">
        <f t="shared" si="17"/>
        <v>Hà Nội-Hà Nội</v>
      </c>
      <c r="H1141" t="str">
        <f>INDEX('Bảng Giá'!$N$2:$N$46,MATCH('References data'!G1141,'Bảng Giá'!$Q$2:$Q$46,0))</f>
        <v>Nội Tỉnh</v>
      </c>
    </row>
    <row r="1142" spans="1:8" x14ac:dyDescent="0.25">
      <c r="A1142" s="12" t="s">
        <v>3005</v>
      </c>
      <c r="B1142" t="s">
        <v>2639</v>
      </c>
      <c r="C1142" s="45" t="str">
        <f>INDEX('Bảng Giá'!$L$2:$L$64,MATCH(TRIM('References data'!B1142),'Bảng Giá'!$K$2:$K$64,0))</f>
        <v>Hà Nội</v>
      </c>
      <c r="D1142" s="43" t="s">
        <v>3003</v>
      </c>
      <c r="E1142" t="s">
        <v>2639</v>
      </c>
      <c r="F1142" t="str">
        <f>INDEX('Bảng Giá'!$L$2:$L$64,MATCH(TRIM('References data'!E1142),'Bảng Giá'!$K$2:$K$64,0))</f>
        <v>Hà Nội</v>
      </c>
      <c r="G1142" t="str">
        <f t="shared" si="17"/>
        <v>Hà Nội-Hà Nội</v>
      </c>
      <c r="H1142" t="str">
        <f>INDEX('Bảng Giá'!$N$2:$N$46,MATCH('References data'!G1142,'Bảng Giá'!$Q$2:$Q$46,0))</f>
        <v>Nội Tỉnh</v>
      </c>
    </row>
    <row r="1143" spans="1:8" x14ac:dyDescent="0.25">
      <c r="A1143" s="12" t="s">
        <v>2700</v>
      </c>
      <c r="B1143" t="s">
        <v>2639</v>
      </c>
      <c r="C1143" s="45" t="str">
        <f>INDEX('Bảng Giá'!$L$2:$L$64,MATCH(TRIM('References data'!B1143),'Bảng Giá'!$K$2:$K$64,0))</f>
        <v>Hà Nội</v>
      </c>
      <c r="D1143" s="43" t="s">
        <v>3003</v>
      </c>
      <c r="E1143" t="s">
        <v>2639</v>
      </c>
      <c r="F1143" t="str">
        <f>INDEX('Bảng Giá'!$L$2:$L$64,MATCH(TRIM('References data'!E1143),'Bảng Giá'!$K$2:$K$64,0))</f>
        <v>Hà Nội</v>
      </c>
      <c r="G1143" t="str">
        <f t="shared" si="17"/>
        <v>Hà Nội-Hà Nội</v>
      </c>
      <c r="H1143" t="str">
        <f>INDEX('Bảng Giá'!$N$2:$N$46,MATCH('References data'!G1143,'Bảng Giá'!$Q$2:$Q$46,0))</f>
        <v>Nội Tỉnh</v>
      </c>
    </row>
    <row r="1144" spans="1:8" x14ac:dyDescent="0.25">
      <c r="A1144" s="12" t="s">
        <v>2700</v>
      </c>
      <c r="B1144" t="s">
        <v>2639</v>
      </c>
      <c r="C1144" s="45" t="str">
        <f>INDEX('Bảng Giá'!$L$2:$L$64,MATCH(TRIM('References data'!B1144),'Bảng Giá'!$K$2:$K$64,0))</f>
        <v>Hà Nội</v>
      </c>
      <c r="D1144" s="43" t="s">
        <v>3003</v>
      </c>
      <c r="E1144" t="s">
        <v>2639</v>
      </c>
      <c r="F1144" t="str">
        <f>INDEX('Bảng Giá'!$L$2:$L$64,MATCH(TRIM('References data'!E1144),'Bảng Giá'!$K$2:$K$64,0))</f>
        <v>Hà Nội</v>
      </c>
      <c r="G1144" t="str">
        <f t="shared" si="17"/>
        <v>Hà Nội-Hà Nội</v>
      </c>
      <c r="H1144" t="str">
        <f>INDEX('Bảng Giá'!$N$2:$N$46,MATCH('References data'!G1144,'Bảng Giá'!$Q$2:$Q$46,0))</f>
        <v>Nội Tỉnh</v>
      </c>
    </row>
    <row r="1145" spans="1:8" x14ac:dyDescent="0.25">
      <c r="A1145" s="12" t="s">
        <v>2700</v>
      </c>
      <c r="B1145" t="s">
        <v>2639</v>
      </c>
      <c r="C1145" s="45" t="str">
        <f>INDEX('Bảng Giá'!$L$2:$L$64,MATCH(TRIM('References data'!B1145),'Bảng Giá'!$K$2:$K$64,0))</f>
        <v>Hà Nội</v>
      </c>
      <c r="D1145" s="43" t="s">
        <v>3003</v>
      </c>
      <c r="E1145" t="s">
        <v>2639</v>
      </c>
      <c r="F1145" t="str">
        <f>INDEX('Bảng Giá'!$L$2:$L$64,MATCH(TRIM('References data'!E1145),'Bảng Giá'!$K$2:$K$64,0))</f>
        <v>Hà Nội</v>
      </c>
      <c r="G1145" t="str">
        <f t="shared" si="17"/>
        <v>Hà Nội-Hà Nội</v>
      </c>
      <c r="H1145" t="str">
        <f>INDEX('Bảng Giá'!$N$2:$N$46,MATCH('References data'!G1145,'Bảng Giá'!$Q$2:$Q$46,0))</f>
        <v>Nội Tỉnh</v>
      </c>
    </row>
    <row r="1146" spans="1:8" x14ac:dyDescent="0.25">
      <c r="A1146" s="12" t="s">
        <v>2994</v>
      </c>
      <c r="B1146" t="s">
        <v>2639</v>
      </c>
      <c r="C1146" s="45" t="str">
        <f>INDEX('Bảng Giá'!$L$2:$L$64,MATCH(TRIM('References data'!B1146),'Bảng Giá'!$K$2:$K$64,0))</f>
        <v>Hà Nội</v>
      </c>
      <c r="D1146" s="43" t="s">
        <v>3003</v>
      </c>
      <c r="E1146" t="s">
        <v>2639</v>
      </c>
      <c r="F1146" t="str">
        <f>INDEX('Bảng Giá'!$L$2:$L$64,MATCH(TRIM('References data'!E1146),'Bảng Giá'!$K$2:$K$64,0))</f>
        <v>Hà Nội</v>
      </c>
      <c r="G1146" t="str">
        <f t="shared" si="17"/>
        <v>Hà Nội-Hà Nội</v>
      </c>
      <c r="H1146" t="str">
        <f>INDEX('Bảng Giá'!$N$2:$N$46,MATCH('References data'!G1146,'Bảng Giá'!$Q$2:$Q$46,0))</f>
        <v>Nội Tỉnh</v>
      </c>
    </row>
    <row r="1147" spans="1:8" x14ac:dyDescent="0.25">
      <c r="A1147" s="12" t="s">
        <v>2700</v>
      </c>
      <c r="B1147" t="s">
        <v>2639</v>
      </c>
      <c r="C1147" s="45" t="str">
        <f>INDEX('Bảng Giá'!$L$2:$L$64,MATCH(TRIM('References data'!B1147),'Bảng Giá'!$K$2:$K$64,0))</f>
        <v>Hà Nội</v>
      </c>
      <c r="D1147" s="43" t="s">
        <v>3003</v>
      </c>
      <c r="E1147" t="s">
        <v>2639</v>
      </c>
      <c r="F1147" t="str">
        <f>INDEX('Bảng Giá'!$L$2:$L$64,MATCH(TRIM('References data'!E1147),'Bảng Giá'!$K$2:$K$64,0))</f>
        <v>Hà Nội</v>
      </c>
      <c r="G1147" t="str">
        <f t="shared" si="17"/>
        <v>Hà Nội-Hà Nội</v>
      </c>
      <c r="H1147" t="str">
        <f>INDEX('Bảng Giá'!$N$2:$N$46,MATCH('References data'!G1147,'Bảng Giá'!$Q$2:$Q$46,0))</f>
        <v>Nội Tỉnh</v>
      </c>
    </row>
    <row r="1148" spans="1:8" x14ac:dyDescent="0.25">
      <c r="A1148" s="12" t="s">
        <v>2638</v>
      </c>
      <c r="B1148" t="s">
        <v>2639</v>
      </c>
      <c r="C1148" s="45" t="str">
        <f>INDEX('Bảng Giá'!$L$2:$L$64,MATCH(TRIM('References data'!B1148),'Bảng Giá'!$K$2:$K$64,0))</f>
        <v>Hà Nội</v>
      </c>
      <c r="D1148" s="43" t="s">
        <v>3003</v>
      </c>
      <c r="E1148" t="s">
        <v>2639</v>
      </c>
      <c r="F1148" t="str">
        <f>INDEX('Bảng Giá'!$L$2:$L$64,MATCH(TRIM('References data'!E1148),'Bảng Giá'!$K$2:$K$64,0))</f>
        <v>Hà Nội</v>
      </c>
      <c r="G1148" t="str">
        <f t="shared" si="17"/>
        <v>Hà Nội-Hà Nội</v>
      </c>
      <c r="H1148" t="str">
        <f>INDEX('Bảng Giá'!$N$2:$N$46,MATCH('References data'!G1148,'Bảng Giá'!$Q$2:$Q$46,0))</f>
        <v>Nội Tỉnh</v>
      </c>
    </row>
    <row r="1149" spans="1:8" x14ac:dyDescent="0.25">
      <c r="A1149" s="12" t="s">
        <v>2638</v>
      </c>
      <c r="B1149" t="s">
        <v>2639</v>
      </c>
      <c r="C1149" s="45" t="str">
        <f>INDEX('Bảng Giá'!$L$2:$L$64,MATCH(TRIM('References data'!B1149),'Bảng Giá'!$K$2:$K$64,0))</f>
        <v>Hà Nội</v>
      </c>
      <c r="D1149" s="43" t="s">
        <v>3003</v>
      </c>
      <c r="E1149" t="s">
        <v>2639</v>
      </c>
      <c r="F1149" t="str">
        <f>INDEX('Bảng Giá'!$L$2:$L$64,MATCH(TRIM('References data'!E1149),'Bảng Giá'!$K$2:$K$64,0))</f>
        <v>Hà Nội</v>
      </c>
      <c r="G1149" t="str">
        <f t="shared" si="17"/>
        <v>Hà Nội-Hà Nội</v>
      </c>
      <c r="H1149" t="str">
        <f>INDEX('Bảng Giá'!$N$2:$N$46,MATCH('References data'!G1149,'Bảng Giá'!$Q$2:$Q$46,0))</f>
        <v>Nội Tỉnh</v>
      </c>
    </row>
    <row r="1150" spans="1:8" x14ac:dyDescent="0.25">
      <c r="A1150" s="12" t="s">
        <v>2761</v>
      </c>
      <c r="B1150" t="s">
        <v>2639</v>
      </c>
      <c r="C1150" s="45" t="str">
        <f>INDEX('Bảng Giá'!$L$2:$L$64,MATCH(TRIM('References data'!B1150),'Bảng Giá'!$K$2:$K$64,0))</f>
        <v>Hà Nội</v>
      </c>
      <c r="D1150" s="43" t="s">
        <v>3003</v>
      </c>
      <c r="E1150" t="s">
        <v>2639</v>
      </c>
      <c r="F1150" t="str">
        <f>INDEX('Bảng Giá'!$L$2:$L$64,MATCH(TRIM('References data'!E1150),'Bảng Giá'!$K$2:$K$64,0))</f>
        <v>Hà Nội</v>
      </c>
      <c r="G1150" t="str">
        <f t="shared" si="17"/>
        <v>Hà Nội-Hà Nội</v>
      </c>
      <c r="H1150" t="str">
        <f>INDEX('Bảng Giá'!$N$2:$N$46,MATCH('References data'!G1150,'Bảng Giá'!$Q$2:$Q$46,0))</f>
        <v>Nội Tỉnh</v>
      </c>
    </row>
    <row r="1151" spans="1:8" x14ac:dyDescent="0.25">
      <c r="A1151" s="12" t="s">
        <v>2688</v>
      </c>
      <c r="B1151" t="s">
        <v>2639</v>
      </c>
      <c r="C1151" s="45" t="str">
        <f>INDEX('Bảng Giá'!$L$2:$L$64,MATCH(TRIM('References data'!B1151),'Bảng Giá'!$K$2:$K$64,0))</f>
        <v>Hà Nội</v>
      </c>
      <c r="D1151" s="43" t="s">
        <v>3003</v>
      </c>
      <c r="E1151" t="s">
        <v>2639</v>
      </c>
      <c r="F1151" t="str">
        <f>INDEX('Bảng Giá'!$L$2:$L$64,MATCH(TRIM('References data'!E1151),'Bảng Giá'!$K$2:$K$64,0))</f>
        <v>Hà Nội</v>
      </c>
      <c r="G1151" t="str">
        <f t="shared" si="17"/>
        <v>Hà Nội-Hà Nội</v>
      </c>
      <c r="H1151" t="str">
        <f>INDEX('Bảng Giá'!$N$2:$N$46,MATCH('References data'!G1151,'Bảng Giá'!$Q$2:$Q$46,0))</f>
        <v>Nội Tỉnh</v>
      </c>
    </row>
    <row r="1152" spans="1:8" x14ac:dyDescent="0.25">
      <c r="A1152" s="12" t="s">
        <v>3004</v>
      </c>
      <c r="B1152" t="s">
        <v>2639</v>
      </c>
      <c r="C1152" s="45" t="str">
        <f>INDEX('Bảng Giá'!$L$2:$L$64,MATCH(TRIM('References data'!B1152),'Bảng Giá'!$K$2:$K$64,0))</f>
        <v>Hà Nội</v>
      </c>
      <c r="D1152" s="43" t="s">
        <v>3003</v>
      </c>
      <c r="E1152" t="s">
        <v>2639</v>
      </c>
      <c r="F1152" t="str">
        <f>INDEX('Bảng Giá'!$L$2:$L$64,MATCH(TRIM('References data'!E1152),'Bảng Giá'!$K$2:$K$64,0))</f>
        <v>Hà Nội</v>
      </c>
      <c r="G1152" t="str">
        <f t="shared" si="17"/>
        <v>Hà Nội-Hà Nội</v>
      </c>
      <c r="H1152" t="str">
        <f>INDEX('Bảng Giá'!$N$2:$N$46,MATCH('References data'!G1152,'Bảng Giá'!$Q$2:$Q$46,0))</f>
        <v>Nội Tỉnh</v>
      </c>
    </row>
    <row r="1153" spans="1:8" x14ac:dyDescent="0.25">
      <c r="A1153" s="12" t="s">
        <v>3005</v>
      </c>
      <c r="B1153" t="s">
        <v>2639</v>
      </c>
      <c r="C1153" s="45" t="str">
        <f>INDEX('Bảng Giá'!$L$2:$L$64,MATCH(TRIM('References data'!B1153),'Bảng Giá'!$K$2:$K$64,0))</f>
        <v>Hà Nội</v>
      </c>
      <c r="D1153" s="43" t="s">
        <v>3003</v>
      </c>
      <c r="E1153" t="s">
        <v>2639</v>
      </c>
      <c r="F1153" t="str">
        <f>INDEX('Bảng Giá'!$L$2:$L$64,MATCH(TRIM('References data'!E1153),'Bảng Giá'!$K$2:$K$64,0))</f>
        <v>Hà Nội</v>
      </c>
      <c r="G1153" t="str">
        <f t="shared" si="17"/>
        <v>Hà Nội-Hà Nội</v>
      </c>
      <c r="H1153" t="str">
        <f>INDEX('Bảng Giá'!$N$2:$N$46,MATCH('References data'!G1153,'Bảng Giá'!$Q$2:$Q$46,0))</f>
        <v>Nội Tỉnh</v>
      </c>
    </row>
    <row r="1154" spans="1:8" x14ac:dyDescent="0.25">
      <c r="A1154" s="12" t="s">
        <v>2654</v>
      </c>
      <c r="B1154" t="s">
        <v>2639</v>
      </c>
      <c r="C1154" s="45" t="str">
        <f>INDEX('Bảng Giá'!$L$2:$L$64,MATCH(TRIM('References data'!B1154),'Bảng Giá'!$K$2:$K$64,0))</f>
        <v>Hà Nội</v>
      </c>
      <c r="D1154" s="43" t="s">
        <v>3003</v>
      </c>
      <c r="E1154" t="s">
        <v>2639</v>
      </c>
      <c r="F1154" t="str">
        <f>INDEX('Bảng Giá'!$L$2:$L$64,MATCH(TRIM('References data'!E1154),'Bảng Giá'!$K$2:$K$64,0))</f>
        <v>Hà Nội</v>
      </c>
      <c r="G1154" t="str">
        <f t="shared" si="17"/>
        <v>Hà Nội-Hà Nội</v>
      </c>
      <c r="H1154" t="str">
        <f>INDEX('Bảng Giá'!$N$2:$N$46,MATCH('References data'!G1154,'Bảng Giá'!$Q$2:$Q$46,0))</f>
        <v>Nội Tỉnh</v>
      </c>
    </row>
    <row r="1155" spans="1:8" x14ac:dyDescent="0.25">
      <c r="A1155" s="12" t="s">
        <v>2640</v>
      </c>
      <c r="B1155" t="s">
        <v>2639</v>
      </c>
      <c r="C1155" s="45" t="str">
        <f>INDEX('Bảng Giá'!$L$2:$L$64,MATCH(TRIM('References data'!B1155),'Bảng Giá'!$K$2:$K$64,0))</f>
        <v>Hà Nội</v>
      </c>
      <c r="D1155" s="43" t="s">
        <v>3003</v>
      </c>
      <c r="E1155" t="s">
        <v>2639</v>
      </c>
      <c r="F1155" t="str">
        <f>INDEX('Bảng Giá'!$L$2:$L$64,MATCH(TRIM('References data'!E1155),'Bảng Giá'!$K$2:$K$64,0))</f>
        <v>Hà Nội</v>
      </c>
      <c r="G1155" t="str">
        <f t="shared" si="17"/>
        <v>Hà Nội-Hà Nội</v>
      </c>
      <c r="H1155" t="str">
        <f>INDEX('Bảng Giá'!$N$2:$N$46,MATCH('References data'!G1155,'Bảng Giá'!$Q$2:$Q$46,0))</f>
        <v>Nội Tỉnh</v>
      </c>
    </row>
    <row r="1156" spans="1:8" x14ac:dyDescent="0.25">
      <c r="A1156" s="12" t="s">
        <v>3001</v>
      </c>
      <c r="B1156" t="s">
        <v>2639</v>
      </c>
      <c r="C1156" s="45" t="str">
        <f>INDEX('Bảng Giá'!$L$2:$L$64,MATCH(TRIM('References data'!B1156),'Bảng Giá'!$K$2:$K$64,0))</f>
        <v>Hà Nội</v>
      </c>
      <c r="D1156" s="43" t="s">
        <v>3003</v>
      </c>
      <c r="E1156" t="s">
        <v>2639</v>
      </c>
      <c r="F1156" t="str">
        <f>INDEX('Bảng Giá'!$L$2:$L$64,MATCH(TRIM('References data'!E1156),'Bảng Giá'!$K$2:$K$64,0))</f>
        <v>Hà Nội</v>
      </c>
      <c r="G1156" t="str">
        <f t="shared" ref="G1156:G1219" si="18">C1156&amp;"-"&amp;F1156</f>
        <v>Hà Nội-Hà Nội</v>
      </c>
      <c r="H1156" t="str">
        <f>INDEX('Bảng Giá'!$N$2:$N$46,MATCH('References data'!G1156,'Bảng Giá'!$Q$2:$Q$46,0))</f>
        <v>Nội Tỉnh</v>
      </c>
    </row>
    <row r="1157" spans="1:8" x14ac:dyDescent="0.25">
      <c r="A1157" s="12" t="s">
        <v>2995</v>
      </c>
      <c r="B1157" t="s">
        <v>2639</v>
      </c>
      <c r="C1157" s="45" t="str">
        <f>INDEX('Bảng Giá'!$L$2:$L$64,MATCH(TRIM('References data'!B1157),'Bảng Giá'!$K$2:$K$64,0))</f>
        <v>Hà Nội</v>
      </c>
      <c r="D1157" s="43" t="s">
        <v>3003</v>
      </c>
      <c r="E1157" t="s">
        <v>2639</v>
      </c>
      <c r="F1157" t="str">
        <f>INDEX('Bảng Giá'!$L$2:$L$64,MATCH(TRIM('References data'!E1157),'Bảng Giá'!$K$2:$K$64,0))</f>
        <v>Hà Nội</v>
      </c>
      <c r="G1157" t="str">
        <f t="shared" si="18"/>
        <v>Hà Nội-Hà Nội</v>
      </c>
      <c r="H1157" t="str">
        <f>INDEX('Bảng Giá'!$N$2:$N$46,MATCH('References data'!G1157,'Bảng Giá'!$Q$2:$Q$46,0))</f>
        <v>Nội Tỉnh</v>
      </c>
    </row>
    <row r="1158" spans="1:8" x14ac:dyDescent="0.25">
      <c r="A1158" s="12" t="s">
        <v>2700</v>
      </c>
      <c r="B1158" t="s">
        <v>2639</v>
      </c>
      <c r="C1158" s="45" t="str">
        <f>INDEX('Bảng Giá'!$L$2:$L$64,MATCH(TRIM('References data'!B1158),'Bảng Giá'!$K$2:$K$64,0))</f>
        <v>Hà Nội</v>
      </c>
      <c r="D1158" s="43" t="s">
        <v>3003</v>
      </c>
      <c r="E1158" t="s">
        <v>2639</v>
      </c>
      <c r="F1158" t="str">
        <f>INDEX('Bảng Giá'!$L$2:$L$64,MATCH(TRIM('References data'!E1158),'Bảng Giá'!$K$2:$K$64,0))</f>
        <v>Hà Nội</v>
      </c>
      <c r="G1158" t="str">
        <f t="shared" si="18"/>
        <v>Hà Nội-Hà Nội</v>
      </c>
      <c r="H1158" t="str">
        <f>INDEX('Bảng Giá'!$N$2:$N$46,MATCH('References data'!G1158,'Bảng Giá'!$Q$2:$Q$46,0))</f>
        <v>Nội Tỉnh</v>
      </c>
    </row>
    <row r="1159" spans="1:8" x14ac:dyDescent="0.25">
      <c r="A1159" s="12" t="s">
        <v>2700</v>
      </c>
      <c r="B1159" t="s">
        <v>2639</v>
      </c>
      <c r="C1159" s="45" t="str">
        <f>INDEX('Bảng Giá'!$L$2:$L$64,MATCH(TRIM('References data'!B1159),'Bảng Giá'!$K$2:$K$64,0))</f>
        <v>Hà Nội</v>
      </c>
      <c r="D1159" s="43" t="s">
        <v>3003</v>
      </c>
      <c r="E1159" t="s">
        <v>2639</v>
      </c>
      <c r="F1159" t="str">
        <f>INDEX('Bảng Giá'!$L$2:$L$64,MATCH(TRIM('References data'!E1159),'Bảng Giá'!$K$2:$K$64,0))</f>
        <v>Hà Nội</v>
      </c>
      <c r="G1159" t="str">
        <f t="shared" si="18"/>
        <v>Hà Nội-Hà Nội</v>
      </c>
      <c r="H1159" t="str">
        <f>INDEX('Bảng Giá'!$N$2:$N$46,MATCH('References data'!G1159,'Bảng Giá'!$Q$2:$Q$46,0))</f>
        <v>Nội Tỉnh</v>
      </c>
    </row>
    <row r="1160" spans="1:8" x14ac:dyDescent="0.25">
      <c r="A1160" s="12" t="s">
        <v>2638</v>
      </c>
      <c r="B1160" t="s">
        <v>2639</v>
      </c>
      <c r="C1160" s="45" t="str">
        <f>INDEX('Bảng Giá'!$L$2:$L$64,MATCH(TRIM('References data'!B1160),'Bảng Giá'!$K$2:$K$64,0))</f>
        <v>Hà Nội</v>
      </c>
      <c r="D1160" s="43" t="s">
        <v>3003</v>
      </c>
      <c r="E1160" t="s">
        <v>2639</v>
      </c>
      <c r="F1160" t="str">
        <f>INDEX('Bảng Giá'!$L$2:$L$64,MATCH(TRIM('References data'!E1160),'Bảng Giá'!$K$2:$K$64,0))</f>
        <v>Hà Nội</v>
      </c>
      <c r="G1160" t="str">
        <f t="shared" si="18"/>
        <v>Hà Nội-Hà Nội</v>
      </c>
      <c r="H1160" t="str">
        <f>INDEX('Bảng Giá'!$N$2:$N$46,MATCH('References data'!G1160,'Bảng Giá'!$Q$2:$Q$46,0))</f>
        <v>Nội Tỉnh</v>
      </c>
    </row>
    <row r="1161" spans="1:8" x14ac:dyDescent="0.25">
      <c r="A1161" s="12" t="s">
        <v>3002</v>
      </c>
      <c r="B1161" t="s">
        <v>2639</v>
      </c>
      <c r="C1161" s="45" t="str">
        <f>INDEX('Bảng Giá'!$L$2:$L$64,MATCH(TRIM('References data'!B1161),'Bảng Giá'!$K$2:$K$64,0))</f>
        <v>Hà Nội</v>
      </c>
      <c r="D1161" s="43" t="s">
        <v>3003</v>
      </c>
      <c r="E1161" t="s">
        <v>2639</v>
      </c>
      <c r="F1161" t="str">
        <f>INDEX('Bảng Giá'!$L$2:$L$64,MATCH(TRIM('References data'!E1161),'Bảng Giá'!$K$2:$K$64,0))</f>
        <v>Hà Nội</v>
      </c>
      <c r="G1161" t="str">
        <f t="shared" si="18"/>
        <v>Hà Nội-Hà Nội</v>
      </c>
      <c r="H1161" t="str">
        <f>INDEX('Bảng Giá'!$N$2:$N$46,MATCH('References data'!G1161,'Bảng Giá'!$Q$2:$Q$46,0))</f>
        <v>Nội Tỉnh</v>
      </c>
    </row>
    <row r="1162" spans="1:8" x14ac:dyDescent="0.25">
      <c r="A1162" s="12" t="s">
        <v>3000</v>
      </c>
      <c r="B1162" t="s">
        <v>2639</v>
      </c>
      <c r="C1162" s="45" t="str">
        <f>INDEX('Bảng Giá'!$L$2:$L$64,MATCH(TRIM('References data'!B1162),'Bảng Giá'!$K$2:$K$64,0))</f>
        <v>Hà Nội</v>
      </c>
      <c r="D1162" s="43" t="s">
        <v>3003</v>
      </c>
      <c r="E1162" t="s">
        <v>2639</v>
      </c>
      <c r="F1162" t="str">
        <f>INDEX('Bảng Giá'!$L$2:$L$64,MATCH(TRIM('References data'!E1162),'Bảng Giá'!$K$2:$K$64,0))</f>
        <v>Hà Nội</v>
      </c>
      <c r="G1162" t="str">
        <f t="shared" si="18"/>
        <v>Hà Nội-Hà Nội</v>
      </c>
      <c r="H1162" t="str">
        <f>INDEX('Bảng Giá'!$N$2:$N$46,MATCH('References data'!G1162,'Bảng Giá'!$Q$2:$Q$46,0))</f>
        <v>Nội Tỉnh</v>
      </c>
    </row>
    <row r="1163" spans="1:8" x14ac:dyDescent="0.25">
      <c r="A1163" s="12" t="s">
        <v>3000</v>
      </c>
      <c r="B1163" t="s">
        <v>2639</v>
      </c>
      <c r="C1163" s="45" t="str">
        <f>INDEX('Bảng Giá'!$L$2:$L$64,MATCH(TRIM('References data'!B1163),'Bảng Giá'!$K$2:$K$64,0))</f>
        <v>Hà Nội</v>
      </c>
      <c r="D1163" s="43" t="s">
        <v>3003</v>
      </c>
      <c r="E1163" t="s">
        <v>2639</v>
      </c>
      <c r="F1163" t="str">
        <f>INDEX('Bảng Giá'!$L$2:$L$64,MATCH(TRIM('References data'!E1163),'Bảng Giá'!$K$2:$K$64,0))</f>
        <v>Hà Nội</v>
      </c>
      <c r="G1163" t="str">
        <f t="shared" si="18"/>
        <v>Hà Nội-Hà Nội</v>
      </c>
      <c r="H1163" t="str">
        <f>INDEX('Bảng Giá'!$N$2:$N$46,MATCH('References data'!G1163,'Bảng Giá'!$Q$2:$Q$46,0))</f>
        <v>Nội Tỉnh</v>
      </c>
    </row>
    <row r="1164" spans="1:8" x14ac:dyDescent="0.25">
      <c r="A1164" s="12" t="s">
        <v>2688</v>
      </c>
      <c r="B1164" t="s">
        <v>2639</v>
      </c>
      <c r="C1164" s="45" t="str">
        <f>INDEX('Bảng Giá'!$L$2:$L$64,MATCH(TRIM('References data'!B1164),'Bảng Giá'!$K$2:$K$64,0))</f>
        <v>Hà Nội</v>
      </c>
      <c r="D1164" s="43" t="s">
        <v>3003</v>
      </c>
      <c r="E1164" t="s">
        <v>2639</v>
      </c>
      <c r="F1164" t="str">
        <f>INDEX('Bảng Giá'!$L$2:$L$64,MATCH(TRIM('References data'!E1164),'Bảng Giá'!$K$2:$K$64,0))</f>
        <v>Hà Nội</v>
      </c>
      <c r="G1164" t="str">
        <f t="shared" si="18"/>
        <v>Hà Nội-Hà Nội</v>
      </c>
      <c r="H1164" t="str">
        <f>INDEX('Bảng Giá'!$N$2:$N$46,MATCH('References data'!G1164,'Bảng Giá'!$Q$2:$Q$46,0))</f>
        <v>Nội Tỉnh</v>
      </c>
    </row>
    <row r="1165" spans="1:8" x14ac:dyDescent="0.25">
      <c r="A1165" s="12" t="s">
        <v>2688</v>
      </c>
      <c r="B1165" t="s">
        <v>2639</v>
      </c>
      <c r="C1165" s="45" t="str">
        <f>INDEX('Bảng Giá'!$L$2:$L$64,MATCH(TRIM('References data'!B1165),'Bảng Giá'!$K$2:$K$64,0))</f>
        <v>Hà Nội</v>
      </c>
      <c r="D1165" s="43" t="s">
        <v>3003</v>
      </c>
      <c r="E1165" t="s">
        <v>2639</v>
      </c>
      <c r="F1165" t="str">
        <f>INDEX('Bảng Giá'!$L$2:$L$64,MATCH(TRIM('References data'!E1165),'Bảng Giá'!$K$2:$K$64,0))</f>
        <v>Hà Nội</v>
      </c>
      <c r="G1165" t="str">
        <f t="shared" si="18"/>
        <v>Hà Nội-Hà Nội</v>
      </c>
      <c r="H1165" t="str">
        <f>INDEX('Bảng Giá'!$N$2:$N$46,MATCH('References data'!G1165,'Bảng Giá'!$Q$2:$Q$46,0))</f>
        <v>Nội Tỉnh</v>
      </c>
    </row>
    <row r="1166" spans="1:8" x14ac:dyDescent="0.25">
      <c r="A1166" s="12" t="s">
        <v>3003</v>
      </c>
      <c r="B1166" t="s">
        <v>2639</v>
      </c>
      <c r="C1166" s="45" t="str">
        <f>INDEX('Bảng Giá'!$L$2:$L$64,MATCH(TRIM('References data'!B1166),'Bảng Giá'!$K$2:$K$64,0))</f>
        <v>Hà Nội</v>
      </c>
      <c r="D1166" s="43" t="s">
        <v>3003</v>
      </c>
      <c r="E1166" t="s">
        <v>2639</v>
      </c>
      <c r="F1166" t="str">
        <f>INDEX('Bảng Giá'!$L$2:$L$64,MATCH(TRIM('References data'!E1166),'Bảng Giá'!$K$2:$K$64,0))</f>
        <v>Hà Nội</v>
      </c>
      <c r="G1166" t="str">
        <f t="shared" si="18"/>
        <v>Hà Nội-Hà Nội</v>
      </c>
      <c r="H1166" t="str">
        <f>INDEX('Bảng Giá'!$N$2:$N$46,MATCH('References data'!G1166,'Bảng Giá'!$Q$2:$Q$46,0))</f>
        <v>Nội Tỉnh</v>
      </c>
    </row>
    <row r="1167" spans="1:8" x14ac:dyDescent="0.25">
      <c r="A1167" s="12" t="s">
        <v>3003</v>
      </c>
      <c r="B1167" t="s">
        <v>2639</v>
      </c>
      <c r="C1167" s="45" t="str">
        <f>INDEX('Bảng Giá'!$L$2:$L$64,MATCH(TRIM('References data'!B1167),'Bảng Giá'!$K$2:$K$64,0))</f>
        <v>Hà Nội</v>
      </c>
      <c r="D1167" s="43" t="s">
        <v>3003</v>
      </c>
      <c r="E1167" t="s">
        <v>2639</v>
      </c>
      <c r="F1167" t="str">
        <f>INDEX('Bảng Giá'!$L$2:$L$64,MATCH(TRIM('References data'!E1167),'Bảng Giá'!$K$2:$K$64,0))</f>
        <v>Hà Nội</v>
      </c>
      <c r="G1167" t="str">
        <f t="shared" si="18"/>
        <v>Hà Nội-Hà Nội</v>
      </c>
      <c r="H1167" t="str">
        <f>INDEX('Bảng Giá'!$N$2:$N$46,MATCH('References data'!G1167,'Bảng Giá'!$Q$2:$Q$46,0))</f>
        <v>Nội Tỉnh</v>
      </c>
    </row>
    <row r="1168" spans="1:8" x14ac:dyDescent="0.25">
      <c r="A1168" s="12" t="s">
        <v>2706</v>
      </c>
      <c r="B1168" t="s">
        <v>2639</v>
      </c>
      <c r="C1168" s="45" t="str">
        <f>INDEX('Bảng Giá'!$L$2:$L$64,MATCH(TRIM('References data'!B1168),'Bảng Giá'!$K$2:$K$64,0))</f>
        <v>Hà Nội</v>
      </c>
      <c r="D1168" s="43" t="s">
        <v>3003</v>
      </c>
      <c r="E1168" t="s">
        <v>2639</v>
      </c>
      <c r="F1168" t="str">
        <f>INDEX('Bảng Giá'!$L$2:$L$64,MATCH(TRIM('References data'!E1168),'Bảng Giá'!$K$2:$K$64,0))</f>
        <v>Hà Nội</v>
      </c>
      <c r="G1168" t="str">
        <f t="shared" si="18"/>
        <v>Hà Nội-Hà Nội</v>
      </c>
      <c r="H1168" t="str">
        <f>INDEX('Bảng Giá'!$N$2:$N$46,MATCH('References data'!G1168,'Bảng Giá'!$Q$2:$Q$46,0))</f>
        <v>Nội Tỉnh</v>
      </c>
    </row>
    <row r="1169" spans="1:8" x14ac:dyDescent="0.25">
      <c r="A1169" s="12" t="s">
        <v>3004</v>
      </c>
      <c r="B1169" t="s">
        <v>2639</v>
      </c>
      <c r="C1169" s="45" t="str">
        <f>INDEX('Bảng Giá'!$L$2:$L$64,MATCH(TRIM('References data'!B1169),'Bảng Giá'!$K$2:$K$64,0))</f>
        <v>Hà Nội</v>
      </c>
      <c r="D1169" s="43" t="s">
        <v>3003</v>
      </c>
      <c r="E1169" t="s">
        <v>2639</v>
      </c>
      <c r="F1169" t="str">
        <f>INDEX('Bảng Giá'!$L$2:$L$64,MATCH(TRIM('References data'!E1169),'Bảng Giá'!$K$2:$K$64,0))</f>
        <v>Hà Nội</v>
      </c>
      <c r="G1169" t="str">
        <f t="shared" si="18"/>
        <v>Hà Nội-Hà Nội</v>
      </c>
      <c r="H1169" t="str">
        <f>INDEX('Bảng Giá'!$N$2:$N$46,MATCH('References data'!G1169,'Bảng Giá'!$Q$2:$Q$46,0))</f>
        <v>Nội Tỉnh</v>
      </c>
    </row>
    <row r="1170" spans="1:8" x14ac:dyDescent="0.25">
      <c r="A1170" s="12" t="s">
        <v>2753</v>
      </c>
      <c r="B1170" t="s">
        <v>2639</v>
      </c>
      <c r="C1170" s="45" t="str">
        <f>INDEX('Bảng Giá'!$L$2:$L$64,MATCH(TRIM('References data'!B1170),'Bảng Giá'!$K$2:$K$64,0))</f>
        <v>Hà Nội</v>
      </c>
      <c r="D1170" s="43" t="s">
        <v>3003</v>
      </c>
      <c r="E1170" t="s">
        <v>2639</v>
      </c>
      <c r="F1170" t="str">
        <f>INDEX('Bảng Giá'!$L$2:$L$64,MATCH(TRIM('References data'!E1170),'Bảng Giá'!$K$2:$K$64,0))</f>
        <v>Hà Nội</v>
      </c>
      <c r="G1170" t="str">
        <f t="shared" si="18"/>
        <v>Hà Nội-Hà Nội</v>
      </c>
      <c r="H1170" t="str">
        <f>INDEX('Bảng Giá'!$N$2:$N$46,MATCH('References data'!G1170,'Bảng Giá'!$Q$2:$Q$46,0))</f>
        <v>Nội Tỉnh</v>
      </c>
    </row>
    <row r="1171" spans="1:8" x14ac:dyDescent="0.25">
      <c r="A1171" s="12" t="s">
        <v>2998</v>
      </c>
      <c r="B1171" t="s">
        <v>2639</v>
      </c>
      <c r="C1171" s="45" t="str">
        <f>INDEX('Bảng Giá'!$L$2:$L$64,MATCH(TRIM('References data'!B1171),'Bảng Giá'!$K$2:$K$64,0))</f>
        <v>Hà Nội</v>
      </c>
      <c r="D1171" s="43" t="s">
        <v>3003</v>
      </c>
      <c r="E1171" t="s">
        <v>2639</v>
      </c>
      <c r="F1171" t="str">
        <f>INDEX('Bảng Giá'!$L$2:$L$64,MATCH(TRIM('References data'!E1171),'Bảng Giá'!$K$2:$K$64,0))</f>
        <v>Hà Nội</v>
      </c>
      <c r="G1171" t="str">
        <f t="shared" si="18"/>
        <v>Hà Nội-Hà Nội</v>
      </c>
      <c r="H1171" t="str">
        <f>INDEX('Bảng Giá'!$N$2:$N$46,MATCH('References data'!G1171,'Bảng Giá'!$Q$2:$Q$46,0))</f>
        <v>Nội Tỉnh</v>
      </c>
    </row>
    <row r="1172" spans="1:8" x14ac:dyDescent="0.25">
      <c r="A1172" s="12" t="s">
        <v>2998</v>
      </c>
      <c r="B1172" t="s">
        <v>2639</v>
      </c>
      <c r="C1172" s="45" t="str">
        <f>INDEX('Bảng Giá'!$L$2:$L$64,MATCH(TRIM('References data'!B1172),'Bảng Giá'!$K$2:$K$64,0))</f>
        <v>Hà Nội</v>
      </c>
      <c r="D1172" s="43" t="s">
        <v>3003</v>
      </c>
      <c r="E1172" t="s">
        <v>2639</v>
      </c>
      <c r="F1172" t="str">
        <f>INDEX('Bảng Giá'!$L$2:$L$64,MATCH(TRIM('References data'!E1172),'Bảng Giá'!$K$2:$K$64,0))</f>
        <v>Hà Nội</v>
      </c>
      <c r="G1172" t="str">
        <f t="shared" si="18"/>
        <v>Hà Nội-Hà Nội</v>
      </c>
      <c r="H1172" t="str">
        <f>INDEX('Bảng Giá'!$N$2:$N$46,MATCH('References data'!G1172,'Bảng Giá'!$Q$2:$Q$46,0))</f>
        <v>Nội Tỉnh</v>
      </c>
    </row>
    <row r="1173" spans="1:8" x14ac:dyDescent="0.25">
      <c r="A1173" s="12" t="s">
        <v>2761</v>
      </c>
      <c r="B1173" t="s">
        <v>2639</v>
      </c>
      <c r="C1173" s="45" t="str">
        <f>INDEX('Bảng Giá'!$L$2:$L$64,MATCH(TRIM('References data'!B1173),'Bảng Giá'!$K$2:$K$64,0))</f>
        <v>Hà Nội</v>
      </c>
      <c r="D1173" s="43" t="s">
        <v>3003</v>
      </c>
      <c r="E1173" t="s">
        <v>2639</v>
      </c>
      <c r="F1173" t="str">
        <f>INDEX('Bảng Giá'!$L$2:$L$64,MATCH(TRIM('References data'!E1173),'Bảng Giá'!$K$2:$K$64,0))</f>
        <v>Hà Nội</v>
      </c>
      <c r="G1173" t="str">
        <f t="shared" si="18"/>
        <v>Hà Nội-Hà Nội</v>
      </c>
      <c r="H1173" t="str">
        <f>INDEX('Bảng Giá'!$N$2:$N$46,MATCH('References data'!G1173,'Bảng Giá'!$Q$2:$Q$46,0))</f>
        <v>Nội Tỉnh</v>
      </c>
    </row>
    <row r="1174" spans="1:8" x14ac:dyDescent="0.25">
      <c r="A1174" s="12" t="s">
        <v>2761</v>
      </c>
      <c r="B1174" t="s">
        <v>2639</v>
      </c>
      <c r="C1174" s="45" t="str">
        <f>INDEX('Bảng Giá'!$L$2:$L$64,MATCH(TRIM('References data'!B1174),'Bảng Giá'!$K$2:$K$64,0))</f>
        <v>Hà Nội</v>
      </c>
      <c r="D1174" s="43" t="s">
        <v>3003</v>
      </c>
      <c r="E1174" t="s">
        <v>2639</v>
      </c>
      <c r="F1174" t="str">
        <f>INDEX('Bảng Giá'!$L$2:$L$64,MATCH(TRIM('References data'!E1174),'Bảng Giá'!$K$2:$K$64,0))</f>
        <v>Hà Nội</v>
      </c>
      <c r="G1174" t="str">
        <f t="shared" si="18"/>
        <v>Hà Nội-Hà Nội</v>
      </c>
      <c r="H1174" t="str">
        <f>INDEX('Bảng Giá'!$N$2:$N$46,MATCH('References data'!G1174,'Bảng Giá'!$Q$2:$Q$46,0))</f>
        <v>Nội Tỉnh</v>
      </c>
    </row>
    <row r="1175" spans="1:8" x14ac:dyDescent="0.25">
      <c r="A1175" s="12" t="s">
        <v>2640</v>
      </c>
      <c r="B1175" t="s">
        <v>2639</v>
      </c>
      <c r="C1175" s="45" t="str">
        <f>INDEX('Bảng Giá'!$L$2:$L$64,MATCH(TRIM('References data'!B1175),'Bảng Giá'!$K$2:$K$64,0))</f>
        <v>Hà Nội</v>
      </c>
      <c r="D1175" s="43" t="s">
        <v>3003</v>
      </c>
      <c r="E1175" t="s">
        <v>2639</v>
      </c>
      <c r="F1175" t="str">
        <f>INDEX('Bảng Giá'!$L$2:$L$64,MATCH(TRIM('References data'!E1175),'Bảng Giá'!$K$2:$K$64,0))</f>
        <v>Hà Nội</v>
      </c>
      <c r="G1175" t="str">
        <f t="shared" si="18"/>
        <v>Hà Nội-Hà Nội</v>
      </c>
      <c r="H1175" t="str">
        <f>INDEX('Bảng Giá'!$N$2:$N$46,MATCH('References data'!G1175,'Bảng Giá'!$Q$2:$Q$46,0))</f>
        <v>Nội Tỉnh</v>
      </c>
    </row>
    <row r="1176" spans="1:8" x14ac:dyDescent="0.25">
      <c r="A1176" s="12" t="s">
        <v>2995</v>
      </c>
      <c r="B1176" t="s">
        <v>2639</v>
      </c>
      <c r="C1176" s="45" t="str">
        <f>INDEX('Bảng Giá'!$L$2:$L$64,MATCH(TRIM('References data'!B1176),'Bảng Giá'!$K$2:$K$64,0))</f>
        <v>Hà Nội</v>
      </c>
      <c r="D1176" s="43" t="s">
        <v>3003</v>
      </c>
      <c r="E1176" t="s">
        <v>2639</v>
      </c>
      <c r="F1176" t="str">
        <f>INDEX('Bảng Giá'!$L$2:$L$64,MATCH(TRIM('References data'!E1176),'Bảng Giá'!$K$2:$K$64,0))</f>
        <v>Hà Nội</v>
      </c>
      <c r="G1176" t="str">
        <f t="shared" si="18"/>
        <v>Hà Nội-Hà Nội</v>
      </c>
      <c r="H1176" t="str">
        <f>INDEX('Bảng Giá'!$N$2:$N$46,MATCH('References data'!G1176,'Bảng Giá'!$Q$2:$Q$46,0))</f>
        <v>Nội Tỉnh</v>
      </c>
    </row>
    <row r="1177" spans="1:8" x14ac:dyDescent="0.25">
      <c r="A1177" s="12" t="s">
        <v>2761</v>
      </c>
      <c r="B1177" t="s">
        <v>2639</v>
      </c>
      <c r="C1177" s="45" t="str">
        <f>INDEX('Bảng Giá'!$L$2:$L$64,MATCH(TRIM('References data'!B1177),'Bảng Giá'!$K$2:$K$64,0))</f>
        <v>Hà Nội</v>
      </c>
      <c r="D1177" s="43" t="s">
        <v>3003</v>
      </c>
      <c r="E1177" t="s">
        <v>2639</v>
      </c>
      <c r="F1177" t="str">
        <f>INDEX('Bảng Giá'!$L$2:$L$64,MATCH(TRIM('References data'!E1177),'Bảng Giá'!$K$2:$K$64,0))</f>
        <v>Hà Nội</v>
      </c>
      <c r="G1177" t="str">
        <f t="shared" si="18"/>
        <v>Hà Nội-Hà Nội</v>
      </c>
      <c r="H1177" t="str">
        <f>INDEX('Bảng Giá'!$N$2:$N$46,MATCH('References data'!G1177,'Bảng Giá'!$Q$2:$Q$46,0))</f>
        <v>Nội Tỉnh</v>
      </c>
    </row>
    <row r="1178" spans="1:8" x14ac:dyDescent="0.25">
      <c r="A1178" s="12" t="s">
        <v>2753</v>
      </c>
      <c r="B1178" t="s">
        <v>2639</v>
      </c>
      <c r="C1178" s="45" t="str">
        <f>INDEX('Bảng Giá'!$L$2:$L$64,MATCH(TRIM('References data'!B1178),'Bảng Giá'!$K$2:$K$64,0))</f>
        <v>Hà Nội</v>
      </c>
      <c r="D1178" s="43" t="s">
        <v>3003</v>
      </c>
      <c r="E1178" t="s">
        <v>2639</v>
      </c>
      <c r="F1178" t="str">
        <f>INDEX('Bảng Giá'!$L$2:$L$64,MATCH(TRIM('References data'!E1178),'Bảng Giá'!$K$2:$K$64,0))</f>
        <v>Hà Nội</v>
      </c>
      <c r="G1178" t="str">
        <f t="shared" si="18"/>
        <v>Hà Nội-Hà Nội</v>
      </c>
      <c r="H1178" t="str">
        <f>INDEX('Bảng Giá'!$N$2:$N$46,MATCH('References data'!G1178,'Bảng Giá'!$Q$2:$Q$46,0))</f>
        <v>Nội Tỉnh</v>
      </c>
    </row>
    <row r="1179" spans="1:8" x14ac:dyDescent="0.25">
      <c r="A1179" s="12" t="s">
        <v>3005</v>
      </c>
      <c r="B1179" t="s">
        <v>2639</v>
      </c>
      <c r="C1179" s="45" t="str">
        <f>INDEX('Bảng Giá'!$L$2:$L$64,MATCH(TRIM('References data'!B1179),'Bảng Giá'!$K$2:$K$64,0))</f>
        <v>Hà Nội</v>
      </c>
      <c r="D1179" s="43" t="s">
        <v>3003</v>
      </c>
      <c r="E1179" t="s">
        <v>2639</v>
      </c>
      <c r="F1179" t="str">
        <f>INDEX('Bảng Giá'!$L$2:$L$64,MATCH(TRIM('References data'!E1179),'Bảng Giá'!$K$2:$K$64,0))</f>
        <v>Hà Nội</v>
      </c>
      <c r="G1179" t="str">
        <f t="shared" si="18"/>
        <v>Hà Nội-Hà Nội</v>
      </c>
      <c r="H1179" t="str">
        <f>INDEX('Bảng Giá'!$N$2:$N$46,MATCH('References data'!G1179,'Bảng Giá'!$Q$2:$Q$46,0))</f>
        <v>Nội Tỉnh</v>
      </c>
    </row>
    <row r="1180" spans="1:8" x14ac:dyDescent="0.25">
      <c r="A1180" s="12" t="s">
        <v>2754</v>
      </c>
      <c r="B1180" t="s">
        <v>2639</v>
      </c>
      <c r="C1180" s="45" t="str">
        <f>INDEX('Bảng Giá'!$L$2:$L$64,MATCH(TRIM('References data'!B1180),'Bảng Giá'!$K$2:$K$64,0))</f>
        <v>Hà Nội</v>
      </c>
      <c r="D1180" s="43" t="s">
        <v>3003</v>
      </c>
      <c r="E1180" t="s">
        <v>2639</v>
      </c>
      <c r="F1180" t="str">
        <f>INDEX('Bảng Giá'!$L$2:$L$64,MATCH(TRIM('References data'!E1180),'Bảng Giá'!$K$2:$K$64,0))</f>
        <v>Hà Nội</v>
      </c>
      <c r="G1180" t="str">
        <f t="shared" si="18"/>
        <v>Hà Nội-Hà Nội</v>
      </c>
      <c r="H1180" t="str">
        <f>INDEX('Bảng Giá'!$N$2:$N$46,MATCH('References data'!G1180,'Bảng Giá'!$Q$2:$Q$46,0))</f>
        <v>Nội Tỉnh</v>
      </c>
    </row>
    <row r="1181" spans="1:8" x14ac:dyDescent="0.25">
      <c r="A1181" s="12" t="s">
        <v>3008</v>
      </c>
      <c r="B1181" t="s">
        <v>2639</v>
      </c>
      <c r="C1181" s="45" t="str">
        <f>INDEX('Bảng Giá'!$L$2:$L$64,MATCH(TRIM('References data'!B1181),'Bảng Giá'!$K$2:$K$64,0))</f>
        <v>Hà Nội</v>
      </c>
      <c r="D1181" s="43" t="s">
        <v>2724</v>
      </c>
      <c r="E1181" t="s">
        <v>2639</v>
      </c>
      <c r="F1181" t="str">
        <f>INDEX('Bảng Giá'!$L$2:$L$64,MATCH(TRIM('References data'!E1181),'Bảng Giá'!$K$2:$K$64,0))</f>
        <v>Hà Nội</v>
      </c>
      <c r="G1181" t="str">
        <f t="shared" si="18"/>
        <v>Hà Nội-Hà Nội</v>
      </c>
      <c r="H1181" t="str">
        <f>INDEX('Bảng Giá'!$N$2:$N$46,MATCH('References data'!G1181,'Bảng Giá'!$Q$2:$Q$46,0))</f>
        <v>Nội Tỉnh</v>
      </c>
    </row>
    <row r="1182" spans="1:8" x14ac:dyDescent="0.25">
      <c r="A1182" s="12" t="s">
        <v>2700</v>
      </c>
      <c r="B1182" t="s">
        <v>2639</v>
      </c>
      <c r="C1182" s="45" t="str">
        <f>INDEX('Bảng Giá'!$L$2:$L$64,MATCH(TRIM('References data'!B1182),'Bảng Giá'!$K$2:$K$64,0))</f>
        <v>Hà Nội</v>
      </c>
      <c r="D1182" s="43" t="s">
        <v>3003</v>
      </c>
      <c r="E1182" t="s">
        <v>2639</v>
      </c>
      <c r="F1182" t="str">
        <f>INDEX('Bảng Giá'!$L$2:$L$64,MATCH(TRIM('References data'!E1182),'Bảng Giá'!$K$2:$K$64,0))</f>
        <v>Hà Nội</v>
      </c>
      <c r="G1182" t="str">
        <f t="shared" si="18"/>
        <v>Hà Nội-Hà Nội</v>
      </c>
      <c r="H1182" t="str">
        <f>INDEX('Bảng Giá'!$N$2:$N$46,MATCH('References data'!G1182,'Bảng Giá'!$Q$2:$Q$46,0))</f>
        <v>Nội Tỉnh</v>
      </c>
    </row>
    <row r="1183" spans="1:8" x14ac:dyDescent="0.25">
      <c r="A1183" s="12" t="s">
        <v>2996</v>
      </c>
      <c r="B1183" t="s">
        <v>2639</v>
      </c>
      <c r="C1183" s="45" t="str">
        <f>INDEX('Bảng Giá'!$L$2:$L$64,MATCH(TRIM('References data'!B1183),'Bảng Giá'!$K$2:$K$64,0))</f>
        <v>Hà Nội</v>
      </c>
      <c r="D1183" s="43" t="s">
        <v>3003</v>
      </c>
      <c r="E1183" t="s">
        <v>2639</v>
      </c>
      <c r="F1183" t="str">
        <f>INDEX('Bảng Giá'!$L$2:$L$64,MATCH(TRIM('References data'!E1183),'Bảng Giá'!$K$2:$K$64,0))</f>
        <v>Hà Nội</v>
      </c>
      <c r="G1183" t="str">
        <f t="shared" si="18"/>
        <v>Hà Nội-Hà Nội</v>
      </c>
      <c r="H1183" t="str">
        <f>INDEX('Bảng Giá'!$N$2:$N$46,MATCH('References data'!G1183,'Bảng Giá'!$Q$2:$Q$46,0))</f>
        <v>Nội Tỉnh</v>
      </c>
    </row>
    <row r="1184" spans="1:8" x14ac:dyDescent="0.25">
      <c r="A1184" s="12" t="s">
        <v>2761</v>
      </c>
      <c r="B1184" t="s">
        <v>2639</v>
      </c>
      <c r="C1184" s="45" t="str">
        <f>INDEX('Bảng Giá'!$L$2:$L$64,MATCH(TRIM('References data'!B1184),'Bảng Giá'!$K$2:$K$64,0))</f>
        <v>Hà Nội</v>
      </c>
      <c r="D1184" s="43" t="s">
        <v>3003</v>
      </c>
      <c r="E1184" t="s">
        <v>2639</v>
      </c>
      <c r="F1184" t="str">
        <f>INDEX('Bảng Giá'!$L$2:$L$64,MATCH(TRIM('References data'!E1184),'Bảng Giá'!$K$2:$K$64,0))</f>
        <v>Hà Nội</v>
      </c>
      <c r="G1184" t="str">
        <f t="shared" si="18"/>
        <v>Hà Nội-Hà Nội</v>
      </c>
      <c r="H1184" t="str">
        <f>INDEX('Bảng Giá'!$N$2:$N$46,MATCH('References data'!G1184,'Bảng Giá'!$Q$2:$Q$46,0))</f>
        <v>Nội Tỉnh</v>
      </c>
    </row>
    <row r="1185" spans="1:8" x14ac:dyDescent="0.25">
      <c r="A1185" s="12" t="s">
        <v>2724</v>
      </c>
      <c r="B1185" t="s">
        <v>2639</v>
      </c>
      <c r="C1185" s="45" t="str">
        <f>INDEX('Bảng Giá'!$L$2:$L$64,MATCH(TRIM('References data'!B1185),'Bảng Giá'!$K$2:$K$64,0))</f>
        <v>Hà Nội</v>
      </c>
      <c r="D1185" s="43" t="s">
        <v>3003</v>
      </c>
      <c r="E1185" t="s">
        <v>2639</v>
      </c>
      <c r="F1185" t="str">
        <f>INDEX('Bảng Giá'!$L$2:$L$64,MATCH(TRIM('References data'!E1185),'Bảng Giá'!$K$2:$K$64,0))</f>
        <v>Hà Nội</v>
      </c>
      <c r="G1185" t="str">
        <f t="shared" si="18"/>
        <v>Hà Nội-Hà Nội</v>
      </c>
      <c r="H1185" t="str">
        <f>INDEX('Bảng Giá'!$N$2:$N$46,MATCH('References data'!G1185,'Bảng Giá'!$Q$2:$Q$46,0))</f>
        <v>Nội Tỉnh</v>
      </c>
    </row>
    <row r="1186" spans="1:8" x14ac:dyDescent="0.25">
      <c r="A1186" s="12" t="s">
        <v>2640</v>
      </c>
      <c r="B1186" t="s">
        <v>2639</v>
      </c>
      <c r="C1186" s="45" t="str">
        <f>INDEX('Bảng Giá'!$L$2:$L$64,MATCH(TRIM('References data'!B1186),'Bảng Giá'!$K$2:$K$64,0))</f>
        <v>Hà Nội</v>
      </c>
      <c r="D1186" s="43" t="s">
        <v>3003</v>
      </c>
      <c r="E1186" t="s">
        <v>2639</v>
      </c>
      <c r="F1186" t="str">
        <f>INDEX('Bảng Giá'!$L$2:$L$64,MATCH(TRIM('References data'!E1186),'Bảng Giá'!$K$2:$K$64,0))</f>
        <v>Hà Nội</v>
      </c>
      <c r="G1186" t="str">
        <f t="shared" si="18"/>
        <v>Hà Nội-Hà Nội</v>
      </c>
      <c r="H1186" t="str">
        <f>INDEX('Bảng Giá'!$N$2:$N$46,MATCH('References data'!G1186,'Bảng Giá'!$Q$2:$Q$46,0))</f>
        <v>Nội Tỉnh</v>
      </c>
    </row>
    <row r="1187" spans="1:8" x14ac:dyDescent="0.25">
      <c r="A1187" s="12" t="s">
        <v>3000</v>
      </c>
      <c r="B1187" t="s">
        <v>2639</v>
      </c>
      <c r="C1187" s="45" t="str">
        <f>INDEX('Bảng Giá'!$L$2:$L$64,MATCH(TRIM('References data'!B1187),'Bảng Giá'!$K$2:$K$64,0))</f>
        <v>Hà Nội</v>
      </c>
      <c r="D1187" s="43" t="s">
        <v>3003</v>
      </c>
      <c r="E1187" t="s">
        <v>2639</v>
      </c>
      <c r="F1187" t="str">
        <f>INDEX('Bảng Giá'!$L$2:$L$64,MATCH(TRIM('References data'!E1187),'Bảng Giá'!$K$2:$K$64,0))</f>
        <v>Hà Nội</v>
      </c>
      <c r="G1187" t="str">
        <f t="shared" si="18"/>
        <v>Hà Nội-Hà Nội</v>
      </c>
      <c r="H1187" t="str">
        <f>INDEX('Bảng Giá'!$N$2:$N$46,MATCH('References data'!G1187,'Bảng Giá'!$Q$2:$Q$46,0))</f>
        <v>Nội Tỉnh</v>
      </c>
    </row>
    <row r="1188" spans="1:8" x14ac:dyDescent="0.25">
      <c r="A1188" s="12" t="s">
        <v>2649</v>
      </c>
      <c r="B1188" t="s">
        <v>2639</v>
      </c>
      <c r="C1188" s="45" t="str">
        <f>INDEX('Bảng Giá'!$L$2:$L$64,MATCH(TRIM('References data'!B1188),'Bảng Giá'!$K$2:$K$64,0))</f>
        <v>Hà Nội</v>
      </c>
      <c r="D1188" s="43" t="s">
        <v>3003</v>
      </c>
      <c r="E1188" t="s">
        <v>2639</v>
      </c>
      <c r="F1188" t="str">
        <f>INDEX('Bảng Giá'!$L$2:$L$64,MATCH(TRIM('References data'!E1188),'Bảng Giá'!$K$2:$K$64,0))</f>
        <v>Hà Nội</v>
      </c>
      <c r="G1188" t="str">
        <f t="shared" si="18"/>
        <v>Hà Nội-Hà Nội</v>
      </c>
      <c r="H1188" t="str">
        <f>INDEX('Bảng Giá'!$N$2:$N$46,MATCH('References data'!G1188,'Bảng Giá'!$Q$2:$Q$46,0))</f>
        <v>Nội Tỉnh</v>
      </c>
    </row>
    <row r="1189" spans="1:8" x14ac:dyDescent="0.25">
      <c r="A1189" s="12" t="s">
        <v>2993</v>
      </c>
      <c r="B1189" t="s">
        <v>2639</v>
      </c>
      <c r="C1189" s="45" t="str">
        <f>INDEX('Bảng Giá'!$L$2:$L$64,MATCH(TRIM('References data'!B1189),'Bảng Giá'!$K$2:$K$64,0))</f>
        <v>Hà Nội</v>
      </c>
      <c r="D1189" s="43" t="s">
        <v>3003</v>
      </c>
      <c r="E1189" t="s">
        <v>2639</v>
      </c>
      <c r="F1189" t="str">
        <f>INDEX('Bảng Giá'!$L$2:$L$64,MATCH(TRIM('References data'!E1189),'Bảng Giá'!$K$2:$K$64,0))</f>
        <v>Hà Nội</v>
      </c>
      <c r="G1189" t="str">
        <f t="shared" si="18"/>
        <v>Hà Nội-Hà Nội</v>
      </c>
      <c r="H1189" t="str">
        <f>INDEX('Bảng Giá'!$N$2:$N$46,MATCH('References data'!G1189,'Bảng Giá'!$Q$2:$Q$46,0))</f>
        <v>Nội Tỉnh</v>
      </c>
    </row>
    <row r="1190" spans="1:8" x14ac:dyDescent="0.25">
      <c r="A1190" s="12" t="s">
        <v>2761</v>
      </c>
      <c r="B1190" t="s">
        <v>2639</v>
      </c>
      <c r="C1190" s="45" t="str">
        <f>INDEX('Bảng Giá'!$L$2:$L$64,MATCH(TRIM('References data'!B1190),'Bảng Giá'!$K$2:$K$64,0))</f>
        <v>Hà Nội</v>
      </c>
      <c r="D1190" s="43" t="s">
        <v>3003</v>
      </c>
      <c r="E1190" t="s">
        <v>2639</v>
      </c>
      <c r="F1190" t="str">
        <f>INDEX('Bảng Giá'!$L$2:$L$64,MATCH(TRIM('References data'!E1190),'Bảng Giá'!$K$2:$K$64,0))</f>
        <v>Hà Nội</v>
      </c>
      <c r="G1190" t="str">
        <f t="shared" si="18"/>
        <v>Hà Nội-Hà Nội</v>
      </c>
      <c r="H1190" t="str">
        <f>INDEX('Bảng Giá'!$N$2:$N$46,MATCH('References data'!G1190,'Bảng Giá'!$Q$2:$Q$46,0))</f>
        <v>Nội Tỉnh</v>
      </c>
    </row>
    <row r="1191" spans="1:8" x14ac:dyDescent="0.25">
      <c r="A1191" s="12" t="s">
        <v>2753</v>
      </c>
      <c r="B1191" t="s">
        <v>2639</v>
      </c>
      <c r="C1191" s="45" t="str">
        <f>INDEX('Bảng Giá'!$L$2:$L$64,MATCH(TRIM('References data'!B1191),'Bảng Giá'!$K$2:$K$64,0))</f>
        <v>Hà Nội</v>
      </c>
      <c r="D1191" s="43" t="s">
        <v>3003</v>
      </c>
      <c r="E1191" t="s">
        <v>2639</v>
      </c>
      <c r="F1191" t="str">
        <f>INDEX('Bảng Giá'!$L$2:$L$64,MATCH(TRIM('References data'!E1191),'Bảng Giá'!$K$2:$K$64,0))</f>
        <v>Hà Nội</v>
      </c>
      <c r="G1191" t="str">
        <f t="shared" si="18"/>
        <v>Hà Nội-Hà Nội</v>
      </c>
      <c r="H1191" t="str">
        <f>INDEX('Bảng Giá'!$N$2:$N$46,MATCH('References data'!G1191,'Bảng Giá'!$Q$2:$Q$46,0))</f>
        <v>Nội Tỉnh</v>
      </c>
    </row>
    <row r="1192" spans="1:8" x14ac:dyDescent="0.25">
      <c r="A1192" s="12" t="s">
        <v>2994</v>
      </c>
      <c r="B1192" t="s">
        <v>2639</v>
      </c>
      <c r="C1192" s="45" t="str">
        <f>INDEX('Bảng Giá'!$L$2:$L$64,MATCH(TRIM('References data'!B1192),'Bảng Giá'!$K$2:$K$64,0))</f>
        <v>Hà Nội</v>
      </c>
      <c r="D1192" s="43" t="s">
        <v>3003</v>
      </c>
      <c r="E1192" t="s">
        <v>2639</v>
      </c>
      <c r="F1192" t="str">
        <f>INDEX('Bảng Giá'!$L$2:$L$64,MATCH(TRIM('References data'!E1192),'Bảng Giá'!$K$2:$K$64,0))</f>
        <v>Hà Nội</v>
      </c>
      <c r="G1192" t="str">
        <f t="shared" si="18"/>
        <v>Hà Nội-Hà Nội</v>
      </c>
      <c r="H1192" t="str">
        <f>INDEX('Bảng Giá'!$N$2:$N$46,MATCH('References data'!G1192,'Bảng Giá'!$Q$2:$Q$46,0))</f>
        <v>Nội Tỉnh</v>
      </c>
    </row>
    <row r="1193" spans="1:8" x14ac:dyDescent="0.25">
      <c r="A1193" s="12" t="s">
        <v>2995</v>
      </c>
      <c r="B1193" t="s">
        <v>2639</v>
      </c>
      <c r="C1193" s="45" t="str">
        <f>INDEX('Bảng Giá'!$L$2:$L$64,MATCH(TRIM('References data'!B1193),'Bảng Giá'!$K$2:$K$64,0))</f>
        <v>Hà Nội</v>
      </c>
      <c r="D1193" s="43" t="s">
        <v>3003</v>
      </c>
      <c r="E1193" t="s">
        <v>2639</v>
      </c>
      <c r="F1193" t="str">
        <f>INDEX('Bảng Giá'!$L$2:$L$64,MATCH(TRIM('References data'!E1193),'Bảng Giá'!$K$2:$K$64,0))</f>
        <v>Hà Nội</v>
      </c>
      <c r="G1193" t="str">
        <f t="shared" si="18"/>
        <v>Hà Nội-Hà Nội</v>
      </c>
      <c r="H1193" t="str">
        <f>INDEX('Bảng Giá'!$N$2:$N$46,MATCH('References data'!G1193,'Bảng Giá'!$Q$2:$Q$46,0))</f>
        <v>Nội Tỉnh</v>
      </c>
    </row>
    <row r="1194" spans="1:8" x14ac:dyDescent="0.25">
      <c r="A1194" s="12" t="s">
        <v>3000</v>
      </c>
      <c r="B1194" t="s">
        <v>2639</v>
      </c>
      <c r="C1194" s="45" t="str">
        <f>INDEX('Bảng Giá'!$L$2:$L$64,MATCH(TRIM('References data'!B1194),'Bảng Giá'!$K$2:$K$64,0))</f>
        <v>Hà Nội</v>
      </c>
      <c r="D1194" s="43" t="s">
        <v>3003</v>
      </c>
      <c r="E1194" t="s">
        <v>2639</v>
      </c>
      <c r="F1194" t="str">
        <f>INDEX('Bảng Giá'!$L$2:$L$64,MATCH(TRIM('References data'!E1194),'Bảng Giá'!$K$2:$K$64,0))</f>
        <v>Hà Nội</v>
      </c>
      <c r="G1194" t="str">
        <f t="shared" si="18"/>
        <v>Hà Nội-Hà Nội</v>
      </c>
      <c r="H1194" t="str">
        <f>INDEX('Bảng Giá'!$N$2:$N$46,MATCH('References data'!G1194,'Bảng Giá'!$Q$2:$Q$46,0))</f>
        <v>Nội Tỉnh</v>
      </c>
    </row>
    <row r="1195" spans="1:8" x14ac:dyDescent="0.25">
      <c r="A1195" s="12" t="s">
        <v>2654</v>
      </c>
      <c r="B1195" t="s">
        <v>2639</v>
      </c>
      <c r="C1195" s="45" t="str">
        <f>INDEX('Bảng Giá'!$L$2:$L$64,MATCH(TRIM('References data'!B1195),'Bảng Giá'!$K$2:$K$64,0))</f>
        <v>Hà Nội</v>
      </c>
      <c r="D1195" s="43" t="s">
        <v>3003</v>
      </c>
      <c r="E1195" t="s">
        <v>2639</v>
      </c>
      <c r="F1195" t="str">
        <f>INDEX('Bảng Giá'!$L$2:$L$64,MATCH(TRIM('References data'!E1195),'Bảng Giá'!$K$2:$K$64,0))</f>
        <v>Hà Nội</v>
      </c>
      <c r="G1195" t="str">
        <f t="shared" si="18"/>
        <v>Hà Nội-Hà Nội</v>
      </c>
      <c r="H1195" t="str">
        <f>INDEX('Bảng Giá'!$N$2:$N$46,MATCH('References data'!G1195,'Bảng Giá'!$Q$2:$Q$46,0))</f>
        <v>Nội Tỉnh</v>
      </c>
    </row>
    <row r="1196" spans="1:8" x14ac:dyDescent="0.25">
      <c r="A1196" s="12" t="s">
        <v>3000</v>
      </c>
      <c r="B1196" t="s">
        <v>2639</v>
      </c>
      <c r="C1196" s="45" t="str">
        <f>INDEX('Bảng Giá'!$L$2:$L$64,MATCH(TRIM('References data'!B1196),'Bảng Giá'!$K$2:$K$64,0))</f>
        <v>Hà Nội</v>
      </c>
      <c r="D1196" s="43" t="s">
        <v>3003</v>
      </c>
      <c r="E1196" t="s">
        <v>2639</v>
      </c>
      <c r="F1196" t="str">
        <f>INDEX('Bảng Giá'!$L$2:$L$64,MATCH(TRIM('References data'!E1196),'Bảng Giá'!$K$2:$K$64,0))</f>
        <v>Hà Nội</v>
      </c>
      <c r="G1196" t="str">
        <f t="shared" si="18"/>
        <v>Hà Nội-Hà Nội</v>
      </c>
      <c r="H1196" t="str">
        <f>INDEX('Bảng Giá'!$N$2:$N$46,MATCH('References data'!G1196,'Bảng Giá'!$Q$2:$Q$46,0))</f>
        <v>Nội Tỉnh</v>
      </c>
    </row>
    <row r="1197" spans="1:8" x14ac:dyDescent="0.25">
      <c r="A1197" s="12" t="s">
        <v>3005</v>
      </c>
      <c r="B1197" t="s">
        <v>2639</v>
      </c>
      <c r="C1197" s="45" t="str">
        <f>INDEX('Bảng Giá'!$L$2:$L$64,MATCH(TRIM('References data'!B1197),'Bảng Giá'!$K$2:$K$64,0))</f>
        <v>Hà Nội</v>
      </c>
      <c r="D1197" s="43" t="s">
        <v>3003</v>
      </c>
      <c r="E1197" t="s">
        <v>2639</v>
      </c>
      <c r="F1197" t="str">
        <f>INDEX('Bảng Giá'!$L$2:$L$64,MATCH(TRIM('References data'!E1197),'Bảng Giá'!$K$2:$K$64,0))</f>
        <v>Hà Nội</v>
      </c>
      <c r="G1197" t="str">
        <f t="shared" si="18"/>
        <v>Hà Nội-Hà Nội</v>
      </c>
      <c r="H1197" t="str">
        <f>INDEX('Bảng Giá'!$N$2:$N$46,MATCH('References data'!G1197,'Bảng Giá'!$Q$2:$Q$46,0))</f>
        <v>Nội Tỉnh</v>
      </c>
    </row>
    <row r="1198" spans="1:8" x14ac:dyDescent="0.25">
      <c r="A1198" s="12" t="s">
        <v>2761</v>
      </c>
      <c r="B1198" t="s">
        <v>2639</v>
      </c>
      <c r="C1198" s="45" t="str">
        <f>INDEX('Bảng Giá'!$L$2:$L$64,MATCH(TRIM('References data'!B1198),'Bảng Giá'!$K$2:$K$64,0))</f>
        <v>Hà Nội</v>
      </c>
      <c r="D1198" s="43" t="s">
        <v>3003</v>
      </c>
      <c r="E1198" t="s">
        <v>2639</v>
      </c>
      <c r="F1198" t="str">
        <f>INDEX('Bảng Giá'!$L$2:$L$64,MATCH(TRIM('References data'!E1198),'Bảng Giá'!$K$2:$K$64,0))</f>
        <v>Hà Nội</v>
      </c>
      <c r="G1198" t="str">
        <f t="shared" si="18"/>
        <v>Hà Nội-Hà Nội</v>
      </c>
      <c r="H1198" t="str">
        <f>INDEX('Bảng Giá'!$N$2:$N$46,MATCH('References data'!G1198,'Bảng Giá'!$Q$2:$Q$46,0))</f>
        <v>Nội Tỉnh</v>
      </c>
    </row>
    <row r="1199" spans="1:8" x14ac:dyDescent="0.25">
      <c r="A1199" s="12" t="s">
        <v>3007</v>
      </c>
      <c r="B1199" t="s">
        <v>2639</v>
      </c>
      <c r="C1199" s="45" t="str">
        <f>INDEX('Bảng Giá'!$L$2:$L$64,MATCH(TRIM('References data'!B1199),'Bảng Giá'!$K$2:$K$64,0))</f>
        <v>Hà Nội</v>
      </c>
      <c r="D1199" s="43" t="s">
        <v>3003</v>
      </c>
      <c r="E1199" t="s">
        <v>2639</v>
      </c>
      <c r="F1199" t="str">
        <f>INDEX('Bảng Giá'!$L$2:$L$64,MATCH(TRIM('References data'!E1199),'Bảng Giá'!$K$2:$K$64,0))</f>
        <v>Hà Nội</v>
      </c>
      <c r="G1199" t="str">
        <f t="shared" si="18"/>
        <v>Hà Nội-Hà Nội</v>
      </c>
      <c r="H1199" t="str">
        <f>INDEX('Bảng Giá'!$N$2:$N$46,MATCH('References data'!G1199,'Bảng Giá'!$Q$2:$Q$46,0))</f>
        <v>Nội Tỉnh</v>
      </c>
    </row>
    <row r="1200" spans="1:8" x14ac:dyDescent="0.25">
      <c r="A1200" s="12" t="s">
        <v>2688</v>
      </c>
      <c r="B1200" t="s">
        <v>2639</v>
      </c>
      <c r="C1200" s="45" t="str">
        <f>INDEX('Bảng Giá'!$L$2:$L$64,MATCH(TRIM('References data'!B1200),'Bảng Giá'!$K$2:$K$64,0))</f>
        <v>Hà Nội</v>
      </c>
      <c r="D1200" s="43" t="s">
        <v>3003</v>
      </c>
      <c r="E1200" t="s">
        <v>2639</v>
      </c>
      <c r="F1200" t="str">
        <f>INDEX('Bảng Giá'!$L$2:$L$64,MATCH(TRIM('References data'!E1200),'Bảng Giá'!$K$2:$K$64,0))</f>
        <v>Hà Nội</v>
      </c>
      <c r="G1200" t="str">
        <f t="shared" si="18"/>
        <v>Hà Nội-Hà Nội</v>
      </c>
      <c r="H1200" t="str">
        <f>INDEX('Bảng Giá'!$N$2:$N$46,MATCH('References data'!G1200,'Bảng Giá'!$Q$2:$Q$46,0))</f>
        <v>Nội Tỉnh</v>
      </c>
    </row>
    <row r="1201" spans="1:8" x14ac:dyDescent="0.25">
      <c r="A1201" s="12" t="s">
        <v>3007</v>
      </c>
      <c r="B1201" t="s">
        <v>2639</v>
      </c>
      <c r="C1201" s="45" t="str">
        <f>INDEX('Bảng Giá'!$L$2:$L$64,MATCH(TRIM('References data'!B1201),'Bảng Giá'!$K$2:$K$64,0))</f>
        <v>Hà Nội</v>
      </c>
      <c r="D1201" s="43" t="s">
        <v>3003</v>
      </c>
      <c r="E1201" t="s">
        <v>2639</v>
      </c>
      <c r="F1201" t="str">
        <f>INDEX('Bảng Giá'!$L$2:$L$64,MATCH(TRIM('References data'!E1201),'Bảng Giá'!$K$2:$K$64,0))</f>
        <v>Hà Nội</v>
      </c>
      <c r="G1201" t="str">
        <f t="shared" si="18"/>
        <v>Hà Nội-Hà Nội</v>
      </c>
      <c r="H1201" t="str">
        <f>INDEX('Bảng Giá'!$N$2:$N$46,MATCH('References data'!G1201,'Bảng Giá'!$Q$2:$Q$46,0))</f>
        <v>Nội Tỉnh</v>
      </c>
    </row>
    <row r="1202" spans="1:8" x14ac:dyDescent="0.25">
      <c r="A1202" s="12" t="s">
        <v>3003</v>
      </c>
      <c r="B1202" t="s">
        <v>2639</v>
      </c>
      <c r="C1202" s="45" t="str">
        <f>INDEX('Bảng Giá'!$L$2:$L$64,MATCH(TRIM('References data'!B1202),'Bảng Giá'!$K$2:$K$64,0))</f>
        <v>Hà Nội</v>
      </c>
      <c r="D1202" s="43" t="s">
        <v>3003</v>
      </c>
      <c r="E1202" t="s">
        <v>2639</v>
      </c>
      <c r="F1202" t="str">
        <f>INDEX('Bảng Giá'!$L$2:$L$64,MATCH(TRIM('References data'!E1202),'Bảng Giá'!$K$2:$K$64,0))</f>
        <v>Hà Nội</v>
      </c>
      <c r="G1202" t="str">
        <f t="shared" si="18"/>
        <v>Hà Nội-Hà Nội</v>
      </c>
      <c r="H1202" t="str">
        <f>INDEX('Bảng Giá'!$N$2:$N$46,MATCH('References data'!G1202,'Bảng Giá'!$Q$2:$Q$46,0))</f>
        <v>Nội Tỉnh</v>
      </c>
    </row>
    <row r="1203" spans="1:8" x14ac:dyDescent="0.25">
      <c r="A1203" s="12" t="s">
        <v>3007</v>
      </c>
      <c r="B1203" t="s">
        <v>2639</v>
      </c>
      <c r="C1203" s="45" t="str">
        <f>INDEX('Bảng Giá'!$L$2:$L$64,MATCH(TRIM('References data'!B1203),'Bảng Giá'!$K$2:$K$64,0))</f>
        <v>Hà Nội</v>
      </c>
      <c r="D1203" s="43" t="s">
        <v>3003</v>
      </c>
      <c r="E1203" t="s">
        <v>2639</v>
      </c>
      <c r="F1203" t="str">
        <f>INDEX('Bảng Giá'!$L$2:$L$64,MATCH(TRIM('References data'!E1203),'Bảng Giá'!$K$2:$K$64,0))</f>
        <v>Hà Nội</v>
      </c>
      <c r="G1203" t="str">
        <f t="shared" si="18"/>
        <v>Hà Nội-Hà Nội</v>
      </c>
      <c r="H1203" t="str">
        <f>INDEX('Bảng Giá'!$N$2:$N$46,MATCH('References data'!G1203,'Bảng Giá'!$Q$2:$Q$46,0))</f>
        <v>Nội Tỉnh</v>
      </c>
    </row>
    <row r="1204" spans="1:8" x14ac:dyDescent="0.25">
      <c r="A1204" s="12" t="s">
        <v>2993</v>
      </c>
      <c r="B1204" t="s">
        <v>2639</v>
      </c>
      <c r="C1204" s="45" t="str">
        <f>INDEX('Bảng Giá'!$L$2:$L$64,MATCH(TRIM('References data'!B1204),'Bảng Giá'!$K$2:$K$64,0))</f>
        <v>Hà Nội</v>
      </c>
      <c r="D1204" s="43" t="s">
        <v>3003</v>
      </c>
      <c r="E1204" t="s">
        <v>2639</v>
      </c>
      <c r="F1204" t="str">
        <f>INDEX('Bảng Giá'!$L$2:$L$64,MATCH(TRIM('References data'!E1204),'Bảng Giá'!$K$2:$K$64,0))</f>
        <v>Hà Nội</v>
      </c>
      <c r="G1204" t="str">
        <f t="shared" si="18"/>
        <v>Hà Nội-Hà Nội</v>
      </c>
      <c r="H1204" t="str">
        <f>INDEX('Bảng Giá'!$N$2:$N$46,MATCH('References data'!G1204,'Bảng Giá'!$Q$2:$Q$46,0))</f>
        <v>Nội Tỉnh</v>
      </c>
    </row>
    <row r="1205" spans="1:8" x14ac:dyDescent="0.25">
      <c r="A1205" s="12" t="s">
        <v>3000</v>
      </c>
      <c r="B1205" t="s">
        <v>2639</v>
      </c>
      <c r="C1205" s="45" t="str">
        <f>INDEX('Bảng Giá'!$L$2:$L$64,MATCH(TRIM('References data'!B1205),'Bảng Giá'!$K$2:$K$64,0))</f>
        <v>Hà Nội</v>
      </c>
      <c r="D1205" s="43" t="s">
        <v>3003</v>
      </c>
      <c r="E1205" t="s">
        <v>2639</v>
      </c>
      <c r="F1205" t="str">
        <f>INDEX('Bảng Giá'!$L$2:$L$64,MATCH(TRIM('References data'!E1205),'Bảng Giá'!$K$2:$K$64,0))</f>
        <v>Hà Nội</v>
      </c>
      <c r="G1205" t="str">
        <f t="shared" si="18"/>
        <v>Hà Nội-Hà Nội</v>
      </c>
      <c r="H1205" t="str">
        <f>INDEX('Bảng Giá'!$N$2:$N$46,MATCH('References data'!G1205,'Bảng Giá'!$Q$2:$Q$46,0))</f>
        <v>Nội Tỉnh</v>
      </c>
    </row>
    <row r="1206" spans="1:8" x14ac:dyDescent="0.25">
      <c r="A1206" s="12" t="s">
        <v>2640</v>
      </c>
      <c r="B1206" t="s">
        <v>2639</v>
      </c>
      <c r="C1206" s="45" t="str">
        <f>INDEX('Bảng Giá'!$L$2:$L$64,MATCH(TRIM('References data'!B1206),'Bảng Giá'!$K$2:$K$64,0))</f>
        <v>Hà Nội</v>
      </c>
      <c r="D1206" s="43" t="s">
        <v>3003</v>
      </c>
      <c r="E1206" t="s">
        <v>2639</v>
      </c>
      <c r="F1206" t="str">
        <f>INDEX('Bảng Giá'!$L$2:$L$64,MATCH(TRIM('References data'!E1206),'Bảng Giá'!$K$2:$K$64,0))</f>
        <v>Hà Nội</v>
      </c>
      <c r="G1206" t="str">
        <f t="shared" si="18"/>
        <v>Hà Nội-Hà Nội</v>
      </c>
      <c r="H1206" t="str">
        <f>INDEX('Bảng Giá'!$N$2:$N$46,MATCH('References data'!G1206,'Bảng Giá'!$Q$2:$Q$46,0))</f>
        <v>Nội Tỉnh</v>
      </c>
    </row>
    <row r="1207" spans="1:8" x14ac:dyDescent="0.25">
      <c r="A1207" s="12" t="s">
        <v>2640</v>
      </c>
      <c r="B1207" t="s">
        <v>2639</v>
      </c>
      <c r="C1207" s="45" t="str">
        <f>INDEX('Bảng Giá'!$L$2:$L$64,MATCH(TRIM('References data'!B1207),'Bảng Giá'!$K$2:$K$64,0))</f>
        <v>Hà Nội</v>
      </c>
      <c r="D1207" s="43" t="s">
        <v>3003</v>
      </c>
      <c r="E1207" t="s">
        <v>2639</v>
      </c>
      <c r="F1207" t="str">
        <f>INDEX('Bảng Giá'!$L$2:$L$64,MATCH(TRIM('References data'!E1207),'Bảng Giá'!$K$2:$K$64,0))</f>
        <v>Hà Nội</v>
      </c>
      <c r="G1207" t="str">
        <f t="shared" si="18"/>
        <v>Hà Nội-Hà Nội</v>
      </c>
      <c r="H1207" t="str">
        <f>INDEX('Bảng Giá'!$N$2:$N$46,MATCH('References data'!G1207,'Bảng Giá'!$Q$2:$Q$46,0))</f>
        <v>Nội Tỉnh</v>
      </c>
    </row>
    <row r="1208" spans="1:8" x14ac:dyDescent="0.25">
      <c r="A1208" s="12" t="s">
        <v>3002</v>
      </c>
      <c r="B1208" t="s">
        <v>2639</v>
      </c>
      <c r="C1208" s="45" t="str">
        <f>INDEX('Bảng Giá'!$L$2:$L$64,MATCH(TRIM('References data'!B1208),'Bảng Giá'!$K$2:$K$64,0))</f>
        <v>Hà Nội</v>
      </c>
      <c r="D1208" s="43" t="s">
        <v>3003</v>
      </c>
      <c r="E1208" t="s">
        <v>2639</v>
      </c>
      <c r="F1208" t="str">
        <f>INDEX('Bảng Giá'!$L$2:$L$64,MATCH(TRIM('References data'!E1208),'Bảng Giá'!$K$2:$K$64,0))</f>
        <v>Hà Nội</v>
      </c>
      <c r="G1208" t="str">
        <f t="shared" si="18"/>
        <v>Hà Nội-Hà Nội</v>
      </c>
      <c r="H1208" t="str">
        <f>INDEX('Bảng Giá'!$N$2:$N$46,MATCH('References data'!G1208,'Bảng Giá'!$Q$2:$Q$46,0))</f>
        <v>Nội Tỉnh</v>
      </c>
    </row>
    <row r="1209" spans="1:8" x14ac:dyDescent="0.25">
      <c r="A1209" s="12" t="s">
        <v>2654</v>
      </c>
      <c r="B1209" t="s">
        <v>2639</v>
      </c>
      <c r="C1209" s="45" t="str">
        <f>INDEX('Bảng Giá'!$L$2:$L$64,MATCH(TRIM('References data'!B1209),'Bảng Giá'!$K$2:$K$64,0))</f>
        <v>Hà Nội</v>
      </c>
      <c r="D1209" s="43" t="s">
        <v>3003</v>
      </c>
      <c r="E1209" t="s">
        <v>2639</v>
      </c>
      <c r="F1209" t="str">
        <f>INDEX('Bảng Giá'!$L$2:$L$64,MATCH(TRIM('References data'!E1209),'Bảng Giá'!$K$2:$K$64,0))</f>
        <v>Hà Nội</v>
      </c>
      <c r="G1209" t="str">
        <f t="shared" si="18"/>
        <v>Hà Nội-Hà Nội</v>
      </c>
      <c r="H1209" t="str">
        <f>INDEX('Bảng Giá'!$N$2:$N$46,MATCH('References data'!G1209,'Bảng Giá'!$Q$2:$Q$46,0))</f>
        <v>Nội Tỉnh</v>
      </c>
    </row>
    <row r="1210" spans="1:8" x14ac:dyDescent="0.25">
      <c r="A1210" s="12" t="s">
        <v>3003</v>
      </c>
      <c r="B1210" t="s">
        <v>2639</v>
      </c>
      <c r="C1210" s="45" t="str">
        <f>INDEX('Bảng Giá'!$L$2:$L$64,MATCH(TRIM('References data'!B1210),'Bảng Giá'!$K$2:$K$64,0))</f>
        <v>Hà Nội</v>
      </c>
      <c r="D1210" s="43" t="s">
        <v>3003</v>
      </c>
      <c r="E1210" t="s">
        <v>2639</v>
      </c>
      <c r="F1210" t="str">
        <f>INDEX('Bảng Giá'!$L$2:$L$64,MATCH(TRIM('References data'!E1210),'Bảng Giá'!$K$2:$K$64,0))</f>
        <v>Hà Nội</v>
      </c>
      <c r="G1210" t="str">
        <f t="shared" si="18"/>
        <v>Hà Nội-Hà Nội</v>
      </c>
      <c r="H1210" t="str">
        <f>INDEX('Bảng Giá'!$N$2:$N$46,MATCH('References data'!G1210,'Bảng Giá'!$Q$2:$Q$46,0))</f>
        <v>Nội Tỉnh</v>
      </c>
    </row>
    <row r="1211" spans="1:8" x14ac:dyDescent="0.25">
      <c r="A1211" s="12" t="s">
        <v>3000</v>
      </c>
      <c r="B1211" t="s">
        <v>2639</v>
      </c>
      <c r="C1211" s="45" t="str">
        <f>INDEX('Bảng Giá'!$L$2:$L$64,MATCH(TRIM('References data'!B1211),'Bảng Giá'!$K$2:$K$64,0))</f>
        <v>Hà Nội</v>
      </c>
      <c r="D1211" s="43" t="s">
        <v>3003</v>
      </c>
      <c r="E1211" t="s">
        <v>2639</v>
      </c>
      <c r="F1211" t="str">
        <f>INDEX('Bảng Giá'!$L$2:$L$64,MATCH(TRIM('References data'!E1211),'Bảng Giá'!$K$2:$K$64,0))</f>
        <v>Hà Nội</v>
      </c>
      <c r="G1211" t="str">
        <f t="shared" si="18"/>
        <v>Hà Nội-Hà Nội</v>
      </c>
      <c r="H1211" t="str">
        <f>INDEX('Bảng Giá'!$N$2:$N$46,MATCH('References data'!G1211,'Bảng Giá'!$Q$2:$Q$46,0))</f>
        <v>Nội Tỉnh</v>
      </c>
    </row>
    <row r="1212" spans="1:8" x14ac:dyDescent="0.25">
      <c r="A1212" s="12" t="s">
        <v>2998</v>
      </c>
      <c r="B1212" t="s">
        <v>2639</v>
      </c>
      <c r="C1212" s="45" t="str">
        <f>INDEX('Bảng Giá'!$L$2:$L$64,MATCH(TRIM('References data'!B1212),'Bảng Giá'!$K$2:$K$64,0))</f>
        <v>Hà Nội</v>
      </c>
      <c r="D1212" s="43" t="s">
        <v>3003</v>
      </c>
      <c r="E1212" t="s">
        <v>2639</v>
      </c>
      <c r="F1212" t="str">
        <f>INDEX('Bảng Giá'!$L$2:$L$64,MATCH(TRIM('References data'!E1212),'Bảng Giá'!$K$2:$K$64,0))</f>
        <v>Hà Nội</v>
      </c>
      <c r="G1212" t="str">
        <f t="shared" si="18"/>
        <v>Hà Nội-Hà Nội</v>
      </c>
      <c r="H1212" t="str">
        <f>INDEX('Bảng Giá'!$N$2:$N$46,MATCH('References data'!G1212,'Bảng Giá'!$Q$2:$Q$46,0))</f>
        <v>Nội Tỉnh</v>
      </c>
    </row>
    <row r="1213" spans="1:8" x14ac:dyDescent="0.25">
      <c r="A1213" s="12" t="s">
        <v>3003</v>
      </c>
      <c r="B1213" t="s">
        <v>2639</v>
      </c>
      <c r="C1213" s="45" t="str">
        <f>INDEX('Bảng Giá'!$L$2:$L$64,MATCH(TRIM('References data'!B1213),'Bảng Giá'!$K$2:$K$64,0))</f>
        <v>Hà Nội</v>
      </c>
      <c r="D1213" s="43" t="s">
        <v>3003</v>
      </c>
      <c r="E1213" t="s">
        <v>2639</v>
      </c>
      <c r="F1213" t="str">
        <f>INDEX('Bảng Giá'!$L$2:$L$64,MATCH(TRIM('References data'!E1213),'Bảng Giá'!$K$2:$K$64,0))</f>
        <v>Hà Nội</v>
      </c>
      <c r="G1213" t="str">
        <f t="shared" si="18"/>
        <v>Hà Nội-Hà Nội</v>
      </c>
      <c r="H1213" t="str">
        <f>INDEX('Bảng Giá'!$N$2:$N$46,MATCH('References data'!G1213,'Bảng Giá'!$Q$2:$Q$46,0))</f>
        <v>Nội Tỉnh</v>
      </c>
    </row>
    <row r="1214" spans="1:8" x14ac:dyDescent="0.25">
      <c r="A1214" s="12" t="s">
        <v>2640</v>
      </c>
      <c r="B1214" t="s">
        <v>2639</v>
      </c>
      <c r="C1214" s="45" t="str">
        <f>INDEX('Bảng Giá'!$L$2:$L$64,MATCH(TRIM('References data'!B1214),'Bảng Giá'!$K$2:$K$64,0))</f>
        <v>Hà Nội</v>
      </c>
      <c r="D1214" s="43" t="s">
        <v>3003</v>
      </c>
      <c r="E1214" t="s">
        <v>2639</v>
      </c>
      <c r="F1214" t="str">
        <f>INDEX('Bảng Giá'!$L$2:$L$64,MATCH(TRIM('References data'!E1214),'Bảng Giá'!$K$2:$K$64,0))</f>
        <v>Hà Nội</v>
      </c>
      <c r="G1214" t="str">
        <f t="shared" si="18"/>
        <v>Hà Nội-Hà Nội</v>
      </c>
      <c r="H1214" t="str">
        <f>INDEX('Bảng Giá'!$N$2:$N$46,MATCH('References data'!G1214,'Bảng Giá'!$Q$2:$Q$46,0))</f>
        <v>Nội Tỉnh</v>
      </c>
    </row>
    <row r="1215" spans="1:8" x14ac:dyDescent="0.25">
      <c r="A1215" s="12" t="s">
        <v>2999</v>
      </c>
      <c r="B1215" t="s">
        <v>2639</v>
      </c>
      <c r="C1215" s="45" t="str">
        <f>INDEX('Bảng Giá'!$L$2:$L$64,MATCH(TRIM('References data'!B1215),'Bảng Giá'!$K$2:$K$64,0))</f>
        <v>Hà Nội</v>
      </c>
      <c r="D1215" s="43" t="s">
        <v>3003</v>
      </c>
      <c r="E1215" t="s">
        <v>2639</v>
      </c>
      <c r="F1215" t="str">
        <f>INDEX('Bảng Giá'!$L$2:$L$64,MATCH(TRIM('References data'!E1215),'Bảng Giá'!$K$2:$K$64,0))</f>
        <v>Hà Nội</v>
      </c>
      <c r="G1215" t="str">
        <f t="shared" si="18"/>
        <v>Hà Nội-Hà Nội</v>
      </c>
      <c r="H1215" t="str">
        <f>INDEX('Bảng Giá'!$N$2:$N$46,MATCH('References data'!G1215,'Bảng Giá'!$Q$2:$Q$46,0))</f>
        <v>Nội Tỉnh</v>
      </c>
    </row>
    <row r="1216" spans="1:8" x14ac:dyDescent="0.25">
      <c r="A1216" s="12" t="s">
        <v>2997</v>
      </c>
      <c r="B1216" t="s">
        <v>2639</v>
      </c>
      <c r="C1216" s="45" t="str">
        <f>INDEX('Bảng Giá'!$L$2:$L$64,MATCH(TRIM('References data'!B1216),'Bảng Giá'!$K$2:$K$64,0))</f>
        <v>Hà Nội</v>
      </c>
      <c r="D1216" s="43" t="s">
        <v>3003</v>
      </c>
      <c r="E1216" t="s">
        <v>2639</v>
      </c>
      <c r="F1216" t="str">
        <f>INDEX('Bảng Giá'!$L$2:$L$64,MATCH(TRIM('References data'!E1216),'Bảng Giá'!$K$2:$K$64,0))</f>
        <v>Hà Nội</v>
      </c>
      <c r="G1216" t="str">
        <f t="shared" si="18"/>
        <v>Hà Nội-Hà Nội</v>
      </c>
      <c r="H1216" t="str">
        <f>INDEX('Bảng Giá'!$N$2:$N$46,MATCH('References data'!G1216,'Bảng Giá'!$Q$2:$Q$46,0))</f>
        <v>Nội Tỉnh</v>
      </c>
    </row>
    <row r="1217" spans="1:8" x14ac:dyDescent="0.25">
      <c r="A1217" s="12" t="s">
        <v>3001</v>
      </c>
      <c r="B1217" t="s">
        <v>2639</v>
      </c>
      <c r="C1217" s="45" t="str">
        <f>INDEX('Bảng Giá'!$L$2:$L$64,MATCH(TRIM('References data'!B1217),'Bảng Giá'!$K$2:$K$64,0))</f>
        <v>Hà Nội</v>
      </c>
      <c r="D1217" s="43" t="s">
        <v>3003</v>
      </c>
      <c r="E1217" t="s">
        <v>2639</v>
      </c>
      <c r="F1217" t="str">
        <f>INDEX('Bảng Giá'!$L$2:$L$64,MATCH(TRIM('References data'!E1217),'Bảng Giá'!$K$2:$K$64,0))</f>
        <v>Hà Nội</v>
      </c>
      <c r="G1217" t="str">
        <f t="shared" si="18"/>
        <v>Hà Nội-Hà Nội</v>
      </c>
      <c r="H1217" t="str">
        <f>INDEX('Bảng Giá'!$N$2:$N$46,MATCH('References data'!G1217,'Bảng Giá'!$Q$2:$Q$46,0))</f>
        <v>Nội Tỉnh</v>
      </c>
    </row>
    <row r="1218" spans="1:8" x14ac:dyDescent="0.25">
      <c r="A1218" s="12" t="s">
        <v>3005</v>
      </c>
      <c r="B1218" t="s">
        <v>2639</v>
      </c>
      <c r="C1218" s="45" t="str">
        <f>INDEX('Bảng Giá'!$L$2:$L$64,MATCH(TRIM('References data'!B1218),'Bảng Giá'!$K$2:$K$64,0))</f>
        <v>Hà Nội</v>
      </c>
      <c r="D1218" s="43" t="s">
        <v>3003</v>
      </c>
      <c r="E1218" t="s">
        <v>2639</v>
      </c>
      <c r="F1218" t="str">
        <f>INDEX('Bảng Giá'!$L$2:$L$64,MATCH(TRIM('References data'!E1218),'Bảng Giá'!$K$2:$K$64,0))</f>
        <v>Hà Nội</v>
      </c>
      <c r="G1218" t="str">
        <f t="shared" si="18"/>
        <v>Hà Nội-Hà Nội</v>
      </c>
      <c r="H1218" t="str">
        <f>INDEX('Bảng Giá'!$N$2:$N$46,MATCH('References data'!G1218,'Bảng Giá'!$Q$2:$Q$46,0))</f>
        <v>Nội Tỉnh</v>
      </c>
    </row>
    <row r="1219" spans="1:8" x14ac:dyDescent="0.25">
      <c r="A1219" s="12" t="s">
        <v>2654</v>
      </c>
      <c r="B1219" t="s">
        <v>2639</v>
      </c>
      <c r="C1219" s="45" t="str">
        <f>INDEX('Bảng Giá'!$L$2:$L$64,MATCH(TRIM('References data'!B1219),'Bảng Giá'!$K$2:$K$64,0))</f>
        <v>Hà Nội</v>
      </c>
      <c r="D1219" s="43" t="s">
        <v>3003</v>
      </c>
      <c r="E1219" t="s">
        <v>2639</v>
      </c>
      <c r="F1219" t="str">
        <f>INDEX('Bảng Giá'!$L$2:$L$64,MATCH(TRIM('References data'!E1219),'Bảng Giá'!$K$2:$K$64,0))</f>
        <v>Hà Nội</v>
      </c>
      <c r="G1219" t="str">
        <f t="shared" si="18"/>
        <v>Hà Nội-Hà Nội</v>
      </c>
      <c r="H1219" t="str">
        <f>INDEX('Bảng Giá'!$N$2:$N$46,MATCH('References data'!G1219,'Bảng Giá'!$Q$2:$Q$46,0))</f>
        <v>Nội Tỉnh</v>
      </c>
    </row>
    <row r="1220" spans="1:8" x14ac:dyDescent="0.25">
      <c r="A1220" s="12" t="s">
        <v>3000</v>
      </c>
      <c r="B1220" t="s">
        <v>2639</v>
      </c>
      <c r="C1220" s="45" t="str">
        <f>INDEX('Bảng Giá'!$L$2:$L$64,MATCH(TRIM('References data'!B1220),'Bảng Giá'!$K$2:$K$64,0))</f>
        <v>Hà Nội</v>
      </c>
      <c r="D1220" s="43" t="s">
        <v>3003</v>
      </c>
      <c r="E1220" t="s">
        <v>2639</v>
      </c>
      <c r="F1220" t="str">
        <f>INDEX('Bảng Giá'!$L$2:$L$64,MATCH(TRIM('References data'!E1220),'Bảng Giá'!$K$2:$K$64,0))</f>
        <v>Hà Nội</v>
      </c>
      <c r="G1220" t="str">
        <f t="shared" ref="G1220:G1283" si="19">C1220&amp;"-"&amp;F1220</f>
        <v>Hà Nội-Hà Nội</v>
      </c>
      <c r="H1220" t="str">
        <f>INDEX('Bảng Giá'!$N$2:$N$46,MATCH('References data'!G1220,'Bảng Giá'!$Q$2:$Q$46,0))</f>
        <v>Nội Tỉnh</v>
      </c>
    </row>
    <row r="1221" spans="1:8" x14ac:dyDescent="0.25">
      <c r="A1221" s="12" t="s">
        <v>2753</v>
      </c>
      <c r="B1221" t="s">
        <v>2639</v>
      </c>
      <c r="C1221" s="45" t="str">
        <f>INDEX('Bảng Giá'!$L$2:$L$64,MATCH(TRIM('References data'!B1221),'Bảng Giá'!$K$2:$K$64,0))</f>
        <v>Hà Nội</v>
      </c>
      <c r="D1221" s="43" t="s">
        <v>3003</v>
      </c>
      <c r="E1221" t="s">
        <v>2639</v>
      </c>
      <c r="F1221" t="str">
        <f>INDEX('Bảng Giá'!$L$2:$L$64,MATCH(TRIM('References data'!E1221),'Bảng Giá'!$K$2:$K$64,0))</f>
        <v>Hà Nội</v>
      </c>
      <c r="G1221" t="str">
        <f t="shared" si="19"/>
        <v>Hà Nội-Hà Nội</v>
      </c>
      <c r="H1221" t="str">
        <f>INDEX('Bảng Giá'!$N$2:$N$46,MATCH('References data'!G1221,'Bảng Giá'!$Q$2:$Q$46,0))</f>
        <v>Nội Tỉnh</v>
      </c>
    </row>
    <row r="1222" spans="1:8" x14ac:dyDescent="0.25">
      <c r="A1222" s="12" t="s">
        <v>3003</v>
      </c>
      <c r="B1222" t="s">
        <v>2639</v>
      </c>
      <c r="C1222" s="45" t="str">
        <f>INDEX('Bảng Giá'!$L$2:$L$64,MATCH(TRIM('References data'!B1222),'Bảng Giá'!$K$2:$K$64,0))</f>
        <v>Hà Nội</v>
      </c>
      <c r="D1222" s="43" t="s">
        <v>3003</v>
      </c>
      <c r="E1222" t="s">
        <v>2639</v>
      </c>
      <c r="F1222" t="str">
        <f>INDEX('Bảng Giá'!$L$2:$L$64,MATCH(TRIM('References data'!E1222),'Bảng Giá'!$K$2:$K$64,0))</f>
        <v>Hà Nội</v>
      </c>
      <c r="G1222" t="str">
        <f t="shared" si="19"/>
        <v>Hà Nội-Hà Nội</v>
      </c>
      <c r="H1222" t="str">
        <f>INDEX('Bảng Giá'!$N$2:$N$46,MATCH('References data'!G1222,'Bảng Giá'!$Q$2:$Q$46,0))</f>
        <v>Nội Tỉnh</v>
      </c>
    </row>
    <row r="1223" spans="1:8" x14ac:dyDescent="0.25">
      <c r="A1223" s="12" t="s">
        <v>2993</v>
      </c>
      <c r="B1223" t="s">
        <v>2639</v>
      </c>
      <c r="C1223" s="45" t="str">
        <f>INDEX('Bảng Giá'!$L$2:$L$64,MATCH(TRIM('References data'!B1223),'Bảng Giá'!$K$2:$K$64,0))</f>
        <v>Hà Nội</v>
      </c>
      <c r="D1223" s="43" t="s">
        <v>3003</v>
      </c>
      <c r="E1223" t="s">
        <v>2639</v>
      </c>
      <c r="F1223" t="str">
        <f>INDEX('Bảng Giá'!$L$2:$L$64,MATCH(TRIM('References data'!E1223),'Bảng Giá'!$K$2:$K$64,0))</f>
        <v>Hà Nội</v>
      </c>
      <c r="G1223" t="str">
        <f t="shared" si="19"/>
        <v>Hà Nội-Hà Nội</v>
      </c>
      <c r="H1223" t="str">
        <f>INDEX('Bảng Giá'!$N$2:$N$46,MATCH('References data'!G1223,'Bảng Giá'!$Q$2:$Q$46,0))</f>
        <v>Nội Tỉnh</v>
      </c>
    </row>
    <row r="1224" spans="1:8" x14ac:dyDescent="0.25">
      <c r="A1224" s="12" t="s">
        <v>3006</v>
      </c>
      <c r="B1224" t="s">
        <v>2639</v>
      </c>
      <c r="C1224" s="45" t="str">
        <f>INDEX('Bảng Giá'!$L$2:$L$64,MATCH(TRIM('References data'!B1224),'Bảng Giá'!$K$2:$K$64,0))</f>
        <v>Hà Nội</v>
      </c>
      <c r="D1224" s="43" t="s">
        <v>3003</v>
      </c>
      <c r="E1224" t="s">
        <v>2639</v>
      </c>
      <c r="F1224" t="str">
        <f>INDEX('Bảng Giá'!$L$2:$L$64,MATCH(TRIM('References data'!E1224),'Bảng Giá'!$K$2:$K$64,0))</f>
        <v>Hà Nội</v>
      </c>
      <c r="G1224" t="str">
        <f t="shared" si="19"/>
        <v>Hà Nội-Hà Nội</v>
      </c>
      <c r="H1224" t="str">
        <f>INDEX('Bảng Giá'!$N$2:$N$46,MATCH('References data'!G1224,'Bảng Giá'!$Q$2:$Q$46,0))</f>
        <v>Nội Tỉnh</v>
      </c>
    </row>
    <row r="1225" spans="1:8" x14ac:dyDescent="0.25">
      <c r="A1225" s="12" t="s">
        <v>2995</v>
      </c>
      <c r="B1225" t="s">
        <v>2639</v>
      </c>
      <c r="C1225" s="45" t="str">
        <f>INDEX('Bảng Giá'!$L$2:$L$64,MATCH(TRIM('References data'!B1225),'Bảng Giá'!$K$2:$K$64,0))</f>
        <v>Hà Nội</v>
      </c>
      <c r="D1225" s="43" t="s">
        <v>3003</v>
      </c>
      <c r="E1225" t="s">
        <v>2639</v>
      </c>
      <c r="F1225" t="str">
        <f>INDEX('Bảng Giá'!$L$2:$L$64,MATCH(TRIM('References data'!E1225),'Bảng Giá'!$K$2:$K$64,0))</f>
        <v>Hà Nội</v>
      </c>
      <c r="G1225" t="str">
        <f t="shared" si="19"/>
        <v>Hà Nội-Hà Nội</v>
      </c>
      <c r="H1225" t="str">
        <f>INDEX('Bảng Giá'!$N$2:$N$46,MATCH('References data'!G1225,'Bảng Giá'!$Q$2:$Q$46,0))</f>
        <v>Nội Tỉnh</v>
      </c>
    </row>
    <row r="1226" spans="1:8" x14ac:dyDescent="0.25">
      <c r="A1226" s="12" t="s">
        <v>2994</v>
      </c>
      <c r="B1226" t="s">
        <v>2639</v>
      </c>
      <c r="C1226" s="45" t="str">
        <f>INDEX('Bảng Giá'!$L$2:$L$64,MATCH(TRIM('References data'!B1226),'Bảng Giá'!$K$2:$K$64,0))</f>
        <v>Hà Nội</v>
      </c>
      <c r="D1226" s="43" t="s">
        <v>3003</v>
      </c>
      <c r="E1226" t="s">
        <v>2639</v>
      </c>
      <c r="F1226" t="str">
        <f>INDEX('Bảng Giá'!$L$2:$L$64,MATCH(TRIM('References data'!E1226),'Bảng Giá'!$K$2:$K$64,0))</f>
        <v>Hà Nội</v>
      </c>
      <c r="G1226" t="str">
        <f t="shared" si="19"/>
        <v>Hà Nội-Hà Nội</v>
      </c>
      <c r="H1226" t="str">
        <f>INDEX('Bảng Giá'!$N$2:$N$46,MATCH('References data'!G1226,'Bảng Giá'!$Q$2:$Q$46,0))</f>
        <v>Nội Tỉnh</v>
      </c>
    </row>
    <row r="1227" spans="1:8" x14ac:dyDescent="0.25">
      <c r="A1227" s="12" t="s">
        <v>2638</v>
      </c>
      <c r="B1227" t="s">
        <v>2639</v>
      </c>
      <c r="C1227" s="45" t="str">
        <f>INDEX('Bảng Giá'!$L$2:$L$64,MATCH(TRIM('References data'!B1227),'Bảng Giá'!$K$2:$K$64,0))</f>
        <v>Hà Nội</v>
      </c>
      <c r="D1227" s="43" t="s">
        <v>3003</v>
      </c>
      <c r="E1227" t="s">
        <v>2639</v>
      </c>
      <c r="F1227" t="str">
        <f>INDEX('Bảng Giá'!$L$2:$L$64,MATCH(TRIM('References data'!E1227),'Bảng Giá'!$K$2:$K$64,0))</f>
        <v>Hà Nội</v>
      </c>
      <c r="G1227" t="str">
        <f t="shared" si="19"/>
        <v>Hà Nội-Hà Nội</v>
      </c>
      <c r="H1227" t="str">
        <f>INDEX('Bảng Giá'!$N$2:$N$46,MATCH('References data'!G1227,'Bảng Giá'!$Q$2:$Q$46,0))</f>
        <v>Nội Tỉnh</v>
      </c>
    </row>
    <row r="1228" spans="1:8" x14ac:dyDescent="0.25">
      <c r="A1228" s="12" t="s">
        <v>3002</v>
      </c>
      <c r="B1228" t="s">
        <v>2639</v>
      </c>
      <c r="C1228" s="45" t="str">
        <f>INDEX('Bảng Giá'!$L$2:$L$64,MATCH(TRIM('References data'!B1228),'Bảng Giá'!$K$2:$K$64,0))</f>
        <v>Hà Nội</v>
      </c>
      <c r="D1228" s="43" t="s">
        <v>3003</v>
      </c>
      <c r="E1228" t="s">
        <v>2639</v>
      </c>
      <c r="F1228" t="str">
        <f>INDEX('Bảng Giá'!$L$2:$L$64,MATCH(TRIM('References data'!E1228),'Bảng Giá'!$K$2:$K$64,0))</f>
        <v>Hà Nội</v>
      </c>
      <c r="G1228" t="str">
        <f t="shared" si="19"/>
        <v>Hà Nội-Hà Nội</v>
      </c>
      <c r="H1228" t="str">
        <f>INDEX('Bảng Giá'!$N$2:$N$46,MATCH('References data'!G1228,'Bảng Giá'!$Q$2:$Q$46,0))</f>
        <v>Nội Tỉnh</v>
      </c>
    </row>
    <row r="1229" spans="1:8" x14ac:dyDescent="0.25">
      <c r="A1229" s="12" t="s">
        <v>3000</v>
      </c>
      <c r="B1229" t="s">
        <v>2639</v>
      </c>
      <c r="C1229" s="45" t="str">
        <f>INDEX('Bảng Giá'!$L$2:$L$64,MATCH(TRIM('References data'!B1229),'Bảng Giá'!$K$2:$K$64,0))</f>
        <v>Hà Nội</v>
      </c>
      <c r="D1229" s="43" t="s">
        <v>3003</v>
      </c>
      <c r="E1229" t="s">
        <v>2639</v>
      </c>
      <c r="F1229" t="str">
        <f>INDEX('Bảng Giá'!$L$2:$L$64,MATCH(TRIM('References data'!E1229),'Bảng Giá'!$K$2:$K$64,0))</f>
        <v>Hà Nội</v>
      </c>
      <c r="G1229" t="str">
        <f t="shared" si="19"/>
        <v>Hà Nội-Hà Nội</v>
      </c>
      <c r="H1229" t="str">
        <f>INDEX('Bảng Giá'!$N$2:$N$46,MATCH('References data'!G1229,'Bảng Giá'!$Q$2:$Q$46,0))</f>
        <v>Nội Tỉnh</v>
      </c>
    </row>
    <row r="1230" spans="1:8" x14ac:dyDescent="0.25">
      <c r="A1230" s="12" t="s">
        <v>3003</v>
      </c>
      <c r="B1230" t="s">
        <v>2639</v>
      </c>
      <c r="C1230" s="45" t="str">
        <f>INDEX('Bảng Giá'!$L$2:$L$64,MATCH(TRIM('References data'!B1230),'Bảng Giá'!$K$2:$K$64,0))</f>
        <v>Hà Nội</v>
      </c>
      <c r="D1230" s="43" t="s">
        <v>3003</v>
      </c>
      <c r="E1230" t="s">
        <v>2639</v>
      </c>
      <c r="F1230" t="str">
        <f>INDEX('Bảng Giá'!$L$2:$L$64,MATCH(TRIM('References data'!E1230),'Bảng Giá'!$K$2:$K$64,0))</f>
        <v>Hà Nội</v>
      </c>
      <c r="G1230" t="str">
        <f t="shared" si="19"/>
        <v>Hà Nội-Hà Nội</v>
      </c>
      <c r="H1230" t="str">
        <f>INDEX('Bảng Giá'!$N$2:$N$46,MATCH('References data'!G1230,'Bảng Giá'!$Q$2:$Q$46,0))</f>
        <v>Nội Tỉnh</v>
      </c>
    </row>
    <row r="1231" spans="1:8" x14ac:dyDescent="0.25">
      <c r="A1231" s="12" t="s">
        <v>3000</v>
      </c>
      <c r="B1231" t="s">
        <v>2639</v>
      </c>
      <c r="C1231" s="45" t="str">
        <f>INDEX('Bảng Giá'!$L$2:$L$64,MATCH(TRIM('References data'!B1231),'Bảng Giá'!$K$2:$K$64,0))</f>
        <v>Hà Nội</v>
      </c>
      <c r="D1231" s="43" t="s">
        <v>3003</v>
      </c>
      <c r="E1231" t="s">
        <v>2639</v>
      </c>
      <c r="F1231" t="str">
        <f>INDEX('Bảng Giá'!$L$2:$L$64,MATCH(TRIM('References data'!E1231),'Bảng Giá'!$K$2:$K$64,0))</f>
        <v>Hà Nội</v>
      </c>
      <c r="G1231" t="str">
        <f t="shared" si="19"/>
        <v>Hà Nội-Hà Nội</v>
      </c>
      <c r="H1231" t="str">
        <f>INDEX('Bảng Giá'!$N$2:$N$46,MATCH('References data'!G1231,'Bảng Giá'!$Q$2:$Q$46,0))</f>
        <v>Nội Tỉnh</v>
      </c>
    </row>
    <row r="1232" spans="1:8" x14ac:dyDescent="0.25">
      <c r="A1232" s="12" t="s">
        <v>2761</v>
      </c>
      <c r="B1232" t="s">
        <v>2639</v>
      </c>
      <c r="C1232" s="45" t="str">
        <f>INDEX('Bảng Giá'!$L$2:$L$64,MATCH(TRIM('References data'!B1232),'Bảng Giá'!$K$2:$K$64,0))</f>
        <v>Hà Nội</v>
      </c>
      <c r="D1232" s="43" t="s">
        <v>3003</v>
      </c>
      <c r="E1232" t="s">
        <v>2639</v>
      </c>
      <c r="F1232" t="str">
        <f>INDEX('Bảng Giá'!$L$2:$L$64,MATCH(TRIM('References data'!E1232),'Bảng Giá'!$K$2:$K$64,0))</f>
        <v>Hà Nội</v>
      </c>
      <c r="G1232" t="str">
        <f t="shared" si="19"/>
        <v>Hà Nội-Hà Nội</v>
      </c>
      <c r="H1232" t="str">
        <f>INDEX('Bảng Giá'!$N$2:$N$46,MATCH('References data'!G1232,'Bảng Giá'!$Q$2:$Q$46,0))</f>
        <v>Nội Tỉnh</v>
      </c>
    </row>
    <row r="1233" spans="1:8" x14ac:dyDescent="0.25">
      <c r="A1233" s="12" t="s">
        <v>2640</v>
      </c>
      <c r="B1233" t="s">
        <v>2639</v>
      </c>
      <c r="C1233" s="45" t="str">
        <f>INDEX('Bảng Giá'!$L$2:$L$64,MATCH(TRIM('References data'!B1233),'Bảng Giá'!$K$2:$K$64,0))</f>
        <v>Hà Nội</v>
      </c>
      <c r="D1233" s="43" t="s">
        <v>3003</v>
      </c>
      <c r="E1233" t="s">
        <v>2639</v>
      </c>
      <c r="F1233" t="str">
        <f>INDEX('Bảng Giá'!$L$2:$L$64,MATCH(TRIM('References data'!E1233),'Bảng Giá'!$K$2:$K$64,0))</f>
        <v>Hà Nội</v>
      </c>
      <c r="G1233" t="str">
        <f t="shared" si="19"/>
        <v>Hà Nội-Hà Nội</v>
      </c>
      <c r="H1233" t="str">
        <f>INDEX('Bảng Giá'!$N$2:$N$46,MATCH('References data'!G1233,'Bảng Giá'!$Q$2:$Q$46,0))</f>
        <v>Nội Tỉnh</v>
      </c>
    </row>
    <row r="1234" spans="1:8" x14ac:dyDescent="0.25">
      <c r="A1234" s="12" t="s">
        <v>2700</v>
      </c>
      <c r="B1234" t="s">
        <v>2639</v>
      </c>
      <c r="C1234" s="45" t="str">
        <f>INDEX('Bảng Giá'!$L$2:$L$64,MATCH(TRIM('References data'!B1234),'Bảng Giá'!$K$2:$K$64,0))</f>
        <v>Hà Nội</v>
      </c>
      <c r="D1234" s="43" t="s">
        <v>3003</v>
      </c>
      <c r="E1234" t="s">
        <v>2639</v>
      </c>
      <c r="F1234" t="str">
        <f>INDEX('Bảng Giá'!$L$2:$L$64,MATCH(TRIM('References data'!E1234),'Bảng Giá'!$K$2:$K$64,0))</f>
        <v>Hà Nội</v>
      </c>
      <c r="G1234" t="str">
        <f t="shared" si="19"/>
        <v>Hà Nội-Hà Nội</v>
      </c>
      <c r="H1234" t="str">
        <f>INDEX('Bảng Giá'!$N$2:$N$46,MATCH('References data'!G1234,'Bảng Giá'!$Q$2:$Q$46,0))</f>
        <v>Nội Tỉnh</v>
      </c>
    </row>
    <row r="1235" spans="1:8" x14ac:dyDescent="0.25">
      <c r="A1235" s="12" t="s">
        <v>2700</v>
      </c>
      <c r="B1235" t="s">
        <v>2639</v>
      </c>
      <c r="C1235" s="45" t="str">
        <f>INDEX('Bảng Giá'!$L$2:$L$64,MATCH(TRIM('References data'!B1235),'Bảng Giá'!$K$2:$K$64,0))</f>
        <v>Hà Nội</v>
      </c>
      <c r="D1235" s="43" t="s">
        <v>3003</v>
      </c>
      <c r="E1235" t="s">
        <v>2639</v>
      </c>
      <c r="F1235" t="str">
        <f>INDEX('Bảng Giá'!$L$2:$L$64,MATCH(TRIM('References data'!E1235),'Bảng Giá'!$K$2:$K$64,0))</f>
        <v>Hà Nội</v>
      </c>
      <c r="G1235" t="str">
        <f t="shared" si="19"/>
        <v>Hà Nội-Hà Nội</v>
      </c>
      <c r="H1235" t="str">
        <f>INDEX('Bảng Giá'!$N$2:$N$46,MATCH('References data'!G1235,'Bảng Giá'!$Q$2:$Q$46,0))</f>
        <v>Nội Tỉnh</v>
      </c>
    </row>
    <row r="1236" spans="1:8" x14ac:dyDescent="0.25">
      <c r="A1236" s="12" t="s">
        <v>2638</v>
      </c>
      <c r="B1236" t="s">
        <v>2639</v>
      </c>
      <c r="C1236" s="45" t="str">
        <f>INDEX('Bảng Giá'!$L$2:$L$64,MATCH(TRIM('References data'!B1236),'Bảng Giá'!$K$2:$K$64,0))</f>
        <v>Hà Nội</v>
      </c>
      <c r="D1236" s="43" t="s">
        <v>3003</v>
      </c>
      <c r="E1236" t="s">
        <v>2639</v>
      </c>
      <c r="F1236" t="str">
        <f>INDEX('Bảng Giá'!$L$2:$L$64,MATCH(TRIM('References data'!E1236),'Bảng Giá'!$K$2:$K$64,0))</f>
        <v>Hà Nội</v>
      </c>
      <c r="G1236" t="str">
        <f t="shared" si="19"/>
        <v>Hà Nội-Hà Nội</v>
      </c>
      <c r="H1236" t="str">
        <f>INDEX('Bảng Giá'!$N$2:$N$46,MATCH('References data'!G1236,'Bảng Giá'!$Q$2:$Q$46,0))</f>
        <v>Nội Tỉnh</v>
      </c>
    </row>
    <row r="1237" spans="1:8" x14ac:dyDescent="0.25">
      <c r="A1237" s="12" t="s">
        <v>2761</v>
      </c>
      <c r="B1237" t="s">
        <v>2639</v>
      </c>
      <c r="C1237" s="45" t="str">
        <f>INDEX('Bảng Giá'!$L$2:$L$64,MATCH(TRIM('References data'!B1237),'Bảng Giá'!$K$2:$K$64,0))</f>
        <v>Hà Nội</v>
      </c>
      <c r="D1237" s="43" t="s">
        <v>3003</v>
      </c>
      <c r="E1237" t="s">
        <v>2639</v>
      </c>
      <c r="F1237" t="str">
        <f>INDEX('Bảng Giá'!$L$2:$L$64,MATCH(TRIM('References data'!E1237),'Bảng Giá'!$K$2:$K$64,0))</f>
        <v>Hà Nội</v>
      </c>
      <c r="G1237" t="str">
        <f t="shared" si="19"/>
        <v>Hà Nội-Hà Nội</v>
      </c>
      <c r="H1237" t="str">
        <f>INDEX('Bảng Giá'!$N$2:$N$46,MATCH('References data'!G1237,'Bảng Giá'!$Q$2:$Q$46,0))</f>
        <v>Nội Tỉnh</v>
      </c>
    </row>
    <row r="1238" spans="1:8" x14ac:dyDescent="0.25">
      <c r="A1238" s="12" t="s">
        <v>2999</v>
      </c>
      <c r="B1238" t="s">
        <v>2639</v>
      </c>
      <c r="C1238" s="45" t="str">
        <f>INDEX('Bảng Giá'!$L$2:$L$64,MATCH(TRIM('References data'!B1238),'Bảng Giá'!$K$2:$K$64,0))</f>
        <v>Hà Nội</v>
      </c>
      <c r="D1238" s="43" t="s">
        <v>3003</v>
      </c>
      <c r="E1238" t="s">
        <v>2639</v>
      </c>
      <c r="F1238" t="str">
        <f>INDEX('Bảng Giá'!$L$2:$L$64,MATCH(TRIM('References data'!E1238),'Bảng Giá'!$K$2:$K$64,0))</f>
        <v>Hà Nội</v>
      </c>
      <c r="G1238" t="str">
        <f t="shared" si="19"/>
        <v>Hà Nội-Hà Nội</v>
      </c>
      <c r="H1238" t="str">
        <f>INDEX('Bảng Giá'!$N$2:$N$46,MATCH('References data'!G1238,'Bảng Giá'!$Q$2:$Q$46,0))</f>
        <v>Nội Tỉnh</v>
      </c>
    </row>
    <row r="1239" spans="1:8" x14ac:dyDescent="0.25">
      <c r="A1239" s="12" t="s">
        <v>2753</v>
      </c>
      <c r="B1239" t="s">
        <v>2639</v>
      </c>
      <c r="C1239" s="45" t="str">
        <f>INDEX('Bảng Giá'!$L$2:$L$64,MATCH(TRIM('References data'!B1239),'Bảng Giá'!$K$2:$K$64,0))</f>
        <v>Hà Nội</v>
      </c>
      <c r="D1239" s="43" t="s">
        <v>3003</v>
      </c>
      <c r="E1239" t="s">
        <v>2639</v>
      </c>
      <c r="F1239" t="str">
        <f>INDEX('Bảng Giá'!$L$2:$L$64,MATCH(TRIM('References data'!E1239),'Bảng Giá'!$K$2:$K$64,0))</f>
        <v>Hà Nội</v>
      </c>
      <c r="G1239" t="str">
        <f t="shared" si="19"/>
        <v>Hà Nội-Hà Nội</v>
      </c>
      <c r="H1239" t="str">
        <f>INDEX('Bảng Giá'!$N$2:$N$46,MATCH('References data'!G1239,'Bảng Giá'!$Q$2:$Q$46,0))</f>
        <v>Nội Tỉnh</v>
      </c>
    </row>
    <row r="1240" spans="1:8" x14ac:dyDescent="0.25">
      <c r="A1240" s="12" t="s">
        <v>3007</v>
      </c>
      <c r="B1240" t="s">
        <v>2639</v>
      </c>
      <c r="C1240" s="45" t="str">
        <f>INDEX('Bảng Giá'!$L$2:$L$64,MATCH(TRIM('References data'!B1240),'Bảng Giá'!$K$2:$K$64,0))</f>
        <v>Hà Nội</v>
      </c>
      <c r="D1240" s="43" t="s">
        <v>3003</v>
      </c>
      <c r="E1240" t="s">
        <v>2639</v>
      </c>
      <c r="F1240" t="str">
        <f>INDEX('Bảng Giá'!$L$2:$L$64,MATCH(TRIM('References data'!E1240),'Bảng Giá'!$K$2:$K$64,0))</f>
        <v>Hà Nội</v>
      </c>
      <c r="G1240" t="str">
        <f t="shared" si="19"/>
        <v>Hà Nội-Hà Nội</v>
      </c>
      <c r="H1240" t="str">
        <f>INDEX('Bảng Giá'!$N$2:$N$46,MATCH('References data'!G1240,'Bảng Giá'!$Q$2:$Q$46,0))</f>
        <v>Nội Tỉnh</v>
      </c>
    </row>
    <row r="1241" spans="1:8" x14ac:dyDescent="0.25">
      <c r="A1241" s="12" t="s">
        <v>2994</v>
      </c>
      <c r="B1241" t="s">
        <v>2639</v>
      </c>
      <c r="C1241" s="45" t="str">
        <f>INDEX('Bảng Giá'!$L$2:$L$64,MATCH(TRIM('References data'!B1241),'Bảng Giá'!$K$2:$K$64,0))</f>
        <v>Hà Nội</v>
      </c>
      <c r="D1241" s="43" t="s">
        <v>3003</v>
      </c>
      <c r="E1241" t="s">
        <v>2639</v>
      </c>
      <c r="F1241" t="str">
        <f>INDEX('Bảng Giá'!$L$2:$L$64,MATCH(TRIM('References data'!E1241),'Bảng Giá'!$K$2:$K$64,0))</f>
        <v>Hà Nội</v>
      </c>
      <c r="G1241" t="str">
        <f t="shared" si="19"/>
        <v>Hà Nội-Hà Nội</v>
      </c>
      <c r="H1241" t="str">
        <f>INDEX('Bảng Giá'!$N$2:$N$46,MATCH('References data'!G1241,'Bảng Giá'!$Q$2:$Q$46,0))</f>
        <v>Nội Tỉnh</v>
      </c>
    </row>
    <row r="1242" spans="1:8" x14ac:dyDescent="0.25">
      <c r="A1242" s="12" t="s">
        <v>2997</v>
      </c>
      <c r="B1242" t="s">
        <v>2639</v>
      </c>
      <c r="C1242" s="45" t="str">
        <f>INDEX('Bảng Giá'!$L$2:$L$64,MATCH(TRIM('References data'!B1242),'Bảng Giá'!$K$2:$K$64,0))</f>
        <v>Hà Nội</v>
      </c>
      <c r="D1242" s="43" t="s">
        <v>3003</v>
      </c>
      <c r="E1242" t="s">
        <v>2639</v>
      </c>
      <c r="F1242" t="str">
        <f>INDEX('Bảng Giá'!$L$2:$L$64,MATCH(TRIM('References data'!E1242),'Bảng Giá'!$K$2:$K$64,0))</f>
        <v>Hà Nội</v>
      </c>
      <c r="G1242" t="str">
        <f t="shared" si="19"/>
        <v>Hà Nội-Hà Nội</v>
      </c>
      <c r="H1242" t="str">
        <f>INDEX('Bảng Giá'!$N$2:$N$46,MATCH('References data'!G1242,'Bảng Giá'!$Q$2:$Q$46,0))</f>
        <v>Nội Tỉnh</v>
      </c>
    </row>
    <row r="1243" spans="1:8" x14ac:dyDescent="0.25">
      <c r="A1243" s="12" t="s">
        <v>2645</v>
      </c>
      <c r="B1243" t="s">
        <v>2639</v>
      </c>
      <c r="C1243" s="45" t="str">
        <f>INDEX('Bảng Giá'!$L$2:$L$64,MATCH(TRIM('References data'!B1243),'Bảng Giá'!$K$2:$K$64,0))</f>
        <v>Hà Nội</v>
      </c>
      <c r="D1243" s="43" t="s">
        <v>3003</v>
      </c>
      <c r="E1243" t="s">
        <v>2639</v>
      </c>
      <c r="F1243" t="str">
        <f>INDEX('Bảng Giá'!$L$2:$L$64,MATCH(TRIM('References data'!E1243),'Bảng Giá'!$K$2:$K$64,0))</f>
        <v>Hà Nội</v>
      </c>
      <c r="G1243" t="str">
        <f t="shared" si="19"/>
        <v>Hà Nội-Hà Nội</v>
      </c>
      <c r="H1243" t="str">
        <f>INDEX('Bảng Giá'!$N$2:$N$46,MATCH('References data'!G1243,'Bảng Giá'!$Q$2:$Q$46,0))</f>
        <v>Nội Tỉnh</v>
      </c>
    </row>
    <row r="1244" spans="1:8" x14ac:dyDescent="0.25">
      <c r="A1244" s="12" t="s">
        <v>2700</v>
      </c>
      <c r="B1244" t="s">
        <v>2639</v>
      </c>
      <c r="C1244" s="45" t="str">
        <f>INDEX('Bảng Giá'!$L$2:$L$64,MATCH(TRIM('References data'!B1244),'Bảng Giá'!$K$2:$K$64,0))</f>
        <v>Hà Nội</v>
      </c>
      <c r="D1244" s="43" t="s">
        <v>3003</v>
      </c>
      <c r="E1244" t="s">
        <v>2639</v>
      </c>
      <c r="F1244" t="str">
        <f>INDEX('Bảng Giá'!$L$2:$L$64,MATCH(TRIM('References data'!E1244),'Bảng Giá'!$K$2:$K$64,0))</f>
        <v>Hà Nội</v>
      </c>
      <c r="G1244" t="str">
        <f t="shared" si="19"/>
        <v>Hà Nội-Hà Nội</v>
      </c>
      <c r="H1244" t="str">
        <f>INDEX('Bảng Giá'!$N$2:$N$46,MATCH('References data'!G1244,'Bảng Giá'!$Q$2:$Q$46,0))</f>
        <v>Nội Tỉnh</v>
      </c>
    </row>
    <row r="1245" spans="1:8" x14ac:dyDescent="0.25">
      <c r="A1245" s="12" t="s">
        <v>2993</v>
      </c>
      <c r="B1245" t="s">
        <v>2639</v>
      </c>
      <c r="C1245" s="45" t="str">
        <f>INDEX('Bảng Giá'!$L$2:$L$64,MATCH(TRIM('References data'!B1245),'Bảng Giá'!$K$2:$K$64,0))</f>
        <v>Hà Nội</v>
      </c>
      <c r="D1245" s="43" t="s">
        <v>3003</v>
      </c>
      <c r="E1245" t="s">
        <v>2639</v>
      </c>
      <c r="F1245" t="str">
        <f>INDEX('Bảng Giá'!$L$2:$L$64,MATCH(TRIM('References data'!E1245),'Bảng Giá'!$K$2:$K$64,0))</f>
        <v>Hà Nội</v>
      </c>
      <c r="G1245" t="str">
        <f t="shared" si="19"/>
        <v>Hà Nội-Hà Nội</v>
      </c>
      <c r="H1245" t="str">
        <f>INDEX('Bảng Giá'!$N$2:$N$46,MATCH('References data'!G1245,'Bảng Giá'!$Q$2:$Q$46,0))</f>
        <v>Nội Tỉnh</v>
      </c>
    </row>
    <row r="1246" spans="1:8" x14ac:dyDescent="0.25">
      <c r="A1246" s="12" t="s">
        <v>2996</v>
      </c>
      <c r="B1246" t="s">
        <v>2639</v>
      </c>
      <c r="C1246" s="45" t="str">
        <f>INDEX('Bảng Giá'!$L$2:$L$64,MATCH(TRIM('References data'!B1246),'Bảng Giá'!$K$2:$K$64,0))</f>
        <v>Hà Nội</v>
      </c>
      <c r="D1246" s="43" t="s">
        <v>3003</v>
      </c>
      <c r="E1246" t="s">
        <v>2639</v>
      </c>
      <c r="F1246" t="str">
        <f>INDEX('Bảng Giá'!$L$2:$L$64,MATCH(TRIM('References data'!E1246),'Bảng Giá'!$K$2:$K$64,0))</f>
        <v>Hà Nội</v>
      </c>
      <c r="G1246" t="str">
        <f t="shared" si="19"/>
        <v>Hà Nội-Hà Nội</v>
      </c>
      <c r="H1246" t="str">
        <f>INDEX('Bảng Giá'!$N$2:$N$46,MATCH('References data'!G1246,'Bảng Giá'!$Q$2:$Q$46,0))</f>
        <v>Nội Tỉnh</v>
      </c>
    </row>
    <row r="1247" spans="1:8" x14ac:dyDescent="0.25">
      <c r="A1247" s="12" t="s">
        <v>3000</v>
      </c>
      <c r="B1247" t="s">
        <v>2639</v>
      </c>
      <c r="C1247" s="45" t="str">
        <f>INDEX('Bảng Giá'!$L$2:$L$64,MATCH(TRIM('References data'!B1247),'Bảng Giá'!$K$2:$K$64,0))</f>
        <v>Hà Nội</v>
      </c>
      <c r="D1247" s="43" t="s">
        <v>3003</v>
      </c>
      <c r="E1247" t="s">
        <v>2639</v>
      </c>
      <c r="F1247" t="str">
        <f>INDEX('Bảng Giá'!$L$2:$L$64,MATCH(TRIM('References data'!E1247),'Bảng Giá'!$K$2:$K$64,0))</f>
        <v>Hà Nội</v>
      </c>
      <c r="G1247" t="str">
        <f t="shared" si="19"/>
        <v>Hà Nội-Hà Nội</v>
      </c>
      <c r="H1247" t="str">
        <f>INDEX('Bảng Giá'!$N$2:$N$46,MATCH('References data'!G1247,'Bảng Giá'!$Q$2:$Q$46,0))</f>
        <v>Nội Tỉnh</v>
      </c>
    </row>
    <row r="1248" spans="1:8" x14ac:dyDescent="0.25">
      <c r="A1248" s="12" t="s">
        <v>3009</v>
      </c>
      <c r="B1248" t="s">
        <v>2639</v>
      </c>
      <c r="C1248" s="45" t="str">
        <f>INDEX('Bảng Giá'!$L$2:$L$64,MATCH(TRIM('References data'!B1248),'Bảng Giá'!$K$2:$K$64,0))</f>
        <v>Hà Nội</v>
      </c>
      <c r="D1248" s="43" t="s">
        <v>3003</v>
      </c>
      <c r="E1248" t="s">
        <v>2639</v>
      </c>
      <c r="F1248" t="str">
        <f>INDEX('Bảng Giá'!$L$2:$L$64,MATCH(TRIM('References data'!E1248),'Bảng Giá'!$K$2:$K$64,0))</f>
        <v>Hà Nội</v>
      </c>
      <c r="G1248" t="str">
        <f t="shared" si="19"/>
        <v>Hà Nội-Hà Nội</v>
      </c>
      <c r="H1248" t="str">
        <f>INDEX('Bảng Giá'!$N$2:$N$46,MATCH('References data'!G1248,'Bảng Giá'!$Q$2:$Q$46,0))</f>
        <v>Nội Tỉnh</v>
      </c>
    </row>
    <row r="1249" spans="1:8" x14ac:dyDescent="0.25">
      <c r="A1249" s="12" t="s">
        <v>3004</v>
      </c>
      <c r="B1249" t="s">
        <v>2639</v>
      </c>
      <c r="C1249" s="45" t="str">
        <f>INDEX('Bảng Giá'!$L$2:$L$64,MATCH(TRIM('References data'!B1249),'Bảng Giá'!$K$2:$K$64,0))</f>
        <v>Hà Nội</v>
      </c>
      <c r="D1249" s="43" t="s">
        <v>3003</v>
      </c>
      <c r="E1249" t="s">
        <v>2639</v>
      </c>
      <c r="F1249" t="str">
        <f>INDEX('Bảng Giá'!$L$2:$L$64,MATCH(TRIM('References data'!E1249),'Bảng Giá'!$K$2:$K$64,0))</f>
        <v>Hà Nội</v>
      </c>
      <c r="G1249" t="str">
        <f t="shared" si="19"/>
        <v>Hà Nội-Hà Nội</v>
      </c>
      <c r="H1249" t="str">
        <f>INDEX('Bảng Giá'!$N$2:$N$46,MATCH('References data'!G1249,'Bảng Giá'!$Q$2:$Q$46,0))</f>
        <v>Nội Tỉnh</v>
      </c>
    </row>
    <row r="1250" spans="1:8" x14ac:dyDescent="0.25">
      <c r="A1250" s="12" t="s">
        <v>3000</v>
      </c>
      <c r="B1250" t="s">
        <v>2639</v>
      </c>
      <c r="C1250" s="45" t="str">
        <f>INDEX('Bảng Giá'!$L$2:$L$64,MATCH(TRIM('References data'!B1250),'Bảng Giá'!$K$2:$K$64,0))</f>
        <v>Hà Nội</v>
      </c>
      <c r="D1250" s="43" t="s">
        <v>3003</v>
      </c>
      <c r="E1250" t="s">
        <v>2639</v>
      </c>
      <c r="F1250" t="str">
        <f>INDEX('Bảng Giá'!$L$2:$L$64,MATCH(TRIM('References data'!E1250),'Bảng Giá'!$K$2:$K$64,0))</f>
        <v>Hà Nội</v>
      </c>
      <c r="G1250" t="str">
        <f t="shared" si="19"/>
        <v>Hà Nội-Hà Nội</v>
      </c>
      <c r="H1250" t="str">
        <f>INDEX('Bảng Giá'!$N$2:$N$46,MATCH('References data'!G1250,'Bảng Giá'!$Q$2:$Q$46,0))</f>
        <v>Nội Tỉnh</v>
      </c>
    </row>
    <row r="1251" spans="1:8" x14ac:dyDescent="0.25">
      <c r="A1251" s="12" t="s">
        <v>2993</v>
      </c>
      <c r="B1251" t="s">
        <v>2639</v>
      </c>
      <c r="C1251" s="45" t="str">
        <f>INDEX('Bảng Giá'!$L$2:$L$64,MATCH(TRIM('References data'!B1251),'Bảng Giá'!$K$2:$K$64,0))</f>
        <v>Hà Nội</v>
      </c>
      <c r="D1251" s="43" t="s">
        <v>3003</v>
      </c>
      <c r="E1251" t="s">
        <v>2639</v>
      </c>
      <c r="F1251" t="str">
        <f>INDEX('Bảng Giá'!$L$2:$L$64,MATCH(TRIM('References data'!E1251),'Bảng Giá'!$K$2:$K$64,0))</f>
        <v>Hà Nội</v>
      </c>
      <c r="G1251" t="str">
        <f t="shared" si="19"/>
        <v>Hà Nội-Hà Nội</v>
      </c>
      <c r="H1251" t="str">
        <f>INDEX('Bảng Giá'!$N$2:$N$46,MATCH('References data'!G1251,'Bảng Giá'!$Q$2:$Q$46,0))</f>
        <v>Nội Tỉnh</v>
      </c>
    </row>
    <row r="1252" spans="1:8" x14ac:dyDescent="0.25">
      <c r="A1252" s="12" t="s">
        <v>2638</v>
      </c>
      <c r="B1252" t="s">
        <v>2639</v>
      </c>
      <c r="C1252" s="45" t="str">
        <f>INDEX('Bảng Giá'!$L$2:$L$64,MATCH(TRIM('References data'!B1252),'Bảng Giá'!$K$2:$K$64,0))</f>
        <v>Hà Nội</v>
      </c>
      <c r="D1252" s="43" t="s">
        <v>3003</v>
      </c>
      <c r="E1252" t="s">
        <v>2639</v>
      </c>
      <c r="F1252" t="str">
        <f>INDEX('Bảng Giá'!$L$2:$L$64,MATCH(TRIM('References data'!E1252),'Bảng Giá'!$K$2:$K$64,0))</f>
        <v>Hà Nội</v>
      </c>
      <c r="G1252" t="str">
        <f t="shared" si="19"/>
        <v>Hà Nội-Hà Nội</v>
      </c>
      <c r="H1252" t="str">
        <f>INDEX('Bảng Giá'!$N$2:$N$46,MATCH('References data'!G1252,'Bảng Giá'!$Q$2:$Q$46,0))</f>
        <v>Nội Tỉnh</v>
      </c>
    </row>
    <row r="1253" spans="1:8" x14ac:dyDescent="0.25">
      <c r="A1253" s="12" t="s">
        <v>2638</v>
      </c>
      <c r="B1253" t="s">
        <v>2639</v>
      </c>
      <c r="C1253" s="45" t="str">
        <f>INDEX('Bảng Giá'!$L$2:$L$64,MATCH(TRIM('References data'!B1253),'Bảng Giá'!$K$2:$K$64,0))</f>
        <v>Hà Nội</v>
      </c>
      <c r="D1253" s="43" t="s">
        <v>3003</v>
      </c>
      <c r="E1253" t="s">
        <v>2639</v>
      </c>
      <c r="F1253" t="str">
        <f>INDEX('Bảng Giá'!$L$2:$L$64,MATCH(TRIM('References data'!E1253),'Bảng Giá'!$K$2:$K$64,0))</f>
        <v>Hà Nội</v>
      </c>
      <c r="G1253" t="str">
        <f t="shared" si="19"/>
        <v>Hà Nội-Hà Nội</v>
      </c>
      <c r="H1253" t="str">
        <f>INDEX('Bảng Giá'!$N$2:$N$46,MATCH('References data'!G1253,'Bảng Giá'!$Q$2:$Q$46,0))</f>
        <v>Nội Tỉnh</v>
      </c>
    </row>
    <row r="1254" spans="1:8" x14ac:dyDescent="0.25">
      <c r="A1254" s="12" t="s">
        <v>2638</v>
      </c>
      <c r="B1254" t="s">
        <v>2639</v>
      </c>
      <c r="C1254" s="45" t="str">
        <f>INDEX('Bảng Giá'!$L$2:$L$64,MATCH(TRIM('References data'!B1254),'Bảng Giá'!$K$2:$K$64,0))</f>
        <v>Hà Nội</v>
      </c>
      <c r="D1254" s="43" t="s">
        <v>3003</v>
      </c>
      <c r="E1254" t="s">
        <v>2639</v>
      </c>
      <c r="F1254" t="str">
        <f>INDEX('Bảng Giá'!$L$2:$L$64,MATCH(TRIM('References data'!E1254),'Bảng Giá'!$K$2:$K$64,0))</f>
        <v>Hà Nội</v>
      </c>
      <c r="G1254" t="str">
        <f t="shared" si="19"/>
        <v>Hà Nội-Hà Nội</v>
      </c>
      <c r="H1254" t="str">
        <f>INDEX('Bảng Giá'!$N$2:$N$46,MATCH('References data'!G1254,'Bảng Giá'!$Q$2:$Q$46,0))</f>
        <v>Nội Tỉnh</v>
      </c>
    </row>
    <row r="1255" spans="1:8" x14ac:dyDescent="0.25">
      <c r="A1255" s="12" t="s">
        <v>2700</v>
      </c>
      <c r="B1255" t="s">
        <v>2639</v>
      </c>
      <c r="C1255" s="45" t="str">
        <f>INDEX('Bảng Giá'!$L$2:$L$64,MATCH(TRIM('References data'!B1255),'Bảng Giá'!$K$2:$K$64,0))</f>
        <v>Hà Nội</v>
      </c>
      <c r="D1255" s="43" t="s">
        <v>3003</v>
      </c>
      <c r="E1255" t="s">
        <v>2639</v>
      </c>
      <c r="F1255" t="str">
        <f>INDEX('Bảng Giá'!$L$2:$L$64,MATCH(TRIM('References data'!E1255),'Bảng Giá'!$K$2:$K$64,0))</f>
        <v>Hà Nội</v>
      </c>
      <c r="G1255" t="str">
        <f t="shared" si="19"/>
        <v>Hà Nội-Hà Nội</v>
      </c>
      <c r="H1255" t="str">
        <f>INDEX('Bảng Giá'!$N$2:$N$46,MATCH('References data'!G1255,'Bảng Giá'!$Q$2:$Q$46,0))</f>
        <v>Nội Tỉnh</v>
      </c>
    </row>
    <row r="1256" spans="1:8" x14ac:dyDescent="0.25">
      <c r="A1256" s="12" t="s">
        <v>2638</v>
      </c>
      <c r="B1256" t="s">
        <v>2639</v>
      </c>
      <c r="C1256" s="45" t="str">
        <f>INDEX('Bảng Giá'!$L$2:$L$64,MATCH(TRIM('References data'!B1256),'Bảng Giá'!$K$2:$K$64,0))</f>
        <v>Hà Nội</v>
      </c>
      <c r="D1256" s="43" t="s">
        <v>3003</v>
      </c>
      <c r="E1256" t="s">
        <v>2639</v>
      </c>
      <c r="F1256" t="str">
        <f>INDEX('Bảng Giá'!$L$2:$L$64,MATCH(TRIM('References data'!E1256),'Bảng Giá'!$K$2:$K$64,0))</f>
        <v>Hà Nội</v>
      </c>
      <c r="G1256" t="str">
        <f t="shared" si="19"/>
        <v>Hà Nội-Hà Nội</v>
      </c>
      <c r="H1256" t="str">
        <f>INDEX('Bảng Giá'!$N$2:$N$46,MATCH('References data'!G1256,'Bảng Giá'!$Q$2:$Q$46,0))</f>
        <v>Nội Tỉnh</v>
      </c>
    </row>
    <row r="1257" spans="1:8" x14ac:dyDescent="0.25">
      <c r="A1257" s="12" t="s">
        <v>3007</v>
      </c>
      <c r="B1257" t="s">
        <v>2639</v>
      </c>
      <c r="C1257" s="45" t="str">
        <f>INDEX('Bảng Giá'!$L$2:$L$64,MATCH(TRIM('References data'!B1257),'Bảng Giá'!$K$2:$K$64,0))</f>
        <v>Hà Nội</v>
      </c>
      <c r="D1257" s="43" t="s">
        <v>3003</v>
      </c>
      <c r="E1257" t="s">
        <v>2639</v>
      </c>
      <c r="F1257" t="str">
        <f>INDEX('Bảng Giá'!$L$2:$L$64,MATCH(TRIM('References data'!E1257),'Bảng Giá'!$K$2:$K$64,0))</f>
        <v>Hà Nội</v>
      </c>
      <c r="G1257" t="str">
        <f t="shared" si="19"/>
        <v>Hà Nội-Hà Nội</v>
      </c>
      <c r="H1257" t="str">
        <f>INDEX('Bảng Giá'!$N$2:$N$46,MATCH('References data'!G1257,'Bảng Giá'!$Q$2:$Q$46,0))</f>
        <v>Nội Tỉnh</v>
      </c>
    </row>
    <row r="1258" spans="1:8" x14ac:dyDescent="0.25">
      <c r="A1258" s="12" t="s">
        <v>2997</v>
      </c>
      <c r="B1258" t="s">
        <v>2639</v>
      </c>
      <c r="C1258" s="45" t="str">
        <f>INDEX('Bảng Giá'!$L$2:$L$64,MATCH(TRIM('References data'!B1258),'Bảng Giá'!$K$2:$K$64,0))</f>
        <v>Hà Nội</v>
      </c>
      <c r="D1258" s="43" t="s">
        <v>3003</v>
      </c>
      <c r="E1258" t="s">
        <v>2639</v>
      </c>
      <c r="F1258" t="str">
        <f>INDEX('Bảng Giá'!$L$2:$L$64,MATCH(TRIM('References data'!E1258),'Bảng Giá'!$K$2:$K$64,0))</f>
        <v>Hà Nội</v>
      </c>
      <c r="G1258" t="str">
        <f t="shared" si="19"/>
        <v>Hà Nội-Hà Nội</v>
      </c>
      <c r="H1258" t="str">
        <f>INDEX('Bảng Giá'!$N$2:$N$46,MATCH('References data'!G1258,'Bảng Giá'!$Q$2:$Q$46,0))</f>
        <v>Nội Tỉnh</v>
      </c>
    </row>
    <row r="1259" spans="1:8" x14ac:dyDescent="0.25">
      <c r="A1259" s="12" t="s">
        <v>2993</v>
      </c>
      <c r="B1259" t="s">
        <v>2639</v>
      </c>
      <c r="C1259" s="45" t="str">
        <f>INDEX('Bảng Giá'!$L$2:$L$64,MATCH(TRIM('References data'!B1259),'Bảng Giá'!$K$2:$K$64,0))</f>
        <v>Hà Nội</v>
      </c>
      <c r="D1259" s="43" t="s">
        <v>3003</v>
      </c>
      <c r="E1259" t="s">
        <v>2639</v>
      </c>
      <c r="F1259" t="str">
        <f>INDEX('Bảng Giá'!$L$2:$L$64,MATCH(TRIM('References data'!E1259),'Bảng Giá'!$K$2:$K$64,0))</f>
        <v>Hà Nội</v>
      </c>
      <c r="G1259" t="str">
        <f t="shared" si="19"/>
        <v>Hà Nội-Hà Nội</v>
      </c>
      <c r="H1259" t="str">
        <f>INDEX('Bảng Giá'!$N$2:$N$46,MATCH('References data'!G1259,'Bảng Giá'!$Q$2:$Q$46,0))</f>
        <v>Nội Tỉnh</v>
      </c>
    </row>
    <row r="1260" spans="1:8" x14ac:dyDescent="0.25">
      <c r="A1260" s="12" t="s">
        <v>3007</v>
      </c>
      <c r="B1260" t="s">
        <v>2639</v>
      </c>
      <c r="C1260" s="45" t="str">
        <f>INDEX('Bảng Giá'!$L$2:$L$64,MATCH(TRIM('References data'!B1260),'Bảng Giá'!$K$2:$K$64,0))</f>
        <v>Hà Nội</v>
      </c>
      <c r="D1260" s="43" t="s">
        <v>3003</v>
      </c>
      <c r="E1260" t="s">
        <v>2639</v>
      </c>
      <c r="F1260" t="str">
        <f>INDEX('Bảng Giá'!$L$2:$L$64,MATCH(TRIM('References data'!E1260),'Bảng Giá'!$K$2:$K$64,0))</f>
        <v>Hà Nội</v>
      </c>
      <c r="G1260" t="str">
        <f t="shared" si="19"/>
        <v>Hà Nội-Hà Nội</v>
      </c>
      <c r="H1260" t="str">
        <f>INDEX('Bảng Giá'!$N$2:$N$46,MATCH('References data'!G1260,'Bảng Giá'!$Q$2:$Q$46,0))</f>
        <v>Nội Tỉnh</v>
      </c>
    </row>
    <row r="1261" spans="1:8" x14ac:dyDescent="0.25">
      <c r="A1261" s="12" t="s">
        <v>2994</v>
      </c>
      <c r="B1261" t="s">
        <v>2639</v>
      </c>
      <c r="C1261" s="45" t="str">
        <f>INDEX('Bảng Giá'!$L$2:$L$64,MATCH(TRIM('References data'!B1261),'Bảng Giá'!$K$2:$K$64,0))</f>
        <v>Hà Nội</v>
      </c>
      <c r="D1261" s="43" t="s">
        <v>3003</v>
      </c>
      <c r="E1261" t="s">
        <v>2639</v>
      </c>
      <c r="F1261" t="str">
        <f>INDEX('Bảng Giá'!$L$2:$L$64,MATCH(TRIM('References data'!E1261),'Bảng Giá'!$K$2:$K$64,0))</f>
        <v>Hà Nội</v>
      </c>
      <c r="G1261" t="str">
        <f t="shared" si="19"/>
        <v>Hà Nội-Hà Nội</v>
      </c>
      <c r="H1261" t="str">
        <f>INDEX('Bảng Giá'!$N$2:$N$46,MATCH('References data'!G1261,'Bảng Giá'!$Q$2:$Q$46,0))</f>
        <v>Nội Tỉnh</v>
      </c>
    </row>
    <row r="1262" spans="1:8" x14ac:dyDescent="0.25">
      <c r="A1262" s="12" t="s">
        <v>2640</v>
      </c>
      <c r="B1262" t="s">
        <v>2639</v>
      </c>
      <c r="C1262" s="45" t="str">
        <f>INDEX('Bảng Giá'!$L$2:$L$64,MATCH(TRIM('References data'!B1262),'Bảng Giá'!$K$2:$K$64,0))</f>
        <v>Hà Nội</v>
      </c>
      <c r="D1262" s="43" t="s">
        <v>3003</v>
      </c>
      <c r="E1262" t="s">
        <v>2639</v>
      </c>
      <c r="F1262" t="str">
        <f>INDEX('Bảng Giá'!$L$2:$L$64,MATCH(TRIM('References data'!E1262),'Bảng Giá'!$K$2:$K$64,0))</f>
        <v>Hà Nội</v>
      </c>
      <c r="G1262" t="str">
        <f t="shared" si="19"/>
        <v>Hà Nội-Hà Nội</v>
      </c>
      <c r="H1262" t="str">
        <f>INDEX('Bảng Giá'!$N$2:$N$46,MATCH('References data'!G1262,'Bảng Giá'!$Q$2:$Q$46,0))</f>
        <v>Nội Tỉnh</v>
      </c>
    </row>
    <row r="1263" spans="1:8" x14ac:dyDescent="0.25">
      <c r="A1263" s="12" t="s">
        <v>2688</v>
      </c>
      <c r="B1263" t="s">
        <v>2639</v>
      </c>
      <c r="C1263" s="45" t="str">
        <f>INDEX('Bảng Giá'!$L$2:$L$64,MATCH(TRIM('References data'!B1263),'Bảng Giá'!$K$2:$K$64,0))</f>
        <v>Hà Nội</v>
      </c>
      <c r="D1263" s="43" t="s">
        <v>3003</v>
      </c>
      <c r="E1263" t="s">
        <v>2639</v>
      </c>
      <c r="F1263" t="str">
        <f>INDEX('Bảng Giá'!$L$2:$L$64,MATCH(TRIM('References data'!E1263),'Bảng Giá'!$K$2:$K$64,0))</f>
        <v>Hà Nội</v>
      </c>
      <c r="G1263" t="str">
        <f t="shared" si="19"/>
        <v>Hà Nội-Hà Nội</v>
      </c>
      <c r="H1263" t="str">
        <f>INDEX('Bảng Giá'!$N$2:$N$46,MATCH('References data'!G1263,'Bảng Giá'!$Q$2:$Q$46,0))</f>
        <v>Nội Tỉnh</v>
      </c>
    </row>
    <row r="1264" spans="1:8" x14ac:dyDescent="0.25">
      <c r="A1264" s="12" t="s">
        <v>3000</v>
      </c>
      <c r="B1264" t="s">
        <v>2639</v>
      </c>
      <c r="C1264" s="45" t="str">
        <f>INDEX('Bảng Giá'!$L$2:$L$64,MATCH(TRIM('References data'!B1264),'Bảng Giá'!$K$2:$K$64,0))</f>
        <v>Hà Nội</v>
      </c>
      <c r="D1264" s="43" t="s">
        <v>3003</v>
      </c>
      <c r="E1264" t="s">
        <v>2639</v>
      </c>
      <c r="F1264" t="str">
        <f>INDEX('Bảng Giá'!$L$2:$L$64,MATCH(TRIM('References data'!E1264),'Bảng Giá'!$K$2:$K$64,0))</f>
        <v>Hà Nội</v>
      </c>
      <c r="G1264" t="str">
        <f t="shared" si="19"/>
        <v>Hà Nội-Hà Nội</v>
      </c>
      <c r="H1264" t="str">
        <f>INDEX('Bảng Giá'!$N$2:$N$46,MATCH('References data'!G1264,'Bảng Giá'!$Q$2:$Q$46,0))</f>
        <v>Nội Tỉnh</v>
      </c>
    </row>
    <row r="1265" spans="1:8" x14ac:dyDescent="0.25">
      <c r="A1265" s="12" t="s">
        <v>3003</v>
      </c>
      <c r="B1265" t="s">
        <v>2639</v>
      </c>
      <c r="C1265" s="45" t="str">
        <f>INDEX('Bảng Giá'!$L$2:$L$64,MATCH(TRIM('References data'!B1265),'Bảng Giá'!$K$2:$K$64,0))</f>
        <v>Hà Nội</v>
      </c>
      <c r="D1265" s="43" t="s">
        <v>3003</v>
      </c>
      <c r="E1265" t="s">
        <v>2639</v>
      </c>
      <c r="F1265" t="str">
        <f>INDEX('Bảng Giá'!$L$2:$L$64,MATCH(TRIM('References data'!E1265),'Bảng Giá'!$K$2:$K$64,0))</f>
        <v>Hà Nội</v>
      </c>
      <c r="G1265" t="str">
        <f t="shared" si="19"/>
        <v>Hà Nội-Hà Nội</v>
      </c>
      <c r="H1265" t="str">
        <f>INDEX('Bảng Giá'!$N$2:$N$46,MATCH('References data'!G1265,'Bảng Giá'!$Q$2:$Q$46,0))</f>
        <v>Nội Tỉnh</v>
      </c>
    </row>
    <row r="1266" spans="1:8" x14ac:dyDescent="0.25">
      <c r="A1266" s="12" t="s">
        <v>2638</v>
      </c>
      <c r="B1266" t="s">
        <v>2639</v>
      </c>
      <c r="C1266" s="45" t="str">
        <f>INDEX('Bảng Giá'!$L$2:$L$64,MATCH(TRIM('References data'!B1266),'Bảng Giá'!$K$2:$K$64,0))</f>
        <v>Hà Nội</v>
      </c>
      <c r="D1266" s="43" t="s">
        <v>3003</v>
      </c>
      <c r="E1266" t="s">
        <v>2639</v>
      </c>
      <c r="F1266" t="str">
        <f>INDEX('Bảng Giá'!$L$2:$L$64,MATCH(TRIM('References data'!E1266),'Bảng Giá'!$K$2:$K$64,0))</f>
        <v>Hà Nội</v>
      </c>
      <c r="G1266" t="str">
        <f t="shared" si="19"/>
        <v>Hà Nội-Hà Nội</v>
      </c>
      <c r="H1266" t="str">
        <f>INDEX('Bảng Giá'!$N$2:$N$46,MATCH('References data'!G1266,'Bảng Giá'!$Q$2:$Q$46,0))</f>
        <v>Nội Tỉnh</v>
      </c>
    </row>
    <row r="1267" spans="1:8" x14ac:dyDescent="0.25">
      <c r="A1267" s="12" t="s">
        <v>3004</v>
      </c>
      <c r="B1267" t="s">
        <v>2639</v>
      </c>
      <c r="C1267" s="45" t="str">
        <f>INDEX('Bảng Giá'!$L$2:$L$64,MATCH(TRIM('References data'!B1267),'Bảng Giá'!$K$2:$K$64,0))</f>
        <v>Hà Nội</v>
      </c>
      <c r="D1267" s="43" t="s">
        <v>3003</v>
      </c>
      <c r="E1267" t="s">
        <v>2639</v>
      </c>
      <c r="F1267" t="str">
        <f>INDEX('Bảng Giá'!$L$2:$L$64,MATCH(TRIM('References data'!E1267),'Bảng Giá'!$K$2:$K$64,0))</f>
        <v>Hà Nội</v>
      </c>
      <c r="G1267" t="str">
        <f t="shared" si="19"/>
        <v>Hà Nội-Hà Nội</v>
      </c>
      <c r="H1267" t="str">
        <f>INDEX('Bảng Giá'!$N$2:$N$46,MATCH('References data'!G1267,'Bảng Giá'!$Q$2:$Q$46,0))</f>
        <v>Nội Tỉnh</v>
      </c>
    </row>
    <row r="1268" spans="1:8" x14ac:dyDescent="0.25">
      <c r="A1268" s="12" t="s">
        <v>3004</v>
      </c>
      <c r="B1268" t="s">
        <v>2639</v>
      </c>
      <c r="C1268" s="45" t="str">
        <f>INDEX('Bảng Giá'!$L$2:$L$64,MATCH(TRIM('References data'!B1268),'Bảng Giá'!$K$2:$K$64,0))</f>
        <v>Hà Nội</v>
      </c>
      <c r="D1268" s="43" t="s">
        <v>3003</v>
      </c>
      <c r="E1268" t="s">
        <v>2639</v>
      </c>
      <c r="F1268" t="str">
        <f>INDEX('Bảng Giá'!$L$2:$L$64,MATCH(TRIM('References data'!E1268),'Bảng Giá'!$K$2:$K$64,0))</f>
        <v>Hà Nội</v>
      </c>
      <c r="G1268" t="str">
        <f t="shared" si="19"/>
        <v>Hà Nội-Hà Nội</v>
      </c>
      <c r="H1268" t="str">
        <f>INDEX('Bảng Giá'!$N$2:$N$46,MATCH('References data'!G1268,'Bảng Giá'!$Q$2:$Q$46,0))</f>
        <v>Nội Tỉnh</v>
      </c>
    </row>
    <row r="1269" spans="1:8" x14ac:dyDescent="0.25">
      <c r="A1269" s="12" t="s">
        <v>2753</v>
      </c>
      <c r="B1269" t="s">
        <v>2639</v>
      </c>
      <c r="C1269" s="45" t="str">
        <f>INDEX('Bảng Giá'!$L$2:$L$64,MATCH(TRIM('References data'!B1269),'Bảng Giá'!$K$2:$K$64,0))</f>
        <v>Hà Nội</v>
      </c>
      <c r="D1269" s="43" t="s">
        <v>3003</v>
      </c>
      <c r="E1269" t="s">
        <v>2639</v>
      </c>
      <c r="F1269" t="str">
        <f>INDEX('Bảng Giá'!$L$2:$L$64,MATCH(TRIM('References data'!E1269),'Bảng Giá'!$K$2:$K$64,0))</f>
        <v>Hà Nội</v>
      </c>
      <c r="G1269" t="str">
        <f t="shared" si="19"/>
        <v>Hà Nội-Hà Nội</v>
      </c>
      <c r="H1269" t="str">
        <f>INDEX('Bảng Giá'!$N$2:$N$46,MATCH('References data'!G1269,'Bảng Giá'!$Q$2:$Q$46,0))</f>
        <v>Nội Tỉnh</v>
      </c>
    </row>
    <row r="1270" spans="1:8" x14ac:dyDescent="0.25">
      <c r="A1270" s="12" t="s">
        <v>3004</v>
      </c>
      <c r="B1270" t="s">
        <v>2639</v>
      </c>
      <c r="C1270" s="45" t="str">
        <f>INDEX('Bảng Giá'!$L$2:$L$64,MATCH(TRIM('References data'!B1270),'Bảng Giá'!$K$2:$K$64,0))</f>
        <v>Hà Nội</v>
      </c>
      <c r="D1270" s="43" t="s">
        <v>3003</v>
      </c>
      <c r="E1270" t="s">
        <v>2639</v>
      </c>
      <c r="F1270" t="str">
        <f>INDEX('Bảng Giá'!$L$2:$L$64,MATCH(TRIM('References data'!E1270),'Bảng Giá'!$K$2:$K$64,0))</f>
        <v>Hà Nội</v>
      </c>
      <c r="G1270" t="str">
        <f t="shared" si="19"/>
        <v>Hà Nội-Hà Nội</v>
      </c>
      <c r="H1270" t="str">
        <f>INDEX('Bảng Giá'!$N$2:$N$46,MATCH('References data'!G1270,'Bảng Giá'!$Q$2:$Q$46,0))</f>
        <v>Nội Tỉnh</v>
      </c>
    </row>
    <row r="1271" spans="1:8" x14ac:dyDescent="0.25">
      <c r="A1271" s="12" t="s">
        <v>2998</v>
      </c>
      <c r="B1271" t="s">
        <v>2639</v>
      </c>
      <c r="C1271" s="45" t="str">
        <f>INDEX('Bảng Giá'!$L$2:$L$64,MATCH(TRIM('References data'!B1271),'Bảng Giá'!$K$2:$K$64,0))</f>
        <v>Hà Nội</v>
      </c>
      <c r="D1271" s="43" t="s">
        <v>3003</v>
      </c>
      <c r="E1271" t="s">
        <v>2639</v>
      </c>
      <c r="F1271" t="str">
        <f>INDEX('Bảng Giá'!$L$2:$L$64,MATCH(TRIM('References data'!E1271),'Bảng Giá'!$K$2:$K$64,0))</f>
        <v>Hà Nội</v>
      </c>
      <c r="G1271" t="str">
        <f t="shared" si="19"/>
        <v>Hà Nội-Hà Nội</v>
      </c>
      <c r="H1271" t="str">
        <f>INDEX('Bảng Giá'!$N$2:$N$46,MATCH('References data'!G1271,'Bảng Giá'!$Q$2:$Q$46,0))</f>
        <v>Nội Tỉnh</v>
      </c>
    </row>
    <row r="1272" spans="1:8" x14ac:dyDescent="0.25">
      <c r="A1272" s="12" t="s">
        <v>2997</v>
      </c>
      <c r="B1272" t="s">
        <v>2639</v>
      </c>
      <c r="C1272" s="45" t="str">
        <f>INDEX('Bảng Giá'!$L$2:$L$64,MATCH(TRIM('References data'!B1272),'Bảng Giá'!$K$2:$K$64,0))</f>
        <v>Hà Nội</v>
      </c>
      <c r="D1272" s="43" t="s">
        <v>3003</v>
      </c>
      <c r="E1272" t="s">
        <v>2639</v>
      </c>
      <c r="F1272" t="str">
        <f>INDEX('Bảng Giá'!$L$2:$L$64,MATCH(TRIM('References data'!E1272),'Bảng Giá'!$K$2:$K$64,0))</f>
        <v>Hà Nội</v>
      </c>
      <c r="G1272" t="str">
        <f t="shared" si="19"/>
        <v>Hà Nội-Hà Nội</v>
      </c>
      <c r="H1272" t="str">
        <f>INDEX('Bảng Giá'!$N$2:$N$46,MATCH('References data'!G1272,'Bảng Giá'!$Q$2:$Q$46,0))</f>
        <v>Nội Tỉnh</v>
      </c>
    </row>
    <row r="1273" spans="1:8" x14ac:dyDescent="0.25">
      <c r="A1273" s="12" t="s">
        <v>2645</v>
      </c>
      <c r="B1273" t="s">
        <v>2639</v>
      </c>
      <c r="C1273" s="45" t="str">
        <f>INDEX('Bảng Giá'!$L$2:$L$64,MATCH(TRIM('References data'!B1273),'Bảng Giá'!$K$2:$K$64,0))</f>
        <v>Hà Nội</v>
      </c>
      <c r="D1273" s="43" t="s">
        <v>3003</v>
      </c>
      <c r="E1273" t="s">
        <v>2639</v>
      </c>
      <c r="F1273" t="str">
        <f>INDEX('Bảng Giá'!$L$2:$L$64,MATCH(TRIM('References data'!E1273),'Bảng Giá'!$K$2:$K$64,0))</f>
        <v>Hà Nội</v>
      </c>
      <c r="G1273" t="str">
        <f t="shared" si="19"/>
        <v>Hà Nội-Hà Nội</v>
      </c>
      <c r="H1273" t="str">
        <f>INDEX('Bảng Giá'!$N$2:$N$46,MATCH('References data'!G1273,'Bảng Giá'!$Q$2:$Q$46,0))</f>
        <v>Nội Tỉnh</v>
      </c>
    </row>
    <row r="1274" spans="1:8" x14ac:dyDescent="0.25">
      <c r="A1274" s="12" t="s">
        <v>2638</v>
      </c>
      <c r="B1274" t="s">
        <v>2639</v>
      </c>
      <c r="C1274" s="45" t="str">
        <f>INDEX('Bảng Giá'!$L$2:$L$64,MATCH(TRIM('References data'!B1274),'Bảng Giá'!$K$2:$K$64,0))</f>
        <v>Hà Nội</v>
      </c>
      <c r="D1274" s="43" t="s">
        <v>3003</v>
      </c>
      <c r="E1274" t="s">
        <v>2639</v>
      </c>
      <c r="F1274" t="str">
        <f>INDEX('Bảng Giá'!$L$2:$L$64,MATCH(TRIM('References data'!E1274),'Bảng Giá'!$K$2:$K$64,0))</f>
        <v>Hà Nội</v>
      </c>
      <c r="G1274" t="str">
        <f t="shared" si="19"/>
        <v>Hà Nội-Hà Nội</v>
      </c>
      <c r="H1274" t="str">
        <f>INDEX('Bảng Giá'!$N$2:$N$46,MATCH('References data'!G1274,'Bảng Giá'!$Q$2:$Q$46,0))</f>
        <v>Nội Tỉnh</v>
      </c>
    </row>
    <row r="1275" spans="1:8" x14ac:dyDescent="0.25">
      <c r="A1275" s="12" t="s">
        <v>2753</v>
      </c>
      <c r="B1275" t="s">
        <v>2639</v>
      </c>
      <c r="C1275" s="45" t="str">
        <f>INDEX('Bảng Giá'!$L$2:$L$64,MATCH(TRIM('References data'!B1275),'Bảng Giá'!$K$2:$K$64,0))</f>
        <v>Hà Nội</v>
      </c>
      <c r="D1275" s="43" t="s">
        <v>3003</v>
      </c>
      <c r="E1275" t="s">
        <v>2639</v>
      </c>
      <c r="F1275" t="str">
        <f>INDEX('Bảng Giá'!$L$2:$L$64,MATCH(TRIM('References data'!E1275),'Bảng Giá'!$K$2:$K$64,0))</f>
        <v>Hà Nội</v>
      </c>
      <c r="G1275" t="str">
        <f t="shared" si="19"/>
        <v>Hà Nội-Hà Nội</v>
      </c>
      <c r="H1275" t="str">
        <f>INDEX('Bảng Giá'!$N$2:$N$46,MATCH('References data'!G1275,'Bảng Giá'!$Q$2:$Q$46,0))</f>
        <v>Nội Tỉnh</v>
      </c>
    </row>
    <row r="1276" spans="1:8" x14ac:dyDescent="0.25">
      <c r="A1276" s="12" t="s">
        <v>3005</v>
      </c>
      <c r="B1276" t="s">
        <v>2639</v>
      </c>
      <c r="C1276" s="45" t="str">
        <f>INDEX('Bảng Giá'!$L$2:$L$64,MATCH(TRIM('References data'!B1276),'Bảng Giá'!$K$2:$K$64,0))</f>
        <v>Hà Nội</v>
      </c>
      <c r="D1276" s="43" t="s">
        <v>3003</v>
      </c>
      <c r="E1276" t="s">
        <v>2639</v>
      </c>
      <c r="F1276" t="str">
        <f>INDEX('Bảng Giá'!$L$2:$L$64,MATCH(TRIM('References data'!E1276),'Bảng Giá'!$K$2:$K$64,0))</f>
        <v>Hà Nội</v>
      </c>
      <c r="G1276" t="str">
        <f t="shared" si="19"/>
        <v>Hà Nội-Hà Nội</v>
      </c>
      <c r="H1276" t="str">
        <f>INDEX('Bảng Giá'!$N$2:$N$46,MATCH('References data'!G1276,'Bảng Giá'!$Q$2:$Q$46,0))</f>
        <v>Nội Tỉnh</v>
      </c>
    </row>
    <row r="1277" spans="1:8" x14ac:dyDescent="0.25">
      <c r="A1277" s="12" t="s">
        <v>2753</v>
      </c>
      <c r="B1277" t="s">
        <v>2639</v>
      </c>
      <c r="C1277" s="45" t="str">
        <f>INDEX('Bảng Giá'!$L$2:$L$64,MATCH(TRIM('References data'!B1277),'Bảng Giá'!$K$2:$K$64,0))</f>
        <v>Hà Nội</v>
      </c>
      <c r="D1277" s="43" t="s">
        <v>3003</v>
      </c>
      <c r="E1277" t="s">
        <v>2639</v>
      </c>
      <c r="F1277" t="str">
        <f>INDEX('Bảng Giá'!$L$2:$L$64,MATCH(TRIM('References data'!E1277),'Bảng Giá'!$K$2:$K$64,0))</f>
        <v>Hà Nội</v>
      </c>
      <c r="G1277" t="str">
        <f t="shared" si="19"/>
        <v>Hà Nội-Hà Nội</v>
      </c>
      <c r="H1277" t="str">
        <f>INDEX('Bảng Giá'!$N$2:$N$46,MATCH('References data'!G1277,'Bảng Giá'!$Q$2:$Q$46,0))</f>
        <v>Nội Tỉnh</v>
      </c>
    </row>
    <row r="1278" spans="1:8" x14ac:dyDescent="0.25">
      <c r="A1278" s="12" t="s">
        <v>2700</v>
      </c>
      <c r="B1278" t="s">
        <v>2639</v>
      </c>
      <c r="C1278" s="45" t="str">
        <f>INDEX('Bảng Giá'!$L$2:$L$64,MATCH(TRIM('References data'!B1278),'Bảng Giá'!$K$2:$K$64,0))</f>
        <v>Hà Nội</v>
      </c>
      <c r="D1278" s="43" t="s">
        <v>3003</v>
      </c>
      <c r="E1278" t="s">
        <v>2639</v>
      </c>
      <c r="F1278" t="str">
        <f>INDEX('Bảng Giá'!$L$2:$L$64,MATCH(TRIM('References data'!E1278),'Bảng Giá'!$K$2:$K$64,0))</f>
        <v>Hà Nội</v>
      </c>
      <c r="G1278" t="str">
        <f t="shared" si="19"/>
        <v>Hà Nội-Hà Nội</v>
      </c>
      <c r="H1278" t="str">
        <f>INDEX('Bảng Giá'!$N$2:$N$46,MATCH('References data'!G1278,'Bảng Giá'!$Q$2:$Q$46,0))</f>
        <v>Nội Tỉnh</v>
      </c>
    </row>
    <row r="1279" spans="1:8" x14ac:dyDescent="0.25">
      <c r="A1279" s="12" t="s">
        <v>3002</v>
      </c>
      <c r="B1279" t="s">
        <v>2639</v>
      </c>
      <c r="C1279" s="45" t="str">
        <f>INDEX('Bảng Giá'!$L$2:$L$64,MATCH(TRIM('References data'!B1279),'Bảng Giá'!$K$2:$K$64,0))</f>
        <v>Hà Nội</v>
      </c>
      <c r="D1279" s="43" t="s">
        <v>3003</v>
      </c>
      <c r="E1279" t="s">
        <v>2639</v>
      </c>
      <c r="F1279" t="str">
        <f>INDEX('Bảng Giá'!$L$2:$L$64,MATCH(TRIM('References data'!E1279),'Bảng Giá'!$K$2:$K$64,0))</f>
        <v>Hà Nội</v>
      </c>
      <c r="G1279" t="str">
        <f t="shared" si="19"/>
        <v>Hà Nội-Hà Nội</v>
      </c>
      <c r="H1279" t="str">
        <f>INDEX('Bảng Giá'!$N$2:$N$46,MATCH('References data'!G1279,'Bảng Giá'!$Q$2:$Q$46,0))</f>
        <v>Nội Tỉnh</v>
      </c>
    </row>
    <row r="1280" spans="1:8" x14ac:dyDescent="0.25">
      <c r="A1280" s="12" t="s">
        <v>2638</v>
      </c>
      <c r="B1280" t="s">
        <v>2639</v>
      </c>
      <c r="C1280" s="45" t="str">
        <f>INDEX('Bảng Giá'!$L$2:$L$64,MATCH(TRIM('References data'!B1280),'Bảng Giá'!$K$2:$K$64,0))</f>
        <v>Hà Nội</v>
      </c>
      <c r="D1280" s="43" t="s">
        <v>3003</v>
      </c>
      <c r="E1280" t="s">
        <v>2639</v>
      </c>
      <c r="F1280" t="str">
        <f>INDEX('Bảng Giá'!$L$2:$L$64,MATCH(TRIM('References data'!E1280),'Bảng Giá'!$K$2:$K$64,0))</f>
        <v>Hà Nội</v>
      </c>
      <c r="G1280" t="str">
        <f t="shared" si="19"/>
        <v>Hà Nội-Hà Nội</v>
      </c>
      <c r="H1280" t="str">
        <f>INDEX('Bảng Giá'!$N$2:$N$46,MATCH('References data'!G1280,'Bảng Giá'!$Q$2:$Q$46,0))</f>
        <v>Nội Tỉnh</v>
      </c>
    </row>
    <row r="1281" spans="1:8" x14ac:dyDescent="0.25">
      <c r="A1281" s="12" t="s">
        <v>2700</v>
      </c>
      <c r="B1281" t="s">
        <v>2639</v>
      </c>
      <c r="C1281" s="45" t="str">
        <f>INDEX('Bảng Giá'!$L$2:$L$64,MATCH(TRIM('References data'!B1281),'Bảng Giá'!$K$2:$K$64,0))</f>
        <v>Hà Nội</v>
      </c>
      <c r="D1281" s="43" t="s">
        <v>3003</v>
      </c>
      <c r="E1281" t="s">
        <v>2639</v>
      </c>
      <c r="F1281" t="str">
        <f>INDEX('Bảng Giá'!$L$2:$L$64,MATCH(TRIM('References data'!E1281),'Bảng Giá'!$K$2:$K$64,0))</f>
        <v>Hà Nội</v>
      </c>
      <c r="G1281" t="str">
        <f t="shared" si="19"/>
        <v>Hà Nội-Hà Nội</v>
      </c>
      <c r="H1281" t="str">
        <f>INDEX('Bảng Giá'!$N$2:$N$46,MATCH('References data'!G1281,'Bảng Giá'!$Q$2:$Q$46,0))</f>
        <v>Nội Tỉnh</v>
      </c>
    </row>
    <row r="1282" spans="1:8" x14ac:dyDescent="0.25">
      <c r="A1282" s="12" t="s">
        <v>2700</v>
      </c>
      <c r="B1282" t="s">
        <v>2639</v>
      </c>
      <c r="C1282" s="45" t="str">
        <f>INDEX('Bảng Giá'!$L$2:$L$64,MATCH(TRIM('References data'!B1282),'Bảng Giá'!$K$2:$K$64,0))</f>
        <v>Hà Nội</v>
      </c>
      <c r="D1282" s="43" t="s">
        <v>3003</v>
      </c>
      <c r="E1282" t="s">
        <v>2639</v>
      </c>
      <c r="F1282" t="str">
        <f>INDEX('Bảng Giá'!$L$2:$L$64,MATCH(TRIM('References data'!E1282),'Bảng Giá'!$K$2:$K$64,0))</f>
        <v>Hà Nội</v>
      </c>
      <c r="G1282" t="str">
        <f t="shared" si="19"/>
        <v>Hà Nội-Hà Nội</v>
      </c>
      <c r="H1282" t="str">
        <f>INDEX('Bảng Giá'!$N$2:$N$46,MATCH('References data'!G1282,'Bảng Giá'!$Q$2:$Q$46,0))</f>
        <v>Nội Tỉnh</v>
      </c>
    </row>
    <row r="1283" spans="1:8" x14ac:dyDescent="0.25">
      <c r="A1283" s="12" t="s">
        <v>2993</v>
      </c>
      <c r="B1283" t="s">
        <v>2639</v>
      </c>
      <c r="C1283" s="45" t="str">
        <f>INDEX('Bảng Giá'!$L$2:$L$64,MATCH(TRIM('References data'!B1283),'Bảng Giá'!$K$2:$K$64,0))</f>
        <v>Hà Nội</v>
      </c>
      <c r="D1283" s="43" t="s">
        <v>3003</v>
      </c>
      <c r="E1283" t="s">
        <v>2639</v>
      </c>
      <c r="F1283" t="str">
        <f>INDEX('Bảng Giá'!$L$2:$L$64,MATCH(TRIM('References data'!E1283),'Bảng Giá'!$K$2:$K$64,0))</f>
        <v>Hà Nội</v>
      </c>
      <c r="G1283" t="str">
        <f t="shared" si="19"/>
        <v>Hà Nội-Hà Nội</v>
      </c>
      <c r="H1283" t="str">
        <f>INDEX('Bảng Giá'!$N$2:$N$46,MATCH('References data'!G1283,'Bảng Giá'!$Q$2:$Q$46,0))</f>
        <v>Nội Tỉnh</v>
      </c>
    </row>
    <row r="1284" spans="1:8" x14ac:dyDescent="0.25">
      <c r="A1284" s="12" t="s">
        <v>2993</v>
      </c>
      <c r="B1284" t="s">
        <v>2639</v>
      </c>
      <c r="C1284" s="45" t="str">
        <f>INDEX('Bảng Giá'!$L$2:$L$64,MATCH(TRIM('References data'!B1284),'Bảng Giá'!$K$2:$K$64,0))</f>
        <v>Hà Nội</v>
      </c>
      <c r="D1284" s="43" t="s">
        <v>3003</v>
      </c>
      <c r="E1284" t="s">
        <v>2639</v>
      </c>
      <c r="F1284" t="str">
        <f>INDEX('Bảng Giá'!$L$2:$L$64,MATCH(TRIM('References data'!E1284),'Bảng Giá'!$K$2:$K$64,0))</f>
        <v>Hà Nội</v>
      </c>
      <c r="G1284" t="str">
        <f t="shared" ref="G1284:G1347" si="20">C1284&amp;"-"&amp;F1284</f>
        <v>Hà Nội-Hà Nội</v>
      </c>
      <c r="H1284" t="str">
        <f>INDEX('Bảng Giá'!$N$2:$N$46,MATCH('References data'!G1284,'Bảng Giá'!$Q$2:$Q$46,0))</f>
        <v>Nội Tỉnh</v>
      </c>
    </row>
    <row r="1285" spans="1:8" x14ac:dyDescent="0.25">
      <c r="A1285" s="12" t="s">
        <v>2993</v>
      </c>
      <c r="B1285" t="s">
        <v>2639</v>
      </c>
      <c r="C1285" s="45" t="str">
        <f>INDEX('Bảng Giá'!$L$2:$L$64,MATCH(TRIM('References data'!B1285),'Bảng Giá'!$K$2:$K$64,0))</f>
        <v>Hà Nội</v>
      </c>
      <c r="D1285" s="43" t="s">
        <v>3003</v>
      </c>
      <c r="E1285" t="s">
        <v>2639</v>
      </c>
      <c r="F1285" t="str">
        <f>INDEX('Bảng Giá'!$L$2:$L$64,MATCH(TRIM('References data'!E1285),'Bảng Giá'!$K$2:$K$64,0))</f>
        <v>Hà Nội</v>
      </c>
      <c r="G1285" t="str">
        <f t="shared" si="20"/>
        <v>Hà Nội-Hà Nội</v>
      </c>
      <c r="H1285" t="str">
        <f>INDEX('Bảng Giá'!$N$2:$N$46,MATCH('References data'!G1285,'Bảng Giá'!$Q$2:$Q$46,0))</f>
        <v>Nội Tỉnh</v>
      </c>
    </row>
    <row r="1286" spans="1:8" x14ac:dyDescent="0.25">
      <c r="A1286" s="12" t="s">
        <v>3003</v>
      </c>
      <c r="B1286" t="s">
        <v>2639</v>
      </c>
      <c r="C1286" s="45" t="str">
        <f>INDEX('Bảng Giá'!$L$2:$L$64,MATCH(TRIM('References data'!B1286),'Bảng Giá'!$K$2:$K$64,0))</f>
        <v>Hà Nội</v>
      </c>
      <c r="D1286" s="43" t="s">
        <v>3003</v>
      </c>
      <c r="E1286" t="s">
        <v>2639</v>
      </c>
      <c r="F1286" t="str">
        <f>INDEX('Bảng Giá'!$L$2:$L$64,MATCH(TRIM('References data'!E1286),'Bảng Giá'!$K$2:$K$64,0))</f>
        <v>Hà Nội</v>
      </c>
      <c r="G1286" t="str">
        <f t="shared" si="20"/>
        <v>Hà Nội-Hà Nội</v>
      </c>
      <c r="H1286" t="str">
        <f>INDEX('Bảng Giá'!$N$2:$N$46,MATCH('References data'!G1286,'Bảng Giá'!$Q$2:$Q$46,0))</f>
        <v>Nội Tỉnh</v>
      </c>
    </row>
    <row r="1287" spans="1:8" x14ac:dyDescent="0.25">
      <c r="A1287" s="12" t="s">
        <v>2700</v>
      </c>
      <c r="B1287" t="s">
        <v>2639</v>
      </c>
      <c r="C1287" s="45" t="str">
        <f>INDEX('Bảng Giá'!$L$2:$L$64,MATCH(TRIM('References data'!B1287),'Bảng Giá'!$K$2:$K$64,0))</f>
        <v>Hà Nội</v>
      </c>
      <c r="D1287" s="43" t="s">
        <v>3003</v>
      </c>
      <c r="E1287" t="s">
        <v>2639</v>
      </c>
      <c r="F1287" t="str">
        <f>INDEX('Bảng Giá'!$L$2:$L$64,MATCH(TRIM('References data'!E1287),'Bảng Giá'!$K$2:$K$64,0))</f>
        <v>Hà Nội</v>
      </c>
      <c r="G1287" t="str">
        <f t="shared" si="20"/>
        <v>Hà Nội-Hà Nội</v>
      </c>
      <c r="H1287" t="str">
        <f>INDEX('Bảng Giá'!$N$2:$N$46,MATCH('References data'!G1287,'Bảng Giá'!$Q$2:$Q$46,0))</f>
        <v>Nội Tỉnh</v>
      </c>
    </row>
    <row r="1288" spans="1:8" x14ac:dyDescent="0.25">
      <c r="A1288" s="12" t="s">
        <v>2700</v>
      </c>
      <c r="B1288" t="s">
        <v>2639</v>
      </c>
      <c r="C1288" s="45" t="str">
        <f>INDEX('Bảng Giá'!$L$2:$L$64,MATCH(TRIM('References data'!B1288),'Bảng Giá'!$K$2:$K$64,0))</f>
        <v>Hà Nội</v>
      </c>
      <c r="D1288" s="43" t="s">
        <v>3003</v>
      </c>
      <c r="E1288" t="s">
        <v>2639</v>
      </c>
      <c r="F1288" t="str">
        <f>INDEX('Bảng Giá'!$L$2:$L$64,MATCH(TRIM('References data'!E1288),'Bảng Giá'!$K$2:$K$64,0))</f>
        <v>Hà Nội</v>
      </c>
      <c r="G1288" t="str">
        <f t="shared" si="20"/>
        <v>Hà Nội-Hà Nội</v>
      </c>
      <c r="H1288" t="str">
        <f>INDEX('Bảng Giá'!$N$2:$N$46,MATCH('References data'!G1288,'Bảng Giá'!$Q$2:$Q$46,0))</f>
        <v>Nội Tỉnh</v>
      </c>
    </row>
    <row r="1289" spans="1:8" x14ac:dyDescent="0.25">
      <c r="A1289" s="12" t="s">
        <v>3001</v>
      </c>
      <c r="B1289" t="s">
        <v>2639</v>
      </c>
      <c r="C1289" s="45" t="str">
        <f>INDEX('Bảng Giá'!$L$2:$L$64,MATCH(TRIM('References data'!B1289),'Bảng Giá'!$K$2:$K$64,0))</f>
        <v>Hà Nội</v>
      </c>
      <c r="D1289" s="43" t="s">
        <v>3003</v>
      </c>
      <c r="E1289" t="s">
        <v>2639</v>
      </c>
      <c r="F1289" t="str">
        <f>INDEX('Bảng Giá'!$L$2:$L$64,MATCH(TRIM('References data'!E1289),'Bảng Giá'!$K$2:$K$64,0))</f>
        <v>Hà Nội</v>
      </c>
      <c r="G1289" t="str">
        <f t="shared" si="20"/>
        <v>Hà Nội-Hà Nội</v>
      </c>
      <c r="H1289" t="str">
        <f>INDEX('Bảng Giá'!$N$2:$N$46,MATCH('References data'!G1289,'Bảng Giá'!$Q$2:$Q$46,0))</f>
        <v>Nội Tỉnh</v>
      </c>
    </row>
    <row r="1290" spans="1:8" x14ac:dyDescent="0.25">
      <c r="A1290" s="12" t="s">
        <v>2654</v>
      </c>
      <c r="B1290" t="s">
        <v>2639</v>
      </c>
      <c r="C1290" s="45" t="str">
        <f>INDEX('Bảng Giá'!$L$2:$L$64,MATCH(TRIM('References data'!B1290),'Bảng Giá'!$K$2:$K$64,0))</f>
        <v>Hà Nội</v>
      </c>
      <c r="D1290" s="43" t="s">
        <v>3003</v>
      </c>
      <c r="E1290" t="s">
        <v>2639</v>
      </c>
      <c r="F1290" t="str">
        <f>INDEX('Bảng Giá'!$L$2:$L$64,MATCH(TRIM('References data'!E1290),'Bảng Giá'!$K$2:$K$64,0))</f>
        <v>Hà Nội</v>
      </c>
      <c r="G1290" t="str">
        <f t="shared" si="20"/>
        <v>Hà Nội-Hà Nội</v>
      </c>
      <c r="H1290" t="str">
        <f>INDEX('Bảng Giá'!$N$2:$N$46,MATCH('References data'!G1290,'Bảng Giá'!$Q$2:$Q$46,0))</f>
        <v>Nội Tỉnh</v>
      </c>
    </row>
    <row r="1291" spans="1:8" x14ac:dyDescent="0.25">
      <c r="A1291" s="12" t="s">
        <v>2654</v>
      </c>
      <c r="B1291" t="s">
        <v>2639</v>
      </c>
      <c r="C1291" s="45" t="str">
        <f>INDEX('Bảng Giá'!$L$2:$L$64,MATCH(TRIM('References data'!B1291),'Bảng Giá'!$K$2:$K$64,0))</f>
        <v>Hà Nội</v>
      </c>
      <c r="D1291" s="43" t="s">
        <v>3003</v>
      </c>
      <c r="E1291" t="s">
        <v>2639</v>
      </c>
      <c r="F1291" t="str">
        <f>INDEX('Bảng Giá'!$L$2:$L$64,MATCH(TRIM('References data'!E1291),'Bảng Giá'!$K$2:$K$64,0))</f>
        <v>Hà Nội</v>
      </c>
      <c r="G1291" t="str">
        <f t="shared" si="20"/>
        <v>Hà Nội-Hà Nội</v>
      </c>
      <c r="H1291" t="str">
        <f>INDEX('Bảng Giá'!$N$2:$N$46,MATCH('References data'!G1291,'Bảng Giá'!$Q$2:$Q$46,0))</f>
        <v>Nội Tỉnh</v>
      </c>
    </row>
    <row r="1292" spans="1:8" x14ac:dyDescent="0.25">
      <c r="A1292" s="12" t="s">
        <v>3000</v>
      </c>
      <c r="B1292" t="s">
        <v>2639</v>
      </c>
      <c r="C1292" s="45" t="str">
        <f>INDEX('Bảng Giá'!$L$2:$L$64,MATCH(TRIM('References data'!B1292),'Bảng Giá'!$K$2:$K$64,0))</f>
        <v>Hà Nội</v>
      </c>
      <c r="D1292" s="43" t="s">
        <v>3003</v>
      </c>
      <c r="E1292" t="s">
        <v>2639</v>
      </c>
      <c r="F1292" t="str">
        <f>INDEX('Bảng Giá'!$L$2:$L$64,MATCH(TRIM('References data'!E1292),'Bảng Giá'!$K$2:$K$64,0))</f>
        <v>Hà Nội</v>
      </c>
      <c r="G1292" t="str">
        <f t="shared" si="20"/>
        <v>Hà Nội-Hà Nội</v>
      </c>
      <c r="H1292" t="str">
        <f>INDEX('Bảng Giá'!$N$2:$N$46,MATCH('References data'!G1292,'Bảng Giá'!$Q$2:$Q$46,0))</f>
        <v>Nội Tỉnh</v>
      </c>
    </row>
    <row r="1293" spans="1:8" x14ac:dyDescent="0.25">
      <c r="A1293" s="12" t="s">
        <v>3002</v>
      </c>
      <c r="B1293" t="s">
        <v>2639</v>
      </c>
      <c r="C1293" s="45" t="str">
        <f>INDEX('Bảng Giá'!$L$2:$L$64,MATCH(TRIM('References data'!B1293),'Bảng Giá'!$K$2:$K$64,0))</f>
        <v>Hà Nội</v>
      </c>
      <c r="D1293" s="43" t="s">
        <v>3003</v>
      </c>
      <c r="E1293" t="s">
        <v>2639</v>
      </c>
      <c r="F1293" t="str">
        <f>INDEX('Bảng Giá'!$L$2:$L$64,MATCH(TRIM('References data'!E1293),'Bảng Giá'!$K$2:$K$64,0))</f>
        <v>Hà Nội</v>
      </c>
      <c r="G1293" t="str">
        <f t="shared" si="20"/>
        <v>Hà Nội-Hà Nội</v>
      </c>
      <c r="H1293" t="str">
        <f>INDEX('Bảng Giá'!$N$2:$N$46,MATCH('References data'!G1293,'Bảng Giá'!$Q$2:$Q$46,0))</f>
        <v>Nội Tỉnh</v>
      </c>
    </row>
    <row r="1294" spans="1:8" x14ac:dyDescent="0.25">
      <c r="A1294" s="12" t="s">
        <v>3000</v>
      </c>
      <c r="B1294" t="s">
        <v>2639</v>
      </c>
      <c r="C1294" s="45" t="str">
        <f>INDEX('Bảng Giá'!$L$2:$L$64,MATCH(TRIM('References data'!B1294),'Bảng Giá'!$K$2:$K$64,0))</f>
        <v>Hà Nội</v>
      </c>
      <c r="D1294" s="43" t="s">
        <v>3003</v>
      </c>
      <c r="E1294" t="s">
        <v>2639</v>
      </c>
      <c r="F1294" t="str">
        <f>INDEX('Bảng Giá'!$L$2:$L$64,MATCH(TRIM('References data'!E1294),'Bảng Giá'!$K$2:$K$64,0))</f>
        <v>Hà Nội</v>
      </c>
      <c r="G1294" t="str">
        <f t="shared" si="20"/>
        <v>Hà Nội-Hà Nội</v>
      </c>
      <c r="H1294" t="str">
        <f>INDEX('Bảng Giá'!$N$2:$N$46,MATCH('References data'!G1294,'Bảng Giá'!$Q$2:$Q$46,0))</f>
        <v>Nội Tỉnh</v>
      </c>
    </row>
    <row r="1295" spans="1:8" x14ac:dyDescent="0.25">
      <c r="A1295" s="12" t="s">
        <v>2654</v>
      </c>
      <c r="B1295" t="s">
        <v>2639</v>
      </c>
      <c r="C1295" s="45" t="str">
        <f>INDEX('Bảng Giá'!$L$2:$L$64,MATCH(TRIM('References data'!B1295),'Bảng Giá'!$K$2:$K$64,0))</f>
        <v>Hà Nội</v>
      </c>
      <c r="D1295" s="43" t="s">
        <v>3003</v>
      </c>
      <c r="E1295" t="s">
        <v>2639</v>
      </c>
      <c r="F1295" t="str">
        <f>INDEX('Bảng Giá'!$L$2:$L$64,MATCH(TRIM('References data'!E1295),'Bảng Giá'!$K$2:$K$64,0))</f>
        <v>Hà Nội</v>
      </c>
      <c r="G1295" t="str">
        <f t="shared" si="20"/>
        <v>Hà Nội-Hà Nội</v>
      </c>
      <c r="H1295" t="str">
        <f>INDEX('Bảng Giá'!$N$2:$N$46,MATCH('References data'!G1295,'Bảng Giá'!$Q$2:$Q$46,0))</f>
        <v>Nội Tỉnh</v>
      </c>
    </row>
    <row r="1296" spans="1:8" x14ac:dyDescent="0.25">
      <c r="A1296" s="12" t="s">
        <v>2688</v>
      </c>
      <c r="B1296" t="s">
        <v>2639</v>
      </c>
      <c r="C1296" s="45" t="str">
        <f>INDEX('Bảng Giá'!$L$2:$L$64,MATCH(TRIM('References data'!B1296),'Bảng Giá'!$K$2:$K$64,0))</f>
        <v>Hà Nội</v>
      </c>
      <c r="D1296" s="43" t="s">
        <v>3003</v>
      </c>
      <c r="E1296" t="s">
        <v>2639</v>
      </c>
      <c r="F1296" t="str">
        <f>INDEX('Bảng Giá'!$L$2:$L$64,MATCH(TRIM('References data'!E1296),'Bảng Giá'!$K$2:$K$64,0))</f>
        <v>Hà Nội</v>
      </c>
      <c r="G1296" t="str">
        <f t="shared" si="20"/>
        <v>Hà Nội-Hà Nội</v>
      </c>
      <c r="H1296" t="str">
        <f>INDEX('Bảng Giá'!$N$2:$N$46,MATCH('References data'!G1296,'Bảng Giá'!$Q$2:$Q$46,0))</f>
        <v>Nội Tỉnh</v>
      </c>
    </row>
    <row r="1297" spans="1:8" x14ac:dyDescent="0.25">
      <c r="A1297" s="12" t="s">
        <v>2753</v>
      </c>
      <c r="B1297" t="s">
        <v>2639</v>
      </c>
      <c r="C1297" s="45" t="str">
        <f>INDEX('Bảng Giá'!$L$2:$L$64,MATCH(TRIM('References data'!B1297),'Bảng Giá'!$K$2:$K$64,0))</f>
        <v>Hà Nội</v>
      </c>
      <c r="D1297" s="43" t="s">
        <v>3003</v>
      </c>
      <c r="E1297" t="s">
        <v>2639</v>
      </c>
      <c r="F1297" t="str">
        <f>INDEX('Bảng Giá'!$L$2:$L$64,MATCH(TRIM('References data'!E1297),'Bảng Giá'!$K$2:$K$64,0))</f>
        <v>Hà Nội</v>
      </c>
      <c r="G1297" t="str">
        <f t="shared" si="20"/>
        <v>Hà Nội-Hà Nội</v>
      </c>
      <c r="H1297" t="str">
        <f>INDEX('Bảng Giá'!$N$2:$N$46,MATCH('References data'!G1297,'Bảng Giá'!$Q$2:$Q$46,0))</f>
        <v>Nội Tỉnh</v>
      </c>
    </row>
    <row r="1298" spans="1:8" x14ac:dyDescent="0.25">
      <c r="A1298" s="12" t="s">
        <v>2700</v>
      </c>
      <c r="B1298" t="s">
        <v>2639</v>
      </c>
      <c r="C1298" s="45" t="str">
        <f>INDEX('Bảng Giá'!$L$2:$L$64,MATCH(TRIM('References data'!B1298),'Bảng Giá'!$K$2:$K$64,0))</f>
        <v>Hà Nội</v>
      </c>
      <c r="D1298" s="43" t="s">
        <v>3003</v>
      </c>
      <c r="E1298" t="s">
        <v>2639</v>
      </c>
      <c r="F1298" t="str">
        <f>INDEX('Bảng Giá'!$L$2:$L$64,MATCH(TRIM('References data'!E1298),'Bảng Giá'!$K$2:$K$64,0))</f>
        <v>Hà Nội</v>
      </c>
      <c r="G1298" t="str">
        <f t="shared" si="20"/>
        <v>Hà Nội-Hà Nội</v>
      </c>
      <c r="H1298" t="str">
        <f>INDEX('Bảng Giá'!$N$2:$N$46,MATCH('References data'!G1298,'Bảng Giá'!$Q$2:$Q$46,0))</f>
        <v>Nội Tỉnh</v>
      </c>
    </row>
    <row r="1299" spans="1:8" x14ac:dyDescent="0.25">
      <c r="A1299" s="12" t="s">
        <v>2700</v>
      </c>
      <c r="B1299" t="s">
        <v>2639</v>
      </c>
      <c r="C1299" s="45" t="str">
        <f>INDEX('Bảng Giá'!$L$2:$L$64,MATCH(TRIM('References data'!B1299),'Bảng Giá'!$K$2:$K$64,0))</f>
        <v>Hà Nội</v>
      </c>
      <c r="D1299" s="43" t="s">
        <v>3003</v>
      </c>
      <c r="E1299" t="s">
        <v>2639</v>
      </c>
      <c r="F1299" t="str">
        <f>INDEX('Bảng Giá'!$L$2:$L$64,MATCH(TRIM('References data'!E1299),'Bảng Giá'!$K$2:$K$64,0))</f>
        <v>Hà Nội</v>
      </c>
      <c r="G1299" t="str">
        <f t="shared" si="20"/>
        <v>Hà Nội-Hà Nội</v>
      </c>
      <c r="H1299" t="str">
        <f>INDEX('Bảng Giá'!$N$2:$N$46,MATCH('References data'!G1299,'Bảng Giá'!$Q$2:$Q$46,0))</f>
        <v>Nội Tỉnh</v>
      </c>
    </row>
    <row r="1300" spans="1:8" x14ac:dyDescent="0.25">
      <c r="A1300" s="12" t="s">
        <v>2700</v>
      </c>
      <c r="B1300" t="s">
        <v>2639</v>
      </c>
      <c r="C1300" s="45" t="str">
        <f>INDEX('Bảng Giá'!$L$2:$L$64,MATCH(TRIM('References data'!B1300),'Bảng Giá'!$K$2:$K$64,0))</f>
        <v>Hà Nội</v>
      </c>
      <c r="D1300" s="43" t="s">
        <v>3003</v>
      </c>
      <c r="E1300" t="s">
        <v>2639</v>
      </c>
      <c r="F1300" t="str">
        <f>INDEX('Bảng Giá'!$L$2:$L$64,MATCH(TRIM('References data'!E1300),'Bảng Giá'!$K$2:$K$64,0))</f>
        <v>Hà Nội</v>
      </c>
      <c r="G1300" t="str">
        <f t="shared" si="20"/>
        <v>Hà Nội-Hà Nội</v>
      </c>
      <c r="H1300" t="str">
        <f>INDEX('Bảng Giá'!$N$2:$N$46,MATCH('References data'!G1300,'Bảng Giá'!$Q$2:$Q$46,0))</f>
        <v>Nội Tỉnh</v>
      </c>
    </row>
    <row r="1301" spans="1:8" x14ac:dyDescent="0.25">
      <c r="A1301" s="12" t="s">
        <v>2753</v>
      </c>
      <c r="B1301" t="s">
        <v>2639</v>
      </c>
      <c r="C1301" s="45" t="str">
        <f>INDEX('Bảng Giá'!$L$2:$L$64,MATCH(TRIM('References data'!B1301),'Bảng Giá'!$K$2:$K$64,0))</f>
        <v>Hà Nội</v>
      </c>
      <c r="D1301" s="43" t="s">
        <v>3003</v>
      </c>
      <c r="E1301" t="s">
        <v>2639</v>
      </c>
      <c r="F1301" t="str">
        <f>INDEX('Bảng Giá'!$L$2:$L$64,MATCH(TRIM('References data'!E1301),'Bảng Giá'!$K$2:$K$64,0))</f>
        <v>Hà Nội</v>
      </c>
      <c r="G1301" t="str">
        <f t="shared" si="20"/>
        <v>Hà Nội-Hà Nội</v>
      </c>
      <c r="H1301" t="str">
        <f>INDEX('Bảng Giá'!$N$2:$N$46,MATCH('References data'!G1301,'Bảng Giá'!$Q$2:$Q$46,0))</f>
        <v>Nội Tỉnh</v>
      </c>
    </row>
    <row r="1302" spans="1:8" x14ac:dyDescent="0.25">
      <c r="A1302" s="12" t="s">
        <v>3002</v>
      </c>
      <c r="B1302" t="s">
        <v>2639</v>
      </c>
      <c r="C1302" s="45" t="str">
        <f>INDEX('Bảng Giá'!$L$2:$L$64,MATCH(TRIM('References data'!B1302),'Bảng Giá'!$K$2:$K$64,0))</f>
        <v>Hà Nội</v>
      </c>
      <c r="D1302" s="43" t="s">
        <v>3003</v>
      </c>
      <c r="E1302" t="s">
        <v>2639</v>
      </c>
      <c r="F1302" t="str">
        <f>INDEX('Bảng Giá'!$L$2:$L$64,MATCH(TRIM('References data'!E1302),'Bảng Giá'!$K$2:$K$64,0))</f>
        <v>Hà Nội</v>
      </c>
      <c r="G1302" t="str">
        <f t="shared" si="20"/>
        <v>Hà Nội-Hà Nội</v>
      </c>
      <c r="H1302" t="str">
        <f>INDEX('Bảng Giá'!$N$2:$N$46,MATCH('References data'!G1302,'Bảng Giá'!$Q$2:$Q$46,0))</f>
        <v>Nội Tỉnh</v>
      </c>
    </row>
    <row r="1303" spans="1:8" x14ac:dyDescent="0.25">
      <c r="A1303" s="12" t="s">
        <v>2700</v>
      </c>
      <c r="B1303" t="s">
        <v>2639</v>
      </c>
      <c r="C1303" s="45" t="str">
        <f>INDEX('Bảng Giá'!$L$2:$L$64,MATCH(TRIM('References data'!B1303),'Bảng Giá'!$K$2:$K$64,0))</f>
        <v>Hà Nội</v>
      </c>
      <c r="D1303" s="43" t="s">
        <v>3003</v>
      </c>
      <c r="E1303" t="s">
        <v>2639</v>
      </c>
      <c r="F1303" t="str">
        <f>INDEX('Bảng Giá'!$L$2:$L$64,MATCH(TRIM('References data'!E1303),'Bảng Giá'!$K$2:$K$64,0))</f>
        <v>Hà Nội</v>
      </c>
      <c r="G1303" t="str">
        <f t="shared" si="20"/>
        <v>Hà Nội-Hà Nội</v>
      </c>
      <c r="H1303" t="str">
        <f>INDEX('Bảng Giá'!$N$2:$N$46,MATCH('References data'!G1303,'Bảng Giá'!$Q$2:$Q$46,0))</f>
        <v>Nội Tỉnh</v>
      </c>
    </row>
    <row r="1304" spans="1:8" x14ac:dyDescent="0.25">
      <c r="A1304" s="12" t="s">
        <v>3007</v>
      </c>
      <c r="B1304" t="s">
        <v>2639</v>
      </c>
      <c r="C1304" s="45" t="str">
        <f>INDEX('Bảng Giá'!$L$2:$L$64,MATCH(TRIM('References data'!B1304),'Bảng Giá'!$K$2:$K$64,0))</f>
        <v>Hà Nội</v>
      </c>
      <c r="D1304" s="43" t="s">
        <v>3003</v>
      </c>
      <c r="E1304" t="s">
        <v>2639</v>
      </c>
      <c r="F1304" t="str">
        <f>INDEX('Bảng Giá'!$L$2:$L$64,MATCH(TRIM('References data'!E1304),'Bảng Giá'!$K$2:$K$64,0))</f>
        <v>Hà Nội</v>
      </c>
      <c r="G1304" t="str">
        <f t="shared" si="20"/>
        <v>Hà Nội-Hà Nội</v>
      </c>
      <c r="H1304" t="str">
        <f>INDEX('Bảng Giá'!$N$2:$N$46,MATCH('References data'!G1304,'Bảng Giá'!$Q$2:$Q$46,0))</f>
        <v>Nội Tỉnh</v>
      </c>
    </row>
    <row r="1305" spans="1:8" x14ac:dyDescent="0.25">
      <c r="A1305" s="12" t="s">
        <v>2993</v>
      </c>
      <c r="B1305" t="s">
        <v>2639</v>
      </c>
      <c r="C1305" s="45" t="str">
        <f>INDEX('Bảng Giá'!$L$2:$L$64,MATCH(TRIM('References data'!B1305),'Bảng Giá'!$K$2:$K$64,0))</f>
        <v>Hà Nội</v>
      </c>
      <c r="D1305" s="43" t="s">
        <v>3003</v>
      </c>
      <c r="E1305" t="s">
        <v>2639</v>
      </c>
      <c r="F1305" t="str">
        <f>INDEX('Bảng Giá'!$L$2:$L$64,MATCH(TRIM('References data'!E1305),'Bảng Giá'!$K$2:$K$64,0))</f>
        <v>Hà Nội</v>
      </c>
      <c r="G1305" t="str">
        <f t="shared" si="20"/>
        <v>Hà Nội-Hà Nội</v>
      </c>
      <c r="H1305" t="str">
        <f>INDEX('Bảng Giá'!$N$2:$N$46,MATCH('References data'!G1305,'Bảng Giá'!$Q$2:$Q$46,0))</f>
        <v>Nội Tỉnh</v>
      </c>
    </row>
    <row r="1306" spans="1:8" x14ac:dyDescent="0.25">
      <c r="A1306" s="12" t="s">
        <v>3003</v>
      </c>
      <c r="B1306" t="s">
        <v>2639</v>
      </c>
      <c r="C1306" s="45" t="str">
        <f>INDEX('Bảng Giá'!$L$2:$L$64,MATCH(TRIM('References data'!B1306),'Bảng Giá'!$K$2:$K$64,0))</f>
        <v>Hà Nội</v>
      </c>
      <c r="D1306" s="43" t="s">
        <v>3003</v>
      </c>
      <c r="E1306" t="s">
        <v>2639</v>
      </c>
      <c r="F1306" t="str">
        <f>INDEX('Bảng Giá'!$L$2:$L$64,MATCH(TRIM('References data'!E1306),'Bảng Giá'!$K$2:$K$64,0))</f>
        <v>Hà Nội</v>
      </c>
      <c r="G1306" t="str">
        <f t="shared" si="20"/>
        <v>Hà Nội-Hà Nội</v>
      </c>
      <c r="H1306" t="str">
        <f>INDEX('Bảng Giá'!$N$2:$N$46,MATCH('References data'!G1306,'Bảng Giá'!$Q$2:$Q$46,0))</f>
        <v>Nội Tỉnh</v>
      </c>
    </row>
    <row r="1307" spans="1:8" x14ac:dyDescent="0.25">
      <c r="A1307" s="12" t="s">
        <v>3007</v>
      </c>
      <c r="B1307" t="s">
        <v>2639</v>
      </c>
      <c r="C1307" s="45" t="str">
        <f>INDEX('Bảng Giá'!$L$2:$L$64,MATCH(TRIM('References data'!B1307),'Bảng Giá'!$K$2:$K$64,0))</f>
        <v>Hà Nội</v>
      </c>
      <c r="D1307" s="43" t="s">
        <v>3003</v>
      </c>
      <c r="E1307" t="s">
        <v>2639</v>
      </c>
      <c r="F1307" t="str">
        <f>INDEX('Bảng Giá'!$L$2:$L$64,MATCH(TRIM('References data'!E1307),'Bảng Giá'!$K$2:$K$64,0))</f>
        <v>Hà Nội</v>
      </c>
      <c r="G1307" t="str">
        <f t="shared" si="20"/>
        <v>Hà Nội-Hà Nội</v>
      </c>
      <c r="H1307" t="str">
        <f>INDEX('Bảng Giá'!$N$2:$N$46,MATCH('References data'!G1307,'Bảng Giá'!$Q$2:$Q$46,0))</f>
        <v>Nội Tỉnh</v>
      </c>
    </row>
    <row r="1308" spans="1:8" x14ac:dyDescent="0.25">
      <c r="A1308" s="12" t="s">
        <v>2995</v>
      </c>
      <c r="B1308" t="s">
        <v>2639</v>
      </c>
      <c r="C1308" s="45" t="str">
        <f>INDEX('Bảng Giá'!$L$2:$L$64,MATCH(TRIM('References data'!B1308),'Bảng Giá'!$K$2:$K$64,0))</f>
        <v>Hà Nội</v>
      </c>
      <c r="D1308" s="43" t="s">
        <v>3003</v>
      </c>
      <c r="E1308" t="s">
        <v>2639</v>
      </c>
      <c r="F1308" t="str">
        <f>INDEX('Bảng Giá'!$L$2:$L$64,MATCH(TRIM('References data'!E1308),'Bảng Giá'!$K$2:$K$64,0))</f>
        <v>Hà Nội</v>
      </c>
      <c r="G1308" t="str">
        <f t="shared" si="20"/>
        <v>Hà Nội-Hà Nội</v>
      </c>
      <c r="H1308" t="str">
        <f>INDEX('Bảng Giá'!$N$2:$N$46,MATCH('References data'!G1308,'Bảng Giá'!$Q$2:$Q$46,0))</f>
        <v>Nội Tỉnh</v>
      </c>
    </row>
    <row r="1309" spans="1:8" x14ac:dyDescent="0.25">
      <c r="A1309" s="12" t="s">
        <v>3003</v>
      </c>
      <c r="B1309" t="s">
        <v>2639</v>
      </c>
      <c r="C1309" s="45" t="str">
        <f>INDEX('Bảng Giá'!$L$2:$L$64,MATCH(TRIM('References data'!B1309),'Bảng Giá'!$K$2:$K$64,0))</f>
        <v>Hà Nội</v>
      </c>
      <c r="D1309" s="43" t="s">
        <v>3003</v>
      </c>
      <c r="E1309" t="s">
        <v>2639</v>
      </c>
      <c r="F1309" t="str">
        <f>INDEX('Bảng Giá'!$L$2:$L$64,MATCH(TRIM('References data'!E1309),'Bảng Giá'!$K$2:$K$64,0))</f>
        <v>Hà Nội</v>
      </c>
      <c r="G1309" t="str">
        <f t="shared" si="20"/>
        <v>Hà Nội-Hà Nội</v>
      </c>
      <c r="H1309" t="str">
        <f>INDEX('Bảng Giá'!$N$2:$N$46,MATCH('References data'!G1309,'Bảng Giá'!$Q$2:$Q$46,0))</f>
        <v>Nội Tỉnh</v>
      </c>
    </row>
    <row r="1310" spans="1:8" x14ac:dyDescent="0.25">
      <c r="A1310" s="12" t="s">
        <v>2700</v>
      </c>
      <c r="B1310" t="s">
        <v>2639</v>
      </c>
      <c r="C1310" s="45" t="str">
        <f>INDEX('Bảng Giá'!$L$2:$L$64,MATCH(TRIM('References data'!B1310),'Bảng Giá'!$K$2:$K$64,0))</f>
        <v>Hà Nội</v>
      </c>
      <c r="D1310" s="43" t="s">
        <v>3003</v>
      </c>
      <c r="E1310" t="s">
        <v>2639</v>
      </c>
      <c r="F1310" t="str">
        <f>INDEX('Bảng Giá'!$L$2:$L$64,MATCH(TRIM('References data'!E1310),'Bảng Giá'!$K$2:$K$64,0))</f>
        <v>Hà Nội</v>
      </c>
      <c r="G1310" t="str">
        <f t="shared" si="20"/>
        <v>Hà Nội-Hà Nội</v>
      </c>
      <c r="H1310" t="str">
        <f>INDEX('Bảng Giá'!$N$2:$N$46,MATCH('References data'!G1310,'Bảng Giá'!$Q$2:$Q$46,0))</f>
        <v>Nội Tỉnh</v>
      </c>
    </row>
    <row r="1311" spans="1:8" x14ac:dyDescent="0.25">
      <c r="A1311" s="12" t="s">
        <v>2638</v>
      </c>
      <c r="B1311" t="s">
        <v>2639</v>
      </c>
      <c r="C1311" s="45" t="str">
        <f>INDEX('Bảng Giá'!$L$2:$L$64,MATCH(TRIM('References data'!B1311),'Bảng Giá'!$K$2:$K$64,0))</f>
        <v>Hà Nội</v>
      </c>
      <c r="D1311" s="43" t="s">
        <v>3003</v>
      </c>
      <c r="E1311" t="s">
        <v>2639</v>
      </c>
      <c r="F1311" t="str">
        <f>INDEX('Bảng Giá'!$L$2:$L$64,MATCH(TRIM('References data'!E1311),'Bảng Giá'!$K$2:$K$64,0))</f>
        <v>Hà Nội</v>
      </c>
      <c r="G1311" t="str">
        <f t="shared" si="20"/>
        <v>Hà Nội-Hà Nội</v>
      </c>
      <c r="H1311" t="str">
        <f>INDEX('Bảng Giá'!$N$2:$N$46,MATCH('References data'!G1311,'Bảng Giá'!$Q$2:$Q$46,0))</f>
        <v>Nội Tỉnh</v>
      </c>
    </row>
    <row r="1312" spans="1:8" x14ac:dyDescent="0.25">
      <c r="A1312" s="12" t="s">
        <v>2638</v>
      </c>
      <c r="B1312" t="s">
        <v>2639</v>
      </c>
      <c r="C1312" s="45" t="str">
        <f>INDEX('Bảng Giá'!$L$2:$L$64,MATCH(TRIM('References data'!B1312),'Bảng Giá'!$K$2:$K$64,0))</f>
        <v>Hà Nội</v>
      </c>
      <c r="D1312" s="43" t="s">
        <v>3003</v>
      </c>
      <c r="E1312" t="s">
        <v>2639</v>
      </c>
      <c r="F1312" t="str">
        <f>INDEX('Bảng Giá'!$L$2:$L$64,MATCH(TRIM('References data'!E1312),'Bảng Giá'!$K$2:$K$64,0))</f>
        <v>Hà Nội</v>
      </c>
      <c r="G1312" t="str">
        <f t="shared" si="20"/>
        <v>Hà Nội-Hà Nội</v>
      </c>
      <c r="H1312" t="str">
        <f>INDEX('Bảng Giá'!$N$2:$N$46,MATCH('References data'!G1312,'Bảng Giá'!$Q$2:$Q$46,0))</f>
        <v>Nội Tỉnh</v>
      </c>
    </row>
    <row r="1313" spans="1:8" x14ac:dyDescent="0.25">
      <c r="A1313" s="12" t="s">
        <v>2994</v>
      </c>
      <c r="B1313" t="s">
        <v>2639</v>
      </c>
      <c r="C1313" s="45" t="str">
        <f>INDEX('Bảng Giá'!$L$2:$L$64,MATCH(TRIM('References data'!B1313),'Bảng Giá'!$K$2:$K$64,0))</f>
        <v>Hà Nội</v>
      </c>
      <c r="D1313" s="43" t="s">
        <v>3003</v>
      </c>
      <c r="E1313" t="s">
        <v>2639</v>
      </c>
      <c r="F1313" t="str">
        <f>INDEX('Bảng Giá'!$L$2:$L$64,MATCH(TRIM('References data'!E1313),'Bảng Giá'!$K$2:$K$64,0))</f>
        <v>Hà Nội</v>
      </c>
      <c r="G1313" t="str">
        <f t="shared" si="20"/>
        <v>Hà Nội-Hà Nội</v>
      </c>
      <c r="H1313" t="str">
        <f>INDEX('Bảng Giá'!$N$2:$N$46,MATCH('References data'!G1313,'Bảng Giá'!$Q$2:$Q$46,0))</f>
        <v>Nội Tỉnh</v>
      </c>
    </row>
    <row r="1314" spans="1:8" x14ac:dyDescent="0.25">
      <c r="A1314" s="12" t="s">
        <v>2700</v>
      </c>
      <c r="B1314" t="s">
        <v>2639</v>
      </c>
      <c r="C1314" s="45" t="str">
        <f>INDEX('Bảng Giá'!$L$2:$L$64,MATCH(TRIM('References data'!B1314),'Bảng Giá'!$K$2:$K$64,0))</f>
        <v>Hà Nội</v>
      </c>
      <c r="D1314" s="43" t="s">
        <v>3003</v>
      </c>
      <c r="E1314" t="s">
        <v>2639</v>
      </c>
      <c r="F1314" t="str">
        <f>INDEX('Bảng Giá'!$L$2:$L$64,MATCH(TRIM('References data'!E1314),'Bảng Giá'!$K$2:$K$64,0))</f>
        <v>Hà Nội</v>
      </c>
      <c r="G1314" t="str">
        <f t="shared" si="20"/>
        <v>Hà Nội-Hà Nội</v>
      </c>
      <c r="H1314" t="str">
        <f>INDEX('Bảng Giá'!$N$2:$N$46,MATCH('References data'!G1314,'Bảng Giá'!$Q$2:$Q$46,0))</f>
        <v>Nội Tỉnh</v>
      </c>
    </row>
    <row r="1315" spans="1:8" x14ac:dyDescent="0.25">
      <c r="A1315" s="12" t="s">
        <v>2700</v>
      </c>
      <c r="B1315" t="s">
        <v>2639</v>
      </c>
      <c r="C1315" s="45" t="str">
        <f>INDEX('Bảng Giá'!$L$2:$L$64,MATCH(TRIM('References data'!B1315),'Bảng Giá'!$K$2:$K$64,0))</f>
        <v>Hà Nội</v>
      </c>
      <c r="D1315" s="43" t="s">
        <v>3003</v>
      </c>
      <c r="E1315" t="s">
        <v>2639</v>
      </c>
      <c r="F1315" t="str">
        <f>INDEX('Bảng Giá'!$L$2:$L$64,MATCH(TRIM('References data'!E1315),'Bảng Giá'!$K$2:$K$64,0))</f>
        <v>Hà Nội</v>
      </c>
      <c r="G1315" t="str">
        <f t="shared" si="20"/>
        <v>Hà Nội-Hà Nội</v>
      </c>
      <c r="H1315" t="str">
        <f>INDEX('Bảng Giá'!$N$2:$N$46,MATCH('References data'!G1315,'Bảng Giá'!$Q$2:$Q$46,0))</f>
        <v>Nội Tỉnh</v>
      </c>
    </row>
    <row r="1316" spans="1:8" x14ac:dyDescent="0.25">
      <c r="A1316" s="12" t="s">
        <v>2638</v>
      </c>
      <c r="B1316" t="s">
        <v>2639</v>
      </c>
      <c r="C1316" s="45" t="str">
        <f>INDEX('Bảng Giá'!$L$2:$L$64,MATCH(TRIM('References data'!B1316),'Bảng Giá'!$K$2:$K$64,0))</f>
        <v>Hà Nội</v>
      </c>
      <c r="D1316" s="43" t="s">
        <v>3003</v>
      </c>
      <c r="E1316" t="s">
        <v>2639</v>
      </c>
      <c r="F1316" t="str">
        <f>INDEX('Bảng Giá'!$L$2:$L$64,MATCH(TRIM('References data'!E1316),'Bảng Giá'!$K$2:$K$64,0))</f>
        <v>Hà Nội</v>
      </c>
      <c r="G1316" t="str">
        <f t="shared" si="20"/>
        <v>Hà Nội-Hà Nội</v>
      </c>
      <c r="H1316" t="str">
        <f>INDEX('Bảng Giá'!$N$2:$N$46,MATCH('References data'!G1316,'Bảng Giá'!$Q$2:$Q$46,0))</f>
        <v>Nội Tỉnh</v>
      </c>
    </row>
    <row r="1317" spans="1:8" x14ac:dyDescent="0.25">
      <c r="A1317" s="12" t="s">
        <v>2688</v>
      </c>
      <c r="B1317" t="s">
        <v>2639</v>
      </c>
      <c r="C1317" s="45" t="str">
        <f>INDEX('Bảng Giá'!$L$2:$L$64,MATCH(TRIM('References data'!B1317),'Bảng Giá'!$K$2:$K$64,0))</f>
        <v>Hà Nội</v>
      </c>
      <c r="D1317" s="43" t="s">
        <v>3003</v>
      </c>
      <c r="E1317" t="s">
        <v>2639</v>
      </c>
      <c r="F1317" t="str">
        <f>INDEX('Bảng Giá'!$L$2:$L$64,MATCH(TRIM('References data'!E1317),'Bảng Giá'!$K$2:$K$64,0))</f>
        <v>Hà Nội</v>
      </c>
      <c r="G1317" t="str">
        <f t="shared" si="20"/>
        <v>Hà Nội-Hà Nội</v>
      </c>
      <c r="H1317" t="str">
        <f>INDEX('Bảng Giá'!$N$2:$N$46,MATCH('References data'!G1317,'Bảng Giá'!$Q$2:$Q$46,0))</f>
        <v>Nội Tỉnh</v>
      </c>
    </row>
    <row r="1318" spans="1:8" x14ac:dyDescent="0.25">
      <c r="A1318" s="12" t="s">
        <v>3003</v>
      </c>
      <c r="B1318" t="s">
        <v>2639</v>
      </c>
      <c r="C1318" s="45" t="str">
        <f>INDEX('Bảng Giá'!$L$2:$L$64,MATCH(TRIM('References data'!B1318),'Bảng Giá'!$K$2:$K$64,0))</f>
        <v>Hà Nội</v>
      </c>
      <c r="D1318" s="43" t="s">
        <v>3003</v>
      </c>
      <c r="E1318" t="s">
        <v>2639</v>
      </c>
      <c r="F1318" t="str">
        <f>INDEX('Bảng Giá'!$L$2:$L$64,MATCH(TRIM('References data'!E1318),'Bảng Giá'!$K$2:$K$64,0))</f>
        <v>Hà Nội</v>
      </c>
      <c r="G1318" t="str">
        <f t="shared" si="20"/>
        <v>Hà Nội-Hà Nội</v>
      </c>
      <c r="H1318" t="str">
        <f>INDEX('Bảng Giá'!$N$2:$N$46,MATCH('References data'!G1318,'Bảng Giá'!$Q$2:$Q$46,0))</f>
        <v>Nội Tỉnh</v>
      </c>
    </row>
    <row r="1319" spans="1:8" x14ac:dyDescent="0.25">
      <c r="A1319" s="12" t="s">
        <v>2753</v>
      </c>
      <c r="B1319" t="s">
        <v>2639</v>
      </c>
      <c r="C1319" s="45" t="str">
        <f>INDEX('Bảng Giá'!$L$2:$L$64,MATCH(TRIM('References data'!B1319),'Bảng Giá'!$K$2:$K$64,0))</f>
        <v>Hà Nội</v>
      </c>
      <c r="D1319" s="43" t="s">
        <v>3003</v>
      </c>
      <c r="E1319" t="s">
        <v>2639</v>
      </c>
      <c r="F1319" t="str">
        <f>INDEX('Bảng Giá'!$L$2:$L$64,MATCH(TRIM('References data'!E1319),'Bảng Giá'!$K$2:$K$64,0))</f>
        <v>Hà Nội</v>
      </c>
      <c r="G1319" t="str">
        <f t="shared" si="20"/>
        <v>Hà Nội-Hà Nội</v>
      </c>
      <c r="H1319" t="str">
        <f>INDEX('Bảng Giá'!$N$2:$N$46,MATCH('References data'!G1319,'Bảng Giá'!$Q$2:$Q$46,0))</f>
        <v>Nội Tỉnh</v>
      </c>
    </row>
    <row r="1320" spans="1:8" x14ac:dyDescent="0.25">
      <c r="A1320" s="12" t="s">
        <v>2654</v>
      </c>
      <c r="B1320" t="s">
        <v>2639</v>
      </c>
      <c r="C1320" s="45" t="str">
        <f>INDEX('Bảng Giá'!$L$2:$L$64,MATCH(TRIM('References data'!B1320),'Bảng Giá'!$K$2:$K$64,0))</f>
        <v>Hà Nội</v>
      </c>
      <c r="D1320" s="43" t="s">
        <v>3003</v>
      </c>
      <c r="E1320" t="s">
        <v>2639</v>
      </c>
      <c r="F1320" t="str">
        <f>INDEX('Bảng Giá'!$L$2:$L$64,MATCH(TRIM('References data'!E1320),'Bảng Giá'!$K$2:$K$64,0))</f>
        <v>Hà Nội</v>
      </c>
      <c r="G1320" t="str">
        <f t="shared" si="20"/>
        <v>Hà Nội-Hà Nội</v>
      </c>
      <c r="H1320" t="str">
        <f>INDEX('Bảng Giá'!$N$2:$N$46,MATCH('References data'!G1320,'Bảng Giá'!$Q$2:$Q$46,0))</f>
        <v>Nội Tỉnh</v>
      </c>
    </row>
    <row r="1321" spans="1:8" x14ac:dyDescent="0.25">
      <c r="A1321" s="12" t="s">
        <v>3005</v>
      </c>
      <c r="B1321" t="s">
        <v>2639</v>
      </c>
      <c r="C1321" s="45" t="str">
        <f>INDEX('Bảng Giá'!$L$2:$L$64,MATCH(TRIM('References data'!B1321),'Bảng Giá'!$K$2:$K$64,0))</f>
        <v>Hà Nội</v>
      </c>
      <c r="D1321" s="43" t="s">
        <v>3003</v>
      </c>
      <c r="E1321" t="s">
        <v>2639</v>
      </c>
      <c r="F1321" t="str">
        <f>INDEX('Bảng Giá'!$L$2:$L$64,MATCH(TRIM('References data'!E1321),'Bảng Giá'!$K$2:$K$64,0))</f>
        <v>Hà Nội</v>
      </c>
      <c r="G1321" t="str">
        <f t="shared" si="20"/>
        <v>Hà Nội-Hà Nội</v>
      </c>
      <c r="H1321" t="str">
        <f>INDEX('Bảng Giá'!$N$2:$N$46,MATCH('References data'!G1321,'Bảng Giá'!$Q$2:$Q$46,0))</f>
        <v>Nội Tỉnh</v>
      </c>
    </row>
    <row r="1322" spans="1:8" x14ac:dyDescent="0.25">
      <c r="A1322" s="12" t="s">
        <v>2993</v>
      </c>
      <c r="B1322" t="s">
        <v>2639</v>
      </c>
      <c r="C1322" s="45" t="str">
        <f>INDEX('Bảng Giá'!$L$2:$L$64,MATCH(TRIM('References data'!B1322),'Bảng Giá'!$K$2:$K$64,0))</f>
        <v>Hà Nội</v>
      </c>
      <c r="D1322" s="43" t="s">
        <v>3003</v>
      </c>
      <c r="E1322" t="s">
        <v>2639</v>
      </c>
      <c r="F1322" t="str">
        <f>INDEX('Bảng Giá'!$L$2:$L$64,MATCH(TRIM('References data'!E1322),'Bảng Giá'!$K$2:$K$64,0))</f>
        <v>Hà Nội</v>
      </c>
      <c r="G1322" t="str">
        <f t="shared" si="20"/>
        <v>Hà Nội-Hà Nội</v>
      </c>
      <c r="H1322" t="str">
        <f>INDEX('Bảng Giá'!$N$2:$N$46,MATCH('References data'!G1322,'Bảng Giá'!$Q$2:$Q$46,0))</f>
        <v>Nội Tỉnh</v>
      </c>
    </row>
    <row r="1323" spans="1:8" x14ac:dyDescent="0.25">
      <c r="A1323" s="12" t="s">
        <v>2700</v>
      </c>
      <c r="B1323" t="s">
        <v>2639</v>
      </c>
      <c r="C1323" s="45" t="str">
        <f>INDEX('Bảng Giá'!$L$2:$L$64,MATCH(TRIM('References data'!B1323),'Bảng Giá'!$K$2:$K$64,0))</f>
        <v>Hà Nội</v>
      </c>
      <c r="D1323" s="43" t="s">
        <v>3003</v>
      </c>
      <c r="E1323" t="s">
        <v>2639</v>
      </c>
      <c r="F1323" t="str">
        <f>INDEX('Bảng Giá'!$L$2:$L$64,MATCH(TRIM('References data'!E1323),'Bảng Giá'!$K$2:$K$64,0))</f>
        <v>Hà Nội</v>
      </c>
      <c r="G1323" t="str">
        <f t="shared" si="20"/>
        <v>Hà Nội-Hà Nội</v>
      </c>
      <c r="H1323" t="str">
        <f>INDEX('Bảng Giá'!$N$2:$N$46,MATCH('References data'!G1323,'Bảng Giá'!$Q$2:$Q$46,0))</f>
        <v>Nội Tỉnh</v>
      </c>
    </row>
    <row r="1324" spans="1:8" x14ac:dyDescent="0.25">
      <c r="A1324" s="12" t="s">
        <v>2753</v>
      </c>
      <c r="B1324" t="s">
        <v>2639</v>
      </c>
      <c r="C1324" s="45" t="str">
        <f>INDEX('Bảng Giá'!$L$2:$L$64,MATCH(TRIM('References data'!B1324),'Bảng Giá'!$K$2:$K$64,0))</f>
        <v>Hà Nội</v>
      </c>
      <c r="D1324" s="43" t="s">
        <v>3003</v>
      </c>
      <c r="E1324" t="s">
        <v>2639</v>
      </c>
      <c r="F1324" t="str">
        <f>INDEX('Bảng Giá'!$L$2:$L$64,MATCH(TRIM('References data'!E1324),'Bảng Giá'!$K$2:$K$64,0))</f>
        <v>Hà Nội</v>
      </c>
      <c r="G1324" t="str">
        <f t="shared" si="20"/>
        <v>Hà Nội-Hà Nội</v>
      </c>
      <c r="H1324" t="str">
        <f>INDEX('Bảng Giá'!$N$2:$N$46,MATCH('References data'!G1324,'Bảng Giá'!$Q$2:$Q$46,0))</f>
        <v>Nội Tỉnh</v>
      </c>
    </row>
    <row r="1325" spans="1:8" x14ac:dyDescent="0.25">
      <c r="A1325" s="12" t="s">
        <v>3001</v>
      </c>
      <c r="B1325" t="s">
        <v>2639</v>
      </c>
      <c r="C1325" s="45" t="str">
        <f>INDEX('Bảng Giá'!$L$2:$L$64,MATCH(TRIM('References data'!B1325),'Bảng Giá'!$K$2:$K$64,0))</f>
        <v>Hà Nội</v>
      </c>
      <c r="D1325" s="43" t="s">
        <v>3003</v>
      </c>
      <c r="E1325" t="s">
        <v>2639</v>
      </c>
      <c r="F1325" t="str">
        <f>INDEX('Bảng Giá'!$L$2:$L$64,MATCH(TRIM('References data'!E1325),'Bảng Giá'!$K$2:$K$64,0))</f>
        <v>Hà Nội</v>
      </c>
      <c r="G1325" t="str">
        <f t="shared" si="20"/>
        <v>Hà Nội-Hà Nội</v>
      </c>
      <c r="H1325" t="str">
        <f>INDEX('Bảng Giá'!$N$2:$N$46,MATCH('References data'!G1325,'Bảng Giá'!$Q$2:$Q$46,0))</f>
        <v>Nội Tỉnh</v>
      </c>
    </row>
    <row r="1326" spans="1:8" x14ac:dyDescent="0.25">
      <c r="A1326" s="12" t="s">
        <v>3003</v>
      </c>
      <c r="B1326" t="s">
        <v>2639</v>
      </c>
      <c r="C1326" s="45" t="str">
        <f>INDEX('Bảng Giá'!$L$2:$L$64,MATCH(TRIM('References data'!B1326),'Bảng Giá'!$K$2:$K$64,0))</f>
        <v>Hà Nội</v>
      </c>
      <c r="D1326" s="43" t="s">
        <v>3003</v>
      </c>
      <c r="E1326" t="s">
        <v>2639</v>
      </c>
      <c r="F1326" t="str">
        <f>INDEX('Bảng Giá'!$L$2:$L$64,MATCH(TRIM('References data'!E1326),'Bảng Giá'!$K$2:$K$64,0))</f>
        <v>Hà Nội</v>
      </c>
      <c r="G1326" t="str">
        <f t="shared" si="20"/>
        <v>Hà Nội-Hà Nội</v>
      </c>
      <c r="H1326" t="str">
        <f>INDEX('Bảng Giá'!$N$2:$N$46,MATCH('References data'!G1326,'Bảng Giá'!$Q$2:$Q$46,0))</f>
        <v>Nội Tỉnh</v>
      </c>
    </row>
    <row r="1327" spans="1:8" x14ac:dyDescent="0.25">
      <c r="A1327" s="12" t="s">
        <v>2700</v>
      </c>
      <c r="B1327" t="s">
        <v>2639</v>
      </c>
      <c r="C1327" s="45" t="str">
        <f>INDEX('Bảng Giá'!$L$2:$L$64,MATCH(TRIM('References data'!B1327),'Bảng Giá'!$K$2:$K$64,0))</f>
        <v>Hà Nội</v>
      </c>
      <c r="D1327" s="43" t="s">
        <v>3003</v>
      </c>
      <c r="E1327" t="s">
        <v>2639</v>
      </c>
      <c r="F1327" t="str">
        <f>INDEX('Bảng Giá'!$L$2:$L$64,MATCH(TRIM('References data'!E1327),'Bảng Giá'!$K$2:$K$64,0))</f>
        <v>Hà Nội</v>
      </c>
      <c r="G1327" t="str">
        <f t="shared" si="20"/>
        <v>Hà Nội-Hà Nội</v>
      </c>
      <c r="H1327" t="str">
        <f>INDEX('Bảng Giá'!$N$2:$N$46,MATCH('References data'!G1327,'Bảng Giá'!$Q$2:$Q$46,0))</f>
        <v>Nội Tỉnh</v>
      </c>
    </row>
    <row r="1328" spans="1:8" x14ac:dyDescent="0.25">
      <c r="A1328" s="12" t="s">
        <v>2700</v>
      </c>
      <c r="B1328" t="s">
        <v>2639</v>
      </c>
      <c r="C1328" s="45" t="str">
        <f>INDEX('Bảng Giá'!$L$2:$L$64,MATCH(TRIM('References data'!B1328),'Bảng Giá'!$K$2:$K$64,0))</f>
        <v>Hà Nội</v>
      </c>
      <c r="D1328" s="43" t="s">
        <v>3003</v>
      </c>
      <c r="E1328" t="s">
        <v>2639</v>
      </c>
      <c r="F1328" t="str">
        <f>INDEX('Bảng Giá'!$L$2:$L$64,MATCH(TRIM('References data'!E1328),'Bảng Giá'!$K$2:$K$64,0))</f>
        <v>Hà Nội</v>
      </c>
      <c r="G1328" t="str">
        <f t="shared" si="20"/>
        <v>Hà Nội-Hà Nội</v>
      </c>
      <c r="H1328" t="str">
        <f>INDEX('Bảng Giá'!$N$2:$N$46,MATCH('References data'!G1328,'Bảng Giá'!$Q$2:$Q$46,0))</f>
        <v>Nội Tỉnh</v>
      </c>
    </row>
    <row r="1329" spans="1:8" x14ac:dyDescent="0.25">
      <c r="A1329" s="12" t="s">
        <v>2700</v>
      </c>
      <c r="B1329" t="s">
        <v>2639</v>
      </c>
      <c r="C1329" s="45" t="str">
        <f>INDEX('Bảng Giá'!$L$2:$L$64,MATCH(TRIM('References data'!B1329),'Bảng Giá'!$K$2:$K$64,0))</f>
        <v>Hà Nội</v>
      </c>
      <c r="D1329" s="43" t="s">
        <v>3003</v>
      </c>
      <c r="E1329" t="s">
        <v>2639</v>
      </c>
      <c r="F1329" t="str">
        <f>INDEX('Bảng Giá'!$L$2:$L$64,MATCH(TRIM('References data'!E1329),'Bảng Giá'!$K$2:$K$64,0))</f>
        <v>Hà Nội</v>
      </c>
      <c r="G1329" t="str">
        <f t="shared" si="20"/>
        <v>Hà Nội-Hà Nội</v>
      </c>
      <c r="H1329" t="str">
        <f>INDEX('Bảng Giá'!$N$2:$N$46,MATCH('References data'!G1329,'Bảng Giá'!$Q$2:$Q$46,0))</f>
        <v>Nội Tỉnh</v>
      </c>
    </row>
    <row r="1330" spans="1:8" x14ac:dyDescent="0.25">
      <c r="A1330" s="12" t="s">
        <v>3005</v>
      </c>
      <c r="B1330" t="s">
        <v>2639</v>
      </c>
      <c r="C1330" s="45" t="str">
        <f>INDEX('Bảng Giá'!$L$2:$L$64,MATCH(TRIM('References data'!B1330),'Bảng Giá'!$K$2:$K$64,0))</f>
        <v>Hà Nội</v>
      </c>
      <c r="D1330" s="43" t="s">
        <v>3003</v>
      </c>
      <c r="E1330" t="s">
        <v>2639</v>
      </c>
      <c r="F1330" t="str">
        <f>INDEX('Bảng Giá'!$L$2:$L$64,MATCH(TRIM('References data'!E1330),'Bảng Giá'!$K$2:$K$64,0))</f>
        <v>Hà Nội</v>
      </c>
      <c r="G1330" t="str">
        <f t="shared" si="20"/>
        <v>Hà Nội-Hà Nội</v>
      </c>
      <c r="H1330" t="str">
        <f>INDEX('Bảng Giá'!$N$2:$N$46,MATCH('References data'!G1330,'Bảng Giá'!$Q$2:$Q$46,0))</f>
        <v>Nội Tỉnh</v>
      </c>
    </row>
    <row r="1331" spans="1:8" x14ac:dyDescent="0.25">
      <c r="A1331" s="12" t="s">
        <v>2640</v>
      </c>
      <c r="B1331" t="s">
        <v>2639</v>
      </c>
      <c r="C1331" s="45" t="str">
        <f>INDEX('Bảng Giá'!$L$2:$L$64,MATCH(TRIM('References data'!B1331),'Bảng Giá'!$K$2:$K$64,0))</f>
        <v>Hà Nội</v>
      </c>
      <c r="D1331" s="43" t="s">
        <v>3003</v>
      </c>
      <c r="E1331" t="s">
        <v>2639</v>
      </c>
      <c r="F1331" t="str">
        <f>INDEX('Bảng Giá'!$L$2:$L$64,MATCH(TRIM('References data'!E1331),'Bảng Giá'!$K$2:$K$64,0))</f>
        <v>Hà Nội</v>
      </c>
      <c r="G1331" t="str">
        <f t="shared" si="20"/>
        <v>Hà Nội-Hà Nội</v>
      </c>
      <c r="H1331" t="str">
        <f>INDEX('Bảng Giá'!$N$2:$N$46,MATCH('References data'!G1331,'Bảng Giá'!$Q$2:$Q$46,0))</f>
        <v>Nội Tỉnh</v>
      </c>
    </row>
    <row r="1332" spans="1:8" x14ac:dyDescent="0.25">
      <c r="A1332" s="12" t="s">
        <v>2640</v>
      </c>
      <c r="B1332" t="s">
        <v>2639</v>
      </c>
      <c r="C1332" s="45" t="str">
        <f>INDEX('Bảng Giá'!$L$2:$L$64,MATCH(TRIM('References data'!B1332),'Bảng Giá'!$K$2:$K$64,0))</f>
        <v>Hà Nội</v>
      </c>
      <c r="D1332" s="43" t="s">
        <v>3003</v>
      </c>
      <c r="E1332" t="s">
        <v>2639</v>
      </c>
      <c r="F1332" t="str">
        <f>INDEX('Bảng Giá'!$L$2:$L$64,MATCH(TRIM('References data'!E1332),'Bảng Giá'!$K$2:$K$64,0))</f>
        <v>Hà Nội</v>
      </c>
      <c r="G1332" t="str">
        <f t="shared" si="20"/>
        <v>Hà Nội-Hà Nội</v>
      </c>
      <c r="H1332" t="str">
        <f>INDEX('Bảng Giá'!$N$2:$N$46,MATCH('References data'!G1332,'Bảng Giá'!$Q$2:$Q$46,0))</f>
        <v>Nội Tỉnh</v>
      </c>
    </row>
    <row r="1333" spans="1:8" x14ac:dyDescent="0.25">
      <c r="A1333" s="12" t="s">
        <v>3000</v>
      </c>
      <c r="B1333" t="s">
        <v>2639</v>
      </c>
      <c r="C1333" s="45" t="str">
        <f>INDEX('Bảng Giá'!$L$2:$L$64,MATCH(TRIM('References data'!B1333),'Bảng Giá'!$K$2:$K$64,0))</f>
        <v>Hà Nội</v>
      </c>
      <c r="D1333" s="43" t="s">
        <v>3003</v>
      </c>
      <c r="E1333" t="s">
        <v>2639</v>
      </c>
      <c r="F1333" t="str">
        <f>INDEX('Bảng Giá'!$L$2:$L$64,MATCH(TRIM('References data'!E1333),'Bảng Giá'!$K$2:$K$64,0))</f>
        <v>Hà Nội</v>
      </c>
      <c r="G1333" t="str">
        <f t="shared" si="20"/>
        <v>Hà Nội-Hà Nội</v>
      </c>
      <c r="H1333" t="str">
        <f>INDEX('Bảng Giá'!$N$2:$N$46,MATCH('References data'!G1333,'Bảng Giá'!$Q$2:$Q$46,0))</f>
        <v>Nội Tỉnh</v>
      </c>
    </row>
    <row r="1334" spans="1:8" x14ac:dyDescent="0.25">
      <c r="A1334" s="12" t="s">
        <v>3002</v>
      </c>
      <c r="B1334" t="s">
        <v>2639</v>
      </c>
      <c r="C1334" s="45" t="str">
        <f>INDEX('Bảng Giá'!$L$2:$L$64,MATCH(TRIM('References data'!B1334),'Bảng Giá'!$K$2:$K$64,0))</f>
        <v>Hà Nội</v>
      </c>
      <c r="D1334" s="43" t="s">
        <v>3003</v>
      </c>
      <c r="E1334" t="s">
        <v>2639</v>
      </c>
      <c r="F1334" t="str">
        <f>INDEX('Bảng Giá'!$L$2:$L$64,MATCH(TRIM('References data'!E1334),'Bảng Giá'!$K$2:$K$64,0))</f>
        <v>Hà Nội</v>
      </c>
      <c r="G1334" t="str">
        <f t="shared" si="20"/>
        <v>Hà Nội-Hà Nội</v>
      </c>
      <c r="H1334" t="str">
        <f>INDEX('Bảng Giá'!$N$2:$N$46,MATCH('References data'!G1334,'Bảng Giá'!$Q$2:$Q$46,0))</f>
        <v>Nội Tỉnh</v>
      </c>
    </row>
    <row r="1335" spans="1:8" x14ac:dyDescent="0.25">
      <c r="A1335" s="12" t="s">
        <v>3002</v>
      </c>
      <c r="B1335" t="s">
        <v>2639</v>
      </c>
      <c r="C1335" s="45" t="str">
        <f>INDEX('Bảng Giá'!$L$2:$L$64,MATCH(TRIM('References data'!B1335),'Bảng Giá'!$K$2:$K$64,0))</f>
        <v>Hà Nội</v>
      </c>
      <c r="D1335" s="43" t="s">
        <v>3003</v>
      </c>
      <c r="E1335" t="s">
        <v>2639</v>
      </c>
      <c r="F1335" t="str">
        <f>INDEX('Bảng Giá'!$L$2:$L$64,MATCH(TRIM('References data'!E1335),'Bảng Giá'!$K$2:$K$64,0))</f>
        <v>Hà Nội</v>
      </c>
      <c r="G1335" t="str">
        <f t="shared" si="20"/>
        <v>Hà Nội-Hà Nội</v>
      </c>
      <c r="H1335" t="str">
        <f>INDEX('Bảng Giá'!$N$2:$N$46,MATCH('References data'!G1335,'Bảng Giá'!$Q$2:$Q$46,0))</f>
        <v>Nội Tỉnh</v>
      </c>
    </row>
    <row r="1336" spans="1:8" x14ac:dyDescent="0.25">
      <c r="A1336" s="12" t="s">
        <v>2700</v>
      </c>
      <c r="B1336" t="s">
        <v>2639</v>
      </c>
      <c r="C1336" s="45" t="str">
        <f>INDEX('Bảng Giá'!$L$2:$L$64,MATCH(TRIM('References data'!B1336),'Bảng Giá'!$K$2:$K$64,0))</f>
        <v>Hà Nội</v>
      </c>
      <c r="D1336" s="43" t="s">
        <v>3003</v>
      </c>
      <c r="E1336" t="s">
        <v>2639</v>
      </c>
      <c r="F1336" t="str">
        <f>INDEX('Bảng Giá'!$L$2:$L$64,MATCH(TRIM('References data'!E1336),'Bảng Giá'!$K$2:$K$64,0))</f>
        <v>Hà Nội</v>
      </c>
      <c r="G1336" t="str">
        <f t="shared" si="20"/>
        <v>Hà Nội-Hà Nội</v>
      </c>
      <c r="H1336" t="str">
        <f>INDEX('Bảng Giá'!$N$2:$N$46,MATCH('References data'!G1336,'Bảng Giá'!$Q$2:$Q$46,0))</f>
        <v>Nội Tỉnh</v>
      </c>
    </row>
    <row r="1337" spans="1:8" x14ac:dyDescent="0.25">
      <c r="A1337" s="12" t="s">
        <v>2993</v>
      </c>
      <c r="B1337" t="s">
        <v>2639</v>
      </c>
      <c r="C1337" s="45" t="str">
        <f>INDEX('Bảng Giá'!$L$2:$L$64,MATCH(TRIM('References data'!B1337),'Bảng Giá'!$K$2:$K$64,0))</f>
        <v>Hà Nội</v>
      </c>
      <c r="D1337" s="43" t="s">
        <v>3003</v>
      </c>
      <c r="E1337" t="s">
        <v>2639</v>
      </c>
      <c r="F1337" t="str">
        <f>INDEX('Bảng Giá'!$L$2:$L$64,MATCH(TRIM('References data'!E1337),'Bảng Giá'!$K$2:$K$64,0))</f>
        <v>Hà Nội</v>
      </c>
      <c r="G1337" t="str">
        <f t="shared" si="20"/>
        <v>Hà Nội-Hà Nội</v>
      </c>
      <c r="H1337" t="str">
        <f>INDEX('Bảng Giá'!$N$2:$N$46,MATCH('References data'!G1337,'Bảng Giá'!$Q$2:$Q$46,0))</f>
        <v>Nội Tỉnh</v>
      </c>
    </row>
    <row r="1338" spans="1:8" x14ac:dyDescent="0.25">
      <c r="A1338" s="12" t="s">
        <v>3002</v>
      </c>
      <c r="B1338" t="s">
        <v>2639</v>
      </c>
      <c r="C1338" s="45" t="str">
        <f>INDEX('Bảng Giá'!$L$2:$L$64,MATCH(TRIM('References data'!B1338),'Bảng Giá'!$K$2:$K$64,0))</f>
        <v>Hà Nội</v>
      </c>
      <c r="D1338" s="43" t="s">
        <v>3003</v>
      </c>
      <c r="E1338" t="s">
        <v>2639</v>
      </c>
      <c r="F1338" t="str">
        <f>INDEX('Bảng Giá'!$L$2:$L$64,MATCH(TRIM('References data'!E1338),'Bảng Giá'!$K$2:$K$64,0))</f>
        <v>Hà Nội</v>
      </c>
      <c r="G1338" t="str">
        <f t="shared" si="20"/>
        <v>Hà Nội-Hà Nội</v>
      </c>
      <c r="H1338" t="str">
        <f>INDEX('Bảng Giá'!$N$2:$N$46,MATCH('References data'!G1338,'Bảng Giá'!$Q$2:$Q$46,0))</f>
        <v>Nội Tỉnh</v>
      </c>
    </row>
    <row r="1339" spans="1:8" x14ac:dyDescent="0.25">
      <c r="A1339" s="12" t="s">
        <v>2993</v>
      </c>
      <c r="B1339" t="s">
        <v>2639</v>
      </c>
      <c r="C1339" s="45" t="str">
        <f>INDEX('Bảng Giá'!$L$2:$L$64,MATCH(TRIM('References data'!B1339),'Bảng Giá'!$K$2:$K$64,0))</f>
        <v>Hà Nội</v>
      </c>
      <c r="D1339" s="43" t="s">
        <v>3003</v>
      </c>
      <c r="E1339" t="s">
        <v>2639</v>
      </c>
      <c r="F1339" t="str">
        <f>INDEX('Bảng Giá'!$L$2:$L$64,MATCH(TRIM('References data'!E1339),'Bảng Giá'!$K$2:$K$64,0))</f>
        <v>Hà Nội</v>
      </c>
      <c r="G1339" t="str">
        <f t="shared" si="20"/>
        <v>Hà Nội-Hà Nội</v>
      </c>
      <c r="H1339" t="str">
        <f>INDEX('Bảng Giá'!$N$2:$N$46,MATCH('References data'!G1339,'Bảng Giá'!$Q$2:$Q$46,0))</f>
        <v>Nội Tỉnh</v>
      </c>
    </row>
    <row r="1340" spans="1:8" x14ac:dyDescent="0.25">
      <c r="A1340" s="12" t="s">
        <v>3002</v>
      </c>
      <c r="B1340" t="s">
        <v>2639</v>
      </c>
      <c r="C1340" s="45" t="str">
        <f>INDEX('Bảng Giá'!$L$2:$L$64,MATCH(TRIM('References data'!B1340),'Bảng Giá'!$K$2:$K$64,0))</f>
        <v>Hà Nội</v>
      </c>
      <c r="D1340" s="43" t="s">
        <v>3003</v>
      </c>
      <c r="E1340" t="s">
        <v>2639</v>
      </c>
      <c r="F1340" t="str">
        <f>INDEX('Bảng Giá'!$L$2:$L$64,MATCH(TRIM('References data'!E1340),'Bảng Giá'!$K$2:$K$64,0))</f>
        <v>Hà Nội</v>
      </c>
      <c r="G1340" t="str">
        <f t="shared" si="20"/>
        <v>Hà Nội-Hà Nội</v>
      </c>
      <c r="H1340" t="str">
        <f>INDEX('Bảng Giá'!$N$2:$N$46,MATCH('References data'!G1340,'Bảng Giá'!$Q$2:$Q$46,0))</f>
        <v>Nội Tỉnh</v>
      </c>
    </row>
    <row r="1341" spans="1:8" x14ac:dyDescent="0.25">
      <c r="A1341" s="12" t="s">
        <v>3001</v>
      </c>
      <c r="B1341" t="s">
        <v>2639</v>
      </c>
      <c r="C1341" s="45" t="str">
        <f>INDEX('Bảng Giá'!$L$2:$L$64,MATCH(TRIM('References data'!B1341),'Bảng Giá'!$K$2:$K$64,0))</f>
        <v>Hà Nội</v>
      </c>
      <c r="D1341" s="43" t="s">
        <v>3003</v>
      </c>
      <c r="E1341" t="s">
        <v>2639</v>
      </c>
      <c r="F1341" t="str">
        <f>INDEX('Bảng Giá'!$L$2:$L$64,MATCH(TRIM('References data'!E1341),'Bảng Giá'!$K$2:$K$64,0))</f>
        <v>Hà Nội</v>
      </c>
      <c r="G1341" t="str">
        <f t="shared" si="20"/>
        <v>Hà Nội-Hà Nội</v>
      </c>
      <c r="H1341" t="str">
        <f>INDEX('Bảng Giá'!$N$2:$N$46,MATCH('References data'!G1341,'Bảng Giá'!$Q$2:$Q$46,0))</f>
        <v>Nội Tỉnh</v>
      </c>
    </row>
    <row r="1342" spans="1:8" x14ac:dyDescent="0.25">
      <c r="A1342" s="12" t="s">
        <v>2999</v>
      </c>
      <c r="B1342" t="s">
        <v>2639</v>
      </c>
      <c r="C1342" s="45" t="str">
        <f>INDEX('Bảng Giá'!$L$2:$L$64,MATCH(TRIM('References data'!B1342),'Bảng Giá'!$K$2:$K$64,0))</f>
        <v>Hà Nội</v>
      </c>
      <c r="D1342" s="43" t="s">
        <v>3003</v>
      </c>
      <c r="E1342" t="s">
        <v>2639</v>
      </c>
      <c r="F1342" t="str">
        <f>INDEX('Bảng Giá'!$L$2:$L$64,MATCH(TRIM('References data'!E1342),'Bảng Giá'!$K$2:$K$64,0))</f>
        <v>Hà Nội</v>
      </c>
      <c r="G1342" t="str">
        <f t="shared" si="20"/>
        <v>Hà Nội-Hà Nội</v>
      </c>
      <c r="H1342" t="str">
        <f>INDEX('Bảng Giá'!$N$2:$N$46,MATCH('References data'!G1342,'Bảng Giá'!$Q$2:$Q$46,0))</f>
        <v>Nội Tỉnh</v>
      </c>
    </row>
    <row r="1343" spans="1:8" x14ac:dyDescent="0.25">
      <c r="A1343" s="12" t="s">
        <v>2994</v>
      </c>
      <c r="B1343" t="s">
        <v>2639</v>
      </c>
      <c r="C1343" s="45" t="str">
        <f>INDEX('Bảng Giá'!$L$2:$L$64,MATCH(TRIM('References data'!B1343),'Bảng Giá'!$K$2:$K$64,0))</f>
        <v>Hà Nội</v>
      </c>
      <c r="D1343" s="43" t="s">
        <v>3003</v>
      </c>
      <c r="E1343" t="s">
        <v>2639</v>
      </c>
      <c r="F1343" t="str">
        <f>INDEX('Bảng Giá'!$L$2:$L$64,MATCH(TRIM('References data'!E1343),'Bảng Giá'!$K$2:$K$64,0))</f>
        <v>Hà Nội</v>
      </c>
      <c r="G1343" t="str">
        <f t="shared" si="20"/>
        <v>Hà Nội-Hà Nội</v>
      </c>
      <c r="H1343" t="str">
        <f>INDEX('Bảng Giá'!$N$2:$N$46,MATCH('References data'!G1343,'Bảng Giá'!$Q$2:$Q$46,0))</f>
        <v>Nội Tỉnh</v>
      </c>
    </row>
    <row r="1344" spans="1:8" x14ac:dyDescent="0.25">
      <c r="A1344" s="12" t="s">
        <v>2993</v>
      </c>
      <c r="B1344" t="s">
        <v>2639</v>
      </c>
      <c r="C1344" s="45" t="str">
        <f>INDEX('Bảng Giá'!$L$2:$L$64,MATCH(TRIM('References data'!B1344),'Bảng Giá'!$K$2:$K$64,0))</f>
        <v>Hà Nội</v>
      </c>
      <c r="D1344" s="43" t="s">
        <v>3003</v>
      </c>
      <c r="E1344" t="s">
        <v>2639</v>
      </c>
      <c r="F1344" t="str">
        <f>INDEX('Bảng Giá'!$L$2:$L$64,MATCH(TRIM('References data'!E1344),'Bảng Giá'!$K$2:$K$64,0))</f>
        <v>Hà Nội</v>
      </c>
      <c r="G1344" t="str">
        <f t="shared" si="20"/>
        <v>Hà Nội-Hà Nội</v>
      </c>
      <c r="H1344" t="str">
        <f>INDEX('Bảng Giá'!$N$2:$N$46,MATCH('References data'!G1344,'Bảng Giá'!$Q$2:$Q$46,0))</f>
        <v>Nội Tỉnh</v>
      </c>
    </row>
    <row r="1345" spans="1:8" x14ac:dyDescent="0.25">
      <c r="A1345" s="12" t="s">
        <v>2724</v>
      </c>
      <c r="B1345" t="s">
        <v>2639</v>
      </c>
      <c r="C1345" s="45" t="str">
        <f>INDEX('Bảng Giá'!$L$2:$L$64,MATCH(TRIM('References data'!B1345),'Bảng Giá'!$K$2:$K$64,0))</f>
        <v>Hà Nội</v>
      </c>
      <c r="D1345" s="43" t="s">
        <v>3003</v>
      </c>
      <c r="E1345" t="s">
        <v>2639</v>
      </c>
      <c r="F1345" t="str">
        <f>INDEX('Bảng Giá'!$L$2:$L$64,MATCH(TRIM('References data'!E1345),'Bảng Giá'!$K$2:$K$64,0))</f>
        <v>Hà Nội</v>
      </c>
      <c r="G1345" t="str">
        <f t="shared" si="20"/>
        <v>Hà Nội-Hà Nội</v>
      </c>
      <c r="H1345" t="str">
        <f>INDEX('Bảng Giá'!$N$2:$N$46,MATCH('References data'!G1345,'Bảng Giá'!$Q$2:$Q$46,0))</f>
        <v>Nội Tỉnh</v>
      </c>
    </row>
    <row r="1346" spans="1:8" x14ac:dyDescent="0.25">
      <c r="A1346" s="12" t="s">
        <v>2753</v>
      </c>
      <c r="B1346" t="s">
        <v>2639</v>
      </c>
      <c r="C1346" s="45" t="str">
        <f>INDEX('Bảng Giá'!$L$2:$L$64,MATCH(TRIM('References data'!B1346),'Bảng Giá'!$K$2:$K$64,0))</f>
        <v>Hà Nội</v>
      </c>
      <c r="D1346" s="43" t="s">
        <v>3003</v>
      </c>
      <c r="E1346" t="s">
        <v>2639</v>
      </c>
      <c r="F1346" t="str">
        <f>INDEX('Bảng Giá'!$L$2:$L$64,MATCH(TRIM('References data'!E1346),'Bảng Giá'!$K$2:$K$64,0))</f>
        <v>Hà Nội</v>
      </c>
      <c r="G1346" t="str">
        <f t="shared" si="20"/>
        <v>Hà Nội-Hà Nội</v>
      </c>
      <c r="H1346" t="str">
        <f>INDEX('Bảng Giá'!$N$2:$N$46,MATCH('References data'!G1346,'Bảng Giá'!$Q$2:$Q$46,0))</f>
        <v>Nội Tỉnh</v>
      </c>
    </row>
    <row r="1347" spans="1:8" x14ac:dyDescent="0.25">
      <c r="A1347" s="12" t="s">
        <v>3001</v>
      </c>
      <c r="B1347" t="s">
        <v>2639</v>
      </c>
      <c r="C1347" s="45" t="str">
        <f>INDEX('Bảng Giá'!$L$2:$L$64,MATCH(TRIM('References data'!B1347),'Bảng Giá'!$K$2:$K$64,0))</f>
        <v>Hà Nội</v>
      </c>
      <c r="D1347" s="43" t="s">
        <v>3003</v>
      </c>
      <c r="E1347" t="s">
        <v>2639</v>
      </c>
      <c r="F1347" t="str">
        <f>INDEX('Bảng Giá'!$L$2:$L$64,MATCH(TRIM('References data'!E1347),'Bảng Giá'!$K$2:$K$64,0))</f>
        <v>Hà Nội</v>
      </c>
      <c r="G1347" t="str">
        <f t="shared" si="20"/>
        <v>Hà Nội-Hà Nội</v>
      </c>
      <c r="H1347" t="str">
        <f>INDEX('Bảng Giá'!$N$2:$N$46,MATCH('References data'!G1347,'Bảng Giá'!$Q$2:$Q$46,0))</f>
        <v>Nội Tỉnh</v>
      </c>
    </row>
    <row r="1348" spans="1:8" x14ac:dyDescent="0.25">
      <c r="A1348" s="12" t="s">
        <v>2753</v>
      </c>
      <c r="B1348" t="s">
        <v>2639</v>
      </c>
      <c r="C1348" s="45" t="str">
        <f>INDEX('Bảng Giá'!$L$2:$L$64,MATCH(TRIM('References data'!B1348),'Bảng Giá'!$K$2:$K$64,0))</f>
        <v>Hà Nội</v>
      </c>
      <c r="D1348" s="43" t="s">
        <v>3003</v>
      </c>
      <c r="E1348" t="s">
        <v>2639</v>
      </c>
      <c r="F1348" t="str">
        <f>INDEX('Bảng Giá'!$L$2:$L$64,MATCH(TRIM('References data'!E1348),'Bảng Giá'!$K$2:$K$64,0))</f>
        <v>Hà Nội</v>
      </c>
      <c r="G1348" t="str">
        <f t="shared" ref="G1348:G1411" si="21">C1348&amp;"-"&amp;F1348</f>
        <v>Hà Nội-Hà Nội</v>
      </c>
      <c r="H1348" t="str">
        <f>INDEX('Bảng Giá'!$N$2:$N$46,MATCH('References data'!G1348,'Bảng Giá'!$Q$2:$Q$46,0))</f>
        <v>Nội Tỉnh</v>
      </c>
    </row>
    <row r="1349" spans="1:8" x14ac:dyDescent="0.25">
      <c r="A1349" s="12" t="s">
        <v>2654</v>
      </c>
      <c r="B1349" t="s">
        <v>2639</v>
      </c>
      <c r="C1349" s="45" t="str">
        <f>INDEX('Bảng Giá'!$L$2:$L$64,MATCH(TRIM('References data'!B1349),'Bảng Giá'!$K$2:$K$64,0))</f>
        <v>Hà Nội</v>
      </c>
      <c r="D1349" s="43" t="s">
        <v>3003</v>
      </c>
      <c r="E1349" t="s">
        <v>2639</v>
      </c>
      <c r="F1349" t="str">
        <f>INDEX('Bảng Giá'!$L$2:$L$64,MATCH(TRIM('References data'!E1349),'Bảng Giá'!$K$2:$K$64,0))</f>
        <v>Hà Nội</v>
      </c>
      <c r="G1349" t="str">
        <f t="shared" si="21"/>
        <v>Hà Nội-Hà Nội</v>
      </c>
      <c r="H1349" t="str">
        <f>INDEX('Bảng Giá'!$N$2:$N$46,MATCH('References data'!G1349,'Bảng Giá'!$Q$2:$Q$46,0))</f>
        <v>Nội Tỉnh</v>
      </c>
    </row>
    <row r="1350" spans="1:8" x14ac:dyDescent="0.25">
      <c r="A1350" s="12" t="s">
        <v>2638</v>
      </c>
      <c r="B1350" t="s">
        <v>2639</v>
      </c>
      <c r="C1350" s="45" t="str">
        <f>INDEX('Bảng Giá'!$L$2:$L$64,MATCH(TRIM('References data'!B1350),'Bảng Giá'!$K$2:$K$64,0))</f>
        <v>Hà Nội</v>
      </c>
      <c r="D1350" s="43" t="s">
        <v>3003</v>
      </c>
      <c r="E1350" t="s">
        <v>2639</v>
      </c>
      <c r="F1350" t="str">
        <f>INDEX('Bảng Giá'!$L$2:$L$64,MATCH(TRIM('References data'!E1350),'Bảng Giá'!$K$2:$K$64,0))</f>
        <v>Hà Nội</v>
      </c>
      <c r="G1350" t="str">
        <f t="shared" si="21"/>
        <v>Hà Nội-Hà Nội</v>
      </c>
      <c r="H1350" t="str">
        <f>INDEX('Bảng Giá'!$N$2:$N$46,MATCH('References data'!G1350,'Bảng Giá'!$Q$2:$Q$46,0))</f>
        <v>Nội Tỉnh</v>
      </c>
    </row>
    <row r="1351" spans="1:8" x14ac:dyDescent="0.25">
      <c r="A1351" s="12" t="s">
        <v>3003</v>
      </c>
      <c r="B1351" t="s">
        <v>2639</v>
      </c>
      <c r="C1351" s="45" t="str">
        <f>INDEX('Bảng Giá'!$L$2:$L$64,MATCH(TRIM('References data'!B1351),'Bảng Giá'!$K$2:$K$64,0))</f>
        <v>Hà Nội</v>
      </c>
      <c r="D1351" s="43" t="s">
        <v>3003</v>
      </c>
      <c r="E1351" t="s">
        <v>2639</v>
      </c>
      <c r="F1351" t="str">
        <f>INDEX('Bảng Giá'!$L$2:$L$64,MATCH(TRIM('References data'!E1351),'Bảng Giá'!$K$2:$K$64,0))</f>
        <v>Hà Nội</v>
      </c>
      <c r="G1351" t="str">
        <f t="shared" si="21"/>
        <v>Hà Nội-Hà Nội</v>
      </c>
      <c r="H1351" t="str">
        <f>INDEX('Bảng Giá'!$N$2:$N$46,MATCH('References data'!G1351,'Bảng Giá'!$Q$2:$Q$46,0))</f>
        <v>Nội Tỉnh</v>
      </c>
    </row>
    <row r="1352" spans="1:8" x14ac:dyDescent="0.25">
      <c r="A1352" s="12" t="s">
        <v>3009</v>
      </c>
      <c r="B1352" t="s">
        <v>2639</v>
      </c>
      <c r="C1352" s="45" t="str">
        <f>INDEX('Bảng Giá'!$L$2:$L$64,MATCH(TRIM('References data'!B1352),'Bảng Giá'!$K$2:$K$64,0))</f>
        <v>Hà Nội</v>
      </c>
      <c r="D1352" s="43" t="s">
        <v>3003</v>
      </c>
      <c r="E1352" t="s">
        <v>2639</v>
      </c>
      <c r="F1352" t="str">
        <f>INDEX('Bảng Giá'!$L$2:$L$64,MATCH(TRIM('References data'!E1352),'Bảng Giá'!$K$2:$K$64,0))</f>
        <v>Hà Nội</v>
      </c>
      <c r="G1352" t="str">
        <f t="shared" si="21"/>
        <v>Hà Nội-Hà Nội</v>
      </c>
      <c r="H1352" t="str">
        <f>INDEX('Bảng Giá'!$N$2:$N$46,MATCH('References data'!G1352,'Bảng Giá'!$Q$2:$Q$46,0))</f>
        <v>Nội Tỉnh</v>
      </c>
    </row>
    <row r="1353" spans="1:8" x14ac:dyDescent="0.25">
      <c r="A1353" s="12" t="s">
        <v>2695</v>
      </c>
      <c r="B1353" t="s">
        <v>2639</v>
      </c>
      <c r="C1353" s="45" t="str">
        <f>INDEX('Bảng Giá'!$L$2:$L$64,MATCH(TRIM('References data'!B1353),'Bảng Giá'!$K$2:$K$64,0))</f>
        <v>Hà Nội</v>
      </c>
      <c r="D1353" s="43" t="s">
        <v>3003</v>
      </c>
      <c r="E1353" t="s">
        <v>2639</v>
      </c>
      <c r="F1353" t="str">
        <f>INDEX('Bảng Giá'!$L$2:$L$64,MATCH(TRIM('References data'!E1353),'Bảng Giá'!$K$2:$K$64,0))</f>
        <v>Hà Nội</v>
      </c>
      <c r="G1353" t="str">
        <f t="shared" si="21"/>
        <v>Hà Nội-Hà Nội</v>
      </c>
      <c r="H1353" t="str">
        <f>INDEX('Bảng Giá'!$N$2:$N$46,MATCH('References data'!G1353,'Bảng Giá'!$Q$2:$Q$46,0))</f>
        <v>Nội Tỉnh</v>
      </c>
    </row>
    <row r="1354" spans="1:8" x14ac:dyDescent="0.25">
      <c r="A1354" s="12" t="s">
        <v>3009</v>
      </c>
      <c r="B1354" t="s">
        <v>2639</v>
      </c>
      <c r="C1354" s="45" t="str">
        <f>INDEX('Bảng Giá'!$L$2:$L$64,MATCH(TRIM('References data'!B1354),'Bảng Giá'!$K$2:$K$64,0))</f>
        <v>Hà Nội</v>
      </c>
      <c r="D1354" s="43" t="s">
        <v>3003</v>
      </c>
      <c r="E1354" t="s">
        <v>2639</v>
      </c>
      <c r="F1354" t="str">
        <f>INDEX('Bảng Giá'!$L$2:$L$64,MATCH(TRIM('References data'!E1354),'Bảng Giá'!$K$2:$K$64,0))</f>
        <v>Hà Nội</v>
      </c>
      <c r="G1354" t="str">
        <f t="shared" si="21"/>
        <v>Hà Nội-Hà Nội</v>
      </c>
      <c r="H1354" t="str">
        <f>INDEX('Bảng Giá'!$N$2:$N$46,MATCH('References data'!G1354,'Bảng Giá'!$Q$2:$Q$46,0))</f>
        <v>Nội Tỉnh</v>
      </c>
    </row>
    <row r="1355" spans="1:8" x14ac:dyDescent="0.25">
      <c r="A1355" s="12" t="s">
        <v>3009</v>
      </c>
      <c r="B1355" t="s">
        <v>2639</v>
      </c>
      <c r="C1355" s="45" t="str">
        <f>INDEX('Bảng Giá'!$L$2:$L$64,MATCH(TRIM('References data'!B1355),'Bảng Giá'!$K$2:$K$64,0))</f>
        <v>Hà Nội</v>
      </c>
      <c r="D1355" s="43" t="s">
        <v>3003</v>
      </c>
      <c r="E1355" t="s">
        <v>2639</v>
      </c>
      <c r="F1355" t="str">
        <f>INDEX('Bảng Giá'!$L$2:$L$64,MATCH(TRIM('References data'!E1355),'Bảng Giá'!$K$2:$K$64,0))</f>
        <v>Hà Nội</v>
      </c>
      <c r="G1355" t="str">
        <f t="shared" si="21"/>
        <v>Hà Nội-Hà Nội</v>
      </c>
      <c r="H1355" t="str">
        <f>INDEX('Bảng Giá'!$N$2:$N$46,MATCH('References data'!G1355,'Bảng Giá'!$Q$2:$Q$46,0))</f>
        <v>Nội Tỉnh</v>
      </c>
    </row>
    <row r="1356" spans="1:8" x14ac:dyDescent="0.25">
      <c r="A1356" s="12" t="s">
        <v>3000</v>
      </c>
      <c r="B1356" t="s">
        <v>2639</v>
      </c>
      <c r="C1356" s="45" t="str">
        <f>INDEX('Bảng Giá'!$L$2:$L$64,MATCH(TRIM('References data'!B1356),'Bảng Giá'!$K$2:$K$64,0))</f>
        <v>Hà Nội</v>
      </c>
      <c r="D1356" s="43" t="s">
        <v>3003</v>
      </c>
      <c r="E1356" t="s">
        <v>2639</v>
      </c>
      <c r="F1356" t="str">
        <f>INDEX('Bảng Giá'!$L$2:$L$64,MATCH(TRIM('References data'!E1356),'Bảng Giá'!$K$2:$K$64,0))</f>
        <v>Hà Nội</v>
      </c>
      <c r="G1356" t="str">
        <f t="shared" si="21"/>
        <v>Hà Nội-Hà Nội</v>
      </c>
      <c r="H1356" t="str">
        <f>INDEX('Bảng Giá'!$N$2:$N$46,MATCH('References data'!G1356,'Bảng Giá'!$Q$2:$Q$46,0))</f>
        <v>Nội Tỉnh</v>
      </c>
    </row>
    <row r="1357" spans="1:8" x14ac:dyDescent="0.25">
      <c r="A1357" s="12" t="s">
        <v>3010</v>
      </c>
      <c r="B1357" t="s">
        <v>2639</v>
      </c>
      <c r="C1357" s="45" t="str">
        <f>INDEX('Bảng Giá'!$L$2:$L$64,MATCH(TRIM('References data'!B1357),'Bảng Giá'!$K$2:$K$64,0))</f>
        <v>Hà Nội</v>
      </c>
      <c r="D1357" s="43" t="s">
        <v>3003</v>
      </c>
      <c r="E1357" t="s">
        <v>2639</v>
      </c>
      <c r="F1357" t="str">
        <f>INDEX('Bảng Giá'!$L$2:$L$64,MATCH(TRIM('References data'!E1357),'Bảng Giá'!$K$2:$K$64,0))</f>
        <v>Hà Nội</v>
      </c>
      <c r="G1357" t="str">
        <f t="shared" si="21"/>
        <v>Hà Nội-Hà Nội</v>
      </c>
      <c r="H1357" t="str">
        <f>INDEX('Bảng Giá'!$N$2:$N$46,MATCH('References data'!G1357,'Bảng Giá'!$Q$2:$Q$46,0))</f>
        <v>Nội Tỉnh</v>
      </c>
    </row>
    <row r="1358" spans="1:8" x14ac:dyDescent="0.25">
      <c r="A1358" s="12" t="s">
        <v>3003</v>
      </c>
      <c r="B1358" t="s">
        <v>2639</v>
      </c>
      <c r="C1358" s="45" t="str">
        <f>INDEX('Bảng Giá'!$L$2:$L$64,MATCH(TRIM('References data'!B1358),'Bảng Giá'!$K$2:$K$64,0))</f>
        <v>Hà Nội</v>
      </c>
      <c r="D1358" s="43" t="s">
        <v>3003</v>
      </c>
      <c r="E1358" t="s">
        <v>2639</v>
      </c>
      <c r="F1358" t="str">
        <f>INDEX('Bảng Giá'!$L$2:$L$64,MATCH(TRIM('References data'!E1358),'Bảng Giá'!$K$2:$K$64,0))</f>
        <v>Hà Nội</v>
      </c>
      <c r="G1358" t="str">
        <f t="shared" si="21"/>
        <v>Hà Nội-Hà Nội</v>
      </c>
      <c r="H1358" t="str">
        <f>INDEX('Bảng Giá'!$N$2:$N$46,MATCH('References data'!G1358,'Bảng Giá'!$Q$2:$Q$46,0))</f>
        <v>Nội Tỉnh</v>
      </c>
    </row>
    <row r="1359" spans="1:8" x14ac:dyDescent="0.25">
      <c r="A1359" s="12" t="s">
        <v>3005</v>
      </c>
      <c r="B1359" t="s">
        <v>2639</v>
      </c>
      <c r="C1359" s="45" t="str">
        <f>INDEX('Bảng Giá'!$L$2:$L$64,MATCH(TRIM('References data'!B1359),'Bảng Giá'!$K$2:$K$64,0))</f>
        <v>Hà Nội</v>
      </c>
      <c r="D1359" s="43" t="s">
        <v>3003</v>
      </c>
      <c r="E1359" t="s">
        <v>2639</v>
      </c>
      <c r="F1359" t="str">
        <f>INDEX('Bảng Giá'!$L$2:$L$64,MATCH(TRIM('References data'!E1359),'Bảng Giá'!$K$2:$K$64,0))</f>
        <v>Hà Nội</v>
      </c>
      <c r="G1359" t="str">
        <f t="shared" si="21"/>
        <v>Hà Nội-Hà Nội</v>
      </c>
      <c r="H1359" t="str">
        <f>INDEX('Bảng Giá'!$N$2:$N$46,MATCH('References data'!G1359,'Bảng Giá'!$Q$2:$Q$46,0))</f>
        <v>Nội Tỉnh</v>
      </c>
    </row>
    <row r="1360" spans="1:8" x14ac:dyDescent="0.25">
      <c r="A1360" s="12" t="s">
        <v>2996</v>
      </c>
      <c r="B1360" t="s">
        <v>2639</v>
      </c>
      <c r="C1360" s="45" t="str">
        <f>INDEX('Bảng Giá'!$L$2:$L$64,MATCH(TRIM('References data'!B1360),'Bảng Giá'!$K$2:$K$64,0))</f>
        <v>Hà Nội</v>
      </c>
      <c r="D1360" s="43" t="s">
        <v>3003</v>
      </c>
      <c r="E1360" t="s">
        <v>2639</v>
      </c>
      <c r="F1360" t="str">
        <f>INDEX('Bảng Giá'!$L$2:$L$64,MATCH(TRIM('References data'!E1360),'Bảng Giá'!$K$2:$K$64,0))</f>
        <v>Hà Nội</v>
      </c>
      <c r="G1360" t="str">
        <f t="shared" si="21"/>
        <v>Hà Nội-Hà Nội</v>
      </c>
      <c r="H1360" t="str">
        <f>INDEX('Bảng Giá'!$N$2:$N$46,MATCH('References data'!G1360,'Bảng Giá'!$Q$2:$Q$46,0))</f>
        <v>Nội Tỉnh</v>
      </c>
    </row>
    <row r="1361" spans="1:8" x14ac:dyDescent="0.25">
      <c r="A1361" s="12" t="s">
        <v>2994</v>
      </c>
      <c r="B1361" t="s">
        <v>2639</v>
      </c>
      <c r="C1361" s="45" t="str">
        <f>INDEX('Bảng Giá'!$L$2:$L$64,MATCH(TRIM('References data'!B1361),'Bảng Giá'!$K$2:$K$64,0))</f>
        <v>Hà Nội</v>
      </c>
      <c r="D1361" s="43" t="s">
        <v>3003</v>
      </c>
      <c r="E1361" t="s">
        <v>2639</v>
      </c>
      <c r="F1361" t="str">
        <f>INDEX('Bảng Giá'!$L$2:$L$64,MATCH(TRIM('References data'!E1361),'Bảng Giá'!$K$2:$K$64,0))</f>
        <v>Hà Nội</v>
      </c>
      <c r="G1361" t="str">
        <f t="shared" si="21"/>
        <v>Hà Nội-Hà Nội</v>
      </c>
      <c r="H1361" t="str">
        <f>INDEX('Bảng Giá'!$N$2:$N$46,MATCH('References data'!G1361,'Bảng Giá'!$Q$2:$Q$46,0))</f>
        <v>Nội Tỉnh</v>
      </c>
    </row>
    <row r="1362" spans="1:8" x14ac:dyDescent="0.25">
      <c r="A1362" s="12" t="s">
        <v>2761</v>
      </c>
      <c r="B1362" t="s">
        <v>2639</v>
      </c>
      <c r="C1362" s="45" t="str">
        <f>INDEX('Bảng Giá'!$L$2:$L$64,MATCH(TRIM('References data'!B1362),'Bảng Giá'!$K$2:$K$64,0))</f>
        <v>Hà Nội</v>
      </c>
      <c r="D1362" s="43" t="s">
        <v>3003</v>
      </c>
      <c r="E1362" t="s">
        <v>2639</v>
      </c>
      <c r="F1362" t="str">
        <f>INDEX('Bảng Giá'!$L$2:$L$64,MATCH(TRIM('References data'!E1362),'Bảng Giá'!$K$2:$K$64,0))</f>
        <v>Hà Nội</v>
      </c>
      <c r="G1362" t="str">
        <f t="shared" si="21"/>
        <v>Hà Nội-Hà Nội</v>
      </c>
      <c r="H1362" t="str">
        <f>INDEX('Bảng Giá'!$N$2:$N$46,MATCH('References data'!G1362,'Bảng Giá'!$Q$2:$Q$46,0))</f>
        <v>Nội Tỉnh</v>
      </c>
    </row>
    <row r="1363" spans="1:8" x14ac:dyDescent="0.25">
      <c r="A1363" s="12" t="s">
        <v>3005</v>
      </c>
      <c r="B1363" t="s">
        <v>2639</v>
      </c>
      <c r="C1363" s="45" t="str">
        <f>INDEX('Bảng Giá'!$L$2:$L$64,MATCH(TRIM('References data'!B1363),'Bảng Giá'!$K$2:$K$64,0))</f>
        <v>Hà Nội</v>
      </c>
      <c r="D1363" s="43" t="s">
        <v>3003</v>
      </c>
      <c r="E1363" t="s">
        <v>2639</v>
      </c>
      <c r="F1363" t="str">
        <f>INDEX('Bảng Giá'!$L$2:$L$64,MATCH(TRIM('References data'!E1363),'Bảng Giá'!$K$2:$K$64,0))</f>
        <v>Hà Nội</v>
      </c>
      <c r="G1363" t="str">
        <f t="shared" si="21"/>
        <v>Hà Nội-Hà Nội</v>
      </c>
      <c r="H1363" t="str">
        <f>INDEX('Bảng Giá'!$N$2:$N$46,MATCH('References data'!G1363,'Bảng Giá'!$Q$2:$Q$46,0))</f>
        <v>Nội Tỉnh</v>
      </c>
    </row>
    <row r="1364" spans="1:8" x14ac:dyDescent="0.25">
      <c r="A1364" s="12" t="s">
        <v>2640</v>
      </c>
      <c r="B1364" t="s">
        <v>2639</v>
      </c>
      <c r="C1364" s="45" t="str">
        <f>INDEX('Bảng Giá'!$L$2:$L$64,MATCH(TRIM('References data'!B1364),'Bảng Giá'!$K$2:$K$64,0))</f>
        <v>Hà Nội</v>
      </c>
      <c r="D1364" s="43" t="s">
        <v>3003</v>
      </c>
      <c r="E1364" t="s">
        <v>2639</v>
      </c>
      <c r="F1364" t="str">
        <f>INDEX('Bảng Giá'!$L$2:$L$64,MATCH(TRIM('References data'!E1364),'Bảng Giá'!$K$2:$K$64,0))</f>
        <v>Hà Nội</v>
      </c>
      <c r="G1364" t="str">
        <f t="shared" si="21"/>
        <v>Hà Nội-Hà Nội</v>
      </c>
      <c r="H1364" t="str">
        <f>INDEX('Bảng Giá'!$N$2:$N$46,MATCH('References data'!G1364,'Bảng Giá'!$Q$2:$Q$46,0))</f>
        <v>Nội Tỉnh</v>
      </c>
    </row>
    <row r="1365" spans="1:8" x14ac:dyDescent="0.25">
      <c r="A1365" s="12" t="s">
        <v>2994</v>
      </c>
      <c r="B1365" t="s">
        <v>2639</v>
      </c>
      <c r="C1365" s="45" t="str">
        <f>INDEX('Bảng Giá'!$L$2:$L$64,MATCH(TRIM('References data'!B1365),'Bảng Giá'!$K$2:$K$64,0))</f>
        <v>Hà Nội</v>
      </c>
      <c r="D1365" s="43" t="s">
        <v>3003</v>
      </c>
      <c r="E1365" t="s">
        <v>2639</v>
      </c>
      <c r="F1365" t="str">
        <f>INDEX('Bảng Giá'!$L$2:$L$64,MATCH(TRIM('References data'!E1365),'Bảng Giá'!$K$2:$K$64,0))</f>
        <v>Hà Nội</v>
      </c>
      <c r="G1365" t="str">
        <f t="shared" si="21"/>
        <v>Hà Nội-Hà Nội</v>
      </c>
      <c r="H1365" t="str">
        <f>INDEX('Bảng Giá'!$N$2:$N$46,MATCH('References data'!G1365,'Bảng Giá'!$Q$2:$Q$46,0))</f>
        <v>Nội Tỉnh</v>
      </c>
    </row>
    <row r="1366" spans="1:8" x14ac:dyDescent="0.25">
      <c r="A1366" s="12" t="s">
        <v>2994</v>
      </c>
      <c r="B1366" t="s">
        <v>2639</v>
      </c>
      <c r="C1366" s="45" t="str">
        <f>INDEX('Bảng Giá'!$L$2:$L$64,MATCH(TRIM('References data'!B1366),'Bảng Giá'!$K$2:$K$64,0))</f>
        <v>Hà Nội</v>
      </c>
      <c r="D1366" s="43" t="s">
        <v>3003</v>
      </c>
      <c r="E1366" t="s">
        <v>2639</v>
      </c>
      <c r="F1366" t="str">
        <f>INDEX('Bảng Giá'!$L$2:$L$64,MATCH(TRIM('References data'!E1366),'Bảng Giá'!$K$2:$K$64,0))</f>
        <v>Hà Nội</v>
      </c>
      <c r="G1366" t="str">
        <f t="shared" si="21"/>
        <v>Hà Nội-Hà Nội</v>
      </c>
      <c r="H1366" t="str">
        <f>INDEX('Bảng Giá'!$N$2:$N$46,MATCH('References data'!G1366,'Bảng Giá'!$Q$2:$Q$46,0))</f>
        <v>Nội Tỉnh</v>
      </c>
    </row>
    <row r="1367" spans="1:8" x14ac:dyDescent="0.25">
      <c r="A1367" s="12" t="s">
        <v>3000</v>
      </c>
      <c r="B1367" t="s">
        <v>2639</v>
      </c>
      <c r="C1367" s="45" t="str">
        <f>INDEX('Bảng Giá'!$L$2:$L$64,MATCH(TRIM('References data'!B1367),'Bảng Giá'!$K$2:$K$64,0))</f>
        <v>Hà Nội</v>
      </c>
      <c r="D1367" s="43" t="s">
        <v>3003</v>
      </c>
      <c r="E1367" t="s">
        <v>2639</v>
      </c>
      <c r="F1367" t="str">
        <f>INDEX('Bảng Giá'!$L$2:$L$64,MATCH(TRIM('References data'!E1367),'Bảng Giá'!$K$2:$K$64,0))</f>
        <v>Hà Nội</v>
      </c>
      <c r="G1367" t="str">
        <f t="shared" si="21"/>
        <v>Hà Nội-Hà Nội</v>
      </c>
      <c r="H1367" t="str">
        <f>INDEX('Bảng Giá'!$N$2:$N$46,MATCH('References data'!G1367,'Bảng Giá'!$Q$2:$Q$46,0))</f>
        <v>Nội Tỉnh</v>
      </c>
    </row>
    <row r="1368" spans="1:8" x14ac:dyDescent="0.25">
      <c r="A1368" s="12" t="s">
        <v>2700</v>
      </c>
      <c r="B1368" t="s">
        <v>2639</v>
      </c>
      <c r="C1368" s="45" t="str">
        <f>INDEX('Bảng Giá'!$L$2:$L$64,MATCH(TRIM('References data'!B1368),'Bảng Giá'!$K$2:$K$64,0))</f>
        <v>Hà Nội</v>
      </c>
      <c r="D1368" s="43" t="s">
        <v>3003</v>
      </c>
      <c r="E1368" t="s">
        <v>2639</v>
      </c>
      <c r="F1368" t="str">
        <f>INDEX('Bảng Giá'!$L$2:$L$64,MATCH(TRIM('References data'!E1368),'Bảng Giá'!$K$2:$K$64,0))</f>
        <v>Hà Nội</v>
      </c>
      <c r="G1368" t="str">
        <f t="shared" si="21"/>
        <v>Hà Nội-Hà Nội</v>
      </c>
      <c r="H1368" t="str">
        <f>INDEX('Bảng Giá'!$N$2:$N$46,MATCH('References data'!G1368,'Bảng Giá'!$Q$2:$Q$46,0))</f>
        <v>Nội Tỉnh</v>
      </c>
    </row>
    <row r="1369" spans="1:8" x14ac:dyDescent="0.25">
      <c r="A1369" s="12" t="s">
        <v>3002</v>
      </c>
      <c r="B1369" t="s">
        <v>2639</v>
      </c>
      <c r="C1369" s="45" t="str">
        <f>INDEX('Bảng Giá'!$L$2:$L$64,MATCH(TRIM('References data'!B1369),'Bảng Giá'!$K$2:$K$64,0))</f>
        <v>Hà Nội</v>
      </c>
      <c r="D1369" s="43" t="s">
        <v>3003</v>
      </c>
      <c r="E1369" t="s">
        <v>2639</v>
      </c>
      <c r="F1369" t="str">
        <f>INDEX('Bảng Giá'!$L$2:$L$64,MATCH(TRIM('References data'!E1369),'Bảng Giá'!$K$2:$K$64,0))</f>
        <v>Hà Nội</v>
      </c>
      <c r="G1369" t="str">
        <f t="shared" si="21"/>
        <v>Hà Nội-Hà Nội</v>
      </c>
      <c r="H1369" t="str">
        <f>INDEX('Bảng Giá'!$N$2:$N$46,MATCH('References data'!G1369,'Bảng Giá'!$Q$2:$Q$46,0))</f>
        <v>Nội Tỉnh</v>
      </c>
    </row>
    <row r="1370" spans="1:8" x14ac:dyDescent="0.25">
      <c r="A1370" s="12" t="s">
        <v>2700</v>
      </c>
      <c r="B1370" t="s">
        <v>2639</v>
      </c>
      <c r="C1370" s="45" t="str">
        <f>INDEX('Bảng Giá'!$L$2:$L$64,MATCH(TRIM('References data'!B1370),'Bảng Giá'!$K$2:$K$64,0))</f>
        <v>Hà Nội</v>
      </c>
      <c r="D1370" s="43" t="s">
        <v>3003</v>
      </c>
      <c r="E1370" t="s">
        <v>2639</v>
      </c>
      <c r="F1370" t="str">
        <f>INDEX('Bảng Giá'!$L$2:$L$64,MATCH(TRIM('References data'!E1370),'Bảng Giá'!$K$2:$K$64,0))</f>
        <v>Hà Nội</v>
      </c>
      <c r="G1370" t="str">
        <f t="shared" si="21"/>
        <v>Hà Nội-Hà Nội</v>
      </c>
      <c r="H1370" t="str">
        <f>INDEX('Bảng Giá'!$N$2:$N$46,MATCH('References data'!G1370,'Bảng Giá'!$Q$2:$Q$46,0))</f>
        <v>Nội Tỉnh</v>
      </c>
    </row>
    <row r="1371" spans="1:8" x14ac:dyDescent="0.25">
      <c r="A1371" s="12" t="s">
        <v>2996</v>
      </c>
      <c r="B1371" t="s">
        <v>2639</v>
      </c>
      <c r="C1371" s="45" t="str">
        <f>INDEX('Bảng Giá'!$L$2:$L$64,MATCH(TRIM('References data'!B1371),'Bảng Giá'!$K$2:$K$64,0))</f>
        <v>Hà Nội</v>
      </c>
      <c r="D1371" s="43" t="s">
        <v>3003</v>
      </c>
      <c r="E1371" t="s">
        <v>2639</v>
      </c>
      <c r="F1371" t="str">
        <f>INDEX('Bảng Giá'!$L$2:$L$64,MATCH(TRIM('References data'!E1371),'Bảng Giá'!$K$2:$K$64,0))</f>
        <v>Hà Nội</v>
      </c>
      <c r="G1371" t="str">
        <f t="shared" si="21"/>
        <v>Hà Nội-Hà Nội</v>
      </c>
      <c r="H1371" t="str">
        <f>INDEX('Bảng Giá'!$N$2:$N$46,MATCH('References data'!G1371,'Bảng Giá'!$Q$2:$Q$46,0))</f>
        <v>Nội Tỉnh</v>
      </c>
    </row>
    <row r="1372" spans="1:8" x14ac:dyDescent="0.25">
      <c r="A1372" s="12" t="s">
        <v>2724</v>
      </c>
      <c r="B1372" t="s">
        <v>2639</v>
      </c>
      <c r="C1372" s="45" t="str">
        <f>INDEX('Bảng Giá'!$L$2:$L$64,MATCH(TRIM('References data'!B1372),'Bảng Giá'!$K$2:$K$64,0))</f>
        <v>Hà Nội</v>
      </c>
      <c r="D1372" s="43" t="s">
        <v>3003</v>
      </c>
      <c r="E1372" t="s">
        <v>2639</v>
      </c>
      <c r="F1372" t="str">
        <f>INDEX('Bảng Giá'!$L$2:$L$64,MATCH(TRIM('References data'!E1372),'Bảng Giá'!$K$2:$K$64,0))</f>
        <v>Hà Nội</v>
      </c>
      <c r="G1372" t="str">
        <f t="shared" si="21"/>
        <v>Hà Nội-Hà Nội</v>
      </c>
      <c r="H1372" t="str">
        <f>INDEX('Bảng Giá'!$N$2:$N$46,MATCH('References data'!G1372,'Bảng Giá'!$Q$2:$Q$46,0))</f>
        <v>Nội Tỉnh</v>
      </c>
    </row>
    <row r="1373" spans="1:8" x14ac:dyDescent="0.25">
      <c r="A1373" s="12" t="s">
        <v>2700</v>
      </c>
      <c r="B1373" t="s">
        <v>2639</v>
      </c>
      <c r="C1373" s="45" t="str">
        <f>INDEX('Bảng Giá'!$L$2:$L$64,MATCH(TRIM('References data'!B1373),'Bảng Giá'!$K$2:$K$64,0))</f>
        <v>Hà Nội</v>
      </c>
      <c r="D1373" s="43" t="s">
        <v>3003</v>
      </c>
      <c r="E1373" t="s">
        <v>2639</v>
      </c>
      <c r="F1373" t="str">
        <f>INDEX('Bảng Giá'!$L$2:$L$64,MATCH(TRIM('References data'!E1373),'Bảng Giá'!$K$2:$K$64,0))</f>
        <v>Hà Nội</v>
      </c>
      <c r="G1373" t="str">
        <f t="shared" si="21"/>
        <v>Hà Nội-Hà Nội</v>
      </c>
      <c r="H1373" t="str">
        <f>INDEX('Bảng Giá'!$N$2:$N$46,MATCH('References data'!G1373,'Bảng Giá'!$Q$2:$Q$46,0))</f>
        <v>Nội Tỉnh</v>
      </c>
    </row>
    <row r="1374" spans="1:8" x14ac:dyDescent="0.25">
      <c r="A1374" s="12" t="s">
        <v>2999</v>
      </c>
      <c r="B1374" t="s">
        <v>2639</v>
      </c>
      <c r="C1374" s="45" t="str">
        <f>INDEX('Bảng Giá'!$L$2:$L$64,MATCH(TRIM('References data'!B1374),'Bảng Giá'!$K$2:$K$64,0))</f>
        <v>Hà Nội</v>
      </c>
      <c r="D1374" s="43" t="s">
        <v>3003</v>
      </c>
      <c r="E1374" t="s">
        <v>2639</v>
      </c>
      <c r="F1374" t="str">
        <f>INDEX('Bảng Giá'!$L$2:$L$64,MATCH(TRIM('References data'!E1374),'Bảng Giá'!$K$2:$K$64,0))</f>
        <v>Hà Nội</v>
      </c>
      <c r="G1374" t="str">
        <f t="shared" si="21"/>
        <v>Hà Nội-Hà Nội</v>
      </c>
      <c r="H1374" t="str">
        <f>INDEX('Bảng Giá'!$N$2:$N$46,MATCH('References data'!G1374,'Bảng Giá'!$Q$2:$Q$46,0))</f>
        <v>Nội Tỉnh</v>
      </c>
    </row>
    <row r="1375" spans="1:8" x14ac:dyDescent="0.25">
      <c r="A1375" s="12" t="s">
        <v>3003</v>
      </c>
      <c r="B1375" t="s">
        <v>2639</v>
      </c>
      <c r="C1375" s="45" t="str">
        <f>INDEX('Bảng Giá'!$L$2:$L$64,MATCH(TRIM('References data'!B1375),'Bảng Giá'!$K$2:$K$64,0))</f>
        <v>Hà Nội</v>
      </c>
      <c r="D1375" s="43" t="s">
        <v>3003</v>
      </c>
      <c r="E1375" t="s">
        <v>2639</v>
      </c>
      <c r="F1375" t="str">
        <f>INDEX('Bảng Giá'!$L$2:$L$64,MATCH(TRIM('References data'!E1375),'Bảng Giá'!$K$2:$K$64,0))</f>
        <v>Hà Nội</v>
      </c>
      <c r="G1375" t="str">
        <f t="shared" si="21"/>
        <v>Hà Nội-Hà Nội</v>
      </c>
      <c r="H1375" t="str">
        <f>INDEX('Bảng Giá'!$N$2:$N$46,MATCH('References data'!G1375,'Bảng Giá'!$Q$2:$Q$46,0))</f>
        <v>Nội Tỉnh</v>
      </c>
    </row>
    <row r="1376" spans="1:8" x14ac:dyDescent="0.25">
      <c r="A1376" s="12" t="s">
        <v>2640</v>
      </c>
      <c r="B1376" t="s">
        <v>2639</v>
      </c>
      <c r="C1376" s="45" t="str">
        <f>INDEX('Bảng Giá'!$L$2:$L$64,MATCH(TRIM('References data'!B1376),'Bảng Giá'!$K$2:$K$64,0))</f>
        <v>Hà Nội</v>
      </c>
      <c r="D1376" s="43" t="s">
        <v>3003</v>
      </c>
      <c r="E1376" t="s">
        <v>2639</v>
      </c>
      <c r="F1376" t="str">
        <f>INDEX('Bảng Giá'!$L$2:$L$64,MATCH(TRIM('References data'!E1376),'Bảng Giá'!$K$2:$K$64,0))</f>
        <v>Hà Nội</v>
      </c>
      <c r="G1376" t="str">
        <f t="shared" si="21"/>
        <v>Hà Nội-Hà Nội</v>
      </c>
      <c r="H1376" t="str">
        <f>INDEX('Bảng Giá'!$N$2:$N$46,MATCH('References data'!G1376,'Bảng Giá'!$Q$2:$Q$46,0))</f>
        <v>Nội Tỉnh</v>
      </c>
    </row>
    <row r="1377" spans="1:8" x14ac:dyDescent="0.25">
      <c r="A1377" s="12" t="s">
        <v>2994</v>
      </c>
      <c r="B1377" t="s">
        <v>2639</v>
      </c>
      <c r="C1377" s="45" t="str">
        <f>INDEX('Bảng Giá'!$L$2:$L$64,MATCH(TRIM('References data'!B1377),'Bảng Giá'!$K$2:$K$64,0))</f>
        <v>Hà Nội</v>
      </c>
      <c r="D1377" s="43" t="s">
        <v>3003</v>
      </c>
      <c r="E1377" t="s">
        <v>2639</v>
      </c>
      <c r="F1377" t="str">
        <f>INDEX('Bảng Giá'!$L$2:$L$64,MATCH(TRIM('References data'!E1377),'Bảng Giá'!$K$2:$K$64,0))</f>
        <v>Hà Nội</v>
      </c>
      <c r="G1377" t="str">
        <f t="shared" si="21"/>
        <v>Hà Nội-Hà Nội</v>
      </c>
      <c r="H1377" t="str">
        <f>INDEX('Bảng Giá'!$N$2:$N$46,MATCH('References data'!G1377,'Bảng Giá'!$Q$2:$Q$46,0))</f>
        <v>Nội Tỉnh</v>
      </c>
    </row>
    <row r="1378" spans="1:8" x14ac:dyDescent="0.25">
      <c r="A1378" s="12" t="s">
        <v>3003</v>
      </c>
      <c r="B1378" t="s">
        <v>2639</v>
      </c>
      <c r="C1378" s="45" t="str">
        <f>INDEX('Bảng Giá'!$L$2:$L$64,MATCH(TRIM('References data'!B1378),'Bảng Giá'!$K$2:$K$64,0))</f>
        <v>Hà Nội</v>
      </c>
      <c r="D1378" s="43" t="s">
        <v>3003</v>
      </c>
      <c r="E1378" t="s">
        <v>2639</v>
      </c>
      <c r="F1378" t="str">
        <f>INDEX('Bảng Giá'!$L$2:$L$64,MATCH(TRIM('References data'!E1378),'Bảng Giá'!$K$2:$K$64,0))</f>
        <v>Hà Nội</v>
      </c>
      <c r="G1378" t="str">
        <f t="shared" si="21"/>
        <v>Hà Nội-Hà Nội</v>
      </c>
      <c r="H1378" t="str">
        <f>INDEX('Bảng Giá'!$N$2:$N$46,MATCH('References data'!G1378,'Bảng Giá'!$Q$2:$Q$46,0))</f>
        <v>Nội Tỉnh</v>
      </c>
    </row>
    <row r="1379" spans="1:8" x14ac:dyDescent="0.25">
      <c r="A1379" s="12" t="s">
        <v>3002</v>
      </c>
      <c r="B1379" t="s">
        <v>2639</v>
      </c>
      <c r="C1379" s="45" t="str">
        <f>INDEX('Bảng Giá'!$L$2:$L$64,MATCH(TRIM('References data'!B1379),'Bảng Giá'!$K$2:$K$64,0))</f>
        <v>Hà Nội</v>
      </c>
      <c r="D1379" s="43" t="s">
        <v>3003</v>
      </c>
      <c r="E1379" t="s">
        <v>2639</v>
      </c>
      <c r="F1379" t="str">
        <f>INDEX('Bảng Giá'!$L$2:$L$64,MATCH(TRIM('References data'!E1379),'Bảng Giá'!$K$2:$K$64,0))</f>
        <v>Hà Nội</v>
      </c>
      <c r="G1379" t="str">
        <f t="shared" si="21"/>
        <v>Hà Nội-Hà Nội</v>
      </c>
      <c r="H1379" t="str">
        <f>INDEX('Bảng Giá'!$N$2:$N$46,MATCH('References data'!G1379,'Bảng Giá'!$Q$2:$Q$46,0))</f>
        <v>Nội Tỉnh</v>
      </c>
    </row>
    <row r="1380" spans="1:8" x14ac:dyDescent="0.25">
      <c r="A1380" s="12" t="s">
        <v>2654</v>
      </c>
      <c r="B1380" t="s">
        <v>2639</v>
      </c>
      <c r="C1380" s="45" t="str">
        <f>INDEX('Bảng Giá'!$L$2:$L$64,MATCH(TRIM('References data'!B1380),'Bảng Giá'!$K$2:$K$64,0))</f>
        <v>Hà Nội</v>
      </c>
      <c r="D1380" s="43" t="s">
        <v>3003</v>
      </c>
      <c r="E1380" t="s">
        <v>2639</v>
      </c>
      <c r="F1380" t="str">
        <f>INDEX('Bảng Giá'!$L$2:$L$64,MATCH(TRIM('References data'!E1380),'Bảng Giá'!$K$2:$K$64,0))</f>
        <v>Hà Nội</v>
      </c>
      <c r="G1380" t="str">
        <f t="shared" si="21"/>
        <v>Hà Nội-Hà Nội</v>
      </c>
      <c r="H1380" t="str">
        <f>INDEX('Bảng Giá'!$N$2:$N$46,MATCH('References data'!G1380,'Bảng Giá'!$Q$2:$Q$46,0))</f>
        <v>Nội Tỉnh</v>
      </c>
    </row>
    <row r="1381" spans="1:8" x14ac:dyDescent="0.25">
      <c r="A1381" s="12" t="s">
        <v>2654</v>
      </c>
      <c r="B1381" t="s">
        <v>2639</v>
      </c>
      <c r="C1381" s="45" t="str">
        <f>INDEX('Bảng Giá'!$L$2:$L$64,MATCH(TRIM('References data'!B1381),'Bảng Giá'!$K$2:$K$64,0))</f>
        <v>Hà Nội</v>
      </c>
      <c r="D1381" s="43" t="s">
        <v>3003</v>
      </c>
      <c r="E1381" t="s">
        <v>2639</v>
      </c>
      <c r="F1381" t="str">
        <f>INDEX('Bảng Giá'!$L$2:$L$64,MATCH(TRIM('References data'!E1381),'Bảng Giá'!$K$2:$K$64,0))</f>
        <v>Hà Nội</v>
      </c>
      <c r="G1381" t="str">
        <f t="shared" si="21"/>
        <v>Hà Nội-Hà Nội</v>
      </c>
      <c r="H1381" t="str">
        <f>INDEX('Bảng Giá'!$N$2:$N$46,MATCH('References data'!G1381,'Bảng Giá'!$Q$2:$Q$46,0))</f>
        <v>Nội Tỉnh</v>
      </c>
    </row>
    <row r="1382" spans="1:8" x14ac:dyDescent="0.25">
      <c r="A1382" s="12" t="s">
        <v>2700</v>
      </c>
      <c r="B1382" t="s">
        <v>2639</v>
      </c>
      <c r="C1382" s="45" t="str">
        <f>INDEX('Bảng Giá'!$L$2:$L$64,MATCH(TRIM('References data'!B1382),'Bảng Giá'!$K$2:$K$64,0))</f>
        <v>Hà Nội</v>
      </c>
      <c r="D1382" s="43" t="s">
        <v>3003</v>
      </c>
      <c r="E1382" t="s">
        <v>2639</v>
      </c>
      <c r="F1382" t="str">
        <f>INDEX('Bảng Giá'!$L$2:$L$64,MATCH(TRIM('References data'!E1382),'Bảng Giá'!$K$2:$K$64,0))</f>
        <v>Hà Nội</v>
      </c>
      <c r="G1382" t="str">
        <f t="shared" si="21"/>
        <v>Hà Nội-Hà Nội</v>
      </c>
      <c r="H1382" t="str">
        <f>INDEX('Bảng Giá'!$N$2:$N$46,MATCH('References data'!G1382,'Bảng Giá'!$Q$2:$Q$46,0))</f>
        <v>Nội Tỉnh</v>
      </c>
    </row>
    <row r="1383" spans="1:8" x14ac:dyDescent="0.25">
      <c r="A1383" s="12" t="s">
        <v>2993</v>
      </c>
      <c r="B1383" t="s">
        <v>2639</v>
      </c>
      <c r="C1383" s="45" t="str">
        <f>INDEX('Bảng Giá'!$L$2:$L$64,MATCH(TRIM('References data'!B1383),'Bảng Giá'!$K$2:$K$64,0))</f>
        <v>Hà Nội</v>
      </c>
      <c r="D1383" s="43" t="s">
        <v>3003</v>
      </c>
      <c r="E1383" t="s">
        <v>2639</v>
      </c>
      <c r="F1383" t="str">
        <f>INDEX('Bảng Giá'!$L$2:$L$64,MATCH(TRIM('References data'!E1383),'Bảng Giá'!$K$2:$K$64,0))</f>
        <v>Hà Nội</v>
      </c>
      <c r="G1383" t="str">
        <f t="shared" si="21"/>
        <v>Hà Nội-Hà Nội</v>
      </c>
      <c r="H1383" t="str">
        <f>INDEX('Bảng Giá'!$N$2:$N$46,MATCH('References data'!G1383,'Bảng Giá'!$Q$2:$Q$46,0))</f>
        <v>Nội Tỉnh</v>
      </c>
    </row>
    <row r="1384" spans="1:8" x14ac:dyDescent="0.25">
      <c r="A1384" s="12" t="s">
        <v>3002</v>
      </c>
      <c r="B1384" t="s">
        <v>2639</v>
      </c>
      <c r="C1384" s="45" t="str">
        <f>INDEX('Bảng Giá'!$L$2:$L$64,MATCH(TRIM('References data'!B1384),'Bảng Giá'!$K$2:$K$64,0))</f>
        <v>Hà Nội</v>
      </c>
      <c r="D1384" s="43" t="s">
        <v>3003</v>
      </c>
      <c r="E1384" t="s">
        <v>2639</v>
      </c>
      <c r="F1384" t="str">
        <f>INDEX('Bảng Giá'!$L$2:$L$64,MATCH(TRIM('References data'!E1384),'Bảng Giá'!$K$2:$K$64,0))</f>
        <v>Hà Nội</v>
      </c>
      <c r="G1384" t="str">
        <f t="shared" si="21"/>
        <v>Hà Nội-Hà Nội</v>
      </c>
      <c r="H1384" t="str">
        <f>INDEX('Bảng Giá'!$N$2:$N$46,MATCH('References data'!G1384,'Bảng Giá'!$Q$2:$Q$46,0))</f>
        <v>Nội Tỉnh</v>
      </c>
    </row>
    <row r="1385" spans="1:8" x14ac:dyDescent="0.25">
      <c r="A1385" s="12" t="s">
        <v>2996</v>
      </c>
      <c r="B1385" t="s">
        <v>2639</v>
      </c>
      <c r="C1385" s="45" t="str">
        <f>INDEX('Bảng Giá'!$L$2:$L$64,MATCH(TRIM('References data'!B1385),'Bảng Giá'!$K$2:$K$64,0))</f>
        <v>Hà Nội</v>
      </c>
      <c r="D1385" s="43" t="s">
        <v>3003</v>
      </c>
      <c r="E1385" t="s">
        <v>2639</v>
      </c>
      <c r="F1385" t="str">
        <f>INDEX('Bảng Giá'!$L$2:$L$64,MATCH(TRIM('References data'!E1385),'Bảng Giá'!$K$2:$K$64,0))</f>
        <v>Hà Nội</v>
      </c>
      <c r="G1385" t="str">
        <f t="shared" si="21"/>
        <v>Hà Nội-Hà Nội</v>
      </c>
      <c r="H1385" t="str">
        <f>INDEX('Bảng Giá'!$N$2:$N$46,MATCH('References data'!G1385,'Bảng Giá'!$Q$2:$Q$46,0))</f>
        <v>Nội Tỉnh</v>
      </c>
    </row>
    <row r="1386" spans="1:8" x14ac:dyDescent="0.25">
      <c r="A1386" s="12" t="s">
        <v>2998</v>
      </c>
      <c r="B1386" t="s">
        <v>2639</v>
      </c>
      <c r="C1386" s="45" t="str">
        <f>INDEX('Bảng Giá'!$L$2:$L$64,MATCH(TRIM('References data'!B1386),'Bảng Giá'!$K$2:$K$64,0))</f>
        <v>Hà Nội</v>
      </c>
      <c r="D1386" s="43" t="s">
        <v>3003</v>
      </c>
      <c r="E1386" t="s">
        <v>2639</v>
      </c>
      <c r="F1386" t="str">
        <f>INDEX('Bảng Giá'!$L$2:$L$64,MATCH(TRIM('References data'!E1386),'Bảng Giá'!$K$2:$K$64,0))</f>
        <v>Hà Nội</v>
      </c>
      <c r="G1386" t="str">
        <f t="shared" si="21"/>
        <v>Hà Nội-Hà Nội</v>
      </c>
      <c r="H1386" t="str">
        <f>INDEX('Bảng Giá'!$N$2:$N$46,MATCH('References data'!G1386,'Bảng Giá'!$Q$2:$Q$46,0))</f>
        <v>Nội Tỉnh</v>
      </c>
    </row>
    <row r="1387" spans="1:8" x14ac:dyDescent="0.25">
      <c r="A1387" s="12" t="s">
        <v>2754</v>
      </c>
      <c r="B1387" t="s">
        <v>2639</v>
      </c>
      <c r="C1387" s="45" t="str">
        <f>INDEX('Bảng Giá'!$L$2:$L$64,MATCH(TRIM('References data'!B1387),'Bảng Giá'!$K$2:$K$64,0))</f>
        <v>Hà Nội</v>
      </c>
      <c r="D1387" s="43" t="s">
        <v>3003</v>
      </c>
      <c r="E1387" t="s">
        <v>2639</v>
      </c>
      <c r="F1387" t="str">
        <f>INDEX('Bảng Giá'!$L$2:$L$64,MATCH(TRIM('References data'!E1387),'Bảng Giá'!$K$2:$K$64,0))</f>
        <v>Hà Nội</v>
      </c>
      <c r="G1387" t="str">
        <f t="shared" si="21"/>
        <v>Hà Nội-Hà Nội</v>
      </c>
      <c r="H1387" t="str">
        <f>INDEX('Bảng Giá'!$N$2:$N$46,MATCH('References data'!G1387,'Bảng Giá'!$Q$2:$Q$46,0))</f>
        <v>Nội Tỉnh</v>
      </c>
    </row>
    <row r="1388" spans="1:8" x14ac:dyDescent="0.25">
      <c r="A1388" s="12" t="s">
        <v>2753</v>
      </c>
      <c r="B1388" t="s">
        <v>2639</v>
      </c>
      <c r="C1388" s="45" t="str">
        <f>INDEX('Bảng Giá'!$L$2:$L$64,MATCH(TRIM('References data'!B1388),'Bảng Giá'!$K$2:$K$64,0))</f>
        <v>Hà Nội</v>
      </c>
      <c r="D1388" s="43" t="s">
        <v>3003</v>
      </c>
      <c r="E1388" t="s">
        <v>2639</v>
      </c>
      <c r="F1388" t="str">
        <f>INDEX('Bảng Giá'!$L$2:$L$64,MATCH(TRIM('References data'!E1388),'Bảng Giá'!$K$2:$K$64,0))</f>
        <v>Hà Nội</v>
      </c>
      <c r="G1388" t="str">
        <f t="shared" si="21"/>
        <v>Hà Nội-Hà Nội</v>
      </c>
      <c r="H1388" t="str">
        <f>INDEX('Bảng Giá'!$N$2:$N$46,MATCH('References data'!G1388,'Bảng Giá'!$Q$2:$Q$46,0))</f>
        <v>Nội Tỉnh</v>
      </c>
    </row>
    <row r="1389" spans="1:8" x14ac:dyDescent="0.25">
      <c r="A1389" s="12" t="s">
        <v>3002</v>
      </c>
      <c r="B1389" t="s">
        <v>2639</v>
      </c>
      <c r="C1389" s="45" t="str">
        <f>INDEX('Bảng Giá'!$L$2:$L$64,MATCH(TRIM('References data'!B1389),'Bảng Giá'!$K$2:$K$64,0))</f>
        <v>Hà Nội</v>
      </c>
      <c r="D1389" s="43" t="s">
        <v>3003</v>
      </c>
      <c r="E1389" t="s">
        <v>2639</v>
      </c>
      <c r="F1389" t="str">
        <f>INDEX('Bảng Giá'!$L$2:$L$64,MATCH(TRIM('References data'!E1389),'Bảng Giá'!$K$2:$K$64,0))</f>
        <v>Hà Nội</v>
      </c>
      <c r="G1389" t="str">
        <f t="shared" si="21"/>
        <v>Hà Nội-Hà Nội</v>
      </c>
      <c r="H1389" t="str">
        <f>INDEX('Bảng Giá'!$N$2:$N$46,MATCH('References data'!G1389,'Bảng Giá'!$Q$2:$Q$46,0))</f>
        <v>Nội Tỉnh</v>
      </c>
    </row>
    <row r="1390" spans="1:8" x14ac:dyDescent="0.25">
      <c r="A1390" s="12" t="s">
        <v>2638</v>
      </c>
      <c r="B1390" t="s">
        <v>2639</v>
      </c>
      <c r="C1390" s="45" t="str">
        <f>INDEX('Bảng Giá'!$L$2:$L$64,MATCH(TRIM('References data'!B1390),'Bảng Giá'!$K$2:$K$64,0))</f>
        <v>Hà Nội</v>
      </c>
      <c r="D1390" s="43" t="s">
        <v>3003</v>
      </c>
      <c r="E1390" t="s">
        <v>2639</v>
      </c>
      <c r="F1390" t="str">
        <f>INDEX('Bảng Giá'!$L$2:$L$64,MATCH(TRIM('References data'!E1390),'Bảng Giá'!$K$2:$K$64,0))</f>
        <v>Hà Nội</v>
      </c>
      <c r="G1390" t="str">
        <f t="shared" si="21"/>
        <v>Hà Nội-Hà Nội</v>
      </c>
      <c r="H1390" t="str">
        <f>INDEX('Bảng Giá'!$N$2:$N$46,MATCH('References data'!G1390,'Bảng Giá'!$Q$2:$Q$46,0))</f>
        <v>Nội Tỉnh</v>
      </c>
    </row>
    <row r="1391" spans="1:8" x14ac:dyDescent="0.25">
      <c r="A1391" s="12" t="s">
        <v>2700</v>
      </c>
      <c r="B1391" t="s">
        <v>2639</v>
      </c>
      <c r="C1391" s="45" t="str">
        <f>INDEX('Bảng Giá'!$L$2:$L$64,MATCH(TRIM('References data'!B1391),'Bảng Giá'!$K$2:$K$64,0))</f>
        <v>Hà Nội</v>
      </c>
      <c r="D1391" s="43" t="s">
        <v>3003</v>
      </c>
      <c r="E1391" t="s">
        <v>2639</v>
      </c>
      <c r="F1391" t="str">
        <f>INDEX('Bảng Giá'!$L$2:$L$64,MATCH(TRIM('References data'!E1391),'Bảng Giá'!$K$2:$K$64,0))</f>
        <v>Hà Nội</v>
      </c>
      <c r="G1391" t="str">
        <f t="shared" si="21"/>
        <v>Hà Nội-Hà Nội</v>
      </c>
      <c r="H1391" t="str">
        <f>INDEX('Bảng Giá'!$N$2:$N$46,MATCH('References data'!G1391,'Bảng Giá'!$Q$2:$Q$46,0))</f>
        <v>Nội Tỉnh</v>
      </c>
    </row>
    <row r="1392" spans="1:8" x14ac:dyDescent="0.25">
      <c r="A1392" s="12" t="s">
        <v>2654</v>
      </c>
      <c r="B1392" t="s">
        <v>2639</v>
      </c>
      <c r="C1392" s="45" t="str">
        <f>INDEX('Bảng Giá'!$L$2:$L$64,MATCH(TRIM('References data'!B1392),'Bảng Giá'!$K$2:$K$64,0))</f>
        <v>Hà Nội</v>
      </c>
      <c r="D1392" s="43" t="s">
        <v>3003</v>
      </c>
      <c r="E1392" t="s">
        <v>2639</v>
      </c>
      <c r="F1392" t="str">
        <f>INDEX('Bảng Giá'!$L$2:$L$64,MATCH(TRIM('References data'!E1392),'Bảng Giá'!$K$2:$K$64,0))</f>
        <v>Hà Nội</v>
      </c>
      <c r="G1392" t="str">
        <f t="shared" si="21"/>
        <v>Hà Nội-Hà Nội</v>
      </c>
      <c r="H1392" t="str">
        <f>INDEX('Bảng Giá'!$N$2:$N$46,MATCH('References data'!G1392,'Bảng Giá'!$Q$2:$Q$46,0))</f>
        <v>Nội Tỉnh</v>
      </c>
    </row>
    <row r="1393" spans="1:8" x14ac:dyDescent="0.25">
      <c r="A1393" s="12" t="s">
        <v>2700</v>
      </c>
      <c r="B1393" t="s">
        <v>2639</v>
      </c>
      <c r="C1393" s="45" t="str">
        <f>INDEX('Bảng Giá'!$L$2:$L$64,MATCH(TRIM('References data'!B1393),'Bảng Giá'!$K$2:$K$64,0))</f>
        <v>Hà Nội</v>
      </c>
      <c r="D1393" s="43" t="s">
        <v>3003</v>
      </c>
      <c r="E1393" t="s">
        <v>2639</v>
      </c>
      <c r="F1393" t="str">
        <f>INDEX('Bảng Giá'!$L$2:$L$64,MATCH(TRIM('References data'!E1393),'Bảng Giá'!$K$2:$K$64,0))</f>
        <v>Hà Nội</v>
      </c>
      <c r="G1393" t="str">
        <f t="shared" si="21"/>
        <v>Hà Nội-Hà Nội</v>
      </c>
      <c r="H1393" t="str">
        <f>INDEX('Bảng Giá'!$N$2:$N$46,MATCH('References data'!G1393,'Bảng Giá'!$Q$2:$Q$46,0))</f>
        <v>Nội Tỉnh</v>
      </c>
    </row>
    <row r="1394" spans="1:8" x14ac:dyDescent="0.25">
      <c r="A1394" s="12" t="s">
        <v>3004</v>
      </c>
      <c r="B1394" t="s">
        <v>2639</v>
      </c>
      <c r="C1394" s="45" t="str">
        <f>INDEX('Bảng Giá'!$L$2:$L$64,MATCH(TRIM('References data'!B1394),'Bảng Giá'!$K$2:$K$64,0))</f>
        <v>Hà Nội</v>
      </c>
      <c r="D1394" s="43" t="s">
        <v>3003</v>
      </c>
      <c r="E1394" t="s">
        <v>2639</v>
      </c>
      <c r="F1394" t="str">
        <f>INDEX('Bảng Giá'!$L$2:$L$64,MATCH(TRIM('References data'!E1394),'Bảng Giá'!$K$2:$K$64,0))</f>
        <v>Hà Nội</v>
      </c>
      <c r="G1394" t="str">
        <f t="shared" si="21"/>
        <v>Hà Nội-Hà Nội</v>
      </c>
      <c r="H1394" t="str">
        <f>INDEX('Bảng Giá'!$N$2:$N$46,MATCH('References data'!G1394,'Bảng Giá'!$Q$2:$Q$46,0))</f>
        <v>Nội Tỉnh</v>
      </c>
    </row>
    <row r="1395" spans="1:8" x14ac:dyDescent="0.25">
      <c r="A1395" s="12" t="s">
        <v>2994</v>
      </c>
      <c r="B1395" t="s">
        <v>2639</v>
      </c>
      <c r="C1395" s="45" t="str">
        <f>INDEX('Bảng Giá'!$L$2:$L$64,MATCH(TRIM('References data'!B1395),'Bảng Giá'!$K$2:$K$64,0))</f>
        <v>Hà Nội</v>
      </c>
      <c r="D1395" s="43" t="s">
        <v>3003</v>
      </c>
      <c r="E1395" t="s">
        <v>2639</v>
      </c>
      <c r="F1395" t="str">
        <f>INDEX('Bảng Giá'!$L$2:$L$64,MATCH(TRIM('References data'!E1395),'Bảng Giá'!$K$2:$K$64,0))</f>
        <v>Hà Nội</v>
      </c>
      <c r="G1395" t="str">
        <f t="shared" si="21"/>
        <v>Hà Nội-Hà Nội</v>
      </c>
      <c r="H1395" t="str">
        <f>INDEX('Bảng Giá'!$N$2:$N$46,MATCH('References data'!G1395,'Bảng Giá'!$Q$2:$Q$46,0))</f>
        <v>Nội Tỉnh</v>
      </c>
    </row>
    <row r="1396" spans="1:8" x14ac:dyDescent="0.25">
      <c r="A1396" s="12" t="s">
        <v>2700</v>
      </c>
      <c r="B1396" t="s">
        <v>2639</v>
      </c>
      <c r="C1396" s="45" t="str">
        <f>INDEX('Bảng Giá'!$L$2:$L$64,MATCH(TRIM('References data'!B1396),'Bảng Giá'!$K$2:$K$64,0))</f>
        <v>Hà Nội</v>
      </c>
      <c r="D1396" s="43" t="s">
        <v>3003</v>
      </c>
      <c r="E1396" t="s">
        <v>2639</v>
      </c>
      <c r="F1396" t="str">
        <f>INDEX('Bảng Giá'!$L$2:$L$64,MATCH(TRIM('References data'!E1396),'Bảng Giá'!$K$2:$K$64,0))</f>
        <v>Hà Nội</v>
      </c>
      <c r="G1396" t="str">
        <f t="shared" si="21"/>
        <v>Hà Nội-Hà Nội</v>
      </c>
      <c r="H1396" t="str">
        <f>INDEX('Bảng Giá'!$N$2:$N$46,MATCH('References data'!G1396,'Bảng Giá'!$Q$2:$Q$46,0))</f>
        <v>Nội Tỉnh</v>
      </c>
    </row>
    <row r="1397" spans="1:8" x14ac:dyDescent="0.25">
      <c r="A1397" s="12" t="s">
        <v>3010</v>
      </c>
      <c r="B1397" t="s">
        <v>2639</v>
      </c>
      <c r="C1397" s="45" t="str">
        <f>INDEX('Bảng Giá'!$L$2:$L$64,MATCH(TRIM('References data'!B1397),'Bảng Giá'!$K$2:$K$64,0))</f>
        <v>Hà Nội</v>
      </c>
      <c r="D1397" s="43" t="s">
        <v>3003</v>
      </c>
      <c r="E1397" t="s">
        <v>2639</v>
      </c>
      <c r="F1397" t="str">
        <f>INDEX('Bảng Giá'!$L$2:$L$64,MATCH(TRIM('References data'!E1397),'Bảng Giá'!$K$2:$K$64,0))</f>
        <v>Hà Nội</v>
      </c>
      <c r="G1397" t="str">
        <f t="shared" si="21"/>
        <v>Hà Nội-Hà Nội</v>
      </c>
      <c r="H1397" t="str">
        <f>INDEX('Bảng Giá'!$N$2:$N$46,MATCH('References data'!G1397,'Bảng Giá'!$Q$2:$Q$46,0))</f>
        <v>Nội Tỉnh</v>
      </c>
    </row>
    <row r="1398" spans="1:8" x14ac:dyDescent="0.25">
      <c r="A1398" s="12" t="s">
        <v>2654</v>
      </c>
      <c r="B1398" t="s">
        <v>2639</v>
      </c>
      <c r="C1398" s="45" t="str">
        <f>INDEX('Bảng Giá'!$L$2:$L$64,MATCH(TRIM('References data'!B1398),'Bảng Giá'!$K$2:$K$64,0))</f>
        <v>Hà Nội</v>
      </c>
      <c r="D1398" s="43" t="s">
        <v>3003</v>
      </c>
      <c r="E1398" t="s">
        <v>2639</v>
      </c>
      <c r="F1398" t="str">
        <f>INDEX('Bảng Giá'!$L$2:$L$64,MATCH(TRIM('References data'!E1398),'Bảng Giá'!$K$2:$K$64,0))</f>
        <v>Hà Nội</v>
      </c>
      <c r="G1398" t="str">
        <f t="shared" si="21"/>
        <v>Hà Nội-Hà Nội</v>
      </c>
      <c r="H1398" t="str">
        <f>INDEX('Bảng Giá'!$N$2:$N$46,MATCH('References data'!G1398,'Bảng Giá'!$Q$2:$Q$46,0))</f>
        <v>Nội Tỉnh</v>
      </c>
    </row>
    <row r="1399" spans="1:8" x14ac:dyDescent="0.25">
      <c r="A1399" s="12" t="s">
        <v>2999</v>
      </c>
      <c r="B1399" t="s">
        <v>2639</v>
      </c>
      <c r="C1399" s="45" t="str">
        <f>INDEX('Bảng Giá'!$L$2:$L$64,MATCH(TRIM('References data'!B1399),'Bảng Giá'!$K$2:$K$64,0))</f>
        <v>Hà Nội</v>
      </c>
      <c r="D1399" s="43" t="s">
        <v>3003</v>
      </c>
      <c r="E1399" t="s">
        <v>2639</v>
      </c>
      <c r="F1399" t="str">
        <f>INDEX('Bảng Giá'!$L$2:$L$64,MATCH(TRIM('References data'!E1399),'Bảng Giá'!$K$2:$K$64,0))</f>
        <v>Hà Nội</v>
      </c>
      <c r="G1399" t="str">
        <f t="shared" si="21"/>
        <v>Hà Nội-Hà Nội</v>
      </c>
      <c r="H1399" t="str">
        <f>INDEX('Bảng Giá'!$N$2:$N$46,MATCH('References data'!G1399,'Bảng Giá'!$Q$2:$Q$46,0))</f>
        <v>Nội Tỉnh</v>
      </c>
    </row>
    <row r="1400" spans="1:8" x14ac:dyDescent="0.25">
      <c r="A1400" s="12" t="s">
        <v>2706</v>
      </c>
      <c r="B1400" t="s">
        <v>2639</v>
      </c>
      <c r="C1400" s="45" t="str">
        <f>INDEX('Bảng Giá'!$L$2:$L$64,MATCH(TRIM('References data'!B1400),'Bảng Giá'!$K$2:$K$64,0))</f>
        <v>Hà Nội</v>
      </c>
      <c r="D1400" s="43" t="s">
        <v>3003</v>
      </c>
      <c r="E1400" t="s">
        <v>2639</v>
      </c>
      <c r="F1400" t="str">
        <f>INDEX('Bảng Giá'!$L$2:$L$64,MATCH(TRIM('References data'!E1400),'Bảng Giá'!$K$2:$K$64,0))</f>
        <v>Hà Nội</v>
      </c>
      <c r="G1400" t="str">
        <f t="shared" si="21"/>
        <v>Hà Nội-Hà Nội</v>
      </c>
      <c r="H1400" t="str">
        <f>INDEX('Bảng Giá'!$N$2:$N$46,MATCH('References data'!G1400,'Bảng Giá'!$Q$2:$Q$46,0))</f>
        <v>Nội Tỉnh</v>
      </c>
    </row>
    <row r="1401" spans="1:8" x14ac:dyDescent="0.25">
      <c r="A1401" s="12" t="s">
        <v>2753</v>
      </c>
      <c r="B1401" t="s">
        <v>2639</v>
      </c>
      <c r="C1401" s="45" t="str">
        <f>INDEX('Bảng Giá'!$L$2:$L$64,MATCH(TRIM('References data'!B1401),'Bảng Giá'!$K$2:$K$64,0))</f>
        <v>Hà Nội</v>
      </c>
      <c r="D1401" s="43" t="s">
        <v>3003</v>
      </c>
      <c r="E1401" t="s">
        <v>2639</v>
      </c>
      <c r="F1401" t="str">
        <f>INDEX('Bảng Giá'!$L$2:$L$64,MATCH(TRIM('References data'!E1401),'Bảng Giá'!$K$2:$K$64,0))</f>
        <v>Hà Nội</v>
      </c>
      <c r="G1401" t="str">
        <f t="shared" si="21"/>
        <v>Hà Nội-Hà Nội</v>
      </c>
      <c r="H1401" t="str">
        <f>INDEX('Bảng Giá'!$N$2:$N$46,MATCH('References data'!G1401,'Bảng Giá'!$Q$2:$Q$46,0))</f>
        <v>Nội Tỉnh</v>
      </c>
    </row>
    <row r="1402" spans="1:8" x14ac:dyDescent="0.25">
      <c r="A1402" s="12" t="s">
        <v>3009</v>
      </c>
      <c r="B1402" t="s">
        <v>2639</v>
      </c>
      <c r="C1402" s="45" t="str">
        <f>INDEX('Bảng Giá'!$L$2:$L$64,MATCH(TRIM('References data'!B1402),'Bảng Giá'!$K$2:$K$64,0))</f>
        <v>Hà Nội</v>
      </c>
      <c r="D1402" s="43" t="s">
        <v>3003</v>
      </c>
      <c r="E1402" t="s">
        <v>2639</v>
      </c>
      <c r="F1402" t="str">
        <f>INDEX('Bảng Giá'!$L$2:$L$64,MATCH(TRIM('References data'!E1402),'Bảng Giá'!$K$2:$K$64,0))</f>
        <v>Hà Nội</v>
      </c>
      <c r="G1402" t="str">
        <f t="shared" si="21"/>
        <v>Hà Nội-Hà Nội</v>
      </c>
      <c r="H1402" t="str">
        <f>INDEX('Bảng Giá'!$N$2:$N$46,MATCH('References data'!G1402,'Bảng Giá'!$Q$2:$Q$46,0))</f>
        <v>Nội Tỉnh</v>
      </c>
    </row>
    <row r="1403" spans="1:8" x14ac:dyDescent="0.25">
      <c r="A1403" s="12" t="s">
        <v>3007</v>
      </c>
      <c r="B1403" t="s">
        <v>2639</v>
      </c>
      <c r="C1403" s="45" t="str">
        <f>INDEX('Bảng Giá'!$L$2:$L$64,MATCH(TRIM('References data'!B1403),'Bảng Giá'!$K$2:$K$64,0))</f>
        <v>Hà Nội</v>
      </c>
      <c r="D1403" s="43" t="s">
        <v>3003</v>
      </c>
      <c r="E1403" t="s">
        <v>2639</v>
      </c>
      <c r="F1403" t="str">
        <f>INDEX('Bảng Giá'!$L$2:$L$64,MATCH(TRIM('References data'!E1403),'Bảng Giá'!$K$2:$K$64,0))</f>
        <v>Hà Nội</v>
      </c>
      <c r="G1403" t="str">
        <f t="shared" si="21"/>
        <v>Hà Nội-Hà Nội</v>
      </c>
      <c r="H1403" t="str">
        <f>INDEX('Bảng Giá'!$N$2:$N$46,MATCH('References data'!G1403,'Bảng Giá'!$Q$2:$Q$46,0))</f>
        <v>Nội Tỉnh</v>
      </c>
    </row>
    <row r="1404" spans="1:8" x14ac:dyDescent="0.25">
      <c r="A1404" s="12" t="s">
        <v>2638</v>
      </c>
      <c r="B1404" t="s">
        <v>2639</v>
      </c>
      <c r="C1404" s="45" t="str">
        <f>INDEX('Bảng Giá'!$L$2:$L$64,MATCH(TRIM('References data'!B1404),'Bảng Giá'!$K$2:$K$64,0))</f>
        <v>Hà Nội</v>
      </c>
      <c r="D1404" s="43" t="s">
        <v>3003</v>
      </c>
      <c r="E1404" t="s">
        <v>2639</v>
      </c>
      <c r="F1404" t="str">
        <f>INDEX('Bảng Giá'!$L$2:$L$64,MATCH(TRIM('References data'!E1404),'Bảng Giá'!$K$2:$K$64,0))</f>
        <v>Hà Nội</v>
      </c>
      <c r="G1404" t="str">
        <f t="shared" si="21"/>
        <v>Hà Nội-Hà Nội</v>
      </c>
      <c r="H1404" t="str">
        <f>INDEX('Bảng Giá'!$N$2:$N$46,MATCH('References data'!G1404,'Bảng Giá'!$Q$2:$Q$46,0))</f>
        <v>Nội Tỉnh</v>
      </c>
    </row>
    <row r="1405" spans="1:8" x14ac:dyDescent="0.25">
      <c r="A1405" s="12" t="s">
        <v>2700</v>
      </c>
      <c r="B1405" t="s">
        <v>2639</v>
      </c>
      <c r="C1405" s="45" t="str">
        <f>INDEX('Bảng Giá'!$L$2:$L$64,MATCH(TRIM('References data'!B1405),'Bảng Giá'!$K$2:$K$64,0))</f>
        <v>Hà Nội</v>
      </c>
      <c r="D1405" s="43" t="s">
        <v>3003</v>
      </c>
      <c r="E1405" t="s">
        <v>2639</v>
      </c>
      <c r="F1405" t="str">
        <f>INDEX('Bảng Giá'!$L$2:$L$64,MATCH(TRIM('References data'!E1405),'Bảng Giá'!$K$2:$K$64,0))</f>
        <v>Hà Nội</v>
      </c>
      <c r="G1405" t="str">
        <f t="shared" si="21"/>
        <v>Hà Nội-Hà Nội</v>
      </c>
      <c r="H1405" t="str">
        <f>INDEX('Bảng Giá'!$N$2:$N$46,MATCH('References data'!G1405,'Bảng Giá'!$Q$2:$Q$46,0))</f>
        <v>Nội Tỉnh</v>
      </c>
    </row>
    <row r="1406" spans="1:8" x14ac:dyDescent="0.25">
      <c r="A1406" s="12" t="s">
        <v>2638</v>
      </c>
      <c r="B1406" t="s">
        <v>2639</v>
      </c>
      <c r="C1406" s="45" t="str">
        <f>INDEX('Bảng Giá'!$L$2:$L$64,MATCH(TRIM('References data'!B1406),'Bảng Giá'!$K$2:$K$64,0))</f>
        <v>Hà Nội</v>
      </c>
      <c r="D1406" s="43" t="s">
        <v>3003</v>
      </c>
      <c r="E1406" t="s">
        <v>2639</v>
      </c>
      <c r="F1406" t="str">
        <f>INDEX('Bảng Giá'!$L$2:$L$64,MATCH(TRIM('References data'!E1406),'Bảng Giá'!$K$2:$K$64,0))</f>
        <v>Hà Nội</v>
      </c>
      <c r="G1406" t="str">
        <f t="shared" si="21"/>
        <v>Hà Nội-Hà Nội</v>
      </c>
      <c r="H1406" t="str">
        <f>INDEX('Bảng Giá'!$N$2:$N$46,MATCH('References data'!G1406,'Bảng Giá'!$Q$2:$Q$46,0))</f>
        <v>Nội Tỉnh</v>
      </c>
    </row>
    <row r="1407" spans="1:8" x14ac:dyDescent="0.25">
      <c r="A1407" s="12" t="s">
        <v>2638</v>
      </c>
      <c r="B1407" t="s">
        <v>2639</v>
      </c>
      <c r="C1407" s="45" t="str">
        <f>INDEX('Bảng Giá'!$L$2:$L$64,MATCH(TRIM('References data'!B1407),'Bảng Giá'!$K$2:$K$64,0))</f>
        <v>Hà Nội</v>
      </c>
      <c r="D1407" s="43" t="s">
        <v>3003</v>
      </c>
      <c r="E1407" t="s">
        <v>2639</v>
      </c>
      <c r="F1407" t="str">
        <f>INDEX('Bảng Giá'!$L$2:$L$64,MATCH(TRIM('References data'!E1407),'Bảng Giá'!$K$2:$K$64,0))</f>
        <v>Hà Nội</v>
      </c>
      <c r="G1407" t="str">
        <f t="shared" si="21"/>
        <v>Hà Nội-Hà Nội</v>
      </c>
      <c r="H1407" t="str">
        <f>INDEX('Bảng Giá'!$N$2:$N$46,MATCH('References data'!G1407,'Bảng Giá'!$Q$2:$Q$46,0))</f>
        <v>Nội Tỉnh</v>
      </c>
    </row>
    <row r="1408" spans="1:8" x14ac:dyDescent="0.25">
      <c r="A1408" s="12" t="s">
        <v>2688</v>
      </c>
      <c r="B1408" t="s">
        <v>2639</v>
      </c>
      <c r="C1408" s="45" t="str">
        <f>INDEX('Bảng Giá'!$L$2:$L$64,MATCH(TRIM('References data'!B1408),'Bảng Giá'!$K$2:$K$64,0))</f>
        <v>Hà Nội</v>
      </c>
      <c r="D1408" s="43" t="s">
        <v>3003</v>
      </c>
      <c r="E1408" t="s">
        <v>2639</v>
      </c>
      <c r="F1408" t="str">
        <f>INDEX('Bảng Giá'!$L$2:$L$64,MATCH(TRIM('References data'!E1408),'Bảng Giá'!$K$2:$K$64,0))</f>
        <v>Hà Nội</v>
      </c>
      <c r="G1408" t="str">
        <f t="shared" si="21"/>
        <v>Hà Nội-Hà Nội</v>
      </c>
      <c r="H1408" t="str">
        <f>INDEX('Bảng Giá'!$N$2:$N$46,MATCH('References data'!G1408,'Bảng Giá'!$Q$2:$Q$46,0))</f>
        <v>Nội Tỉnh</v>
      </c>
    </row>
    <row r="1409" spans="1:8" x14ac:dyDescent="0.25">
      <c r="A1409" s="12" t="s">
        <v>3002</v>
      </c>
      <c r="B1409" t="s">
        <v>2639</v>
      </c>
      <c r="C1409" s="45" t="str">
        <f>INDEX('Bảng Giá'!$L$2:$L$64,MATCH(TRIM('References data'!B1409),'Bảng Giá'!$K$2:$K$64,0))</f>
        <v>Hà Nội</v>
      </c>
      <c r="D1409" s="43" t="s">
        <v>3003</v>
      </c>
      <c r="E1409" t="s">
        <v>2639</v>
      </c>
      <c r="F1409" t="str">
        <f>INDEX('Bảng Giá'!$L$2:$L$64,MATCH(TRIM('References data'!E1409),'Bảng Giá'!$K$2:$K$64,0))</f>
        <v>Hà Nội</v>
      </c>
      <c r="G1409" t="str">
        <f t="shared" si="21"/>
        <v>Hà Nội-Hà Nội</v>
      </c>
      <c r="H1409" t="str">
        <f>INDEX('Bảng Giá'!$N$2:$N$46,MATCH('References data'!G1409,'Bảng Giá'!$Q$2:$Q$46,0))</f>
        <v>Nội Tỉnh</v>
      </c>
    </row>
    <row r="1410" spans="1:8" x14ac:dyDescent="0.25">
      <c r="A1410" s="12" t="s">
        <v>3002</v>
      </c>
      <c r="B1410" t="s">
        <v>2639</v>
      </c>
      <c r="C1410" s="45" t="str">
        <f>INDEX('Bảng Giá'!$L$2:$L$64,MATCH(TRIM('References data'!B1410),'Bảng Giá'!$K$2:$K$64,0))</f>
        <v>Hà Nội</v>
      </c>
      <c r="D1410" s="43" t="s">
        <v>3003</v>
      </c>
      <c r="E1410" t="s">
        <v>2639</v>
      </c>
      <c r="F1410" t="str">
        <f>INDEX('Bảng Giá'!$L$2:$L$64,MATCH(TRIM('References data'!E1410),'Bảng Giá'!$K$2:$K$64,0))</f>
        <v>Hà Nội</v>
      </c>
      <c r="G1410" t="str">
        <f t="shared" si="21"/>
        <v>Hà Nội-Hà Nội</v>
      </c>
      <c r="H1410" t="str">
        <f>INDEX('Bảng Giá'!$N$2:$N$46,MATCH('References data'!G1410,'Bảng Giá'!$Q$2:$Q$46,0))</f>
        <v>Nội Tỉnh</v>
      </c>
    </row>
    <row r="1411" spans="1:8" x14ac:dyDescent="0.25">
      <c r="A1411" s="12" t="s">
        <v>2638</v>
      </c>
      <c r="B1411" t="s">
        <v>2639</v>
      </c>
      <c r="C1411" s="45" t="str">
        <f>INDEX('Bảng Giá'!$L$2:$L$64,MATCH(TRIM('References data'!B1411),'Bảng Giá'!$K$2:$K$64,0))</f>
        <v>Hà Nội</v>
      </c>
      <c r="D1411" s="43" t="s">
        <v>3003</v>
      </c>
      <c r="E1411" t="s">
        <v>2639</v>
      </c>
      <c r="F1411" t="str">
        <f>INDEX('Bảng Giá'!$L$2:$L$64,MATCH(TRIM('References data'!E1411),'Bảng Giá'!$K$2:$K$64,0))</f>
        <v>Hà Nội</v>
      </c>
      <c r="G1411" t="str">
        <f t="shared" si="21"/>
        <v>Hà Nội-Hà Nội</v>
      </c>
      <c r="H1411" t="str">
        <f>INDEX('Bảng Giá'!$N$2:$N$46,MATCH('References data'!G1411,'Bảng Giá'!$Q$2:$Q$46,0))</f>
        <v>Nội Tỉnh</v>
      </c>
    </row>
    <row r="1412" spans="1:8" x14ac:dyDescent="0.25">
      <c r="A1412" s="12" t="s">
        <v>2700</v>
      </c>
      <c r="B1412" t="s">
        <v>2639</v>
      </c>
      <c r="C1412" s="45" t="str">
        <f>INDEX('Bảng Giá'!$L$2:$L$64,MATCH(TRIM('References data'!B1412),'Bảng Giá'!$K$2:$K$64,0))</f>
        <v>Hà Nội</v>
      </c>
      <c r="D1412" s="43" t="s">
        <v>3003</v>
      </c>
      <c r="E1412" t="s">
        <v>2639</v>
      </c>
      <c r="F1412" t="str">
        <f>INDEX('Bảng Giá'!$L$2:$L$64,MATCH(TRIM('References data'!E1412),'Bảng Giá'!$K$2:$K$64,0))</f>
        <v>Hà Nội</v>
      </c>
      <c r="G1412" t="str">
        <f t="shared" ref="G1412:G1475" si="22">C1412&amp;"-"&amp;F1412</f>
        <v>Hà Nội-Hà Nội</v>
      </c>
      <c r="H1412" t="str">
        <f>INDEX('Bảng Giá'!$N$2:$N$46,MATCH('References data'!G1412,'Bảng Giá'!$Q$2:$Q$46,0))</f>
        <v>Nội Tỉnh</v>
      </c>
    </row>
    <row r="1413" spans="1:8" x14ac:dyDescent="0.25">
      <c r="A1413" s="12" t="s">
        <v>2700</v>
      </c>
      <c r="B1413" t="s">
        <v>2639</v>
      </c>
      <c r="C1413" s="45" t="str">
        <f>INDEX('Bảng Giá'!$L$2:$L$64,MATCH(TRIM('References data'!B1413),'Bảng Giá'!$K$2:$K$64,0))</f>
        <v>Hà Nội</v>
      </c>
      <c r="D1413" s="43" t="s">
        <v>3003</v>
      </c>
      <c r="E1413" t="s">
        <v>2639</v>
      </c>
      <c r="F1413" t="str">
        <f>INDEX('Bảng Giá'!$L$2:$L$64,MATCH(TRIM('References data'!E1413),'Bảng Giá'!$K$2:$K$64,0))</f>
        <v>Hà Nội</v>
      </c>
      <c r="G1413" t="str">
        <f t="shared" si="22"/>
        <v>Hà Nội-Hà Nội</v>
      </c>
      <c r="H1413" t="str">
        <f>INDEX('Bảng Giá'!$N$2:$N$46,MATCH('References data'!G1413,'Bảng Giá'!$Q$2:$Q$46,0))</f>
        <v>Nội Tỉnh</v>
      </c>
    </row>
    <row r="1414" spans="1:8" x14ac:dyDescent="0.25">
      <c r="A1414" s="12" t="s">
        <v>2700</v>
      </c>
      <c r="B1414" t="s">
        <v>2639</v>
      </c>
      <c r="C1414" s="45" t="str">
        <f>INDEX('Bảng Giá'!$L$2:$L$64,MATCH(TRIM('References data'!B1414),'Bảng Giá'!$K$2:$K$64,0))</f>
        <v>Hà Nội</v>
      </c>
      <c r="D1414" s="43" t="s">
        <v>3003</v>
      </c>
      <c r="E1414" t="s">
        <v>2639</v>
      </c>
      <c r="F1414" t="str">
        <f>INDEX('Bảng Giá'!$L$2:$L$64,MATCH(TRIM('References data'!E1414),'Bảng Giá'!$K$2:$K$64,0))</f>
        <v>Hà Nội</v>
      </c>
      <c r="G1414" t="str">
        <f t="shared" si="22"/>
        <v>Hà Nội-Hà Nội</v>
      </c>
      <c r="H1414" t="str">
        <f>INDEX('Bảng Giá'!$N$2:$N$46,MATCH('References data'!G1414,'Bảng Giá'!$Q$2:$Q$46,0))</f>
        <v>Nội Tỉnh</v>
      </c>
    </row>
    <row r="1415" spans="1:8" x14ac:dyDescent="0.25">
      <c r="A1415" s="12" t="s">
        <v>2638</v>
      </c>
      <c r="B1415" t="s">
        <v>2639</v>
      </c>
      <c r="C1415" s="45" t="str">
        <f>INDEX('Bảng Giá'!$L$2:$L$64,MATCH(TRIM('References data'!B1415),'Bảng Giá'!$K$2:$K$64,0))</f>
        <v>Hà Nội</v>
      </c>
      <c r="D1415" s="43" t="s">
        <v>3003</v>
      </c>
      <c r="E1415" t="s">
        <v>2639</v>
      </c>
      <c r="F1415" t="str">
        <f>INDEX('Bảng Giá'!$L$2:$L$64,MATCH(TRIM('References data'!E1415),'Bảng Giá'!$K$2:$K$64,0))</f>
        <v>Hà Nội</v>
      </c>
      <c r="G1415" t="str">
        <f t="shared" si="22"/>
        <v>Hà Nội-Hà Nội</v>
      </c>
      <c r="H1415" t="str">
        <f>INDEX('Bảng Giá'!$N$2:$N$46,MATCH('References data'!G1415,'Bảng Giá'!$Q$2:$Q$46,0))</f>
        <v>Nội Tỉnh</v>
      </c>
    </row>
    <row r="1416" spans="1:8" x14ac:dyDescent="0.25">
      <c r="A1416" s="12" t="s">
        <v>2638</v>
      </c>
      <c r="B1416" t="s">
        <v>2639</v>
      </c>
      <c r="C1416" s="45" t="str">
        <f>INDEX('Bảng Giá'!$L$2:$L$64,MATCH(TRIM('References data'!B1416),'Bảng Giá'!$K$2:$K$64,0))</f>
        <v>Hà Nội</v>
      </c>
      <c r="D1416" s="43" t="s">
        <v>3003</v>
      </c>
      <c r="E1416" t="s">
        <v>2639</v>
      </c>
      <c r="F1416" t="str">
        <f>INDEX('Bảng Giá'!$L$2:$L$64,MATCH(TRIM('References data'!E1416),'Bảng Giá'!$K$2:$K$64,0))</f>
        <v>Hà Nội</v>
      </c>
      <c r="G1416" t="str">
        <f t="shared" si="22"/>
        <v>Hà Nội-Hà Nội</v>
      </c>
      <c r="H1416" t="str">
        <f>INDEX('Bảng Giá'!$N$2:$N$46,MATCH('References data'!G1416,'Bảng Giá'!$Q$2:$Q$46,0))</f>
        <v>Nội Tỉnh</v>
      </c>
    </row>
    <row r="1417" spans="1:8" x14ac:dyDescent="0.25">
      <c r="A1417" s="12" t="s">
        <v>2994</v>
      </c>
      <c r="B1417" t="s">
        <v>2639</v>
      </c>
      <c r="C1417" s="45" t="str">
        <f>INDEX('Bảng Giá'!$L$2:$L$64,MATCH(TRIM('References data'!B1417),'Bảng Giá'!$K$2:$K$64,0))</f>
        <v>Hà Nội</v>
      </c>
      <c r="D1417" s="43" t="s">
        <v>3003</v>
      </c>
      <c r="E1417" t="s">
        <v>2639</v>
      </c>
      <c r="F1417" t="str">
        <f>INDEX('Bảng Giá'!$L$2:$L$64,MATCH(TRIM('References data'!E1417),'Bảng Giá'!$K$2:$K$64,0))</f>
        <v>Hà Nội</v>
      </c>
      <c r="G1417" t="str">
        <f t="shared" si="22"/>
        <v>Hà Nội-Hà Nội</v>
      </c>
      <c r="H1417" t="str">
        <f>INDEX('Bảng Giá'!$N$2:$N$46,MATCH('References data'!G1417,'Bảng Giá'!$Q$2:$Q$46,0))</f>
        <v>Nội Tỉnh</v>
      </c>
    </row>
    <row r="1418" spans="1:8" x14ac:dyDescent="0.25">
      <c r="A1418" s="12" t="s">
        <v>2761</v>
      </c>
      <c r="B1418" t="s">
        <v>2639</v>
      </c>
      <c r="C1418" s="45" t="str">
        <f>INDEX('Bảng Giá'!$L$2:$L$64,MATCH(TRIM('References data'!B1418),'Bảng Giá'!$K$2:$K$64,0))</f>
        <v>Hà Nội</v>
      </c>
      <c r="D1418" s="43" t="s">
        <v>3003</v>
      </c>
      <c r="E1418" t="s">
        <v>2639</v>
      </c>
      <c r="F1418" t="str">
        <f>INDEX('Bảng Giá'!$L$2:$L$64,MATCH(TRIM('References data'!E1418),'Bảng Giá'!$K$2:$K$64,0))</f>
        <v>Hà Nội</v>
      </c>
      <c r="G1418" t="str">
        <f t="shared" si="22"/>
        <v>Hà Nội-Hà Nội</v>
      </c>
      <c r="H1418" t="str">
        <f>INDEX('Bảng Giá'!$N$2:$N$46,MATCH('References data'!G1418,'Bảng Giá'!$Q$2:$Q$46,0))</f>
        <v>Nội Tỉnh</v>
      </c>
    </row>
    <row r="1419" spans="1:8" x14ac:dyDescent="0.25">
      <c r="A1419" s="12" t="s">
        <v>2753</v>
      </c>
      <c r="B1419" t="s">
        <v>2639</v>
      </c>
      <c r="C1419" s="45" t="str">
        <f>INDEX('Bảng Giá'!$L$2:$L$64,MATCH(TRIM('References data'!B1419),'Bảng Giá'!$K$2:$K$64,0))</f>
        <v>Hà Nội</v>
      </c>
      <c r="D1419" s="43" t="s">
        <v>3003</v>
      </c>
      <c r="E1419" t="s">
        <v>2639</v>
      </c>
      <c r="F1419" t="str">
        <f>INDEX('Bảng Giá'!$L$2:$L$64,MATCH(TRIM('References data'!E1419),'Bảng Giá'!$K$2:$K$64,0))</f>
        <v>Hà Nội</v>
      </c>
      <c r="G1419" t="str">
        <f t="shared" si="22"/>
        <v>Hà Nội-Hà Nội</v>
      </c>
      <c r="H1419" t="str">
        <f>INDEX('Bảng Giá'!$N$2:$N$46,MATCH('References data'!G1419,'Bảng Giá'!$Q$2:$Q$46,0))</f>
        <v>Nội Tỉnh</v>
      </c>
    </row>
    <row r="1420" spans="1:8" x14ac:dyDescent="0.25">
      <c r="A1420" s="12" t="s">
        <v>2995</v>
      </c>
      <c r="B1420" t="s">
        <v>2639</v>
      </c>
      <c r="C1420" s="45" t="str">
        <f>INDEX('Bảng Giá'!$L$2:$L$64,MATCH(TRIM('References data'!B1420),'Bảng Giá'!$K$2:$K$64,0))</f>
        <v>Hà Nội</v>
      </c>
      <c r="D1420" s="43" t="s">
        <v>3003</v>
      </c>
      <c r="E1420" t="s">
        <v>2639</v>
      </c>
      <c r="F1420" t="str">
        <f>INDEX('Bảng Giá'!$L$2:$L$64,MATCH(TRIM('References data'!E1420),'Bảng Giá'!$K$2:$K$64,0))</f>
        <v>Hà Nội</v>
      </c>
      <c r="G1420" t="str">
        <f t="shared" si="22"/>
        <v>Hà Nội-Hà Nội</v>
      </c>
      <c r="H1420" t="str">
        <f>INDEX('Bảng Giá'!$N$2:$N$46,MATCH('References data'!G1420,'Bảng Giá'!$Q$2:$Q$46,0))</f>
        <v>Nội Tỉnh</v>
      </c>
    </row>
    <row r="1421" spans="1:8" x14ac:dyDescent="0.25">
      <c r="A1421" s="12" t="s">
        <v>3005</v>
      </c>
      <c r="B1421" t="s">
        <v>2639</v>
      </c>
      <c r="C1421" s="45" t="str">
        <f>INDEX('Bảng Giá'!$L$2:$L$64,MATCH(TRIM('References data'!B1421),'Bảng Giá'!$K$2:$K$64,0))</f>
        <v>Hà Nội</v>
      </c>
      <c r="D1421" s="43" t="s">
        <v>3003</v>
      </c>
      <c r="E1421" t="s">
        <v>2639</v>
      </c>
      <c r="F1421" t="str">
        <f>INDEX('Bảng Giá'!$L$2:$L$64,MATCH(TRIM('References data'!E1421),'Bảng Giá'!$K$2:$K$64,0))</f>
        <v>Hà Nội</v>
      </c>
      <c r="G1421" t="str">
        <f t="shared" si="22"/>
        <v>Hà Nội-Hà Nội</v>
      </c>
      <c r="H1421" t="str">
        <f>INDEX('Bảng Giá'!$N$2:$N$46,MATCH('References data'!G1421,'Bảng Giá'!$Q$2:$Q$46,0))</f>
        <v>Nội Tỉnh</v>
      </c>
    </row>
    <row r="1422" spans="1:8" x14ac:dyDescent="0.25">
      <c r="A1422" s="12" t="s">
        <v>2706</v>
      </c>
      <c r="B1422" t="s">
        <v>2639</v>
      </c>
      <c r="C1422" s="45" t="str">
        <f>INDEX('Bảng Giá'!$L$2:$L$64,MATCH(TRIM('References data'!B1422),'Bảng Giá'!$K$2:$K$64,0))</f>
        <v>Hà Nội</v>
      </c>
      <c r="D1422" s="43" t="s">
        <v>3003</v>
      </c>
      <c r="E1422" t="s">
        <v>2639</v>
      </c>
      <c r="F1422" t="str">
        <f>INDEX('Bảng Giá'!$L$2:$L$64,MATCH(TRIM('References data'!E1422),'Bảng Giá'!$K$2:$K$64,0))</f>
        <v>Hà Nội</v>
      </c>
      <c r="G1422" t="str">
        <f t="shared" si="22"/>
        <v>Hà Nội-Hà Nội</v>
      </c>
      <c r="H1422" t="str">
        <f>INDEX('Bảng Giá'!$N$2:$N$46,MATCH('References data'!G1422,'Bảng Giá'!$Q$2:$Q$46,0))</f>
        <v>Nội Tỉnh</v>
      </c>
    </row>
    <row r="1423" spans="1:8" x14ac:dyDescent="0.25">
      <c r="A1423" s="12" t="s">
        <v>2700</v>
      </c>
      <c r="B1423" t="s">
        <v>2639</v>
      </c>
      <c r="C1423" s="45" t="str">
        <f>INDEX('Bảng Giá'!$L$2:$L$64,MATCH(TRIM('References data'!B1423),'Bảng Giá'!$K$2:$K$64,0))</f>
        <v>Hà Nội</v>
      </c>
      <c r="D1423" s="43" t="s">
        <v>3003</v>
      </c>
      <c r="E1423" t="s">
        <v>2639</v>
      </c>
      <c r="F1423" t="str">
        <f>INDEX('Bảng Giá'!$L$2:$L$64,MATCH(TRIM('References data'!E1423),'Bảng Giá'!$K$2:$K$64,0))</f>
        <v>Hà Nội</v>
      </c>
      <c r="G1423" t="str">
        <f t="shared" si="22"/>
        <v>Hà Nội-Hà Nội</v>
      </c>
      <c r="H1423" t="str">
        <f>INDEX('Bảng Giá'!$N$2:$N$46,MATCH('References data'!G1423,'Bảng Giá'!$Q$2:$Q$46,0))</f>
        <v>Nội Tỉnh</v>
      </c>
    </row>
    <row r="1424" spans="1:8" x14ac:dyDescent="0.25">
      <c r="A1424" s="12" t="s">
        <v>2700</v>
      </c>
      <c r="B1424" t="s">
        <v>2639</v>
      </c>
      <c r="C1424" s="45" t="str">
        <f>INDEX('Bảng Giá'!$L$2:$L$64,MATCH(TRIM('References data'!B1424),'Bảng Giá'!$K$2:$K$64,0))</f>
        <v>Hà Nội</v>
      </c>
      <c r="D1424" s="43" t="s">
        <v>3003</v>
      </c>
      <c r="E1424" t="s">
        <v>2639</v>
      </c>
      <c r="F1424" t="str">
        <f>INDEX('Bảng Giá'!$L$2:$L$64,MATCH(TRIM('References data'!E1424),'Bảng Giá'!$K$2:$K$64,0))</f>
        <v>Hà Nội</v>
      </c>
      <c r="G1424" t="str">
        <f t="shared" si="22"/>
        <v>Hà Nội-Hà Nội</v>
      </c>
      <c r="H1424" t="str">
        <f>INDEX('Bảng Giá'!$N$2:$N$46,MATCH('References data'!G1424,'Bảng Giá'!$Q$2:$Q$46,0))</f>
        <v>Nội Tỉnh</v>
      </c>
    </row>
    <row r="1425" spans="1:8" x14ac:dyDescent="0.25">
      <c r="A1425" s="12" t="s">
        <v>3002</v>
      </c>
      <c r="B1425" t="s">
        <v>2639</v>
      </c>
      <c r="C1425" s="45" t="str">
        <f>INDEX('Bảng Giá'!$L$2:$L$64,MATCH(TRIM('References data'!B1425),'Bảng Giá'!$K$2:$K$64,0))</f>
        <v>Hà Nội</v>
      </c>
      <c r="D1425" s="43" t="s">
        <v>3003</v>
      </c>
      <c r="E1425" t="s">
        <v>2639</v>
      </c>
      <c r="F1425" t="str">
        <f>INDEX('Bảng Giá'!$L$2:$L$64,MATCH(TRIM('References data'!E1425),'Bảng Giá'!$K$2:$K$64,0))</f>
        <v>Hà Nội</v>
      </c>
      <c r="G1425" t="str">
        <f t="shared" si="22"/>
        <v>Hà Nội-Hà Nội</v>
      </c>
      <c r="H1425" t="str">
        <f>INDEX('Bảng Giá'!$N$2:$N$46,MATCH('References data'!G1425,'Bảng Giá'!$Q$2:$Q$46,0))</f>
        <v>Nội Tỉnh</v>
      </c>
    </row>
    <row r="1426" spans="1:8" x14ac:dyDescent="0.25">
      <c r="A1426" s="12" t="s">
        <v>2638</v>
      </c>
      <c r="B1426" t="s">
        <v>2639</v>
      </c>
      <c r="C1426" s="45" t="str">
        <f>INDEX('Bảng Giá'!$L$2:$L$64,MATCH(TRIM('References data'!B1426),'Bảng Giá'!$K$2:$K$64,0))</f>
        <v>Hà Nội</v>
      </c>
      <c r="D1426" s="43" t="s">
        <v>3003</v>
      </c>
      <c r="E1426" t="s">
        <v>2639</v>
      </c>
      <c r="F1426" t="str">
        <f>INDEX('Bảng Giá'!$L$2:$L$64,MATCH(TRIM('References data'!E1426),'Bảng Giá'!$K$2:$K$64,0))</f>
        <v>Hà Nội</v>
      </c>
      <c r="G1426" t="str">
        <f t="shared" si="22"/>
        <v>Hà Nội-Hà Nội</v>
      </c>
      <c r="H1426" t="str">
        <f>INDEX('Bảng Giá'!$N$2:$N$46,MATCH('References data'!G1426,'Bảng Giá'!$Q$2:$Q$46,0))</f>
        <v>Nội Tỉnh</v>
      </c>
    </row>
    <row r="1427" spans="1:8" x14ac:dyDescent="0.25">
      <c r="A1427" s="12" t="s">
        <v>3002</v>
      </c>
      <c r="B1427" t="s">
        <v>2639</v>
      </c>
      <c r="C1427" s="45" t="str">
        <f>INDEX('Bảng Giá'!$L$2:$L$64,MATCH(TRIM('References data'!B1427),'Bảng Giá'!$K$2:$K$64,0))</f>
        <v>Hà Nội</v>
      </c>
      <c r="D1427" s="43" t="s">
        <v>3003</v>
      </c>
      <c r="E1427" t="s">
        <v>2639</v>
      </c>
      <c r="F1427" t="str">
        <f>INDEX('Bảng Giá'!$L$2:$L$64,MATCH(TRIM('References data'!E1427),'Bảng Giá'!$K$2:$K$64,0))</f>
        <v>Hà Nội</v>
      </c>
      <c r="G1427" t="str">
        <f t="shared" si="22"/>
        <v>Hà Nội-Hà Nội</v>
      </c>
      <c r="H1427" t="str">
        <f>INDEX('Bảng Giá'!$N$2:$N$46,MATCH('References data'!G1427,'Bảng Giá'!$Q$2:$Q$46,0))</f>
        <v>Nội Tỉnh</v>
      </c>
    </row>
    <row r="1428" spans="1:8" x14ac:dyDescent="0.25">
      <c r="A1428" s="12" t="s">
        <v>2638</v>
      </c>
      <c r="B1428" t="s">
        <v>2639</v>
      </c>
      <c r="C1428" s="45" t="str">
        <f>INDEX('Bảng Giá'!$L$2:$L$64,MATCH(TRIM('References data'!B1428),'Bảng Giá'!$K$2:$K$64,0))</f>
        <v>Hà Nội</v>
      </c>
      <c r="D1428" s="43" t="s">
        <v>3003</v>
      </c>
      <c r="E1428" t="s">
        <v>2639</v>
      </c>
      <c r="F1428" t="str">
        <f>INDEX('Bảng Giá'!$L$2:$L$64,MATCH(TRIM('References data'!E1428),'Bảng Giá'!$K$2:$K$64,0))</f>
        <v>Hà Nội</v>
      </c>
      <c r="G1428" t="str">
        <f t="shared" si="22"/>
        <v>Hà Nội-Hà Nội</v>
      </c>
      <c r="H1428" t="str">
        <f>INDEX('Bảng Giá'!$N$2:$N$46,MATCH('References data'!G1428,'Bảng Giá'!$Q$2:$Q$46,0))</f>
        <v>Nội Tỉnh</v>
      </c>
    </row>
    <row r="1429" spans="1:8" x14ac:dyDescent="0.25">
      <c r="A1429" s="12" t="s">
        <v>2700</v>
      </c>
      <c r="B1429" t="s">
        <v>2639</v>
      </c>
      <c r="C1429" s="45" t="str">
        <f>INDEX('Bảng Giá'!$L$2:$L$64,MATCH(TRIM('References data'!B1429),'Bảng Giá'!$K$2:$K$64,0))</f>
        <v>Hà Nội</v>
      </c>
      <c r="D1429" s="43" t="s">
        <v>3003</v>
      </c>
      <c r="E1429" t="s">
        <v>2639</v>
      </c>
      <c r="F1429" t="str">
        <f>INDEX('Bảng Giá'!$L$2:$L$64,MATCH(TRIM('References data'!E1429),'Bảng Giá'!$K$2:$K$64,0))</f>
        <v>Hà Nội</v>
      </c>
      <c r="G1429" t="str">
        <f t="shared" si="22"/>
        <v>Hà Nội-Hà Nội</v>
      </c>
      <c r="H1429" t="str">
        <f>INDEX('Bảng Giá'!$N$2:$N$46,MATCH('References data'!G1429,'Bảng Giá'!$Q$2:$Q$46,0))</f>
        <v>Nội Tỉnh</v>
      </c>
    </row>
    <row r="1430" spans="1:8" x14ac:dyDescent="0.25">
      <c r="A1430" s="12" t="s">
        <v>3002</v>
      </c>
      <c r="B1430" t="s">
        <v>2639</v>
      </c>
      <c r="C1430" s="45" t="str">
        <f>INDEX('Bảng Giá'!$L$2:$L$64,MATCH(TRIM('References data'!B1430),'Bảng Giá'!$K$2:$K$64,0))</f>
        <v>Hà Nội</v>
      </c>
      <c r="D1430" s="43" t="s">
        <v>3003</v>
      </c>
      <c r="E1430" t="s">
        <v>2639</v>
      </c>
      <c r="F1430" t="str">
        <f>INDEX('Bảng Giá'!$L$2:$L$64,MATCH(TRIM('References data'!E1430),'Bảng Giá'!$K$2:$K$64,0))</f>
        <v>Hà Nội</v>
      </c>
      <c r="G1430" t="str">
        <f t="shared" si="22"/>
        <v>Hà Nội-Hà Nội</v>
      </c>
      <c r="H1430" t="str">
        <f>INDEX('Bảng Giá'!$N$2:$N$46,MATCH('References data'!G1430,'Bảng Giá'!$Q$2:$Q$46,0))</f>
        <v>Nội Tỉnh</v>
      </c>
    </row>
    <row r="1431" spans="1:8" x14ac:dyDescent="0.25">
      <c r="A1431" s="12" t="s">
        <v>2993</v>
      </c>
      <c r="B1431" t="s">
        <v>2639</v>
      </c>
      <c r="C1431" s="45" t="str">
        <f>INDEX('Bảng Giá'!$L$2:$L$64,MATCH(TRIM('References data'!B1431),'Bảng Giá'!$K$2:$K$64,0))</f>
        <v>Hà Nội</v>
      </c>
      <c r="D1431" s="43" t="s">
        <v>3003</v>
      </c>
      <c r="E1431" t="s">
        <v>2639</v>
      </c>
      <c r="F1431" t="str">
        <f>INDEX('Bảng Giá'!$L$2:$L$64,MATCH(TRIM('References data'!E1431),'Bảng Giá'!$K$2:$K$64,0))</f>
        <v>Hà Nội</v>
      </c>
      <c r="G1431" t="str">
        <f t="shared" si="22"/>
        <v>Hà Nội-Hà Nội</v>
      </c>
      <c r="H1431" t="str">
        <f>INDEX('Bảng Giá'!$N$2:$N$46,MATCH('References data'!G1431,'Bảng Giá'!$Q$2:$Q$46,0))</f>
        <v>Nội Tỉnh</v>
      </c>
    </row>
    <row r="1432" spans="1:8" x14ac:dyDescent="0.25">
      <c r="A1432" s="12" t="s">
        <v>2688</v>
      </c>
      <c r="B1432" t="s">
        <v>2639</v>
      </c>
      <c r="C1432" s="45" t="str">
        <f>INDEX('Bảng Giá'!$L$2:$L$64,MATCH(TRIM('References data'!B1432),'Bảng Giá'!$K$2:$K$64,0))</f>
        <v>Hà Nội</v>
      </c>
      <c r="D1432" s="43" t="s">
        <v>3003</v>
      </c>
      <c r="E1432" t="s">
        <v>2639</v>
      </c>
      <c r="F1432" t="str">
        <f>INDEX('Bảng Giá'!$L$2:$L$64,MATCH(TRIM('References data'!E1432),'Bảng Giá'!$K$2:$K$64,0))</f>
        <v>Hà Nội</v>
      </c>
      <c r="G1432" t="str">
        <f t="shared" si="22"/>
        <v>Hà Nội-Hà Nội</v>
      </c>
      <c r="H1432" t="str">
        <f>INDEX('Bảng Giá'!$N$2:$N$46,MATCH('References data'!G1432,'Bảng Giá'!$Q$2:$Q$46,0))</f>
        <v>Nội Tỉnh</v>
      </c>
    </row>
    <row r="1433" spans="1:8" x14ac:dyDescent="0.25">
      <c r="A1433" s="12" t="s">
        <v>2638</v>
      </c>
      <c r="B1433" t="s">
        <v>2639</v>
      </c>
      <c r="C1433" s="45" t="str">
        <f>INDEX('Bảng Giá'!$L$2:$L$64,MATCH(TRIM('References data'!B1433),'Bảng Giá'!$K$2:$K$64,0))</f>
        <v>Hà Nội</v>
      </c>
      <c r="D1433" s="43" t="s">
        <v>3003</v>
      </c>
      <c r="E1433" t="s">
        <v>2639</v>
      </c>
      <c r="F1433" t="str">
        <f>INDEX('Bảng Giá'!$L$2:$L$64,MATCH(TRIM('References data'!E1433),'Bảng Giá'!$K$2:$K$64,0))</f>
        <v>Hà Nội</v>
      </c>
      <c r="G1433" t="str">
        <f t="shared" si="22"/>
        <v>Hà Nội-Hà Nội</v>
      </c>
      <c r="H1433" t="str">
        <f>INDEX('Bảng Giá'!$N$2:$N$46,MATCH('References data'!G1433,'Bảng Giá'!$Q$2:$Q$46,0))</f>
        <v>Nội Tỉnh</v>
      </c>
    </row>
    <row r="1434" spans="1:8" x14ac:dyDescent="0.25">
      <c r="A1434" s="12" t="s">
        <v>3004</v>
      </c>
      <c r="B1434" t="s">
        <v>2639</v>
      </c>
      <c r="C1434" s="45" t="str">
        <f>INDEX('Bảng Giá'!$L$2:$L$64,MATCH(TRIM('References data'!B1434),'Bảng Giá'!$K$2:$K$64,0))</f>
        <v>Hà Nội</v>
      </c>
      <c r="D1434" s="43" t="s">
        <v>3003</v>
      </c>
      <c r="E1434" t="s">
        <v>2639</v>
      </c>
      <c r="F1434" t="str">
        <f>INDEX('Bảng Giá'!$L$2:$L$64,MATCH(TRIM('References data'!E1434),'Bảng Giá'!$K$2:$K$64,0))</f>
        <v>Hà Nội</v>
      </c>
      <c r="G1434" t="str">
        <f t="shared" si="22"/>
        <v>Hà Nội-Hà Nội</v>
      </c>
      <c r="H1434" t="str">
        <f>INDEX('Bảng Giá'!$N$2:$N$46,MATCH('References data'!G1434,'Bảng Giá'!$Q$2:$Q$46,0))</f>
        <v>Nội Tỉnh</v>
      </c>
    </row>
    <row r="1435" spans="1:8" x14ac:dyDescent="0.25">
      <c r="A1435" s="12" t="s">
        <v>2640</v>
      </c>
      <c r="B1435" t="s">
        <v>2639</v>
      </c>
      <c r="C1435" s="45" t="str">
        <f>INDEX('Bảng Giá'!$L$2:$L$64,MATCH(TRIM('References data'!B1435),'Bảng Giá'!$K$2:$K$64,0))</f>
        <v>Hà Nội</v>
      </c>
      <c r="D1435" s="43" t="s">
        <v>3003</v>
      </c>
      <c r="E1435" t="s">
        <v>2639</v>
      </c>
      <c r="F1435" t="str">
        <f>INDEX('Bảng Giá'!$L$2:$L$64,MATCH(TRIM('References data'!E1435),'Bảng Giá'!$K$2:$K$64,0))</f>
        <v>Hà Nội</v>
      </c>
      <c r="G1435" t="str">
        <f t="shared" si="22"/>
        <v>Hà Nội-Hà Nội</v>
      </c>
      <c r="H1435" t="str">
        <f>INDEX('Bảng Giá'!$N$2:$N$46,MATCH('References data'!G1435,'Bảng Giá'!$Q$2:$Q$46,0))</f>
        <v>Nội Tỉnh</v>
      </c>
    </row>
    <row r="1436" spans="1:8" x14ac:dyDescent="0.25">
      <c r="A1436" s="12" t="s">
        <v>3000</v>
      </c>
      <c r="B1436" t="s">
        <v>2639</v>
      </c>
      <c r="C1436" s="45" t="str">
        <f>INDEX('Bảng Giá'!$L$2:$L$64,MATCH(TRIM('References data'!B1436),'Bảng Giá'!$K$2:$K$64,0))</f>
        <v>Hà Nội</v>
      </c>
      <c r="D1436" s="43" t="s">
        <v>3003</v>
      </c>
      <c r="E1436" t="s">
        <v>2639</v>
      </c>
      <c r="F1436" t="str">
        <f>INDEX('Bảng Giá'!$L$2:$L$64,MATCH(TRIM('References data'!E1436),'Bảng Giá'!$K$2:$K$64,0))</f>
        <v>Hà Nội</v>
      </c>
      <c r="G1436" t="str">
        <f t="shared" si="22"/>
        <v>Hà Nội-Hà Nội</v>
      </c>
      <c r="H1436" t="str">
        <f>INDEX('Bảng Giá'!$N$2:$N$46,MATCH('References data'!G1436,'Bảng Giá'!$Q$2:$Q$46,0))</f>
        <v>Nội Tỉnh</v>
      </c>
    </row>
    <row r="1437" spans="1:8" x14ac:dyDescent="0.25">
      <c r="A1437" s="12" t="s">
        <v>3002</v>
      </c>
      <c r="B1437" t="s">
        <v>2639</v>
      </c>
      <c r="C1437" s="45" t="str">
        <f>INDEX('Bảng Giá'!$L$2:$L$64,MATCH(TRIM('References data'!B1437),'Bảng Giá'!$K$2:$K$64,0))</f>
        <v>Hà Nội</v>
      </c>
      <c r="D1437" s="43" t="s">
        <v>3003</v>
      </c>
      <c r="E1437" t="s">
        <v>2639</v>
      </c>
      <c r="F1437" t="str">
        <f>INDEX('Bảng Giá'!$L$2:$L$64,MATCH(TRIM('References data'!E1437),'Bảng Giá'!$K$2:$K$64,0))</f>
        <v>Hà Nội</v>
      </c>
      <c r="G1437" t="str">
        <f t="shared" si="22"/>
        <v>Hà Nội-Hà Nội</v>
      </c>
      <c r="H1437" t="str">
        <f>INDEX('Bảng Giá'!$N$2:$N$46,MATCH('References data'!G1437,'Bảng Giá'!$Q$2:$Q$46,0))</f>
        <v>Nội Tỉnh</v>
      </c>
    </row>
    <row r="1438" spans="1:8" x14ac:dyDescent="0.25">
      <c r="A1438" s="12" t="s">
        <v>2645</v>
      </c>
      <c r="B1438" t="s">
        <v>2639</v>
      </c>
      <c r="C1438" s="45" t="str">
        <f>INDEX('Bảng Giá'!$L$2:$L$64,MATCH(TRIM('References data'!B1438),'Bảng Giá'!$K$2:$K$64,0))</f>
        <v>Hà Nội</v>
      </c>
      <c r="D1438" s="43" t="s">
        <v>3003</v>
      </c>
      <c r="E1438" t="s">
        <v>2639</v>
      </c>
      <c r="F1438" t="str">
        <f>INDEX('Bảng Giá'!$L$2:$L$64,MATCH(TRIM('References data'!E1438),'Bảng Giá'!$K$2:$K$64,0))</f>
        <v>Hà Nội</v>
      </c>
      <c r="G1438" t="str">
        <f t="shared" si="22"/>
        <v>Hà Nội-Hà Nội</v>
      </c>
      <c r="H1438" t="str">
        <f>INDEX('Bảng Giá'!$N$2:$N$46,MATCH('References data'!G1438,'Bảng Giá'!$Q$2:$Q$46,0))</f>
        <v>Nội Tỉnh</v>
      </c>
    </row>
    <row r="1439" spans="1:8" x14ac:dyDescent="0.25">
      <c r="A1439" s="12" t="s">
        <v>2700</v>
      </c>
      <c r="B1439" t="s">
        <v>2639</v>
      </c>
      <c r="C1439" s="45" t="str">
        <f>INDEX('Bảng Giá'!$L$2:$L$64,MATCH(TRIM('References data'!B1439),'Bảng Giá'!$K$2:$K$64,0))</f>
        <v>Hà Nội</v>
      </c>
      <c r="D1439" s="43" t="s">
        <v>3003</v>
      </c>
      <c r="E1439" t="s">
        <v>2639</v>
      </c>
      <c r="F1439" t="str">
        <f>INDEX('Bảng Giá'!$L$2:$L$64,MATCH(TRIM('References data'!E1439),'Bảng Giá'!$K$2:$K$64,0))</f>
        <v>Hà Nội</v>
      </c>
      <c r="G1439" t="str">
        <f t="shared" si="22"/>
        <v>Hà Nội-Hà Nội</v>
      </c>
      <c r="H1439" t="str">
        <f>INDEX('Bảng Giá'!$N$2:$N$46,MATCH('References data'!G1439,'Bảng Giá'!$Q$2:$Q$46,0))</f>
        <v>Nội Tỉnh</v>
      </c>
    </row>
    <row r="1440" spans="1:8" x14ac:dyDescent="0.25">
      <c r="A1440" s="12" t="s">
        <v>2638</v>
      </c>
      <c r="B1440" t="s">
        <v>2639</v>
      </c>
      <c r="C1440" s="45" t="str">
        <f>INDEX('Bảng Giá'!$L$2:$L$64,MATCH(TRIM('References data'!B1440),'Bảng Giá'!$K$2:$K$64,0))</f>
        <v>Hà Nội</v>
      </c>
      <c r="D1440" s="43" t="s">
        <v>3003</v>
      </c>
      <c r="E1440" t="s">
        <v>2639</v>
      </c>
      <c r="F1440" t="str">
        <f>INDEX('Bảng Giá'!$L$2:$L$64,MATCH(TRIM('References data'!E1440),'Bảng Giá'!$K$2:$K$64,0))</f>
        <v>Hà Nội</v>
      </c>
      <c r="G1440" t="str">
        <f t="shared" si="22"/>
        <v>Hà Nội-Hà Nội</v>
      </c>
      <c r="H1440" t="str">
        <f>INDEX('Bảng Giá'!$N$2:$N$46,MATCH('References data'!G1440,'Bảng Giá'!$Q$2:$Q$46,0))</f>
        <v>Nội Tỉnh</v>
      </c>
    </row>
    <row r="1441" spans="1:8" x14ac:dyDescent="0.25">
      <c r="A1441" s="12" t="s">
        <v>3011</v>
      </c>
      <c r="B1441" t="s">
        <v>2648</v>
      </c>
      <c r="C1441" s="45" t="str">
        <f>INDEX('Bảng Giá'!$L$2:$L$64,MATCH(TRIM('References data'!B1441),'Bảng Giá'!$K$2:$K$64,0))</f>
        <v>Hồ Chí Minh</v>
      </c>
      <c r="D1441" s="43" t="s">
        <v>2779</v>
      </c>
      <c r="E1441" t="s">
        <v>2648</v>
      </c>
      <c r="F1441" t="str">
        <f>INDEX('Bảng Giá'!$L$2:$L$64,MATCH(TRIM('References data'!E1441),'Bảng Giá'!$K$2:$K$64,0))</f>
        <v>Hồ Chí Minh</v>
      </c>
      <c r="G1441" t="str">
        <f t="shared" si="22"/>
        <v>Hồ Chí Minh-Hồ Chí Minh</v>
      </c>
      <c r="H1441" t="str">
        <f>INDEX('Bảng Giá'!$N$2:$N$46,MATCH('References data'!G1441,'Bảng Giá'!$Q$2:$Q$46,0))</f>
        <v>Nội Tỉnh</v>
      </c>
    </row>
    <row r="1442" spans="1:8" x14ac:dyDescent="0.25">
      <c r="A1442" s="12" t="s">
        <v>2782</v>
      </c>
      <c r="B1442" t="s">
        <v>2648</v>
      </c>
      <c r="C1442" s="45" t="str">
        <f>INDEX('Bảng Giá'!$L$2:$L$64,MATCH(TRIM('References data'!B1442),'Bảng Giá'!$K$2:$K$64,0))</f>
        <v>Hồ Chí Minh</v>
      </c>
      <c r="D1442" s="43" t="s">
        <v>2653</v>
      </c>
      <c r="E1442" t="s">
        <v>2648</v>
      </c>
      <c r="F1442" t="str">
        <f>INDEX('Bảng Giá'!$L$2:$L$64,MATCH(TRIM('References data'!E1442),'Bảng Giá'!$K$2:$K$64,0))</f>
        <v>Hồ Chí Minh</v>
      </c>
      <c r="G1442" t="str">
        <f t="shared" si="22"/>
        <v>Hồ Chí Minh-Hồ Chí Minh</v>
      </c>
      <c r="H1442" t="str">
        <f>INDEX('Bảng Giá'!$N$2:$N$46,MATCH('References data'!G1442,'Bảng Giá'!$Q$2:$Q$46,0))</f>
        <v>Nội Tỉnh</v>
      </c>
    </row>
    <row r="1443" spans="1:8" x14ac:dyDescent="0.25">
      <c r="A1443" s="12" t="s">
        <v>2737</v>
      </c>
      <c r="B1443" t="s">
        <v>2648</v>
      </c>
      <c r="C1443" s="45" t="str">
        <f>INDEX('Bảng Giá'!$L$2:$L$64,MATCH(TRIM('References data'!B1443),'Bảng Giá'!$K$2:$K$64,0))</f>
        <v>Hồ Chí Minh</v>
      </c>
      <c r="D1443" s="43" t="s">
        <v>2653</v>
      </c>
      <c r="E1443" t="s">
        <v>2648</v>
      </c>
      <c r="F1443" t="str">
        <f>INDEX('Bảng Giá'!$L$2:$L$64,MATCH(TRIM('References data'!E1443),'Bảng Giá'!$K$2:$K$64,0))</f>
        <v>Hồ Chí Minh</v>
      </c>
      <c r="G1443" t="str">
        <f t="shared" si="22"/>
        <v>Hồ Chí Minh-Hồ Chí Minh</v>
      </c>
      <c r="H1443" t="str">
        <f>INDEX('Bảng Giá'!$N$2:$N$46,MATCH('References data'!G1443,'Bảng Giá'!$Q$2:$Q$46,0))</f>
        <v>Nội Tỉnh</v>
      </c>
    </row>
    <row r="1444" spans="1:8" x14ac:dyDescent="0.25">
      <c r="A1444" s="12" t="s">
        <v>3012</v>
      </c>
      <c r="B1444" t="s">
        <v>2648</v>
      </c>
      <c r="C1444" s="45" t="str">
        <f>INDEX('Bảng Giá'!$L$2:$L$64,MATCH(TRIM('References data'!B1444),'Bảng Giá'!$K$2:$K$64,0))</f>
        <v>Hồ Chí Minh</v>
      </c>
      <c r="D1444" s="43" t="s">
        <v>2653</v>
      </c>
      <c r="E1444" t="s">
        <v>2648</v>
      </c>
      <c r="F1444" t="str">
        <f>INDEX('Bảng Giá'!$L$2:$L$64,MATCH(TRIM('References data'!E1444),'Bảng Giá'!$K$2:$K$64,0))</f>
        <v>Hồ Chí Minh</v>
      </c>
      <c r="G1444" t="str">
        <f t="shared" si="22"/>
        <v>Hồ Chí Minh-Hồ Chí Minh</v>
      </c>
      <c r="H1444" t="str">
        <f>INDEX('Bảng Giá'!$N$2:$N$46,MATCH('References data'!G1444,'Bảng Giá'!$Q$2:$Q$46,0))</f>
        <v>Nội Tỉnh</v>
      </c>
    </row>
    <row r="1445" spans="1:8" x14ac:dyDescent="0.25">
      <c r="A1445" s="12" t="s">
        <v>3013</v>
      </c>
      <c r="B1445" t="s">
        <v>2648</v>
      </c>
      <c r="C1445" s="45" t="str">
        <f>INDEX('Bảng Giá'!$L$2:$L$64,MATCH(TRIM('References data'!B1445),'Bảng Giá'!$K$2:$K$64,0))</f>
        <v>Hồ Chí Minh</v>
      </c>
      <c r="D1445" s="43" t="s">
        <v>2653</v>
      </c>
      <c r="E1445" t="s">
        <v>2648</v>
      </c>
      <c r="F1445" t="str">
        <f>INDEX('Bảng Giá'!$L$2:$L$64,MATCH(TRIM('References data'!E1445),'Bảng Giá'!$K$2:$K$64,0))</f>
        <v>Hồ Chí Minh</v>
      </c>
      <c r="G1445" t="str">
        <f t="shared" si="22"/>
        <v>Hồ Chí Minh-Hồ Chí Minh</v>
      </c>
      <c r="H1445" t="str">
        <f>INDEX('Bảng Giá'!$N$2:$N$46,MATCH('References data'!G1445,'Bảng Giá'!$Q$2:$Q$46,0))</f>
        <v>Nội Tỉnh</v>
      </c>
    </row>
    <row r="1446" spans="1:8" x14ac:dyDescent="0.25">
      <c r="A1446" s="12" t="s">
        <v>3014</v>
      </c>
      <c r="B1446" t="s">
        <v>2648</v>
      </c>
      <c r="C1446" s="45" t="str">
        <f>INDEX('Bảng Giá'!$L$2:$L$64,MATCH(TRIM('References data'!B1446),'Bảng Giá'!$K$2:$K$64,0))</f>
        <v>Hồ Chí Minh</v>
      </c>
      <c r="D1446" s="43" t="s">
        <v>2653</v>
      </c>
      <c r="E1446" t="s">
        <v>2648</v>
      </c>
      <c r="F1446" t="str">
        <f>INDEX('Bảng Giá'!$L$2:$L$64,MATCH(TRIM('References data'!E1446),'Bảng Giá'!$K$2:$K$64,0))</f>
        <v>Hồ Chí Minh</v>
      </c>
      <c r="G1446" t="str">
        <f t="shared" si="22"/>
        <v>Hồ Chí Minh-Hồ Chí Minh</v>
      </c>
      <c r="H1446" t="str">
        <f>INDEX('Bảng Giá'!$N$2:$N$46,MATCH('References data'!G1446,'Bảng Giá'!$Q$2:$Q$46,0))</f>
        <v>Nội Tỉnh</v>
      </c>
    </row>
    <row r="1447" spans="1:8" x14ac:dyDescent="0.25">
      <c r="A1447" s="12" t="s">
        <v>2659</v>
      </c>
      <c r="B1447" t="s">
        <v>2648</v>
      </c>
      <c r="C1447" s="45" t="str">
        <f>INDEX('Bảng Giá'!$L$2:$L$64,MATCH(TRIM('References data'!B1447),'Bảng Giá'!$K$2:$K$64,0))</f>
        <v>Hồ Chí Minh</v>
      </c>
      <c r="D1447" s="43" t="s">
        <v>2653</v>
      </c>
      <c r="E1447" t="s">
        <v>2648</v>
      </c>
      <c r="F1447" t="str">
        <f>INDEX('Bảng Giá'!$L$2:$L$64,MATCH(TRIM('References data'!E1447),'Bảng Giá'!$K$2:$K$64,0))</f>
        <v>Hồ Chí Minh</v>
      </c>
      <c r="G1447" t="str">
        <f t="shared" si="22"/>
        <v>Hồ Chí Minh-Hồ Chí Minh</v>
      </c>
      <c r="H1447" t="str">
        <f>INDEX('Bảng Giá'!$N$2:$N$46,MATCH('References data'!G1447,'Bảng Giá'!$Q$2:$Q$46,0))</f>
        <v>Nội Tỉnh</v>
      </c>
    </row>
    <row r="1448" spans="1:8" x14ac:dyDescent="0.25">
      <c r="A1448" s="12" t="s">
        <v>2722</v>
      </c>
      <c r="B1448" t="s">
        <v>2648</v>
      </c>
      <c r="C1448" s="45" t="str">
        <f>INDEX('Bảng Giá'!$L$2:$L$64,MATCH(TRIM('References data'!B1448),'Bảng Giá'!$K$2:$K$64,0))</f>
        <v>Hồ Chí Minh</v>
      </c>
      <c r="D1448" s="43" t="s">
        <v>2653</v>
      </c>
      <c r="E1448" t="s">
        <v>2648</v>
      </c>
      <c r="F1448" t="str">
        <f>INDEX('Bảng Giá'!$L$2:$L$64,MATCH(TRIM('References data'!E1448),'Bảng Giá'!$K$2:$K$64,0))</f>
        <v>Hồ Chí Minh</v>
      </c>
      <c r="G1448" t="str">
        <f t="shared" si="22"/>
        <v>Hồ Chí Minh-Hồ Chí Minh</v>
      </c>
      <c r="H1448" t="str">
        <f>INDEX('Bảng Giá'!$N$2:$N$46,MATCH('References data'!G1448,'Bảng Giá'!$Q$2:$Q$46,0))</f>
        <v>Nội Tỉnh</v>
      </c>
    </row>
    <row r="1449" spans="1:8" x14ac:dyDescent="0.25">
      <c r="A1449" s="12" t="s">
        <v>3011</v>
      </c>
      <c r="B1449" t="s">
        <v>2648</v>
      </c>
      <c r="C1449" s="45" t="str">
        <f>INDEX('Bảng Giá'!$L$2:$L$64,MATCH(TRIM('References data'!B1449),'Bảng Giá'!$K$2:$K$64,0))</f>
        <v>Hồ Chí Minh</v>
      </c>
      <c r="D1449" s="43" t="s">
        <v>3016</v>
      </c>
      <c r="E1449" t="s">
        <v>2648</v>
      </c>
      <c r="F1449" t="str">
        <f>INDEX('Bảng Giá'!$L$2:$L$64,MATCH(TRIM('References data'!E1449),'Bảng Giá'!$K$2:$K$64,0))</f>
        <v>Hồ Chí Minh</v>
      </c>
      <c r="G1449" t="str">
        <f t="shared" si="22"/>
        <v>Hồ Chí Minh-Hồ Chí Minh</v>
      </c>
      <c r="H1449" t="str">
        <f>INDEX('Bảng Giá'!$N$2:$N$46,MATCH('References data'!G1449,'Bảng Giá'!$Q$2:$Q$46,0))</f>
        <v>Nội Tỉnh</v>
      </c>
    </row>
    <row r="1450" spans="1:8" x14ac:dyDescent="0.25">
      <c r="A1450" s="12" t="s">
        <v>2739</v>
      </c>
      <c r="B1450" t="s">
        <v>2648</v>
      </c>
      <c r="C1450" s="45" t="str">
        <f>INDEX('Bảng Giá'!$L$2:$L$64,MATCH(TRIM('References data'!B1450),'Bảng Giá'!$K$2:$K$64,0))</f>
        <v>Hồ Chí Minh</v>
      </c>
      <c r="D1450" s="43" t="s">
        <v>2653</v>
      </c>
      <c r="E1450" t="s">
        <v>2648</v>
      </c>
      <c r="F1450" t="str">
        <f>INDEX('Bảng Giá'!$L$2:$L$64,MATCH(TRIM('References data'!E1450),'Bảng Giá'!$K$2:$K$64,0))</f>
        <v>Hồ Chí Minh</v>
      </c>
      <c r="G1450" t="str">
        <f t="shared" si="22"/>
        <v>Hồ Chí Minh-Hồ Chí Minh</v>
      </c>
      <c r="H1450" t="str">
        <f>INDEX('Bảng Giá'!$N$2:$N$46,MATCH('References data'!G1450,'Bảng Giá'!$Q$2:$Q$46,0))</f>
        <v>Nội Tỉnh</v>
      </c>
    </row>
    <row r="1451" spans="1:8" x14ac:dyDescent="0.25">
      <c r="A1451" s="12" t="s">
        <v>2737</v>
      </c>
      <c r="B1451" t="s">
        <v>2648</v>
      </c>
      <c r="C1451" s="45" t="str">
        <f>INDEX('Bảng Giá'!$L$2:$L$64,MATCH(TRIM('References data'!B1451),'Bảng Giá'!$K$2:$K$64,0))</f>
        <v>Hồ Chí Minh</v>
      </c>
      <c r="D1451" s="43" t="s">
        <v>2653</v>
      </c>
      <c r="E1451" t="s">
        <v>2648</v>
      </c>
      <c r="F1451" t="str">
        <f>INDEX('Bảng Giá'!$L$2:$L$64,MATCH(TRIM('References data'!E1451),'Bảng Giá'!$K$2:$K$64,0))</f>
        <v>Hồ Chí Minh</v>
      </c>
      <c r="G1451" t="str">
        <f t="shared" si="22"/>
        <v>Hồ Chí Minh-Hồ Chí Minh</v>
      </c>
      <c r="H1451" t="str">
        <f>INDEX('Bảng Giá'!$N$2:$N$46,MATCH('References data'!G1451,'Bảng Giá'!$Q$2:$Q$46,0))</f>
        <v>Nội Tỉnh</v>
      </c>
    </row>
    <row r="1452" spans="1:8" x14ac:dyDescent="0.25">
      <c r="A1452" s="12" t="s">
        <v>2739</v>
      </c>
      <c r="B1452" t="s">
        <v>2648</v>
      </c>
      <c r="C1452" s="45" t="str">
        <f>INDEX('Bảng Giá'!$L$2:$L$64,MATCH(TRIM('References data'!B1452),'Bảng Giá'!$K$2:$K$64,0))</f>
        <v>Hồ Chí Minh</v>
      </c>
      <c r="D1452" s="43" t="s">
        <v>2653</v>
      </c>
      <c r="E1452" t="s">
        <v>2648</v>
      </c>
      <c r="F1452" t="str">
        <f>INDEX('Bảng Giá'!$L$2:$L$64,MATCH(TRIM('References data'!E1452),'Bảng Giá'!$K$2:$K$64,0))</f>
        <v>Hồ Chí Minh</v>
      </c>
      <c r="G1452" t="str">
        <f t="shared" si="22"/>
        <v>Hồ Chí Minh-Hồ Chí Minh</v>
      </c>
      <c r="H1452" t="str">
        <f>INDEX('Bảng Giá'!$N$2:$N$46,MATCH('References data'!G1452,'Bảng Giá'!$Q$2:$Q$46,0))</f>
        <v>Nội Tỉnh</v>
      </c>
    </row>
    <row r="1453" spans="1:8" x14ac:dyDescent="0.25">
      <c r="A1453" s="12" t="s">
        <v>2722</v>
      </c>
      <c r="B1453" t="s">
        <v>2648</v>
      </c>
      <c r="C1453" s="45" t="str">
        <f>INDEX('Bảng Giá'!$L$2:$L$64,MATCH(TRIM('References data'!B1453),'Bảng Giá'!$K$2:$K$64,0))</f>
        <v>Hồ Chí Minh</v>
      </c>
      <c r="D1453" s="43" t="s">
        <v>2653</v>
      </c>
      <c r="E1453" t="s">
        <v>2648</v>
      </c>
      <c r="F1453" t="str">
        <f>INDEX('Bảng Giá'!$L$2:$L$64,MATCH(TRIM('References data'!E1453),'Bảng Giá'!$K$2:$K$64,0))</f>
        <v>Hồ Chí Minh</v>
      </c>
      <c r="G1453" t="str">
        <f t="shared" si="22"/>
        <v>Hồ Chí Minh-Hồ Chí Minh</v>
      </c>
      <c r="H1453" t="str">
        <f>INDEX('Bảng Giá'!$N$2:$N$46,MATCH('References data'!G1453,'Bảng Giá'!$Q$2:$Q$46,0))</f>
        <v>Nội Tỉnh</v>
      </c>
    </row>
    <row r="1454" spans="1:8" x14ac:dyDescent="0.25">
      <c r="A1454" s="12" t="s">
        <v>2739</v>
      </c>
      <c r="B1454" t="s">
        <v>2648</v>
      </c>
      <c r="C1454" s="45" t="str">
        <f>INDEX('Bảng Giá'!$L$2:$L$64,MATCH(TRIM('References data'!B1454),'Bảng Giá'!$K$2:$K$64,0))</f>
        <v>Hồ Chí Minh</v>
      </c>
      <c r="D1454" s="43" t="s">
        <v>2653</v>
      </c>
      <c r="E1454" t="s">
        <v>2648</v>
      </c>
      <c r="F1454" t="str">
        <f>INDEX('Bảng Giá'!$L$2:$L$64,MATCH(TRIM('References data'!E1454),'Bảng Giá'!$K$2:$K$64,0))</f>
        <v>Hồ Chí Minh</v>
      </c>
      <c r="G1454" t="str">
        <f t="shared" si="22"/>
        <v>Hồ Chí Minh-Hồ Chí Minh</v>
      </c>
      <c r="H1454" t="str">
        <f>INDEX('Bảng Giá'!$N$2:$N$46,MATCH('References data'!G1454,'Bảng Giá'!$Q$2:$Q$46,0))</f>
        <v>Nội Tỉnh</v>
      </c>
    </row>
    <row r="1455" spans="1:8" x14ac:dyDescent="0.25">
      <c r="A1455" s="12" t="s">
        <v>3015</v>
      </c>
      <c r="B1455" t="s">
        <v>2648</v>
      </c>
      <c r="C1455" s="45" t="str">
        <f>INDEX('Bảng Giá'!$L$2:$L$64,MATCH(TRIM('References data'!B1455),'Bảng Giá'!$K$2:$K$64,0))</f>
        <v>Hồ Chí Minh</v>
      </c>
      <c r="D1455" s="43" t="s">
        <v>2653</v>
      </c>
      <c r="E1455" t="s">
        <v>2648</v>
      </c>
      <c r="F1455" t="str">
        <f>INDEX('Bảng Giá'!$L$2:$L$64,MATCH(TRIM('References data'!E1455),'Bảng Giá'!$K$2:$K$64,0))</f>
        <v>Hồ Chí Minh</v>
      </c>
      <c r="G1455" t="str">
        <f t="shared" si="22"/>
        <v>Hồ Chí Minh-Hồ Chí Minh</v>
      </c>
      <c r="H1455" t="str">
        <f>INDEX('Bảng Giá'!$N$2:$N$46,MATCH('References data'!G1455,'Bảng Giá'!$Q$2:$Q$46,0))</f>
        <v>Nội Tỉnh</v>
      </c>
    </row>
    <row r="1456" spans="1:8" x14ac:dyDescent="0.25">
      <c r="A1456" s="12" t="s">
        <v>3014</v>
      </c>
      <c r="B1456" t="s">
        <v>2648</v>
      </c>
      <c r="C1456" s="45" t="str">
        <f>INDEX('Bảng Giá'!$L$2:$L$64,MATCH(TRIM('References data'!B1456),'Bảng Giá'!$K$2:$K$64,0))</f>
        <v>Hồ Chí Minh</v>
      </c>
      <c r="D1456" s="43" t="s">
        <v>2653</v>
      </c>
      <c r="E1456" t="s">
        <v>2648</v>
      </c>
      <c r="F1456" t="str">
        <f>INDEX('Bảng Giá'!$L$2:$L$64,MATCH(TRIM('References data'!E1456),'Bảng Giá'!$K$2:$K$64,0))</f>
        <v>Hồ Chí Minh</v>
      </c>
      <c r="G1456" t="str">
        <f t="shared" si="22"/>
        <v>Hồ Chí Minh-Hồ Chí Minh</v>
      </c>
      <c r="H1456" t="str">
        <f>INDEX('Bảng Giá'!$N$2:$N$46,MATCH('References data'!G1456,'Bảng Giá'!$Q$2:$Q$46,0))</f>
        <v>Nội Tỉnh</v>
      </c>
    </row>
    <row r="1457" spans="1:8" x14ac:dyDescent="0.25">
      <c r="A1457" s="12" t="s">
        <v>2737</v>
      </c>
      <c r="B1457" t="s">
        <v>2648</v>
      </c>
      <c r="C1457" s="45" t="str">
        <f>INDEX('Bảng Giá'!$L$2:$L$64,MATCH(TRIM('References data'!B1457),'Bảng Giá'!$K$2:$K$64,0))</f>
        <v>Hồ Chí Minh</v>
      </c>
      <c r="D1457" s="43" t="s">
        <v>2653</v>
      </c>
      <c r="E1457" t="s">
        <v>2648</v>
      </c>
      <c r="F1457" t="str">
        <f>INDEX('Bảng Giá'!$L$2:$L$64,MATCH(TRIM('References data'!E1457),'Bảng Giá'!$K$2:$K$64,0))</f>
        <v>Hồ Chí Minh</v>
      </c>
      <c r="G1457" t="str">
        <f t="shared" si="22"/>
        <v>Hồ Chí Minh-Hồ Chí Minh</v>
      </c>
      <c r="H1457" t="str">
        <f>INDEX('Bảng Giá'!$N$2:$N$46,MATCH('References data'!G1457,'Bảng Giá'!$Q$2:$Q$46,0))</f>
        <v>Nội Tỉnh</v>
      </c>
    </row>
    <row r="1458" spans="1:8" x14ac:dyDescent="0.25">
      <c r="A1458" s="12" t="s">
        <v>2737</v>
      </c>
      <c r="B1458" t="s">
        <v>2648</v>
      </c>
      <c r="C1458" s="45" t="str">
        <f>INDEX('Bảng Giá'!$L$2:$L$64,MATCH(TRIM('References data'!B1458),'Bảng Giá'!$K$2:$K$64,0))</f>
        <v>Hồ Chí Minh</v>
      </c>
      <c r="D1458" s="43" t="s">
        <v>2653</v>
      </c>
      <c r="E1458" t="s">
        <v>2648</v>
      </c>
      <c r="F1458" t="str">
        <f>INDEX('Bảng Giá'!$L$2:$L$64,MATCH(TRIM('References data'!E1458),'Bảng Giá'!$K$2:$K$64,0))</f>
        <v>Hồ Chí Minh</v>
      </c>
      <c r="G1458" t="str">
        <f t="shared" si="22"/>
        <v>Hồ Chí Minh-Hồ Chí Minh</v>
      </c>
      <c r="H1458" t="str">
        <f>INDEX('Bảng Giá'!$N$2:$N$46,MATCH('References data'!G1458,'Bảng Giá'!$Q$2:$Q$46,0))</f>
        <v>Nội Tỉnh</v>
      </c>
    </row>
    <row r="1459" spans="1:8" x14ac:dyDescent="0.25">
      <c r="A1459" s="12" t="s">
        <v>2647</v>
      </c>
      <c r="B1459" t="s">
        <v>2648</v>
      </c>
      <c r="C1459" s="45" t="str">
        <f>INDEX('Bảng Giá'!$L$2:$L$64,MATCH(TRIM('References data'!B1459),'Bảng Giá'!$K$2:$K$64,0))</f>
        <v>Hồ Chí Minh</v>
      </c>
      <c r="D1459" s="43" t="s">
        <v>2653</v>
      </c>
      <c r="E1459" t="s">
        <v>2648</v>
      </c>
      <c r="F1459" t="str">
        <f>INDEX('Bảng Giá'!$L$2:$L$64,MATCH(TRIM('References data'!E1459),'Bảng Giá'!$K$2:$K$64,0))</f>
        <v>Hồ Chí Minh</v>
      </c>
      <c r="G1459" t="str">
        <f t="shared" si="22"/>
        <v>Hồ Chí Minh-Hồ Chí Minh</v>
      </c>
      <c r="H1459" t="str">
        <f>INDEX('Bảng Giá'!$N$2:$N$46,MATCH('References data'!G1459,'Bảng Giá'!$Q$2:$Q$46,0))</f>
        <v>Nội Tỉnh</v>
      </c>
    </row>
    <row r="1460" spans="1:8" x14ac:dyDescent="0.25">
      <c r="A1460" s="12" t="s">
        <v>2722</v>
      </c>
      <c r="B1460" t="s">
        <v>2648</v>
      </c>
      <c r="C1460" s="45" t="str">
        <f>INDEX('Bảng Giá'!$L$2:$L$64,MATCH(TRIM('References data'!B1460),'Bảng Giá'!$K$2:$K$64,0))</f>
        <v>Hồ Chí Minh</v>
      </c>
      <c r="D1460" s="43" t="s">
        <v>2653</v>
      </c>
      <c r="E1460" t="s">
        <v>2648</v>
      </c>
      <c r="F1460" t="str">
        <f>INDEX('Bảng Giá'!$L$2:$L$64,MATCH(TRIM('References data'!E1460),'Bảng Giá'!$K$2:$K$64,0))</f>
        <v>Hồ Chí Minh</v>
      </c>
      <c r="G1460" t="str">
        <f t="shared" si="22"/>
        <v>Hồ Chí Minh-Hồ Chí Minh</v>
      </c>
      <c r="H1460" t="str">
        <f>INDEX('Bảng Giá'!$N$2:$N$46,MATCH('References data'!G1460,'Bảng Giá'!$Q$2:$Q$46,0))</f>
        <v>Nội Tỉnh</v>
      </c>
    </row>
    <row r="1461" spans="1:8" x14ac:dyDescent="0.25">
      <c r="A1461" s="12" t="s">
        <v>3015</v>
      </c>
      <c r="B1461" t="s">
        <v>2648</v>
      </c>
      <c r="C1461" s="45" t="str">
        <f>INDEX('Bảng Giá'!$L$2:$L$64,MATCH(TRIM('References data'!B1461),'Bảng Giá'!$K$2:$K$64,0))</f>
        <v>Hồ Chí Minh</v>
      </c>
      <c r="D1461" s="43" t="s">
        <v>2653</v>
      </c>
      <c r="E1461" t="s">
        <v>2648</v>
      </c>
      <c r="F1461" t="str">
        <f>INDEX('Bảng Giá'!$L$2:$L$64,MATCH(TRIM('References data'!E1461),'Bảng Giá'!$K$2:$K$64,0))</f>
        <v>Hồ Chí Minh</v>
      </c>
      <c r="G1461" t="str">
        <f t="shared" si="22"/>
        <v>Hồ Chí Minh-Hồ Chí Minh</v>
      </c>
      <c r="H1461" t="str">
        <f>INDEX('Bảng Giá'!$N$2:$N$46,MATCH('References data'!G1461,'Bảng Giá'!$Q$2:$Q$46,0))</f>
        <v>Nội Tỉnh</v>
      </c>
    </row>
    <row r="1462" spans="1:8" x14ac:dyDescent="0.25">
      <c r="A1462" s="12" t="s">
        <v>3015</v>
      </c>
      <c r="B1462" t="s">
        <v>2648</v>
      </c>
      <c r="C1462" s="45" t="str">
        <f>INDEX('Bảng Giá'!$L$2:$L$64,MATCH(TRIM('References data'!B1462),'Bảng Giá'!$K$2:$K$64,0))</f>
        <v>Hồ Chí Minh</v>
      </c>
      <c r="D1462" s="43" t="s">
        <v>2653</v>
      </c>
      <c r="E1462" t="s">
        <v>2648</v>
      </c>
      <c r="F1462" t="str">
        <f>INDEX('Bảng Giá'!$L$2:$L$64,MATCH(TRIM('References data'!E1462),'Bảng Giá'!$K$2:$K$64,0))</f>
        <v>Hồ Chí Minh</v>
      </c>
      <c r="G1462" t="str">
        <f t="shared" si="22"/>
        <v>Hồ Chí Minh-Hồ Chí Minh</v>
      </c>
      <c r="H1462" t="str">
        <f>INDEX('Bảng Giá'!$N$2:$N$46,MATCH('References data'!G1462,'Bảng Giá'!$Q$2:$Q$46,0))</f>
        <v>Nội Tỉnh</v>
      </c>
    </row>
    <row r="1463" spans="1:8" x14ac:dyDescent="0.25">
      <c r="A1463" s="12" t="s">
        <v>2737</v>
      </c>
      <c r="B1463" t="s">
        <v>2648</v>
      </c>
      <c r="C1463" s="45" t="str">
        <f>INDEX('Bảng Giá'!$L$2:$L$64,MATCH(TRIM('References data'!B1463),'Bảng Giá'!$K$2:$K$64,0))</f>
        <v>Hồ Chí Minh</v>
      </c>
      <c r="D1463" s="43" t="s">
        <v>2653</v>
      </c>
      <c r="E1463" t="s">
        <v>2648</v>
      </c>
      <c r="F1463" t="str">
        <f>INDEX('Bảng Giá'!$L$2:$L$64,MATCH(TRIM('References data'!E1463),'Bảng Giá'!$K$2:$K$64,0))</f>
        <v>Hồ Chí Minh</v>
      </c>
      <c r="G1463" t="str">
        <f t="shared" si="22"/>
        <v>Hồ Chí Minh-Hồ Chí Minh</v>
      </c>
      <c r="H1463" t="str">
        <f>INDEX('Bảng Giá'!$N$2:$N$46,MATCH('References data'!G1463,'Bảng Giá'!$Q$2:$Q$46,0))</f>
        <v>Nội Tỉnh</v>
      </c>
    </row>
    <row r="1464" spans="1:8" x14ac:dyDescent="0.25">
      <c r="A1464" s="12" t="s">
        <v>3013</v>
      </c>
      <c r="B1464" t="s">
        <v>2648</v>
      </c>
      <c r="C1464" s="45" t="str">
        <f>INDEX('Bảng Giá'!$L$2:$L$64,MATCH(TRIM('References data'!B1464),'Bảng Giá'!$K$2:$K$64,0))</f>
        <v>Hồ Chí Minh</v>
      </c>
      <c r="D1464" s="43" t="s">
        <v>2653</v>
      </c>
      <c r="E1464" t="s">
        <v>2648</v>
      </c>
      <c r="F1464" t="str">
        <f>INDEX('Bảng Giá'!$L$2:$L$64,MATCH(TRIM('References data'!E1464),'Bảng Giá'!$K$2:$K$64,0))</f>
        <v>Hồ Chí Minh</v>
      </c>
      <c r="G1464" t="str">
        <f t="shared" si="22"/>
        <v>Hồ Chí Minh-Hồ Chí Minh</v>
      </c>
      <c r="H1464" t="str">
        <f>INDEX('Bảng Giá'!$N$2:$N$46,MATCH('References data'!G1464,'Bảng Giá'!$Q$2:$Q$46,0))</f>
        <v>Nội Tỉnh</v>
      </c>
    </row>
    <row r="1465" spans="1:8" x14ac:dyDescent="0.25">
      <c r="A1465" s="12" t="s">
        <v>3011</v>
      </c>
      <c r="B1465" t="s">
        <v>2648</v>
      </c>
      <c r="C1465" s="45" t="str">
        <f>INDEX('Bảng Giá'!$L$2:$L$64,MATCH(TRIM('References data'!B1465),'Bảng Giá'!$K$2:$K$64,0))</f>
        <v>Hồ Chí Minh</v>
      </c>
      <c r="D1465" s="43" t="s">
        <v>3018</v>
      </c>
      <c r="E1465" t="s">
        <v>2648</v>
      </c>
      <c r="F1465" t="str">
        <f>INDEX('Bảng Giá'!$L$2:$L$64,MATCH(TRIM('References data'!E1465),'Bảng Giá'!$K$2:$K$64,0))</f>
        <v>Hồ Chí Minh</v>
      </c>
      <c r="G1465" t="str">
        <f t="shared" si="22"/>
        <v>Hồ Chí Minh-Hồ Chí Minh</v>
      </c>
      <c r="H1465" t="str">
        <f>INDEX('Bảng Giá'!$N$2:$N$46,MATCH('References data'!G1465,'Bảng Giá'!$Q$2:$Q$46,0))</f>
        <v>Nội Tỉnh</v>
      </c>
    </row>
    <row r="1466" spans="1:8" x14ac:dyDescent="0.25">
      <c r="A1466" s="12" t="s">
        <v>2722</v>
      </c>
      <c r="B1466" t="s">
        <v>2648</v>
      </c>
      <c r="C1466" s="45" t="str">
        <f>INDEX('Bảng Giá'!$L$2:$L$64,MATCH(TRIM('References data'!B1466),'Bảng Giá'!$K$2:$K$64,0))</f>
        <v>Hồ Chí Minh</v>
      </c>
      <c r="D1466" s="43" t="s">
        <v>2653</v>
      </c>
      <c r="E1466" t="s">
        <v>2648</v>
      </c>
      <c r="F1466" t="str">
        <f>INDEX('Bảng Giá'!$L$2:$L$64,MATCH(TRIM('References data'!E1466),'Bảng Giá'!$K$2:$K$64,0))</f>
        <v>Hồ Chí Minh</v>
      </c>
      <c r="G1466" t="str">
        <f t="shared" si="22"/>
        <v>Hồ Chí Minh-Hồ Chí Minh</v>
      </c>
      <c r="H1466" t="str">
        <f>INDEX('Bảng Giá'!$N$2:$N$46,MATCH('References data'!G1466,'Bảng Giá'!$Q$2:$Q$46,0))</f>
        <v>Nội Tỉnh</v>
      </c>
    </row>
    <row r="1467" spans="1:8" x14ac:dyDescent="0.25">
      <c r="A1467" s="12" t="s">
        <v>2722</v>
      </c>
      <c r="B1467" t="s">
        <v>2648</v>
      </c>
      <c r="C1467" s="45" t="str">
        <f>INDEX('Bảng Giá'!$L$2:$L$64,MATCH(TRIM('References data'!B1467),'Bảng Giá'!$K$2:$K$64,0))</f>
        <v>Hồ Chí Minh</v>
      </c>
      <c r="D1467" s="43" t="s">
        <v>2653</v>
      </c>
      <c r="E1467" t="s">
        <v>2648</v>
      </c>
      <c r="F1467" t="str">
        <f>INDEX('Bảng Giá'!$L$2:$L$64,MATCH(TRIM('References data'!E1467),'Bảng Giá'!$K$2:$K$64,0))</f>
        <v>Hồ Chí Minh</v>
      </c>
      <c r="G1467" t="str">
        <f t="shared" si="22"/>
        <v>Hồ Chí Minh-Hồ Chí Minh</v>
      </c>
      <c r="H1467" t="str">
        <f>INDEX('Bảng Giá'!$N$2:$N$46,MATCH('References data'!G1467,'Bảng Giá'!$Q$2:$Q$46,0))</f>
        <v>Nội Tỉnh</v>
      </c>
    </row>
    <row r="1468" spans="1:8" x14ac:dyDescent="0.25">
      <c r="A1468" s="12" t="s">
        <v>3015</v>
      </c>
      <c r="B1468" t="s">
        <v>2648</v>
      </c>
      <c r="C1468" s="45" t="str">
        <f>INDEX('Bảng Giá'!$L$2:$L$64,MATCH(TRIM('References data'!B1468),'Bảng Giá'!$K$2:$K$64,0))</f>
        <v>Hồ Chí Minh</v>
      </c>
      <c r="D1468" s="43" t="s">
        <v>2653</v>
      </c>
      <c r="E1468" t="s">
        <v>2648</v>
      </c>
      <c r="F1468" t="str">
        <f>INDEX('Bảng Giá'!$L$2:$L$64,MATCH(TRIM('References data'!E1468),'Bảng Giá'!$K$2:$K$64,0))</f>
        <v>Hồ Chí Minh</v>
      </c>
      <c r="G1468" t="str">
        <f t="shared" si="22"/>
        <v>Hồ Chí Minh-Hồ Chí Minh</v>
      </c>
      <c r="H1468" t="str">
        <f>INDEX('Bảng Giá'!$N$2:$N$46,MATCH('References data'!G1468,'Bảng Giá'!$Q$2:$Q$46,0))</f>
        <v>Nội Tỉnh</v>
      </c>
    </row>
    <row r="1469" spans="1:8" x14ac:dyDescent="0.25">
      <c r="A1469" s="12" t="s">
        <v>2722</v>
      </c>
      <c r="B1469" t="s">
        <v>2648</v>
      </c>
      <c r="C1469" s="45" t="str">
        <f>INDEX('Bảng Giá'!$L$2:$L$64,MATCH(TRIM('References data'!B1469),'Bảng Giá'!$K$2:$K$64,0))</f>
        <v>Hồ Chí Minh</v>
      </c>
      <c r="D1469" s="43" t="s">
        <v>2653</v>
      </c>
      <c r="E1469" t="s">
        <v>2648</v>
      </c>
      <c r="F1469" t="str">
        <f>INDEX('Bảng Giá'!$L$2:$L$64,MATCH(TRIM('References data'!E1469),'Bảng Giá'!$K$2:$K$64,0))</f>
        <v>Hồ Chí Minh</v>
      </c>
      <c r="G1469" t="str">
        <f t="shared" si="22"/>
        <v>Hồ Chí Minh-Hồ Chí Minh</v>
      </c>
      <c r="H1469" t="str">
        <f>INDEX('Bảng Giá'!$N$2:$N$46,MATCH('References data'!G1469,'Bảng Giá'!$Q$2:$Q$46,0))</f>
        <v>Nội Tỉnh</v>
      </c>
    </row>
    <row r="1470" spans="1:8" x14ac:dyDescent="0.25">
      <c r="A1470" s="12" t="s">
        <v>3012</v>
      </c>
      <c r="B1470" t="s">
        <v>2648</v>
      </c>
      <c r="C1470" s="45" t="str">
        <f>INDEX('Bảng Giá'!$L$2:$L$64,MATCH(TRIM('References data'!B1470),'Bảng Giá'!$K$2:$K$64,0))</f>
        <v>Hồ Chí Minh</v>
      </c>
      <c r="D1470" s="43" t="s">
        <v>2653</v>
      </c>
      <c r="E1470" t="s">
        <v>2648</v>
      </c>
      <c r="F1470" t="str">
        <f>INDEX('Bảng Giá'!$L$2:$L$64,MATCH(TRIM('References data'!E1470),'Bảng Giá'!$K$2:$K$64,0))</f>
        <v>Hồ Chí Minh</v>
      </c>
      <c r="G1470" t="str">
        <f t="shared" si="22"/>
        <v>Hồ Chí Minh-Hồ Chí Minh</v>
      </c>
      <c r="H1470" t="str">
        <f>INDEX('Bảng Giá'!$N$2:$N$46,MATCH('References data'!G1470,'Bảng Giá'!$Q$2:$Q$46,0))</f>
        <v>Nội Tỉnh</v>
      </c>
    </row>
    <row r="1471" spans="1:8" x14ac:dyDescent="0.25">
      <c r="A1471" s="12" t="s">
        <v>3012</v>
      </c>
      <c r="B1471" t="s">
        <v>2648</v>
      </c>
      <c r="C1471" s="45" t="str">
        <f>INDEX('Bảng Giá'!$L$2:$L$64,MATCH(TRIM('References data'!B1471),'Bảng Giá'!$K$2:$K$64,0))</f>
        <v>Hồ Chí Minh</v>
      </c>
      <c r="D1471" s="43" t="s">
        <v>2653</v>
      </c>
      <c r="E1471" t="s">
        <v>2648</v>
      </c>
      <c r="F1471" t="str">
        <f>INDEX('Bảng Giá'!$L$2:$L$64,MATCH(TRIM('References data'!E1471),'Bảng Giá'!$K$2:$K$64,0))</f>
        <v>Hồ Chí Minh</v>
      </c>
      <c r="G1471" t="str">
        <f t="shared" si="22"/>
        <v>Hồ Chí Minh-Hồ Chí Minh</v>
      </c>
      <c r="H1471" t="str">
        <f>INDEX('Bảng Giá'!$N$2:$N$46,MATCH('References data'!G1471,'Bảng Giá'!$Q$2:$Q$46,0))</f>
        <v>Nội Tỉnh</v>
      </c>
    </row>
    <row r="1472" spans="1:8" x14ac:dyDescent="0.25">
      <c r="A1472" s="12" t="s">
        <v>3015</v>
      </c>
      <c r="B1472" t="s">
        <v>2648</v>
      </c>
      <c r="C1472" s="45" t="str">
        <f>INDEX('Bảng Giá'!$L$2:$L$64,MATCH(TRIM('References data'!B1472),'Bảng Giá'!$K$2:$K$64,0))</f>
        <v>Hồ Chí Minh</v>
      </c>
      <c r="D1472" s="43" t="s">
        <v>2653</v>
      </c>
      <c r="E1472" t="s">
        <v>2648</v>
      </c>
      <c r="F1472" t="str">
        <f>INDEX('Bảng Giá'!$L$2:$L$64,MATCH(TRIM('References data'!E1472),'Bảng Giá'!$K$2:$K$64,0))</f>
        <v>Hồ Chí Minh</v>
      </c>
      <c r="G1472" t="str">
        <f t="shared" si="22"/>
        <v>Hồ Chí Minh-Hồ Chí Minh</v>
      </c>
      <c r="H1472" t="str">
        <f>INDEX('Bảng Giá'!$N$2:$N$46,MATCH('References data'!G1472,'Bảng Giá'!$Q$2:$Q$46,0))</f>
        <v>Nội Tỉnh</v>
      </c>
    </row>
    <row r="1473" spans="1:8" x14ac:dyDescent="0.25">
      <c r="A1473" s="12" t="s">
        <v>3013</v>
      </c>
      <c r="B1473" t="s">
        <v>2648</v>
      </c>
      <c r="C1473" s="45" t="str">
        <f>INDEX('Bảng Giá'!$L$2:$L$64,MATCH(TRIM('References data'!B1473),'Bảng Giá'!$K$2:$K$64,0))</f>
        <v>Hồ Chí Minh</v>
      </c>
      <c r="D1473" s="43" t="s">
        <v>2653</v>
      </c>
      <c r="E1473" t="s">
        <v>2648</v>
      </c>
      <c r="F1473" t="str">
        <f>INDEX('Bảng Giá'!$L$2:$L$64,MATCH(TRIM('References data'!E1473),'Bảng Giá'!$K$2:$K$64,0))</f>
        <v>Hồ Chí Minh</v>
      </c>
      <c r="G1473" t="str">
        <f t="shared" si="22"/>
        <v>Hồ Chí Minh-Hồ Chí Minh</v>
      </c>
      <c r="H1473" t="str">
        <f>INDEX('Bảng Giá'!$N$2:$N$46,MATCH('References data'!G1473,'Bảng Giá'!$Q$2:$Q$46,0))</f>
        <v>Nội Tỉnh</v>
      </c>
    </row>
    <row r="1474" spans="1:8" x14ac:dyDescent="0.25">
      <c r="A1474" s="12" t="s">
        <v>2659</v>
      </c>
      <c r="B1474" t="s">
        <v>2648</v>
      </c>
      <c r="C1474" s="45" t="str">
        <f>INDEX('Bảng Giá'!$L$2:$L$64,MATCH(TRIM('References data'!B1474),'Bảng Giá'!$K$2:$K$64,0))</f>
        <v>Hồ Chí Minh</v>
      </c>
      <c r="D1474" s="43" t="s">
        <v>2653</v>
      </c>
      <c r="E1474" t="s">
        <v>2648</v>
      </c>
      <c r="F1474" t="str">
        <f>INDEX('Bảng Giá'!$L$2:$L$64,MATCH(TRIM('References data'!E1474),'Bảng Giá'!$K$2:$K$64,0))</f>
        <v>Hồ Chí Minh</v>
      </c>
      <c r="G1474" t="str">
        <f t="shared" si="22"/>
        <v>Hồ Chí Minh-Hồ Chí Minh</v>
      </c>
      <c r="H1474" t="str">
        <f>INDEX('Bảng Giá'!$N$2:$N$46,MATCH('References data'!G1474,'Bảng Giá'!$Q$2:$Q$46,0))</f>
        <v>Nội Tỉnh</v>
      </c>
    </row>
    <row r="1475" spans="1:8" x14ac:dyDescent="0.25">
      <c r="A1475" s="12" t="s">
        <v>2737</v>
      </c>
      <c r="B1475" t="s">
        <v>2648</v>
      </c>
      <c r="C1475" s="45" t="str">
        <f>INDEX('Bảng Giá'!$L$2:$L$64,MATCH(TRIM('References data'!B1475),'Bảng Giá'!$K$2:$K$64,0))</f>
        <v>Hồ Chí Minh</v>
      </c>
      <c r="D1475" s="43" t="s">
        <v>2653</v>
      </c>
      <c r="E1475" t="s">
        <v>2648</v>
      </c>
      <c r="F1475" t="str">
        <f>INDEX('Bảng Giá'!$L$2:$L$64,MATCH(TRIM('References data'!E1475),'Bảng Giá'!$K$2:$K$64,0))</f>
        <v>Hồ Chí Minh</v>
      </c>
      <c r="G1475" t="str">
        <f t="shared" si="22"/>
        <v>Hồ Chí Minh-Hồ Chí Minh</v>
      </c>
      <c r="H1475" t="str">
        <f>INDEX('Bảng Giá'!$N$2:$N$46,MATCH('References data'!G1475,'Bảng Giá'!$Q$2:$Q$46,0))</f>
        <v>Nội Tỉnh</v>
      </c>
    </row>
    <row r="1476" spans="1:8" x14ac:dyDescent="0.25">
      <c r="A1476" s="12" t="s">
        <v>3015</v>
      </c>
      <c r="B1476" t="s">
        <v>2648</v>
      </c>
      <c r="C1476" s="45" t="str">
        <f>INDEX('Bảng Giá'!$L$2:$L$64,MATCH(TRIM('References data'!B1476),'Bảng Giá'!$K$2:$K$64,0))</f>
        <v>Hồ Chí Minh</v>
      </c>
      <c r="D1476" s="43" t="s">
        <v>2653</v>
      </c>
      <c r="E1476" t="s">
        <v>2648</v>
      </c>
      <c r="F1476" t="str">
        <f>INDEX('Bảng Giá'!$L$2:$L$64,MATCH(TRIM('References data'!E1476),'Bảng Giá'!$K$2:$K$64,0))</f>
        <v>Hồ Chí Minh</v>
      </c>
      <c r="G1476" t="str">
        <f t="shared" ref="G1476:G1539" si="23">C1476&amp;"-"&amp;F1476</f>
        <v>Hồ Chí Minh-Hồ Chí Minh</v>
      </c>
      <c r="H1476" t="str">
        <f>INDEX('Bảng Giá'!$N$2:$N$46,MATCH('References data'!G1476,'Bảng Giá'!$Q$2:$Q$46,0))</f>
        <v>Nội Tỉnh</v>
      </c>
    </row>
    <row r="1477" spans="1:8" x14ac:dyDescent="0.25">
      <c r="A1477" s="12" t="s">
        <v>2737</v>
      </c>
      <c r="B1477" t="s">
        <v>2648</v>
      </c>
      <c r="C1477" s="45" t="str">
        <f>INDEX('Bảng Giá'!$L$2:$L$64,MATCH(TRIM('References data'!B1477),'Bảng Giá'!$K$2:$K$64,0))</f>
        <v>Hồ Chí Minh</v>
      </c>
      <c r="D1477" s="43" t="s">
        <v>2653</v>
      </c>
      <c r="E1477" t="s">
        <v>2648</v>
      </c>
      <c r="F1477" t="str">
        <f>INDEX('Bảng Giá'!$L$2:$L$64,MATCH(TRIM('References data'!E1477),'Bảng Giá'!$K$2:$K$64,0))</f>
        <v>Hồ Chí Minh</v>
      </c>
      <c r="G1477" t="str">
        <f t="shared" si="23"/>
        <v>Hồ Chí Minh-Hồ Chí Minh</v>
      </c>
      <c r="H1477" t="str">
        <f>INDEX('Bảng Giá'!$N$2:$N$46,MATCH('References data'!G1477,'Bảng Giá'!$Q$2:$Q$46,0))</f>
        <v>Nội Tỉnh</v>
      </c>
    </row>
    <row r="1478" spans="1:8" x14ac:dyDescent="0.25">
      <c r="A1478" s="12" t="s">
        <v>3011</v>
      </c>
      <c r="B1478" t="s">
        <v>2648</v>
      </c>
      <c r="C1478" s="45" t="str">
        <f>INDEX('Bảng Giá'!$L$2:$L$64,MATCH(TRIM('References data'!B1478),'Bảng Giá'!$K$2:$K$64,0))</f>
        <v>Hồ Chí Minh</v>
      </c>
      <c r="D1478" s="43" t="s">
        <v>2776</v>
      </c>
      <c r="E1478" t="s">
        <v>2648</v>
      </c>
      <c r="F1478" t="str">
        <f>INDEX('Bảng Giá'!$L$2:$L$64,MATCH(TRIM('References data'!E1478),'Bảng Giá'!$K$2:$K$64,0))</f>
        <v>Hồ Chí Minh</v>
      </c>
      <c r="G1478" t="str">
        <f t="shared" si="23"/>
        <v>Hồ Chí Minh-Hồ Chí Minh</v>
      </c>
      <c r="H1478" t="str">
        <f>INDEX('Bảng Giá'!$N$2:$N$46,MATCH('References data'!G1478,'Bảng Giá'!$Q$2:$Q$46,0))</f>
        <v>Nội Tỉnh</v>
      </c>
    </row>
    <row r="1479" spans="1:8" x14ac:dyDescent="0.25">
      <c r="A1479" s="12" t="s">
        <v>2782</v>
      </c>
      <c r="B1479" t="s">
        <v>2648</v>
      </c>
      <c r="C1479" s="45" t="str">
        <f>INDEX('Bảng Giá'!$L$2:$L$64,MATCH(TRIM('References data'!B1479),'Bảng Giá'!$K$2:$K$64,0))</f>
        <v>Hồ Chí Minh</v>
      </c>
      <c r="D1479" s="43" t="s">
        <v>2653</v>
      </c>
      <c r="E1479" t="s">
        <v>2648</v>
      </c>
      <c r="F1479" t="str">
        <f>INDEX('Bảng Giá'!$L$2:$L$64,MATCH(TRIM('References data'!E1479),'Bảng Giá'!$K$2:$K$64,0))</f>
        <v>Hồ Chí Minh</v>
      </c>
      <c r="G1479" t="str">
        <f t="shared" si="23"/>
        <v>Hồ Chí Minh-Hồ Chí Minh</v>
      </c>
      <c r="H1479" t="str">
        <f>INDEX('Bảng Giá'!$N$2:$N$46,MATCH('References data'!G1479,'Bảng Giá'!$Q$2:$Q$46,0))</f>
        <v>Nội Tỉnh</v>
      </c>
    </row>
    <row r="1480" spans="1:8" x14ac:dyDescent="0.25">
      <c r="A1480" s="12" t="s">
        <v>3015</v>
      </c>
      <c r="B1480" t="s">
        <v>2648</v>
      </c>
      <c r="C1480" s="45" t="str">
        <f>INDEX('Bảng Giá'!$L$2:$L$64,MATCH(TRIM('References data'!B1480),'Bảng Giá'!$K$2:$K$64,0))</f>
        <v>Hồ Chí Minh</v>
      </c>
      <c r="D1480" s="43" t="s">
        <v>2653</v>
      </c>
      <c r="E1480" t="s">
        <v>2648</v>
      </c>
      <c r="F1480" t="str">
        <f>INDEX('Bảng Giá'!$L$2:$L$64,MATCH(TRIM('References data'!E1480),'Bảng Giá'!$K$2:$K$64,0))</f>
        <v>Hồ Chí Minh</v>
      </c>
      <c r="G1480" t="str">
        <f t="shared" si="23"/>
        <v>Hồ Chí Minh-Hồ Chí Minh</v>
      </c>
      <c r="H1480" t="str">
        <f>INDEX('Bảng Giá'!$N$2:$N$46,MATCH('References data'!G1480,'Bảng Giá'!$Q$2:$Q$46,0))</f>
        <v>Nội Tỉnh</v>
      </c>
    </row>
    <row r="1481" spans="1:8" x14ac:dyDescent="0.25">
      <c r="A1481" s="12" t="s">
        <v>2647</v>
      </c>
      <c r="B1481" t="s">
        <v>2648</v>
      </c>
      <c r="C1481" s="45" t="str">
        <f>INDEX('Bảng Giá'!$L$2:$L$64,MATCH(TRIM('References data'!B1481),'Bảng Giá'!$K$2:$K$64,0))</f>
        <v>Hồ Chí Minh</v>
      </c>
      <c r="D1481" s="43" t="s">
        <v>2653</v>
      </c>
      <c r="E1481" t="s">
        <v>2648</v>
      </c>
      <c r="F1481" t="str">
        <f>INDEX('Bảng Giá'!$L$2:$L$64,MATCH(TRIM('References data'!E1481),'Bảng Giá'!$K$2:$K$64,0))</f>
        <v>Hồ Chí Minh</v>
      </c>
      <c r="G1481" t="str">
        <f t="shared" si="23"/>
        <v>Hồ Chí Minh-Hồ Chí Minh</v>
      </c>
      <c r="H1481" t="str">
        <f>INDEX('Bảng Giá'!$N$2:$N$46,MATCH('References data'!G1481,'Bảng Giá'!$Q$2:$Q$46,0))</f>
        <v>Nội Tỉnh</v>
      </c>
    </row>
    <row r="1482" spans="1:8" x14ac:dyDescent="0.25">
      <c r="A1482" s="12" t="s">
        <v>3015</v>
      </c>
      <c r="B1482" t="s">
        <v>2648</v>
      </c>
      <c r="C1482" s="45" t="str">
        <f>INDEX('Bảng Giá'!$L$2:$L$64,MATCH(TRIM('References data'!B1482),'Bảng Giá'!$K$2:$K$64,0))</f>
        <v>Hồ Chí Minh</v>
      </c>
      <c r="D1482" s="43" t="s">
        <v>2653</v>
      </c>
      <c r="E1482" t="s">
        <v>2648</v>
      </c>
      <c r="F1482" t="str">
        <f>INDEX('Bảng Giá'!$L$2:$L$64,MATCH(TRIM('References data'!E1482),'Bảng Giá'!$K$2:$K$64,0))</f>
        <v>Hồ Chí Minh</v>
      </c>
      <c r="G1482" t="str">
        <f t="shared" si="23"/>
        <v>Hồ Chí Minh-Hồ Chí Minh</v>
      </c>
      <c r="H1482" t="str">
        <f>INDEX('Bảng Giá'!$N$2:$N$46,MATCH('References data'!G1482,'Bảng Giá'!$Q$2:$Q$46,0))</f>
        <v>Nội Tỉnh</v>
      </c>
    </row>
    <row r="1483" spans="1:8" x14ac:dyDescent="0.25">
      <c r="A1483" s="12" t="s">
        <v>2737</v>
      </c>
      <c r="B1483" t="s">
        <v>2648</v>
      </c>
      <c r="C1483" s="45" t="str">
        <f>INDEX('Bảng Giá'!$L$2:$L$64,MATCH(TRIM('References data'!B1483),'Bảng Giá'!$K$2:$K$64,0))</f>
        <v>Hồ Chí Minh</v>
      </c>
      <c r="D1483" s="43" t="s">
        <v>2653</v>
      </c>
      <c r="E1483" t="s">
        <v>2648</v>
      </c>
      <c r="F1483" t="str">
        <f>INDEX('Bảng Giá'!$L$2:$L$64,MATCH(TRIM('References data'!E1483),'Bảng Giá'!$K$2:$K$64,0))</f>
        <v>Hồ Chí Minh</v>
      </c>
      <c r="G1483" t="str">
        <f t="shared" si="23"/>
        <v>Hồ Chí Minh-Hồ Chí Minh</v>
      </c>
      <c r="H1483" t="str">
        <f>INDEX('Bảng Giá'!$N$2:$N$46,MATCH('References data'!G1483,'Bảng Giá'!$Q$2:$Q$46,0))</f>
        <v>Nội Tỉnh</v>
      </c>
    </row>
    <row r="1484" spans="1:8" x14ac:dyDescent="0.25">
      <c r="A1484" s="12" t="s">
        <v>3012</v>
      </c>
      <c r="B1484" t="s">
        <v>2648</v>
      </c>
      <c r="C1484" s="45" t="str">
        <f>INDEX('Bảng Giá'!$L$2:$L$64,MATCH(TRIM('References data'!B1484),'Bảng Giá'!$K$2:$K$64,0))</f>
        <v>Hồ Chí Minh</v>
      </c>
      <c r="D1484" s="43" t="s">
        <v>2653</v>
      </c>
      <c r="E1484" t="s">
        <v>2648</v>
      </c>
      <c r="F1484" t="str">
        <f>INDEX('Bảng Giá'!$L$2:$L$64,MATCH(TRIM('References data'!E1484),'Bảng Giá'!$K$2:$K$64,0))</f>
        <v>Hồ Chí Minh</v>
      </c>
      <c r="G1484" t="str">
        <f t="shared" si="23"/>
        <v>Hồ Chí Minh-Hồ Chí Minh</v>
      </c>
      <c r="H1484" t="str">
        <f>INDEX('Bảng Giá'!$N$2:$N$46,MATCH('References data'!G1484,'Bảng Giá'!$Q$2:$Q$46,0))</f>
        <v>Nội Tỉnh</v>
      </c>
    </row>
    <row r="1485" spans="1:8" x14ac:dyDescent="0.25">
      <c r="A1485" s="12" t="s">
        <v>3015</v>
      </c>
      <c r="B1485" t="s">
        <v>2648</v>
      </c>
      <c r="C1485" s="45" t="str">
        <f>INDEX('Bảng Giá'!$L$2:$L$64,MATCH(TRIM('References data'!B1485),'Bảng Giá'!$K$2:$K$64,0))</f>
        <v>Hồ Chí Minh</v>
      </c>
      <c r="D1485" s="43" t="s">
        <v>2653</v>
      </c>
      <c r="E1485" t="s">
        <v>2648</v>
      </c>
      <c r="F1485" t="str">
        <f>INDEX('Bảng Giá'!$L$2:$L$64,MATCH(TRIM('References data'!E1485),'Bảng Giá'!$K$2:$K$64,0))</f>
        <v>Hồ Chí Minh</v>
      </c>
      <c r="G1485" t="str">
        <f t="shared" si="23"/>
        <v>Hồ Chí Minh-Hồ Chí Minh</v>
      </c>
      <c r="H1485" t="str">
        <f>INDEX('Bảng Giá'!$N$2:$N$46,MATCH('References data'!G1485,'Bảng Giá'!$Q$2:$Q$46,0))</f>
        <v>Nội Tỉnh</v>
      </c>
    </row>
    <row r="1486" spans="1:8" x14ac:dyDescent="0.25">
      <c r="A1486" s="12" t="s">
        <v>3015</v>
      </c>
      <c r="B1486" t="s">
        <v>2648</v>
      </c>
      <c r="C1486" s="45" t="str">
        <f>INDEX('Bảng Giá'!$L$2:$L$64,MATCH(TRIM('References data'!B1486),'Bảng Giá'!$K$2:$K$64,0))</f>
        <v>Hồ Chí Minh</v>
      </c>
      <c r="D1486" s="43" t="s">
        <v>2653</v>
      </c>
      <c r="E1486" t="s">
        <v>2648</v>
      </c>
      <c r="F1486" t="str">
        <f>INDEX('Bảng Giá'!$L$2:$L$64,MATCH(TRIM('References data'!E1486),'Bảng Giá'!$K$2:$K$64,0))</f>
        <v>Hồ Chí Minh</v>
      </c>
      <c r="G1486" t="str">
        <f t="shared" si="23"/>
        <v>Hồ Chí Minh-Hồ Chí Minh</v>
      </c>
      <c r="H1486" t="str">
        <f>INDEX('Bảng Giá'!$N$2:$N$46,MATCH('References data'!G1486,'Bảng Giá'!$Q$2:$Q$46,0))</f>
        <v>Nội Tỉnh</v>
      </c>
    </row>
    <row r="1487" spans="1:8" x14ac:dyDescent="0.25">
      <c r="A1487" s="12" t="s">
        <v>3013</v>
      </c>
      <c r="B1487" t="s">
        <v>2648</v>
      </c>
      <c r="C1487" s="45" t="str">
        <f>INDEX('Bảng Giá'!$L$2:$L$64,MATCH(TRIM('References data'!B1487),'Bảng Giá'!$K$2:$K$64,0))</f>
        <v>Hồ Chí Minh</v>
      </c>
      <c r="D1487" s="43" t="s">
        <v>2653</v>
      </c>
      <c r="E1487" t="s">
        <v>2648</v>
      </c>
      <c r="F1487" t="str">
        <f>INDEX('Bảng Giá'!$L$2:$L$64,MATCH(TRIM('References data'!E1487),'Bảng Giá'!$K$2:$K$64,0))</f>
        <v>Hồ Chí Minh</v>
      </c>
      <c r="G1487" t="str">
        <f t="shared" si="23"/>
        <v>Hồ Chí Minh-Hồ Chí Minh</v>
      </c>
      <c r="H1487" t="str">
        <f>INDEX('Bảng Giá'!$N$2:$N$46,MATCH('References data'!G1487,'Bảng Giá'!$Q$2:$Q$46,0))</f>
        <v>Nội Tỉnh</v>
      </c>
    </row>
    <row r="1488" spans="1:8" x14ac:dyDescent="0.25">
      <c r="A1488" s="12" t="s">
        <v>2722</v>
      </c>
      <c r="B1488" t="s">
        <v>2648</v>
      </c>
      <c r="C1488" s="45" t="str">
        <f>INDEX('Bảng Giá'!$L$2:$L$64,MATCH(TRIM('References data'!B1488),'Bảng Giá'!$K$2:$K$64,0))</f>
        <v>Hồ Chí Minh</v>
      </c>
      <c r="D1488" s="43" t="s">
        <v>2653</v>
      </c>
      <c r="E1488" t="s">
        <v>2648</v>
      </c>
      <c r="F1488" t="str">
        <f>INDEX('Bảng Giá'!$L$2:$L$64,MATCH(TRIM('References data'!E1488),'Bảng Giá'!$K$2:$K$64,0))</f>
        <v>Hồ Chí Minh</v>
      </c>
      <c r="G1488" t="str">
        <f t="shared" si="23"/>
        <v>Hồ Chí Minh-Hồ Chí Minh</v>
      </c>
      <c r="H1488" t="str">
        <f>INDEX('Bảng Giá'!$N$2:$N$46,MATCH('References data'!G1488,'Bảng Giá'!$Q$2:$Q$46,0))</f>
        <v>Nội Tỉnh</v>
      </c>
    </row>
    <row r="1489" spans="1:8" x14ac:dyDescent="0.25">
      <c r="A1489" s="12" t="s">
        <v>2722</v>
      </c>
      <c r="B1489" t="s">
        <v>2648</v>
      </c>
      <c r="C1489" s="45" t="str">
        <f>INDEX('Bảng Giá'!$L$2:$L$64,MATCH(TRIM('References data'!B1489),'Bảng Giá'!$K$2:$K$64,0))</f>
        <v>Hồ Chí Minh</v>
      </c>
      <c r="D1489" s="43" t="s">
        <v>2653</v>
      </c>
      <c r="E1489" t="s">
        <v>2648</v>
      </c>
      <c r="F1489" t="str">
        <f>INDEX('Bảng Giá'!$L$2:$L$64,MATCH(TRIM('References data'!E1489),'Bảng Giá'!$K$2:$K$64,0))</f>
        <v>Hồ Chí Minh</v>
      </c>
      <c r="G1489" t="str">
        <f t="shared" si="23"/>
        <v>Hồ Chí Minh-Hồ Chí Minh</v>
      </c>
      <c r="H1489" t="str">
        <f>INDEX('Bảng Giá'!$N$2:$N$46,MATCH('References data'!G1489,'Bảng Giá'!$Q$2:$Q$46,0))</f>
        <v>Nội Tỉnh</v>
      </c>
    </row>
    <row r="1490" spans="1:8" x14ac:dyDescent="0.25">
      <c r="A1490" s="12" t="s">
        <v>3016</v>
      </c>
      <c r="B1490" t="s">
        <v>2648</v>
      </c>
      <c r="C1490" s="45" t="str">
        <f>INDEX('Bảng Giá'!$L$2:$L$64,MATCH(TRIM('References data'!B1490),'Bảng Giá'!$K$2:$K$64,0))</f>
        <v>Hồ Chí Minh</v>
      </c>
      <c r="D1490" s="43" t="s">
        <v>2653</v>
      </c>
      <c r="E1490" t="s">
        <v>2648</v>
      </c>
      <c r="F1490" t="str">
        <f>INDEX('Bảng Giá'!$L$2:$L$64,MATCH(TRIM('References data'!E1490),'Bảng Giá'!$K$2:$K$64,0))</f>
        <v>Hồ Chí Minh</v>
      </c>
      <c r="G1490" t="str">
        <f t="shared" si="23"/>
        <v>Hồ Chí Minh-Hồ Chí Minh</v>
      </c>
      <c r="H1490" t="str">
        <f>INDEX('Bảng Giá'!$N$2:$N$46,MATCH('References data'!G1490,'Bảng Giá'!$Q$2:$Q$46,0))</f>
        <v>Nội Tỉnh</v>
      </c>
    </row>
    <row r="1491" spans="1:8" x14ac:dyDescent="0.25">
      <c r="A1491" s="12" t="s">
        <v>2659</v>
      </c>
      <c r="B1491" t="s">
        <v>2648</v>
      </c>
      <c r="C1491" s="45" t="str">
        <f>INDEX('Bảng Giá'!$L$2:$L$64,MATCH(TRIM('References data'!B1491),'Bảng Giá'!$K$2:$K$64,0))</f>
        <v>Hồ Chí Minh</v>
      </c>
      <c r="D1491" s="43" t="s">
        <v>2653</v>
      </c>
      <c r="E1491" t="s">
        <v>2648</v>
      </c>
      <c r="F1491" t="str">
        <f>INDEX('Bảng Giá'!$L$2:$L$64,MATCH(TRIM('References data'!E1491),'Bảng Giá'!$K$2:$K$64,0))</f>
        <v>Hồ Chí Minh</v>
      </c>
      <c r="G1491" t="str">
        <f t="shared" si="23"/>
        <v>Hồ Chí Minh-Hồ Chí Minh</v>
      </c>
      <c r="H1491" t="str">
        <f>INDEX('Bảng Giá'!$N$2:$N$46,MATCH('References data'!G1491,'Bảng Giá'!$Q$2:$Q$46,0))</f>
        <v>Nội Tỉnh</v>
      </c>
    </row>
    <row r="1492" spans="1:8" x14ac:dyDescent="0.25">
      <c r="A1492" s="12" t="s">
        <v>2722</v>
      </c>
      <c r="B1492" t="s">
        <v>2648</v>
      </c>
      <c r="C1492" s="45" t="str">
        <f>INDEX('Bảng Giá'!$L$2:$L$64,MATCH(TRIM('References data'!B1492),'Bảng Giá'!$K$2:$K$64,0))</f>
        <v>Hồ Chí Minh</v>
      </c>
      <c r="D1492" s="43" t="s">
        <v>2653</v>
      </c>
      <c r="E1492" t="s">
        <v>2648</v>
      </c>
      <c r="F1492" t="str">
        <f>INDEX('Bảng Giá'!$L$2:$L$64,MATCH(TRIM('References data'!E1492),'Bảng Giá'!$K$2:$K$64,0))</f>
        <v>Hồ Chí Minh</v>
      </c>
      <c r="G1492" t="str">
        <f t="shared" si="23"/>
        <v>Hồ Chí Minh-Hồ Chí Minh</v>
      </c>
      <c r="H1492" t="str">
        <f>INDEX('Bảng Giá'!$N$2:$N$46,MATCH('References data'!G1492,'Bảng Giá'!$Q$2:$Q$46,0))</f>
        <v>Nội Tỉnh</v>
      </c>
    </row>
    <row r="1493" spans="1:8" x14ac:dyDescent="0.25">
      <c r="A1493" s="12" t="s">
        <v>2722</v>
      </c>
      <c r="B1493" t="s">
        <v>2648</v>
      </c>
      <c r="C1493" s="45" t="str">
        <f>INDEX('Bảng Giá'!$L$2:$L$64,MATCH(TRIM('References data'!B1493),'Bảng Giá'!$K$2:$K$64,0))</f>
        <v>Hồ Chí Minh</v>
      </c>
      <c r="D1493" s="43" t="s">
        <v>2653</v>
      </c>
      <c r="E1493" t="s">
        <v>2648</v>
      </c>
      <c r="F1493" t="str">
        <f>INDEX('Bảng Giá'!$L$2:$L$64,MATCH(TRIM('References data'!E1493),'Bảng Giá'!$K$2:$K$64,0))</f>
        <v>Hồ Chí Minh</v>
      </c>
      <c r="G1493" t="str">
        <f t="shared" si="23"/>
        <v>Hồ Chí Minh-Hồ Chí Minh</v>
      </c>
      <c r="H1493" t="str">
        <f>INDEX('Bảng Giá'!$N$2:$N$46,MATCH('References data'!G1493,'Bảng Giá'!$Q$2:$Q$46,0))</f>
        <v>Nội Tỉnh</v>
      </c>
    </row>
    <row r="1494" spans="1:8" x14ac:dyDescent="0.25">
      <c r="A1494" s="12" t="s">
        <v>3015</v>
      </c>
      <c r="B1494" t="s">
        <v>2648</v>
      </c>
      <c r="C1494" s="45" t="str">
        <f>INDEX('Bảng Giá'!$L$2:$L$64,MATCH(TRIM('References data'!B1494),'Bảng Giá'!$K$2:$K$64,0))</f>
        <v>Hồ Chí Minh</v>
      </c>
      <c r="D1494" s="43" t="s">
        <v>2653</v>
      </c>
      <c r="E1494" t="s">
        <v>2648</v>
      </c>
      <c r="F1494" t="str">
        <f>INDEX('Bảng Giá'!$L$2:$L$64,MATCH(TRIM('References data'!E1494),'Bảng Giá'!$K$2:$K$64,0))</f>
        <v>Hồ Chí Minh</v>
      </c>
      <c r="G1494" t="str">
        <f t="shared" si="23"/>
        <v>Hồ Chí Minh-Hồ Chí Minh</v>
      </c>
      <c r="H1494" t="str">
        <f>INDEX('Bảng Giá'!$N$2:$N$46,MATCH('References data'!G1494,'Bảng Giá'!$Q$2:$Q$46,0))</f>
        <v>Nội Tỉnh</v>
      </c>
    </row>
    <row r="1495" spans="1:8" x14ac:dyDescent="0.25">
      <c r="A1495" s="12" t="s">
        <v>3014</v>
      </c>
      <c r="B1495" t="s">
        <v>2648</v>
      </c>
      <c r="C1495" s="45" t="str">
        <f>INDEX('Bảng Giá'!$L$2:$L$64,MATCH(TRIM('References data'!B1495),'Bảng Giá'!$K$2:$K$64,0))</f>
        <v>Hồ Chí Minh</v>
      </c>
      <c r="D1495" s="43" t="s">
        <v>2653</v>
      </c>
      <c r="E1495" t="s">
        <v>2648</v>
      </c>
      <c r="F1495" t="str">
        <f>INDEX('Bảng Giá'!$L$2:$L$64,MATCH(TRIM('References data'!E1495),'Bảng Giá'!$K$2:$K$64,0))</f>
        <v>Hồ Chí Minh</v>
      </c>
      <c r="G1495" t="str">
        <f t="shared" si="23"/>
        <v>Hồ Chí Minh-Hồ Chí Minh</v>
      </c>
      <c r="H1495" t="str">
        <f>INDEX('Bảng Giá'!$N$2:$N$46,MATCH('References data'!G1495,'Bảng Giá'!$Q$2:$Q$46,0))</f>
        <v>Nội Tỉnh</v>
      </c>
    </row>
    <row r="1496" spans="1:8" x14ac:dyDescent="0.25">
      <c r="A1496" s="12" t="s">
        <v>2722</v>
      </c>
      <c r="B1496" t="s">
        <v>2648</v>
      </c>
      <c r="C1496" s="45" t="str">
        <f>INDEX('Bảng Giá'!$L$2:$L$64,MATCH(TRIM('References data'!B1496),'Bảng Giá'!$K$2:$K$64,0))</f>
        <v>Hồ Chí Minh</v>
      </c>
      <c r="D1496" s="43" t="s">
        <v>2653</v>
      </c>
      <c r="E1496" t="s">
        <v>2648</v>
      </c>
      <c r="F1496" t="str">
        <f>INDEX('Bảng Giá'!$L$2:$L$64,MATCH(TRIM('References data'!E1496),'Bảng Giá'!$K$2:$K$64,0))</f>
        <v>Hồ Chí Minh</v>
      </c>
      <c r="G1496" t="str">
        <f t="shared" si="23"/>
        <v>Hồ Chí Minh-Hồ Chí Minh</v>
      </c>
      <c r="H1496" t="str">
        <f>INDEX('Bảng Giá'!$N$2:$N$46,MATCH('References data'!G1496,'Bảng Giá'!$Q$2:$Q$46,0))</f>
        <v>Nội Tỉnh</v>
      </c>
    </row>
    <row r="1497" spans="1:8" x14ac:dyDescent="0.25">
      <c r="A1497" s="12" t="s">
        <v>2722</v>
      </c>
      <c r="B1497" t="s">
        <v>2648</v>
      </c>
      <c r="C1497" s="45" t="str">
        <f>INDEX('Bảng Giá'!$L$2:$L$64,MATCH(TRIM('References data'!B1497),'Bảng Giá'!$K$2:$K$64,0))</f>
        <v>Hồ Chí Minh</v>
      </c>
      <c r="D1497" s="43" t="s">
        <v>2653</v>
      </c>
      <c r="E1497" t="s">
        <v>2648</v>
      </c>
      <c r="F1497" t="str">
        <f>INDEX('Bảng Giá'!$L$2:$L$64,MATCH(TRIM('References data'!E1497),'Bảng Giá'!$K$2:$K$64,0))</f>
        <v>Hồ Chí Minh</v>
      </c>
      <c r="G1497" t="str">
        <f t="shared" si="23"/>
        <v>Hồ Chí Minh-Hồ Chí Minh</v>
      </c>
      <c r="H1497" t="str">
        <f>INDEX('Bảng Giá'!$N$2:$N$46,MATCH('References data'!G1497,'Bảng Giá'!$Q$2:$Q$46,0))</f>
        <v>Nội Tỉnh</v>
      </c>
    </row>
    <row r="1498" spans="1:8" x14ac:dyDescent="0.25">
      <c r="A1498" s="12" t="s">
        <v>2739</v>
      </c>
      <c r="B1498" t="s">
        <v>2648</v>
      </c>
      <c r="C1498" s="45" t="str">
        <f>INDEX('Bảng Giá'!$L$2:$L$64,MATCH(TRIM('References data'!B1498),'Bảng Giá'!$K$2:$K$64,0))</f>
        <v>Hồ Chí Minh</v>
      </c>
      <c r="D1498" s="43" t="s">
        <v>2653</v>
      </c>
      <c r="E1498" t="s">
        <v>2648</v>
      </c>
      <c r="F1498" t="str">
        <f>INDEX('Bảng Giá'!$L$2:$L$64,MATCH(TRIM('References data'!E1498),'Bảng Giá'!$K$2:$K$64,0))</f>
        <v>Hồ Chí Minh</v>
      </c>
      <c r="G1498" t="str">
        <f t="shared" si="23"/>
        <v>Hồ Chí Minh-Hồ Chí Minh</v>
      </c>
      <c r="H1498" t="str">
        <f>INDEX('Bảng Giá'!$N$2:$N$46,MATCH('References data'!G1498,'Bảng Giá'!$Q$2:$Q$46,0))</f>
        <v>Nội Tỉnh</v>
      </c>
    </row>
    <row r="1499" spans="1:8" x14ac:dyDescent="0.25">
      <c r="A1499" s="12" t="s">
        <v>2737</v>
      </c>
      <c r="B1499" t="s">
        <v>2648</v>
      </c>
      <c r="C1499" s="45" t="str">
        <f>INDEX('Bảng Giá'!$L$2:$L$64,MATCH(TRIM('References data'!B1499),'Bảng Giá'!$K$2:$K$64,0))</f>
        <v>Hồ Chí Minh</v>
      </c>
      <c r="D1499" s="43" t="s">
        <v>2653</v>
      </c>
      <c r="E1499" t="s">
        <v>2648</v>
      </c>
      <c r="F1499" t="str">
        <f>INDEX('Bảng Giá'!$L$2:$L$64,MATCH(TRIM('References data'!E1499),'Bảng Giá'!$K$2:$K$64,0))</f>
        <v>Hồ Chí Minh</v>
      </c>
      <c r="G1499" t="str">
        <f t="shared" si="23"/>
        <v>Hồ Chí Minh-Hồ Chí Minh</v>
      </c>
      <c r="H1499" t="str">
        <f>INDEX('Bảng Giá'!$N$2:$N$46,MATCH('References data'!G1499,'Bảng Giá'!$Q$2:$Q$46,0))</f>
        <v>Nội Tỉnh</v>
      </c>
    </row>
    <row r="1500" spans="1:8" x14ac:dyDescent="0.25">
      <c r="A1500" s="12" t="s">
        <v>2722</v>
      </c>
      <c r="B1500" t="s">
        <v>2648</v>
      </c>
      <c r="C1500" s="45" t="str">
        <f>INDEX('Bảng Giá'!$L$2:$L$64,MATCH(TRIM('References data'!B1500),'Bảng Giá'!$K$2:$K$64,0))</f>
        <v>Hồ Chí Minh</v>
      </c>
      <c r="D1500" s="43" t="s">
        <v>2653</v>
      </c>
      <c r="E1500" t="s">
        <v>2648</v>
      </c>
      <c r="F1500" t="str">
        <f>INDEX('Bảng Giá'!$L$2:$L$64,MATCH(TRIM('References data'!E1500),'Bảng Giá'!$K$2:$K$64,0))</f>
        <v>Hồ Chí Minh</v>
      </c>
      <c r="G1500" t="str">
        <f t="shared" si="23"/>
        <v>Hồ Chí Minh-Hồ Chí Minh</v>
      </c>
      <c r="H1500" t="str">
        <f>INDEX('Bảng Giá'!$N$2:$N$46,MATCH('References data'!G1500,'Bảng Giá'!$Q$2:$Q$46,0))</f>
        <v>Nội Tỉnh</v>
      </c>
    </row>
    <row r="1501" spans="1:8" x14ac:dyDescent="0.25">
      <c r="A1501" s="12" t="s">
        <v>3016</v>
      </c>
      <c r="B1501" t="s">
        <v>2648</v>
      </c>
      <c r="C1501" s="45" t="str">
        <f>INDEX('Bảng Giá'!$L$2:$L$64,MATCH(TRIM('References data'!B1501),'Bảng Giá'!$K$2:$K$64,0))</f>
        <v>Hồ Chí Minh</v>
      </c>
      <c r="D1501" s="43" t="s">
        <v>2653</v>
      </c>
      <c r="E1501" t="s">
        <v>2648</v>
      </c>
      <c r="F1501" t="str">
        <f>INDEX('Bảng Giá'!$L$2:$L$64,MATCH(TRIM('References data'!E1501),'Bảng Giá'!$K$2:$K$64,0))</f>
        <v>Hồ Chí Minh</v>
      </c>
      <c r="G1501" t="str">
        <f t="shared" si="23"/>
        <v>Hồ Chí Minh-Hồ Chí Minh</v>
      </c>
      <c r="H1501" t="str">
        <f>INDEX('Bảng Giá'!$N$2:$N$46,MATCH('References data'!G1501,'Bảng Giá'!$Q$2:$Q$46,0))</f>
        <v>Nội Tỉnh</v>
      </c>
    </row>
    <row r="1502" spans="1:8" x14ac:dyDescent="0.25">
      <c r="A1502" s="12" t="s">
        <v>3015</v>
      </c>
      <c r="B1502" t="s">
        <v>2648</v>
      </c>
      <c r="C1502" s="45" t="str">
        <f>INDEX('Bảng Giá'!$L$2:$L$64,MATCH(TRIM('References data'!B1502),'Bảng Giá'!$K$2:$K$64,0))</f>
        <v>Hồ Chí Minh</v>
      </c>
      <c r="D1502" s="43" t="s">
        <v>2653</v>
      </c>
      <c r="E1502" t="s">
        <v>2648</v>
      </c>
      <c r="F1502" t="str">
        <f>INDEX('Bảng Giá'!$L$2:$L$64,MATCH(TRIM('References data'!E1502),'Bảng Giá'!$K$2:$K$64,0))</f>
        <v>Hồ Chí Minh</v>
      </c>
      <c r="G1502" t="str">
        <f t="shared" si="23"/>
        <v>Hồ Chí Minh-Hồ Chí Minh</v>
      </c>
      <c r="H1502" t="str">
        <f>INDEX('Bảng Giá'!$N$2:$N$46,MATCH('References data'!G1502,'Bảng Giá'!$Q$2:$Q$46,0))</f>
        <v>Nội Tỉnh</v>
      </c>
    </row>
    <row r="1503" spans="1:8" x14ac:dyDescent="0.25">
      <c r="A1503" s="12" t="s">
        <v>2659</v>
      </c>
      <c r="B1503" t="s">
        <v>2648</v>
      </c>
      <c r="C1503" s="45" t="str">
        <f>INDEX('Bảng Giá'!$L$2:$L$64,MATCH(TRIM('References data'!B1503),'Bảng Giá'!$K$2:$K$64,0))</f>
        <v>Hồ Chí Minh</v>
      </c>
      <c r="D1503" s="43" t="s">
        <v>2653</v>
      </c>
      <c r="E1503" t="s">
        <v>2648</v>
      </c>
      <c r="F1503" t="str">
        <f>INDEX('Bảng Giá'!$L$2:$L$64,MATCH(TRIM('References data'!E1503),'Bảng Giá'!$K$2:$K$64,0))</f>
        <v>Hồ Chí Minh</v>
      </c>
      <c r="G1503" t="str">
        <f t="shared" si="23"/>
        <v>Hồ Chí Minh-Hồ Chí Minh</v>
      </c>
      <c r="H1503" t="str">
        <f>INDEX('Bảng Giá'!$N$2:$N$46,MATCH('References data'!G1503,'Bảng Giá'!$Q$2:$Q$46,0))</f>
        <v>Nội Tỉnh</v>
      </c>
    </row>
    <row r="1504" spans="1:8" x14ac:dyDescent="0.25">
      <c r="A1504" s="12" t="s">
        <v>2737</v>
      </c>
      <c r="B1504" t="s">
        <v>2648</v>
      </c>
      <c r="C1504" s="45" t="str">
        <f>INDEX('Bảng Giá'!$L$2:$L$64,MATCH(TRIM('References data'!B1504),'Bảng Giá'!$K$2:$K$64,0))</f>
        <v>Hồ Chí Minh</v>
      </c>
      <c r="D1504" s="43" t="s">
        <v>2653</v>
      </c>
      <c r="E1504" t="s">
        <v>2648</v>
      </c>
      <c r="F1504" t="str">
        <f>INDEX('Bảng Giá'!$L$2:$L$64,MATCH(TRIM('References data'!E1504),'Bảng Giá'!$K$2:$K$64,0))</f>
        <v>Hồ Chí Minh</v>
      </c>
      <c r="G1504" t="str">
        <f t="shared" si="23"/>
        <v>Hồ Chí Minh-Hồ Chí Minh</v>
      </c>
      <c r="H1504" t="str">
        <f>INDEX('Bảng Giá'!$N$2:$N$46,MATCH('References data'!G1504,'Bảng Giá'!$Q$2:$Q$46,0))</f>
        <v>Nội Tỉnh</v>
      </c>
    </row>
    <row r="1505" spans="1:8" x14ac:dyDescent="0.25">
      <c r="A1505" s="12" t="s">
        <v>2737</v>
      </c>
      <c r="B1505" t="s">
        <v>2648</v>
      </c>
      <c r="C1505" s="45" t="str">
        <f>INDEX('Bảng Giá'!$L$2:$L$64,MATCH(TRIM('References data'!B1505),'Bảng Giá'!$K$2:$K$64,0))</f>
        <v>Hồ Chí Minh</v>
      </c>
      <c r="D1505" s="43" t="s">
        <v>2653</v>
      </c>
      <c r="E1505" t="s">
        <v>2648</v>
      </c>
      <c r="F1505" t="str">
        <f>INDEX('Bảng Giá'!$L$2:$L$64,MATCH(TRIM('References data'!E1505),'Bảng Giá'!$K$2:$K$64,0))</f>
        <v>Hồ Chí Minh</v>
      </c>
      <c r="G1505" t="str">
        <f t="shared" si="23"/>
        <v>Hồ Chí Minh-Hồ Chí Minh</v>
      </c>
      <c r="H1505" t="str">
        <f>INDEX('Bảng Giá'!$N$2:$N$46,MATCH('References data'!G1505,'Bảng Giá'!$Q$2:$Q$46,0))</f>
        <v>Nội Tỉnh</v>
      </c>
    </row>
    <row r="1506" spans="1:8" x14ac:dyDescent="0.25">
      <c r="A1506" s="12" t="s">
        <v>2739</v>
      </c>
      <c r="B1506" t="s">
        <v>2648</v>
      </c>
      <c r="C1506" s="45" t="str">
        <f>INDEX('Bảng Giá'!$L$2:$L$64,MATCH(TRIM('References data'!B1506),'Bảng Giá'!$K$2:$K$64,0))</f>
        <v>Hồ Chí Minh</v>
      </c>
      <c r="D1506" s="43" t="s">
        <v>2653</v>
      </c>
      <c r="E1506" t="s">
        <v>2648</v>
      </c>
      <c r="F1506" t="str">
        <f>INDEX('Bảng Giá'!$L$2:$L$64,MATCH(TRIM('References data'!E1506),'Bảng Giá'!$K$2:$K$64,0))</f>
        <v>Hồ Chí Minh</v>
      </c>
      <c r="G1506" t="str">
        <f t="shared" si="23"/>
        <v>Hồ Chí Minh-Hồ Chí Minh</v>
      </c>
      <c r="H1506" t="str">
        <f>INDEX('Bảng Giá'!$N$2:$N$46,MATCH('References data'!G1506,'Bảng Giá'!$Q$2:$Q$46,0))</f>
        <v>Nội Tỉnh</v>
      </c>
    </row>
    <row r="1507" spans="1:8" x14ac:dyDescent="0.25">
      <c r="A1507" s="12" t="s">
        <v>2647</v>
      </c>
      <c r="B1507" t="s">
        <v>2648</v>
      </c>
      <c r="C1507" s="45" t="str">
        <f>INDEX('Bảng Giá'!$L$2:$L$64,MATCH(TRIM('References data'!B1507),'Bảng Giá'!$K$2:$K$64,0))</f>
        <v>Hồ Chí Minh</v>
      </c>
      <c r="D1507" s="43" t="s">
        <v>2653</v>
      </c>
      <c r="E1507" t="s">
        <v>2648</v>
      </c>
      <c r="F1507" t="str">
        <f>INDEX('Bảng Giá'!$L$2:$L$64,MATCH(TRIM('References data'!E1507),'Bảng Giá'!$K$2:$K$64,0))</f>
        <v>Hồ Chí Minh</v>
      </c>
      <c r="G1507" t="str">
        <f t="shared" si="23"/>
        <v>Hồ Chí Minh-Hồ Chí Minh</v>
      </c>
      <c r="H1507" t="str">
        <f>INDEX('Bảng Giá'!$N$2:$N$46,MATCH('References data'!G1507,'Bảng Giá'!$Q$2:$Q$46,0))</f>
        <v>Nội Tỉnh</v>
      </c>
    </row>
    <row r="1508" spans="1:8" x14ac:dyDescent="0.25">
      <c r="A1508" s="12" t="s">
        <v>3015</v>
      </c>
      <c r="B1508" t="s">
        <v>2648</v>
      </c>
      <c r="C1508" s="45" t="str">
        <f>INDEX('Bảng Giá'!$L$2:$L$64,MATCH(TRIM('References data'!B1508),'Bảng Giá'!$K$2:$K$64,0))</f>
        <v>Hồ Chí Minh</v>
      </c>
      <c r="D1508" s="43" t="s">
        <v>2653</v>
      </c>
      <c r="E1508" t="s">
        <v>2648</v>
      </c>
      <c r="F1508" t="str">
        <f>INDEX('Bảng Giá'!$L$2:$L$64,MATCH(TRIM('References data'!E1508),'Bảng Giá'!$K$2:$K$64,0))</f>
        <v>Hồ Chí Minh</v>
      </c>
      <c r="G1508" t="str">
        <f t="shared" si="23"/>
        <v>Hồ Chí Minh-Hồ Chí Minh</v>
      </c>
      <c r="H1508" t="str">
        <f>INDEX('Bảng Giá'!$N$2:$N$46,MATCH('References data'!G1508,'Bảng Giá'!$Q$2:$Q$46,0))</f>
        <v>Nội Tỉnh</v>
      </c>
    </row>
    <row r="1509" spans="1:8" x14ac:dyDescent="0.25">
      <c r="A1509" s="12" t="s">
        <v>3014</v>
      </c>
      <c r="B1509" t="s">
        <v>2648</v>
      </c>
      <c r="C1509" s="45" t="str">
        <f>INDEX('Bảng Giá'!$L$2:$L$64,MATCH(TRIM('References data'!B1509),'Bảng Giá'!$K$2:$K$64,0))</f>
        <v>Hồ Chí Minh</v>
      </c>
      <c r="D1509" s="43" t="s">
        <v>2653</v>
      </c>
      <c r="E1509" t="s">
        <v>2648</v>
      </c>
      <c r="F1509" t="str">
        <f>INDEX('Bảng Giá'!$L$2:$L$64,MATCH(TRIM('References data'!E1509),'Bảng Giá'!$K$2:$K$64,0))</f>
        <v>Hồ Chí Minh</v>
      </c>
      <c r="G1509" t="str">
        <f t="shared" si="23"/>
        <v>Hồ Chí Minh-Hồ Chí Minh</v>
      </c>
      <c r="H1509" t="str">
        <f>INDEX('Bảng Giá'!$N$2:$N$46,MATCH('References data'!G1509,'Bảng Giá'!$Q$2:$Q$46,0))</f>
        <v>Nội Tỉnh</v>
      </c>
    </row>
    <row r="1510" spans="1:8" x14ac:dyDescent="0.25">
      <c r="A1510" s="12" t="s">
        <v>2659</v>
      </c>
      <c r="B1510" t="s">
        <v>2648</v>
      </c>
      <c r="C1510" s="45" t="str">
        <f>INDEX('Bảng Giá'!$L$2:$L$64,MATCH(TRIM('References data'!B1510),'Bảng Giá'!$K$2:$K$64,0))</f>
        <v>Hồ Chí Minh</v>
      </c>
      <c r="D1510" s="43" t="s">
        <v>2653</v>
      </c>
      <c r="E1510" t="s">
        <v>2648</v>
      </c>
      <c r="F1510" t="str">
        <f>INDEX('Bảng Giá'!$L$2:$L$64,MATCH(TRIM('References data'!E1510),'Bảng Giá'!$K$2:$K$64,0))</f>
        <v>Hồ Chí Minh</v>
      </c>
      <c r="G1510" t="str">
        <f t="shared" si="23"/>
        <v>Hồ Chí Minh-Hồ Chí Minh</v>
      </c>
      <c r="H1510" t="str">
        <f>INDEX('Bảng Giá'!$N$2:$N$46,MATCH('References data'!G1510,'Bảng Giá'!$Q$2:$Q$46,0))</f>
        <v>Nội Tỉnh</v>
      </c>
    </row>
    <row r="1511" spans="1:8" x14ac:dyDescent="0.25">
      <c r="A1511" s="12" t="s">
        <v>3012</v>
      </c>
      <c r="B1511" t="s">
        <v>2648</v>
      </c>
      <c r="C1511" s="45" t="str">
        <f>INDEX('Bảng Giá'!$L$2:$L$64,MATCH(TRIM('References data'!B1511),'Bảng Giá'!$K$2:$K$64,0))</f>
        <v>Hồ Chí Minh</v>
      </c>
      <c r="D1511" s="43" t="s">
        <v>2653</v>
      </c>
      <c r="E1511" t="s">
        <v>2648</v>
      </c>
      <c r="F1511" t="str">
        <f>INDEX('Bảng Giá'!$L$2:$L$64,MATCH(TRIM('References data'!E1511),'Bảng Giá'!$K$2:$K$64,0))</f>
        <v>Hồ Chí Minh</v>
      </c>
      <c r="G1511" t="str">
        <f t="shared" si="23"/>
        <v>Hồ Chí Minh-Hồ Chí Minh</v>
      </c>
      <c r="H1511" t="str">
        <f>INDEX('Bảng Giá'!$N$2:$N$46,MATCH('References data'!G1511,'Bảng Giá'!$Q$2:$Q$46,0))</f>
        <v>Nội Tỉnh</v>
      </c>
    </row>
    <row r="1512" spans="1:8" x14ac:dyDescent="0.25">
      <c r="A1512" s="12" t="s">
        <v>2722</v>
      </c>
      <c r="B1512" t="s">
        <v>2648</v>
      </c>
      <c r="C1512" s="45" t="str">
        <f>INDEX('Bảng Giá'!$L$2:$L$64,MATCH(TRIM('References data'!B1512),'Bảng Giá'!$K$2:$K$64,0))</f>
        <v>Hồ Chí Minh</v>
      </c>
      <c r="D1512" s="43" t="s">
        <v>2653</v>
      </c>
      <c r="E1512" t="s">
        <v>2648</v>
      </c>
      <c r="F1512" t="str">
        <f>INDEX('Bảng Giá'!$L$2:$L$64,MATCH(TRIM('References data'!E1512),'Bảng Giá'!$K$2:$K$64,0))</f>
        <v>Hồ Chí Minh</v>
      </c>
      <c r="G1512" t="str">
        <f t="shared" si="23"/>
        <v>Hồ Chí Minh-Hồ Chí Minh</v>
      </c>
      <c r="H1512" t="str">
        <f>INDEX('Bảng Giá'!$N$2:$N$46,MATCH('References data'!G1512,'Bảng Giá'!$Q$2:$Q$46,0))</f>
        <v>Nội Tỉnh</v>
      </c>
    </row>
    <row r="1513" spans="1:8" x14ac:dyDescent="0.25">
      <c r="A1513" s="12" t="s">
        <v>2737</v>
      </c>
      <c r="B1513" t="s">
        <v>2648</v>
      </c>
      <c r="C1513" s="45" t="str">
        <f>INDEX('Bảng Giá'!$L$2:$L$64,MATCH(TRIM('References data'!B1513),'Bảng Giá'!$K$2:$K$64,0))</f>
        <v>Hồ Chí Minh</v>
      </c>
      <c r="D1513" s="43" t="s">
        <v>2653</v>
      </c>
      <c r="E1513" t="s">
        <v>2648</v>
      </c>
      <c r="F1513" t="str">
        <f>INDEX('Bảng Giá'!$L$2:$L$64,MATCH(TRIM('References data'!E1513),'Bảng Giá'!$K$2:$K$64,0))</f>
        <v>Hồ Chí Minh</v>
      </c>
      <c r="G1513" t="str">
        <f t="shared" si="23"/>
        <v>Hồ Chí Minh-Hồ Chí Minh</v>
      </c>
      <c r="H1513" t="str">
        <f>INDEX('Bảng Giá'!$N$2:$N$46,MATCH('References data'!G1513,'Bảng Giá'!$Q$2:$Q$46,0))</f>
        <v>Nội Tỉnh</v>
      </c>
    </row>
    <row r="1514" spans="1:8" x14ac:dyDescent="0.25">
      <c r="A1514" s="12" t="s">
        <v>2647</v>
      </c>
      <c r="B1514" t="s">
        <v>2648</v>
      </c>
      <c r="C1514" s="45" t="str">
        <f>INDEX('Bảng Giá'!$L$2:$L$64,MATCH(TRIM('References data'!B1514),'Bảng Giá'!$K$2:$K$64,0))</f>
        <v>Hồ Chí Minh</v>
      </c>
      <c r="D1514" s="43" t="s">
        <v>2653</v>
      </c>
      <c r="E1514" t="s">
        <v>2648</v>
      </c>
      <c r="F1514" t="str">
        <f>INDEX('Bảng Giá'!$L$2:$L$64,MATCH(TRIM('References data'!E1514),'Bảng Giá'!$K$2:$K$64,0))</f>
        <v>Hồ Chí Minh</v>
      </c>
      <c r="G1514" t="str">
        <f t="shared" si="23"/>
        <v>Hồ Chí Minh-Hồ Chí Minh</v>
      </c>
      <c r="H1514" t="str">
        <f>INDEX('Bảng Giá'!$N$2:$N$46,MATCH('References data'!G1514,'Bảng Giá'!$Q$2:$Q$46,0))</f>
        <v>Nội Tỉnh</v>
      </c>
    </row>
    <row r="1515" spans="1:8" x14ac:dyDescent="0.25">
      <c r="A1515" s="12" t="s">
        <v>3015</v>
      </c>
      <c r="B1515" t="s">
        <v>2648</v>
      </c>
      <c r="C1515" s="45" t="str">
        <f>INDEX('Bảng Giá'!$L$2:$L$64,MATCH(TRIM('References data'!B1515),'Bảng Giá'!$K$2:$K$64,0))</f>
        <v>Hồ Chí Minh</v>
      </c>
      <c r="D1515" s="43" t="s">
        <v>2653</v>
      </c>
      <c r="E1515" t="s">
        <v>2648</v>
      </c>
      <c r="F1515" t="str">
        <f>INDEX('Bảng Giá'!$L$2:$L$64,MATCH(TRIM('References data'!E1515),'Bảng Giá'!$K$2:$K$64,0))</f>
        <v>Hồ Chí Minh</v>
      </c>
      <c r="G1515" t="str">
        <f t="shared" si="23"/>
        <v>Hồ Chí Minh-Hồ Chí Minh</v>
      </c>
      <c r="H1515" t="str">
        <f>INDEX('Bảng Giá'!$N$2:$N$46,MATCH('References data'!G1515,'Bảng Giá'!$Q$2:$Q$46,0))</f>
        <v>Nội Tỉnh</v>
      </c>
    </row>
    <row r="1516" spans="1:8" x14ac:dyDescent="0.25">
      <c r="A1516" s="12" t="s">
        <v>3015</v>
      </c>
      <c r="B1516" t="s">
        <v>2648</v>
      </c>
      <c r="C1516" s="45" t="str">
        <f>INDEX('Bảng Giá'!$L$2:$L$64,MATCH(TRIM('References data'!B1516),'Bảng Giá'!$K$2:$K$64,0))</f>
        <v>Hồ Chí Minh</v>
      </c>
      <c r="D1516" s="43" t="s">
        <v>2653</v>
      </c>
      <c r="E1516" t="s">
        <v>2648</v>
      </c>
      <c r="F1516" t="str">
        <f>INDEX('Bảng Giá'!$L$2:$L$64,MATCH(TRIM('References data'!E1516),'Bảng Giá'!$K$2:$K$64,0))</f>
        <v>Hồ Chí Minh</v>
      </c>
      <c r="G1516" t="str">
        <f t="shared" si="23"/>
        <v>Hồ Chí Minh-Hồ Chí Minh</v>
      </c>
      <c r="H1516" t="str">
        <f>INDEX('Bảng Giá'!$N$2:$N$46,MATCH('References data'!G1516,'Bảng Giá'!$Q$2:$Q$46,0))</f>
        <v>Nội Tỉnh</v>
      </c>
    </row>
    <row r="1517" spans="1:8" x14ac:dyDescent="0.25">
      <c r="A1517" s="12" t="s">
        <v>2659</v>
      </c>
      <c r="B1517" t="s">
        <v>2648</v>
      </c>
      <c r="C1517" s="45" t="str">
        <f>INDEX('Bảng Giá'!$L$2:$L$64,MATCH(TRIM('References data'!B1517),'Bảng Giá'!$K$2:$K$64,0))</f>
        <v>Hồ Chí Minh</v>
      </c>
      <c r="D1517" s="43" t="s">
        <v>2653</v>
      </c>
      <c r="E1517" t="s">
        <v>2648</v>
      </c>
      <c r="F1517" t="str">
        <f>INDEX('Bảng Giá'!$L$2:$L$64,MATCH(TRIM('References data'!E1517),'Bảng Giá'!$K$2:$K$64,0))</f>
        <v>Hồ Chí Minh</v>
      </c>
      <c r="G1517" t="str">
        <f t="shared" si="23"/>
        <v>Hồ Chí Minh-Hồ Chí Minh</v>
      </c>
      <c r="H1517" t="str">
        <f>INDEX('Bảng Giá'!$N$2:$N$46,MATCH('References data'!G1517,'Bảng Giá'!$Q$2:$Q$46,0))</f>
        <v>Nội Tỉnh</v>
      </c>
    </row>
    <row r="1518" spans="1:8" x14ac:dyDescent="0.25">
      <c r="A1518" s="12" t="s">
        <v>2782</v>
      </c>
      <c r="B1518" t="s">
        <v>2648</v>
      </c>
      <c r="C1518" s="45" t="str">
        <f>INDEX('Bảng Giá'!$L$2:$L$64,MATCH(TRIM('References data'!B1518),'Bảng Giá'!$K$2:$K$64,0))</f>
        <v>Hồ Chí Minh</v>
      </c>
      <c r="D1518" s="43" t="s">
        <v>2653</v>
      </c>
      <c r="E1518" t="s">
        <v>2648</v>
      </c>
      <c r="F1518" t="str">
        <f>INDEX('Bảng Giá'!$L$2:$L$64,MATCH(TRIM('References data'!E1518),'Bảng Giá'!$K$2:$K$64,0))</f>
        <v>Hồ Chí Minh</v>
      </c>
      <c r="G1518" t="str">
        <f t="shared" si="23"/>
        <v>Hồ Chí Minh-Hồ Chí Minh</v>
      </c>
      <c r="H1518" t="str">
        <f>INDEX('Bảng Giá'!$N$2:$N$46,MATCH('References data'!G1518,'Bảng Giá'!$Q$2:$Q$46,0))</f>
        <v>Nội Tỉnh</v>
      </c>
    </row>
    <row r="1519" spans="1:8" x14ac:dyDescent="0.25">
      <c r="A1519" s="12" t="s">
        <v>2659</v>
      </c>
      <c r="B1519" t="s">
        <v>2648</v>
      </c>
      <c r="C1519" s="45" t="str">
        <f>INDEX('Bảng Giá'!$L$2:$L$64,MATCH(TRIM('References data'!B1519),'Bảng Giá'!$K$2:$K$64,0))</f>
        <v>Hồ Chí Minh</v>
      </c>
      <c r="D1519" s="43" t="s">
        <v>2653</v>
      </c>
      <c r="E1519" t="s">
        <v>2648</v>
      </c>
      <c r="F1519" t="str">
        <f>INDEX('Bảng Giá'!$L$2:$L$64,MATCH(TRIM('References data'!E1519),'Bảng Giá'!$K$2:$K$64,0))</f>
        <v>Hồ Chí Minh</v>
      </c>
      <c r="G1519" t="str">
        <f t="shared" si="23"/>
        <v>Hồ Chí Minh-Hồ Chí Minh</v>
      </c>
      <c r="H1519" t="str">
        <f>INDEX('Bảng Giá'!$N$2:$N$46,MATCH('References data'!G1519,'Bảng Giá'!$Q$2:$Q$46,0))</f>
        <v>Nội Tỉnh</v>
      </c>
    </row>
    <row r="1520" spans="1:8" x14ac:dyDescent="0.25">
      <c r="A1520" s="12" t="s">
        <v>2659</v>
      </c>
      <c r="B1520" t="s">
        <v>2648</v>
      </c>
      <c r="C1520" s="45" t="str">
        <f>INDEX('Bảng Giá'!$L$2:$L$64,MATCH(TRIM('References data'!B1520),'Bảng Giá'!$K$2:$K$64,0))</f>
        <v>Hồ Chí Minh</v>
      </c>
      <c r="D1520" s="43" t="s">
        <v>2653</v>
      </c>
      <c r="E1520" t="s">
        <v>2648</v>
      </c>
      <c r="F1520" t="str">
        <f>INDEX('Bảng Giá'!$L$2:$L$64,MATCH(TRIM('References data'!E1520),'Bảng Giá'!$K$2:$K$64,0))</f>
        <v>Hồ Chí Minh</v>
      </c>
      <c r="G1520" t="str">
        <f t="shared" si="23"/>
        <v>Hồ Chí Minh-Hồ Chí Minh</v>
      </c>
      <c r="H1520" t="str">
        <f>INDEX('Bảng Giá'!$N$2:$N$46,MATCH('References data'!G1520,'Bảng Giá'!$Q$2:$Q$46,0))</f>
        <v>Nội Tỉnh</v>
      </c>
    </row>
    <row r="1521" spans="1:8" x14ac:dyDescent="0.25">
      <c r="A1521" s="12" t="s">
        <v>2722</v>
      </c>
      <c r="B1521" t="s">
        <v>2648</v>
      </c>
      <c r="C1521" s="45" t="str">
        <f>INDEX('Bảng Giá'!$L$2:$L$64,MATCH(TRIM('References data'!B1521),'Bảng Giá'!$K$2:$K$64,0))</f>
        <v>Hồ Chí Minh</v>
      </c>
      <c r="D1521" s="43" t="s">
        <v>2653</v>
      </c>
      <c r="E1521" t="s">
        <v>2648</v>
      </c>
      <c r="F1521" t="str">
        <f>INDEX('Bảng Giá'!$L$2:$L$64,MATCH(TRIM('References data'!E1521),'Bảng Giá'!$K$2:$K$64,0))</f>
        <v>Hồ Chí Minh</v>
      </c>
      <c r="G1521" t="str">
        <f t="shared" si="23"/>
        <v>Hồ Chí Minh-Hồ Chí Minh</v>
      </c>
      <c r="H1521" t="str">
        <f>INDEX('Bảng Giá'!$N$2:$N$46,MATCH('References data'!G1521,'Bảng Giá'!$Q$2:$Q$46,0))</f>
        <v>Nội Tỉnh</v>
      </c>
    </row>
    <row r="1522" spans="1:8" x14ac:dyDescent="0.25">
      <c r="A1522" s="12" t="s">
        <v>3012</v>
      </c>
      <c r="B1522" t="s">
        <v>2648</v>
      </c>
      <c r="C1522" s="45" t="str">
        <f>INDEX('Bảng Giá'!$L$2:$L$64,MATCH(TRIM('References data'!B1522),'Bảng Giá'!$K$2:$K$64,0))</f>
        <v>Hồ Chí Minh</v>
      </c>
      <c r="D1522" s="43" t="s">
        <v>2653</v>
      </c>
      <c r="E1522" t="s">
        <v>2648</v>
      </c>
      <c r="F1522" t="str">
        <f>INDEX('Bảng Giá'!$L$2:$L$64,MATCH(TRIM('References data'!E1522),'Bảng Giá'!$K$2:$K$64,0))</f>
        <v>Hồ Chí Minh</v>
      </c>
      <c r="G1522" t="str">
        <f t="shared" si="23"/>
        <v>Hồ Chí Minh-Hồ Chí Minh</v>
      </c>
      <c r="H1522" t="str">
        <f>INDEX('Bảng Giá'!$N$2:$N$46,MATCH('References data'!G1522,'Bảng Giá'!$Q$2:$Q$46,0))</f>
        <v>Nội Tỉnh</v>
      </c>
    </row>
    <row r="1523" spans="1:8" x14ac:dyDescent="0.25">
      <c r="A1523" s="12" t="s">
        <v>2739</v>
      </c>
      <c r="B1523" t="s">
        <v>2648</v>
      </c>
      <c r="C1523" s="45" t="str">
        <f>INDEX('Bảng Giá'!$L$2:$L$64,MATCH(TRIM('References data'!B1523),'Bảng Giá'!$K$2:$K$64,0))</f>
        <v>Hồ Chí Minh</v>
      </c>
      <c r="D1523" s="43" t="s">
        <v>2653</v>
      </c>
      <c r="E1523" t="s">
        <v>2648</v>
      </c>
      <c r="F1523" t="str">
        <f>INDEX('Bảng Giá'!$L$2:$L$64,MATCH(TRIM('References data'!E1523),'Bảng Giá'!$K$2:$K$64,0))</f>
        <v>Hồ Chí Minh</v>
      </c>
      <c r="G1523" t="str">
        <f t="shared" si="23"/>
        <v>Hồ Chí Minh-Hồ Chí Minh</v>
      </c>
      <c r="H1523" t="str">
        <f>INDEX('Bảng Giá'!$N$2:$N$46,MATCH('References data'!G1523,'Bảng Giá'!$Q$2:$Q$46,0))</f>
        <v>Nội Tỉnh</v>
      </c>
    </row>
    <row r="1524" spans="1:8" x14ac:dyDescent="0.25">
      <c r="A1524" s="12" t="s">
        <v>2659</v>
      </c>
      <c r="B1524" t="s">
        <v>2648</v>
      </c>
      <c r="C1524" s="45" t="str">
        <f>INDEX('Bảng Giá'!$L$2:$L$64,MATCH(TRIM('References data'!B1524),'Bảng Giá'!$K$2:$K$64,0))</f>
        <v>Hồ Chí Minh</v>
      </c>
      <c r="D1524" s="43" t="s">
        <v>2653</v>
      </c>
      <c r="E1524" t="s">
        <v>2648</v>
      </c>
      <c r="F1524" t="str">
        <f>INDEX('Bảng Giá'!$L$2:$L$64,MATCH(TRIM('References data'!E1524),'Bảng Giá'!$K$2:$K$64,0))</f>
        <v>Hồ Chí Minh</v>
      </c>
      <c r="G1524" t="str">
        <f t="shared" si="23"/>
        <v>Hồ Chí Minh-Hồ Chí Minh</v>
      </c>
      <c r="H1524" t="str">
        <f>INDEX('Bảng Giá'!$N$2:$N$46,MATCH('References data'!G1524,'Bảng Giá'!$Q$2:$Q$46,0))</f>
        <v>Nội Tỉnh</v>
      </c>
    </row>
    <row r="1525" spans="1:8" x14ac:dyDescent="0.25">
      <c r="A1525" s="12" t="s">
        <v>3015</v>
      </c>
      <c r="B1525" t="s">
        <v>2648</v>
      </c>
      <c r="C1525" s="45" t="str">
        <f>INDEX('Bảng Giá'!$L$2:$L$64,MATCH(TRIM('References data'!B1525),'Bảng Giá'!$K$2:$K$64,0))</f>
        <v>Hồ Chí Minh</v>
      </c>
      <c r="D1525" s="43" t="s">
        <v>2653</v>
      </c>
      <c r="E1525" t="s">
        <v>2648</v>
      </c>
      <c r="F1525" t="str">
        <f>INDEX('Bảng Giá'!$L$2:$L$64,MATCH(TRIM('References data'!E1525),'Bảng Giá'!$K$2:$K$64,0))</f>
        <v>Hồ Chí Minh</v>
      </c>
      <c r="G1525" t="str">
        <f t="shared" si="23"/>
        <v>Hồ Chí Minh-Hồ Chí Minh</v>
      </c>
      <c r="H1525" t="str">
        <f>INDEX('Bảng Giá'!$N$2:$N$46,MATCH('References data'!G1525,'Bảng Giá'!$Q$2:$Q$46,0))</f>
        <v>Nội Tỉnh</v>
      </c>
    </row>
    <row r="1526" spans="1:8" x14ac:dyDescent="0.25">
      <c r="A1526" s="12" t="s">
        <v>2672</v>
      </c>
      <c r="B1526" t="s">
        <v>2648</v>
      </c>
      <c r="C1526" s="45" t="str">
        <f>INDEX('Bảng Giá'!$L$2:$L$64,MATCH(TRIM('References data'!B1526),'Bảng Giá'!$K$2:$K$64,0))</f>
        <v>Hồ Chí Minh</v>
      </c>
      <c r="D1526" s="43" t="s">
        <v>2653</v>
      </c>
      <c r="E1526" t="s">
        <v>2648</v>
      </c>
      <c r="F1526" t="str">
        <f>INDEX('Bảng Giá'!$L$2:$L$64,MATCH(TRIM('References data'!E1526),'Bảng Giá'!$K$2:$K$64,0))</f>
        <v>Hồ Chí Minh</v>
      </c>
      <c r="G1526" t="str">
        <f t="shared" si="23"/>
        <v>Hồ Chí Minh-Hồ Chí Minh</v>
      </c>
      <c r="H1526" t="str">
        <f>INDEX('Bảng Giá'!$N$2:$N$46,MATCH('References data'!G1526,'Bảng Giá'!$Q$2:$Q$46,0))</f>
        <v>Nội Tỉnh</v>
      </c>
    </row>
    <row r="1527" spans="1:8" x14ac:dyDescent="0.25">
      <c r="A1527" s="12" t="s">
        <v>3014</v>
      </c>
      <c r="B1527" t="s">
        <v>2648</v>
      </c>
      <c r="C1527" s="45" t="str">
        <f>INDEX('Bảng Giá'!$L$2:$L$64,MATCH(TRIM('References data'!B1527),'Bảng Giá'!$K$2:$K$64,0))</f>
        <v>Hồ Chí Minh</v>
      </c>
      <c r="D1527" s="43" t="s">
        <v>2653</v>
      </c>
      <c r="E1527" t="s">
        <v>2648</v>
      </c>
      <c r="F1527" t="str">
        <f>INDEX('Bảng Giá'!$L$2:$L$64,MATCH(TRIM('References data'!E1527),'Bảng Giá'!$K$2:$K$64,0))</f>
        <v>Hồ Chí Minh</v>
      </c>
      <c r="G1527" t="str">
        <f t="shared" si="23"/>
        <v>Hồ Chí Minh-Hồ Chí Minh</v>
      </c>
      <c r="H1527" t="str">
        <f>INDEX('Bảng Giá'!$N$2:$N$46,MATCH('References data'!G1527,'Bảng Giá'!$Q$2:$Q$46,0))</f>
        <v>Nội Tỉnh</v>
      </c>
    </row>
    <row r="1528" spans="1:8" x14ac:dyDescent="0.25">
      <c r="A1528" s="12" t="s">
        <v>2647</v>
      </c>
      <c r="B1528" t="s">
        <v>2648</v>
      </c>
      <c r="C1528" s="45" t="str">
        <f>INDEX('Bảng Giá'!$L$2:$L$64,MATCH(TRIM('References data'!B1528),'Bảng Giá'!$K$2:$K$64,0))</f>
        <v>Hồ Chí Minh</v>
      </c>
      <c r="D1528" s="43" t="s">
        <v>2653</v>
      </c>
      <c r="E1528" t="s">
        <v>2648</v>
      </c>
      <c r="F1528" t="str">
        <f>INDEX('Bảng Giá'!$L$2:$L$64,MATCH(TRIM('References data'!E1528),'Bảng Giá'!$K$2:$K$64,0))</f>
        <v>Hồ Chí Minh</v>
      </c>
      <c r="G1528" t="str">
        <f t="shared" si="23"/>
        <v>Hồ Chí Minh-Hồ Chí Minh</v>
      </c>
      <c r="H1528" t="str">
        <f>INDEX('Bảng Giá'!$N$2:$N$46,MATCH('References data'!G1528,'Bảng Giá'!$Q$2:$Q$46,0))</f>
        <v>Nội Tỉnh</v>
      </c>
    </row>
    <row r="1529" spans="1:8" x14ac:dyDescent="0.25">
      <c r="A1529" s="12" t="s">
        <v>2659</v>
      </c>
      <c r="B1529" t="s">
        <v>2648</v>
      </c>
      <c r="C1529" s="45" t="str">
        <f>INDEX('Bảng Giá'!$L$2:$L$64,MATCH(TRIM('References data'!B1529),'Bảng Giá'!$K$2:$K$64,0))</f>
        <v>Hồ Chí Minh</v>
      </c>
      <c r="D1529" s="43" t="s">
        <v>2653</v>
      </c>
      <c r="E1529" t="s">
        <v>2648</v>
      </c>
      <c r="F1529" t="str">
        <f>INDEX('Bảng Giá'!$L$2:$L$64,MATCH(TRIM('References data'!E1529),'Bảng Giá'!$K$2:$K$64,0))</f>
        <v>Hồ Chí Minh</v>
      </c>
      <c r="G1529" t="str">
        <f t="shared" si="23"/>
        <v>Hồ Chí Minh-Hồ Chí Minh</v>
      </c>
      <c r="H1529" t="str">
        <f>INDEX('Bảng Giá'!$N$2:$N$46,MATCH('References data'!G1529,'Bảng Giá'!$Q$2:$Q$46,0))</f>
        <v>Nội Tỉnh</v>
      </c>
    </row>
    <row r="1530" spans="1:8" x14ac:dyDescent="0.25">
      <c r="A1530" s="12" t="s">
        <v>3012</v>
      </c>
      <c r="B1530" t="s">
        <v>2648</v>
      </c>
      <c r="C1530" s="45" t="str">
        <f>INDEX('Bảng Giá'!$L$2:$L$64,MATCH(TRIM('References data'!B1530),'Bảng Giá'!$K$2:$K$64,0))</f>
        <v>Hồ Chí Minh</v>
      </c>
      <c r="D1530" s="43" t="s">
        <v>2653</v>
      </c>
      <c r="E1530" t="s">
        <v>2648</v>
      </c>
      <c r="F1530" t="str">
        <f>INDEX('Bảng Giá'!$L$2:$L$64,MATCH(TRIM('References data'!E1530),'Bảng Giá'!$K$2:$K$64,0))</f>
        <v>Hồ Chí Minh</v>
      </c>
      <c r="G1530" t="str">
        <f t="shared" si="23"/>
        <v>Hồ Chí Minh-Hồ Chí Minh</v>
      </c>
      <c r="H1530" t="str">
        <f>INDEX('Bảng Giá'!$N$2:$N$46,MATCH('References data'!G1530,'Bảng Giá'!$Q$2:$Q$46,0))</f>
        <v>Nội Tỉnh</v>
      </c>
    </row>
    <row r="1531" spans="1:8" x14ac:dyDescent="0.25">
      <c r="A1531" s="12" t="s">
        <v>3012</v>
      </c>
      <c r="B1531" t="s">
        <v>2648</v>
      </c>
      <c r="C1531" s="45" t="str">
        <f>INDEX('Bảng Giá'!$L$2:$L$64,MATCH(TRIM('References data'!B1531),'Bảng Giá'!$K$2:$K$64,0))</f>
        <v>Hồ Chí Minh</v>
      </c>
      <c r="D1531" s="43" t="s">
        <v>2653</v>
      </c>
      <c r="E1531" t="s">
        <v>2648</v>
      </c>
      <c r="F1531" t="str">
        <f>INDEX('Bảng Giá'!$L$2:$L$64,MATCH(TRIM('References data'!E1531),'Bảng Giá'!$K$2:$K$64,0))</f>
        <v>Hồ Chí Minh</v>
      </c>
      <c r="G1531" t="str">
        <f t="shared" si="23"/>
        <v>Hồ Chí Minh-Hồ Chí Minh</v>
      </c>
      <c r="H1531" t="str">
        <f>INDEX('Bảng Giá'!$N$2:$N$46,MATCH('References data'!G1531,'Bảng Giá'!$Q$2:$Q$46,0))</f>
        <v>Nội Tỉnh</v>
      </c>
    </row>
    <row r="1532" spans="1:8" x14ac:dyDescent="0.25">
      <c r="A1532" s="12" t="s">
        <v>3015</v>
      </c>
      <c r="B1532" t="s">
        <v>2648</v>
      </c>
      <c r="C1532" s="45" t="str">
        <f>INDEX('Bảng Giá'!$L$2:$L$64,MATCH(TRIM('References data'!B1532),'Bảng Giá'!$K$2:$K$64,0))</f>
        <v>Hồ Chí Minh</v>
      </c>
      <c r="D1532" s="43" t="s">
        <v>2653</v>
      </c>
      <c r="E1532" t="s">
        <v>2648</v>
      </c>
      <c r="F1532" t="str">
        <f>INDEX('Bảng Giá'!$L$2:$L$64,MATCH(TRIM('References data'!E1532),'Bảng Giá'!$K$2:$K$64,0))</f>
        <v>Hồ Chí Minh</v>
      </c>
      <c r="G1532" t="str">
        <f t="shared" si="23"/>
        <v>Hồ Chí Minh-Hồ Chí Minh</v>
      </c>
      <c r="H1532" t="str">
        <f>INDEX('Bảng Giá'!$N$2:$N$46,MATCH('References data'!G1532,'Bảng Giá'!$Q$2:$Q$46,0))</f>
        <v>Nội Tỉnh</v>
      </c>
    </row>
    <row r="1533" spans="1:8" x14ac:dyDescent="0.25">
      <c r="A1533" s="12" t="s">
        <v>2739</v>
      </c>
      <c r="B1533" t="s">
        <v>2648</v>
      </c>
      <c r="C1533" s="45" t="str">
        <f>INDEX('Bảng Giá'!$L$2:$L$64,MATCH(TRIM('References data'!B1533),'Bảng Giá'!$K$2:$K$64,0))</f>
        <v>Hồ Chí Minh</v>
      </c>
      <c r="D1533" s="43" t="s">
        <v>2653</v>
      </c>
      <c r="E1533" t="s">
        <v>2648</v>
      </c>
      <c r="F1533" t="str">
        <f>INDEX('Bảng Giá'!$L$2:$L$64,MATCH(TRIM('References data'!E1533),'Bảng Giá'!$K$2:$K$64,0))</f>
        <v>Hồ Chí Minh</v>
      </c>
      <c r="G1533" t="str">
        <f t="shared" si="23"/>
        <v>Hồ Chí Minh-Hồ Chí Minh</v>
      </c>
      <c r="H1533" t="str">
        <f>INDEX('Bảng Giá'!$N$2:$N$46,MATCH('References data'!G1533,'Bảng Giá'!$Q$2:$Q$46,0))</f>
        <v>Nội Tỉnh</v>
      </c>
    </row>
    <row r="1534" spans="1:8" x14ac:dyDescent="0.25">
      <c r="A1534" s="12" t="s">
        <v>3012</v>
      </c>
      <c r="B1534" t="s">
        <v>2648</v>
      </c>
      <c r="C1534" s="45" t="str">
        <f>INDEX('Bảng Giá'!$L$2:$L$64,MATCH(TRIM('References data'!B1534),'Bảng Giá'!$K$2:$K$64,0))</f>
        <v>Hồ Chí Minh</v>
      </c>
      <c r="D1534" s="43" t="s">
        <v>2653</v>
      </c>
      <c r="E1534" t="s">
        <v>2648</v>
      </c>
      <c r="F1534" t="str">
        <f>INDEX('Bảng Giá'!$L$2:$L$64,MATCH(TRIM('References data'!E1534),'Bảng Giá'!$K$2:$K$64,0))</f>
        <v>Hồ Chí Minh</v>
      </c>
      <c r="G1534" t="str">
        <f t="shared" si="23"/>
        <v>Hồ Chí Minh-Hồ Chí Minh</v>
      </c>
      <c r="H1534" t="str">
        <f>INDEX('Bảng Giá'!$N$2:$N$46,MATCH('References data'!G1534,'Bảng Giá'!$Q$2:$Q$46,0))</f>
        <v>Nội Tỉnh</v>
      </c>
    </row>
    <row r="1535" spans="1:8" x14ac:dyDescent="0.25">
      <c r="A1535" s="12" t="s">
        <v>3011</v>
      </c>
      <c r="B1535" t="s">
        <v>2648</v>
      </c>
      <c r="C1535" s="45" t="str">
        <f>INDEX('Bảng Giá'!$L$2:$L$64,MATCH(TRIM('References data'!B1535),'Bảng Giá'!$K$2:$K$64,0))</f>
        <v>Hồ Chí Minh</v>
      </c>
      <c r="D1535" s="43" t="s">
        <v>3019</v>
      </c>
      <c r="E1535" t="s">
        <v>2648</v>
      </c>
      <c r="F1535" t="str">
        <f>INDEX('Bảng Giá'!$L$2:$L$64,MATCH(TRIM('References data'!E1535),'Bảng Giá'!$K$2:$K$64,0))</f>
        <v>Hồ Chí Minh</v>
      </c>
      <c r="G1535" t="str">
        <f t="shared" si="23"/>
        <v>Hồ Chí Minh-Hồ Chí Minh</v>
      </c>
      <c r="H1535" t="str">
        <f>INDEX('Bảng Giá'!$N$2:$N$46,MATCH('References data'!G1535,'Bảng Giá'!$Q$2:$Q$46,0))</f>
        <v>Nội Tỉnh</v>
      </c>
    </row>
    <row r="1536" spans="1:8" x14ac:dyDescent="0.25">
      <c r="A1536" s="12" t="s">
        <v>3013</v>
      </c>
      <c r="B1536" t="s">
        <v>2648</v>
      </c>
      <c r="C1536" s="45" t="str">
        <f>INDEX('Bảng Giá'!$L$2:$L$64,MATCH(TRIM('References data'!B1536),'Bảng Giá'!$K$2:$K$64,0))</f>
        <v>Hồ Chí Minh</v>
      </c>
      <c r="D1536" s="43" t="s">
        <v>2653</v>
      </c>
      <c r="E1536" t="s">
        <v>2648</v>
      </c>
      <c r="F1536" t="str">
        <f>INDEX('Bảng Giá'!$L$2:$L$64,MATCH(TRIM('References data'!E1536),'Bảng Giá'!$K$2:$K$64,0))</f>
        <v>Hồ Chí Minh</v>
      </c>
      <c r="G1536" t="str">
        <f t="shared" si="23"/>
        <v>Hồ Chí Minh-Hồ Chí Minh</v>
      </c>
      <c r="H1536" t="str">
        <f>INDEX('Bảng Giá'!$N$2:$N$46,MATCH('References data'!G1536,'Bảng Giá'!$Q$2:$Q$46,0))</f>
        <v>Nội Tỉnh</v>
      </c>
    </row>
    <row r="1537" spans="1:8" x14ac:dyDescent="0.25">
      <c r="A1537" s="12" t="s">
        <v>2782</v>
      </c>
      <c r="B1537" t="s">
        <v>2648</v>
      </c>
      <c r="C1537" s="45" t="str">
        <f>INDEX('Bảng Giá'!$L$2:$L$64,MATCH(TRIM('References data'!B1537),'Bảng Giá'!$K$2:$K$64,0))</f>
        <v>Hồ Chí Minh</v>
      </c>
      <c r="D1537" s="43" t="s">
        <v>2653</v>
      </c>
      <c r="E1537" t="s">
        <v>2648</v>
      </c>
      <c r="F1537" t="str">
        <f>INDEX('Bảng Giá'!$L$2:$L$64,MATCH(TRIM('References data'!E1537),'Bảng Giá'!$K$2:$K$64,0))</f>
        <v>Hồ Chí Minh</v>
      </c>
      <c r="G1537" t="str">
        <f t="shared" si="23"/>
        <v>Hồ Chí Minh-Hồ Chí Minh</v>
      </c>
      <c r="H1537" t="str">
        <f>INDEX('Bảng Giá'!$N$2:$N$46,MATCH('References data'!G1537,'Bảng Giá'!$Q$2:$Q$46,0))</f>
        <v>Nội Tỉnh</v>
      </c>
    </row>
    <row r="1538" spans="1:8" x14ac:dyDescent="0.25">
      <c r="A1538" s="12" t="s">
        <v>3015</v>
      </c>
      <c r="B1538" t="s">
        <v>2648</v>
      </c>
      <c r="C1538" s="45" t="str">
        <f>INDEX('Bảng Giá'!$L$2:$L$64,MATCH(TRIM('References data'!B1538),'Bảng Giá'!$K$2:$K$64,0))</f>
        <v>Hồ Chí Minh</v>
      </c>
      <c r="D1538" s="43" t="s">
        <v>2653</v>
      </c>
      <c r="E1538" t="s">
        <v>2648</v>
      </c>
      <c r="F1538" t="str">
        <f>INDEX('Bảng Giá'!$L$2:$L$64,MATCH(TRIM('References data'!E1538),'Bảng Giá'!$K$2:$K$64,0))</f>
        <v>Hồ Chí Minh</v>
      </c>
      <c r="G1538" t="str">
        <f t="shared" si="23"/>
        <v>Hồ Chí Minh-Hồ Chí Minh</v>
      </c>
      <c r="H1538" t="str">
        <f>INDEX('Bảng Giá'!$N$2:$N$46,MATCH('References data'!G1538,'Bảng Giá'!$Q$2:$Q$46,0))</f>
        <v>Nội Tỉnh</v>
      </c>
    </row>
    <row r="1539" spans="1:8" x14ac:dyDescent="0.25">
      <c r="A1539" s="12" t="s">
        <v>3012</v>
      </c>
      <c r="B1539" t="s">
        <v>2648</v>
      </c>
      <c r="C1539" s="45" t="str">
        <f>INDEX('Bảng Giá'!$L$2:$L$64,MATCH(TRIM('References data'!B1539),'Bảng Giá'!$K$2:$K$64,0))</f>
        <v>Hồ Chí Minh</v>
      </c>
      <c r="D1539" s="43" t="s">
        <v>2653</v>
      </c>
      <c r="E1539" t="s">
        <v>2648</v>
      </c>
      <c r="F1539" t="str">
        <f>INDEX('Bảng Giá'!$L$2:$L$64,MATCH(TRIM('References data'!E1539),'Bảng Giá'!$K$2:$K$64,0))</f>
        <v>Hồ Chí Minh</v>
      </c>
      <c r="G1539" t="str">
        <f t="shared" si="23"/>
        <v>Hồ Chí Minh-Hồ Chí Minh</v>
      </c>
      <c r="H1539" t="str">
        <f>INDEX('Bảng Giá'!$N$2:$N$46,MATCH('References data'!G1539,'Bảng Giá'!$Q$2:$Q$46,0))</f>
        <v>Nội Tỉnh</v>
      </c>
    </row>
    <row r="1540" spans="1:8" x14ac:dyDescent="0.25">
      <c r="A1540" s="12" t="s">
        <v>2782</v>
      </c>
      <c r="B1540" t="s">
        <v>2648</v>
      </c>
      <c r="C1540" s="45" t="str">
        <f>INDEX('Bảng Giá'!$L$2:$L$64,MATCH(TRIM('References data'!B1540),'Bảng Giá'!$K$2:$K$64,0))</f>
        <v>Hồ Chí Minh</v>
      </c>
      <c r="D1540" s="43" t="s">
        <v>2653</v>
      </c>
      <c r="E1540" t="s">
        <v>2648</v>
      </c>
      <c r="F1540" t="str">
        <f>INDEX('Bảng Giá'!$L$2:$L$64,MATCH(TRIM('References data'!E1540),'Bảng Giá'!$K$2:$K$64,0))</f>
        <v>Hồ Chí Minh</v>
      </c>
      <c r="G1540" t="str">
        <f t="shared" ref="G1540:G1603" si="24">C1540&amp;"-"&amp;F1540</f>
        <v>Hồ Chí Minh-Hồ Chí Minh</v>
      </c>
      <c r="H1540" t="str">
        <f>INDEX('Bảng Giá'!$N$2:$N$46,MATCH('References data'!G1540,'Bảng Giá'!$Q$2:$Q$46,0))</f>
        <v>Nội Tỉnh</v>
      </c>
    </row>
    <row r="1541" spans="1:8" x14ac:dyDescent="0.25">
      <c r="A1541" s="12" t="s">
        <v>3015</v>
      </c>
      <c r="B1541" t="s">
        <v>2648</v>
      </c>
      <c r="C1541" s="45" t="str">
        <f>INDEX('Bảng Giá'!$L$2:$L$64,MATCH(TRIM('References data'!B1541),'Bảng Giá'!$K$2:$K$64,0))</f>
        <v>Hồ Chí Minh</v>
      </c>
      <c r="D1541" s="43" t="s">
        <v>2653</v>
      </c>
      <c r="E1541" t="s">
        <v>2648</v>
      </c>
      <c r="F1541" t="str">
        <f>INDEX('Bảng Giá'!$L$2:$L$64,MATCH(TRIM('References data'!E1541),'Bảng Giá'!$K$2:$K$64,0))</f>
        <v>Hồ Chí Minh</v>
      </c>
      <c r="G1541" t="str">
        <f t="shared" si="24"/>
        <v>Hồ Chí Minh-Hồ Chí Minh</v>
      </c>
      <c r="H1541" t="str">
        <f>INDEX('Bảng Giá'!$N$2:$N$46,MATCH('References data'!G1541,'Bảng Giá'!$Q$2:$Q$46,0))</f>
        <v>Nội Tỉnh</v>
      </c>
    </row>
    <row r="1542" spans="1:8" x14ac:dyDescent="0.25">
      <c r="A1542" s="12" t="s">
        <v>2722</v>
      </c>
      <c r="B1542" t="s">
        <v>2648</v>
      </c>
      <c r="C1542" s="45" t="str">
        <f>INDEX('Bảng Giá'!$L$2:$L$64,MATCH(TRIM('References data'!B1542),'Bảng Giá'!$K$2:$K$64,0))</f>
        <v>Hồ Chí Minh</v>
      </c>
      <c r="D1542" s="43" t="s">
        <v>2653</v>
      </c>
      <c r="E1542" t="s">
        <v>2648</v>
      </c>
      <c r="F1542" t="str">
        <f>INDEX('Bảng Giá'!$L$2:$L$64,MATCH(TRIM('References data'!E1542),'Bảng Giá'!$K$2:$K$64,0))</f>
        <v>Hồ Chí Minh</v>
      </c>
      <c r="G1542" t="str">
        <f t="shared" si="24"/>
        <v>Hồ Chí Minh-Hồ Chí Minh</v>
      </c>
      <c r="H1542" t="str">
        <f>INDEX('Bảng Giá'!$N$2:$N$46,MATCH('References data'!G1542,'Bảng Giá'!$Q$2:$Q$46,0))</f>
        <v>Nội Tỉnh</v>
      </c>
    </row>
    <row r="1543" spans="1:8" x14ac:dyDescent="0.25">
      <c r="A1543" s="12" t="s">
        <v>2722</v>
      </c>
      <c r="B1543" t="s">
        <v>2648</v>
      </c>
      <c r="C1543" s="45" t="str">
        <f>INDEX('Bảng Giá'!$L$2:$L$64,MATCH(TRIM('References data'!B1543),'Bảng Giá'!$K$2:$K$64,0))</f>
        <v>Hồ Chí Minh</v>
      </c>
      <c r="D1543" s="43" t="s">
        <v>2653</v>
      </c>
      <c r="E1543" t="s">
        <v>2648</v>
      </c>
      <c r="F1543" t="str">
        <f>INDEX('Bảng Giá'!$L$2:$L$64,MATCH(TRIM('References data'!E1543),'Bảng Giá'!$K$2:$K$64,0))</f>
        <v>Hồ Chí Minh</v>
      </c>
      <c r="G1543" t="str">
        <f t="shared" si="24"/>
        <v>Hồ Chí Minh-Hồ Chí Minh</v>
      </c>
      <c r="H1543" t="str">
        <f>INDEX('Bảng Giá'!$N$2:$N$46,MATCH('References data'!G1543,'Bảng Giá'!$Q$2:$Q$46,0))</f>
        <v>Nội Tỉnh</v>
      </c>
    </row>
    <row r="1544" spans="1:8" x14ac:dyDescent="0.25">
      <c r="A1544" s="12" t="s">
        <v>2782</v>
      </c>
      <c r="B1544" t="s">
        <v>2648</v>
      </c>
      <c r="C1544" s="45" t="str">
        <f>INDEX('Bảng Giá'!$L$2:$L$64,MATCH(TRIM('References data'!B1544),'Bảng Giá'!$K$2:$K$64,0))</f>
        <v>Hồ Chí Minh</v>
      </c>
      <c r="D1544" s="43" t="s">
        <v>2653</v>
      </c>
      <c r="E1544" t="s">
        <v>2648</v>
      </c>
      <c r="F1544" t="str">
        <f>INDEX('Bảng Giá'!$L$2:$L$64,MATCH(TRIM('References data'!E1544),'Bảng Giá'!$K$2:$K$64,0))</f>
        <v>Hồ Chí Minh</v>
      </c>
      <c r="G1544" t="str">
        <f t="shared" si="24"/>
        <v>Hồ Chí Minh-Hồ Chí Minh</v>
      </c>
      <c r="H1544" t="str">
        <f>INDEX('Bảng Giá'!$N$2:$N$46,MATCH('References data'!G1544,'Bảng Giá'!$Q$2:$Q$46,0))</f>
        <v>Nội Tỉnh</v>
      </c>
    </row>
    <row r="1545" spans="1:8" x14ac:dyDescent="0.25">
      <c r="A1545" s="12" t="s">
        <v>2659</v>
      </c>
      <c r="B1545" t="s">
        <v>2648</v>
      </c>
      <c r="C1545" s="45" t="str">
        <f>INDEX('Bảng Giá'!$L$2:$L$64,MATCH(TRIM('References data'!B1545),'Bảng Giá'!$K$2:$K$64,0))</f>
        <v>Hồ Chí Minh</v>
      </c>
      <c r="D1545" s="43" t="s">
        <v>2653</v>
      </c>
      <c r="E1545" t="s">
        <v>2648</v>
      </c>
      <c r="F1545" t="str">
        <f>INDEX('Bảng Giá'!$L$2:$L$64,MATCH(TRIM('References data'!E1545),'Bảng Giá'!$K$2:$K$64,0))</f>
        <v>Hồ Chí Minh</v>
      </c>
      <c r="G1545" t="str">
        <f t="shared" si="24"/>
        <v>Hồ Chí Minh-Hồ Chí Minh</v>
      </c>
      <c r="H1545" t="str">
        <f>INDEX('Bảng Giá'!$N$2:$N$46,MATCH('References data'!G1545,'Bảng Giá'!$Q$2:$Q$46,0))</f>
        <v>Nội Tỉnh</v>
      </c>
    </row>
    <row r="1546" spans="1:8" x14ac:dyDescent="0.25">
      <c r="A1546" s="12" t="s">
        <v>2659</v>
      </c>
      <c r="B1546" t="s">
        <v>2648</v>
      </c>
      <c r="C1546" s="45" t="str">
        <f>INDEX('Bảng Giá'!$L$2:$L$64,MATCH(TRIM('References data'!B1546),'Bảng Giá'!$K$2:$K$64,0))</f>
        <v>Hồ Chí Minh</v>
      </c>
      <c r="D1546" s="43" t="s">
        <v>2653</v>
      </c>
      <c r="E1546" t="s">
        <v>2648</v>
      </c>
      <c r="F1546" t="str">
        <f>INDEX('Bảng Giá'!$L$2:$L$64,MATCH(TRIM('References data'!E1546),'Bảng Giá'!$K$2:$K$64,0))</f>
        <v>Hồ Chí Minh</v>
      </c>
      <c r="G1546" t="str">
        <f t="shared" si="24"/>
        <v>Hồ Chí Minh-Hồ Chí Minh</v>
      </c>
      <c r="H1546" t="str">
        <f>INDEX('Bảng Giá'!$N$2:$N$46,MATCH('References data'!G1546,'Bảng Giá'!$Q$2:$Q$46,0))</f>
        <v>Nội Tỉnh</v>
      </c>
    </row>
    <row r="1547" spans="1:8" x14ac:dyDescent="0.25">
      <c r="A1547" s="12" t="s">
        <v>2672</v>
      </c>
      <c r="B1547" t="s">
        <v>2648</v>
      </c>
      <c r="C1547" s="45" t="str">
        <f>INDEX('Bảng Giá'!$L$2:$L$64,MATCH(TRIM('References data'!B1547),'Bảng Giá'!$K$2:$K$64,0))</f>
        <v>Hồ Chí Minh</v>
      </c>
      <c r="D1547" s="43" t="s">
        <v>2653</v>
      </c>
      <c r="E1547" t="s">
        <v>2648</v>
      </c>
      <c r="F1547" t="str">
        <f>INDEX('Bảng Giá'!$L$2:$L$64,MATCH(TRIM('References data'!E1547),'Bảng Giá'!$K$2:$K$64,0))</f>
        <v>Hồ Chí Minh</v>
      </c>
      <c r="G1547" t="str">
        <f t="shared" si="24"/>
        <v>Hồ Chí Minh-Hồ Chí Minh</v>
      </c>
      <c r="H1547" t="str">
        <f>INDEX('Bảng Giá'!$N$2:$N$46,MATCH('References data'!G1547,'Bảng Giá'!$Q$2:$Q$46,0))</f>
        <v>Nội Tỉnh</v>
      </c>
    </row>
    <row r="1548" spans="1:8" x14ac:dyDescent="0.25">
      <c r="A1548" s="12" t="s">
        <v>3016</v>
      </c>
      <c r="B1548" t="s">
        <v>2648</v>
      </c>
      <c r="C1548" s="45" t="str">
        <f>INDEX('Bảng Giá'!$L$2:$L$64,MATCH(TRIM('References data'!B1548),'Bảng Giá'!$K$2:$K$64,0))</f>
        <v>Hồ Chí Minh</v>
      </c>
      <c r="D1548" s="43" t="s">
        <v>2653</v>
      </c>
      <c r="E1548" t="s">
        <v>2648</v>
      </c>
      <c r="F1548" t="str">
        <f>INDEX('Bảng Giá'!$L$2:$L$64,MATCH(TRIM('References data'!E1548),'Bảng Giá'!$K$2:$K$64,0))</f>
        <v>Hồ Chí Minh</v>
      </c>
      <c r="G1548" t="str">
        <f t="shared" si="24"/>
        <v>Hồ Chí Minh-Hồ Chí Minh</v>
      </c>
      <c r="H1548" t="str">
        <f>INDEX('Bảng Giá'!$N$2:$N$46,MATCH('References data'!G1548,'Bảng Giá'!$Q$2:$Q$46,0))</f>
        <v>Nội Tỉnh</v>
      </c>
    </row>
    <row r="1549" spans="1:8" x14ac:dyDescent="0.25">
      <c r="A1549" s="12" t="s">
        <v>3012</v>
      </c>
      <c r="B1549" t="s">
        <v>2648</v>
      </c>
      <c r="C1549" s="45" t="str">
        <f>INDEX('Bảng Giá'!$L$2:$L$64,MATCH(TRIM('References data'!B1549),'Bảng Giá'!$K$2:$K$64,0))</f>
        <v>Hồ Chí Minh</v>
      </c>
      <c r="D1549" s="43" t="s">
        <v>2653</v>
      </c>
      <c r="E1549" t="s">
        <v>2648</v>
      </c>
      <c r="F1549" t="str">
        <f>INDEX('Bảng Giá'!$L$2:$L$64,MATCH(TRIM('References data'!E1549),'Bảng Giá'!$K$2:$K$64,0))</f>
        <v>Hồ Chí Minh</v>
      </c>
      <c r="G1549" t="str">
        <f t="shared" si="24"/>
        <v>Hồ Chí Minh-Hồ Chí Minh</v>
      </c>
      <c r="H1549" t="str">
        <f>INDEX('Bảng Giá'!$N$2:$N$46,MATCH('References data'!G1549,'Bảng Giá'!$Q$2:$Q$46,0))</f>
        <v>Nội Tỉnh</v>
      </c>
    </row>
    <row r="1550" spans="1:8" x14ac:dyDescent="0.25">
      <c r="A1550" s="12" t="s">
        <v>3012</v>
      </c>
      <c r="B1550" t="s">
        <v>2648</v>
      </c>
      <c r="C1550" s="45" t="str">
        <f>INDEX('Bảng Giá'!$L$2:$L$64,MATCH(TRIM('References data'!B1550),'Bảng Giá'!$K$2:$K$64,0))</f>
        <v>Hồ Chí Minh</v>
      </c>
      <c r="D1550" s="43" t="s">
        <v>2653</v>
      </c>
      <c r="E1550" t="s">
        <v>2648</v>
      </c>
      <c r="F1550" t="str">
        <f>INDEX('Bảng Giá'!$L$2:$L$64,MATCH(TRIM('References data'!E1550),'Bảng Giá'!$K$2:$K$64,0))</f>
        <v>Hồ Chí Minh</v>
      </c>
      <c r="G1550" t="str">
        <f t="shared" si="24"/>
        <v>Hồ Chí Minh-Hồ Chí Minh</v>
      </c>
      <c r="H1550" t="str">
        <f>INDEX('Bảng Giá'!$N$2:$N$46,MATCH('References data'!G1550,'Bảng Giá'!$Q$2:$Q$46,0))</f>
        <v>Nội Tỉnh</v>
      </c>
    </row>
    <row r="1551" spans="1:8" x14ac:dyDescent="0.25">
      <c r="A1551" s="12" t="s">
        <v>3012</v>
      </c>
      <c r="B1551" t="s">
        <v>2648</v>
      </c>
      <c r="C1551" s="45" t="str">
        <f>INDEX('Bảng Giá'!$L$2:$L$64,MATCH(TRIM('References data'!B1551),'Bảng Giá'!$K$2:$K$64,0))</f>
        <v>Hồ Chí Minh</v>
      </c>
      <c r="D1551" s="43" t="s">
        <v>2653</v>
      </c>
      <c r="E1551" t="s">
        <v>2648</v>
      </c>
      <c r="F1551" t="str">
        <f>INDEX('Bảng Giá'!$L$2:$L$64,MATCH(TRIM('References data'!E1551),'Bảng Giá'!$K$2:$K$64,0))</f>
        <v>Hồ Chí Minh</v>
      </c>
      <c r="G1551" t="str">
        <f t="shared" si="24"/>
        <v>Hồ Chí Minh-Hồ Chí Minh</v>
      </c>
      <c r="H1551" t="str">
        <f>INDEX('Bảng Giá'!$N$2:$N$46,MATCH('References data'!G1551,'Bảng Giá'!$Q$2:$Q$46,0))</f>
        <v>Nội Tỉnh</v>
      </c>
    </row>
    <row r="1552" spans="1:8" x14ac:dyDescent="0.25">
      <c r="A1552" s="12" t="s">
        <v>3014</v>
      </c>
      <c r="B1552" t="s">
        <v>2648</v>
      </c>
      <c r="C1552" s="45" t="str">
        <f>INDEX('Bảng Giá'!$L$2:$L$64,MATCH(TRIM('References data'!B1552),'Bảng Giá'!$K$2:$K$64,0))</f>
        <v>Hồ Chí Minh</v>
      </c>
      <c r="D1552" s="43" t="s">
        <v>2653</v>
      </c>
      <c r="E1552" t="s">
        <v>2648</v>
      </c>
      <c r="F1552" t="str">
        <f>INDEX('Bảng Giá'!$L$2:$L$64,MATCH(TRIM('References data'!E1552),'Bảng Giá'!$K$2:$K$64,0))</f>
        <v>Hồ Chí Minh</v>
      </c>
      <c r="G1552" t="str">
        <f t="shared" si="24"/>
        <v>Hồ Chí Minh-Hồ Chí Minh</v>
      </c>
      <c r="H1552" t="str">
        <f>INDEX('Bảng Giá'!$N$2:$N$46,MATCH('References data'!G1552,'Bảng Giá'!$Q$2:$Q$46,0))</f>
        <v>Nội Tỉnh</v>
      </c>
    </row>
    <row r="1553" spans="1:8" x14ac:dyDescent="0.25">
      <c r="A1553" s="12" t="s">
        <v>2722</v>
      </c>
      <c r="B1553" t="s">
        <v>2648</v>
      </c>
      <c r="C1553" s="45" t="str">
        <f>INDEX('Bảng Giá'!$L$2:$L$64,MATCH(TRIM('References data'!B1553),'Bảng Giá'!$K$2:$K$64,0))</f>
        <v>Hồ Chí Minh</v>
      </c>
      <c r="D1553" s="43" t="s">
        <v>2653</v>
      </c>
      <c r="E1553" t="s">
        <v>2648</v>
      </c>
      <c r="F1553" t="str">
        <f>INDEX('Bảng Giá'!$L$2:$L$64,MATCH(TRIM('References data'!E1553),'Bảng Giá'!$K$2:$K$64,0))</f>
        <v>Hồ Chí Minh</v>
      </c>
      <c r="G1553" t="str">
        <f t="shared" si="24"/>
        <v>Hồ Chí Minh-Hồ Chí Minh</v>
      </c>
      <c r="H1553" t="str">
        <f>INDEX('Bảng Giá'!$N$2:$N$46,MATCH('References data'!G1553,'Bảng Giá'!$Q$2:$Q$46,0))</f>
        <v>Nội Tỉnh</v>
      </c>
    </row>
    <row r="1554" spans="1:8" x14ac:dyDescent="0.25">
      <c r="A1554" s="12" t="s">
        <v>3015</v>
      </c>
      <c r="B1554" t="s">
        <v>2648</v>
      </c>
      <c r="C1554" s="45" t="str">
        <f>INDEX('Bảng Giá'!$L$2:$L$64,MATCH(TRIM('References data'!B1554),'Bảng Giá'!$K$2:$K$64,0))</f>
        <v>Hồ Chí Minh</v>
      </c>
      <c r="D1554" s="43" t="s">
        <v>2653</v>
      </c>
      <c r="E1554" t="s">
        <v>2648</v>
      </c>
      <c r="F1554" t="str">
        <f>INDEX('Bảng Giá'!$L$2:$L$64,MATCH(TRIM('References data'!E1554),'Bảng Giá'!$K$2:$K$64,0))</f>
        <v>Hồ Chí Minh</v>
      </c>
      <c r="G1554" t="str">
        <f t="shared" si="24"/>
        <v>Hồ Chí Minh-Hồ Chí Minh</v>
      </c>
      <c r="H1554" t="str">
        <f>INDEX('Bảng Giá'!$N$2:$N$46,MATCH('References data'!G1554,'Bảng Giá'!$Q$2:$Q$46,0))</f>
        <v>Nội Tỉnh</v>
      </c>
    </row>
    <row r="1555" spans="1:8" x14ac:dyDescent="0.25">
      <c r="A1555" s="12" t="s">
        <v>3015</v>
      </c>
      <c r="B1555" t="s">
        <v>2648</v>
      </c>
      <c r="C1555" s="45" t="str">
        <f>INDEX('Bảng Giá'!$L$2:$L$64,MATCH(TRIM('References data'!B1555),'Bảng Giá'!$K$2:$K$64,0))</f>
        <v>Hồ Chí Minh</v>
      </c>
      <c r="D1555" s="43" t="s">
        <v>2653</v>
      </c>
      <c r="E1555" t="s">
        <v>2648</v>
      </c>
      <c r="F1555" t="str">
        <f>INDEX('Bảng Giá'!$L$2:$L$64,MATCH(TRIM('References data'!E1555),'Bảng Giá'!$K$2:$K$64,0))</f>
        <v>Hồ Chí Minh</v>
      </c>
      <c r="G1555" t="str">
        <f t="shared" si="24"/>
        <v>Hồ Chí Minh-Hồ Chí Minh</v>
      </c>
      <c r="H1555" t="str">
        <f>INDEX('Bảng Giá'!$N$2:$N$46,MATCH('References data'!G1555,'Bảng Giá'!$Q$2:$Q$46,0))</f>
        <v>Nội Tỉnh</v>
      </c>
    </row>
    <row r="1556" spans="1:8" x14ac:dyDescent="0.25">
      <c r="A1556" s="12" t="s">
        <v>2737</v>
      </c>
      <c r="B1556" t="s">
        <v>2648</v>
      </c>
      <c r="C1556" s="45" t="str">
        <f>INDEX('Bảng Giá'!$L$2:$L$64,MATCH(TRIM('References data'!B1556),'Bảng Giá'!$K$2:$K$64,0))</f>
        <v>Hồ Chí Minh</v>
      </c>
      <c r="D1556" s="43" t="s">
        <v>2653</v>
      </c>
      <c r="E1556" t="s">
        <v>2648</v>
      </c>
      <c r="F1556" t="str">
        <f>INDEX('Bảng Giá'!$L$2:$L$64,MATCH(TRIM('References data'!E1556),'Bảng Giá'!$K$2:$K$64,0))</f>
        <v>Hồ Chí Minh</v>
      </c>
      <c r="G1556" t="str">
        <f t="shared" si="24"/>
        <v>Hồ Chí Minh-Hồ Chí Minh</v>
      </c>
      <c r="H1556" t="str">
        <f>INDEX('Bảng Giá'!$N$2:$N$46,MATCH('References data'!G1556,'Bảng Giá'!$Q$2:$Q$46,0))</f>
        <v>Nội Tỉnh</v>
      </c>
    </row>
    <row r="1557" spans="1:8" x14ac:dyDescent="0.25">
      <c r="A1557" s="12" t="s">
        <v>2782</v>
      </c>
      <c r="B1557" t="s">
        <v>2648</v>
      </c>
      <c r="C1557" s="45" t="str">
        <f>INDEX('Bảng Giá'!$L$2:$L$64,MATCH(TRIM('References data'!B1557),'Bảng Giá'!$K$2:$K$64,0))</f>
        <v>Hồ Chí Minh</v>
      </c>
      <c r="D1557" s="43" t="s">
        <v>2653</v>
      </c>
      <c r="E1557" t="s">
        <v>2648</v>
      </c>
      <c r="F1557" t="str">
        <f>INDEX('Bảng Giá'!$L$2:$L$64,MATCH(TRIM('References data'!E1557),'Bảng Giá'!$K$2:$K$64,0))</f>
        <v>Hồ Chí Minh</v>
      </c>
      <c r="G1557" t="str">
        <f t="shared" si="24"/>
        <v>Hồ Chí Minh-Hồ Chí Minh</v>
      </c>
      <c r="H1557" t="str">
        <f>INDEX('Bảng Giá'!$N$2:$N$46,MATCH('References data'!G1557,'Bảng Giá'!$Q$2:$Q$46,0))</f>
        <v>Nội Tỉnh</v>
      </c>
    </row>
    <row r="1558" spans="1:8" x14ac:dyDescent="0.25">
      <c r="A1558" s="12" t="s">
        <v>2647</v>
      </c>
      <c r="B1558" t="s">
        <v>2648</v>
      </c>
      <c r="C1558" s="45" t="str">
        <f>INDEX('Bảng Giá'!$L$2:$L$64,MATCH(TRIM('References data'!B1558),'Bảng Giá'!$K$2:$K$64,0))</f>
        <v>Hồ Chí Minh</v>
      </c>
      <c r="D1558" s="43" t="s">
        <v>2653</v>
      </c>
      <c r="E1558" t="s">
        <v>2648</v>
      </c>
      <c r="F1558" t="str">
        <f>INDEX('Bảng Giá'!$L$2:$L$64,MATCH(TRIM('References data'!E1558),'Bảng Giá'!$K$2:$K$64,0))</f>
        <v>Hồ Chí Minh</v>
      </c>
      <c r="G1558" t="str">
        <f t="shared" si="24"/>
        <v>Hồ Chí Minh-Hồ Chí Minh</v>
      </c>
      <c r="H1558" t="str">
        <f>INDEX('Bảng Giá'!$N$2:$N$46,MATCH('References data'!G1558,'Bảng Giá'!$Q$2:$Q$46,0))</f>
        <v>Nội Tỉnh</v>
      </c>
    </row>
    <row r="1559" spans="1:8" x14ac:dyDescent="0.25">
      <c r="A1559" s="12" t="s">
        <v>3012</v>
      </c>
      <c r="B1559" t="s">
        <v>2648</v>
      </c>
      <c r="C1559" s="45" t="str">
        <f>INDEX('Bảng Giá'!$L$2:$L$64,MATCH(TRIM('References data'!B1559),'Bảng Giá'!$K$2:$K$64,0))</f>
        <v>Hồ Chí Minh</v>
      </c>
      <c r="D1559" s="43" t="s">
        <v>2653</v>
      </c>
      <c r="E1559" t="s">
        <v>2648</v>
      </c>
      <c r="F1559" t="str">
        <f>INDEX('Bảng Giá'!$L$2:$L$64,MATCH(TRIM('References data'!E1559),'Bảng Giá'!$K$2:$K$64,0))</f>
        <v>Hồ Chí Minh</v>
      </c>
      <c r="G1559" t="str">
        <f t="shared" si="24"/>
        <v>Hồ Chí Minh-Hồ Chí Minh</v>
      </c>
      <c r="H1559" t="str">
        <f>INDEX('Bảng Giá'!$N$2:$N$46,MATCH('References data'!G1559,'Bảng Giá'!$Q$2:$Q$46,0))</f>
        <v>Nội Tỉnh</v>
      </c>
    </row>
    <row r="1560" spans="1:8" x14ac:dyDescent="0.25">
      <c r="A1560" s="12" t="s">
        <v>3015</v>
      </c>
      <c r="B1560" t="s">
        <v>2648</v>
      </c>
      <c r="C1560" s="45" t="str">
        <f>INDEX('Bảng Giá'!$L$2:$L$64,MATCH(TRIM('References data'!B1560),'Bảng Giá'!$K$2:$K$64,0))</f>
        <v>Hồ Chí Minh</v>
      </c>
      <c r="D1560" s="43" t="s">
        <v>2653</v>
      </c>
      <c r="E1560" t="s">
        <v>2648</v>
      </c>
      <c r="F1560" t="str">
        <f>INDEX('Bảng Giá'!$L$2:$L$64,MATCH(TRIM('References data'!E1560),'Bảng Giá'!$K$2:$K$64,0))</f>
        <v>Hồ Chí Minh</v>
      </c>
      <c r="G1560" t="str">
        <f t="shared" si="24"/>
        <v>Hồ Chí Minh-Hồ Chí Minh</v>
      </c>
      <c r="H1560" t="str">
        <f>INDEX('Bảng Giá'!$N$2:$N$46,MATCH('References data'!G1560,'Bảng Giá'!$Q$2:$Q$46,0))</f>
        <v>Nội Tỉnh</v>
      </c>
    </row>
    <row r="1561" spans="1:8" x14ac:dyDescent="0.25">
      <c r="A1561" s="12" t="s">
        <v>2782</v>
      </c>
      <c r="B1561" t="s">
        <v>2648</v>
      </c>
      <c r="C1561" s="45" t="str">
        <f>INDEX('Bảng Giá'!$L$2:$L$64,MATCH(TRIM('References data'!B1561),'Bảng Giá'!$K$2:$K$64,0))</f>
        <v>Hồ Chí Minh</v>
      </c>
      <c r="D1561" s="43" t="s">
        <v>2653</v>
      </c>
      <c r="E1561" t="s">
        <v>2648</v>
      </c>
      <c r="F1561" t="str">
        <f>INDEX('Bảng Giá'!$L$2:$L$64,MATCH(TRIM('References data'!E1561),'Bảng Giá'!$K$2:$K$64,0))</f>
        <v>Hồ Chí Minh</v>
      </c>
      <c r="G1561" t="str">
        <f t="shared" si="24"/>
        <v>Hồ Chí Minh-Hồ Chí Minh</v>
      </c>
      <c r="H1561" t="str">
        <f>INDEX('Bảng Giá'!$N$2:$N$46,MATCH('References data'!G1561,'Bảng Giá'!$Q$2:$Q$46,0))</f>
        <v>Nội Tỉnh</v>
      </c>
    </row>
    <row r="1562" spans="1:8" x14ac:dyDescent="0.25">
      <c r="A1562" s="12" t="s">
        <v>2722</v>
      </c>
      <c r="B1562" t="s">
        <v>2648</v>
      </c>
      <c r="C1562" s="45" t="str">
        <f>INDEX('Bảng Giá'!$L$2:$L$64,MATCH(TRIM('References data'!B1562),'Bảng Giá'!$K$2:$K$64,0))</f>
        <v>Hồ Chí Minh</v>
      </c>
      <c r="D1562" s="43" t="s">
        <v>2653</v>
      </c>
      <c r="E1562" t="s">
        <v>2648</v>
      </c>
      <c r="F1562" t="str">
        <f>INDEX('Bảng Giá'!$L$2:$L$64,MATCH(TRIM('References data'!E1562),'Bảng Giá'!$K$2:$K$64,0))</f>
        <v>Hồ Chí Minh</v>
      </c>
      <c r="G1562" t="str">
        <f t="shared" si="24"/>
        <v>Hồ Chí Minh-Hồ Chí Minh</v>
      </c>
      <c r="H1562" t="str">
        <f>INDEX('Bảng Giá'!$N$2:$N$46,MATCH('References data'!G1562,'Bảng Giá'!$Q$2:$Q$46,0))</f>
        <v>Nội Tỉnh</v>
      </c>
    </row>
    <row r="1563" spans="1:8" x14ac:dyDescent="0.25">
      <c r="A1563" s="12" t="s">
        <v>2722</v>
      </c>
      <c r="B1563" t="s">
        <v>2648</v>
      </c>
      <c r="C1563" s="45" t="str">
        <f>INDEX('Bảng Giá'!$L$2:$L$64,MATCH(TRIM('References data'!B1563),'Bảng Giá'!$K$2:$K$64,0))</f>
        <v>Hồ Chí Minh</v>
      </c>
      <c r="D1563" s="43" t="s">
        <v>2653</v>
      </c>
      <c r="E1563" t="s">
        <v>2648</v>
      </c>
      <c r="F1563" t="str">
        <f>INDEX('Bảng Giá'!$L$2:$L$64,MATCH(TRIM('References data'!E1563),'Bảng Giá'!$K$2:$K$64,0))</f>
        <v>Hồ Chí Minh</v>
      </c>
      <c r="G1563" t="str">
        <f t="shared" si="24"/>
        <v>Hồ Chí Minh-Hồ Chí Minh</v>
      </c>
      <c r="H1563" t="str">
        <f>INDEX('Bảng Giá'!$N$2:$N$46,MATCH('References data'!G1563,'Bảng Giá'!$Q$2:$Q$46,0))</f>
        <v>Nội Tỉnh</v>
      </c>
    </row>
    <row r="1564" spans="1:8" x14ac:dyDescent="0.25">
      <c r="A1564" s="12" t="s">
        <v>2659</v>
      </c>
      <c r="B1564" t="s">
        <v>2648</v>
      </c>
      <c r="C1564" s="45" t="str">
        <f>INDEX('Bảng Giá'!$L$2:$L$64,MATCH(TRIM('References data'!B1564),'Bảng Giá'!$K$2:$K$64,0))</f>
        <v>Hồ Chí Minh</v>
      </c>
      <c r="D1564" s="43" t="s">
        <v>2653</v>
      </c>
      <c r="E1564" t="s">
        <v>2648</v>
      </c>
      <c r="F1564" t="str">
        <f>INDEX('Bảng Giá'!$L$2:$L$64,MATCH(TRIM('References data'!E1564),'Bảng Giá'!$K$2:$K$64,0))</f>
        <v>Hồ Chí Minh</v>
      </c>
      <c r="G1564" t="str">
        <f t="shared" si="24"/>
        <v>Hồ Chí Minh-Hồ Chí Minh</v>
      </c>
      <c r="H1564" t="str">
        <f>INDEX('Bảng Giá'!$N$2:$N$46,MATCH('References data'!G1564,'Bảng Giá'!$Q$2:$Q$46,0))</f>
        <v>Nội Tỉnh</v>
      </c>
    </row>
    <row r="1565" spans="1:8" x14ac:dyDescent="0.25">
      <c r="A1565" s="12" t="s">
        <v>2659</v>
      </c>
      <c r="B1565" t="s">
        <v>2648</v>
      </c>
      <c r="C1565" s="45" t="str">
        <f>INDEX('Bảng Giá'!$L$2:$L$64,MATCH(TRIM('References data'!B1565),'Bảng Giá'!$K$2:$K$64,0))</f>
        <v>Hồ Chí Minh</v>
      </c>
      <c r="D1565" s="43" t="s">
        <v>2653</v>
      </c>
      <c r="E1565" t="s">
        <v>2648</v>
      </c>
      <c r="F1565" t="str">
        <f>INDEX('Bảng Giá'!$L$2:$L$64,MATCH(TRIM('References data'!E1565),'Bảng Giá'!$K$2:$K$64,0))</f>
        <v>Hồ Chí Minh</v>
      </c>
      <c r="G1565" t="str">
        <f t="shared" si="24"/>
        <v>Hồ Chí Minh-Hồ Chí Minh</v>
      </c>
      <c r="H1565" t="str">
        <f>INDEX('Bảng Giá'!$N$2:$N$46,MATCH('References data'!G1565,'Bảng Giá'!$Q$2:$Q$46,0))</f>
        <v>Nội Tỉnh</v>
      </c>
    </row>
    <row r="1566" spans="1:8" x14ac:dyDescent="0.25">
      <c r="A1566" s="12" t="s">
        <v>2782</v>
      </c>
      <c r="B1566" t="s">
        <v>2648</v>
      </c>
      <c r="C1566" s="45" t="str">
        <f>INDEX('Bảng Giá'!$L$2:$L$64,MATCH(TRIM('References data'!B1566),'Bảng Giá'!$K$2:$K$64,0))</f>
        <v>Hồ Chí Minh</v>
      </c>
      <c r="D1566" s="43" t="s">
        <v>2653</v>
      </c>
      <c r="E1566" t="s">
        <v>2648</v>
      </c>
      <c r="F1566" t="str">
        <f>INDEX('Bảng Giá'!$L$2:$L$64,MATCH(TRIM('References data'!E1566),'Bảng Giá'!$K$2:$K$64,0))</f>
        <v>Hồ Chí Minh</v>
      </c>
      <c r="G1566" t="str">
        <f t="shared" si="24"/>
        <v>Hồ Chí Minh-Hồ Chí Minh</v>
      </c>
      <c r="H1566" t="str">
        <f>INDEX('Bảng Giá'!$N$2:$N$46,MATCH('References data'!G1566,'Bảng Giá'!$Q$2:$Q$46,0))</f>
        <v>Nội Tỉnh</v>
      </c>
    </row>
    <row r="1567" spans="1:8" x14ac:dyDescent="0.25">
      <c r="A1567" s="12" t="s">
        <v>2672</v>
      </c>
      <c r="B1567" t="s">
        <v>2648</v>
      </c>
      <c r="C1567" s="45" t="str">
        <f>INDEX('Bảng Giá'!$L$2:$L$64,MATCH(TRIM('References data'!B1567),'Bảng Giá'!$K$2:$K$64,0))</f>
        <v>Hồ Chí Minh</v>
      </c>
      <c r="D1567" s="43" t="s">
        <v>2653</v>
      </c>
      <c r="E1567" t="s">
        <v>2648</v>
      </c>
      <c r="F1567" t="str">
        <f>INDEX('Bảng Giá'!$L$2:$L$64,MATCH(TRIM('References data'!E1567),'Bảng Giá'!$K$2:$K$64,0))</f>
        <v>Hồ Chí Minh</v>
      </c>
      <c r="G1567" t="str">
        <f t="shared" si="24"/>
        <v>Hồ Chí Minh-Hồ Chí Minh</v>
      </c>
      <c r="H1567" t="str">
        <f>INDEX('Bảng Giá'!$N$2:$N$46,MATCH('References data'!G1567,'Bảng Giá'!$Q$2:$Q$46,0))</f>
        <v>Nội Tỉnh</v>
      </c>
    </row>
    <row r="1568" spans="1:8" x14ac:dyDescent="0.25">
      <c r="A1568" s="12" t="s">
        <v>2737</v>
      </c>
      <c r="B1568" t="s">
        <v>2648</v>
      </c>
      <c r="C1568" s="45" t="str">
        <f>INDEX('Bảng Giá'!$L$2:$L$64,MATCH(TRIM('References data'!B1568),'Bảng Giá'!$K$2:$K$64,0))</f>
        <v>Hồ Chí Minh</v>
      </c>
      <c r="D1568" s="43" t="s">
        <v>2653</v>
      </c>
      <c r="E1568" t="s">
        <v>2648</v>
      </c>
      <c r="F1568" t="str">
        <f>INDEX('Bảng Giá'!$L$2:$L$64,MATCH(TRIM('References data'!E1568),'Bảng Giá'!$K$2:$K$64,0))</f>
        <v>Hồ Chí Minh</v>
      </c>
      <c r="G1568" t="str">
        <f t="shared" si="24"/>
        <v>Hồ Chí Minh-Hồ Chí Minh</v>
      </c>
      <c r="H1568" t="str">
        <f>INDEX('Bảng Giá'!$N$2:$N$46,MATCH('References data'!G1568,'Bảng Giá'!$Q$2:$Q$46,0))</f>
        <v>Nội Tỉnh</v>
      </c>
    </row>
    <row r="1569" spans="1:8" x14ac:dyDescent="0.25">
      <c r="A1569" s="12" t="s">
        <v>2647</v>
      </c>
      <c r="B1569" t="s">
        <v>2648</v>
      </c>
      <c r="C1569" s="45" t="str">
        <f>INDEX('Bảng Giá'!$L$2:$L$64,MATCH(TRIM('References data'!B1569),'Bảng Giá'!$K$2:$K$64,0))</f>
        <v>Hồ Chí Minh</v>
      </c>
      <c r="D1569" s="43" t="s">
        <v>2653</v>
      </c>
      <c r="E1569" t="s">
        <v>2648</v>
      </c>
      <c r="F1569" t="str">
        <f>INDEX('Bảng Giá'!$L$2:$L$64,MATCH(TRIM('References data'!E1569),'Bảng Giá'!$K$2:$K$64,0))</f>
        <v>Hồ Chí Minh</v>
      </c>
      <c r="G1569" t="str">
        <f t="shared" si="24"/>
        <v>Hồ Chí Minh-Hồ Chí Minh</v>
      </c>
      <c r="H1569" t="str">
        <f>INDEX('Bảng Giá'!$N$2:$N$46,MATCH('References data'!G1569,'Bảng Giá'!$Q$2:$Q$46,0))</f>
        <v>Nội Tỉnh</v>
      </c>
    </row>
    <row r="1570" spans="1:8" x14ac:dyDescent="0.25">
      <c r="A1570" s="12" t="s">
        <v>3012</v>
      </c>
      <c r="B1570" t="s">
        <v>2648</v>
      </c>
      <c r="C1570" s="45" t="str">
        <f>INDEX('Bảng Giá'!$L$2:$L$64,MATCH(TRIM('References data'!B1570),'Bảng Giá'!$K$2:$K$64,0))</f>
        <v>Hồ Chí Minh</v>
      </c>
      <c r="D1570" s="43" t="s">
        <v>2653</v>
      </c>
      <c r="E1570" t="s">
        <v>2648</v>
      </c>
      <c r="F1570" t="str">
        <f>INDEX('Bảng Giá'!$L$2:$L$64,MATCH(TRIM('References data'!E1570),'Bảng Giá'!$K$2:$K$64,0))</f>
        <v>Hồ Chí Minh</v>
      </c>
      <c r="G1570" t="str">
        <f t="shared" si="24"/>
        <v>Hồ Chí Minh-Hồ Chí Minh</v>
      </c>
      <c r="H1570" t="str">
        <f>INDEX('Bảng Giá'!$N$2:$N$46,MATCH('References data'!G1570,'Bảng Giá'!$Q$2:$Q$46,0))</f>
        <v>Nội Tỉnh</v>
      </c>
    </row>
    <row r="1571" spans="1:8" x14ac:dyDescent="0.25">
      <c r="A1571" s="12" t="s">
        <v>3015</v>
      </c>
      <c r="B1571" t="s">
        <v>2648</v>
      </c>
      <c r="C1571" s="45" t="str">
        <f>INDEX('Bảng Giá'!$L$2:$L$64,MATCH(TRIM('References data'!B1571),'Bảng Giá'!$K$2:$K$64,0))</f>
        <v>Hồ Chí Minh</v>
      </c>
      <c r="D1571" s="43" t="s">
        <v>2653</v>
      </c>
      <c r="E1571" t="s">
        <v>2648</v>
      </c>
      <c r="F1571" t="str">
        <f>INDEX('Bảng Giá'!$L$2:$L$64,MATCH(TRIM('References data'!E1571),'Bảng Giá'!$K$2:$K$64,0))</f>
        <v>Hồ Chí Minh</v>
      </c>
      <c r="G1571" t="str">
        <f t="shared" si="24"/>
        <v>Hồ Chí Minh-Hồ Chí Minh</v>
      </c>
      <c r="H1571" t="str">
        <f>INDEX('Bảng Giá'!$N$2:$N$46,MATCH('References data'!G1571,'Bảng Giá'!$Q$2:$Q$46,0))</f>
        <v>Nội Tỉnh</v>
      </c>
    </row>
    <row r="1572" spans="1:8" x14ac:dyDescent="0.25">
      <c r="A1572" s="12" t="s">
        <v>3015</v>
      </c>
      <c r="B1572" t="s">
        <v>2648</v>
      </c>
      <c r="C1572" s="45" t="str">
        <f>INDEX('Bảng Giá'!$L$2:$L$64,MATCH(TRIM('References data'!B1572),'Bảng Giá'!$K$2:$K$64,0))</f>
        <v>Hồ Chí Minh</v>
      </c>
      <c r="D1572" s="43" t="s">
        <v>2653</v>
      </c>
      <c r="E1572" t="s">
        <v>2648</v>
      </c>
      <c r="F1572" t="str">
        <f>INDEX('Bảng Giá'!$L$2:$L$64,MATCH(TRIM('References data'!E1572),'Bảng Giá'!$K$2:$K$64,0))</f>
        <v>Hồ Chí Minh</v>
      </c>
      <c r="G1572" t="str">
        <f t="shared" si="24"/>
        <v>Hồ Chí Minh-Hồ Chí Minh</v>
      </c>
      <c r="H1572" t="str">
        <f>INDEX('Bảng Giá'!$N$2:$N$46,MATCH('References data'!G1572,'Bảng Giá'!$Q$2:$Q$46,0))</f>
        <v>Nội Tỉnh</v>
      </c>
    </row>
    <row r="1573" spans="1:8" x14ac:dyDescent="0.25">
      <c r="A1573" s="12" t="s">
        <v>2737</v>
      </c>
      <c r="B1573" t="s">
        <v>2648</v>
      </c>
      <c r="C1573" s="45" t="str">
        <f>INDEX('Bảng Giá'!$L$2:$L$64,MATCH(TRIM('References data'!B1573),'Bảng Giá'!$K$2:$K$64,0))</f>
        <v>Hồ Chí Minh</v>
      </c>
      <c r="D1573" s="43" t="s">
        <v>2653</v>
      </c>
      <c r="E1573" t="s">
        <v>2648</v>
      </c>
      <c r="F1573" t="str">
        <f>INDEX('Bảng Giá'!$L$2:$L$64,MATCH(TRIM('References data'!E1573),'Bảng Giá'!$K$2:$K$64,0))</f>
        <v>Hồ Chí Minh</v>
      </c>
      <c r="G1573" t="str">
        <f t="shared" si="24"/>
        <v>Hồ Chí Minh-Hồ Chí Minh</v>
      </c>
      <c r="H1573" t="str">
        <f>INDEX('Bảng Giá'!$N$2:$N$46,MATCH('References data'!G1573,'Bảng Giá'!$Q$2:$Q$46,0))</f>
        <v>Nội Tỉnh</v>
      </c>
    </row>
    <row r="1574" spans="1:8" x14ac:dyDescent="0.25">
      <c r="A1574" s="12" t="s">
        <v>3015</v>
      </c>
      <c r="B1574" t="s">
        <v>2648</v>
      </c>
      <c r="C1574" s="45" t="str">
        <f>INDEX('Bảng Giá'!$L$2:$L$64,MATCH(TRIM('References data'!B1574),'Bảng Giá'!$K$2:$K$64,0))</f>
        <v>Hồ Chí Minh</v>
      </c>
      <c r="D1574" s="43" t="s">
        <v>2653</v>
      </c>
      <c r="E1574" t="s">
        <v>2648</v>
      </c>
      <c r="F1574" t="str">
        <f>INDEX('Bảng Giá'!$L$2:$L$64,MATCH(TRIM('References data'!E1574),'Bảng Giá'!$K$2:$K$64,0))</f>
        <v>Hồ Chí Minh</v>
      </c>
      <c r="G1574" t="str">
        <f t="shared" si="24"/>
        <v>Hồ Chí Minh-Hồ Chí Minh</v>
      </c>
      <c r="H1574" t="str">
        <f>INDEX('Bảng Giá'!$N$2:$N$46,MATCH('References data'!G1574,'Bảng Giá'!$Q$2:$Q$46,0))</f>
        <v>Nội Tỉnh</v>
      </c>
    </row>
    <row r="1575" spans="1:8" x14ac:dyDescent="0.25">
      <c r="A1575" s="12" t="s">
        <v>2647</v>
      </c>
      <c r="B1575" t="s">
        <v>2648</v>
      </c>
      <c r="C1575" s="45" t="str">
        <f>INDEX('Bảng Giá'!$L$2:$L$64,MATCH(TRIM('References data'!B1575),'Bảng Giá'!$K$2:$K$64,0))</f>
        <v>Hồ Chí Minh</v>
      </c>
      <c r="D1575" s="43" t="s">
        <v>2653</v>
      </c>
      <c r="E1575" t="s">
        <v>2648</v>
      </c>
      <c r="F1575" t="str">
        <f>INDEX('Bảng Giá'!$L$2:$L$64,MATCH(TRIM('References data'!E1575),'Bảng Giá'!$K$2:$K$64,0))</f>
        <v>Hồ Chí Minh</v>
      </c>
      <c r="G1575" t="str">
        <f t="shared" si="24"/>
        <v>Hồ Chí Minh-Hồ Chí Minh</v>
      </c>
      <c r="H1575" t="str">
        <f>INDEX('Bảng Giá'!$N$2:$N$46,MATCH('References data'!G1575,'Bảng Giá'!$Q$2:$Q$46,0))</f>
        <v>Nội Tỉnh</v>
      </c>
    </row>
    <row r="1576" spans="1:8" x14ac:dyDescent="0.25">
      <c r="A1576" s="12" t="s">
        <v>2722</v>
      </c>
      <c r="B1576" t="s">
        <v>2648</v>
      </c>
      <c r="C1576" s="45" t="str">
        <f>INDEX('Bảng Giá'!$L$2:$L$64,MATCH(TRIM('References data'!B1576),'Bảng Giá'!$K$2:$K$64,0))</f>
        <v>Hồ Chí Minh</v>
      </c>
      <c r="D1576" s="43" t="s">
        <v>2653</v>
      </c>
      <c r="E1576" t="s">
        <v>2648</v>
      </c>
      <c r="F1576" t="str">
        <f>INDEX('Bảng Giá'!$L$2:$L$64,MATCH(TRIM('References data'!E1576),'Bảng Giá'!$K$2:$K$64,0))</f>
        <v>Hồ Chí Minh</v>
      </c>
      <c r="G1576" t="str">
        <f t="shared" si="24"/>
        <v>Hồ Chí Minh-Hồ Chí Minh</v>
      </c>
      <c r="H1576" t="str">
        <f>INDEX('Bảng Giá'!$N$2:$N$46,MATCH('References data'!G1576,'Bảng Giá'!$Q$2:$Q$46,0))</f>
        <v>Nội Tỉnh</v>
      </c>
    </row>
    <row r="1577" spans="1:8" x14ac:dyDescent="0.25">
      <c r="A1577" s="12" t="s">
        <v>3015</v>
      </c>
      <c r="B1577" t="s">
        <v>2648</v>
      </c>
      <c r="C1577" s="45" t="str">
        <f>INDEX('Bảng Giá'!$L$2:$L$64,MATCH(TRIM('References data'!B1577),'Bảng Giá'!$K$2:$K$64,0))</f>
        <v>Hồ Chí Minh</v>
      </c>
      <c r="D1577" s="43" t="s">
        <v>2653</v>
      </c>
      <c r="E1577" t="s">
        <v>2648</v>
      </c>
      <c r="F1577" t="str">
        <f>INDEX('Bảng Giá'!$L$2:$L$64,MATCH(TRIM('References data'!E1577),'Bảng Giá'!$K$2:$K$64,0))</f>
        <v>Hồ Chí Minh</v>
      </c>
      <c r="G1577" t="str">
        <f t="shared" si="24"/>
        <v>Hồ Chí Minh-Hồ Chí Minh</v>
      </c>
      <c r="H1577" t="str">
        <f>INDEX('Bảng Giá'!$N$2:$N$46,MATCH('References data'!G1577,'Bảng Giá'!$Q$2:$Q$46,0))</f>
        <v>Nội Tỉnh</v>
      </c>
    </row>
    <row r="1578" spans="1:8" x14ac:dyDescent="0.25">
      <c r="A1578" s="12" t="s">
        <v>3015</v>
      </c>
      <c r="B1578" t="s">
        <v>2648</v>
      </c>
      <c r="C1578" s="45" t="str">
        <f>INDEX('Bảng Giá'!$L$2:$L$64,MATCH(TRIM('References data'!B1578),'Bảng Giá'!$K$2:$K$64,0))</f>
        <v>Hồ Chí Minh</v>
      </c>
      <c r="D1578" s="43" t="s">
        <v>2653</v>
      </c>
      <c r="E1578" t="s">
        <v>2648</v>
      </c>
      <c r="F1578" t="str">
        <f>INDEX('Bảng Giá'!$L$2:$L$64,MATCH(TRIM('References data'!E1578),'Bảng Giá'!$K$2:$K$64,0))</f>
        <v>Hồ Chí Minh</v>
      </c>
      <c r="G1578" t="str">
        <f t="shared" si="24"/>
        <v>Hồ Chí Minh-Hồ Chí Minh</v>
      </c>
      <c r="H1578" t="str">
        <f>INDEX('Bảng Giá'!$N$2:$N$46,MATCH('References data'!G1578,'Bảng Giá'!$Q$2:$Q$46,0))</f>
        <v>Nội Tỉnh</v>
      </c>
    </row>
    <row r="1579" spans="1:8" x14ac:dyDescent="0.25">
      <c r="A1579" s="12" t="s">
        <v>3014</v>
      </c>
      <c r="B1579" t="s">
        <v>2648</v>
      </c>
      <c r="C1579" s="45" t="str">
        <f>INDEX('Bảng Giá'!$L$2:$L$64,MATCH(TRIM('References data'!B1579),'Bảng Giá'!$K$2:$K$64,0))</f>
        <v>Hồ Chí Minh</v>
      </c>
      <c r="D1579" s="43" t="s">
        <v>2653</v>
      </c>
      <c r="E1579" t="s">
        <v>2648</v>
      </c>
      <c r="F1579" t="str">
        <f>INDEX('Bảng Giá'!$L$2:$L$64,MATCH(TRIM('References data'!E1579),'Bảng Giá'!$K$2:$K$64,0))</f>
        <v>Hồ Chí Minh</v>
      </c>
      <c r="G1579" t="str">
        <f t="shared" si="24"/>
        <v>Hồ Chí Minh-Hồ Chí Minh</v>
      </c>
      <c r="H1579" t="str">
        <f>INDEX('Bảng Giá'!$N$2:$N$46,MATCH('References data'!G1579,'Bảng Giá'!$Q$2:$Q$46,0))</f>
        <v>Nội Tỉnh</v>
      </c>
    </row>
    <row r="1580" spans="1:8" x14ac:dyDescent="0.25">
      <c r="A1580" s="12" t="s">
        <v>3015</v>
      </c>
      <c r="B1580" t="s">
        <v>2648</v>
      </c>
      <c r="C1580" s="45" t="str">
        <f>INDEX('Bảng Giá'!$L$2:$L$64,MATCH(TRIM('References data'!B1580),'Bảng Giá'!$K$2:$K$64,0))</f>
        <v>Hồ Chí Minh</v>
      </c>
      <c r="D1580" s="43" t="s">
        <v>2653</v>
      </c>
      <c r="E1580" t="s">
        <v>2648</v>
      </c>
      <c r="F1580" t="str">
        <f>INDEX('Bảng Giá'!$L$2:$L$64,MATCH(TRIM('References data'!E1580),'Bảng Giá'!$K$2:$K$64,0))</f>
        <v>Hồ Chí Minh</v>
      </c>
      <c r="G1580" t="str">
        <f t="shared" si="24"/>
        <v>Hồ Chí Minh-Hồ Chí Minh</v>
      </c>
      <c r="H1580" t="str">
        <f>INDEX('Bảng Giá'!$N$2:$N$46,MATCH('References data'!G1580,'Bảng Giá'!$Q$2:$Q$46,0))</f>
        <v>Nội Tỉnh</v>
      </c>
    </row>
    <row r="1581" spans="1:8" x14ac:dyDescent="0.25">
      <c r="A1581" s="12" t="s">
        <v>3015</v>
      </c>
      <c r="B1581" t="s">
        <v>2648</v>
      </c>
      <c r="C1581" s="45" t="str">
        <f>INDEX('Bảng Giá'!$L$2:$L$64,MATCH(TRIM('References data'!B1581),'Bảng Giá'!$K$2:$K$64,0))</f>
        <v>Hồ Chí Minh</v>
      </c>
      <c r="D1581" s="43" t="s">
        <v>2653</v>
      </c>
      <c r="E1581" t="s">
        <v>2648</v>
      </c>
      <c r="F1581" t="str">
        <f>INDEX('Bảng Giá'!$L$2:$L$64,MATCH(TRIM('References data'!E1581),'Bảng Giá'!$K$2:$K$64,0))</f>
        <v>Hồ Chí Minh</v>
      </c>
      <c r="G1581" t="str">
        <f t="shared" si="24"/>
        <v>Hồ Chí Minh-Hồ Chí Minh</v>
      </c>
      <c r="H1581" t="str">
        <f>INDEX('Bảng Giá'!$N$2:$N$46,MATCH('References data'!G1581,'Bảng Giá'!$Q$2:$Q$46,0))</f>
        <v>Nội Tỉnh</v>
      </c>
    </row>
    <row r="1582" spans="1:8" x14ac:dyDescent="0.25">
      <c r="A1582" s="12" t="s">
        <v>2659</v>
      </c>
      <c r="B1582" t="s">
        <v>2648</v>
      </c>
      <c r="C1582" s="45" t="str">
        <f>INDEX('Bảng Giá'!$L$2:$L$64,MATCH(TRIM('References data'!B1582),'Bảng Giá'!$K$2:$K$64,0))</f>
        <v>Hồ Chí Minh</v>
      </c>
      <c r="D1582" s="43" t="s">
        <v>2653</v>
      </c>
      <c r="E1582" t="s">
        <v>2648</v>
      </c>
      <c r="F1582" t="str">
        <f>INDEX('Bảng Giá'!$L$2:$L$64,MATCH(TRIM('References data'!E1582),'Bảng Giá'!$K$2:$K$64,0))</f>
        <v>Hồ Chí Minh</v>
      </c>
      <c r="G1582" t="str">
        <f t="shared" si="24"/>
        <v>Hồ Chí Minh-Hồ Chí Minh</v>
      </c>
      <c r="H1582" t="str">
        <f>INDEX('Bảng Giá'!$N$2:$N$46,MATCH('References data'!G1582,'Bảng Giá'!$Q$2:$Q$46,0))</f>
        <v>Nội Tỉnh</v>
      </c>
    </row>
    <row r="1583" spans="1:8" x14ac:dyDescent="0.25">
      <c r="A1583" s="12" t="s">
        <v>3012</v>
      </c>
      <c r="B1583" t="s">
        <v>2648</v>
      </c>
      <c r="C1583" s="45" t="str">
        <f>INDEX('Bảng Giá'!$L$2:$L$64,MATCH(TRIM('References data'!B1583),'Bảng Giá'!$K$2:$K$64,0))</f>
        <v>Hồ Chí Minh</v>
      </c>
      <c r="D1583" s="43" t="s">
        <v>2653</v>
      </c>
      <c r="E1583" t="s">
        <v>2648</v>
      </c>
      <c r="F1583" t="str">
        <f>INDEX('Bảng Giá'!$L$2:$L$64,MATCH(TRIM('References data'!E1583),'Bảng Giá'!$K$2:$K$64,0))</f>
        <v>Hồ Chí Minh</v>
      </c>
      <c r="G1583" t="str">
        <f t="shared" si="24"/>
        <v>Hồ Chí Minh-Hồ Chí Minh</v>
      </c>
      <c r="H1583" t="str">
        <f>INDEX('Bảng Giá'!$N$2:$N$46,MATCH('References data'!G1583,'Bảng Giá'!$Q$2:$Q$46,0))</f>
        <v>Nội Tỉnh</v>
      </c>
    </row>
    <row r="1584" spans="1:8" x14ac:dyDescent="0.25">
      <c r="A1584" s="12" t="s">
        <v>3013</v>
      </c>
      <c r="B1584" t="s">
        <v>2648</v>
      </c>
      <c r="C1584" s="45" t="str">
        <f>INDEX('Bảng Giá'!$L$2:$L$64,MATCH(TRIM('References data'!B1584),'Bảng Giá'!$K$2:$K$64,0))</f>
        <v>Hồ Chí Minh</v>
      </c>
      <c r="D1584" s="43" t="s">
        <v>2653</v>
      </c>
      <c r="E1584" t="s">
        <v>2648</v>
      </c>
      <c r="F1584" t="str">
        <f>INDEX('Bảng Giá'!$L$2:$L$64,MATCH(TRIM('References data'!E1584),'Bảng Giá'!$K$2:$K$64,0))</f>
        <v>Hồ Chí Minh</v>
      </c>
      <c r="G1584" t="str">
        <f t="shared" si="24"/>
        <v>Hồ Chí Minh-Hồ Chí Minh</v>
      </c>
      <c r="H1584" t="str">
        <f>INDEX('Bảng Giá'!$N$2:$N$46,MATCH('References data'!G1584,'Bảng Giá'!$Q$2:$Q$46,0))</f>
        <v>Nội Tỉnh</v>
      </c>
    </row>
    <row r="1585" spans="1:8" x14ac:dyDescent="0.25">
      <c r="A1585" s="12" t="s">
        <v>2782</v>
      </c>
      <c r="B1585" t="s">
        <v>2648</v>
      </c>
      <c r="C1585" s="45" t="str">
        <f>INDEX('Bảng Giá'!$L$2:$L$64,MATCH(TRIM('References data'!B1585),'Bảng Giá'!$K$2:$K$64,0))</f>
        <v>Hồ Chí Minh</v>
      </c>
      <c r="D1585" s="43" t="s">
        <v>2653</v>
      </c>
      <c r="E1585" t="s">
        <v>2648</v>
      </c>
      <c r="F1585" t="str">
        <f>INDEX('Bảng Giá'!$L$2:$L$64,MATCH(TRIM('References data'!E1585),'Bảng Giá'!$K$2:$K$64,0))</f>
        <v>Hồ Chí Minh</v>
      </c>
      <c r="G1585" t="str">
        <f t="shared" si="24"/>
        <v>Hồ Chí Minh-Hồ Chí Minh</v>
      </c>
      <c r="H1585" t="str">
        <f>INDEX('Bảng Giá'!$N$2:$N$46,MATCH('References data'!G1585,'Bảng Giá'!$Q$2:$Q$46,0))</f>
        <v>Nội Tỉnh</v>
      </c>
    </row>
    <row r="1586" spans="1:8" x14ac:dyDescent="0.25">
      <c r="A1586" s="12" t="s">
        <v>2737</v>
      </c>
      <c r="B1586" t="s">
        <v>2648</v>
      </c>
      <c r="C1586" s="45" t="str">
        <f>INDEX('Bảng Giá'!$L$2:$L$64,MATCH(TRIM('References data'!B1586),'Bảng Giá'!$K$2:$K$64,0))</f>
        <v>Hồ Chí Minh</v>
      </c>
      <c r="D1586" s="43" t="s">
        <v>2653</v>
      </c>
      <c r="E1586" t="s">
        <v>2648</v>
      </c>
      <c r="F1586" t="str">
        <f>INDEX('Bảng Giá'!$L$2:$L$64,MATCH(TRIM('References data'!E1586),'Bảng Giá'!$K$2:$K$64,0))</f>
        <v>Hồ Chí Minh</v>
      </c>
      <c r="G1586" t="str">
        <f t="shared" si="24"/>
        <v>Hồ Chí Minh-Hồ Chí Minh</v>
      </c>
      <c r="H1586" t="str">
        <f>INDEX('Bảng Giá'!$N$2:$N$46,MATCH('References data'!G1586,'Bảng Giá'!$Q$2:$Q$46,0))</f>
        <v>Nội Tỉnh</v>
      </c>
    </row>
    <row r="1587" spans="1:8" x14ac:dyDescent="0.25">
      <c r="A1587" s="12" t="s">
        <v>3015</v>
      </c>
      <c r="B1587" t="s">
        <v>2648</v>
      </c>
      <c r="C1587" s="45" t="str">
        <f>INDEX('Bảng Giá'!$L$2:$L$64,MATCH(TRIM('References data'!B1587),'Bảng Giá'!$K$2:$K$64,0))</f>
        <v>Hồ Chí Minh</v>
      </c>
      <c r="D1587" s="43" t="s">
        <v>2653</v>
      </c>
      <c r="E1587" t="s">
        <v>2648</v>
      </c>
      <c r="F1587" t="str">
        <f>INDEX('Bảng Giá'!$L$2:$L$64,MATCH(TRIM('References data'!E1587),'Bảng Giá'!$K$2:$K$64,0))</f>
        <v>Hồ Chí Minh</v>
      </c>
      <c r="G1587" t="str">
        <f t="shared" si="24"/>
        <v>Hồ Chí Minh-Hồ Chí Minh</v>
      </c>
      <c r="H1587" t="str">
        <f>INDEX('Bảng Giá'!$N$2:$N$46,MATCH('References data'!G1587,'Bảng Giá'!$Q$2:$Q$46,0))</f>
        <v>Nội Tỉnh</v>
      </c>
    </row>
    <row r="1588" spans="1:8" x14ac:dyDescent="0.25">
      <c r="A1588" s="12" t="s">
        <v>2782</v>
      </c>
      <c r="B1588" t="s">
        <v>2648</v>
      </c>
      <c r="C1588" s="45" t="str">
        <f>INDEX('Bảng Giá'!$L$2:$L$64,MATCH(TRIM('References data'!B1588),'Bảng Giá'!$K$2:$K$64,0))</f>
        <v>Hồ Chí Minh</v>
      </c>
      <c r="D1588" s="43" t="s">
        <v>2653</v>
      </c>
      <c r="E1588" t="s">
        <v>2648</v>
      </c>
      <c r="F1588" t="str">
        <f>INDEX('Bảng Giá'!$L$2:$L$64,MATCH(TRIM('References data'!E1588),'Bảng Giá'!$K$2:$K$64,0))</f>
        <v>Hồ Chí Minh</v>
      </c>
      <c r="G1588" t="str">
        <f t="shared" si="24"/>
        <v>Hồ Chí Minh-Hồ Chí Minh</v>
      </c>
      <c r="H1588" t="str">
        <f>INDEX('Bảng Giá'!$N$2:$N$46,MATCH('References data'!G1588,'Bảng Giá'!$Q$2:$Q$46,0))</f>
        <v>Nội Tỉnh</v>
      </c>
    </row>
    <row r="1589" spans="1:8" x14ac:dyDescent="0.25">
      <c r="A1589" s="12" t="s">
        <v>2672</v>
      </c>
      <c r="B1589" t="s">
        <v>2648</v>
      </c>
      <c r="C1589" s="45" t="str">
        <f>INDEX('Bảng Giá'!$L$2:$L$64,MATCH(TRIM('References data'!B1589),'Bảng Giá'!$K$2:$K$64,0))</f>
        <v>Hồ Chí Minh</v>
      </c>
      <c r="D1589" s="43" t="s">
        <v>2653</v>
      </c>
      <c r="E1589" t="s">
        <v>2648</v>
      </c>
      <c r="F1589" t="str">
        <f>INDEX('Bảng Giá'!$L$2:$L$64,MATCH(TRIM('References data'!E1589),'Bảng Giá'!$K$2:$K$64,0))</f>
        <v>Hồ Chí Minh</v>
      </c>
      <c r="G1589" t="str">
        <f t="shared" si="24"/>
        <v>Hồ Chí Minh-Hồ Chí Minh</v>
      </c>
      <c r="H1589" t="str">
        <f>INDEX('Bảng Giá'!$N$2:$N$46,MATCH('References data'!G1589,'Bảng Giá'!$Q$2:$Q$46,0))</f>
        <v>Nội Tỉnh</v>
      </c>
    </row>
    <row r="1590" spans="1:8" x14ac:dyDescent="0.25">
      <c r="A1590" s="12" t="s">
        <v>3015</v>
      </c>
      <c r="B1590" t="s">
        <v>2648</v>
      </c>
      <c r="C1590" s="45" t="str">
        <f>INDEX('Bảng Giá'!$L$2:$L$64,MATCH(TRIM('References data'!B1590),'Bảng Giá'!$K$2:$K$64,0))</f>
        <v>Hồ Chí Minh</v>
      </c>
      <c r="D1590" s="43" t="s">
        <v>2653</v>
      </c>
      <c r="E1590" t="s">
        <v>2648</v>
      </c>
      <c r="F1590" t="str">
        <f>INDEX('Bảng Giá'!$L$2:$L$64,MATCH(TRIM('References data'!E1590),'Bảng Giá'!$K$2:$K$64,0))</f>
        <v>Hồ Chí Minh</v>
      </c>
      <c r="G1590" t="str">
        <f t="shared" si="24"/>
        <v>Hồ Chí Minh-Hồ Chí Minh</v>
      </c>
      <c r="H1590" t="str">
        <f>INDEX('Bảng Giá'!$N$2:$N$46,MATCH('References data'!G1590,'Bảng Giá'!$Q$2:$Q$46,0))</f>
        <v>Nội Tỉnh</v>
      </c>
    </row>
    <row r="1591" spans="1:8" x14ac:dyDescent="0.25">
      <c r="A1591" s="12" t="s">
        <v>3014</v>
      </c>
      <c r="B1591" t="s">
        <v>2648</v>
      </c>
      <c r="C1591" s="45" t="str">
        <f>INDEX('Bảng Giá'!$L$2:$L$64,MATCH(TRIM('References data'!B1591),'Bảng Giá'!$K$2:$K$64,0))</f>
        <v>Hồ Chí Minh</v>
      </c>
      <c r="D1591" s="43" t="s">
        <v>2653</v>
      </c>
      <c r="E1591" t="s">
        <v>2648</v>
      </c>
      <c r="F1591" t="str">
        <f>INDEX('Bảng Giá'!$L$2:$L$64,MATCH(TRIM('References data'!E1591),'Bảng Giá'!$K$2:$K$64,0))</f>
        <v>Hồ Chí Minh</v>
      </c>
      <c r="G1591" t="str">
        <f t="shared" si="24"/>
        <v>Hồ Chí Minh-Hồ Chí Minh</v>
      </c>
      <c r="H1591" t="str">
        <f>INDEX('Bảng Giá'!$N$2:$N$46,MATCH('References data'!G1591,'Bảng Giá'!$Q$2:$Q$46,0))</f>
        <v>Nội Tỉnh</v>
      </c>
    </row>
    <row r="1592" spans="1:8" x14ac:dyDescent="0.25">
      <c r="A1592" s="12" t="s">
        <v>2722</v>
      </c>
      <c r="B1592" t="s">
        <v>2648</v>
      </c>
      <c r="C1592" s="45" t="str">
        <f>INDEX('Bảng Giá'!$L$2:$L$64,MATCH(TRIM('References data'!B1592),'Bảng Giá'!$K$2:$K$64,0))</f>
        <v>Hồ Chí Minh</v>
      </c>
      <c r="D1592" s="43" t="s">
        <v>2653</v>
      </c>
      <c r="E1592" t="s">
        <v>2648</v>
      </c>
      <c r="F1592" t="str">
        <f>INDEX('Bảng Giá'!$L$2:$L$64,MATCH(TRIM('References data'!E1592),'Bảng Giá'!$K$2:$K$64,0))</f>
        <v>Hồ Chí Minh</v>
      </c>
      <c r="G1592" t="str">
        <f t="shared" si="24"/>
        <v>Hồ Chí Minh-Hồ Chí Minh</v>
      </c>
      <c r="H1592" t="str">
        <f>INDEX('Bảng Giá'!$N$2:$N$46,MATCH('References data'!G1592,'Bảng Giá'!$Q$2:$Q$46,0))</f>
        <v>Nội Tỉnh</v>
      </c>
    </row>
    <row r="1593" spans="1:8" x14ac:dyDescent="0.25">
      <c r="A1593" s="12" t="s">
        <v>3012</v>
      </c>
      <c r="B1593" t="s">
        <v>2648</v>
      </c>
      <c r="C1593" s="45" t="str">
        <f>INDEX('Bảng Giá'!$L$2:$L$64,MATCH(TRIM('References data'!B1593),'Bảng Giá'!$K$2:$K$64,0))</f>
        <v>Hồ Chí Minh</v>
      </c>
      <c r="D1593" s="43" t="s">
        <v>2653</v>
      </c>
      <c r="E1593" t="s">
        <v>2648</v>
      </c>
      <c r="F1593" t="str">
        <f>INDEX('Bảng Giá'!$L$2:$L$64,MATCH(TRIM('References data'!E1593),'Bảng Giá'!$K$2:$K$64,0))</f>
        <v>Hồ Chí Minh</v>
      </c>
      <c r="G1593" t="str">
        <f t="shared" si="24"/>
        <v>Hồ Chí Minh-Hồ Chí Minh</v>
      </c>
      <c r="H1593" t="str">
        <f>INDEX('Bảng Giá'!$N$2:$N$46,MATCH('References data'!G1593,'Bảng Giá'!$Q$2:$Q$46,0))</f>
        <v>Nội Tỉnh</v>
      </c>
    </row>
    <row r="1594" spans="1:8" x14ac:dyDescent="0.25">
      <c r="A1594" s="12" t="s">
        <v>2722</v>
      </c>
      <c r="B1594" t="s">
        <v>2648</v>
      </c>
      <c r="C1594" s="45" t="str">
        <f>INDEX('Bảng Giá'!$L$2:$L$64,MATCH(TRIM('References data'!B1594),'Bảng Giá'!$K$2:$K$64,0))</f>
        <v>Hồ Chí Minh</v>
      </c>
      <c r="D1594" s="43" t="s">
        <v>2653</v>
      </c>
      <c r="E1594" t="s">
        <v>2648</v>
      </c>
      <c r="F1594" t="str">
        <f>INDEX('Bảng Giá'!$L$2:$L$64,MATCH(TRIM('References data'!E1594),'Bảng Giá'!$K$2:$K$64,0))</f>
        <v>Hồ Chí Minh</v>
      </c>
      <c r="G1594" t="str">
        <f t="shared" si="24"/>
        <v>Hồ Chí Minh-Hồ Chí Minh</v>
      </c>
      <c r="H1594" t="str">
        <f>INDEX('Bảng Giá'!$N$2:$N$46,MATCH('References data'!G1594,'Bảng Giá'!$Q$2:$Q$46,0))</f>
        <v>Nội Tỉnh</v>
      </c>
    </row>
    <row r="1595" spans="1:8" x14ac:dyDescent="0.25">
      <c r="A1595" s="12" t="s">
        <v>3015</v>
      </c>
      <c r="B1595" t="s">
        <v>2648</v>
      </c>
      <c r="C1595" s="45" t="str">
        <f>INDEX('Bảng Giá'!$L$2:$L$64,MATCH(TRIM('References data'!B1595),'Bảng Giá'!$K$2:$K$64,0))</f>
        <v>Hồ Chí Minh</v>
      </c>
      <c r="D1595" s="43" t="s">
        <v>2653</v>
      </c>
      <c r="E1595" t="s">
        <v>2648</v>
      </c>
      <c r="F1595" t="str">
        <f>INDEX('Bảng Giá'!$L$2:$L$64,MATCH(TRIM('References data'!E1595),'Bảng Giá'!$K$2:$K$64,0))</f>
        <v>Hồ Chí Minh</v>
      </c>
      <c r="G1595" t="str">
        <f t="shared" si="24"/>
        <v>Hồ Chí Minh-Hồ Chí Minh</v>
      </c>
      <c r="H1595" t="str">
        <f>INDEX('Bảng Giá'!$N$2:$N$46,MATCH('References data'!G1595,'Bảng Giá'!$Q$2:$Q$46,0))</f>
        <v>Nội Tỉnh</v>
      </c>
    </row>
    <row r="1596" spans="1:8" x14ac:dyDescent="0.25">
      <c r="A1596" s="12" t="s">
        <v>2659</v>
      </c>
      <c r="B1596" t="s">
        <v>2648</v>
      </c>
      <c r="C1596" s="45" t="str">
        <f>INDEX('Bảng Giá'!$L$2:$L$64,MATCH(TRIM('References data'!B1596),'Bảng Giá'!$K$2:$K$64,0))</f>
        <v>Hồ Chí Minh</v>
      </c>
      <c r="D1596" s="43" t="s">
        <v>2653</v>
      </c>
      <c r="E1596" t="s">
        <v>2648</v>
      </c>
      <c r="F1596" t="str">
        <f>INDEX('Bảng Giá'!$L$2:$L$64,MATCH(TRIM('References data'!E1596),'Bảng Giá'!$K$2:$K$64,0))</f>
        <v>Hồ Chí Minh</v>
      </c>
      <c r="G1596" t="str">
        <f t="shared" si="24"/>
        <v>Hồ Chí Minh-Hồ Chí Minh</v>
      </c>
      <c r="H1596" t="str">
        <f>INDEX('Bảng Giá'!$N$2:$N$46,MATCH('References data'!G1596,'Bảng Giá'!$Q$2:$Q$46,0))</f>
        <v>Nội Tỉnh</v>
      </c>
    </row>
    <row r="1597" spans="1:8" x14ac:dyDescent="0.25">
      <c r="A1597" s="12" t="s">
        <v>2722</v>
      </c>
      <c r="B1597" t="s">
        <v>2648</v>
      </c>
      <c r="C1597" s="45" t="str">
        <f>INDEX('Bảng Giá'!$L$2:$L$64,MATCH(TRIM('References data'!B1597),'Bảng Giá'!$K$2:$K$64,0))</f>
        <v>Hồ Chí Minh</v>
      </c>
      <c r="D1597" s="43" t="s">
        <v>2653</v>
      </c>
      <c r="E1597" t="s">
        <v>2648</v>
      </c>
      <c r="F1597" t="str">
        <f>INDEX('Bảng Giá'!$L$2:$L$64,MATCH(TRIM('References data'!E1597),'Bảng Giá'!$K$2:$K$64,0))</f>
        <v>Hồ Chí Minh</v>
      </c>
      <c r="G1597" t="str">
        <f t="shared" si="24"/>
        <v>Hồ Chí Minh-Hồ Chí Minh</v>
      </c>
      <c r="H1597" t="str">
        <f>INDEX('Bảng Giá'!$N$2:$N$46,MATCH('References data'!G1597,'Bảng Giá'!$Q$2:$Q$46,0))</f>
        <v>Nội Tỉnh</v>
      </c>
    </row>
    <row r="1598" spans="1:8" x14ac:dyDescent="0.25">
      <c r="A1598" s="12" t="s">
        <v>2659</v>
      </c>
      <c r="B1598" t="s">
        <v>2648</v>
      </c>
      <c r="C1598" s="45" t="str">
        <f>INDEX('Bảng Giá'!$L$2:$L$64,MATCH(TRIM('References data'!B1598),'Bảng Giá'!$K$2:$K$64,0))</f>
        <v>Hồ Chí Minh</v>
      </c>
      <c r="D1598" s="43" t="s">
        <v>2653</v>
      </c>
      <c r="E1598" t="s">
        <v>2648</v>
      </c>
      <c r="F1598" t="str">
        <f>INDEX('Bảng Giá'!$L$2:$L$64,MATCH(TRIM('References data'!E1598),'Bảng Giá'!$K$2:$K$64,0))</f>
        <v>Hồ Chí Minh</v>
      </c>
      <c r="G1598" t="str">
        <f t="shared" si="24"/>
        <v>Hồ Chí Minh-Hồ Chí Minh</v>
      </c>
      <c r="H1598" t="str">
        <f>INDEX('Bảng Giá'!$N$2:$N$46,MATCH('References data'!G1598,'Bảng Giá'!$Q$2:$Q$46,0))</f>
        <v>Nội Tỉnh</v>
      </c>
    </row>
    <row r="1599" spans="1:8" x14ac:dyDescent="0.25">
      <c r="A1599" s="12" t="s">
        <v>3011</v>
      </c>
      <c r="B1599" t="s">
        <v>2648</v>
      </c>
      <c r="C1599" s="45" t="str">
        <f>INDEX('Bảng Giá'!$L$2:$L$64,MATCH(TRIM('References data'!B1599),'Bảng Giá'!$K$2:$K$64,0))</f>
        <v>Hồ Chí Minh</v>
      </c>
      <c r="D1599" s="43" t="s">
        <v>2722</v>
      </c>
      <c r="E1599" t="s">
        <v>2648</v>
      </c>
      <c r="F1599" t="str">
        <f>INDEX('Bảng Giá'!$L$2:$L$64,MATCH(TRIM('References data'!E1599),'Bảng Giá'!$K$2:$K$64,0))</f>
        <v>Hồ Chí Minh</v>
      </c>
      <c r="G1599" t="str">
        <f t="shared" si="24"/>
        <v>Hồ Chí Minh-Hồ Chí Minh</v>
      </c>
      <c r="H1599" t="str">
        <f>INDEX('Bảng Giá'!$N$2:$N$46,MATCH('References data'!G1599,'Bảng Giá'!$Q$2:$Q$46,0))</f>
        <v>Nội Tỉnh</v>
      </c>
    </row>
    <row r="1600" spans="1:8" x14ac:dyDescent="0.25">
      <c r="A1600" s="12" t="s">
        <v>2782</v>
      </c>
      <c r="B1600" t="s">
        <v>2648</v>
      </c>
      <c r="C1600" s="45" t="str">
        <f>INDEX('Bảng Giá'!$L$2:$L$64,MATCH(TRIM('References data'!B1600),'Bảng Giá'!$K$2:$K$64,0))</f>
        <v>Hồ Chí Minh</v>
      </c>
      <c r="D1600" s="43" t="s">
        <v>2653</v>
      </c>
      <c r="E1600" t="s">
        <v>2648</v>
      </c>
      <c r="F1600" t="str">
        <f>INDEX('Bảng Giá'!$L$2:$L$64,MATCH(TRIM('References data'!E1600),'Bảng Giá'!$K$2:$K$64,0))</f>
        <v>Hồ Chí Minh</v>
      </c>
      <c r="G1600" t="str">
        <f t="shared" si="24"/>
        <v>Hồ Chí Minh-Hồ Chí Minh</v>
      </c>
      <c r="H1600" t="str">
        <f>INDEX('Bảng Giá'!$N$2:$N$46,MATCH('References data'!G1600,'Bảng Giá'!$Q$2:$Q$46,0))</f>
        <v>Nội Tỉnh</v>
      </c>
    </row>
    <row r="1601" spans="1:8" x14ac:dyDescent="0.25">
      <c r="A1601" s="12" t="s">
        <v>3012</v>
      </c>
      <c r="B1601" t="s">
        <v>2648</v>
      </c>
      <c r="C1601" s="45" t="str">
        <f>INDEX('Bảng Giá'!$L$2:$L$64,MATCH(TRIM('References data'!B1601),'Bảng Giá'!$K$2:$K$64,0))</f>
        <v>Hồ Chí Minh</v>
      </c>
      <c r="D1601" s="43" t="s">
        <v>2653</v>
      </c>
      <c r="E1601" t="s">
        <v>2648</v>
      </c>
      <c r="F1601" t="str">
        <f>INDEX('Bảng Giá'!$L$2:$L$64,MATCH(TRIM('References data'!E1601),'Bảng Giá'!$K$2:$K$64,0))</f>
        <v>Hồ Chí Minh</v>
      </c>
      <c r="G1601" t="str">
        <f t="shared" si="24"/>
        <v>Hồ Chí Minh-Hồ Chí Minh</v>
      </c>
      <c r="H1601" t="str">
        <f>INDEX('Bảng Giá'!$N$2:$N$46,MATCH('References data'!G1601,'Bảng Giá'!$Q$2:$Q$46,0))</f>
        <v>Nội Tỉnh</v>
      </c>
    </row>
    <row r="1602" spans="1:8" x14ac:dyDescent="0.25">
      <c r="A1602" s="12" t="s">
        <v>3013</v>
      </c>
      <c r="B1602" t="s">
        <v>2648</v>
      </c>
      <c r="C1602" s="45" t="str">
        <f>INDEX('Bảng Giá'!$L$2:$L$64,MATCH(TRIM('References data'!B1602),'Bảng Giá'!$K$2:$K$64,0))</f>
        <v>Hồ Chí Minh</v>
      </c>
      <c r="D1602" s="43" t="s">
        <v>2653</v>
      </c>
      <c r="E1602" t="s">
        <v>2648</v>
      </c>
      <c r="F1602" t="str">
        <f>INDEX('Bảng Giá'!$L$2:$L$64,MATCH(TRIM('References data'!E1602),'Bảng Giá'!$K$2:$K$64,0))</f>
        <v>Hồ Chí Minh</v>
      </c>
      <c r="G1602" t="str">
        <f t="shared" si="24"/>
        <v>Hồ Chí Minh-Hồ Chí Minh</v>
      </c>
      <c r="H1602" t="str">
        <f>INDEX('Bảng Giá'!$N$2:$N$46,MATCH('References data'!G1602,'Bảng Giá'!$Q$2:$Q$46,0))</f>
        <v>Nội Tỉnh</v>
      </c>
    </row>
    <row r="1603" spans="1:8" x14ac:dyDescent="0.25">
      <c r="A1603" s="12" t="s">
        <v>3011</v>
      </c>
      <c r="B1603" t="s">
        <v>2648</v>
      </c>
      <c r="C1603" s="45" t="str">
        <f>INDEX('Bảng Giá'!$L$2:$L$64,MATCH(TRIM('References data'!B1603),'Bảng Giá'!$K$2:$K$64,0))</f>
        <v>Hồ Chí Minh</v>
      </c>
      <c r="D1603" s="43" t="s">
        <v>2776</v>
      </c>
      <c r="E1603" t="s">
        <v>2648</v>
      </c>
      <c r="F1603" t="str">
        <f>INDEX('Bảng Giá'!$L$2:$L$64,MATCH(TRIM('References data'!E1603),'Bảng Giá'!$K$2:$K$64,0))</f>
        <v>Hồ Chí Minh</v>
      </c>
      <c r="G1603" t="str">
        <f t="shared" si="24"/>
        <v>Hồ Chí Minh-Hồ Chí Minh</v>
      </c>
      <c r="H1603" t="str">
        <f>INDEX('Bảng Giá'!$N$2:$N$46,MATCH('References data'!G1603,'Bảng Giá'!$Q$2:$Q$46,0))</f>
        <v>Nội Tỉnh</v>
      </c>
    </row>
    <row r="1604" spans="1:8" x14ac:dyDescent="0.25">
      <c r="A1604" s="12" t="s">
        <v>3013</v>
      </c>
      <c r="B1604" t="s">
        <v>2648</v>
      </c>
      <c r="C1604" s="45" t="str">
        <f>INDEX('Bảng Giá'!$L$2:$L$64,MATCH(TRIM('References data'!B1604),'Bảng Giá'!$K$2:$K$64,0))</f>
        <v>Hồ Chí Minh</v>
      </c>
      <c r="D1604" s="43" t="s">
        <v>2653</v>
      </c>
      <c r="E1604" t="s">
        <v>2648</v>
      </c>
      <c r="F1604" t="str">
        <f>INDEX('Bảng Giá'!$L$2:$L$64,MATCH(TRIM('References data'!E1604),'Bảng Giá'!$K$2:$K$64,0))</f>
        <v>Hồ Chí Minh</v>
      </c>
      <c r="G1604" t="str">
        <f t="shared" ref="G1604:G1667" si="25">C1604&amp;"-"&amp;F1604</f>
        <v>Hồ Chí Minh-Hồ Chí Minh</v>
      </c>
      <c r="H1604" t="str">
        <f>INDEX('Bảng Giá'!$N$2:$N$46,MATCH('References data'!G1604,'Bảng Giá'!$Q$2:$Q$46,0))</f>
        <v>Nội Tỉnh</v>
      </c>
    </row>
    <row r="1605" spans="1:8" x14ac:dyDescent="0.25">
      <c r="A1605" s="12" t="s">
        <v>3015</v>
      </c>
      <c r="B1605" t="s">
        <v>2648</v>
      </c>
      <c r="C1605" s="45" t="str">
        <f>INDEX('Bảng Giá'!$L$2:$L$64,MATCH(TRIM('References data'!B1605),'Bảng Giá'!$K$2:$K$64,0))</f>
        <v>Hồ Chí Minh</v>
      </c>
      <c r="D1605" s="43" t="s">
        <v>2653</v>
      </c>
      <c r="E1605" t="s">
        <v>2648</v>
      </c>
      <c r="F1605" t="str">
        <f>INDEX('Bảng Giá'!$L$2:$L$64,MATCH(TRIM('References data'!E1605),'Bảng Giá'!$K$2:$K$64,0))</f>
        <v>Hồ Chí Minh</v>
      </c>
      <c r="G1605" t="str">
        <f t="shared" si="25"/>
        <v>Hồ Chí Minh-Hồ Chí Minh</v>
      </c>
      <c r="H1605" t="str">
        <f>INDEX('Bảng Giá'!$N$2:$N$46,MATCH('References data'!G1605,'Bảng Giá'!$Q$2:$Q$46,0))</f>
        <v>Nội Tỉnh</v>
      </c>
    </row>
    <row r="1606" spans="1:8" x14ac:dyDescent="0.25">
      <c r="A1606" s="12" t="s">
        <v>2737</v>
      </c>
      <c r="B1606" t="s">
        <v>2648</v>
      </c>
      <c r="C1606" s="45" t="str">
        <f>INDEX('Bảng Giá'!$L$2:$L$64,MATCH(TRIM('References data'!B1606),'Bảng Giá'!$K$2:$K$64,0))</f>
        <v>Hồ Chí Minh</v>
      </c>
      <c r="D1606" s="43" t="s">
        <v>2653</v>
      </c>
      <c r="E1606" t="s">
        <v>2648</v>
      </c>
      <c r="F1606" t="str">
        <f>INDEX('Bảng Giá'!$L$2:$L$64,MATCH(TRIM('References data'!E1606),'Bảng Giá'!$K$2:$K$64,0))</f>
        <v>Hồ Chí Minh</v>
      </c>
      <c r="G1606" t="str">
        <f t="shared" si="25"/>
        <v>Hồ Chí Minh-Hồ Chí Minh</v>
      </c>
      <c r="H1606" t="str">
        <f>INDEX('Bảng Giá'!$N$2:$N$46,MATCH('References data'!G1606,'Bảng Giá'!$Q$2:$Q$46,0))</f>
        <v>Nội Tỉnh</v>
      </c>
    </row>
    <row r="1607" spans="1:8" x14ac:dyDescent="0.25">
      <c r="A1607" s="12" t="s">
        <v>3014</v>
      </c>
      <c r="B1607" t="s">
        <v>2648</v>
      </c>
      <c r="C1607" s="45" t="str">
        <f>INDEX('Bảng Giá'!$L$2:$L$64,MATCH(TRIM('References data'!B1607),'Bảng Giá'!$K$2:$K$64,0))</f>
        <v>Hồ Chí Minh</v>
      </c>
      <c r="D1607" s="43" t="s">
        <v>2653</v>
      </c>
      <c r="E1607" t="s">
        <v>2648</v>
      </c>
      <c r="F1607" t="str">
        <f>INDEX('Bảng Giá'!$L$2:$L$64,MATCH(TRIM('References data'!E1607),'Bảng Giá'!$K$2:$K$64,0))</f>
        <v>Hồ Chí Minh</v>
      </c>
      <c r="G1607" t="str">
        <f t="shared" si="25"/>
        <v>Hồ Chí Minh-Hồ Chí Minh</v>
      </c>
      <c r="H1607" t="str">
        <f>INDEX('Bảng Giá'!$N$2:$N$46,MATCH('References data'!G1607,'Bảng Giá'!$Q$2:$Q$46,0))</f>
        <v>Nội Tỉnh</v>
      </c>
    </row>
    <row r="1608" spans="1:8" x14ac:dyDescent="0.25">
      <c r="A1608" s="12" t="s">
        <v>3014</v>
      </c>
      <c r="B1608" t="s">
        <v>2648</v>
      </c>
      <c r="C1608" s="45" t="str">
        <f>INDEX('Bảng Giá'!$L$2:$L$64,MATCH(TRIM('References data'!B1608),'Bảng Giá'!$K$2:$K$64,0))</f>
        <v>Hồ Chí Minh</v>
      </c>
      <c r="D1608" s="43" t="s">
        <v>2653</v>
      </c>
      <c r="E1608" t="s">
        <v>2648</v>
      </c>
      <c r="F1608" t="str">
        <f>INDEX('Bảng Giá'!$L$2:$L$64,MATCH(TRIM('References data'!E1608),'Bảng Giá'!$K$2:$K$64,0))</f>
        <v>Hồ Chí Minh</v>
      </c>
      <c r="G1608" t="str">
        <f t="shared" si="25"/>
        <v>Hồ Chí Minh-Hồ Chí Minh</v>
      </c>
      <c r="H1608" t="str">
        <f>INDEX('Bảng Giá'!$N$2:$N$46,MATCH('References data'!G1608,'Bảng Giá'!$Q$2:$Q$46,0))</f>
        <v>Nội Tỉnh</v>
      </c>
    </row>
    <row r="1609" spans="1:8" x14ac:dyDescent="0.25">
      <c r="A1609" s="12" t="s">
        <v>2659</v>
      </c>
      <c r="B1609" t="s">
        <v>2648</v>
      </c>
      <c r="C1609" s="45" t="str">
        <f>INDEX('Bảng Giá'!$L$2:$L$64,MATCH(TRIM('References data'!B1609),'Bảng Giá'!$K$2:$K$64,0))</f>
        <v>Hồ Chí Minh</v>
      </c>
      <c r="D1609" s="43" t="s">
        <v>2653</v>
      </c>
      <c r="E1609" t="s">
        <v>2648</v>
      </c>
      <c r="F1609" t="str">
        <f>INDEX('Bảng Giá'!$L$2:$L$64,MATCH(TRIM('References data'!E1609),'Bảng Giá'!$K$2:$K$64,0))</f>
        <v>Hồ Chí Minh</v>
      </c>
      <c r="G1609" t="str">
        <f t="shared" si="25"/>
        <v>Hồ Chí Minh-Hồ Chí Minh</v>
      </c>
      <c r="H1609" t="str">
        <f>INDEX('Bảng Giá'!$N$2:$N$46,MATCH('References data'!G1609,'Bảng Giá'!$Q$2:$Q$46,0))</f>
        <v>Nội Tỉnh</v>
      </c>
    </row>
    <row r="1610" spans="1:8" x14ac:dyDescent="0.25">
      <c r="A1610" s="12" t="s">
        <v>3015</v>
      </c>
      <c r="B1610" t="s">
        <v>2648</v>
      </c>
      <c r="C1610" s="45" t="str">
        <f>INDEX('Bảng Giá'!$L$2:$L$64,MATCH(TRIM('References data'!B1610),'Bảng Giá'!$K$2:$K$64,0))</f>
        <v>Hồ Chí Minh</v>
      </c>
      <c r="D1610" s="43" t="s">
        <v>2653</v>
      </c>
      <c r="E1610" t="s">
        <v>2648</v>
      </c>
      <c r="F1610" t="str">
        <f>INDEX('Bảng Giá'!$L$2:$L$64,MATCH(TRIM('References data'!E1610),'Bảng Giá'!$K$2:$K$64,0))</f>
        <v>Hồ Chí Minh</v>
      </c>
      <c r="G1610" t="str">
        <f t="shared" si="25"/>
        <v>Hồ Chí Minh-Hồ Chí Minh</v>
      </c>
      <c r="H1610" t="str">
        <f>INDEX('Bảng Giá'!$N$2:$N$46,MATCH('References data'!G1610,'Bảng Giá'!$Q$2:$Q$46,0))</f>
        <v>Nội Tỉnh</v>
      </c>
    </row>
    <row r="1611" spans="1:8" x14ac:dyDescent="0.25">
      <c r="A1611" s="12" t="s">
        <v>2782</v>
      </c>
      <c r="B1611" t="s">
        <v>2648</v>
      </c>
      <c r="C1611" s="45" t="str">
        <f>INDEX('Bảng Giá'!$L$2:$L$64,MATCH(TRIM('References data'!B1611),'Bảng Giá'!$K$2:$K$64,0))</f>
        <v>Hồ Chí Minh</v>
      </c>
      <c r="D1611" s="43" t="s">
        <v>2653</v>
      </c>
      <c r="E1611" t="s">
        <v>2648</v>
      </c>
      <c r="F1611" t="str">
        <f>INDEX('Bảng Giá'!$L$2:$L$64,MATCH(TRIM('References data'!E1611),'Bảng Giá'!$K$2:$K$64,0))</f>
        <v>Hồ Chí Minh</v>
      </c>
      <c r="G1611" t="str">
        <f t="shared" si="25"/>
        <v>Hồ Chí Minh-Hồ Chí Minh</v>
      </c>
      <c r="H1611" t="str">
        <f>INDEX('Bảng Giá'!$N$2:$N$46,MATCH('References data'!G1611,'Bảng Giá'!$Q$2:$Q$46,0))</f>
        <v>Nội Tỉnh</v>
      </c>
    </row>
    <row r="1612" spans="1:8" x14ac:dyDescent="0.25">
      <c r="A1612" s="12" t="s">
        <v>3015</v>
      </c>
      <c r="B1612" t="s">
        <v>2648</v>
      </c>
      <c r="C1612" s="45" t="str">
        <f>INDEX('Bảng Giá'!$L$2:$L$64,MATCH(TRIM('References data'!B1612),'Bảng Giá'!$K$2:$K$64,0))</f>
        <v>Hồ Chí Minh</v>
      </c>
      <c r="D1612" s="43" t="s">
        <v>2653</v>
      </c>
      <c r="E1612" t="s">
        <v>2648</v>
      </c>
      <c r="F1612" t="str">
        <f>INDEX('Bảng Giá'!$L$2:$L$64,MATCH(TRIM('References data'!E1612),'Bảng Giá'!$K$2:$K$64,0))</f>
        <v>Hồ Chí Minh</v>
      </c>
      <c r="G1612" t="str">
        <f t="shared" si="25"/>
        <v>Hồ Chí Minh-Hồ Chí Minh</v>
      </c>
      <c r="H1612" t="str">
        <f>INDEX('Bảng Giá'!$N$2:$N$46,MATCH('References data'!G1612,'Bảng Giá'!$Q$2:$Q$46,0))</f>
        <v>Nội Tỉnh</v>
      </c>
    </row>
    <row r="1613" spans="1:8" x14ac:dyDescent="0.25">
      <c r="A1613" s="12" t="s">
        <v>2782</v>
      </c>
      <c r="B1613" t="s">
        <v>2648</v>
      </c>
      <c r="C1613" s="45" t="str">
        <f>INDEX('Bảng Giá'!$L$2:$L$64,MATCH(TRIM('References data'!B1613),'Bảng Giá'!$K$2:$K$64,0))</f>
        <v>Hồ Chí Minh</v>
      </c>
      <c r="D1613" s="43" t="s">
        <v>2653</v>
      </c>
      <c r="E1613" t="s">
        <v>2648</v>
      </c>
      <c r="F1613" t="str">
        <f>INDEX('Bảng Giá'!$L$2:$L$64,MATCH(TRIM('References data'!E1613),'Bảng Giá'!$K$2:$K$64,0))</f>
        <v>Hồ Chí Minh</v>
      </c>
      <c r="G1613" t="str">
        <f t="shared" si="25"/>
        <v>Hồ Chí Minh-Hồ Chí Minh</v>
      </c>
      <c r="H1613" t="str">
        <f>INDEX('Bảng Giá'!$N$2:$N$46,MATCH('References data'!G1613,'Bảng Giá'!$Q$2:$Q$46,0))</f>
        <v>Nội Tỉnh</v>
      </c>
    </row>
    <row r="1614" spans="1:8" x14ac:dyDescent="0.25">
      <c r="A1614" s="12" t="s">
        <v>3013</v>
      </c>
      <c r="B1614" t="s">
        <v>2648</v>
      </c>
      <c r="C1614" s="45" t="str">
        <f>INDEX('Bảng Giá'!$L$2:$L$64,MATCH(TRIM('References data'!B1614),'Bảng Giá'!$K$2:$K$64,0))</f>
        <v>Hồ Chí Minh</v>
      </c>
      <c r="D1614" s="43" t="s">
        <v>2653</v>
      </c>
      <c r="E1614" t="s">
        <v>2648</v>
      </c>
      <c r="F1614" t="str">
        <f>INDEX('Bảng Giá'!$L$2:$L$64,MATCH(TRIM('References data'!E1614),'Bảng Giá'!$K$2:$K$64,0))</f>
        <v>Hồ Chí Minh</v>
      </c>
      <c r="G1614" t="str">
        <f t="shared" si="25"/>
        <v>Hồ Chí Minh-Hồ Chí Minh</v>
      </c>
      <c r="H1614" t="str">
        <f>INDEX('Bảng Giá'!$N$2:$N$46,MATCH('References data'!G1614,'Bảng Giá'!$Q$2:$Q$46,0))</f>
        <v>Nội Tỉnh</v>
      </c>
    </row>
    <row r="1615" spans="1:8" x14ac:dyDescent="0.25">
      <c r="A1615" s="12" t="s">
        <v>3015</v>
      </c>
      <c r="B1615" t="s">
        <v>2648</v>
      </c>
      <c r="C1615" s="45" t="str">
        <f>INDEX('Bảng Giá'!$L$2:$L$64,MATCH(TRIM('References data'!B1615),'Bảng Giá'!$K$2:$K$64,0))</f>
        <v>Hồ Chí Minh</v>
      </c>
      <c r="D1615" s="43" t="s">
        <v>2653</v>
      </c>
      <c r="E1615" t="s">
        <v>2648</v>
      </c>
      <c r="F1615" t="str">
        <f>INDEX('Bảng Giá'!$L$2:$L$64,MATCH(TRIM('References data'!E1615),'Bảng Giá'!$K$2:$K$64,0))</f>
        <v>Hồ Chí Minh</v>
      </c>
      <c r="G1615" t="str">
        <f t="shared" si="25"/>
        <v>Hồ Chí Minh-Hồ Chí Minh</v>
      </c>
      <c r="H1615" t="str">
        <f>INDEX('Bảng Giá'!$N$2:$N$46,MATCH('References data'!G1615,'Bảng Giá'!$Q$2:$Q$46,0))</f>
        <v>Nội Tỉnh</v>
      </c>
    </row>
    <row r="1616" spans="1:8" x14ac:dyDescent="0.25">
      <c r="A1616" s="12" t="s">
        <v>2722</v>
      </c>
      <c r="B1616" t="s">
        <v>2648</v>
      </c>
      <c r="C1616" s="45" t="str">
        <f>INDEX('Bảng Giá'!$L$2:$L$64,MATCH(TRIM('References data'!B1616),'Bảng Giá'!$K$2:$K$64,0))</f>
        <v>Hồ Chí Minh</v>
      </c>
      <c r="D1616" s="43" t="s">
        <v>2653</v>
      </c>
      <c r="E1616" t="s">
        <v>2648</v>
      </c>
      <c r="F1616" t="str">
        <f>INDEX('Bảng Giá'!$L$2:$L$64,MATCH(TRIM('References data'!E1616),'Bảng Giá'!$K$2:$K$64,0))</f>
        <v>Hồ Chí Minh</v>
      </c>
      <c r="G1616" t="str">
        <f t="shared" si="25"/>
        <v>Hồ Chí Minh-Hồ Chí Minh</v>
      </c>
      <c r="H1616" t="str">
        <f>INDEX('Bảng Giá'!$N$2:$N$46,MATCH('References data'!G1616,'Bảng Giá'!$Q$2:$Q$46,0))</f>
        <v>Nội Tỉnh</v>
      </c>
    </row>
    <row r="1617" spans="1:8" x14ac:dyDescent="0.25">
      <c r="A1617" s="12" t="s">
        <v>2737</v>
      </c>
      <c r="B1617" t="s">
        <v>2648</v>
      </c>
      <c r="C1617" s="45" t="str">
        <f>INDEX('Bảng Giá'!$L$2:$L$64,MATCH(TRIM('References data'!B1617),'Bảng Giá'!$K$2:$K$64,0))</f>
        <v>Hồ Chí Minh</v>
      </c>
      <c r="D1617" s="43" t="s">
        <v>2653</v>
      </c>
      <c r="E1617" t="s">
        <v>2648</v>
      </c>
      <c r="F1617" t="str">
        <f>INDEX('Bảng Giá'!$L$2:$L$64,MATCH(TRIM('References data'!E1617),'Bảng Giá'!$K$2:$K$64,0))</f>
        <v>Hồ Chí Minh</v>
      </c>
      <c r="G1617" t="str">
        <f t="shared" si="25"/>
        <v>Hồ Chí Minh-Hồ Chí Minh</v>
      </c>
      <c r="H1617" t="str">
        <f>INDEX('Bảng Giá'!$N$2:$N$46,MATCH('References data'!G1617,'Bảng Giá'!$Q$2:$Q$46,0))</f>
        <v>Nội Tỉnh</v>
      </c>
    </row>
    <row r="1618" spans="1:8" x14ac:dyDescent="0.25">
      <c r="A1618" s="12" t="s">
        <v>2659</v>
      </c>
      <c r="B1618" t="s">
        <v>2648</v>
      </c>
      <c r="C1618" s="45" t="str">
        <f>INDEX('Bảng Giá'!$L$2:$L$64,MATCH(TRIM('References data'!B1618),'Bảng Giá'!$K$2:$K$64,0))</f>
        <v>Hồ Chí Minh</v>
      </c>
      <c r="D1618" s="43" t="s">
        <v>2653</v>
      </c>
      <c r="E1618" t="s">
        <v>2648</v>
      </c>
      <c r="F1618" t="str">
        <f>INDEX('Bảng Giá'!$L$2:$L$64,MATCH(TRIM('References data'!E1618),'Bảng Giá'!$K$2:$K$64,0))</f>
        <v>Hồ Chí Minh</v>
      </c>
      <c r="G1618" t="str">
        <f t="shared" si="25"/>
        <v>Hồ Chí Minh-Hồ Chí Minh</v>
      </c>
      <c r="H1618" t="str">
        <f>INDEX('Bảng Giá'!$N$2:$N$46,MATCH('References data'!G1618,'Bảng Giá'!$Q$2:$Q$46,0))</f>
        <v>Nội Tỉnh</v>
      </c>
    </row>
    <row r="1619" spans="1:8" x14ac:dyDescent="0.25">
      <c r="A1619" s="12" t="s">
        <v>2722</v>
      </c>
      <c r="B1619" t="s">
        <v>2648</v>
      </c>
      <c r="C1619" s="45" t="str">
        <f>INDEX('Bảng Giá'!$L$2:$L$64,MATCH(TRIM('References data'!B1619),'Bảng Giá'!$K$2:$K$64,0))</f>
        <v>Hồ Chí Minh</v>
      </c>
      <c r="D1619" s="43" t="s">
        <v>2653</v>
      </c>
      <c r="E1619" t="s">
        <v>2648</v>
      </c>
      <c r="F1619" t="str">
        <f>INDEX('Bảng Giá'!$L$2:$L$64,MATCH(TRIM('References data'!E1619),'Bảng Giá'!$K$2:$K$64,0))</f>
        <v>Hồ Chí Minh</v>
      </c>
      <c r="G1619" t="str">
        <f t="shared" si="25"/>
        <v>Hồ Chí Minh-Hồ Chí Minh</v>
      </c>
      <c r="H1619" t="str">
        <f>INDEX('Bảng Giá'!$N$2:$N$46,MATCH('References data'!G1619,'Bảng Giá'!$Q$2:$Q$46,0))</f>
        <v>Nội Tỉnh</v>
      </c>
    </row>
    <row r="1620" spans="1:8" x14ac:dyDescent="0.25">
      <c r="A1620" s="12" t="s">
        <v>2722</v>
      </c>
      <c r="B1620" t="s">
        <v>2648</v>
      </c>
      <c r="C1620" s="45" t="str">
        <f>INDEX('Bảng Giá'!$L$2:$L$64,MATCH(TRIM('References data'!B1620),'Bảng Giá'!$K$2:$K$64,0))</f>
        <v>Hồ Chí Minh</v>
      </c>
      <c r="D1620" s="43" t="s">
        <v>2653</v>
      </c>
      <c r="E1620" t="s">
        <v>2648</v>
      </c>
      <c r="F1620" t="str">
        <f>INDEX('Bảng Giá'!$L$2:$L$64,MATCH(TRIM('References data'!E1620),'Bảng Giá'!$K$2:$K$64,0))</f>
        <v>Hồ Chí Minh</v>
      </c>
      <c r="G1620" t="str">
        <f t="shared" si="25"/>
        <v>Hồ Chí Minh-Hồ Chí Minh</v>
      </c>
      <c r="H1620" t="str">
        <f>INDEX('Bảng Giá'!$N$2:$N$46,MATCH('References data'!G1620,'Bảng Giá'!$Q$2:$Q$46,0))</f>
        <v>Nội Tỉnh</v>
      </c>
    </row>
    <row r="1621" spans="1:8" x14ac:dyDescent="0.25">
      <c r="A1621" s="12" t="s">
        <v>2722</v>
      </c>
      <c r="B1621" t="s">
        <v>2648</v>
      </c>
      <c r="C1621" s="45" t="str">
        <f>INDEX('Bảng Giá'!$L$2:$L$64,MATCH(TRIM('References data'!B1621),'Bảng Giá'!$K$2:$K$64,0))</f>
        <v>Hồ Chí Minh</v>
      </c>
      <c r="D1621" s="43" t="s">
        <v>2653</v>
      </c>
      <c r="E1621" t="s">
        <v>2648</v>
      </c>
      <c r="F1621" t="str">
        <f>INDEX('Bảng Giá'!$L$2:$L$64,MATCH(TRIM('References data'!E1621),'Bảng Giá'!$K$2:$K$64,0))</f>
        <v>Hồ Chí Minh</v>
      </c>
      <c r="G1621" t="str">
        <f t="shared" si="25"/>
        <v>Hồ Chí Minh-Hồ Chí Minh</v>
      </c>
      <c r="H1621" t="str">
        <f>INDEX('Bảng Giá'!$N$2:$N$46,MATCH('References data'!G1621,'Bảng Giá'!$Q$2:$Q$46,0))</f>
        <v>Nội Tỉnh</v>
      </c>
    </row>
    <row r="1622" spans="1:8" x14ac:dyDescent="0.25">
      <c r="A1622" s="12" t="s">
        <v>2782</v>
      </c>
      <c r="B1622" t="s">
        <v>2648</v>
      </c>
      <c r="C1622" s="45" t="str">
        <f>INDEX('Bảng Giá'!$L$2:$L$64,MATCH(TRIM('References data'!B1622),'Bảng Giá'!$K$2:$K$64,0))</f>
        <v>Hồ Chí Minh</v>
      </c>
      <c r="D1622" s="43" t="s">
        <v>2653</v>
      </c>
      <c r="E1622" t="s">
        <v>2648</v>
      </c>
      <c r="F1622" t="str">
        <f>INDEX('Bảng Giá'!$L$2:$L$64,MATCH(TRIM('References data'!E1622),'Bảng Giá'!$K$2:$K$64,0))</f>
        <v>Hồ Chí Minh</v>
      </c>
      <c r="G1622" t="str">
        <f t="shared" si="25"/>
        <v>Hồ Chí Minh-Hồ Chí Minh</v>
      </c>
      <c r="H1622" t="str">
        <f>INDEX('Bảng Giá'!$N$2:$N$46,MATCH('References data'!G1622,'Bảng Giá'!$Q$2:$Q$46,0))</f>
        <v>Nội Tỉnh</v>
      </c>
    </row>
    <row r="1623" spans="1:8" x14ac:dyDescent="0.25">
      <c r="A1623" s="12" t="s">
        <v>2782</v>
      </c>
      <c r="B1623" t="s">
        <v>2648</v>
      </c>
      <c r="C1623" s="45" t="str">
        <f>INDEX('Bảng Giá'!$L$2:$L$64,MATCH(TRIM('References data'!B1623),'Bảng Giá'!$K$2:$K$64,0))</f>
        <v>Hồ Chí Minh</v>
      </c>
      <c r="D1623" s="43" t="s">
        <v>2653</v>
      </c>
      <c r="E1623" t="s">
        <v>2648</v>
      </c>
      <c r="F1623" t="str">
        <f>INDEX('Bảng Giá'!$L$2:$L$64,MATCH(TRIM('References data'!E1623),'Bảng Giá'!$K$2:$K$64,0))</f>
        <v>Hồ Chí Minh</v>
      </c>
      <c r="G1623" t="str">
        <f t="shared" si="25"/>
        <v>Hồ Chí Minh-Hồ Chí Minh</v>
      </c>
      <c r="H1623" t="str">
        <f>INDEX('Bảng Giá'!$N$2:$N$46,MATCH('References data'!G1623,'Bảng Giá'!$Q$2:$Q$46,0))</f>
        <v>Nội Tỉnh</v>
      </c>
    </row>
    <row r="1624" spans="1:8" x14ac:dyDescent="0.25">
      <c r="A1624" s="12" t="s">
        <v>2659</v>
      </c>
      <c r="B1624" t="s">
        <v>2648</v>
      </c>
      <c r="C1624" s="45" t="str">
        <f>INDEX('Bảng Giá'!$L$2:$L$64,MATCH(TRIM('References data'!B1624),'Bảng Giá'!$K$2:$K$64,0))</f>
        <v>Hồ Chí Minh</v>
      </c>
      <c r="D1624" s="43" t="s">
        <v>2653</v>
      </c>
      <c r="E1624" t="s">
        <v>2648</v>
      </c>
      <c r="F1624" t="str">
        <f>INDEX('Bảng Giá'!$L$2:$L$64,MATCH(TRIM('References data'!E1624),'Bảng Giá'!$K$2:$K$64,0))</f>
        <v>Hồ Chí Minh</v>
      </c>
      <c r="G1624" t="str">
        <f t="shared" si="25"/>
        <v>Hồ Chí Minh-Hồ Chí Minh</v>
      </c>
      <c r="H1624" t="str">
        <f>INDEX('Bảng Giá'!$N$2:$N$46,MATCH('References data'!G1624,'Bảng Giá'!$Q$2:$Q$46,0))</f>
        <v>Nội Tỉnh</v>
      </c>
    </row>
    <row r="1625" spans="1:8" x14ac:dyDescent="0.25">
      <c r="A1625" s="12" t="s">
        <v>2659</v>
      </c>
      <c r="B1625" t="s">
        <v>2648</v>
      </c>
      <c r="C1625" s="45" t="str">
        <f>INDEX('Bảng Giá'!$L$2:$L$64,MATCH(TRIM('References data'!B1625),'Bảng Giá'!$K$2:$K$64,0))</f>
        <v>Hồ Chí Minh</v>
      </c>
      <c r="D1625" s="43" t="s">
        <v>2653</v>
      </c>
      <c r="E1625" t="s">
        <v>2648</v>
      </c>
      <c r="F1625" t="str">
        <f>INDEX('Bảng Giá'!$L$2:$L$64,MATCH(TRIM('References data'!E1625),'Bảng Giá'!$K$2:$K$64,0))</f>
        <v>Hồ Chí Minh</v>
      </c>
      <c r="G1625" t="str">
        <f t="shared" si="25"/>
        <v>Hồ Chí Minh-Hồ Chí Minh</v>
      </c>
      <c r="H1625" t="str">
        <f>INDEX('Bảng Giá'!$N$2:$N$46,MATCH('References data'!G1625,'Bảng Giá'!$Q$2:$Q$46,0))</f>
        <v>Nội Tỉnh</v>
      </c>
    </row>
    <row r="1626" spans="1:8" x14ac:dyDescent="0.25">
      <c r="A1626" s="12" t="s">
        <v>2659</v>
      </c>
      <c r="B1626" t="s">
        <v>2648</v>
      </c>
      <c r="C1626" s="45" t="str">
        <f>INDEX('Bảng Giá'!$L$2:$L$64,MATCH(TRIM('References data'!B1626),'Bảng Giá'!$K$2:$K$64,0))</f>
        <v>Hồ Chí Minh</v>
      </c>
      <c r="D1626" s="43" t="s">
        <v>2653</v>
      </c>
      <c r="E1626" t="s">
        <v>2648</v>
      </c>
      <c r="F1626" t="str">
        <f>INDEX('Bảng Giá'!$L$2:$L$64,MATCH(TRIM('References data'!E1626),'Bảng Giá'!$K$2:$K$64,0))</f>
        <v>Hồ Chí Minh</v>
      </c>
      <c r="G1626" t="str">
        <f t="shared" si="25"/>
        <v>Hồ Chí Minh-Hồ Chí Minh</v>
      </c>
      <c r="H1626" t="str">
        <f>INDEX('Bảng Giá'!$N$2:$N$46,MATCH('References data'!G1626,'Bảng Giá'!$Q$2:$Q$46,0))</f>
        <v>Nội Tỉnh</v>
      </c>
    </row>
    <row r="1627" spans="1:8" x14ac:dyDescent="0.25">
      <c r="A1627" s="12" t="s">
        <v>3012</v>
      </c>
      <c r="B1627" t="s">
        <v>2648</v>
      </c>
      <c r="C1627" s="45" t="str">
        <f>INDEX('Bảng Giá'!$L$2:$L$64,MATCH(TRIM('References data'!B1627),'Bảng Giá'!$K$2:$K$64,0))</f>
        <v>Hồ Chí Minh</v>
      </c>
      <c r="D1627" s="43" t="s">
        <v>2653</v>
      </c>
      <c r="E1627" t="s">
        <v>2648</v>
      </c>
      <c r="F1627" t="str">
        <f>INDEX('Bảng Giá'!$L$2:$L$64,MATCH(TRIM('References data'!E1627),'Bảng Giá'!$K$2:$K$64,0))</f>
        <v>Hồ Chí Minh</v>
      </c>
      <c r="G1627" t="str">
        <f t="shared" si="25"/>
        <v>Hồ Chí Minh-Hồ Chí Minh</v>
      </c>
      <c r="H1627" t="str">
        <f>INDEX('Bảng Giá'!$N$2:$N$46,MATCH('References data'!G1627,'Bảng Giá'!$Q$2:$Q$46,0))</f>
        <v>Nội Tỉnh</v>
      </c>
    </row>
    <row r="1628" spans="1:8" x14ac:dyDescent="0.25">
      <c r="A1628" s="12" t="s">
        <v>2653</v>
      </c>
      <c r="B1628" t="s">
        <v>2648</v>
      </c>
      <c r="C1628" s="45" t="str">
        <f>INDEX('Bảng Giá'!$L$2:$L$64,MATCH(TRIM('References data'!B1628),'Bảng Giá'!$K$2:$K$64,0))</f>
        <v>Hồ Chí Minh</v>
      </c>
      <c r="D1628" s="43" t="s">
        <v>2653</v>
      </c>
      <c r="E1628" t="s">
        <v>2648</v>
      </c>
      <c r="F1628" t="str">
        <f>INDEX('Bảng Giá'!$L$2:$L$64,MATCH(TRIM('References data'!E1628),'Bảng Giá'!$K$2:$K$64,0))</f>
        <v>Hồ Chí Minh</v>
      </c>
      <c r="G1628" t="str">
        <f t="shared" si="25"/>
        <v>Hồ Chí Minh-Hồ Chí Minh</v>
      </c>
      <c r="H1628" t="str">
        <f>INDEX('Bảng Giá'!$N$2:$N$46,MATCH('References data'!G1628,'Bảng Giá'!$Q$2:$Q$46,0))</f>
        <v>Nội Tỉnh</v>
      </c>
    </row>
    <row r="1629" spans="1:8" x14ac:dyDescent="0.25">
      <c r="A1629" s="12" t="s">
        <v>2737</v>
      </c>
      <c r="B1629" t="s">
        <v>2648</v>
      </c>
      <c r="C1629" s="45" t="str">
        <f>INDEX('Bảng Giá'!$L$2:$L$64,MATCH(TRIM('References data'!B1629),'Bảng Giá'!$K$2:$K$64,0))</f>
        <v>Hồ Chí Minh</v>
      </c>
      <c r="D1629" s="43" t="s">
        <v>2653</v>
      </c>
      <c r="E1629" t="s">
        <v>2648</v>
      </c>
      <c r="F1629" t="str">
        <f>INDEX('Bảng Giá'!$L$2:$L$64,MATCH(TRIM('References data'!E1629),'Bảng Giá'!$K$2:$K$64,0))</f>
        <v>Hồ Chí Minh</v>
      </c>
      <c r="G1629" t="str">
        <f t="shared" si="25"/>
        <v>Hồ Chí Minh-Hồ Chí Minh</v>
      </c>
      <c r="H1629" t="str">
        <f>INDEX('Bảng Giá'!$N$2:$N$46,MATCH('References data'!G1629,'Bảng Giá'!$Q$2:$Q$46,0))</f>
        <v>Nội Tỉnh</v>
      </c>
    </row>
    <row r="1630" spans="1:8" x14ac:dyDescent="0.25">
      <c r="A1630" s="12" t="s">
        <v>3011</v>
      </c>
      <c r="B1630" t="s">
        <v>2648</v>
      </c>
      <c r="C1630" s="45" t="str">
        <f>INDEX('Bảng Giá'!$L$2:$L$64,MATCH(TRIM('References data'!B1630),'Bảng Giá'!$K$2:$K$64,0))</f>
        <v>Hồ Chí Minh</v>
      </c>
      <c r="D1630" s="43" t="s">
        <v>2776</v>
      </c>
      <c r="E1630" t="s">
        <v>2648</v>
      </c>
      <c r="F1630" t="str">
        <f>INDEX('Bảng Giá'!$L$2:$L$64,MATCH(TRIM('References data'!E1630),'Bảng Giá'!$K$2:$K$64,0))</f>
        <v>Hồ Chí Minh</v>
      </c>
      <c r="G1630" t="str">
        <f t="shared" si="25"/>
        <v>Hồ Chí Minh-Hồ Chí Minh</v>
      </c>
      <c r="H1630" t="str">
        <f>INDEX('Bảng Giá'!$N$2:$N$46,MATCH('References data'!G1630,'Bảng Giá'!$Q$2:$Q$46,0))</f>
        <v>Nội Tỉnh</v>
      </c>
    </row>
    <row r="1631" spans="1:8" x14ac:dyDescent="0.25">
      <c r="A1631" s="12" t="s">
        <v>3012</v>
      </c>
      <c r="B1631" t="s">
        <v>2648</v>
      </c>
      <c r="C1631" s="45" t="str">
        <f>INDEX('Bảng Giá'!$L$2:$L$64,MATCH(TRIM('References data'!B1631),'Bảng Giá'!$K$2:$K$64,0))</f>
        <v>Hồ Chí Minh</v>
      </c>
      <c r="D1631" s="43" t="s">
        <v>2653</v>
      </c>
      <c r="E1631" t="s">
        <v>2648</v>
      </c>
      <c r="F1631" t="str">
        <f>INDEX('Bảng Giá'!$L$2:$L$64,MATCH(TRIM('References data'!E1631),'Bảng Giá'!$K$2:$K$64,0))</f>
        <v>Hồ Chí Minh</v>
      </c>
      <c r="G1631" t="str">
        <f t="shared" si="25"/>
        <v>Hồ Chí Minh-Hồ Chí Minh</v>
      </c>
      <c r="H1631" t="str">
        <f>INDEX('Bảng Giá'!$N$2:$N$46,MATCH('References data'!G1631,'Bảng Giá'!$Q$2:$Q$46,0))</f>
        <v>Nội Tỉnh</v>
      </c>
    </row>
    <row r="1632" spans="1:8" x14ac:dyDescent="0.25">
      <c r="A1632" s="12" t="s">
        <v>2647</v>
      </c>
      <c r="B1632" t="s">
        <v>2648</v>
      </c>
      <c r="C1632" s="45" t="str">
        <f>INDEX('Bảng Giá'!$L$2:$L$64,MATCH(TRIM('References data'!B1632),'Bảng Giá'!$K$2:$K$64,0))</f>
        <v>Hồ Chí Minh</v>
      </c>
      <c r="D1632" s="43" t="s">
        <v>2653</v>
      </c>
      <c r="E1632" t="s">
        <v>2648</v>
      </c>
      <c r="F1632" t="str">
        <f>INDEX('Bảng Giá'!$L$2:$L$64,MATCH(TRIM('References data'!E1632),'Bảng Giá'!$K$2:$K$64,0))</f>
        <v>Hồ Chí Minh</v>
      </c>
      <c r="G1632" t="str">
        <f t="shared" si="25"/>
        <v>Hồ Chí Minh-Hồ Chí Minh</v>
      </c>
      <c r="H1632" t="str">
        <f>INDEX('Bảng Giá'!$N$2:$N$46,MATCH('References data'!G1632,'Bảng Giá'!$Q$2:$Q$46,0))</f>
        <v>Nội Tỉnh</v>
      </c>
    </row>
    <row r="1633" spans="1:8" x14ac:dyDescent="0.25">
      <c r="A1633" s="12" t="s">
        <v>3015</v>
      </c>
      <c r="B1633" t="s">
        <v>2648</v>
      </c>
      <c r="C1633" s="45" t="str">
        <f>INDEX('Bảng Giá'!$L$2:$L$64,MATCH(TRIM('References data'!B1633),'Bảng Giá'!$K$2:$K$64,0))</f>
        <v>Hồ Chí Minh</v>
      </c>
      <c r="D1633" s="43" t="s">
        <v>2653</v>
      </c>
      <c r="E1633" t="s">
        <v>2648</v>
      </c>
      <c r="F1633" t="str">
        <f>INDEX('Bảng Giá'!$L$2:$L$64,MATCH(TRIM('References data'!E1633),'Bảng Giá'!$K$2:$K$64,0))</f>
        <v>Hồ Chí Minh</v>
      </c>
      <c r="G1633" t="str">
        <f t="shared" si="25"/>
        <v>Hồ Chí Minh-Hồ Chí Minh</v>
      </c>
      <c r="H1633" t="str">
        <f>INDEX('Bảng Giá'!$N$2:$N$46,MATCH('References data'!G1633,'Bảng Giá'!$Q$2:$Q$46,0))</f>
        <v>Nội Tỉnh</v>
      </c>
    </row>
    <row r="1634" spans="1:8" x14ac:dyDescent="0.25">
      <c r="A1634" s="12" t="s">
        <v>3015</v>
      </c>
      <c r="B1634" t="s">
        <v>2648</v>
      </c>
      <c r="C1634" s="45" t="str">
        <f>INDEX('Bảng Giá'!$L$2:$L$64,MATCH(TRIM('References data'!B1634),'Bảng Giá'!$K$2:$K$64,0))</f>
        <v>Hồ Chí Minh</v>
      </c>
      <c r="D1634" s="43" t="s">
        <v>2653</v>
      </c>
      <c r="E1634" t="s">
        <v>2648</v>
      </c>
      <c r="F1634" t="str">
        <f>INDEX('Bảng Giá'!$L$2:$L$64,MATCH(TRIM('References data'!E1634),'Bảng Giá'!$K$2:$K$64,0))</f>
        <v>Hồ Chí Minh</v>
      </c>
      <c r="G1634" t="str">
        <f t="shared" si="25"/>
        <v>Hồ Chí Minh-Hồ Chí Minh</v>
      </c>
      <c r="H1634" t="str">
        <f>INDEX('Bảng Giá'!$N$2:$N$46,MATCH('References data'!G1634,'Bảng Giá'!$Q$2:$Q$46,0))</f>
        <v>Nội Tỉnh</v>
      </c>
    </row>
    <row r="1635" spans="1:8" x14ac:dyDescent="0.25">
      <c r="A1635" s="12" t="s">
        <v>2782</v>
      </c>
      <c r="B1635" t="s">
        <v>2648</v>
      </c>
      <c r="C1635" s="45" t="str">
        <f>INDEX('Bảng Giá'!$L$2:$L$64,MATCH(TRIM('References data'!B1635),'Bảng Giá'!$K$2:$K$64,0))</f>
        <v>Hồ Chí Minh</v>
      </c>
      <c r="D1635" s="43" t="s">
        <v>2653</v>
      </c>
      <c r="E1635" t="s">
        <v>2648</v>
      </c>
      <c r="F1635" t="str">
        <f>INDEX('Bảng Giá'!$L$2:$L$64,MATCH(TRIM('References data'!E1635),'Bảng Giá'!$K$2:$K$64,0))</f>
        <v>Hồ Chí Minh</v>
      </c>
      <c r="G1635" t="str">
        <f t="shared" si="25"/>
        <v>Hồ Chí Minh-Hồ Chí Minh</v>
      </c>
      <c r="H1635" t="str">
        <f>INDEX('Bảng Giá'!$N$2:$N$46,MATCH('References data'!G1635,'Bảng Giá'!$Q$2:$Q$46,0))</f>
        <v>Nội Tỉnh</v>
      </c>
    </row>
    <row r="1636" spans="1:8" x14ac:dyDescent="0.25">
      <c r="A1636" s="12" t="s">
        <v>3015</v>
      </c>
      <c r="B1636" t="s">
        <v>2648</v>
      </c>
      <c r="C1636" s="45" t="str">
        <f>INDEX('Bảng Giá'!$L$2:$L$64,MATCH(TRIM('References data'!B1636),'Bảng Giá'!$K$2:$K$64,0))</f>
        <v>Hồ Chí Minh</v>
      </c>
      <c r="D1636" s="43" t="s">
        <v>2653</v>
      </c>
      <c r="E1636" t="s">
        <v>2648</v>
      </c>
      <c r="F1636" t="str">
        <f>INDEX('Bảng Giá'!$L$2:$L$64,MATCH(TRIM('References data'!E1636),'Bảng Giá'!$K$2:$K$64,0))</f>
        <v>Hồ Chí Minh</v>
      </c>
      <c r="G1636" t="str">
        <f t="shared" si="25"/>
        <v>Hồ Chí Minh-Hồ Chí Minh</v>
      </c>
      <c r="H1636" t="str">
        <f>INDEX('Bảng Giá'!$N$2:$N$46,MATCH('References data'!G1636,'Bảng Giá'!$Q$2:$Q$46,0))</f>
        <v>Nội Tỉnh</v>
      </c>
    </row>
    <row r="1637" spans="1:8" x14ac:dyDescent="0.25">
      <c r="A1637" s="12" t="s">
        <v>2647</v>
      </c>
      <c r="B1637" t="s">
        <v>2648</v>
      </c>
      <c r="C1637" s="45" t="str">
        <f>INDEX('Bảng Giá'!$L$2:$L$64,MATCH(TRIM('References data'!B1637),'Bảng Giá'!$K$2:$K$64,0))</f>
        <v>Hồ Chí Minh</v>
      </c>
      <c r="D1637" s="43" t="s">
        <v>2653</v>
      </c>
      <c r="E1637" t="s">
        <v>2648</v>
      </c>
      <c r="F1637" t="str">
        <f>INDEX('Bảng Giá'!$L$2:$L$64,MATCH(TRIM('References data'!E1637),'Bảng Giá'!$K$2:$K$64,0))</f>
        <v>Hồ Chí Minh</v>
      </c>
      <c r="G1637" t="str">
        <f t="shared" si="25"/>
        <v>Hồ Chí Minh-Hồ Chí Minh</v>
      </c>
      <c r="H1637" t="str">
        <f>INDEX('Bảng Giá'!$N$2:$N$46,MATCH('References data'!G1637,'Bảng Giá'!$Q$2:$Q$46,0))</f>
        <v>Nội Tỉnh</v>
      </c>
    </row>
    <row r="1638" spans="1:8" x14ac:dyDescent="0.25">
      <c r="A1638" s="12" t="s">
        <v>3014</v>
      </c>
      <c r="B1638" t="s">
        <v>2648</v>
      </c>
      <c r="C1638" s="45" t="str">
        <f>INDEX('Bảng Giá'!$L$2:$L$64,MATCH(TRIM('References data'!B1638),'Bảng Giá'!$K$2:$K$64,0))</f>
        <v>Hồ Chí Minh</v>
      </c>
      <c r="D1638" s="43" t="s">
        <v>2653</v>
      </c>
      <c r="E1638" t="s">
        <v>2648</v>
      </c>
      <c r="F1638" t="str">
        <f>INDEX('Bảng Giá'!$L$2:$L$64,MATCH(TRIM('References data'!E1638),'Bảng Giá'!$K$2:$K$64,0))</f>
        <v>Hồ Chí Minh</v>
      </c>
      <c r="G1638" t="str">
        <f t="shared" si="25"/>
        <v>Hồ Chí Minh-Hồ Chí Minh</v>
      </c>
      <c r="H1638" t="str">
        <f>INDEX('Bảng Giá'!$N$2:$N$46,MATCH('References data'!G1638,'Bảng Giá'!$Q$2:$Q$46,0))</f>
        <v>Nội Tỉnh</v>
      </c>
    </row>
    <row r="1639" spans="1:8" x14ac:dyDescent="0.25">
      <c r="A1639" s="12" t="s">
        <v>2737</v>
      </c>
      <c r="B1639" t="s">
        <v>2648</v>
      </c>
      <c r="C1639" s="45" t="str">
        <f>INDEX('Bảng Giá'!$L$2:$L$64,MATCH(TRIM('References data'!B1639),'Bảng Giá'!$K$2:$K$64,0))</f>
        <v>Hồ Chí Minh</v>
      </c>
      <c r="D1639" s="43" t="s">
        <v>2653</v>
      </c>
      <c r="E1639" t="s">
        <v>2648</v>
      </c>
      <c r="F1639" t="str">
        <f>INDEX('Bảng Giá'!$L$2:$L$64,MATCH(TRIM('References data'!E1639),'Bảng Giá'!$K$2:$K$64,0))</f>
        <v>Hồ Chí Minh</v>
      </c>
      <c r="G1639" t="str">
        <f t="shared" si="25"/>
        <v>Hồ Chí Minh-Hồ Chí Minh</v>
      </c>
      <c r="H1639" t="str">
        <f>INDEX('Bảng Giá'!$N$2:$N$46,MATCH('References data'!G1639,'Bảng Giá'!$Q$2:$Q$46,0))</f>
        <v>Nội Tỉnh</v>
      </c>
    </row>
    <row r="1640" spans="1:8" x14ac:dyDescent="0.25">
      <c r="A1640" s="12" t="s">
        <v>2737</v>
      </c>
      <c r="B1640" t="s">
        <v>2648</v>
      </c>
      <c r="C1640" s="45" t="str">
        <f>INDEX('Bảng Giá'!$L$2:$L$64,MATCH(TRIM('References data'!B1640),'Bảng Giá'!$K$2:$K$64,0))</f>
        <v>Hồ Chí Minh</v>
      </c>
      <c r="D1640" s="43" t="s">
        <v>2653</v>
      </c>
      <c r="E1640" t="s">
        <v>2648</v>
      </c>
      <c r="F1640" t="str">
        <f>INDEX('Bảng Giá'!$L$2:$L$64,MATCH(TRIM('References data'!E1640),'Bảng Giá'!$K$2:$K$64,0))</f>
        <v>Hồ Chí Minh</v>
      </c>
      <c r="G1640" t="str">
        <f t="shared" si="25"/>
        <v>Hồ Chí Minh-Hồ Chí Minh</v>
      </c>
      <c r="H1640" t="str">
        <f>INDEX('Bảng Giá'!$N$2:$N$46,MATCH('References data'!G1640,'Bảng Giá'!$Q$2:$Q$46,0))</f>
        <v>Nội Tỉnh</v>
      </c>
    </row>
    <row r="1641" spans="1:8" x14ac:dyDescent="0.25">
      <c r="A1641" s="12" t="s">
        <v>2722</v>
      </c>
      <c r="B1641" t="s">
        <v>2648</v>
      </c>
      <c r="C1641" s="45" t="str">
        <f>INDEX('Bảng Giá'!$L$2:$L$64,MATCH(TRIM('References data'!B1641),'Bảng Giá'!$K$2:$K$64,0))</f>
        <v>Hồ Chí Minh</v>
      </c>
      <c r="D1641" s="43" t="s">
        <v>2653</v>
      </c>
      <c r="E1641" t="s">
        <v>2648</v>
      </c>
      <c r="F1641" t="str">
        <f>INDEX('Bảng Giá'!$L$2:$L$64,MATCH(TRIM('References data'!E1641),'Bảng Giá'!$K$2:$K$64,0))</f>
        <v>Hồ Chí Minh</v>
      </c>
      <c r="G1641" t="str">
        <f t="shared" si="25"/>
        <v>Hồ Chí Minh-Hồ Chí Minh</v>
      </c>
      <c r="H1641" t="str">
        <f>INDEX('Bảng Giá'!$N$2:$N$46,MATCH('References data'!G1641,'Bảng Giá'!$Q$2:$Q$46,0))</f>
        <v>Nội Tỉnh</v>
      </c>
    </row>
    <row r="1642" spans="1:8" x14ac:dyDescent="0.25">
      <c r="A1642" s="12" t="s">
        <v>3011</v>
      </c>
      <c r="B1642" t="s">
        <v>2648</v>
      </c>
      <c r="C1642" s="45" t="str">
        <f>INDEX('Bảng Giá'!$L$2:$L$64,MATCH(TRIM('References data'!B1642),'Bảng Giá'!$K$2:$K$64,0))</f>
        <v>Hồ Chí Minh</v>
      </c>
      <c r="D1642" s="43" t="s">
        <v>2730</v>
      </c>
      <c r="E1642" t="s">
        <v>2648</v>
      </c>
      <c r="F1642" t="str">
        <f>INDEX('Bảng Giá'!$L$2:$L$64,MATCH(TRIM('References data'!E1642),'Bảng Giá'!$K$2:$K$64,0))</f>
        <v>Hồ Chí Minh</v>
      </c>
      <c r="G1642" t="str">
        <f t="shared" si="25"/>
        <v>Hồ Chí Minh-Hồ Chí Minh</v>
      </c>
      <c r="H1642" t="str">
        <f>INDEX('Bảng Giá'!$N$2:$N$46,MATCH('References data'!G1642,'Bảng Giá'!$Q$2:$Q$46,0))</f>
        <v>Nội Tỉnh</v>
      </c>
    </row>
    <row r="1643" spans="1:8" x14ac:dyDescent="0.25">
      <c r="A1643" s="12" t="s">
        <v>3015</v>
      </c>
      <c r="B1643" t="s">
        <v>2648</v>
      </c>
      <c r="C1643" s="45" t="str">
        <f>INDEX('Bảng Giá'!$L$2:$L$64,MATCH(TRIM('References data'!B1643),'Bảng Giá'!$K$2:$K$64,0))</f>
        <v>Hồ Chí Minh</v>
      </c>
      <c r="D1643" s="43" t="s">
        <v>2653</v>
      </c>
      <c r="E1643" t="s">
        <v>2648</v>
      </c>
      <c r="F1643" t="str">
        <f>INDEX('Bảng Giá'!$L$2:$L$64,MATCH(TRIM('References data'!E1643),'Bảng Giá'!$K$2:$K$64,0))</f>
        <v>Hồ Chí Minh</v>
      </c>
      <c r="G1643" t="str">
        <f t="shared" si="25"/>
        <v>Hồ Chí Minh-Hồ Chí Minh</v>
      </c>
      <c r="H1643" t="str">
        <f>INDEX('Bảng Giá'!$N$2:$N$46,MATCH('References data'!G1643,'Bảng Giá'!$Q$2:$Q$46,0))</f>
        <v>Nội Tỉnh</v>
      </c>
    </row>
    <row r="1644" spans="1:8" x14ac:dyDescent="0.25">
      <c r="A1644" s="12" t="s">
        <v>2739</v>
      </c>
      <c r="B1644" t="s">
        <v>2648</v>
      </c>
      <c r="C1644" s="45" t="str">
        <f>INDEX('Bảng Giá'!$L$2:$L$64,MATCH(TRIM('References data'!B1644),'Bảng Giá'!$K$2:$K$64,0))</f>
        <v>Hồ Chí Minh</v>
      </c>
      <c r="D1644" s="43" t="s">
        <v>2653</v>
      </c>
      <c r="E1644" t="s">
        <v>2648</v>
      </c>
      <c r="F1644" t="str">
        <f>INDEX('Bảng Giá'!$L$2:$L$64,MATCH(TRIM('References data'!E1644),'Bảng Giá'!$K$2:$K$64,0))</f>
        <v>Hồ Chí Minh</v>
      </c>
      <c r="G1644" t="str">
        <f t="shared" si="25"/>
        <v>Hồ Chí Minh-Hồ Chí Minh</v>
      </c>
      <c r="H1644" t="str">
        <f>INDEX('Bảng Giá'!$N$2:$N$46,MATCH('References data'!G1644,'Bảng Giá'!$Q$2:$Q$46,0))</f>
        <v>Nội Tỉnh</v>
      </c>
    </row>
    <row r="1645" spans="1:8" x14ac:dyDescent="0.25">
      <c r="A1645" s="12" t="s">
        <v>2739</v>
      </c>
      <c r="B1645" t="s">
        <v>2648</v>
      </c>
      <c r="C1645" s="45" t="str">
        <f>INDEX('Bảng Giá'!$L$2:$L$64,MATCH(TRIM('References data'!B1645),'Bảng Giá'!$K$2:$K$64,0))</f>
        <v>Hồ Chí Minh</v>
      </c>
      <c r="D1645" s="43" t="s">
        <v>2653</v>
      </c>
      <c r="E1645" t="s">
        <v>2648</v>
      </c>
      <c r="F1645" t="str">
        <f>INDEX('Bảng Giá'!$L$2:$L$64,MATCH(TRIM('References data'!E1645),'Bảng Giá'!$K$2:$K$64,0))</f>
        <v>Hồ Chí Minh</v>
      </c>
      <c r="G1645" t="str">
        <f t="shared" si="25"/>
        <v>Hồ Chí Minh-Hồ Chí Minh</v>
      </c>
      <c r="H1645" t="str">
        <f>INDEX('Bảng Giá'!$N$2:$N$46,MATCH('References data'!G1645,'Bảng Giá'!$Q$2:$Q$46,0))</f>
        <v>Nội Tỉnh</v>
      </c>
    </row>
    <row r="1646" spans="1:8" x14ac:dyDescent="0.25">
      <c r="A1646" s="12" t="s">
        <v>2739</v>
      </c>
      <c r="B1646" t="s">
        <v>2648</v>
      </c>
      <c r="C1646" s="45" t="str">
        <f>INDEX('Bảng Giá'!$L$2:$L$64,MATCH(TRIM('References data'!B1646),'Bảng Giá'!$K$2:$K$64,0))</f>
        <v>Hồ Chí Minh</v>
      </c>
      <c r="D1646" s="43" t="s">
        <v>2653</v>
      </c>
      <c r="E1646" t="s">
        <v>2648</v>
      </c>
      <c r="F1646" t="str">
        <f>INDEX('Bảng Giá'!$L$2:$L$64,MATCH(TRIM('References data'!E1646),'Bảng Giá'!$K$2:$K$64,0))</f>
        <v>Hồ Chí Minh</v>
      </c>
      <c r="G1646" t="str">
        <f t="shared" si="25"/>
        <v>Hồ Chí Minh-Hồ Chí Minh</v>
      </c>
      <c r="H1646" t="str">
        <f>INDEX('Bảng Giá'!$N$2:$N$46,MATCH('References data'!G1646,'Bảng Giá'!$Q$2:$Q$46,0))</f>
        <v>Nội Tỉnh</v>
      </c>
    </row>
    <row r="1647" spans="1:8" x14ac:dyDescent="0.25">
      <c r="A1647" s="12" t="s">
        <v>2782</v>
      </c>
      <c r="B1647" t="s">
        <v>2648</v>
      </c>
      <c r="C1647" s="45" t="str">
        <f>INDEX('Bảng Giá'!$L$2:$L$64,MATCH(TRIM('References data'!B1647),'Bảng Giá'!$K$2:$K$64,0))</f>
        <v>Hồ Chí Minh</v>
      </c>
      <c r="D1647" s="43" t="s">
        <v>2653</v>
      </c>
      <c r="E1647" t="s">
        <v>2648</v>
      </c>
      <c r="F1647" t="str">
        <f>INDEX('Bảng Giá'!$L$2:$L$64,MATCH(TRIM('References data'!E1647),'Bảng Giá'!$K$2:$K$64,0))</f>
        <v>Hồ Chí Minh</v>
      </c>
      <c r="G1647" t="str">
        <f t="shared" si="25"/>
        <v>Hồ Chí Minh-Hồ Chí Minh</v>
      </c>
      <c r="H1647" t="str">
        <f>INDEX('Bảng Giá'!$N$2:$N$46,MATCH('References data'!G1647,'Bảng Giá'!$Q$2:$Q$46,0))</f>
        <v>Nội Tỉnh</v>
      </c>
    </row>
    <row r="1648" spans="1:8" x14ac:dyDescent="0.25">
      <c r="A1648" s="12" t="s">
        <v>3012</v>
      </c>
      <c r="B1648" t="s">
        <v>2648</v>
      </c>
      <c r="C1648" s="45" t="str">
        <f>INDEX('Bảng Giá'!$L$2:$L$64,MATCH(TRIM('References data'!B1648),'Bảng Giá'!$K$2:$K$64,0))</f>
        <v>Hồ Chí Minh</v>
      </c>
      <c r="D1648" s="43" t="s">
        <v>2653</v>
      </c>
      <c r="E1648" t="s">
        <v>2648</v>
      </c>
      <c r="F1648" t="str">
        <f>INDEX('Bảng Giá'!$L$2:$L$64,MATCH(TRIM('References data'!E1648),'Bảng Giá'!$K$2:$K$64,0))</f>
        <v>Hồ Chí Minh</v>
      </c>
      <c r="G1648" t="str">
        <f t="shared" si="25"/>
        <v>Hồ Chí Minh-Hồ Chí Minh</v>
      </c>
      <c r="H1648" t="str">
        <f>INDEX('Bảng Giá'!$N$2:$N$46,MATCH('References data'!G1648,'Bảng Giá'!$Q$2:$Q$46,0))</f>
        <v>Nội Tỉnh</v>
      </c>
    </row>
    <row r="1649" spans="1:8" x14ac:dyDescent="0.25">
      <c r="A1649" s="12" t="s">
        <v>3013</v>
      </c>
      <c r="B1649" t="s">
        <v>2648</v>
      </c>
      <c r="C1649" s="45" t="str">
        <f>INDEX('Bảng Giá'!$L$2:$L$64,MATCH(TRIM('References data'!B1649),'Bảng Giá'!$K$2:$K$64,0))</f>
        <v>Hồ Chí Minh</v>
      </c>
      <c r="D1649" s="43" t="s">
        <v>2653</v>
      </c>
      <c r="E1649" t="s">
        <v>2648</v>
      </c>
      <c r="F1649" t="str">
        <f>INDEX('Bảng Giá'!$L$2:$L$64,MATCH(TRIM('References data'!E1649),'Bảng Giá'!$K$2:$K$64,0))</f>
        <v>Hồ Chí Minh</v>
      </c>
      <c r="G1649" t="str">
        <f t="shared" si="25"/>
        <v>Hồ Chí Minh-Hồ Chí Minh</v>
      </c>
      <c r="H1649" t="str">
        <f>INDEX('Bảng Giá'!$N$2:$N$46,MATCH('References data'!G1649,'Bảng Giá'!$Q$2:$Q$46,0))</f>
        <v>Nội Tỉnh</v>
      </c>
    </row>
    <row r="1650" spans="1:8" x14ac:dyDescent="0.25">
      <c r="A1650" s="12" t="s">
        <v>3015</v>
      </c>
      <c r="B1650" t="s">
        <v>2648</v>
      </c>
      <c r="C1650" s="45" t="str">
        <f>INDEX('Bảng Giá'!$L$2:$L$64,MATCH(TRIM('References data'!B1650),'Bảng Giá'!$K$2:$K$64,0))</f>
        <v>Hồ Chí Minh</v>
      </c>
      <c r="D1650" s="43" t="s">
        <v>2653</v>
      </c>
      <c r="E1650" t="s">
        <v>2648</v>
      </c>
      <c r="F1650" t="str">
        <f>INDEX('Bảng Giá'!$L$2:$L$64,MATCH(TRIM('References data'!E1650),'Bảng Giá'!$K$2:$K$64,0))</f>
        <v>Hồ Chí Minh</v>
      </c>
      <c r="G1650" t="str">
        <f t="shared" si="25"/>
        <v>Hồ Chí Minh-Hồ Chí Minh</v>
      </c>
      <c r="H1650" t="str">
        <f>INDEX('Bảng Giá'!$N$2:$N$46,MATCH('References data'!G1650,'Bảng Giá'!$Q$2:$Q$46,0))</f>
        <v>Nội Tỉnh</v>
      </c>
    </row>
    <row r="1651" spans="1:8" x14ac:dyDescent="0.25">
      <c r="A1651" s="12" t="s">
        <v>3016</v>
      </c>
      <c r="B1651" t="s">
        <v>2648</v>
      </c>
      <c r="C1651" s="45" t="str">
        <f>INDEX('Bảng Giá'!$L$2:$L$64,MATCH(TRIM('References data'!B1651),'Bảng Giá'!$K$2:$K$64,0))</f>
        <v>Hồ Chí Minh</v>
      </c>
      <c r="D1651" s="43" t="s">
        <v>2653</v>
      </c>
      <c r="E1651" t="s">
        <v>2648</v>
      </c>
      <c r="F1651" t="str">
        <f>INDEX('Bảng Giá'!$L$2:$L$64,MATCH(TRIM('References data'!E1651),'Bảng Giá'!$K$2:$K$64,0))</f>
        <v>Hồ Chí Minh</v>
      </c>
      <c r="G1651" t="str">
        <f t="shared" si="25"/>
        <v>Hồ Chí Minh-Hồ Chí Minh</v>
      </c>
      <c r="H1651" t="str">
        <f>INDEX('Bảng Giá'!$N$2:$N$46,MATCH('References data'!G1651,'Bảng Giá'!$Q$2:$Q$46,0))</f>
        <v>Nội Tỉnh</v>
      </c>
    </row>
    <row r="1652" spans="1:8" x14ac:dyDescent="0.25">
      <c r="A1652" s="12" t="s">
        <v>2672</v>
      </c>
      <c r="B1652" t="s">
        <v>2648</v>
      </c>
      <c r="C1652" s="45" t="str">
        <f>INDEX('Bảng Giá'!$L$2:$L$64,MATCH(TRIM('References data'!B1652),'Bảng Giá'!$K$2:$K$64,0))</f>
        <v>Hồ Chí Minh</v>
      </c>
      <c r="D1652" s="43" t="s">
        <v>2653</v>
      </c>
      <c r="E1652" t="s">
        <v>2648</v>
      </c>
      <c r="F1652" t="str">
        <f>INDEX('Bảng Giá'!$L$2:$L$64,MATCH(TRIM('References data'!E1652),'Bảng Giá'!$K$2:$K$64,0))</f>
        <v>Hồ Chí Minh</v>
      </c>
      <c r="G1652" t="str">
        <f t="shared" si="25"/>
        <v>Hồ Chí Minh-Hồ Chí Minh</v>
      </c>
      <c r="H1652" t="str">
        <f>INDEX('Bảng Giá'!$N$2:$N$46,MATCH('References data'!G1652,'Bảng Giá'!$Q$2:$Q$46,0))</f>
        <v>Nội Tỉnh</v>
      </c>
    </row>
    <row r="1653" spans="1:8" x14ac:dyDescent="0.25">
      <c r="A1653" s="12" t="s">
        <v>3015</v>
      </c>
      <c r="B1653" t="s">
        <v>2648</v>
      </c>
      <c r="C1653" s="45" t="str">
        <f>INDEX('Bảng Giá'!$L$2:$L$64,MATCH(TRIM('References data'!B1653),'Bảng Giá'!$K$2:$K$64,0))</f>
        <v>Hồ Chí Minh</v>
      </c>
      <c r="D1653" s="43" t="s">
        <v>2653</v>
      </c>
      <c r="E1653" t="s">
        <v>2648</v>
      </c>
      <c r="F1653" t="str">
        <f>INDEX('Bảng Giá'!$L$2:$L$64,MATCH(TRIM('References data'!E1653),'Bảng Giá'!$K$2:$K$64,0))</f>
        <v>Hồ Chí Minh</v>
      </c>
      <c r="G1653" t="str">
        <f t="shared" si="25"/>
        <v>Hồ Chí Minh-Hồ Chí Minh</v>
      </c>
      <c r="H1653" t="str">
        <f>INDEX('Bảng Giá'!$N$2:$N$46,MATCH('References data'!G1653,'Bảng Giá'!$Q$2:$Q$46,0))</f>
        <v>Nội Tỉnh</v>
      </c>
    </row>
    <row r="1654" spans="1:8" x14ac:dyDescent="0.25">
      <c r="A1654" s="12" t="s">
        <v>3014</v>
      </c>
      <c r="B1654" t="s">
        <v>2648</v>
      </c>
      <c r="C1654" s="45" t="str">
        <f>INDEX('Bảng Giá'!$L$2:$L$64,MATCH(TRIM('References data'!B1654),'Bảng Giá'!$K$2:$K$64,0))</f>
        <v>Hồ Chí Minh</v>
      </c>
      <c r="D1654" s="43" t="s">
        <v>2653</v>
      </c>
      <c r="E1654" t="s">
        <v>2648</v>
      </c>
      <c r="F1654" t="str">
        <f>INDEX('Bảng Giá'!$L$2:$L$64,MATCH(TRIM('References data'!E1654),'Bảng Giá'!$K$2:$K$64,0))</f>
        <v>Hồ Chí Minh</v>
      </c>
      <c r="G1654" t="str">
        <f t="shared" si="25"/>
        <v>Hồ Chí Minh-Hồ Chí Minh</v>
      </c>
      <c r="H1654" t="str">
        <f>INDEX('Bảng Giá'!$N$2:$N$46,MATCH('References data'!G1654,'Bảng Giá'!$Q$2:$Q$46,0))</f>
        <v>Nội Tỉnh</v>
      </c>
    </row>
    <row r="1655" spans="1:8" x14ac:dyDescent="0.25">
      <c r="A1655" s="12" t="s">
        <v>3015</v>
      </c>
      <c r="B1655" t="s">
        <v>2648</v>
      </c>
      <c r="C1655" s="45" t="str">
        <f>INDEX('Bảng Giá'!$L$2:$L$64,MATCH(TRIM('References data'!B1655),'Bảng Giá'!$K$2:$K$64,0))</f>
        <v>Hồ Chí Minh</v>
      </c>
      <c r="D1655" s="43" t="s">
        <v>2653</v>
      </c>
      <c r="E1655" t="s">
        <v>2648</v>
      </c>
      <c r="F1655" t="str">
        <f>INDEX('Bảng Giá'!$L$2:$L$64,MATCH(TRIM('References data'!E1655),'Bảng Giá'!$K$2:$K$64,0))</f>
        <v>Hồ Chí Minh</v>
      </c>
      <c r="G1655" t="str">
        <f t="shared" si="25"/>
        <v>Hồ Chí Minh-Hồ Chí Minh</v>
      </c>
      <c r="H1655" t="str">
        <f>INDEX('Bảng Giá'!$N$2:$N$46,MATCH('References data'!G1655,'Bảng Giá'!$Q$2:$Q$46,0))</f>
        <v>Nội Tỉnh</v>
      </c>
    </row>
    <row r="1656" spans="1:8" x14ac:dyDescent="0.25">
      <c r="A1656" s="12" t="s">
        <v>2659</v>
      </c>
      <c r="B1656" t="s">
        <v>2648</v>
      </c>
      <c r="C1656" s="45" t="str">
        <f>INDEX('Bảng Giá'!$L$2:$L$64,MATCH(TRIM('References data'!B1656),'Bảng Giá'!$K$2:$K$64,0))</f>
        <v>Hồ Chí Minh</v>
      </c>
      <c r="D1656" s="43" t="s">
        <v>2653</v>
      </c>
      <c r="E1656" t="s">
        <v>2648</v>
      </c>
      <c r="F1656" t="str">
        <f>INDEX('Bảng Giá'!$L$2:$L$64,MATCH(TRIM('References data'!E1656),'Bảng Giá'!$K$2:$K$64,0))</f>
        <v>Hồ Chí Minh</v>
      </c>
      <c r="G1656" t="str">
        <f t="shared" si="25"/>
        <v>Hồ Chí Minh-Hồ Chí Minh</v>
      </c>
      <c r="H1656" t="str">
        <f>INDEX('Bảng Giá'!$N$2:$N$46,MATCH('References data'!G1656,'Bảng Giá'!$Q$2:$Q$46,0))</f>
        <v>Nội Tỉnh</v>
      </c>
    </row>
    <row r="1657" spans="1:8" x14ac:dyDescent="0.25">
      <c r="A1657" s="12" t="s">
        <v>3012</v>
      </c>
      <c r="B1657" t="s">
        <v>2648</v>
      </c>
      <c r="C1657" s="45" t="str">
        <f>INDEX('Bảng Giá'!$L$2:$L$64,MATCH(TRIM('References data'!B1657),'Bảng Giá'!$K$2:$K$64,0))</f>
        <v>Hồ Chí Minh</v>
      </c>
      <c r="D1657" s="43" t="s">
        <v>2653</v>
      </c>
      <c r="E1657" t="s">
        <v>2648</v>
      </c>
      <c r="F1657" t="str">
        <f>INDEX('Bảng Giá'!$L$2:$L$64,MATCH(TRIM('References data'!E1657),'Bảng Giá'!$K$2:$K$64,0))</f>
        <v>Hồ Chí Minh</v>
      </c>
      <c r="G1657" t="str">
        <f t="shared" si="25"/>
        <v>Hồ Chí Minh-Hồ Chí Minh</v>
      </c>
      <c r="H1657" t="str">
        <f>INDEX('Bảng Giá'!$N$2:$N$46,MATCH('References data'!G1657,'Bảng Giá'!$Q$2:$Q$46,0))</f>
        <v>Nội Tỉnh</v>
      </c>
    </row>
    <row r="1658" spans="1:8" x14ac:dyDescent="0.25">
      <c r="A1658" s="12" t="s">
        <v>3016</v>
      </c>
      <c r="B1658" t="s">
        <v>2648</v>
      </c>
      <c r="C1658" s="45" t="str">
        <f>INDEX('Bảng Giá'!$L$2:$L$64,MATCH(TRIM('References data'!B1658),'Bảng Giá'!$K$2:$K$64,0))</f>
        <v>Hồ Chí Minh</v>
      </c>
      <c r="D1658" s="43" t="s">
        <v>2653</v>
      </c>
      <c r="E1658" t="s">
        <v>2648</v>
      </c>
      <c r="F1658" t="str">
        <f>INDEX('Bảng Giá'!$L$2:$L$64,MATCH(TRIM('References data'!E1658),'Bảng Giá'!$K$2:$K$64,0))</f>
        <v>Hồ Chí Minh</v>
      </c>
      <c r="G1658" t="str">
        <f t="shared" si="25"/>
        <v>Hồ Chí Minh-Hồ Chí Minh</v>
      </c>
      <c r="H1658" t="str">
        <f>INDEX('Bảng Giá'!$N$2:$N$46,MATCH('References data'!G1658,'Bảng Giá'!$Q$2:$Q$46,0))</f>
        <v>Nội Tỉnh</v>
      </c>
    </row>
    <row r="1659" spans="1:8" x14ac:dyDescent="0.25">
      <c r="A1659" s="12" t="s">
        <v>2722</v>
      </c>
      <c r="B1659" t="s">
        <v>2648</v>
      </c>
      <c r="C1659" s="45" t="str">
        <f>INDEX('Bảng Giá'!$L$2:$L$64,MATCH(TRIM('References data'!B1659),'Bảng Giá'!$K$2:$K$64,0))</f>
        <v>Hồ Chí Minh</v>
      </c>
      <c r="D1659" s="43" t="s">
        <v>2653</v>
      </c>
      <c r="E1659" t="s">
        <v>2648</v>
      </c>
      <c r="F1659" t="str">
        <f>INDEX('Bảng Giá'!$L$2:$L$64,MATCH(TRIM('References data'!E1659),'Bảng Giá'!$K$2:$K$64,0))</f>
        <v>Hồ Chí Minh</v>
      </c>
      <c r="G1659" t="str">
        <f t="shared" si="25"/>
        <v>Hồ Chí Minh-Hồ Chí Minh</v>
      </c>
      <c r="H1659" t="str">
        <f>INDEX('Bảng Giá'!$N$2:$N$46,MATCH('References data'!G1659,'Bảng Giá'!$Q$2:$Q$46,0))</f>
        <v>Nội Tỉnh</v>
      </c>
    </row>
    <row r="1660" spans="1:8" x14ac:dyDescent="0.25">
      <c r="A1660" s="12" t="s">
        <v>2722</v>
      </c>
      <c r="B1660" t="s">
        <v>2648</v>
      </c>
      <c r="C1660" s="45" t="str">
        <f>INDEX('Bảng Giá'!$L$2:$L$64,MATCH(TRIM('References data'!B1660),'Bảng Giá'!$K$2:$K$64,0))</f>
        <v>Hồ Chí Minh</v>
      </c>
      <c r="D1660" s="43" t="s">
        <v>2653</v>
      </c>
      <c r="E1660" t="s">
        <v>2648</v>
      </c>
      <c r="F1660" t="str">
        <f>INDEX('Bảng Giá'!$L$2:$L$64,MATCH(TRIM('References data'!E1660),'Bảng Giá'!$K$2:$K$64,0))</f>
        <v>Hồ Chí Minh</v>
      </c>
      <c r="G1660" t="str">
        <f t="shared" si="25"/>
        <v>Hồ Chí Minh-Hồ Chí Minh</v>
      </c>
      <c r="H1660" t="str">
        <f>INDEX('Bảng Giá'!$N$2:$N$46,MATCH('References data'!G1660,'Bảng Giá'!$Q$2:$Q$46,0))</f>
        <v>Nội Tỉnh</v>
      </c>
    </row>
    <row r="1661" spans="1:8" x14ac:dyDescent="0.25">
      <c r="A1661" s="12" t="s">
        <v>2782</v>
      </c>
      <c r="B1661" t="s">
        <v>2648</v>
      </c>
      <c r="C1661" s="45" t="str">
        <f>INDEX('Bảng Giá'!$L$2:$L$64,MATCH(TRIM('References data'!B1661),'Bảng Giá'!$K$2:$K$64,0))</f>
        <v>Hồ Chí Minh</v>
      </c>
      <c r="D1661" s="43" t="s">
        <v>2653</v>
      </c>
      <c r="E1661" t="s">
        <v>2648</v>
      </c>
      <c r="F1661" t="str">
        <f>INDEX('Bảng Giá'!$L$2:$L$64,MATCH(TRIM('References data'!E1661),'Bảng Giá'!$K$2:$K$64,0))</f>
        <v>Hồ Chí Minh</v>
      </c>
      <c r="G1661" t="str">
        <f t="shared" si="25"/>
        <v>Hồ Chí Minh-Hồ Chí Minh</v>
      </c>
      <c r="H1661" t="str">
        <f>INDEX('Bảng Giá'!$N$2:$N$46,MATCH('References data'!G1661,'Bảng Giá'!$Q$2:$Q$46,0))</f>
        <v>Nội Tỉnh</v>
      </c>
    </row>
    <row r="1662" spans="1:8" x14ac:dyDescent="0.25">
      <c r="A1662" s="12" t="s">
        <v>2782</v>
      </c>
      <c r="B1662" t="s">
        <v>2648</v>
      </c>
      <c r="C1662" s="45" t="str">
        <f>INDEX('Bảng Giá'!$L$2:$L$64,MATCH(TRIM('References data'!B1662),'Bảng Giá'!$K$2:$K$64,0))</f>
        <v>Hồ Chí Minh</v>
      </c>
      <c r="D1662" s="43" t="s">
        <v>2653</v>
      </c>
      <c r="E1662" t="s">
        <v>2648</v>
      </c>
      <c r="F1662" t="str">
        <f>INDEX('Bảng Giá'!$L$2:$L$64,MATCH(TRIM('References data'!E1662),'Bảng Giá'!$K$2:$K$64,0))</f>
        <v>Hồ Chí Minh</v>
      </c>
      <c r="G1662" t="str">
        <f t="shared" si="25"/>
        <v>Hồ Chí Minh-Hồ Chí Minh</v>
      </c>
      <c r="H1662" t="str">
        <f>INDEX('Bảng Giá'!$N$2:$N$46,MATCH('References data'!G1662,'Bảng Giá'!$Q$2:$Q$46,0))</f>
        <v>Nội Tỉnh</v>
      </c>
    </row>
    <row r="1663" spans="1:8" x14ac:dyDescent="0.25">
      <c r="A1663" s="12" t="s">
        <v>3014</v>
      </c>
      <c r="B1663" t="s">
        <v>2648</v>
      </c>
      <c r="C1663" s="45" t="str">
        <f>INDEX('Bảng Giá'!$L$2:$L$64,MATCH(TRIM('References data'!B1663),'Bảng Giá'!$K$2:$K$64,0))</f>
        <v>Hồ Chí Minh</v>
      </c>
      <c r="D1663" s="43" t="s">
        <v>2653</v>
      </c>
      <c r="E1663" t="s">
        <v>2648</v>
      </c>
      <c r="F1663" t="str">
        <f>INDEX('Bảng Giá'!$L$2:$L$64,MATCH(TRIM('References data'!E1663),'Bảng Giá'!$K$2:$K$64,0))</f>
        <v>Hồ Chí Minh</v>
      </c>
      <c r="G1663" t="str">
        <f t="shared" si="25"/>
        <v>Hồ Chí Minh-Hồ Chí Minh</v>
      </c>
      <c r="H1663" t="str">
        <f>INDEX('Bảng Giá'!$N$2:$N$46,MATCH('References data'!G1663,'Bảng Giá'!$Q$2:$Q$46,0))</f>
        <v>Nội Tỉnh</v>
      </c>
    </row>
    <row r="1664" spans="1:8" x14ac:dyDescent="0.25">
      <c r="A1664" s="12" t="s">
        <v>2737</v>
      </c>
      <c r="B1664" t="s">
        <v>2648</v>
      </c>
      <c r="C1664" s="45" t="str">
        <f>INDEX('Bảng Giá'!$L$2:$L$64,MATCH(TRIM('References data'!B1664),'Bảng Giá'!$K$2:$K$64,0))</f>
        <v>Hồ Chí Minh</v>
      </c>
      <c r="D1664" s="43" t="s">
        <v>2653</v>
      </c>
      <c r="E1664" t="s">
        <v>2648</v>
      </c>
      <c r="F1664" t="str">
        <f>INDEX('Bảng Giá'!$L$2:$L$64,MATCH(TRIM('References data'!E1664),'Bảng Giá'!$K$2:$K$64,0))</f>
        <v>Hồ Chí Minh</v>
      </c>
      <c r="G1664" t="str">
        <f t="shared" si="25"/>
        <v>Hồ Chí Minh-Hồ Chí Minh</v>
      </c>
      <c r="H1664" t="str">
        <f>INDEX('Bảng Giá'!$N$2:$N$46,MATCH('References data'!G1664,'Bảng Giá'!$Q$2:$Q$46,0))</f>
        <v>Nội Tỉnh</v>
      </c>
    </row>
    <row r="1665" spans="1:8" x14ac:dyDescent="0.25">
      <c r="A1665" s="12" t="s">
        <v>2722</v>
      </c>
      <c r="B1665" t="s">
        <v>2648</v>
      </c>
      <c r="C1665" s="45" t="str">
        <f>INDEX('Bảng Giá'!$L$2:$L$64,MATCH(TRIM('References data'!B1665),'Bảng Giá'!$K$2:$K$64,0))</f>
        <v>Hồ Chí Minh</v>
      </c>
      <c r="D1665" s="43" t="s">
        <v>2653</v>
      </c>
      <c r="E1665" t="s">
        <v>2648</v>
      </c>
      <c r="F1665" t="str">
        <f>INDEX('Bảng Giá'!$L$2:$L$64,MATCH(TRIM('References data'!E1665),'Bảng Giá'!$K$2:$K$64,0))</f>
        <v>Hồ Chí Minh</v>
      </c>
      <c r="G1665" t="str">
        <f t="shared" si="25"/>
        <v>Hồ Chí Minh-Hồ Chí Minh</v>
      </c>
      <c r="H1665" t="str">
        <f>INDEX('Bảng Giá'!$N$2:$N$46,MATCH('References data'!G1665,'Bảng Giá'!$Q$2:$Q$46,0))</f>
        <v>Nội Tỉnh</v>
      </c>
    </row>
    <row r="1666" spans="1:8" x14ac:dyDescent="0.25">
      <c r="A1666" s="12" t="s">
        <v>2722</v>
      </c>
      <c r="B1666" t="s">
        <v>2648</v>
      </c>
      <c r="C1666" s="45" t="str">
        <f>INDEX('Bảng Giá'!$L$2:$L$64,MATCH(TRIM('References data'!B1666),'Bảng Giá'!$K$2:$K$64,0))</f>
        <v>Hồ Chí Minh</v>
      </c>
      <c r="D1666" s="43" t="s">
        <v>2653</v>
      </c>
      <c r="E1666" t="s">
        <v>2648</v>
      </c>
      <c r="F1666" t="str">
        <f>INDEX('Bảng Giá'!$L$2:$L$64,MATCH(TRIM('References data'!E1666),'Bảng Giá'!$K$2:$K$64,0))</f>
        <v>Hồ Chí Minh</v>
      </c>
      <c r="G1666" t="str">
        <f t="shared" si="25"/>
        <v>Hồ Chí Minh-Hồ Chí Minh</v>
      </c>
      <c r="H1666" t="str">
        <f>INDEX('Bảng Giá'!$N$2:$N$46,MATCH('References data'!G1666,'Bảng Giá'!$Q$2:$Q$46,0))</f>
        <v>Nội Tỉnh</v>
      </c>
    </row>
    <row r="1667" spans="1:8" x14ac:dyDescent="0.25">
      <c r="A1667" s="12" t="s">
        <v>2782</v>
      </c>
      <c r="B1667" t="s">
        <v>2648</v>
      </c>
      <c r="C1667" s="45" t="str">
        <f>INDEX('Bảng Giá'!$L$2:$L$64,MATCH(TRIM('References data'!B1667),'Bảng Giá'!$K$2:$K$64,0))</f>
        <v>Hồ Chí Minh</v>
      </c>
      <c r="D1667" s="43" t="s">
        <v>2653</v>
      </c>
      <c r="E1667" t="s">
        <v>2648</v>
      </c>
      <c r="F1667" t="str">
        <f>INDEX('Bảng Giá'!$L$2:$L$64,MATCH(TRIM('References data'!E1667),'Bảng Giá'!$K$2:$K$64,0))</f>
        <v>Hồ Chí Minh</v>
      </c>
      <c r="G1667" t="str">
        <f t="shared" si="25"/>
        <v>Hồ Chí Minh-Hồ Chí Minh</v>
      </c>
      <c r="H1667" t="str">
        <f>INDEX('Bảng Giá'!$N$2:$N$46,MATCH('References data'!G1667,'Bảng Giá'!$Q$2:$Q$46,0))</f>
        <v>Nội Tỉnh</v>
      </c>
    </row>
    <row r="1668" spans="1:8" x14ac:dyDescent="0.25">
      <c r="A1668" s="12" t="s">
        <v>2659</v>
      </c>
      <c r="B1668" t="s">
        <v>2648</v>
      </c>
      <c r="C1668" s="45" t="str">
        <f>INDEX('Bảng Giá'!$L$2:$L$64,MATCH(TRIM('References data'!B1668),'Bảng Giá'!$K$2:$K$64,0))</f>
        <v>Hồ Chí Minh</v>
      </c>
      <c r="D1668" s="43" t="s">
        <v>2653</v>
      </c>
      <c r="E1668" t="s">
        <v>2648</v>
      </c>
      <c r="F1668" t="str">
        <f>INDEX('Bảng Giá'!$L$2:$L$64,MATCH(TRIM('References data'!E1668),'Bảng Giá'!$K$2:$K$64,0))</f>
        <v>Hồ Chí Minh</v>
      </c>
      <c r="G1668" t="str">
        <f t="shared" ref="G1668:G1731" si="26">C1668&amp;"-"&amp;F1668</f>
        <v>Hồ Chí Minh-Hồ Chí Minh</v>
      </c>
      <c r="H1668" t="str">
        <f>INDEX('Bảng Giá'!$N$2:$N$46,MATCH('References data'!G1668,'Bảng Giá'!$Q$2:$Q$46,0))</f>
        <v>Nội Tỉnh</v>
      </c>
    </row>
    <row r="1669" spans="1:8" x14ac:dyDescent="0.25">
      <c r="A1669" s="12" t="s">
        <v>2659</v>
      </c>
      <c r="B1669" t="s">
        <v>2648</v>
      </c>
      <c r="C1669" s="45" t="str">
        <f>INDEX('Bảng Giá'!$L$2:$L$64,MATCH(TRIM('References data'!B1669),'Bảng Giá'!$K$2:$K$64,0))</f>
        <v>Hồ Chí Minh</v>
      </c>
      <c r="D1669" s="43" t="s">
        <v>2653</v>
      </c>
      <c r="E1669" t="s">
        <v>2648</v>
      </c>
      <c r="F1669" t="str">
        <f>INDEX('Bảng Giá'!$L$2:$L$64,MATCH(TRIM('References data'!E1669),'Bảng Giá'!$K$2:$K$64,0))</f>
        <v>Hồ Chí Minh</v>
      </c>
      <c r="G1669" t="str">
        <f t="shared" si="26"/>
        <v>Hồ Chí Minh-Hồ Chí Minh</v>
      </c>
      <c r="H1669" t="str">
        <f>INDEX('Bảng Giá'!$N$2:$N$46,MATCH('References data'!G1669,'Bảng Giá'!$Q$2:$Q$46,0))</f>
        <v>Nội Tỉnh</v>
      </c>
    </row>
    <row r="1670" spans="1:8" x14ac:dyDescent="0.25">
      <c r="A1670" s="12" t="s">
        <v>2659</v>
      </c>
      <c r="B1670" t="s">
        <v>2648</v>
      </c>
      <c r="C1670" s="45" t="str">
        <f>INDEX('Bảng Giá'!$L$2:$L$64,MATCH(TRIM('References data'!B1670),'Bảng Giá'!$K$2:$K$64,0))</f>
        <v>Hồ Chí Minh</v>
      </c>
      <c r="D1670" s="43" t="s">
        <v>2653</v>
      </c>
      <c r="E1670" t="s">
        <v>2648</v>
      </c>
      <c r="F1670" t="str">
        <f>INDEX('Bảng Giá'!$L$2:$L$64,MATCH(TRIM('References data'!E1670),'Bảng Giá'!$K$2:$K$64,0))</f>
        <v>Hồ Chí Minh</v>
      </c>
      <c r="G1670" t="str">
        <f t="shared" si="26"/>
        <v>Hồ Chí Minh-Hồ Chí Minh</v>
      </c>
      <c r="H1670" t="str">
        <f>INDEX('Bảng Giá'!$N$2:$N$46,MATCH('References data'!G1670,'Bảng Giá'!$Q$2:$Q$46,0))</f>
        <v>Nội Tỉnh</v>
      </c>
    </row>
    <row r="1671" spans="1:8" x14ac:dyDescent="0.25">
      <c r="A1671" s="12" t="s">
        <v>2737</v>
      </c>
      <c r="B1671" t="s">
        <v>2648</v>
      </c>
      <c r="C1671" s="45" t="str">
        <f>INDEX('Bảng Giá'!$L$2:$L$64,MATCH(TRIM('References data'!B1671),'Bảng Giá'!$K$2:$K$64,0))</f>
        <v>Hồ Chí Minh</v>
      </c>
      <c r="D1671" s="43" t="s">
        <v>2653</v>
      </c>
      <c r="E1671" t="s">
        <v>2648</v>
      </c>
      <c r="F1671" t="str">
        <f>INDEX('Bảng Giá'!$L$2:$L$64,MATCH(TRIM('References data'!E1671),'Bảng Giá'!$K$2:$K$64,0))</f>
        <v>Hồ Chí Minh</v>
      </c>
      <c r="G1671" t="str">
        <f t="shared" si="26"/>
        <v>Hồ Chí Minh-Hồ Chí Minh</v>
      </c>
      <c r="H1671" t="str">
        <f>INDEX('Bảng Giá'!$N$2:$N$46,MATCH('References data'!G1671,'Bảng Giá'!$Q$2:$Q$46,0))</f>
        <v>Nội Tỉnh</v>
      </c>
    </row>
    <row r="1672" spans="1:8" x14ac:dyDescent="0.25">
      <c r="A1672" s="12" t="s">
        <v>3013</v>
      </c>
      <c r="B1672" t="s">
        <v>2648</v>
      </c>
      <c r="C1672" s="45" t="str">
        <f>INDEX('Bảng Giá'!$L$2:$L$64,MATCH(TRIM('References data'!B1672),'Bảng Giá'!$K$2:$K$64,0))</f>
        <v>Hồ Chí Minh</v>
      </c>
      <c r="D1672" s="43" t="s">
        <v>2653</v>
      </c>
      <c r="E1672" t="s">
        <v>2648</v>
      </c>
      <c r="F1672" t="str">
        <f>INDEX('Bảng Giá'!$L$2:$L$64,MATCH(TRIM('References data'!E1672),'Bảng Giá'!$K$2:$K$64,0))</f>
        <v>Hồ Chí Minh</v>
      </c>
      <c r="G1672" t="str">
        <f t="shared" si="26"/>
        <v>Hồ Chí Minh-Hồ Chí Minh</v>
      </c>
      <c r="H1672" t="str">
        <f>INDEX('Bảng Giá'!$N$2:$N$46,MATCH('References data'!G1672,'Bảng Giá'!$Q$2:$Q$46,0))</f>
        <v>Nội Tỉnh</v>
      </c>
    </row>
    <row r="1673" spans="1:8" x14ac:dyDescent="0.25">
      <c r="A1673" s="12" t="s">
        <v>2782</v>
      </c>
      <c r="B1673" t="s">
        <v>2648</v>
      </c>
      <c r="C1673" s="45" t="str">
        <f>INDEX('Bảng Giá'!$L$2:$L$64,MATCH(TRIM('References data'!B1673),'Bảng Giá'!$K$2:$K$64,0))</f>
        <v>Hồ Chí Minh</v>
      </c>
      <c r="D1673" s="43" t="s">
        <v>2653</v>
      </c>
      <c r="E1673" t="s">
        <v>2648</v>
      </c>
      <c r="F1673" t="str">
        <f>INDEX('Bảng Giá'!$L$2:$L$64,MATCH(TRIM('References data'!E1673),'Bảng Giá'!$K$2:$K$64,0))</f>
        <v>Hồ Chí Minh</v>
      </c>
      <c r="G1673" t="str">
        <f t="shared" si="26"/>
        <v>Hồ Chí Minh-Hồ Chí Minh</v>
      </c>
      <c r="H1673" t="str">
        <f>INDEX('Bảng Giá'!$N$2:$N$46,MATCH('References data'!G1673,'Bảng Giá'!$Q$2:$Q$46,0))</f>
        <v>Nội Tỉnh</v>
      </c>
    </row>
    <row r="1674" spans="1:8" x14ac:dyDescent="0.25">
      <c r="A1674" s="12" t="s">
        <v>3012</v>
      </c>
      <c r="B1674" t="s">
        <v>2648</v>
      </c>
      <c r="C1674" s="45" t="str">
        <f>INDEX('Bảng Giá'!$L$2:$L$64,MATCH(TRIM('References data'!B1674),'Bảng Giá'!$K$2:$K$64,0))</f>
        <v>Hồ Chí Minh</v>
      </c>
      <c r="D1674" s="43" t="s">
        <v>2653</v>
      </c>
      <c r="E1674" t="s">
        <v>2648</v>
      </c>
      <c r="F1674" t="str">
        <f>INDEX('Bảng Giá'!$L$2:$L$64,MATCH(TRIM('References data'!E1674),'Bảng Giá'!$K$2:$K$64,0))</f>
        <v>Hồ Chí Minh</v>
      </c>
      <c r="G1674" t="str">
        <f t="shared" si="26"/>
        <v>Hồ Chí Minh-Hồ Chí Minh</v>
      </c>
      <c r="H1674" t="str">
        <f>INDEX('Bảng Giá'!$N$2:$N$46,MATCH('References data'!G1674,'Bảng Giá'!$Q$2:$Q$46,0))</f>
        <v>Nội Tỉnh</v>
      </c>
    </row>
    <row r="1675" spans="1:8" x14ac:dyDescent="0.25">
      <c r="A1675" s="12" t="s">
        <v>3014</v>
      </c>
      <c r="B1675" t="s">
        <v>2648</v>
      </c>
      <c r="C1675" s="45" t="str">
        <f>INDEX('Bảng Giá'!$L$2:$L$64,MATCH(TRIM('References data'!B1675),'Bảng Giá'!$K$2:$K$64,0))</f>
        <v>Hồ Chí Minh</v>
      </c>
      <c r="D1675" s="43" t="s">
        <v>2653</v>
      </c>
      <c r="E1675" t="s">
        <v>2648</v>
      </c>
      <c r="F1675" t="str">
        <f>INDEX('Bảng Giá'!$L$2:$L$64,MATCH(TRIM('References data'!E1675),'Bảng Giá'!$K$2:$K$64,0))</f>
        <v>Hồ Chí Minh</v>
      </c>
      <c r="G1675" t="str">
        <f t="shared" si="26"/>
        <v>Hồ Chí Minh-Hồ Chí Minh</v>
      </c>
      <c r="H1675" t="str">
        <f>INDEX('Bảng Giá'!$N$2:$N$46,MATCH('References data'!G1675,'Bảng Giá'!$Q$2:$Q$46,0))</f>
        <v>Nội Tỉnh</v>
      </c>
    </row>
    <row r="1676" spans="1:8" x14ac:dyDescent="0.25">
      <c r="A1676" s="12" t="s">
        <v>3011</v>
      </c>
      <c r="B1676" t="s">
        <v>2648</v>
      </c>
      <c r="C1676" s="45" t="str">
        <f>INDEX('Bảng Giá'!$L$2:$L$64,MATCH(TRIM('References data'!B1676),'Bảng Giá'!$K$2:$K$64,0))</f>
        <v>Hồ Chí Minh</v>
      </c>
      <c r="D1676" s="43" t="s">
        <v>2779</v>
      </c>
      <c r="E1676" t="s">
        <v>2648</v>
      </c>
      <c r="F1676" t="str">
        <f>INDEX('Bảng Giá'!$L$2:$L$64,MATCH(TRIM('References data'!E1676),'Bảng Giá'!$K$2:$K$64,0))</f>
        <v>Hồ Chí Minh</v>
      </c>
      <c r="G1676" t="str">
        <f t="shared" si="26"/>
        <v>Hồ Chí Minh-Hồ Chí Minh</v>
      </c>
      <c r="H1676" t="str">
        <f>INDEX('Bảng Giá'!$N$2:$N$46,MATCH('References data'!G1676,'Bảng Giá'!$Q$2:$Q$46,0))</f>
        <v>Nội Tỉnh</v>
      </c>
    </row>
    <row r="1677" spans="1:8" x14ac:dyDescent="0.25">
      <c r="A1677" s="12" t="s">
        <v>3011</v>
      </c>
      <c r="B1677" t="s">
        <v>2648</v>
      </c>
      <c r="C1677" s="45" t="str">
        <f>INDEX('Bảng Giá'!$L$2:$L$64,MATCH(TRIM('References data'!B1677),'Bảng Giá'!$K$2:$K$64,0))</f>
        <v>Hồ Chí Minh</v>
      </c>
      <c r="D1677" s="43" t="s">
        <v>2779</v>
      </c>
      <c r="E1677" t="s">
        <v>2648</v>
      </c>
      <c r="F1677" t="str">
        <f>INDEX('Bảng Giá'!$L$2:$L$64,MATCH(TRIM('References data'!E1677),'Bảng Giá'!$K$2:$K$64,0))</f>
        <v>Hồ Chí Minh</v>
      </c>
      <c r="G1677" t="str">
        <f t="shared" si="26"/>
        <v>Hồ Chí Minh-Hồ Chí Minh</v>
      </c>
      <c r="H1677" t="str">
        <f>INDEX('Bảng Giá'!$N$2:$N$46,MATCH('References data'!G1677,'Bảng Giá'!$Q$2:$Q$46,0))</f>
        <v>Nội Tỉnh</v>
      </c>
    </row>
    <row r="1678" spans="1:8" x14ac:dyDescent="0.25">
      <c r="A1678" s="12" t="s">
        <v>3011</v>
      </c>
      <c r="B1678" t="s">
        <v>2648</v>
      </c>
      <c r="C1678" s="45" t="str">
        <f>INDEX('Bảng Giá'!$L$2:$L$64,MATCH(TRIM('References data'!B1678),'Bảng Giá'!$K$2:$K$64,0))</f>
        <v>Hồ Chí Minh</v>
      </c>
      <c r="D1678" s="43" t="s">
        <v>2776</v>
      </c>
      <c r="E1678" t="s">
        <v>2648</v>
      </c>
      <c r="F1678" t="str">
        <f>INDEX('Bảng Giá'!$L$2:$L$64,MATCH(TRIM('References data'!E1678),'Bảng Giá'!$K$2:$K$64,0))</f>
        <v>Hồ Chí Minh</v>
      </c>
      <c r="G1678" t="str">
        <f t="shared" si="26"/>
        <v>Hồ Chí Minh-Hồ Chí Minh</v>
      </c>
      <c r="H1678" t="str">
        <f>INDEX('Bảng Giá'!$N$2:$N$46,MATCH('References data'!G1678,'Bảng Giá'!$Q$2:$Q$46,0))</f>
        <v>Nội Tỉnh</v>
      </c>
    </row>
    <row r="1679" spans="1:8" x14ac:dyDescent="0.25">
      <c r="A1679" s="12" t="s">
        <v>3012</v>
      </c>
      <c r="B1679" t="s">
        <v>2648</v>
      </c>
      <c r="C1679" s="45" t="str">
        <f>INDEX('Bảng Giá'!$L$2:$L$64,MATCH(TRIM('References data'!B1679),'Bảng Giá'!$K$2:$K$64,0))</f>
        <v>Hồ Chí Minh</v>
      </c>
      <c r="D1679" s="43" t="s">
        <v>2653</v>
      </c>
      <c r="E1679" t="s">
        <v>2648</v>
      </c>
      <c r="F1679" t="str">
        <f>INDEX('Bảng Giá'!$L$2:$L$64,MATCH(TRIM('References data'!E1679),'Bảng Giá'!$K$2:$K$64,0))</f>
        <v>Hồ Chí Minh</v>
      </c>
      <c r="G1679" t="str">
        <f t="shared" si="26"/>
        <v>Hồ Chí Minh-Hồ Chí Minh</v>
      </c>
      <c r="H1679" t="str">
        <f>INDEX('Bảng Giá'!$N$2:$N$46,MATCH('References data'!G1679,'Bảng Giá'!$Q$2:$Q$46,0))</f>
        <v>Nội Tỉnh</v>
      </c>
    </row>
    <row r="1680" spans="1:8" x14ac:dyDescent="0.25">
      <c r="A1680" s="12" t="s">
        <v>3015</v>
      </c>
      <c r="B1680" t="s">
        <v>2648</v>
      </c>
      <c r="C1680" s="45" t="str">
        <f>INDEX('Bảng Giá'!$L$2:$L$64,MATCH(TRIM('References data'!B1680),'Bảng Giá'!$K$2:$K$64,0))</f>
        <v>Hồ Chí Minh</v>
      </c>
      <c r="D1680" s="43" t="s">
        <v>2653</v>
      </c>
      <c r="E1680" t="s">
        <v>2648</v>
      </c>
      <c r="F1680" t="str">
        <f>INDEX('Bảng Giá'!$L$2:$L$64,MATCH(TRIM('References data'!E1680),'Bảng Giá'!$K$2:$K$64,0))</f>
        <v>Hồ Chí Minh</v>
      </c>
      <c r="G1680" t="str">
        <f t="shared" si="26"/>
        <v>Hồ Chí Minh-Hồ Chí Minh</v>
      </c>
      <c r="H1680" t="str">
        <f>INDEX('Bảng Giá'!$N$2:$N$46,MATCH('References data'!G1680,'Bảng Giá'!$Q$2:$Q$46,0))</f>
        <v>Nội Tỉnh</v>
      </c>
    </row>
    <row r="1681" spans="1:8" x14ac:dyDescent="0.25">
      <c r="A1681" s="12" t="s">
        <v>2737</v>
      </c>
      <c r="B1681" t="s">
        <v>2648</v>
      </c>
      <c r="C1681" s="45" t="str">
        <f>INDEX('Bảng Giá'!$L$2:$L$64,MATCH(TRIM('References data'!B1681),'Bảng Giá'!$K$2:$K$64,0))</f>
        <v>Hồ Chí Minh</v>
      </c>
      <c r="D1681" s="43" t="s">
        <v>2653</v>
      </c>
      <c r="E1681" t="s">
        <v>2648</v>
      </c>
      <c r="F1681" t="str">
        <f>INDEX('Bảng Giá'!$L$2:$L$64,MATCH(TRIM('References data'!E1681),'Bảng Giá'!$K$2:$K$64,0))</f>
        <v>Hồ Chí Minh</v>
      </c>
      <c r="G1681" t="str">
        <f t="shared" si="26"/>
        <v>Hồ Chí Minh-Hồ Chí Minh</v>
      </c>
      <c r="H1681" t="str">
        <f>INDEX('Bảng Giá'!$N$2:$N$46,MATCH('References data'!G1681,'Bảng Giá'!$Q$2:$Q$46,0))</f>
        <v>Nội Tỉnh</v>
      </c>
    </row>
    <row r="1682" spans="1:8" x14ac:dyDescent="0.25">
      <c r="A1682" s="12" t="s">
        <v>2737</v>
      </c>
      <c r="B1682" t="s">
        <v>2648</v>
      </c>
      <c r="C1682" s="45" t="str">
        <f>INDEX('Bảng Giá'!$L$2:$L$64,MATCH(TRIM('References data'!B1682),'Bảng Giá'!$K$2:$K$64,0))</f>
        <v>Hồ Chí Minh</v>
      </c>
      <c r="D1682" s="43" t="s">
        <v>2653</v>
      </c>
      <c r="E1682" t="s">
        <v>2648</v>
      </c>
      <c r="F1682" t="str">
        <f>INDEX('Bảng Giá'!$L$2:$L$64,MATCH(TRIM('References data'!E1682),'Bảng Giá'!$K$2:$K$64,0))</f>
        <v>Hồ Chí Minh</v>
      </c>
      <c r="G1682" t="str">
        <f t="shared" si="26"/>
        <v>Hồ Chí Minh-Hồ Chí Minh</v>
      </c>
      <c r="H1682" t="str">
        <f>INDEX('Bảng Giá'!$N$2:$N$46,MATCH('References data'!G1682,'Bảng Giá'!$Q$2:$Q$46,0))</f>
        <v>Nội Tỉnh</v>
      </c>
    </row>
    <row r="1683" spans="1:8" x14ac:dyDescent="0.25">
      <c r="A1683" s="12" t="s">
        <v>2782</v>
      </c>
      <c r="B1683" t="s">
        <v>2648</v>
      </c>
      <c r="C1683" s="45" t="str">
        <f>INDEX('Bảng Giá'!$L$2:$L$64,MATCH(TRIM('References data'!B1683),'Bảng Giá'!$K$2:$K$64,0))</f>
        <v>Hồ Chí Minh</v>
      </c>
      <c r="D1683" s="43" t="s">
        <v>2653</v>
      </c>
      <c r="E1683" t="s">
        <v>2648</v>
      </c>
      <c r="F1683" t="str">
        <f>INDEX('Bảng Giá'!$L$2:$L$64,MATCH(TRIM('References data'!E1683),'Bảng Giá'!$K$2:$K$64,0))</f>
        <v>Hồ Chí Minh</v>
      </c>
      <c r="G1683" t="str">
        <f t="shared" si="26"/>
        <v>Hồ Chí Minh-Hồ Chí Minh</v>
      </c>
      <c r="H1683" t="str">
        <f>INDEX('Bảng Giá'!$N$2:$N$46,MATCH('References data'!G1683,'Bảng Giá'!$Q$2:$Q$46,0))</f>
        <v>Nội Tỉnh</v>
      </c>
    </row>
    <row r="1684" spans="1:8" x14ac:dyDescent="0.25">
      <c r="A1684" s="12" t="s">
        <v>3014</v>
      </c>
      <c r="B1684" t="s">
        <v>2648</v>
      </c>
      <c r="C1684" s="45" t="str">
        <f>INDEX('Bảng Giá'!$L$2:$L$64,MATCH(TRIM('References data'!B1684),'Bảng Giá'!$K$2:$K$64,0))</f>
        <v>Hồ Chí Minh</v>
      </c>
      <c r="D1684" s="43" t="s">
        <v>2653</v>
      </c>
      <c r="E1684" t="s">
        <v>2648</v>
      </c>
      <c r="F1684" t="str">
        <f>INDEX('Bảng Giá'!$L$2:$L$64,MATCH(TRIM('References data'!E1684),'Bảng Giá'!$K$2:$K$64,0))</f>
        <v>Hồ Chí Minh</v>
      </c>
      <c r="G1684" t="str">
        <f t="shared" si="26"/>
        <v>Hồ Chí Minh-Hồ Chí Minh</v>
      </c>
      <c r="H1684" t="str">
        <f>INDEX('Bảng Giá'!$N$2:$N$46,MATCH('References data'!G1684,'Bảng Giá'!$Q$2:$Q$46,0))</f>
        <v>Nội Tỉnh</v>
      </c>
    </row>
    <row r="1685" spans="1:8" x14ac:dyDescent="0.25">
      <c r="A1685" s="12" t="s">
        <v>2722</v>
      </c>
      <c r="B1685" t="s">
        <v>2648</v>
      </c>
      <c r="C1685" s="45" t="str">
        <f>INDEX('Bảng Giá'!$L$2:$L$64,MATCH(TRIM('References data'!B1685),'Bảng Giá'!$K$2:$K$64,0))</f>
        <v>Hồ Chí Minh</v>
      </c>
      <c r="D1685" s="43" t="s">
        <v>2653</v>
      </c>
      <c r="E1685" t="s">
        <v>2648</v>
      </c>
      <c r="F1685" t="str">
        <f>INDEX('Bảng Giá'!$L$2:$L$64,MATCH(TRIM('References data'!E1685),'Bảng Giá'!$K$2:$K$64,0))</f>
        <v>Hồ Chí Minh</v>
      </c>
      <c r="G1685" t="str">
        <f t="shared" si="26"/>
        <v>Hồ Chí Minh-Hồ Chí Minh</v>
      </c>
      <c r="H1685" t="str">
        <f>INDEX('Bảng Giá'!$N$2:$N$46,MATCH('References data'!G1685,'Bảng Giá'!$Q$2:$Q$46,0))</f>
        <v>Nội Tỉnh</v>
      </c>
    </row>
    <row r="1686" spans="1:8" x14ac:dyDescent="0.25">
      <c r="A1686" s="12" t="s">
        <v>2722</v>
      </c>
      <c r="B1686" t="s">
        <v>2648</v>
      </c>
      <c r="C1686" s="45" t="str">
        <f>INDEX('Bảng Giá'!$L$2:$L$64,MATCH(TRIM('References data'!B1686),'Bảng Giá'!$K$2:$K$64,0))</f>
        <v>Hồ Chí Minh</v>
      </c>
      <c r="D1686" s="43" t="s">
        <v>2653</v>
      </c>
      <c r="E1686" t="s">
        <v>2648</v>
      </c>
      <c r="F1686" t="str">
        <f>INDEX('Bảng Giá'!$L$2:$L$64,MATCH(TRIM('References data'!E1686),'Bảng Giá'!$K$2:$K$64,0))</f>
        <v>Hồ Chí Minh</v>
      </c>
      <c r="G1686" t="str">
        <f t="shared" si="26"/>
        <v>Hồ Chí Minh-Hồ Chí Minh</v>
      </c>
      <c r="H1686" t="str">
        <f>INDEX('Bảng Giá'!$N$2:$N$46,MATCH('References data'!G1686,'Bảng Giá'!$Q$2:$Q$46,0))</f>
        <v>Nội Tỉnh</v>
      </c>
    </row>
    <row r="1687" spans="1:8" x14ac:dyDescent="0.25">
      <c r="A1687" s="12" t="s">
        <v>2722</v>
      </c>
      <c r="B1687" t="s">
        <v>2648</v>
      </c>
      <c r="C1687" s="45" t="str">
        <f>INDEX('Bảng Giá'!$L$2:$L$64,MATCH(TRIM('References data'!B1687),'Bảng Giá'!$K$2:$K$64,0))</f>
        <v>Hồ Chí Minh</v>
      </c>
      <c r="D1687" s="43" t="s">
        <v>2653</v>
      </c>
      <c r="E1687" t="s">
        <v>2648</v>
      </c>
      <c r="F1687" t="str">
        <f>INDEX('Bảng Giá'!$L$2:$L$64,MATCH(TRIM('References data'!E1687),'Bảng Giá'!$K$2:$K$64,0))</f>
        <v>Hồ Chí Minh</v>
      </c>
      <c r="G1687" t="str">
        <f t="shared" si="26"/>
        <v>Hồ Chí Minh-Hồ Chí Minh</v>
      </c>
      <c r="H1687" t="str">
        <f>INDEX('Bảng Giá'!$N$2:$N$46,MATCH('References data'!G1687,'Bảng Giá'!$Q$2:$Q$46,0))</f>
        <v>Nội Tỉnh</v>
      </c>
    </row>
    <row r="1688" spans="1:8" x14ac:dyDescent="0.25">
      <c r="A1688" s="12" t="s">
        <v>2722</v>
      </c>
      <c r="B1688" t="s">
        <v>2648</v>
      </c>
      <c r="C1688" s="45" t="str">
        <f>INDEX('Bảng Giá'!$L$2:$L$64,MATCH(TRIM('References data'!B1688),'Bảng Giá'!$K$2:$K$64,0))</f>
        <v>Hồ Chí Minh</v>
      </c>
      <c r="D1688" s="43" t="s">
        <v>2653</v>
      </c>
      <c r="E1688" t="s">
        <v>2648</v>
      </c>
      <c r="F1688" t="str">
        <f>INDEX('Bảng Giá'!$L$2:$L$64,MATCH(TRIM('References data'!E1688),'Bảng Giá'!$K$2:$K$64,0))</f>
        <v>Hồ Chí Minh</v>
      </c>
      <c r="G1688" t="str">
        <f t="shared" si="26"/>
        <v>Hồ Chí Minh-Hồ Chí Minh</v>
      </c>
      <c r="H1688" t="str">
        <f>INDEX('Bảng Giá'!$N$2:$N$46,MATCH('References data'!G1688,'Bảng Giá'!$Q$2:$Q$46,0))</f>
        <v>Nội Tỉnh</v>
      </c>
    </row>
    <row r="1689" spans="1:8" x14ac:dyDescent="0.25">
      <c r="A1689" s="12" t="s">
        <v>2782</v>
      </c>
      <c r="B1689" t="s">
        <v>2648</v>
      </c>
      <c r="C1689" s="45" t="str">
        <f>INDEX('Bảng Giá'!$L$2:$L$64,MATCH(TRIM('References data'!B1689),'Bảng Giá'!$K$2:$K$64,0))</f>
        <v>Hồ Chí Minh</v>
      </c>
      <c r="D1689" s="43" t="s">
        <v>2653</v>
      </c>
      <c r="E1689" t="s">
        <v>2648</v>
      </c>
      <c r="F1689" t="str">
        <f>INDEX('Bảng Giá'!$L$2:$L$64,MATCH(TRIM('References data'!E1689),'Bảng Giá'!$K$2:$K$64,0))</f>
        <v>Hồ Chí Minh</v>
      </c>
      <c r="G1689" t="str">
        <f t="shared" si="26"/>
        <v>Hồ Chí Minh-Hồ Chí Minh</v>
      </c>
      <c r="H1689" t="str">
        <f>INDEX('Bảng Giá'!$N$2:$N$46,MATCH('References data'!G1689,'Bảng Giá'!$Q$2:$Q$46,0))</f>
        <v>Nội Tỉnh</v>
      </c>
    </row>
    <row r="1690" spans="1:8" x14ac:dyDescent="0.25">
      <c r="A1690" s="12" t="s">
        <v>2782</v>
      </c>
      <c r="B1690" t="s">
        <v>2648</v>
      </c>
      <c r="C1690" s="45" t="str">
        <f>INDEX('Bảng Giá'!$L$2:$L$64,MATCH(TRIM('References data'!B1690),'Bảng Giá'!$K$2:$K$64,0))</f>
        <v>Hồ Chí Minh</v>
      </c>
      <c r="D1690" s="43" t="s">
        <v>2653</v>
      </c>
      <c r="E1690" t="s">
        <v>2648</v>
      </c>
      <c r="F1690" t="str">
        <f>INDEX('Bảng Giá'!$L$2:$L$64,MATCH(TRIM('References data'!E1690),'Bảng Giá'!$K$2:$K$64,0))</f>
        <v>Hồ Chí Minh</v>
      </c>
      <c r="G1690" t="str">
        <f t="shared" si="26"/>
        <v>Hồ Chí Minh-Hồ Chí Minh</v>
      </c>
      <c r="H1690" t="str">
        <f>INDEX('Bảng Giá'!$N$2:$N$46,MATCH('References data'!G1690,'Bảng Giá'!$Q$2:$Q$46,0))</f>
        <v>Nội Tỉnh</v>
      </c>
    </row>
    <row r="1691" spans="1:8" x14ac:dyDescent="0.25">
      <c r="A1691" s="12" t="s">
        <v>2782</v>
      </c>
      <c r="B1691" t="s">
        <v>2648</v>
      </c>
      <c r="C1691" s="45" t="str">
        <f>INDEX('Bảng Giá'!$L$2:$L$64,MATCH(TRIM('References data'!B1691),'Bảng Giá'!$K$2:$K$64,0))</f>
        <v>Hồ Chí Minh</v>
      </c>
      <c r="D1691" s="43" t="s">
        <v>2653</v>
      </c>
      <c r="E1691" t="s">
        <v>2648</v>
      </c>
      <c r="F1691" t="str">
        <f>INDEX('Bảng Giá'!$L$2:$L$64,MATCH(TRIM('References data'!E1691),'Bảng Giá'!$K$2:$K$64,0))</f>
        <v>Hồ Chí Minh</v>
      </c>
      <c r="G1691" t="str">
        <f t="shared" si="26"/>
        <v>Hồ Chí Minh-Hồ Chí Minh</v>
      </c>
      <c r="H1691" t="str">
        <f>INDEX('Bảng Giá'!$N$2:$N$46,MATCH('References data'!G1691,'Bảng Giá'!$Q$2:$Q$46,0))</f>
        <v>Nội Tỉnh</v>
      </c>
    </row>
    <row r="1692" spans="1:8" x14ac:dyDescent="0.25">
      <c r="A1692" s="12" t="s">
        <v>2782</v>
      </c>
      <c r="B1692" t="s">
        <v>2648</v>
      </c>
      <c r="C1692" s="45" t="str">
        <f>INDEX('Bảng Giá'!$L$2:$L$64,MATCH(TRIM('References data'!B1692),'Bảng Giá'!$K$2:$K$64,0))</f>
        <v>Hồ Chí Minh</v>
      </c>
      <c r="D1692" s="43" t="s">
        <v>2653</v>
      </c>
      <c r="E1692" t="s">
        <v>2648</v>
      </c>
      <c r="F1692" t="str">
        <f>INDEX('Bảng Giá'!$L$2:$L$64,MATCH(TRIM('References data'!E1692),'Bảng Giá'!$K$2:$K$64,0))</f>
        <v>Hồ Chí Minh</v>
      </c>
      <c r="G1692" t="str">
        <f t="shared" si="26"/>
        <v>Hồ Chí Minh-Hồ Chí Minh</v>
      </c>
      <c r="H1692" t="str">
        <f>INDEX('Bảng Giá'!$N$2:$N$46,MATCH('References data'!G1692,'Bảng Giá'!$Q$2:$Q$46,0))</f>
        <v>Nội Tỉnh</v>
      </c>
    </row>
    <row r="1693" spans="1:8" x14ac:dyDescent="0.25">
      <c r="A1693" s="12" t="s">
        <v>2782</v>
      </c>
      <c r="B1693" t="s">
        <v>2648</v>
      </c>
      <c r="C1693" s="45" t="str">
        <f>INDEX('Bảng Giá'!$L$2:$L$64,MATCH(TRIM('References data'!B1693),'Bảng Giá'!$K$2:$K$64,0))</f>
        <v>Hồ Chí Minh</v>
      </c>
      <c r="D1693" s="43" t="s">
        <v>2653</v>
      </c>
      <c r="E1693" t="s">
        <v>2648</v>
      </c>
      <c r="F1693" t="str">
        <f>INDEX('Bảng Giá'!$L$2:$L$64,MATCH(TRIM('References data'!E1693),'Bảng Giá'!$K$2:$K$64,0))</f>
        <v>Hồ Chí Minh</v>
      </c>
      <c r="G1693" t="str">
        <f t="shared" si="26"/>
        <v>Hồ Chí Minh-Hồ Chí Minh</v>
      </c>
      <c r="H1693" t="str">
        <f>INDEX('Bảng Giá'!$N$2:$N$46,MATCH('References data'!G1693,'Bảng Giá'!$Q$2:$Q$46,0))</f>
        <v>Nội Tỉnh</v>
      </c>
    </row>
    <row r="1694" spans="1:8" x14ac:dyDescent="0.25">
      <c r="A1694" s="12" t="s">
        <v>2782</v>
      </c>
      <c r="B1694" t="s">
        <v>2648</v>
      </c>
      <c r="C1694" s="45" t="str">
        <f>INDEX('Bảng Giá'!$L$2:$L$64,MATCH(TRIM('References data'!B1694),'Bảng Giá'!$K$2:$K$64,0))</f>
        <v>Hồ Chí Minh</v>
      </c>
      <c r="D1694" s="43" t="s">
        <v>2653</v>
      </c>
      <c r="E1694" t="s">
        <v>2648</v>
      </c>
      <c r="F1694" t="str">
        <f>INDEX('Bảng Giá'!$L$2:$L$64,MATCH(TRIM('References data'!E1694),'Bảng Giá'!$K$2:$K$64,0))</f>
        <v>Hồ Chí Minh</v>
      </c>
      <c r="G1694" t="str">
        <f t="shared" si="26"/>
        <v>Hồ Chí Minh-Hồ Chí Minh</v>
      </c>
      <c r="H1694" t="str">
        <f>INDEX('Bảng Giá'!$N$2:$N$46,MATCH('References data'!G1694,'Bảng Giá'!$Q$2:$Q$46,0))</f>
        <v>Nội Tỉnh</v>
      </c>
    </row>
    <row r="1695" spans="1:8" x14ac:dyDescent="0.25">
      <c r="A1695" s="12" t="s">
        <v>3015</v>
      </c>
      <c r="B1695" t="s">
        <v>2648</v>
      </c>
      <c r="C1695" s="45" t="str">
        <f>INDEX('Bảng Giá'!$L$2:$L$64,MATCH(TRIM('References data'!B1695),'Bảng Giá'!$K$2:$K$64,0))</f>
        <v>Hồ Chí Minh</v>
      </c>
      <c r="D1695" s="43" t="s">
        <v>2653</v>
      </c>
      <c r="E1695" t="s">
        <v>2648</v>
      </c>
      <c r="F1695" t="str">
        <f>INDEX('Bảng Giá'!$L$2:$L$64,MATCH(TRIM('References data'!E1695),'Bảng Giá'!$K$2:$K$64,0))</f>
        <v>Hồ Chí Minh</v>
      </c>
      <c r="G1695" t="str">
        <f t="shared" si="26"/>
        <v>Hồ Chí Minh-Hồ Chí Minh</v>
      </c>
      <c r="H1695" t="str">
        <f>INDEX('Bảng Giá'!$N$2:$N$46,MATCH('References data'!G1695,'Bảng Giá'!$Q$2:$Q$46,0))</f>
        <v>Nội Tỉnh</v>
      </c>
    </row>
    <row r="1696" spans="1:8" x14ac:dyDescent="0.25">
      <c r="A1696" s="12" t="s">
        <v>3012</v>
      </c>
      <c r="B1696" t="s">
        <v>2648</v>
      </c>
      <c r="C1696" s="45" t="str">
        <f>INDEX('Bảng Giá'!$L$2:$L$64,MATCH(TRIM('References data'!B1696),'Bảng Giá'!$K$2:$K$64,0))</f>
        <v>Hồ Chí Minh</v>
      </c>
      <c r="D1696" s="43" t="s">
        <v>2653</v>
      </c>
      <c r="E1696" t="s">
        <v>2648</v>
      </c>
      <c r="F1696" t="str">
        <f>INDEX('Bảng Giá'!$L$2:$L$64,MATCH(TRIM('References data'!E1696),'Bảng Giá'!$K$2:$K$64,0))</f>
        <v>Hồ Chí Minh</v>
      </c>
      <c r="G1696" t="str">
        <f t="shared" si="26"/>
        <v>Hồ Chí Minh-Hồ Chí Minh</v>
      </c>
      <c r="H1696" t="str">
        <f>INDEX('Bảng Giá'!$N$2:$N$46,MATCH('References data'!G1696,'Bảng Giá'!$Q$2:$Q$46,0))</f>
        <v>Nội Tỉnh</v>
      </c>
    </row>
    <row r="1697" spans="1:8" x14ac:dyDescent="0.25">
      <c r="A1697" s="12" t="s">
        <v>3016</v>
      </c>
      <c r="B1697" t="s">
        <v>2648</v>
      </c>
      <c r="C1697" s="45" t="str">
        <f>INDEX('Bảng Giá'!$L$2:$L$64,MATCH(TRIM('References data'!B1697),'Bảng Giá'!$K$2:$K$64,0))</f>
        <v>Hồ Chí Minh</v>
      </c>
      <c r="D1697" s="43" t="s">
        <v>2653</v>
      </c>
      <c r="E1697" t="s">
        <v>2648</v>
      </c>
      <c r="F1697" t="str">
        <f>INDEX('Bảng Giá'!$L$2:$L$64,MATCH(TRIM('References data'!E1697),'Bảng Giá'!$K$2:$K$64,0))</f>
        <v>Hồ Chí Minh</v>
      </c>
      <c r="G1697" t="str">
        <f t="shared" si="26"/>
        <v>Hồ Chí Minh-Hồ Chí Minh</v>
      </c>
      <c r="H1697" t="str">
        <f>INDEX('Bảng Giá'!$N$2:$N$46,MATCH('References data'!G1697,'Bảng Giá'!$Q$2:$Q$46,0))</f>
        <v>Nội Tỉnh</v>
      </c>
    </row>
    <row r="1698" spans="1:8" x14ac:dyDescent="0.25">
      <c r="A1698" s="12" t="s">
        <v>2782</v>
      </c>
      <c r="B1698" t="s">
        <v>2648</v>
      </c>
      <c r="C1698" s="45" t="str">
        <f>INDEX('Bảng Giá'!$L$2:$L$64,MATCH(TRIM('References data'!B1698),'Bảng Giá'!$K$2:$K$64,0))</f>
        <v>Hồ Chí Minh</v>
      </c>
      <c r="D1698" s="43" t="s">
        <v>2653</v>
      </c>
      <c r="E1698" t="s">
        <v>2648</v>
      </c>
      <c r="F1698" t="str">
        <f>INDEX('Bảng Giá'!$L$2:$L$64,MATCH(TRIM('References data'!E1698),'Bảng Giá'!$K$2:$K$64,0))</f>
        <v>Hồ Chí Minh</v>
      </c>
      <c r="G1698" t="str">
        <f t="shared" si="26"/>
        <v>Hồ Chí Minh-Hồ Chí Minh</v>
      </c>
      <c r="H1698" t="str">
        <f>INDEX('Bảng Giá'!$N$2:$N$46,MATCH('References data'!G1698,'Bảng Giá'!$Q$2:$Q$46,0))</f>
        <v>Nội Tỉnh</v>
      </c>
    </row>
    <row r="1699" spans="1:8" x14ac:dyDescent="0.25">
      <c r="A1699" s="12" t="s">
        <v>2659</v>
      </c>
      <c r="B1699" t="s">
        <v>2648</v>
      </c>
      <c r="C1699" s="45" t="str">
        <f>INDEX('Bảng Giá'!$L$2:$L$64,MATCH(TRIM('References data'!B1699),'Bảng Giá'!$K$2:$K$64,0))</f>
        <v>Hồ Chí Minh</v>
      </c>
      <c r="D1699" s="43" t="s">
        <v>2653</v>
      </c>
      <c r="E1699" t="s">
        <v>2648</v>
      </c>
      <c r="F1699" t="str">
        <f>INDEX('Bảng Giá'!$L$2:$L$64,MATCH(TRIM('References data'!E1699),'Bảng Giá'!$K$2:$K$64,0))</f>
        <v>Hồ Chí Minh</v>
      </c>
      <c r="G1699" t="str">
        <f t="shared" si="26"/>
        <v>Hồ Chí Minh-Hồ Chí Minh</v>
      </c>
      <c r="H1699" t="str">
        <f>INDEX('Bảng Giá'!$N$2:$N$46,MATCH('References data'!G1699,'Bảng Giá'!$Q$2:$Q$46,0))</f>
        <v>Nội Tỉnh</v>
      </c>
    </row>
    <row r="1700" spans="1:8" x14ac:dyDescent="0.25">
      <c r="A1700" s="12" t="s">
        <v>2659</v>
      </c>
      <c r="B1700" t="s">
        <v>2648</v>
      </c>
      <c r="C1700" s="45" t="str">
        <f>INDEX('Bảng Giá'!$L$2:$L$64,MATCH(TRIM('References data'!B1700),'Bảng Giá'!$K$2:$K$64,0))</f>
        <v>Hồ Chí Minh</v>
      </c>
      <c r="D1700" s="43" t="s">
        <v>2653</v>
      </c>
      <c r="E1700" t="s">
        <v>2648</v>
      </c>
      <c r="F1700" t="str">
        <f>INDEX('Bảng Giá'!$L$2:$L$64,MATCH(TRIM('References data'!E1700),'Bảng Giá'!$K$2:$K$64,0))</f>
        <v>Hồ Chí Minh</v>
      </c>
      <c r="G1700" t="str">
        <f t="shared" si="26"/>
        <v>Hồ Chí Minh-Hồ Chí Minh</v>
      </c>
      <c r="H1700" t="str">
        <f>INDEX('Bảng Giá'!$N$2:$N$46,MATCH('References data'!G1700,'Bảng Giá'!$Q$2:$Q$46,0))</f>
        <v>Nội Tỉnh</v>
      </c>
    </row>
    <row r="1701" spans="1:8" x14ac:dyDescent="0.25">
      <c r="A1701" s="12" t="s">
        <v>3015</v>
      </c>
      <c r="B1701" t="s">
        <v>2648</v>
      </c>
      <c r="C1701" s="45" t="str">
        <f>INDEX('Bảng Giá'!$L$2:$L$64,MATCH(TRIM('References data'!B1701),'Bảng Giá'!$K$2:$K$64,0))</f>
        <v>Hồ Chí Minh</v>
      </c>
      <c r="D1701" s="43" t="s">
        <v>2653</v>
      </c>
      <c r="E1701" t="s">
        <v>2648</v>
      </c>
      <c r="F1701" t="str">
        <f>INDEX('Bảng Giá'!$L$2:$L$64,MATCH(TRIM('References data'!E1701),'Bảng Giá'!$K$2:$K$64,0))</f>
        <v>Hồ Chí Minh</v>
      </c>
      <c r="G1701" t="str">
        <f t="shared" si="26"/>
        <v>Hồ Chí Minh-Hồ Chí Minh</v>
      </c>
      <c r="H1701" t="str">
        <f>INDEX('Bảng Giá'!$N$2:$N$46,MATCH('References data'!G1701,'Bảng Giá'!$Q$2:$Q$46,0))</f>
        <v>Nội Tỉnh</v>
      </c>
    </row>
    <row r="1702" spans="1:8" x14ac:dyDescent="0.25">
      <c r="A1702" s="12" t="s">
        <v>2659</v>
      </c>
      <c r="B1702" t="s">
        <v>2648</v>
      </c>
      <c r="C1702" s="45" t="str">
        <f>INDEX('Bảng Giá'!$L$2:$L$64,MATCH(TRIM('References data'!B1702),'Bảng Giá'!$K$2:$K$64,0))</f>
        <v>Hồ Chí Minh</v>
      </c>
      <c r="D1702" s="43" t="s">
        <v>2653</v>
      </c>
      <c r="E1702" t="s">
        <v>2648</v>
      </c>
      <c r="F1702" t="str">
        <f>INDEX('Bảng Giá'!$L$2:$L$64,MATCH(TRIM('References data'!E1702),'Bảng Giá'!$K$2:$K$64,0))</f>
        <v>Hồ Chí Minh</v>
      </c>
      <c r="G1702" t="str">
        <f t="shared" si="26"/>
        <v>Hồ Chí Minh-Hồ Chí Minh</v>
      </c>
      <c r="H1702" t="str">
        <f>INDEX('Bảng Giá'!$N$2:$N$46,MATCH('References data'!G1702,'Bảng Giá'!$Q$2:$Q$46,0))</f>
        <v>Nội Tỉnh</v>
      </c>
    </row>
    <row r="1703" spans="1:8" x14ac:dyDescent="0.25">
      <c r="A1703" s="12" t="s">
        <v>2739</v>
      </c>
      <c r="B1703" t="s">
        <v>2648</v>
      </c>
      <c r="C1703" s="45" t="str">
        <f>INDEX('Bảng Giá'!$L$2:$L$64,MATCH(TRIM('References data'!B1703),'Bảng Giá'!$K$2:$K$64,0))</f>
        <v>Hồ Chí Minh</v>
      </c>
      <c r="D1703" s="43" t="s">
        <v>2653</v>
      </c>
      <c r="E1703" t="s">
        <v>2648</v>
      </c>
      <c r="F1703" t="str">
        <f>INDEX('Bảng Giá'!$L$2:$L$64,MATCH(TRIM('References data'!E1703),'Bảng Giá'!$K$2:$K$64,0))</f>
        <v>Hồ Chí Minh</v>
      </c>
      <c r="G1703" t="str">
        <f t="shared" si="26"/>
        <v>Hồ Chí Minh-Hồ Chí Minh</v>
      </c>
      <c r="H1703" t="str">
        <f>INDEX('Bảng Giá'!$N$2:$N$46,MATCH('References data'!G1703,'Bảng Giá'!$Q$2:$Q$46,0))</f>
        <v>Nội Tỉnh</v>
      </c>
    </row>
    <row r="1704" spans="1:8" x14ac:dyDescent="0.25">
      <c r="A1704" s="12" t="s">
        <v>2739</v>
      </c>
      <c r="B1704" t="s">
        <v>2648</v>
      </c>
      <c r="C1704" s="45" t="str">
        <f>INDEX('Bảng Giá'!$L$2:$L$64,MATCH(TRIM('References data'!B1704),'Bảng Giá'!$K$2:$K$64,0))</f>
        <v>Hồ Chí Minh</v>
      </c>
      <c r="D1704" s="43" t="s">
        <v>2653</v>
      </c>
      <c r="E1704" t="s">
        <v>2648</v>
      </c>
      <c r="F1704" t="str">
        <f>INDEX('Bảng Giá'!$L$2:$L$64,MATCH(TRIM('References data'!E1704),'Bảng Giá'!$K$2:$K$64,0))</f>
        <v>Hồ Chí Minh</v>
      </c>
      <c r="G1704" t="str">
        <f t="shared" si="26"/>
        <v>Hồ Chí Minh-Hồ Chí Minh</v>
      </c>
      <c r="H1704" t="str">
        <f>INDEX('Bảng Giá'!$N$2:$N$46,MATCH('References data'!G1704,'Bảng Giá'!$Q$2:$Q$46,0))</f>
        <v>Nội Tỉnh</v>
      </c>
    </row>
    <row r="1705" spans="1:8" x14ac:dyDescent="0.25">
      <c r="A1705" s="12" t="s">
        <v>3013</v>
      </c>
      <c r="B1705" t="s">
        <v>2648</v>
      </c>
      <c r="C1705" s="45" t="str">
        <f>INDEX('Bảng Giá'!$L$2:$L$64,MATCH(TRIM('References data'!B1705),'Bảng Giá'!$K$2:$K$64,0))</f>
        <v>Hồ Chí Minh</v>
      </c>
      <c r="D1705" s="43" t="s">
        <v>2653</v>
      </c>
      <c r="E1705" t="s">
        <v>2648</v>
      </c>
      <c r="F1705" t="str">
        <f>INDEX('Bảng Giá'!$L$2:$L$64,MATCH(TRIM('References data'!E1705),'Bảng Giá'!$K$2:$K$64,0))</f>
        <v>Hồ Chí Minh</v>
      </c>
      <c r="G1705" t="str">
        <f t="shared" si="26"/>
        <v>Hồ Chí Minh-Hồ Chí Minh</v>
      </c>
      <c r="H1705" t="str">
        <f>INDEX('Bảng Giá'!$N$2:$N$46,MATCH('References data'!G1705,'Bảng Giá'!$Q$2:$Q$46,0))</f>
        <v>Nội Tỉnh</v>
      </c>
    </row>
    <row r="1706" spans="1:8" x14ac:dyDescent="0.25">
      <c r="A1706" s="12" t="s">
        <v>3012</v>
      </c>
      <c r="B1706" t="s">
        <v>2648</v>
      </c>
      <c r="C1706" s="45" t="str">
        <f>INDEX('Bảng Giá'!$L$2:$L$64,MATCH(TRIM('References data'!B1706),'Bảng Giá'!$K$2:$K$64,0))</f>
        <v>Hồ Chí Minh</v>
      </c>
      <c r="D1706" s="43" t="s">
        <v>2653</v>
      </c>
      <c r="E1706" t="s">
        <v>2648</v>
      </c>
      <c r="F1706" t="str">
        <f>INDEX('Bảng Giá'!$L$2:$L$64,MATCH(TRIM('References data'!E1706),'Bảng Giá'!$K$2:$K$64,0))</f>
        <v>Hồ Chí Minh</v>
      </c>
      <c r="G1706" t="str">
        <f t="shared" si="26"/>
        <v>Hồ Chí Minh-Hồ Chí Minh</v>
      </c>
      <c r="H1706" t="str">
        <f>INDEX('Bảng Giá'!$N$2:$N$46,MATCH('References data'!G1706,'Bảng Giá'!$Q$2:$Q$46,0))</f>
        <v>Nội Tỉnh</v>
      </c>
    </row>
    <row r="1707" spans="1:8" x14ac:dyDescent="0.25">
      <c r="A1707" s="12" t="s">
        <v>2659</v>
      </c>
      <c r="B1707" t="s">
        <v>2648</v>
      </c>
      <c r="C1707" s="45" t="str">
        <f>INDEX('Bảng Giá'!$L$2:$L$64,MATCH(TRIM('References data'!B1707),'Bảng Giá'!$K$2:$K$64,0))</f>
        <v>Hồ Chí Minh</v>
      </c>
      <c r="D1707" s="43" t="s">
        <v>2653</v>
      </c>
      <c r="E1707" t="s">
        <v>2648</v>
      </c>
      <c r="F1707" t="str">
        <f>INDEX('Bảng Giá'!$L$2:$L$64,MATCH(TRIM('References data'!E1707),'Bảng Giá'!$K$2:$K$64,0))</f>
        <v>Hồ Chí Minh</v>
      </c>
      <c r="G1707" t="str">
        <f t="shared" si="26"/>
        <v>Hồ Chí Minh-Hồ Chí Minh</v>
      </c>
      <c r="H1707" t="str">
        <f>INDEX('Bảng Giá'!$N$2:$N$46,MATCH('References data'!G1707,'Bảng Giá'!$Q$2:$Q$46,0))</f>
        <v>Nội Tỉnh</v>
      </c>
    </row>
    <row r="1708" spans="1:8" x14ac:dyDescent="0.25">
      <c r="A1708" s="12" t="s">
        <v>3016</v>
      </c>
      <c r="B1708" t="s">
        <v>2648</v>
      </c>
      <c r="C1708" s="45" t="str">
        <f>INDEX('Bảng Giá'!$L$2:$L$64,MATCH(TRIM('References data'!B1708),'Bảng Giá'!$K$2:$K$64,0))</f>
        <v>Hồ Chí Minh</v>
      </c>
      <c r="D1708" s="43" t="s">
        <v>2653</v>
      </c>
      <c r="E1708" t="s">
        <v>2648</v>
      </c>
      <c r="F1708" t="str">
        <f>INDEX('Bảng Giá'!$L$2:$L$64,MATCH(TRIM('References data'!E1708),'Bảng Giá'!$K$2:$K$64,0))</f>
        <v>Hồ Chí Minh</v>
      </c>
      <c r="G1708" t="str">
        <f t="shared" si="26"/>
        <v>Hồ Chí Minh-Hồ Chí Minh</v>
      </c>
      <c r="H1708" t="str">
        <f>INDEX('Bảng Giá'!$N$2:$N$46,MATCH('References data'!G1708,'Bảng Giá'!$Q$2:$Q$46,0))</f>
        <v>Nội Tỉnh</v>
      </c>
    </row>
    <row r="1709" spans="1:8" x14ac:dyDescent="0.25">
      <c r="A1709" s="12" t="s">
        <v>2739</v>
      </c>
      <c r="B1709" t="s">
        <v>2648</v>
      </c>
      <c r="C1709" s="45" t="str">
        <f>INDEX('Bảng Giá'!$L$2:$L$64,MATCH(TRIM('References data'!B1709),'Bảng Giá'!$K$2:$K$64,0))</f>
        <v>Hồ Chí Minh</v>
      </c>
      <c r="D1709" s="43" t="s">
        <v>2653</v>
      </c>
      <c r="E1709" t="s">
        <v>2648</v>
      </c>
      <c r="F1709" t="str">
        <f>INDEX('Bảng Giá'!$L$2:$L$64,MATCH(TRIM('References data'!E1709),'Bảng Giá'!$K$2:$K$64,0))</f>
        <v>Hồ Chí Minh</v>
      </c>
      <c r="G1709" t="str">
        <f t="shared" si="26"/>
        <v>Hồ Chí Minh-Hồ Chí Minh</v>
      </c>
      <c r="H1709" t="str">
        <f>INDEX('Bảng Giá'!$N$2:$N$46,MATCH('References data'!G1709,'Bảng Giá'!$Q$2:$Q$46,0))</f>
        <v>Nội Tỉnh</v>
      </c>
    </row>
    <row r="1710" spans="1:8" x14ac:dyDescent="0.25">
      <c r="A1710" s="12" t="s">
        <v>2722</v>
      </c>
      <c r="B1710" t="s">
        <v>2648</v>
      </c>
      <c r="C1710" s="45" t="str">
        <f>INDEX('Bảng Giá'!$L$2:$L$64,MATCH(TRIM('References data'!B1710),'Bảng Giá'!$K$2:$K$64,0))</f>
        <v>Hồ Chí Minh</v>
      </c>
      <c r="D1710" s="43" t="s">
        <v>2653</v>
      </c>
      <c r="E1710" t="s">
        <v>2648</v>
      </c>
      <c r="F1710" t="str">
        <f>INDEX('Bảng Giá'!$L$2:$L$64,MATCH(TRIM('References data'!E1710),'Bảng Giá'!$K$2:$K$64,0))</f>
        <v>Hồ Chí Minh</v>
      </c>
      <c r="G1710" t="str">
        <f t="shared" si="26"/>
        <v>Hồ Chí Minh-Hồ Chí Minh</v>
      </c>
      <c r="H1710" t="str">
        <f>INDEX('Bảng Giá'!$N$2:$N$46,MATCH('References data'!G1710,'Bảng Giá'!$Q$2:$Q$46,0))</f>
        <v>Nội Tỉnh</v>
      </c>
    </row>
    <row r="1711" spans="1:8" x14ac:dyDescent="0.25">
      <c r="A1711" s="12" t="s">
        <v>3012</v>
      </c>
      <c r="B1711" t="s">
        <v>2648</v>
      </c>
      <c r="C1711" s="45" t="str">
        <f>INDEX('Bảng Giá'!$L$2:$L$64,MATCH(TRIM('References data'!B1711),'Bảng Giá'!$K$2:$K$64,0))</f>
        <v>Hồ Chí Minh</v>
      </c>
      <c r="D1711" s="43" t="s">
        <v>2653</v>
      </c>
      <c r="E1711" t="s">
        <v>2648</v>
      </c>
      <c r="F1711" t="str">
        <f>INDEX('Bảng Giá'!$L$2:$L$64,MATCH(TRIM('References data'!E1711),'Bảng Giá'!$K$2:$K$64,0))</f>
        <v>Hồ Chí Minh</v>
      </c>
      <c r="G1711" t="str">
        <f t="shared" si="26"/>
        <v>Hồ Chí Minh-Hồ Chí Minh</v>
      </c>
      <c r="H1711" t="str">
        <f>INDEX('Bảng Giá'!$N$2:$N$46,MATCH('References data'!G1711,'Bảng Giá'!$Q$2:$Q$46,0))</f>
        <v>Nội Tỉnh</v>
      </c>
    </row>
    <row r="1712" spans="1:8" x14ac:dyDescent="0.25">
      <c r="A1712" s="12" t="s">
        <v>3017</v>
      </c>
      <c r="B1712" t="s">
        <v>2648</v>
      </c>
      <c r="C1712" s="45" t="str">
        <f>INDEX('Bảng Giá'!$L$2:$L$64,MATCH(TRIM('References data'!B1712),'Bảng Giá'!$K$2:$K$64,0))</f>
        <v>Hồ Chí Minh</v>
      </c>
      <c r="D1712" s="43" t="s">
        <v>2653</v>
      </c>
      <c r="E1712" t="s">
        <v>2648</v>
      </c>
      <c r="F1712" t="str">
        <f>INDEX('Bảng Giá'!$L$2:$L$64,MATCH(TRIM('References data'!E1712),'Bảng Giá'!$K$2:$K$64,0))</f>
        <v>Hồ Chí Minh</v>
      </c>
      <c r="G1712" t="str">
        <f t="shared" si="26"/>
        <v>Hồ Chí Minh-Hồ Chí Minh</v>
      </c>
      <c r="H1712" t="str">
        <f>INDEX('Bảng Giá'!$N$2:$N$46,MATCH('References data'!G1712,'Bảng Giá'!$Q$2:$Q$46,0))</f>
        <v>Nội Tỉnh</v>
      </c>
    </row>
    <row r="1713" spans="1:8" x14ac:dyDescent="0.25">
      <c r="A1713" s="12" t="s">
        <v>3015</v>
      </c>
      <c r="B1713" t="s">
        <v>2648</v>
      </c>
      <c r="C1713" s="45" t="str">
        <f>INDEX('Bảng Giá'!$L$2:$L$64,MATCH(TRIM('References data'!B1713),'Bảng Giá'!$K$2:$K$64,0))</f>
        <v>Hồ Chí Minh</v>
      </c>
      <c r="D1713" s="43" t="s">
        <v>2653</v>
      </c>
      <c r="E1713" t="s">
        <v>2648</v>
      </c>
      <c r="F1713" t="str">
        <f>INDEX('Bảng Giá'!$L$2:$L$64,MATCH(TRIM('References data'!E1713),'Bảng Giá'!$K$2:$K$64,0))</f>
        <v>Hồ Chí Minh</v>
      </c>
      <c r="G1713" t="str">
        <f t="shared" si="26"/>
        <v>Hồ Chí Minh-Hồ Chí Minh</v>
      </c>
      <c r="H1713" t="str">
        <f>INDEX('Bảng Giá'!$N$2:$N$46,MATCH('References data'!G1713,'Bảng Giá'!$Q$2:$Q$46,0))</f>
        <v>Nội Tỉnh</v>
      </c>
    </row>
    <row r="1714" spans="1:8" x14ac:dyDescent="0.25">
      <c r="A1714" s="12" t="s">
        <v>3013</v>
      </c>
      <c r="B1714" t="s">
        <v>2648</v>
      </c>
      <c r="C1714" s="45" t="str">
        <f>INDEX('Bảng Giá'!$L$2:$L$64,MATCH(TRIM('References data'!B1714),'Bảng Giá'!$K$2:$K$64,0))</f>
        <v>Hồ Chí Minh</v>
      </c>
      <c r="D1714" s="43" t="s">
        <v>2653</v>
      </c>
      <c r="E1714" t="s">
        <v>2648</v>
      </c>
      <c r="F1714" t="str">
        <f>INDEX('Bảng Giá'!$L$2:$L$64,MATCH(TRIM('References data'!E1714),'Bảng Giá'!$K$2:$K$64,0))</f>
        <v>Hồ Chí Minh</v>
      </c>
      <c r="G1714" t="str">
        <f t="shared" si="26"/>
        <v>Hồ Chí Minh-Hồ Chí Minh</v>
      </c>
      <c r="H1714" t="str">
        <f>INDEX('Bảng Giá'!$N$2:$N$46,MATCH('References data'!G1714,'Bảng Giá'!$Q$2:$Q$46,0))</f>
        <v>Nội Tỉnh</v>
      </c>
    </row>
    <row r="1715" spans="1:8" x14ac:dyDescent="0.25">
      <c r="A1715" s="12" t="s">
        <v>3015</v>
      </c>
      <c r="B1715" t="s">
        <v>2648</v>
      </c>
      <c r="C1715" s="45" t="str">
        <f>INDEX('Bảng Giá'!$L$2:$L$64,MATCH(TRIM('References data'!B1715),'Bảng Giá'!$K$2:$K$64,0))</f>
        <v>Hồ Chí Minh</v>
      </c>
      <c r="D1715" s="43" t="s">
        <v>2653</v>
      </c>
      <c r="E1715" t="s">
        <v>2648</v>
      </c>
      <c r="F1715" t="str">
        <f>INDEX('Bảng Giá'!$L$2:$L$64,MATCH(TRIM('References data'!E1715),'Bảng Giá'!$K$2:$K$64,0))</f>
        <v>Hồ Chí Minh</v>
      </c>
      <c r="G1715" t="str">
        <f t="shared" si="26"/>
        <v>Hồ Chí Minh-Hồ Chí Minh</v>
      </c>
      <c r="H1715" t="str">
        <f>INDEX('Bảng Giá'!$N$2:$N$46,MATCH('References data'!G1715,'Bảng Giá'!$Q$2:$Q$46,0))</f>
        <v>Nội Tỉnh</v>
      </c>
    </row>
    <row r="1716" spans="1:8" x14ac:dyDescent="0.25">
      <c r="A1716" s="12" t="s">
        <v>2722</v>
      </c>
      <c r="B1716" t="s">
        <v>2648</v>
      </c>
      <c r="C1716" s="45" t="str">
        <f>INDEX('Bảng Giá'!$L$2:$L$64,MATCH(TRIM('References data'!B1716),'Bảng Giá'!$K$2:$K$64,0))</f>
        <v>Hồ Chí Minh</v>
      </c>
      <c r="D1716" s="43" t="s">
        <v>2653</v>
      </c>
      <c r="E1716" t="s">
        <v>2648</v>
      </c>
      <c r="F1716" t="str">
        <f>INDEX('Bảng Giá'!$L$2:$L$64,MATCH(TRIM('References data'!E1716),'Bảng Giá'!$K$2:$K$64,0))</f>
        <v>Hồ Chí Minh</v>
      </c>
      <c r="G1716" t="str">
        <f t="shared" si="26"/>
        <v>Hồ Chí Minh-Hồ Chí Minh</v>
      </c>
      <c r="H1716" t="str">
        <f>INDEX('Bảng Giá'!$N$2:$N$46,MATCH('References data'!G1716,'Bảng Giá'!$Q$2:$Q$46,0))</f>
        <v>Nội Tỉnh</v>
      </c>
    </row>
    <row r="1717" spans="1:8" x14ac:dyDescent="0.25">
      <c r="A1717" s="12" t="s">
        <v>3016</v>
      </c>
      <c r="B1717" t="s">
        <v>2648</v>
      </c>
      <c r="C1717" s="45" t="str">
        <f>INDEX('Bảng Giá'!$L$2:$L$64,MATCH(TRIM('References data'!B1717),'Bảng Giá'!$K$2:$K$64,0))</f>
        <v>Hồ Chí Minh</v>
      </c>
      <c r="D1717" s="43" t="s">
        <v>2653</v>
      </c>
      <c r="E1717" t="s">
        <v>2648</v>
      </c>
      <c r="F1717" t="str">
        <f>INDEX('Bảng Giá'!$L$2:$L$64,MATCH(TRIM('References data'!E1717),'Bảng Giá'!$K$2:$K$64,0))</f>
        <v>Hồ Chí Minh</v>
      </c>
      <c r="G1717" t="str">
        <f t="shared" si="26"/>
        <v>Hồ Chí Minh-Hồ Chí Minh</v>
      </c>
      <c r="H1717" t="str">
        <f>INDEX('Bảng Giá'!$N$2:$N$46,MATCH('References data'!G1717,'Bảng Giá'!$Q$2:$Q$46,0))</f>
        <v>Nội Tỉnh</v>
      </c>
    </row>
    <row r="1718" spans="1:8" x14ac:dyDescent="0.25">
      <c r="A1718" s="12" t="s">
        <v>2722</v>
      </c>
      <c r="B1718" t="s">
        <v>2648</v>
      </c>
      <c r="C1718" s="45" t="str">
        <f>INDEX('Bảng Giá'!$L$2:$L$64,MATCH(TRIM('References data'!B1718),'Bảng Giá'!$K$2:$K$64,0))</f>
        <v>Hồ Chí Minh</v>
      </c>
      <c r="D1718" s="43" t="s">
        <v>2653</v>
      </c>
      <c r="E1718" t="s">
        <v>2648</v>
      </c>
      <c r="F1718" t="str">
        <f>INDEX('Bảng Giá'!$L$2:$L$64,MATCH(TRIM('References data'!E1718),'Bảng Giá'!$K$2:$K$64,0))</f>
        <v>Hồ Chí Minh</v>
      </c>
      <c r="G1718" t="str">
        <f t="shared" si="26"/>
        <v>Hồ Chí Minh-Hồ Chí Minh</v>
      </c>
      <c r="H1718" t="str">
        <f>INDEX('Bảng Giá'!$N$2:$N$46,MATCH('References data'!G1718,'Bảng Giá'!$Q$2:$Q$46,0))</f>
        <v>Nội Tỉnh</v>
      </c>
    </row>
    <row r="1719" spans="1:8" x14ac:dyDescent="0.25">
      <c r="A1719" s="12" t="s">
        <v>2722</v>
      </c>
      <c r="B1719" t="s">
        <v>2648</v>
      </c>
      <c r="C1719" s="45" t="str">
        <f>INDEX('Bảng Giá'!$L$2:$L$64,MATCH(TRIM('References data'!B1719),'Bảng Giá'!$K$2:$K$64,0))</f>
        <v>Hồ Chí Minh</v>
      </c>
      <c r="D1719" s="43" t="s">
        <v>2653</v>
      </c>
      <c r="E1719" t="s">
        <v>2648</v>
      </c>
      <c r="F1719" t="str">
        <f>INDEX('Bảng Giá'!$L$2:$L$64,MATCH(TRIM('References data'!E1719),'Bảng Giá'!$K$2:$K$64,0))</f>
        <v>Hồ Chí Minh</v>
      </c>
      <c r="G1719" t="str">
        <f t="shared" si="26"/>
        <v>Hồ Chí Minh-Hồ Chí Minh</v>
      </c>
      <c r="H1719" t="str">
        <f>INDEX('Bảng Giá'!$N$2:$N$46,MATCH('References data'!G1719,'Bảng Giá'!$Q$2:$Q$46,0))</f>
        <v>Nội Tỉnh</v>
      </c>
    </row>
    <row r="1720" spans="1:8" x14ac:dyDescent="0.25">
      <c r="A1720" s="12" t="s">
        <v>2782</v>
      </c>
      <c r="B1720" t="s">
        <v>2648</v>
      </c>
      <c r="C1720" s="45" t="str">
        <f>INDEX('Bảng Giá'!$L$2:$L$64,MATCH(TRIM('References data'!B1720),'Bảng Giá'!$K$2:$K$64,0))</f>
        <v>Hồ Chí Minh</v>
      </c>
      <c r="D1720" s="43" t="s">
        <v>2653</v>
      </c>
      <c r="E1720" t="s">
        <v>2648</v>
      </c>
      <c r="F1720" t="str">
        <f>INDEX('Bảng Giá'!$L$2:$L$64,MATCH(TRIM('References data'!E1720),'Bảng Giá'!$K$2:$K$64,0))</f>
        <v>Hồ Chí Minh</v>
      </c>
      <c r="G1720" t="str">
        <f t="shared" si="26"/>
        <v>Hồ Chí Minh-Hồ Chí Minh</v>
      </c>
      <c r="H1720" t="str">
        <f>INDEX('Bảng Giá'!$N$2:$N$46,MATCH('References data'!G1720,'Bảng Giá'!$Q$2:$Q$46,0))</f>
        <v>Nội Tỉnh</v>
      </c>
    </row>
    <row r="1721" spans="1:8" x14ac:dyDescent="0.25">
      <c r="A1721" s="12" t="s">
        <v>3015</v>
      </c>
      <c r="B1721" t="s">
        <v>2648</v>
      </c>
      <c r="C1721" s="45" t="str">
        <f>INDEX('Bảng Giá'!$L$2:$L$64,MATCH(TRIM('References data'!B1721),'Bảng Giá'!$K$2:$K$64,0))</f>
        <v>Hồ Chí Minh</v>
      </c>
      <c r="D1721" s="43" t="s">
        <v>2653</v>
      </c>
      <c r="E1721" t="s">
        <v>2648</v>
      </c>
      <c r="F1721" t="str">
        <f>INDEX('Bảng Giá'!$L$2:$L$64,MATCH(TRIM('References data'!E1721),'Bảng Giá'!$K$2:$K$64,0))</f>
        <v>Hồ Chí Minh</v>
      </c>
      <c r="G1721" t="str">
        <f t="shared" si="26"/>
        <v>Hồ Chí Minh-Hồ Chí Minh</v>
      </c>
      <c r="H1721" t="str">
        <f>INDEX('Bảng Giá'!$N$2:$N$46,MATCH('References data'!G1721,'Bảng Giá'!$Q$2:$Q$46,0))</f>
        <v>Nội Tỉnh</v>
      </c>
    </row>
    <row r="1722" spans="1:8" x14ac:dyDescent="0.25">
      <c r="A1722" s="12" t="s">
        <v>2659</v>
      </c>
      <c r="B1722" t="s">
        <v>2648</v>
      </c>
      <c r="C1722" s="45" t="str">
        <f>INDEX('Bảng Giá'!$L$2:$L$64,MATCH(TRIM('References data'!B1722),'Bảng Giá'!$K$2:$K$64,0))</f>
        <v>Hồ Chí Minh</v>
      </c>
      <c r="D1722" s="43" t="s">
        <v>2653</v>
      </c>
      <c r="E1722" t="s">
        <v>2648</v>
      </c>
      <c r="F1722" t="str">
        <f>INDEX('Bảng Giá'!$L$2:$L$64,MATCH(TRIM('References data'!E1722),'Bảng Giá'!$K$2:$K$64,0))</f>
        <v>Hồ Chí Minh</v>
      </c>
      <c r="G1722" t="str">
        <f t="shared" si="26"/>
        <v>Hồ Chí Minh-Hồ Chí Minh</v>
      </c>
      <c r="H1722" t="str">
        <f>INDEX('Bảng Giá'!$N$2:$N$46,MATCH('References data'!G1722,'Bảng Giá'!$Q$2:$Q$46,0))</f>
        <v>Nội Tỉnh</v>
      </c>
    </row>
    <row r="1723" spans="1:8" x14ac:dyDescent="0.25">
      <c r="A1723" s="12" t="s">
        <v>2737</v>
      </c>
      <c r="B1723" t="s">
        <v>2648</v>
      </c>
      <c r="C1723" s="45" t="str">
        <f>INDEX('Bảng Giá'!$L$2:$L$64,MATCH(TRIM('References data'!B1723),'Bảng Giá'!$K$2:$K$64,0))</f>
        <v>Hồ Chí Minh</v>
      </c>
      <c r="D1723" s="43" t="s">
        <v>2653</v>
      </c>
      <c r="E1723" t="s">
        <v>2648</v>
      </c>
      <c r="F1723" t="str">
        <f>INDEX('Bảng Giá'!$L$2:$L$64,MATCH(TRIM('References data'!E1723),'Bảng Giá'!$K$2:$K$64,0))</f>
        <v>Hồ Chí Minh</v>
      </c>
      <c r="G1723" t="str">
        <f t="shared" si="26"/>
        <v>Hồ Chí Minh-Hồ Chí Minh</v>
      </c>
      <c r="H1723" t="str">
        <f>INDEX('Bảng Giá'!$N$2:$N$46,MATCH('References data'!G1723,'Bảng Giá'!$Q$2:$Q$46,0))</f>
        <v>Nội Tỉnh</v>
      </c>
    </row>
    <row r="1724" spans="1:8" x14ac:dyDescent="0.25">
      <c r="A1724" s="12" t="s">
        <v>3012</v>
      </c>
      <c r="B1724" t="s">
        <v>2648</v>
      </c>
      <c r="C1724" s="45" t="str">
        <f>INDEX('Bảng Giá'!$L$2:$L$64,MATCH(TRIM('References data'!B1724),'Bảng Giá'!$K$2:$K$64,0))</f>
        <v>Hồ Chí Minh</v>
      </c>
      <c r="D1724" s="43" t="s">
        <v>2653</v>
      </c>
      <c r="E1724" t="s">
        <v>2648</v>
      </c>
      <c r="F1724" t="str">
        <f>INDEX('Bảng Giá'!$L$2:$L$64,MATCH(TRIM('References data'!E1724),'Bảng Giá'!$K$2:$K$64,0))</f>
        <v>Hồ Chí Minh</v>
      </c>
      <c r="G1724" t="str">
        <f t="shared" si="26"/>
        <v>Hồ Chí Minh-Hồ Chí Minh</v>
      </c>
      <c r="H1724" t="str">
        <f>INDEX('Bảng Giá'!$N$2:$N$46,MATCH('References data'!G1724,'Bảng Giá'!$Q$2:$Q$46,0))</f>
        <v>Nội Tỉnh</v>
      </c>
    </row>
    <row r="1725" spans="1:8" x14ac:dyDescent="0.25">
      <c r="A1725" s="12" t="s">
        <v>3015</v>
      </c>
      <c r="B1725" t="s">
        <v>2648</v>
      </c>
      <c r="C1725" s="45" t="str">
        <f>INDEX('Bảng Giá'!$L$2:$L$64,MATCH(TRIM('References data'!B1725),'Bảng Giá'!$K$2:$K$64,0))</f>
        <v>Hồ Chí Minh</v>
      </c>
      <c r="D1725" s="43" t="s">
        <v>2653</v>
      </c>
      <c r="E1725" t="s">
        <v>2648</v>
      </c>
      <c r="F1725" t="str">
        <f>INDEX('Bảng Giá'!$L$2:$L$64,MATCH(TRIM('References data'!E1725),'Bảng Giá'!$K$2:$K$64,0))</f>
        <v>Hồ Chí Minh</v>
      </c>
      <c r="G1725" t="str">
        <f t="shared" si="26"/>
        <v>Hồ Chí Minh-Hồ Chí Minh</v>
      </c>
      <c r="H1725" t="str">
        <f>INDEX('Bảng Giá'!$N$2:$N$46,MATCH('References data'!G1725,'Bảng Giá'!$Q$2:$Q$46,0))</f>
        <v>Nội Tỉnh</v>
      </c>
    </row>
    <row r="1726" spans="1:8" x14ac:dyDescent="0.25">
      <c r="A1726" s="12" t="s">
        <v>2739</v>
      </c>
      <c r="B1726" t="s">
        <v>2648</v>
      </c>
      <c r="C1726" s="45" t="str">
        <f>INDEX('Bảng Giá'!$L$2:$L$64,MATCH(TRIM('References data'!B1726),'Bảng Giá'!$K$2:$K$64,0))</f>
        <v>Hồ Chí Minh</v>
      </c>
      <c r="D1726" s="43" t="s">
        <v>2653</v>
      </c>
      <c r="E1726" t="s">
        <v>2648</v>
      </c>
      <c r="F1726" t="str">
        <f>INDEX('Bảng Giá'!$L$2:$L$64,MATCH(TRIM('References data'!E1726),'Bảng Giá'!$K$2:$K$64,0))</f>
        <v>Hồ Chí Minh</v>
      </c>
      <c r="G1726" t="str">
        <f t="shared" si="26"/>
        <v>Hồ Chí Minh-Hồ Chí Minh</v>
      </c>
      <c r="H1726" t="str">
        <f>INDEX('Bảng Giá'!$N$2:$N$46,MATCH('References data'!G1726,'Bảng Giá'!$Q$2:$Q$46,0))</f>
        <v>Nội Tỉnh</v>
      </c>
    </row>
    <row r="1727" spans="1:8" x14ac:dyDescent="0.25">
      <c r="A1727" s="12" t="s">
        <v>3015</v>
      </c>
      <c r="B1727" t="s">
        <v>2648</v>
      </c>
      <c r="C1727" s="45" t="str">
        <f>INDEX('Bảng Giá'!$L$2:$L$64,MATCH(TRIM('References data'!B1727),'Bảng Giá'!$K$2:$K$64,0))</f>
        <v>Hồ Chí Minh</v>
      </c>
      <c r="D1727" s="43" t="s">
        <v>2653</v>
      </c>
      <c r="E1727" t="s">
        <v>2648</v>
      </c>
      <c r="F1727" t="str">
        <f>INDEX('Bảng Giá'!$L$2:$L$64,MATCH(TRIM('References data'!E1727),'Bảng Giá'!$K$2:$K$64,0))</f>
        <v>Hồ Chí Minh</v>
      </c>
      <c r="G1727" t="str">
        <f t="shared" si="26"/>
        <v>Hồ Chí Minh-Hồ Chí Minh</v>
      </c>
      <c r="H1727" t="str">
        <f>INDEX('Bảng Giá'!$N$2:$N$46,MATCH('References data'!G1727,'Bảng Giá'!$Q$2:$Q$46,0))</f>
        <v>Nội Tỉnh</v>
      </c>
    </row>
    <row r="1728" spans="1:8" x14ac:dyDescent="0.25">
      <c r="A1728" s="12" t="s">
        <v>3015</v>
      </c>
      <c r="B1728" t="s">
        <v>2648</v>
      </c>
      <c r="C1728" s="45" t="str">
        <f>INDEX('Bảng Giá'!$L$2:$L$64,MATCH(TRIM('References data'!B1728),'Bảng Giá'!$K$2:$K$64,0))</f>
        <v>Hồ Chí Minh</v>
      </c>
      <c r="D1728" s="43" t="s">
        <v>2653</v>
      </c>
      <c r="E1728" t="s">
        <v>2648</v>
      </c>
      <c r="F1728" t="str">
        <f>INDEX('Bảng Giá'!$L$2:$L$64,MATCH(TRIM('References data'!E1728),'Bảng Giá'!$K$2:$K$64,0))</f>
        <v>Hồ Chí Minh</v>
      </c>
      <c r="G1728" t="str">
        <f t="shared" si="26"/>
        <v>Hồ Chí Minh-Hồ Chí Minh</v>
      </c>
      <c r="H1728" t="str">
        <f>INDEX('Bảng Giá'!$N$2:$N$46,MATCH('References data'!G1728,'Bảng Giá'!$Q$2:$Q$46,0))</f>
        <v>Nội Tỉnh</v>
      </c>
    </row>
    <row r="1729" spans="1:8" x14ac:dyDescent="0.25">
      <c r="A1729" s="12" t="s">
        <v>3015</v>
      </c>
      <c r="B1729" t="s">
        <v>2648</v>
      </c>
      <c r="C1729" s="45" t="str">
        <f>INDEX('Bảng Giá'!$L$2:$L$64,MATCH(TRIM('References data'!B1729),'Bảng Giá'!$K$2:$K$64,0))</f>
        <v>Hồ Chí Minh</v>
      </c>
      <c r="D1729" s="43" t="s">
        <v>2653</v>
      </c>
      <c r="E1729" t="s">
        <v>2648</v>
      </c>
      <c r="F1729" t="str">
        <f>INDEX('Bảng Giá'!$L$2:$L$64,MATCH(TRIM('References data'!E1729),'Bảng Giá'!$K$2:$K$64,0))</f>
        <v>Hồ Chí Minh</v>
      </c>
      <c r="G1729" t="str">
        <f t="shared" si="26"/>
        <v>Hồ Chí Minh-Hồ Chí Minh</v>
      </c>
      <c r="H1729" t="str">
        <f>INDEX('Bảng Giá'!$N$2:$N$46,MATCH('References data'!G1729,'Bảng Giá'!$Q$2:$Q$46,0))</f>
        <v>Nội Tỉnh</v>
      </c>
    </row>
    <row r="1730" spans="1:8" x14ac:dyDescent="0.25">
      <c r="A1730" s="12" t="s">
        <v>3012</v>
      </c>
      <c r="B1730" t="s">
        <v>2648</v>
      </c>
      <c r="C1730" s="45" t="str">
        <f>INDEX('Bảng Giá'!$L$2:$L$64,MATCH(TRIM('References data'!B1730),'Bảng Giá'!$K$2:$K$64,0))</f>
        <v>Hồ Chí Minh</v>
      </c>
      <c r="D1730" s="43" t="s">
        <v>2653</v>
      </c>
      <c r="E1730" t="s">
        <v>2648</v>
      </c>
      <c r="F1730" t="str">
        <f>INDEX('Bảng Giá'!$L$2:$L$64,MATCH(TRIM('References data'!E1730),'Bảng Giá'!$K$2:$K$64,0))</f>
        <v>Hồ Chí Minh</v>
      </c>
      <c r="G1730" t="str">
        <f t="shared" si="26"/>
        <v>Hồ Chí Minh-Hồ Chí Minh</v>
      </c>
      <c r="H1730" t="str">
        <f>INDEX('Bảng Giá'!$N$2:$N$46,MATCH('References data'!G1730,'Bảng Giá'!$Q$2:$Q$46,0))</f>
        <v>Nội Tỉnh</v>
      </c>
    </row>
    <row r="1731" spans="1:8" x14ac:dyDescent="0.25">
      <c r="A1731" s="12" t="s">
        <v>2737</v>
      </c>
      <c r="B1731" t="s">
        <v>2648</v>
      </c>
      <c r="C1731" s="45" t="str">
        <f>INDEX('Bảng Giá'!$L$2:$L$64,MATCH(TRIM('References data'!B1731),'Bảng Giá'!$K$2:$K$64,0))</f>
        <v>Hồ Chí Minh</v>
      </c>
      <c r="D1731" s="43" t="s">
        <v>2653</v>
      </c>
      <c r="E1731" t="s">
        <v>2648</v>
      </c>
      <c r="F1731" t="str">
        <f>INDEX('Bảng Giá'!$L$2:$L$64,MATCH(TRIM('References data'!E1731),'Bảng Giá'!$K$2:$K$64,0))</f>
        <v>Hồ Chí Minh</v>
      </c>
      <c r="G1731" t="str">
        <f t="shared" si="26"/>
        <v>Hồ Chí Minh-Hồ Chí Minh</v>
      </c>
      <c r="H1731" t="str">
        <f>INDEX('Bảng Giá'!$N$2:$N$46,MATCH('References data'!G1731,'Bảng Giá'!$Q$2:$Q$46,0))</f>
        <v>Nội Tỉnh</v>
      </c>
    </row>
    <row r="1732" spans="1:8" x14ac:dyDescent="0.25">
      <c r="A1732" s="12" t="s">
        <v>3012</v>
      </c>
      <c r="B1732" t="s">
        <v>2648</v>
      </c>
      <c r="C1732" s="45" t="str">
        <f>INDEX('Bảng Giá'!$L$2:$L$64,MATCH(TRIM('References data'!B1732),'Bảng Giá'!$K$2:$K$64,0))</f>
        <v>Hồ Chí Minh</v>
      </c>
      <c r="D1732" s="43" t="s">
        <v>2653</v>
      </c>
      <c r="E1732" t="s">
        <v>2648</v>
      </c>
      <c r="F1732" t="str">
        <f>INDEX('Bảng Giá'!$L$2:$L$64,MATCH(TRIM('References data'!E1732),'Bảng Giá'!$K$2:$K$64,0))</f>
        <v>Hồ Chí Minh</v>
      </c>
      <c r="G1732" t="str">
        <f t="shared" ref="G1732:G1795" si="27">C1732&amp;"-"&amp;F1732</f>
        <v>Hồ Chí Minh-Hồ Chí Minh</v>
      </c>
      <c r="H1732" t="str">
        <f>INDEX('Bảng Giá'!$N$2:$N$46,MATCH('References data'!G1732,'Bảng Giá'!$Q$2:$Q$46,0))</f>
        <v>Nội Tỉnh</v>
      </c>
    </row>
    <row r="1733" spans="1:8" x14ac:dyDescent="0.25">
      <c r="A1733" s="12" t="s">
        <v>3014</v>
      </c>
      <c r="B1733" t="s">
        <v>2648</v>
      </c>
      <c r="C1733" s="45" t="str">
        <f>INDEX('Bảng Giá'!$L$2:$L$64,MATCH(TRIM('References data'!B1733),'Bảng Giá'!$K$2:$K$64,0))</f>
        <v>Hồ Chí Minh</v>
      </c>
      <c r="D1733" s="43" t="s">
        <v>2653</v>
      </c>
      <c r="E1733" t="s">
        <v>2648</v>
      </c>
      <c r="F1733" t="str">
        <f>INDEX('Bảng Giá'!$L$2:$L$64,MATCH(TRIM('References data'!E1733),'Bảng Giá'!$K$2:$K$64,0))</f>
        <v>Hồ Chí Minh</v>
      </c>
      <c r="G1733" t="str">
        <f t="shared" si="27"/>
        <v>Hồ Chí Minh-Hồ Chí Minh</v>
      </c>
      <c r="H1733" t="str">
        <f>INDEX('Bảng Giá'!$N$2:$N$46,MATCH('References data'!G1733,'Bảng Giá'!$Q$2:$Q$46,0))</f>
        <v>Nội Tỉnh</v>
      </c>
    </row>
    <row r="1734" spans="1:8" x14ac:dyDescent="0.25">
      <c r="A1734" s="12" t="s">
        <v>3015</v>
      </c>
      <c r="B1734" t="s">
        <v>2648</v>
      </c>
      <c r="C1734" s="45" t="str">
        <f>INDEX('Bảng Giá'!$L$2:$L$64,MATCH(TRIM('References data'!B1734),'Bảng Giá'!$K$2:$K$64,0))</f>
        <v>Hồ Chí Minh</v>
      </c>
      <c r="D1734" s="43" t="s">
        <v>2653</v>
      </c>
      <c r="E1734" t="s">
        <v>2648</v>
      </c>
      <c r="F1734" t="str">
        <f>INDEX('Bảng Giá'!$L$2:$L$64,MATCH(TRIM('References data'!E1734),'Bảng Giá'!$K$2:$K$64,0))</f>
        <v>Hồ Chí Minh</v>
      </c>
      <c r="G1734" t="str">
        <f t="shared" si="27"/>
        <v>Hồ Chí Minh-Hồ Chí Minh</v>
      </c>
      <c r="H1734" t="str">
        <f>INDEX('Bảng Giá'!$N$2:$N$46,MATCH('References data'!G1734,'Bảng Giá'!$Q$2:$Q$46,0))</f>
        <v>Nội Tỉnh</v>
      </c>
    </row>
    <row r="1735" spans="1:8" x14ac:dyDescent="0.25">
      <c r="A1735" s="12" t="s">
        <v>3015</v>
      </c>
      <c r="B1735" t="s">
        <v>2648</v>
      </c>
      <c r="C1735" s="45" t="str">
        <f>INDEX('Bảng Giá'!$L$2:$L$64,MATCH(TRIM('References data'!B1735),'Bảng Giá'!$K$2:$K$64,0))</f>
        <v>Hồ Chí Minh</v>
      </c>
      <c r="D1735" s="43" t="s">
        <v>2653</v>
      </c>
      <c r="E1735" t="s">
        <v>2648</v>
      </c>
      <c r="F1735" t="str">
        <f>INDEX('Bảng Giá'!$L$2:$L$64,MATCH(TRIM('References data'!E1735),'Bảng Giá'!$K$2:$K$64,0))</f>
        <v>Hồ Chí Minh</v>
      </c>
      <c r="G1735" t="str">
        <f t="shared" si="27"/>
        <v>Hồ Chí Minh-Hồ Chí Minh</v>
      </c>
      <c r="H1735" t="str">
        <f>INDEX('Bảng Giá'!$N$2:$N$46,MATCH('References data'!G1735,'Bảng Giá'!$Q$2:$Q$46,0))</f>
        <v>Nội Tỉnh</v>
      </c>
    </row>
    <row r="1736" spans="1:8" x14ac:dyDescent="0.25">
      <c r="A1736" s="12" t="s">
        <v>3015</v>
      </c>
      <c r="B1736" t="s">
        <v>2648</v>
      </c>
      <c r="C1736" s="45" t="str">
        <f>INDEX('Bảng Giá'!$L$2:$L$64,MATCH(TRIM('References data'!B1736),'Bảng Giá'!$K$2:$K$64,0))</f>
        <v>Hồ Chí Minh</v>
      </c>
      <c r="D1736" s="43" t="s">
        <v>2653</v>
      </c>
      <c r="E1736" t="s">
        <v>2648</v>
      </c>
      <c r="F1736" t="str">
        <f>INDEX('Bảng Giá'!$L$2:$L$64,MATCH(TRIM('References data'!E1736),'Bảng Giá'!$K$2:$K$64,0))</f>
        <v>Hồ Chí Minh</v>
      </c>
      <c r="G1736" t="str">
        <f t="shared" si="27"/>
        <v>Hồ Chí Minh-Hồ Chí Minh</v>
      </c>
      <c r="H1736" t="str">
        <f>INDEX('Bảng Giá'!$N$2:$N$46,MATCH('References data'!G1736,'Bảng Giá'!$Q$2:$Q$46,0))</f>
        <v>Nội Tỉnh</v>
      </c>
    </row>
    <row r="1737" spans="1:8" x14ac:dyDescent="0.25">
      <c r="A1737" s="12" t="s">
        <v>3015</v>
      </c>
      <c r="B1737" t="s">
        <v>2648</v>
      </c>
      <c r="C1737" s="45" t="str">
        <f>INDEX('Bảng Giá'!$L$2:$L$64,MATCH(TRIM('References data'!B1737),'Bảng Giá'!$K$2:$K$64,0))</f>
        <v>Hồ Chí Minh</v>
      </c>
      <c r="D1737" s="43" t="s">
        <v>2653</v>
      </c>
      <c r="E1737" t="s">
        <v>2648</v>
      </c>
      <c r="F1737" t="str">
        <f>INDEX('Bảng Giá'!$L$2:$L$64,MATCH(TRIM('References data'!E1737),'Bảng Giá'!$K$2:$K$64,0))</f>
        <v>Hồ Chí Minh</v>
      </c>
      <c r="G1737" t="str">
        <f t="shared" si="27"/>
        <v>Hồ Chí Minh-Hồ Chí Minh</v>
      </c>
      <c r="H1737" t="str">
        <f>INDEX('Bảng Giá'!$N$2:$N$46,MATCH('References data'!G1737,'Bảng Giá'!$Q$2:$Q$46,0))</f>
        <v>Nội Tỉnh</v>
      </c>
    </row>
    <row r="1738" spans="1:8" x14ac:dyDescent="0.25">
      <c r="A1738" s="12" t="s">
        <v>3015</v>
      </c>
      <c r="B1738" t="s">
        <v>2648</v>
      </c>
      <c r="C1738" s="45" t="str">
        <f>INDEX('Bảng Giá'!$L$2:$L$64,MATCH(TRIM('References data'!B1738),'Bảng Giá'!$K$2:$K$64,0))</f>
        <v>Hồ Chí Minh</v>
      </c>
      <c r="D1738" s="43" t="s">
        <v>2653</v>
      </c>
      <c r="E1738" t="s">
        <v>2648</v>
      </c>
      <c r="F1738" t="str">
        <f>INDEX('Bảng Giá'!$L$2:$L$64,MATCH(TRIM('References data'!E1738),'Bảng Giá'!$K$2:$K$64,0))</f>
        <v>Hồ Chí Minh</v>
      </c>
      <c r="G1738" t="str">
        <f t="shared" si="27"/>
        <v>Hồ Chí Minh-Hồ Chí Minh</v>
      </c>
      <c r="H1738" t="str">
        <f>INDEX('Bảng Giá'!$N$2:$N$46,MATCH('References data'!G1738,'Bảng Giá'!$Q$2:$Q$46,0))</f>
        <v>Nội Tỉnh</v>
      </c>
    </row>
    <row r="1739" spans="1:8" x14ac:dyDescent="0.25">
      <c r="A1739" s="12" t="s">
        <v>3014</v>
      </c>
      <c r="B1739" t="s">
        <v>2648</v>
      </c>
      <c r="C1739" s="45" t="str">
        <f>INDEX('Bảng Giá'!$L$2:$L$64,MATCH(TRIM('References data'!B1739),'Bảng Giá'!$K$2:$K$64,0))</f>
        <v>Hồ Chí Minh</v>
      </c>
      <c r="D1739" s="43" t="s">
        <v>2653</v>
      </c>
      <c r="E1739" t="s">
        <v>2648</v>
      </c>
      <c r="F1739" t="str">
        <f>INDEX('Bảng Giá'!$L$2:$L$64,MATCH(TRIM('References data'!E1739),'Bảng Giá'!$K$2:$K$64,0))</f>
        <v>Hồ Chí Minh</v>
      </c>
      <c r="G1739" t="str">
        <f t="shared" si="27"/>
        <v>Hồ Chí Minh-Hồ Chí Minh</v>
      </c>
      <c r="H1739" t="str">
        <f>INDEX('Bảng Giá'!$N$2:$N$46,MATCH('References data'!G1739,'Bảng Giá'!$Q$2:$Q$46,0))</f>
        <v>Nội Tỉnh</v>
      </c>
    </row>
    <row r="1740" spans="1:8" x14ac:dyDescent="0.25">
      <c r="A1740" s="12" t="s">
        <v>3015</v>
      </c>
      <c r="B1740" t="s">
        <v>2648</v>
      </c>
      <c r="C1740" s="45" t="str">
        <f>INDEX('Bảng Giá'!$L$2:$L$64,MATCH(TRIM('References data'!B1740),'Bảng Giá'!$K$2:$K$64,0))</f>
        <v>Hồ Chí Minh</v>
      </c>
      <c r="D1740" s="43" t="s">
        <v>2653</v>
      </c>
      <c r="E1740" t="s">
        <v>2648</v>
      </c>
      <c r="F1740" t="str">
        <f>INDEX('Bảng Giá'!$L$2:$L$64,MATCH(TRIM('References data'!E1740),'Bảng Giá'!$K$2:$K$64,0))</f>
        <v>Hồ Chí Minh</v>
      </c>
      <c r="G1740" t="str">
        <f t="shared" si="27"/>
        <v>Hồ Chí Minh-Hồ Chí Minh</v>
      </c>
      <c r="H1740" t="str">
        <f>INDEX('Bảng Giá'!$N$2:$N$46,MATCH('References data'!G1740,'Bảng Giá'!$Q$2:$Q$46,0))</f>
        <v>Nội Tỉnh</v>
      </c>
    </row>
    <row r="1741" spans="1:8" x14ac:dyDescent="0.25">
      <c r="A1741" s="12" t="s">
        <v>3015</v>
      </c>
      <c r="B1741" t="s">
        <v>2648</v>
      </c>
      <c r="C1741" s="45" t="str">
        <f>INDEX('Bảng Giá'!$L$2:$L$64,MATCH(TRIM('References data'!B1741),'Bảng Giá'!$K$2:$K$64,0))</f>
        <v>Hồ Chí Minh</v>
      </c>
      <c r="D1741" s="43" t="s">
        <v>2653</v>
      </c>
      <c r="E1741" t="s">
        <v>2648</v>
      </c>
      <c r="F1741" t="str">
        <f>INDEX('Bảng Giá'!$L$2:$L$64,MATCH(TRIM('References data'!E1741),'Bảng Giá'!$K$2:$K$64,0))</f>
        <v>Hồ Chí Minh</v>
      </c>
      <c r="G1741" t="str">
        <f t="shared" si="27"/>
        <v>Hồ Chí Minh-Hồ Chí Minh</v>
      </c>
      <c r="H1741" t="str">
        <f>INDEX('Bảng Giá'!$N$2:$N$46,MATCH('References data'!G1741,'Bảng Giá'!$Q$2:$Q$46,0))</f>
        <v>Nội Tỉnh</v>
      </c>
    </row>
    <row r="1742" spans="1:8" x14ac:dyDescent="0.25">
      <c r="A1742" s="12" t="s">
        <v>2737</v>
      </c>
      <c r="B1742" t="s">
        <v>2648</v>
      </c>
      <c r="C1742" s="45" t="str">
        <f>INDEX('Bảng Giá'!$L$2:$L$64,MATCH(TRIM('References data'!B1742),'Bảng Giá'!$K$2:$K$64,0))</f>
        <v>Hồ Chí Minh</v>
      </c>
      <c r="D1742" s="43" t="s">
        <v>2653</v>
      </c>
      <c r="E1742" t="s">
        <v>2648</v>
      </c>
      <c r="F1742" t="str">
        <f>INDEX('Bảng Giá'!$L$2:$L$64,MATCH(TRIM('References data'!E1742),'Bảng Giá'!$K$2:$K$64,0))</f>
        <v>Hồ Chí Minh</v>
      </c>
      <c r="G1742" t="str">
        <f t="shared" si="27"/>
        <v>Hồ Chí Minh-Hồ Chí Minh</v>
      </c>
      <c r="H1742" t="str">
        <f>INDEX('Bảng Giá'!$N$2:$N$46,MATCH('References data'!G1742,'Bảng Giá'!$Q$2:$Q$46,0))</f>
        <v>Nội Tỉnh</v>
      </c>
    </row>
    <row r="1743" spans="1:8" x14ac:dyDescent="0.25">
      <c r="A1743" s="12" t="s">
        <v>2782</v>
      </c>
      <c r="B1743" t="s">
        <v>2648</v>
      </c>
      <c r="C1743" s="45" t="str">
        <f>INDEX('Bảng Giá'!$L$2:$L$64,MATCH(TRIM('References data'!B1743),'Bảng Giá'!$K$2:$K$64,0))</f>
        <v>Hồ Chí Minh</v>
      </c>
      <c r="D1743" s="43" t="s">
        <v>2653</v>
      </c>
      <c r="E1743" t="s">
        <v>2648</v>
      </c>
      <c r="F1743" t="str">
        <f>INDEX('Bảng Giá'!$L$2:$L$64,MATCH(TRIM('References data'!E1743),'Bảng Giá'!$K$2:$K$64,0))</f>
        <v>Hồ Chí Minh</v>
      </c>
      <c r="G1743" t="str">
        <f t="shared" si="27"/>
        <v>Hồ Chí Minh-Hồ Chí Minh</v>
      </c>
      <c r="H1743" t="str">
        <f>INDEX('Bảng Giá'!$N$2:$N$46,MATCH('References data'!G1743,'Bảng Giá'!$Q$2:$Q$46,0))</f>
        <v>Nội Tỉnh</v>
      </c>
    </row>
    <row r="1744" spans="1:8" x14ac:dyDescent="0.25">
      <c r="A1744" s="12" t="s">
        <v>2782</v>
      </c>
      <c r="B1744" t="s">
        <v>2648</v>
      </c>
      <c r="C1744" s="45" t="str">
        <f>INDEX('Bảng Giá'!$L$2:$L$64,MATCH(TRIM('References data'!B1744),'Bảng Giá'!$K$2:$K$64,0))</f>
        <v>Hồ Chí Minh</v>
      </c>
      <c r="D1744" s="43" t="s">
        <v>2653</v>
      </c>
      <c r="E1744" t="s">
        <v>2648</v>
      </c>
      <c r="F1744" t="str">
        <f>INDEX('Bảng Giá'!$L$2:$L$64,MATCH(TRIM('References data'!E1744),'Bảng Giá'!$K$2:$K$64,0))</f>
        <v>Hồ Chí Minh</v>
      </c>
      <c r="G1744" t="str">
        <f t="shared" si="27"/>
        <v>Hồ Chí Minh-Hồ Chí Minh</v>
      </c>
      <c r="H1744" t="str">
        <f>INDEX('Bảng Giá'!$N$2:$N$46,MATCH('References data'!G1744,'Bảng Giá'!$Q$2:$Q$46,0))</f>
        <v>Nội Tỉnh</v>
      </c>
    </row>
    <row r="1745" spans="1:8" x14ac:dyDescent="0.25">
      <c r="A1745" s="12" t="s">
        <v>2739</v>
      </c>
      <c r="B1745" t="s">
        <v>2648</v>
      </c>
      <c r="C1745" s="45" t="str">
        <f>INDEX('Bảng Giá'!$L$2:$L$64,MATCH(TRIM('References data'!B1745),'Bảng Giá'!$K$2:$K$64,0))</f>
        <v>Hồ Chí Minh</v>
      </c>
      <c r="D1745" s="43" t="s">
        <v>2653</v>
      </c>
      <c r="E1745" t="s">
        <v>2648</v>
      </c>
      <c r="F1745" t="str">
        <f>INDEX('Bảng Giá'!$L$2:$L$64,MATCH(TRIM('References data'!E1745),'Bảng Giá'!$K$2:$K$64,0))</f>
        <v>Hồ Chí Minh</v>
      </c>
      <c r="G1745" t="str">
        <f t="shared" si="27"/>
        <v>Hồ Chí Minh-Hồ Chí Minh</v>
      </c>
      <c r="H1745" t="str">
        <f>INDEX('Bảng Giá'!$N$2:$N$46,MATCH('References data'!G1745,'Bảng Giá'!$Q$2:$Q$46,0))</f>
        <v>Nội Tỉnh</v>
      </c>
    </row>
    <row r="1746" spans="1:8" x14ac:dyDescent="0.25">
      <c r="A1746" s="12" t="s">
        <v>2653</v>
      </c>
      <c r="B1746" t="s">
        <v>2648</v>
      </c>
      <c r="C1746" s="45" t="str">
        <f>INDEX('Bảng Giá'!$L$2:$L$64,MATCH(TRIM('References data'!B1746),'Bảng Giá'!$K$2:$K$64,0))</f>
        <v>Hồ Chí Minh</v>
      </c>
      <c r="D1746" s="43" t="s">
        <v>3018</v>
      </c>
      <c r="E1746" t="s">
        <v>2648</v>
      </c>
      <c r="F1746" t="str">
        <f>INDEX('Bảng Giá'!$L$2:$L$64,MATCH(TRIM('References data'!E1746),'Bảng Giá'!$K$2:$K$64,0))</f>
        <v>Hồ Chí Minh</v>
      </c>
      <c r="G1746" t="str">
        <f t="shared" si="27"/>
        <v>Hồ Chí Minh-Hồ Chí Minh</v>
      </c>
      <c r="H1746" t="str">
        <f>INDEX('Bảng Giá'!$N$2:$N$46,MATCH('References data'!G1746,'Bảng Giá'!$Q$2:$Q$46,0))</f>
        <v>Nội Tỉnh</v>
      </c>
    </row>
    <row r="1747" spans="1:8" x14ac:dyDescent="0.25">
      <c r="A1747" s="12" t="s">
        <v>2722</v>
      </c>
      <c r="B1747" t="s">
        <v>2648</v>
      </c>
      <c r="C1747" s="45" t="str">
        <f>INDEX('Bảng Giá'!$L$2:$L$64,MATCH(TRIM('References data'!B1747),'Bảng Giá'!$K$2:$K$64,0))</f>
        <v>Hồ Chí Minh</v>
      </c>
      <c r="D1747" s="43" t="s">
        <v>3018</v>
      </c>
      <c r="E1747" t="s">
        <v>2648</v>
      </c>
      <c r="F1747" t="str">
        <f>INDEX('Bảng Giá'!$L$2:$L$64,MATCH(TRIM('References data'!E1747),'Bảng Giá'!$K$2:$K$64,0))</f>
        <v>Hồ Chí Minh</v>
      </c>
      <c r="G1747" t="str">
        <f t="shared" si="27"/>
        <v>Hồ Chí Minh-Hồ Chí Minh</v>
      </c>
      <c r="H1747" t="str">
        <f>INDEX('Bảng Giá'!$N$2:$N$46,MATCH('References data'!G1747,'Bảng Giá'!$Q$2:$Q$46,0))</f>
        <v>Nội Tỉnh</v>
      </c>
    </row>
    <row r="1748" spans="1:8" x14ac:dyDescent="0.25">
      <c r="A1748" s="12" t="s">
        <v>2722</v>
      </c>
      <c r="B1748" t="s">
        <v>2648</v>
      </c>
      <c r="C1748" s="45" t="str">
        <f>INDEX('Bảng Giá'!$L$2:$L$64,MATCH(TRIM('References data'!B1748),'Bảng Giá'!$K$2:$K$64,0))</f>
        <v>Hồ Chí Minh</v>
      </c>
      <c r="D1748" s="43" t="s">
        <v>3018</v>
      </c>
      <c r="E1748" t="s">
        <v>2648</v>
      </c>
      <c r="F1748" t="str">
        <f>INDEX('Bảng Giá'!$L$2:$L$64,MATCH(TRIM('References data'!E1748),'Bảng Giá'!$K$2:$K$64,0))</f>
        <v>Hồ Chí Minh</v>
      </c>
      <c r="G1748" t="str">
        <f t="shared" si="27"/>
        <v>Hồ Chí Minh-Hồ Chí Minh</v>
      </c>
      <c r="H1748" t="str">
        <f>INDEX('Bảng Giá'!$N$2:$N$46,MATCH('References data'!G1748,'Bảng Giá'!$Q$2:$Q$46,0))</f>
        <v>Nội Tỉnh</v>
      </c>
    </row>
    <row r="1749" spans="1:8" x14ac:dyDescent="0.25">
      <c r="A1749" s="12" t="s">
        <v>2722</v>
      </c>
      <c r="B1749" t="s">
        <v>2648</v>
      </c>
      <c r="C1749" s="45" t="str">
        <f>INDEX('Bảng Giá'!$L$2:$L$64,MATCH(TRIM('References data'!B1749),'Bảng Giá'!$K$2:$K$64,0))</f>
        <v>Hồ Chí Minh</v>
      </c>
      <c r="D1749" s="43" t="s">
        <v>3018</v>
      </c>
      <c r="E1749" t="s">
        <v>2648</v>
      </c>
      <c r="F1749" t="str">
        <f>INDEX('Bảng Giá'!$L$2:$L$64,MATCH(TRIM('References data'!E1749),'Bảng Giá'!$K$2:$K$64,0))</f>
        <v>Hồ Chí Minh</v>
      </c>
      <c r="G1749" t="str">
        <f t="shared" si="27"/>
        <v>Hồ Chí Minh-Hồ Chí Minh</v>
      </c>
      <c r="H1749" t="str">
        <f>INDEX('Bảng Giá'!$N$2:$N$46,MATCH('References data'!G1749,'Bảng Giá'!$Q$2:$Q$46,0))</f>
        <v>Nội Tỉnh</v>
      </c>
    </row>
    <row r="1750" spans="1:8" x14ac:dyDescent="0.25">
      <c r="A1750" s="12" t="s">
        <v>2722</v>
      </c>
      <c r="B1750" t="s">
        <v>2648</v>
      </c>
      <c r="C1750" s="45" t="str">
        <f>INDEX('Bảng Giá'!$L$2:$L$64,MATCH(TRIM('References data'!B1750),'Bảng Giá'!$K$2:$K$64,0))</f>
        <v>Hồ Chí Minh</v>
      </c>
      <c r="D1750" s="43" t="s">
        <v>3018</v>
      </c>
      <c r="E1750" t="s">
        <v>2648</v>
      </c>
      <c r="F1750" t="str">
        <f>INDEX('Bảng Giá'!$L$2:$L$64,MATCH(TRIM('References data'!E1750),'Bảng Giá'!$K$2:$K$64,0))</f>
        <v>Hồ Chí Minh</v>
      </c>
      <c r="G1750" t="str">
        <f t="shared" si="27"/>
        <v>Hồ Chí Minh-Hồ Chí Minh</v>
      </c>
      <c r="H1750" t="str">
        <f>INDEX('Bảng Giá'!$N$2:$N$46,MATCH('References data'!G1750,'Bảng Giá'!$Q$2:$Q$46,0))</f>
        <v>Nội Tỉnh</v>
      </c>
    </row>
    <row r="1751" spans="1:8" x14ac:dyDescent="0.25">
      <c r="A1751" s="12" t="s">
        <v>3018</v>
      </c>
      <c r="B1751" t="s">
        <v>2648</v>
      </c>
      <c r="C1751" s="45" t="str">
        <f>INDEX('Bảng Giá'!$L$2:$L$64,MATCH(TRIM('References data'!B1751),'Bảng Giá'!$K$2:$K$64,0))</f>
        <v>Hồ Chí Minh</v>
      </c>
      <c r="D1751" s="43" t="s">
        <v>2653</v>
      </c>
      <c r="E1751" t="s">
        <v>2648</v>
      </c>
      <c r="F1751" t="str">
        <f>INDEX('Bảng Giá'!$L$2:$L$64,MATCH(TRIM('References data'!E1751),'Bảng Giá'!$K$2:$K$64,0))</f>
        <v>Hồ Chí Minh</v>
      </c>
      <c r="G1751" t="str">
        <f t="shared" si="27"/>
        <v>Hồ Chí Minh-Hồ Chí Minh</v>
      </c>
      <c r="H1751" t="str">
        <f>INDEX('Bảng Giá'!$N$2:$N$46,MATCH('References data'!G1751,'Bảng Giá'!$Q$2:$Q$46,0))</f>
        <v>Nội Tỉnh</v>
      </c>
    </row>
    <row r="1752" spans="1:8" x14ac:dyDescent="0.25">
      <c r="A1752" s="12" t="s">
        <v>2782</v>
      </c>
      <c r="B1752" t="s">
        <v>2648</v>
      </c>
      <c r="C1752" s="45" t="str">
        <f>INDEX('Bảng Giá'!$L$2:$L$64,MATCH(TRIM('References data'!B1752),'Bảng Giá'!$K$2:$K$64,0))</f>
        <v>Hồ Chí Minh</v>
      </c>
      <c r="D1752" s="43" t="s">
        <v>2653</v>
      </c>
      <c r="E1752" t="s">
        <v>2648</v>
      </c>
      <c r="F1752" t="str">
        <f>INDEX('Bảng Giá'!$L$2:$L$64,MATCH(TRIM('References data'!E1752),'Bảng Giá'!$K$2:$K$64,0))</f>
        <v>Hồ Chí Minh</v>
      </c>
      <c r="G1752" t="str">
        <f t="shared" si="27"/>
        <v>Hồ Chí Minh-Hồ Chí Minh</v>
      </c>
      <c r="H1752" t="str">
        <f>INDEX('Bảng Giá'!$N$2:$N$46,MATCH('References data'!G1752,'Bảng Giá'!$Q$2:$Q$46,0))</f>
        <v>Nội Tỉnh</v>
      </c>
    </row>
    <row r="1753" spans="1:8" x14ac:dyDescent="0.25">
      <c r="A1753" s="12" t="s">
        <v>2737</v>
      </c>
      <c r="B1753" t="s">
        <v>2648</v>
      </c>
      <c r="C1753" s="45" t="str">
        <f>INDEX('Bảng Giá'!$L$2:$L$64,MATCH(TRIM('References data'!B1753),'Bảng Giá'!$K$2:$K$64,0))</f>
        <v>Hồ Chí Minh</v>
      </c>
      <c r="D1753" s="43" t="s">
        <v>2653</v>
      </c>
      <c r="E1753" t="s">
        <v>2648</v>
      </c>
      <c r="F1753" t="str">
        <f>INDEX('Bảng Giá'!$L$2:$L$64,MATCH(TRIM('References data'!E1753),'Bảng Giá'!$K$2:$K$64,0))</f>
        <v>Hồ Chí Minh</v>
      </c>
      <c r="G1753" t="str">
        <f t="shared" si="27"/>
        <v>Hồ Chí Minh-Hồ Chí Minh</v>
      </c>
      <c r="H1753" t="str">
        <f>INDEX('Bảng Giá'!$N$2:$N$46,MATCH('References data'!G1753,'Bảng Giá'!$Q$2:$Q$46,0))</f>
        <v>Nội Tỉnh</v>
      </c>
    </row>
    <row r="1754" spans="1:8" x14ac:dyDescent="0.25">
      <c r="A1754" s="12" t="s">
        <v>3015</v>
      </c>
      <c r="B1754" t="s">
        <v>2648</v>
      </c>
      <c r="C1754" s="45" t="str">
        <f>INDEX('Bảng Giá'!$L$2:$L$64,MATCH(TRIM('References data'!B1754),'Bảng Giá'!$K$2:$K$64,0))</f>
        <v>Hồ Chí Minh</v>
      </c>
      <c r="D1754" s="43" t="s">
        <v>2653</v>
      </c>
      <c r="E1754" t="s">
        <v>2648</v>
      </c>
      <c r="F1754" t="str">
        <f>INDEX('Bảng Giá'!$L$2:$L$64,MATCH(TRIM('References data'!E1754),'Bảng Giá'!$K$2:$K$64,0))</f>
        <v>Hồ Chí Minh</v>
      </c>
      <c r="G1754" t="str">
        <f t="shared" si="27"/>
        <v>Hồ Chí Minh-Hồ Chí Minh</v>
      </c>
      <c r="H1754" t="str">
        <f>INDEX('Bảng Giá'!$N$2:$N$46,MATCH('References data'!G1754,'Bảng Giá'!$Q$2:$Q$46,0))</f>
        <v>Nội Tỉnh</v>
      </c>
    </row>
    <row r="1755" spans="1:8" x14ac:dyDescent="0.25">
      <c r="A1755" s="12" t="s">
        <v>2782</v>
      </c>
      <c r="B1755" t="s">
        <v>2648</v>
      </c>
      <c r="C1755" s="45" t="str">
        <f>INDEX('Bảng Giá'!$L$2:$L$64,MATCH(TRIM('References data'!B1755),'Bảng Giá'!$K$2:$K$64,0))</f>
        <v>Hồ Chí Minh</v>
      </c>
      <c r="D1755" s="43" t="s">
        <v>2653</v>
      </c>
      <c r="E1755" t="s">
        <v>2648</v>
      </c>
      <c r="F1755" t="str">
        <f>INDEX('Bảng Giá'!$L$2:$L$64,MATCH(TRIM('References data'!E1755),'Bảng Giá'!$K$2:$K$64,0))</f>
        <v>Hồ Chí Minh</v>
      </c>
      <c r="G1755" t="str">
        <f t="shared" si="27"/>
        <v>Hồ Chí Minh-Hồ Chí Minh</v>
      </c>
      <c r="H1755" t="str">
        <f>INDEX('Bảng Giá'!$N$2:$N$46,MATCH('References data'!G1755,'Bảng Giá'!$Q$2:$Q$46,0))</f>
        <v>Nội Tỉnh</v>
      </c>
    </row>
    <row r="1756" spans="1:8" x14ac:dyDescent="0.25">
      <c r="A1756" s="12" t="s">
        <v>3015</v>
      </c>
      <c r="B1756" t="s">
        <v>2648</v>
      </c>
      <c r="C1756" s="45" t="str">
        <f>INDEX('Bảng Giá'!$L$2:$L$64,MATCH(TRIM('References data'!B1756),'Bảng Giá'!$K$2:$K$64,0))</f>
        <v>Hồ Chí Minh</v>
      </c>
      <c r="D1756" s="43" t="s">
        <v>2653</v>
      </c>
      <c r="E1756" t="s">
        <v>2648</v>
      </c>
      <c r="F1756" t="str">
        <f>INDEX('Bảng Giá'!$L$2:$L$64,MATCH(TRIM('References data'!E1756),'Bảng Giá'!$K$2:$K$64,0))</f>
        <v>Hồ Chí Minh</v>
      </c>
      <c r="G1756" t="str">
        <f t="shared" si="27"/>
        <v>Hồ Chí Minh-Hồ Chí Minh</v>
      </c>
      <c r="H1756" t="str">
        <f>INDEX('Bảng Giá'!$N$2:$N$46,MATCH('References data'!G1756,'Bảng Giá'!$Q$2:$Q$46,0))</f>
        <v>Nội Tỉnh</v>
      </c>
    </row>
    <row r="1757" spans="1:8" x14ac:dyDescent="0.25">
      <c r="A1757" s="12" t="s">
        <v>3015</v>
      </c>
      <c r="B1757" t="s">
        <v>2648</v>
      </c>
      <c r="C1757" s="45" t="str">
        <f>INDEX('Bảng Giá'!$L$2:$L$64,MATCH(TRIM('References data'!B1757),'Bảng Giá'!$K$2:$K$64,0))</f>
        <v>Hồ Chí Minh</v>
      </c>
      <c r="D1757" s="43" t="s">
        <v>2653</v>
      </c>
      <c r="E1757" t="s">
        <v>2648</v>
      </c>
      <c r="F1757" t="str">
        <f>INDEX('Bảng Giá'!$L$2:$L$64,MATCH(TRIM('References data'!E1757),'Bảng Giá'!$K$2:$K$64,0))</f>
        <v>Hồ Chí Minh</v>
      </c>
      <c r="G1757" t="str">
        <f t="shared" si="27"/>
        <v>Hồ Chí Minh-Hồ Chí Minh</v>
      </c>
      <c r="H1757" t="str">
        <f>INDEX('Bảng Giá'!$N$2:$N$46,MATCH('References data'!G1757,'Bảng Giá'!$Q$2:$Q$46,0))</f>
        <v>Nội Tỉnh</v>
      </c>
    </row>
    <row r="1758" spans="1:8" x14ac:dyDescent="0.25">
      <c r="A1758" s="12" t="s">
        <v>2739</v>
      </c>
      <c r="B1758" t="s">
        <v>2648</v>
      </c>
      <c r="C1758" s="45" t="str">
        <f>INDEX('Bảng Giá'!$L$2:$L$64,MATCH(TRIM('References data'!B1758),'Bảng Giá'!$K$2:$K$64,0))</f>
        <v>Hồ Chí Minh</v>
      </c>
      <c r="D1758" s="43" t="s">
        <v>2653</v>
      </c>
      <c r="E1758" t="s">
        <v>2648</v>
      </c>
      <c r="F1758" t="str">
        <f>INDEX('Bảng Giá'!$L$2:$L$64,MATCH(TRIM('References data'!E1758),'Bảng Giá'!$K$2:$K$64,0))</f>
        <v>Hồ Chí Minh</v>
      </c>
      <c r="G1758" t="str">
        <f t="shared" si="27"/>
        <v>Hồ Chí Minh-Hồ Chí Minh</v>
      </c>
      <c r="H1758" t="str">
        <f>INDEX('Bảng Giá'!$N$2:$N$46,MATCH('References data'!G1758,'Bảng Giá'!$Q$2:$Q$46,0))</f>
        <v>Nội Tỉnh</v>
      </c>
    </row>
    <row r="1759" spans="1:8" x14ac:dyDescent="0.25">
      <c r="A1759" s="12" t="s">
        <v>2737</v>
      </c>
      <c r="B1759" t="s">
        <v>2648</v>
      </c>
      <c r="C1759" s="45" t="str">
        <f>INDEX('Bảng Giá'!$L$2:$L$64,MATCH(TRIM('References data'!B1759),'Bảng Giá'!$K$2:$K$64,0))</f>
        <v>Hồ Chí Minh</v>
      </c>
      <c r="D1759" s="43" t="s">
        <v>2653</v>
      </c>
      <c r="E1759" t="s">
        <v>2648</v>
      </c>
      <c r="F1759" t="str">
        <f>INDEX('Bảng Giá'!$L$2:$L$64,MATCH(TRIM('References data'!E1759),'Bảng Giá'!$K$2:$K$64,0))</f>
        <v>Hồ Chí Minh</v>
      </c>
      <c r="G1759" t="str">
        <f t="shared" si="27"/>
        <v>Hồ Chí Minh-Hồ Chí Minh</v>
      </c>
      <c r="H1759" t="str">
        <f>INDEX('Bảng Giá'!$N$2:$N$46,MATCH('References data'!G1759,'Bảng Giá'!$Q$2:$Q$46,0))</f>
        <v>Nội Tỉnh</v>
      </c>
    </row>
    <row r="1760" spans="1:8" x14ac:dyDescent="0.25">
      <c r="A1760" s="12" t="s">
        <v>3016</v>
      </c>
      <c r="B1760" t="s">
        <v>2648</v>
      </c>
      <c r="C1760" s="45" t="str">
        <f>INDEX('Bảng Giá'!$L$2:$L$64,MATCH(TRIM('References data'!B1760),'Bảng Giá'!$K$2:$K$64,0))</f>
        <v>Hồ Chí Minh</v>
      </c>
      <c r="D1760" s="43" t="s">
        <v>2653</v>
      </c>
      <c r="E1760" t="s">
        <v>2648</v>
      </c>
      <c r="F1760" t="str">
        <f>INDEX('Bảng Giá'!$L$2:$L$64,MATCH(TRIM('References data'!E1760),'Bảng Giá'!$K$2:$K$64,0))</f>
        <v>Hồ Chí Minh</v>
      </c>
      <c r="G1760" t="str">
        <f t="shared" si="27"/>
        <v>Hồ Chí Minh-Hồ Chí Minh</v>
      </c>
      <c r="H1760" t="str">
        <f>INDEX('Bảng Giá'!$N$2:$N$46,MATCH('References data'!G1760,'Bảng Giá'!$Q$2:$Q$46,0))</f>
        <v>Nội Tỉnh</v>
      </c>
    </row>
    <row r="1761" spans="1:8" x14ac:dyDescent="0.25">
      <c r="A1761" s="12" t="s">
        <v>3012</v>
      </c>
      <c r="B1761" t="s">
        <v>2648</v>
      </c>
      <c r="C1761" s="45" t="str">
        <f>INDEX('Bảng Giá'!$L$2:$L$64,MATCH(TRIM('References data'!B1761),'Bảng Giá'!$K$2:$K$64,0))</f>
        <v>Hồ Chí Minh</v>
      </c>
      <c r="D1761" s="43" t="s">
        <v>2653</v>
      </c>
      <c r="E1761" t="s">
        <v>2648</v>
      </c>
      <c r="F1761" t="str">
        <f>INDEX('Bảng Giá'!$L$2:$L$64,MATCH(TRIM('References data'!E1761),'Bảng Giá'!$K$2:$K$64,0))</f>
        <v>Hồ Chí Minh</v>
      </c>
      <c r="G1761" t="str">
        <f t="shared" si="27"/>
        <v>Hồ Chí Minh-Hồ Chí Minh</v>
      </c>
      <c r="H1761" t="str">
        <f>INDEX('Bảng Giá'!$N$2:$N$46,MATCH('References data'!G1761,'Bảng Giá'!$Q$2:$Q$46,0))</f>
        <v>Nội Tỉnh</v>
      </c>
    </row>
    <row r="1762" spans="1:8" x14ac:dyDescent="0.25">
      <c r="A1762" s="12" t="s">
        <v>2659</v>
      </c>
      <c r="B1762" t="s">
        <v>2648</v>
      </c>
      <c r="C1762" s="45" t="str">
        <f>INDEX('Bảng Giá'!$L$2:$L$64,MATCH(TRIM('References data'!B1762),'Bảng Giá'!$K$2:$K$64,0))</f>
        <v>Hồ Chí Minh</v>
      </c>
      <c r="D1762" s="43" t="s">
        <v>2653</v>
      </c>
      <c r="E1762" t="s">
        <v>2648</v>
      </c>
      <c r="F1762" t="str">
        <f>INDEX('Bảng Giá'!$L$2:$L$64,MATCH(TRIM('References data'!E1762),'Bảng Giá'!$K$2:$K$64,0))</f>
        <v>Hồ Chí Minh</v>
      </c>
      <c r="G1762" t="str">
        <f t="shared" si="27"/>
        <v>Hồ Chí Minh-Hồ Chí Minh</v>
      </c>
      <c r="H1762" t="str">
        <f>INDEX('Bảng Giá'!$N$2:$N$46,MATCH('References data'!G1762,'Bảng Giá'!$Q$2:$Q$46,0))</f>
        <v>Nội Tỉnh</v>
      </c>
    </row>
    <row r="1763" spans="1:8" x14ac:dyDescent="0.25">
      <c r="A1763" s="12" t="s">
        <v>2737</v>
      </c>
      <c r="B1763" t="s">
        <v>2648</v>
      </c>
      <c r="C1763" s="45" t="str">
        <f>INDEX('Bảng Giá'!$L$2:$L$64,MATCH(TRIM('References data'!B1763),'Bảng Giá'!$K$2:$K$64,0))</f>
        <v>Hồ Chí Minh</v>
      </c>
      <c r="D1763" s="43" t="s">
        <v>2653</v>
      </c>
      <c r="E1763" t="s">
        <v>2648</v>
      </c>
      <c r="F1763" t="str">
        <f>INDEX('Bảng Giá'!$L$2:$L$64,MATCH(TRIM('References data'!E1763),'Bảng Giá'!$K$2:$K$64,0))</f>
        <v>Hồ Chí Minh</v>
      </c>
      <c r="G1763" t="str">
        <f t="shared" si="27"/>
        <v>Hồ Chí Minh-Hồ Chí Minh</v>
      </c>
      <c r="H1763" t="str">
        <f>INDEX('Bảng Giá'!$N$2:$N$46,MATCH('References data'!G1763,'Bảng Giá'!$Q$2:$Q$46,0))</f>
        <v>Nội Tỉnh</v>
      </c>
    </row>
    <row r="1764" spans="1:8" x14ac:dyDescent="0.25">
      <c r="A1764" s="12" t="s">
        <v>3012</v>
      </c>
      <c r="B1764" t="s">
        <v>2648</v>
      </c>
      <c r="C1764" s="45" t="str">
        <f>INDEX('Bảng Giá'!$L$2:$L$64,MATCH(TRIM('References data'!B1764),'Bảng Giá'!$K$2:$K$64,0))</f>
        <v>Hồ Chí Minh</v>
      </c>
      <c r="D1764" s="43" t="s">
        <v>2653</v>
      </c>
      <c r="E1764" t="s">
        <v>2648</v>
      </c>
      <c r="F1764" t="str">
        <f>INDEX('Bảng Giá'!$L$2:$L$64,MATCH(TRIM('References data'!E1764),'Bảng Giá'!$K$2:$K$64,0))</f>
        <v>Hồ Chí Minh</v>
      </c>
      <c r="G1764" t="str">
        <f t="shared" si="27"/>
        <v>Hồ Chí Minh-Hồ Chí Minh</v>
      </c>
      <c r="H1764" t="str">
        <f>INDEX('Bảng Giá'!$N$2:$N$46,MATCH('References data'!G1764,'Bảng Giá'!$Q$2:$Q$46,0))</f>
        <v>Nội Tỉnh</v>
      </c>
    </row>
    <row r="1765" spans="1:8" x14ac:dyDescent="0.25">
      <c r="A1765" s="12" t="s">
        <v>3016</v>
      </c>
      <c r="B1765" t="s">
        <v>2648</v>
      </c>
      <c r="C1765" s="45" t="str">
        <f>INDEX('Bảng Giá'!$L$2:$L$64,MATCH(TRIM('References data'!B1765),'Bảng Giá'!$K$2:$K$64,0))</f>
        <v>Hồ Chí Minh</v>
      </c>
      <c r="D1765" s="43" t="s">
        <v>2653</v>
      </c>
      <c r="E1765" t="s">
        <v>2648</v>
      </c>
      <c r="F1765" t="str">
        <f>INDEX('Bảng Giá'!$L$2:$L$64,MATCH(TRIM('References data'!E1765),'Bảng Giá'!$K$2:$K$64,0))</f>
        <v>Hồ Chí Minh</v>
      </c>
      <c r="G1765" t="str">
        <f t="shared" si="27"/>
        <v>Hồ Chí Minh-Hồ Chí Minh</v>
      </c>
      <c r="H1765" t="str">
        <f>INDEX('Bảng Giá'!$N$2:$N$46,MATCH('References data'!G1765,'Bảng Giá'!$Q$2:$Q$46,0))</f>
        <v>Nội Tỉnh</v>
      </c>
    </row>
    <row r="1766" spans="1:8" x14ac:dyDescent="0.25">
      <c r="A1766" s="12" t="s">
        <v>2782</v>
      </c>
      <c r="B1766" t="s">
        <v>2648</v>
      </c>
      <c r="C1766" s="45" t="str">
        <f>INDEX('Bảng Giá'!$L$2:$L$64,MATCH(TRIM('References data'!B1766),'Bảng Giá'!$K$2:$K$64,0))</f>
        <v>Hồ Chí Minh</v>
      </c>
      <c r="D1766" s="43" t="s">
        <v>2653</v>
      </c>
      <c r="E1766" t="s">
        <v>2648</v>
      </c>
      <c r="F1766" t="str">
        <f>INDEX('Bảng Giá'!$L$2:$L$64,MATCH(TRIM('References data'!E1766),'Bảng Giá'!$K$2:$K$64,0))</f>
        <v>Hồ Chí Minh</v>
      </c>
      <c r="G1766" t="str">
        <f t="shared" si="27"/>
        <v>Hồ Chí Minh-Hồ Chí Minh</v>
      </c>
      <c r="H1766" t="str">
        <f>INDEX('Bảng Giá'!$N$2:$N$46,MATCH('References data'!G1766,'Bảng Giá'!$Q$2:$Q$46,0))</f>
        <v>Nội Tỉnh</v>
      </c>
    </row>
    <row r="1767" spans="1:8" x14ac:dyDescent="0.25">
      <c r="A1767" s="12" t="s">
        <v>2659</v>
      </c>
      <c r="B1767" t="s">
        <v>2648</v>
      </c>
      <c r="C1767" s="45" t="str">
        <f>INDEX('Bảng Giá'!$L$2:$L$64,MATCH(TRIM('References data'!B1767),'Bảng Giá'!$K$2:$K$64,0))</f>
        <v>Hồ Chí Minh</v>
      </c>
      <c r="D1767" s="43" t="s">
        <v>2653</v>
      </c>
      <c r="E1767" t="s">
        <v>2648</v>
      </c>
      <c r="F1767" t="str">
        <f>INDEX('Bảng Giá'!$L$2:$L$64,MATCH(TRIM('References data'!E1767),'Bảng Giá'!$K$2:$K$64,0))</f>
        <v>Hồ Chí Minh</v>
      </c>
      <c r="G1767" t="str">
        <f t="shared" si="27"/>
        <v>Hồ Chí Minh-Hồ Chí Minh</v>
      </c>
      <c r="H1767" t="str">
        <f>INDEX('Bảng Giá'!$N$2:$N$46,MATCH('References data'!G1767,'Bảng Giá'!$Q$2:$Q$46,0))</f>
        <v>Nội Tỉnh</v>
      </c>
    </row>
    <row r="1768" spans="1:8" x14ac:dyDescent="0.25">
      <c r="A1768" s="12" t="s">
        <v>2659</v>
      </c>
      <c r="B1768" t="s">
        <v>2648</v>
      </c>
      <c r="C1768" s="45" t="str">
        <f>INDEX('Bảng Giá'!$L$2:$L$64,MATCH(TRIM('References data'!B1768),'Bảng Giá'!$K$2:$K$64,0))</f>
        <v>Hồ Chí Minh</v>
      </c>
      <c r="D1768" s="43" t="s">
        <v>2653</v>
      </c>
      <c r="E1768" t="s">
        <v>2648</v>
      </c>
      <c r="F1768" t="str">
        <f>INDEX('Bảng Giá'!$L$2:$L$64,MATCH(TRIM('References data'!E1768),'Bảng Giá'!$K$2:$K$64,0))</f>
        <v>Hồ Chí Minh</v>
      </c>
      <c r="G1768" t="str">
        <f t="shared" si="27"/>
        <v>Hồ Chí Minh-Hồ Chí Minh</v>
      </c>
      <c r="H1768" t="str">
        <f>INDEX('Bảng Giá'!$N$2:$N$46,MATCH('References data'!G1768,'Bảng Giá'!$Q$2:$Q$46,0))</f>
        <v>Nội Tỉnh</v>
      </c>
    </row>
    <row r="1769" spans="1:8" x14ac:dyDescent="0.25">
      <c r="A1769" s="12" t="s">
        <v>2782</v>
      </c>
      <c r="B1769" t="s">
        <v>2648</v>
      </c>
      <c r="C1769" s="45" t="str">
        <f>INDEX('Bảng Giá'!$L$2:$L$64,MATCH(TRIM('References data'!B1769),'Bảng Giá'!$K$2:$K$64,0))</f>
        <v>Hồ Chí Minh</v>
      </c>
      <c r="D1769" s="43" t="s">
        <v>2653</v>
      </c>
      <c r="E1769" t="s">
        <v>2648</v>
      </c>
      <c r="F1769" t="str">
        <f>INDEX('Bảng Giá'!$L$2:$L$64,MATCH(TRIM('References data'!E1769),'Bảng Giá'!$K$2:$K$64,0))</f>
        <v>Hồ Chí Minh</v>
      </c>
      <c r="G1769" t="str">
        <f t="shared" si="27"/>
        <v>Hồ Chí Minh-Hồ Chí Minh</v>
      </c>
      <c r="H1769" t="str">
        <f>INDEX('Bảng Giá'!$N$2:$N$46,MATCH('References data'!G1769,'Bảng Giá'!$Q$2:$Q$46,0))</f>
        <v>Nội Tỉnh</v>
      </c>
    </row>
    <row r="1770" spans="1:8" x14ac:dyDescent="0.25">
      <c r="A1770" s="12" t="s">
        <v>3012</v>
      </c>
      <c r="B1770" t="s">
        <v>2648</v>
      </c>
      <c r="C1770" s="45" t="str">
        <f>INDEX('Bảng Giá'!$L$2:$L$64,MATCH(TRIM('References data'!B1770),'Bảng Giá'!$K$2:$K$64,0))</f>
        <v>Hồ Chí Minh</v>
      </c>
      <c r="D1770" s="43" t="s">
        <v>2653</v>
      </c>
      <c r="E1770" t="s">
        <v>2648</v>
      </c>
      <c r="F1770" t="str">
        <f>INDEX('Bảng Giá'!$L$2:$L$64,MATCH(TRIM('References data'!E1770),'Bảng Giá'!$K$2:$K$64,0))</f>
        <v>Hồ Chí Minh</v>
      </c>
      <c r="G1770" t="str">
        <f t="shared" si="27"/>
        <v>Hồ Chí Minh-Hồ Chí Minh</v>
      </c>
      <c r="H1770" t="str">
        <f>INDEX('Bảng Giá'!$N$2:$N$46,MATCH('References data'!G1770,'Bảng Giá'!$Q$2:$Q$46,0))</f>
        <v>Nội Tỉnh</v>
      </c>
    </row>
    <row r="1771" spans="1:8" x14ac:dyDescent="0.25">
      <c r="A1771" s="12" t="s">
        <v>2739</v>
      </c>
      <c r="B1771" t="s">
        <v>2648</v>
      </c>
      <c r="C1771" s="45" t="str">
        <f>INDEX('Bảng Giá'!$L$2:$L$64,MATCH(TRIM('References data'!B1771),'Bảng Giá'!$K$2:$K$64,0))</f>
        <v>Hồ Chí Minh</v>
      </c>
      <c r="D1771" s="43" t="s">
        <v>2653</v>
      </c>
      <c r="E1771" t="s">
        <v>2648</v>
      </c>
      <c r="F1771" t="str">
        <f>INDEX('Bảng Giá'!$L$2:$L$64,MATCH(TRIM('References data'!E1771),'Bảng Giá'!$K$2:$K$64,0))</f>
        <v>Hồ Chí Minh</v>
      </c>
      <c r="G1771" t="str">
        <f t="shared" si="27"/>
        <v>Hồ Chí Minh-Hồ Chí Minh</v>
      </c>
      <c r="H1771" t="str">
        <f>INDEX('Bảng Giá'!$N$2:$N$46,MATCH('References data'!G1771,'Bảng Giá'!$Q$2:$Q$46,0))</f>
        <v>Nội Tỉnh</v>
      </c>
    </row>
    <row r="1772" spans="1:8" x14ac:dyDescent="0.25">
      <c r="A1772" s="12" t="s">
        <v>3012</v>
      </c>
      <c r="B1772" t="s">
        <v>2648</v>
      </c>
      <c r="C1772" s="45" t="str">
        <f>INDEX('Bảng Giá'!$L$2:$L$64,MATCH(TRIM('References data'!B1772),'Bảng Giá'!$K$2:$K$64,0))</f>
        <v>Hồ Chí Minh</v>
      </c>
      <c r="D1772" s="43" t="s">
        <v>2653</v>
      </c>
      <c r="E1772" t="s">
        <v>2648</v>
      </c>
      <c r="F1772" t="str">
        <f>INDEX('Bảng Giá'!$L$2:$L$64,MATCH(TRIM('References data'!E1772),'Bảng Giá'!$K$2:$K$64,0))</f>
        <v>Hồ Chí Minh</v>
      </c>
      <c r="G1772" t="str">
        <f t="shared" si="27"/>
        <v>Hồ Chí Minh-Hồ Chí Minh</v>
      </c>
      <c r="H1772" t="str">
        <f>INDEX('Bảng Giá'!$N$2:$N$46,MATCH('References data'!G1772,'Bảng Giá'!$Q$2:$Q$46,0))</f>
        <v>Nội Tỉnh</v>
      </c>
    </row>
    <row r="1773" spans="1:8" x14ac:dyDescent="0.25">
      <c r="A1773" s="12" t="s">
        <v>3012</v>
      </c>
      <c r="B1773" t="s">
        <v>2648</v>
      </c>
      <c r="C1773" s="45" t="str">
        <f>INDEX('Bảng Giá'!$L$2:$L$64,MATCH(TRIM('References data'!B1773),'Bảng Giá'!$K$2:$K$64,0))</f>
        <v>Hồ Chí Minh</v>
      </c>
      <c r="D1773" s="43" t="s">
        <v>2653</v>
      </c>
      <c r="E1773" t="s">
        <v>2648</v>
      </c>
      <c r="F1773" t="str">
        <f>INDEX('Bảng Giá'!$L$2:$L$64,MATCH(TRIM('References data'!E1773),'Bảng Giá'!$K$2:$K$64,0))</f>
        <v>Hồ Chí Minh</v>
      </c>
      <c r="G1773" t="str">
        <f t="shared" si="27"/>
        <v>Hồ Chí Minh-Hồ Chí Minh</v>
      </c>
      <c r="H1773" t="str">
        <f>INDEX('Bảng Giá'!$N$2:$N$46,MATCH('References data'!G1773,'Bảng Giá'!$Q$2:$Q$46,0))</f>
        <v>Nội Tỉnh</v>
      </c>
    </row>
    <row r="1774" spans="1:8" x14ac:dyDescent="0.25">
      <c r="A1774" s="12" t="s">
        <v>3014</v>
      </c>
      <c r="B1774" t="s">
        <v>2648</v>
      </c>
      <c r="C1774" s="45" t="str">
        <f>INDEX('Bảng Giá'!$L$2:$L$64,MATCH(TRIM('References data'!B1774),'Bảng Giá'!$K$2:$K$64,0))</f>
        <v>Hồ Chí Minh</v>
      </c>
      <c r="D1774" s="43" t="s">
        <v>2653</v>
      </c>
      <c r="E1774" t="s">
        <v>2648</v>
      </c>
      <c r="F1774" t="str">
        <f>INDEX('Bảng Giá'!$L$2:$L$64,MATCH(TRIM('References data'!E1774),'Bảng Giá'!$K$2:$K$64,0))</f>
        <v>Hồ Chí Minh</v>
      </c>
      <c r="G1774" t="str">
        <f t="shared" si="27"/>
        <v>Hồ Chí Minh-Hồ Chí Minh</v>
      </c>
      <c r="H1774" t="str">
        <f>INDEX('Bảng Giá'!$N$2:$N$46,MATCH('References data'!G1774,'Bảng Giá'!$Q$2:$Q$46,0))</f>
        <v>Nội Tỉnh</v>
      </c>
    </row>
    <row r="1775" spans="1:8" x14ac:dyDescent="0.25">
      <c r="A1775" s="12" t="s">
        <v>3019</v>
      </c>
      <c r="B1775" t="s">
        <v>2648</v>
      </c>
      <c r="C1775" s="45" t="str">
        <f>INDEX('Bảng Giá'!$L$2:$L$64,MATCH(TRIM('References data'!B1775),'Bảng Giá'!$K$2:$K$64,0))</f>
        <v>Hồ Chí Minh</v>
      </c>
      <c r="D1775" s="43" t="s">
        <v>2653</v>
      </c>
      <c r="E1775" t="s">
        <v>2648</v>
      </c>
      <c r="F1775" t="str">
        <f>INDEX('Bảng Giá'!$L$2:$L$64,MATCH(TRIM('References data'!E1775),'Bảng Giá'!$K$2:$K$64,0))</f>
        <v>Hồ Chí Minh</v>
      </c>
      <c r="G1775" t="str">
        <f t="shared" si="27"/>
        <v>Hồ Chí Minh-Hồ Chí Minh</v>
      </c>
      <c r="H1775" t="str">
        <f>INDEX('Bảng Giá'!$N$2:$N$46,MATCH('References data'!G1775,'Bảng Giá'!$Q$2:$Q$46,0))</f>
        <v>Nội Tỉnh</v>
      </c>
    </row>
    <row r="1776" spans="1:8" x14ac:dyDescent="0.25">
      <c r="A1776" s="12" t="s">
        <v>2653</v>
      </c>
      <c r="B1776" t="s">
        <v>2648</v>
      </c>
      <c r="C1776" s="45" t="str">
        <f>INDEX('Bảng Giá'!$L$2:$L$64,MATCH(TRIM('References data'!B1776),'Bảng Giá'!$K$2:$K$64,0))</f>
        <v>Hồ Chí Minh</v>
      </c>
      <c r="D1776" s="43" t="s">
        <v>2653</v>
      </c>
      <c r="E1776" t="s">
        <v>2648</v>
      </c>
      <c r="F1776" t="str">
        <f>INDEX('Bảng Giá'!$L$2:$L$64,MATCH(TRIM('References data'!E1776),'Bảng Giá'!$K$2:$K$64,0))</f>
        <v>Hồ Chí Minh</v>
      </c>
      <c r="G1776" t="str">
        <f t="shared" si="27"/>
        <v>Hồ Chí Minh-Hồ Chí Minh</v>
      </c>
      <c r="H1776" t="str">
        <f>INDEX('Bảng Giá'!$N$2:$N$46,MATCH('References data'!G1776,'Bảng Giá'!$Q$2:$Q$46,0))</f>
        <v>Nội Tỉnh</v>
      </c>
    </row>
    <row r="1777" spans="1:8" x14ac:dyDescent="0.25">
      <c r="A1777" s="12" t="s">
        <v>2647</v>
      </c>
      <c r="B1777" t="s">
        <v>2648</v>
      </c>
      <c r="C1777" s="45" t="str">
        <f>INDEX('Bảng Giá'!$L$2:$L$64,MATCH(TRIM('References data'!B1777),'Bảng Giá'!$K$2:$K$64,0))</f>
        <v>Hồ Chí Minh</v>
      </c>
      <c r="D1777" s="43" t="s">
        <v>2653</v>
      </c>
      <c r="E1777" t="s">
        <v>2648</v>
      </c>
      <c r="F1777" t="str">
        <f>INDEX('Bảng Giá'!$L$2:$L$64,MATCH(TRIM('References data'!E1777),'Bảng Giá'!$K$2:$K$64,0))</f>
        <v>Hồ Chí Minh</v>
      </c>
      <c r="G1777" t="str">
        <f t="shared" si="27"/>
        <v>Hồ Chí Minh-Hồ Chí Minh</v>
      </c>
      <c r="H1777" t="str">
        <f>INDEX('Bảng Giá'!$N$2:$N$46,MATCH('References data'!G1777,'Bảng Giá'!$Q$2:$Q$46,0))</f>
        <v>Nội Tỉnh</v>
      </c>
    </row>
    <row r="1778" spans="1:8" x14ac:dyDescent="0.25">
      <c r="A1778" s="12" t="s">
        <v>2647</v>
      </c>
      <c r="B1778" t="s">
        <v>2648</v>
      </c>
      <c r="C1778" s="45" t="str">
        <f>INDEX('Bảng Giá'!$L$2:$L$64,MATCH(TRIM('References data'!B1778),'Bảng Giá'!$K$2:$K$64,0))</f>
        <v>Hồ Chí Minh</v>
      </c>
      <c r="D1778" s="43" t="s">
        <v>2653</v>
      </c>
      <c r="E1778" t="s">
        <v>2648</v>
      </c>
      <c r="F1778" t="str">
        <f>INDEX('Bảng Giá'!$L$2:$L$64,MATCH(TRIM('References data'!E1778),'Bảng Giá'!$K$2:$K$64,0))</f>
        <v>Hồ Chí Minh</v>
      </c>
      <c r="G1778" t="str">
        <f t="shared" si="27"/>
        <v>Hồ Chí Minh-Hồ Chí Minh</v>
      </c>
      <c r="H1778" t="str">
        <f>INDEX('Bảng Giá'!$N$2:$N$46,MATCH('References data'!G1778,'Bảng Giá'!$Q$2:$Q$46,0))</f>
        <v>Nội Tỉnh</v>
      </c>
    </row>
    <row r="1779" spans="1:8" x14ac:dyDescent="0.25">
      <c r="A1779" s="12" t="s">
        <v>3016</v>
      </c>
      <c r="B1779" t="s">
        <v>2648</v>
      </c>
      <c r="C1779" s="45" t="str">
        <f>INDEX('Bảng Giá'!$L$2:$L$64,MATCH(TRIM('References data'!B1779),'Bảng Giá'!$K$2:$K$64,0))</f>
        <v>Hồ Chí Minh</v>
      </c>
      <c r="D1779" s="43" t="s">
        <v>2653</v>
      </c>
      <c r="E1779" t="s">
        <v>2648</v>
      </c>
      <c r="F1779" t="str">
        <f>INDEX('Bảng Giá'!$L$2:$L$64,MATCH(TRIM('References data'!E1779),'Bảng Giá'!$K$2:$K$64,0))</f>
        <v>Hồ Chí Minh</v>
      </c>
      <c r="G1779" t="str">
        <f t="shared" si="27"/>
        <v>Hồ Chí Minh-Hồ Chí Minh</v>
      </c>
      <c r="H1779" t="str">
        <f>INDEX('Bảng Giá'!$N$2:$N$46,MATCH('References data'!G1779,'Bảng Giá'!$Q$2:$Q$46,0))</f>
        <v>Nội Tỉnh</v>
      </c>
    </row>
    <row r="1780" spans="1:8" x14ac:dyDescent="0.25">
      <c r="A1780" s="12" t="s">
        <v>2653</v>
      </c>
      <c r="B1780" t="s">
        <v>2648</v>
      </c>
      <c r="C1780" s="45" t="str">
        <f>INDEX('Bảng Giá'!$L$2:$L$64,MATCH(TRIM('References data'!B1780),'Bảng Giá'!$K$2:$K$64,0))</f>
        <v>Hồ Chí Minh</v>
      </c>
      <c r="D1780" s="43" t="s">
        <v>2653</v>
      </c>
      <c r="E1780" t="s">
        <v>2648</v>
      </c>
      <c r="F1780" t="str">
        <f>INDEX('Bảng Giá'!$L$2:$L$64,MATCH(TRIM('References data'!E1780),'Bảng Giá'!$K$2:$K$64,0))</f>
        <v>Hồ Chí Minh</v>
      </c>
      <c r="G1780" t="str">
        <f t="shared" si="27"/>
        <v>Hồ Chí Minh-Hồ Chí Minh</v>
      </c>
      <c r="H1780" t="str">
        <f>INDEX('Bảng Giá'!$N$2:$N$46,MATCH('References data'!G1780,'Bảng Giá'!$Q$2:$Q$46,0))</f>
        <v>Nội Tỉnh</v>
      </c>
    </row>
    <row r="1781" spans="1:8" x14ac:dyDescent="0.25">
      <c r="A1781" s="12" t="s">
        <v>3020</v>
      </c>
      <c r="B1781" t="s">
        <v>2648</v>
      </c>
      <c r="C1781" s="45" t="str">
        <f>INDEX('Bảng Giá'!$L$2:$L$64,MATCH(TRIM('References data'!B1781),'Bảng Giá'!$K$2:$K$64,0))</f>
        <v>Hồ Chí Minh</v>
      </c>
      <c r="D1781" s="43" t="s">
        <v>2653</v>
      </c>
      <c r="E1781" t="s">
        <v>2648</v>
      </c>
      <c r="F1781" t="str">
        <f>INDEX('Bảng Giá'!$L$2:$L$64,MATCH(TRIM('References data'!E1781),'Bảng Giá'!$K$2:$K$64,0))</f>
        <v>Hồ Chí Minh</v>
      </c>
      <c r="G1781" t="str">
        <f t="shared" si="27"/>
        <v>Hồ Chí Minh-Hồ Chí Minh</v>
      </c>
      <c r="H1781" t="str">
        <f>INDEX('Bảng Giá'!$N$2:$N$46,MATCH('References data'!G1781,'Bảng Giá'!$Q$2:$Q$46,0))</f>
        <v>Nội Tỉnh</v>
      </c>
    </row>
    <row r="1782" spans="1:8" x14ac:dyDescent="0.25">
      <c r="A1782" s="12" t="s">
        <v>2722</v>
      </c>
      <c r="B1782" t="s">
        <v>2648</v>
      </c>
      <c r="C1782" s="45" t="str">
        <f>INDEX('Bảng Giá'!$L$2:$L$64,MATCH(TRIM('References data'!B1782),'Bảng Giá'!$K$2:$K$64,0))</f>
        <v>Hồ Chí Minh</v>
      </c>
      <c r="D1782" s="43" t="s">
        <v>2653</v>
      </c>
      <c r="E1782" t="s">
        <v>2648</v>
      </c>
      <c r="F1782" t="str">
        <f>INDEX('Bảng Giá'!$L$2:$L$64,MATCH(TRIM('References data'!E1782),'Bảng Giá'!$K$2:$K$64,0))</f>
        <v>Hồ Chí Minh</v>
      </c>
      <c r="G1782" t="str">
        <f t="shared" si="27"/>
        <v>Hồ Chí Minh-Hồ Chí Minh</v>
      </c>
      <c r="H1782" t="str">
        <f>INDEX('Bảng Giá'!$N$2:$N$46,MATCH('References data'!G1782,'Bảng Giá'!$Q$2:$Q$46,0))</f>
        <v>Nội Tỉnh</v>
      </c>
    </row>
    <row r="1783" spans="1:8" x14ac:dyDescent="0.25">
      <c r="A1783" s="12" t="s">
        <v>3014</v>
      </c>
      <c r="B1783" t="s">
        <v>2648</v>
      </c>
      <c r="C1783" s="45" t="str">
        <f>INDEX('Bảng Giá'!$L$2:$L$64,MATCH(TRIM('References data'!B1783),'Bảng Giá'!$K$2:$K$64,0))</f>
        <v>Hồ Chí Minh</v>
      </c>
      <c r="D1783" s="43" t="s">
        <v>2653</v>
      </c>
      <c r="E1783" t="s">
        <v>2648</v>
      </c>
      <c r="F1783" t="str">
        <f>INDEX('Bảng Giá'!$L$2:$L$64,MATCH(TRIM('References data'!E1783),'Bảng Giá'!$K$2:$K$64,0))</f>
        <v>Hồ Chí Minh</v>
      </c>
      <c r="G1783" t="str">
        <f t="shared" si="27"/>
        <v>Hồ Chí Minh-Hồ Chí Minh</v>
      </c>
      <c r="H1783" t="str">
        <f>INDEX('Bảng Giá'!$N$2:$N$46,MATCH('References data'!G1783,'Bảng Giá'!$Q$2:$Q$46,0))</f>
        <v>Nội Tỉnh</v>
      </c>
    </row>
    <row r="1784" spans="1:8" x14ac:dyDescent="0.25">
      <c r="A1784" s="12" t="s">
        <v>2659</v>
      </c>
      <c r="B1784" t="s">
        <v>2648</v>
      </c>
      <c r="C1784" s="45" t="str">
        <f>INDEX('Bảng Giá'!$L$2:$L$64,MATCH(TRIM('References data'!B1784),'Bảng Giá'!$K$2:$K$64,0))</f>
        <v>Hồ Chí Minh</v>
      </c>
      <c r="D1784" s="43" t="s">
        <v>2653</v>
      </c>
      <c r="E1784" t="s">
        <v>2648</v>
      </c>
      <c r="F1784" t="str">
        <f>INDEX('Bảng Giá'!$L$2:$L$64,MATCH(TRIM('References data'!E1784),'Bảng Giá'!$K$2:$K$64,0))</f>
        <v>Hồ Chí Minh</v>
      </c>
      <c r="G1784" t="str">
        <f t="shared" si="27"/>
        <v>Hồ Chí Minh-Hồ Chí Minh</v>
      </c>
      <c r="H1784" t="str">
        <f>INDEX('Bảng Giá'!$N$2:$N$46,MATCH('References data'!G1784,'Bảng Giá'!$Q$2:$Q$46,0))</f>
        <v>Nội Tỉnh</v>
      </c>
    </row>
    <row r="1785" spans="1:8" x14ac:dyDescent="0.25">
      <c r="A1785" s="12" t="s">
        <v>3017</v>
      </c>
      <c r="B1785" t="s">
        <v>2648</v>
      </c>
      <c r="C1785" s="45" t="str">
        <f>INDEX('Bảng Giá'!$L$2:$L$64,MATCH(TRIM('References data'!B1785),'Bảng Giá'!$K$2:$K$64,0))</f>
        <v>Hồ Chí Minh</v>
      </c>
      <c r="D1785" s="43" t="s">
        <v>2653</v>
      </c>
      <c r="E1785" t="s">
        <v>2648</v>
      </c>
      <c r="F1785" t="str">
        <f>INDEX('Bảng Giá'!$L$2:$L$64,MATCH(TRIM('References data'!E1785),'Bảng Giá'!$K$2:$K$64,0))</f>
        <v>Hồ Chí Minh</v>
      </c>
      <c r="G1785" t="str">
        <f t="shared" si="27"/>
        <v>Hồ Chí Minh-Hồ Chí Minh</v>
      </c>
      <c r="H1785" t="str">
        <f>INDEX('Bảng Giá'!$N$2:$N$46,MATCH('References data'!G1785,'Bảng Giá'!$Q$2:$Q$46,0))</f>
        <v>Nội Tỉnh</v>
      </c>
    </row>
    <row r="1786" spans="1:8" x14ac:dyDescent="0.25">
      <c r="A1786" s="12" t="s">
        <v>3016</v>
      </c>
      <c r="B1786" t="s">
        <v>2648</v>
      </c>
      <c r="C1786" s="45" t="str">
        <f>INDEX('Bảng Giá'!$L$2:$L$64,MATCH(TRIM('References data'!B1786),'Bảng Giá'!$K$2:$K$64,0))</f>
        <v>Hồ Chí Minh</v>
      </c>
      <c r="D1786" s="43" t="s">
        <v>2653</v>
      </c>
      <c r="E1786" t="s">
        <v>2648</v>
      </c>
      <c r="F1786" t="str">
        <f>INDEX('Bảng Giá'!$L$2:$L$64,MATCH(TRIM('References data'!E1786),'Bảng Giá'!$K$2:$K$64,0))</f>
        <v>Hồ Chí Minh</v>
      </c>
      <c r="G1786" t="str">
        <f t="shared" si="27"/>
        <v>Hồ Chí Minh-Hồ Chí Minh</v>
      </c>
      <c r="H1786" t="str">
        <f>INDEX('Bảng Giá'!$N$2:$N$46,MATCH('References data'!G1786,'Bảng Giá'!$Q$2:$Q$46,0))</f>
        <v>Nội Tỉnh</v>
      </c>
    </row>
    <row r="1787" spans="1:8" x14ac:dyDescent="0.25">
      <c r="A1787" s="12" t="s">
        <v>2739</v>
      </c>
      <c r="B1787" t="s">
        <v>2648</v>
      </c>
      <c r="C1787" s="45" t="str">
        <f>INDEX('Bảng Giá'!$L$2:$L$64,MATCH(TRIM('References data'!B1787),'Bảng Giá'!$K$2:$K$64,0))</f>
        <v>Hồ Chí Minh</v>
      </c>
      <c r="D1787" s="43" t="s">
        <v>2653</v>
      </c>
      <c r="E1787" t="s">
        <v>2648</v>
      </c>
      <c r="F1787" t="str">
        <f>INDEX('Bảng Giá'!$L$2:$L$64,MATCH(TRIM('References data'!E1787),'Bảng Giá'!$K$2:$K$64,0))</f>
        <v>Hồ Chí Minh</v>
      </c>
      <c r="G1787" t="str">
        <f t="shared" si="27"/>
        <v>Hồ Chí Minh-Hồ Chí Minh</v>
      </c>
      <c r="H1787" t="str">
        <f>INDEX('Bảng Giá'!$N$2:$N$46,MATCH('References data'!G1787,'Bảng Giá'!$Q$2:$Q$46,0))</f>
        <v>Nội Tỉnh</v>
      </c>
    </row>
    <row r="1788" spans="1:8" x14ac:dyDescent="0.25">
      <c r="A1788" s="12" t="s">
        <v>3014</v>
      </c>
      <c r="B1788" t="s">
        <v>2648</v>
      </c>
      <c r="C1788" s="45" t="str">
        <f>INDEX('Bảng Giá'!$L$2:$L$64,MATCH(TRIM('References data'!B1788),'Bảng Giá'!$K$2:$K$64,0))</f>
        <v>Hồ Chí Minh</v>
      </c>
      <c r="D1788" s="43" t="s">
        <v>2653</v>
      </c>
      <c r="E1788" t="s">
        <v>2648</v>
      </c>
      <c r="F1788" t="str">
        <f>INDEX('Bảng Giá'!$L$2:$L$64,MATCH(TRIM('References data'!E1788),'Bảng Giá'!$K$2:$K$64,0))</f>
        <v>Hồ Chí Minh</v>
      </c>
      <c r="G1788" t="str">
        <f t="shared" si="27"/>
        <v>Hồ Chí Minh-Hồ Chí Minh</v>
      </c>
      <c r="H1788" t="str">
        <f>INDEX('Bảng Giá'!$N$2:$N$46,MATCH('References data'!G1788,'Bảng Giá'!$Q$2:$Q$46,0))</f>
        <v>Nội Tỉnh</v>
      </c>
    </row>
    <row r="1789" spans="1:8" x14ac:dyDescent="0.25">
      <c r="A1789" s="12" t="s">
        <v>2653</v>
      </c>
      <c r="B1789" t="s">
        <v>2648</v>
      </c>
      <c r="C1789" s="45" t="str">
        <f>INDEX('Bảng Giá'!$L$2:$L$64,MATCH(TRIM('References data'!B1789),'Bảng Giá'!$K$2:$K$64,0))</f>
        <v>Hồ Chí Minh</v>
      </c>
      <c r="D1789" s="43" t="s">
        <v>2653</v>
      </c>
      <c r="E1789" t="s">
        <v>2648</v>
      </c>
      <c r="F1789" t="str">
        <f>INDEX('Bảng Giá'!$L$2:$L$64,MATCH(TRIM('References data'!E1789),'Bảng Giá'!$K$2:$K$64,0))</f>
        <v>Hồ Chí Minh</v>
      </c>
      <c r="G1789" t="str">
        <f t="shared" si="27"/>
        <v>Hồ Chí Minh-Hồ Chí Minh</v>
      </c>
      <c r="H1789" t="str">
        <f>INDEX('Bảng Giá'!$N$2:$N$46,MATCH('References data'!G1789,'Bảng Giá'!$Q$2:$Q$46,0))</f>
        <v>Nội Tỉnh</v>
      </c>
    </row>
    <row r="1790" spans="1:8" x14ac:dyDescent="0.25">
      <c r="A1790" s="12" t="s">
        <v>3015</v>
      </c>
      <c r="B1790" t="s">
        <v>2648</v>
      </c>
      <c r="C1790" s="45" t="str">
        <f>INDEX('Bảng Giá'!$L$2:$L$64,MATCH(TRIM('References data'!B1790),'Bảng Giá'!$K$2:$K$64,0))</f>
        <v>Hồ Chí Minh</v>
      </c>
      <c r="D1790" s="43" t="s">
        <v>2653</v>
      </c>
      <c r="E1790" t="s">
        <v>2648</v>
      </c>
      <c r="F1790" t="str">
        <f>INDEX('Bảng Giá'!$L$2:$L$64,MATCH(TRIM('References data'!E1790),'Bảng Giá'!$K$2:$K$64,0))</f>
        <v>Hồ Chí Minh</v>
      </c>
      <c r="G1790" t="str">
        <f t="shared" si="27"/>
        <v>Hồ Chí Minh-Hồ Chí Minh</v>
      </c>
      <c r="H1790" t="str">
        <f>INDEX('Bảng Giá'!$N$2:$N$46,MATCH('References data'!G1790,'Bảng Giá'!$Q$2:$Q$46,0))</f>
        <v>Nội Tỉnh</v>
      </c>
    </row>
    <row r="1791" spans="1:8" x14ac:dyDescent="0.25">
      <c r="A1791" s="12" t="s">
        <v>3015</v>
      </c>
      <c r="B1791" t="s">
        <v>2648</v>
      </c>
      <c r="C1791" s="45" t="str">
        <f>INDEX('Bảng Giá'!$L$2:$L$64,MATCH(TRIM('References data'!B1791),'Bảng Giá'!$K$2:$K$64,0))</f>
        <v>Hồ Chí Minh</v>
      </c>
      <c r="D1791" s="43" t="s">
        <v>2653</v>
      </c>
      <c r="E1791" t="s">
        <v>2648</v>
      </c>
      <c r="F1791" t="str">
        <f>INDEX('Bảng Giá'!$L$2:$L$64,MATCH(TRIM('References data'!E1791),'Bảng Giá'!$K$2:$K$64,0))</f>
        <v>Hồ Chí Minh</v>
      </c>
      <c r="G1791" t="str">
        <f t="shared" si="27"/>
        <v>Hồ Chí Minh-Hồ Chí Minh</v>
      </c>
      <c r="H1791" t="str">
        <f>INDEX('Bảng Giá'!$N$2:$N$46,MATCH('References data'!G1791,'Bảng Giá'!$Q$2:$Q$46,0))</f>
        <v>Nội Tỉnh</v>
      </c>
    </row>
    <row r="1792" spans="1:8" x14ac:dyDescent="0.25">
      <c r="A1792" s="12" t="s">
        <v>2722</v>
      </c>
      <c r="B1792" t="s">
        <v>2648</v>
      </c>
      <c r="C1792" s="45" t="str">
        <f>INDEX('Bảng Giá'!$L$2:$L$64,MATCH(TRIM('References data'!B1792),'Bảng Giá'!$K$2:$K$64,0))</f>
        <v>Hồ Chí Minh</v>
      </c>
      <c r="D1792" s="43" t="s">
        <v>2653</v>
      </c>
      <c r="E1792" t="s">
        <v>2648</v>
      </c>
      <c r="F1792" t="str">
        <f>INDEX('Bảng Giá'!$L$2:$L$64,MATCH(TRIM('References data'!E1792),'Bảng Giá'!$K$2:$K$64,0))</f>
        <v>Hồ Chí Minh</v>
      </c>
      <c r="G1792" t="str">
        <f t="shared" si="27"/>
        <v>Hồ Chí Minh-Hồ Chí Minh</v>
      </c>
      <c r="H1792" t="str">
        <f>INDEX('Bảng Giá'!$N$2:$N$46,MATCH('References data'!G1792,'Bảng Giá'!$Q$2:$Q$46,0))</f>
        <v>Nội Tỉnh</v>
      </c>
    </row>
    <row r="1793" spans="1:8" x14ac:dyDescent="0.25">
      <c r="A1793" s="12" t="s">
        <v>3015</v>
      </c>
      <c r="B1793" t="s">
        <v>2648</v>
      </c>
      <c r="C1793" s="45" t="str">
        <f>INDEX('Bảng Giá'!$L$2:$L$64,MATCH(TRIM('References data'!B1793),'Bảng Giá'!$K$2:$K$64,0))</f>
        <v>Hồ Chí Minh</v>
      </c>
      <c r="D1793" s="43" t="s">
        <v>2653</v>
      </c>
      <c r="E1793" t="s">
        <v>2648</v>
      </c>
      <c r="F1793" t="str">
        <f>INDEX('Bảng Giá'!$L$2:$L$64,MATCH(TRIM('References data'!E1793),'Bảng Giá'!$K$2:$K$64,0))</f>
        <v>Hồ Chí Minh</v>
      </c>
      <c r="G1793" t="str">
        <f t="shared" si="27"/>
        <v>Hồ Chí Minh-Hồ Chí Minh</v>
      </c>
      <c r="H1793" t="str">
        <f>INDEX('Bảng Giá'!$N$2:$N$46,MATCH('References data'!G1793,'Bảng Giá'!$Q$2:$Q$46,0))</f>
        <v>Nội Tỉnh</v>
      </c>
    </row>
    <row r="1794" spans="1:8" x14ac:dyDescent="0.25">
      <c r="A1794" s="12" t="s">
        <v>3017</v>
      </c>
      <c r="B1794" t="s">
        <v>2648</v>
      </c>
      <c r="C1794" s="45" t="str">
        <f>INDEX('Bảng Giá'!$L$2:$L$64,MATCH(TRIM('References data'!B1794),'Bảng Giá'!$K$2:$K$64,0))</f>
        <v>Hồ Chí Minh</v>
      </c>
      <c r="D1794" s="43" t="s">
        <v>2653</v>
      </c>
      <c r="E1794" t="s">
        <v>2648</v>
      </c>
      <c r="F1794" t="str">
        <f>INDEX('Bảng Giá'!$L$2:$L$64,MATCH(TRIM('References data'!E1794),'Bảng Giá'!$K$2:$K$64,0))</f>
        <v>Hồ Chí Minh</v>
      </c>
      <c r="G1794" t="str">
        <f t="shared" si="27"/>
        <v>Hồ Chí Minh-Hồ Chí Minh</v>
      </c>
      <c r="H1794" t="str">
        <f>INDEX('Bảng Giá'!$N$2:$N$46,MATCH('References data'!G1794,'Bảng Giá'!$Q$2:$Q$46,0))</f>
        <v>Nội Tỉnh</v>
      </c>
    </row>
    <row r="1795" spans="1:8" x14ac:dyDescent="0.25">
      <c r="A1795" s="12" t="s">
        <v>2737</v>
      </c>
      <c r="B1795" t="s">
        <v>2648</v>
      </c>
      <c r="C1795" s="45" t="str">
        <f>INDEX('Bảng Giá'!$L$2:$L$64,MATCH(TRIM('References data'!B1795),'Bảng Giá'!$K$2:$K$64,0))</f>
        <v>Hồ Chí Minh</v>
      </c>
      <c r="D1795" s="43" t="s">
        <v>2653</v>
      </c>
      <c r="E1795" t="s">
        <v>2648</v>
      </c>
      <c r="F1795" t="str">
        <f>INDEX('Bảng Giá'!$L$2:$L$64,MATCH(TRIM('References data'!E1795),'Bảng Giá'!$K$2:$K$64,0))</f>
        <v>Hồ Chí Minh</v>
      </c>
      <c r="G1795" t="str">
        <f t="shared" si="27"/>
        <v>Hồ Chí Minh-Hồ Chí Minh</v>
      </c>
      <c r="H1795" t="str">
        <f>INDEX('Bảng Giá'!$N$2:$N$46,MATCH('References data'!G1795,'Bảng Giá'!$Q$2:$Q$46,0))</f>
        <v>Nội Tỉnh</v>
      </c>
    </row>
    <row r="1796" spans="1:8" x14ac:dyDescent="0.25">
      <c r="A1796" s="12" t="s">
        <v>2782</v>
      </c>
      <c r="B1796" t="s">
        <v>2648</v>
      </c>
      <c r="C1796" s="45" t="str">
        <f>INDEX('Bảng Giá'!$L$2:$L$64,MATCH(TRIM('References data'!B1796),'Bảng Giá'!$K$2:$K$64,0))</f>
        <v>Hồ Chí Minh</v>
      </c>
      <c r="D1796" s="43" t="s">
        <v>2653</v>
      </c>
      <c r="E1796" t="s">
        <v>2648</v>
      </c>
      <c r="F1796" t="str">
        <f>INDEX('Bảng Giá'!$L$2:$L$64,MATCH(TRIM('References data'!E1796),'Bảng Giá'!$K$2:$K$64,0))</f>
        <v>Hồ Chí Minh</v>
      </c>
      <c r="G1796" t="str">
        <f t="shared" ref="G1796:G1859" si="28">C1796&amp;"-"&amp;F1796</f>
        <v>Hồ Chí Minh-Hồ Chí Minh</v>
      </c>
      <c r="H1796" t="str">
        <f>INDEX('Bảng Giá'!$N$2:$N$46,MATCH('References data'!G1796,'Bảng Giá'!$Q$2:$Q$46,0))</f>
        <v>Nội Tỉnh</v>
      </c>
    </row>
    <row r="1797" spans="1:8" x14ac:dyDescent="0.25">
      <c r="A1797" s="12" t="s">
        <v>2739</v>
      </c>
      <c r="B1797" t="s">
        <v>2648</v>
      </c>
      <c r="C1797" s="45" t="str">
        <f>INDEX('Bảng Giá'!$L$2:$L$64,MATCH(TRIM('References data'!B1797),'Bảng Giá'!$K$2:$K$64,0))</f>
        <v>Hồ Chí Minh</v>
      </c>
      <c r="D1797" s="43" t="s">
        <v>2653</v>
      </c>
      <c r="E1797" t="s">
        <v>2648</v>
      </c>
      <c r="F1797" t="str">
        <f>INDEX('Bảng Giá'!$L$2:$L$64,MATCH(TRIM('References data'!E1797),'Bảng Giá'!$K$2:$K$64,0))</f>
        <v>Hồ Chí Minh</v>
      </c>
      <c r="G1797" t="str">
        <f t="shared" si="28"/>
        <v>Hồ Chí Minh-Hồ Chí Minh</v>
      </c>
      <c r="H1797" t="str">
        <f>INDEX('Bảng Giá'!$N$2:$N$46,MATCH('References data'!G1797,'Bảng Giá'!$Q$2:$Q$46,0))</f>
        <v>Nội Tỉnh</v>
      </c>
    </row>
    <row r="1798" spans="1:8" x14ac:dyDescent="0.25">
      <c r="A1798" s="12" t="s">
        <v>2739</v>
      </c>
      <c r="B1798" t="s">
        <v>2648</v>
      </c>
      <c r="C1798" s="45" t="str">
        <f>INDEX('Bảng Giá'!$L$2:$L$64,MATCH(TRIM('References data'!B1798),'Bảng Giá'!$K$2:$K$64,0))</f>
        <v>Hồ Chí Minh</v>
      </c>
      <c r="D1798" s="43" t="s">
        <v>2653</v>
      </c>
      <c r="E1798" t="s">
        <v>2648</v>
      </c>
      <c r="F1798" t="str">
        <f>INDEX('Bảng Giá'!$L$2:$L$64,MATCH(TRIM('References data'!E1798),'Bảng Giá'!$K$2:$K$64,0))</f>
        <v>Hồ Chí Minh</v>
      </c>
      <c r="G1798" t="str">
        <f t="shared" si="28"/>
        <v>Hồ Chí Minh-Hồ Chí Minh</v>
      </c>
      <c r="H1798" t="str">
        <f>INDEX('Bảng Giá'!$N$2:$N$46,MATCH('References data'!G1798,'Bảng Giá'!$Q$2:$Q$46,0))</f>
        <v>Nội Tỉnh</v>
      </c>
    </row>
    <row r="1799" spans="1:8" x14ac:dyDescent="0.25">
      <c r="A1799" s="12" t="s">
        <v>2739</v>
      </c>
      <c r="B1799" t="s">
        <v>2648</v>
      </c>
      <c r="C1799" s="45" t="str">
        <f>INDEX('Bảng Giá'!$L$2:$L$64,MATCH(TRIM('References data'!B1799),'Bảng Giá'!$K$2:$K$64,0))</f>
        <v>Hồ Chí Minh</v>
      </c>
      <c r="D1799" s="43" t="s">
        <v>2653</v>
      </c>
      <c r="E1799" t="s">
        <v>2648</v>
      </c>
      <c r="F1799" t="str">
        <f>INDEX('Bảng Giá'!$L$2:$L$64,MATCH(TRIM('References data'!E1799),'Bảng Giá'!$K$2:$K$64,0))</f>
        <v>Hồ Chí Minh</v>
      </c>
      <c r="G1799" t="str">
        <f t="shared" si="28"/>
        <v>Hồ Chí Minh-Hồ Chí Minh</v>
      </c>
      <c r="H1799" t="str">
        <f>INDEX('Bảng Giá'!$N$2:$N$46,MATCH('References data'!G1799,'Bảng Giá'!$Q$2:$Q$46,0))</f>
        <v>Nội Tỉnh</v>
      </c>
    </row>
    <row r="1800" spans="1:8" x14ac:dyDescent="0.25">
      <c r="A1800" s="12" t="s">
        <v>2659</v>
      </c>
      <c r="B1800" t="s">
        <v>2648</v>
      </c>
      <c r="C1800" s="45" t="str">
        <f>INDEX('Bảng Giá'!$L$2:$L$64,MATCH(TRIM('References data'!B1800),'Bảng Giá'!$K$2:$K$64,0))</f>
        <v>Hồ Chí Minh</v>
      </c>
      <c r="D1800" s="43" t="s">
        <v>2653</v>
      </c>
      <c r="E1800" t="s">
        <v>2648</v>
      </c>
      <c r="F1800" t="str">
        <f>INDEX('Bảng Giá'!$L$2:$L$64,MATCH(TRIM('References data'!E1800),'Bảng Giá'!$K$2:$K$64,0))</f>
        <v>Hồ Chí Minh</v>
      </c>
      <c r="G1800" t="str">
        <f t="shared" si="28"/>
        <v>Hồ Chí Minh-Hồ Chí Minh</v>
      </c>
      <c r="H1800" t="str">
        <f>INDEX('Bảng Giá'!$N$2:$N$46,MATCH('References data'!G1800,'Bảng Giá'!$Q$2:$Q$46,0))</f>
        <v>Nội Tỉnh</v>
      </c>
    </row>
    <row r="1801" spans="1:8" x14ac:dyDescent="0.25">
      <c r="A1801" s="12" t="s">
        <v>2776</v>
      </c>
      <c r="B1801" t="s">
        <v>2648</v>
      </c>
      <c r="C1801" s="45" t="str">
        <f>INDEX('Bảng Giá'!$L$2:$L$64,MATCH(TRIM('References data'!B1801),'Bảng Giá'!$K$2:$K$64,0))</f>
        <v>Hồ Chí Minh</v>
      </c>
      <c r="D1801" s="43" t="s">
        <v>2653</v>
      </c>
      <c r="E1801" t="s">
        <v>2648</v>
      </c>
      <c r="F1801" t="str">
        <f>INDEX('Bảng Giá'!$L$2:$L$64,MATCH(TRIM('References data'!E1801),'Bảng Giá'!$K$2:$K$64,0))</f>
        <v>Hồ Chí Minh</v>
      </c>
      <c r="G1801" t="str">
        <f t="shared" si="28"/>
        <v>Hồ Chí Minh-Hồ Chí Minh</v>
      </c>
      <c r="H1801" t="str">
        <f>INDEX('Bảng Giá'!$N$2:$N$46,MATCH('References data'!G1801,'Bảng Giá'!$Q$2:$Q$46,0))</f>
        <v>Nội Tỉnh</v>
      </c>
    </row>
    <row r="1802" spans="1:8" x14ac:dyDescent="0.25">
      <c r="A1802" s="12" t="s">
        <v>2739</v>
      </c>
      <c r="B1802" t="s">
        <v>2648</v>
      </c>
      <c r="C1802" s="45" t="str">
        <f>INDEX('Bảng Giá'!$L$2:$L$64,MATCH(TRIM('References data'!B1802),'Bảng Giá'!$K$2:$K$64,0))</f>
        <v>Hồ Chí Minh</v>
      </c>
      <c r="D1802" s="43" t="s">
        <v>2653</v>
      </c>
      <c r="E1802" t="s">
        <v>2648</v>
      </c>
      <c r="F1802" t="str">
        <f>INDEX('Bảng Giá'!$L$2:$L$64,MATCH(TRIM('References data'!E1802),'Bảng Giá'!$K$2:$K$64,0))</f>
        <v>Hồ Chí Minh</v>
      </c>
      <c r="G1802" t="str">
        <f t="shared" si="28"/>
        <v>Hồ Chí Minh-Hồ Chí Minh</v>
      </c>
      <c r="H1802" t="str">
        <f>INDEX('Bảng Giá'!$N$2:$N$46,MATCH('References data'!G1802,'Bảng Giá'!$Q$2:$Q$46,0))</f>
        <v>Nội Tỉnh</v>
      </c>
    </row>
    <row r="1803" spans="1:8" x14ac:dyDescent="0.25">
      <c r="A1803" s="12" t="s">
        <v>2739</v>
      </c>
      <c r="B1803" t="s">
        <v>2648</v>
      </c>
      <c r="C1803" s="45" t="str">
        <f>INDEX('Bảng Giá'!$L$2:$L$64,MATCH(TRIM('References data'!B1803),'Bảng Giá'!$K$2:$K$64,0))</f>
        <v>Hồ Chí Minh</v>
      </c>
      <c r="D1803" s="43" t="s">
        <v>2653</v>
      </c>
      <c r="E1803" t="s">
        <v>2648</v>
      </c>
      <c r="F1803" t="str">
        <f>INDEX('Bảng Giá'!$L$2:$L$64,MATCH(TRIM('References data'!E1803),'Bảng Giá'!$K$2:$K$64,0))</f>
        <v>Hồ Chí Minh</v>
      </c>
      <c r="G1803" t="str">
        <f t="shared" si="28"/>
        <v>Hồ Chí Minh-Hồ Chí Minh</v>
      </c>
      <c r="H1803" t="str">
        <f>INDEX('Bảng Giá'!$N$2:$N$46,MATCH('References data'!G1803,'Bảng Giá'!$Q$2:$Q$46,0))</f>
        <v>Nội Tỉnh</v>
      </c>
    </row>
    <row r="1804" spans="1:8" x14ac:dyDescent="0.25">
      <c r="A1804" s="12" t="s">
        <v>2659</v>
      </c>
      <c r="B1804" t="s">
        <v>2648</v>
      </c>
      <c r="C1804" s="45" t="str">
        <f>INDEX('Bảng Giá'!$L$2:$L$64,MATCH(TRIM('References data'!B1804),'Bảng Giá'!$K$2:$K$64,0))</f>
        <v>Hồ Chí Minh</v>
      </c>
      <c r="D1804" s="43" t="s">
        <v>2653</v>
      </c>
      <c r="E1804" t="s">
        <v>2648</v>
      </c>
      <c r="F1804" t="str">
        <f>INDEX('Bảng Giá'!$L$2:$L$64,MATCH(TRIM('References data'!E1804),'Bảng Giá'!$K$2:$K$64,0))</f>
        <v>Hồ Chí Minh</v>
      </c>
      <c r="G1804" t="str">
        <f t="shared" si="28"/>
        <v>Hồ Chí Minh-Hồ Chí Minh</v>
      </c>
      <c r="H1804" t="str">
        <f>INDEX('Bảng Giá'!$N$2:$N$46,MATCH('References data'!G1804,'Bảng Giá'!$Q$2:$Q$46,0))</f>
        <v>Nội Tỉnh</v>
      </c>
    </row>
    <row r="1805" spans="1:8" x14ac:dyDescent="0.25">
      <c r="A1805" s="12" t="s">
        <v>2739</v>
      </c>
      <c r="B1805" t="s">
        <v>2648</v>
      </c>
      <c r="C1805" s="45" t="str">
        <f>INDEX('Bảng Giá'!$L$2:$L$64,MATCH(TRIM('References data'!B1805),'Bảng Giá'!$K$2:$K$64,0))</f>
        <v>Hồ Chí Minh</v>
      </c>
      <c r="D1805" s="43" t="s">
        <v>2653</v>
      </c>
      <c r="E1805" t="s">
        <v>2648</v>
      </c>
      <c r="F1805" t="str">
        <f>INDEX('Bảng Giá'!$L$2:$L$64,MATCH(TRIM('References data'!E1805),'Bảng Giá'!$K$2:$K$64,0))</f>
        <v>Hồ Chí Minh</v>
      </c>
      <c r="G1805" t="str">
        <f t="shared" si="28"/>
        <v>Hồ Chí Minh-Hồ Chí Minh</v>
      </c>
      <c r="H1805" t="str">
        <f>INDEX('Bảng Giá'!$N$2:$N$46,MATCH('References data'!G1805,'Bảng Giá'!$Q$2:$Q$46,0))</f>
        <v>Nội Tỉnh</v>
      </c>
    </row>
    <row r="1806" spans="1:8" x14ac:dyDescent="0.25">
      <c r="A1806" s="12" t="s">
        <v>3016</v>
      </c>
      <c r="B1806" t="s">
        <v>2648</v>
      </c>
      <c r="C1806" s="45" t="str">
        <f>INDEX('Bảng Giá'!$L$2:$L$64,MATCH(TRIM('References data'!B1806),'Bảng Giá'!$K$2:$K$64,0))</f>
        <v>Hồ Chí Minh</v>
      </c>
      <c r="D1806" s="43" t="s">
        <v>2653</v>
      </c>
      <c r="E1806" t="s">
        <v>2648</v>
      </c>
      <c r="F1806" t="str">
        <f>INDEX('Bảng Giá'!$L$2:$L$64,MATCH(TRIM('References data'!E1806),'Bảng Giá'!$K$2:$K$64,0))</f>
        <v>Hồ Chí Minh</v>
      </c>
      <c r="G1806" t="str">
        <f t="shared" si="28"/>
        <v>Hồ Chí Minh-Hồ Chí Minh</v>
      </c>
      <c r="H1806" t="str">
        <f>INDEX('Bảng Giá'!$N$2:$N$46,MATCH('References data'!G1806,'Bảng Giá'!$Q$2:$Q$46,0))</f>
        <v>Nội Tỉnh</v>
      </c>
    </row>
    <row r="1807" spans="1:8" x14ac:dyDescent="0.25">
      <c r="A1807" s="12" t="s">
        <v>2739</v>
      </c>
      <c r="B1807" t="s">
        <v>2648</v>
      </c>
      <c r="C1807" s="45" t="str">
        <f>INDEX('Bảng Giá'!$L$2:$L$64,MATCH(TRIM('References data'!B1807),'Bảng Giá'!$K$2:$K$64,0))</f>
        <v>Hồ Chí Minh</v>
      </c>
      <c r="D1807" s="43" t="s">
        <v>2653</v>
      </c>
      <c r="E1807" t="s">
        <v>2648</v>
      </c>
      <c r="F1807" t="str">
        <f>INDEX('Bảng Giá'!$L$2:$L$64,MATCH(TRIM('References data'!E1807),'Bảng Giá'!$K$2:$K$64,0))</f>
        <v>Hồ Chí Minh</v>
      </c>
      <c r="G1807" t="str">
        <f t="shared" si="28"/>
        <v>Hồ Chí Minh-Hồ Chí Minh</v>
      </c>
      <c r="H1807" t="str">
        <f>INDEX('Bảng Giá'!$N$2:$N$46,MATCH('References data'!G1807,'Bảng Giá'!$Q$2:$Q$46,0))</f>
        <v>Nội Tỉnh</v>
      </c>
    </row>
    <row r="1808" spans="1:8" x14ac:dyDescent="0.25">
      <c r="A1808" s="12" t="s">
        <v>2739</v>
      </c>
      <c r="B1808" t="s">
        <v>2648</v>
      </c>
      <c r="C1808" s="45" t="str">
        <f>INDEX('Bảng Giá'!$L$2:$L$64,MATCH(TRIM('References data'!B1808),'Bảng Giá'!$K$2:$K$64,0))</f>
        <v>Hồ Chí Minh</v>
      </c>
      <c r="D1808" s="43" t="s">
        <v>2653</v>
      </c>
      <c r="E1808" t="s">
        <v>2648</v>
      </c>
      <c r="F1808" t="str">
        <f>INDEX('Bảng Giá'!$L$2:$L$64,MATCH(TRIM('References data'!E1808),'Bảng Giá'!$K$2:$K$64,0))</f>
        <v>Hồ Chí Minh</v>
      </c>
      <c r="G1808" t="str">
        <f t="shared" si="28"/>
        <v>Hồ Chí Minh-Hồ Chí Minh</v>
      </c>
      <c r="H1808" t="str">
        <f>INDEX('Bảng Giá'!$N$2:$N$46,MATCH('References data'!G1808,'Bảng Giá'!$Q$2:$Q$46,0))</f>
        <v>Nội Tỉnh</v>
      </c>
    </row>
    <row r="1809" spans="1:8" x14ac:dyDescent="0.25">
      <c r="A1809" s="12" t="s">
        <v>2659</v>
      </c>
      <c r="B1809" t="s">
        <v>2648</v>
      </c>
      <c r="C1809" s="45" t="str">
        <f>INDEX('Bảng Giá'!$L$2:$L$64,MATCH(TRIM('References data'!B1809),'Bảng Giá'!$K$2:$K$64,0))</f>
        <v>Hồ Chí Minh</v>
      </c>
      <c r="D1809" s="43" t="s">
        <v>2653</v>
      </c>
      <c r="E1809" t="s">
        <v>2648</v>
      </c>
      <c r="F1809" t="str">
        <f>INDEX('Bảng Giá'!$L$2:$L$64,MATCH(TRIM('References data'!E1809),'Bảng Giá'!$K$2:$K$64,0))</f>
        <v>Hồ Chí Minh</v>
      </c>
      <c r="G1809" t="str">
        <f t="shared" si="28"/>
        <v>Hồ Chí Minh-Hồ Chí Minh</v>
      </c>
      <c r="H1809" t="str">
        <f>INDEX('Bảng Giá'!$N$2:$N$46,MATCH('References data'!G1809,'Bảng Giá'!$Q$2:$Q$46,0))</f>
        <v>Nội Tỉnh</v>
      </c>
    </row>
    <row r="1810" spans="1:8" x14ac:dyDescent="0.25">
      <c r="A1810" s="12" t="s">
        <v>2739</v>
      </c>
      <c r="B1810" t="s">
        <v>2648</v>
      </c>
      <c r="C1810" s="45" t="str">
        <f>INDEX('Bảng Giá'!$L$2:$L$64,MATCH(TRIM('References data'!B1810),'Bảng Giá'!$K$2:$K$64,0))</f>
        <v>Hồ Chí Minh</v>
      </c>
      <c r="D1810" s="43" t="s">
        <v>2653</v>
      </c>
      <c r="E1810" t="s">
        <v>2648</v>
      </c>
      <c r="F1810" t="str">
        <f>INDEX('Bảng Giá'!$L$2:$L$64,MATCH(TRIM('References data'!E1810),'Bảng Giá'!$K$2:$K$64,0))</f>
        <v>Hồ Chí Minh</v>
      </c>
      <c r="G1810" t="str">
        <f t="shared" si="28"/>
        <v>Hồ Chí Minh-Hồ Chí Minh</v>
      </c>
      <c r="H1810" t="str">
        <f>INDEX('Bảng Giá'!$N$2:$N$46,MATCH('References data'!G1810,'Bảng Giá'!$Q$2:$Q$46,0))</f>
        <v>Nội Tỉnh</v>
      </c>
    </row>
    <row r="1811" spans="1:8" x14ac:dyDescent="0.25">
      <c r="A1811" s="12" t="s">
        <v>3013</v>
      </c>
      <c r="B1811" t="s">
        <v>2648</v>
      </c>
      <c r="C1811" s="45" t="str">
        <f>INDEX('Bảng Giá'!$L$2:$L$64,MATCH(TRIM('References data'!B1811),'Bảng Giá'!$K$2:$K$64,0))</f>
        <v>Hồ Chí Minh</v>
      </c>
      <c r="D1811" s="43" t="s">
        <v>2653</v>
      </c>
      <c r="E1811" t="s">
        <v>2648</v>
      </c>
      <c r="F1811" t="str">
        <f>INDEX('Bảng Giá'!$L$2:$L$64,MATCH(TRIM('References data'!E1811),'Bảng Giá'!$K$2:$K$64,0))</f>
        <v>Hồ Chí Minh</v>
      </c>
      <c r="G1811" t="str">
        <f t="shared" si="28"/>
        <v>Hồ Chí Minh-Hồ Chí Minh</v>
      </c>
      <c r="H1811" t="str">
        <f>INDEX('Bảng Giá'!$N$2:$N$46,MATCH('References data'!G1811,'Bảng Giá'!$Q$2:$Q$46,0))</f>
        <v>Nội Tỉnh</v>
      </c>
    </row>
    <row r="1812" spans="1:8" x14ac:dyDescent="0.25">
      <c r="A1812" s="12" t="s">
        <v>3015</v>
      </c>
      <c r="B1812" t="s">
        <v>2648</v>
      </c>
      <c r="C1812" s="45" t="str">
        <f>INDEX('Bảng Giá'!$L$2:$L$64,MATCH(TRIM('References data'!B1812),'Bảng Giá'!$K$2:$K$64,0))</f>
        <v>Hồ Chí Minh</v>
      </c>
      <c r="D1812" s="43" t="s">
        <v>2653</v>
      </c>
      <c r="E1812" t="s">
        <v>2648</v>
      </c>
      <c r="F1812" t="str">
        <f>INDEX('Bảng Giá'!$L$2:$L$64,MATCH(TRIM('References data'!E1812),'Bảng Giá'!$K$2:$K$64,0))</f>
        <v>Hồ Chí Minh</v>
      </c>
      <c r="G1812" t="str">
        <f t="shared" si="28"/>
        <v>Hồ Chí Minh-Hồ Chí Minh</v>
      </c>
      <c r="H1812" t="str">
        <f>INDEX('Bảng Giá'!$N$2:$N$46,MATCH('References data'!G1812,'Bảng Giá'!$Q$2:$Q$46,0))</f>
        <v>Nội Tỉnh</v>
      </c>
    </row>
    <row r="1813" spans="1:8" x14ac:dyDescent="0.25">
      <c r="A1813" s="12" t="s">
        <v>2647</v>
      </c>
      <c r="B1813" t="s">
        <v>2648</v>
      </c>
      <c r="C1813" s="45" t="str">
        <f>INDEX('Bảng Giá'!$L$2:$L$64,MATCH(TRIM('References data'!B1813),'Bảng Giá'!$K$2:$K$64,0))</f>
        <v>Hồ Chí Minh</v>
      </c>
      <c r="D1813" s="43" t="s">
        <v>2653</v>
      </c>
      <c r="E1813" t="s">
        <v>2648</v>
      </c>
      <c r="F1813" t="str">
        <f>INDEX('Bảng Giá'!$L$2:$L$64,MATCH(TRIM('References data'!E1813),'Bảng Giá'!$K$2:$K$64,0))</f>
        <v>Hồ Chí Minh</v>
      </c>
      <c r="G1813" t="str">
        <f t="shared" si="28"/>
        <v>Hồ Chí Minh-Hồ Chí Minh</v>
      </c>
      <c r="H1813" t="str">
        <f>INDEX('Bảng Giá'!$N$2:$N$46,MATCH('References data'!G1813,'Bảng Giá'!$Q$2:$Q$46,0))</f>
        <v>Nội Tỉnh</v>
      </c>
    </row>
    <row r="1814" spans="1:8" x14ac:dyDescent="0.25">
      <c r="A1814" s="12" t="s">
        <v>3015</v>
      </c>
      <c r="B1814" t="s">
        <v>2648</v>
      </c>
      <c r="C1814" s="45" t="str">
        <f>INDEX('Bảng Giá'!$L$2:$L$64,MATCH(TRIM('References data'!B1814),'Bảng Giá'!$K$2:$K$64,0))</f>
        <v>Hồ Chí Minh</v>
      </c>
      <c r="D1814" s="43" t="s">
        <v>2653</v>
      </c>
      <c r="E1814" t="s">
        <v>2648</v>
      </c>
      <c r="F1814" t="str">
        <f>INDEX('Bảng Giá'!$L$2:$L$64,MATCH(TRIM('References data'!E1814),'Bảng Giá'!$K$2:$K$64,0))</f>
        <v>Hồ Chí Minh</v>
      </c>
      <c r="G1814" t="str">
        <f t="shared" si="28"/>
        <v>Hồ Chí Minh-Hồ Chí Minh</v>
      </c>
      <c r="H1814" t="str">
        <f>INDEX('Bảng Giá'!$N$2:$N$46,MATCH('References data'!G1814,'Bảng Giá'!$Q$2:$Q$46,0))</f>
        <v>Nội Tỉnh</v>
      </c>
    </row>
    <row r="1815" spans="1:8" x14ac:dyDescent="0.25">
      <c r="A1815" s="12" t="s">
        <v>3013</v>
      </c>
      <c r="B1815" t="s">
        <v>2648</v>
      </c>
      <c r="C1815" s="45" t="str">
        <f>INDEX('Bảng Giá'!$L$2:$L$64,MATCH(TRIM('References data'!B1815),'Bảng Giá'!$K$2:$K$64,0))</f>
        <v>Hồ Chí Minh</v>
      </c>
      <c r="D1815" s="43" t="s">
        <v>2653</v>
      </c>
      <c r="E1815" t="s">
        <v>2648</v>
      </c>
      <c r="F1815" t="str">
        <f>INDEX('Bảng Giá'!$L$2:$L$64,MATCH(TRIM('References data'!E1815),'Bảng Giá'!$K$2:$K$64,0))</f>
        <v>Hồ Chí Minh</v>
      </c>
      <c r="G1815" t="str">
        <f t="shared" si="28"/>
        <v>Hồ Chí Minh-Hồ Chí Minh</v>
      </c>
      <c r="H1815" t="str">
        <f>INDEX('Bảng Giá'!$N$2:$N$46,MATCH('References data'!G1815,'Bảng Giá'!$Q$2:$Q$46,0))</f>
        <v>Nội Tỉnh</v>
      </c>
    </row>
    <row r="1816" spans="1:8" x14ac:dyDescent="0.25">
      <c r="A1816" s="12" t="s">
        <v>2659</v>
      </c>
      <c r="B1816" t="s">
        <v>2648</v>
      </c>
      <c r="C1816" s="45" t="str">
        <f>INDEX('Bảng Giá'!$L$2:$L$64,MATCH(TRIM('References data'!B1816),'Bảng Giá'!$K$2:$K$64,0))</f>
        <v>Hồ Chí Minh</v>
      </c>
      <c r="D1816" s="43" t="s">
        <v>2653</v>
      </c>
      <c r="E1816" t="s">
        <v>2648</v>
      </c>
      <c r="F1816" t="str">
        <f>INDEX('Bảng Giá'!$L$2:$L$64,MATCH(TRIM('References data'!E1816),'Bảng Giá'!$K$2:$K$64,0))</f>
        <v>Hồ Chí Minh</v>
      </c>
      <c r="G1816" t="str">
        <f t="shared" si="28"/>
        <v>Hồ Chí Minh-Hồ Chí Minh</v>
      </c>
      <c r="H1816" t="str">
        <f>INDEX('Bảng Giá'!$N$2:$N$46,MATCH('References data'!G1816,'Bảng Giá'!$Q$2:$Q$46,0))</f>
        <v>Nội Tỉnh</v>
      </c>
    </row>
    <row r="1817" spans="1:8" x14ac:dyDescent="0.25">
      <c r="A1817" s="12" t="s">
        <v>3012</v>
      </c>
      <c r="B1817" t="s">
        <v>2648</v>
      </c>
      <c r="C1817" s="45" t="str">
        <f>INDEX('Bảng Giá'!$L$2:$L$64,MATCH(TRIM('References data'!B1817),'Bảng Giá'!$K$2:$K$64,0))</f>
        <v>Hồ Chí Minh</v>
      </c>
      <c r="D1817" s="43" t="s">
        <v>2653</v>
      </c>
      <c r="E1817" t="s">
        <v>2648</v>
      </c>
      <c r="F1817" t="str">
        <f>INDEX('Bảng Giá'!$L$2:$L$64,MATCH(TRIM('References data'!E1817),'Bảng Giá'!$K$2:$K$64,0))</f>
        <v>Hồ Chí Minh</v>
      </c>
      <c r="G1817" t="str">
        <f t="shared" si="28"/>
        <v>Hồ Chí Minh-Hồ Chí Minh</v>
      </c>
      <c r="H1817" t="str">
        <f>INDEX('Bảng Giá'!$N$2:$N$46,MATCH('References data'!G1817,'Bảng Giá'!$Q$2:$Q$46,0))</f>
        <v>Nội Tỉnh</v>
      </c>
    </row>
    <row r="1818" spans="1:8" x14ac:dyDescent="0.25">
      <c r="A1818" s="12" t="s">
        <v>3012</v>
      </c>
      <c r="B1818" t="s">
        <v>2648</v>
      </c>
      <c r="C1818" s="45" t="str">
        <f>INDEX('Bảng Giá'!$L$2:$L$64,MATCH(TRIM('References data'!B1818),'Bảng Giá'!$K$2:$K$64,0))</f>
        <v>Hồ Chí Minh</v>
      </c>
      <c r="D1818" s="43" t="s">
        <v>2653</v>
      </c>
      <c r="E1818" t="s">
        <v>2648</v>
      </c>
      <c r="F1818" t="str">
        <f>INDEX('Bảng Giá'!$L$2:$L$64,MATCH(TRIM('References data'!E1818),'Bảng Giá'!$K$2:$K$64,0))</f>
        <v>Hồ Chí Minh</v>
      </c>
      <c r="G1818" t="str">
        <f t="shared" si="28"/>
        <v>Hồ Chí Minh-Hồ Chí Minh</v>
      </c>
      <c r="H1818" t="str">
        <f>INDEX('Bảng Giá'!$N$2:$N$46,MATCH('References data'!G1818,'Bảng Giá'!$Q$2:$Q$46,0))</f>
        <v>Nội Tỉnh</v>
      </c>
    </row>
    <row r="1819" spans="1:8" x14ac:dyDescent="0.25">
      <c r="A1819" s="12" t="s">
        <v>3012</v>
      </c>
      <c r="B1819" t="s">
        <v>2648</v>
      </c>
      <c r="C1819" s="45" t="str">
        <f>INDEX('Bảng Giá'!$L$2:$L$64,MATCH(TRIM('References data'!B1819),'Bảng Giá'!$K$2:$K$64,0))</f>
        <v>Hồ Chí Minh</v>
      </c>
      <c r="D1819" s="43" t="s">
        <v>2653</v>
      </c>
      <c r="E1819" t="s">
        <v>2648</v>
      </c>
      <c r="F1819" t="str">
        <f>INDEX('Bảng Giá'!$L$2:$L$64,MATCH(TRIM('References data'!E1819),'Bảng Giá'!$K$2:$K$64,0))</f>
        <v>Hồ Chí Minh</v>
      </c>
      <c r="G1819" t="str">
        <f t="shared" si="28"/>
        <v>Hồ Chí Minh-Hồ Chí Minh</v>
      </c>
      <c r="H1819" t="str">
        <f>INDEX('Bảng Giá'!$N$2:$N$46,MATCH('References data'!G1819,'Bảng Giá'!$Q$2:$Q$46,0))</f>
        <v>Nội Tỉnh</v>
      </c>
    </row>
    <row r="1820" spans="1:8" x14ac:dyDescent="0.25">
      <c r="A1820" s="12" t="s">
        <v>3013</v>
      </c>
      <c r="B1820" t="s">
        <v>2648</v>
      </c>
      <c r="C1820" s="45" t="str">
        <f>INDEX('Bảng Giá'!$L$2:$L$64,MATCH(TRIM('References data'!B1820),'Bảng Giá'!$K$2:$K$64,0))</f>
        <v>Hồ Chí Minh</v>
      </c>
      <c r="D1820" s="43" t="s">
        <v>2653</v>
      </c>
      <c r="E1820" t="s">
        <v>2648</v>
      </c>
      <c r="F1820" t="str">
        <f>INDEX('Bảng Giá'!$L$2:$L$64,MATCH(TRIM('References data'!E1820),'Bảng Giá'!$K$2:$K$64,0))</f>
        <v>Hồ Chí Minh</v>
      </c>
      <c r="G1820" t="str">
        <f t="shared" si="28"/>
        <v>Hồ Chí Minh-Hồ Chí Minh</v>
      </c>
      <c r="H1820" t="str">
        <f>INDEX('Bảng Giá'!$N$2:$N$46,MATCH('References data'!G1820,'Bảng Giá'!$Q$2:$Q$46,0))</f>
        <v>Nội Tỉnh</v>
      </c>
    </row>
    <row r="1821" spans="1:8" x14ac:dyDescent="0.25">
      <c r="A1821" s="12" t="s">
        <v>3015</v>
      </c>
      <c r="B1821" t="s">
        <v>2648</v>
      </c>
      <c r="C1821" s="45" t="str">
        <f>INDEX('Bảng Giá'!$L$2:$L$64,MATCH(TRIM('References data'!B1821),'Bảng Giá'!$K$2:$K$64,0))</f>
        <v>Hồ Chí Minh</v>
      </c>
      <c r="D1821" s="43" t="s">
        <v>2653</v>
      </c>
      <c r="E1821" t="s">
        <v>2648</v>
      </c>
      <c r="F1821" t="str">
        <f>INDEX('Bảng Giá'!$L$2:$L$64,MATCH(TRIM('References data'!E1821),'Bảng Giá'!$K$2:$K$64,0))</f>
        <v>Hồ Chí Minh</v>
      </c>
      <c r="G1821" t="str">
        <f t="shared" si="28"/>
        <v>Hồ Chí Minh-Hồ Chí Minh</v>
      </c>
      <c r="H1821" t="str">
        <f>INDEX('Bảng Giá'!$N$2:$N$46,MATCH('References data'!G1821,'Bảng Giá'!$Q$2:$Q$46,0))</f>
        <v>Nội Tỉnh</v>
      </c>
    </row>
    <row r="1822" spans="1:8" x14ac:dyDescent="0.25">
      <c r="A1822" s="12" t="s">
        <v>2739</v>
      </c>
      <c r="B1822" t="s">
        <v>2648</v>
      </c>
      <c r="C1822" s="45" t="str">
        <f>INDEX('Bảng Giá'!$L$2:$L$64,MATCH(TRIM('References data'!B1822),'Bảng Giá'!$K$2:$K$64,0))</f>
        <v>Hồ Chí Minh</v>
      </c>
      <c r="D1822" s="43" t="s">
        <v>2653</v>
      </c>
      <c r="E1822" t="s">
        <v>2648</v>
      </c>
      <c r="F1822" t="str">
        <f>INDEX('Bảng Giá'!$L$2:$L$64,MATCH(TRIM('References data'!E1822),'Bảng Giá'!$K$2:$K$64,0))</f>
        <v>Hồ Chí Minh</v>
      </c>
      <c r="G1822" t="str">
        <f t="shared" si="28"/>
        <v>Hồ Chí Minh-Hồ Chí Minh</v>
      </c>
      <c r="H1822" t="str">
        <f>INDEX('Bảng Giá'!$N$2:$N$46,MATCH('References data'!G1822,'Bảng Giá'!$Q$2:$Q$46,0))</f>
        <v>Nội Tỉnh</v>
      </c>
    </row>
    <row r="1823" spans="1:8" x14ac:dyDescent="0.25">
      <c r="A1823" s="12" t="s">
        <v>2776</v>
      </c>
      <c r="B1823" t="s">
        <v>2648</v>
      </c>
      <c r="C1823" s="45" t="str">
        <f>INDEX('Bảng Giá'!$L$2:$L$64,MATCH(TRIM('References data'!B1823),'Bảng Giá'!$K$2:$K$64,0))</f>
        <v>Hồ Chí Minh</v>
      </c>
      <c r="D1823" s="43" t="s">
        <v>2653</v>
      </c>
      <c r="E1823" t="s">
        <v>2648</v>
      </c>
      <c r="F1823" t="str">
        <f>INDEX('Bảng Giá'!$L$2:$L$64,MATCH(TRIM('References data'!E1823),'Bảng Giá'!$K$2:$K$64,0))</f>
        <v>Hồ Chí Minh</v>
      </c>
      <c r="G1823" t="str">
        <f t="shared" si="28"/>
        <v>Hồ Chí Minh-Hồ Chí Minh</v>
      </c>
      <c r="H1823" t="str">
        <f>INDEX('Bảng Giá'!$N$2:$N$46,MATCH('References data'!G1823,'Bảng Giá'!$Q$2:$Q$46,0))</f>
        <v>Nội Tỉnh</v>
      </c>
    </row>
    <row r="1824" spans="1:8" x14ac:dyDescent="0.25">
      <c r="A1824" s="12" t="s">
        <v>2647</v>
      </c>
      <c r="B1824" t="s">
        <v>2648</v>
      </c>
      <c r="C1824" s="45" t="str">
        <f>INDEX('Bảng Giá'!$L$2:$L$64,MATCH(TRIM('References data'!B1824),'Bảng Giá'!$K$2:$K$64,0))</f>
        <v>Hồ Chí Minh</v>
      </c>
      <c r="D1824" s="43" t="s">
        <v>2653</v>
      </c>
      <c r="E1824" t="s">
        <v>2648</v>
      </c>
      <c r="F1824" t="str">
        <f>INDEX('Bảng Giá'!$L$2:$L$64,MATCH(TRIM('References data'!E1824),'Bảng Giá'!$K$2:$K$64,0))</f>
        <v>Hồ Chí Minh</v>
      </c>
      <c r="G1824" t="str">
        <f t="shared" si="28"/>
        <v>Hồ Chí Minh-Hồ Chí Minh</v>
      </c>
      <c r="H1824" t="str">
        <f>INDEX('Bảng Giá'!$N$2:$N$46,MATCH('References data'!G1824,'Bảng Giá'!$Q$2:$Q$46,0))</f>
        <v>Nội Tỉnh</v>
      </c>
    </row>
    <row r="1825" spans="1:8" x14ac:dyDescent="0.25">
      <c r="A1825" s="12" t="s">
        <v>2739</v>
      </c>
      <c r="B1825" t="s">
        <v>2648</v>
      </c>
      <c r="C1825" s="45" t="str">
        <f>INDEX('Bảng Giá'!$L$2:$L$64,MATCH(TRIM('References data'!B1825),'Bảng Giá'!$K$2:$K$64,0))</f>
        <v>Hồ Chí Minh</v>
      </c>
      <c r="D1825" s="43" t="s">
        <v>2653</v>
      </c>
      <c r="E1825" t="s">
        <v>2648</v>
      </c>
      <c r="F1825" t="str">
        <f>INDEX('Bảng Giá'!$L$2:$L$64,MATCH(TRIM('References data'!E1825),'Bảng Giá'!$K$2:$K$64,0))</f>
        <v>Hồ Chí Minh</v>
      </c>
      <c r="G1825" t="str">
        <f t="shared" si="28"/>
        <v>Hồ Chí Minh-Hồ Chí Minh</v>
      </c>
      <c r="H1825" t="str">
        <f>INDEX('Bảng Giá'!$N$2:$N$46,MATCH('References data'!G1825,'Bảng Giá'!$Q$2:$Q$46,0))</f>
        <v>Nội Tỉnh</v>
      </c>
    </row>
    <row r="1826" spans="1:8" x14ac:dyDescent="0.25">
      <c r="A1826" s="12" t="s">
        <v>2722</v>
      </c>
      <c r="B1826" t="s">
        <v>2648</v>
      </c>
      <c r="C1826" s="45" t="str">
        <f>INDEX('Bảng Giá'!$L$2:$L$64,MATCH(TRIM('References data'!B1826),'Bảng Giá'!$K$2:$K$64,0))</f>
        <v>Hồ Chí Minh</v>
      </c>
      <c r="D1826" s="43" t="s">
        <v>2653</v>
      </c>
      <c r="E1826" t="s">
        <v>2648</v>
      </c>
      <c r="F1826" t="str">
        <f>INDEX('Bảng Giá'!$L$2:$L$64,MATCH(TRIM('References data'!E1826),'Bảng Giá'!$K$2:$K$64,0))</f>
        <v>Hồ Chí Minh</v>
      </c>
      <c r="G1826" t="str">
        <f t="shared" si="28"/>
        <v>Hồ Chí Minh-Hồ Chí Minh</v>
      </c>
      <c r="H1826" t="str">
        <f>INDEX('Bảng Giá'!$N$2:$N$46,MATCH('References data'!G1826,'Bảng Giá'!$Q$2:$Q$46,0))</f>
        <v>Nội Tỉnh</v>
      </c>
    </row>
    <row r="1827" spans="1:8" x14ac:dyDescent="0.25">
      <c r="A1827" s="12" t="s">
        <v>2722</v>
      </c>
      <c r="B1827" t="s">
        <v>2648</v>
      </c>
      <c r="C1827" s="45" t="str">
        <f>INDEX('Bảng Giá'!$L$2:$L$64,MATCH(TRIM('References data'!B1827),'Bảng Giá'!$K$2:$K$64,0))</f>
        <v>Hồ Chí Minh</v>
      </c>
      <c r="D1827" s="43" t="s">
        <v>2653</v>
      </c>
      <c r="E1827" t="s">
        <v>2648</v>
      </c>
      <c r="F1827" t="str">
        <f>INDEX('Bảng Giá'!$L$2:$L$64,MATCH(TRIM('References data'!E1827),'Bảng Giá'!$K$2:$K$64,0))</f>
        <v>Hồ Chí Minh</v>
      </c>
      <c r="G1827" t="str">
        <f t="shared" si="28"/>
        <v>Hồ Chí Minh-Hồ Chí Minh</v>
      </c>
      <c r="H1827" t="str">
        <f>INDEX('Bảng Giá'!$N$2:$N$46,MATCH('References data'!G1827,'Bảng Giá'!$Q$2:$Q$46,0))</f>
        <v>Nội Tỉnh</v>
      </c>
    </row>
    <row r="1828" spans="1:8" x14ac:dyDescent="0.25">
      <c r="A1828" s="12" t="s">
        <v>2672</v>
      </c>
      <c r="B1828" t="s">
        <v>2648</v>
      </c>
      <c r="C1828" s="45" t="str">
        <f>INDEX('Bảng Giá'!$L$2:$L$64,MATCH(TRIM('References data'!B1828),'Bảng Giá'!$K$2:$K$64,0))</f>
        <v>Hồ Chí Minh</v>
      </c>
      <c r="D1828" s="43" t="s">
        <v>2653</v>
      </c>
      <c r="E1828" t="s">
        <v>2648</v>
      </c>
      <c r="F1828" t="str">
        <f>INDEX('Bảng Giá'!$L$2:$L$64,MATCH(TRIM('References data'!E1828),'Bảng Giá'!$K$2:$K$64,0))</f>
        <v>Hồ Chí Minh</v>
      </c>
      <c r="G1828" t="str">
        <f t="shared" si="28"/>
        <v>Hồ Chí Minh-Hồ Chí Minh</v>
      </c>
      <c r="H1828" t="str">
        <f>INDEX('Bảng Giá'!$N$2:$N$46,MATCH('References data'!G1828,'Bảng Giá'!$Q$2:$Q$46,0))</f>
        <v>Nội Tỉnh</v>
      </c>
    </row>
    <row r="1829" spans="1:8" x14ac:dyDescent="0.25">
      <c r="A1829" s="12" t="s">
        <v>2776</v>
      </c>
      <c r="B1829" t="s">
        <v>2648</v>
      </c>
      <c r="C1829" s="45" t="str">
        <f>INDEX('Bảng Giá'!$L$2:$L$64,MATCH(TRIM('References data'!B1829),'Bảng Giá'!$K$2:$K$64,0))</f>
        <v>Hồ Chí Minh</v>
      </c>
      <c r="D1829" s="43" t="s">
        <v>2653</v>
      </c>
      <c r="E1829" t="s">
        <v>2648</v>
      </c>
      <c r="F1829" t="str">
        <f>INDEX('Bảng Giá'!$L$2:$L$64,MATCH(TRIM('References data'!E1829),'Bảng Giá'!$K$2:$K$64,0))</f>
        <v>Hồ Chí Minh</v>
      </c>
      <c r="G1829" t="str">
        <f t="shared" si="28"/>
        <v>Hồ Chí Minh-Hồ Chí Minh</v>
      </c>
      <c r="H1829" t="str">
        <f>INDEX('Bảng Giá'!$N$2:$N$46,MATCH('References data'!G1829,'Bảng Giá'!$Q$2:$Q$46,0))</f>
        <v>Nội Tỉnh</v>
      </c>
    </row>
    <row r="1830" spans="1:8" x14ac:dyDescent="0.25">
      <c r="A1830" s="12" t="s">
        <v>2722</v>
      </c>
      <c r="B1830" t="s">
        <v>2648</v>
      </c>
      <c r="C1830" s="45" t="str">
        <f>INDEX('Bảng Giá'!$L$2:$L$64,MATCH(TRIM('References data'!B1830),'Bảng Giá'!$K$2:$K$64,0))</f>
        <v>Hồ Chí Minh</v>
      </c>
      <c r="D1830" s="43" t="s">
        <v>2653</v>
      </c>
      <c r="E1830" t="s">
        <v>2648</v>
      </c>
      <c r="F1830" t="str">
        <f>INDEX('Bảng Giá'!$L$2:$L$64,MATCH(TRIM('References data'!E1830),'Bảng Giá'!$K$2:$K$64,0))</f>
        <v>Hồ Chí Minh</v>
      </c>
      <c r="G1830" t="str">
        <f t="shared" si="28"/>
        <v>Hồ Chí Minh-Hồ Chí Minh</v>
      </c>
      <c r="H1830" t="str">
        <f>INDEX('Bảng Giá'!$N$2:$N$46,MATCH('References data'!G1830,'Bảng Giá'!$Q$2:$Q$46,0))</f>
        <v>Nội Tỉnh</v>
      </c>
    </row>
    <row r="1831" spans="1:8" x14ac:dyDescent="0.25">
      <c r="A1831" s="12" t="s">
        <v>2722</v>
      </c>
      <c r="B1831" t="s">
        <v>2648</v>
      </c>
      <c r="C1831" s="45" t="str">
        <f>INDEX('Bảng Giá'!$L$2:$L$64,MATCH(TRIM('References data'!B1831),'Bảng Giá'!$K$2:$K$64,0))</f>
        <v>Hồ Chí Minh</v>
      </c>
      <c r="D1831" s="43" t="s">
        <v>2653</v>
      </c>
      <c r="E1831" t="s">
        <v>2648</v>
      </c>
      <c r="F1831" t="str">
        <f>INDEX('Bảng Giá'!$L$2:$L$64,MATCH(TRIM('References data'!E1831),'Bảng Giá'!$K$2:$K$64,0))</f>
        <v>Hồ Chí Minh</v>
      </c>
      <c r="G1831" t="str">
        <f t="shared" si="28"/>
        <v>Hồ Chí Minh-Hồ Chí Minh</v>
      </c>
      <c r="H1831" t="str">
        <f>INDEX('Bảng Giá'!$N$2:$N$46,MATCH('References data'!G1831,'Bảng Giá'!$Q$2:$Q$46,0))</f>
        <v>Nội Tỉnh</v>
      </c>
    </row>
    <row r="1832" spans="1:8" x14ac:dyDescent="0.25">
      <c r="A1832" s="12" t="s">
        <v>2722</v>
      </c>
      <c r="B1832" t="s">
        <v>2648</v>
      </c>
      <c r="C1832" s="45" t="str">
        <f>INDEX('Bảng Giá'!$L$2:$L$64,MATCH(TRIM('References data'!B1832),'Bảng Giá'!$K$2:$K$64,0))</f>
        <v>Hồ Chí Minh</v>
      </c>
      <c r="D1832" s="43" t="s">
        <v>2653</v>
      </c>
      <c r="E1832" t="s">
        <v>2648</v>
      </c>
      <c r="F1832" t="str">
        <f>INDEX('Bảng Giá'!$L$2:$L$64,MATCH(TRIM('References data'!E1832),'Bảng Giá'!$K$2:$K$64,0))</f>
        <v>Hồ Chí Minh</v>
      </c>
      <c r="G1832" t="str">
        <f t="shared" si="28"/>
        <v>Hồ Chí Minh-Hồ Chí Minh</v>
      </c>
      <c r="H1832" t="str">
        <f>INDEX('Bảng Giá'!$N$2:$N$46,MATCH('References data'!G1832,'Bảng Giá'!$Q$2:$Q$46,0))</f>
        <v>Nội Tỉnh</v>
      </c>
    </row>
    <row r="1833" spans="1:8" x14ac:dyDescent="0.25">
      <c r="A1833" s="12" t="s">
        <v>2739</v>
      </c>
      <c r="B1833" t="s">
        <v>2648</v>
      </c>
      <c r="C1833" s="45" t="str">
        <f>INDEX('Bảng Giá'!$L$2:$L$64,MATCH(TRIM('References data'!B1833),'Bảng Giá'!$K$2:$K$64,0))</f>
        <v>Hồ Chí Minh</v>
      </c>
      <c r="D1833" s="43" t="s">
        <v>2653</v>
      </c>
      <c r="E1833" t="s">
        <v>2648</v>
      </c>
      <c r="F1833" t="str">
        <f>INDEX('Bảng Giá'!$L$2:$L$64,MATCH(TRIM('References data'!E1833),'Bảng Giá'!$K$2:$K$64,0))</f>
        <v>Hồ Chí Minh</v>
      </c>
      <c r="G1833" t="str">
        <f t="shared" si="28"/>
        <v>Hồ Chí Minh-Hồ Chí Minh</v>
      </c>
      <c r="H1833" t="str">
        <f>INDEX('Bảng Giá'!$N$2:$N$46,MATCH('References data'!G1833,'Bảng Giá'!$Q$2:$Q$46,0))</f>
        <v>Nội Tỉnh</v>
      </c>
    </row>
    <row r="1834" spans="1:8" x14ac:dyDescent="0.25">
      <c r="A1834" s="12" t="s">
        <v>2737</v>
      </c>
      <c r="B1834" t="s">
        <v>2648</v>
      </c>
      <c r="C1834" s="45" t="str">
        <f>INDEX('Bảng Giá'!$L$2:$L$64,MATCH(TRIM('References data'!B1834),'Bảng Giá'!$K$2:$K$64,0))</f>
        <v>Hồ Chí Minh</v>
      </c>
      <c r="D1834" s="43" t="s">
        <v>2653</v>
      </c>
      <c r="E1834" t="s">
        <v>2648</v>
      </c>
      <c r="F1834" t="str">
        <f>INDEX('Bảng Giá'!$L$2:$L$64,MATCH(TRIM('References data'!E1834),'Bảng Giá'!$K$2:$K$64,0))</f>
        <v>Hồ Chí Minh</v>
      </c>
      <c r="G1834" t="str">
        <f t="shared" si="28"/>
        <v>Hồ Chí Minh-Hồ Chí Minh</v>
      </c>
      <c r="H1834" t="str">
        <f>INDEX('Bảng Giá'!$N$2:$N$46,MATCH('References data'!G1834,'Bảng Giá'!$Q$2:$Q$46,0))</f>
        <v>Nội Tỉnh</v>
      </c>
    </row>
    <row r="1835" spans="1:8" x14ac:dyDescent="0.25">
      <c r="A1835" s="12" t="s">
        <v>3012</v>
      </c>
      <c r="B1835" t="s">
        <v>2648</v>
      </c>
      <c r="C1835" s="45" t="str">
        <f>INDEX('Bảng Giá'!$L$2:$L$64,MATCH(TRIM('References data'!B1835),'Bảng Giá'!$K$2:$K$64,0))</f>
        <v>Hồ Chí Minh</v>
      </c>
      <c r="D1835" s="43" t="s">
        <v>2653</v>
      </c>
      <c r="E1835" t="s">
        <v>2648</v>
      </c>
      <c r="F1835" t="str">
        <f>INDEX('Bảng Giá'!$L$2:$L$64,MATCH(TRIM('References data'!E1835),'Bảng Giá'!$K$2:$K$64,0))</f>
        <v>Hồ Chí Minh</v>
      </c>
      <c r="G1835" t="str">
        <f t="shared" si="28"/>
        <v>Hồ Chí Minh-Hồ Chí Minh</v>
      </c>
      <c r="H1835" t="str">
        <f>INDEX('Bảng Giá'!$N$2:$N$46,MATCH('References data'!G1835,'Bảng Giá'!$Q$2:$Q$46,0))</f>
        <v>Nội Tỉnh</v>
      </c>
    </row>
    <row r="1836" spans="1:8" x14ac:dyDescent="0.25">
      <c r="A1836" s="12" t="s">
        <v>3012</v>
      </c>
      <c r="B1836" t="s">
        <v>2648</v>
      </c>
      <c r="C1836" s="45" t="str">
        <f>INDEX('Bảng Giá'!$L$2:$L$64,MATCH(TRIM('References data'!B1836),'Bảng Giá'!$K$2:$K$64,0))</f>
        <v>Hồ Chí Minh</v>
      </c>
      <c r="D1836" s="43" t="s">
        <v>2653</v>
      </c>
      <c r="E1836" t="s">
        <v>2648</v>
      </c>
      <c r="F1836" t="str">
        <f>INDEX('Bảng Giá'!$L$2:$L$64,MATCH(TRIM('References data'!E1836),'Bảng Giá'!$K$2:$K$64,0))</f>
        <v>Hồ Chí Minh</v>
      </c>
      <c r="G1836" t="str">
        <f t="shared" si="28"/>
        <v>Hồ Chí Minh-Hồ Chí Minh</v>
      </c>
      <c r="H1836" t="str">
        <f>INDEX('Bảng Giá'!$N$2:$N$46,MATCH('References data'!G1836,'Bảng Giá'!$Q$2:$Q$46,0))</f>
        <v>Nội Tỉnh</v>
      </c>
    </row>
    <row r="1837" spans="1:8" x14ac:dyDescent="0.25">
      <c r="A1837" s="12" t="s">
        <v>3013</v>
      </c>
      <c r="B1837" t="s">
        <v>2648</v>
      </c>
      <c r="C1837" s="45" t="str">
        <f>INDEX('Bảng Giá'!$L$2:$L$64,MATCH(TRIM('References data'!B1837),'Bảng Giá'!$K$2:$K$64,0))</f>
        <v>Hồ Chí Minh</v>
      </c>
      <c r="D1837" s="43" t="s">
        <v>2653</v>
      </c>
      <c r="E1837" t="s">
        <v>2648</v>
      </c>
      <c r="F1837" t="str">
        <f>INDEX('Bảng Giá'!$L$2:$L$64,MATCH(TRIM('References data'!E1837),'Bảng Giá'!$K$2:$K$64,0))</f>
        <v>Hồ Chí Minh</v>
      </c>
      <c r="G1837" t="str">
        <f t="shared" si="28"/>
        <v>Hồ Chí Minh-Hồ Chí Minh</v>
      </c>
      <c r="H1837" t="str">
        <f>INDEX('Bảng Giá'!$N$2:$N$46,MATCH('References data'!G1837,'Bảng Giá'!$Q$2:$Q$46,0))</f>
        <v>Nội Tỉnh</v>
      </c>
    </row>
    <row r="1838" spans="1:8" x14ac:dyDescent="0.25">
      <c r="A1838" s="12" t="s">
        <v>3015</v>
      </c>
      <c r="B1838" t="s">
        <v>2648</v>
      </c>
      <c r="C1838" s="45" t="str">
        <f>INDEX('Bảng Giá'!$L$2:$L$64,MATCH(TRIM('References data'!B1838),'Bảng Giá'!$K$2:$K$64,0))</f>
        <v>Hồ Chí Minh</v>
      </c>
      <c r="D1838" s="43" t="s">
        <v>2653</v>
      </c>
      <c r="E1838" t="s">
        <v>2648</v>
      </c>
      <c r="F1838" t="str">
        <f>INDEX('Bảng Giá'!$L$2:$L$64,MATCH(TRIM('References data'!E1838),'Bảng Giá'!$K$2:$K$64,0))</f>
        <v>Hồ Chí Minh</v>
      </c>
      <c r="G1838" t="str">
        <f t="shared" si="28"/>
        <v>Hồ Chí Minh-Hồ Chí Minh</v>
      </c>
      <c r="H1838" t="str">
        <f>INDEX('Bảng Giá'!$N$2:$N$46,MATCH('References data'!G1838,'Bảng Giá'!$Q$2:$Q$46,0))</f>
        <v>Nội Tỉnh</v>
      </c>
    </row>
    <row r="1839" spans="1:8" x14ac:dyDescent="0.25">
      <c r="A1839" s="12" t="s">
        <v>2722</v>
      </c>
      <c r="B1839" t="s">
        <v>2648</v>
      </c>
      <c r="C1839" s="45" t="str">
        <f>INDEX('Bảng Giá'!$L$2:$L$64,MATCH(TRIM('References data'!B1839),'Bảng Giá'!$K$2:$K$64,0))</f>
        <v>Hồ Chí Minh</v>
      </c>
      <c r="D1839" s="43" t="s">
        <v>2653</v>
      </c>
      <c r="E1839" t="s">
        <v>2648</v>
      </c>
      <c r="F1839" t="str">
        <f>INDEX('Bảng Giá'!$L$2:$L$64,MATCH(TRIM('References data'!E1839),'Bảng Giá'!$K$2:$K$64,0))</f>
        <v>Hồ Chí Minh</v>
      </c>
      <c r="G1839" t="str">
        <f t="shared" si="28"/>
        <v>Hồ Chí Minh-Hồ Chí Minh</v>
      </c>
      <c r="H1839" t="str">
        <f>INDEX('Bảng Giá'!$N$2:$N$46,MATCH('References data'!G1839,'Bảng Giá'!$Q$2:$Q$46,0))</f>
        <v>Nội Tỉnh</v>
      </c>
    </row>
    <row r="1840" spans="1:8" x14ac:dyDescent="0.25">
      <c r="A1840" s="12" t="s">
        <v>2722</v>
      </c>
      <c r="B1840" t="s">
        <v>2648</v>
      </c>
      <c r="C1840" s="45" t="str">
        <f>INDEX('Bảng Giá'!$L$2:$L$64,MATCH(TRIM('References data'!B1840),'Bảng Giá'!$K$2:$K$64,0))</f>
        <v>Hồ Chí Minh</v>
      </c>
      <c r="D1840" s="43" t="s">
        <v>2653</v>
      </c>
      <c r="E1840" t="s">
        <v>2648</v>
      </c>
      <c r="F1840" t="str">
        <f>INDEX('Bảng Giá'!$L$2:$L$64,MATCH(TRIM('References data'!E1840),'Bảng Giá'!$K$2:$K$64,0))</f>
        <v>Hồ Chí Minh</v>
      </c>
      <c r="G1840" t="str">
        <f t="shared" si="28"/>
        <v>Hồ Chí Minh-Hồ Chí Minh</v>
      </c>
      <c r="H1840" t="str">
        <f>INDEX('Bảng Giá'!$N$2:$N$46,MATCH('References data'!G1840,'Bảng Giá'!$Q$2:$Q$46,0))</f>
        <v>Nội Tỉnh</v>
      </c>
    </row>
    <row r="1841" spans="1:8" x14ac:dyDescent="0.25">
      <c r="A1841" s="12" t="s">
        <v>2722</v>
      </c>
      <c r="B1841" t="s">
        <v>2648</v>
      </c>
      <c r="C1841" s="45" t="str">
        <f>INDEX('Bảng Giá'!$L$2:$L$64,MATCH(TRIM('References data'!B1841),'Bảng Giá'!$K$2:$K$64,0))</f>
        <v>Hồ Chí Minh</v>
      </c>
      <c r="D1841" s="43" t="s">
        <v>2653</v>
      </c>
      <c r="E1841" t="s">
        <v>2648</v>
      </c>
      <c r="F1841" t="str">
        <f>INDEX('Bảng Giá'!$L$2:$L$64,MATCH(TRIM('References data'!E1841),'Bảng Giá'!$K$2:$K$64,0))</f>
        <v>Hồ Chí Minh</v>
      </c>
      <c r="G1841" t="str">
        <f t="shared" si="28"/>
        <v>Hồ Chí Minh-Hồ Chí Minh</v>
      </c>
      <c r="H1841" t="str">
        <f>INDEX('Bảng Giá'!$N$2:$N$46,MATCH('References data'!G1841,'Bảng Giá'!$Q$2:$Q$46,0))</f>
        <v>Nội Tỉnh</v>
      </c>
    </row>
    <row r="1842" spans="1:8" x14ac:dyDescent="0.25">
      <c r="A1842" s="12" t="s">
        <v>2722</v>
      </c>
      <c r="B1842" t="s">
        <v>2648</v>
      </c>
      <c r="C1842" s="45" t="str">
        <f>INDEX('Bảng Giá'!$L$2:$L$64,MATCH(TRIM('References data'!B1842),'Bảng Giá'!$K$2:$K$64,0))</f>
        <v>Hồ Chí Minh</v>
      </c>
      <c r="D1842" s="43" t="s">
        <v>2653</v>
      </c>
      <c r="E1842" t="s">
        <v>2648</v>
      </c>
      <c r="F1842" t="str">
        <f>INDEX('Bảng Giá'!$L$2:$L$64,MATCH(TRIM('References data'!E1842),'Bảng Giá'!$K$2:$K$64,0))</f>
        <v>Hồ Chí Minh</v>
      </c>
      <c r="G1842" t="str">
        <f t="shared" si="28"/>
        <v>Hồ Chí Minh-Hồ Chí Minh</v>
      </c>
      <c r="H1842" t="str">
        <f>INDEX('Bảng Giá'!$N$2:$N$46,MATCH('References data'!G1842,'Bảng Giá'!$Q$2:$Q$46,0))</f>
        <v>Nội Tỉnh</v>
      </c>
    </row>
    <row r="1843" spans="1:8" x14ac:dyDescent="0.25">
      <c r="A1843" s="12" t="s">
        <v>2782</v>
      </c>
      <c r="B1843" t="s">
        <v>2648</v>
      </c>
      <c r="C1843" s="45" t="str">
        <f>INDEX('Bảng Giá'!$L$2:$L$64,MATCH(TRIM('References data'!B1843),'Bảng Giá'!$K$2:$K$64,0))</f>
        <v>Hồ Chí Minh</v>
      </c>
      <c r="D1843" s="43" t="s">
        <v>2653</v>
      </c>
      <c r="E1843" t="s">
        <v>2648</v>
      </c>
      <c r="F1843" t="str">
        <f>INDEX('Bảng Giá'!$L$2:$L$64,MATCH(TRIM('References data'!E1843),'Bảng Giá'!$K$2:$K$64,0))</f>
        <v>Hồ Chí Minh</v>
      </c>
      <c r="G1843" t="str">
        <f t="shared" si="28"/>
        <v>Hồ Chí Minh-Hồ Chí Minh</v>
      </c>
      <c r="H1843" t="str">
        <f>INDEX('Bảng Giá'!$N$2:$N$46,MATCH('References data'!G1843,'Bảng Giá'!$Q$2:$Q$46,0))</f>
        <v>Nội Tỉnh</v>
      </c>
    </row>
    <row r="1844" spans="1:8" x14ac:dyDescent="0.25">
      <c r="A1844" s="12" t="s">
        <v>2672</v>
      </c>
      <c r="B1844" t="s">
        <v>2648</v>
      </c>
      <c r="C1844" s="45" t="str">
        <f>INDEX('Bảng Giá'!$L$2:$L$64,MATCH(TRIM('References data'!B1844),'Bảng Giá'!$K$2:$K$64,0))</f>
        <v>Hồ Chí Minh</v>
      </c>
      <c r="D1844" s="43" t="s">
        <v>2653</v>
      </c>
      <c r="E1844" t="s">
        <v>2648</v>
      </c>
      <c r="F1844" t="str">
        <f>INDEX('Bảng Giá'!$L$2:$L$64,MATCH(TRIM('References data'!E1844),'Bảng Giá'!$K$2:$K$64,0))</f>
        <v>Hồ Chí Minh</v>
      </c>
      <c r="G1844" t="str">
        <f t="shared" si="28"/>
        <v>Hồ Chí Minh-Hồ Chí Minh</v>
      </c>
      <c r="H1844" t="str">
        <f>INDEX('Bảng Giá'!$N$2:$N$46,MATCH('References data'!G1844,'Bảng Giá'!$Q$2:$Q$46,0))</f>
        <v>Nội Tỉnh</v>
      </c>
    </row>
    <row r="1845" spans="1:8" x14ac:dyDescent="0.25">
      <c r="A1845" s="12" t="s">
        <v>3013</v>
      </c>
      <c r="B1845" t="s">
        <v>2648</v>
      </c>
      <c r="C1845" s="45" t="str">
        <f>INDEX('Bảng Giá'!$L$2:$L$64,MATCH(TRIM('References data'!B1845),'Bảng Giá'!$K$2:$K$64,0))</f>
        <v>Hồ Chí Minh</v>
      </c>
      <c r="D1845" s="43" t="s">
        <v>2653</v>
      </c>
      <c r="E1845" t="s">
        <v>2648</v>
      </c>
      <c r="F1845" t="str">
        <f>INDEX('Bảng Giá'!$L$2:$L$64,MATCH(TRIM('References data'!E1845),'Bảng Giá'!$K$2:$K$64,0))</f>
        <v>Hồ Chí Minh</v>
      </c>
      <c r="G1845" t="str">
        <f t="shared" si="28"/>
        <v>Hồ Chí Minh-Hồ Chí Minh</v>
      </c>
      <c r="H1845" t="str">
        <f>INDEX('Bảng Giá'!$N$2:$N$46,MATCH('References data'!G1845,'Bảng Giá'!$Q$2:$Q$46,0))</f>
        <v>Nội Tỉnh</v>
      </c>
    </row>
    <row r="1846" spans="1:8" x14ac:dyDescent="0.25">
      <c r="A1846" s="12" t="s">
        <v>3011</v>
      </c>
      <c r="B1846" t="s">
        <v>2648</v>
      </c>
      <c r="C1846" s="45" t="str">
        <f>INDEX('Bảng Giá'!$L$2:$L$64,MATCH(TRIM('References data'!B1846),'Bảng Giá'!$K$2:$K$64,0))</f>
        <v>Hồ Chí Minh</v>
      </c>
      <c r="D1846" s="43" t="s">
        <v>2778</v>
      </c>
      <c r="E1846" t="s">
        <v>2648</v>
      </c>
      <c r="F1846" t="str">
        <f>INDEX('Bảng Giá'!$L$2:$L$64,MATCH(TRIM('References data'!E1846),'Bảng Giá'!$K$2:$K$64,0))</f>
        <v>Hồ Chí Minh</v>
      </c>
      <c r="G1846" t="str">
        <f t="shared" si="28"/>
        <v>Hồ Chí Minh-Hồ Chí Minh</v>
      </c>
      <c r="H1846" t="str">
        <f>INDEX('Bảng Giá'!$N$2:$N$46,MATCH('References data'!G1846,'Bảng Giá'!$Q$2:$Q$46,0))</f>
        <v>Nội Tỉnh</v>
      </c>
    </row>
    <row r="1847" spans="1:8" x14ac:dyDescent="0.25">
      <c r="A1847" s="12" t="s">
        <v>2722</v>
      </c>
      <c r="B1847" t="s">
        <v>2648</v>
      </c>
      <c r="C1847" s="45" t="str">
        <f>INDEX('Bảng Giá'!$L$2:$L$64,MATCH(TRIM('References data'!B1847),'Bảng Giá'!$K$2:$K$64,0))</f>
        <v>Hồ Chí Minh</v>
      </c>
      <c r="D1847" s="43" t="s">
        <v>2653</v>
      </c>
      <c r="E1847" t="s">
        <v>2648</v>
      </c>
      <c r="F1847" t="str">
        <f>INDEX('Bảng Giá'!$L$2:$L$64,MATCH(TRIM('References data'!E1847),'Bảng Giá'!$K$2:$K$64,0))</f>
        <v>Hồ Chí Minh</v>
      </c>
      <c r="G1847" t="str">
        <f t="shared" si="28"/>
        <v>Hồ Chí Minh-Hồ Chí Minh</v>
      </c>
      <c r="H1847" t="str">
        <f>INDEX('Bảng Giá'!$N$2:$N$46,MATCH('References data'!G1847,'Bảng Giá'!$Q$2:$Q$46,0))</f>
        <v>Nội Tỉnh</v>
      </c>
    </row>
    <row r="1848" spans="1:8" x14ac:dyDescent="0.25">
      <c r="A1848" s="12" t="s">
        <v>2737</v>
      </c>
      <c r="B1848" t="s">
        <v>2648</v>
      </c>
      <c r="C1848" s="45" t="str">
        <f>INDEX('Bảng Giá'!$L$2:$L$64,MATCH(TRIM('References data'!B1848),'Bảng Giá'!$K$2:$K$64,0))</f>
        <v>Hồ Chí Minh</v>
      </c>
      <c r="D1848" s="43" t="s">
        <v>2653</v>
      </c>
      <c r="E1848" t="s">
        <v>2648</v>
      </c>
      <c r="F1848" t="str">
        <f>INDEX('Bảng Giá'!$L$2:$L$64,MATCH(TRIM('References data'!E1848),'Bảng Giá'!$K$2:$K$64,0))</f>
        <v>Hồ Chí Minh</v>
      </c>
      <c r="G1848" t="str">
        <f t="shared" si="28"/>
        <v>Hồ Chí Minh-Hồ Chí Minh</v>
      </c>
      <c r="H1848" t="str">
        <f>INDEX('Bảng Giá'!$N$2:$N$46,MATCH('References data'!G1848,'Bảng Giá'!$Q$2:$Q$46,0))</f>
        <v>Nội Tỉnh</v>
      </c>
    </row>
    <row r="1849" spans="1:8" x14ac:dyDescent="0.25">
      <c r="A1849" s="12" t="s">
        <v>3015</v>
      </c>
      <c r="B1849" t="s">
        <v>2648</v>
      </c>
      <c r="C1849" s="45" t="str">
        <f>INDEX('Bảng Giá'!$L$2:$L$64,MATCH(TRIM('References data'!B1849),'Bảng Giá'!$K$2:$K$64,0))</f>
        <v>Hồ Chí Minh</v>
      </c>
      <c r="D1849" s="43" t="s">
        <v>2653</v>
      </c>
      <c r="E1849" t="s">
        <v>2648</v>
      </c>
      <c r="F1849" t="str">
        <f>INDEX('Bảng Giá'!$L$2:$L$64,MATCH(TRIM('References data'!E1849),'Bảng Giá'!$K$2:$K$64,0))</f>
        <v>Hồ Chí Minh</v>
      </c>
      <c r="G1849" t="str">
        <f t="shared" si="28"/>
        <v>Hồ Chí Minh-Hồ Chí Minh</v>
      </c>
      <c r="H1849" t="str">
        <f>INDEX('Bảng Giá'!$N$2:$N$46,MATCH('References data'!G1849,'Bảng Giá'!$Q$2:$Q$46,0))</f>
        <v>Nội Tỉnh</v>
      </c>
    </row>
    <row r="1850" spans="1:8" x14ac:dyDescent="0.25">
      <c r="A1850" s="12" t="s">
        <v>3013</v>
      </c>
      <c r="B1850" t="s">
        <v>2648</v>
      </c>
      <c r="C1850" s="45" t="str">
        <f>INDEX('Bảng Giá'!$L$2:$L$64,MATCH(TRIM('References data'!B1850),'Bảng Giá'!$K$2:$K$64,0))</f>
        <v>Hồ Chí Minh</v>
      </c>
      <c r="D1850" s="43" t="s">
        <v>2653</v>
      </c>
      <c r="E1850" t="s">
        <v>2648</v>
      </c>
      <c r="F1850" t="str">
        <f>INDEX('Bảng Giá'!$L$2:$L$64,MATCH(TRIM('References data'!E1850),'Bảng Giá'!$K$2:$K$64,0))</f>
        <v>Hồ Chí Minh</v>
      </c>
      <c r="G1850" t="str">
        <f t="shared" si="28"/>
        <v>Hồ Chí Minh-Hồ Chí Minh</v>
      </c>
      <c r="H1850" t="str">
        <f>INDEX('Bảng Giá'!$N$2:$N$46,MATCH('References data'!G1850,'Bảng Giá'!$Q$2:$Q$46,0))</f>
        <v>Nội Tỉnh</v>
      </c>
    </row>
    <row r="1851" spans="1:8" x14ac:dyDescent="0.25">
      <c r="A1851" s="12" t="s">
        <v>3015</v>
      </c>
      <c r="B1851" t="s">
        <v>2648</v>
      </c>
      <c r="C1851" s="45" t="str">
        <f>INDEX('Bảng Giá'!$L$2:$L$64,MATCH(TRIM('References data'!B1851),'Bảng Giá'!$K$2:$K$64,0))</f>
        <v>Hồ Chí Minh</v>
      </c>
      <c r="D1851" s="43" t="s">
        <v>2653</v>
      </c>
      <c r="E1851" t="s">
        <v>2648</v>
      </c>
      <c r="F1851" t="str">
        <f>INDEX('Bảng Giá'!$L$2:$L$64,MATCH(TRIM('References data'!E1851),'Bảng Giá'!$K$2:$K$64,0))</f>
        <v>Hồ Chí Minh</v>
      </c>
      <c r="G1851" t="str">
        <f t="shared" si="28"/>
        <v>Hồ Chí Minh-Hồ Chí Minh</v>
      </c>
      <c r="H1851" t="str">
        <f>INDEX('Bảng Giá'!$N$2:$N$46,MATCH('References data'!G1851,'Bảng Giá'!$Q$2:$Q$46,0))</f>
        <v>Nội Tỉnh</v>
      </c>
    </row>
    <row r="1852" spans="1:8" x14ac:dyDescent="0.25">
      <c r="A1852" s="12" t="s">
        <v>3015</v>
      </c>
      <c r="B1852" t="s">
        <v>2648</v>
      </c>
      <c r="C1852" s="45" t="str">
        <f>INDEX('Bảng Giá'!$L$2:$L$64,MATCH(TRIM('References data'!B1852),'Bảng Giá'!$K$2:$K$64,0))</f>
        <v>Hồ Chí Minh</v>
      </c>
      <c r="D1852" s="43" t="s">
        <v>2653</v>
      </c>
      <c r="E1852" t="s">
        <v>2648</v>
      </c>
      <c r="F1852" t="str">
        <f>INDEX('Bảng Giá'!$L$2:$L$64,MATCH(TRIM('References data'!E1852),'Bảng Giá'!$K$2:$K$64,0))</f>
        <v>Hồ Chí Minh</v>
      </c>
      <c r="G1852" t="str">
        <f t="shared" si="28"/>
        <v>Hồ Chí Minh-Hồ Chí Minh</v>
      </c>
      <c r="H1852" t="str">
        <f>INDEX('Bảng Giá'!$N$2:$N$46,MATCH('References data'!G1852,'Bảng Giá'!$Q$2:$Q$46,0))</f>
        <v>Nội Tỉnh</v>
      </c>
    </row>
    <row r="1853" spans="1:8" x14ac:dyDescent="0.25">
      <c r="A1853" s="12" t="s">
        <v>2782</v>
      </c>
      <c r="B1853" t="s">
        <v>2648</v>
      </c>
      <c r="C1853" s="45" t="str">
        <f>INDEX('Bảng Giá'!$L$2:$L$64,MATCH(TRIM('References data'!B1853),'Bảng Giá'!$K$2:$K$64,0))</f>
        <v>Hồ Chí Minh</v>
      </c>
      <c r="D1853" s="43" t="s">
        <v>2653</v>
      </c>
      <c r="E1853" t="s">
        <v>2648</v>
      </c>
      <c r="F1853" t="str">
        <f>INDEX('Bảng Giá'!$L$2:$L$64,MATCH(TRIM('References data'!E1853),'Bảng Giá'!$K$2:$K$64,0))</f>
        <v>Hồ Chí Minh</v>
      </c>
      <c r="G1853" t="str">
        <f t="shared" si="28"/>
        <v>Hồ Chí Minh-Hồ Chí Minh</v>
      </c>
      <c r="H1853" t="str">
        <f>INDEX('Bảng Giá'!$N$2:$N$46,MATCH('References data'!G1853,'Bảng Giá'!$Q$2:$Q$46,0))</f>
        <v>Nội Tỉnh</v>
      </c>
    </row>
    <row r="1854" spans="1:8" x14ac:dyDescent="0.25">
      <c r="A1854" s="12" t="s">
        <v>3019</v>
      </c>
      <c r="B1854" t="s">
        <v>2648</v>
      </c>
      <c r="C1854" s="45" t="str">
        <f>INDEX('Bảng Giá'!$L$2:$L$64,MATCH(TRIM('References data'!B1854),'Bảng Giá'!$K$2:$K$64,0))</f>
        <v>Hồ Chí Minh</v>
      </c>
      <c r="D1854" s="43" t="s">
        <v>2653</v>
      </c>
      <c r="E1854" t="s">
        <v>2648</v>
      </c>
      <c r="F1854" t="str">
        <f>INDEX('Bảng Giá'!$L$2:$L$64,MATCH(TRIM('References data'!E1854),'Bảng Giá'!$K$2:$K$64,0))</f>
        <v>Hồ Chí Minh</v>
      </c>
      <c r="G1854" t="str">
        <f t="shared" si="28"/>
        <v>Hồ Chí Minh-Hồ Chí Minh</v>
      </c>
      <c r="H1854" t="str">
        <f>INDEX('Bảng Giá'!$N$2:$N$46,MATCH('References data'!G1854,'Bảng Giá'!$Q$2:$Q$46,0))</f>
        <v>Nội Tỉnh</v>
      </c>
    </row>
    <row r="1855" spans="1:8" x14ac:dyDescent="0.25">
      <c r="A1855" s="12" t="s">
        <v>2653</v>
      </c>
      <c r="B1855" t="s">
        <v>2648</v>
      </c>
      <c r="C1855" s="45" t="str">
        <f>INDEX('Bảng Giá'!$L$2:$L$64,MATCH(TRIM('References data'!B1855),'Bảng Giá'!$K$2:$K$64,0))</f>
        <v>Hồ Chí Minh</v>
      </c>
      <c r="D1855" s="43" t="s">
        <v>2653</v>
      </c>
      <c r="E1855" t="s">
        <v>2648</v>
      </c>
      <c r="F1855" t="str">
        <f>INDEX('Bảng Giá'!$L$2:$L$64,MATCH(TRIM('References data'!E1855),'Bảng Giá'!$K$2:$K$64,0))</f>
        <v>Hồ Chí Minh</v>
      </c>
      <c r="G1855" t="str">
        <f t="shared" si="28"/>
        <v>Hồ Chí Minh-Hồ Chí Minh</v>
      </c>
      <c r="H1855" t="str">
        <f>INDEX('Bảng Giá'!$N$2:$N$46,MATCH('References data'!G1855,'Bảng Giá'!$Q$2:$Q$46,0))</f>
        <v>Nội Tỉnh</v>
      </c>
    </row>
    <row r="1856" spans="1:8" x14ac:dyDescent="0.25">
      <c r="A1856" s="12" t="s">
        <v>2722</v>
      </c>
      <c r="B1856" t="s">
        <v>2648</v>
      </c>
      <c r="C1856" s="45" t="str">
        <f>INDEX('Bảng Giá'!$L$2:$L$64,MATCH(TRIM('References data'!B1856),'Bảng Giá'!$K$2:$K$64,0))</f>
        <v>Hồ Chí Minh</v>
      </c>
      <c r="D1856" s="43" t="s">
        <v>2653</v>
      </c>
      <c r="E1856" t="s">
        <v>2648</v>
      </c>
      <c r="F1856" t="str">
        <f>INDEX('Bảng Giá'!$L$2:$L$64,MATCH(TRIM('References data'!E1856),'Bảng Giá'!$K$2:$K$64,0))</f>
        <v>Hồ Chí Minh</v>
      </c>
      <c r="G1856" t="str">
        <f t="shared" si="28"/>
        <v>Hồ Chí Minh-Hồ Chí Minh</v>
      </c>
      <c r="H1856" t="str">
        <f>INDEX('Bảng Giá'!$N$2:$N$46,MATCH('References data'!G1856,'Bảng Giá'!$Q$2:$Q$46,0))</f>
        <v>Nội Tỉnh</v>
      </c>
    </row>
    <row r="1857" spans="1:8" x14ac:dyDescent="0.25">
      <c r="A1857" s="12" t="s">
        <v>2672</v>
      </c>
      <c r="B1857" t="s">
        <v>2648</v>
      </c>
      <c r="C1857" s="45" t="str">
        <f>INDEX('Bảng Giá'!$L$2:$L$64,MATCH(TRIM('References data'!B1857),'Bảng Giá'!$K$2:$K$64,0))</f>
        <v>Hồ Chí Minh</v>
      </c>
      <c r="D1857" s="43" t="s">
        <v>2653</v>
      </c>
      <c r="E1857" t="s">
        <v>2648</v>
      </c>
      <c r="F1857" t="str">
        <f>INDEX('Bảng Giá'!$L$2:$L$64,MATCH(TRIM('References data'!E1857),'Bảng Giá'!$K$2:$K$64,0))</f>
        <v>Hồ Chí Minh</v>
      </c>
      <c r="G1857" t="str">
        <f t="shared" si="28"/>
        <v>Hồ Chí Minh-Hồ Chí Minh</v>
      </c>
      <c r="H1857" t="str">
        <f>INDEX('Bảng Giá'!$N$2:$N$46,MATCH('References data'!G1857,'Bảng Giá'!$Q$2:$Q$46,0))</f>
        <v>Nội Tỉnh</v>
      </c>
    </row>
    <row r="1858" spans="1:8" x14ac:dyDescent="0.25">
      <c r="A1858" s="12" t="s">
        <v>3016</v>
      </c>
      <c r="B1858" t="s">
        <v>2648</v>
      </c>
      <c r="C1858" s="45" t="str">
        <f>INDEX('Bảng Giá'!$L$2:$L$64,MATCH(TRIM('References data'!B1858),'Bảng Giá'!$K$2:$K$64,0))</f>
        <v>Hồ Chí Minh</v>
      </c>
      <c r="D1858" s="43" t="s">
        <v>2653</v>
      </c>
      <c r="E1858" t="s">
        <v>2648</v>
      </c>
      <c r="F1858" t="str">
        <f>INDEX('Bảng Giá'!$L$2:$L$64,MATCH(TRIM('References data'!E1858),'Bảng Giá'!$K$2:$K$64,0))</f>
        <v>Hồ Chí Minh</v>
      </c>
      <c r="G1858" t="str">
        <f t="shared" si="28"/>
        <v>Hồ Chí Minh-Hồ Chí Minh</v>
      </c>
      <c r="H1858" t="str">
        <f>INDEX('Bảng Giá'!$N$2:$N$46,MATCH('References data'!G1858,'Bảng Giá'!$Q$2:$Q$46,0))</f>
        <v>Nội Tỉnh</v>
      </c>
    </row>
    <row r="1859" spans="1:8" x14ac:dyDescent="0.25">
      <c r="A1859" s="12" t="s">
        <v>3016</v>
      </c>
      <c r="B1859" t="s">
        <v>2648</v>
      </c>
      <c r="C1859" s="45" t="str">
        <f>INDEX('Bảng Giá'!$L$2:$L$64,MATCH(TRIM('References data'!B1859),'Bảng Giá'!$K$2:$K$64,0))</f>
        <v>Hồ Chí Minh</v>
      </c>
      <c r="D1859" s="43" t="s">
        <v>2653</v>
      </c>
      <c r="E1859" t="s">
        <v>2648</v>
      </c>
      <c r="F1859" t="str">
        <f>INDEX('Bảng Giá'!$L$2:$L$64,MATCH(TRIM('References data'!E1859),'Bảng Giá'!$K$2:$K$64,0))</f>
        <v>Hồ Chí Minh</v>
      </c>
      <c r="G1859" t="str">
        <f t="shared" si="28"/>
        <v>Hồ Chí Minh-Hồ Chí Minh</v>
      </c>
      <c r="H1859" t="str">
        <f>INDEX('Bảng Giá'!$N$2:$N$46,MATCH('References data'!G1859,'Bảng Giá'!$Q$2:$Q$46,0))</f>
        <v>Nội Tỉnh</v>
      </c>
    </row>
    <row r="1860" spans="1:8" x14ac:dyDescent="0.25">
      <c r="A1860" s="12" t="s">
        <v>3016</v>
      </c>
      <c r="B1860" t="s">
        <v>2648</v>
      </c>
      <c r="C1860" s="45" t="str">
        <f>INDEX('Bảng Giá'!$L$2:$L$64,MATCH(TRIM('References data'!B1860),'Bảng Giá'!$K$2:$K$64,0))</f>
        <v>Hồ Chí Minh</v>
      </c>
      <c r="D1860" s="43" t="s">
        <v>2653</v>
      </c>
      <c r="E1860" t="s">
        <v>2648</v>
      </c>
      <c r="F1860" t="str">
        <f>INDEX('Bảng Giá'!$L$2:$L$64,MATCH(TRIM('References data'!E1860),'Bảng Giá'!$K$2:$K$64,0))</f>
        <v>Hồ Chí Minh</v>
      </c>
      <c r="G1860" t="str">
        <f t="shared" ref="G1860:G1923" si="29">C1860&amp;"-"&amp;F1860</f>
        <v>Hồ Chí Minh-Hồ Chí Minh</v>
      </c>
      <c r="H1860" t="str">
        <f>INDEX('Bảng Giá'!$N$2:$N$46,MATCH('References data'!G1860,'Bảng Giá'!$Q$2:$Q$46,0))</f>
        <v>Nội Tỉnh</v>
      </c>
    </row>
    <row r="1861" spans="1:8" x14ac:dyDescent="0.25">
      <c r="A1861" s="12" t="s">
        <v>2737</v>
      </c>
      <c r="B1861" t="s">
        <v>2648</v>
      </c>
      <c r="C1861" s="45" t="str">
        <f>INDEX('Bảng Giá'!$L$2:$L$64,MATCH(TRIM('References data'!B1861),'Bảng Giá'!$K$2:$K$64,0))</f>
        <v>Hồ Chí Minh</v>
      </c>
      <c r="D1861" s="43" t="s">
        <v>2653</v>
      </c>
      <c r="E1861" t="s">
        <v>2648</v>
      </c>
      <c r="F1861" t="str">
        <f>INDEX('Bảng Giá'!$L$2:$L$64,MATCH(TRIM('References data'!E1861),'Bảng Giá'!$K$2:$K$64,0))</f>
        <v>Hồ Chí Minh</v>
      </c>
      <c r="G1861" t="str">
        <f t="shared" si="29"/>
        <v>Hồ Chí Minh-Hồ Chí Minh</v>
      </c>
      <c r="H1861" t="str">
        <f>INDEX('Bảng Giá'!$N$2:$N$46,MATCH('References data'!G1861,'Bảng Giá'!$Q$2:$Q$46,0))</f>
        <v>Nội Tỉnh</v>
      </c>
    </row>
    <row r="1862" spans="1:8" x14ac:dyDescent="0.25">
      <c r="A1862" s="12" t="s">
        <v>2647</v>
      </c>
      <c r="B1862" t="s">
        <v>2648</v>
      </c>
      <c r="C1862" s="45" t="str">
        <f>INDEX('Bảng Giá'!$L$2:$L$64,MATCH(TRIM('References data'!B1862),'Bảng Giá'!$K$2:$K$64,0))</f>
        <v>Hồ Chí Minh</v>
      </c>
      <c r="D1862" s="43" t="s">
        <v>2653</v>
      </c>
      <c r="E1862" t="s">
        <v>2648</v>
      </c>
      <c r="F1862" t="str">
        <f>INDEX('Bảng Giá'!$L$2:$L$64,MATCH(TRIM('References data'!E1862),'Bảng Giá'!$K$2:$K$64,0))</f>
        <v>Hồ Chí Minh</v>
      </c>
      <c r="G1862" t="str">
        <f t="shared" si="29"/>
        <v>Hồ Chí Minh-Hồ Chí Minh</v>
      </c>
      <c r="H1862" t="str">
        <f>INDEX('Bảng Giá'!$N$2:$N$46,MATCH('References data'!G1862,'Bảng Giá'!$Q$2:$Q$46,0))</f>
        <v>Nội Tỉnh</v>
      </c>
    </row>
    <row r="1863" spans="1:8" x14ac:dyDescent="0.25">
      <c r="A1863" s="12" t="s">
        <v>2647</v>
      </c>
      <c r="B1863" t="s">
        <v>2648</v>
      </c>
      <c r="C1863" s="45" t="str">
        <f>INDEX('Bảng Giá'!$L$2:$L$64,MATCH(TRIM('References data'!B1863),'Bảng Giá'!$K$2:$K$64,0))</f>
        <v>Hồ Chí Minh</v>
      </c>
      <c r="D1863" s="43" t="s">
        <v>2653</v>
      </c>
      <c r="E1863" t="s">
        <v>2648</v>
      </c>
      <c r="F1863" t="str">
        <f>INDEX('Bảng Giá'!$L$2:$L$64,MATCH(TRIM('References data'!E1863),'Bảng Giá'!$K$2:$K$64,0))</f>
        <v>Hồ Chí Minh</v>
      </c>
      <c r="G1863" t="str">
        <f t="shared" si="29"/>
        <v>Hồ Chí Minh-Hồ Chí Minh</v>
      </c>
      <c r="H1863" t="str">
        <f>INDEX('Bảng Giá'!$N$2:$N$46,MATCH('References data'!G1863,'Bảng Giá'!$Q$2:$Q$46,0))</f>
        <v>Nội Tỉnh</v>
      </c>
    </row>
    <row r="1864" spans="1:8" x14ac:dyDescent="0.25">
      <c r="A1864" s="12" t="s">
        <v>2739</v>
      </c>
      <c r="B1864" t="s">
        <v>2648</v>
      </c>
      <c r="C1864" s="45" t="str">
        <f>INDEX('Bảng Giá'!$L$2:$L$64,MATCH(TRIM('References data'!B1864),'Bảng Giá'!$K$2:$K$64,0))</f>
        <v>Hồ Chí Minh</v>
      </c>
      <c r="D1864" s="43" t="s">
        <v>2653</v>
      </c>
      <c r="E1864" t="s">
        <v>2648</v>
      </c>
      <c r="F1864" t="str">
        <f>INDEX('Bảng Giá'!$L$2:$L$64,MATCH(TRIM('References data'!E1864),'Bảng Giá'!$K$2:$K$64,0))</f>
        <v>Hồ Chí Minh</v>
      </c>
      <c r="G1864" t="str">
        <f t="shared" si="29"/>
        <v>Hồ Chí Minh-Hồ Chí Minh</v>
      </c>
      <c r="H1864" t="str">
        <f>INDEX('Bảng Giá'!$N$2:$N$46,MATCH('References data'!G1864,'Bảng Giá'!$Q$2:$Q$46,0))</f>
        <v>Nội Tỉnh</v>
      </c>
    </row>
    <row r="1865" spans="1:8" x14ac:dyDescent="0.25">
      <c r="A1865" s="12" t="s">
        <v>3015</v>
      </c>
      <c r="B1865" t="s">
        <v>2648</v>
      </c>
      <c r="C1865" s="45" t="str">
        <f>INDEX('Bảng Giá'!$L$2:$L$64,MATCH(TRIM('References data'!B1865),'Bảng Giá'!$K$2:$K$64,0))</f>
        <v>Hồ Chí Minh</v>
      </c>
      <c r="D1865" s="43" t="s">
        <v>2653</v>
      </c>
      <c r="E1865" t="s">
        <v>2648</v>
      </c>
      <c r="F1865" t="str">
        <f>INDEX('Bảng Giá'!$L$2:$L$64,MATCH(TRIM('References data'!E1865),'Bảng Giá'!$K$2:$K$64,0))</f>
        <v>Hồ Chí Minh</v>
      </c>
      <c r="G1865" t="str">
        <f t="shared" si="29"/>
        <v>Hồ Chí Minh-Hồ Chí Minh</v>
      </c>
      <c r="H1865" t="str">
        <f>INDEX('Bảng Giá'!$N$2:$N$46,MATCH('References data'!G1865,'Bảng Giá'!$Q$2:$Q$46,0))</f>
        <v>Nội Tỉnh</v>
      </c>
    </row>
    <row r="1866" spans="1:8" x14ac:dyDescent="0.25">
      <c r="A1866" s="12" t="s">
        <v>3015</v>
      </c>
      <c r="B1866" t="s">
        <v>2648</v>
      </c>
      <c r="C1866" s="45" t="str">
        <f>INDEX('Bảng Giá'!$L$2:$L$64,MATCH(TRIM('References data'!B1866),'Bảng Giá'!$K$2:$K$64,0))</f>
        <v>Hồ Chí Minh</v>
      </c>
      <c r="D1866" s="43" t="s">
        <v>2653</v>
      </c>
      <c r="E1866" t="s">
        <v>2648</v>
      </c>
      <c r="F1866" t="str">
        <f>INDEX('Bảng Giá'!$L$2:$L$64,MATCH(TRIM('References data'!E1866),'Bảng Giá'!$K$2:$K$64,0))</f>
        <v>Hồ Chí Minh</v>
      </c>
      <c r="G1866" t="str">
        <f t="shared" si="29"/>
        <v>Hồ Chí Minh-Hồ Chí Minh</v>
      </c>
      <c r="H1866" t="str">
        <f>INDEX('Bảng Giá'!$N$2:$N$46,MATCH('References data'!G1866,'Bảng Giá'!$Q$2:$Q$46,0))</f>
        <v>Nội Tỉnh</v>
      </c>
    </row>
    <row r="1867" spans="1:8" x14ac:dyDescent="0.25">
      <c r="A1867" s="12" t="s">
        <v>3012</v>
      </c>
      <c r="B1867" t="s">
        <v>2648</v>
      </c>
      <c r="C1867" s="45" t="str">
        <f>INDEX('Bảng Giá'!$L$2:$L$64,MATCH(TRIM('References data'!B1867),'Bảng Giá'!$K$2:$K$64,0))</f>
        <v>Hồ Chí Minh</v>
      </c>
      <c r="D1867" s="43" t="s">
        <v>2653</v>
      </c>
      <c r="E1867" t="s">
        <v>2648</v>
      </c>
      <c r="F1867" t="str">
        <f>INDEX('Bảng Giá'!$L$2:$L$64,MATCH(TRIM('References data'!E1867),'Bảng Giá'!$K$2:$K$64,0))</f>
        <v>Hồ Chí Minh</v>
      </c>
      <c r="G1867" t="str">
        <f t="shared" si="29"/>
        <v>Hồ Chí Minh-Hồ Chí Minh</v>
      </c>
      <c r="H1867" t="str">
        <f>INDEX('Bảng Giá'!$N$2:$N$46,MATCH('References data'!G1867,'Bảng Giá'!$Q$2:$Q$46,0))</f>
        <v>Nội Tỉnh</v>
      </c>
    </row>
    <row r="1868" spans="1:8" x14ac:dyDescent="0.25">
      <c r="A1868" s="12" t="s">
        <v>2737</v>
      </c>
      <c r="B1868" t="s">
        <v>2648</v>
      </c>
      <c r="C1868" s="45" t="str">
        <f>INDEX('Bảng Giá'!$L$2:$L$64,MATCH(TRIM('References data'!B1868),'Bảng Giá'!$K$2:$K$64,0))</f>
        <v>Hồ Chí Minh</v>
      </c>
      <c r="D1868" s="43" t="s">
        <v>2653</v>
      </c>
      <c r="E1868" t="s">
        <v>2648</v>
      </c>
      <c r="F1868" t="str">
        <f>INDEX('Bảng Giá'!$L$2:$L$64,MATCH(TRIM('References data'!E1868),'Bảng Giá'!$K$2:$K$64,0))</f>
        <v>Hồ Chí Minh</v>
      </c>
      <c r="G1868" t="str">
        <f t="shared" si="29"/>
        <v>Hồ Chí Minh-Hồ Chí Minh</v>
      </c>
      <c r="H1868" t="str">
        <f>INDEX('Bảng Giá'!$N$2:$N$46,MATCH('References data'!G1868,'Bảng Giá'!$Q$2:$Q$46,0))</f>
        <v>Nội Tỉnh</v>
      </c>
    </row>
    <row r="1869" spans="1:8" x14ac:dyDescent="0.25">
      <c r="A1869" s="12" t="s">
        <v>3018</v>
      </c>
      <c r="B1869" t="s">
        <v>2648</v>
      </c>
      <c r="C1869" s="45" t="str">
        <f>INDEX('Bảng Giá'!$L$2:$L$64,MATCH(TRIM('References data'!B1869),'Bảng Giá'!$K$2:$K$64,0))</f>
        <v>Hồ Chí Minh</v>
      </c>
      <c r="D1869" s="43" t="s">
        <v>2653</v>
      </c>
      <c r="E1869" t="s">
        <v>2648</v>
      </c>
      <c r="F1869" t="str">
        <f>INDEX('Bảng Giá'!$L$2:$L$64,MATCH(TRIM('References data'!E1869),'Bảng Giá'!$K$2:$K$64,0))</f>
        <v>Hồ Chí Minh</v>
      </c>
      <c r="G1869" t="str">
        <f t="shared" si="29"/>
        <v>Hồ Chí Minh-Hồ Chí Minh</v>
      </c>
      <c r="H1869" t="str">
        <f>INDEX('Bảng Giá'!$N$2:$N$46,MATCH('References data'!G1869,'Bảng Giá'!$Q$2:$Q$46,0))</f>
        <v>Nội Tỉnh</v>
      </c>
    </row>
    <row r="1870" spans="1:8" x14ac:dyDescent="0.25">
      <c r="A1870" s="12" t="s">
        <v>2778</v>
      </c>
      <c r="B1870" t="s">
        <v>2648</v>
      </c>
      <c r="C1870" s="45" t="str">
        <f>INDEX('Bảng Giá'!$L$2:$L$64,MATCH(TRIM('References data'!B1870),'Bảng Giá'!$K$2:$K$64,0))</f>
        <v>Hồ Chí Minh</v>
      </c>
      <c r="D1870" s="43" t="s">
        <v>2653</v>
      </c>
      <c r="E1870" t="s">
        <v>2648</v>
      </c>
      <c r="F1870" t="str">
        <f>INDEX('Bảng Giá'!$L$2:$L$64,MATCH(TRIM('References data'!E1870),'Bảng Giá'!$K$2:$K$64,0))</f>
        <v>Hồ Chí Minh</v>
      </c>
      <c r="G1870" t="str">
        <f t="shared" si="29"/>
        <v>Hồ Chí Minh-Hồ Chí Minh</v>
      </c>
      <c r="H1870" t="str">
        <f>INDEX('Bảng Giá'!$N$2:$N$46,MATCH('References data'!G1870,'Bảng Giá'!$Q$2:$Q$46,0))</f>
        <v>Nội Tỉnh</v>
      </c>
    </row>
    <row r="1871" spans="1:8" x14ac:dyDescent="0.25">
      <c r="A1871" s="12" t="s">
        <v>3014</v>
      </c>
      <c r="B1871" t="s">
        <v>2648</v>
      </c>
      <c r="C1871" s="45" t="str">
        <f>INDEX('Bảng Giá'!$L$2:$L$64,MATCH(TRIM('References data'!B1871),'Bảng Giá'!$K$2:$K$64,0))</f>
        <v>Hồ Chí Minh</v>
      </c>
      <c r="D1871" s="43" t="s">
        <v>2653</v>
      </c>
      <c r="E1871" t="s">
        <v>2648</v>
      </c>
      <c r="F1871" t="str">
        <f>INDEX('Bảng Giá'!$L$2:$L$64,MATCH(TRIM('References data'!E1871),'Bảng Giá'!$K$2:$K$64,0))</f>
        <v>Hồ Chí Minh</v>
      </c>
      <c r="G1871" t="str">
        <f t="shared" si="29"/>
        <v>Hồ Chí Minh-Hồ Chí Minh</v>
      </c>
      <c r="H1871" t="str">
        <f>INDEX('Bảng Giá'!$N$2:$N$46,MATCH('References data'!G1871,'Bảng Giá'!$Q$2:$Q$46,0))</f>
        <v>Nội Tỉnh</v>
      </c>
    </row>
    <row r="1872" spans="1:8" x14ac:dyDescent="0.25">
      <c r="A1872" s="12" t="s">
        <v>2653</v>
      </c>
      <c r="B1872" t="s">
        <v>2648</v>
      </c>
      <c r="C1872" s="45" t="str">
        <f>INDEX('Bảng Giá'!$L$2:$L$64,MATCH(TRIM('References data'!B1872),'Bảng Giá'!$K$2:$K$64,0))</f>
        <v>Hồ Chí Minh</v>
      </c>
      <c r="D1872" s="43" t="s">
        <v>2653</v>
      </c>
      <c r="E1872" t="s">
        <v>2648</v>
      </c>
      <c r="F1872" t="str">
        <f>INDEX('Bảng Giá'!$L$2:$L$64,MATCH(TRIM('References data'!E1872),'Bảng Giá'!$K$2:$K$64,0))</f>
        <v>Hồ Chí Minh</v>
      </c>
      <c r="G1872" t="str">
        <f t="shared" si="29"/>
        <v>Hồ Chí Minh-Hồ Chí Minh</v>
      </c>
      <c r="H1872" t="str">
        <f>INDEX('Bảng Giá'!$N$2:$N$46,MATCH('References data'!G1872,'Bảng Giá'!$Q$2:$Q$46,0))</f>
        <v>Nội Tỉnh</v>
      </c>
    </row>
    <row r="1873" spans="1:8" x14ac:dyDescent="0.25">
      <c r="A1873" s="12" t="s">
        <v>2659</v>
      </c>
      <c r="B1873" t="s">
        <v>2648</v>
      </c>
      <c r="C1873" s="45" t="str">
        <f>INDEX('Bảng Giá'!$L$2:$L$64,MATCH(TRIM('References data'!B1873),'Bảng Giá'!$K$2:$K$64,0))</f>
        <v>Hồ Chí Minh</v>
      </c>
      <c r="D1873" s="43" t="s">
        <v>2653</v>
      </c>
      <c r="E1873" t="s">
        <v>2648</v>
      </c>
      <c r="F1873" t="str">
        <f>INDEX('Bảng Giá'!$L$2:$L$64,MATCH(TRIM('References data'!E1873),'Bảng Giá'!$K$2:$K$64,0))</f>
        <v>Hồ Chí Minh</v>
      </c>
      <c r="G1873" t="str">
        <f t="shared" si="29"/>
        <v>Hồ Chí Minh-Hồ Chí Minh</v>
      </c>
      <c r="H1873" t="str">
        <f>INDEX('Bảng Giá'!$N$2:$N$46,MATCH('References data'!G1873,'Bảng Giá'!$Q$2:$Q$46,0))</f>
        <v>Nội Tỉnh</v>
      </c>
    </row>
    <row r="1874" spans="1:8" x14ac:dyDescent="0.25">
      <c r="A1874" s="12" t="s">
        <v>2722</v>
      </c>
      <c r="B1874" t="s">
        <v>2648</v>
      </c>
      <c r="C1874" s="45" t="str">
        <f>INDEX('Bảng Giá'!$L$2:$L$64,MATCH(TRIM('References data'!B1874),'Bảng Giá'!$K$2:$K$64,0))</f>
        <v>Hồ Chí Minh</v>
      </c>
      <c r="D1874" s="43" t="s">
        <v>2653</v>
      </c>
      <c r="E1874" t="s">
        <v>2648</v>
      </c>
      <c r="F1874" t="str">
        <f>INDEX('Bảng Giá'!$L$2:$L$64,MATCH(TRIM('References data'!E1874),'Bảng Giá'!$K$2:$K$64,0))</f>
        <v>Hồ Chí Minh</v>
      </c>
      <c r="G1874" t="str">
        <f t="shared" si="29"/>
        <v>Hồ Chí Minh-Hồ Chí Minh</v>
      </c>
      <c r="H1874" t="str">
        <f>INDEX('Bảng Giá'!$N$2:$N$46,MATCH('References data'!G1874,'Bảng Giá'!$Q$2:$Q$46,0))</f>
        <v>Nội Tỉnh</v>
      </c>
    </row>
    <row r="1875" spans="1:8" x14ac:dyDescent="0.25">
      <c r="A1875" s="12" t="s">
        <v>2722</v>
      </c>
      <c r="B1875" t="s">
        <v>2648</v>
      </c>
      <c r="C1875" s="45" t="str">
        <f>INDEX('Bảng Giá'!$L$2:$L$64,MATCH(TRIM('References data'!B1875),'Bảng Giá'!$K$2:$K$64,0))</f>
        <v>Hồ Chí Minh</v>
      </c>
      <c r="D1875" s="43" t="s">
        <v>2653</v>
      </c>
      <c r="E1875" t="s">
        <v>2648</v>
      </c>
      <c r="F1875" t="str">
        <f>INDEX('Bảng Giá'!$L$2:$L$64,MATCH(TRIM('References data'!E1875),'Bảng Giá'!$K$2:$K$64,0))</f>
        <v>Hồ Chí Minh</v>
      </c>
      <c r="G1875" t="str">
        <f t="shared" si="29"/>
        <v>Hồ Chí Minh-Hồ Chí Minh</v>
      </c>
      <c r="H1875" t="str">
        <f>INDEX('Bảng Giá'!$N$2:$N$46,MATCH('References data'!G1875,'Bảng Giá'!$Q$2:$Q$46,0))</f>
        <v>Nội Tỉnh</v>
      </c>
    </row>
    <row r="1876" spans="1:8" x14ac:dyDescent="0.25">
      <c r="A1876" s="12" t="s">
        <v>2659</v>
      </c>
      <c r="B1876" t="s">
        <v>2648</v>
      </c>
      <c r="C1876" s="45" t="str">
        <f>INDEX('Bảng Giá'!$L$2:$L$64,MATCH(TRIM('References data'!B1876),'Bảng Giá'!$K$2:$K$64,0))</f>
        <v>Hồ Chí Minh</v>
      </c>
      <c r="D1876" s="43" t="s">
        <v>2653</v>
      </c>
      <c r="E1876" t="s">
        <v>2648</v>
      </c>
      <c r="F1876" t="str">
        <f>INDEX('Bảng Giá'!$L$2:$L$64,MATCH(TRIM('References data'!E1876),'Bảng Giá'!$K$2:$K$64,0))</f>
        <v>Hồ Chí Minh</v>
      </c>
      <c r="G1876" t="str">
        <f t="shared" si="29"/>
        <v>Hồ Chí Minh-Hồ Chí Minh</v>
      </c>
      <c r="H1876" t="str">
        <f>INDEX('Bảng Giá'!$N$2:$N$46,MATCH('References data'!G1876,'Bảng Giá'!$Q$2:$Q$46,0))</f>
        <v>Nội Tỉnh</v>
      </c>
    </row>
    <row r="1877" spans="1:8" x14ac:dyDescent="0.25">
      <c r="A1877" s="12" t="s">
        <v>2659</v>
      </c>
      <c r="B1877" t="s">
        <v>2648</v>
      </c>
      <c r="C1877" s="45" t="str">
        <f>INDEX('Bảng Giá'!$L$2:$L$64,MATCH(TRIM('References data'!B1877),'Bảng Giá'!$K$2:$K$64,0))</f>
        <v>Hồ Chí Minh</v>
      </c>
      <c r="D1877" s="43" t="s">
        <v>2653</v>
      </c>
      <c r="E1877" t="s">
        <v>2648</v>
      </c>
      <c r="F1877" t="str">
        <f>INDEX('Bảng Giá'!$L$2:$L$64,MATCH(TRIM('References data'!E1877),'Bảng Giá'!$K$2:$K$64,0))</f>
        <v>Hồ Chí Minh</v>
      </c>
      <c r="G1877" t="str">
        <f t="shared" si="29"/>
        <v>Hồ Chí Minh-Hồ Chí Minh</v>
      </c>
      <c r="H1877" t="str">
        <f>INDEX('Bảng Giá'!$N$2:$N$46,MATCH('References data'!G1877,'Bảng Giá'!$Q$2:$Q$46,0))</f>
        <v>Nội Tỉnh</v>
      </c>
    </row>
    <row r="1878" spans="1:8" x14ac:dyDescent="0.25">
      <c r="A1878" s="12" t="s">
        <v>2739</v>
      </c>
      <c r="B1878" t="s">
        <v>2648</v>
      </c>
      <c r="C1878" s="45" t="str">
        <f>INDEX('Bảng Giá'!$L$2:$L$64,MATCH(TRIM('References data'!B1878),'Bảng Giá'!$K$2:$K$64,0))</f>
        <v>Hồ Chí Minh</v>
      </c>
      <c r="D1878" s="43" t="s">
        <v>2653</v>
      </c>
      <c r="E1878" t="s">
        <v>2648</v>
      </c>
      <c r="F1878" t="str">
        <f>INDEX('Bảng Giá'!$L$2:$L$64,MATCH(TRIM('References data'!E1878),'Bảng Giá'!$K$2:$K$64,0))</f>
        <v>Hồ Chí Minh</v>
      </c>
      <c r="G1878" t="str">
        <f t="shared" si="29"/>
        <v>Hồ Chí Minh-Hồ Chí Minh</v>
      </c>
      <c r="H1878" t="str">
        <f>INDEX('Bảng Giá'!$N$2:$N$46,MATCH('References data'!G1878,'Bảng Giá'!$Q$2:$Q$46,0))</f>
        <v>Nội Tỉnh</v>
      </c>
    </row>
    <row r="1879" spans="1:8" x14ac:dyDescent="0.25">
      <c r="A1879" s="12" t="s">
        <v>2722</v>
      </c>
      <c r="B1879" t="s">
        <v>2648</v>
      </c>
      <c r="C1879" s="45" t="str">
        <f>INDEX('Bảng Giá'!$L$2:$L$64,MATCH(TRIM('References data'!B1879),'Bảng Giá'!$K$2:$K$64,0))</f>
        <v>Hồ Chí Minh</v>
      </c>
      <c r="D1879" s="43" t="s">
        <v>2653</v>
      </c>
      <c r="E1879" t="s">
        <v>2648</v>
      </c>
      <c r="F1879" t="str">
        <f>INDEX('Bảng Giá'!$L$2:$L$64,MATCH(TRIM('References data'!E1879),'Bảng Giá'!$K$2:$K$64,0))</f>
        <v>Hồ Chí Minh</v>
      </c>
      <c r="G1879" t="str">
        <f t="shared" si="29"/>
        <v>Hồ Chí Minh-Hồ Chí Minh</v>
      </c>
      <c r="H1879" t="str">
        <f>INDEX('Bảng Giá'!$N$2:$N$46,MATCH('References data'!G1879,'Bảng Giá'!$Q$2:$Q$46,0))</f>
        <v>Nội Tỉnh</v>
      </c>
    </row>
    <row r="1880" spans="1:8" x14ac:dyDescent="0.25">
      <c r="A1880" s="12" t="s">
        <v>2722</v>
      </c>
      <c r="B1880" t="s">
        <v>2648</v>
      </c>
      <c r="C1880" s="45" t="str">
        <f>INDEX('Bảng Giá'!$L$2:$L$64,MATCH(TRIM('References data'!B1880),'Bảng Giá'!$K$2:$K$64,0))</f>
        <v>Hồ Chí Minh</v>
      </c>
      <c r="D1880" s="43" t="s">
        <v>2653</v>
      </c>
      <c r="E1880" t="s">
        <v>2648</v>
      </c>
      <c r="F1880" t="str">
        <f>INDEX('Bảng Giá'!$L$2:$L$64,MATCH(TRIM('References data'!E1880),'Bảng Giá'!$K$2:$K$64,0))</f>
        <v>Hồ Chí Minh</v>
      </c>
      <c r="G1880" t="str">
        <f t="shared" si="29"/>
        <v>Hồ Chí Minh-Hồ Chí Minh</v>
      </c>
      <c r="H1880" t="str">
        <f>INDEX('Bảng Giá'!$N$2:$N$46,MATCH('References data'!G1880,'Bảng Giá'!$Q$2:$Q$46,0))</f>
        <v>Nội Tỉnh</v>
      </c>
    </row>
    <row r="1881" spans="1:8" x14ac:dyDescent="0.25">
      <c r="A1881" s="12" t="s">
        <v>2722</v>
      </c>
      <c r="B1881" t="s">
        <v>2648</v>
      </c>
      <c r="C1881" s="45" t="str">
        <f>INDEX('Bảng Giá'!$L$2:$L$64,MATCH(TRIM('References data'!B1881),'Bảng Giá'!$K$2:$K$64,0))</f>
        <v>Hồ Chí Minh</v>
      </c>
      <c r="D1881" s="43" t="s">
        <v>2653</v>
      </c>
      <c r="E1881" t="s">
        <v>2648</v>
      </c>
      <c r="F1881" t="str">
        <f>INDEX('Bảng Giá'!$L$2:$L$64,MATCH(TRIM('References data'!E1881),'Bảng Giá'!$K$2:$K$64,0))</f>
        <v>Hồ Chí Minh</v>
      </c>
      <c r="G1881" t="str">
        <f t="shared" si="29"/>
        <v>Hồ Chí Minh-Hồ Chí Minh</v>
      </c>
      <c r="H1881" t="str">
        <f>INDEX('Bảng Giá'!$N$2:$N$46,MATCH('References data'!G1881,'Bảng Giá'!$Q$2:$Q$46,0))</f>
        <v>Nội Tỉnh</v>
      </c>
    </row>
    <row r="1882" spans="1:8" x14ac:dyDescent="0.25">
      <c r="A1882" s="12" t="s">
        <v>2722</v>
      </c>
      <c r="B1882" t="s">
        <v>2648</v>
      </c>
      <c r="C1882" s="45" t="str">
        <f>INDEX('Bảng Giá'!$L$2:$L$64,MATCH(TRIM('References data'!B1882),'Bảng Giá'!$K$2:$K$64,0))</f>
        <v>Hồ Chí Minh</v>
      </c>
      <c r="D1882" s="43" t="s">
        <v>2653</v>
      </c>
      <c r="E1882" t="s">
        <v>2648</v>
      </c>
      <c r="F1882" t="str">
        <f>INDEX('Bảng Giá'!$L$2:$L$64,MATCH(TRIM('References data'!E1882),'Bảng Giá'!$K$2:$K$64,0))</f>
        <v>Hồ Chí Minh</v>
      </c>
      <c r="G1882" t="str">
        <f t="shared" si="29"/>
        <v>Hồ Chí Minh-Hồ Chí Minh</v>
      </c>
      <c r="H1882" t="str">
        <f>INDEX('Bảng Giá'!$N$2:$N$46,MATCH('References data'!G1882,'Bảng Giá'!$Q$2:$Q$46,0))</f>
        <v>Nội Tỉnh</v>
      </c>
    </row>
    <row r="1883" spans="1:8" x14ac:dyDescent="0.25">
      <c r="A1883" s="12" t="s">
        <v>3018</v>
      </c>
      <c r="B1883" t="s">
        <v>2648</v>
      </c>
      <c r="C1883" s="45" t="str">
        <f>INDEX('Bảng Giá'!$L$2:$L$64,MATCH(TRIM('References data'!B1883),'Bảng Giá'!$K$2:$K$64,0))</f>
        <v>Hồ Chí Minh</v>
      </c>
      <c r="D1883" s="43" t="s">
        <v>2653</v>
      </c>
      <c r="E1883" t="s">
        <v>2648</v>
      </c>
      <c r="F1883" t="str">
        <f>INDEX('Bảng Giá'!$L$2:$L$64,MATCH(TRIM('References data'!E1883),'Bảng Giá'!$K$2:$K$64,0))</f>
        <v>Hồ Chí Minh</v>
      </c>
      <c r="G1883" t="str">
        <f t="shared" si="29"/>
        <v>Hồ Chí Minh-Hồ Chí Minh</v>
      </c>
      <c r="H1883" t="str">
        <f>INDEX('Bảng Giá'!$N$2:$N$46,MATCH('References data'!G1883,'Bảng Giá'!$Q$2:$Q$46,0))</f>
        <v>Nội Tỉnh</v>
      </c>
    </row>
    <row r="1884" spans="1:8" x14ac:dyDescent="0.25">
      <c r="A1884" s="12" t="s">
        <v>2779</v>
      </c>
      <c r="B1884" t="s">
        <v>2648</v>
      </c>
      <c r="C1884" s="45" t="str">
        <f>INDEX('Bảng Giá'!$L$2:$L$64,MATCH(TRIM('References data'!B1884),'Bảng Giá'!$K$2:$K$64,0))</f>
        <v>Hồ Chí Minh</v>
      </c>
      <c r="D1884" s="43" t="s">
        <v>2653</v>
      </c>
      <c r="E1884" t="s">
        <v>2648</v>
      </c>
      <c r="F1884" t="str">
        <f>INDEX('Bảng Giá'!$L$2:$L$64,MATCH(TRIM('References data'!E1884),'Bảng Giá'!$K$2:$K$64,0))</f>
        <v>Hồ Chí Minh</v>
      </c>
      <c r="G1884" t="str">
        <f t="shared" si="29"/>
        <v>Hồ Chí Minh-Hồ Chí Minh</v>
      </c>
      <c r="H1884" t="str">
        <f>INDEX('Bảng Giá'!$N$2:$N$46,MATCH('References data'!G1884,'Bảng Giá'!$Q$2:$Q$46,0))</f>
        <v>Nội Tỉnh</v>
      </c>
    </row>
    <row r="1885" spans="1:8" x14ac:dyDescent="0.25">
      <c r="A1885" s="12" t="s">
        <v>2739</v>
      </c>
      <c r="B1885" t="s">
        <v>2648</v>
      </c>
      <c r="C1885" s="45" t="str">
        <f>INDEX('Bảng Giá'!$L$2:$L$64,MATCH(TRIM('References data'!B1885),'Bảng Giá'!$K$2:$K$64,0))</f>
        <v>Hồ Chí Minh</v>
      </c>
      <c r="D1885" s="43" t="s">
        <v>2653</v>
      </c>
      <c r="E1885" t="s">
        <v>2648</v>
      </c>
      <c r="F1885" t="str">
        <f>INDEX('Bảng Giá'!$L$2:$L$64,MATCH(TRIM('References data'!E1885),'Bảng Giá'!$K$2:$K$64,0))</f>
        <v>Hồ Chí Minh</v>
      </c>
      <c r="G1885" t="str">
        <f t="shared" si="29"/>
        <v>Hồ Chí Minh-Hồ Chí Minh</v>
      </c>
      <c r="H1885" t="str">
        <f>INDEX('Bảng Giá'!$N$2:$N$46,MATCH('References data'!G1885,'Bảng Giá'!$Q$2:$Q$46,0))</f>
        <v>Nội Tỉnh</v>
      </c>
    </row>
    <row r="1886" spans="1:8" x14ac:dyDescent="0.25">
      <c r="A1886" s="12" t="s">
        <v>2722</v>
      </c>
      <c r="B1886" t="s">
        <v>2648</v>
      </c>
      <c r="C1886" s="45" t="str">
        <f>INDEX('Bảng Giá'!$L$2:$L$64,MATCH(TRIM('References data'!B1886),'Bảng Giá'!$K$2:$K$64,0))</f>
        <v>Hồ Chí Minh</v>
      </c>
      <c r="D1886" s="43" t="s">
        <v>3018</v>
      </c>
      <c r="E1886" t="s">
        <v>2648</v>
      </c>
      <c r="F1886" t="str">
        <f>INDEX('Bảng Giá'!$L$2:$L$64,MATCH(TRIM('References data'!E1886),'Bảng Giá'!$K$2:$K$64,0))</f>
        <v>Hồ Chí Minh</v>
      </c>
      <c r="G1886" t="str">
        <f t="shared" si="29"/>
        <v>Hồ Chí Minh-Hồ Chí Minh</v>
      </c>
      <c r="H1886" t="str">
        <f>INDEX('Bảng Giá'!$N$2:$N$46,MATCH('References data'!G1886,'Bảng Giá'!$Q$2:$Q$46,0))</f>
        <v>Nội Tỉnh</v>
      </c>
    </row>
    <row r="1887" spans="1:8" x14ac:dyDescent="0.25">
      <c r="A1887" s="12" t="s">
        <v>2722</v>
      </c>
      <c r="B1887" t="s">
        <v>2648</v>
      </c>
      <c r="C1887" s="45" t="str">
        <f>INDEX('Bảng Giá'!$L$2:$L$64,MATCH(TRIM('References data'!B1887),'Bảng Giá'!$K$2:$K$64,0))</f>
        <v>Hồ Chí Minh</v>
      </c>
      <c r="D1887" s="43" t="s">
        <v>3018</v>
      </c>
      <c r="E1887" t="s">
        <v>2648</v>
      </c>
      <c r="F1887" t="str">
        <f>INDEX('Bảng Giá'!$L$2:$L$64,MATCH(TRIM('References data'!E1887),'Bảng Giá'!$K$2:$K$64,0))</f>
        <v>Hồ Chí Minh</v>
      </c>
      <c r="G1887" t="str">
        <f t="shared" si="29"/>
        <v>Hồ Chí Minh-Hồ Chí Minh</v>
      </c>
      <c r="H1887" t="str">
        <f>INDEX('Bảng Giá'!$N$2:$N$46,MATCH('References data'!G1887,'Bảng Giá'!$Q$2:$Q$46,0))</f>
        <v>Nội Tỉnh</v>
      </c>
    </row>
    <row r="1888" spans="1:8" x14ac:dyDescent="0.25">
      <c r="A1888" s="12" t="s">
        <v>2722</v>
      </c>
      <c r="B1888" t="s">
        <v>2648</v>
      </c>
      <c r="C1888" s="45" t="str">
        <f>INDEX('Bảng Giá'!$L$2:$L$64,MATCH(TRIM('References data'!B1888),'Bảng Giá'!$K$2:$K$64,0))</f>
        <v>Hồ Chí Minh</v>
      </c>
      <c r="D1888" s="43" t="s">
        <v>3018</v>
      </c>
      <c r="E1888" t="s">
        <v>2648</v>
      </c>
      <c r="F1888" t="str">
        <f>INDEX('Bảng Giá'!$L$2:$L$64,MATCH(TRIM('References data'!E1888),'Bảng Giá'!$K$2:$K$64,0))</f>
        <v>Hồ Chí Minh</v>
      </c>
      <c r="G1888" t="str">
        <f t="shared" si="29"/>
        <v>Hồ Chí Minh-Hồ Chí Minh</v>
      </c>
      <c r="H1888" t="str">
        <f>INDEX('Bảng Giá'!$N$2:$N$46,MATCH('References data'!G1888,'Bảng Giá'!$Q$2:$Q$46,0))</f>
        <v>Nội Tỉnh</v>
      </c>
    </row>
    <row r="1889" spans="1:8" x14ac:dyDescent="0.25">
      <c r="A1889" s="12" t="s">
        <v>2737</v>
      </c>
      <c r="B1889" t="s">
        <v>2648</v>
      </c>
      <c r="C1889" s="45" t="str">
        <f>INDEX('Bảng Giá'!$L$2:$L$64,MATCH(TRIM('References data'!B1889),'Bảng Giá'!$K$2:$K$64,0))</f>
        <v>Hồ Chí Minh</v>
      </c>
      <c r="D1889" s="43" t="s">
        <v>2653</v>
      </c>
      <c r="E1889" t="s">
        <v>2648</v>
      </c>
      <c r="F1889" t="str">
        <f>INDEX('Bảng Giá'!$L$2:$L$64,MATCH(TRIM('References data'!E1889),'Bảng Giá'!$K$2:$K$64,0))</f>
        <v>Hồ Chí Minh</v>
      </c>
      <c r="G1889" t="str">
        <f t="shared" si="29"/>
        <v>Hồ Chí Minh-Hồ Chí Minh</v>
      </c>
      <c r="H1889" t="str">
        <f>INDEX('Bảng Giá'!$N$2:$N$46,MATCH('References data'!G1889,'Bảng Giá'!$Q$2:$Q$46,0))</f>
        <v>Nội Tỉnh</v>
      </c>
    </row>
    <row r="1890" spans="1:8" x14ac:dyDescent="0.25">
      <c r="A1890" s="12" t="s">
        <v>2739</v>
      </c>
      <c r="B1890" t="s">
        <v>2648</v>
      </c>
      <c r="C1890" s="45" t="str">
        <f>INDEX('Bảng Giá'!$L$2:$L$64,MATCH(TRIM('References data'!B1890),'Bảng Giá'!$K$2:$K$64,0))</f>
        <v>Hồ Chí Minh</v>
      </c>
      <c r="D1890" s="43" t="s">
        <v>2653</v>
      </c>
      <c r="E1890" t="s">
        <v>2648</v>
      </c>
      <c r="F1890" t="str">
        <f>INDEX('Bảng Giá'!$L$2:$L$64,MATCH(TRIM('References data'!E1890),'Bảng Giá'!$K$2:$K$64,0))</f>
        <v>Hồ Chí Minh</v>
      </c>
      <c r="G1890" t="str">
        <f t="shared" si="29"/>
        <v>Hồ Chí Minh-Hồ Chí Minh</v>
      </c>
      <c r="H1890" t="str">
        <f>INDEX('Bảng Giá'!$N$2:$N$46,MATCH('References data'!G1890,'Bảng Giá'!$Q$2:$Q$46,0))</f>
        <v>Nội Tỉnh</v>
      </c>
    </row>
    <row r="1891" spans="1:8" x14ac:dyDescent="0.25">
      <c r="A1891" s="12" t="s">
        <v>2739</v>
      </c>
      <c r="B1891" t="s">
        <v>2648</v>
      </c>
      <c r="C1891" s="45" t="str">
        <f>INDEX('Bảng Giá'!$L$2:$L$64,MATCH(TRIM('References data'!B1891),'Bảng Giá'!$K$2:$K$64,0))</f>
        <v>Hồ Chí Minh</v>
      </c>
      <c r="D1891" s="43" t="s">
        <v>2653</v>
      </c>
      <c r="E1891" t="s">
        <v>2648</v>
      </c>
      <c r="F1891" t="str">
        <f>INDEX('Bảng Giá'!$L$2:$L$64,MATCH(TRIM('References data'!E1891),'Bảng Giá'!$K$2:$K$64,0))</f>
        <v>Hồ Chí Minh</v>
      </c>
      <c r="G1891" t="str">
        <f t="shared" si="29"/>
        <v>Hồ Chí Minh-Hồ Chí Minh</v>
      </c>
      <c r="H1891" t="str">
        <f>INDEX('Bảng Giá'!$N$2:$N$46,MATCH('References data'!G1891,'Bảng Giá'!$Q$2:$Q$46,0))</f>
        <v>Nội Tỉnh</v>
      </c>
    </row>
    <row r="1892" spans="1:8" x14ac:dyDescent="0.25">
      <c r="A1892" s="12" t="s">
        <v>2722</v>
      </c>
      <c r="B1892" t="s">
        <v>2648</v>
      </c>
      <c r="C1892" s="45" t="str">
        <f>INDEX('Bảng Giá'!$L$2:$L$64,MATCH(TRIM('References data'!B1892),'Bảng Giá'!$K$2:$K$64,0))</f>
        <v>Hồ Chí Minh</v>
      </c>
      <c r="D1892" s="43" t="s">
        <v>2653</v>
      </c>
      <c r="E1892" t="s">
        <v>2648</v>
      </c>
      <c r="F1892" t="str">
        <f>INDEX('Bảng Giá'!$L$2:$L$64,MATCH(TRIM('References data'!E1892),'Bảng Giá'!$K$2:$K$64,0))</f>
        <v>Hồ Chí Minh</v>
      </c>
      <c r="G1892" t="str">
        <f t="shared" si="29"/>
        <v>Hồ Chí Minh-Hồ Chí Minh</v>
      </c>
      <c r="H1892" t="str">
        <f>INDEX('Bảng Giá'!$N$2:$N$46,MATCH('References data'!G1892,'Bảng Giá'!$Q$2:$Q$46,0))</f>
        <v>Nội Tỉnh</v>
      </c>
    </row>
    <row r="1893" spans="1:8" x14ac:dyDescent="0.25">
      <c r="A1893" s="12" t="s">
        <v>2737</v>
      </c>
      <c r="B1893" t="s">
        <v>2648</v>
      </c>
      <c r="C1893" s="45" t="str">
        <f>INDEX('Bảng Giá'!$L$2:$L$64,MATCH(TRIM('References data'!B1893),'Bảng Giá'!$K$2:$K$64,0))</f>
        <v>Hồ Chí Minh</v>
      </c>
      <c r="D1893" s="43" t="s">
        <v>2653</v>
      </c>
      <c r="E1893" t="s">
        <v>2648</v>
      </c>
      <c r="F1893" t="str">
        <f>INDEX('Bảng Giá'!$L$2:$L$64,MATCH(TRIM('References data'!E1893),'Bảng Giá'!$K$2:$K$64,0))</f>
        <v>Hồ Chí Minh</v>
      </c>
      <c r="G1893" t="str">
        <f t="shared" si="29"/>
        <v>Hồ Chí Minh-Hồ Chí Minh</v>
      </c>
      <c r="H1893" t="str">
        <f>INDEX('Bảng Giá'!$N$2:$N$46,MATCH('References data'!G1893,'Bảng Giá'!$Q$2:$Q$46,0))</f>
        <v>Nội Tỉnh</v>
      </c>
    </row>
    <row r="1894" spans="1:8" x14ac:dyDescent="0.25">
      <c r="A1894" s="12" t="s">
        <v>2739</v>
      </c>
      <c r="B1894" t="s">
        <v>2648</v>
      </c>
      <c r="C1894" s="45" t="str">
        <f>INDEX('Bảng Giá'!$L$2:$L$64,MATCH(TRIM('References data'!B1894),'Bảng Giá'!$K$2:$K$64,0))</f>
        <v>Hồ Chí Minh</v>
      </c>
      <c r="D1894" s="43" t="s">
        <v>2653</v>
      </c>
      <c r="E1894" t="s">
        <v>2648</v>
      </c>
      <c r="F1894" t="str">
        <f>INDEX('Bảng Giá'!$L$2:$L$64,MATCH(TRIM('References data'!E1894),'Bảng Giá'!$K$2:$K$64,0))</f>
        <v>Hồ Chí Minh</v>
      </c>
      <c r="G1894" t="str">
        <f t="shared" si="29"/>
        <v>Hồ Chí Minh-Hồ Chí Minh</v>
      </c>
      <c r="H1894" t="str">
        <f>INDEX('Bảng Giá'!$N$2:$N$46,MATCH('References data'!G1894,'Bảng Giá'!$Q$2:$Q$46,0))</f>
        <v>Nội Tỉnh</v>
      </c>
    </row>
    <row r="1895" spans="1:8" x14ac:dyDescent="0.25">
      <c r="A1895" s="12" t="s">
        <v>3018</v>
      </c>
      <c r="B1895" t="s">
        <v>2648</v>
      </c>
      <c r="C1895" s="45" t="str">
        <f>INDEX('Bảng Giá'!$L$2:$L$64,MATCH(TRIM('References data'!B1895),'Bảng Giá'!$K$2:$K$64,0))</f>
        <v>Hồ Chí Minh</v>
      </c>
      <c r="D1895" s="43" t="s">
        <v>2653</v>
      </c>
      <c r="E1895" t="s">
        <v>2648</v>
      </c>
      <c r="F1895" t="str">
        <f>INDEX('Bảng Giá'!$L$2:$L$64,MATCH(TRIM('References data'!E1895),'Bảng Giá'!$K$2:$K$64,0))</f>
        <v>Hồ Chí Minh</v>
      </c>
      <c r="G1895" t="str">
        <f t="shared" si="29"/>
        <v>Hồ Chí Minh-Hồ Chí Minh</v>
      </c>
      <c r="H1895" t="str">
        <f>INDEX('Bảng Giá'!$N$2:$N$46,MATCH('References data'!G1895,'Bảng Giá'!$Q$2:$Q$46,0))</f>
        <v>Nội Tỉnh</v>
      </c>
    </row>
    <row r="1896" spans="1:8" x14ac:dyDescent="0.25">
      <c r="A1896" s="12" t="s">
        <v>2776</v>
      </c>
      <c r="B1896" t="s">
        <v>2648</v>
      </c>
      <c r="C1896" s="45" t="str">
        <f>INDEX('Bảng Giá'!$L$2:$L$64,MATCH(TRIM('References data'!B1896),'Bảng Giá'!$K$2:$K$64,0))</f>
        <v>Hồ Chí Minh</v>
      </c>
      <c r="D1896" s="43" t="s">
        <v>2653</v>
      </c>
      <c r="E1896" t="s">
        <v>2648</v>
      </c>
      <c r="F1896" t="str">
        <f>INDEX('Bảng Giá'!$L$2:$L$64,MATCH(TRIM('References data'!E1896),'Bảng Giá'!$K$2:$K$64,0))</f>
        <v>Hồ Chí Minh</v>
      </c>
      <c r="G1896" t="str">
        <f t="shared" si="29"/>
        <v>Hồ Chí Minh-Hồ Chí Minh</v>
      </c>
      <c r="H1896" t="str">
        <f>INDEX('Bảng Giá'!$N$2:$N$46,MATCH('References data'!G1896,'Bảng Giá'!$Q$2:$Q$46,0))</f>
        <v>Nội Tỉnh</v>
      </c>
    </row>
    <row r="1897" spans="1:8" x14ac:dyDescent="0.25">
      <c r="A1897" s="12" t="s">
        <v>2782</v>
      </c>
      <c r="B1897" t="s">
        <v>2648</v>
      </c>
      <c r="C1897" s="45" t="str">
        <f>INDEX('Bảng Giá'!$L$2:$L$64,MATCH(TRIM('References data'!B1897),'Bảng Giá'!$K$2:$K$64,0))</f>
        <v>Hồ Chí Minh</v>
      </c>
      <c r="D1897" s="43" t="s">
        <v>2653</v>
      </c>
      <c r="E1897" t="s">
        <v>2648</v>
      </c>
      <c r="F1897" t="str">
        <f>INDEX('Bảng Giá'!$L$2:$L$64,MATCH(TRIM('References data'!E1897),'Bảng Giá'!$K$2:$K$64,0))</f>
        <v>Hồ Chí Minh</v>
      </c>
      <c r="G1897" t="str">
        <f t="shared" si="29"/>
        <v>Hồ Chí Minh-Hồ Chí Minh</v>
      </c>
      <c r="H1897" t="str">
        <f>INDEX('Bảng Giá'!$N$2:$N$46,MATCH('References data'!G1897,'Bảng Giá'!$Q$2:$Q$46,0))</f>
        <v>Nội Tỉnh</v>
      </c>
    </row>
    <row r="1898" spans="1:8" x14ac:dyDescent="0.25">
      <c r="A1898" s="12" t="s">
        <v>2659</v>
      </c>
      <c r="B1898" t="s">
        <v>2648</v>
      </c>
      <c r="C1898" s="45" t="str">
        <f>INDEX('Bảng Giá'!$L$2:$L$64,MATCH(TRIM('References data'!B1898),'Bảng Giá'!$K$2:$K$64,0))</f>
        <v>Hồ Chí Minh</v>
      </c>
      <c r="D1898" s="43" t="s">
        <v>2653</v>
      </c>
      <c r="E1898" t="s">
        <v>2648</v>
      </c>
      <c r="F1898" t="str">
        <f>INDEX('Bảng Giá'!$L$2:$L$64,MATCH(TRIM('References data'!E1898),'Bảng Giá'!$K$2:$K$64,0))</f>
        <v>Hồ Chí Minh</v>
      </c>
      <c r="G1898" t="str">
        <f t="shared" si="29"/>
        <v>Hồ Chí Minh-Hồ Chí Minh</v>
      </c>
      <c r="H1898" t="str">
        <f>INDEX('Bảng Giá'!$N$2:$N$46,MATCH('References data'!G1898,'Bảng Giá'!$Q$2:$Q$46,0))</f>
        <v>Nội Tỉnh</v>
      </c>
    </row>
    <row r="1899" spans="1:8" x14ac:dyDescent="0.25">
      <c r="A1899" s="12" t="s">
        <v>2722</v>
      </c>
      <c r="B1899" t="s">
        <v>2648</v>
      </c>
      <c r="C1899" s="45" t="str">
        <f>INDEX('Bảng Giá'!$L$2:$L$64,MATCH(TRIM('References data'!B1899),'Bảng Giá'!$K$2:$K$64,0))</f>
        <v>Hồ Chí Minh</v>
      </c>
      <c r="D1899" s="43" t="s">
        <v>2653</v>
      </c>
      <c r="E1899" t="s">
        <v>2648</v>
      </c>
      <c r="F1899" t="str">
        <f>INDEX('Bảng Giá'!$L$2:$L$64,MATCH(TRIM('References data'!E1899),'Bảng Giá'!$K$2:$K$64,0))</f>
        <v>Hồ Chí Minh</v>
      </c>
      <c r="G1899" t="str">
        <f t="shared" si="29"/>
        <v>Hồ Chí Minh-Hồ Chí Minh</v>
      </c>
      <c r="H1899" t="str">
        <f>INDEX('Bảng Giá'!$N$2:$N$46,MATCH('References data'!G1899,'Bảng Giá'!$Q$2:$Q$46,0))</f>
        <v>Nội Tỉnh</v>
      </c>
    </row>
    <row r="1900" spans="1:8" x14ac:dyDescent="0.25">
      <c r="A1900" s="12" t="s">
        <v>2722</v>
      </c>
      <c r="B1900" t="s">
        <v>2648</v>
      </c>
      <c r="C1900" s="45" t="str">
        <f>INDEX('Bảng Giá'!$L$2:$L$64,MATCH(TRIM('References data'!B1900),'Bảng Giá'!$K$2:$K$64,0))</f>
        <v>Hồ Chí Minh</v>
      </c>
      <c r="D1900" s="43" t="s">
        <v>2653</v>
      </c>
      <c r="E1900" t="s">
        <v>2648</v>
      </c>
      <c r="F1900" t="str">
        <f>INDEX('Bảng Giá'!$L$2:$L$64,MATCH(TRIM('References data'!E1900),'Bảng Giá'!$K$2:$K$64,0))</f>
        <v>Hồ Chí Minh</v>
      </c>
      <c r="G1900" t="str">
        <f t="shared" si="29"/>
        <v>Hồ Chí Minh-Hồ Chí Minh</v>
      </c>
      <c r="H1900" t="str">
        <f>INDEX('Bảng Giá'!$N$2:$N$46,MATCH('References data'!G1900,'Bảng Giá'!$Q$2:$Q$46,0))</f>
        <v>Nội Tỉnh</v>
      </c>
    </row>
    <row r="1901" spans="1:8" x14ac:dyDescent="0.25">
      <c r="A1901" s="12" t="s">
        <v>2722</v>
      </c>
      <c r="B1901" t="s">
        <v>2648</v>
      </c>
      <c r="C1901" s="45" t="str">
        <f>INDEX('Bảng Giá'!$L$2:$L$64,MATCH(TRIM('References data'!B1901),'Bảng Giá'!$K$2:$K$64,0))</f>
        <v>Hồ Chí Minh</v>
      </c>
      <c r="D1901" s="43" t="s">
        <v>2653</v>
      </c>
      <c r="E1901" t="s">
        <v>2648</v>
      </c>
      <c r="F1901" t="str">
        <f>INDEX('Bảng Giá'!$L$2:$L$64,MATCH(TRIM('References data'!E1901),'Bảng Giá'!$K$2:$K$64,0))</f>
        <v>Hồ Chí Minh</v>
      </c>
      <c r="G1901" t="str">
        <f t="shared" si="29"/>
        <v>Hồ Chí Minh-Hồ Chí Minh</v>
      </c>
      <c r="H1901" t="str">
        <f>INDEX('Bảng Giá'!$N$2:$N$46,MATCH('References data'!G1901,'Bảng Giá'!$Q$2:$Q$46,0))</f>
        <v>Nội Tỉnh</v>
      </c>
    </row>
    <row r="1902" spans="1:8" x14ac:dyDescent="0.25">
      <c r="A1902" s="12" t="s">
        <v>3016</v>
      </c>
      <c r="B1902" t="s">
        <v>2648</v>
      </c>
      <c r="C1902" s="45" t="str">
        <f>INDEX('Bảng Giá'!$L$2:$L$64,MATCH(TRIM('References data'!B1902),'Bảng Giá'!$K$2:$K$64,0))</f>
        <v>Hồ Chí Minh</v>
      </c>
      <c r="D1902" s="43" t="s">
        <v>2653</v>
      </c>
      <c r="E1902" t="s">
        <v>2648</v>
      </c>
      <c r="F1902" t="str">
        <f>INDEX('Bảng Giá'!$L$2:$L$64,MATCH(TRIM('References data'!E1902),'Bảng Giá'!$K$2:$K$64,0))</f>
        <v>Hồ Chí Minh</v>
      </c>
      <c r="G1902" t="str">
        <f t="shared" si="29"/>
        <v>Hồ Chí Minh-Hồ Chí Minh</v>
      </c>
      <c r="H1902" t="str">
        <f>INDEX('Bảng Giá'!$N$2:$N$46,MATCH('References data'!G1902,'Bảng Giá'!$Q$2:$Q$46,0))</f>
        <v>Nội Tỉnh</v>
      </c>
    </row>
    <row r="1903" spans="1:8" x14ac:dyDescent="0.25">
      <c r="A1903" s="12" t="s">
        <v>3014</v>
      </c>
      <c r="B1903" t="s">
        <v>2648</v>
      </c>
      <c r="C1903" s="45" t="str">
        <f>INDEX('Bảng Giá'!$L$2:$L$64,MATCH(TRIM('References data'!B1903),'Bảng Giá'!$K$2:$K$64,0))</f>
        <v>Hồ Chí Minh</v>
      </c>
      <c r="D1903" s="43" t="s">
        <v>2653</v>
      </c>
      <c r="E1903" t="s">
        <v>2648</v>
      </c>
      <c r="F1903" t="str">
        <f>INDEX('Bảng Giá'!$L$2:$L$64,MATCH(TRIM('References data'!E1903),'Bảng Giá'!$K$2:$K$64,0))</f>
        <v>Hồ Chí Minh</v>
      </c>
      <c r="G1903" t="str">
        <f t="shared" si="29"/>
        <v>Hồ Chí Minh-Hồ Chí Minh</v>
      </c>
      <c r="H1903" t="str">
        <f>INDEX('Bảng Giá'!$N$2:$N$46,MATCH('References data'!G1903,'Bảng Giá'!$Q$2:$Q$46,0))</f>
        <v>Nội Tỉnh</v>
      </c>
    </row>
    <row r="1904" spans="1:8" x14ac:dyDescent="0.25">
      <c r="A1904" s="12" t="s">
        <v>2737</v>
      </c>
      <c r="B1904" t="s">
        <v>2648</v>
      </c>
      <c r="C1904" s="45" t="str">
        <f>INDEX('Bảng Giá'!$L$2:$L$64,MATCH(TRIM('References data'!B1904),'Bảng Giá'!$K$2:$K$64,0))</f>
        <v>Hồ Chí Minh</v>
      </c>
      <c r="D1904" s="43" t="s">
        <v>2653</v>
      </c>
      <c r="E1904" t="s">
        <v>2648</v>
      </c>
      <c r="F1904" t="str">
        <f>INDEX('Bảng Giá'!$L$2:$L$64,MATCH(TRIM('References data'!E1904),'Bảng Giá'!$K$2:$K$64,0))</f>
        <v>Hồ Chí Minh</v>
      </c>
      <c r="G1904" t="str">
        <f t="shared" si="29"/>
        <v>Hồ Chí Minh-Hồ Chí Minh</v>
      </c>
      <c r="H1904" t="str">
        <f>INDEX('Bảng Giá'!$N$2:$N$46,MATCH('References data'!G1904,'Bảng Giá'!$Q$2:$Q$46,0))</f>
        <v>Nội Tỉnh</v>
      </c>
    </row>
    <row r="1905" spans="1:8" x14ac:dyDescent="0.25">
      <c r="A1905" s="12" t="s">
        <v>2737</v>
      </c>
      <c r="B1905" t="s">
        <v>2648</v>
      </c>
      <c r="C1905" s="45" t="str">
        <f>INDEX('Bảng Giá'!$L$2:$L$64,MATCH(TRIM('References data'!B1905),'Bảng Giá'!$K$2:$K$64,0))</f>
        <v>Hồ Chí Minh</v>
      </c>
      <c r="D1905" s="43" t="s">
        <v>2653</v>
      </c>
      <c r="E1905" t="s">
        <v>2648</v>
      </c>
      <c r="F1905" t="str">
        <f>INDEX('Bảng Giá'!$L$2:$L$64,MATCH(TRIM('References data'!E1905),'Bảng Giá'!$K$2:$K$64,0))</f>
        <v>Hồ Chí Minh</v>
      </c>
      <c r="G1905" t="str">
        <f t="shared" si="29"/>
        <v>Hồ Chí Minh-Hồ Chí Minh</v>
      </c>
      <c r="H1905" t="str">
        <f>INDEX('Bảng Giá'!$N$2:$N$46,MATCH('References data'!G1905,'Bảng Giá'!$Q$2:$Q$46,0))</f>
        <v>Nội Tỉnh</v>
      </c>
    </row>
    <row r="1906" spans="1:8" x14ac:dyDescent="0.25">
      <c r="A1906" s="12" t="s">
        <v>3016</v>
      </c>
      <c r="B1906" t="s">
        <v>2648</v>
      </c>
      <c r="C1906" s="45" t="str">
        <f>INDEX('Bảng Giá'!$L$2:$L$64,MATCH(TRIM('References data'!B1906),'Bảng Giá'!$K$2:$K$64,0))</f>
        <v>Hồ Chí Minh</v>
      </c>
      <c r="D1906" s="43" t="s">
        <v>2653</v>
      </c>
      <c r="E1906" t="s">
        <v>2648</v>
      </c>
      <c r="F1906" t="str">
        <f>INDEX('Bảng Giá'!$L$2:$L$64,MATCH(TRIM('References data'!E1906),'Bảng Giá'!$K$2:$K$64,0))</f>
        <v>Hồ Chí Minh</v>
      </c>
      <c r="G1906" t="str">
        <f t="shared" si="29"/>
        <v>Hồ Chí Minh-Hồ Chí Minh</v>
      </c>
      <c r="H1906" t="str">
        <f>INDEX('Bảng Giá'!$N$2:$N$46,MATCH('References data'!G1906,'Bảng Giá'!$Q$2:$Q$46,0))</f>
        <v>Nội Tỉnh</v>
      </c>
    </row>
    <row r="1907" spans="1:8" x14ac:dyDescent="0.25">
      <c r="A1907" s="12" t="s">
        <v>3013</v>
      </c>
      <c r="B1907" t="s">
        <v>2648</v>
      </c>
      <c r="C1907" s="45" t="str">
        <f>INDEX('Bảng Giá'!$L$2:$L$64,MATCH(TRIM('References data'!B1907),'Bảng Giá'!$K$2:$K$64,0))</f>
        <v>Hồ Chí Minh</v>
      </c>
      <c r="D1907" s="43" t="s">
        <v>2653</v>
      </c>
      <c r="E1907" t="s">
        <v>2648</v>
      </c>
      <c r="F1907" t="str">
        <f>INDEX('Bảng Giá'!$L$2:$L$64,MATCH(TRIM('References data'!E1907),'Bảng Giá'!$K$2:$K$64,0))</f>
        <v>Hồ Chí Minh</v>
      </c>
      <c r="G1907" t="str">
        <f t="shared" si="29"/>
        <v>Hồ Chí Minh-Hồ Chí Minh</v>
      </c>
      <c r="H1907" t="str">
        <f>INDEX('Bảng Giá'!$N$2:$N$46,MATCH('References data'!G1907,'Bảng Giá'!$Q$2:$Q$46,0))</f>
        <v>Nội Tỉnh</v>
      </c>
    </row>
    <row r="1908" spans="1:8" x14ac:dyDescent="0.25">
      <c r="A1908" s="12" t="s">
        <v>3015</v>
      </c>
      <c r="B1908" t="s">
        <v>2648</v>
      </c>
      <c r="C1908" s="45" t="str">
        <f>INDEX('Bảng Giá'!$L$2:$L$64,MATCH(TRIM('References data'!B1908),'Bảng Giá'!$K$2:$K$64,0))</f>
        <v>Hồ Chí Minh</v>
      </c>
      <c r="D1908" s="43" t="s">
        <v>2653</v>
      </c>
      <c r="E1908" t="s">
        <v>2648</v>
      </c>
      <c r="F1908" t="str">
        <f>INDEX('Bảng Giá'!$L$2:$L$64,MATCH(TRIM('References data'!E1908),'Bảng Giá'!$K$2:$K$64,0))</f>
        <v>Hồ Chí Minh</v>
      </c>
      <c r="G1908" t="str">
        <f t="shared" si="29"/>
        <v>Hồ Chí Minh-Hồ Chí Minh</v>
      </c>
      <c r="H1908" t="str">
        <f>INDEX('Bảng Giá'!$N$2:$N$46,MATCH('References data'!G1908,'Bảng Giá'!$Q$2:$Q$46,0))</f>
        <v>Nội Tỉnh</v>
      </c>
    </row>
    <row r="1909" spans="1:8" x14ac:dyDescent="0.25">
      <c r="A1909" s="12" t="s">
        <v>3012</v>
      </c>
      <c r="B1909" t="s">
        <v>2648</v>
      </c>
      <c r="C1909" s="45" t="str">
        <f>INDEX('Bảng Giá'!$L$2:$L$64,MATCH(TRIM('References data'!B1909),'Bảng Giá'!$K$2:$K$64,0))</f>
        <v>Hồ Chí Minh</v>
      </c>
      <c r="D1909" s="43" t="s">
        <v>2653</v>
      </c>
      <c r="E1909" t="s">
        <v>2648</v>
      </c>
      <c r="F1909" t="str">
        <f>INDEX('Bảng Giá'!$L$2:$L$64,MATCH(TRIM('References data'!E1909),'Bảng Giá'!$K$2:$K$64,0))</f>
        <v>Hồ Chí Minh</v>
      </c>
      <c r="G1909" t="str">
        <f t="shared" si="29"/>
        <v>Hồ Chí Minh-Hồ Chí Minh</v>
      </c>
      <c r="H1909" t="str">
        <f>INDEX('Bảng Giá'!$N$2:$N$46,MATCH('References data'!G1909,'Bảng Giá'!$Q$2:$Q$46,0))</f>
        <v>Nội Tỉnh</v>
      </c>
    </row>
    <row r="1910" spans="1:8" x14ac:dyDescent="0.25">
      <c r="A1910" s="12" t="s">
        <v>3017</v>
      </c>
      <c r="B1910" t="s">
        <v>2648</v>
      </c>
      <c r="C1910" s="45" t="str">
        <f>INDEX('Bảng Giá'!$L$2:$L$64,MATCH(TRIM('References data'!B1910),'Bảng Giá'!$K$2:$K$64,0))</f>
        <v>Hồ Chí Minh</v>
      </c>
      <c r="D1910" s="43" t="s">
        <v>2653</v>
      </c>
      <c r="E1910" t="s">
        <v>2648</v>
      </c>
      <c r="F1910" t="str">
        <f>INDEX('Bảng Giá'!$L$2:$L$64,MATCH(TRIM('References data'!E1910),'Bảng Giá'!$K$2:$K$64,0))</f>
        <v>Hồ Chí Minh</v>
      </c>
      <c r="G1910" t="str">
        <f t="shared" si="29"/>
        <v>Hồ Chí Minh-Hồ Chí Minh</v>
      </c>
      <c r="H1910" t="str">
        <f>INDEX('Bảng Giá'!$N$2:$N$46,MATCH('References data'!G1910,'Bảng Giá'!$Q$2:$Q$46,0))</f>
        <v>Nội Tỉnh</v>
      </c>
    </row>
    <row r="1911" spans="1:8" x14ac:dyDescent="0.25">
      <c r="A1911" s="12" t="s">
        <v>2722</v>
      </c>
      <c r="B1911" t="s">
        <v>2648</v>
      </c>
      <c r="C1911" s="45" t="str">
        <f>INDEX('Bảng Giá'!$L$2:$L$64,MATCH(TRIM('References data'!B1911),'Bảng Giá'!$K$2:$K$64,0))</f>
        <v>Hồ Chí Minh</v>
      </c>
      <c r="D1911" s="43" t="s">
        <v>3018</v>
      </c>
      <c r="E1911" t="s">
        <v>2648</v>
      </c>
      <c r="F1911" t="str">
        <f>INDEX('Bảng Giá'!$L$2:$L$64,MATCH(TRIM('References data'!E1911),'Bảng Giá'!$K$2:$K$64,0))</f>
        <v>Hồ Chí Minh</v>
      </c>
      <c r="G1911" t="str">
        <f t="shared" si="29"/>
        <v>Hồ Chí Minh-Hồ Chí Minh</v>
      </c>
      <c r="H1911" t="str">
        <f>INDEX('Bảng Giá'!$N$2:$N$46,MATCH('References data'!G1911,'Bảng Giá'!$Q$2:$Q$46,0))</f>
        <v>Nội Tỉnh</v>
      </c>
    </row>
    <row r="1912" spans="1:8" x14ac:dyDescent="0.25">
      <c r="A1912" s="12" t="s">
        <v>2722</v>
      </c>
      <c r="B1912" t="s">
        <v>2648</v>
      </c>
      <c r="C1912" s="45" t="str">
        <f>INDEX('Bảng Giá'!$L$2:$L$64,MATCH(TRIM('References data'!B1912),'Bảng Giá'!$K$2:$K$64,0))</f>
        <v>Hồ Chí Minh</v>
      </c>
      <c r="D1912" s="43" t="s">
        <v>3018</v>
      </c>
      <c r="E1912" t="s">
        <v>2648</v>
      </c>
      <c r="F1912" t="str">
        <f>INDEX('Bảng Giá'!$L$2:$L$64,MATCH(TRIM('References data'!E1912),'Bảng Giá'!$K$2:$K$64,0))</f>
        <v>Hồ Chí Minh</v>
      </c>
      <c r="G1912" t="str">
        <f t="shared" si="29"/>
        <v>Hồ Chí Minh-Hồ Chí Minh</v>
      </c>
      <c r="H1912" t="str">
        <f>INDEX('Bảng Giá'!$N$2:$N$46,MATCH('References data'!G1912,'Bảng Giá'!$Q$2:$Q$46,0))</f>
        <v>Nội Tỉnh</v>
      </c>
    </row>
    <row r="1913" spans="1:8" x14ac:dyDescent="0.25">
      <c r="A1913" s="12" t="s">
        <v>2659</v>
      </c>
      <c r="B1913" t="s">
        <v>2648</v>
      </c>
      <c r="C1913" s="45" t="str">
        <f>INDEX('Bảng Giá'!$L$2:$L$64,MATCH(TRIM('References data'!B1913),'Bảng Giá'!$K$2:$K$64,0))</f>
        <v>Hồ Chí Minh</v>
      </c>
      <c r="D1913" s="43" t="s">
        <v>2653</v>
      </c>
      <c r="E1913" t="s">
        <v>2648</v>
      </c>
      <c r="F1913" t="str">
        <f>INDEX('Bảng Giá'!$L$2:$L$64,MATCH(TRIM('References data'!E1913),'Bảng Giá'!$K$2:$K$64,0))</f>
        <v>Hồ Chí Minh</v>
      </c>
      <c r="G1913" t="str">
        <f t="shared" si="29"/>
        <v>Hồ Chí Minh-Hồ Chí Minh</v>
      </c>
      <c r="H1913" t="str">
        <f>INDEX('Bảng Giá'!$N$2:$N$46,MATCH('References data'!G1913,'Bảng Giá'!$Q$2:$Q$46,0))</f>
        <v>Nội Tỉnh</v>
      </c>
    </row>
    <row r="1914" spans="1:8" x14ac:dyDescent="0.25">
      <c r="A1914" s="12" t="s">
        <v>2722</v>
      </c>
      <c r="B1914" t="s">
        <v>2648</v>
      </c>
      <c r="C1914" s="45" t="str">
        <f>INDEX('Bảng Giá'!$L$2:$L$64,MATCH(TRIM('References data'!B1914),'Bảng Giá'!$K$2:$K$64,0))</f>
        <v>Hồ Chí Minh</v>
      </c>
      <c r="D1914" s="43" t="s">
        <v>2653</v>
      </c>
      <c r="E1914" t="s">
        <v>2648</v>
      </c>
      <c r="F1914" t="str">
        <f>INDEX('Bảng Giá'!$L$2:$L$64,MATCH(TRIM('References data'!E1914),'Bảng Giá'!$K$2:$K$64,0))</f>
        <v>Hồ Chí Minh</v>
      </c>
      <c r="G1914" t="str">
        <f t="shared" si="29"/>
        <v>Hồ Chí Minh-Hồ Chí Minh</v>
      </c>
      <c r="H1914" t="str">
        <f>INDEX('Bảng Giá'!$N$2:$N$46,MATCH('References data'!G1914,'Bảng Giá'!$Q$2:$Q$46,0))</f>
        <v>Nội Tỉnh</v>
      </c>
    </row>
    <row r="1915" spans="1:8" x14ac:dyDescent="0.25">
      <c r="A1915" s="12" t="s">
        <v>3015</v>
      </c>
      <c r="B1915" t="s">
        <v>2648</v>
      </c>
      <c r="C1915" s="45" t="str">
        <f>INDEX('Bảng Giá'!$L$2:$L$64,MATCH(TRIM('References data'!B1915),'Bảng Giá'!$K$2:$K$64,0))</f>
        <v>Hồ Chí Minh</v>
      </c>
      <c r="D1915" s="43" t="s">
        <v>2653</v>
      </c>
      <c r="E1915" t="s">
        <v>2648</v>
      </c>
      <c r="F1915" t="str">
        <f>INDEX('Bảng Giá'!$L$2:$L$64,MATCH(TRIM('References data'!E1915),'Bảng Giá'!$K$2:$K$64,0))</f>
        <v>Hồ Chí Minh</v>
      </c>
      <c r="G1915" t="str">
        <f t="shared" si="29"/>
        <v>Hồ Chí Minh-Hồ Chí Minh</v>
      </c>
      <c r="H1915" t="str">
        <f>INDEX('Bảng Giá'!$N$2:$N$46,MATCH('References data'!G1915,'Bảng Giá'!$Q$2:$Q$46,0))</f>
        <v>Nội Tỉnh</v>
      </c>
    </row>
    <row r="1916" spans="1:8" x14ac:dyDescent="0.25">
      <c r="A1916" s="12" t="s">
        <v>2647</v>
      </c>
      <c r="B1916" t="s">
        <v>2648</v>
      </c>
      <c r="C1916" s="45" t="str">
        <f>INDEX('Bảng Giá'!$L$2:$L$64,MATCH(TRIM('References data'!B1916),'Bảng Giá'!$K$2:$K$64,0))</f>
        <v>Hồ Chí Minh</v>
      </c>
      <c r="D1916" s="43" t="s">
        <v>2653</v>
      </c>
      <c r="E1916" t="s">
        <v>2648</v>
      </c>
      <c r="F1916" t="str">
        <f>INDEX('Bảng Giá'!$L$2:$L$64,MATCH(TRIM('References data'!E1916),'Bảng Giá'!$K$2:$K$64,0))</f>
        <v>Hồ Chí Minh</v>
      </c>
      <c r="G1916" t="str">
        <f t="shared" si="29"/>
        <v>Hồ Chí Minh-Hồ Chí Minh</v>
      </c>
      <c r="H1916" t="str">
        <f>INDEX('Bảng Giá'!$N$2:$N$46,MATCH('References data'!G1916,'Bảng Giá'!$Q$2:$Q$46,0))</f>
        <v>Nội Tỉnh</v>
      </c>
    </row>
    <row r="1917" spans="1:8" x14ac:dyDescent="0.25">
      <c r="A1917" s="12" t="s">
        <v>2778</v>
      </c>
      <c r="B1917" t="s">
        <v>2648</v>
      </c>
      <c r="C1917" s="45" t="str">
        <f>INDEX('Bảng Giá'!$L$2:$L$64,MATCH(TRIM('References data'!B1917),'Bảng Giá'!$K$2:$K$64,0))</f>
        <v>Hồ Chí Minh</v>
      </c>
      <c r="D1917" s="43" t="s">
        <v>2653</v>
      </c>
      <c r="E1917" t="s">
        <v>2648</v>
      </c>
      <c r="F1917" t="str">
        <f>INDEX('Bảng Giá'!$L$2:$L$64,MATCH(TRIM('References data'!E1917),'Bảng Giá'!$K$2:$K$64,0))</f>
        <v>Hồ Chí Minh</v>
      </c>
      <c r="G1917" t="str">
        <f t="shared" si="29"/>
        <v>Hồ Chí Minh-Hồ Chí Minh</v>
      </c>
      <c r="H1917" t="str">
        <f>INDEX('Bảng Giá'!$N$2:$N$46,MATCH('References data'!G1917,'Bảng Giá'!$Q$2:$Q$46,0))</f>
        <v>Nội Tỉnh</v>
      </c>
    </row>
    <row r="1918" spans="1:8" x14ac:dyDescent="0.25">
      <c r="A1918" s="12" t="s">
        <v>2672</v>
      </c>
      <c r="B1918" t="s">
        <v>2648</v>
      </c>
      <c r="C1918" s="45" t="str">
        <f>INDEX('Bảng Giá'!$L$2:$L$64,MATCH(TRIM('References data'!B1918),'Bảng Giá'!$K$2:$K$64,0))</f>
        <v>Hồ Chí Minh</v>
      </c>
      <c r="D1918" s="43" t="s">
        <v>2653</v>
      </c>
      <c r="E1918" t="s">
        <v>2648</v>
      </c>
      <c r="F1918" t="str">
        <f>INDEX('Bảng Giá'!$L$2:$L$64,MATCH(TRIM('References data'!E1918),'Bảng Giá'!$K$2:$K$64,0))</f>
        <v>Hồ Chí Minh</v>
      </c>
      <c r="G1918" t="str">
        <f t="shared" si="29"/>
        <v>Hồ Chí Minh-Hồ Chí Minh</v>
      </c>
      <c r="H1918" t="str">
        <f>INDEX('Bảng Giá'!$N$2:$N$46,MATCH('References data'!G1918,'Bảng Giá'!$Q$2:$Q$46,0))</f>
        <v>Nội Tỉnh</v>
      </c>
    </row>
    <row r="1919" spans="1:8" x14ac:dyDescent="0.25">
      <c r="A1919" s="12" t="s">
        <v>3020</v>
      </c>
      <c r="B1919" t="s">
        <v>2648</v>
      </c>
      <c r="C1919" s="45" t="str">
        <f>INDEX('Bảng Giá'!$L$2:$L$64,MATCH(TRIM('References data'!B1919),'Bảng Giá'!$K$2:$K$64,0))</f>
        <v>Hồ Chí Minh</v>
      </c>
      <c r="D1919" s="43" t="s">
        <v>2653</v>
      </c>
      <c r="E1919" t="s">
        <v>2648</v>
      </c>
      <c r="F1919" t="str">
        <f>INDEX('Bảng Giá'!$L$2:$L$64,MATCH(TRIM('References data'!E1919),'Bảng Giá'!$K$2:$K$64,0))</f>
        <v>Hồ Chí Minh</v>
      </c>
      <c r="G1919" t="str">
        <f t="shared" si="29"/>
        <v>Hồ Chí Minh-Hồ Chí Minh</v>
      </c>
      <c r="H1919" t="str">
        <f>INDEX('Bảng Giá'!$N$2:$N$46,MATCH('References data'!G1919,'Bảng Giá'!$Q$2:$Q$46,0))</f>
        <v>Nội Tỉnh</v>
      </c>
    </row>
    <row r="1920" spans="1:8" x14ac:dyDescent="0.25">
      <c r="A1920" s="12" t="s">
        <v>2722</v>
      </c>
      <c r="B1920" t="s">
        <v>2648</v>
      </c>
      <c r="C1920" s="45" t="str">
        <f>INDEX('Bảng Giá'!$L$2:$L$64,MATCH(TRIM('References data'!B1920),'Bảng Giá'!$K$2:$K$64,0))</f>
        <v>Hồ Chí Minh</v>
      </c>
      <c r="D1920" s="43" t="s">
        <v>2653</v>
      </c>
      <c r="E1920" t="s">
        <v>2648</v>
      </c>
      <c r="F1920" t="str">
        <f>INDEX('Bảng Giá'!$L$2:$L$64,MATCH(TRIM('References data'!E1920),'Bảng Giá'!$K$2:$K$64,0))</f>
        <v>Hồ Chí Minh</v>
      </c>
      <c r="G1920" t="str">
        <f t="shared" si="29"/>
        <v>Hồ Chí Minh-Hồ Chí Minh</v>
      </c>
      <c r="H1920" t="str">
        <f>INDEX('Bảng Giá'!$N$2:$N$46,MATCH('References data'!G1920,'Bảng Giá'!$Q$2:$Q$46,0))</f>
        <v>Nội Tỉnh</v>
      </c>
    </row>
    <row r="1921" spans="1:8" x14ac:dyDescent="0.25">
      <c r="A1921" s="12" t="s">
        <v>3011</v>
      </c>
      <c r="B1921" t="s">
        <v>2648</v>
      </c>
      <c r="C1921" s="45" t="str">
        <f>INDEX('Bảng Giá'!$L$2:$L$64,MATCH(TRIM('References data'!B1921),'Bảng Giá'!$K$2:$K$64,0))</f>
        <v>Hồ Chí Minh</v>
      </c>
      <c r="D1921" s="43" t="s">
        <v>2776</v>
      </c>
      <c r="E1921" t="s">
        <v>2648</v>
      </c>
      <c r="F1921" t="str">
        <f>INDEX('Bảng Giá'!$L$2:$L$64,MATCH(TRIM('References data'!E1921),'Bảng Giá'!$K$2:$K$64,0))</f>
        <v>Hồ Chí Minh</v>
      </c>
      <c r="G1921" t="str">
        <f t="shared" si="29"/>
        <v>Hồ Chí Minh-Hồ Chí Minh</v>
      </c>
      <c r="H1921" t="str">
        <f>INDEX('Bảng Giá'!$N$2:$N$46,MATCH('References data'!G1921,'Bảng Giá'!$Q$2:$Q$46,0))</f>
        <v>Nội Tỉnh</v>
      </c>
    </row>
    <row r="1922" spans="1:8" x14ac:dyDescent="0.25">
      <c r="A1922" s="12" t="s">
        <v>3011</v>
      </c>
      <c r="B1922" t="s">
        <v>2648</v>
      </c>
      <c r="C1922" s="45" t="str">
        <f>INDEX('Bảng Giá'!$L$2:$L$64,MATCH(TRIM('References data'!B1922),'Bảng Giá'!$K$2:$K$64,0))</f>
        <v>Hồ Chí Minh</v>
      </c>
      <c r="D1922" s="43" t="s">
        <v>2653</v>
      </c>
      <c r="E1922" t="s">
        <v>2648</v>
      </c>
      <c r="F1922" t="str">
        <f>INDEX('Bảng Giá'!$L$2:$L$64,MATCH(TRIM('References data'!E1922),'Bảng Giá'!$K$2:$K$64,0))</f>
        <v>Hồ Chí Minh</v>
      </c>
      <c r="G1922" t="str">
        <f t="shared" si="29"/>
        <v>Hồ Chí Minh-Hồ Chí Minh</v>
      </c>
      <c r="H1922" t="str">
        <f>INDEX('Bảng Giá'!$N$2:$N$46,MATCH('References data'!G1922,'Bảng Giá'!$Q$2:$Q$46,0))</f>
        <v>Nội Tỉnh</v>
      </c>
    </row>
    <row r="1923" spans="1:8" x14ac:dyDescent="0.25">
      <c r="A1923" s="12" t="s">
        <v>2778</v>
      </c>
      <c r="B1923" t="s">
        <v>2648</v>
      </c>
      <c r="C1923" s="45" t="str">
        <f>INDEX('Bảng Giá'!$L$2:$L$64,MATCH(TRIM('References data'!B1923),'Bảng Giá'!$K$2:$K$64,0))</f>
        <v>Hồ Chí Minh</v>
      </c>
      <c r="D1923" s="43" t="s">
        <v>3018</v>
      </c>
      <c r="E1923" t="s">
        <v>2648</v>
      </c>
      <c r="F1923" t="str">
        <f>INDEX('Bảng Giá'!$L$2:$L$64,MATCH(TRIM('References data'!E1923),'Bảng Giá'!$K$2:$K$64,0))</f>
        <v>Hồ Chí Minh</v>
      </c>
      <c r="G1923" t="str">
        <f t="shared" si="29"/>
        <v>Hồ Chí Minh-Hồ Chí Minh</v>
      </c>
      <c r="H1923" t="str">
        <f>INDEX('Bảng Giá'!$N$2:$N$46,MATCH('References data'!G1923,'Bảng Giá'!$Q$2:$Q$46,0))</f>
        <v>Nội Tỉnh</v>
      </c>
    </row>
    <row r="1924" spans="1:8" x14ac:dyDescent="0.25">
      <c r="A1924" s="12" t="s">
        <v>3016</v>
      </c>
      <c r="B1924" t="s">
        <v>2648</v>
      </c>
      <c r="C1924" s="45" t="str">
        <f>INDEX('Bảng Giá'!$L$2:$L$64,MATCH(TRIM('References data'!B1924),'Bảng Giá'!$K$2:$K$64,0))</f>
        <v>Hồ Chí Minh</v>
      </c>
      <c r="D1924" s="43" t="s">
        <v>2653</v>
      </c>
      <c r="E1924" t="s">
        <v>2648</v>
      </c>
      <c r="F1924" t="str">
        <f>INDEX('Bảng Giá'!$L$2:$L$64,MATCH(TRIM('References data'!E1924),'Bảng Giá'!$K$2:$K$64,0))</f>
        <v>Hồ Chí Minh</v>
      </c>
      <c r="G1924" t="str">
        <f t="shared" ref="G1924:G1987" si="30">C1924&amp;"-"&amp;F1924</f>
        <v>Hồ Chí Minh-Hồ Chí Minh</v>
      </c>
      <c r="H1924" t="str">
        <f>INDEX('Bảng Giá'!$N$2:$N$46,MATCH('References data'!G1924,'Bảng Giá'!$Q$2:$Q$46,0))</f>
        <v>Nội Tỉnh</v>
      </c>
    </row>
    <row r="1925" spans="1:8" x14ac:dyDescent="0.25">
      <c r="A1925" s="12" t="s">
        <v>2659</v>
      </c>
      <c r="B1925" t="s">
        <v>2648</v>
      </c>
      <c r="C1925" s="45" t="str">
        <f>INDEX('Bảng Giá'!$L$2:$L$64,MATCH(TRIM('References data'!B1925),'Bảng Giá'!$K$2:$K$64,0))</f>
        <v>Hồ Chí Minh</v>
      </c>
      <c r="D1925" s="43" t="s">
        <v>2653</v>
      </c>
      <c r="E1925" t="s">
        <v>2648</v>
      </c>
      <c r="F1925" t="str">
        <f>INDEX('Bảng Giá'!$L$2:$L$64,MATCH(TRIM('References data'!E1925),'Bảng Giá'!$K$2:$K$64,0))</f>
        <v>Hồ Chí Minh</v>
      </c>
      <c r="G1925" t="str">
        <f t="shared" si="30"/>
        <v>Hồ Chí Minh-Hồ Chí Minh</v>
      </c>
      <c r="H1925" t="str">
        <f>INDEX('Bảng Giá'!$N$2:$N$46,MATCH('References data'!G1925,'Bảng Giá'!$Q$2:$Q$46,0))</f>
        <v>Nội Tỉnh</v>
      </c>
    </row>
    <row r="1926" spans="1:8" x14ac:dyDescent="0.25">
      <c r="A1926" s="12" t="s">
        <v>3013</v>
      </c>
      <c r="B1926" t="s">
        <v>2648</v>
      </c>
      <c r="C1926" s="45" t="str">
        <f>INDEX('Bảng Giá'!$L$2:$L$64,MATCH(TRIM('References data'!B1926),'Bảng Giá'!$K$2:$K$64,0))</f>
        <v>Hồ Chí Minh</v>
      </c>
      <c r="D1926" s="43" t="s">
        <v>2653</v>
      </c>
      <c r="E1926" t="s">
        <v>2648</v>
      </c>
      <c r="F1926" t="str">
        <f>INDEX('Bảng Giá'!$L$2:$L$64,MATCH(TRIM('References data'!E1926),'Bảng Giá'!$K$2:$K$64,0))</f>
        <v>Hồ Chí Minh</v>
      </c>
      <c r="G1926" t="str">
        <f t="shared" si="30"/>
        <v>Hồ Chí Minh-Hồ Chí Minh</v>
      </c>
      <c r="H1926" t="str">
        <f>INDEX('Bảng Giá'!$N$2:$N$46,MATCH('References data'!G1926,'Bảng Giá'!$Q$2:$Q$46,0))</f>
        <v>Nội Tỉnh</v>
      </c>
    </row>
    <row r="1927" spans="1:8" x14ac:dyDescent="0.25">
      <c r="A1927" s="12" t="s">
        <v>2776</v>
      </c>
      <c r="B1927" t="s">
        <v>2648</v>
      </c>
      <c r="C1927" s="45" t="str">
        <f>INDEX('Bảng Giá'!$L$2:$L$64,MATCH(TRIM('References data'!B1927),'Bảng Giá'!$K$2:$K$64,0))</f>
        <v>Hồ Chí Minh</v>
      </c>
      <c r="D1927" s="43" t="s">
        <v>2653</v>
      </c>
      <c r="E1927" t="s">
        <v>2648</v>
      </c>
      <c r="F1927" t="str">
        <f>INDEX('Bảng Giá'!$L$2:$L$64,MATCH(TRIM('References data'!E1927),'Bảng Giá'!$K$2:$K$64,0))</f>
        <v>Hồ Chí Minh</v>
      </c>
      <c r="G1927" t="str">
        <f t="shared" si="30"/>
        <v>Hồ Chí Minh-Hồ Chí Minh</v>
      </c>
      <c r="H1927" t="str">
        <f>INDEX('Bảng Giá'!$N$2:$N$46,MATCH('References data'!G1927,'Bảng Giá'!$Q$2:$Q$46,0))</f>
        <v>Nội Tỉnh</v>
      </c>
    </row>
    <row r="1928" spans="1:8" x14ac:dyDescent="0.25">
      <c r="A1928" s="12" t="s">
        <v>3000</v>
      </c>
      <c r="B1928" t="s">
        <v>2639</v>
      </c>
      <c r="C1928" s="45" t="str">
        <f>INDEX('Bảng Giá'!$L$2:$L$64,MATCH(TRIM('References data'!B1928),'Bảng Giá'!$K$2:$K$64,0))</f>
        <v>Hà Nội</v>
      </c>
      <c r="D1928" s="43" t="s">
        <v>2691</v>
      </c>
      <c r="E1928" t="s">
        <v>2663</v>
      </c>
      <c r="F1928" t="str">
        <f>INDEX('Bảng Giá'!$L$2:$L$64,MATCH(TRIM('References data'!E1928),'Bảng Giá'!$K$2:$K$64,0))</f>
        <v>Vùng 3</v>
      </c>
      <c r="G1928" t="str">
        <f t="shared" si="30"/>
        <v>Hà Nội-Vùng 3</v>
      </c>
      <c r="H1928" t="str">
        <f>INDEX('Bảng Giá'!$N$2:$N$46,MATCH('References data'!G1928,'Bảng Giá'!$Q$2:$Q$46,0))</f>
        <v>Nội Vùng</v>
      </c>
    </row>
    <row r="1929" spans="1:8" x14ac:dyDescent="0.25">
      <c r="A1929" s="12" t="s">
        <v>3021</v>
      </c>
      <c r="B1929" t="s">
        <v>2787</v>
      </c>
      <c r="C1929" s="45" t="str">
        <f>INDEX('Bảng Giá'!$L$2:$L$64,MATCH(TRIM('References data'!B1929),'Bảng Giá'!$K$2:$K$64,0))</f>
        <v>Vùng 1</v>
      </c>
      <c r="D1929" s="43" t="s">
        <v>3020</v>
      </c>
      <c r="E1929" t="s">
        <v>2648</v>
      </c>
      <c r="F1929" t="str">
        <f>INDEX('Bảng Giá'!$L$2:$L$64,MATCH(TRIM('References data'!E1929),'Bảng Giá'!$K$2:$K$64,0))</f>
        <v>Hồ Chí Minh</v>
      </c>
      <c r="G1929" t="str">
        <f t="shared" si="30"/>
        <v>Vùng 1-Hồ Chí Minh</v>
      </c>
      <c r="H1929" t="str">
        <f>INDEX('Bảng Giá'!$N$2:$N$46,MATCH('References data'!G1929,'Bảng Giá'!$Q$2:$Q$46,0))</f>
        <v>Nội Vùng</v>
      </c>
    </row>
    <row r="1930" spans="1:8" x14ac:dyDescent="0.25">
      <c r="A1930" s="12" t="s">
        <v>2759</v>
      </c>
      <c r="B1930" t="s">
        <v>2675</v>
      </c>
      <c r="C1930" s="45" t="str">
        <f>INDEX('Bảng Giá'!$L$2:$L$64,MATCH(TRIM('References data'!B1930),'Bảng Giá'!$K$2:$K$64,0))</f>
        <v>Vùng 1</v>
      </c>
      <c r="D1930" s="43" t="s">
        <v>3019</v>
      </c>
      <c r="E1930" t="s">
        <v>2648</v>
      </c>
      <c r="F1930" t="str">
        <f>INDEX('Bảng Giá'!$L$2:$L$64,MATCH(TRIM('References data'!E1930),'Bảng Giá'!$K$2:$K$64,0))</f>
        <v>Hồ Chí Minh</v>
      </c>
      <c r="G1930" t="str">
        <f t="shared" si="30"/>
        <v>Vùng 1-Hồ Chí Minh</v>
      </c>
      <c r="H1930" t="str">
        <f>INDEX('Bảng Giá'!$N$2:$N$46,MATCH('References data'!G1930,'Bảng Giá'!$Q$2:$Q$46,0))</f>
        <v>Nội Vùng</v>
      </c>
    </row>
    <row r="1931" spans="1:8" x14ac:dyDescent="0.25">
      <c r="A1931" s="12" t="s">
        <v>2778</v>
      </c>
      <c r="B1931" t="s">
        <v>2648</v>
      </c>
      <c r="C1931" s="45" t="str">
        <f>INDEX('Bảng Giá'!$L$2:$L$64,MATCH(TRIM('References data'!B1931),'Bảng Giá'!$K$2:$K$64,0))</f>
        <v>Hồ Chí Minh</v>
      </c>
      <c r="D1931" s="43" t="s">
        <v>2733</v>
      </c>
      <c r="E1931" t="s">
        <v>2648</v>
      </c>
      <c r="F1931" t="str">
        <f>INDEX('Bảng Giá'!$L$2:$L$64,MATCH(TRIM('References data'!E1931),'Bảng Giá'!$K$2:$K$64,0))</f>
        <v>Hồ Chí Minh</v>
      </c>
      <c r="G1931" t="str">
        <f t="shared" si="30"/>
        <v>Hồ Chí Minh-Hồ Chí Minh</v>
      </c>
      <c r="H1931" t="str">
        <f>INDEX('Bảng Giá'!$N$2:$N$46,MATCH('References data'!G1931,'Bảng Giá'!$Q$2:$Q$46,0))</f>
        <v>Nội Tỉnh</v>
      </c>
    </row>
    <row r="1932" spans="1:8" x14ac:dyDescent="0.25">
      <c r="A1932" s="12" t="s">
        <v>3022</v>
      </c>
      <c r="B1932" t="s">
        <v>2735</v>
      </c>
      <c r="C1932" s="45" t="str">
        <f>INDEX('Bảng Giá'!$L$2:$L$64,MATCH(TRIM('References data'!B1932),'Bảng Giá'!$K$2:$K$64,0))</f>
        <v>Vùng 3</v>
      </c>
      <c r="D1932" s="43" t="s">
        <v>3000</v>
      </c>
      <c r="E1932" t="s">
        <v>2639</v>
      </c>
      <c r="F1932" t="str">
        <f>INDEX('Bảng Giá'!$L$2:$L$64,MATCH(TRIM('References data'!E1932),'Bảng Giá'!$K$2:$K$64,0))</f>
        <v>Hà Nội</v>
      </c>
      <c r="G1932" t="str">
        <f t="shared" si="30"/>
        <v>Vùng 3-Hà Nội</v>
      </c>
      <c r="H1932" t="str">
        <f>INDEX('Bảng Giá'!$N$2:$N$46,MATCH('References data'!G1932,'Bảng Giá'!$Q$2:$Q$46,0))</f>
        <v>Nội Vùng</v>
      </c>
    </row>
    <row r="1933" spans="1:8" x14ac:dyDescent="0.25">
      <c r="A1933" s="12" t="s">
        <v>2653</v>
      </c>
      <c r="B1933" t="s">
        <v>2648</v>
      </c>
      <c r="C1933" s="45" t="str">
        <f>INDEX('Bảng Giá'!$L$2:$L$64,MATCH(TRIM('References data'!B1933),'Bảng Giá'!$K$2:$K$64,0))</f>
        <v>Hồ Chí Minh</v>
      </c>
      <c r="D1933" s="43" t="s">
        <v>2733</v>
      </c>
      <c r="E1933" t="s">
        <v>2648</v>
      </c>
      <c r="F1933" t="str">
        <f>INDEX('Bảng Giá'!$L$2:$L$64,MATCH(TRIM('References data'!E1933),'Bảng Giá'!$K$2:$K$64,0))</f>
        <v>Hồ Chí Minh</v>
      </c>
      <c r="G1933" t="str">
        <f t="shared" si="30"/>
        <v>Hồ Chí Minh-Hồ Chí Minh</v>
      </c>
      <c r="H1933" t="str">
        <f>INDEX('Bảng Giá'!$N$2:$N$46,MATCH('References data'!G1933,'Bảng Giá'!$Q$2:$Q$46,0))</f>
        <v>Nội Tỉnh</v>
      </c>
    </row>
    <row r="1934" spans="1:8" x14ac:dyDescent="0.25">
      <c r="A1934" s="12" t="s">
        <v>3023</v>
      </c>
      <c r="B1934" t="s">
        <v>2945</v>
      </c>
      <c r="C1934" s="45" t="str">
        <f>INDEX('Bảng Giá'!$L$2:$L$64,MATCH(TRIM('References data'!B1934),'Bảng Giá'!$K$2:$K$64,0))</f>
        <v>Vùng 1</v>
      </c>
      <c r="D1934" s="43" t="s">
        <v>2733</v>
      </c>
      <c r="E1934" t="s">
        <v>2648</v>
      </c>
      <c r="F1934" t="str">
        <f>INDEX('Bảng Giá'!$L$2:$L$64,MATCH(TRIM('References data'!E1934),'Bảng Giá'!$K$2:$K$64,0))</f>
        <v>Hồ Chí Minh</v>
      </c>
      <c r="G1934" t="str">
        <f t="shared" si="30"/>
        <v>Vùng 1-Hồ Chí Minh</v>
      </c>
      <c r="H1934" t="str">
        <f>INDEX('Bảng Giá'!$N$2:$N$46,MATCH('References data'!G1934,'Bảng Giá'!$Q$2:$Q$46,0))</f>
        <v>Nội Vùng</v>
      </c>
    </row>
    <row r="1935" spans="1:8" x14ac:dyDescent="0.25">
      <c r="A1935" s="12" t="s">
        <v>3024</v>
      </c>
      <c r="B1935" t="s">
        <v>2699</v>
      </c>
      <c r="C1935" s="45" t="str">
        <f>INDEX('Bảng Giá'!$L$2:$L$64,MATCH(TRIM('References data'!B1935),'Bảng Giá'!$K$2:$K$64,0))</f>
        <v>Vùng 3</v>
      </c>
      <c r="D1935" s="43" t="s">
        <v>2654</v>
      </c>
      <c r="E1935" t="s">
        <v>2639</v>
      </c>
      <c r="F1935" t="str">
        <f>INDEX('Bảng Giá'!$L$2:$L$64,MATCH(TRIM('References data'!E1935),'Bảng Giá'!$K$2:$K$64,0))</f>
        <v>Hà Nội</v>
      </c>
      <c r="G1935" t="str">
        <f t="shared" si="30"/>
        <v>Vùng 3-Hà Nội</v>
      </c>
      <c r="H1935" t="str">
        <f>INDEX('Bảng Giá'!$N$2:$N$46,MATCH('References data'!G1935,'Bảng Giá'!$Q$2:$Q$46,0))</f>
        <v>Nội Vùng</v>
      </c>
    </row>
    <row r="1936" spans="1:8" x14ac:dyDescent="0.25">
      <c r="A1936" s="12" t="s">
        <v>2638</v>
      </c>
      <c r="B1936" t="s">
        <v>2639</v>
      </c>
      <c r="C1936" s="45" t="str">
        <f>INDEX('Bảng Giá'!$L$2:$L$64,MATCH(TRIM('References data'!B1936),'Bảng Giá'!$K$2:$K$64,0))</f>
        <v>Hà Nội</v>
      </c>
      <c r="D1936" s="43" t="s">
        <v>2654</v>
      </c>
      <c r="E1936" t="s">
        <v>2639</v>
      </c>
      <c r="F1936" t="str">
        <f>INDEX('Bảng Giá'!$L$2:$L$64,MATCH(TRIM('References data'!E1936),'Bảng Giá'!$K$2:$K$64,0))</f>
        <v>Hà Nội</v>
      </c>
      <c r="G1936" t="str">
        <f t="shared" si="30"/>
        <v>Hà Nội-Hà Nội</v>
      </c>
      <c r="H1936" t="str">
        <f>INDEX('Bảng Giá'!$N$2:$N$46,MATCH('References data'!G1936,'Bảng Giá'!$Q$2:$Q$46,0))</f>
        <v>Nội Tỉnh</v>
      </c>
    </row>
    <row r="1937" spans="1:8" x14ac:dyDescent="0.25">
      <c r="A1937" s="12" t="s">
        <v>3007</v>
      </c>
      <c r="B1937" t="s">
        <v>2639</v>
      </c>
      <c r="C1937" s="45" t="str">
        <f>INDEX('Bảng Giá'!$L$2:$L$64,MATCH(TRIM('References data'!B1937),'Bảng Giá'!$K$2:$K$64,0))</f>
        <v>Hà Nội</v>
      </c>
      <c r="D1937" s="43" t="s">
        <v>3003</v>
      </c>
      <c r="E1937" t="s">
        <v>2639</v>
      </c>
      <c r="F1937" t="str">
        <f>INDEX('Bảng Giá'!$L$2:$L$64,MATCH(TRIM('References data'!E1937),'Bảng Giá'!$K$2:$K$64,0))</f>
        <v>Hà Nội</v>
      </c>
      <c r="G1937" t="str">
        <f t="shared" si="30"/>
        <v>Hà Nội-Hà Nội</v>
      </c>
      <c r="H1937" t="str">
        <f>INDEX('Bảng Giá'!$N$2:$N$46,MATCH('References data'!G1937,'Bảng Giá'!$Q$2:$Q$46,0))</f>
        <v>Nội Tỉnh</v>
      </c>
    </row>
    <row r="1938" spans="1:8" x14ac:dyDescent="0.25">
      <c r="A1938" s="12" t="s">
        <v>2698</v>
      </c>
      <c r="B1938" t="s">
        <v>2699</v>
      </c>
      <c r="C1938" s="45" t="str">
        <f>INDEX('Bảng Giá'!$L$2:$L$64,MATCH(TRIM('References data'!B1938),'Bảng Giá'!$K$2:$K$64,0))</f>
        <v>Vùng 3</v>
      </c>
      <c r="D1938" s="43" t="s">
        <v>2654</v>
      </c>
      <c r="E1938" t="s">
        <v>2639</v>
      </c>
      <c r="F1938" t="str">
        <f>INDEX('Bảng Giá'!$L$2:$L$64,MATCH(TRIM('References data'!E1938),'Bảng Giá'!$K$2:$K$64,0))</f>
        <v>Hà Nội</v>
      </c>
      <c r="G1938" t="str">
        <f t="shared" si="30"/>
        <v>Vùng 3-Hà Nội</v>
      </c>
      <c r="H1938" t="str">
        <f>INDEX('Bảng Giá'!$N$2:$N$46,MATCH('References data'!G1938,'Bảng Giá'!$Q$2:$Q$46,0))</f>
        <v>Nội Vùng</v>
      </c>
    </row>
    <row r="1939" spans="1:8" x14ac:dyDescent="0.25">
      <c r="A1939" s="12" t="s">
        <v>2681</v>
      </c>
      <c r="B1939" t="s">
        <v>2682</v>
      </c>
      <c r="C1939" s="45" t="str">
        <f>INDEX('Bảng Giá'!$L$2:$L$64,MATCH(TRIM('References data'!B1939),'Bảng Giá'!$K$2:$K$64,0))</f>
        <v>Vùng 3</v>
      </c>
      <c r="D1939" s="43" t="s">
        <v>2700</v>
      </c>
      <c r="E1939" t="s">
        <v>2639</v>
      </c>
      <c r="F1939" t="str">
        <f>INDEX('Bảng Giá'!$L$2:$L$64,MATCH(TRIM('References data'!E1939),'Bảng Giá'!$K$2:$K$64,0))</f>
        <v>Hà Nội</v>
      </c>
      <c r="G1939" t="str">
        <f t="shared" si="30"/>
        <v>Vùng 3-Hà Nội</v>
      </c>
      <c r="H1939" t="str">
        <f>INDEX('Bảng Giá'!$N$2:$N$46,MATCH('References data'!G1939,'Bảng Giá'!$Q$2:$Q$46,0))</f>
        <v>Nội Vùng</v>
      </c>
    </row>
    <row r="1940" spans="1:8" x14ac:dyDescent="0.25">
      <c r="A1940" s="12" t="s">
        <v>3025</v>
      </c>
      <c r="B1940" t="s">
        <v>2939</v>
      </c>
      <c r="C1940" s="45" t="str">
        <f>INDEX('Bảng Giá'!$L$2:$L$64,MATCH(TRIM('References data'!B1940),'Bảng Giá'!$K$2:$K$64,0))</f>
        <v>Vùng 1</v>
      </c>
      <c r="D1940" s="43" t="s">
        <v>3019</v>
      </c>
      <c r="E1940" t="s">
        <v>2648</v>
      </c>
      <c r="F1940" t="str">
        <f>INDEX('Bảng Giá'!$L$2:$L$64,MATCH(TRIM('References data'!E1940),'Bảng Giá'!$K$2:$K$64,0))</f>
        <v>Hồ Chí Minh</v>
      </c>
      <c r="G1940" t="str">
        <f t="shared" si="30"/>
        <v>Vùng 1-Hồ Chí Minh</v>
      </c>
      <c r="H1940" t="str">
        <f>INDEX('Bảng Giá'!$N$2:$N$46,MATCH('References data'!G1940,'Bảng Giá'!$Q$2:$Q$46,0))</f>
        <v>Nội Vùng</v>
      </c>
    </row>
    <row r="1941" spans="1:8" x14ac:dyDescent="0.25">
      <c r="A1941" s="12" t="s">
        <v>2778</v>
      </c>
      <c r="B1941" t="s">
        <v>2648</v>
      </c>
      <c r="C1941" s="45" t="str">
        <f>INDEX('Bảng Giá'!$L$2:$L$64,MATCH(TRIM('References data'!B1941),'Bảng Giá'!$K$2:$K$64,0))</f>
        <v>Hồ Chí Minh</v>
      </c>
      <c r="D1941" s="43" t="s">
        <v>2776</v>
      </c>
      <c r="E1941" t="s">
        <v>2648</v>
      </c>
      <c r="F1941" t="str">
        <f>INDEX('Bảng Giá'!$L$2:$L$64,MATCH(TRIM('References data'!E1941),'Bảng Giá'!$K$2:$K$64,0))</f>
        <v>Hồ Chí Minh</v>
      </c>
      <c r="G1941" t="str">
        <f t="shared" si="30"/>
        <v>Hồ Chí Minh-Hồ Chí Minh</v>
      </c>
      <c r="H1941" t="str">
        <f>INDEX('Bảng Giá'!$N$2:$N$46,MATCH('References data'!G1941,'Bảng Giá'!$Q$2:$Q$46,0))</f>
        <v>Nội Tỉnh</v>
      </c>
    </row>
    <row r="1942" spans="1:8" x14ac:dyDescent="0.25">
      <c r="A1942" s="12" t="s">
        <v>2833</v>
      </c>
      <c r="B1942" t="s">
        <v>2834</v>
      </c>
      <c r="C1942" s="45" t="str">
        <f>INDEX('Bảng Giá'!$L$2:$L$64,MATCH(TRIM('References data'!B1942),'Bảng Giá'!$K$2:$K$64,0))</f>
        <v>Vùng 3</v>
      </c>
      <c r="D1942" s="43" t="s">
        <v>2837</v>
      </c>
      <c r="E1942" t="s">
        <v>2658</v>
      </c>
      <c r="F1942" t="str">
        <f>INDEX('Bảng Giá'!$L$2:$L$64,MATCH(TRIM('References data'!E1942),'Bảng Giá'!$K$2:$K$64,0))</f>
        <v>Vùng 3</v>
      </c>
      <c r="G1942" t="str">
        <f t="shared" si="30"/>
        <v>Vùng 3-Vùng 3</v>
      </c>
      <c r="H1942" t="str">
        <f>INDEX('Bảng Giá'!$N$2:$N$46,MATCH('References data'!G1942,'Bảng Giá'!$Q$2:$Q$46,0))</f>
        <v>Nội Vùng Tỉnh</v>
      </c>
    </row>
    <row r="1943" spans="1:8" x14ac:dyDescent="0.25">
      <c r="A1943" s="12" t="s">
        <v>2688</v>
      </c>
      <c r="B1943" t="s">
        <v>2639</v>
      </c>
      <c r="C1943" s="45" t="str">
        <f>INDEX('Bảng Giá'!$L$2:$L$64,MATCH(TRIM('References data'!B1943),'Bảng Giá'!$K$2:$K$64,0))</f>
        <v>Hà Nội</v>
      </c>
      <c r="D1943" s="43" t="s">
        <v>2654</v>
      </c>
      <c r="E1943" t="s">
        <v>2639</v>
      </c>
      <c r="F1943" t="str">
        <f>INDEX('Bảng Giá'!$L$2:$L$64,MATCH(TRIM('References data'!E1943),'Bảng Giá'!$K$2:$K$64,0))</f>
        <v>Hà Nội</v>
      </c>
      <c r="G1943" t="str">
        <f t="shared" si="30"/>
        <v>Hà Nội-Hà Nội</v>
      </c>
      <c r="H1943" t="str">
        <f>INDEX('Bảng Giá'!$N$2:$N$46,MATCH('References data'!G1943,'Bảng Giá'!$Q$2:$Q$46,0))</f>
        <v>Nội Tỉnh</v>
      </c>
    </row>
    <row r="1944" spans="1:8" x14ac:dyDescent="0.25">
      <c r="A1944" s="12" t="s">
        <v>2759</v>
      </c>
      <c r="B1944" t="s">
        <v>2675</v>
      </c>
      <c r="C1944" s="45" t="str">
        <f>INDEX('Bảng Giá'!$L$2:$L$64,MATCH(TRIM('References data'!B1944),'Bảng Giá'!$K$2:$K$64,0))</f>
        <v>Vùng 1</v>
      </c>
      <c r="D1944" s="43" t="s">
        <v>2778</v>
      </c>
      <c r="E1944" t="s">
        <v>2648</v>
      </c>
      <c r="F1944" t="str">
        <f>INDEX('Bảng Giá'!$L$2:$L$64,MATCH(TRIM('References data'!E1944),'Bảng Giá'!$K$2:$K$64,0))</f>
        <v>Hồ Chí Minh</v>
      </c>
      <c r="G1944" t="str">
        <f t="shared" si="30"/>
        <v>Vùng 1-Hồ Chí Minh</v>
      </c>
      <c r="H1944" t="str">
        <f>INDEX('Bảng Giá'!$N$2:$N$46,MATCH('References data'!G1944,'Bảng Giá'!$Q$2:$Q$46,0))</f>
        <v>Nội Vùng</v>
      </c>
    </row>
    <row r="1945" spans="1:8" x14ac:dyDescent="0.25">
      <c r="A1945" s="12" t="s">
        <v>3026</v>
      </c>
      <c r="B1945" t="s">
        <v>2828</v>
      </c>
      <c r="C1945" s="45" t="str">
        <f>INDEX('Bảng Giá'!$L$2:$L$64,MATCH(TRIM('References data'!B1945),'Bảng Giá'!$K$2:$K$64,0))</f>
        <v>Vùng 3</v>
      </c>
      <c r="D1945" s="43" t="s">
        <v>2897</v>
      </c>
      <c r="E1945" t="s">
        <v>2828</v>
      </c>
      <c r="F1945" t="str">
        <f>INDEX('Bảng Giá'!$L$2:$L$64,MATCH(TRIM('References data'!E1945),'Bảng Giá'!$K$2:$K$64,0))</f>
        <v>Vùng 3</v>
      </c>
      <c r="G1945" t="str">
        <f t="shared" si="30"/>
        <v>Vùng 3-Vùng 3</v>
      </c>
      <c r="H1945" t="str">
        <f>INDEX('Bảng Giá'!$N$2:$N$46,MATCH('References data'!G1945,'Bảng Giá'!$Q$2:$Q$46,0))</f>
        <v>Nội Vùng Tỉnh</v>
      </c>
    </row>
    <row r="1946" spans="1:8" x14ac:dyDescent="0.25">
      <c r="A1946" s="12" t="s">
        <v>2640</v>
      </c>
      <c r="B1946" t="s">
        <v>2639</v>
      </c>
      <c r="C1946" s="45" t="str">
        <f>INDEX('Bảng Giá'!$L$2:$L$64,MATCH(TRIM('References data'!B1946),'Bảng Giá'!$K$2:$K$64,0))</f>
        <v>Hà Nội</v>
      </c>
      <c r="D1946" s="43" t="s">
        <v>2762</v>
      </c>
      <c r="E1946" t="s">
        <v>2721</v>
      </c>
      <c r="F1946" t="str">
        <f>INDEX('Bảng Giá'!$L$2:$L$64,MATCH(TRIM('References data'!E1946),'Bảng Giá'!$K$2:$K$64,0))</f>
        <v>Vùng 3</v>
      </c>
      <c r="G1946" t="str">
        <f t="shared" si="30"/>
        <v>Hà Nội-Vùng 3</v>
      </c>
      <c r="H1946" t="str">
        <f>INDEX('Bảng Giá'!$N$2:$N$46,MATCH('References data'!G1946,'Bảng Giá'!$Q$2:$Q$46,0))</f>
        <v>Nội Vùng</v>
      </c>
    </row>
    <row r="1947" spans="1:8" x14ac:dyDescent="0.25">
      <c r="A1947" s="12" t="s">
        <v>3018</v>
      </c>
      <c r="B1947" t="s">
        <v>2648</v>
      </c>
      <c r="C1947" s="45" t="str">
        <f>INDEX('Bảng Giá'!$L$2:$L$64,MATCH(TRIM('References data'!B1947),'Bảng Giá'!$K$2:$K$64,0))</f>
        <v>Hồ Chí Minh</v>
      </c>
      <c r="D1947" s="43" t="s">
        <v>2779</v>
      </c>
      <c r="E1947" t="s">
        <v>2648</v>
      </c>
      <c r="F1947" t="str">
        <f>INDEX('Bảng Giá'!$L$2:$L$64,MATCH(TRIM('References data'!E1947),'Bảng Giá'!$K$2:$K$64,0))</f>
        <v>Hồ Chí Minh</v>
      </c>
      <c r="G1947" t="str">
        <f t="shared" si="30"/>
        <v>Hồ Chí Minh-Hồ Chí Minh</v>
      </c>
      <c r="H1947" t="str">
        <f>INDEX('Bảng Giá'!$N$2:$N$46,MATCH('References data'!G1947,'Bảng Giá'!$Q$2:$Q$46,0))</f>
        <v>Nội Tỉnh</v>
      </c>
    </row>
    <row r="1948" spans="1:8" x14ac:dyDescent="0.25">
      <c r="A1948" s="12" t="s">
        <v>3018</v>
      </c>
      <c r="B1948" t="s">
        <v>2648</v>
      </c>
      <c r="C1948" s="45" t="str">
        <f>INDEX('Bảng Giá'!$L$2:$L$64,MATCH(TRIM('References data'!B1948),'Bảng Giá'!$K$2:$K$64,0))</f>
        <v>Hồ Chí Minh</v>
      </c>
      <c r="D1948" s="43" t="s">
        <v>2733</v>
      </c>
      <c r="E1948" t="s">
        <v>2648</v>
      </c>
      <c r="F1948" t="str">
        <f>INDEX('Bảng Giá'!$L$2:$L$64,MATCH(TRIM('References data'!E1948),'Bảng Giá'!$K$2:$K$64,0))</f>
        <v>Hồ Chí Minh</v>
      </c>
      <c r="G1948" t="str">
        <f t="shared" si="30"/>
        <v>Hồ Chí Minh-Hồ Chí Minh</v>
      </c>
      <c r="H1948" t="str">
        <f>INDEX('Bảng Giá'!$N$2:$N$46,MATCH('References data'!G1948,'Bảng Giá'!$Q$2:$Q$46,0))</f>
        <v>Nội Tỉnh</v>
      </c>
    </row>
    <row r="1949" spans="1:8" x14ac:dyDescent="0.25">
      <c r="A1949" s="12" t="s">
        <v>2844</v>
      </c>
      <c r="B1949" t="s">
        <v>2828</v>
      </c>
      <c r="C1949" s="45" t="str">
        <f>INDEX('Bảng Giá'!$L$2:$L$64,MATCH(TRIM('References data'!B1949),'Bảng Giá'!$K$2:$K$64,0))</f>
        <v>Vùng 3</v>
      </c>
      <c r="D1949" s="43" t="s">
        <v>3000</v>
      </c>
      <c r="E1949" t="s">
        <v>2639</v>
      </c>
      <c r="F1949" t="str">
        <f>INDEX('Bảng Giá'!$L$2:$L$64,MATCH(TRIM('References data'!E1949),'Bảng Giá'!$K$2:$K$64,0))</f>
        <v>Hà Nội</v>
      </c>
      <c r="G1949" t="str">
        <f t="shared" si="30"/>
        <v>Vùng 3-Hà Nội</v>
      </c>
      <c r="H1949" t="str">
        <f>INDEX('Bảng Giá'!$N$2:$N$46,MATCH('References data'!G1949,'Bảng Giá'!$Q$2:$Q$46,0))</f>
        <v>Nội Vùng</v>
      </c>
    </row>
    <row r="1950" spans="1:8" x14ac:dyDescent="0.25">
      <c r="A1950" s="12" t="s">
        <v>2716</v>
      </c>
      <c r="B1950" t="s">
        <v>2717</v>
      </c>
      <c r="C1950" s="45" t="str">
        <f>INDEX('Bảng Giá'!$L$2:$L$64,MATCH(TRIM('References data'!B1950),'Bảng Giá'!$K$2:$K$64,0))</f>
        <v>Vùng 1</v>
      </c>
      <c r="D1950" s="43" t="s">
        <v>2779</v>
      </c>
      <c r="E1950" t="s">
        <v>2648</v>
      </c>
      <c r="F1950" t="str">
        <f>INDEX('Bảng Giá'!$L$2:$L$64,MATCH(TRIM('References data'!E1950),'Bảng Giá'!$K$2:$K$64,0))</f>
        <v>Hồ Chí Minh</v>
      </c>
      <c r="G1950" t="str">
        <f t="shared" si="30"/>
        <v>Vùng 1-Hồ Chí Minh</v>
      </c>
      <c r="H1950" t="str">
        <f>INDEX('Bảng Giá'!$N$2:$N$46,MATCH('References data'!G1950,'Bảng Giá'!$Q$2:$Q$46,0))</f>
        <v>Nội Vùng</v>
      </c>
    </row>
    <row r="1951" spans="1:8" x14ac:dyDescent="0.25">
      <c r="A1951" s="12" t="s">
        <v>2970</v>
      </c>
      <c r="B1951" t="s">
        <v>2680</v>
      </c>
      <c r="C1951" s="45" t="str">
        <f>INDEX('Bảng Giá'!$L$2:$L$64,MATCH(TRIM('References data'!B1951),'Bảng Giá'!$K$2:$K$64,0))</f>
        <v>Vùng 1</v>
      </c>
      <c r="D1951" s="43" t="s">
        <v>3016</v>
      </c>
      <c r="E1951" t="s">
        <v>2648</v>
      </c>
      <c r="F1951" t="str">
        <f>INDEX('Bảng Giá'!$L$2:$L$64,MATCH(TRIM('References data'!E1951),'Bảng Giá'!$K$2:$K$64,0))</f>
        <v>Hồ Chí Minh</v>
      </c>
      <c r="G1951" t="str">
        <f t="shared" si="30"/>
        <v>Vùng 1-Hồ Chí Minh</v>
      </c>
      <c r="H1951" t="str">
        <f>INDEX('Bảng Giá'!$N$2:$N$46,MATCH('References data'!G1951,'Bảng Giá'!$Q$2:$Q$46,0))</f>
        <v>Nội Vùng</v>
      </c>
    </row>
    <row r="1952" spans="1:8" x14ac:dyDescent="0.25">
      <c r="A1952" s="12" t="s">
        <v>2655</v>
      </c>
      <c r="B1952" t="s">
        <v>2656</v>
      </c>
      <c r="C1952" s="45" t="str">
        <f>INDEX('Bảng Giá'!$L$2:$L$64,MATCH(TRIM('References data'!B1952),'Bảng Giá'!$K$2:$K$64,0))</f>
        <v>Vùng 1</v>
      </c>
      <c r="D1952" s="43" t="s">
        <v>2653</v>
      </c>
      <c r="E1952" t="s">
        <v>2648</v>
      </c>
      <c r="F1952" t="str">
        <f>INDEX('Bảng Giá'!$L$2:$L$64,MATCH(TRIM('References data'!E1952),'Bảng Giá'!$K$2:$K$64,0))</f>
        <v>Hồ Chí Minh</v>
      </c>
      <c r="G1952" t="str">
        <f t="shared" si="30"/>
        <v>Vùng 1-Hồ Chí Minh</v>
      </c>
      <c r="H1952" t="str">
        <f>INDEX('Bảng Giá'!$N$2:$N$46,MATCH('References data'!G1952,'Bảng Giá'!$Q$2:$Q$46,0))</f>
        <v>Nội Vùng</v>
      </c>
    </row>
    <row r="1953" spans="1:8" x14ac:dyDescent="0.25">
      <c r="A1953" s="12" t="s">
        <v>3016</v>
      </c>
      <c r="B1953" t="s">
        <v>2648</v>
      </c>
      <c r="C1953" s="45" t="str">
        <f>INDEX('Bảng Giá'!$L$2:$L$64,MATCH(TRIM('References data'!B1953),'Bảng Giá'!$K$2:$K$64,0))</f>
        <v>Hồ Chí Minh</v>
      </c>
      <c r="D1953" s="43" t="s">
        <v>2653</v>
      </c>
      <c r="E1953" t="s">
        <v>2648</v>
      </c>
      <c r="F1953" t="str">
        <f>INDEX('Bảng Giá'!$L$2:$L$64,MATCH(TRIM('References data'!E1953),'Bảng Giá'!$K$2:$K$64,0))</f>
        <v>Hồ Chí Minh</v>
      </c>
      <c r="G1953" t="str">
        <f t="shared" si="30"/>
        <v>Hồ Chí Minh-Hồ Chí Minh</v>
      </c>
      <c r="H1953" t="str">
        <f>INDEX('Bảng Giá'!$N$2:$N$46,MATCH('References data'!G1953,'Bảng Giá'!$Q$2:$Q$46,0))</f>
        <v>Nội Tỉnh</v>
      </c>
    </row>
    <row r="1954" spans="1:8" x14ac:dyDescent="0.25">
      <c r="A1954" s="12" t="s">
        <v>2994</v>
      </c>
      <c r="B1954" t="s">
        <v>2639</v>
      </c>
      <c r="C1954" s="45" t="str">
        <f>INDEX('Bảng Giá'!$L$2:$L$64,MATCH(TRIM('References data'!B1954),'Bảng Giá'!$K$2:$K$64,0))</f>
        <v>Hà Nội</v>
      </c>
      <c r="D1954" s="43" t="s">
        <v>2649</v>
      </c>
      <c r="E1954" t="s">
        <v>2639</v>
      </c>
      <c r="F1954" t="str">
        <f>INDEX('Bảng Giá'!$L$2:$L$64,MATCH(TRIM('References data'!E1954),'Bảng Giá'!$K$2:$K$64,0))</f>
        <v>Hà Nội</v>
      </c>
      <c r="G1954" t="str">
        <f t="shared" si="30"/>
        <v>Hà Nội-Hà Nội</v>
      </c>
      <c r="H1954" t="str">
        <f>INDEX('Bảng Giá'!$N$2:$N$46,MATCH('References data'!G1954,'Bảng Giá'!$Q$2:$Q$46,0))</f>
        <v>Nội Tỉnh</v>
      </c>
    </row>
    <row r="1955" spans="1:8" x14ac:dyDescent="0.25">
      <c r="A1955" s="12" t="s">
        <v>2700</v>
      </c>
      <c r="B1955" t="s">
        <v>2639</v>
      </c>
      <c r="C1955" s="45" t="str">
        <f>INDEX('Bảng Giá'!$L$2:$L$64,MATCH(TRIM('References data'!B1955),'Bảng Giá'!$K$2:$K$64,0))</f>
        <v>Hà Nội</v>
      </c>
      <c r="D1955" s="43" t="s">
        <v>2994</v>
      </c>
      <c r="E1955" t="s">
        <v>2639</v>
      </c>
      <c r="F1955" t="str">
        <f>INDEX('Bảng Giá'!$L$2:$L$64,MATCH(TRIM('References data'!E1955),'Bảng Giá'!$K$2:$K$64,0))</f>
        <v>Hà Nội</v>
      </c>
      <c r="G1955" t="str">
        <f t="shared" si="30"/>
        <v>Hà Nội-Hà Nội</v>
      </c>
      <c r="H1955" t="str">
        <f>INDEX('Bảng Giá'!$N$2:$N$46,MATCH('References data'!G1955,'Bảng Giá'!$Q$2:$Q$46,0))</f>
        <v>Nội Tỉnh</v>
      </c>
    </row>
    <row r="1956" spans="1:8" x14ac:dyDescent="0.25">
      <c r="A1956" s="12" t="s">
        <v>2925</v>
      </c>
      <c r="B1956" t="s">
        <v>2842</v>
      </c>
      <c r="C1956" s="45" t="str">
        <f>INDEX('Bảng Giá'!$L$2:$L$64,MATCH(TRIM('References data'!B1956),'Bảng Giá'!$K$2:$K$64,0))</f>
        <v>Vùng 3</v>
      </c>
      <c r="D1956" s="43" t="s">
        <v>2638</v>
      </c>
      <c r="E1956" t="s">
        <v>2639</v>
      </c>
      <c r="F1956" t="str">
        <f>INDEX('Bảng Giá'!$L$2:$L$64,MATCH(TRIM('References data'!E1956),'Bảng Giá'!$K$2:$K$64,0))</f>
        <v>Hà Nội</v>
      </c>
      <c r="G1956" t="str">
        <f t="shared" si="30"/>
        <v>Vùng 3-Hà Nội</v>
      </c>
      <c r="H1956" t="str">
        <f>INDEX('Bảng Giá'!$N$2:$N$46,MATCH('References data'!G1956,'Bảng Giá'!$Q$2:$Q$46,0))</f>
        <v>Nội Vùng</v>
      </c>
    </row>
    <row r="1957" spans="1:8" x14ac:dyDescent="0.25">
      <c r="A1957" s="12" t="s">
        <v>2688</v>
      </c>
      <c r="B1957" t="s">
        <v>2639</v>
      </c>
      <c r="C1957" s="45" t="str">
        <f>INDEX('Bảng Giá'!$L$2:$L$64,MATCH(TRIM('References data'!B1957),'Bảng Giá'!$K$2:$K$64,0))</f>
        <v>Hà Nội</v>
      </c>
      <c r="D1957" s="43" t="s">
        <v>2761</v>
      </c>
      <c r="E1957" t="s">
        <v>2639</v>
      </c>
      <c r="F1957" t="str">
        <f>INDEX('Bảng Giá'!$L$2:$L$64,MATCH(TRIM('References data'!E1957),'Bảng Giá'!$K$2:$K$64,0))</f>
        <v>Hà Nội</v>
      </c>
      <c r="G1957" t="str">
        <f t="shared" si="30"/>
        <v>Hà Nội-Hà Nội</v>
      </c>
      <c r="H1957" t="str">
        <f>INDEX('Bảng Giá'!$N$2:$N$46,MATCH('References data'!G1957,'Bảng Giá'!$Q$2:$Q$46,0))</f>
        <v>Nội Tỉnh</v>
      </c>
    </row>
    <row r="1958" spans="1:8" x14ac:dyDescent="0.25">
      <c r="A1958" s="12" t="s">
        <v>2838</v>
      </c>
      <c r="B1958" t="s">
        <v>2764</v>
      </c>
      <c r="C1958" s="45" t="str">
        <f>INDEX('Bảng Giá'!$L$2:$L$64,MATCH(TRIM('References data'!B1958),'Bảng Giá'!$K$2:$K$64,0))</f>
        <v>Vùng 3</v>
      </c>
      <c r="D1958" s="43" t="s">
        <v>2761</v>
      </c>
      <c r="E1958" t="s">
        <v>2639</v>
      </c>
      <c r="F1958" t="str">
        <f>INDEX('Bảng Giá'!$L$2:$L$64,MATCH(TRIM('References data'!E1958),'Bảng Giá'!$K$2:$K$64,0))</f>
        <v>Hà Nội</v>
      </c>
      <c r="G1958" t="str">
        <f t="shared" si="30"/>
        <v>Vùng 3-Hà Nội</v>
      </c>
      <c r="H1958" t="str">
        <f>INDEX('Bảng Giá'!$N$2:$N$46,MATCH('References data'!G1958,'Bảng Giá'!$Q$2:$Q$46,0))</f>
        <v>Nội Vùng</v>
      </c>
    </row>
    <row r="1959" spans="1:8" x14ac:dyDescent="0.25">
      <c r="A1959" s="12" t="s">
        <v>3027</v>
      </c>
      <c r="B1959" t="s">
        <v>2945</v>
      </c>
      <c r="C1959" s="45" t="str">
        <f>INDEX('Bảng Giá'!$L$2:$L$64,MATCH(TRIM('References data'!B1959),'Bảng Giá'!$K$2:$K$64,0))</f>
        <v>Vùng 1</v>
      </c>
      <c r="D1959" s="43" t="s">
        <v>3020</v>
      </c>
      <c r="E1959" t="s">
        <v>2648</v>
      </c>
      <c r="F1959" t="str">
        <f>INDEX('Bảng Giá'!$L$2:$L$64,MATCH(TRIM('References data'!E1959),'Bảng Giá'!$K$2:$K$64,0))</f>
        <v>Hồ Chí Minh</v>
      </c>
      <c r="G1959" t="str">
        <f t="shared" si="30"/>
        <v>Vùng 1-Hồ Chí Minh</v>
      </c>
      <c r="H1959" t="str">
        <f>INDEX('Bảng Giá'!$N$2:$N$46,MATCH('References data'!G1959,'Bảng Giá'!$Q$2:$Q$46,0))</f>
        <v>Nội Vùng</v>
      </c>
    </row>
    <row r="1960" spans="1:8" x14ac:dyDescent="0.25">
      <c r="A1960" s="12" t="s">
        <v>2754</v>
      </c>
      <c r="B1960" t="s">
        <v>2639</v>
      </c>
      <c r="C1960" s="45" t="str">
        <f>INDEX('Bảng Giá'!$L$2:$L$64,MATCH(TRIM('References data'!B1960),'Bảng Giá'!$K$2:$K$64,0))</f>
        <v>Hà Nội</v>
      </c>
      <c r="D1960" s="43" t="s">
        <v>3007</v>
      </c>
      <c r="E1960" t="s">
        <v>2639</v>
      </c>
      <c r="F1960" t="str">
        <f>INDEX('Bảng Giá'!$L$2:$L$64,MATCH(TRIM('References data'!E1960),'Bảng Giá'!$K$2:$K$64,0))</f>
        <v>Hà Nội</v>
      </c>
      <c r="G1960" t="str">
        <f t="shared" si="30"/>
        <v>Hà Nội-Hà Nội</v>
      </c>
      <c r="H1960" t="str">
        <f>INDEX('Bảng Giá'!$N$2:$N$46,MATCH('References data'!G1960,'Bảng Giá'!$Q$2:$Q$46,0))</f>
        <v>Nội Tỉnh</v>
      </c>
    </row>
    <row r="1961" spans="1:8" x14ac:dyDescent="0.25">
      <c r="A1961" s="12" t="s">
        <v>3028</v>
      </c>
      <c r="B1961" t="s">
        <v>2950</v>
      </c>
      <c r="C1961" s="45" t="str">
        <f>INDEX('Bảng Giá'!$L$2:$L$64,MATCH(TRIM('References data'!B1961),'Bảng Giá'!$K$2:$K$64,0))</f>
        <v>Vùng 1</v>
      </c>
      <c r="D1961" s="43" t="s">
        <v>2659</v>
      </c>
      <c r="E1961" t="s">
        <v>2648</v>
      </c>
      <c r="F1961" t="str">
        <f>INDEX('Bảng Giá'!$L$2:$L$64,MATCH(TRIM('References data'!E1961),'Bảng Giá'!$K$2:$K$64,0))</f>
        <v>Hồ Chí Minh</v>
      </c>
      <c r="G1961" t="str">
        <f t="shared" si="30"/>
        <v>Vùng 1-Hồ Chí Minh</v>
      </c>
      <c r="H1961" t="str">
        <f>INDEX('Bảng Giá'!$N$2:$N$46,MATCH('References data'!G1961,'Bảng Giá'!$Q$2:$Q$46,0))</f>
        <v>Nội Vùng</v>
      </c>
    </row>
    <row r="1962" spans="1:8" x14ac:dyDescent="0.25">
      <c r="A1962" s="12" t="s">
        <v>2907</v>
      </c>
      <c r="B1962" t="s">
        <v>2682</v>
      </c>
      <c r="C1962" s="45" t="str">
        <f>INDEX('Bảng Giá'!$L$2:$L$64,MATCH(TRIM('References data'!B1962),'Bảng Giá'!$K$2:$K$64,0))</f>
        <v>Vùng 3</v>
      </c>
      <c r="D1962" s="43" t="s">
        <v>2654</v>
      </c>
      <c r="E1962" t="s">
        <v>2639</v>
      </c>
      <c r="F1962" t="str">
        <f>INDEX('Bảng Giá'!$L$2:$L$64,MATCH(TRIM('References data'!E1962),'Bảng Giá'!$K$2:$K$64,0))</f>
        <v>Hà Nội</v>
      </c>
      <c r="G1962" t="str">
        <f t="shared" si="30"/>
        <v>Vùng 3-Hà Nội</v>
      </c>
      <c r="H1962" t="str">
        <f>INDEX('Bảng Giá'!$N$2:$N$46,MATCH('References data'!G1962,'Bảng Giá'!$Q$2:$Q$46,0))</f>
        <v>Nội Vùng</v>
      </c>
    </row>
    <row r="1963" spans="1:8" x14ac:dyDescent="0.25">
      <c r="A1963" s="12" t="s">
        <v>2876</v>
      </c>
      <c r="B1963" t="s">
        <v>2714</v>
      </c>
      <c r="C1963" s="45" t="str">
        <f>INDEX('Bảng Giá'!$L$2:$L$64,MATCH(TRIM('References data'!B1963),'Bảng Giá'!$K$2:$K$64,0))</f>
        <v>Vùng 3</v>
      </c>
      <c r="D1963" s="43" t="s">
        <v>3003</v>
      </c>
      <c r="E1963" t="s">
        <v>2639</v>
      </c>
      <c r="F1963" t="str">
        <f>INDEX('Bảng Giá'!$L$2:$L$64,MATCH(TRIM('References data'!E1963),'Bảng Giá'!$K$2:$K$64,0))</f>
        <v>Hà Nội</v>
      </c>
      <c r="G1963" t="str">
        <f t="shared" si="30"/>
        <v>Vùng 3-Hà Nội</v>
      </c>
      <c r="H1963" t="str">
        <f>INDEX('Bảng Giá'!$N$2:$N$46,MATCH('References data'!G1963,'Bảng Giá'!$Q$2:$Q$46,0))</f>
        <v>Nội Vùng</v>
      </c>
    </row>
    <row r="1964" spans="1:8" x14ac:dyDescent="0.25">
      <c r="A1964" s="12" t="s">
        <v>2655</v>
      </c>
      <c r="B1964" t="s">
        <v>2656</v>
      </c>
      <c r="C1964" s="45" t="str">
        <f>INDEX('Bảng Giá'!$L$2:$L$64,MATCH(TRIM('References data'!B1964),'Bảng Giá'!$K$2:$K$64,0))</f>
        <v>Vùng 1</v>
      </c>
      <c r="D1964" s="43" t="s">
        <v>2775</v>
      </c>
      <c r="E1964" t="s">
        <v>2727</v>
      </c>
      <c r="F1964" t="str">
        <f>INDEX('Bảng Giá'!$L$2:$L$64,MATCH(TRIM('References data'!E1964),'Bảng Giá'!$K$2:$K$64,0))</f>
        <v>Vùng 1</v>
      </c>
      <c r="G1964" t="str">
        <f t="shared" si="30"/>
        <v>Vùng 1-Vùng 1</v>
      </c>
      <c r="H1964" t="str">
        <f>INDEX('Bảng Giá'!$N$2:$N$46,MATCH('References data'!G1964,'Bảng Giá'!$Q$2:$Q$46,0))</f>
        <v>Nội Vùng Tỉnh</v>
      </c>
    </row>
    <row r="1965" spans="1:8" x14ac:dyDescent="0.25">
      <c r="A1965" s="12" t="s">
        <v>2654</v>
      </c>
      <c r="B1965" t="s">
        <v>2639</v>
      </c>
      <c r="C1965" s="45" t="str">
        <f>INDEX('Bảng Giá'!$L$2:$L$64,MATCH(TRIM('References data'!B1965),'Bảng Giá'!$K$2:$K$64,0))</f>
        <v>Hà Nội</v>
      </c>
      <c r="D1965" s="43" t="s">
        <v>2762</v>
      </c>
      <c r="E1965" t="s">
        <v>2721</v>
      </c>
      <c r="F1965" t="str">
        <f>INDEX('Bảng Giá'!$L$2:$L$64,MATCH(TRIM('References data'!E1965),'Bảng Giá'!$K$2:$K$64,0))</f>
        <v>Vùng 3</v>
      </c>
      <c r="G1965" t="str">
        <f t="shared" si="30"/>
        <v>Hà Nội-Vùng 3</v>
      </c>
      <c r="H1965" t="str">
        <f>INDEX('Bảng Giá'!$N$2:$N$46,MATCH('References data'!G1965,'Bảng Giá'!$Q$2:$Q$46,0))</f>
        <v>Nội Vùng</v>
      </c>
    </row>
    <row r="1966" spans="1:8" x14ac:dyDescent="0.25">
      <c r="A1966" s="12" t="s">
        <v>2649</v>
      </c>
      <c r="B1966" t="s">
        <v>2639</v>
      </c>
      <c r="C1966" s="45" t="str">
        <f>INDEX('Bảng Giá'!$L$2:$L$64,MATCH(TRIM('References data'!B1966),'Bảng Giá'!$K$2:$K$64,0))</f>
        <v>Hà Nội</v>
      </c>
      <c r="D1966" s="43" t="s">
        <v>2654</v>
      </c>
      <c r="E1966" t="s">
        <v>2639</v>
      </c>
      <c r="F1966" t="str">
        <f>INDEX('Bảng Giá'!$L$2:$L$64,MATCH(TRIM('References data'!E1966),'Bảng Giá'!$K$2:$K$64,0))</f>
        <v>Hà Nội</v>
      </c>
      <c r="G1966" t="str">
        <f t="shared" si="30"/>
        <v>Hà Nội-Hà Nội</v>
      </c>
      <c r="H1966" t="str">
        <f>INDEX('Bảng Giá'!$N$2:$N$46,MATCH('References data'!G1966,'Bảng Giá'!$Q$2:$Q$46,0))</f>
        <v>Nội Tỉnh</v>
      </c>
    </row>
    <row r="1967" spans="1:8" x14ac:dyDescent="0.25">
      <c r="A1967" s="12" t="s">
        <v>3015</v>
      </c>
      <c r="B1967" t="s">
        <v>2648</v>
      </c>
      <c r="C1967" s="45" t="str">
        <f>INDEX('Bảng Giá'!$L$2:$L$64,MATCH(TRIM('References data'!B1967),'Bảng Giá'!$K$2:$K$64,0))</f>
        <v>Hồ Chí Minh</v>
      </c>
      <c r="D1967" s="43" t="s">
        <v>3019</v>
      </c>
      <c r="E1967" t="s">
        <v>2648</v>
      </c>
      <c r="F1967" t="str">
        <f>INDEX('Bảng Giá'!$L$2:$L$64,MATCH(TRIM('References data'!E1967),'Bảng Giá'!$K$2:$K$64,0))</f>
        <v>Hồ Chí Minh</v>
      </c>
      <c r="G1967" t="str">
        <f t="shared" si="30"/>
        <v>Hồ Chí Minh-Hồ Chí Minh</v>
      </c>
      <c r="H1967" t="str">
        <f>INDEX('Bảng Giá'!$N$2:$N$46,MATCH('References data'!G1967,'Bảng Giá'!$Q$2:$Q$46,0))</f>
        <v>Nội Tỉnh</v>
      </c>
    </row>
    <row r="1968" spans="1:8" x14ac:dyDescent="0.25">
      <c r="A1968" s="12" t="s">
        <v>3010</v>
      </c>
      <c r="B1968" t="s">
        <v>2639</v>
      </c>
      <c r="C1968" s="45" t="str">
        <f>INDEX('Bảng Giá'!$L$2:$L$64,MATCH(TRIM('References data'!B1968),'Bảng Giá'!$K$2:$K$64,0))</f>
        <v>Hà Nội</v>
      </c>
      <c r="D1968" s="43" t="s">
        <v>2649</v>
      </c>
      <c r="E1968" t="s">
        <v>2639</v>
      </c>
      <c r="F1968" t="str">
        <f>INDEX('Bảng Giá'!$L$2:$L$64,MATCH(TRIM('References data'!E1968),'Bảng Giá'!$K$2:$K$64,0))</f>
        <v>Hà Nội</v>
      </c>
      <c r="G1968" t="str">
        <f t="shared" si="30"/>
        <v>Hà Nội-Hà Nội</v>
      </c>
      <c r="H1968" t="str">
        <f>INDEX('Bảng Giá'!$N$2:$N$46,MATCH('References data'!G1968,'Bảng Giá'!$Q$2:$Q$46,0))</f>
        <v>Nội Tỉnh</v>
      </c>
    </row>
    <row r="1969" spans="1:8" x14ac:dyDescent="0.25">
      <c r="A1969" s="12" t="s">
        <v>2907</v>
      </c>
      <c r="B1969" t="s">
        <v>2682</v>
      </c>
      <c r="C1969" s="45" t="str">
        <f>INDEX('Bảng Giá'!$L$2:$L$64,MATCH(TRIM('References data'!B1969),'Bảng Giá'!$K$2:$K$64,0))</f>
        <v>Vùng 3</v>
      </c>
      <c r="D1969" s="43" t="s">
        <v>2649</v>
      </c>
      <c r="E1969" t="s">
        <v>2639</v>
      </c>
      <c r="F1969" t="str">
        <f>INDEX('Bảng Giá'!$L$2:$L$64,MATCH(TRIM('References data'!E1969),'Bảng Giá'!$K$2:$K$64,0))</f>
        <v>Hà Nội</v>
      </c>
      <c r="G1969" t="str">
        <f t="shared" si="30"/>
        <v>Vùng 3-Hà Nội</v>
      </c>
      <c r="H1969" t="str">
        <f>INDEX('Bảng Giá'!$N$2:$N$46,MATCH('References data'!G1969,'Bảng Giá'!$Q$2:$Q$46,0))</f>
        <v>Nội Vùng</v>
      </c>
    </row>
    <row r="1970" spans="1:8" x14ac:dyDescent="0.25">
      <c r="A1970" s="12" t="s">
        <v>2753</v>
      </c>
      <c r="B1970" t="s">
        <v>2639</v>
      </c>
      <c r="C1970" s="45" t="str">
        <f>INDEX('Bảng Giá'!$L$2:$L$64,MATCH(TRIM('References data'!B1970),'Bảng Giá'!$K$2:$K$64,0))</f>
        <v>Hà Nội</v>
      </c>
      <c r="D1970" s="43" t="s">
        <v>2654</v>
      </c>
      <c r="E1970" t="s">
        <v>2639</v>
      </c>
      <c r="F1970" t="str">
        <f>INDEX('Bảng Giá'!$L$2:$L$64,MATCH(TRIM('References data'!E1970),'Bảng Giá'!$K$2:$K$64,0))</f>
        <v>Hà Nội</v>
      </c>
      <c r="G1970" t="str">
        <f t="shared" si="30"/>
        <v>Hà Nội-Hà Nội</v>
      </c>
      <c r="H1970" t="str">
        <f>INDEX('Bảng Giá'!$N$2:$N$46,MATCH('References data'!G1970,'Bảng Giá'!$Q$2:$Q$46,0))</f>
        <v>Nội Tỉnh</v>
      </c>
    </row>
    <row r="1971" spans="1:8" x14ac:dyDescent="0.25">
      <c r="A1971" s="12" t="s">
        <v>2845</v>
      </c>
      <c r="B1971" t="s">
        <v>2721</v>
      </c>
      <c r="C1971" s="45" t="str">
        <f>INDEX('Bảng Giá'!$L$2:$L$64,MATCH(TRIM('References data'!B1971),'Bảng Giá'!$K$2:$K$64,0))</f>
        <v>Vùng 3</v>
      </c>
      <c r="D1971" s="43" t="s">
        <v>2645</v>
      </c>
      <c r="E1971" t="s">
        <v>2639</v>
      </c>
      <c r="F1971" t="str">
        <f>INDEX('Bảng Giá'!$L$2:$L$64,MATCH(TRIM('References data'!E1971),'Bảng Giá'!$K$2:$K$64,0))</f>
        <v>Hà Nội</v>
      </c>
      <c r="G1971" t="str">
        <f t="shared" si="30"/>
        <v>Vùng 3-Hà Nội</v>
      </c>
      <c r="H1971" t="str">
        <f>INDEX('Bảng Giá'!$N$2:$N$46,MATCH('References data'!G1971,'Bảng Giá'!$Q$2:$Q$46,0))</f>
        <v>Nội Vùng</v>
      </c>
    </row>
    <row r="1972" spans="1:8" x14ac:dyDescent="0.25">
      <c r="A1972" s="12" t="s">
        <v>3029</v>
      </c>
      <c r="B1972" t="s">
        <v>2721</v>
      </c>
      <c r="C1972" s="45" t="str">
        <f>INDEX('Bảng Giá'!$L$2:$L$64,MATCH(TRIM('References data'!B1972),'Bảng Giá'!$K$2:$K$64,0))</f>
        <v>Vùng 3</v>
      </c>
      <c r="D1972" s="43" t="s">
        <v>2654</v>
      </c>
      <c r="E1972" t="s">
        <v>2639</v>
      </c>
      <c r="F1972" t="str">
        <f>INDEX('Bảng Giá'!$L$2:$L$64,MATCH(TRIM('References data'!E1972),'Bảng Giá'!$K$2:$K$64,0))</f>
        <v>Hà Nội</v>
      </c>
      <c r="G1972" t="str">
        <f t="shared" si="30"/>
        <v>Vùng 3-Hà Nội</v>
      </c>
      <c r="H1972" t="str">
        <f>INDEX('Bảng Giá'!$N$2:$N$46,MATCH('References data'!G1972,'Bảng Giá'!$Q$2:$Q$46,0))</f>
        <v>Nội Vùng</v>
      </c>
    </row>
    <row r="1973" spans="1:8" x14ac:dyDescent="0.25">
      <c r="A1973" s="12" t="s">
        <v>2700</v>
      </c>
      <c r="B1973" t="s">
        <v>2639</v>
      </c>
      <c r="C1973" s="45" t="str">
        <f>INDEX('Bảng Giá'!$L$2:$L$64,MATCH(TRIM('References data'!B1973),'Bảng Giá'!$K$2:$K$64,0))</f>
        <v>Hà Nội</v>
      </c>
      <c r="D1973" s="43" t="s">
        <v>2753</v>
      </c>
      <c r="E1973" t="s">
        <v>2639</v>
      </c>
      <c r="F1973" t="str">
        <f>INDEX('Bảng Giá'!$L$2:$L$64,MATCH(TRIM('References data'!E1973),'Bảng Giá'!$K$2:$K$64,0))</f>
        <v>Hà Nội</v>
      </c>
      <c r="G1973" t="str">
        <f t="shared" si="30"/>
        <v>Hà Nội-Hà Nội</v>
      </c>
      <c r="H1973" t="str">
        <f>INDEX('Bảng Giá'!$N$2:$N$46,MATCH('References data'!G1973,'Bảng Giá'!$Q$2:$Q$46,0))</f>
        <v>Nội Tỉnh</v>
      </c>
    </row>
    <row r="1974" spans="1:8" x14ac:dyDescent="0.25">
      <c r="A1974" s="12" t="s">
        <v>2981</v>
      </c>
      <c r="B1974" t="s">
        <v>2787</v>
      </c>
      <c r="C1974" s="45" t="str">
        <f>INDEX('Bảng Giá'!$L$2:$L$64,MATCH(TRIM('References data'!B1974),'Bảng Giá'!$K$2:$K$64,0))</f>
        <v>Vùng 1</v>
      </c>
      <c r="D1974" s="43" t="s">
        <v>2760</v>
      </c>
      <c r="E1974" t="s">
        <v>2686</v>
      </c>
      <c r="F1974" t="str">
        <f>INDEX('Bảng Giá'!$L$2:$L$64,MATCH(TRIM('References data'!E1974),'Bảng Giá'!$K$2:$K$64,0))</f>
        <v>Vùng 1</v>
      </c>
      <c r="G1974" t="str">
        <f t="shared" si="30"/>
        <v>Vùng 1-Vùng 1</v>
      </c>
      <c r="H1974" t="str">
        <f>INDEX('Bảng Giá'!$N$2:$N$46,MATCH('References data'!G1974,'Bảng Giá'!$Q$2:$Q$46,0))</f>
        <v>Nội Vùng Tỉnh</v>
      </c>
    </row>
    <row r="1975" spans="1:8" x14ac:dyDescent="0.25">
      <c r="A1975" s="12" t="s">
        <v>2640</v>
      </c>
      <c r="B1975" t="s">
        <v>2639</v>
      </c>
      <c r="C1975" s="45" t="str">
        <f>INDEX('Bảng Giá'!$L$2:$L$64,MATCH(TRIM('References data'!B1975),'Bảng Giá'!$K$2:$K$64,0))</f>
        <v>Hà Nội</v>
      </c>
      <c r="D1975" s="43" t="s">
        <v>2654</v>
      </c>
      <c r="E1975" t="s">
        <v>2639</v>
      </c>
      <c r="F1975" t="str">
        <f>INDEX('Bảng Giá'!$L$2:$L$64,MATCH(TRIM('References data'!E1975),'Bảng Giá'!$K$2:$K$64,0))</f>
        <v>Hà Nội</v>
      </c>
      <c r="G1975" t="str">
        <f t="shared" si="30"/>
        <v>Hà Nội-Hà Nội</v>
      </c>
      <c r="H1975" t="str">
        <f>INDEX('Bảng Giá'!$N$2:$N$46,MATCH('References data'!G1975,'Bảng Giá'!$Q$2:$Q$46,0))</f>
        <v>Nội Tỉnh</v>
      </c>
    </row>
    <row r="1976" spans="1:8" x14ac:dyDescent="0.25">
      <c r="A1976" s="12" t="s">
        <v>2936</v>
      </c>
      <c r="B1976" t="s">
        <v>2686</v>
      </c>
      <c r="C1976" s="45" t="str">
        <f>INDEX('Bảng Giá'!$L$2:$L$64,MATCH(TRIM('References data'!B1976),'Bảng Giá'!$K$2:$K$64,0))</f>
        <v>Vùng 1</v>
      </c>
      <c r="D1976" s="43" t="s">
        <v>2733</v>
      </c>
      <c r="E1976" t="s">
        <v>2648</v>
      </c>
      <c r="F1976" t="str">
        <f>INDEX('Bảng Giá'!$L$2:$L$64,MATCH(TRIM('References data'!E1976),'Bảng Giá'!$K$2:$K$64,0))</f>
        <v>Hồ Chí Minh</v>
      </c>
      <c r="G1976" t="str">
        <f t="shared" si="30"/>
        <v>Vùng 1-Hồ Chí Minh</v>
      </c>
      <c r="H1976" t="str">
        <f>INDEX('Bảng Giá'!$N$2:$N$46,MATCH('References data'!G1976,'Bảng Giá'!$Q$2:$Q$46,0))</f>
        <v>Nội Vùng</v>
      </c>
    </row>
    <row r="1977" spans="1:8" x14ac:dyDescent="0.25">
      <c r="A1977" s="12" t="s">
        <v>3030</v>
      </c>
      <c r="B1977" t="s">
        <v>2744</v>
      </c>
      <c r="C1977" s="45" t="str">
        <f>INDEX('Bảng Giá'!$L$2:$L$64,MATCH(TRIM('References data'!B1977),'Bảng Giá'!$K$2:$K$64,0))</f>
        <v>Vùng 1</v>
      </c>
      <c r="D1977" s="43" t="s">
        <v>2718</v>
      </c>
      <c r="E1977" t="s">
        <v>2684</v>
      </c>
      <c r="F1977" t="str">
        <f>INDEX('Bảng Giá'!$L$2:$L$64,MATCH(TRIM('References data'!E1977),'Bảng Giá'!$K$2:$K$64,0))</f>
        <v>Vùng 1</v>
      </c>
      <c r="G1977" t="str">
        <f t="shared" si="30"/>
        <v>Vùng 1-Vùng 1</v>
      </c>
      <c r="H1977" t="str">
        <f>INDEX('Bảng Giá'!$N$2:$N$46,MATCH('References data'!G1977,'Bảng Giá'!$Q$2:$Q$46,0))</f>
        <v>Nội Vùng Tỉnh</v>
      </c>
    </row>
    <row r="1978" spans="1:8" x14ac:dyDescent="0.25">
      <c r="A1978" s="12" t="s">
        <v>2649</v>
      </c>
      <c r="B1978" t="s">
        <v>2639</v>
      </c>
      <c r="C1978" s="45" t="str">
        <f>INDEX('Bảng Giá'!$L$2:$L$64,MATCH(TRIM('References data'!B1978),'Bảng Giá'!$K$2:$K$64,0))</f>
        <v>Hà Nội</v>
      </c>
      <c r="D1978" s="43" t="s">
        <v>2993</v>
      </c>
      <c r="E1978" t="s">
        <v>2639</v>
      </c>
      <c r="F1978" t="str">
        <f>INDEX('Bảng Giá'!$L$2:$L$64,MATCH(TRIM('References data'!E1978),'Bảng Giá'!$K$2:$K$64,0))</f>
        <v>Hà Nội</v>
      </c>
      <c r="G1978" t="str">
        <f t="shared" si="30"/>
        <v>Hà Nội-Hà Nội</v>
      </c>
      <c r="H1978" t="str">
        <f>INDEX('Bảng Giá'!$N$2:$N$46,MATCH('References data'!G1978,'Bảng Giá'!$Q$2:$Q$46,0))</f>
        <v>Nội Tỉnh</v>
      </c>
    </row>
    <row r="1979" spans="1:8" x14ac:dyDescent="0.25">
      <c r="A1979" s="12" t="s">
        <v>2688</v>
      </c>
      <c r="B1979" t="s">
        <v>2639</v>
      </c>
      <c r="C1979" s="45" t="str">
        <f>INDEX('Bảng Giá'!$L$2:$L$64,MATCH(TRIM('References data'!B1979),'Bảng Giá'!$K$2:$K$64,0))</f>
        <v>Hà Nội</v>
      </c>
      <c r="D1979" s="43" t="s">
        <v>3003</v>
      </c>
      <c r="E1979" t="s">
        <v>2639</v>
      </c>
      <c r="F1979" t="str">
        <f>INDEX('Bảng Giá'!$L$2:$L$64,MATCH(TRIM('References data'!E1979),'Bảng Giá'!$K$2:$K$64,0))</f>
        <v>Hà Nội</v>
      </c>
      <c r="G1979" t="str">
        <f t="shared" si="30"/>
        <v>Hà Nội-Hà Nội</v>
      </c>
      <c r="H1979" t="str">
        <f>INDEX('Bảng Giá'!$N$2:$N$46,MATCH('References data'!G1979,'Bảng Giá'!$Q$2:$Q$46,0))</f>
        <v>Nội Tỉnh</v>
      </c>
    </row>
    <row r="1980" spans="1:8" x14ac:dyDescent="0.25">
      <c r="A1980" s="12" t="s">
        <v>2827</v>
      </c>
      <c r="B1980" t="s">
        <v>2828</v>
      </c>
      <c r="C1980" s="45" t="str">
        <f>INDEX('Bảng Giá'!$L$2:$L$64,MATCH(TRIM('References data'!B1980),'Bảng Giá'!$K$2:$K$64,0))</f>
        <v>Vùng 3</v>
      </c>
      <c r="D1980" s="43" t="s">
        <v>2654</v>
      </c>
      <c r="E1980" t="s">
        <v>2639</v>
      </c>
      <c r="F1980" t="str">
        <f>INDEX('Bảng Giá'!$L$2:$L$64,MATCH(TRIM('References data'!E1980),'Bảng Giá'!$K$2:$K$64,0))</f>
        <v>Hà Nội</v>
      </c>
      <c r="G1980" t="str">
        <f t="shared" si="30"/>
        <v>Vùng 3-Hà Nội</v>
      </c>
      <c r="H1980" t="str">
        <f>INDEX('Bảng Giá'!$N$2:$N$46,MATCH('References data'!G1980,'Bảng Giá'!$Q$2:$Q$46,0))</f>
        <v>Nội Vùng</v>
      </c>
    </row>
    <row r="1981" spans="1:8" x14ac:dyDescent="0.25">
      <c r="A1981" s="12" t="s">
        <v>3010</v>
      </c>
      <c r="B1981" t="s">
        <v>2639</v>
      </c>
      <c r="C1981" s="45" t="str">
        <f>INDEX('Bảng Giá'!$L$2:$L$64,MATCH(TRIM('References data'!B1981),'Bảng Giá'!$K$2:$K$64,0))</f>
        <v>Hà Nội</v>
      </c>
      <c r="D1981" s="43" t="s">
        <v>2993</v>
      </c>
      <c r="E1981" t="s">
        <v>2639</v>
      </c>
      <c r="F1981" t="str">
        <f>INDEX('Bảng Giá'!$L$2:$L$64,MATCH(TRIM('References data'!E1981),'Bảng Giá'!$K$2:$K$64,0))</f>
        <v>Hà Nội</v>
      </c>
      <c r="G1981" t="str">
        <f t="shared" si="30"/>
        <v>Hà Nội-Hà Nội</v>
      </c>
      <c r="H1981" t="str">
        <f>INDEX('Bảng Giá'!$N$2:$N$46,MATCH('References data'!G1981,'Bảng Giá'!$Q$2:$Q$46,0))</f>
        <v>Nội Tỉnh</v>
      </c>
    </row>
    <row r="1982" spans="1:8" x14ac:dyDescent="0.25">
      <c r="A1982" s="12" t="s">
        <v>2831</v>
      </c>
      <c r="B1982" t="s">
        <v>2823</v>
      </c>
      <c r="C1982" s="45" t="str">
        <f>INDEX('Bảng Giá'!$L$2:$L$64,MATCH(TRIM('References data'!B1982),'Bảng Giá'!$K$2:$K$64,0))</f>
        <v>Vùng 3</v>
      </c>
      <c r="D1982" s="43" t="s">
        <v>3002</v>
      </c>
      <c r="E1982" t="s">
        <v>2639</v>
      </c>
      <c r="F1982" t="str">
        <f>INDEX('Bảng Giá'!$L$2:$L$64,MATCH(TRIM('References data'!E1982),'Bảng Giá'!$K$2:$K$64,0))</f>
        <v>Hà Nội</v>
      </c>
      <c r="G1982" t="str">
        <f t="shared" si="30"/>
        <v>Vùng 3-Hà Nội</v>
      </c>
      <c r="H1982" t="str">
        <f>INDEX('Bảng Giá'!$N$2:$N$46,MATCH('References data'!G1982,'Bảng Giá'!$Q$2:$Q$46,0))</f>
        <v>Nội Vùng</v>
      </c>
    </row>
    <row r="1983" spans="1:8" x14ac:dyDescent="0.25">
      <c r="A1983" s="12" t="s">
        <v>3031</v>
      </c>
      <c r="B1983" t="s">
        <v>2717</v>
      </c>
      <c r="C1983" s="45" t="str">
        <f>INDEX('Bảng Giá'!$L$2:$L$64,MATCH(TRIM('References data'!B1983),'Bảng Giá'!$K$2:$K$64,0))</f>
        <v>Vùng 1</v>
      </c>
      <c r="D1983" s="43" t="s">
        <v>2946</v>
      </c>
      <c r="E1983" t="s">
        <v>2667</v>
      </c>
      <c r="F1983" t="str">
        <f>INDEX('Bảng Giá'!$L$2:$L$64,MATCH(TRIM('References data'!E1983),'Bảng Giá'!$K$2:$K$64,0))</f>
        <v>Vùng 1</v>
      </c>
      <c r="G1983" t="str">
        <f t="shared" si="30"/>
        <v>Vùng 1-Vùng 1</v>
      </c>
      <c r="H1983" t="str">
        <f>INDEX('Bảng Giá'!$N$2:$N$46,MATCH('References data'!G1983,'Bảng Giá'!$Q$2:$Q$46,0))</f>
        <v>Nội Vùng Tỉnh</v>
      </c>
    </row>
    <row r="1984" spans="1:8" x14ac:dyDescent="0.25">
      <c r="A1984" s="12" t="s">
        <v>2779</v>
      </c>
      <c r="B1984" t="s">
        <v>2648</v>
      </c>
      <c r="C1984" s="45" t="str">
        <f>INDEX('Bảng Giá'!$L$2:$L$64,MATCH(TRIM('References data'!B1984),'Bảng Giá'!$K$2:$K$64,0))</f>
        <v>Hồ Chí Minh</v>
      </c>
      <c r="D1984" s="43" t="s">
        <v>2653</v>
      </c>
      <c r="E1984" t="s">
        <v>2648</v>
      </c>
      <c r="F1984" t="str">
        <f>INDEX('Bảng Giá'!$L$2:$L$64,MATCH(TRIM('References data'!E1984),'Bảng Giá'!$K$2:$K$64,0))</f>
        <v>Hồ Chí Minh</v>
      </c>
      <c r="G1984" t="str">
        <f t="shared" si="30"/>
        <v>Hồ Chí Minh-Hồ Chí Minh</v>
      </c>
      <c r="H1984" t="str">
        <f>INDEX('Bảng Giá'!$N$2:$N$46,MATCH('References data'!G1984,'Bảng Giá'!$Q$2:$Q$46,0))</f>
        <v>Nội Tỉnh</v>
      </c>
    </row>
    <row r="1985" spans="1:8" x14ac:dyDescent="0.25">
      <c r="A1985" s="12" t="s">
        <v>2763</v>
      </c>
      <c r="B1985" t="s">
        <v>2764</v>
      </c>
      <c r="C1985" s="45" t="str">
        <f>INDEX('Bảng Giá'!$L$2:$L$64,MATCH(TRIM('References data'!B1985),'Bảng Giá'!$K$2:$K$64,0))</f>
        <v>Vùng 3</v>
      </c>
      <c r="D1985" s="43" t="s">
        <v>2700</v>
      </c>
      <c r="E1985" t="s">
        <v>2639</v>
      </c>
      <c r="F1985" t="str">
        <f>INDEX('Bảng Giá'!$L$2:$L$64,MATCH(TRIM('References data'!E1985),'Bảng Giá'!$K$2:$K$64,0))</f>
        <v>Hà Nội</v>
      </c>
      <c r="G1985" t="str">
        <f t="shared" si="30"/>
        <v>Vùng 3-Hà Nội</v>
      </c>
      <c r="H1985" t="str">
        <f>INDEX('Bảng Giá'!$N$2:$N$46,MATCH('References data'!G1985,'Bảng Giá'!$Q$2:$Q$46,0))</f>
        <v>Nội Vùng</v>
      </c>
    </row>
    <row r="1986" spans="1:8" x14ac:dyDescent="0.25">
      <c r="A1986" s="12" t="s">
        <v>2668</v>
      </c>
      <c r="B1986" t="s">
        <v>2669</v>
      </c>
      <c r="C1986" s="45" t="str">
        <f>INDEX('Bảng Giá'!$L$2:$L$64,MATCH(TRIM('References data'!B1986),'Bảng Giá'!$K$2:$K$64,0))</f>
        <v>Vùng 2</v>
      </c>
      <c r="D1986" s="43" t="s">
        <v>2722</v>
      </c>
      <c r="E1986" t="s">
        <v>2648</v>
      </c>
      <c r="F1986" t="str">
        <f>INDEX('Bảng Giá'!$L$2:$L$64,MATCH(TRIM('References data'!E1986),'Bảng Giá'!$K$2:$K$64,0))</f>
        <v>Hồ Chí Minh</v>
      </c>
      <c r="G1986" t="str">
        <f t="shared" si="30"/>
        <v>Vùng 2-Hồ Chí Minh</v>
      </c>
      <c r="H1986" t="str">
        <f>INDEX('Bảng Giá'!$N$2:$N$46,MATCH('References data'!G1986,'Bảng Giá'!$Q$2:$Q$46,0))</f>
        <v>Liên Vùng</v>
      </c>
    </row>
    <row r="1987" spans="1:8" x14ac:dyDescent="0.25">
      <c r="A1987" s="12" t="s">
        <v>3004</v>
      </c>
      <c r="B1987" t="s">
        <v>2639</v>
      </c>
      <c r="C1987" s="45" t="str">
        <f>INDEX('Bảng Giá'!$L$2:$L$64,MATCH(TRIM('References data'!B1987),'Bảng Giá'!$K$2:$K$64,0))</f>
        <v>Hà Nội</v>
      </c>
      <c r="D1987" s="43" t="s">
        <v>2700</v>
      </c>
      <c r="E1987" t="s">
        <v>2639</v>
      </c>
      <c r="F1987" t="str">
        <f>INDEX('Bảng Giá'!$L$2:$L$64,MATCH(TRIM('References data'!E1987),'Bảng Giá'!$K$2:$K$64,0))</f>
        <v>Hà Nội</v>
      </c>
      <c r="G1987" t="str">
        <f t="shared" si="30"/>
        <v>Hà Nội-Hà Nội</v>
      </c>
      <c r="H1987" t="str">
        <f>INDEX('Bảng Giá'!$N$2:$N$46,MATCH('References data'!G1987,'Bảng Giá'!$Q$2:$Q$46,0))</f>
        <v>Nội Tỉnh</v>
      </c>
    </row>
    <row r="1988" spans="1:8" x14ac:dyDescent="0.25">
      <c r="A1988" s="12" t="s">
        <v>2829</v>
      </c>
      <c r="B1988" t="s">
        <v>2699</v>
      </c>
      <c r="C1988" s="45" t="str">
        <f>INDEX('Bảng Giá'!$L$2:$L$64,MATCH(TRIM('References data'!B1988),'Bảng Giá'!$K$2:$K$64,0))</f>
        <v>Vùng 3</v>
      </c>
      <c r="D1988" s="43" t="s">
        <v>2882</v>
      </c>
      <c r="E1988" t="s">
        <v>2883</v>
      </c>
      <c r="F1988" t="str">
        <f>INDEX('Bảng Giá'!$L$2:$L$64,MATCH(TRIM('References data'!E1988),'Bảng Giá'!$K$2:$K$64,0))</f>
        <v>Vùng 3</v>
      </c>
      <c r="G1988" t="str">
        <f t="shared" ref="G1988:G2051" si="31">C1988&amp;"-"&amp;F1988</f>
        <v>Vùng 3-Vùng 3</v>
      </c>
      <c r="H1988" t="str">
        <f>INDEX('Bảng Giá'!$N$2:$N$46,MATCH('References data'!G1988,'Bảng Giá'!$Q$2:$Q$46,0))</f>
        <v>Nội Vùng Tỉnh</v>
      </c>
    </row>
    <row r="1989" spans="1:8" x14ac:dyDescent="0.25">
      <c r="A1989" s="12" t="s">
        <v>2864</v>
      </c>
      <c r="B1989" t="s">
        <v>2721</v>
      </c>
      <c r="C1989" s="45" t="str">
        <f>INDEX('Bảng Giá'!$L$2:$L$64,MATCH(TRIM('References data'!B1989),'Bảng Giá'!$K$2:$K$64,0))</f>
        <v>Vùng 3</v>
      </c>
      <c r="D1989" s="43" t="s">
        <v>3007</v>
      </c>
      <c r="E1989" t="s">
        <v>2639</v>
      </c>
      <c r="F1989" t="str">
        <f>INDEX('Bảng Giá'!$L$2:$L$64,MATCH(TRIM('References data'!E1989),'Bảng Giá'!$K$2:$K$64,0))</f>
        <v>Hà Nội</v>
      </c>
      <c r="G1989" t="str">
        <f t="shared" si="31"/>
        <v>Vùng 3-Hà Nội</v>
      </c>
      <c r="H1989" t="str">
        <f>INDEX('Bảng Giá'!$N$2:$N$46,MATCH('References data'!G1989,'Bảng Giá'!$Q$2:$Q$46,0))</f>
        <v>Nội Vùng</v>
      </c>
    </row>
    <row r="1990" spans="1:8" x14ac:dyDescent="0.25">
      <c r="A1990" s="12" t="s">
        <v>3004</v>
      </c>
      <c r="B1990" t="s">
        <v>2639</v>
      </c>
      <c r="C1990" s="45" t="str">
        <f>INDEX('Bảng Giá'!$L$2:$L$64,MATCH(TRIM('References data'!B1990),'Bảng Giá'!$K$2:$K$64,0))</f>
        <v>Hà Nội</v>
      </c>
      <c r="D1990" s="43" t="s">
        <v>2640</v>
      </c>
      <c r="E1990" t="s">
        <v>2639</v>
      </c>
      <c r="F1990" t="str">
        <f>INDEX('Bảng Giá'!$L$2:$L$64,MATCH(TRIM('References data'!E1990),'Bảng Giá'!$K$2:$K$64,0))</f>
        <v>Hà Nội</v>
      </c>
      <c r="G1990" t="str">
        <f t="shared" si="31"/>
        <v>Hà Nội-Hà Nội</v>
      </c>
      <c r="H1990" t="str">
        <f>INDEX('Bảng Giá'!$N$2:$N$46,MATCH('References data'!G1990,'Bảng Giá'!$Q$2:$Q$46,0))</f>
        <v>Nội Tỉnh</v>
      </c>
    </row>
    <row r="1991" spans="1:8" x14ac:dyDescent="0.25">
      <c r="A1991" s="12" t="s">
        <v>2718</v>
      </c>
      <c r="B1991" t="s">
        <v>2684</v>
      </c>
      <c r="C1991" s="45" t="str">
        <f>INDEX('Bảng Giá'!$L$2:$L$64,MATCH(TRIM('References data'!B1991),'Bảng Giá'!$K$2:$K$64,0))</f>
        <v>Vùng 1</v>
      </c>
      <c r="D1991" s="43" t="s">
        <v>2776</v>
      </c>
      <c r="E1991" t="s">
        <v>2648</v>
      </c>
      <c r="F1991" t="str">
        <f>INDEX('Bảng Giá'!$L$2:$L$64,MATCH(TRIM('References data'!E1991),'Bảng Giá'!$K$2:$K$64,0))</f>
        <v>Hồ Chí Minh</v>
      </c>
      <c r="G1991" t="str">
        <f t="shared" si="31"/>
        <v>Vùng 1-Hồ Chí Minh</v>
      </c>
      <c r="H1991" t="str">
        <f>INDEX('Bảng Giá'!$N$2:$N$46,MATCH('References data'!G1991,'Bảng Giá'!$Q$2:$Q$46,0))</f>
        <v>Nội Vùng</v>
      </c>
    </row>
    <row r="1992" spans="1:8" x14ac:dyDescent="0.25">
      <c r="A1992" s="12" t="s">
        <v>2763</v>
      </c>
      <c r="B1992" t="s">
        <v>2764</v>
      </c>
      <c r="C1992" s="45" t="str">
        <f>INDEX('Bảng Giá'!$L$2:$L$64,MATCH(TRIM('References data'!B1992),'Bảng Giá'!$K$2:$K$64,0))</f>
        <v>Vùng 3</v>
      </c>
      <c r="D1992" s="43" t="s">
        <v>3007</v>
      </c>
      <c r="E1992" t="s">
        <v>2639</v>
      </c>
      <c r="F1992" t="str">
        <f>INDEX('Bảng Giá'!$L$2:$L$64,MATCH(TRIM('References data'!E1992),'Bảng Giá'!$K$2:$K$64,0))</f>
        <v>Hà Nội</v>
      </c>
      <c r="G1992" t="str">
        <f t="shared" si="31"/>
        <v>Vùng 3-Hà Nội</v>
      </c>
      <c r="H1992" t="str">
        <f>INDEX('Bảng Giá'!$N$2:$N$46,MATCH('References data'!G1992,'Bảng Giá'!$Q$2:$Q$46,0))</f>
        <v>Nội Vùng</v>
      </c>
    </row>
    <row r="1993" spans="1:8" x14ac:dyDescent="0.25">
      <c r="A1993" s="12" t="s">
        <v>3000</v>
      </c>
      <c r="B1993" t="s">
        <v>2639</v>
      </c>
      <c r="C1993" s="45" t="str">
        <f>INDEX('Bảng Giá'!$L$2:$L$64,MATCH(TRIM('References data'!B1993),'Bảng Giá'!$K$2:$K$64,0))</f>
        <v>Hà Nội</v>
      </c>
      <c r="D1993" s="43" t="s">
        <v>2695</v>
      </c>
      <c r="E1993" t="s">
        <v>2639</v>
      </c>
      <c r="F1993" t="str">
        <f>INDEX('Bảng Giá'!$L$2:$L$64,MATCH(TRIM('References data'!E1993),'Bảng Giá'!$K$2:$K$64,0))</f>
        <v>Hà Nội</v>
      </c>
      <c r="G1993" t="str">
        <f t="shared" si="31"/>
        <v>Hà Nội-Hà Nội</v>
      </c>
      <c r="H1993" t="str">
        <f>INDEX('Bảng Giá'!$N$2:$N$46,MATCH('References data'!G1993,'Bảng Giá'!$Q$2:$Q$46,0))</f>
        <v>Nội Tỉnh</v>
      </c>
    </row>
    <row r="1994" spans="1:8" x14ac:dyDescent="0.25">
      <c r="A1994" s="12" t="s">
        <v>2649</v>
      </c>
      <c r="B1994" t="s">
        <v>2639</v>
      </c>
      <c r="C1994" s="45" t="str">
        <f>INDEX('Bảng Giá'!$L$2:$L$64,MATCH(TRIM('References data'!B1994),'Bảng Giá'!$K$2:$K$64,0))</f>
        <v>Hà Nội</v>
      </c>
      <c r="D1994" s="43" t="s">
        <v>2993</v>
      </c>
      <c r="E1994" t="s">
        <v>2639</v>
      </c>
      <c r="F1994" t="str">
        <f>INDEX('Bảng Giá'!$L$2:$L$64,MATCH(TRIM('References data'!E1994),'Bảng Giá'!$K$2:$K$64,0))</f>
        <v>Hà Nội</v>
      </c>
      <c r="G1994" t="str">
        <f t="shared" si="31"/>
        <v>Hà Nội-Hà Nội</v>
      </c>
      <c r="H1994" t="str">
        <f>INDEX('Bảng Giá'!$N$2:$N$46,MATCH('References data'!G1994,'Bảng Giá'!$Q$2:$Q$46,0))</f>
        <v>Nội Tỉnh</v>
      </c>
    </row>
    <row r="1995" spans="1:8" x14ac:dyDescent="0.25">
      <c r="A1995" s="12" t="s">
        <v>2969</v>
      </c>
      <c r="B1995" t="s">
        <v>2939</v>
      </c>
      <c r="C1995" s="45" t="str">
        <f>INDEX('Bảng Giá'!$L$2:$L$64,MATCH(TRIM('References data'!B1995),'Bảng Giá'!$K$2:$K$64,0))</f>
        <v>Vùng 1</v>
      </c>
      <c r="D1995" s="43" t="s">
        <v>3019</v>
      </c>
      <c r="E1995" t="s">
        <v>2648</v>
      </c>
      <c r="F1995" t="str">
        <f>INDEX('Bảng Giá'!$L$2:$L$64,MATCH(TRIM('References data'!E1995),'Bảng Giá'!$K$2:$K$64,0))</f>
        <v>Hồ Chí Minh</v>
      </c>
      <c r="G1995" t="str">
        <f t="shared" si="31"/>
        <v>Vùng 1-Hồ Chí Minh</v>
      </c>
      <c r="H1995" t="str">
        <f>INDEX('Bảng Giá'!$N$2:$N$46,MATCH('References data'!G1995,'Bảng Giá'!$Q$2:$Q$46,0))</f>
        <v>Nội Vùng</v>
      </c>
    </row>
    <row r="1996" spans="1:8" x14ac:dyDescent="0.25">
      <c r="A1996" s="12" t="s">
        <v>2653</v>
      </c>
      <c r="B1996" t="s">
        <v>2648</v>
      </c>
      <c r="C1996" s="45" t="str">
        <f>INDEX('Bảng Giá'!$L$2:$L$64,MATCH(TRIM('References data'!B1996),'Bảng Giá'!$K$2:$K$64,0))</f>
        <v>Hồ Chí Minh</v>
      </c>
      <c r="D1996" s="43" t="s">
        <v>2653</v>
      </c>
      <c r="E1996" t="s">
        <v>2648</v>
      </c>
      <c r="F1996" t="str">
        <f>INDEX('Bảng Giá'!$L$2:$L$64,MATCH(TRIM('References data'!E1996),'Bảng Giá'!$K$2:$K$64,0))</f>
        <v>Hồ Chí Minh</v>
      </c>
      <c r="G1996" t="str">
        <f t="shared" si="31"/>
        <v>Hồ Chí Minh-Hồ Chí Minh</v>
      </c>
      <c r="H1996" t="str">
        <f>INDEX('Bảng Giá'!$N$2:$N$46,MATCH('References data'!G1996,'Bảng Giá'!$Q$2:$Q$46,0))</f>
        <v>Nội Tỉnh</v>
      </c>
    </row>
    <row r="1997" spans="1:8" x14ac:dyDescent="0.25">
      <c r="A1997" s="12" t="s">
        <v>2737</v>
      </c>
      <c r="B1997" t="s">
        <v>2648</v>
      </c>
      <c r="C1997" s="45" t="str">
        <f>INDEX('Bảng Giá'!$L$2:$L$64,MATCH(TRIM('References data'!B1997),'Bảng Giá'!$K$2:$K$64,0))</f>
        <v>Hồ Chí Minh</v>
      </c>
      <c r="D1997" s="43" t="s">
        <v>2983</v>
      </c>
      <c r="E1997" t="s">
        <v>2642</v>
      </c>
      <c r="F1997" t="str">
        <f>INDEX('Bảng Giá'!$L$2:$L$64,MATCH(TRIM('References data'!E1997),'Bảng Giá'!$K$2:$K$64,0))</f>
        <v>Vùng 1</v>
      </c>
      <c r="G1997" t="str">
        <f t="shared" si="31"/>
        <v>Hồ Chí Minh-Vùng 1</v>
      </c>
      <c r="H1997" t="str">
        <f>INDEX('Bảng Giá'!$N$2:$N$46,MATCH('References data'!G1997,'Bảng Giá'!$Q$2:$Q$46,0))</f>
        <v>Nội Vùng</v>
      </c>
    </row>
    <row r="1998" spans="1:8" x14ac:dyDescent="0.25">
      <c r="A1998" s="12" t="s">
        <v>2900</v>
      </c>
      <c r="B1998" t="s">
        <v>2658</v>
      </c>
      <c r="C1998" s="45" t="str">
        <f>INDEX('Bảng Giá'!$L$2:$L$64,MATCH(TRIM('References data'!B1998),'Bảng Giá'!$K$2:$K$64,0))</f>
        <v>Vùng 3</v>
      </c>
      <c r="D1998" s="43" t="s">
        <v>2754</v>
      </c>
      <c r="E1998" t="s">
        <v>2639</v>
      </c>
      <c r="F1998" t="str">
        <f>INDEX('Bảng Giá'!$L$2:$L$64,MATCH(TRIM('References data'!E1998),'Bảng Giá'!$K$2:$K$64,0))</f>
        <v>Hà Nội</v>
      </c>
      <c r="G1998" t="str">
        <f t="shared" si="31"/>
        <v>Vùng 3-Hà Nội</v>
      </c>
      <c r="H1998" t="str">
        <f>INDEX('Bảng Giá'!$N$2:$N$46,MATCH('References data'!G1998,'Bảng Giá'!$Q$2:$Q$46,0))</f>
        <v>Nội Vùng</v>
      </c>
    </row>
    <row r="1999" spans="1:8" x14ac:dyDescent="0.25">
      <c r="A1999" s="12" t="s">
        <v>2653</v>
      </c>
      <c r="B1999" t="s">
        <v>2648</v>
      </c>
      <c r="C1999" s="45" t="str">
        <f>INDEX('Bảng Giá'!$L$2:$L$64,MATCH(TRIM('References data'!B1999),'Bảng Giá'!$K$2:$K$64,0))</f>
        <v>Hồ Chí Minh</v>
      </c>
      <c r="D1999" s="43" t="s">
        <v>2778</v>
      </c>
      <c r="E1999" t="s">
        <v>2648</v>
      </c>
      <c r="F1999" t="str">
        <f>INDEX('Bảng Giá'!$L$2:$L$64,MATCH(TRIM('References data'!E1999),'Bảng Giá'!$K$2:$K$64,0))</f>
        <v>Hồ Chí Minh</v>
      </c>
      <c r="G1999" t="str">
        <f t="shared" si="31"/>
        <v>Hồ Chí Minh-Hồ Chí Minh</v>
      </c>
      <c r="H1999" t="str">
        <f>INDEX('Bảng Giá'!$N$2:$N$46,MATCH('References data'!G1999,'Bảng Giá'!$Q$2:$Q$46,0))</f>
        <v>Nội Tỉnh</v>
      </c>
    </row>
    <row r="2000" spans="1:8" x14ac:dyDescent="0.25">
      <c r="A2000" s="12" t="s">
        <v>2641</v>
      </c>
      <c r="B2000" t="s">
        <v>2642</v>
      </c>
      <c r="C2000" s="45" t="str">
        <f>INDEX('Bảng Giá'!$L$2:$L$64,MATCH(TRIM('References data'!B2000),'Bảng Giá'!$K$2:$K$64,0))</f>
        <v>Vùng 1</v>
      </c>
      <c r="D2000" s="43" t="s">
        <v>3020</v>
      </c>
      <c r="E2000" t="s">
        <v>2648</v>
      </c>
      <c r="F2000" t="str">
        <f>INDEX('Bảng Giá'!$L$2:$L$64,MATCH(TRIM('References data'!E2000),'Bảng Giá'!$K$2:$K$64,0))</f>
        <v>Hồ Chí Minh</v>
      </c>
      <c r="G2000" t="str">
        <f t="shared" si="31"/>
        <v>Vùng 1-Hồ Chí Minh</v>
      </c>
      <c r="H2000" t="str">
        <f>INDEX('Bảng Giá'!$N$2:$N$46,MATCH('References data'!G2000,'Bảng Giá'!$Q$2:$Q$46,0))</f>
        <v>Nội Vùng</v>
      </c>
    </row>
    <row r="2001" spans="1:8" x14ac:dyDescent="0.25">
      <c r="A2001" s="12" t="s">
        <v>3005</v>
      </c>
      <c r="B2001" t="s">
        <v>2639</v>
      </c>
      <c r="C2001" s="45" t="str">
        <f>INDEX('Bảng Giá'!$L$2:$L$64,MATCH(TRIM('References data'!B2001),'Bảng Giá'!$K$2:$K$64,0))</f>
        <v>Hà Nội</v>
      </c>
      <c r="D2001" s="43" t="s">
        <v>2754</v>
      </c>
      <c r="E2001" t="s">
        <v>2639</v>
      </c>
      <c r="F2001" t="str">
        <f>INDEX('Bảng Giá'!$L$2:$L$64,MATCH(TRIM('References data'!E2001),'Bảng Giá'!$K$2:$K$64,0))</f>
        <v>Hà Nội</v>
      </c>
      <c r="G2001" t="str">
        <f t="shared" si="31"/>
        <v>Hà Nội-Hà Nội</v>
      </c>
      <c r="H2001" t="str">
        <f>INDEX('Bảng Giá'!$N$2:$N$46,MATCH('References data'!G2001,'Bảng Giá'!$Q$2:$Q$46,0))</f>
        <v>Nội Tỉnh</v>
      </c>
    </row>
    <row r="2002" spans="1:8" x14ac:dyDescent="0.25">
      <c r="A2002" s="12" t="s">
        <v>3032</v>
      </c>
      <c r="B2002" t="s">
        <v>2872</v>
      </c>
      <c r="C2002" s="45" t="str">
        <f>INDEX('Bảng Giá'!$L$2:$L$64,MATCH(TRIM('References data'!B2002),'Bảng Giá'!$K$2:$K$64,0))</f>
        <v>Vùng 3</v>
      </c>
      <c r="D2002" s="43" t="s">
        <v>2654</v>
      </c>
      <c r="E2002" t="s">
        <v>2639</v>
      </c>
      <c r="F2002" t="str">
        <f>INDEX('Bảng Giá'!$L$2:$L$64,MATCH(TRIM('References data'!E2002),'Bảng Giá'!$K$2:$K$64,0))</f>
        <v>Hà Nội</v>
      </c>
      <c r="G2002" t="str">
        <f t="shared" si="31"/>
        <v>Vùng 3-Hà Nội</v>
      </c>
      <c r="H2002" t="str">
        <f>INDEX('Bảng Giá'!$N$2:$N$46,MATCH('References data'!G2002,'Bảng Giá'!$Q$2:$Q$46,0))</f>
        <v>Nội Vùng</v>
      </c>
    </row>
    <row r="2003" spans="1:8" x14ac:dyDescent="0.25">
      <c r="A2003" s="12" t="s">
        <v>3016</v>
      </c>
      <c r="B2003" t="s">
        <v>2648</v>
      </c>
      <c r="C2003" s="45" t="str">
        <f>INDEX('Bảng Giá'!$L$2:$L$64,MATCH(TRIM('References data'!B2003),'Bảng Giá'!$K$2:$K$64,0))</f>
        <v>Hồ Chí Minh</v>
      </c>
      <c r="D2003" s="43" t="s">
        <v>2653</v>
      </c>
      <c r="E2003" t="s">
        <v>2648</v>
      </c>
      <c r="F2003" t="str">
        <f>INDEX('Bảng Giá'!$L$2:$L$64,MATCH(TRIM('References data'!E2003),'Bảng Giá'!$K$2:$K$64,0))</f>
        <v>Hồ Chí Minh</v>
      </c>
      <c r="G2003" t="str">
        <f t="shared" si="31"/>
        <v>Hồ Chí Minh-Hồ Chí Minh</v>
      </c>
      <c r="H2003" t="str">
        <f>INDEX('Bảng Giá'!$N$2:$N$46,MATCH('References data'!G2003,'Bảng Giá'!$Q$2:$Q$46,0))</f>
        <v>Nội Tỉnh</v>
      </c>
    </row>
    <row r="2004" spans="1:8" x14ac:dyDescent="0.25">
      <c r="A2004" s="12" t="s">
        <v>3033</v>
      </c>
      <c r="B2004" t="s">
        <v>2821</v>
      </c>
      <c r="C2004" s="45" t="str">
        <f>INDEX('Bảng Giá'!$L$2:$L$64,MATCH(TRIM('References data'!B2004),'Bảng Giá'!$K$2:$K$64,0))</f>
        <v>Vùng 3</v>
      </c>
      <c r="D2004" s="43" t="s">
        <v>2909</v>
      </c>
      <c r="E2004" t="s">
        <v>2823</v>
      </c>
      <c r="F2004" t="str">
        <f>INDEX('Bảng Giá'!$L$2:$L$64,MATCH(TRIM('References data'!E2004),'Bảng Giá'!$K$2:$K$64,0))</f>
        <v>Vùng 3</v>
      </c>
      <c r="G2004" t="str">
        <f t="shared" si="31"/>
        <v>Vùng 3-Vùng 3</v>
      </c>
      <c r="H2004" t="str">
        <f>INDEX('Bảng Giá'!$N$2:$N$46,MATCH('References data'!G2004,'Bảng Giá'!$Q$2:$Q$46,0))</f>
        <v>Nội Vùng Tỉnh</v>
      </c>
    </row>
    <row r="2005" spans="1:8" x14ac:dyDescent="0.25">
      <c r="A2005" s="12" t="s">
        <v>2739</v>
      </c>
      <c r="B2005" t="s">
        <v>2648</v>
      </c>
      <c r="C2005" s="45" t="str">
        <f>INDEX('Bảng Giá'!$L$2:$L$64,MATCH(TRIM('References data'!B2005),'Bảng Giá'!$K$2:$K$64,0))</f>
        <v>Hồ Chí Minh</v>
      </c>
      <c r="D2005" s="43" t="s">
        <v>2653</v>
      </c>
      <c r="E2005" t="s">
        <v>2648</v>
      </c>
      <c r="F2005" t="str">
        <f>INDEX('Bảng Giá'!$L$2:$L$64,MATCH(TRIM('References data'!E2005),'Bảng Giá'!$K$2:$K$64,0))</f>
        <v>Hồ Chí Minh</v>
      </c>
      <c r="G2005" t="str">
        <f t="shared" si="31"/>
        <v>Hồ Chí Minh-Hồ Chí Minh</v>
      </c>
      <c r="H2005" t="str">
        <f>INDEX('Bảng Giá'!$N$2:$N$46,MATCH('References data'!G2005,'Bảng Giá'!$Q$2:$Q$46,0))</f>
        <v>Nội Tỉnh</v>
      </c>
    </row>
    <row r="2006" spans="1:8" x14ac:dyDescent="0.25">
      <c r="A2006" s="12" t="s">
        <v>3018</v>
      </c>
      <c r="B2006" t="s">
        <v>2648</v>
      </c>
      <c r="C2006" s="45" t="str">
        <f>INDEX('Bảng Giá'!$L$2:$L$64,MATCH(TRIM('References data'!B2006),'Bảng Giá'!$K$2:$K$64,0))</f>
        <v>Hồ Chí Minh</v>
      </c>
      <c r="D2006" s="43" t="s">
        <v>3019</v>
      </c>
      <c r="E2006" t="s">
        <v>2648</v>
      </c>
      <c r="F2006" t="str">
        <f>INDEX('Bảng Giá'!$L$2:$L$64,MATCH(TRIM('References data'!E2006),'Bảng Giá'!$K$2:$K$64,0))</f>
        <v>Hồ Chí Minh</v>
      </c>
      <c r="G2006" t="str">
        <f t="shared" si="31"/>
        <v>Hồ Chí Minh-Hồ Chí Minh</v>
      </c>
      <c r="H2006" t="str">
        <f>INDEX('Bảng Giá'!$N$2:$N$46,MATCH('References data'!G2006,'Bảng Giá'!$Q$2:$Q$46,0))</f>
        <v>Nội Tỉnh</v>
      </c>
    </row>
    <row r="2007" spans="1:8" x14ac:dyDescent="0.25">
      <c r="A2007" s="12" t="s">
        <v>2700</v>
      </c>
      <c r="B2007" t="s">
        <v>2639</v>
      </c>
      <c r="C2007" s="45" t="str">
        <f>INDEX('Bảng Giá'!$L$2:$L$64,MATCH(TRIM('References data'!B2007),'Bảng Giá'!$K$2:$K$64,0))</f>
        <v>Hà Nội</v>
      </c>
      <c r="D2007" s="43" t="s">
        <v>2654</v>
      </c>
      <c r="E2007" t="s">
        <v>2639</v>
      </c>
      <c r="F2007" t="str">
        <f>INDEX('Bảng Giá'!$L$2:$L$64,MATCH(TRIM('References data'!E2007),'Bảng Giá'!$K$2:$K$64,0))</f>
        <v>Hà Nội</v>
      </c>
      <c r="G2007" t="str">
        <f t="shared" si="31"/>
        <v>Hà Nội-Hà Nội</v>
      </c>
      <c r="H2007" t="str">
        <f>INDEX('Bảng Giá'!$N$2:$N$46,MATCH('References data'!G2007,'Bảng Giá'!$Q$2:$Q$46,0))</f>
        <v>Nội Tỉnh</v>
      </c>
    </row>
    <row r="2008" spans="1:8" x14ac:dyDescent="0.25">
      <c r="A2008" s="12" t="s">
        <v>2760</v>
      </c>
      <c r="B2008" t="s">
        <v>2686</v>
      </c>
      <c r="C2008" s="45" t="str">
        <f>INDEX('Bảng Giá'!$L$2:$L$64,MATCH(TRIM('References data'!B2008),'Bảng Giá'!$K$2:$K$64,0))</f>
        <v>Vùng 1</v>
      </c>
      <c r="D2008" s="43" t="s">
        <v>2653</v>
      </c>
      <c r="E2008" t="s">
        <v>2648</v>
      </c>
      <c r="F2008" t="str">
        <f>INDEX('Bảng Giá'!$L$2:$L$64,MATCH(TRIM('References data'!E2008),'Bảng Giá'!$K$2:$K$64,0))</f>
        <v>Hồ Chí Minh</v>
      </c>
      <c r="G2008" t="str">
        <f t="shared" si="31"/>
        <v>Vùng 1-Hồ Chí Minh</v>
      </c>
      <c r="H2008" t="str">
        <f>INDEX('Bảng Giá'!$N$2:$N$46,MATCH('References data'!G2008,'Bảng Giá'!$Q$2:$Q$46,0))</f>
        <v>Nội Vùng</v>
      </c>
    </row>
    <row r="2009" spans="1:8" x14ac:dyDescent="0.25">
      <c r="A2009" s="12" t="s">
        <v>2887</v>
      </c>
      <c r="B2009" t="s">
        <v>2721</v>
      </c>
      <c r="C2009" s="45" t="str">
        <f>INDEX('Bảng Giá'!$L$2:$L$64,MATCH(TRIM('References data'!B2009),'Bảng Giá'!$K$2:$K$64,0))</f>
        <v>Vùng 3</v>
      </c>
      <c r="D2009" s="43" t="s">
        <v>3009</v>
      </c>
      <c r="E2009" t="s">
        <v>2639</v>
      </c>
      <c r="F2009" t="str">
        <f>INDEX('Bảng Giá'!$L$2:$L$64,MATCH(TRIM('References data'!E2009),'Bảng Giá'!$K$2:$K$64,0))</f>
        <v>Hà Nội</v>
      </c>
      <c r="G2009" t="str">
        <f t="shared" si="31"/>
        <v>Vùng 3-Hà Nội</v>
      </c>
      <c r="H2009" t="str">
        <f>INDEX('Bảng Giá'!$N$2:$N$46,MATCH('References data'!G2009,'Bảng Giá'!$Q$2:$Q$46,0))</f>
        <v>Nội Vùng</v>
      </c>
    </row>
    <row r="2010" spans="1:8" x14ac:dyDescent="0.25">
      <c r="A2010" s="12" t="s">
        <v>3034</v>
      </c>
      <c r="B2010" t="s">
        <v>3035</v>
      </c>
      <c r="C2010" s="45" t="str">
        <f>INDEX('Bảng Giá'!$L$2:$L$64,MATCH(TRIM('References data'!B2010),'Bảng Giá'!$K$2:$K$64,0))</f>
        <v>Vùng 3</v>
      </c>
      <c r="D2010" s="43" t="s">
        <v>2654</v>
      </c>
      <c r="E2010" t="s">
        <v>2639</v>
      </c>
      <c r="F2010" t="str">
        <f>INDEX('Bảng Giá'!$L$2:$L$64,MATCH(TRIM('References data'!E2010),'Bảng Giá'!$K$2:$K$64,0))</f>
        <v>Hà Nội</v>
      </c>
      <c r="G2010" t="str">
        <f t="shared" si="31"/>
        <v>Vùng 3-Hà Nội</v>
      </c>
      <c r="H2010" t="str">
        <f>INDEX('Bảng Giá'!$N$2:$N$46,MATCH('References data'!G2010,'Bảng Giá'!$Q$2:$Q$46,0))</f>
        <v>Nội Vùng</v>
      </c>
    </row>
    <row r="2011" spans="1:8" x14ac:dyDescent="0.25">
      <c r="A2011" s="12" t="s">
        <v>2781</v>
      </c>
      <c r="B2011" t="s">
        <v>2648</v>
      </c>
      <c r="C2011" s="45" t="str">
        <f>INDEX('Bảng Giá'!$L$2:$L$64,MATCH(TRIM('References data'!B2011),'Bảng Giá'!$K$2:$K$64,0))</f>
        <v>Hồ Chí Minh</v>
      </c>
      <c r="D2011" s="43" t="s">
        <v>2653</v>
      </c>
      <c r="E2011" t="s">
        <v>2648</v>
      </c>
      <c r="F2011" t="str">
        <f>INDEX('Bảng Giá'!$L$2:$L$64,MATCH(TRIM('References data'!E2011),'Bảng Giá'!$K$2:$K$64,0))</f>
        <v>Hồ Chí Minh</v>
      </c>
      <c r="G2011" t="str">
        <f t="shared" si="31"/>
        <v>Hồ Chí Minh-Hồ Chí Minh</v>
      </c>
      <c r="H2011" t="str">
        <f>INDEX('Bảng Giá'!$N$2:$N$46,MATCH('References data'!G2011,'Bảng Giá'!$Q$2:$Q$46,0))</f>
        <v>Nội Tỉnh</v>
      </c>
    </row>
    <row r="2012" spans="1:8" x14ac:dyDescent="0.25">
      <c r="A2012" s="12" t="s">
        <v>2638</v>
      </c>
      <c r="B2012" t="s">
        <v>2639</v>
      </c>
      <c r="C2012" s="45" t="str">
        <f>INDEX('Bảng Giá'!$L$2:$L$64,MATCH(TRIM('References data'!B2012),'Bảng Giá'!$K$2:$K$64,0))</f>
        <v>Hà Nội</v>
      </c>
      <c r="D2012" s="43" t="s">
        <v>3003</v>
      </c>
      <c r="E2012" t="s">
        <v>2639</v>
      </c>
      <c r="F2012" t="str">
        <f>INDEX('Bảng Giá'!$L$2:$L$64,MATCH(TRIM('References data'!E2012),'Bảng Giá'!$K$2:$K$64,0))</f>
        <v>Hà Nội</v>
      </c>
      <c r="G2012" t="str">
        <f t="shared" si="31"/>
        <v>Hà Nội-Hà Nội</v>
      </c>
      <c r="H2012" t="str">
        <f>INDEX('Bảng Giá'!$N$2:$N$46,MATCH('References data'!G2012,'Bảng Giá'!$Q$2:$Q$46,0))</f>
        <v>Nội Tỉnh</v>
      </c>
    </row>
    <row r="2013" spans="1:8" x14ac:dyDescent="0.25">
      <c r="A2013" s="12" t="s">
        <v>3036</v>
      </c>
      <c r="B2013" t="s">
        <v>2658</v>
      </c>
      <c r="C2013" s="45" t="str">
        <f>INDEX('Bảng Giá'!$L$2:$L$64,MATCH(TRIM('References data'!B2013),'Bảng Giá'!$K$2:$K$64,0))</f>
        <v>Vùng 3</v>
      </c>
      <c r="D2013" s="43" t="s">
        <v>3003</v>
      </c>
      <c r="E2013" t="s">
        <v>2639</v>
      </c>
      <c r="F2013" t="str">
        <f>INDEX('Bảng Giá'!$L$2:$L$64,MATCH(TRIM('References data'!E2013),'Bảng Giá'!$K$2:$K$64,0))</f>
        <v>Hà Nội</v>
      </c>
      <c r="G2013" t="str">
        <f t="shared" si="31"/>
        <v>Vùng 3-Hà Nội</v>
      </c>
      <c r="H2013" t="str">
        <f>INDEX('Bảng Giá'!$N$2:$N$46,MATCH('References data'!G2013,'Bảng Giá'!$Q$2:$Q$46,0))</f>
        <v>Nội Vùng</v>
      </c>
    </row>
    <row r="2014" spans="1:8" x14ac:dyDescent="0.25">
      <c r="A2014" s="12" t="s">
        <v>2730</v>
      </c>
      <c r="B2014" t="s">
        <v>2648</v>
      </c>
      <c r="C2014" s="45" t="str">
        <f>INDEX('Bảng Giá'!$L$2:$L$64,MATCH(TRIM('References data'!B2014),'Bảng Giá'!$K$2:$K$64,0))</f>
        <v>Hồ Chí Minh</v>
      </c>
      <c r="D2014" s="43" t="s">
        <v>3018</v>
      </c>
      <c r="E2014" t="s">
        <v>2648</v>
      </c>
      <c r="F2014" t="str">
        <f>INDEX('Bảng Giá'!$L$2:$L$64,MATCH(TRIM('References data'!E2014),'Bảng Giá'!$K$2:$K$64,0))</f>
        <v>Hồ Chí Minh</v>
      </c>
      <c r="G2014" t="str">
        <f t="shared" si="31"/>
        <v>Hồ Chí Minh-Hồ Chí Minh</v>
      </c>
      <c r="H2014" t="str">
        <f>INDEX('Bảng Giá'!$N$2:$N$46,MATCH('References data'!G2014,'Bảng Giá'!$Q$2:$Q$46,0))</f>
        <v>Nội Tỉnh</v>
      </c>
    </row>
    <row r="2015" spans="1:8" x14ac:dyDescent="0.25">
      <c r="A2015" s="12" t="s">
        <v>2844</v>
      </c>
      <c r="B2015" t="s">
        <v>2828</v>
      </c>
      <c r="C2015" s="45" t="str">
        <f>INDEX('Bảng Giá'!$L$2:$L$64,MATCH(TRIM('References data'!B2015),'Bảng Giá'!$K$2:$K$64,0))</f>
        <v>Vùng 3</v>
      </c>
      <c r="D2015" s="43" t="s">
        <v>3147</v>
      </c>
      <c r="E2015" t="s">
        <v>2735</v>
      </c>
      <c r="F2015" t="str">
        <f>INDEX('Bảng Giá'!$L$2:$L$64,MATCH(TRIM('References data'!E2015),'Bảng Giá'!$K$2:$K$64,0))</f>
        <v>Vùng 3</v>
      </c>
      <c r="G2015" t="str">
        <f t="shared" si="31"/>
        <v>Vùng 3-Vùng 3</v>
      </c>
      <c r="H2015" t="str">
        <f>INDEX('Bảng Giá'!$N$2:$N$46,MATCH('References data'!G2015,'Bảng Giá'!$Q$2:$Q$46,0))</f>
        <v>Nội Vùng Tỉnh</v>
      </c>
    </row>
    <row r="2016" spans="1:8" x14ac:dyDescent="0.25">
      <c r="A2016" s="12" t="s">
        <v>2954</v>
      </c>
      <c r="B2016" t="s">
        <v>2729</v>
      </c>
      <c r="C2016" s="45" t="str">
        <f>INDEX('Bảng Giá'!$L$2:$L$64,MATCH(TRIM('References data'!B2016),'Bảng Giá'!$K$2:$K$64,0))</f>
        <v>Vùng 1</v>
      </c>
      <c r="D2016" s="43" t="s">
        <v>2776</v>
      </c>
      <c r="E2016" t="s">
        <v>2648</v>
      </c>
      <c r="F2016" t="str">
        <f>INDEX('Bảng Giá'!$L$2:$L$64,MATCH(TRIM('References data'!E2016),'Bảng Giá'!$K$2:$K$64,0))</f>
        <v>Hồ Chí Minh</v>
      </c>
      <c r="G2016" t="str">
        <f t="shared" si="31"/>
        <v>Vùng 1-Hồ Chí Minh</v>
      </c>
      <c r="H2016" t="str">
        <f>INDEX('Bảng Giá'!$N$2:$N$46,MATCH('References data'!G2016,'Bảng Giá'!$Q$2:$Q$46,0))</f>
        <v>Nội Vùng</v>
      </c>
    </row>
    <row r="2017" spans="1:8" x14ac:dyDescent="0.25">
      <c r="A2017" s="12" t="s">
        <v>2917</v>
      </c>
      <c r="B2017" t="s">
        <v>2682</v>
      </c>
      <c r="C2017" s="45" t="str">
        <f>INDEX('Bảng Giá'!$L$2:$L$64,MATCH(TRIM('References data'!B2017),'Bảng Giá'!$K$2:$K$64,0))</f>
        <v>Vùng 3</v>
      </c>
      <c r="D2017" s="43" t="s">
        <v>2704</v>
      </c>
      <c r="E2017" t="s">
        <v>2705</v>
      </c>
      <c r="F2017" t="str">
        <f>INDEX('Bảng Giá'!$L$2:$L$64,MATCH(TRIM('References data'!E2017),'Bảng Giá'!$K$2:$K$64,0))</f>
        <v>Vùng 3</v>
      </c>
      <c r="G2017" t="str">
        <f t="shared" si="31"/>
        <v>Vùng 3-Vùng 3</v>
      </c>
      <c r="H2017" t="str">
        <f>INDEX('Bảng Giá'!$N$2:$N$46,MATCH('References data'!G2017,'Bảng Giá'!$Q$2:$Q$46,0))</f>
        <v>Nội Vùng Tỉnh</v>
      </c>
    </row>
    <row r="2018" spans="1:8" x14ac:dyDescent="0.25">
      <c r="A2018" s="12" t="s">
        <v>2741</v>
      </c>
      <c r="B2018" t="s">
        <v>2669</v>
      </c>
      <c r="C2018" s="45" t="str">
        <f>INDEX('Bảng Giá'!$L$2:$L$64,MATCH(TRIM('References data'!B2018),'Bảng Giá'!$K$2:$K$64,0))</f>
        <v>Vùng 2</v>
      </c>
      <c r="D2018" s="43" t="s">
        <v>3020</v>
      </c>
      <c r="E2018" t="s">
        <v>2648</v>
      </c>
      <c r="F2018" t="str">
        <f>INDEX('Bảng Giá'!$L$2:$L$64,MATCH(TRIM('References data'!E2018),'Bảng Giá'!$K$2:$K$64,0))</f>
        <v>Hồ Chí Minh</v>
      </c>
      <c r="G2018" t="str">
        <f t="shared" si="31"/>
        <v>Vùng 2-Hồ Chí Minh</v>
      </c>
      <c r="H2018" t="str">
        <f>INDEX('Bảng Giá'!$N$2:$N$46,MATCH('References data'!G2018,'Bảng Giá'!$Q$2:$Q$46,0))</f>
        <v>Liên Vùng</v>
      </c>
    </row>
    <row r="2019" spans="1:8" x14ac:dyDescent="0.25">
      <c r="A2019" s="12" t="s">
        <v>2841</v>
      </c>
      <c r="B2019" t="s">
        <v>2842</v>
      </c>
      <c r="C2019" s="45" t="str">
        <f>INDEX('Bảng Giá'!$L$2:$L$64,MATCH(TRIM('References data'!B2019),'Bảng Giá'!$K$2:$K$64,0))</f>
        <v>Vùng 3</v>
      </c>
      <c r="D2019" s="43" t="s">
        <v>2654</v>
      </c>
      <c r="E2019" t="s">
        <v>2639</v>
      </c>
      <c r="F2019" t="str">
        <f>INDEX('Bảng Giá'!$L$2:$L$64,MATCH(TRIM('References data'!E2019),'Bảng Giá'!$K$2:$K$64,0))</f>
        <v>Hà Nội</v>
      </c>
      <c r="G2019" t="str">
        <f t="shared" si="31"/>
        <v>Vùng 3-Hà Nội</v>
      </c>
      <c r="H2019" t="str">
        <f>INDEX('Bảng Giá'!$N$2:$N$46,MATCH('References data'!G2019,'Bảng Giá'!$Q$2:$Q$46,0))</f>
        <v>Nội Vùng</v>
      </c>
    </row>
    <row r="2020" spans="1:8" x14ac:dyDescent="0.25">
      <c r="A2020" s="12" t="s">
        <v>2654</v>
      </c>
      <c r="B2020" t="s">
        <v>2639</v>
      </c>
      <c r="C2020" s="45" t="str">
        <f>INDEX('Bảng Giá'!$L$2:$L$64,MATCH(TRIM('References data'!B2020),'Bảng Giá'!$K$2:$K$64,0))</f>
        <v>Hà Nội</v>
      </c>
      <c r="D2020" s="43" t="s">
        <v>2820</v>
      </c>
      <c r="E2020" t="s">
        <v>2821</v>
      </c>
      <c r="F2020" t="str">
        <f>INDEX('Bảng Giá'!$L$2:$L$64,MATCH(TRIM('References data'!E2020),'Bảng Giá'!$K$2:$K$64,0))</f>
        <v>Vùng 3</v>
      </c>
      <c r="G2020" t="str">
        <f t="shared" si="31"/>
        <v>Hà Nội-Vùng 3</v>
      </c>
      <c r="H2020" t="str">
        <f>INDEX('Bảng Giá'!$N$2:$N$46,MATCH('References data'!G2020,'Bảng Giá'!$Q$2:$Q$46,0))</f>
        <v>Nội Vùng</v>
      </c>
    </row>
    <row r="2021" spans="1:8" x14ac:dyDescent="0.25">
      <c r="A2021" s="12" t="s">
        <v>2820</v>
      </c>
      <c r="B2021" t="s">
        <v>2821</v>
      </c>
      <c r="C2021" s="45" t="str">
        <f>INDEX('Bảng Giá'!$L$2:$L$64,MATCH(TRIM('References data'!B2021),'Bảng Giá'!$K$2:$K$64,0))</f>
        <v>Vùng 3</v>
      </c>
      <c r="D2021" s="43" t="s">
        <v>2700</v>
      </c>
      <c r="E2021" t="s">
        <v>2639</v>
      </c>
      <c r="F2021" t="str">
        <f>INDEX('Bảng Giá'!$L$2:$L$64,MATCH(TRIM('References data'!E2021),'Bảng Giá'!$K$2:$K$64,0))</f>
        <v>Hà Nội</v>
      </c>
      <c r="G2021" t="str">
        <f t="shared" si="31"/>
        <v>Vùng 3-Hà Nội</v>
      </c>
      <c r="H2021" t="str">
        <f>INDEX('Bảng Giá'!$N$2:$N$46,MATCH('References data'!G2021,'Bảng Giá'!$Q$2:$Q$46,0))</f>
        <v>Nội Vùng</v>
      </c>
    </row>
    <row r="2022" spans="1:8" x14ac:dyDescent="0.25">
      <c r="A2022" s="12" t="s">
        <v>2654</v>
      </c>
      <c r="B2022" t="s">
        <v>2639</v>
      </c>
      <c r="C2022" s="45" t="str">
        <f>INDEX('Bảng Giá'!$L$2:$L$64,MATCH(TRIM('References data'!B2022),'Bảng Giá'!$K$2:$K$64,0))</f>
        <v>Hà Nội</v>
      </c>
      <c r="D2022" s="43" t="s">
        <v>2654</v>
      </c>
      <c r="E2022" t="s">
        <v>2639</v>
      </c>
      <c r="F2022" t="str">
        <f>INDEX('Bảng Giá'!$L$2:$L$64,MATCH(TRIM('References data'!E2022),'Bảng Giá'!$K$2:$K$64,0))</f>
        <v>Hà Nội</v>
      </c>
      <c r="G2022" t="str">
        <f t="shared" si="31"/>
        <v>Hà Nội-Hà Nội</v>
      </c>
      <c r="H2022" t="str">
        <f>INDEX('Bảng Giá'!$N$2:$N$46,MATCH('References data'!G2022,'Bảng Giá'!$Q$2:$Q$46,0))</f>
        <v>Nội Tỉnh</v>
      </c>
    </row>
    <row r="2023" spans="1:8" x14ac:dyDescent="0.25">
      <c r="A2023" s="12" t="s">
        <v>2640</v>
      </c>
      <c r="B2023" t="s">
        <v>2639</v>
      </c>
      <c r="C2023" s="45" t="str">
        <f>INDEX('Bảng Giá'!$L$2:$L$64,MATCH(TRIM('References data'!B2023),'Bảng Giá'!$K$2:$K$64,0))</f>
        <v>Hà Nội</v>
      </c>
      <c r="D2023" s="43" t="s">
        <v>2645</v>
      </c>
      <c r="E2023" t="s">
        <v>2639</v>
      </c>
      <c r="F2023" t="str">
        <f>INDEX('Bảng Giá'!$L$2:$L$64,MATCH(TRIM('References data'!E2023),'Bảng Giá'!$K$2:$K$64,0))</f>
        <v>Hà Nội</v>
      </c>
      <c r="G2023" t="str">
        <f t="shared" si="31"/>
        <v>Hà Nội-Hà Nội</v>
      </c>
      <c r="H2023" t="str">
        <f>INDEX('Bảng Giá'!$N$2:$N$46,MATCH('References data'!G2023,'Bảng Giá'!$Q$2:$Q$46,0))</f>
        <v>Nội Tỉnh</v>
      </c>
    </row>
    <row r="2024" spans="1:8" x14ac:dyDescent="0.25">
      <c r="A2024" s="12" t="s">
        <v>2754</v>
      </c>
      <c r="B2024" t="s">
        <v>2639</v>
      </c>
      <c r="C2024" s="45" t="str">
        <f>INDEX('Bảng Giá'!$L$2:$L$64,MATCH(TRIM('References data'!B2024),'Bảng Giá'!$K$2:$K$64,0))</f>
        <v>Hà Nội</v>
      </c>
      <c r="D2024" s="43" t="s">
        <v>2700</v>
      </c>
      <c r="E2024" t="s">
        <v>2639</v>
      </c>
      <c r="F2024" t="str">
        <f>INDEX('Bảng Giá'!$L$2:$L$64,MATCH(TRIM('References data'!E2024),'Bảng Giá'!$K$2:$K$64,0))</f>
        <v>Hà Nội</v>
      </c>
      <c r="G2024" t="str">
        <f t="shared" si="31"/>
        <v>Hà Nội-Hà Nội</v>
      </c>
      <c r="H2024" t="str">
        <f>INDEX('Bảng Giá'!$N$2:$N$46,MATCH('References data'!G2024,'Bảng Giá'!$Q$2:$Q$46,0))</f>
        <v>Nội Tỉnh</v>
      </c>
    </row>
    <row r="2025" spans="1:8" x14ac:dyDescent="0.25">
      <c r="A2025" s="12" t="s">
        <v>2654</v>
      </c>
      <c r="B2025" t="s">
        <v>2639</v>
      </c>
      <c r="C2025" s="45" t="str">
        <f>INDEX('Bảng Giá'!$L$2:$L$64,MATCH(TRIM('References data'!B2025),'Bảng Giá'!$K$2:$K$64,0))</f>
        <v>Hà Nội</v>
      </c>
      <c r="D2025" s="43" t="s">
        <v>2654</v>
      </c>
      <c r="E2025" t="s">
        <v>2639</v>
      </c>
      <c r="F2025" t="str">
        <f>INDEX('Bảng Giá'!$L$2:$L$64,MATCH(TRIM('References data'!E2025),'Bảng Giá'!$K$2:$K$64,0))</f>
        <v>Hà Nội</v>
      </c>
      <c r="G2025" t="str">
        <f t="shared" si="31"/>
        <v>Hà Nội-Hà Nội</v>
      </c>
      <c r="H2025" t="str">
        <f>INDEX('Bảng Giá'!$N$2:$N$46,MATCH('References data'!G2025,'Bảng Giá'!$Q$2:$Q$46,0))</f>
        <v>Nội Tỉnh</v>
      </c>
    </row>
    <row r="2026" spans="1:8" x14ac:dyDescent="0.25">
      <c r="A2026" s="12" t="s">
        <v>2700</v>
      </c>
      <c r="B2026" t="s">
        <v>2639</v>
      </c>
      <c r="C2026" s="45" t="str">
        <f>INDEX('Bảng Giá'!$L$2:$L$64,MATCH(TRIM('References data'!B2026),'Bảng Giá'!$K$2:$K$64,0))</f>
        <v>Hà Nội</v>
      </c>
      <c r="D2026" s="43" t="s">
        <v>2654</v>
      </c>
      <c r="E2026" t="s">
        <v>2639</v>
      </c>
      <c r="F2026" t="str">
        <f>INDEX('Bảng Giá'!$L$2:$L$64,MATCH(TRIM('References data'!E2026),'Bảng Giá'!$K$2:$K$64,0))</f>
        <v>Hà Nội</v>
      </c>
      <c r="G2026" t="str">
        <f t="shared" si="31"/>
        <v>Hà Nội-Hà Nội</v>
      </c>
      <c r="H2026" t="str">
        <f>INDEX('Bảng Giá'!$N$2:$N$46,MATCH('References data'!G2026,'Bảng Giá'!$Q$2:$Q$46,0))</f>
        <v>Nội Tỉnh</v>
      </c>
    </row>
    <row r="2027" spans="1:8" x14ac:dyDescent="0.25">
      <c r="A2027" s="12" t="s">
        <v>2766</v>
      </c>
      <c r="B2027" t="s">
        <v>2756</v>
      </c>
      <c r="C2027" s="45" t="str">
        <f>INDEX('Bảng Giá'!$L$2:$L$64,MATCH(TRIM('References data'!B2027),'Bảng Giá'!$K$2:$K$64,0))</f>
        <v>Đà Nẵng</v>
      </c>
      <c r="D2027" s="43" t="s">
        <v>2757</v>
      </c>
      <c r="E2027" t="s">
        <v>2756</v>
      </c>
      <c r="F2027" t="str">
        <f>INDEX('Bảng Giá'!$L$2:$L$64,MATCH(TRIM('References data'!E2027),'Bảng Giá'!$K$2:$K$64,0))</f>
        <v>Đà Nẵng</v>
      </c>
      <c r="G2027" t="str">
        <f t="shared" si="31"/>
        <v>Đà Nẵng-Đà Nẵng</v>
      </c>
      <c r="H2027" t="str">
        <f>INDEX('Bảng Giá'!$N$2:$N$46,MATCH('References data'!G2027,'Bảng Giá'!$Q$2:$Q$46,0))</f>
        <v>Nội Tỉnh</v>
      </c>
    </row>
    <row r="2028" spans="1:8" x14ac:dyDescent="0.25">
      <c r="A2028" s="12" t="s">
        <v>2838</v>
      </c>
      <c r="B2028" t="s">
        <v>2764</v>
      </c>
      <c r="C2028" s="45" t="str">
        <f>INDEX('Bảng Giá'!$L$2:$L$64,MATCH(TRIM('References data'!B2028),'Bảng Giá'!$K$2:$K$64,0))</f>
        <v>Vùng 3</v>
      </c>
      <c r="D2028" s="43" t="s">
        <v>2654</v>
      </c>
      <c r="E2028" t="s">
        <v>2639</v>
      </c>
      <c r="F2028" t="str">
        <f>INDEX('Bảng Giá'!$L$2:$L$64,MATCH(TRIM('References data'!E2028),'Bảng Giá'!$K$2:$K$64,0))</f>
        <v>Hà Nội</v>
      </c>
      <c r="G2028" t="str">
        <f t="shared" si="31"/>
        <v>Vùng 3-Hà Nội</v>
      </c>
      <c r="H2028" t="str">
        <f>INDEX('Bảng Giá'!$N$2:$N$46,MATCH('References data'!G2028,'Bảng Giá'!$Q$2:$Q$46,0))</f>
        <v>Nội Vùng</v>
      </c>
    </row>
    <row r="2029" spans="1:8" x14ac:dyDescent="0.25">
      <c r="A2029" s="12" t="s">
        <v>2739</v>
      </c>
      <c r="B2029" t="s">
        <v>2648</v>
      </c>
      <c r="C2029" s="45" t="str">
        <f>INDEX('Bảng Giá'!$L$2:$L$64,MATCH(TRIM('References data'!B2029),'Bảng Giá'!$K$2:$K$64,0))</f>
        <v>Hồ Chí Minh</v>
      </c>
      <c r="D2029" s="43" t="s">
        <v>2653</v>
      </c>
      <c r="E2029" t="s">
        <v>2648</v>
      </c>
      <c r="F2029" t="str">
        <f>INDEX('Bảng Giá'!$L$2:$L$64,MATCH(TRIM('References data'!E2029),'Bảng Giá'!$K$2:$K$64,0))</f>
        <v>Hồ Chí Minh</v>
      </c>
      <c r="G2029" t="str">
        <f t="shared" si="31"/>
        <v>Hồ Chí Minh-Hồ Chí Minh</v>
      </c>
      <c r="H2029" t="str">
        <f>INDEX('Bảng Giá'!$N$2:$N$46,MATCH('References data'!G2029,'Bảng Giá'!$Q$2:$Q$46,0))</f>
        <v>Nội Tỉnh</v>
      </c>
    </row>
    <row r="2030" spans="1:8" x14ac:dyDescent="0.25">
      <c r="A2030" s="12" t="s">
        <v>2765</v>
      </c>
      <c r="B2030" t="s">
        <v>2658</v>
      </c>
      <c r="C2030" s="45" t="str">
        <f>INDEX('Bảng Giá'!$L$2:$L$64,MATCH(TRIM('References data'!B2030),'Bảng Giá'!$K$2:$K$64,0))</f>
        <v>Vùng 3</v>
      </c>
      <c r="D2030" s="43" t="s">
        <v>2706</v>
      </c>
      <c r="E2030" t="s">
        <v>2639</v>
      </c>
      <c r="F2030" t="str">
        <f>INDEX('Bảng Giá'!$L$2:$L$64,MATCH(TRIM('References data'!E2030),'Bảng Giá'!$K$2:$K$64,0))</f>
        <v>Hà Nội</v>
      </c>
      <c r="G2030" t="str">
        <f t="shared" si="31"/>
        <v>Vùng 3-Hà Nội</v>
      </c>
      <c r="H2030" t="str">
        <f>INDEX('Bảng Giá'!$N$2:$N$46,MATCH('References data'!G2030,'Bảng Giá'!$Q$2:$Q$46,0))</f>
        <v>Nội Vùng</v>
      </c>
    </row>
    <row r="2031" spans="1:8" x14ac:dyDescent="0.25">
      <c r="A2031" s="12" t="s">
        <v>3037</v>
      </c>
      <c r="B2031" t="s">
        <v>3035</v>
      </c>
      <c r="C2031" s="45" t="str">
        <f>INDEX('Bảng Giá'!$L$2:$L$64,MATCH(TRIM('References data'!B2031),'Bảng Giá'!$K$2:$K$64,0))</f>
        <v>Vùng 3</v>
      </c>
      <c r="D2031" s="43" t="s">
        <v>2761</v>
      </c>
      <c r="E2031" t="s">
        <v>2639</v>
      </c>
      <c r="F2031" t="str">
        <f>INDEX('Bảng Giá'!$L$2:$L$64,MATCH(TRIM('References data'!E2031),'Bảng Giá'!$K$2:$K$64,0))</f>
        <v>Hà Nội</v>
      </c>
      <c r="G2031" t="str">
        <f t="shared" si="31"/>
        <v>Vùng 3-Hà Nội</v>
      </c>
      <c r="H2031" t="str">
        <f>INDEX('Bảng Giá'!$N$2:$N$46,MATCH('References data'!G2031,'Bảng Giá'!$Q$2:$Q$46,0))</f>
        <v>Nội Vùng</v>
      </c>
    </row>
    <row r="2032" spans="1:8" x14ac:dyDescent="0.25">
      <c r="A2032" s="12" t="s">
        <v>3038</v>
      </c>
      <c r="B2032" t="s">
        <v>2675</v>
      </c>
      <c r="C2032" s="45" t="str">
        <f>INDEX('Bảng Giá'!$L$2:$L$64,MATCH(TRIM('References data'!B2032),'Bảng Giá'!$K$2:$K$64,0))</f>
        <v>Vùng 1</v>
      </c>
      <c r="D2032" s="43" t="s">
        <v>2776</v>
      </c>
      <c r="E2032" t="s">
        <v>2648</v>
      </c>
      <c r="F2032" t="str">
        <f>INDEX('Bảng Giá'!$L$2:$L$64,MATCH(TRIM('References data'!E2032),'Bảng Giá'!$K$2:$K$64,0))</f>
        <v>Hồ Chí Minh</v>
      </c>
      <c r="G2032" t="str">
        <f t="shared" si="31"/>
        <v>Vùng 1-Hồ Chí Minh</v>
      </c>
      <c r="H2032" t="str">
        <f>INDEX('Bảng Giá'!$N$2:$N$46,MATCH('References data'!G2032,'Bảng Giá'!$Q$2:$Q$46,0))</f>
        <v>Nội Vùng</v>
      </c>
    </row>
    <row r="2033" spans="1:8" x14ac:dyDescent="0.25">
      <c r="A2033" s="12" t="s">
        <v>3039</v>
      </c>
      <c r="B2033" t="s">
        <v>2746</v>
      </c>
      <c r="C2033" s="45" t="str">
        <f>INDEX('Bảng Giá'!$L$2:$L$64,MATCH(TRIM('References data'!B2033),'Bảng Giá'!$K$2:$K$64,0))</f>
        <v>Vùng 2</v>
      </c>
      <c r="D2033" s="43" t="s">
        <v>2779</v>
      </c>
      <c r="E2033" t="s">
        <v>2648</v>
      </c>
      <c r="F2033" t="str">
        <f>INDEX('Bảng Giá'!$L$2:$L$64,MATCH(TRIM('References data'!E2033),'Bảng Giá'!$K$2:$K$64,0))</f>
        <v>Hồ Chí Minh</v>
      </c>
      <c r="G2033" t="str">
        <f t="shared" si="31"/>
        <v>Vùng 2-Hồ Chí Minh</v>
      </c>
      <c r="H2033" t="str">
        <f>INDEX('Bảng Giá'!$N$2:$N$46,MATCH('References data'!G2033,'Bảng Giá'!$Q$2:$Q$46,0))</f>
        <v>Liên Vùng</v>
      </c>
    </row>
    <row r="2034" spans="1:8" x14ac:dyDescent="0.25">
      <c r="A2034" s="12" t="s">
        <v>2840</v>
      </c>
      <c r="B2034" t="s">
        <v>2828</v>
      </c>
      <c r="C2034" s="45" t="str">
        <f>INDEX('Bảng Giá'!$L$2:$L$64,MATCH(TRIM('References data'!B2034),'Bảng Giá'!$K$2:$K$64,0))</f>
        <v>Vùng 3</v>
      </c>
      <c r="D2034" s="43" t="s">
        <v>2638</v>
      </c>
      <c r="E2034" t="s">
        <v>2639</v>
      </c>
      <c r="F2034" t="str">
        <f>INDEX('Bảng Giá'!$L$2:$L$64,MATCH(TRIM('References data'!E2034),'Bảng Giá'!$K$2:$K$64,0))</f>
        <v>Hà Nội</v>
      </c>
      <c r="G2034" t="str">
        <f t="shared" si="31"/>
        <v>Vùng 3-Hà Nội</v>
      </c>
      <c r="H2034" t="str">
        <f>INDEX('Bảng Giá'!$N$2:$N$46,MATCH('References data'!G2034,'Bảng Giá'!$Q$2:$Q$46,0))</f>
        <v>Nội Vùng</v>
      </c>
    </row>
    <row r="2035" spans="1:8" x14ac:dyDescent="0.25">
      <c r="A2035" s="12" t="s">
        <v>2922</v>
      </c>
      <c r="B2035" t="s">
        <v>2699</v>
      </c>
      <c r="C2035" s="45" t="str">
        <f>INDEX('Bảng Giá'!$L$2:$L$64,MATCH(TRIM('References data'!B2035),'Bảng Giá'!$K$2:$K$64,0))</f>
        <v>Vùng 3</v>
      </c>
      <c r="D2035" s="43" t="s">
        <v>2769</v>
      </c>
      <c r="E2035" t="s">
        <v>2663</v>
      </c>
      <c r="F2035" t="str">
        <f>INDEX('Bảng Giá'!$L$2:$L$64,MATCH(TRIM('References data'!E2035),'Bảng Giá'!$K$2:$K$64,0))</f>
        <v>Vùng 3</v>
      </c>
      <c r="G2035" t="str">
        <f t="shared" si="31"/>
        <v>Vùng 3-Vùng 3</v>
      </c>
      <c r="H2035" t="str">
        <f>INDEX('Bảng Giá'!$N$2:$N$46,MATCH('References data'!G2035,'Bảng Giá'!$Q$2:$Q$46,0))</f>
        <v>Nội Vùng Tỉnh</v>
      </c>
    </row>
    <row r="2036" spans="1:8" x14ac:dyDescent="0.25">
      <c r="A2036" s="12" t="s">
        <v>2922</v>
      </c>
      <c r="B2036" t="s">
        <v>2699</v>
      </c>
      <c r="C2036" s="45" t="str">
        <f>INDEX('Bảng Giá'!$L$2:$L$64,MATCH(TRIM('References data'!B2036),'Bảng Giá'!$K$2:$K$64,0))</f>
        <v>Vùng 3</v>
      </c>
      <c r="D2036" s="43" t="s">
        <v>2769</v>
      </c>
      <c r="E2036" t="s">
        <v>2663</v>
      </c>
      <c r="F2036" t="str">
        <f>INDEX('Bảng Giá'!$L$2:$L$64,MATCH(TRIM('References data'!E2036),'Bảng Giá'!$K$2:$K$64,0))</f>
        <v>Vùng 3</v>
      </c>
      <c r="G2036" t="str">
        <f t="shared" si="31"/>
        <v>Vùng 3-Vùng 3</v>
      </c>
      <c r="H2036" t="str">
        <f>INDEX('Bảng Giá'!$N$2:$N$46,MATCH('References data'!G2036,'Bảng Giá'!$Q$2:$Q$46,0))</f>
        <v>Nội Vùng Tỉnh</v>
      </c>
    </row>
    <row r="2037" spans="1:8" x14ac:dyDescent="0.25">
      <c r="A2037" s="12" t="s">
        <v>2745</v>
      </c>
      <c r="B2037" t="s">
        <v>2746</v>
      </c>
      <c r="C2037" s="45" t="str">
        <f>INDEX('Bảng Giá'!$L$2:$L$64,MATCH(TRIM('References data'!B2037),'Bảng Giá'!$K$2:$K$64,0))</f>
        <v>Vùng 2</v>
      </c>
      <c r="D2037" s="43" t="s">
        <v>2978</v>
      </c>
      <c r="E2037" t="s">
        <v>2712</v>
      </c>
      <c r="F2037" t="str">
        <f>INDEX('Bảng Giá'!$L$2:$L$64,MATCH(TRIM('References data'!E2037),'Bảng Giá'!$K$2:$K$64,0))</f>
        <v>Vùng 1</v>
      </c>
      <c r="G2037" t="str">
        <f t="shared" si="31"/>
        <v>Vùng 2-Vùng 1</v>
      </c>
      <c r="H2037" t="str">
        <f>INDEX('Bảng Giá'!$N$2:$N$46,MATCH('References data'!G2037,'Bảng Giá'!$Q$2:$Q$46,0))</f>
        <v>Liên Vùng Tỉnh</v>
      </c>
    </row>
    <row r="2038" spans="1:8" x14ac:dyDescent="0.25">
      <c r="A2038" s="12" t="s">
        <v>2993</v>
      </c>
      <c r="B2038" t="s">
        <v>2639</v>
      </c>
      <c r="C2038" s="45" t="str">
        <f>INDEX('Bảng Giá'!$L$2:$L$64,MATCH(TRIM('References data'!B2038),'Bảng Giá'!$K$2:$K$64,0))</f>
        <v>Hà Nội</v>
      </c>
      <c r="D2038" s="43" t="s">
        <v>2994</v>
      </c>
      <c r="E2038" t="s">
        <v>2639</v>
      </c>
      <c r="F2038" t="str">
        <f>INDEX('Bảng Giá'!$L$2:$L$64,MATCH(TRIM('References data'!E2038),'Bảng Giá'!$K$2:$K$64,0))</f>
        <v>Hà Nội</v>
      </c>
      <c r="G2038" t="str">
        <f t="shared" si="31"/>
        <v>Hà Nội-Hà Nội</v>
      </c>
      <c r="H2038" t="str">
        <f>INDEX('Bảng Giá'!$N$2:$N$46,MATCH('References data'!G2038,'Bảng Giá'!$Q$2:$Q$46,0))</f>
        <v>Nội Tỉnh</v>
      </c>
    </row>
    <row r="2039" spans="1:8" x14ac:dyDescent="0.25">
      <c r="A2039" s="12" t="s">
        <v>2742</v>
      </c>
      <c r="B2039" t="s">
        <v>2684</v>
      </c>
      <c r="C2039" s="45" t="str">
        <f>INDEX('Bảng Giá'!$L$2:$L$64,MATCH(TRIM('References data'!B2039),'Bảng Giá'!$K$2:$K$64,0))</f>
        <v>Vùng 1</v>
      </c>
      <c r="D2039" s="43" t="s">
        <v>2722</v>
      </c>
      <c r="E2039" t="s">
        <v>2648</v>
      </c>
      <c r="F2039" t="str">
        <f>INDEX('Bảng Giá'!$L$2:$L$64,MATCH(TRIM('References data'!E2039),'Bảng Giá'!$K$2:$K$64,0))</f>
        <v>Hồ Chí Minh</v>
      </c>
      <c r="G2039" t="str">
        <f t="shared" si="31"/>
        <v>Vùng 1-Hồ Chí Minh</v>
      </c>
      <c r="H2039" t="str">
        <f>INDEX('Bảng Giá'!$N$2:$N$46,MATCH('References data'!G2039,'Bảng Giá'!$Q$2:$Q$46,0))</f>
        <v>Nội Vùng</v>
      </c>
    </row>
    <row r="2040" spans="1:8" x14ac:dyDescent="0.25">
      <c r="A2040" s="12" t="s">
        <v>2979</v>
      </c>
      <c r="B2040" t="s">
        <v>2939</v>
      </c>
      <c r="C2040" s="45" t="str">
        <f>INDEX('Bảng Giá'!$L$2:$L$64,MATCH(TRIM('References data'!B2040),'Bảng Giá'!$K$2:$K$64,0))</f>
        <v>Vùng 1</v>
      </c>
      <c r="D2040" s="43" t="s">
        <v>2672</v>
      </c>
      <c r="E2040" t="s">
        <v>2648</v>
      </c>
      <c r="F2040" t="str">
        <f>INDEX('Bảng Giá'!$L$2:$L$64,MATCH(TRIM('References data'!E2040),'Bảng Giá'!$K$2:$K$64,0))</f>
        <v>Hồ Chí Minh</v>
      </c>
      <c r="G2040" t="str">
        <f t="shared" si="31"/>
        <v>Vùng 1-Hồ Chí Minh</v>
      </c>
      <c r="H2040" t="str">
        <f>INDEX('Bảng Giá'!$N$2:$N$46,MATCH('References data'!G2040,'Bảng Giá'!$Q$2:$Q$46,0))</f>
        <v>Nội Vùng</v>
      </c>
    </row>
    <row r="2041" spans="1:8" x14ac:dyDescent="0.25">
      <c r="A2041" s="12" t="s">
        <v>3007</v>
      </c>
      <c r="B2041" t="s">
        <v>2639</v>
      </c>
      <c r="C2041" s="45" t="str">
        <f>INDEX('Bảng Giá'!$L$2:$L$64,MATCH(TRIM('References data'!B2041),'Bảng Giá'!$K$2:$K$64,0))</f>
        <v>Hà Nội</v>
      </c>
      <c r="D2041" s="43" t="s">
        <v>2993</v>
      </c>
      <c r="E2041" t="s">
        <v>2639</v>
      </c>
      <c r="F2041" t="str">
        <f>INDEX('Bảng Giá'!$L$2:$L$64,MATCH(TRIM('References data'!E2041),'Bảng Giá'!$K$2:$K$64,0))</f>
        <v>Hà Nội</v>
      </c>
      <c r="G2041" t="str">
        <f t="shared" si="31"/>
        <v>Hà Nội-Hà Nội</v>
      </c>
      <c r="H2041" t="str">
        <f>INDEX('Bảng Giá'!$N$2:$N$46,MATCH('References data'!G2041,'Bảng Giá'!$Q$2:$Q$46,0))</f>
        <v>Nội Tỉnh</v>
      </c>
    </row>
    <row r="2042" spans="1:8" x14ac:dyDescent="0.25">
      <c r="A2042" s="12" t="s">
        <v>2874</v>
      </c>
      <c r="B2042" t="s">
        <v>2828</v>
      </c>
      <c r="C2042" s="45" t="str">
        <f>INDEX('Bảng Giá'!$L$2:$L$64,MATCH(TRIM('References data'!B2042),'Bảng Giá'!$K$2:$K$64,0))</f>
        <v>Vùng 3</v>
      </c>
      <c r="D2042" s="43" t="s">
        <v>2882</v>
      </c>
      <c r="E2042" t="s">
        <v>2883</v>
      </c>
      <c r="F2042" t="str">
        <f>INDEX('Bảng Giá'!$L$2:$L$64,MATCH(TRIM('References data'!E2042),'Bảng Giá'!$K$2:$K$64,0))</f>
        <v>Vùng 3</v>
      </c>
      <c r="G2042" t="str">
        <f t="shared" si="31"/>
        <v>Vùng 3-Vùng 3</v>
      </c>
      <c r="H2042" t="str">
        <f>INDEX('Bảng Giá'!$N$2:$N$46,MATCH('References data'!G2042,'Bảng Giá'!$Q$2:$Q$46,0))</f>
        <v>Nội Vùng Tỉnh</v>
      </c>
    </row>
    <row r="2043" spans="1:8" x14ac:dyDescent="0.25">
      <c r="A2043" s="12" t="s">
        <v>2776</v>
      </c>
      <c r="B2043" t="s">
        <v>2648</v>
      </c>
      <c r="C2043" s="45" t="str">
        <f>INDEX('Bảng Giá'!$L$2:$L$64,MATCH(TRIM('References data'!B2043),'Bảng Giá'!$K$2:$K$64,0))</f>
        <v>Hồ Chí Minh</v>
      </c>
      <c r="D2043" s="43" t="s">
        <v>3019</v>
      </c>
      <c r="E2043" t="s">
        <v>2648</v>
      </c>
      <c r="F2043" t="str">
        <f>INDEX('Bảng Giá'!$L$2:$L$64,MATCH(TRIM('References data'!E2043),'Bảng Giá'!$K$2:$K$64,0))</f>
        <v>Hồ Chí Minh</v>
      </c>
      <c r="G2043" t="str">
        <f t="shared" si="31"/>
        <v>Hồ Chí Minh-Hồ Chí Minh</v>
      </c>
      <c r="H2043" t="str">
        <f>INDEX('Bảng Giá'!$N$2:$N$46,MATCH('References data'!G2043,'Bảng Giá'!$Q$2:$Q$46,0))</f>
        <v>Nội Tỉnh</v>
      </c>
    </row>
    <row r="2044" spans="1:8" x14ac:dyDescent="0.25">
      <c r="A2044" s="12" t="s">
        <v>2653</v>
      </c>
      <c r="B2044" t="s">
        <v>2648</v>
      </c>
      <c r="C2044" s="45" t="str">
        <f>INDEX('Bảng Giá'!$L$2:$L$64,MATCH(TRIM('References data'!B2044),'Bảng Giá'!$K$2:$K$64,0))</f>
        <v>Hồ Chí Minh</v>
      </c>
      <c r="D2044" s="43" t="s">
        <v>2730</v>
      </c>
      <c r="E2044" t="s">
        <v>2648</v>
      </c>
      <c r="F2044" t="str">
        <f>INDEX('Bảng Giá'!$L$2:$L$64,MATCH(TRIM('References data'!E2044),'Bảng Giá'!$K$2:$K$64,0))</f>
        <v>Hồ Chí Minh</v>
      </c>
      <c r="G2044" t="str">
        <f t="shared" si="31"/>
        <v>Hồ Chí Minh-Hồ Chí Minh</v>
      </c>
      <c r="H2044" t="str">
        <f>INDEX('Bảng Giá'!$N$2:$N$46,MATCH('References data'!G2044,'Bảng Giá'!$Q$2:$Q$46,0))</f>
        <v>Nội Tỉnh</v>
      </c>
    </row>
    <row r="2045" spans="1:8" x14ac:dyDescent="0.25">
      <c r="A2045" s="12" t="s">
        <v>2775</v>
      </c>
      <c r="B2045" t="s">
        <v>2727</v>
      </c>
      <c r="C2045" s="45" t="str">
        <f>INDEX('Bảng Giá'!$L$2:$L$64,MATCH(TRIM('References data'!B2045),'Bảng Giá'!$K$2:$K$64,0))</f>
        <v>Vùng 1</v>
      </c>
      <c r="D2045" s="43" t="s">
        <v>2776</v>
      </c>
      <c r="E2045" t="s">
        <v>2648</v>
      </c>
      <c r="F2045" t="str">
        <f>INDEX('Bảng Giá'!$L$2:$L$64,MATCH(TRIM('References data'!E2045),'Bảng Giá'!$K$2:$K$64,0))</f>
        <v>Hồ Chí Minh</v>
      </c>
      <c r="G2045" t="str">
        <f t="shared" si="31"/>
        <v>Vùng 1-Hồ Chí Minh</v>
      </c>
      <c r="H2045" t="str">
        <f>INDEX('Bảng Giá'!$N$2:$N$46,MATCH('References data'!G2045,'Bảng Giá'!$Q$2:$Q$46,0))</f>
        <v>Nội Vùng</v>
      </c>
    </row>
    <row r="2046" spans="1:8" x14ac:dyDescent="0.25">
      <c r="A2046" s="12" t="s">
        <v>2776</v>
      </c>
      <c r="B2046" t="s">
        <v>2648</v>
      </c>
      <c r="C2046" s="45" t="str">
        <f>INDEX('Bảng Giá'!$L$2:$L$64,MATCH(TRIM('References data'!B2046),'Bảng Giá'!$K$2:$K$64,0))</f>
        <v>Hồ Chí Minh</v>
      </c>
      <c r="D2046" s="43" t="s">
        <v>3019</v>
      </c>
      <c r="E2046" t="s">
        <v>2648</v>
      </c>
      <c r="F2046" t="str">
        <f>INDEX('Bảng Giá'!$L$2:$L$64,MATCH(TRIM('References data'!E2046),'Bảng Giá'!$K$2:$K$64,0))</f>
        <v>Hồ Chí Minh</v>
      </c>
      <c r="G2046" t="str">
        <f t="shared" si="31"/>
        <v>Hồ Chí Minh-Hồ Chí Minh</v>
      </c>
      <c r="H2046" t="str">
        <f>INDEX('Bảng Giá'!$N$2:$N$46,MATCH('References data'!G2046,'Bảng Giá'!$Q$2:$Q$46,0))</f>
        <v>Nội Tỉnh</v>
      </c>
    </row>
    <row r="2047" spans="1:8" x14ac:dyDescent="0.25">
      <c r="A2047" s="12" t="s">
        <v>2776</v>
      </c>
      <c r="B2047" t="s">
        <v>2648</v>
      </c>
      <c r="C2047" s="45" t="str">
        <f>INDEX('Bảng Giá'!$L$2:$L$64,MATCH(TRIM('References data'!B2047),'Bảng Giá'!$K$2:$K$64,0))</f>
        <v>Hồ Chí Minh</v>
      </c>
      <c r="D2047" s="43" t="s">
        <v>2730</v>
      </c>
      <c r="E2047" t="s">
        <v>2648</v>
      </c>
      <c r="F2047" t="str">
        <f>INDEX('Bảng Giá'!$L$2:$L$64,MATCH(TRIM('References data'!E2047),'Bảng Giá'!$K$2:$K$64,0))</f>
        <v>Hồ Chí Minh</v>
      </c>
      <c r="G2047" t="str">
        <f t="shared" si="31"/>
        <v>Hồ Chí Minh-Hồ Chí Minh</v>
      </c>
      <c r="H2047" t="str">
        <f>INDEX('Bảng Giá'!$N$2:$N$46,MATCH('References data'!G2047,'Bảng Giá'!$Q$2:$Q$46,0))</f>
        <v>Nội Tỉnh</v>
      </c>
    </row>
    <row r="2048" spans="1:8" x14ac:dyDescent="0.25">
      <c r="A2048" s="12" t="s">
        <v>3018</v>
      </c>
      <c r="B2048" t="s">
        <v>2648</v>
      </c>
      <c r="C2048" s="45" t="str">
        <f>INDEX('Bảng Giá'!$L$2:$L$64,MATCH(TRIM('References data'!B2048),'Bảng Giá'!$K$2:$K$64,0))</f>
        <v>Hồ Chí Minh</v>
      </c>
      <c r="D2048" s="43" t="s">
        <v>2730</v>
      </c>
      <c r="E2048" t="s">
        <v>2648</v>
      </c>
      <c r="F2048" t="str">
        <f>INDEX('Bảng Giá'!$L$2:$L$64,MATCH(TRIM('References data'!E2048),'Bảng Giá'!$K$2:$K$64,0))</f>
        <v>Hồ Chí Minh</v>
      </c>
      <c r="G2048" t="str">
        <f t="shared" si="31"/>
        <v>Hồ Chí Minh-Hồ Chí Minh</v>
      </c>
      <c r="H2048" t="str">
        <f>INDEX('Bảng Giá'!$N$2:$N$46,MATCH('References data'!G2048,'Bảng Giá'!$Q$2:$Q$46,0))</f>
        <v>Nội Tỉnh</v>
      </c>
    </row>
    <row r="2049" spans="1:8" x14ac:dyDescent="0.25">
      <c r="A2049" s="12" t="s">
        <v>2778</v>
      </c>
      <c r="B2049" t="s">
        <v>2648</v>
      </c>
      <c r="C2049" s="45" t="str">
        <f>INDEX('Bảng Giá'!$L$2:$L$64,MATCH(TRIM('References data'!B2049),'Bảng Giá'!$K$2:$K$64,0))</f>
        <v>Hồ Chí Minh</v>
      </c>
      <c r="D2049" s="43" t="s">
        <v>2659</v>
      </c>
      <c r="E2049" t="s">
        <v>2648</v>
      </c>
      <c r="F2049" t="str">
        <f>INDEX('Bảng Giá'!$L$2:$L$64,MATCH(TRIM('References data'!E2049),'Bảng Giá'!$K$2:$K$64,0))</f>
        <v>Hồ Chí Minh</v>
      </c>
      <c r="G2049" t="str">
        <f t="shared" si="31"/>
        <v>Hồ Chí Minh-Hồ Chí Minh</v>
      </c>
      <c r="H2049" t="str">
        <f>INDEX('Bảng Giá'!$N$2:$N$46,MATCH('References data'!G2049,'Bảng Giá'!$Q$2:$Q$46,0))</f>
        <v>Nội Tỉnh</v>
      </c>
    </row>
    <row r="2050" spans="1:8" x14ac:dyDescent="0.25">
      <c r="A2050" s="12" t="s">
        <v>3013</v>
      </c>
      <c r="B2050" t="s">
        <v>2648</v>
      </c>
      <c r="C2050" s="45" t="str">
        <f>INDEX('Bảng Giá'!$L$2:$L$64,MATCH(TRIM('References data'!B2050),'Bảng Giá'!$K$2:$K$64,0))</f>
        <v>Hồ Chí Minh</v>
      </c>
      <c r="D2050" s="43" t="s">
        <v>2946</v>
      </c>
      <c r="E2050" t="s">
        <v>2667</v>
      </c>
      <c r="F2050" t="str">
        <f>INDEX('Bảng Giá'!$L$2:$L$64,MATCH(TRIM('References data'!E2050),'Bảng Giá'!$K$2:$K$64,0))</f>
        <v>Vùng 1</v>
      </c>
      <c r="G2050" t="str">
        <f t="shared" si="31"/>
        <v>Hồ Chí Minh-Vùng 1</v>
      </c>
      <c r="H2050" t="str">
        <f>INDEX('Bảng Giá'!$N$2:$N$46,MATCH('References data'!G2050,'Bảng Giá'!$Q$2:$Q$46,0))</f>
        <v>Nội Vùng</v>
      </c>
    </row>
    <row r="2051" spans="1:8" x14ac:dyDescent="0.25">
      <c r="A2051" s="12" t="s">
        <v>2929</v>
      </c>
      <c r="B2051" t="s">
        <v>2787</v>
      </c>
      <c r="C2051" s="45" t="str">
        <f>INDEX('Bảng Giá'!$L$2:$L$64,MATCH(TRIM('References data'!B2051),'Bảng Giá'!$K$2:$K$64,0))</f>
        <v>Vùng 1</v>
      </c>
      <c r="D2051" s="43" t="s">
        <v>2733</v>
      </c>
      <c r="E2051" t="s">
        <v>2648</v>
      </c>
      <c r="F2051" t="str">
        <f>INDEX('Bảng Giá'!$L$2:$L$64,MATCH(TRIM('References data'!E2051),'Bảng Giá'!$K$2:$K$64,0))</f>
        <v>Hồ Chí Minh</v>
      </c>
      <c r="G2051" t="str">
        <f t="shared" si="31"/>
        <v>Vùng 1-Hồ Chí Minh</v>
      </c>
      <c r="H2051" t="str">
        <f>INDEX('Bảng Giá'!$N$2:$N$46,MATCH('References data'!G2051,'Bảng Giá'!$Q$2:$Q$46,0))</f>
        <v>Nội Vùng</v>
      </c>
    </row>
    <row r="2052" spans="1:8" x14ac:dyDescent="0.25">
      <c r="A2052" s="12" t="s">
        <v>3009</v>
      </c>
      <c r="B2052" t="s">
        <v>2639</v>
      </c>
      <c r="C2052" s="45" t="str">
        <f>INDEX('Bảng Giá'!$L$2:$L$64,MATCH(TRIM('References data'!B2052),'Bảng Giá'!$K$2:$K$64,0))</f>
        <v>Hà Nội</v>
      </c>
      <c r="D2052" s="43" t="s">
        <v>2654</v>
      </c>
      <c r="E2052" t="s">
        <v>2639</v>
      </c>
      <c r="F2052" t="str">
        <f>INDEX('Bảng Giá'!$L$2:$L$64,MATCH(TRIM('References data'!E2052),'Bảng Giá'!$K$2:$K$64,0))</f>
        <v>Hà Nội</v>
      </c>
      <c r="G2052" t="str">
        <f t="shared" ref="G2052:G2115" si="32">C2052&amp;"-"&amp;F2052</f>
        <v>Hà Nội-Hà Nội</v>
      </c>
      <c r="H2052" t="str">
        <f>INDEX('Bảng Giá'!$N$2:$N$46,MATCH('References data'!G2052,'Bảng Giá'!$Q$2:$Q$46,0))</f>
        <v>Nội Tỉnh</v>
      </c>
    </row>
    <row r="2053" spans="1:8" x14ac:dyDescent="0.25">
      <c r="A2053" s="12" t="s">
        <v>3002</v>
      </c>
      <c r="B2053" t="s">
        <v>2639</v>
      </c>
      <c r="C2053" s="45" t="str">
        <f>INDEX('Bảng Giá'!$L$2:$L$64,MATCH(TRIM('References data'!B2053),'Bảng Giá'!$K$2:$K$64,0))</f>
        <v>Hà Nội</v>
      </c>
      <c r="D2053" s="43" t="s">
        <v>2994</v>
      </c>
      <c r="E2053" t="s">
        <v>2639</v>
      </c>
      <c r="F2053" t="str">
        <f>INDEX('Bảng Giá'!$L$2:$L$64,MATCH(TRIM('References data'!E2053),'Bảng Giá'!$K$2:$K$64,0))</f>
        <v>Hà Nội</v>
      </c>
      <c r="G2053" t="str">
        <f t="shared" si="32"/>
        <v>Hà Nội-Hà Nội</v>
      </c>
      <c r="H2053" t="str">
        <f>INDEX('Bảng Giá'!$N$2:$N$46,MATCH('References data'!G2053,'Bảng Giá'!$Q$2:$Q$46,0))</f>
        <v>Nội Tỉnh</v>
      </c>
    </row>
    <row r="2054" spans="1:8" x14ac:dyDescent="0.25">
      <c r="A2054" s="12" t="s">
        <v>2653</v>
      </c>
      <c r="B2054" t="s">
        <v>2648</v>
      </c>
      <c r="C2054" s="45" t="str">
        <f>INDEX('Bảng Giá'!$L$2:$L$64,MATCH(TRIM('References data'!B2054),'Bảng Giá'!$K$2:$K$64,0))</f>
        <v>Hồ Chí Minh</v>
      </c>
      <c r="D2054" s="43" t="s">
        <v>3019</v>
      </c>
      <c r="E2054" t="s">
        <v>2648</v>
      </c>
      <c r="F2054" t="str">
        <f>INDEX('Bảng Giá'!$L$2:$L$64,MATCH(TRIM('References data'!E2054),'Bảng Giá'!$K$2:$K$64,0))</f>
        <v>Hồ Chí Minh</v>
      </c>
      <c r="G2054" t="str">
        <f t="shared" si="32"/>
        <v>Hồ Chí Minh-Hồ Chí Minh</v>
      </c>
      <c r="H2054" t="str">
        <f>INDEX('Bảng Giá'!$N$2:$N$46,MATCH('References data'!G2054,'Bảng Giá'!$Q$2:$Q$46,0))</f>
        <v>Nội Tỉnh</v>
      </c>
    </row>
    <row r="2055" spans="1:8" x14ac:dyDescent="0.25">
      <c r="A2055" s="12" t="s">
        <v>2994</v>
      </c>
      <c r="B2055" t="s">
        <v>2639</v>
      </c>
      <c r="C2055" s="45" t="str">
        <f>INDEX('Bảng Giá'!$L$2:$L$64,MATCH(TRIM('References data'!B2055),'Bảng Giá'!$K$2:$K$64,0))</f>
        <v>Hà Nội</v>
      </c>
      <c r="D2055" s="43" t="s">
        <v>2713</v>
      </c>
      <c r="E2055" t="s">
        <v>2714</v>
      </c>
      <c r="F2055" t="str">
        <f>INDEX('Bảng Giá'!$L$2:$L$64,MATCH(TRIM('References data'!E2055),'Bảng Giá'!$K$2:$K$64,0))</f>
        <v>Vùng 3</v>
      </c>
      <c r="G2055" t="str">
        <f t="shared" si="32"/>
        <v>Hà Nội-Vùng 3</v>
      </c>
      <c r="H2055" t="str">
        <f>INDEX('Bảng Giá'!$N$2:$N$46,MATCH('References data'!G2055,'Bảng Giá'!$Q$2:$Q$46,0))</f>
        <v>Nội Vùng</v>
      </c>
    </row>
    <row r="2056" spans="1:8" x14ac:dyDescent="0.25">
      <c r="A2056" s="12" t="s">
        <v>3007</v>
      </c>
      <c r="B2056" t="s">
        <v>2639</v>
      </c>
      <c r="C2056" s="45" t="str">
        <f>INDEX('Bảng Giá'!$L$2:$L$64,MATCH(TRIM('References data'!B2056),'Bảng Giá'!$K$2:$K$64,0))</f>
        <v>Hà Nội</v>
      </c>
      <c r="D2056" s="43" t="s">
        <v>2654</v>
      </c>
      <c r="E2056" t="s">
        <v>2639</v>
      </c>
      <c r="F2056" t="str">
        <f>INDEX('Bảng Giá'!$L$2:$L$64,MATCH(TRIM('References data'!E2056),'Bảng Giá'!$K$2:$K$64,0))</f>
        <v>Hà Nội</v>
      </c>
      <c r="G2056" t="str">
        <f t="shared" si="32"/>
        <v>Hà Nội-Hà Nội</v>
      </c>
      <c r="H2056" t="str">
        <f>INDEX('Bảng Giá'!$N$2:$N$46,MATCH('References data'!G2056,'Bảng Giá'!$Q$2:$Q$46,0))</f>
        <v>Nội Tỉnh</v>
      </c>
    </row>
    <row r="2057" spans="1:8" x14ac:dyDescent="0.25">
      <c r="A2057" s="12" t="s">
        <v>2861</v>
      </c>
      <c r="B2057" t="s">
        <v>2658</v>
      </c>
      <c r="C2057" s="45" t="str">
        <f>INDEX('Bảng Giá'!$L$2:$L$64,MATCH(TRIM('References data'!B2057),'Bảng Giá'!$K$2:$K$64,0))</f>
        <v>Vùng 3</v>
      </c>
      <c r="D2057" s="43" t="s">
        <v>2851</v>
      </c>
      <c r="E2057" t="s">
        <v>2658</v>
      </c>
      <c r="F2057" t="str">
        <f>INDEX('Bảng Giá'!$L$2:$L$64,MATCH(TRIM('References data'!E2057),'Bảng Giá'!$K$2:$K$64,0))</f>
        <v>Vùng 3</v>
      </c>
      <c r="G2057" t="str">
        <f t="shared" si="32"/>
        <v>Vùng 3-Vùng 3</v>
      </c>
      <c r="H2057" t="str">
        <f>INDEX('Bảng Giá'!$N$2:$N$46,MATCH('References data'!G2057,'Bảng Giá'!$Q$2:$Q$46,0))</f>
        <v>Nội Vùng Tỉnh</v>
      </c>
    </row>
    <row r="2058" spans="1:8" x14ac:dyDescent="0.25">
      <c r="A2058" s="12" t="s">
        <v>2779</v>
      </c>
      <c r="B2058" t="s">
        <v>2648</v>
      </c>
      <c r="C2058" s="45" t="str">
        <f>INDEX('Bảng Giá'!$L$2:$L$64,MATCH(TRIM('References data'!B2058),'Bảng Giá'!$K$2:$K$64,0))</f>
        <v>Hồ Chí Minh</v>
      </c>
      <c r="D2058" s="43" t="s">
        <v>2730</v>
      </c>
      <c r="E2058" t="s">
        <v>2648</v>
      </c>
      <c r="F2058" t="str">
        <f>INDEX('Bảng Giá'!$L$2:$L$64,MATCH(TRIM('References data'!E2058),'Bảng Giá'!$K$2:$K$64,0))</f>
        <v>Hồ Chí Minh</v>
      </c>
      <c r="G2058" t="str">
        <f t="shared" si="32"/>
        <v>Hồ Chí Minh-Hồ Chí Minh</v>
      </c>
      <c r="H2058" t="str">
        <f>INDEX('Bảng Giá'!$N$2:$N$46,MATCH('References data'!G2058,'Bảng Giá'!$Q$2:$Q$46,0))</f>
        <v>Nội Tỉnh</v>
      </c>
    </row>
    <row r="2059" spans="1:8" x14ac:dyDescent="0.25">
      <c r="A2059" s="12" t="s">
        <v>3020</v>
      </c>
      <c r="B2059" t="s">
        <v>2648</v>
      </c>
      <c r="C2059" s="45" t="str">
        <f>INDEX('Bảng Giá'!$L$2:$L$64,MATCH(TRIM('References data'!B2059),'Bảng Giá'!$K$2:$K$64,0))</f>
        <v>Hồ Chí Minh</v>
      </c>
      <c r="D2059" s="43" t="s">
        <v>2776</v>
      </c>
      <c r="E2059" t="s">
        <v>2648</v>
      </c>
      <c r="F2059" t="str">
        <f>INDEX('Bảng Giá'!$L$2:$L$64,MATCH(TRIM('References data'!E2059),'Bảng Giá'!$K$2:$K$64,0))</f>
        <v>Hồ Chí Minh</v>
      </c>
      <c r="G2059" t="str">
        <f t="shared" si="32"/>
        <v>Hồ Chí Minh-Hồ Chí Minh</v>
      </c>
      <c r="H2059" t="str">
        <f>INDEX('Bảng Giá'!$N$2:$N$46,MATCH('References data'!G2059,'Bảng Giá'!$Q$2:$Q$46,0))</f>
        <v>Nội Tỉnh</v>
      </c>
    </row>
    <row r="2060" spans="1:8" x14ac:dyDescent="0.25">
      <c r="A2060" s="12" t="s">
        <v>2654</v>
      </c>
      <c r="B2060" t="s">
        <v>2639</v>
      </c>
      <c r="C2060" s="45" t="str">
        <f>INDEX('Bảng Giá'!$L$2:$L$64,MATCH(TRIM('References data'!B2060),'Bảng Giá'!$K$2:$K$64,0))</f>
        <v>Hà Nội</v>
      </c>
      <c r="D2060" s="43" t="s">
        <v>3006</v>
      </c>
      <c r="E2060" t="s">
        <v>2639</v>
      </c>
      <c r="F2060" t="str">
        <f>INDEX('Bảng Giá'!$L$2:$L$64,MATCH(TRIM('References data'!E2060),'Bảng Giá'!$K$2:$K$64,0))</f>
        <v>Hà Nội</v>
      </c>
      <c r="G2060" t="str">
        <f t="shared" si="32"/>
        <v>Hà Nội-Hà Nội</v>
      </c>
      <c r="H2060" t="str">
        <f>INDEX('Bảng Giá'!$N$2:$N$46,MATCH('References data'!G2060,'Bảng Giá'!$Q$2:$Q$46,0))</f>
        <v>Nội Tỉnh</v>
      </c>
    </row>
    <row r="2061" spans="1:8" x14ac:dyDescent="0.25">
      <c r="A2061" s="12" t="s">
        <v>2900</v>
      </c>
      <c r="B2061" t="s">
        <v>2658</v>
      </c>
      <c r="C2061" s="45" t="str">
        <f>INDEX('Bảng Giá'!$L$2:$L$64,MATCH(TRIM('References data'!B2061),'Bảng Giá'!$K$2:$K$64,0))</f>
        <v>Vùng 3</v>
      </c>
      <c r="D2061" s="43" t="s">
        <v>2654</v>
      </c>
      <c r="E2061" t="s">
        <v>2639</v>
      </c>
      <c r="F2061" t="str">
        <f>INDEX('Bảng Giá'!$L$2:$L$64,MATCH(TRIM('References data'!E2061),'Bảng Giá'!$K$2:$K$64,0))</f>
        <v>Hà Nội</v>
      </c>
      <c r="G2061" t="str">
        <f t="shared" si="32"/>
        <v>Vùng 3-Hà Nội</v>
      </c>
      <c r="H2061" t="str">
        <f>INDEX('Bảng Giá'!$N$2:$N$46,MATCH('References data'!G2061,'Bảng Giá'!$Q$2:$Q$46,0))</f>
        <v>Nội Vùng</v>
      </c>
    </row>
    <row r="2062" spans="1:8" x14ac:dyDescent="0.25">
      <c r="A2062" s="12" t="s">
        <v>3002</v>
      </c>
      <c r="B2062" t="s">
        <v>2639</v>
      </c>
      <c r="C2062" s="45" t="str">
        <f>INDEX('Bảng Giá'!$L$2:$L$64,MATCH(TRIM('References data'!B2062),'Bảng Giá'!$K$2:$K$64,0))</f>
        <v>Hà Nội</v>
      </c>
      <c r="D2062" s="43" t="s">
        <v>2830</v>
      </c>
      <c r="E2062" t="s">
        <v>2658</v>
      </c>
      <c r="F2062" t="str">
        <f>INDEX('Bảng Giá'!$L$2:$L$64,MATCH(TRIM('References data'!E2062),'Bảng Giá'!$K$2:$K$64,0))</f>
        <v>Vùng 3</v>
      </c>
      <c r="G2062" t="str">
        <f t="shared" si="32"/>
        <v>Hà Nội-Vùng 3</v>
      </c>
      <c r="H2062" t="str">
        <f>INDEX('Bảng Giá'!$N$2:$N$46,MATCH('References data'!G2062,'Bảng Giá'!$Q$2:$Q$46,0))</f>
        <v>Nội Vùng</v>
      </c>
    </row>
    <row r="2063" spans="1:8" x14ac:dyDescent="0.25">
      <c r="A2063" s="12" t="s">
        <v>2722</v>
      </c>
      <c r="B2063" t="s">
        <v>2648</v>
      </c>
      <c r="C2063" s="45" t="str">
        <f>INDEX('Bảng Giá'!$L$2:$L$64,MATCH(TRIM('References data'!B2063),'Bảng Giá'!$K$2:$K$64,0))</f>
        <v>Hồ Chí Minh</v>
      </c>
      <c r="D2063" s="43" t="s">
        <v>2653</v>
      </c>
      <c r="E2063" t="s">
        <v>2648</v>
      </c>
      <c r="F2063" t="str">
        <f>INDEX('Bảng Giá'!$L$2:$L$64,MATCH(TRIM('References data'!E2063),'Bảng Giá'!$K$2:$K$64,0))</f>
        <v>Hồ Chí Minh</v>
      </c>
      <c r="G2063" t="str">
        <f t="shared" si="32"/>
        <v>Hồ Chí Minh-Hồ Chí Minh</v>
      </c>
      <c r="H2063" t="str">
        <f>INDEX('Bảng Giá'!$N$2:$N$46,MATCH('References data'!G2063,'Bảng Giá'!$Q$2:$Q$46,0))</f>
        <v>Nội Tỉnh</v>
      </c>
    </row>
    <row r="2064" spans="1:8" x14ac:dyDescent="0.25">
      <c r="A2064" s="12" t="s">
        <v>2779</v>
      </c>
      <c r="B2064" t="s">
        <v>2648</v>
      </c>
      <c r="C2064" s="45" t="str">
        <f>INDEX('Bảng Giá'!$L$2:$L$64,MATCH(TRIM('References data'!B2064),'Bảng Giá'!$K$2:$K$64,0))</f>
        <v>Hồ Chí Minh</v>
      </c>
      <c r="D2064" s="43" t="s">
        <v>3018</v>
      </c>
      <c r="E2064" t="s">
        <v>2648</v>
      </c>
      <c r="F2064" t="str">
        <f>INDEX('Bảng Giá'!$L$2:$L$64,MATCH(TRIM('References data'!E2064),'Bảng Giá'!$K$2:$K$64,0))</f>
        <v>Hồ Chí Minh</v>
      </c>
      <c r="G2064" t="str">
        <f t="shared" si="32"/>
        <v>Hồ Chí Minh-Hồ Chí Minh</v>
      </c>
      <c r="H2064" t="str">
        <f>INDEX('Bảng Giá'!$N$2:$N$46,MATCH('References data'!G2064,'Bảng Giá'!$Q$2:$Q$46,0))</f>
        <v>Nội Tỉnh</v>
      </c>
    </row>
    <row r="2065" spans="1:8" x14ac:dyDescent="0.25">
      <c r="A2065" s="12" t="s">
        <v>2776</v>
      </c>
      <c r="B2065" t="s">
        <v>2648</v>
      </c>
      <c r="C2065" s="45" t="str">
        <f>INDEX('Bảng Giá'!$L$2:$L$64,MATCH(TRIM('References data'!B2065),'Bảng Giá'!$K$2:$K$64,0))</f>
        <v>Hồ Chí Minh</v>
      </c>
      <c r="D2065" s="43" t="s">
        <v>3018</v>
      </c>
      <c r="E2065" t="s">
        <v>2648</v>
      </c>
      <c r="F2065" t="str">
        <f>INDEX('Bảng Giá'!$L$2:$L$64,MATCH(TRIM('References data'!E2065),'Bảng Giá'!$K$2:$K$64,0))</f>
        <v>Hồ Chí Minh</v>
      </c>
      <c r="G2065" t="str">
        <f t="shared" si="32"/>
        <v>Hồ Chí Minh-Hồ Chí Minh</v>
      </c>
      <c r="H2065" t="str">
        <f>INDEX('Bảng Giá'!$N$2:$N$46,MATCH('References data'!G2065,'Bảng Giá'!$Q$2:$Q$46,0))</f>
        <v>Nội Tỉnh</v>
      </c>
    </row>
    <row r="2066" spans="1:8" x14ac:dyDescent="0.25">
      <c r="A2066" s="12" t="s">
        <v>2722</v>
      </c>
      <c r="B2066" t="s">
        <v>2648</v>
      </c>
      <c r="C2066" s="45" t="str">
        <f>INDEX('Bảng Giá'!$L$2:$L$64,MATCH(TRIM('References data'!B2066),'Bảng Giá'!$K$2:$K$64,0))</f>
        <v>Hồ Chí Minh</v>
      </c>
      <c r="D2066" s="43" t="s">
        <v>3020</v>
      </c>
      <c r="E2066" t="s">
        <v>2648</v>
      </c>
      <c r="F2066" t="str">
        <f>INDEX('Bảng Giá'!$L$2:$L$64,MATCH(TRIM('References data'!E2066),'Bảng Giá'!$K$2:$K$64,0))</f>
        <v>Hồ Chí Minh</v>
      </c>
      <c r="G2066" t="str">
        <f t="shared" si="32"/>
        <v>Hồ Chí Minh-Hồ Chí Minh</v>
      </c>
      <c r="H2066" t="str">
        <f>INDEX('Bảng Giá'!$N$2:$N$46,MATCH('References data'!G2066,'Bảng Giá'!$Q$2:$Q$46,0))</f>
        <v>Nội Tỉnh</v>
      </c>
    </row>
    <row r="2067" spans="1:8" x14ac:dyDescent="0.25">
      <c r="A2067" s="12" t="s">
        <v>3040</v>
      </c>
      <c r="B2067" t="s">
        <v>2690</v>
      </c>
      <c r="C2067" s="45" t="str">
        <f>INDEX('Bảng Giá'!$L$2:$L$64,MATCH(TRIM('References data'!B2067),'Bảng Giá'!$K$2:$K$64,0))</f>
        <v>Vùng 1</v>
      </c>
      <c r="D2067" s="43" t="s">
        <v>3014</v>
      </c>
      <c r="E2067" t="s">
        <v>2648</v>
      </c>
      <c r="F2067" t="str">
        <f>INDEX('Bảng Giá'!$L$2:$L$64,MATCH(TRIM('References data'!E2067),'Bảng Giá'!$K$2:$K$64,0))</f>
        <v>Hồ Chí Minh</v>
      </c>
      <c r="G2067" t="str">
        <f t="shared" si="32"/>
        <v>Vùng 1-Hồ Chí Minh</v>
      </c>
      <c r="H2067" t="str">
        <f>INDEX('Bảng Giá'!$N$2:$N$46,MATCH('References data'!G2067,'Bảng Giá'!$Q$2:$Q$46,0))</f>
        <v>Nội Vùng</v>
      </c>
    </row>
    <row r="2068" spans="1:8" x14ac:dyDescent="0.25">
      <c r="A2068" s="12" t="s">
        <v>2776</v>
      </c>
      <c r="B2068" t="s">
        <v>2648</v>
      </c>
      <c r="C2068" s="45" t="str">
        <f>INDEX('Bảng Giá'!$L$2:$L$64,MATCH(TRIM('References data'!B2068),'Bảng Giá'!$K$2:$K$64,0))</f>
        <v>Hồ Chí Minh</v>
      </c>
      <c r="D2068" s="43" t="s">
        <v>3016</v>
      </c>
      <c r="E2068" t="s">
        <v>2648</v>
      </c>
      <c r="F2068" t="str">
        <f>INDEX('Bảng Giá'!$L$2:$L$64,MATCH(TRIM('References data'!E2068),'Bảng Giá'!$K$2:$K$64,0))</f>
        <v>Hồ Chí Minh</v>
      </c>
      <c r="G2068" t="str">
        <f t="shared" si="32"/>
        <v>Hồ Chí Minh-Hồ Chí Minh</v>
      </c>
      <c r="H2068" t="str">
        <f>INDEX('Bảng Giá'!$N$2:$N$46,MATCH('References data'!G2068,'Bảng Giá'!$Q$2:$Q$46,0))</f>
        <v>Nội Tỉnh</v>
      </c>
    </row>
    <row r="2069" spans="1:8" x14ac:dyDescent="0.25">
      <c r="A2069" s="12" t="s">
        <v>2848</v>
      </c>
      <c r="B2069" t="s">
        <v>2828</v>
      </c>
      <c r="C2069" s="45" t="str">
        <f>INDEX('Bảng Giá'!$L$2:$L$64,MATCH(TRIM('References data'!B2069),'Bảng Giá'!$K$2:$K$64,0))</f>
        <v>Vùng 3</v>
      </c>
      <c r="D2069" s="43" t="s">
        <v>2993</v>
      </c>
      <c r="E2069" t="s">
        <v>2639</v>
      </c>
      <c r="F2069" t="str">
        <f>INDEX('Bảng Giá'!$L$2:$L$64,MATCH(TRIM('References data'!E2069),'Bảng Giá'!$K$2:$K$64,0))</f>
        <v>Hà Nội</v>
      </c>
      <c r="G2069" t="str">
        <f t="shared" si="32"/>
        <v>Vùng 3-Hà Nội</v>
      </c>
      <c r="H2069" t="str">
        <f>INDEX('Bảng Giá'!$N$2:$N$46,MATCH('References data'!G2069,'Bảng Giá'!$Q$2:$Q$46,0))</f>
        <v>Nội Vùng</v>
      </c>
    </row>
    <row r="2070" spans="1:8" x14ac:dyDescent="0.25">
      <c r="A2070" s="12" t="s">
        <v>2913</v>
      </c>
      <c r="B2070" t="s">
        <v>2663</v>
      </c>
      <c r="C2070" s="45" t="str">
        <f>INDEX('Bảng Giá'!$L$2:$L$64,MATCH(TRIM('References data'!B2070),'Bảng Giá'!$K$2:$K$64,0))</f>
        <v>Vùng 3</v>
      </c>
      <c r="D2070" s="43" t="s">
        <v>2762</v>
      </c>
      <c r="E2070" t="s">
        <v>2721</v>
      </c>
      <c r="F2070" t="str">
        <f>INDEX('Bảng Giá'!$L$2:$L$64,MATCH(TRIM('References data'!E2070),'Bảng Giá'!$K$2:$K$64,0))</f>
        <v>Vùng 3</v>
      </c>
      <c r="G2070" t="str">
        <f t="shared" si="32"/>
        <v>Vùng 3-Vùng 3</v>
      </c>
      <c r="H2070" t="str">
        <f>INDEX('Bảng Giá'!$N$2:$N$46,MATCH('References data'!G2070,'Bảng Giá'!$Q$2:$Q$46,0))</f>
        <v>Nội Vùng Tỉnh</v>
      </c>
    </row>
    <row r="2071" spans="1:8" x14ac:dyDescent="0.25">
      <c r="A2071" s="12" t="s">
        <v>2763</v>
      </c>
      <c r="B2071" t="s">
        <v>2764</v>
      </c>
      <c r="C2071" s="45" t="str">
        <f>INDEX('Bảng Giá'!$L$2:$L$64,MATCH(TRIM('References data'!B2071),'Bảng Giá'!$K$2:$K$64,0))</f>
        <v>Vùng 3</v>
      </c>
      <c r="D2071" s="43" t="s">
        <v>2640</v>
      </c>
      <c r="E2071" t="s">
        <v>2639</v>
      </c>
      <c r="F2071" t="str">
        <f>INDEX('Bảng Giá'!$L$2:$L$64,MATCH(TRIM('References data'!E2071),'Bảng Giá'!$K$2:$K$64,0))</f>
        <v>Hà Nội</v>
      </c>
      <c r="G2071" t="str">
        <f t="shared" si="32"/>
        <v>Vùng 3-Hà Nội</v>
      </c>
      <c r="H2071" t="str">
        <f>INDEX('Bảng Giá'!$N$2:$N$46,MATCH('References data'!G2071,'Bảng Giá'!$Q$2:$Q$46,0))</f>
        <v>Nội Vùng</v>
      </c>
    </row>
    <row r="2072" spans="1:8" x14ac:dyDescent="0.25">
      <c r="A2072" s="12" t="s">
        <v>3018</v>
      </c>
      <c r="B2072" t="s">
        <v>2648</v>
      </c>
      <c r="C2072" s="45" t="str">
        <f>INDEX('Bảng Giá'!$L$2:$L$64,MATCH(TRIM('References data'!B2072),'Bảng Giá'!$K$2:$K$64,0))</f>
        <v>Hồ Chí Minh</v>
      </c>
      <c r="D2072" s="43" t="s">
        <v>2679</v>
      </c>
      <c r="E2072" t="s">
        <v>2680</v>
      </c>
      <c r="F2072" t="str">
        <f>INDEX('Bảng Giá'!$L$2:$L$64,MATCH(TRIM('References data'!E2072),'Bảng Giá'!$K$2:$K$64,0))</f>
        <v>Vùng 1</v>
      </c>
      <c r="G2072" t="str">
        <f t="shared" si="32"/>
        <v>Hồ Chí Minh-Vùng 1</v>
      </c>
      <c r="H2072" t="str">
        <f>INDEX('Bảng Giá'!$N$2:$N$46,MATCH('References data'!G2072,'Bảng Giá'!$Q$2:$Q$46,0))</f>
        <v>Nội Vùng</v>
      </c>
    </row>
    <row r="2073" spans="1:8" x14ac:dyDescent="0.25">
      <c r="A2073" s="12" t="s">
        <v>3018</v>
      </c>
      <c r="B2073" t="s">
        <v>2648</v>
      </c>
      <c r="C2073" s="45" t="str">
        <f>INDEX('Bảng Giá'!$L$2:$L$64,MATCH(TRIM('References data'!B2073),'Bảng Giá'!$K$2:$K$64,0))</f>
        <v>Hồ Chí Minh</v>
      </c>
      <c r="D2073" s="43" t="s">
        <v>2653</v>
      </c>
      <c r="E2073" t="s">
        <v>2648</v>
      </c>
      <c r="F2073" t="str">
        <f>INDEX('Bảng Giá'!$L$2:$L$64,MATCH(TRIM('References data'!E2073),'Bảng Giá'!$K$2:$K$64,0))</f>
        <v>Hồ Chí Minh</v>
      </c>
      <c r="G2073" t="str">
        <f t="shared" si="32"/>
        <v>Hồ Chí Minh-Hồ Chí Minh</v>
      </c>
      <c r="H2073" t="str">
        <f>INDEX('Bảng Giá'!$N$2:$N$46,MATCH('References data'!G2073,'Bảng Giá'!$Q$2:$Q$46,0))</f>
        <v>Nội Tỉnh</v>
      </c>
    </row>
    <row r="2074" spans="1:8" x14ac:dyDescent="0.25">
      <c r="A2074" s="12" t="s">
        <v>2638</v>
      </c>
      <c r="B2074" t="s">
        <v>2639</v>
      </c>
      <c r="C2074" s="45" t="str">
        <f>INDEX('Bảng Giá'!$L$2:$L$64,MATCH(TRIM('References data'!B2074),'Bảng Giá'!$K$2:$K$64,0))</f>
        <v>Hà Nội</v>
      </c>
      <c r="D2074" s="43" t="s">
        <v>2649</v>
      </c>
      <c r="E2074" t="s">
        <v>2639</v>
      </c>
      <c r="F2074" t="str">
        <f>INDEX('Bảng Giá'!$L$2:$L$64,MATCH(TRIM('References data'!E2074),'Bảng Giá'!$K$2:$K$64,0))</f>
        <v>Hà Nội</v>
      </c>
      <c r="G2074" t="str">
        <f t="shared" si="32"/>
        <v>Hà Nội-Hà Nội</v>
      </c>
      <c r="H2074" t="str">
        <f>INDEX('Bảng Giá'!$N$2:$N$46,MATCH('References data'!G2074,'Bảng Giá'!$Q$2:$Q$46,0))</f>
        <v>Nội Tỉnh</v>
      </c>
    </row>
    <row r="2075" spans="1:8" x14ac:dyDescent="0.25">
      <c r="A2075" s="12" t="s">
        <v>3017</v>
      </c>
      <c r="B2075" t="s">
        <v>2648</v>
      </c>
      <c r="C2075" s="45" t="str">
        <f>INDEX('Bảng Giá'!$L$2:$L$64,MATCH(TRIM('References data'!B2075),'Bảng Giá'!$K$2:$K$64,0))</f>
        <v>Hồ Chí Minh</v>
      </c>
      <c r="D2075" s="43" t="s">
        <v>2737</v>
      </c>
      <c r="E2075" t="s">
        <v>2648</v>
      </c>
      <c r="F2075" t="str">
        <f>INDEX('Bảng Giá'!$L$2:$L$64,MATCH(TRIM('References data'!E2075),'Bảng Giá'!$K$2:$K$64,0))</f>
        <v>Hồ Chí Minh</v>
      </c>
      <c r="G2075" t="str">
        <f t="shared" si="32"/>
        <v>Hồ Chí Minh-Hồ Chí Minh</v>
      </c>
      <c r="H2075" t="str">
        <f>INDEX('Bảng Giá'!$N$2:$N$46,MATCH('References data'!G2075,'Bảng Giá'!$Q$2:$Q$46,0))</f>
        <v>Nội Tỉnh</v>
      </c>
    </row>
    <row r="2076" spans="1:8" x14ac:dyDescent="0.25">
      <c r="A2076" s="12" t="s">
        <v>2999</v>
      </c>
      <c r="B2076" t="s">
        <v>2639</v>
      </c>
      <c r="C2076" s="45" t="str">
        <f>INDEX('Bảng Giá'!$L$2:$L$64,MATCH(TRIM('References data'!B2076),'Bảng Giá'!$K$2:$K$64,0))</f>
        <v>Hà Nội</v>
      </c>
      <c r="D2076" s="43" t="s">
        <v>2640</v>
      </c>
      <c r="E2076" t="s">
        <v>2639</v>
      </c>
      <c r="F2076" t="str">
        <f>INDEX('Bảng Giá'!$L$2:$L$64,MATCH(TRIM('References data'!E2076),'Bảng Giá'!$K$2:$K$64,0))</f>
        <v>Hà Nội</v>
      </c>
      <c r="G2076" t="str">
        <f t="shared" si="32"/>
        <v>Hà Nội-Hà Nội</v>
      </c>
      <c r="H2076" t="str">
        <f>INDEX('Bảng Giá'!$N$2:$N$46,MATCH('References data'!G2076,'Bảng Giá'!$Q$2:$Q$46,0))</f>
        <v>Nội Tỉnh</v>
      </c>
    </row>
    <row r="2077" spans="1:8" x14ac:dyDescent="0.25">
      <c r="A2077" s="12" t="s">
        <v>2851</v>
      </c>
      <c r="B2077" t="s">
        <v>2658</v>
      </c>
      <c r="C2077" s="45" t="str">
        <f>INDEX('Bảng Giá'!$L$2:$L$64,MATCH(TRIM('References data'!B2077),'Bảng Giá'!$K$2:$K$64,0))</f>
        <v>Vùng 3</v>
      </c>
      <c r="D2077" s="43" t="s">
        <v>2830</v>
      </c>
      <c r="E2077" t="s">
        <v>2658</v>
      </c>
      <c r="F2077" t="str">
        <f>INDEX('Bảng Giá'!$L$2:$L$64,MATCH(TRIM('References data'!E2077),'Bảng Giá'!$K$2:$K$64,0))</f>
        <v>Vùng 3</v>
      </c>
      <c r="G2077" t="str">
        <f t="shared" si="32"/>
        <v>Vùng 3-Vùng 3</v>
      </c>
      <c r="H2077" t="str">
        <f>INDEX('Bảng Giá'!$N$2:$N$46,MATCH('References data'!G2077,'Bảng Giá'!$Q$2:$Q$46,0))</f>
        <v>Nội Vùng Tỉnh</v>
      </c>
    </row>
    <row r="2078" spans="1:8" x14ac:dyDescent="0.25">
      <c r="A2078" s="12" t="s">
        <v>2683</v>
      </c>
      <c r="B2078" t="s">
        <v>2684</v>
      </c>
      <c r="C2078" s="45" t="str">
        <f>INDEX('Bảng Giá'!$L$2:$L$64,MATCH(TRIM('References data'!B2078),'Bảng Giá'!$K$2:$K$64,0))</f>
        <v>Vùng 1</v>
      </c>
      <c r="D2078" s="43" t="s">
        <v>2653</v>
      </c>
      <c r="E2078" t="s">
        <v>2648</v>
      </c>
      <c r="F2078" t="str">
        <f>INDEX('Bảng Giá'!$L$2:$L$64,MATCH(TRIM('References data'!E2078),'Bảng Giá'!$K$2:$K$64,0))</f>
        <v>Hồ Chí Minh</v>
      </c>
      <c r="G2078" t="str">
        <f t="shared" si="32"/>
        <v>Vùng 1-Hồ Chí Minh</v>
      </c>
      <c r="H2078" t="str">
        <f>INDEX('Bảng Giá'!$N$2:$N$46,MATCH('References data'!G2078,'Bảng Giá'!$Q$2:$Q$46,0))</f>
        <v>Nội Vùng</v>
      </c>
    </row>
    <row r="2079" spans="1:8" x14ac:dyDescent="0.25">
      <c r="A2079" s="12" t="s">
        <v>2654</v>
      </c>
      <c r="B2079" t="s">
        <v>2639</v>
      </c>
      <c r="C2079" s="45" t="str">
        <f>INDEX('Bảng Giá'!$L$2:$L$64,MATCH(TRIM('References data'!B2079),'Bảng Giá'!$K$2:$K$64,0))</f>
        <v>Hà Nội</v>
      </c>
      <c r="D2079" s="43" t="s">
        <v>2640</v>
      </c>
      <c r="E2079" t="s">
        <v>2639</v>
      </c>
      <c r="F2079" t="str">
        <f>INDEX('Bảng Giá'!$L$2:$L$64,MATCH(TRIM('References data'!E2079),'Bảng Giá'!$K$2:$K$64,0))</f>
        <v>Hà Nội</v>
      </c>
      <c r="G2079" t="str">
        <f t="shared" si="32"/>
        <v>Hà Nội-Hà Nội</v>
      </c>
      <c r="H2079" t="str">
        <f>INDEX('Bảng Giá'!$N$2:$N$46,MATCH('References data'!G2079,'Bảng Giá'!$Q$2:$Q$46,0))</f>
        <v>Nội Tỉnh</v>
      </c>
    </row>
    <row r="2080" spans="1:8" x14ac:dyDescent="0.25">
      <c r="A2080" s="12" t="s">
        <v>3041</v>
      </c>
      <c r="B2080" t="s">
        <v>2656</v>
      </c>
      <c r="C2080" s="45" t="str">
        <f>INDEX('Bảng Giá'!$L$2:$L$64,MATCH(TRIM('References data'!B2080),'Bảng Giá'!$K$2:$K$64,0))</f>
        <v>Vùng 1</v>
      </c>
      <c r="D2080" s="43" t="s">
        <v>2730</v>
      </c>
      <c r="E2080" t="s">
        <v>2648</v>
      </c>
      <c r="F2080" t="str">
        <f>INDEX('Bảng Giá'!$L$2:$L$64,MATCH(TRIM('References data'!E2080),'Bảng Giá'!$K$2:$K$64,0))</f>
        <v>Hồ Chí Minh</v>
      </c>
      <c r="G2080" t="str">
        <f t="shared" si="32"/>
        <v>Vùng 1-Hồ Chí Minh</v>
      </c>
      <c r="H2080" t="str">
        <f>INDEX('Bảng Giá'!$N$2:$N$46,MATCH('References data'!G2080,'Bảng Giá'!$Q$2:$Q$46,0))</f>
        <v>Nội Vùng</v>
      </c>
    </row>
    <row r="2081" spans="1:8" x14ac:dyDescent="0.25">
      <c r="A2081" s="12" t="s">
        <v>3003</v>
      </c>
      <c r="B2081" t="s">
        <v>2639</v>
      </c>
      <c r="C2081" s="45" t="str">
        <f>INDEX('Bảng Giá'!$L$2:$L$64,MATCH(TRIM('References data'!B2081),'Bảng Giá'!$K$2:$K$64,0))</f>
        <v>Hà Nội</v>
      </c>
      <c r="D2081" s="43" t="s">
        <v>2761</v>
      </c>
      <c r="E2081" t="s">
        <v>2639</v>
      </c>
      <c r="F2081" t="str">
        <f>INDEX('Bảng Giá'!$L$2:$L$64,MATCH(TRIM('References data'!E2081),'Bảng Giá'!$K$2:$K$64,0))</f>
        <v>Hà Nội</v>
      </c>
      <c r="G2081" t="str">
        <f t="shared" si="32"/>
        <v>Hà Nội-Hà Nội</v>
      </c>
      <c r="H2081" t="str">
        <f>INDEX('Bảng Giá'!$N$2:$N$46,MATCH('References data'!G2081,'Bảng Giá'!$Q$2:$Q$46,0))</f>
        <v>Nội Tỉnh</v>
      </c>
    </row>
    <row r="2082" spans="1:8" x14ac:dyDescent="0.25">
      <c r="A2082" s="12" t="s">
        <v>2706</v>
      </c>
      <c r="B2082" t="s">
        <v>2639</v>
      </c>
      <c r="C2082" s="45" t="str">
        <f>INDEX('Bảng Giá'!$L$2:$L$64,MATCH(TRIM('References data'!B2082),'Bảng Giá'!$K$2:$K$64,0))</f>
        <v>Hà Nội</v>
      </c>
      <c r="D2082" s="43" t="s">
        <v>2854</v>
      </c>
      <c r="E2082" t="s">
        <v>2694</v>
      </c>
      <c r="F2082" t="str">
        <f>INDEX('Bảng Giá'!$L$2:$L$64,MATCH(TRIM('References data'!E2082),'Bảng Giá'!$K$2:$K$64,0))</f>
        <v>Vùng 3</v>
      </c>
      <c r="G2082" t="str">
        <f t="shared" si="32"/>
        <v>Hà Nội-Vùng 3</v>
      </c>
      <c r="H2082" t="str">
        <f>INDEX('Bảng Giá'!$N$2:$N$46,MATCH('References data'!G2082,'Bảng Giá'!$Q$2:$Q$46,0))</f>
        <v>Nội Vùng</v>
      </c>
    </row>
    <row r="2083" spans="1:8" x14ac:dyDescent="0.25">
      <c r="A2083" s="12" t="s">
        <v>3042</v>
      </c>
      <c r="B2083" t="s">
        <v>2735</v>
      </c>
      <c r="C2083" s="45" t="str">
        <f>INDEX('Bảng Giá'!$L$2:$L$64,MATCH(TRIM('References data'!B2083),'Bảng Giá'!$K$2:$K$64,0))</f>
        <v>Vùng 3</v>
      </c>
      <c r="D2083" s="43" t="s">
        <v>2897</v>
      </c>
      <c r="E2083" t="s">
        <v>2828</v>
      </c>
      <c r="F2083" t="str">
        <f>INDEX('Bảng Giá'!$L$2:$L$64,MATCH(TRIM('References data'!E2083),'Bảng Giá'!$K$2:$K$64,0))</f>
        <v>Vùng 3</v>
      </c>
      <c r="G2083" t="str">
        <f t="shared" si="32"/>
        <v>Vùng 3-Vùng 3</v>
      </c>
      <c r="H2083" t="str">
        <f>INDEX('Bảng Giá'!$N$2:$N$46,MATCH('References data'!G2083,'Bảng Giá'!$Q$2:$Q$46,0))</f>
        <v>Nội Vùng Tỉnh</v>
      </c>
    </row>
    <row r="2084" spans="1:8" x14ac:dyDescent="0.25">
      <c r="A2084" s="12" t="s">
        <v>3010</v>
      </c>
      <c r="B2084" t="s">
        <v>2639</v>
      </c>
      <c r="C2084" s="45" t="str">
        <f>INDEX('Bảng Giá'!$L$2:$L$64,MATCH(TRIM('References data'!B2084),'Bảng Giá'!$K$2:$K$64,0))</f>
        <v>Hà Nội</v>
      </c>
      <c r="D2084" s="43" t="s">
        <v>2654</v>
      </c>
      <c r="E2084" t="s">
        <v>2639</v>
      </c>
      <c r="F2084" t="str">
        <f>INDEX('Bảng Giá'!$L$2:$L$64,MATCH(TRIM('References data'!E2084),'Bảng Giá'!$K$2:$K$64,0))</f>
        <v>Hà Nội</v>
      </c>
      <c r="G2084" t="str">
        <f t="shared" si="32"/>
        <v>Hà Nội-Hà Nội</v>
      </c>
      <c r="H2084" t="str">
        <f>INDEX('Bảng Giá'!$N$2:$N$46,MATCH('References data'!G2084,'Bảng Giá'!$Q$2:$Q$46,0))</f>
        <v>Nội Tỉnh</v>
      </c>
    </row>
    <row r="2085" spans="1:8" x14ac:dyDescent="0.25">
      <c r="A2085" s="12" t="s">
        <v>2704</v>
      </c>
      <c r="B2085" t="s">
        <v>2705</v>
      </c>
      <c r="C2085" s="45" t="str">
        <f>INDEX('Bảng Giá'!$L$2:$L$64,MATCH(TRIM('References data'!B2085),'Bảng Giá'!$K$2:$K$64,0))</f>
        <v>Vùng 3</v>
      </c>
      <c r="D2085" s="43" t="s">
        <v>2638</v>
      </c>
      <c r="E2085" t="s">
        <v>2639</v>
      </c>
      <c r="F2085" t="str">
        <f>INDEX('Bảng Giá'!$L$2:$L$64,MATCH(TRIM('References data'!E2085),'Bảng Giá'!$K$2:$K$64,0))</f>
        <v>Hà Nội</v>
      </c>
      <c r="G2085" t="str">
        <f t="shared" si="32"/>
        <v>Vùng 3-Hà Nội</v>
      </c>
      <c r="H2085" t="str">
        <f>INDEX('Bảng Giá'!$N$2:$N$46,MATCH('References data'!G2085,'Bảng Giá'!$Q$2:$Q$46,0))</f>
        <v>Nội Vùng</v>
      </c>
    </row>
    <row r="2086" spans="1:8" x14ac:dyDescent="0.25">
      <c r="A2086" s="12" t="s">
        <v>2839</v>
      </c>
      <c r="B2086" t="s">
        <v>2823</v>
      </c>
      <c r="C2086" s="45" t="str">
        <f>INDEX('Bảng Giá'!$L$2:$L$64,MATCH(TRIM('References data'!B2086),'Bảng Giá'!$K$2:$K$64,0))</f>
        <v>Vùng 3</v>
      </c>
      <c r="D2086" s="43" t="s">
        <v>2713</v>
      </c>
      <c r="E2086" t="s">
        <v>2714</v>
      </c>
      <c r="F2086" t="str">
        <f>INDEX('Bảng Giá'!$L$2:$L$64,MATCH(TRIM('References data'!E2086),'Bảng Giá'!$K$2:$K$64,0))</f>
        <v>Vùng 3</v>
      </c>
      <c r="G2086" t="str">
        <f t="shared" si="32"/>
        <v>Vùng 3-Vùng 3</v>
      </c>
      <c r="H2086" t="str">
        <f>INDEX('Bảng Giá'!$N$2:$N$46,MATCH('References data'!G2086,'Bảng Giá'!$Q$2:$Q$46,0))</f>
        <v>Nội Vùng Tỉnh</v>
      </c>
    </row>
    <row r="2087" spans="1:8" x14ac:dyDescent="0.25">
      <c r="A2087" s="12" t="s">
        <v>2638</v>
      </c>
      <c r="B2087" t="s">
        <v>2639</v>
      </c>
      <c r="C2087" s="45" t="str">
        <f>INDEX('Bảng Giá'!$L$2:$L$64,MATCH(TRIM('References data'!B2087),'Bảng Giá'!$K$2:$K$64,0))</f>
        <v>Hà Nội</v>
      </c>
      <c r="D2087" s="43" t="s">
        <v>2649</v>
      </c>
      <c r="E2087" t="s">
        <v>2639</v>
      </c>
      <c r="F2087" t="str">
        <f>INDEX('Bảng Giá'!$L$2:$L$64,MATCH(TRIM('References data'!E2087),'Bảng Giá'!$K$2:$K$64,0))</f>
        <v>Hà Nội</v>
      </c>
      <c r="G2087" t="str">
        <f t="shared" si="32"/>
        <v>Hà Nội-Hà Nội</v>
      </c>
      <c r="H2087" t="str">
        <f>INDEX('Bảng Giá'!$N$2:$N$46,MATCH('References data'!G2087,'Bảng Giá'!$Q$2:$Q$46,0))</f>
        <v>Nội Tỉnh</v>
      </c>
    </row>
    <row r="2088" spans="1:8" x14ac:dyDescent="0.25">
      <c r="A2088" s="12" t="s">
        <v>2838</v>
      </c>
      <c r="B2088" t="s">
        <v>2764</v>
      </c>
      <c r="C2088" s="45" t="str">
        <f>INDEX('Bảng Giá'!$L$2:$L$64,MATCH(TRIM('References data'!B2088),'Bảng Giá'!$K$2:$K$64,0))</f>
        <v>Vùng 3</v>
      </c>
      <c r="D2088" s="43" t="s">
        <v>2638</v>
      </c>
      <c r="E2088" t="s">
        <v>2639</v>
      </c>
      <c r="F2088" t="str">
        <f>INDEX('Bảng Giá'!$L$2:$L$64,MATCH(TRIM('References data'!E2088),'Bảng Giá'!$K$2:$K$64,0))</f>
        <v>Hà Nội</v>
      </c>
      <c r="G2088" t="str">
        <f t="shared" si="32"/>
        <v>Vùng 3-Hà Nội</v>
      </c>
      <c r="H2088" t="str">
        <f>INDEX('Bảng Giá'!$N$2:$N$46,MATCH('References data'!G2088,'Bảng Giá'!$Q$2:$Q$46,0))</f>
        <v>Nội Vùng</v>
      </c>
    </row>
    <row r="2089" spans="1:8" x14ac:dyDescent="0.25">
      <c r="A2089" s="12" t="s">
        <v>3007</v>
      </c>
      <c r="B2089" t="s">
        <v>2639</v>
      </c>
      <c r="C2089" s="45" t="str">
        <f>INDEX('Bảng Giá'!$L$2:$L$64,MATCH(TRIM('References data'!B2089),'Bảng Giá'!$K$2:$K$64,0))</f>
        <v>Hà Nội</v>
      </c>
      <c r="D2089" s="43" t="s">
        <v>2761</v>
      </c>
      <c r="E2089" t="s">
        <v>2639</v>
      </c>
      <c r="F2089" t="str">
        <f>INDEX('Bảng Giá'!$L$2:$L$64,MATCH(TRIM('References data'!E2089),'Bảng Giá'!$K$2:$K$64,0))</f>
        <v>Hà Nội</v>
      </c>
      <c r="G2089" t="str">
        <f t="shared" si="32"/>
        <v>Hà Nội-Hà Nội</v>
      </c>
      <c r="H2089" t="str">
        <f>INDEX('Bảng Giá'!$N$2:$N$46,MATCH('References data'!G2089,'Bảng Giá'!$Q$2:$Q$46,0))</f>
        <v>Nội Tỉnh</v>
      </c>
    </row>
    <row r="2090" spans="1:8" x14ac:dyDescent="0.25">
      <c r="A2090" s="12" t="s">
        <v>2820</v>
      </c>
      <c r="B2090" t="s">
        <v>2821</v>
      </c>
      <c r="C2090" s="45" t="str">
        <f>INDEX('Bảng Giá'!$L$2:$L$64,MATCH(TRIM('References data'!B2090),'Bảng Giá'!$K$2:$K$64,0))</f>
        <v>Vùng 3</v>
      </c>
      <c r="D2090" s="43" t="s">
        <v>2993</v>
      </c>
      <c r="E2090" t="s">
        <v>2639</v>
      </c>
      <c r="F2090" t="str">
        <f>INDEX('Bảng Giá'!$L$2:$L$64,MATCH(TRIM('References data'!E2090),'Bảng Giá'!$K$2:$K$64,0))</f>
        <v>Hà Nội</v>
      </c>
      <c r="G2090" t="str">
        <f t="shared" si="32"/>
        <v>Vùng 3-Hà Nội</v>
      </c>
      <c r="H2090" t="str">
        <f>INDEX('Bảng Giá'!$N$2:$N$46,MATCH('References data'!G2090,'Bảng Giá'!$Q$2:$Q$46,0))</f>
        <v>Nội Vùng</v>
      </c>
    </row>
    <row r="2091" spans="1:8" x14ac:dyDescent="0.25">
      <c r="A2091" s="12" t="s">
        <v>3018</v>
      </c>
      <c r="B2091" t="s">
        <v>2648</v>
      </c>
      <c r="C2091" s="45" t="str">
        <f>INDEX('Bảng Giá'!$L$2:$L$64,MATCH(TRIM('References data'!B2091),'Bảng Giá'!$K$2:$K$64,0))</f>
        <v>Hồ Chí Minh</v>
      </c>
      <c r="D2091" s="43" t="s">
        <v>3020</v>
      </c>
      <c r="E2091" t="s">
        <v>2648</v>
      </c>
      <c r="F2091" t="str">
        <f>INDEX('Bảng Giá'!$L$2:$L$64,MATCH(TRIM('References data'!E2091),'Bảng Giá'!$K$2:$K$64,0))</f>
        <v>Hồ Chí Minh</v>
      </c>
      <c r="G2091" t="str">
        <f t="shared" si="32"/>
        <v>Hồ Chí Minh-Hồ Chí Minh</v>
      </c>
      <c r="H2091" t="str">
        <f>INDEX('Bảng Giá'!$N$2:$N$46,MATCH('References data'!G2091,'Bảng Giá'!$Q$2:$Q$46,0))</f>
        <v>Nội Tỉnh</v>
      </c>
    </row>
    <row r="2092" spans="1:8" x14ac:dyDescent="0.25">
      <c r="A2092" s="12" t="s">
        <v>3007</v>
      </c>
      <c r="B2092" t="s">
        <v>2639</v>
      </c>
      <c r="C2092" s="45" t="str">
        <f>INDEX('Bảng Giá'!$L$2:$L$64,MATCH(TRIM('References data'!B2092),'Bảng Giá'!$K$2:$K$64,0))</f>
        <v>Hà Nội</v>
      </c>
      <c r="D2092" s="43" t="s">
        <v>2996</v>
      </c>
      <c r="E2092" t="s">
        <v>2639</v>
      </c>
      <c r="F2092" t="str">
        <f>INDEX('Bảng Giá'!$L$2:$L$64,MATCH(TRIM('References data'!E2092),'Bảng Giá'!$K$2:$K$64,0))</f>
        <v>Hà Nội</v>
      </c>
      <c r="G2092" t="str">
        <f t="shared" si="32"/>
        <v>Hà Nội-Hà Nội</v>
      </c>
      <c r="H2092" t="str">
        <f>INDEX('Bảng Giá'!$N$2:$N$46,MATCH('References data'!G2092,'Bảng Giá'!$Q$2:$Q$46,0))</f>
        <v>Nội Tỉnh</v>
      </c>
    </row>
    <row r="2093" spans="1:8" x14ac:dyDescent="0.25">
      <c r="A2093" s="12" t="s">
        <v>3018</v>
      </c>
      <c r="B2093" t="s">
        <v>2648</v>
      </c>
      <c r="C2093" s="45" t="str">
        <f>INDEX('Bảng Giá'!$L$2:$L$64,MATCH(TRIM('References data'!B2093),'Bảng Giá'!$K$2:$K$64,0))</f>
        <v>Hồ Chí Minh</v>
      </c>
      <c r="D2093" s="43" t="s">
        <v>2781</v>
      </c>
      <c r="E2093" t="s">
        <v>2648</v>
      </c>
      <c r="F2093" t="str">
        <f>INDEX('Bảng Giá'!$L$2:$L$64,MATCH(TRIM('References data'!E2093),'Bảng Giá'!$K$2:$K$64,0))</f>
        <v>Hồ Chí Minh</v>
      </c>
      <c r="G2093" t="str">
        <f t="shared" si="32"/>
        <v>Hồ Chí Minh-Hồ Chí Minh</v>
      </c>
      <c r="H2093" t="str">
        <f>INDEX('Bảng Giá'!$N$2:$N$46,MATCH('References data'!G2093,'Bảng Giá'!$Q$2:$Q$46,0))</f>
        <v>Nội Tỉnh</v>
      </c>
    </row>
    <row r="2094" spans="1:8" x14ac:dyDescent="0.25">
      <c r="A2094" s="12" t="s">
        <v>2692</v>
      </c>
      <c r="B2094" t="s">
        <v>2727</v>
      </c>
      <c r="C2094" s="45" t="str">
        <f>INDEX('Bảng Giá'!$L$2:$L$64,MATCH(TRIM('References data'!B2094),'Bảng Giá'!$K$2:$K$64,0))</f>
        <v>Vùng 1</v>
      </c>
      <c r="D2094" s="43" t="s">
        <v>2659</v>
      </c>
      <c r="E2094" t="s">
        <v>2648</v>
      </c>
      <c r="F2094" t="str">
        <f>INDEX('Bảng Giá'!$L$2:$L$64,MATCH(TRIM('References data'!E2094),'Bảng Giá'!$K$2:$K$64,0))</f>
        <v>Hồ Chí Minh</v>
      </c>
      <c r="G2094" t="str">
        <f t="shared" si="32"/>
        <v>Vùng 1-Hồ Chí Minh</v>
      </c>
      <c r="H2094" t="str">
        <f>INDEX('Bảng Giá'!$N$2:$N$46,MATCH('References data'!G2094,'Bảng Giá'!$Q$2:$Q$46,0))</f>
        <v>Nội Vùng</v>
      </c>
    </row>
    <row r="2095" spans="1:8" x14ac:dyDescent="0.25">
      <c r="A2095" s="12" t="s">
        <v>2898</v>
      </c>
      <c r="B2095" t="s">
        <v>2682</v>
      </c>
      <c r="C2095" s="45" t="str">
        <f>INDEX('Bảng Giá'!$L$2:$L$64,MATCH(TRIM('References data'!B2095),'Bảng Giá'!$K$2:$K$64,0))</f>
        <v>Vùng 3</v>
      </c>
      <c r="D2095" s="43" t="s">
        <v>3000</v>
      </c>
      <c r="E2095" t="s">
        <v>2639</v>
      </c>
      <c r="F2095" t="str">
        <f>INDEX('Bảng Giá'!$L$2:$L$64,MATCH(TRIM('References data'!E2095),'Bảng Giá'!$K$2:$K$64,0))</f>
        <v>Hà Nội</v>
      </c>
      <c r="G2095" t="str">
        <f t="shared" si="32"/>
        <v>Vùng 3-Hà Nội</v>
      </c>
      <c r="H2095" t="str">
        <f>INDEX('Bảng Giá'!$N$2:$N$46,MATCH('References data'!G2095,'Bảng Giá'!$Q$2:$Q$46,0))</f>
        <v>Nội Vùng</v>
      </c>
    </row>
    <row r="2096" spans="1:8" x14ac:dyDescent="0.25">
      <c r="A2096" s="12" t="s">
        <v>2978</v>
      </c>
      <c r="B2096" t="s">
        <v>2712</v>
      </c>
      <c r="C2096" s="45" t="str">
        <f>INDEX('Bảng Giá'!$L$2:$L$64,MATCH(TRIM('References data'!B2096),'Bảng Giá'!$K$2:$K$64,0))</f>
        <v>Vùng 1</v>
      </c>
      <c r="D2096" s="43" t="s">
        <v>3019</v>
      </c>
      <c r="E2096" t="s">
        <v>2648</v>
      </c>
      <c r="F2096" t="str">
        <f>INDEX('Bảng Giá'!$L$2:$L$64,MATCH(TRIM('References data'!E2096),'Bảng Giá'!$K$2:$K$64,0))</f>
        <v>Hồ Chí Minh</v>
      </c>
      <c r="G2096" t="str">
        <f t="shared" si="32"/>
        <v>Vùng 1-Hồ Chí Minh</v>
      </c>
      <c r="H2096" t="str">
        <f>INDEX('Bảng Giá'!$N$2:$N$46,MATCH('References data'!G2096,'Bảng Giá'!$Q$2:$Q$46,0))</f>
        <v>Nội Vùng</v>
      </c>
    </row>
    <row r="2097" spans="1:8" x14ac:dyDescent="0.25">
      <c r="A2097" s="12" t="s">
        <v>3043</v>
      </c>
      <c r="B2097" t="s">
        <v>2721</v>
      </c>
      <c r="C2097" s="45" t="str">
        <f>INDEX('Bảng Giá'!$L$2:$L$64,MATCH(TRIM('References data'!B2097),'Bảng Giá'!$K$2:$K$64,0))</f>
        <v>Vùng 3</v>
      </c>
      <c r="D2097" s="43" t="s">
        <v>2995</v>
      </c>
      <c r="E2097" t="s">
        <v>2639</v>
      </c>
      <c r="F2097" t="str">
        <f>INDEX('Bảng Giá'!$L$2:$L$64,MATCH(TRIM('References data'!E2097),'Bảng Giá'!$K$2:$K$64,0))</f>
        <v>Hà Nội</v>
      </c>
      <c r="G2097" t="str">
        <f t="shared" si="32"/>
        <v>Vùng 3-Hà Nội</v>
      </c>
      <c r="H2097" t="str">
        <f>INDEX('Bảng Giá'!$N$2:$N$46,MATCH('References data'!G2097,'Bảng Giá'!$Q$2:$Q$46,0))</f>
        <v>Nội Vùng</v>
      </c>
    </row>
    <row r="2098" spans="1:8" x14ac:dyDescent="0.25">
      <c r="A2098" s="12" t="s">
        <v>2920</v>
      </c>
      <c r="B2098" t="s">
        <v>2682</v>
      </c>
      <c r="C2098" s="45" t="str">
        <f>INDEX('Bảng Giá'!$L$2:$L$64,MATCH(TRIM('References data'!B2098),'Bảng Giá'!$K$2:$K$64,0))</f>
        <v>Vùng 3</v>
      </c>
      <c r="D2098" s="43" t="s">
        <v>2649</v>
      </c>
      <c r="E2098" t="s">
        <v>2639</v>
      </c>
      <c r="F2098" t="str">
        <f>INDEX('Bảng Giá'!$L$2:$L$64,MATCH(TRIM('References data'!E2098),'Bảng Giá'!$K$2:$K$64,0))</f>
        <v>Hà Nội</v>
      </c>
      <c r="G2098" t="str">
        <f t="shared" si="32"/>
        <v>Vùng 3-Hà Nội</v>
      </c>
      <c r="H2098" t="str">
        <f>INDEX('Bảng Giá'!$N$2:$N$46,MATCH('References data'!G2098,'Bảng Giá'!$Q$2:$Q$46,0))</f>
        <v>Nội Vùng</v>
      </c>
    </row>
    <row r="2099" spans="1:8" x14ac:dyDescent="0.25">
      <c r="A2099" s="12" t="s">
        <v>2955</v>
      </c>
      <c r="B2099" t="s">
        <v>2690</v>
      </c>
      <c r="C2099" s="45" t="str">
        <f>INDEX('Bảng Giá'!$L$2:$L$64,MATCH(TRIM('References data'!B2099),'Bảng Giá'!$K$2:$K$64,0))</f>
        <v>Vùng 1</v>
      </c>
      <c r="D2099" s="43" t="s">
        <v>2659</v>
      </c>
      <c r="E2099" t="s">
        <v>2648</v>
      </c>
      <c r="F2099" t="str">
        <f>INDEX('Bảng Giá'!$L$2:$L$64,MATCH(TRIM('References data'!E2099),'Bảng Giá'!$K$2:$K$64,0))</f>
        <v>Hồ Chí Minh</v>
      </c>
      <c r="G2099" t="str">
        <f t="shared" si="32"/>
        <v>Vùng 1-Hồ Chí Minh</v>
      </c>
      <c r="H2099" t="str">
        <f>INDEX('Bảng Giá'!$N$2:$N$46,MATCH('References data'!G2099,'Bảng Giá'!$Q$2:$Q$46,0))</f>
        <v>Nội Vùng</v>
      </c>
    </row>
    <row r="2100" spans="1:8" x14ac:dyDescent="0.25">
      <c r="A2100" s="12" t="s">
        <v>2992</v>
      </c>
      <c r="B2100" t="s">
        <v>2684</v>
      </c>
      <c r="C2100" s="45" t="str">
        <f>INDEX('Bảng Giá'!$L$2:$L$64,MATCH(TRIM('References data'!B2100),'Bảng Giá'!$K$2:$K$64,0))</f>
        <v>Vùng 1</v>
      </c>
      <c r="D2100" s="43" t="s">
        <v>2931</v>
      </c>
      <c r="E2100" t="s">
        <v>2932</v>
      </c>
      <c r="F2100" t="str">
        <f>INDEX('Bảng Giá'!$L$2:$L$64,MATCH(TRIM('References data'!E2100),'Bảng Giá'!$K$2:$K$64,0))</f>
        <v>Vùng 1</v>
      </c>
      <c r="G2100" t="str">
        <f t="shared" si="32"/>
        <v>Vùng 1-Vùng 1</v>
      </c>
      <c r="H2100" t="str">
        <f>INDEX('Bảng Giá'!$N$2:$N$46,MATCH('References data'!G2100,'Bảng Giá'!$Q$2:$Q$46,0))</f>
        <v>Nội Vùng Tỉnh</v>
      </c>
    </row>
    <row r="2101" spans="1:8" x14ac:dyDescent="0.25">
      <c r="A2101" s="12" t="s">
        <v>2986</v>
      </c>
      <c r="B2101" t="s">
        <v>2669</v>
      </c>
      <c r="C2101" s="45" t="str">
        <f>INDEX('Bảng Giá'!$L$2:$L$64,MATCH(TRIM('References data'!B2101),'Bảng Giá'!$K$2:$K$64,0))</f>
        <v>Vùng 2</v>
      </c>
      <c r="D2101" s="43" t="s">
        <v>2672</v>
      </c>
      <c r="E2101" t="s">
        <v>2648</v>
      </c>
      <c r="F2101" t="str">
        <f>INDEX('Bảng Giá'!$L$2:$L$64,MATCH(TRIM('References data'!E2101),'Bảng Giá'!$K$2:$K$64,0))</f>
        <v>Hồ Chí Minh</v>
      </c>
      <c r="G2101" t="str">
        <f t="shared" si="32"/>
        <v>Vùng 2-Hồ Chí Minh</v>
      </c>
      <c r="H2101" t="str">
        <f>INDEX('Bảng Giá'!$N$2:$N$46,MATCH('References data'!G2101,'Bảng Giá'!$Q$2:$Q$46,0))</f>
        <v>Liên Vùng</v>
      </c>
    </row>
    <row r="2102" spans="1:8" x14ac:dyDescent="0.25">
      <c r="A2102" s="12" t="s">
        <v>2733</v>
      </c>
      <c r="B2102" t="s">
        <v>2648</v>
      </c>
      <c r="C2102" s="45" t="str">
        <f>INDEX('Bảng Giá'!$L$2:$L$64,MATCH(TRIM('References data'!B2102),'Bảng Giá'!$K$2:$K$64,0))</f>
        <v>Hồ Chí Minh</v>
      </c>
      <c r="D2102" s="43" t="s">
        <v>2946</v>
      </c>
      <c r="E2102" t="s">
        <v>2667</v>
      </c>
      <c r="F2102" t="str">
        <f>INDEX('Bảng Giá'!$L$2:$L$64,MATCH(TRIM('References data'!E2102),'Bảng Giá'!$K$2:$K$64,0))</f>
        <v>Vùng 1</v>
      </c>
      <c r="G2102" t="str">
        <f t="shared" si="32"/>
        <v>Hồ Chí Minh-Vùng 1</v>
      </c>
      <c r="H2102" t="str">
        <f>INDEX('Bảng Giá'!$N$2:$N$46,MATCH('References data'!G2102,'Bảng Giá'!$Q$2:$Q$46,0))</f>
        <v>Nội Vùng</v>
      </c>
    </row>
    <row r="2103" spans="1:8" x14ac:dyDescent="0.25">
      <c r="A2103" s="12" t="s">
        <v>2930</v>
      </c>
      <c r="B2103" t="s">
        <v>2744</v>
      </c>
      <c r="C2103" s="45" t="str">
        <f>INDEX('Bảng Giá'!$L$2:$L$64,MATCH(TRIM('References data'!B2103),'Bảng Giá'!$K$2:$K$64,0))</f>
        <v>Vùng 1</v>
      </c>
      <c r="D2103" s="43" t="s">
        <v>2672</v>
      </c>
      <c r="E2103" t="s">
        <v>2648</v>
      </c>
      <c r="F2103" t="str">
        <f>INDEX('Bảng Giá'!$L$2:$L$64,MATCH(TRIM('References data'!E2103),'Bảng Giá'!$K$2:$K$64,0))</f>
        <v>Hồ Chí Minh</v>
      </c>
      <c r="G2103" t="str">
        <f t="shared" si="32"/>
        <v>Vùng 1-Hồ Chí Minh</v>
      </c>
      <c r="H2103" t="str">
        <f>INDEX('Bảng Giá'!$N$2:$N$46,MATCH('References data'!G2103,'Bảng Giá'!$Q$2:$Q$46,0))</f>
        <v>Nội Vùng</v>
      </c>
    </row>
    <row r="2104" spans="1:8" x14ac:dyDescent="0.25">
      <c r="A2104" s="12" t="s">
        <v>2968</v>
      </c>
      <c r="B2104" t="s">
        <v>2644</v>
      </c>
      <c r="C2104" s="45" t="str">
        <f>INDEX('Bảng Giá'!$L$2:$L$64,MATCH(TRIM('References data'!B2104),'Bảng Giá'!$K$2:$K$64,0))</f>
        <v>Vùng 1</v>
      </c>
      <c r="D2104" s="43" t="s">
        <v>2931</v>
      </c>
      <c r="E2104" t="s">
        <v>2932</v>
      </c>
      <c r="F2104" t="str">
        <f>INDEX('Bảng Giá'!$L$2:$L$64,MATCH(TRIM('References data'!E2104),'Bảng Giá'!$K$2:$K$64,0))</f>
        <v>Vùng 1</v>
      </c>
      <c r="G2104" t="str">
        <f t="shared" si="32"/>
        <v>Vùng 1-Vùng 1</v>
      </c>
      <c r="H2104" t="str">
        <f>INDEX('Bảng Giá'!$N$2:$N$46,MATCH('References data'!G2104,'Bảng Giá'!$Q$2:$Q$46,0))</f>
        <v>Nội Vùng Tỉnh</v>
      </c>
    </row>
    <row r="2105" spans="1:8" x14ac:dyDescent="0.25">
      <c r="A2105" s="12" t="s">
        <v>2876</v>
      </c>
      <c r="B2105" t="s">
        <v>2714</v>
      </c>
      <c r="C2105" s="45" t="str">
        <f>INDEX('Bảng Giá'!$L$2:$L$64,MATCH(TRIM('References data'!B2105),'Bảng Giá'!$K$2:$K$64,0))</f>
        <v>Vùng 3</v>
      </c>
      <c r="D2105" s="43" t="s">
        <v>2700</v>
      </c>
      <c r="E2105" t="s">
        <v>2639</v>
      </c>
      <c r="F2105" t="str">
        <f>INDEX('Bảng Giá'!$L$2:$L$64,MATCH(TRIM('References data'!E2105),'Bảng Giá'!$K$2:$K$64,0))</f>
        <v>Hà Nội</v>
      </c>
      <c r="G2105" t="str">
        <f t="shared" si="32"/>
        <v>Vùng 3-Hà Nội</v>
      </c>
      <c r="H2105" t="str">
        <f>INDEX('Bảng Giá'!$N$2:$N$46,MATCH('References data'!G2105,'Bảng Giá'!$Q$2:$Q$46,0))</f>
        <v>Nội Vùng</v>
      </c>
    </row>
    <row r="2106" spans="1:8" x14ac:dyDescent="0.25">
      <c r="A2106" s="12" t="s">
        <v>2984</v>
      </c>
      <c r="B2106" t="s">
        <v>2680</v>
      </c>
      <c r="C2106" s="45" t="str">
        <f>INDEX('Bảng Giá'!$L$2:$L$64,MATCH(TRIM('References data'!B2106),'Bảng Giá'!$K$2:$K$64,0))</f>
        <v>Vùng 1</v>
      </c>
      <c r="D2106" s="43" t="s">
        <v>2931</v>
      </c>
      <c r="E2106" t="s">
        <v>2932</v>
      </c>
      <c r="F2106" t="str">
        <f>INDEX('Bảng Giá'!$L$2:$L$64,MATCH(TRIM('References data'!E2106),'Bảng Giá'!$K$2:$K$64,0))</f>
        <v>Vùng 1</v>
      </c>
      <c r="G2106" t="str">
        <f t="shared" si="32"/>
        <v>Vùng 1-Vùng 1</v>
      </c>
      <c r="H2106" t="str">
        <f>INDEX('Bảng Giá'!$N$2:$N$46,MATCH('References data'!G2106,'Bảng Giá'!$Q$2:$Q$46,0))</f>
        <v>Nội Vùng Tỉnh</v>
      </c>
    </row>
    <row r="2107" spans="1:8" x14ac:dyDescent="0.25">
      <c r="A2107" s="12" t="s">
        <v>2688</v>
      </c>
      <c r="B2107" t="s">
        <v>2639</v>
      </c>
      <c r="C2107" s="45" t="str">
        <f>INDEX('Bảng Giá'!$L$2:$L$64,MATCH(TRIM('References data'!B2107),'Bảng Giá'!$K$2:$K$64,0))</f>
        <v>Hà Nội</v>
      </c>
      <c r="D2107" s="43" t="s">
        <v>2829</v>
      </c>
      <c r="E2107" t="s">
        <v>2699</v>
      </c>
      <c r="F2107" t="str">
        <f>INDEX('Bảng Giá'!$L$2:$L$64,MATCH(TRIM('References data'!E2107),'Bảng Giá'!$K$2:$K$64,0))</f>
        <v>Vùng 3</v>
      </c>
      <c r="G2107" t="str">
        <f t="shared" si="32"/>
        <v>Hà Nội-Vùng 3</v>
      </c>
      <c r="H2107" t="str">
        <f>INDEX('Bảng Giá'!$N$2:$N$46,MATCH('References data'!G2107,'Bảng Giá'!$Q$2:$Q$46,0))</f>
        <v>Nội Vùng</v>
      </c>
    </row>
    <row r="2108" spans="1:8" x14ac:dyDescent="0.25">
      <c r="A2108" s="12" t="s">
        <v>2654</v>
      </c>
      <c r="B2108" t="s">
        <v>2639</v>
      </c>
      <c r="C2108" s="45" t="str">
        <f>INDEX('Bảng Giá'!$L$2:$L$64,MATCH(TRIM('References data'!B2108),'Bảng Giá'!$K$2:$K$64,0))</f>
        <v>Hà Nội</v>
      </c>
      <c r="D2108" s="43" t="s">
        <v>2649</v>
      </c>
      <c r="E2108" t="s">
        <v>2639</v>
      </c>
      <c r="F2108" t="str">
        <f>INDEX('Bảng Giá'!$L$2:$L$64,MATCH(TRIM('References data'!E2108),'Bảng Giá'!$K$2:$K$64,0))</f>
        <v>Hà Nội</v>
      </c>
      <c r="G2108" t="str">
        <f t="shared" si="32"/>
        <v>Hà Nội-Hà Nội</v>
      </c>
      <c r="H2108" t="str">
        <f>INDEX('Bảng Giá'!$N$2:$N$46,MATCH('References data'!G2108,'Bảng Giá'!$Q$2:$Q$46,0))</f>
        <v>Nội Tỉnh</v>
      </c>
    </row>
    <row r="2109" spans="1:8" x14ac:dyDescent="0.25">
      <c r="A2109" s="12" t="s">
        <v>3044</v>
      </c>
      <c r="B2109" t="s">
        <v>2671</v>
      </c>
      <c r="C2109" s="45" t="str">
        <f>INDEX('Bảng Giá'!$L$2:$L$64,MATCH(TRIM('References data'!B2109),'Bảng Giá'!$K$2:$K$64,0))</f>
        <v>Vùng 2</v>
      </c>
      <c r="D2109" s="43" t="s">
        <v>3019</v>
      </c>
      <c r="E2109" t="s">
        <v>2648</v>
      </c>
      <c r="F2109" t="str">
        <f>INDEX('Bảng Giá'!$L$2:$L$64,MATCH(TRIM('References data'!E2109),'Bảng Giá'!$K$2:$K$64,0))</f>
        <v>Hồ Chí Minh</v>
      </c>
      <c r="G2109" t="str">
        <f t="shared" si="32"/>
        <v>Vùng 2-Hồ Chí Minh</v>
      </c>
      <c r="H2109" t="str">
        <f>INDEX('Bảng Giá'!$N$2:$N$46,MATCH('References data'!G2109,'Bảng Giá'!$Q$2:$Q$46,0))</f>
        <v>Liên Vùng</v>
      </c>
    </row>
    <row r="2110" spans="1:8" x14ac:dyDescent="0.25">
      <c r="A2110" s="12" t="s">
        <v>2820</v>
      </c>
      <c r="B2110" t="s">
        <v>2821</v>
      </c>
      <c r="C2110" s="45" t="str">
        <f>INDEX('Bảng Giá'!$L$2:$L$64,MATCH(TRIM('References data'!B2110),'Bảng Giá'!$K$2:$K$64,0))</f>
        <v>Vùng 3</v>
      </c>
      <c r="D2110" s="43" t="s">
        <v>2830</v>
      </c>
      <c r="E2110" t="s">
        <v>2658</v>
      </c>
      <c r="F2110" t="str">
        <f>INDEX('Bảng Giá'!$L$2:$L$64,MATCH(TRIM('References data'!E2110),'Bảng Giá'!$K$2:$K$64,0))</f>
        <v>Vùng 3</v>
      </c>
      <c r="G2110" t="str">
        <f t="shared" si="32"/>
        <v>Vùng 3-Vùng 3</v>
      </c>
      <c r="H2110" t="str">
        <f>INDEX('Bảng Giá'!$N$2:$N$46,MATCH('References data'!G2110,'Bảng Giá'!$Q$2:$Q$46,0))</f>
        <v>Nội Vùng Tỉnh</v>
      </c>
    </row>
    <row r="2111" spans="1:8" x14ac:dyDescent="0.25">
      <c r="A2111" s="12" t="s">
        <v>2687</v>
      </c>
      <c r="B2111" t="s">
        <v>2656</v>
      </c>
      <c r="C2111" s="45" t="str">
        <f>INDEX('Bảng Giá'!$L$2:$L$64,MATCH(TRIM('References data'!B2111),'Bảng Giá'!$K$2:$K$64,0))</f>
        <v>Vùng 1</v>
      </c>
      <c r="D2111" s="43" t="s">
        <v>3020</v>
      </c>
      <c r="E2111" t="s">
        <v>2648</v>
      </c>
      <c r="F2111" t="str">
        <f>INDEX('Bảng Giá'!$L$2:$L$64,MATCH(TRIM('References data'!E2111),'Bảng Giá'!$K$2:$K$64,0))</f>
        <v>Hồ Chí Minh</v>
      </c>
      <c r="G2111" t="str">
        <f t="shared" si="32"/>
        <v>Vùng 1-Hồ Chí Minh</v>
      </c>
      <c r="H2111" t="str">
        <f>INDEX('Bảng Giá'!$N$2:$N$46,MATCH('References data'!G2111,'Bảng Giá'!$Q$2:$Q$46,0))</f>
        <v>Nội Vùng</v>
      </c>
    </row>
    <row r="2112" spans="1:8" x14ac:dyDescent="0.25">
      <c r="A2112" s="12" t="s">
        <v>2857</v>
      </c>
      <c r="B2112" t="s">
        <v>2665</v>
      </c>
      <c r="C2112" s="45" t="str">
        <f>INDEX('Bảng Giá'!$L$2:$L$64,MATCH(TRIM('References data'!B2112),'Bảng Giá'!$K$2:$K$64,0))</f>
        <v>Vùng 3</v>
      </c>
      <c r="D2112" s="43" t="s">
        <v>2885</v>
      </c>
      <c r="E2112" t="s">
        <v>2663</v>
      </c>
      <c r="F2112" t="str">
        <f>INDEX('Bảng Giá'!$L$2:$L$64,MATCH(TRIM('References data'!E2112),'Bảng Giá'!$K$2:$K$64,0))</f>
        <v>Vùng 3</v>
      </c>
      <c r="G2112" t="str">
        <f t="shared" si="32"/>
        <v>Vùng 3-Vùng 3</v>
      </c>
      <c r="H2112" t="str">
        <f>INDEX('Bảng Giá'!$N$2:$N$46,MATCH('References data'!G2112,'Bảng Giá'!$Q$2:$Q$46,0))</f>
        <v>Nội Vùng Tỉnh</v>
      </c>
    </row>
    <row r="2113" spans="1:8" x14ac:dyDescent="0.25">
      <c r="A2113" s="12" t="s">
        <v>2837</v>
      </c>
      <c r="B2113" t="s">
        <v>2658</v>
      </c>
      <c r="C2113" s="45" t="str">
        <f>INDEX('Bảng Giá'!$L$2:$L$64,MATCH(TRIM('References data'!B2113),'Bảng Giá'!$K$2:$K$64,0))</f>
        <v>Vùng 3</v>
      </c>
      <c r="D2113" s="43" t="s">
        <v>2640</v>
      </c>
      <c r="E2113" t="s">
        <v>2639</v>
      </c>
      <c r="F2113" t="str">
        <f>INDEX('Bảng Giá'!$L$2:$L$64,MATCH(TRIM('References data'!E2113),'Bảng Giá'!$K$2:$K$64,0))</f>
        <v>Hà Nội</v>
      </c>
      <c r="G2113" t="str">
        <f t="shared" si="32"/>
        <v>Vùng 3-Hà Nội</v>
      </c>
      <c r="H2113" t="str">
        <f>INDEX('Bảng Giá'!$N$2:$N$46,MATCH('References data'!G2113,'Bảng Giá'!$Q$2:$Q$46,0))</f>
        <v>Nội Vùng</v>
      </c>
    </row>
    <row r="2114" spans="1:8" x14ac:dyDescent="0.25">
      <c r="A2114" s="12" t="s">
        <v>2780</v>
      </c>
      <c r="B2114" t="s">
        <v>2651</v>
      </c>
      <c r="C2114" s="45" t="str">
        <f>INDEX('Bảng Giá'!$L$2:$L$64,MATCH(TRIM('References data'!B2114),'Bảng Giá'!$K$2:$K$64,0))</f>
        <v>Vùng 2</v>
      </c>
      <c r="D2114" s="43" t="s">
        <v>2740</v>
      </c>
      <c r="E2114" t="s">
        <v>2651</v>
      </c>
      <c r="F2114" t="str">
        <f>INDEX('Bảng Giá'!$L$2:$L$64,MATCH(TRIM('References data'!E2114),'Bảng Giá'!$K$2:$K$64,0))</f>
        <v>Vùng 2</v>
      </c>
      <c r="G2114" t="str">
        <f t="shared" si="32"/>
        <v>Vùng 2-Vùng 2</v>
      </c>
      <c r="H2114" t="str">
        <f>INDEX('Bảng Giá'!$N$2:$N$46,MATCH('References data'!G2114,'Bảng Giá'!$Q$2:$Q$46,0))</f>
        <v>Nội Vùng Tỉnh</v>
      </c>
    </row>
    <row r="2115" spans="1:8" x14ac:dyDescent="0.25">
      <c r="A2115" s="12" t="s">
        <v>3018</v>
      </c>
      <c r="B2115" t="s">
        <v>2648</v>
      </c>
      <c r="C2115" s="45" t="str">
        <f>INDEX('Bảng Giá'!$L$2:$L$64,MATCH(TRIM('References data'!B2115),'Bảng Giá'!$K$2:$K$64,0))</f>
        <v>Hồ Chí Minh</v>
      </c>
      <c r="D2115" s="43" t="s">
        <v>2776</v>
      </c>
      <c r="E2115" t="s">
        <v>2648</v>
      </c>
      <c r="F2115" t="str">
        <f>INDEX('Bảng Giá'!$L$2:$L$64,MATCH(TRIM('References data'!E2115),'Bảng Giá'!$K$2:$K$64,0))</f>
        <v>Hồ Chí Minh</v>
      </c>
      <c r="G2115" t="str">
        <f t="shared" si="32"/>
        <v>Hồ Chí Minh-Hồ Chí Minh</v>
      </c>
      <c r="H2115" t="str">
        <f>INDEX('Bảng Giá'!$N$2:$N$46,MATCH('References data'!G2115,'Bảng Giá'!$Q$2:$Q$46,0))</f>
        <v>Nội Tỉnh</v>
      </c>
    </row>
    <row r="2116" spans="1:8" x14ac:dyDescent="0.25">
      <c r="A2116" s="12" t="s">
        <v>2929</v>
      </c>
      <c r="B2116" t="s">
        <v>2787</v>
      </c>
      <c r="C2116" s="45" t="str">
        <f>INDEX('Bảng Giá'!$L$2:$L$64,MATCH(TRIM('References data'!B2116),'Bảng Giá'!$K$2:$K$64,0))</f>
        <v>Vùng 1</v>
      </c>
      <c r="D2116" s="43" t="s">
        <v>3020</v>
      </c>
      <c r="E2116" t="s">
        <v>2648</v>
      </c>
      <c r="F2116" t="str">
        <f>INDEX('Bảng Giá'!$L$2:$L$64,MATCH(TRIM('References data'!E2116),'Bảng Giá'!$K$2:$K$64,0))</f>
        <v>Hồ Chí Minh</v>
      </c>
      <c r="G2116" t="str">
        <f t="shared" ref="G2116:G2179" si="33">C2116&amp;"-"&amp;F2116</f>
        <v>Vùng 1-Hồ Chí Minh</v>
      </c>
      <c r="H2116" t="str">
        <f>INDEX('Bảng Giá'!$N$2:$N$46,MATCH('References data'!G2116,'Bảng Giá'!$Q$2:$Q$46,0))</f>
        <v>Nội Vùng</v>
      </c>
    </row>
    <row r="2117" spans="1:8" x14ac:dyDescent="0.25">
      <c r="A2117" s="12" t="s">
        <v>2722</v>
      </c>
      <c r="B2117" t="s">
        <v>2648</v>
      </c>
      <c r="C2117" s="45" t="str">
        <f>INDEX('Bảng Giá'!$L$2:$L$64,MATCH(TRIM('References data'!B2117),'Bảng Giá'!$K$2:$K$64,0))</f>
        <v>Hồ Chí Minh</v>
      </c>
      <c r="D2117" s="43" t="s">
        <v>2674</v>
      </c>
      <c r="E2117" t="s">
        <v>2675</v>
      </c>
      <c r="F2117" t="str">
        <f>INDEX('Bảng Giá'!$L$2:$L$64,MATCH(TRIM('References data'!E2117),'Bảng Giá'!$K$2:$K$64,0))</f>
        <v>Vùng 1</v>
      </c>
      <c r="G2117" t="str">
        <f t="shared" si="33"/>
        <v>Hồ Chí Minh-Vùng 1</v>
      </c>
      <c r="H2117" t="str">
        <f>INDEX('Bảng Giá'!$N$2:$N$46,MATCH('References data'!G2117,'Bảng Giá'!$Q$2:$Q$46,0))</f>
        <v>Nội Vùng</v>
      </c>
    </row>
    <row r="2118" spans="1:8" x14ac:dyDescent="0.25">
      <c r="A2118" s="12" t="s">
        <v>2691</v>
      </c>
      <c r="B2118" t="s">
        <v>2663</v>
      </c>
      <c r="C2118" s="45" t="str">
        <f>INDEX('Bảng Giá'!$L$2:$L$64,MATCH(TRIM('References data'!B2118),'Bảng Giá'!$K$2:$K$64,0))</f>
        <v>Vùng 3</v>
      </c>
      <c r="D2118" s="43" t="s">
        <v>2994</v>
      </c>
      <c r="E2118" t="s">
        <v>2639</v>
      </c>
      <c r="F2118" t="str">
        <f>INDEX('Bảng Giá'!$L$2:$L$64,MATCH(TRIM('References data'!E2118),'Bảng Giá'!$K$2:$K$64,0))</f>
        <v>Hà Nội</v>
      </c>
      <c r="G2118" t="str">
        <f t="shared" si="33"/>
        <v>Vùng 3-Hà Nội</v>
      </c>
      <c r="H2118" t="str">
        <f>INDEX('Bảng Giá'!$N$2:$N$46,MATCH('References data'!G2118,'Bảng Giá'!$Q$2:$Q$46,0))</f>
        <v>Nội Vùng</v>
      </c>
    </row>
    <row r="2119" spans="1:8" x14ac:dyDescent="0.25">
      <c r="A2119" s="12" t="s">
        <v>2713</v>
      </c>
      <c r="B2119" t="s">
        <v>2714</v>
      </c>
      <c r="C2119" s="45" t="str">
        <f>INDEX('Bảng Giá'!$L$2:$L$64,MATCH(TRIM('References data'!B2119),'Bảng Giá'!$K$2:$K$64,0))</f>
        <v>Vùng 3</v>
      </c>
      <c r="D2119" s="43" t="s">
        <v>3007</v>
      </c>
      <c r="E2119" t="s">
        <v>2639</v>
      </c>
      <c r="F2119" t="str">
        <f>INDEX('Bảng Giá'!$L$2:$L$64,MATCH(TRIM('References data'!E2119),'Bảng Giá'!$K$2:$K$64,0))</f>
        <v>Hà Nội</v>
      </c>
      <c r="G2119" t="str">
        <f t="shared" si="33"/>
        <v>Vùng 3-Hà Nội</v>
      </c>
      <c r="H2119" t="str">
        <f>INDEX('Bảng Giá'!$N$2:$N$46,MATCH('References data'!G2119,'Bảng Giá'!$Q$2:$Q$46,0))</f>
        <v>Nội Vùng</v>
      </c>
    </row>
    <row r="2120" spans="1:8" x14ac:dyDescent="0.25">
      <c r="A2120" s="12" t="s">
        <v>2820</v>
      </c>
      <c r="B2120" t="s">
        <v>2821</v>
      </c>
      <c r="C2120" s="45" t="str">
        <f>INDEX('Bảng Giá'!$L$2:$L$64,MATCH(TRIM('References data'!B2120),'Bảng Giá'!$K$2:$K$64,0))</f>
        <v>Vùng 3</v>
      </c>
      <c r="D2120" s="43" t="s">
        <v>2994</v>
      </c>
      <c r="E2120" t="s">
        <v>2639</v>
      </c>
      <c r="F2120" t="str">
        <f>INDEX('Bảng Giá'!$L$2:$L$64,MATCH(TRIM('References data'!E2120),'Bảng Giá'!$K$2:$K$64,0))</f>
        <v>Hà Nội</v>
      </c>
      <c r="G2120" t="str">
        <f t="shared" si="33"/>
        <v>Vùng 3-Hà Nội</v>
      </c>
      <c r="H2120" t="str">
        <f>INDEX('Bảng Giá'!$N$2:$N$46,MATCH('References data'!G2120,'Bảng Giá'!$Q$2:$Q$46,0))</f>
        <v>Nội Vùng</v>
      </c>
    </row>
    <row r="2121" spans="1:8" x14ac:dyDescent="0.25">
      <c r="A2121" s="12" t="s">
        <v>2697</v>
      </c>
      <c r="B2121" t="s">
        <v>2686</v>
      </c>
      <c r="C2121" s="45" t="str">
        <f>INDEX('Bảng Giá'!$L$2:$L$64,MATCH(TRIM('References data'!B2121),'Bảng Giá'!$K$2:$K$64,0))</f>
        <v>Vùng 1</v>
      </c>
      <c r="D2121" s="43" t="s">
        <v>2776</v>
      </c>
      <c r="E2121" t="s">
        <v>2648</v>
      </c>
      <c r="F2121" t="str">
        <f>INDEX('Bảng Giá'!$L$2:$L$64,MATCH(TRIM('References data'!E2121),'Bảng Giá'!$K$2:$K$64,0))</f>
        <v>Hồ Chí Minh</v>
      </c>
      <c r="G2121" t="str">
        <f t="shared" si="33"/>
        <v>Vùng 1-Hồ Chí Minh</v>
      </c>
      <c r="H2121" t="str">
        <f>INDEX('Bảng Giá'!$N$2:$N$46,MATCH('References data'!G2121,'Bảng Giá'!$Q$2:$Q$46,0))</f>
        <v>Nội Vùng</v>
      </c>
    </row>
    <row r="2122" spans="1:8" x14ac:dyDescent="0.25">
      <c r="A2122" s="12" t="s">
        <v>3045</v>
      </c>
      <c r="B2122" t="s">
        <v>2667</v>
      </c>
      <c r="C2122" s="45" t="str">
        <f>INDEX('Bảng Giá'!$L$2:$L$64,MATCH(TRIM('References data'!B2122),'Bảng Giá'!$K$2:$K$64,0))</f>
        <v>Vùng 1</v>
      </c>
      <c r="D2122" s="43" t="s">
        <v>3015</v>
      </c>
      <c r="E2122" t="s">
        <v>2648</v>
      </c>
      <c r="F2122" t="str">
        <f>INDEX('Bảng Giá'!$L$2:$L$64,MATCH(TRIM('References data'!E2122),'Bảng Giá'!$K$2:$K$64,0))</f>
        <v>Hồ Chí Minh</v>
      </c>
      <c r="G2122" t="str">
        <f t="shared" si="33"/>
        <v>Vùng 1-Hồ Chí Minh</v>
      </c>
      <c r="H2122" t="str">
        <f>INDEX('Bảng Giá'!$N$2:$N$46,MATCH('References data'!G2122,'Bảng Giá'!$Q$2:$Q$46,0))</f>
        <v>Nội Vùng</v>
      </c>
    </row>
    <row r="2123" spans="1:8" x14ac:dyDescent="0.25">
      <c r="A2123" s="12" t="s">
        <v>2933</v>
      </c>
      <c r="B2123" t="s">
        <v>2710</v>
      </c>
      <c r="C2123" s="45" t="str">
        <f>INDEX('Bảng Giá'!$L$2:$L$64,MATCH(TRIM('References data'!B2123),'Bảng Giá'!$K$2:$K$64,0))</f>
        <v>Vùng 2</v>
      </c>
      <c r="D2123" s="43" t="s">
        <v>2647</v>
      </c>
      <c r="E2123" t="s">
        <v>2648</v>
      </c>
      <c r="F2123" t="str">
        <f>INDEX('Bảng Giá'!$L$2:$L$64,MATCH(TRIM('References data'!E2123),'Bảng Giá'!$K$2:$K$64,0))</f>
        <v>Hồ Chí Minh</v>
      </c>
      <c r="G2123" t="str">
        <f t="shared" si="33"/>
        <v>Vùng 2-Hồ Chí Minh</v>
      </c>
      <c r="H2123" t="str">
        <f>INDEX('Bảng Giá'!$N$2:$N$46,MATCH('References data'!G2123,'Bảng Giá'!$Q$2:$Q$46,0))</f>
        <v>Liên Vùng</v>
      </c>
    </row>
    <row r="2124" spans="1:8" x14ac:dyDescent="0.25">
      <c r="A2124" s="12" t="s">
        <v>3012</v>
      </c>
      <c r="B2124" t="s">
        <v>2648</v>
      </c>
      <c r="C2124" s="45" t="str">
        <f>INDEX('Bảng Giá'!$L$2:$L$64,MATCH(TRIM('References data'!B2124),'Bảng Giá'!$K$2:$K$64,0))</f>
        <v>Hồ Chí Minh</v>
      </c>
      <c r="D2124" s="43" t="s">
        <v>3012</v>
      </c>
      <c r="E2124" t="s">
        <v>2648</v>
      </c>
      <c r="F2124" t="str">
        <f>INDEX('Bảng Giá'!$L$2:$L$64,MATCH(TRIM('References data'!E2124),'Bảng Giá'!$K$2:$K$64,0))</f>
        <v>Hồ Chí Minh</v>
      </c>
      <c r="G2124" t="str">
        <f t="shared" si="33"/>
        <v>Hồ Chí Minh-Hồ Chí Minh</v>
      </c>
      <c r="H2124" t="str">
        <f>INDEX('Bảng Giá'!$N$2:$N$46,MATCH('References data'!G2124,'Bảng Giá'!$Q$2:$Q$46,0))</f>
        <v>Nội Tỉnh</v>
      </c>
    </row>
    <row r="2125" spans="1:8" x14ac:dyDescent="0.25">
      <c r="A2125" s="12" t="s">
        <v>2782</v>
      </c>
      <c r="B2125" t="s">
        <v>2648</v>
      </c>
      <c r="C2125" s="45" t="str">
        <f>INDEX('Bảng Giá'!$L$2:$L$64,MATCH(TRIM('References data'!B2125),'Bảng Giá'!$K$2:$K$64,0))</f>
        <v>Hồ Chí Minh</v>
      </c>
      <c r="D2125" s="43" t="s">
        <v>2778</v>
      </c>
      <c r="E2125" t="s">
        <v>2648</v>
      </c>
      <c r="F2125" t="str">
        <f>INDEX('Bảng Giá'!$L$2:$L$64,MATCH(TRIM('References data'!E2125),'Bảng Giá'!$K$2:$K$64,0))</f>
        <v>Hồ Chí Minh</v>
      </c>
      <c r="G2125" t="str">
        <f t="shared" si="33"/>
        <v>Hồ Chí Minh-Hồ Chí Minh</v>
      </c>
      <c r="H2125" t="str">
        <f>INDEX('Bảng Giá'!$N$2:$N$46,MATCH('References data'!G2125,'Bảng Giá'!$Q$2:$Q$46,0))</f>
        <v>Nội Tỉnh</v>
      </c>
    </row>
    <row r="2126" spans="1:8" x14ac:dyDescent="0.25">
      <c r="A2126" s="12" t="s">
        <v>2754</v>
      </c>
      <c r="B2126" t="s">
        <v>2639</v>
      </c>
      <c r="C2126" s="45" t="str">
        <f>INDEX('Bảng Giá'!$L$2:$L$64,MATCH(TRIM('References data'!B2126),'Bảng Giá'!$K$2:$K$64,0))</f>
        <v>Hà Nội</v>
      </c>
      <c r="D2126" s="43" t="s">
        <v>2852</v>
      </c>
      <c r="E2126" t="s">
        <v>2735</v>
      </c>
      <c r="F2126" t="str">
        <f>INDEX('Bảng Giá'!$L$2:$L$64,MATCH(TRIM('References data'!E2126),'Bảng Giá'!$K$2:$K$64,0))</f>
        <v>Vùng 3</v>
      </c>
      <c r="G2126" t="str">
        <f t="shared" si="33"/>
        <v>Hà Nội-Vùng 3</v>
      </c>
      <c r="H2126" t="str">
        <f>INDEX('Bảng Giá'!$N$2:$N$46,MATCH('References data'!G2126,'Bảng Giá'!$Q$2:$Q$46,0))</f>
        <v>Nội Vùng</v>
      </c>
    </row>
    <row r="2127" spans="1:8" x14ac:dyDescent="0.25">
      <c r="A2127" s="12" t="s">
        <v>2843</v>
      </c>
      <c r="B2127" t="s">
        <v>2826</v>
      </c>
      <c r="C2127" s="45" t="str">
        <f>INDEX('Bảng Giá'!$L$2:$L$64,MATCH(TRIM('References data'!B2127),'Bảng Giá'!$K$2:$K$64,0))</f>
        <v>Vùng 3</v>
      </c>
      <c r="D2127" s="43" t="s">
        <v>2994</v>
      </c>
      <c r="E2127" t="s">
        <v>2639</v>
      </c>
      <c r="F2127" t="str">
        <f>INDEX('Bảng Giá'!$L$2:$L$64,MATCH(TRIM('References data'!E2127),'Bảng Giá'!$K$2:$K$64,0))</f>
        <v>Hà Nội</v>
      </c>
      <c r="G2127" t="str">
        <f t="shared" si="33"/>
        <v>Vùng 3-Hà Nội</v>
      </c>
      <c r="H2127" t="str">
        <f>INDEX('Bảng Giá'!$N$2:$N$46,MATCH('References data'!G2127,'Bảng Giá'!$Q$2:$Q$46,0))</f>
        <v>Nội Vùng</v>
      </c>
    </row>
    <row r="2128" spans="1:8" x14ac:dyDescent="0.25">
      <c r="A2128" s="12" t="s">
        <v>3020</v>
      </c>
      <c r="B2128" t="s">
        <v>2648</v>
      </c>
      <c r="C2128" s="45" t="str">
        <f>INDEX('Bảng Giá'!$L$2:$L$64,MATCH(TRIM('References data'!B2128),'Bảng Giá'!$K$2:$K$64,0))</f>
        <v>Hồ Chí Minh</v>
      </c>
      <c r="D2128" s="43" t="s">
        <v>2730</v>
      </c>
      <c r="E2128" t="s">
        <v>2648</v>
      </c>
      <c r="F2128" t="str">
        <f>INDEX('Bảng Giá'!$L$2:$L$64,MATCH(TRIM('References data'!E2128),'Bảng Giá'!$K$2:$K$64,0))</f>
        <v>Hồ Chí Minh</v>
      </c>
      <c r="G2128" t="str">
        <f t="shared" si="33"/>
        <v>Hồ Chí Minh-Hồ Chí Minh</v>
      </c>
      <c r="H2128" t="str">
        <f>INDEX('Bảng Giá'!$N$2:$N$46,MATCH('References data'!G2128,'Bảng Giá'!$Q$2:$Q$46,0))</f>
        <v>Nội Tỉnh</v>
      </c>
    </row>
    <row r="2129" spans="1:8" x14ac:dyDescent="0.25">
      <c r="A2129" s="12" t="s">
        <v>3046</v>
      </c>
      <c r="B2129" t="s">
        <v>2771</v>
      </c>
      <c r="C2129" s="45" t="str">
        <f>INDEX('Bảng Giá'!$L$2:$L$64,MATCH(TRIM('References data'!B2129),'Bảng Giá'!$K$2:$K$64,0))</f>
        <v>Vùng 3</v>
      </c>
      <c r="D2129" s="43" t="s">
        <v>2649</v>
      </c>
      <c r="E2129" t="s">
        <v>2639</v>
      </c>
      <c r="F2129" t="str">
        <f>INDEX('Bảng Giá'!$L$2:$L$64,MATCH(TRIM('References data'!E2129),'Bảng Giá'!$K$2:$K$64,0))</f>
        <v>Hà Nội</v>
      </c>
      <c r="G2129" t="str">
        <f t="shared" si="33"/>
        <v>Vùng 3-Hà Nội</v>
      </c>
      <c r="H2129" t="str">
        <f>INDEX('Bảng Giá'!$N$2:$N$46,MATCH('References data'!G2129,'Bảng Giá'!$Q$2:$Q$46,0))</f>
        <v>Nội Vùng</v>
      </c>
    </row>
    <row r="2130" spans="1:8" x14ac:dyDescent="0.25">
      <c r="A2130" s="12" t="s">
        <v>2688</v>
      </c>
      <c r="B2130" t="s">
        <v>2639</v>
      </c>
      <c r="C2130" s="45" t="str">
        <f>INDEX('Bảng Giá'!$L$2:$L$64,MATCH(TRIM('References data'!B2130),'Bảng Giá'!$K$2:$K$64,0))</f>
        <v>Hà Nội</v>
      </c>
      <c r="D2130" s="43" t="s">
        <v>2830</v>
      </c>
      <c r="E2130" t="s">
        <v>2658</v>
      </c>
      <c r="F2130" t="str">
        <f>INDEX('Bảng Giá'!$L$2:$L$64,MATCH(TRIM('References data'!E2130),'Bảng Giá'!$K$2:$K$64,0))</f>
        <v>Vùng 3</v>
      </c>
      <c r="G2130" t="str">
        <f t="shared" si="33"/>
        <v>Hà Nội-Vùng 3</v>
      </c>
      <c r="H2130" t="str">
        <f>INDEX('Bảng Giá'!$N$2:$N$46,MATCH('References data'!G2130,'Bảng Giá'!$Q$2:$Q$46,0))</f>
        <v>Nội Vùng</v>
      </c>
    </row>
    <row r="2131" spans="1:8" x14ac:dyDescent="0.25">
      <c r="A2131" s="12" t="s">
        <v>2723</v>
      </c>
      <c r="B2131" t="s">
        <v>2708</v>
      </c>
      <c r="C2131" s="45" t="str">
        <f>INDEX('Bảng Giá'!$L$2:$L$64,MATCH(TRIM('References data'!B2131),'Bảng Giá'!$K$2:$K$64,0))</f>
        <v>Vùng 1</v>
      </c>
      <c r="D2131" s="43" t="s">
        <v>2653</v>
      </c>
      <c r="E2131" t="s">
        <v>2648</v>
      </c>
      <c r="F2131" t="str">
        <f>INDEX('Bảng Giá'!$L$2:$L$64,MATCH(TRIM('References data'!E2131),'Bảng Giá'!$K$2:$K$64,0))</f>
        <v>Hồ Chí Minh</v>
      </c>
      <c r="G2131" t="str">
        <f t="shared" si="33"/>
        <v>Vùng 1-Hồ Chí Minh</v>
      </c>
      <c r="H2131" t="str">
        <f>INDEX('Bảng Giá'!$N$2:$N$46,MATCH('References data'!G2131,'Bảng Giá'!$Q$2:$Q$46,0))</f>
        <v>Nội Vùng</v>
      </c>
    </row>
    <row r="2132" spans="1:8" x14ac:dyDescent="0.25">
      <c r="A2132" s="12" t="s">
        <v>2955</v>
      </c>
      <c r="B2132" t="s">
        <v>2690</v>
      </c>
      <c r="C2132" s="45" t="str">
        <f>INDEX('Bảng Giá'!$L$2:$L$64,MATCH(TRIM('References data'!B2132),'Bảng Giá'!$K$2:$K$64,0))</f>
        <v>Vùng 1</v>
      </c>
      <c r="D2132" s="43" t="s">
        <v>2653</v>
      </c>
      <c r="E2132" t="s">
        <v>2648</v>
      </c>
      <c r="F2132" t="str">
        <f>INDEX('Bảng Giá'!$L$2:$L$64,MATCH(TRIM('References data'!E2132),'Bảng Giá'!$K$2:$K$64,0))</f>
        <v>Hồ Chí Minh</v>
      </c>
      <c r="G2132" t="str">
        <f t="shared" si="33"/>
        <v>Vùng 1-Hồ Chí Minh</v>
      </c>
      <c r="H2132" t="str">
        <f>INDEX('Bảng Giá'!$N$2:$N$46,MATCH('References data'!G2132,'Bảng Giá'!$Q$2:$Q$46,0))</f>
        <v>Nội Vùng</v>
      </c>
    </row>
    <row r="2133" spans="1:8" x14ac:dyDescent="0.25">
      <c r="A2133" s="12" t="s">
        <v>2978</v>
      </c>
      <c r="B2133" t="s">
        <v>2712</v>
      </c>
      <c r="C2133" s="45" t="str">
        <f>INDEX('Bảng Giá'!$L$2:$L$64,MATCH(TRIM('References data'!B2133),'Bảng Giá'!$K$2:$K$64,0))</f>
        <v>Vùng 1</v>
      </c>
      <c r="D2133" s="43" t="s">
        <v>2776</v>
      </c>
      <c r="E2133" t="s">
        <v>2648</v>
      </c>
      <c r="F2133" t="str">
        <f>INDEX('Bảng Giá'!$L$2:$L$64,MATCH(TRIM('References data'!E2133),'Bảng Giá'!$K$2:$K$64,0))</f>
        <v>Hồ Chí Minh</v>
      </c>
      <c r="G2133" t="str">
        <f t="shared" si="33"/>
        <v>Vùng 1-Hồ Chí Minh</v>
      </c>
      <c r="H2133" t="str">
        <f>INDEX('Bảng Giá'!$N$2:$N$46,MATCH('References data'!G2133,'Bảng Giá'!$Q$2:$Q$46,0))</f>
        <v>Nội Vùng</v>
      </c>
    </row>
    <row r="2134" spans="1:8" x14ac:dyDescent="0.25">
      <c r="A2134" s="12" t="s">
        <v>3012</v>
      </c>
      <c r="B2134" t="s">
        <v>2648</v>
      </c>
      <c r="C2134" s="45" t="str">
        <f>INDEX('Bảng Giá'!$L$2:$L$64,MATCH(TRIM('References data'!B2134),'Bảng Giá'!$K$2:$K$64,0))</f>
        <v>Hồ Chí Minh</v>
      </c>
      <c r="D2134" s="43" t="s">
        <v>2931</v>
      </c>
      <c r="E2134" t="s">
        <v>2932</v>
      </c>
      <c r="F2134" t="str">
        <f>INDEX('Bảng Giá'!$L$2:$L$64,MATCH(TRIM('References data'!E2134),'Bảng Giá'!$K$2:$K$64,0))</f>
        <v>Vùng 1</v>
      </c>
      <c r="G2134" t="str">
        <f t="shared" si="33"/>
        <v>Hồ Chí Minh-Vùng 1</v>
      </c>
      <c r="H2134" t="str">
        <f>INDEX('Bảng Giá'!$N$2:$N$46,MATCH('References data'!G2134,'Bảng Giá'!$Q$2:$Q$46,0))</f>
        <v>Nội Vùng</v>
      </c>
    </row>
    <row r="2135" spans="1:8" x14ac:dyDescent="0.25">
      <c r="A2135" s="12" t="s">
        <v>2852</v>
      </c>
      <c r="B2135" t="s">
        <v>2735</v>
      </c>
      <c r="C2135" s="45" t="str">
        <f>INDEX('Bảng Giá'!$L$2:$L$64,MATCH(TRIM('References data'!B2135),'Bảng Giá'!$K$2:$K$64,0))</f>
        <v>Vùng 3</v>
      </c>
      <c r="D2135" s="43" t="s">
        <v>2657</v>
      </c>
      <c r="E2135" t="s">
        <v>2658</v>
      </c>
      <c r="F2135" t="str">
        <f>INDEX('Bảng Giá'!$L$2:$L$64,MATCH(TRIM('References data'!E2135),'Bảng Giá'!$K$2:$K$64,0))</f>
        <v>Vùng 3</v>
      </c>
      <c r="G2135" t="str">
        <f t="shared" si="33"/>
        <v>Vùng 3-Vùng 3</v>
      </c>
      <c r="H2135" t="str">
        <f>INDEX('Bảng Giá'!$N$2:$N$46,MATCH('References data'!G2135,'Bảng Giá'!$Q$2:$Q$46,0))</f>
        <v>Nội Vùng Tỉnh</v>
      </c>
    </row>
    <row r="2136" spans="1:8" x14ac:dyDescent="0.25">
      <c r="A2136" s="12" t="s">
        <v>3019</v>
      </c>
      <c r="B2136" t="s">
        <v>2648</v>
      </c>
      <c r="C2136" s="45" t="str">
        <f>INDEX('Bảng Giá'!$L$2:$L$64,MATCH(TRIM('References data'!B2136),'Bảng Giá'!$K$2:$K$64,0))</f>
        <v>Hồ Chí Minh</v>
      </c>
      <c r="D2136" s="43" t="s">
        <v>2737</v>
      </c>
      <c r="E2136" t="s">
        <v>2648</v>
      </c>
      <c r="F2136" t="str">
        <f>INDEX('Bảng Giá'!$L$2:$L$64,MATCH(TRIM('References data'!E2136),'Bảng Giá'!$K$2:$K$64,0))</f>
        <v>Hồ Chí Minh</v>
      </c>
      <c r="G2136" t="str">
        <f t="shared" si="33"/>
        <v>Hồ Chí Minh-Hồ Chí Minh</v>
      </c>
      <c r="H2136" t="str">
        <f>INDEX('Bảng Giá'!$N$2:$N$46,MATCH('References data'!G2136,'Bảng Giá'!$Q$2:$Q$46,0))</f>
        <v>Nội Tỉnh</v>
      </c>
    </row>
    <row r="2137" spans="1:8" x14ac:dyDescent="0.25">
      <c r="A2137" s="12" t="s">
        <v>3047</v>
      </c>
      <c r="B2137" t="s">
        <v>2945</v>
      </c>
      <c r="C2137" s="45" t="str">
        <f>INDEX('Bảng Giá'!$L$2:$L$64,MATCH(TRIM('References data'!B2137),'Bảng Giá'!$K$2:$K$64,0))</f>
        <v>Vùng 1</v>
      </c>
      <c r="D2137" s="43" t="s">
        <v>2653</v>
      </c>
      <c r="E2137" t="s">
        <v>2648</v>
      </c>
      <c r="F2137" t="str">
        <f>INDEX('Bảng Giá'!$L$2:$L$64,MATCH(TRIM('References data'!E2137),'Bảng Giá'!$K$2:$K$64,0))</f>
        <v>Hồ Chí Minh</v>
      </c>
      <c r="G2137" t="str">
        <f t="shared" si="33"/>
        <v>Vùng 1-Hồ Chí Minh</v>
      </c>
      <c r="H2137" t="str">
        <f>INDEX('Bảng Giá'!$N$2:$N$46,MATCH('References data'!G2137,'Bảng Giá'!$Q$2:$Q$46,0))</f>
        <v>Nội Vùng</v>
      </c>
    </row>
    <row r="2138" spans="1:8" x14ac:dyDescent="0.25">
      <c r="A2138" s="12" t="s">
        <v>2951</v>
      </c>
      <c r="B2138" t="s">
        <v>2680</v>
      </c>
      <c r="C2138" s="45" t="str">
        <f>INDEX('Bảng Giá'!$L$2:$L$64,MATCH(TRIM('References data'!B2138),'Bảng Giá'!$K$2:$K$64,0))</f>
        <v>Vùng 1</v>
      </c>
      <c r="D2138" s="43" t="s">
        <v>2697</v>
      </c>
      <c r="E2138" t="s">
        <v>2686</v>
      </c>
      <c r="F2138" t="str">
        <f>INDEX('Bảng Giá'!$L$2:$L$64,MATCH(TRIM('References data'!E2138),'Bảng Giá'!$K$2:$K$64,0))</f>
        <v>Vùng 1</v>
      </c>
      <c r="G2138" t="str">
        <f t="shared" si="33"/>
        <v>Vùng 1-Vùng 1</v>
      </c>
      <c r="H2138" t="str">
        <f>INDEX('Bảng Giá'!$N$2:$N$46,MATCH('References data'!G2138,'Bảng Giá'!$Q$2:$Q$46,0))</f>
        <v>Nội Vùng Tỉnh</v>
      </c>
    </row>
    <row r="2139" spans="1:8" x14ac:dyDescent="0.25">
      <c r="A2139" s="12" t="s">
        <v>2688</v>
      </c>
      <c r="B2139" t="s">
        <v>2639</v>
      </c>
      <c r="C2139" s="45" t="str">
        <f>INDEX('Bảng Giá'!$L$2:$L$64,MATCH(TRIM('References data'!B2139),'Bảng Giá'!$K$2:$K$64,0))</f>
        <v>Hà Nội</v>
      </c>
      <c r="D2139" s="43" t="s">
        <v>2769</v>
      </c>
      <c r="E2139" t="s">
        <v>2663</v>
      </c>
      <c r="F2139" t="str">
        <f>INDEX('Bảng Giá'!$L$2:$L$64,MATCH(TRIM('References data'!E2139),'Bảng Giá'!$K$2:$K$64,0))</f>
        <v>Vùng 3</v>
      </c>
      <c r="G2139" t="str">
        <f t="shared" si="33"/>
        <v>Hà Nội-Vùng 3</v>
      </c>
      <c r="H2139" t="str">
        <f>INDEX('Bảng Giá'!$N$2:$N$46,MATCH('References data'!G2139,'Bảng Giá'!$Q$2:$Q$46,0))</f>
        <v>Nội Vùng</v>
      </c>
    </row>
    <row r="2140" spans="1:8" x14ac:dyDescent="0.25">
      <c r="A2140" s="12" t="s">
        <v>2713</v>
      </c>
      <c r="B2140" t="s">
        <v>2714</v>
      </c>
      <c r="C2140" s="45" t="str">
        <f>INDEX('Bảng Giá'!$L$2:$L$64,MATCH(TRIM('References data'!B2140),'Bảng Giá'!$K$2:$K$64,0))</f>
        <v>Vùng 3</v>
      </c>
      <c r="D2140" s="43" t="s">
        <v>3003</v>
      </c>
      <c r="E2140" t="s">
        <v>2639</v>
      </c>
      <c r="F2140" t="str">
        <f>INDEX('Bảng Giá'!$L$2:$L$64,MATCH(TRIM('References data'!E2140),'Bảng Giá'!$K$2:$K$64,0))</f>
        <v>Hà Nội</v>
      </c>
      <c r="G2140" t="str">
        <f t="shared" si="33"/>
        <v>Vùng 3-Hà Nội</v>
      </c>
      <c r="H2140" t="str">
        <f>INDEX('Bảng Giá'!$N$2:$N$46,MATCH('References data'!G2140,'Bảng Giá'!$Q$2:$Q$46,0))</f>
        <v>Nội Vùng</v>
      </c>
    </row>
    <row r="2141" spans="1:8" x14ac:dyDescent="0.25">
      <c r="A2141" s="12" t="s">
        <v>2654</v>
      </c>
      <c r="B2141" t="s">
        <v>2639</v>
      </c>
      <c r="C2141" s="45" t="str">
        <f>INDEX('Bảng Giá'!$L$2:$L$64,MATCH(TRIM('References data'!B2141),'Bảng Giá'!$K$2:$K$64,0))</f>
        <v>Hà Nội</v>
      </c>
      <c r="D2141" s="43" t="s">
        <v>2700</v>
      </c>
      <c r="E2141" t="s">
        <v>2639</v>
      </c>
      <c r="F2141" t="str">
        <f>INDEX('Bảng Giá'!$L$2:$L$64,MATCH(TRIM('References data'!E2141),'Bảng Giá'!$K$2:$K$64,0))</f>
        <v>Hà Nội</v>
      </c>
      <c r="G2141" t="str">
        <f t="shared" si="33"/>
        <v>Hà Nội-Hà Nội</v>
      </c>
      <c r="H2141" t="str">
        <f>INDEX('Bảng Giá'!$N$2:$N$46,MATCH('References data'!G2141,'Bảng Giá'!$Q$2:$Q$46,0))</f>
        <v>Nội Tỉnh</v>
      </c>
    </row>
    <row r="2142" spans="1:8" x14ac:dyDescent="0.25">
      <c r="A2142" s="12" t="s">
        <v>2897</v>
      </c>
      <c r="B2142" t="s">
        <v>2828</v>
      </c>
      <c r="C2142" s="45" t="str">
        <f>INDEX('Bảng Giá'!$L$2:$L$64,MATCH(TRIM('References data'!B2142),'Bảng Giá'!$K$2:$K$64,0))</f>
        <v>Vùng 3</v>
      </c>
      <c r="D2142" s="43" t="s">
        <v>2753</v>
      </c>
      <c r="E2142" t="s">
        <v>2639</v>
      </c>
      <c r="F2142" t="str">
        <f>INDEX('Bảng Giá'!$L$2:$L$64,MATCH(TRIM('References data'!E2142),'Bảng Giá'!$K$2:$K$64,0))</f>
        <v>Hà Nội</v>
      </c>
      <c r="G2142" t="str">
        <f t="shared" si="33"/>
        <v>Vùng 3-Hà Nội</v>
      </c>
      <c r="H2142" t="str">
        <f>INDEX('Bảng Giá'!$N$2:$N$46,MATCH('References data'!G2142,'Bảng Giá'!$Q$2:$Q$46,0))</f>
        <v>Nội Vùng</v>
      </c>
    </row>
    <row r="2143" spans="1:8" x14ac:dyDescent="0.25">
      <c r="A2143" s="12" t="s">
        <v>2753</v>
      </c>
      <c r="B2143" t="s">
        <v>2639</v>
      </c>
      <c r="C2143" s="45" t="str">
        <f>INDEX('Bảng Giá'!$L$2:$L$64,MATCH(TRIM('References data'!B2143),'Bảng Giá'!$K$2:$K$64,0))</f>
        <v>Hà Nội</v>
      </c>
      <c r="D2143" s="43" t="s">
        <v>2765</v>
      </c>
      <c r="E2143" t="s">
        <v>2658</v>
      </c>
      <c r="F2143" t="str">
        <f>INDEX('Bảng Giá'!$L$2:$L$64,MATCH(TRIM('References data'!E2143),'Bảng Giá'!$K$2:$K$64,0))</f>
        <v>Vùng 3</v>
      </c>
      <c r="G2143" t="str">
        <f t="shared" si="33"/>
        <v>Hà Nội-Vùng 3</v>
      </c>
      <c r="H2143" t="str">
        <f>INDEX('Bảng Giá'!$N$2:$N$46,MATCH('References data'!G2143,'Bảng Giá'!$Q$2:$Q$46,0))</f>
        <v>Nội Vùng</v>
      </c>
    </row>
    <row r="2144" spans="1:8" x14ac:dyDescent="0.25">
      <c r="A2144" s="12" t="s">
        <v>2640</v>
      </c>
      <c r="B2144" t="s">
        <v>2639</v>
      </c>
      <c r="C2144" s="45" t="str">
        <f>INDEX('Bảng Giá'!$L$2:$L$64,MATCH(TRIM('References data'!B2144),'Bảng Giá'!$K$2:$K$64,0))</f>
        <v>Hà Nội</v>
      </c>
      <c r="D2144" s="43" t="s">
        <v>2649</v>
      </c>
      <c r="E2144" t="s">
        <v>2639</v>
      </c>
      <c r="F2144" t="str">
        <f>INDEX('Bảng Giá'!$L$2:$L$64,MATCH(TRIM('References data'!E2144),'Bảng Giá'!$K$2:$K$64,0))</f>
        <v>Hà Nội</v>
      </c>
      <c r="G2144" t="str">
        <f t="shared" si="33"/>
        <v>Hà Nội-Hà Nội</v>
      </c>
      <c r="H2144" t="str">
        <f>INDEX('Bảng Giá'!$N$2:$N$46,MATCH('References data'!G2144,'Bảng Giá'!$Q$2:$Q$46,0))</f>
        <v>Nội Tỉnh</v>
      </c>
    </row>
    <row r="2145" spans="1:8" x14ac:dyDescent="0.25">
      <c r="A2145" s="12" t="s">
        <v>3048</v>
      </c>
      <c r="B2145" t="s">
        <v>2771</v>
      </c>
      <c r="C2145" s="45" t="str">
        <f>INDEX('Bảng Giá'!$L$2:$L$64,MATCH(TRIM('References data'!B2145),'Bảng Giá'!$K$2:$K$64,0))</f>
        <v>Vùng 3</v>
      </c>
      <c r="D2145" s="43" t="s">
        <v>2657</v>
      </c>
      <c r="E2145" t="s">
        <v>2658</v>
      </c>
      <c r="F2145" t="str">
        <f>INDEX('Bảng Giá'!$L$2:$L$64,MATCH(TRIM('References data'!E2145),'Bảng Giá'!$K$2:$K$64,0))</f>
        <v>Vùng 3</v>
      </c>
      <c r="G2145" t="str">
        <f t="shared" si="33"/>
        <v>Vùng 3-Vùng 3</v>
      </c>
      <c r="H2145" t="str">
        <f>INDEX('Bảng Giá'!$N$2:$N$46,MATCH('References data'!G2145,'Bảng Giá'!$Q$2:$Q$46,0))</f>
        <v>Nội Vùng Tỉnh</v>
      </c>
    </row>
    <row r="2146" spans="1:8" x14ac:dyDescent="0.25">
      <c r="A2146" s="12" t="s">
        <v>2975</v>
      </c>
      <c r="B2146" t="s">
        <v>2680</v>
      </c>
      <c r="C2146" s="45" t="str">
        <f>INDEX('Bảng Giá'!$L$2:$L$64,MATCH(TRIM('References data'!B2146),'Bảng Giá'!$K$2:$K$64,0))</f>
        <v>Vùng 1</v>
      </c>
      <c r="D2146" s="43" t="s">
        <v>2722</v>
      </c>
      <c r="E2146" t="s">
        <v>2648</v>
      </c>
      <c r="F2146" t="str">
        <f>INDEX('Bảng Giá'!$L$2:$L$64,MATCH(TRIM('References data'!E2146),'Bảng Giá'!$K$2:$K$64,0))</f>
        <v>Hồ Chí Minh</v>
      </c>
      <c r="G2146" t="str">
        <f t="shared" si="33"/>
        <v>Vùng 1-Hồ Chí Minh</v>
      </c>
      <c r="H2146" t="str">
        <f>INDEX('Bảng Giá'!$N$2:$N$46,MATCH('References data'!G2146,'Bảng Giá'!$Q$2:$Q$46,0))</f>
        <v>Nội Vùng</v>
      </c>
    </row>
    <row r="2147" spans="1:8" x14ac:dyDescent="0.25">
      <c r="A2147" s="12" t="s">
        <v>2653</v>
      </c>
      <c r="B2147" t="s">
        <v>2648</v>
      </c>
      <c r="C2147" s="45" t="str">
        <f>INDEX('Bảng Giá'!$L$2:$L$64,MATCH(TRIM('References data'!B2147),'Bảng Giá'!$K$2:$K$64,0))</f>
        <v>Hồ Chí Minh</v>
      </c>
      <c r="D2147" s="43" t="s">
        <v>2659</v>
      </c>
      <c r="E2147" t="s">
        <v>2648</v>
      </c>
      <c r="F2147" t="str">
        <f>INDEX('Bảng Giá'!$L$2:$L$64,MATCH(TRIM('References data'!E2147),'Bảng Giá'!$K$2:$K$64,0))</f>
        <v>Hồ Chí Minh</v>
      </c>
      <c r="G2147" t="str">
        <f t="shared" si="33"/>
        <v>Hồ Chí Minh-Hồ Chí Minh</v>
      </c>
      <c r="H2147" t="str">
        <f>INDEX('Bảng Giá'!$N$2:$N$46,MATCH('References data'!G2147,'Bảng Giá'!$Q$2:$Q$46,0))</f>
        <v>Nội Tỉnh</v>
      </c>
    </row>
    <row r="2148" spans="1:8" x14ac:dyDescent="0.25">
      <c r="A2148" s="12" t="s">
        <v>3016</v>
      </c>
      <c r="B2148" t="s">
        <v>2648</v>
      </c>
      <c r="C2148" s="45" t="str">
        <f>INDEX('Bảng Giá'!$L$2:$L$64,MATCH(TRIM('References data'!B2148),'Bảng Giá'!$K$2:$K$64,0))</f>
        <v>Hồ Chí Minh</v>
      </c>
      <c r="D2148" s="43" t="s">
        <v>3020</v>
      </c>
      <c r="E2148" t="s">
        <v>2648</v>
      </c>
      <c r="F2148" t="str">
        <f>INDEX('Bảng Giá'!$L$2:$L$64,MATCH(TRIM('References data'!E2148),'Bảng Giá'!$K$2:$K$64,0))</f>
        <v>Hồ Chí Minh</v>
      </c>
      <c r="G2148" t="str">
        <f t="shared" si="33"/>
        <v>Hồ Chí Minh-Hồ Chí Minh</v>
      </c>
      <c r="H2148" t="str">
        <f>INDEX('Bảng Giá'!$N$2:$N$46,MATCH('References data'!G2148,'Bảng Giá'!$Q$2:$Q$46,0))</f>
        <v>Nội Tỉnh</v>
      </c>
    </row>
    <row r="2149" spans="1:8" x14ac:dyDescent="0.25">
      <c r="A2149" s="12" t="s">
        <v>3049</v>
      </c>
      <c r="B2149" t="s">
        <v>2850</v>
      </c>
      <c r="C2149" s="45" t="str">
        <f>INDEX('Bảng Giá'!$L$2:$L$64,MATCH(TRIM('References data'!B2149),'Bảng Giá'!$K$2:$K$64,0))</f>
        <v>Vùng 3</v>
      </c>
      <c r="D2149" s="43" t="s">
        <v>2649</v>
      </c>
      <c r="E2149" t="s">
        <v>2639</v>
      </c>
      <c r="F2149" t="str">
        <f>INDEX('Bảng Giá'!$L$2:$L$64,MATCH(TRIM('References data'!E2149),'Bảng Giá'!$K$2:$K$64,0))</f>
        <v>Hà Nội</v>
      </c>
      <c r="G2149" t="str">
        <f t="shared" si="33"/>
        <v>Vùng 3-Hà Nội</v>
      </c>
      <c r="H2149" t="str">
        <f>INDEX('Bảng Giá'!$N$2:$N$46,MATCH('References data'!G2149,'Bảng Giá'!$Q$2:$Q$46,0))</f>
        <v>Nội Vùng</v>
      </c>
    </row>
    <row r="2150" spans="1:8" x14ac:dyDescent="0.25">
      <c r="A2150" s="12" t="s">
        <v>2996</v>
      </c>
      <c r="B2150" t="s">
        <v>2639</v>
      </c>
      <c r="C2150" s="45" t="str">
        <f>INDEX('Bảng Giá'!$L$2:$L$64,MATCH(TRIM('References data'!B2150),'Bảng Giá'!$K$2:$K$64,0))</f>
        <v>Hà Nội</v>
      </c>
      <c r="D2150" s="43" t="s">
        <v>2895</v>
      </c>
      <c r="E2150" t="s">
        <v>2714</v>
      </c>
      <c r="F2150" t="str">
        <f>INDEX('Bảng Giá'!$L$2:$L$64,MATCH(TRIM('References data'!E2150),'Bảng Giá'!$K$2:$K$64,0))</f>
        <v>Vùng 3</v>
      </c>
      <c r="G2150" t="str">
        <f t="shared" si="33"/>
        <v>Hà Nội-Vùng 3</v>
      </c>
      <c r="H2150" t="str">
        <f>INDEX('Bảng Giá'!$N$2:$N$46,MATCH('References data'!G2150,'Bảng Giá'!$Q$2:$Q$46,0))</f>
        <v>Nội Vùng</v>
      </c>
    </row>
    <row r="2151" spans="1:8" x14ac:dyDescent="0.25">
      <c r="A2151" s="12" t="s">
        <v>2706</v>
      </c>
      <c r="B2151" t="s">
        <v>2639</v>
      </c>
      <c r="C2151" s="45" t="str">
        <f>INDEX('Bảng Giá'!$L$2:$L$64,MATCH(TRIM('References data'!B2151),'Bảng Giá'!$K$2:$K$64,0))</f>
        <v>Hà Nội</v>
      </c>
      <c r="D2151" s="43" t="s">
        <v>2638</v>
      </c>
      <c r="E2151" t="s">
        <v>2639</v>
      </c>
      <c r="F2151" t="str">
        <f>INDEX('Bảng Giá'!$L$2:$L$64,MATCH(TRIM('References data'!E2151),'Bảng Giá'!$K$2:$K$64,0))</f>
        <v>Hà Nội</v>
      </c>
      <c r="G2151" t="str">
        <f t="shared" si="33"/>
        <v>Hà Nội-Hà Nội</v>
      </c>
      <c r="H2151" t="str">
        <f>INDEX('Bảng Giá'!$N$2:$N$46,MATCH('References data'!G2151,'Bảng Giá'!$Q$2:$Q$46,0))</f>
        <v>Nội Tỉnh</v>
      </c>
    </row>
    <row r="2152" spans="1:8" x14ac:dyDescent="0.25">
      <c r="A2152" s="12" t="s">
        <v>2638</v>
      </c>
      <c r="B2152" t="s">
        <v>2639</v>
      </c>
      <c r="C2152" s="45" t="str">
        <f>INDEX('Bảng Giá'!$L$2:$L$64,MATCH(TRIM('References data'!B2152),'Bảng Giá'!$K$2:$K$64,0))</f>
        <v>Hà Nội</v>
      </c>
      <c r="D2152" s="43" t="s">
        <v>2700</v>
      </c>
      <c r="E2152" t="s">
        <v>2639</v>
      </c>
      <c r="F2152" t="str">
        <f>INDEX('Bảng Giá'!$L$2:$L$64,MATCH(TRIM('References data'!E2152),'Bảng Giá'!$K$2:$K$64,0))</f>
        <v>Hà Nội</v>
      </c>
      <c r="G2152" t="str">
        <f t="shared" si="33"/>
        <v>Hà Nội-Hà Nội</v>
      </c>
      <c r="H2152" t="str">
        <f>INDEX('Bảng Giá'!$N$2:$N$46,MATCH('References data'!G2152,'Bảng Giá'!$Q$2:$Q$46,0))</f>
        <v>Nội Tỉnh</v>
      </c>
    </row>
    <row r="2153" spans="1:8" x14ac:dyDescent="0.25">
      <c r="A2153" s="12" t="s">
        <v>2936</v>
      </c>
      <c r="B2153" t="s">
        <v>2686</v>
      </c>
      <c r="C2153" s="45" t="str">
        <f>INDEX('Bảng Giá'!$L$2:$L$64,MATCH(TRIM('References data'!B2153),'Bảng Giá'!$K$2:$K$64,0))</f>
        <v>Vùng 1</v>
      </c>
      <c r="D2153" s="43" t="s">
        <v>3019</v>
      </c>
      <c r="E2153" t="s">
        <v>2648</v>
      </c>
      <c r="F2153" t="str">
        <f>INDEX('Bảng Giá'!$L$2:$L$64,MATCH(TRIM('References data'!E2153),'Bảng Giá'!$K$2:$K$64,0))</f>
        <v>Hồ Chí Minh</v>
      </c>
      <c r="G2153" t="str">
        <f t="shared" si="33"/>
        <v>Vùng 1-Hồ Chí Minh</v>
      </c>
      <c r="H2153" t="str">
        <f>INDEX('Bảng Giá'!$N$2:$N$46,MATCH('References data'!G2153,'Bảng Giá'!$Q$2:$Q$46,0))</f>
        <v>Nội Vùng</v>
      </c>
    </row>
    <row r="2154" spans="1:8" x14ac:dyDescent="0.25">
      <c r="A2154" s="12" t="s">
        <v>3050</v>
      </c>
      <c r="B2154" t="s">
        <v>2764</v>
      </c>
      <c r="C2154" s="45" t="str">
        <f>INDEX('Bảng Giá'!$L$2:$L$64,MATCH(TRIM('References data'!B2154),'Bảng Giá'!$K$2:$K$64,0))</f>
        <v>Vùng 3</v>
      </c>
      <c r="D2154" s="43" t="s">
        <v>3003</v>
      </c>
      <c r="E2154" t="s">
        <v>2639</v>
      </c>
      <c r="F2154" t="str">
        <f>INDEX('Bảng Giá'!$L$2:$L$64,MATCH(TRIM('References data'!E2154),'Bảng Giá'!$K$2:$K$64,0))</f>
        <v>Hà Nội</v>
      </c>
      <c r="G2154" t="str">
        <f t="shared" si="33"/>
        <v>Vùng 3-Hà Nội</v>
      </c>
      <c r="H2154" t="str">
        <f>INDEX('Bảng Giá'!$N$2:$N$46,MATCH('References data'!G2154,'Bảng Giá'!$Q$2:$Q$46,0))</f>
        <v>Nội Vùng</v>
      </c>
    </row>
    <row r="2155" spans="1:8" x14ac:dyDescent="0.25">
      <c r="A2155" s="12" t="s">
        <v>3032</v>
      </c>
      <c r="B2155" t="s">
        <v>2872</v>
      </c>
      <c r="C2155" s="45" t="str">
        <f>INDEX('Bảng Giá'!$L$2:$L$64,MATCH(TRIM('References data'!B2155),'Bảng Giá'!$K$2:$K$64,0))</f>
        <v>Vùng 3</v>
      </c>
      <c r="D2155" s="43" t="s">
        <v>2871</v>
      </c>
      <c r="E2155" t="s">
        <v>2872</v>
      </c>
      <c r="F2155" t="str">
        <f>INDEX('Bảng Giá'!$L$2:$L$64,MATCH(TRIM('References data'!E2155),'Bảng Giá'!$K$2:$K$64,0))</f>
        <v>Vùng 3</v>
      </c>
      <c r="G2155" t="str">
        <f t="shared" si="33"/>
        <v>Vùng 3-Vùng 3</v>
      </c>
      <c r="H2155" t="str">
        <f>INDEX('Bảng Giá'!$N$2:$N$46,MATCH('References data'!G2155,'Bảng Giá'!$Q$2:$Q$46,0))</f>
        <v>Nội Vùng Tỉnh</v>
      </c>
    </row>
    <row r="2156" spans="1:8" x14ac:dyDescent="0.25">
      <c r="A2156" s="12" t="s">
        <v>3014</v>
      </c>
      <c r="B2156" t="s">
        <v>2648</v>
      </c>
      <c r="C2156" s="45" t="str">
        <f>INDEX('Bảng Giá'!$L$2:$L$64,MATCH(TRIM('References data'!B2156),'Bảng Giá'!$K$2:$K$64,0))</f>
        <v>Hồ Chí Minh</v>
      </c>
      <c r="D2156" s="43" t="s">
        <v>2653</v>
      </c>
      <c r="E2156" t="s">
        <v>2648</v>
      </c>
      <c r="F2156" t="str">
        <f>INDEX('Bảng Giá'!$L$2:$L$64,MATCH(TRIM('References data'!E2156),'Bảng Giá'!$K$2:$K$64,0))</f>
        <v>Hồ Chí Minh</v>
      </c>
      <c r="G2156" t="str">
        <f t="shared" si="33"/>
        <v>Hồ Chí Minh-Hồ Chí Minh</v>
      </c>
      <c r="H2156" t="str">
        <f>INDEX('Bảng Giá'!$N$2:$N$46,MATCH('References data'!G2156,'Bảng Giá'!$Q$2:$Q$46,0))</f>
        <v>Nội Tỉnh</v>
      </c>
    </row>
    <row r="2157" spans="1:8" x14ac:dyDescent="0.25">
      <c r="A2157" s="12" t="s">
        <v>2994</v>
      </c>
      <c r="B2157" t="s">
        <v>2639</v>
      </c>
      <c r="C2157" s="45" t="str">
        <f>INDEX('Bảng Giá'!$L$2:$L$64,MATCH(TRIM('References data'!B2157),'Bảng Giá'!$K$2:$K$64,0))</f>
        <v>Hà Nội</v>
      </c>
      <c r="D2157" s="43" t="s">
        <v>2700</v>
      </c>
      <c r="E2157" t="s">
        <v>2639</v>
      </c>
      <c r="F2157" t="str">
        <f>INDEX('Bảng Giá'!$L$2:$L$64,MATCH(TRIM('References data'!E2157),'Bảng Giá'!$K$2:$K$64,0))</f>
        <v>Hà Nội</v>
      </c>
      <c r="G2157" t="str">
        <f t="shared" si="33"/>
        <v>Hà Nội-Hà Nội</v>
      </c>
      <c r="H2157" t="str">
        <f>INDEX('Bảng Giá'!$N$2:$N$46,MATCH('References data'!G2157,'Bảng Giá'!$Q$2:$Q$46,0))</f>
        <v>Nội Tỉnh</v>
      </c>
    </row>
    <row r="2158" spans="1:8" x14ac:dyDescent="0.25">
      <c r="A2158" s="12" t="s">
        <v>2968</v>
      </c>
      <c r="B2158" t="s">
        <v>2644</v>
      </c>
      <c r="C2158" s="45" t="str">
        <f>INDEX('Bảng Giá'!$L$2:$L$64,MATCH(TRIM('References data'!B2158),'Bảng Giá'!$K$2:$K$64,0))</f>
        <v>Vùng 1</v>
      </c>
      <c r="D2158" s="43" t="s">
        <v>2653</v>
      </c>
      <c r="E2158" t="s">
        <v>2648</v>
      </c>
      <c r="F2158" t="str">
        <f>INDEX('Bảng Giá'!$L$2:$L$64,MATCH(TRIM('References data'!E2158),'Bảng Giá'!$K$2:$K$64,0))</f>
        <v>Hồ Chí Minh</v>
      </c>
      <c r="G2158" t="str">
        <f t="shared" si="33"/>
        <v>Vùng 1-Hồ Chí Minh</v>
      </c>
      <c r="H2158" t="str">
        <f>INDEX('Bảng Giá'!$N$2:$N$46,MATCH('References data'!G2158,'Bảng Giá'!$Q$2:$Q$46,0))</f>
        <v>Nội Vùng</v>
      </c>
    </row>
    <row r="2159" spans="1:8" x14ac:dyDescent="0.25">
      <c r="A2159" s="12" t="s">
        <v>2653</v>
      </c>
      <c r="B2159" t="s">
        <v>2648</v>
      </c>
      <c r="C2159" s="45" t="str">
        <f>INDEX('Bảng Giá'!$L$2:$L$64,MATCH(TRIM('References data'!B2159),'Bảng Giá'!$K$2:$K$64,0))</f>
        <v>Hồ Chí Minh</v>
      </c>
      <c r="D2159" s="43" t="s">
        <v>2653</v>
      </c>
      <c r="E2159" t="s">
        <v>2648</v>
      </c>
      <c r="F2159" t="str">
        <f>INDEX('Bảng Giá'!$L$2:$L$64,MATCH(TRIM('References data'!E2159),'Bảng Giá'!$K$2:$K$64,0))</f>
        <v>Hồ Chí Minh</v>
      </c>
      <c r="G2159" t="str">
        <f t="shared" si="33"/>
        <v>Hồ Chí Minh-Hồ Chí Minh</v>
      </c>
      <c r="H2159" t="str">
        <f>INDEX('Bảng Giá'!$N$2:$N$46,MATCH('References data'!G2159,'Bảng Giá'!$Q$2:$Q$46,0))</f>
        <v>Nội Tỉnh</v>
      </c>
    </row>
    <row r="2160" spans="1:8" x14ac:dyDescent="0.25">
      <c r="A2160" s="12" t="s">
        <v>2782</v>
      </c>
      <c r="B2160" t="s">
        <v>2648</v>
      </c>
      <c r="C2160" s="45" t="str">
        <f>INDEX('Bảng Giá'!$L$2:$L$64,MATCH(TRIM('References data'!B2160),'Bảng Giá'!$K$2:$K$64,0))</f>
        <v>Hồ Chí Minh</v>
      </c>
      <c r="D2160" s="43" t="s">
        <v>2936</v>
      </c>
      <c r="E2160" t="s">
        <v>2686</v>
      </c>
      <c r="F2160" t="str">
        <f>INDEX('Bảng Giá'!$L$2:$L$64,MATCH(TRIM('References data'!E2160),'Bảng Giá'!$K$2:$K$64,0))</f>
        <v>Vùng 1</v>
      </c>
      <c r="G2160" t="str">
        <f t="shared" si="33"/>
        <v>Hồ Chí Minh-Vùng 1</v>
      </c>
      <c r="H2160" t="str">
        <f>INDEX('Bảng Giá'!$N$2:$N$46,MATCH('References data'!G2160,'Bảng Giá'!$Q$2:$Q$46,0))</f>
        <v>Nội Vùng</v>
      </c>
    </row>
    <row r="2161" spans="1:8" x14ac:dyDescent="0.25">
      <c r="A2161" s="12" t="s">
        <v>2867</v>
      </c>
      <c r="B2161" t="s">
        <v>2721</v>
      </c>
      <c r="C2161" s="45" t="str">
        <f>INDEX('Bảng Giá'!$L$2:$L$64,MATCH(TRIM('References data'!B2161),'Bảng Giá'!$K$2:$K$64,0))</f>
        <v>Vùng 3</v>
      </c>
      <c r="D2161" s="43" t="s">
        <v>2654</v>
      </c>
      <c r="E2161" t="s">
        <v>2639</v>
      </c>
      <c r="F2161" t="str">
        <f>INDEX('Bảng Giá'!$L$2:$L$64,MATCH(TRIM('References data'!E2161),'Bảng Giá'!$K$2:$K$64,0))</f>
        <v>Hà Nội</v>
      </c>
      <c r="G2161" t="str">
        <f t="shared" si="33"/>
        <v>Vùng 3-Hà Nội</v>
      </c>
      <c r="H2161" t="str">
        <f>INDEX('Bảng Giá'!$N$2:$N$46,MATCH('References data'!G2161,'Bảng Giá'!$Q$2:$Q$46,0))</f>
        <v>Nội Vùng</v>
      </c>
    </row>
    <row r="2162" spans="1:8" x14ac:dyDescent="0.25">
      <c r="A2162" s="12" t="s">
        <v>3051</v>
      </c>
      <c r="B2162" t="s">
        <v>2669</v>
      </c>
      <c r="C2162" s="45" t="str">
        <f>INDEX('Bảng Giá'!$L$2:$L$64,MATCH(TRIM('References data'!B2162),'Bảng Giá'!$K$2:$K$64,0))</f>
        <v>Vùng 2</v>
      </c>
      <c r="D2162" s="43" t="s">
        <v>2722</v>
      </c>
      <c r="E2162" t="s">
        <v>2648</v>
      </c>
      <c r="F2162" t="str">
        <f>INDEX('Bảng Giá'!$L$2:$L$64,MATCH(TRIM('References data'!E2162),'Bảng Giá'!$K$2:$K$64,0))</f>
        <v>Hồ Chí Minh</v>
      </c>
      <c r="G2162" t="str">
        <f t="shared" si="33"/>
        <v>Vùng 2-Hồ Chí Minh</v>
      </c>
      <c r="H2162" t="str">
        <f>INDEX('Bảng Giá'!$N$2:$N$46,MATCH('References data'!G2162,'Bảng Giá'!$Q$2:$Q$46,0))</f>
        <v>Liên Vùng</v>
      </c>
    </row>
    <row r="2163" spans="1:8" x14ac:dyDescent="0.25">
      <c r="A2163" s="12" t="s">
        <v>3019</v>
      </c>
      <c r="B2163" t="s">
        <v>2648</v>
      </c>
      <c r="C2163" s="45" t="str">
        <f>INDEX('Bảng Giá'!$L$2:$L$64,MATCH(TRIM('References data'!B2163),'Bảng Giá'!$K$2:$K$64,0))</f>
        <v>Hồ Chí Minh</v>
      </c>
      <c r="D2163" s="43" t="s">
        <v>2653</v>
      </c>
      <c r="E2163" t="s">
        <v>2648</v>
      </c>
      <c r="F2163" t="str">
        <f>INDEX('Bảng Giá'!$L$2:$L$64,MATCH(TRIM('References data'!E2163),'Bảng Giá'!$K$2:$K$64,0))</f>
        <v>Hồ Chí Minh</v>
      </c>
      <c r="G2163" t="str">
        <f t="shared" si="33"/>
        <v>Hồ Chí Minh-Hồ Chí Minh</v>
      </c>
      <c r="H2163" t="str">
        <f>INDEX('Bảng Giá'!$N$2:$N$46,MATCH('References data'!G2163,'Bảng Giá'!$Q$2:$Q$46,0))</f>
        <v>Nội Tỉnh</v>
      </c>
    </row>
    <row r="2164" spans="1:8" x14ac:dyDescent="0.25">
      <c r="A2164" s="12" t="s">
        <v>2999</v>
      </c>
      <c r="B2164" t="s">
        <v>2639</v>
      </c>
      <c r="C2164" s="45" t="str">
        <f>INDEX('Bảng Giá'!$L$2:$L$64,MATCH(TRIM('References data'!B2164),'Bảng Giá'!$K$2:$K$64,0))</f>
        <v>Hà Nội</v>
      </c>
      <c r="D2164" s="43" t="s">
        <v>2700</v>
      </c>
      <c r="E2164" t="s">
        <v>2639</v>
      </c>
      <c r="F2164" t="str">
        <f>INDEX('Bảng Giá'!$L$2:$L$64,MATCH(TRIM('References data'!E2164),'Bảng Giá'!$K$2:$K$64,0))</f>
        <v>Hà Nội</v>
      </c>
      <c r="G2164" t="str">
        <f t="shared" si="33"/>
        <v>Hà Nội-Hà Nội</v>
      </c>
      <c r="H2164" t="str">
        <f>INDEX('Bảng Giá'!$N$2:$N$46,MATCH('References data'!G2164,'Bảng Giá'!$Q$2:$Q$46,0))</f>
        <v>Nội Tỉnh</v>
      </c>
    </row>
    <row r="2165" spans="1:8" x14ac:dyDescent="0.25">
      <c r="A2165" s="12" t="s">
        <v>3052</v>
      </c>
      <c r="B2165" t="s">
        <v>2850</v>
      </c>
      <c r="C2165" s="45" t="str">
        <f>INDEX('Bảng Giá'!$L$2:$L$64,MATCH(TRIM('References data'!B2165),'Bảng Giá'!$K$2:$K$64,0))</f>
        <v>Vùng 3</v>
      </c>
      <c r="D2165" s="43" t="s">
        <v>2654</v>
      </c>
      <c r="E2165" t="s">
        <v>2639</v>
      </c>
      <c r="F2165" t="str">
        <f>INDEX('Bảng Giá'!$L$2:$L$64,MATCH(TRIM('References data'!E2165),'Bảng Giá'!$K$2:$K$64,0))</f>
        <v>Hà Nội</v>
      </c>
      <c r="G2165" t="str">
        <f t="shared" si="33"/>
        <v>Vùng 3-Hà Nội</v>
      </c>
      <c r="H2165" t="str">
        <f>INDEX('Bảng Giá'!$N$2:$N$46,MATCH('References data'!G2165,'Bảng Giá'!$Q$2:$Q$46,0))</f>
        <v>Nội Vùng</v>
      </c>
    </row>
    <row r="2166" spans="1:8" x14ac:dyDescent="0.25">
      <c r="A2166" s="12" t="s">
        <v>2867</v>
      </c>
      <c r="B2166" t="s">
        <v>2721</v>
      </c>
      <c r="C2166" s="45" t="str">
        <f>INDEX('Bảng Giá'!$L$2:$L$64,MATCH(TRIM('References data'!B2166),'Bảng Giá'!$K$2:$K$64,0))</f>
        <v>Vùng 3</v>
      </c>
      <c r="D2166" s="43" t="s">
        <v>2754</v>
      </c>
      <c r="E2166" t="s">
        <v>2639</v>
      </c>
      <c r="F2166" t="str">
        <f>INDEX('Bảng Giá'!$L$2:$L$64,MATCH(TRIM('References data'!E2166),'Bảng Giá'!$K$2:$K$64,0))</f>
        <v>Hà Nội</v>
      </c>
      <c r="G2166" t="str">
        <f t="shared" si="33"/>
        <v>Vùng 3-Hà Nội</v>
      </c>
      <c r="H2166" t="str">
        <f>INDEX('Bảng Giá'!$N$2:$N$46,MATCH('References data'!G2166,'Bảng Giá'!$Q$2:$Q$46,0))</f>
        <v>Nội Vùng</v>
      </c>
    </row>
    <row r="2167" spans="1:8" x14ac:dyDescent="0.25">
      <c r="A2167" s="12" t="s">
        <v>2829</v>
      </c>
      <c r="B2167" t="s">
        <v>2699</v>
      </c>
      <c r="C2167" s="45" t="str">
        <f>INDEX('Bảng Giá'!$L$2:$L$64,MATCH(TRIM('References data'!B2167),'Bảng Giá'!$K$2:$K$64,0))</f>
        <v>Vùng 3</v>
      </c>
      <c r="D2167" s="43" t="s">
        <v>2761</v>
      </c>
      <c r="E2167" t="s">
        <v>2639</v>
      </c>
      <c r="F2167" t="str">
        <f>INDEX('Bảng Giá'!$L$2:$L$64,MATCH(TRIM('References data'!E2167),'Bảng Giá'!$K$2:$K$64,0))</f>
        <v>Hà Nội</v>
      </c>
      <c r="G2167" t="str">
        <f t="shared" si="33"/>
        <v>Vùng 3-Hà Nội</v>
      </c>
      <c r="H2167" t="str">
        <f>INDEX('Bảng Giá'!$N$2:$N$46,MATCH('References data'!G2167,'Bảng Giá'!$Q$2:$Q$46,0))</f>
        <v>Nội Vùng</v>
      </c>
    </row>
    <row r="2168" spans="1:8" x14ac:dyDescent="0.25">
      <c r="A2168" s="12" t="s">
        <v>2704</v>
      </c>
      <c r="B2168" t="s">
        <v>2705</v>
      </c>
      <c r="C2168" s="45" t="str">
        <f>INDEX('Bảng Giá'!$L$2:$L$64,MATCH(TRIM('References data'!B2168),'Bảng Giá'!$K$2:$K$64,0))</f>
        <v>Vùng 3</v>
      </c>
      <c r="D2168" s="43" t="s">
        <v>2761</v>
      </c>
      <c r="E2168" t="s">
        <v>2639</v>
      </c>
      <c r="F2168" t="str">
        <f>INDEX('Bảng Giá'!$L$2:$L$64,MATCH(TRIM('References data'!E2168),'Bảng Giá'!$K$2:$K$64,0))</f>
        <v>Hà Nội</v>
      </c>
      <c r="G2168" t="str">
        <f t="shared" si="33"/>
        <v>Vùng 3-Hà Nội</v>
      </c>
      <c r="H2168" t="str">
        <f>INDEX('Bảng Giá'!$N$2:$N$46,MATCH('References data'!G2168,'Bảng Giá'!$Q$2:$Q$46,0))</f>
        <v>Nội Vùng</v>
      </c>
    </row>
    <row r="2169" spans="1:8" x14ac:dyDescent="0.25">
      <c r="A2169" s="12" t="s">
        <v>2645</v>
      </c>
      <c r="B2169" t="s">
        <v>2639</v>
      </c>
      <c r="C2169" s="45" t="str">
        <f>INDEX('Bảng Giá'!$L$2:$L$64,MATCH(TRIM('References data'!B2169),'Bảng Giá'!$K$2:$K$64,0))</f>
        <v>Hà Nội</v>
      </c>
      <c r="D2169" s="43" t="s">
        <v>2761</v>
      </c>
      <c r="E2169" t="s">
        <v>2639</v>
      </c>
      <c r="F2169" t="str">
        <f>INDEX('Bảng Giá'!$L$2:$L$64,MATCH(TRIM('References data'!E2169),'Bảng Giá'!$K$2:$K$64,0))</f>
        <v>Hà Nội</v>
      </c>
      <c r="G2169" t="str">
        <f t="shared" si="33"/>
        <v>Hà Nội-Hà Nội</v>
      </c>
      <c r="H2169" t="str">
        <f>INDEX('Bảng Giá'!$N$2:$N$46,MATCH('References data'!G2169,'Bảng Giá'!$Q$2:$Q$46,0))</f>
        <v>Nội Tỉnh</v>
      </c>
    </row>
    <row r="2170" spans="1:8" x14ac:dyDescent="0.25">
      <c r="A2170" s="12" t="s">
        <v>3034</v>
      </c>
      <c r="B2170" t="s">
        <v>3035</v>
      </c>
      <c r="C2170" s="45" t="str">
        <f>INDEX('Bảng Giá'!$L$2:$L$64,MATCH(TRIM('References data'!B2170),'Bảng Giá'!$K$2:$K$64,0))</f>
        <v>Vùng 3</v>
      </c>
      <c r="D2170" s="43" t="s">
        <v>2761</v>
      </c>
      <c r="E2170" t="s">
        <v>2639</v>
      </c>
      <c r="F2170" t="str">
        <f>INDEX('Bảng Giá'!$L$2:$L$64,MATCH(TRIM('References data'!E2170),'Bảng Giá'!$K$2:$K$64,0))</f>
        <v>Hà Nội</v>
      </c>
      <c r="G2170" t="str">
        <f t="shared" si="33"/>
        <v>Vùng 3-Hà Nội</v>
      </c>
      <c r="H2170" t="str">
        <f>INDEX('Bảng Giá'!$N$2:$N$46,MATCH('References data'!G2170,'Bảng Giá'!$Q$2:$Q$46,0))</f>
        <v>Nội Vùng</v>
      </c>
    </row>
    <row r="2171" spans="1:8" x14ac:dyDescent="0.25">
      <c r="A2171" s="12" t="s">
        <v>2679</v>
      </c>
      <c r="B2171" t="s">
        <v>2680</v>
      </c>
      <c r="C2171" s="45" t="str">
        <f>INDEX('Bảng Giá'!$L$2:$L$64,MATCH(TRIM('References data'!B2171),'Bảng Giá'!$K$2:$K$64,0))</f>
        <v>Vùng 1</v>
      </c>
      <c r="D2171" s="43" t="s">
        <v>3019</v>
      </c>
      <c r="E2171" t="s">
        <v>2648</v>
      </c>
      <c r="F2171" t="str">
        <f>INDEX('Bảng Giá'!$L$2:$L$64,MATCH(TRIM('References data'!E2171),'Bảng Giá'!$K$2:$K$64,0))</f>
        <v>Hồ Chí Minh</v>
      </c>
      <c r="G2171" t="str">
        <f t="shared" si="33"/>
        <v>Vùng 1-Hồ Chí Minh</v>
      </c>
      <c r="H2171" t="str">
        <f>INDEX('Bảng Giá'!$N$2:$N$46,MATCH('References data'!G2171,'Bảng Giá'!$Q$2:$Q$46,0))</f>
        <v>Nội Vùng</v>
      </c>
    </row>
    <row r="2172" spans="1:8" x14ac:dyDescent="0.25">
      <c r="A2172" s="12" t="s">
        <v>2897</v>
      </c>
      <c r="B2172" t="s">
        <v>2828</v>
      </c>
      <c r="C2172" s="45" t="str">
        <f>INDEX('Bảng Giá'!$L$2:$L$64,MATCH(TRIM('References data'!B2172),'Bảng Giá'!$K$2:$K$64,0))</f>
        <v>Vùng 3</v>
      </c>
      <c r="D2172" s="43" t="s">
        <v>2700</v>
      </c>
      <c r="E2172" t="s">
        <v>2639</v>
      </c>
      <c r="F2172" t="str">
        <f>INDEX('Bảng Giá'!$L$2:$L$64,MATCH(TRIM('References data'!E2172),'Bảng Giá'!$K$2:$K$64,0))</f>
        <v>Hà Nội</v>
      </c>
      <c r="G2172" t="str">
        <f t="shared" si="33"/>
        <v>Vùng 3-Hà Nội</v>
      </c>
      <c r="H2172" t="str">
        <f>INDEX('Bảng Giá'!$N$2:$N$46,MATCH('References data'!G2172,'Bảng Giá'!$Q$2:$Q$46,0))</f>
        <v>Nội Vùng</v>
      </c>
    </row>
    <row r="2173" spans="1:8" x14ac:dyDescent="0.25">
      <c r="A2173" s="12" t="s">
        <v>3005</v>
      </c>
      <c r="B2173" t="s">
        <v>2639</v>
      </c>
      <c r="C2173" s="45" t="str">
        <f>INDEX('Bảng Giá'!$L$2:$L$64,MATCH(TRIM('References data'!B2173),'Bảng Giá'!$K$2:$K$64,0))</f>
        <v>Hà Nội</v>
      </c>
      <c r="D2173" s="43" t="s">
        <v>3007</v>
      </c>
      <c r="E2173" t="s">
        <v>2639</v>
      </c>
      <c r="F2173" t="str">
        <f>INDEX('Bảng Giá'!$L$2:$L$64,MATCH(TRIM('References data'!E2173),'Bảng Giá'!$K$2:$K$64,0))</f>
        <v>Hà Nội</v>
      </c>
      <c r="G2173" t="str">
        <f t="shared" si="33"/>
        <v>Hà Nội-Hà Nội</v>
      </c>
      <c r="H2173" t="str">
        <f>INDEX('Bảng Giá'!$N$2:$N$46,MATCH('References data'!G2173,'Bảng Giá'!$Q$2:$Q$46,0))</f>
        <v>Nội Tỉnh</v>
      </c>
    </row>
    <row r="2174" spans="1:8" x14ac:dyDescent="0.25">
      <c r="A2174" s="12" t="s">
        <v>2761</v>
      </c>
      <c r="B2174" t="s">
        <v>2639</v>
      </c>
      <c r="C2174" s="45" t="str">
        <f>INDEX('Bảng Giá'!$L$2:$L$64,MATCH(TRIM('References data'!B2174),'Bảng Giá'!$K$2:$K$64,0))</f>
        <v>Hà Nội</v>
      </c>
      <c r="D2174" s="43" t="s">
        <v>3003</v>
      </c>
      <c r="E2174" t="s">
        <v>2639</v>
      </c>
      <c r="F2174" t="str">
        <f>INDEX('Bảng Giá'!$L$2:$L$64,MATCH(TRIM('References data'!E2174),'Bảng Giá'!$K$2:$K$64,0))</f>
        <v>Hà Nội</v>
      </c>
      <c r="G2174" t="str">
        <f t="shared" si="33"/>
        <v>Hà Nội-Hà Nội</v>
      </c>
      <c r="H2174" t="str">
        <f>INDEX('Bảng Giá'!$N$2:$N$46,MATCH('References data'!G2174,'Bảng Giá'!$Q$2:$Q$46,0))</f>
        <v>Nội Tỉnh</v>
      </c>
    </row>
    <row r="2175" spans="1:8" x14ac:dyDescent="0.25">
      <c r="A2175" s="12" t="s">
        <v>3053</v>
      </c>
      <c r="B2175" t="s">
        <v>2834</v>
      </c>
      <c r="C2175" s="45" t="str">
        <f>INDEX('Bảng Giá'!$L$2:$L$64,MATCH(TRIM('References data'!B2175),'Bảng Giá'!$K$2:$K$64,0))</f>
        <v>Vùng 3</v>
      </c>
      <c r="D2175" s="43" t="s">
        <v>2833</v>
      </c>
      <c r="E2175" t="s">
        <v>2834</v>
      </c>
      <c r="F2175" t="str">
        <f>INDEX('Bảng Giá'!$L$2:$L$64,MATCH(TRIM('References data'!E2175),'Bảng Giá'!$K$2:$K$64,0))</f>
        <v>Vùng 3</v>
      </c>
      <c r="G2175" t="str">
        <f t="shared" si="33"/>
        <v>Vùng 3-Vùng 3</v>
      </c>
      <c r="H2175" t="str">
        <f>INDEX('Bảng Giá'!$N$2:$N$46,MATCH('References data'!G2175,'Bảng Giá'!$Q$2:$Q$46,0))</f>
        <v>Nội Vùng Tỉnh</v>
      </c>
    </row>
    <row r="2176" spans="1:8" x14ac:dyDescent="0.25">
      <c r="A2176" s="12" t="s">
        <v>3054</v>
      </c>
      <c r="B2176" t="s">
        <v>3035</v>
      </c>
      <c r="C2176" s="45" t="str">
        <f>INDEX('Bảng Giá'!$L$2:$L$64,MATCH(TRIM('References data'!B2176),'Bảng Giá'!$K$2:$K$64,0))</f>
        <v>Vùng 3</v>
      </c>
      <c r="D2176" s="43" t="s">
        <v>2993</v>
      </c>
      <c r="E2176" t="s">
        <v>2639</v>
      </c>
      <c r="F2176" t="str">
        <f>INDEX('Bảng Giá'!$L$2:$L$64,MATCH(TRIM('References data'!E2176),'Bảng Giá'!$K$2:$K$64,0))</f>
        <v>Hà Nội</v>
      </c>
      <c r="G2176" t="str">
        <f t="shared" si="33"/>
        <v>Vùng 3-Hà Nội</v>
      </c>
      <c r="H2176" t="str">
        <f>INDEX('Bảng Giá'!$N$2:$N$46,MATCH('References data'!G2176,'Bảng Giá'!$Q$2:$Q$46,0))</f>
        <v>Nội Vùng</v>
      </c>
    </row>
    <row r="2177" spans="1:8" x14ac:dyDescent="0.25">
      <c r="A2177" s="12" t="s">
        <v>3000</v>
      </c>
      <c r="B2177" t="s">
        <v>2639</v>
      </c>
      <c r="C2177" s="45" t="str">
        <f>INDEX('Bảng Giá'!$L$2:$L$64,MATCH(TRIM('References data'!B2177),'Bảng Giá'!$K$2:$K$64,0))</f>
        <v>Hà Nội</v>
      </c>
      <c r="D2177" s="43" t="s">
        <v>3003</v>
      </c>
      <c r="E2177" t="s">
        <v>2639</v>
      </c>
      <c r="F2177" t="str">
        <f>INDEX('Bảng Giá'!$L$2:$L$64,MATCH(TRIM('References data'!E2177),'Bảng Giá'!$K$2:$K$64,0))</f>
        <v>Hà Nội</v>
      </c>
      <c r="G2177" t="str">
        <f t="shared" si="33"/>
        <v>Hà Nội-Hà Nội</v>
      </c>
      <c r="H2177" t="str">
        <f>INDEX('Bảng Giá'!$N$2:$N$46,MATCH('References data'!G2177,'Bảng Giá'!$Q$2:$Q$46,0))</f>
        <v>Nội Tỉnh</v>
      </c>
    </row>
    <row r="2178" spans="1:8" x14ac:dyDescent="0.25">
      <c r="A2178" s="12" t="s">
        <v>3055</v>
      </c>
      <c r="B2178" t="s">
        <v>2771</v>
      </c>
      <c r="C2178" s="45" t="str">
        <f>INDEX('Bảng Giá'!$L$2:$L$64,MATCH(TRIM('References data'!B2178),'Bảng Giá'!$K$2:$K$64,0))</f>
        <v>Vùng 3</v>
      </c>
      <c r="D2178" s="43" t="s">
        <v>2897</v>
      </c>
      <c r="E2178" t="s">
        <v>2828</v>
      </c>
      <c r="F2178" t="str">
        <f>INDEX('Bảng Giá'!$L$2:$L$64,MATCH(TRIM('References data'!E2178),'Bảng Giá'!$K$2:$K$64,0))</f>
        <v>Vùng 3</v>
      </c>
      <c r="G2178" t="str">
        <f t="shared" si="33"/>
        <v>Vùng 3-Vùng 3</v>
      </c>
      <c r="H2178" t="str">
        <f>INDEX('Bảng Giá'!$N$2:$N$46,MATCH('References data'!G2178,'Bảng Giá'!$Q$2:$Q$46,0))</f>
        <v>Nội Vùng Tỉnh</v>
      </c>
    </row>
    <row r="2179" spans="1:8" x14ac:dyDescent="0.25">
      <c r="A2179" s="12" t="s">
        <v>2776</v>
      </c>
      <c r="B2179" t="s">
        <v>2648</v>
      </c>
      <c r="C2179" s="45" t="str">
        <f>INDEX('Bảng Giá'!$L$2:$L$64,MATCH(TRIM('References data'!B2179),'Bảng Giá'!$K$2:$K$64,0))</f>
        <v>Hồ Chí Minh</v>
      </c>
      <c r="D2179" s="43" t="s">
        <v>2767</v>
      </c>
      <c r="E2179" t="s">
        <v>2768</v>
      </c>
      <c r="F2179" t="str">
        <f>INDEX('Bảng Giá'!$L$2:$L$64,MATCH(TRIM('References data'!E2179),'Bảng Giá'!$K$2:$K$64,0))</f>
        <v>Vùng 1</v>
      </c>
      <c r="G2179" t="str">
        <f t="shared" si="33"/>
        <v>Hồ Chí Minh-Vùng 1</v>
      </c>
      <c r="H2179" t="str">
        <f>INDEX('Bảng Giá'!$N$2:$N$46,MATCH('References data'!G2179,'Bảng Giá'!$Q$2:$Q$46,0))</f>
        <v>Nội Vùng</v>
      </c>
    </row>
    <row r="2180" spans="1:8" x14ac:dyDescent="0.25">
      <c r="A2180" s="12" t="s">
        <v>2638</v>
      </c>
      <c r="B2180" t="s">
        <v>2639</v>
      </c>
      <c r="C2180" s="45" t="str">
        <f>INDEX('Bảng Giá'!$L$2:$L$64,MATCH(TRIM('References data'!B2180),'Bảng Giá'!$K$2:$K$64,0))</f>
        <v>Hà Nội</v>
      </c>
      <c r="D2180" s="43" t="s">
        <v>2638</v>
      </c>
      <c r="E2180" t="s">
        <v>2639</v>
      </c>
      <c r="F2180" t="str">
        <f>INDEX('Bảng Giá'!$L$2:$L$64,MATCH(TRIM('References data'!E2180),'Bảng Giá'!$K$2:$K$64,0))</f>
        <v>Hà Nội</v>
      </c>
      <c r="G2180" t="str">
        <f t="shared" ref="G2180:G2243" si="34">C2180&amp;"-"&amp;F2180</f>
        <v>Hà Nội-Hà Nội</v>
      </c>
      <c r="H2180" t="str">
        <f>INDEX('Bảng Giá'!$N$2:$N$46,MATCH('References data'!G2180,'Bảng Giá'!$Q$2:$Q$46,0))</f>
        <v>Nội Tỉnh</v>
      </c>
    </row>
    <row r="2181" spans="1:8" x14ac:dyDescent="0.25">
      <c r="A2181" s="12" t="s">
        <v>2854</v>
      </c>
      <c r="B2181" t="s">
        <v>2694</v>
      </c>
      <c r="C2181" s="45" t="str">
        <f>INDEX('Bảng Giá'!$L$2:$L$64,MATCH(TRIM('References data'!B2181),'Bảng Giá'!$K$2:$K$64,0))</f>
        <v>Vùng 3</v>
      </c>
      <c r="D2181" s="43" t="s">
        <v>2688</v>
      </c>
      <c r="E2181" t="s">
        <v>2639</v>
      </c>
      <c r="F2181" t="str">
        <f>INDEX('Bảng Giá'!$L$2:$L$64,MATCH(TRIM('References data'!E2181),'Bảng Giá'!$K$2:$K$64,0))</f>
        <v>Hà Nội</v>
      </c>
      <c r="G2181" t="str">
        <f t="shared" si="34"/>
        <v>Vùng 3-Hà Nội</v>
      </c>
      <c r="H2181" t="str">
        <f>INDEX('Bảng Giá'!$N$2:$N$46,MATCH('References data'!G2181,'Bảng Giá'!$Q$2:$Q$46,0))</f>
        <v>Nội Vùng</v>
      </c>
    </row>
    <row r="2182" spans="1:8" x14ac:dyDescent="0.25">
      <c r="A2182" s="12" t="s">
        <v>3016</v>
      </c>
      <c r="B2182" t="s">
        <v>2648</v>
      </c>
      <c r="C2182" s="45" t="str">
        <f>INDEX('Bảng Giá'!$L$2:$L$64,MATCH(TRIM('References data'!B2182),'Bảng Giá'!$K$2:$K$64,0))</f>
        <v>Hồ Chí Minh</v>
      </c>
      <c r="D2182" s="43" t="s">
        <v>3019</v>
      </c>
      <c r="E2182" t="s">
        <v>2648</v>
      </c>
      <c r="F2182" t="str">
        <f>INDEX('Bảng Giá'!$L$2:$L$64,MATCH(TRIM('References data'!E2182),'Bảng Giá'!$K$2:$K$64,0))</f>
        <v>Hồ Chí Minh</v>
      </c>
      <c r="G2182" t="str">
        <f t="shared" si="34"/>
        <v>Hồ Chí Minh-Hồ Chí Minh</v>
      </c>
      <c r="H2182" t="str">
        <f>INDEX('Bảng Giá'!$N$2:$N$46,MATCH('References data'!G2182,'Bảng Giá'!$Q$2:$Q$46,0))</f>
        <v>Nội Tỉnh</v>
      </c>
    </row>
    <row r="2183" spans="1:8" x14ac:dyDescent="0.25">
      <c r="A2183" s="12" t="s">
        <v>3056</v>
      </c>
      <c r="B2183" t="s">
        <v>2644</v>
      </c>
      <c r="C2183" s="45" t="str">
        <f>INDEX('Bảng Giá'!$L$2:$L$64,MATCH(TRIM('References data'!B2183),'Bảng Giá'!$K$2:$K$64,0))</f>
        <v>Vùng 1</v>
      </c>
      <c r="D2183" s="43" t="s">
        <v>2674</v>
      </c>
      <c r="E2183" t="s">
        <v>2675</v>
      </c>
      <c r="F2183" t="str">
        <f>INDEX('Bảng Giá'!$L$2:$L$64,MATCH(TRIM('References data'!E2183),'Bảng Giá'!$K$2:$K$64,0))</f>
        <v>Vùng 1</v>
      </c>
      <c r="G2183" t="str">
        <f t="shared" si="34"/>
        <v>Vùng 1-Vùng 1</v>
      </c>
      <c r="H2183" t="str">
        <f>INDEX('Bảng Giá'!$N$2:$N$46,MATCH('References data'!G2183,'Bảng Giá'!$Q$2:$Q$46,0))</f>
        <v>Nội Vùng Tỉnh</v>
      </c>
    </row>
    <row r="2184" spans="1:8" x14ac:dyDescent="0.25">
      <c r="A2184" s="12" t="s">
        <v>3014</v>
      </c>
      <c r="B2184" t="s">
        <v>2648</v>
      </c>
      <c r="C2184" s="45" t="str">
        <f>INDEX('Bảng Giá'!$L$2:$L$64,MATCH(TRIM('References data'!B2184),'Bảng Giá'!$K$2:$K$64,0))</f>
        <v>Hồ Chí Minh</v>
      </c>
      <c r="D2184" s="43" t="s">
        <v>2733</v>
      </c>
      <c r="E2184" t="s">
        <v>2648</v>
      </c>
      <c r="F2184" t="str">
        <f>INDEX('Bảng Giá'!$L$2:$L$64,MATCH(TRIM('References data'!E2184),'Bảng Giá'!$K$2:$K$64,0))</f>
        <v>Hồ Chí Minh</v>
      </c>
      <c r="G2184" t="str">
        <f t="shared" si="34"/>
        <v>Hồ Chí Minh-Hồ Chí Minh</v>
      </c>
      <c r="H2184" t="str">
        <f>INDEX('Bảng Giá'!$N$2:$N$46,MATCH('References data'!G2184,'Bảng Giá'!$Q$2:$Q$46,0))</f>
        <v>Nội Tỉnh</v>
      </c>
    </row>
    <row r="2185" spans="1:8" x14ac:dyDescent="0.25">
      <c r="A2185" s="12" t="s">
        <v>2776</v>
      </c>
      <c r="B2185" t="s">
        <v>2648</v>
      </c>
      <c r="C2185" s="45" t="str">
        <f>INDEX('Bảng Giá'!$L$2:$L$64,MATCH(TRIM('References data'!B2185),'Bảng Giá'!$K$2:$K$64,0))</f>
        <v>Hồ Chí Minh</v>
      </c>
      <c r="D2185" s="43" t="s">
        <v>2697</v>
      </c>
      <c r="E2185" t="s">
        <v>2686</v>
      </c>
      <c r="F2185" t="str">
        <f>INDEX('Bảng Giá'!$L$2:$L$64,MATCH(TRIM('References data'!E2185),'Bảng Giá'!$K$2:$K$64,0))</f>
        <v>Vùng 1</v>
      </c>
      <c r="G2185" t="str">
        <f t="shared" si="34"/>
        <v>Hồ Chí Minh-Vùng 1</v>
      </c>
      <c r="H2185" t="str">
        <f>INDEX('Bảng Giá'!$N$2:$N$46,MATCH('References data'!G2185,'Bảng Giá'!$Q$2:$Q$46,0))</f>
        <v>Nội Vùng</v>
      </c>
    </row>
    <row r="2186" spans="1:8" x14ac:dyDescent="0.25">
      <c r="A2186" s="12" t="s">
        <v>2769</v>
      </c>
      <c r="B2186" t="s">
        <v>2663</v>
      </c>
      <c r="C2186" s="45" t="str">
        <f>INDEX('Bảng Giá'!$L$2:$L$64,MATCH(TRIM('References data'!B2186),'Bảng Giá'!$K$2:$K$64,0))</f>
        <v>Vùng 3</v>
      </c>
      <c r="D2186" s="43" t="s">
        <v>3003</v>
      </c>
      <c r="E2186" t="s">
        <v>2639</v>
      </c>
      <c r="F2186" t="str">
        <f>INDEX('Bảng Giá'!$L$2:$L$64,MATCH(TRIM('References data'!E2186),'Bảng Giá'!$K$2:$K$64,0))</f>
        <v>Hà Nội</v>
      </c>
      <c r="G2186" t="str">
        <f t="shared" si="34"/>
        <v>Vùng 3-Hà Nội</v>
      </c>
      <c r="H2186" t="str">
        <f>INDEX('Bảng Giá'!$N$2:$N$46,MATCH('References data'!G2186,'Bảng Giá'!$Q$2:$Q$46,0))</f>
        <v>Nội Vùng</v>
      </c>
    </row>
    <row r="2187" spans="1:8" x14ac:dyDescent="0.25">
      <c r="A2187" s="12" t="s">
        <v>3003</v>
      </c>
      <c r="B2187" t="s">
        <v>2639</v>
      </c>
      <c r="C2187" s="45" t="str">
        <f>INDEX('Bảng Giá'!$L$2:$L$64,MATCH(TRIM('References data'!B2187),'Bảng Giá'!$K$2:$K$64,0))</f>
        <v>Hà Nội</v>
      </c>
      <c r="D2187" s="43" t="s">
        <v>2754</v>
      </c>
      <c r="E2187" t="s">
        <v>2639</v>
      </c>
      <c r="F2187" t="str">
        <f>INDEX('Bảng Giá'!$L$2:$L$64,MATCH(TRIM('References data'!E2187),'Bảng Giá'!$K$2:$K$64,0))</f>
        <v>Hà Nội</v>
      </c>
      <c r="G2187" t="str">
        <f t="shared" si="34"/>
        <v>Hà Nội-Hà Nội</v>
      </c>
      <c r="H2187" t="str">
        <f>INDEX('Bảng Giá'!$N$2:$N$46,MATCH('References data'!G2187,'Bảng Giá'!$Q$2:$Q$46,0))</f>
        <v>Nội Tỉnh</v>
      </c>
    </row>
    <row r="2188" spans="1:8" x14ac:dyDescent="0.25">
      <c r="A2188" s="12" t="s">
        <v>2672</v>
      </c>
      <c r="B2188" t="s">
        <v>2648</v>
      </c>
      <c r="C2188" s="45" t="str">
        <f>INDEX('Bảng Giá'!$L$2:$L$64,MATCH(TRIM('References data'!B2188),'Bảng Giá'!$K$2:$K$64,0))</f>
        <v>Hồ Chí Minh</v>
      </c>
      <c r="D2188" s="43" t="s">
        <v>2776</v>
      </c>
      <c r="E2188" t="s">
        <v>2648</v>
      </c>
      <c r="F2188" t="str">
        <f>INDEX('Bảng Giá'!$L$2:$L$64,MATCH(TRIM('References data'!E2188),'Bảng Giá'!$K$2:$K$64,0))</f>
        <v>Hồ Chí Minh</v>
      </c>
      <c r="G2188" t="str">
        <f t="shared" si="34"/>
        <v>Hồ Chí Minh-Hồ Chí Minh</v>
      </c>
      <c r="H2188" t="str">
        <f>INDEX('Bảng Giá'!$N$2:$N$46,MATCH('References data'!G2188,'Bảng Giá'!$Q$2:$Q$46,0))</f>
        <v>Nội Tỉnh</v>
      </c>
    </row>
    <row r="2189" spans="1:8" x14ac:dyDescent="0.25">
      <c r="A2189" s="12" t="s">
        <v>2753</v>
      </c>
      <c r="B2189" t="s">
        <v>2639</v>
      </c>
      <c r="C2189" s="45" t="str">
        <f>INDEX('Bảng Giá'!$L$2:$L$64,MATCH(TRIM('References data'!B2189),'Bảng Giá'!$K$2:$K$64,0))</f>
        <v>Hà Nội</v>
      </c>
      <c r="D2189" s="43" t="s">
        <v>3000</v>
      </c>
      <c r="E2189" t="s">
        <v>2639</v>
      </c>
      <c r="F2189" t="str">
        <f>INDEX('Bảng Giá'!$L$2:$L$64,MATCH(TRIM('References data'!E2189),'Bảng Giá'!$K$2:$K$64,0))</f>
        <v>Hà Nội</v>
      </c>
      <c r="G2189" t="str">
        <f t="shared" si="34"/>
        <v>Hà Nội-Hà Nội</v>
      </c>
      <c r="H2189" t="str">
        <f>INDEX('Bảng Giá'!$N$2:$N$46,MATCH('References data'!G2189,'Bảng Giá'!$Q$2:$Q$46,0))</f>
        <v>Nội Tỉnh</v>
      </c>
    </row>
    <row r="2190" spans="1:8" x14ac:dyDescent="0.25">
      <c r="A2190" s="12" t="s">
        <v>2706</v>
      </c>
      <c r="B2190" t="s">
        <v>2639</v>
      </c>
      <c r="C2190" s="45" t="str">
        <f>INDEX('Bảng Giá'!$L$2:$L$64,MATCH(TRIM('References data'!B2190),'Bảng Giá'!$K$2:$K$64,0))</f>
        <v>Hà Nội</v>
      </c>
      <c r="D2190" s="43" t="s">
        <v>2713</v>
      </c>
      <c r="E2190" t="s">
        <v>2714</v>
      </c>
      <c r="F2190" t="str">
        <f>INDEX('Bảng Giá'!$L$2:$L$64,MATCH(TRIM('References data'!E2190),'Bảng Giá'!$K$2:$K$64,0))</f>
        <v>Vùng 3</v>
      </c>
      <c r="G2190" t="str">
        <f t="shared" si="34"/>
        <v>Hà Nội-Vùng 3</v>
      </c>
      <c r="H2190" t="str">
        <f>INDEX('Bảng Giá'!$N$2:$N$46,MATCH('References data'!G2190,'Bảng Giá'!$Q$2:$Q$46,0))</f>
        <v>Nội Vùng</v>
      </c>
    </row>
    <row r="2191" spans="1:8" x14ac:dyDescent="0.25">
      <c r="A2191" s="12" t="s">
        <v>2700</v>
      </c>
      <c r="B2191" t="s">
        <v>2639</v>
      </c>
      <c r="C2191" s="45" t="str">
        <f>INDEX('Bảng Giá'!$L$2:$L$64,MATCH(TRIM('References data'!B2191),'Bảng Giá'!$K$2:$K$64,0))</f>
        <v>Hà Nội</v>
      </c>
      <c r="D2191" s="43" t="s">
        <v>2654</v>
      </c>
      <c r="E2191" t="s">
        <v>2639</v>
      </c>
      <c r="F2191" t="str">
        <f>INDEX('Bảng Giá'!$L$2:$L$64,MATCH(TRIM('References data'!E2191),'Bảng Giá'!$K$2:$K$64,0))</f>
        <v>Hà Nội</v>
      </c>
      <c r="G2191" t="str">
        <f t="shared" si="34"/>
        <v>Hà Nội-Hà Nội</v>
      </c>
      <c r="H2191" t="str">
        <f>INDEX('Bảng Giá'!$N$2:$N$46,MATCH('References data'!G2191,'Bảng Giá'!$Q$2:$Q$46,0))</f>
        <v>Nội Tỉnh</v>
      </c>
    </row>
    <row r="2192" spans="1:8" x14ac:dyDescent="0.25">
      <c r="A2192" s="12" t="s">
        <v>2681</v>
      </c>
      <c r="B2192" t="s">
        <v>2682</v>
      </c>
      <c r="C2192" s="45" t="str">
        <f>INDEX('Bảng Giá'!$L$2:$L$64,MATCH(TRIM('References data'!B2192),'Bảng Giá'!$K$2:$K$64,0))</f>
        <v>Vùng 3</v>
      </c>
      <c r="D2192" s="43" t="s">
        <v>2713</v>
      </c>
      <c r="E2192" t="s">
        <v>2714</v>
      </c>
      <c r="F2192" t="str">
        <f>INDEX('Bảng Giá'!$L$2:$L$64,MATCH(TRIM('References data'!E2192),'Bảng Giá'!$K$2:$K$64,0))</f>
        <v>Vùng 3</v>
      </c>
      <c r="G2192" t="str">
        <f t="shared" si="34"/>
        <v>Vùng 3-Vùng 3</v>
      </c>
      <c r="H2192" t="str">
        <f>INDEX('Bảng Giá'!$N$2:$N$46,MATCH('References data'!G2192,'Bảng Giá'!$Q$2:$Q$46,0))</f>
        <v>Nội Vùng Tỉnh</v>
      </c>
    </row>
    <row r="2193" spans="1:8" x14ac:dyDescent="0.25">
      <c r="A2193" s="12" t="s">
        <v>3020</v>
      </c>
      <c r="B2193" t="s">
        <v>2648</v>
      </c>
      <c r="C2193" s="45" t="str">
        <f>INDEX('Bảng Giá'!$L$2:$L$64,MATCH(TRIM('References data'!B2193),'Bảng Giá'!$K$2:$K$64,0))</f>
        <v>Hồ Chí Minh</v>
      </c>
      <c r="D2193" s="43" t="s">
        <v>3019</v>
      </c>
      <c r="E2193" t="s">
        <v>2648</v>
      </c>
      <c r="F2193" t="str">
        <f>INDEX('Bảng Giá'!$L$2:$L$64,MATCH(TRIM('References data'!E2193),'Bảng Giá'!$K$2:$K$64,0))</f>
        <v>Hồ Chí Minh</v>
      </c>
      <c r="G2193" t="str">
        <f t="shared" si="34"/>
        <v>Hồ Chí Minh-Hồ Chí Minh</v>
      </c>
      <c r="H2193" t="str">
        <f>INDEX('Bảng Giá'!$N$2:$N$46,MATCH('References data'!G2193,'Bảng Giá'!$Q$2:$Q$46,0))</f>
        <v>Nội Tỉnh</v>
      </c>
    </row>
    <row r="2194" spans="1:8" x14ac:dyDescent="0.25">
      <c r="A2194" s="12" t="s">
        <v>2776</v>
      </c>
      <c r="B2194" t="s">
        <v>2648</v>
      </c>
      <c r="C2194" s="45" t="str">
        <f>INDEX('Bảng Giá'!$L$2:$L$64,MATCH(TRIM('References data'!B2194),'Bảng Giá'!$K$2:$K$64,0))</f>
        <v>Hồ Chí Minh</v>
      </c>
      <c r="D2194" s="43" t="s">
        <v>2653</v>
      </c>
      <c r="E2194" t="s">
        <v>2648</v>
      </c>
      <c r="F2194" t="str">
        <f>INDEX('Bảng Giá'!$L$2:$L$64,MATCH(TRIM('References data'!E2194),'Bảng Giá'!$K$2:$K$64,0))</f>
        <v>Hồ Chí Minh</v>
      </c>
      <c r="G2194" t="str">
        <f t="shared" si="34"/>
        <v>Hồ Chí Minh-Hồ Chí Minh</v>
      </c>
      <c r="H2194" t="str">
        <f>INDEX('Bảng Giá'!$N$2:$N$46,MATCH('References data'!G2194,'Bảng Giá'!$Q$2:$Q$46,0))</f>
        <v>Nội Tỉnh</v>
      </c>
    </row>
    <row r="2195" spans="1:8" x14ac:dyDescent="0.25">
      <c r="A2195" s="12" t="s">
        <v>3057</v>
      </c>
      <c r="B2195" t="s">
        <v>2708</v>
      </c>
      <c r="C2195" s="45" t="str">
        <f>INDEX('Bảng Giá'!$L$2:$L$64,MATCH(TRIM('References data'!B2195),'Bảng Giá'!$K$2:$K$64,0))</f>
        <v>Vùng 1</v>
      </c>
      <c r="D2195" s="43" t="s">
        <v>3020</v>
      </c>
      <c r="E2195" t="s">
        <v>2648</v>
      </c>
      <c r="F2195" t="str">
        <f>INDEX('Bảng Giá'!$L$2:$L$64,MATCH(TRIM('References data'!E2195),'Bảng Giá'!$K$2:$K$64,0))</f>
        <v>Hồ Chí Minh</v>
      </c>
      <c r="G2195" t="str">
        <f t="shared" si="34"/>
        <v>Vùng 1-Hồ Chí Minh</v>
      </c>
      <c r="H2195" t="str">
        <f>INDEX('Bảng Giá'!$N$2:$N$46,MATCH('References data'!G2195,'Bảng Giá'!$Q$2:$Q$46,0))</f>
        <v>Nội Vùng</v>
      </c>
    </row>
    <row r="2196" spans="1:8" x14ac:dyDescent="0.25">
      <c r="A2196" s="12" t="s">
        <v>2856</v>
      </c>
      <c r="B2196" t="s">
        <v>2823</v>
      </c>
      <c r="C2196" s="45" t="str">
        <f>INDEX('Bảng Giá'!$L$2:$L$64,MATCH(TRIM('References data'!B2196),'Bảng Giá'!$K$2:$K$64,0))</f>
        <v>Vùng 3</v>
      </c>
      <c r="D2196" s="43" t="s">
        <v>2753</v>
      </c>
      <c r="E2196" t="s">
        <v>2639</v>
      </c>
      <c r="F2196" t="str">
        <f>INDEX('Bảng Giá'!$L$2:$L$64,MATCH(TRIM('References data'!E2196),'Bảng Giá'!$K$2:$K$64,0))</f>
        <v>Hà Nội</v>
      </c>
      <c r="G2196" t="str">
        <f t="shared" si="34"/>
        <v>Vùng 3-Hà Nội</v>
      </c>
      <c r="H2196" t="str">
        <f>INDEX('Bảng Giá'!$N$2:$N$46,MATCH('References data'!G2196,'Bảng Giá'!$Q$2:$Q$46,0))</f>
        <v>Nội Vùng</v>
      </c>
    </row>
    <row r="2197" spans="1:8" x14ac:dyDescent="0.25">
      <c r="A2197" s="12" t="s">
        <v>2700</v>
      </c>
      <c r="B2197" t="s">
        <v>2639</v>
      </c>
      <c r="C2197" s="45" t="str">
        <f>INDEX('Bảng Giá'!$L$2:$L$64,MATCH(TRIM('References data'!B2197),'Bảng Giá'!$K$2:$K$64,0))</f>
        <v>Hà Nội</v>
      </c>
      <c r="D2197" s="43" t="s">
        <v>2700</v>
      </c>
      <c r="E2197" t="s">
        <v>2639</v>
      </c>
      <c r="F2197" t="str">
        <f>INDEX('Bảng Giá'!$L$2:$L$64,MATCH(TRIM('References data'!E2197),'Bảng Giá'!$K$2:$K$64,0))</f>
        <v>Hà Nội</v>
      </c>
      <c r="G2197" t="str">
        <f t="shared" si="34"/>
        <v>Hà Nội-Hà Nội</v>
      </c>
      <c r="H2197" t="str">
        <f>INDEX('Bảng Giá'!$N$2:$N$46,MATCH('References data'!G2197,'Bảng Giá'!$Q$2:$Q$46,0))</f>
        <v>Nội Tỉnh</v>
      </c>
    </row>
    <row r="2198" spans="1:8" x14ac:dyDescent="0.25">
      <c r="A2198" s="12" t="s">
        <v>2702</v>
      </c>
      <c r="B2198" t="s">
        <v>2690</v>
      </c>
      <c r="C2198" s="45" t="str">
        <f>INDEX('Bảng Giá'!$L$2:$L$64,MATCH(TRIM('References data'!B2198),'Bảng Giá'!$K$2:$K$64,0))</f>
        <v>Vùng 1</v>
      </c>
      <c r="D2198" s="43" t="s">
        <v>2722</v>
      </c>
      <c r="E2198" t="s">
        <v>2648</v>
      </c>
      <c r="F2198" t="str">
        <f>INDEX('Bảng Giá'!$L$2:$L$64,MATCH(TRIM('References data'!E2198),'Bảng Giá'!$K$2:$K$64,0))</f>
        <v>Hồ Chí Minh</v>
      </c>
      <c r="G2198" t="str">
        <f t="shared" si="34"/>
        <v>Vùng 1-Hồ Chí Minh</v>
      </c>
      <c r="H2198" t="str">
        <f>INDEX('Bảng Giá'!$N$2:$N$46,MATCH('References data'!G2198,'Bảng Giá'!$Q$2:$Q$46,0))</f>
        <v>Nội Vùng</v>
      </c>
    </row>
    <row r="2199" spans="1:8" x14ac:dyDescent="0.25">
      <c r="A2199" s="12" t="s">
        <v>3058</v>
      </c>
      <c r="B2199" t="s">
        <v>2744</v>
      </c>
      <c r="C2199" s="45" t="str">
        <f>INDEX('Bảng Giá'!$L$2:$L$64,MATCH(TRIM('References data'!B2199),'Bảng Giá'!$K$2:$K$64,0))</f>
        <v>Vùng 1</v>
      </c>
      <c r="D2199" s="43" t="s">
        <v>2655</v>
      </c>
      <c r="E2199" t="s">
        <v>2656</v>
      </c>
      <c r="F2199" t="str">
        <f>INDEX('Bảng Giá'!$L$2:$L$64,MATCH(TRIM('References data'!E2199),'Bảng Giá'!$K$2:$K$64,0))</f>
        <v>Vùng 1</v>
      </c>
      <c r="G2199" t="str">
        <f t="shared" si="34"/>
        <v>Vùng 1-Vùng 1</v>
      </c>
      <c r="H2199" t="str">
        <f>INDEX('Bảng Giá'!$N$2:$N$46,MATCH('References data'!G2199,'Bảng Giá'!$Q$2:$Q$46,0))</f>
        <v>Nội Vùng Tỉnh</v>
      </c>
    </row>
    <row r="2200" spans="1:8" x14ac:dyDescent="0.25">
      <c r="A2200" s="12" t="s">
        <v>2898</v>
      </c>
      <c r="B2200" t="s">
        <v>2682</v>
      </c>
      <c r="C2200" s="45" t="str">
        <f>INDEX('Bảng Giá'!$L$2:$L$64,MATCH(TRIM('References data'!B2200),'Bảng Giá'!$K$2:$K$64,0))</f>
        <v>Vùng 3</v>
      </c>
      <c r="D2200" s="43" t="s">
        <v>2995</v>
      </c>
      <c r="E2200" t="s">
        <v>2639</v>
      </c>
      <c r="F2200" t="str">
        <f>INDEX('Bảng Giá'!$L$2:$L$64,MATCH(TRIM('References data'!E2200),'Bảng Giá'!$K$2:$K$64,0))</f>
        <v>Hà Nội</v>
      </c>
      <c r="G2200" t="str">
        <f t="shared" si="34"/>
        <v>Vùng 3-Hà Nội</v>
      </c>
      <c r="H2200" t="str">
        <f>INDEX('Bảng Giá'!$N$2:$N$46,MATCH('References data'!G2200,'Bảng Giá'!$Q$2:$Q$46,0))</f>
        <v>Nội Vùng</v>
      </c>
    </row>
    <row r="2201" spans="1:8" x14ac:dyDescent="0.25">
      <c r="A2201" s="12" t="s">
        <v>3044</v>
      </c>
      <c r="B2201" t="s">
        <v>2671</v>
      </c>
      <c r="C2201" s="45" t="str">
        <f>INDEX('Bảng Giá'!$L$2:$L$64,MATCH(TRIM('References data'!B2201),'Bảng Giá'!$K$2:$K$64,0))</f>
        <v>Vùng 2</v>
      </c>
      <c r="D2201" s="43" t="s">
        <v>3020</v>
      </c>
      <c r="E2201" t="s">
        <v>2648</v>
      </c>
      <c r="F2201" t="str">
        <f>INDEX('Bảng Giá'!$L$2:$L$64,MATCH(TRIM('References data'!E2201),'Bảng Giá'!$K$2:$K$64,0))</f>
        <v>Hồ Chí Minh</v>
      </c>
      <c r="G2201" t="str">
        <f t="shared" si="34"/>
        <v>Vùng 2-Hồ Chí Minh</v>
      </c>
      <c r="H2201" t="str">
        <f>INDEX('Bảng Giá'!$N$2:$N$46,MATCH('References data'!G2201,'Bảng Giá'!$Q$2:$Q$46,0))</f>
        <v>Liên Vùng</v>
      </c>
    </row>
    <row r="2202" spans="1:8" x14ac:dyDescent="0.25">
      <c r="A2202" s="12" t="s">
        <v>2893</v>
      </c>
      <c r="B2202" t="s">
        <v>2682</v>
      </c>
      <c r="C2202" s="45" t="str">
        <f>INDEX('Bảng Giá'!$L$2:$L$64,MATCH(TRIM('References data'!B2202),'Bảng Giá'!$K$2:$K$64,0))</f>
        <v>Vùng 3</v>
      </c>
      <c r="D2202" s="43" t="s">
        <v>3003</v>
      </c>
      <c r="E2202" t="s">
        <v>2639</v>
      </c>
      <c r="F2202" t="str">
        <f>INDEX('Bảng Giá'!$L$2:$L$64,MATCH(TRIM('References data'!E2202),'Bảng Giá'!$K$2:$K$64,0))</f>
        <v>Hà Nội</v>
      </c>
      <c r="G2202" t="str">
        <f t="shared" si="34"/>
        <v>Vùng 3-Hà Nội</v>
      </c>
      <c r="H2202" t="str">
        <f>INDEX('Bảng Giá'!$N$2:$N$46,MATCH('References data'!G2202,'Bảng Giá'!$Q$2:$Q$46,0))</f>
        <v>Nội Vùng</v>
      </c>
    </row>
    <row r="2203" spans="1:8" x14ac:dyDescent="0.25">
      <c r="A2203" s="12" t="s">
        <v>3059</v>
      </c>
      <c r="B2203" t="s">
        <v>3035</v>
      </c>
      <c r="C2203" s="45" t="str">
        <f>INDEX('Bảng Giá'!$L$2:$L$64,MATCH(TRIM('References data'!B2203),'Bảng Giá'!$K$2:$K$64,0))</f>
        <v>Vùng 3</v>
      </c>
      <c r="D2203" s="43" t="s">
        <v>2700</v>
      </c>
      <c r="E2203" t="s">
        <v>2639</v>
      </c>
      <c r="F2203" t="str">
        <f>INDEX('Bảng Giá'!$L$2:$L$64,MATCH(TRIM('References data'!E2203),'Bảng Giá'!$K$2:$K$64,0))</f>
        <v>Hà Nội</v>
      </c>
      <c r="G2203" t="str">
        <f t="shared" si="34"/>
        <v>Vùng 3-Hà Nội</v>
      </c>
      <c r="H2203" t="str">
        <f>INDEX('Bảng Giá'!$N$2:$N$46,MATCH('References data'!G2203,'Bảng Giá'!$Q$2:$Q$46,0))</f>
        <v>Nội Vùng</v>
      </c>
    </row>
    <row r="2204" spans="1:8" x14ac:dyDescent="0.25">
      <c r="A2204" s="12" t="s">
        <v>2856</v>
      </c>
      <c r="B2204" t="s">
        <v>2823</v>
      </c>
      <c r="C2204" s="45" t="str">
        <f>INDEX('Bảng Giá'!$L$2:$L$64,MATCH(TRIM('References data'!B2204),'Bảng Giá'!$K$2:$K$64,0))</f>
        <v>Vùng 3</v>
      </c>
      <c r="D2204" s="43" t="s">
        <v>2713</v>
      </c>
      <c r="E2204" t="s">
        <v>2714</v>
      </c>
      <c r="F2204" t="str">
        <f>INDEX('Bảng Giá'!$L$2:$L$64,MATCH(TRIM('References data'!E2204),'Bảng Giá'!$K$2:$K$64,0))</f>
        <v>Vùng 3</v>
      </c>
      <c r="G2204" t="str">
        <f t="shared" si="34"/>
        <v>Vùng 3-Vùng 3</v>
      </c>
      <c r="H2204" t="str">
        <f>INDEX('Bảng Giá'!$N$2:$N$46,MATCH('References data'!G2204,'Bảng Giá'!$Q$2:$Q$46,0))</f>
        <v>Nội Vùng Tỉnh</v>
      </c>
    </row>
    <row r="2205" spans="1:8" x14ac:dyDescent="0.25">
      <c r="A2205" s="12" t="s">
        <v>3012</v>
      </c>
      <c r="B2205" t="s">
        <v>2648</v>
      </c>
      <c r="C2205" s="45" t="str">
        <f>INDEX('Bảng Giá'!$L$2:$L$64,MATCH(TRIM('References data'!B2205),'Bảng Giá'!$K$2:$K$64,0))</f>
        <v>Hồ Chí Minh</v>
      </c>
      <c r="D2205" s="43" t="s">
        <v>2782</v>
      </c>
      <c r="E2205" t="s">
        <v>2648</v>
      </c>
      <c r="F2205" t="str">
        <f>INDEX('Bảng Giá'!$L$2:$L$64,MATCH(TRIM('References data'!E2205),'Bảng Giá'!$K$2:$K$64,0))</f>
        <v>Hồ Chí Minh</v>
      </c>
      <c r="G2205" t="str">
        <f t="shared" si="34"/>
        <v>Hồ Chí Minh-Hồ Chí Minh</v>
      </c>
      <c r="H2205" t="str">
        <f>INDEX('Bảng Giá'!$N$2:$N$46,MATCH('References data'!G2205,'Bảng Giá'!$Q$2:$Q$46,0))</f>
        <v>Nội Tỉnh</v>
      </c>
    </row>
    <row r="2206" spans="1:8" x14ac:dyDescent="0.25">
      <c r="A2206" s="12" t="s">
        <v>2722</v>
      </c>
      <c r="B2206" t="s">
        <v>2648</v>
      </c>
      <c r="C2206" s="45" t="str">
        <f>INDEX('Bảng Giá'!$L$2:$L$64,MATCH(TRIM('References data'!B2206),'Bảng Giá'!$K$2:$K$64,0))</f>
        <v>Hồ Chí Minh</v>
      </c>
      <c r="D2206" s="43" t="s">
        <v>2776</v>
      </c>
      <c r="E2206" t="s">
        <v>2648</v>
      </c>
      <c r="F2206" t="str">
        <f>INDEX('Bảng Giá'!$L$2:$L$64,MATCH(TRIM('References data'!E2206),'Bảng Giá'!$K$2:$K$64,0))</f>
        <v>Hồ Chí Minh</v>
      </c>
      <c r="G2206" t="str">
        <f t="shared" si="34"/>
        <v>Hồ Chí Minh-Hồ Chí Minh</v>
      </c>
      <c r="H2206" t="str">
        <f>INDEX('Bảng Giá'!$N$2:$N$46,MATCH('References data'!G2206,'Bảng Giá'!$Q$2:$Q$46,0))</f>
        <v>Nội Tỉnh</v>
      </c>
    </row>
    <row r="2207" spans="1:8" x14ac:dyDescent="0.25">
      <c r="A2207" s="12" t="s">
        <v>3060</v>
      </c>
      <c r="B2207" t="s">
        <v>2834</v>
      </c>
      <c r="C2207" s="45" t="str">
        <f>INDEX('Bảng Giá'!$L$2:$L$64,MATCH(TRIM('References data'!B2207),'Bảng Giá'!$K$2:$K$64,0))</f>
        <v>Vùng 3</v>
      </c>
      <c r="D2207" s="43" t="s">
        <v>3003</v>
      </c>
      <c r="E2207" t="s">
        <v>2639</v>
      </c>
      <c r="F2207" t="str">
        <f>INDEX('Bảng Giá'!$L$2:$L$64,MATCH(TRIM('References data'!E2207),'Bảng Giá'!$K$2:$K$64,0))</f>
        <v>Hà Nội</v>
      </c>
      <c r="G2207" t="str">
        <f t="shared" si="34"/>
        <v>Vùng 3-Hà Nội</v>
      </c>
      <c r="H2207" t="str">
        <f>INDEX('Bảng Giá'!$N$2:$N$46,MATCH('References data'!G2207,'Bảng Giá'!$Q$2:$Q$46,0))</f>
        <v>Nội Vùng</v>
      </c>
    </row>
    <row r="2208" spans="1:8" x14ac:dyDescent="0.25">
      <c r="A2208" s="12" t="s">
        <v>2723</v>
      </c>
      <c r="B2208" t="s">
        <v>2708</v>
      </c>
      <c r="C2208" s="45" t="str">
        <f>INDEX('Bảng Giá'!$L$2:$L$64,MATCH(TRIM('References data'!B2208),'Bảng Giá'!$K$2:$K$64,0))</f>
        <v>Vùng 1</v>
      </c>
      <c r="D2208" s="43" t="s">
        <v>2723</v>
      </c>
      <c r="E2208" t="s">
        <v>2708</v>
      </c>
      <c r="F2208" t="str">
        <f>INDEX('Bảng Giá'!$L$2:$L$64,MATCH(TRIM('References data'!E2208),'Bảng Giá'!$K$2:$K$64,0))</f>
        <v>Vùng 1</v>
      </c>
      <c r="G2208" t="str">
        <f t="shared" si="34"/>
        <v>Vùng 1-Vùng 1</v>
      </c>
      <c r="H2208" t="str">
        <f>INDEX('Bảng Giá'!$N$2:$N$46,MATCH('References data'!G2208,'Bảng Giá'!$Q$2:$Q$46,0))</f>
        <v>Nội Vùng Tỉnh</v>
      </c>
    </row>
    <row r="2209" spans="1:8" x14ac:dyDescent="0.25">
      <c r="A2209" s="12" t="s">
        <v>2889</v>
      </c>
      <c r="B2209" t="s">
        <v>2714</v>
      </c>
      <c r="C2209" s="45" t="str">
        <f>INDEX('Bảng Giá'!$L$2:$L$64,MATCH(TRIM('References data'!B2209),'Bảng Giá'!$K$2:$K$64,0))</f>
        <v>Vùng 3</v>
      </c>
      <c r="D2209" s="43" t="s">
        <v>2754</v>
      </c>
      <c r="E2209" t="s">
        <v>2639</v>
      </c>
      <c r="F2209" t="str">
        <f>INDEX('Bảng Giá'!$L$2:$L$64,MATCH(TRIM('References data'!E2209),'Bảng Giá'!$K$2:$K$64,0))</f>
        <v>Hà Nội</v>
      </c>
      <c r="G2209" t="str">
        <f t="shared" si="34"/>
        <v>Vùng 3-Hà Nội</v>
      </c>
      <c r="H2209" t="str">
        <f>INDEX('Bảng Giá'!$N$2:$N$46,MATCH('References data'!G2209,'Bảng Giá'!$Q$2:$Q$46,0))</f>
        <v>Nội Vùng</v>
      </c>
    </row>
    <row r="2210" spans="1:8" x14ac:dyDescent="0.25">
      <c r="A2210" s="12" t="s">
        <v>3000</v>
      </c>
      <c r="B2210" t="s">
        <v>2639</v>
      </c>
      <c r="C2210" s="45" t="str">
        <f>INDEX('Bảng Giá'!$L$2:$L$64,MATCH(TRIM('References data'!B2210),'Bảng Giá'!$K$2:$K$64,0))</f>
        <v>Hà Nội</v>
      </c>
      <c r="D2210" s="43" t="s">
        <v>3003</v>
      </c>
      <c r="E2210" t="s">
        <v>2639</v>
      </c>
      <c r="F2210" t="str">
        <f>INDEX('Bảng Giá'!$L$2:$L$64,MATCH(TRIM('References data'!E2210),'Bảng Giá'!$K$2:$K$64,0))</f>
        <v>Hà Nội</v>
      </c>
      <c r="G2210" t="str">
        <f t="shared" si="34"/>
        <v>Hà Nội-Hà Nội</v>
      </c>
      <c r="H2210" t="str">
        <f>INDEX('Bảng Giá'!$N$2:$N$46,MATCH('References data'!G2210,'Bảng Giá'!$Q$2:$Q$46,0))</f>
        <v>Nội Tỉnh</v>
      </c>
    </row>
    <row r="2211" spans="1:8" x14ac:dyDescent="0.25">
      <c r="A2211" s="12" t="s">
        <v>3002</v>
      </c>
      <c r="B2211" t="s">
        <v>2639</v>
      </c>
      <c r="C2211" s="45" t="str">
        <f>INDEX('Bảng Giá'!$L$2:$L$64,MATCH(TRIM('References data'!B2211),'Bảng Giá'!$K$2:$K$64,0))</f>
        <v>Hà Nội</v>
      </c>
      <c r="D2211" s="43" t="s">
        <v>2897</v>
      </c>
      <c r="E2211" t="s">
        <v>2828</v>
      </c>
      <c r="F2211" t="str">
        <f>INDEX('Bảng Giá'!$L$2:$L$64,MATCH(TRIM('References data'!E2211),'Bảng Giá'!$K$2:$K$64,0))</f>
        <v>Vùng 3</v>
      </c>
      <c r="G2211" t="str">
        <f t="shared" si="34"/>
        <v>Hà Nội-Vùng 3</v>
      </c>
      <c r="H2211" t="str">
        <f>INDEX('Bảng Giá'!$N$2:$N$46,MATCH('References data'!G2211,'Bảng Giá'!$Q$2:$Q$46,0))</f>
        <v>Nội Vùng</v>
      </c>
    </row>
    <row r="2212" spans="1:8" x14ac:dyDescent="0.25">
      <c r="A2212" s="12" t="s">
        <v>2868</v>
      </c>
      <c r="B2212" t="s">
        <v>2828</v>
      </c>
      <c r="C2212" s="45" t="str">
        <f>INDEX('Bảng Giá'!$L$2:$L$64,MATCH(TRIM('References data'!B2212),'Bảng Giá'!$K$2:$K$64,0))</f>
        <v>Vùng 3</v>
      </c>
      <c r="D2212" s="43" t="s">
        <v>2761</v>
      </c>
      <c r="E2212" t="s">
        <v>2639</v>
      </c>
      <c r="F2212" t="str">
        <f>INDEX('Bảng Giá'!$L$2:$L$64,MATCH(TRIM('References data'!E2212),'Bảng Giá'!$K$2:$K$64,0))</f>
        <v>Hà Nội</v>
      </c>
      <c r="G2212" t="str">
        <f t="shared" si="34"/>
        <v>Vùng 3-Hà Nội</v>
      </c>
      <c r="H2212" t="str">
        <f>INDEX('Bảng Giá'!$N$2:$N$46,MATCH('References data'!G2212,'Bảng Giá'!$Q$2:$Q$46,0))</f>
        <v>Nội Vùng</v>
      </c>
    </row>
    <row r="2213" spans="1:8" x14ac:dyDescent="0.25">
      <c r="A2213" s="12" t="s">
        <v>3061</v>
      </c>
      <c r="B2213" t="s">
        <v>2768</v>
      </c>
      <c r="C2213" s="45" t="str">
        <f>INDEX('Bảng Giá'!$L$2:$L$64,MATCH(TRIM('References data'!B2213),'Bảng Giá'!$K$2:$K$64,0))</f>
        <v>Vùng 1</v>
      </c>
      <c r="D2213" s="43" t="s">
        <v>3019</v>
      </c>
      <c r="E2213" t="s">
        <v>2648</v>
      </c>
      <c r="F2213" t="str">
        <f>INDEX('Bảng Giá'!$L$2:$L$64,MATCH(TRIM('References data'!E2213),'Bảng Giá'!$K$2:$K$64,0))</f>
        <v>Hồ Chí Minh</v>
      </c>
      <c r="G2213" t="str">
        <f t="shared" si="34"/>
        <v>Vùng 1-Hồ Chí Minh</v>
      </c>
      <c r="H2213" t="str">
        <f>INDEX('Bảng Giá'!$N$2:$N$46,MATCH('References data'!G2213,'Bảng Giá'!$Q$2:$Q$46,0))</f>
        <v>Nội Vùng</v>
      </c>
    </row>
    <row r="2214" spans="1:8" x14ac:dyDescent="0.25">
      <c r="A2214" s="12" t="s">
        <v>2874</v>
      </c>
      <c r="B2214" t="s">
        <v>2828</v>
      </c>
      <c r="C2214" s="45" t="str">
        <f>INDEX('Bảng Giá'!$L$2:$L$64,MATCH(TRIM('References data'!B2214),'Bảng Giá'!$K$2:$K$64,0))</f>
        <v>Vùng 3</v>
      </c>
      <c r="D2214" s="43" t="s">
        <v>2754</v>
      </c>
      <c r="E2214" t="s">
        <v>2639</v>
      </c>
      <c r="F2214" t="str">
        <f>INDEX('Bảng Giá'!$L$2:$L$64,MATCH(TRIM('References data'!E2214),'Bảng Giá'!$K$2:$K$64,0))</f>
        <v>Hà Nội</v>
      </c>
      <c r="G2214" t="str">
        <f t="shared" si="34"/>
        <v>Vùng 3-Hà Nội</v>
      </c>
      <c r="H2214" t="str">
        <f>INDEX('Bảng Giá'!$N$2:$N$46,MATCH('References data'!G2214,'Bảng Giá'!$Q$2:$Q$46,0))</f>
        <v>Nội Vùng</v>
      </c>
    </row>
    <row r="2215" spans="1:8" x14ac:dyDescent="0.25">
      <c r="A2215" s="12" t="s">
        <v>2921</v>
      </c>
      <c r="B2215" t="s">
        <v>2872</v>
      </c>
      <c r="C2215" s="45" t="str">
        <f>INDEX('Bảng Giá'!$L$2:$L$64,MATCH(TRIM('References data'!B2215),'Bảng Giá'!$K$2:$K$64,0))</f>
        <v>Vùng 3</v>
      </c>
      <c r="D2215" s="43" t="s">
        <v>2713</v>
      </c>
      <c r="E2215" t="s">
        <v>2714</v>
      </c>
      <c r="F2215" t="str">
        <f>INDEX('Bảng Giá'!$L$2:$L$64,MATCH(TRIM('References data'!E2215),'Bảng Giá'!$K$2:$K$64,0))</f>
        <v>Vùng 3</v>
      </c>
      <c r="G2215" t="str">
        <f t="shared" si="34"/>
        <v>Vùng 3-Vùng 3</v>
      </c>
      <c r="H2215" t="str">
        <f>INDEX('Bảng Giá'!$N$2:$N$46,MATCH('References data'!G2215,'Bảng Giá'!$Q$2:$Q$46,0))</f>
        <v>Nội Vùng Tỉnh</v>
      </c>
    </row>
    <row r="2216" spans="1:8" x14ac:dyDescent="0.25">
      <c r="A2216" s="12" t="s">
        <v>2778</v>
      </c>
      <c r="B2216" t="s">
        <v>2648</v>
      </c>
      <c r="C2216" s="45" t="str">
        <f>INDEX('Bảng Giá'!$L$2:$L$64,MATCH(TRIM('References data'!B2216),'Bảng Giá'!$K$2:$K$64,0))</f>
        <v>Hồ Chí Minh</v>
      </c>
      <c r="D2216" s="43" t="s">
        <v>3019</v>
      </c>
      <c r="E2216" t="s">
        <v>2648</v>
      </c>
      <c r="F2216" t="str">
        <f>INDEX('Bảng Giá'!$L$2:$L$64,MATCH(TRIM('References data'!E2216),'Bảng Giá'!$K$2:$K$64,0))</f>
        <v>Hồ Chí Minh</v>
      </c>
      <c r="G2216" t="str">
        <f t="shared" si="34"/>
        <v>Hồ Chí Minh-Hồ Chí Minh</v>
      </c>
      <c r="H2216" t="str">
        <f>INDEX('Bảng Giá'!$N$2:$N$46,MATCH('References data'!G2216,'Bảng Giá'!$Q$2:$Q$46,0))</f>
        <v>Nội Tỉnh</v>
      </c>
    </row>
    <row r="2217" spans="1:8" x14ac:dyDescent="0.25">
      <c r="A2217" s="12" t="s">
        <v>2957</v>
      </c>
      <c r="B2217" t="s">
        <v>2642</v>
      </c>
      <c r="C2217" s="45" t="str">
        <f>INDEX('Bảng Giá'!$L$2:$L$64,MATCH(TRIM('References data'!B2217),'Bảng Giá'!$K$2:$K$64,0))</f>
        <v>Vùng 1</v>
      </c>
      <c r="D2217" s="43" t="s">
        <v>2653</v>
      </c>
      <c r="E2217" t="s">
        <v>2648</v>
      </c>
      <c r="F2217" t="str">
        <f>INDEX('Bảng Giá'!$L$2:$L$64,MATCH(TRIM('References data'!E2217),'Bảng Giá'!$K$2:$K$64,0))</f>
        <v>Hồ Chí Minh</v>
      </c>
      <c r="G2217" t="str">
        <f t="shared" si="34"/>
        <v>Vùng 1-Hồ Chí Minh</v>
      </c>
      <c r="H2217" t="str">
        <f>INDEX('Bảng Giá'!$N$2:$N$46,MATCH('References data'!G2217,'Bảng Giá'!$Q$2:$Q$46,0))</f>
        <v>Nội Vùng</v>
      </c>
    </row>
    <row r="2218" spans="1:8" x14ac:dyDescent="0.25">
      <c r="A2218" s="12" t="s">
        <v>2697</v>
      </c>
      <c r="B2218" t="s">
        <v>2686</v>
      </c>
      <c r="C2218" s="45" t="str">
        <f>INDEX('Bảng Giá'!$L$2:$L$64,MATCH(TRIM('References data'!B2218),'Bảng Giá'!$K$2:$K$64,0))</f>
        <v>Vùng 1</v>
      </c>
      <c r="D2218" s="43" t="s">
        <v>2653</v>
      </c>
      <c r="E2218" t="s">
        <v>2648</v>
      </c>
      <c r="F2218" t="str">
        <f>INDEX('Bảng Giá'!$L$2:$L$64,MATCH(TRIM('References data'!E2218),'Bảng Giá'!$K$2:$K$64,0))</f>
        <v>Hồ Chí Minh</v>
      </c>
      <c r="G2218" t="str">
        <f t="shared" si="34"/>
        <v>Vùng 1-Hồ Chí Minh</v>
      </c>
      <c r="H2218" t="str">
        <f>INDEX('Bảng Giá'!$N$2:$N$46,MATCH('References data'!G2218,'Bảng Giá'!$Q$2:$Q$46,0))</f>
        <v>Nội Vùng</v>
      </c>
    </row>
    <row r="2219" spans="1:8" x14ac:dyDescent="0.25">
      <c r="A2219" s="12" t="s">
        <v>2866</v>
      </c>
      <c r="B2219" t="s">
        <v>2665</v>
      </c>
      <c r="C2219" s="45" t="str">
        <f>INDEX('Bảng Giá'!$L$2:$L$64,MATCH(TRIM('References data'!B2219),'Bảng Giá'!$K$2:$K$64,0))</f>
        <v>Vùng 3</v>
      </c>
      <c r="D2219" s="43" t="s">
        <v>3003</v>
      </c>
      <c r="E2219" t="s">
        <v>2639</v>
      </c>
      <c r="F2219" t="str">
        <f>INDEX('Bảng Giá'!$L$2:$L$64,MATCH(TRIM('References data'!E2219),'Bảng Giá'!$K$2:$K$64,0))</f>
        <v>Hà Nội</v>
      </c>
      <c r="G2219" t="str">
        <f t="shared" si="34"/>
        <v>Vùng 3-Hà Nội</v>
      </c>
      <c r="H2219" t="str">
        <f>INDEX('Bảng Giá'!$N$2:$N$46,MATCH('References data'!G2219,'Bảng Giá'!$Q$2:$Q$46,0))</f>
        <v>Nội Vùng</v>
      </c>
    </row>
    <row r="2220" spans="1:8" x14ac:dyDescent="0.25">
      <c r="A2220" s="12" t="s">
        <v>3062</v>
      </c>
      <c r="B2220" t="s">
        <v>2826</v>
      </c>
      <c r="C2220" s="45" t="str">
        <f>INDEX('Bảng Giá'!$L$2:$L$64,MATCH(TRIM('References data'!B2220),'Bảng Giá'!$K$2:$K$64,0))</f>
        <v>Vùng 3</v>
      </c>
      <c r="D2220" s="43" t="s">
        <v>2640</v>
      </c>
      <c r="E2220" t="s">
        <v>2639</v>
      </c>
      <c r="F2220" t="str">
        <f>INDEX('Bảng Giá'!$L$2:$L$64,MATCH(TRIM('References data'!E2220),'Bảng Giá'!$K$2:$K$64,0))</f>
        <v>Hà Nội</v>
      </c>
      <c r="G2220" t="str">
        <f t="shared" si="34"/>
        <v>Vùng 3-Hà Nội</v>
      </c>
      <c r="H2220" t="str">
        <f>INDEX('Bảng Giá'!$N$2:$N$46,MATCH('References data'!G2220,'Bảng Giá'!$Q$2:$Q$46,0))</f>
        <v>Nội Vùng</v>
      </c>
    </row>
    <row r="2221" spans="1:8" x14ac:dyDescent="0.25">
      <c r="A2221" s="12" t="s">
        <v>3015</v>
      </c>
      <c r="B2221" t="s">
        <v>2648</v>
      </c>
      <c r="C2221" s="45" t="str">
        <f>INDEX('Bảng Giá'!$L$2:$L$64,MATCH(TRIM('References data'!B2221),'Bảng Giá'!$K$2:$K$64,0))</f>
        <v>Hồ Chí Minh</v>
      </c>
      <c r="D2221" s="43" t="s">
        <v>2653</v>
      </c>
      <c r="E2221" t="s">
        <v>2648</v>
      </c>
      <c r="F2221" t="str">
        <f>INDEX('Bảng Giá'!$L$2:$L$64,MATCH(TRIM('References data'!E2221),'Bảng Giá'!$K$2:$K$64,0))</f>
        <v>Hồ Chí Minh</v>
      </c>
      <c r="G2221" t="str">
        <f t="shared" si="34"/>
        <v>Hồ Chí Minh-Hồ Chí Minh</v>
      </c>
      <c r="H2221" t="str">
        <f>INDEX('Bảng Giá'!$N$2:$N$46,MATCH('References data'!G2221,'Bảng Giá'!$Q$2:$Q$46,0))</f>
        <v>Nội Tỉnh</v>
      </c>
    </row>
    <row r="2222" spans="1:8" x14ac:dyDescent="0.25">
      <c r="A2222" s="12" t="s">
        <v>2778</v>
      </c>
      <c r="B2222" t="s">
        <v>2648</v>
      </c>
      <c r="C2222" s="45" t="str">
        <f>INDEX('Bảng Giá'!$L$2:$L$64,MATCH(TRIM('References data'!B2222),'Bảng Giá'!$K$2:$K$64,0))</f>
        <v>Hồ Chí Minh</v>
      </c>
      <c r="D2222" s="43" t="s">
        <v>2653</v>
      </c>
      <c r="E2222" t="s">
        <v>2648</v>
      </c>
      <c r="F2222" t="str">
        <f>INDEX('Bảng Giá'!$L$2:$L$64,MATCH(TRIM('References data'!E2222),'Bảng Giá'!$K$2:$K$64,0))</f>
        <v>Hồ Chí Minh</v>
      </c>
      <c r="G2222" t="str">
        <f t="shared" si="34"/>
        <v>Hồ Chí Minh-Hồ Chí Minh</v>
      </c>
      <c r="H2222" t="str">
        <f>INDEX('Bảng Giá'!$N$2:$N$46,MATCH('References data'!G2222,'Bảng Giá'!$Q$2:$Q$46,0))</f>
        <v>Nội Tỉnh</v>
      </c>
    </row>
    <row r="2223" spans="1:8" x14ac:dyDescent="0.25">
      <c r="A2223" s="12" t="s">
        <v>2936</v>
      </c>
      <c r="B2223" t="s">
        <v>2686</v>
      </c>
      <c r="C2223" s="45" t="str">
        <f>INDEX('Bảng Giá'!$L$2:$L$64,MATCH(TRIM('References data'!B2223),'Bảng Giá'!$K$2:$K$64,0))</f>
        <v>Vùng 1</v>
      </c>
      <c r="D2223" s="43" t="s">
        <v>2672</v>
      </c>
      <c r="E2223" t="s">
        <v>2648</v>
      </c>
      <c r="F2223" t="str">
        <f>INDEX('Bảng Giá'!$L$2:$L$64,MATCH(TRIM('References data'!E2223),'Bảng Giá'!$K$2:$K$64,0))</f>
        <v>Hồ Chí Minh</v>
      </c>
      <c r="G2223" t="str">
        <f t="shared" si="34"/>
        <v>Vùng 1-Hồ Chí Minh</v>
      </c>
      <c r="H2223" t="str">
        <f>INDEX('Bảng Giá'!$N$2:$N$46,MATCH('References data'!G2223,'Bảng Giá'!$Q$2:$Q$46,0))</f>
        <v>Nội Vùng</v>
      </c>
    </row>
    <row r="2224" spans="1:8" x14ac:dyDescent="0.25">
      <c r="A2224" s="12" t="s">
        <v>3022</v>
      </c>
      <c r="B2224" t="s">
        <v>2735</v>
      </c>
      <c r="C2224" s="45" t="str">
        <f>INDEX('Bảng Giá'!$L$2:$L$64,MATCH(TRIM('References data'!B2224),'Bảng Giá'!$K$2:$K$64,0))</f>
        <v>Vùng 3</v>
      </c>
      <c r="D2224" s="43" t="s">
        <v>2649</v>
      </c>
      <c r="E2224" t="s">
        <v>2639</v>
      </c>
      <c r="F2224" t="str">
        <f>INDEX('Bảng Giá'!$L$2:$L$64,MATCH(TRIM('References data'!E2224),'Bảng Giá'!$K$2:$K$64,0))</f>
        <v>Hà Nội</v>
      </c>
      <c r="G2224" t="str">
        <f t="shared" si="34"/>
        <v>Vùng 3-Hà Nội</v>
      </c>
      <c r="H2224" t="str">
        <f>INDEX('Bảng Giá'!$N$2:$N$46,MATCH('References data'!G2224,'Bảng Giá'!$Q$2:$Q$46,0))</f>
        <v>Nội Vùng</v>
      </c>
    </row>
    <row r="2225" spans="1:8" x14ac:dyDescent="0.25">
      <c r="A2225" s="12" t="s">
        <v>2907</v>
      </c>
      <c r="B2225" t="s">
        <v>2682</v>
      </c>
      <c r="C2225" s="45" t="str">
        <f>INDEX('Bảng Giá'!$L$2:$L$64,MATCH(TRIM('References data'!B2225),'Bảng Giá'!$K$2:$K$64,0))</f>
        <v>Vùng 3</v>
      </c>
      <c r="D2225" s="43" t="s">
        <v>2761</v>
      </c>
      <c r="E2225" t="s">
        <v>2639</v>
      </c>
      <c r="F2225" t="str">
        <f>INDEX('Bảng Giá'!$L$2:$L$64,MATCH(TRIM('References data'!E2225),'Bảng Giá'!$K$2:$K$64,0))</f>
        <v>Hà Nội</v>
      </c>
      <c r="G2225" t="str">
        <f t="shared" si="34"/>
        <v>Vùng 3-Hà Nội</v>
      </c>
      <c r="H2225" t="str">
        <f>INDEX('Bảng Giá'!$N$2:$N$46,MATCH('References data'!G2225,'Bảng Giá'!$Q$2:$Q$46,0))</f>
        <v>Nội Vùng</v>
      </c>
    </row>
    <row r="2226" spans="1:8" x14ac:dyDescent="0.25">
      <c r="A2226" s="12" t="s">
        <v>3003</v>
      </c>
      <c r="B2226" t="s">
        <v>2639</v>
      </c>
      <c r="C2226" s="45" t="str">
        <f>INDEX('Bảng Giá'!$L$2:$L$64,MATCH(TRIM('References data'!B2226),'Bảng Giá'!$K$2:$K$64,0))</f>
        <v>Hà Nội</v>
      </c>
      <c r="D2226" s="43" t="s">
        <v>3003</v>
      </c>
      <c r="E2226" t="s">
        <v>2639</v>
      </c>
      <c r="F2226" t="str">
        <f>INDEX('Bảng Giá'!$L$2:$L$64,MATCH(TRIM('References data'!E2226),'Bảng Giá'!$K$2:$K$64,0))</f>
        <v>Hà Nội</v>
      </c>
      <c r="G2226" t="str">
        <f t="shared" si="34"/>
        <v>Hà Nội-Hà Nội</v>
      </c>
      <c r="H2226" t="str">
        <f>INDEX('Bảng Giá'!$N$2:$N$46,MATCH('References data'!G2226,'Bảng Giá'!$Q$2:$Q$46,0))</f>
        <v>Nội Tỉnh</v>
      </c>
    </row>
    <row r="2227" spans="1:8" x14ac:dyDescent="0.25">
      <c r="A2227" s="12" t="s">
        <v>2869</v>
      </c>
      <c r="B2227" t="s">
        <v>2735</v>
      </c>
      <c r="C2227" s="45" t="str">
        <f>INDEX('Bảng Giá'!$L$2:$L$64,MATCH(TRIM('References data'!B2227),'Bảng Giá'!$K$2:$K$64,0))</f>
        <v>Vùng 3</v>
      </c>
      <c r="D2227" s="43" t="s">
        <v>3147</v>
      </c>
      <c r="E2227" t="s">
        <v>2735</v>
      </c>
      <c r="F2227" t="str">
        <f>INDEX('Bảng Giá'!$L$2:$L$64,MATCH(TRIM('References data'!E2227),'Bảng Giá'!$K$2:$K$64,0))</f>
        <v>Vùng 3</v>
      </c>
      <c r="G2227" t="str">
        <f t="shared" si="34"/>
        <v>Vùng 3-Vùng 3</v>
      </c>
      <c r="H2227" t="str">
        <f>INDEX('Bảng Giá'!$N$2:$N$46,MATCH('References data'!G2227,'Bảng Giá'!$Q$2:$Q$46,0))</f>
        <v>Nội Vùng Tỉnh</v>
      </c>
    </row>
    <row r="2228" spans="1:8" x14ac:dyDescent="0.25">
      <c r="A2228" s="12" t="s">
        <v>2723</v>
      </c>
      <c r="B2228" t="s">
        <v>2708</v>
      </c>
      <c r="C2228" s="45" t="str">
        <f>INDEX('Bảng Giá'!$L$2:$L$64,MATCH(TRIM('References data'!B2228),'Bảng Giá'!$K$2:$K$64,0))</f>
        <v>Vùng 1</v>
      </c>
      <c r="D2228" s="43" t="s">
        <v>2713</v>
      </c>
      <c r="E2228" t="s">
        <v>2714</v>
      </c>
      <c r="F2228" t="str">
        <f>INDEX('Bảng Giá'!$L$2:$L$64,MATCH(TRIM('References data'!E2228),'Bảng Giá'!$K$2:$K$64,0))</f>
        <v>Vùng 3</v>
      </c>
      <c r="G2228" t="str">
        <f t="shared" si="34"/>
        <v>Vùng 1-Vùng 3</v>
      </c>
      <c r="H2228" t="str">
        <f>INDEX('Bảng Giá'!$N$2:$N$46,MATCH('References data'!G2228,'Bảng Giá'!$Q$2:$Q$46,0))</f>
        <v>Liên Vùng Tỉnh</v>
      </c>
    </row>
    <row r="2229" spans="1:8" x14ac:dyDescent="0.25">
      <c r="A2229" s="12" t="s">
        <v>2739</v>
      </c>
      <c r="B2229" t="s">
        <v>2648</v>
      </c>
      <c r="C2229" s="45" t="str">
        <f>INDEX('Bảng Giá'!$L$2:$L$64,MATCH(TRIM('References data'!B2229),'Bảng Giá'!$K$2:$K$64,0))</f>
        <v>Hồ Chí Minh</v>
      </c>
      <c r="D2229" s="43" t="s">
        <v>2638</v>
      </c>
      <c r="E2229" t="s">
        <v>2639</v>
      </c>
      <c r="F2229" t="str">
        <f>INDEX('Bảng Giá'!$L$2:$L$64,MATCH(TRIM('References data'!E2229),'Bảng Giá'!$K$2:$K$64,0))</f>
        <v>Hà Nội</v>
      </c>
      <c r="G2229" t="str">
        <f t="shared" si="34"/>
        <v>Hồ Chí Minh-Hà Nội</v>
      </c>
      <c r="H2229" t="str">
        <f>INDEX('Bảng Giá'!$N$2:$N$46,MATCH('References data'!G2229,'Bảng Giá'!$Q$2:$Q$46,0))</f>
        <v>Liên Vùng đặc biệt</v>
      </c>
    </row>
    <row r="2230" spans="1:8" x14ac:dyDescent="0.25">
      <c r="A2230" s="12" t="s">
        <v>3063</v>
      </c>
      <c r="B2230" t="s">
        <v>2712</v>
      </c>
      <c r="C2230" s="45" t="str">
        <f>INDEX('Bảng Giá'!$L$2:$L$64,MATCH(TRIM('References data'!B2230),'Bảng Giá'!$K$2:$K$64,0))</f>
        <v>Vùng 1</v>
      </c>
      <c r="D2230" s="43" t="s">
        <v>2754</v>
      </c>
      <c r="E2230" t="s">
        <v>2639</v>
      </c>
      <c r="F2230" t="str">
        <f>INDEX('Bảng Giá'!$L$2:$L$64,MATCH(TRIM('References data'!E2230),'Bảng Giá'!$K$2:$K$64,0))</f>
        <v>Hà Nội</v>
      </c>
      <c r="G2230" t="str">
        <f t="shared" si="34"/>
        <v>Vùng 1-Hà Nội</v>
      </c>
      <c r="H2230" t="str">
        <f>INDEX('Bảng Giá'!$N$2:$N$46,MATCH('References data'!G2230,'Bảng Giá'!$Q$2:$Q$46,0))</f>
        <v>Liên Vùng</v>
      </c>
    </row>
    <row r="2231" spans="1:8" x14ac:dyDescent="0.25">
      <c r="A2231" s="12" t="s">
        <v>3064</v>
      </c>
      <c r="B2231" t="s">
        <v>2675</v>
      </c>
      <c r="C2231" s="45" t="str">
        <f>INDEX('Bảng Giá'!$L$2:$L$64,MATCH(TRIM('References data'!B2231),'Bảng Giá'!$K$2:$K$64,0))</f>
        <v>Vùng 1</v>
      </c>
      <c r="D2231" s="43" t="s">
        <v>2754</v>
      </c>
      <c r="E2231" t="s">
        <v>2639</v>
      </c>
      <c r="F2231" t="str">
        <f>INDEX('Bảng Giá'!$L$2:$L$64,MATCH(TRIM('References data'!E2231),'Bảng Giá'!$K$2:$K$64,0))</f>
        <v>Hà Nội</v>
      </c>
      <c r="G2231" t="str">
        <f t="shared" si="34"/>
        <v>Vùng 1-Hà Nội</v>
      </c>
      <c r="H2231" t="str">
        <f>INDEX('Bảng Giá'!$N$2:$N$46,MATCH('References data'!G2231,'Bảng Giá'!$Q$2:$Q$46,0))</f>
        <v>Liên Vùng</v>
      </c>
    </row>
    <row r="2232" spans="1:8" x14ac:dyDescent="0.25">
      <c r="A2232" s="12" t="s">
        <v>3015</v>
      </c>
      <c r="B2232" t="s">
        <v>2648</v>
      </c>
      <c r="C2232" s="45" t="str">
        <f>INDEX('Bảng Giá'!$L$2:$L$64,MATCH(TRIM('References data'!B2232),'Bảng Giá'!$K$2:$K$64,0))</f>
        <v>Hồ Chí Minh</v>
      </c>
      <c r="D2232" s="43" t="s">
        <v>2638</v>
      </c>
      <c r="E2232" t="s">
        <v>2639</v>
      </c>
      <c r="F2232" t="str">
        <f>INDEX('Bảng Giá'!$L$2:$L$64,MATCH(TRIM('References data'!E2232),'Bảng Giá'!$K$2:$K$64,0))</f>
        <v>Hà Nội</v>
      </c>
      <c r="G2232" t="str">
        <f t="shared" si="34"/>
        <v>Hồ Chí Minh-Hà Nội</v>
      </c>
      <c r="H2232" t="str">
        <f>INDEX('Bảng Giá'!$N$2:$N$46,MATCH('References data'!G2232,'Bảng Giá'!$Q$2:$Q$46,0))</f>
        <v>Liên Vùng đặc biệt</v>
      </c>
    </row>
    <row r="2233" spans="1:8" x14ac:dyDescent="0.25">
      <c r="A2233" s="12" t="s">
        <v>2654</v>
      </c>
      <c r="B2233" t="s">
        <v>2639</v>
      </c>
      <c r="C2233" s="45" t="str">
        <f>INDEX('Bảng Giá'!$L$2:$L$64,MATCH(TRIM('References data'!B2233),'Bảng Giá'!$K$2:$K$64,0))</f>
        <v>Hà Nội</v>
      </c>
      <c r="D2233" s="43" t="s">
        <v>2653</v>
      </c>
      <c r="E2233" t="s">
        <v>2648</v>
      </c>
      <c r="F2233" t="str">
        <f>INDEX('Bảng Giá'!$L$2:$L$64,MATCH(TRIM('References data'!E2233),'Bảng Giá'!$K$2:$K$64,0))</f>
        <v>Hồ Chí Minh</v>
      </c>
      <c r="G2233" t="str">
        <f t="shared" si="34"/>
        <v>Hà Nội-Hồ Chí Minh</v>
      </c>
      <c r="H2233" t="str">
        <f>INDEX('Bảng Giá'!$N$2:$N$46,MATCH('References data'!G2233,'Bảng Giá'!$Q$2:$Q$46,0))</f>
        <v>Liên Vùng đặc biệt</v>
      </c>
    </row>
    <row r="2234" spans="1:8" x14ac:dyDescent="0.25">
      <c r="A2234" s="12" t="s">
        <v>2801</v>
      </c>
      <c r="B2234" t="s">
        <v>2784</v>
      </c>
      <c r="C2234" s="45" t="str">
        <f>INDEX('Bảng Giá'!$L$2:$L$64,MATCH(TRIM('References data'!B2234),'Bảng Giá'!$K$2:$K$64,0))</f>
        <v>Vùng 2</v>
      </c>
      <c r="D2234" s="43" t="s">
        <v>2713</v>
      </c>
      <c r="E2234" t="s">
        <v>2714</v>
      </c>
      <c r="F2234" t="str">
        <f>INDEX('Bảng Giá'!$L$2:$L$64,MATCH(TRIM('References data'!E2234),'Bảng Giá'!$K$2:$K$64,0))</f>
        <v>Vùng 3</v>
      </c>
      <c r="G2234" t="str">
        <f t="shared" si="34"/>
        <v>Vùng 2-Vùng 3</v>
      </c>
      <c r="H2234" t="str">
        <f>INDEX('Bảng Giá'!$N$2:$N$46,MATCH('References data'!G2234,'Bảng Giá'!$Q$2:$Q$46,0))</f>
        <v>Liên Vùng Tỉnh</v>
      </c>
    </row>
    <row r="2235" spans="1:8" x14ac:dyDescent="0.25">
      <c r="A2235" s="12" t="s">
        <v>2993</v>
      </c>
      <c r="B2235" t="s">
        <v>2639</v>
      </c>
      <c r="C2235" s="45" t="str">
        <f>INDEX('Bảng Giá'!$L$2:$L$64,MATCH(TRIM('References data'!B2235),'Bảng Giá'!$K$2:$K$64,0))</f>
        <v>Hà Nội</v>
      </c>
      <c r="D2235" s="43" t="s">
        <v>2653</v>
      </c>
      <c r="E2235" t="s">
        <v>2648</v>
      </c>
      <c r="F2235" t="str">
        <f>INDEX('Bảng Giá'!$L$2:$L$64,MATCH(TRIM('References data'!E2235),'Bảng Giá'!$K$2:$K$64,0))</f>
        <v>Hồ Chí Minh</v>
      </c>
      <c r="G2235" t="str">
        <f t="shared" si="34"/>
        <v>Hà Nội-Hồ Chí Minh</v>
      </c>
      <c r="H2235" t="str">
        <f>INDEX('Bảng Giá'!$N$2:$N$46,MATCH('References data'!G2235,'Bảng Giá'!$Q$2:$Q$46,0))</f>
        <v>Liên Vùng đặc biệt</v>
      </c>
    </row>
    <row r="2236" spans="1:8" x14ac:dyDescent="0.25">
      <c r="A2236" s="12" t="s">
        <v>3014</v>
      </c>
      <c r="B2236" t="s">
        <v>2648</v>
      </c>
      <c r="C2236" s="45" t="str">
        <f>INDEX('Bảng Giá'!$L$2:$L$64,MATCH(TRIM('References data'!B2236),'Bảng Giá'!$K$2:$K$64,0))</f>
        <v>Hồ Chí Minh</v>
      </c>
      <c r="D2236" s="43" t="s">
        <v>3007</v>
      </c>
      <c r="E2236" t="s">
        <v>2639</v>
      </c>
      <c r="F2236" t="str">
        <f>INDEX('Bảng Giá'!$L$2:$L$64,MATCH(TRIM('References data'!E2236),'Bảng Giá'!$K$2:$K$64,0))</f>
        <v>Hà Nội</v>
      </c>
      <c r="G2236" t="str">
        <f t="shared" si="34"/>
        <v>Hồ Chí Minh-Hà Nội</v>
      </c>
      <c r="H2236" t="str">
        <f>INDEX('Bảng Giá'!$N$2:$N$46,MATCH('References data'!G2236,'Bảng Giá'!$Q$2:$Q$46,0))</f>
        <v>Liên Vùng đặc biệt</v>
      </c>
    </row>
    <row r="2237" spans="1:8" x14ac:dyDescent="0.25">
      <c r="A2237" s="12" t="s">
        <v>2782</v>
      </c>
      <c r="B2237" t="s">
        <v>2648</v>
      </c>
      <c r="C2237" s="45" t="str">
        <f>INDEX('Bảng Giá'!$L$2:$L$64,MATCH(TRIM('References data'!B2237),'Bảng Giá'!$K$2:$K$64,0))</f>
        <v>Hồ Chí Minh</v>
      </c>
      <c r="D2237" s="43" t="s">
        <v>3007</v>
      </c>
      <c r="E2237" t="s">
        <v>2639</v>
      </c>
      <c r="F2237" t="str">
        <f>INDEX('Bảng Giá'!$L$2:$L$64,MATCH(TRIM('References data'!E2237),'Bảng Giá'!$K$2:$K$64,0))</f>
        <v>Hà Nội</v>
      </c>
      <c r="G2237" t="str">
        <f t="shared" si="34"/>
        <v>Hồ Chí Minh-Hà Nội</v>
      </c>
      <c r="H2237" t="str">
        <f>INDEX('Bảng Giá'!$N$2:$N$46,MATCH('References data'!G2237,'Bảng Giá'!$Q$2:$Q$46,0))</f>
        <v>Liên Vùng đặc biệt</v>
      </c>
    </row>
    <row r="2238" spans="1:8" x14ac:dyDescent="0.25">
      <c r="A2238" s="12" t="s">
        <v>2968</v>
      </c>
      <c r="B2238" t="s">
        <v>2644</v>
      </c>
      <c r="C2238" s="45" t="str">
        <f>INDEX('Bảng Giá'!$L$2:$L$64,MATCH(TRIM('References data'!B2238),'Bảng Giá'!$K$2:$K$64,0))</f>
        <v>Vùng 1</v>
      </c>
      <c r="D2238" s="43" t="s">
        <v>3000</v>
      </c>
      <c r="E2238" t="s">
        <v>2639</v>
      </c>
      <c r="F2238" t="str">
        <f>INDEX('Bảng Giá'!$L$2:$L$64,MATCH(TRIM('References data'!E2238),'Bảng Giá'!$K$2:$K$64,0))</f>
        <v>Hà Nội</v>
      </c>
      <c r="G2238" t="str">
        <f t="shared" si="34"/>
        <v>Vùng 1-Hà Nội</v>
      </c>
      <c r="H2238" t="str">
        <f>INDEX('Bảng Giá'!$N$2:$N$46,MATCH('References data'!G2238,'Bảng Giá'!$Q$2:$Q$46,0))</f>
        <v>Liên Vùng</v>
      </c>
    </row>
    <row r="2239" spans="1:8" x14ac:dyDescent="0.25">
      <c r="A2239" s="12" t="s">
        <v>3025</v>
      </c>
      <c r="B2239" t="s">
        <v>2939</v>
      </c>
      <c r="C2239" s="45" t="str">
        <f>INDEX('Bảng Giá'!$L$2:$L$64,MATCH(TRIM('References data'!B2239),'Bảng Giá'!$K$2:$K$64,0))</f>
        <v>Vùng 1</v>
      </c>
      <c r="D2239" s="43" t="s">
        <v>3003</v>
      </c>
      <c r="E2239" t="s">
        <v>2639</v>
      </c>
      <c r="F2239" t="str">
        <f>INDEX('Bảng Giá'!$L$2:$L$64,MATCH(TRIM('References data'!E2239),'Bảng Giá'!$K$2:$K$64,0))</f>
        <v>Hà Nội</v>
      </c>
      <c r="G2239" t="str">
        <f t="shared" si="34"/>
        <v>Vùng 1-Hà Nội</v>
      </c>
      <c r="H2239" t="str">
        <f>INDEX('Bảng Giá'!$N$2:$N$46,MATCH('References data'!G2239,'Bảng Giá'!$Q$2:$Q$46,0))</f>
        <v>Liên Vùng</v>
      </c>
    </row>
    <row r="2240" spans="1:8" x14ac:dyDescent="0.25">
      <c r="A2240" s="12" t="s">
        <v>2672</v>
      </c>
      <c r="B2240" t="s">
        <v>2648</v>
      </c>
      <c r="C2240" s="45" t="str">
        <f>INDEX('Bảng Giá'!$L$2:$L$64,MATCH(TRIM('References data'!B2240),'Bảng Giá'!$K$2:$K$64,0))</f>
        <v>Hồ Chí Minh</v>
      </c>
      <c r="D2240" s="43" t="s">
        <v>2638</v>
      </c>
      <c r="E2240" t="s">
        <v>2639</v>
      </c>
      <c r="F2240" t="str">
        <f>INDEX('Bảng Giá'!$L$2:$L$64,MATCH(TRIM('References data'!E2240),'Bảng Giá'!$K$2:$K$64,0))</f>
        <v>Hà Nội</v>
      </c>
      <c r="G2240" t="str">
        <f t="shared" si="34"/>
        <v>Hồ Chí Minh-Hà Nội</v>
      </c>
      <c r="H2240" t="str">
        <f>INDEX('Bảng Giá'!$N$2:$N$46,MATCH('References data'!G2240,'Bảng Giá'!$Q$2:$Q$46,0))</f>
        <v>Liên Vùng đặc biệt</v>
      </c>
    </row>
    <row r="2241" spans="1:8" x14ac:dyDescent="0.25">
      <c r="A2241" s="12" t="s">
        <v>3019</v>
      </c>
      <c r="B2241" t="s">
        <v>2648</v>
      </c>
      <c r="C2241" s="45" t="str">
        <f>INDEX('Bảng Giá'!$L$2:$L$64,MATCH(TRIM('References data'!B2241),'Bảng Giá'!$K$2:$K$64,0))</f>
        <v>Hồ Chí Minh</v>
      </c>
      <c r="D2241" s="43" t="s">
        <v>2994</v>
      </c>
      <c r="E2241" t="s">
        <v>2639</v>
      </c>
      <c r="F2241" t="str">
        <f>INDEX('Bảng Giá'!$L$2:$L$64,MATCH(TRIM('References data'!E2241),'Bảng Giá'!$K$2:$K$64,0))</f>
        <v>Hà Nội</v>
      </c>
      <c r="G2241" t="str">
        <f t="shared" si="34"/>
        <v>Hồ Chí Minh-Hà Nội</v>
      </c>
      <c r="H2241" t="str">
        <f>INDEX('Bảng Giá'!$N$2:$N$46,MATCH('References data'!G2241,'Bảng Giá'!$Q$2:$Q$46,0))</f>
        <v>Liên Vùng đặc biệt</v>
      </c>
    </row>
    <row r="2242" spans="1:8" x14ac:dyDescent="0.25">
      <c r="A2242" s="12" t="s">
        <v>3045</v>
      </c>
      <c r="B2242" t="s">
        <v>2667</v>
      </c>
      <c r="C2242" s="45" t="str">
        <f>INDEX('Bảng Giá'!$L$2:$L$64,MATCH(TRIM('References data'!B2242),'Bảng Giá'!$K$2:$K$64,0))</f>
        <v>Vùng 1</v>
      </c>
      <c r="D2242" s="43" t="s">
        <v>2820</v>
      </c>
      <c r="E2242" t="s">
        <v>2821</v>
      </c>
      <c r="F2242" t="str">
        <f>INDEX('Bảng Giá'!$L$2:$L$64,MATCH(TRIM('References data'!E2242),'Bảng Giá'!$K$2:$K$64,0))</f>
        <v>Vùng 3</v>
      </c>
      <c r="G2242" t="str">
        <f t="shared" si="34"/>
        <v>Vùng 1-Vùng 3</v>
      </c>
      <c r="H2242" t="str">
        <f>INDEX('Bảng Giá'!$N$2:$N$46,MATCH('References data'!G2242,'Bảng Giá'!$Q$2:$Q$46,0))</f>
        <v>Liên Vùng Tỉnh</v>
      </c>
    </row>
    <row r="2243" spans="1:8" x14ac:dyDescent="0.25">
      <c r="A2243" s="12" t="s">
        <v>2697</v>
      </c>
      <c r="B2243" t="s">
        <v>2686</v>
      </c>
      <c r="C2243" s="45" t="str">
        <f>INDEX('Bảng Giá'!$L$2:$L$64,MATCH(TRIM('References data'!B2243),'Bảng Giá'!$K$2:$K$64,0))</f>
        <v>Vùng 1</v>
      </c>
      <c r="D2243" s="43" t="s">
        <v>3007</v>
      </c>
      <c r="E2243" t="s">
        <v>2639</v>
      </c>
      <c r="F2243" t="str">
        <f>INDEX('Bảng Giá'!$L$2:$L$64,MATCH(TRIM('References data'!E2243),'Bảng Giá'!$K$2:$K$64,0))</f>
        <v>Hà Nội</v>
      </c>
      <c r="G2243" t="str">
        <f t="shared" si="34"/>
        <v>Vùng 1-Hà Nội</v>
      </c>
      <c r="H2243" t="str">
        <f>INDEX('Bảng Giá'!$N$2:$N$46,MATCH('References data'!G2243,'Bảng Giá'!$Q$2:$Q$46,0))</f>
        <v>Liên Vùng</v>
      </c>
    </row>
    <row r="2244" spans="1:8" x14ac:dyDescent="0.25">
      <c r="A2244" s="12" t="s">
        <v>3002</v>
      </c>
      <c r="B2244" t="s">
        <v>2639</v>
      </c>
      <c r="C2244" s="45" t="str">
        <f>INDEX('Bảng Giá'!$L$2:$L$64,MATCH(TRIM('References data'!B2244),'Bảng Giá'!$K$2:$K$64,0))</f>
        <v>Hà Nội</v>
      </c>
      <c r="D2244" s="43" t="s">
        <v>2730</v>
      </c>
      <c r="E2244" t="s">
        <v>2648</v>
      </c>
      <c r="F2244" t="str">
        <f>INDEX('Bảng Giá'!$L$2:$L$64,MATCH(TRIM('References data'!E2244),'Bảng Giá'!$K$2:$K$64,0))</f>
        <v>Hồ Chí Minh</v>
      </c>
      <c r="G2244" t="str">
        <f t="shared" ref="G2244:G2307" si="35">C2244&amp;"-"&amp;F2244</f>
        <v>Hà Nội-Hồ Chí Minh</v>
      </c>
      <c r="H2244" t="str">
        <f>INDEX('Bảng Giá'!$N$2:$N$46,MATCH('References data'!G2244,'Bảng Giá'!$Q$2:$Q$46,0))</f>
        <v>Liên Vùng đặc biệt</v>
      </c>
    </row>
    <row r="2245" spans="1:8" x14ac:dyDescent="0.25">
      <c r="A2245" s="12" t="s">
        <v>2747</v>
      </c>
      <c r="B2245" t="s">
        <v>2748</v>
      </c>
      <c r="C2245" s="45" t="str">
        <f>INDEX('Bảng Giá'!$L$2:$L$64,MATCH(TRIM('References data'!B2245),'Bảng Giá'!$K$2:$K$64,0))</f>
        <v>Vùng 1</v>
      </c>
      <c r="D2245" s="43" t="s">
        <v>2654</v>
      </c>
      <c r="E2245" t="s">
        <v>2639</v>
      </c>
      <c r="F2245" t="str">
        <f>INDEX('Bảng Giá'!$L$2:$L$64,MATCH(TRIM('References data'!E2245),'Bảng Giá'!$K$2:$K$64,0))</f>
        <v>Hà Nội</v>
      </c>
      <c r="G2245" t="str">
        <f t="shared" si="35"/>
        <v>Vùng 1-Hà Nội</v>
      </c>
      <c r="H2245" t="str">
        <f>INDEX('Bảng Giá'!$N$2:$N$46,MATCH('References data'!G2245,'Bảng Giá'!$Q$2:$Q$46,0))</f>
        <v>Liên Vùng</v>
      </c>
    </row>
    <row r="2246" spans="1:8" x14ac:dyDescent="0.25">
      <c r="A2246" s="12" t="s">
        <v>3009</v>
      </c>
      <c r="B2246" t="s">
        <v>2639</v>
      </c>
      <c r="C2246" s="45" t="str">
        <f>INDEX('Bảng Giá'!$L$2:$L$64,MATCH(TRIM('References data'!B2246),'Bảng Giá'!$K$2:$K$64,0))</f>
        <v>Hà Nội</v>
      </c>
      <c r="D2246" s="43" t="s">
        <v>2782</v>
      </c>
      <c r="E2246" t="s">
        <v>2648</v>
      </c>
      <c r="F2246" t="str">
        <f>INDEX('Bảng Giá'!$L$2:$L$64,MATCH(TRIM('References data'!E2246),'Bảng Giá'!$K$2:$K$64,0))</f>
        <v>Hồ Chí Minh</v>
      </c>
      <c r="G2246" t="str">
        <f t="shared" si="35"/>
        <v>Hà Nội-Hồ Chí Minh</v>
      </c>
      <c r="H2246" t="str">
        <f>INDEX('Bảng Giá'!$N$2:$N$46,MATCH('References data'!G2246,'Bảng Giá'!$Q$2:$Q$46,0))</f>
        <v>Liên Vùng đặc biệt</v>
      </c>
    </row>
    <row r="2247" spans="1:8" x14ac:dyDescent="0.25">
      <c r="A2247" s="12" t="s">
        <v>3003</v>
      </c>
      <c r="B2247" t="s">
        <v>2639</v>
      </c>
      <c r="C2247" s="45" t="str">
        <f>INDEX('Bảng Giá'!$L$2:$L$64,MATCH(TRIM('References data'!B2247),'Bảng Giá'!$K$2:$K$64,0))</f>
        <v>Hà Nội</v>
      </c>
      <c r="D2247" s="43" t="s">
        <v>2782</v>
      </c>
      <c r="E2247" t="s">
        <v>2648</v>
      </c>
      <c r="F2247" t="str">
        <f>INDEX('Bảng Giá'!$L$2:$L$64,MATCH(TRIM('References data'!E2247),'Bảng Giá'!$K$2:$K$64,0))</f>
        <v>Hồ Chí Minh</v>
      </c>
      <c r="G2247" t="str">
        <f t="shared" si="35"/>
        <v>Hà Nội-Hồ Chí Minh</v>
      </c>
      <c r="H2247" t="str">
        <f>INDEX('Bảng Giá'!$N$2:$N$46,MATCH('References data'!G2247,'Bảng Giá'!$Q$2:$Q$46,0))</f>
        <v>Liên Vùng đặc biệt</v>
      </c>
    </row>
    <row r="2248" spans="1:8" x14ac:dyDescent="0.25">
      <c r="A2248" s="12" t="s">
        <v>2803</v>
      </c>
      <c r="B2248" t="s">
        <v>2651</v>
      </c>
      <c r="C2248" s="45" t="str">
        <f>INDEX('Bảng Giá'!$L$2:$L$64,MATCH(TRIM('References data'!B2248),'Bảng Giá'!$K$2:$K$64,0))</f>
        <v>Vùng 2</v>
      </c>
      <c r="D2248" s="43" t="s">
        <v>2946</v>
      </c>
      <c r="E2248" t="s">
        <v>2667</v>
      </c>
      <c r="F2248" t="str">
        <f>INDEX('Bảng Giá'!$L$2:$L$64,MATCH(TRIM('References data'!E2248),'Bảng Giá'!$K$2:$K$64,0))</f>
        <v>Vùng 1</v>
      </c>
      <c r="G2248" t="str">
        <f t="shared" si="35"/>
        <v>Vùng 2-Vùng 1</v>
      </c>
      <c r="H2248" t="str">
        <f>INDEX('Bảng Giá'!$N$2:$N$46,MATCH('References data'!G2248,'Bảng Giá'!$Q$2:$Q$46,0))</f>
        <v>Liên Vùng Tỉnh</v>
      </c>
    </row>
    <row r="2249" spans="1:8" x14ac:dyDescent="0.25">
      <c r="A2249" s="12" t="s">
        <v>3007</v>
      </c>
      <c r="B2249" t="s">
        <v>2639</v>
      </c>
      <c r="C2249" s="45" t="str">
        <f>INDEX('Bảng Giá'!$L$2:$L$64,MATCH(TRIM('References data'!B2249),'Bảng Giá'!$K$2:$K$64,0))</f>
        <v>Hà Nội</v>
      </c>
      <c r="D2249" s="43" t="s">
        <v>2679</v>
      </c>
      <c r="E2249" t="s">
        <v>2680</v>
      </c>
      <c r="F2249" t="str">
        <f>INDEX('Bảng Giá'!$L$2:$L$64,MATCH(TRIM('References data'!E2249),'Bảng Giá'!$K$2:$K$64,0))</f>
        <v>Vùng 1</v>
      </c>
      <c r="G2249" t="str">
        <f t="shared" si="35"/>
        <v>Hà Nội-Vùng 1</v>
      </c>
      <c r="H2249" t="str">
        <f>INDEX('Bảng Giá'!$N$2:$N$46,MATCH('References data'!G2249,'Bảng Giá'!$Q$2:$Q$46,0))</f>
        <v>Liên Vùng</v>
      </c>
    </row>
    <row r="2250" spans="1:8" x14ac:dyDescent="0.25">
      <c r="A2250" s="12" t="s">
        <v>2777</v>
      </c>
      <c r="B2250" t="s">
        <v>2756</v>
      </c>
      <c r="C2250" s="45" t="str">
        <f>INDEX('Bảng Giá'!$L$2:$L$64,MATCH(TRIM('References data'!B2250),'Bảng Giá'!$K$2:$K$64,0))</f>
        <v>Đà Nẵng</v>
      </c>
      <c r="D2250" s="43" t="s">
        <v>2700</v>
      </c>
      <c r="E2250" t="s">
        <v>2639</v>
      </c>
      <c r="F2250" t="str">
        <f>INDEX('Bảng Giá'!$L$2:$L$64,MATCH(TRIM('References data'!E2250),'Bảng Giá'!$K$2:$K$64,0))</f>
        <v>Hà Nội</v>
      </c>
      <c r="G2250" t="str">
        <f t="shared" si="35"/>
        <v>Đà Nẵng-Hà Nội</v>
      </c>
      <c r="H2250" t="str">
        <f>INDEX('Bảng Giá'!$N$2:$N$46,MATCH('References data'!G2250,'Bảng Giá'!$Q$2:$Q$46,0))</f>
        <v>Liên Vùng đặc biệt</v>
      </c>
    </row>
    <row r="2251" spans="1:8" x14ac:dyDescent="0.25">
      <c r="A2251" s="12" t="s">
        <v>2765</v>
      </c>
      <c r="B2251" t="s">
        <v>2658</v>
      </c>
      <c r="C2251" s="45" t="str">
        <f>INDEX('Bảng Giá'!$L$2:$L$64,MATCH(TRIM('References data'!B2251),'Bảng Giá'!$K$2:$K$64,0))</f>
        <v>Vùng 3</v>
      </c>
      <c r="D2251" s="43" t="s">
        <v>2730</v>
      </c>
      <c r="E2251" t="s">
        <v>2648</v>
      </c>
      <c r="F2251" t="str">
        <f>INDEX('Bảng Giá'!$L$2:$L$64,MATCH(TRIM('References data'!E2251),'Bảng Giá'!$K$2:$K$64,0))</f>
        <v>Hồ Chí Minh</v>
      </c>
      <c r="G2251" t="str">
        <f t="shared" si="35"/>
        <v>Vùng 3-Hồ Chí Minh</v>
      </c>
      <c r="H2251" t="str">
        <f>INDEX('Bảng Giá'!$N$2:$N$46,MATCH('References data'!G2251,'Bảng Giá'!$Q$2:$Q$46,0))</f>
        <v>Liên Vùng</v>
      </c>
    </row>
    <row r="2252" spans="1:8" x14ac:dyDescent="0.25">
      <c r="A2252" s="12" t="s">
        <v>3065</v>
      </c>
      <c r="B2252" t="s">
        <v>2932</v>
      </c>
      <c r="C2252" s="45" t="str">
        <f>INDEX('Bảng Giá'!$L$2:$L$64,MATCH(TRIM('References data'!B2252),'Bảng Giá'!$K$2:$K$64,0))</f>
        <v>Vùng 1</v>
      </c>
      <c r="D2252" s="43" t="s">
        <v>2993</v>
      </c>
      <c r="E2252" t="s">
        <v>2639</v>
      </c>
      <c r="F2252" t="str">
        <f>INDEX('Bảng Giá'!$L$2:$L$64,MATCH(TRIM('References data'!E2252),'Bảng Giá'!$K$2:$K$64,0))</f>
        <v>Hà Nội</v>
      </c>
      <c r="G2252" t="str">
        <f t="shared" si="35"/>
        <v>Vùng 1-Hà Nội</v>
      </c>
      <c r="H2252" t="str">
        <f>INDEX('Bảng Giá'!$N$2:$N$46,MATCH('References data'!G2252,'Bảng Giá'!$Q$2:$Q$46,0))</f>
        <v>Liên Vùng</v>
      </c>
    </row>
    <row r="2253" spans="1:8" x14ac:dyDescent="0.25">
      <c r="A2253" s="12" t="s">
        <v>2750</v>
      </c>
      <c r="B2253" t="s">
        <v>2751</v>
      </c>
      <c r="C2253" s="45" t="str">
        <f>INDEX('Bảng Giá'!$L$2:$L$64,MATCH(TRIM('References data'!B2253),'Bảng Giá'!$K$2:$K$64,0))</f>
        <v>Vùng 2</v>
      </c>
      <c r="D2253" s="43" t="s">
        <v>3017</v>
      </c>
      <c r="E2253" t="s">
        <v>2648</v>
      </c>
      <c r="F2253" t="str">
        <f>INDEX('Bảng Giá'!$L$2:$L$64,MATCH(TRIM('References data'!E2253),'Bảng Giá'!$K$2:$K$64,0))</f>
        <v>Hồ Chí Minh</v>
      </c>
      <c r="G2253" t="str">
        <f t="shared" si="35"/>
        <v>Vùng 2-Hồ Chí Minh</v>
      </c>
      <c r="H2253" t="str">
        <f>INDEX('Bảng Giá'!$N$2:$N$46,MATCH('References data'!G2253,'Bảng Giá'!$Q$2:$Q$46,0))</f>
        <v>Liên Vùng</v>
      </c>
    </row>
    <row r="2254" spans="1:8" x14ac:dyDescent="0.25">
      <c r="A2254" s="12" t="s">
        <v>3019</v>
      </c>
      <c r="B2254" t="s">
        <v>2648</v>
      </c>
      <c r="C2254" s="45" t="str">
        <f>INDEX('Bảng Giá'!$L$2:$L$64,MATCH(TRIM('References data'!B2254),'Bảng Giá'!$K$2:$K$64,0))</f>
        <v>Hồ Chí Minh</v>
      </c>
      <c r="D2254" s="43" t="s">
        <v>2713</v>
      </c>
      <c r="E2254" t="s">
        <v>2714</v>
      </c>
      <c r="F2254" t="str">
        <f>INDEX('Bảng Giá'!$L$2:$L$64,MATCH(TRIM('References data'!E2254),'Bảng Giá'!$K$2:$K$64,0))</f>
        <v>Vùng 3</v>
      </c>
      <c r="G2254" t="str">
        <f t="shared" si="35"/>
        <v>Hồ Chí Minh-Vùng 3</v>
      </c>
      <c r="H2254" t="str">
        <f>INDEX('Bảng Giá'!$N$2:$N$46,MATCH('References data'!G2254,'Bảng Giá'!$Q$2:$Q$46,0))</f>
        <v>Liên Vùng</v>
      </c>
    </row>
    <row r="2255" spans="1:8" x14ac:dyDescent="0.25">
      <c r="A2255" s="12" t="s">
        <v>2760</v>
      </c>
      <c r="B2255" t="s">
        <v>2686</v>
      </c>
      <c r="C2255" s="45" t="str">
        <f>INDEX('Bảng Giá'!$L$2:$L$64,MATCH(TRIM('References data'!B2255),'Bảng Giá'!$K$2:$K$64,0))</f>
        <v>Vùng 1</v>
      </c>
      <c r="D2255" s="43" t="s">
        <v>3003</v>
      </c>
      <c r="E2255" t="s">
        <v>2639</v>
      </c>
      <c r="F2255" t="str">
        <f>INDEX('Bảng Giá'!$L$2:$L$64,MATCH(TRIM('References data'!E2255),'Bảng Giá'!$K$2:$K$64,0))</f>
        <v>Hà Nội</v>
      </c>
      <c r="G2255" t="str">
        <f t="shared" si="35"/>
        <v>Vùng 1-Hà Nội</v>
      </c>
      <c r="H2255" t="str">
        <f>INDEX('Bảng Giá'!$N$2:$N$46,MATCH('References data'!G2255,'Bảng Giá'!$Q$2:$Q$46,0))</f>
        <v>Liên Vùng</v>
      </c>
    </row>
    <row r="2256" spans="1:8" x14ac:dyDescent="0.25">
      <c r="A2256" s="12" t="s">
        <v>2761</v>
      </c>
      <c r="B2256" t="s">
        <v>2639</v>
      </c>
      <c r="C2256" s="45" t="str">
        <f>INDEX('Bảng Giá'!$L$2:$L$64,MATCH(TRIM('References data'!B2256),'Bảng Giá'!$K$2:$K$64,0))</f>
        <v>Hà Nội</v>
      </c>
      <c r="D2256" s="43" t="s">
        <v>3020</v>
      </c>
      <c r="E2256" t="s">
        <v>2648</v>
      </c>
      <c r="F2256" t="str">
        <f>INDEX('Bảng Giá'!$L$2:$L$64,MATCH(TRIM('References data'!E2256),'Bảng Giá'!$K$2:$K$64,0))</f>
        <v>Hồ Chí Minh</v>
      </c>
      <c r="G2256" t="str">
        <f t="shared" si="35"/>
        <v>Hà Nội-Hồ Chí Minh</v>
      </c>
      <c r="H2256" t="str">
        <f>INDEX('Bảng Giá'!$N$2:$N$46,MATCH('References data'!G2256,'Bảng Giá'!$Q$2:$Q$46,0))</f>
        <v>Liên Vùng đặc biệt</v>
      </c>
    </row>
    <row r="2257" spans="1:8" x14ac:dyDescent="0.25">
      <c r="A2257" s="12" t="s">
        <v>2767</v>
      </c>
      <c r="B2257" t="s">
        <v>2768</v>
      </c>
      <c r="C2257" s="45" t="str">
        <f>INDEX('Bảng Giá'!$L$2:$L$64,MATCH(TRIM('References data'!B2257),'Bảng Giá'!$K$2:$K$64,0))</f>
        <v>Vùng 1</v>
      </c>
      <c r="D2257" s="43" t="s">
        <v>3003</v>
      </c>
      <c r="E2257" t="s">
        <v>2639</v>
      </c>
      <c r="F2257" t="str">
        <f>INDEX('Bảng Giá'!$L$2:$L$64,MATCH(TRIM('References data'!E2257),'Bảng Giá'!$K$2:$K$64,0))</f>
        <v>Hà Nội</v>
      </c>
      <c r="G2257" t="str">
        <f t="shared" si="35"/>
        <v>Vùng 1-Hà Nội</v>
      </c>
      <c r="H2257" t="str">
        <f>INDEX('Bảng Giá'!$N$2:$N$46,MATCH('References data'!G2257,'Bảng Giá'!$Q$2:$Q$46,0))</f>
        <v>Liên Vùng</v>
      </c>
    </row>
    <row r="2258" spans="1:8" x14ac:dyDescent="0.25">
      <c r="A2258" s="12" t="s">
        <v>3066</v>
      </c>
      <c r="B2258" t="s">
        <v>2771</v>
      </c>
      <c r="C2258" s="45" t="str">
        <f>INDEX('Bảng Giá'!$L$2:$L$64,MATCH(TRIM('References data'!B2258),'Bảng Giá'!$K$2:$K$64,0))</f>
        <v>Vùng 3</v>
      </c>
      <c r="D2258" s="43" t="s">
        <v>3020</v>
      </c>
      <c r="E2258" t="s">
        <v>2648</v>
      </c>
      <c r="F2258" t="str">
        <f>INDEX('Bảng Giá'!$L$2:$L$64,MATCH(TRIM('References data'!E2258),'Bảng Giá'!$K$2:$K$64,0))</f>
        <v>Hồ Chí Minh</v>
      </c>
      <c r="G2258" t="str">
        <f t="shared" si="35"/>
        <v>Vùng 3-Hồ Chí Minh</v>
      </c>
      <c r="H2258" t="str">
        <f>INDEX('Bảng Giá'!$N$2:$N$46,MATCH('References data'!G2258,'Bảng Giá'!$Q$2:$Q$46,0))</f>
        <v>Liên Vùng</v>
      </c>
    </row>
    <row r="2259" spans="1:8" x14ac:dyDescent="0.25">
      <c r="A2259" s="12" t="s">
        <v>3067</v>
      </c>
      <c r="B2259" t="s">
        <v>2727</v>
      </c>
      <c r="C2259" s="45" t="str">
        <f>INDEX('Bảng Giá'!$L$2:$L$64,MATCH(TRIM('References data'!B2259),'Bảng Giá'!$K$2:$K$64,0))</f>
        <v>Vùng 1</v>
      </c>
      <c r="D2259" s="43" t="s">
        <v>2654</v>
      </c>
      <c r="E2259" t="s">
        <v>2639</v>
      </c>
      <c r="F2259" t="str">
        <f>INDEX('Bảng Giá'!$L$2:$L$64,MATCH(TRIM('References data'!E2259),'Bảng Giá'!$K$2:$K$64,0))</f>
        <v>Hà Nội</v>
      </c>
      <c r="G2259" t="str">
        <f t="shared" si="35"/>
        <v>Vùng 1-Hà Nội</v>
      </c>
      <c r="H2259" t="str">
        <f>INDEX('Bảng Giá'!$N$2:$N$46,MATCH('References data'!G2259,'Bảng Giá'!$Q$2:$Q$46,0))</f>
        <v>Liên Vùng</v>
      </c>
    </row>
    <row r="2260" spans="1:8" x14ac:dyDescent="0.25">
      <c r="A2260" s="12" t="s">
        <v>2986</v>
      </c>
      <c r="B2260" t="s">
        <v>2669</v>
      </c>
      <c r="C2260" s="45" t="str">
        <f>INDEX('Bảng Giá'!$L$2:$L$64,MATCH(TRIM('References data'!B2260),'Bảng Giá'!$K$2:$K$64,0))</f>
        <v>Vùng 2</v>
      </c>
      <c r="D2260" s="43" t="s">
        <v>2706</v>
      </c>
      <c r="E2260" t="s">
        <v>2639</v>
      </c>
      <c r="F2260" t="str">
        <f>INDEX('Bảng Giá'!$L$2:$L$64,MATCH(TRIM('References data'!E2260),'Bảng Giá'!$K$2:$K$64,0))</f>
        <v>Hà Nội</v>
      </c>
      <c r="G2260" t="str">
        <f t="shared" si="35"/>
        <v>Vùng 2-Hà Nội</v>
      </c>
      <c r="H2260" t="str">
        <f>INDEX('Bảng Giá'!$N$2:$N$46,MATCH('References data'!G2260,'Bảng Giá'!$Q$2:$Q$46,0))</f>
        <v>Liên Vùng</v>
      </c>
    </row>
    <row r="2261" spans="1:8" x14ac:dyDescent="0.25">
      <c r="A2261" s="12" t="s">
        <v>3061</v>
      </c>
      <c r="B2261" t="s">
        <v>2768</v>
      </c>
      <c r="C2261" s="45" t="str">
        <f>INDEX('Bảng Giá'!$L$2:$L$64,MATCH(TRIM('References data'!B2261),'Bảng Giá'!$K$2:$K$64,0))</f>
        <v>Vùng 1</v>
      </c>
      <c r="D2261" s="43" t="s">
        <v>2852</v>
      </c>
      <c r="E2261" t="s">
        <v>2735</v>
      </c>
      <c r="F2261" t="str">
        <f>INDEX('Bảng Giá'!$L$2:$L$64,MATCH(TRIM('References data'!E2261),'Bảng Giá'!$K$2:$K$64,0))</f>
        <v>Vùng 3</v>
      </c>
      <c r="G2261" t="str">
        <f t="shared" si="35"/>
        <v>Vùng 1-Vùng 3</v>
      </c>
      <c r="H2261" t="str">
        <f>INDEX('Bảng Giá'!$N$2:$N$46,MATCH('References data'!G2261,'Bảng Giá'!$Q$2:$Q$46,0))</f>
        <v>Liên Vùng Tỉnh</v>
      </c>
    </row>
    <row r="2262" spans="1:8" x14ac:dyDescent="0.25">
      <c r="A2262" s="12" t="s">
        <v>2997</v>
      </c>
      <c r="B2262" t="s">
        <v>2639</v>
      </c>
      <c r="C2262" s="45" t="str">
        <f>INDEX('Bảng Giá'!$L$2:$L$64,MATCH(TRIM('References data'!B2262),'Bảng Giá'!$K$2:$K$64,0))</f>
        <v>Hà Nội</v>
      </c>
      <c r="D2262" s="43" t="s">
        <v>2670</v>
      </c>
      <c r="E2262" t="s">
        <v>2671</v>
      </c>
      <c r="F2262" t="str">
        <f>INDEX('Bảng Giá'!$L$2:$L$64,MATCH(TRIM('References data'!E2262),'Bảng Giá'!$K$2:$K$64,0))</f>
        <v>Vùng 2</v>
      </c>
      <c r="G2262" t="str">
        <f t="shared" si="35"/>
        <v>Hà Nội-Vùng 2</v>
      </c>
      <c r="H2262" t="str">
        <f>INDEX('Bảng Giá'!$N$2:$N$46,MATCH('References data'!G2262,'Bảng Giá'!$Q$2:$Q$46,0))</f>
        <v>Liên Vùng</v>
      </c>
    </row>
    <row r="2263" spans="1:8" x14ac:dyDescent="0.25">
      <c r="A2263" s="12" t="s">
        <v>2946</v>
      </c>
      <c r="B2263" t="s">
        <v>2667</v>
      </c>
      <c r="C2263" s="45" t="str">
        <f>INDEX('Bảng Giá'!$L$2:$L$64,MATCH(TRIM('References data'!B2263),'Bảng Giá'!$K$2:$K$64,0))</f>
        <v>Vùng 1</v>
      </c>
      <c r="D2263" s="43" t="s">
        <v>2763</v>
      </c>
      <c r="E2263" t="s">
        <v>2764</v>
      </c>
      <c r="F2263" t="str">
        <f>INDEX('Bảng Giá'!$L$2:$L$64,MATCH(TRIM('References data'!E2263),'Bảng Giá'!$K$2:$K$64,0))</f>
        <v>Vùng 3</v>
      </c>
      <c r="G2263" t="str">
        <f t="shared" si="35"/>
        <v>Vùng 1-Vùng 3</v>
      </c>
      <c r="H2263" t="str">
        <f>INDEX('Bảng Giá'!$N$2:$N$46,MATCH('References data'!G2263,'Bảng Giá'!$Q$2:$Q$46,0))</f>
        <v>Liên Vùng Tỉnh</v>
      </c>
    </row>
    <row r="2264" spans="1:8" x14ac:dyDescent="0.25">
      <c r="A2264" s="12" t="s">
        <v>3003</v>
      </c>
      <c r="B2264" t="s">
        <v>2639</v>
      </c>
      <c r="C2264" s="45" t="str">
        <f>INDEX('Bảng Giá'!$L$2:$L$64,MATCH(TRIM('References data'!B2264),'Bảng Giá'!$K$2:$K$64,0))</f>
        <v>Hà Nội</v>
      </c>
      <c r="D2264" s="43" t="s">
        <v>3015</v>
      </c>
      <c r="E2264" t="s">
        <v>2648</v>
      </c>
      <c r="F2264" t="str">
        <f>INDEX('Bảng Giá'!$L$2:$L$64,MATCH(TRIM('References data'!E2264),'Bảng Giá'!$K$2:$K$64,0))</f>
        <v>Hồ Chí Minh</v>
      </c>
      <c r="G2264" t="str">
        <f t="shared" si="35"/>
        <v>Hà Nội-Hồ Chí Minh</v>
      </c>
      <c r="H2264" t="str">
        <f>INDEX('Bảng Giá'!$N$2:$N$46,MATCH('References data'!G2264,'Bảng Giá'!$Q$2:$Q$46,0))</f>
        <v>Liên Vùng đặc biệt</v>
      </c>
    </row>
    <row r="2265" spans="1:8" x14ac:dyDescent="0.25">
      <c r="A2265" s="12" t="s">
        <v>2942</v>
      </c>
      <c r="B2265" t="s">
        <v>2690</v>
      </c>
      <c r="C2265" s="45" t="str">
        <f>INDEX('Bảng Giá'!$L$2:$L$64,MATCH(TRIM('References data'!B2265),'Bảng Giá'!$K$2:$K$64,0))</f>
        <v>Vùng 1</v>
      </c>
      <c r="D2265" s="43" t="s">
        <v>3004</v>
      </c>
      <c r="E2265" t="s">
        <v>2639</v>
      </c>
      <c r="F2265" t="str">
        <f>INDEX('Bảng Giá'!$L$2:$L$64,MATCH(TRIM('References data'!E2265),'Bảng Giá'!$K$2:$K$64,0))</f>
        <v>Hà Nội</v>
      </c>
      <c r="G2265" t="str">
        <f t="shared" si="35"/>
        <v>Vùng 1-Hà Nội</v>
      </c>
      <c r="H2265" t="str">
        <f>INDEX('Bảng Giá'!$N$2:$N$46,MATCH('References data'!G2265,'Bảng Giá'!$Q$2:$Q$46,0))</f>
        <v>Liên Vùng</v>
      </c>
    </row>
    <row r="2266" spans="1:8" x14ac:dyDescent="0.25">
      <c r="A2266" s="12" t="s">
        <v>2936</v>
      </c>
      <c r="B2266" t="s">
        <v>2686</v>
      </c>
      <c r="C2266" s="45" t="str">
        <f>INDEX('Bảng Giá'!$L$2:$L$64,MATCH(TRIM('References data'!B2266),'Bảng Giá'!$K$2:$K$64,0))</f>
        <v>Vùng 1</v>
      </c>
      <c r="D2266" s="43" t="s">
        <v>2993</v>
      </c>
      <c r="E2266" t="s">
        <v>2639</v>
      </c>
      <c r="F2266" t="str">
        <f>INDEX('Bảng Giá'!$L$2:$L$64,MATCH(TRIM('References data'!E2266),'Bảng Giá'!$K$2:$K$64,0))</f>
        <v>Hà Nội</v>
      </c>
      <c r="G2266" t="str">
        <f t="shared" si="35"/>
        <v>Vùng 1-Hà Nội</v>
      </c>
      <c r="H2266" t="str">
        <f>INDEX('Bảng Giá'!$N$2:$N$46,MATCH('References data'!G2266,'Bảng Giá'!$Q$2:$Q$46,0))</f>
        <v>Liên Vùng</v>
      </c>
    </row>
    <row r="2267" spans="1:8" x14ac:dyDescent="0.25">
      <c r="A2267" s="12" t="s">
        <v>2737</v>
      </c>
      <c r="B2267" t="s">
        <v>2648</v>
      </c>
      <c r="C2267" s="45" t="str">
        <f>INDEX('Bảng Giá'!$L$2:$L$64,MATCH(TRIM('References data'!B2267),'Bảng Giá'!$K$2:$K$64,0))</f>
        <v>Hồ Chí Minh</v>
      </c>
      <c r="D2267" s="43" t="s">
        <v>3003</v>
      </c>
      <c r="E2267" t="s">
        <v>2639</v>
      </c>
      <c r="F2267" t="str">
        <f>INDEX('Bảng Giá'!$L$2:$L$64,MATCH(TRIM('References data'!E2267),'Bảng Giá'!$K$2:$K$64,0))</f>
        <v>Hà Nội</v>
      </c>
      <c r="G2267" t="str">
        <f t="shared" si="35"/>
        <v>Hồ Chí Minh-Hà Nội</v>
      </c>
      <c r="H2267" t="str">
        <f>INDEX('Bảng Giá'!$N$2:$N$46,MATCH('References data'!G2267,'Bảng Giá'!$Q$2:$Q$46,0))</f>
        <v>Liên Vùng đặc biệt</v>
      </c>
    </row>
    <row r="2268" spans="1:8" x14ac:dyDescent="0.25">
      <c r="A2268" s="12" t="s">
        <v>2955</v>
      </c>
      <c r="B2268" t="s">
        <v>2690</v>
      </c>
      <c r="C2268" s="45" t="str">
        <f>INDEX('Bảng Giá'!$L$2:$L$64,MATCH(TRIM('References data'!B2268),'Bảng Giá'!$K$2:$K$64,0))</f>
        <v>Vùng 1</v>
      </c>
      <c r="D2268" s="43" t="s">
        <v>2638</v>
      </c>
      <c r="E2268" t="s">
        <v>2639</v>
      </c>
      <c r="F2268" t="str">
        <f>INDEX('Bảng Giá'!$L$2:$L$64,MATCH(TRIM('References data'!E2268),'Bảng Giá'!$K$2:$K$64,0))</f>
        <v>Hà Nội</v>
      </c>
      <c r="G2268" t="str">
        <f t="shared" si="35"/>
        <v>Vùng 1-Hà Nội</v>
      </c>
      <c r="H2268" t="str">
        <f>INDEX('Bảng Giá'!$N$2:$N$46,MATCH('References data'!G2268,'Bảng Giá'!$Q$2:$Q$46,0))</f>
        <v>Liên Vùng</v>
      </c>
    </row>
    <row r="2269" spans="1:8" x14ac:dyDescent="0.25">
      <c r="A2269" s="12" t="s">
        <v>2942</v>
      </c>
      <c r="B2269" t="s">
        <v>2690</v>
      </c>
      <c r="C2269" s="45" t="str">
        <f>INDEX('Bảng Giá'!$L$2:$L$64,MATCH(TRIM('References data'!B2269),'Bảng Giá'!$K$2:$K$64,0))</f>
        <v>Vùng 1</v>
      </c>
      <c r="D2269" s="43" t="s">
        <v>2993</v>
      </c>
      <c r="E2269" t="s">
        <v>2639</v>
      </c>
      <c r="F2269" t="str">
        <f>INDEX('Bảng Giá'!$L$2:$L$64,MATCH(TRIM('References data'!E2269),'Bảng Giá'!$K$2:$K$64,0))</f>
        <v>Hà Nội</v>
      </c>
      <c r="G2269" t="str">
        <f t="shared" si="35"/>
        <v>Vùng 1-Hà Nội</v>
      </c>
      <c r="H2269" t="str">
        <f>INDEX('Bảng Giá'!$N$2:$N$46,MATCH('References data'!G2269,'Bảng Giá'!$Q$2:$Q$46,0))</f>
        <v>Liên Vùng</v>
      </c>
    </row>
    <row r="2270" spans="1:8" x14ac:dyDescent="0.25">
      <c r="A2270" s="12" t="s">
        <v>3068</v>
      </c>
      <c r="B2270" t="s">
        <v>2748</v>
      </c>
      <c r="C2270" s="45" t="str">
        <f>INDEX('Bảng Giá'!$L$2:$L$64,MATCH(TRIM('References data'!B2270),'Bảng Giá'!$K$2:$K$64,0))</f>
        <v>Vùng 1</v>
      </c>
      <c r="D2270" s="43" t="s">
        <v>2654</v>
      </c>
      <c r="E2270" t="s">
        <v>2639</v>
      </c>
      <c r="F2270" t="str">
        <f>INDEX('Bảng Giá'!$L$2:$L$64,MATCH(TRIM('References data'!E2270),'Bảng Giá'!$K$2:$K$64,0))</f>
        <v>Hà Nội</v>
      </c>
      <c r="G2270" t="str">
        <f t="shared" si="35"/>
        <v>Vùng 1-Hà Nội</v>
      </c>
      <c r="H2270" t="str">
        <f>INDEX('Bảng Giá'!$N$2:$N$46,MATCH('References data'!G2270,'Bảng Giá'!$Q$2:$Q$46,0))</f>
        <v>Liên Vùng</v>
      </c>
    </row>
    <row r="2271" spans="1:8" x14ac:dyDescent="0.25">
      <c r="A2271" s="12" t="s">
        <v>2741</v>
      </c>
      <c r="B2271" t="s">
        <v>2669</v>
      </c>
      <c r="C2271" s="45" t="str">
        <f>INDEX('Bảng Giá'!$L$2:$L$64,MATCH(TRIM('References data'!B2271),'Bảng Giá'!$K$2:$K$64,0))</f>
        <v>Vùng 2</v>
      </c>
      <c r="D2271" s="43" t="s">
        <v>2638</v>
      </c>
      <c r="E2271" t="s">
        <v>2639</v>
      </c>
      <c r="F2271" t="str">
        <f>INDEX('Bảng Giá'!$L$2:$L$64,MATCH(TRIM('References data'!E2271),'Bảng Giá'!$K$2:$K$64,0))</f>
        <v>Hà Nội</v>
      </c>
      <c r="G2271" t="str">
        <f t="shared" si="35"/>
        <v>Vùng 2-Hà Nội</v>
      </c>
      <c r="H2271" t="str">
        <f>INDEX('Bảng Giá'!$N$2:$N$46,MATCH('References data'!G2271,'Bảng Giá'!$Q$2:$Q$46,0))</f>
        <v>Liên Vùng</v>
      </c>
    </row>
    <row r="2272" spans="1:8" x14ac:dyDescent="0.25">
      <c r="A2272" s="12" t="s">
        <v>2806</v>
      </c>
      <c r="B2272" t="s">
        <v>2784</v>
      </c>
      <c r="C2272" s="45" t="str">
        <f>INDEX('Bảng Giá'!$L$2:$L$64,MATCH(TRIM('References data'!B2272),'Bảng Giá'!$K$2:$K$64,0))</f>
        <v>Vùng 2</v>
      </c>
      <c r="D2272" s="43" t="s">
        <v>2700</v>
      </c>
      <c r="E2272" t="s">
        <v>2639</v>
      </c>
      <c r="F2272" t="str">
        <f>INDEX('Bảng Giá'!$L$2:$L$64,MATCH(TRIM('References data'!E2272),'Bảng Giá'!$K$2:$K$64,0))</f>
        <v>Hà Nội</v>
      </c>
      <c r="G2272" t="str">
        <f t="shared" si="35"/>
        <v>Vùng 2-Hà Nội</v>
      </c>
      <c r="H2272" t="str">
        <f>INDEX('Bảng Giá'!$N$2:$N$46,MATCH('References data'!G2272,'Bảng Giá'!$Q$2:$Q$46,0))</f>
        <v>Liên Vùng</v>
      </c>
    </row>
    <row r="2273" spans="1:8" x14ac:dyDescent="0.25">
      <c r="A2273" s="12" t="s">
        <v>2653</v>
      </c>
      <c r="B2273" t="s">
        <v>2648</v>
      </c>
      <c r="C2273" s="45" t="str">
        <f>INDEX('Bảng Giá'!$L$2:$L$64,MATCH(TRIM('References data'!B2273),'Bảng Giá'!$K$2:$K$64,0))</f>
        <v>Hồ Chí Minh</v>
      </c>
      <c r="D2273" s="43" t="s">
        <v>2994</v>
      </c>
      <c r="E2273" t="s">
        <v>2639</v>
      </c>
      <c r="F2273" t="str">
        <f>INDEX('Bảng Giá'!$L$2:$L$64,MATCH(TRIM('References data'!E2273),'Bảng Giá'!$K$2:$K$64,0))</f>
        <v>Hà Nội</v>
      </c>
      <c r="G2273" t="str">
        <f t="shared" si="35"/>
        <v>Hồ Chí Minh-Hà Nội</v>
      </c>
      <c r="H2273" t="str">
        <f>INDEX('Bảng Giá'!$N$2:$N$46,MATCH('References data'!G2273,'Bảng Giá'!$Q$2:$Q$46,0))</f>
        <v>Liên Vùng đặc biệt</v>
      </c>
    </row>
    <row r="2274" spans="1:8" x14ac:dyDescent="0.25">
      <c r="A2274" s="12" t="s">
        <v>2915</v>
      </c>
      <c r="B2274" t="s">
        <v>2658</v>
      </c>
      <c r="C2274" s="45" t="str">
        <f>INDEX('Bảng Giá'!$L$2:$L$64,MATCH(TRIM('References data'!B2274),'Bảng Giá'!$K$2:$K$64,0))</f>
        <v>Vùng 3</v>
      </c>
      <c r="D2274" s="43" t="s">
        <v>2946</v>
      </c>
      <c r="E2274" t="s">
        <v>2667</v>
      </c>
      <c r="F2274" t="str">
        <f>INDEX('Bảng Giá'!$L$2:$L$64,MATCH(TRIM('References data'!E2274),'Bảng Giá'!$K$2:$K$64,0))</f>
        <v>Vùng 1</v>
      </c>
      <c r="G2274" t="str">
        <f t="shared" si="35"/>
        <v>Vùng 3-Vùng 1</v>
      </c>
      <c r="H2274" t="str">
        <f>INDEX('Bảng Giá'!$N$2:$N$46,MATCH('References data'!G2274,'Bảng Giá'!$Q$2:$Q$46,0))</f>
        <v>Liên Vùng Tỉnh</v>
      </c>
    </row>
    <row r="2275" spans="1:8" x14ac:dyDescent="0.25">
      <c r="A2275" s="12" t="s">
        <v>3069</v>
      </c>
      <c r="B2275" t="s">
        <v>3070</v>
      </c>
      <c r="C2275" s="45" t="str">
        <f>INDEX('Bảng Giá'!$L$2:$L$64,MATCH(TRIM('References data'!B2275),'Bảng Giá'!$K$2:$K$64,0))</f>
        <v>Vùng 1</v>
      </c>
      <c r="D2275" s="43" t="s">
        <v>3003</v>
      </c>
      <c r="E2275" t="s">
        <v>2639</v>
      </c>
      <c r="F2275" t="str">
        <f>INDEX('Bảng Giá'!$L$2:$L$64,MATCH(TRIM('References data'!E2275),'Bảng Giá'!$K$2:$K$64,0))</f>
        <v>Hà Nội</v>
      </c>
      <c r="G2275" t="str">
        <f t="shared" si="35"/>
        <v>Vùng 1-Hà Nội</v>
      </c>
      <c r="H2275" t="str">
        <f>INDEX('Bảng Giá'!$N$2:$N$46,MATCH('References data'!G2275,'Bảng Giá'!$Q$2:$Q$46,0))</f>
        <v>Liên Vùng</v>
      </c>
    </row>
    <row r="2276" spans="1:8" x14ac:dyDescent="0.25">
      <c r="A2276" s="12" t="s">
        <v>2737</v>
      </c>
      <c r="B2276" t="s">
        <v>2648</v>
      </c>
      <c r="C2276" s="45" t="str">
        <f>INDEX('Bảng Giá'!$L$2:$L$64,MATCH(TRIM('References data'!B2276),'Bảng Giá'!$K$2:$K$64,0))</f>
        <v>Hồ Chí Minh</v>
      </c>
      <c r="D2276" s="43" t="s">
        <v>2713</v>
      </c>
      <c r="E2276" t="s">
        <v>2714</v>
      </c>
      <c r="F2276" t="str">
        <f>INDEX('Bảng Giá'!$L$2:$L$64,MATCH(TRIM('References data'!E2276),'Bảng Giá'!$K$2:$K$64,0))</f>
        <v>Vùng 3</v>
      </c>
      <c r="G2276" t="str">
        <f t="shared" si="35"/>
        <v>Hồ Chí Minh-Vùng 3</v>
      </c>
      <c r="H2276" t="str">
        <f>INDEX('Bảng Giá'!$N$2:$N$46,MATCH('References data'!G2276,'Bảng Giá'!$Q$2:$Q$46,0))</f>
        <v>Liên Vùng</v>
      </c>
    </row>
    <row r="2277" spans="1:8" x14ac:dyDescent="0.25">
      <c r="A2277" s="12" t="s">
        <v>2955</v>
      </c>
      <c r="B2277" t="s">
        <v>2690</v>
      </c>
      <c r="C2277" s="45" t="str">
        <f>INDEX('Bảng Giá'!$L$2:$L$64,MATCH(TRIM('References data'!B2277),'Bảng Giá'!$K$2:$K$64,0))</f>
        <v>Vùng 1</v>
      </c>
      <c r="D2277" s="43" t="s">
        <v>2713</v>
      </c>
      <c r="E2277" t="s">
        <v>2714</v>
      </c>
      <c r="F2277" t="str">
        <f>INDEX('Bảng Giá'!$L$2:$L$64,MATCH(TRIM('References data'!E2277),'Bảng Giá'!$K$2:$K$64,0))</f>
        <v>Vùng 3</v>
      </c>
      <c r="G2277" t="str">
        <f t="shared" si="35"/>
        <v>Vùng 1-Vùng 3</v>
      </c>
      <c r="H2277" t="str">
        <f>INDEX('Bảng Giá'!$N$2:$N$46,MATCH('References data'!G2277,'Bảng Giá'!$Q$2:$Q$46,0))</f>
        <v>Liên Vùng Tỉnh</v>
      </c>
    </row>
    <row r="2278" spans="1:8" x14ac:dyDescent="0.25">
      <c r="A2278" s="12" t="s">
        <v>2938</v>
      </c>
      <c r="B2278" t="s">
        <v>2939</v>
      </c>
      <c r="C2278" s="45" t="str">
        <f>INDEX('Bảng Giá'!$L$2:$L$64,MATCH(TRIM('References data'!B2278),'Bảng Giá'!$K$2:$K$64,0))</f>
        <v>Vùng 1</v>
      </c>
      <c r="D2278" s="43" t="s">
        <v>2753</v>
      </c>
      <c r="E2278" t="s">
        <v>2639</v>
      </c>
      <c r="F2278" t="str">
        <f>INDEX('Bảng Giá'!$L$2:$L$64,MATCH(TRIM('References data'!E2278),'Bảng Giá'!$K$2:$K$64,0))</f>
        <v>Hà Nội</v>
      </c>
      <c r="G2278" t="str">
        <f t="shared" si="35"/>
        <v>Vùng 1-Hà Nội</v>
      </c>
      <c r="H2278" t="str">
        <f>INDEX('Bảng Giá'!$N$2:$N$46,MATCH('References data'!G2278,'Bảng Giá'!$Q$2:$Q$46,0))</f>
        <v>Liên Vùng</v>
      </c>
    </row>
    <row r="2279" spans="1:8" x14ac:dyDescent="0.25">
      <c r="A2279" s="12" t="s">
        <v>2722</v>
      </c>
      <c r="B2279" t="s">
        <v>2648</v>
      </c>
      <c r="C2279" s="45" t="str">
        <f>INDEX('Bảng Giá'!$L$2:$L$64,MATCH(TRIM('References data'!B2279),'Bảng Giá'!$K$2:$K$64,0))</f>
        <v>Hồ Chí Minh</v>
      </c>
      <c r="D2279" s="43" t="s">
        <v>2762</v>
      </c>
      <c r="E2279" t="s">
        <v>2721</v>
      </c>
      <c r="F2279" t="str">
        <f>INDEX('Bảng Giá'!$L$2:$L$64,MATCH(TRIM('References data'!E2279),'Bảng Giá'!$K$2:$K$64,0))</f>
        <v>Vùng 3</v>
      </c>
      <c r="G2279" t="str">
        <f t="shared" si="35"/>
        <v>Hồ Chí Minh-Vùng 3</v>
      </c>
      <c r="H2279" t="str">
        <f>INDEX('Bảng Giá'!$N$2:$N$46,MATCH('References data'!G2279,'Bảng Giá'!$Q$2:$Q$46,0))</f>
        <v>Liên Vùng</v>
      </c>
    </row>
    <row r="2280" spans="1:8" x14ac:dyDescent="0.25">
      <c r="A2280" s="12" t="s">
        <v>3071</v>
      </c>
      <c r="B2280" t="s">
        <v>2746</v>
      </c>
      <c r="C2280" s="45" t="str">
        <f>INDEX('Bảng Giá'!$L$2:$L$64,MATCH(TRIM('References data'!B2280),'Bảng Giá'!$K$2:$K$64,0))</f>
        <v>Vùng 2</v>
      </c>
      <c r="D2280" s="43" t="s">
        <v>2654</v>
      </c>
      <c r="E2280" t="s">
        <v>2639</v>
      </c>
      <c r="F2280" t="str">
        <f>INDEX('Bảng Giá'!$L$2:$L$64,MATCH(TRIM('References data'!E2280),'Bảng Giá'!$K$2:$K$64,0))</f>
        <v>Hà Nội</v>
      </c>
      <c r="G2280" t="str">
        <f t="shared" si="35"/>
        <v>Vùng 2-Hà Nội</v>
      </c>
      <c r="H2280" t="str">
        <f>INDEX('Bảng Giá'!$N$2:$N$46,MATCH('References data'!G2280,'Bảng Giá'!$Q$2:$Q$46,0))</f>
        <v>Liên Vùng</v>
      </c>
    </row>
    <row r="2281" spans="1:8" x14ac:dyDescent="0.25">
      <c r="A2281" s="12" t="s">
        <v>2968</v>
      </c>
      <c r="B2281" t="s">
        <v>2644</v>
      </c>
      <c r="C2281" s="45" t="str">
        <f>INDEX('Bảng Giá'!$L$2:$L$64,MATCH(TRIM('References data'!B2281),'Bảng Giá'!$K$2:$K$64,0))</f>
        <v>Vùng 1</v>
      </c>
      <c r="D2281" s="43" t="s">
        <v>2713</v>
      </c>
      <c r="E2281" t="s">
        <v>2714</v>
      </c>
      <c r="F2281" t="str">
        <f>INDEX('Bảng Giá'!$L$2:$L$64,MATCH(TRIM('References data'!E2281),'Bảng Giá'!$K$2:$K$64,0))</f>
        <v>Vùng 3</v>
      </c>
      <c r="G2281" t="str">
        <f t="shared" si="35"/>
        <v>Vùng 1-Vùng 3</v>
      </c>
      <c r="H2281" t="str">
        <f>INDEX('Bảng Giá'!$N$2:$N$46,MATCH('References data'!G2281,'Bảng Giá'!$Q$2:$Q$46,0))</f>
        <v>Liên Vùng Tỉnh</v>
      </c>
    </row>
    <row r="2282" spans="1:8" x14ac:dyDescent="0.25">
      <c r="A2282" s="12" t="s">
        <v>2807</v>
      </c>
      <c r="B2282" t="s">
        <v>2751</v>
      </c>
      <c r="C2282" s="45" t="str">
        <f>INDEX('Bảng Giá'!$L$2:$L$64,MATCH(TRIM('References data'!B2282),'Bảng Giá'!$K$2:$K$64,0))</f>
        <v>Vùng 2</v>
      </c>
      <c r="D2282" s="43" t="s">
        <v>2897</v>
      </c>
      <c r="E2282" t="s">
        <v>2828</v>
      </c>
      <c r="F2282" t="str">
        <f>INDEX('Bảng Giá'!$L$2:$L$64,MATCH(TRIM('References data'!E2282),'Bảng Giá'!$K$2:$K$64,0))</f>
        <v>Vùng 3</v>
      </c>
      <c r="G2282" t="str">
        <f t="shared" si="35"/>
        <v>Vùng 2-Vùng 3</v>
      </c>
      <c r="H2282" t="str">
        <f>INDEX('Bảng Giá'!$N$2:$N$46,MATCH('References data'!G2282,'Bảng Giá'!$Q$2:$Q$46,0))</f>
        <v>Liên Vùng Tỉnh</v>
      </c>
    </row>
    <row r="2283" spans="1:8" x14ac:dyDescent="0.25">
      <c r="A2283" s="12" t="s">
        <v>2993</v>
      </c>
      <c r="B2283" t="s">
        <v>2639</v>
      </c>
      <c r="C2283" s="45" t="str">
        <f>INDEX('Bảng Giá'!$L$2:$L$64,MATCH(TRIM('References data'!B2283),'Bảng Giá'!$K$2:$K$64,0))</f>
        <v>Hà Nội</v>
      </c>
      <c r="D2283" s="43" t="s">
        <v>2781</v>
      </c>
      <c r="E2283" t="s">
        <v>2648</v>
      </c>
      <c r="F2283" t="str">
        <f>INDEX('Bảng Giá'!$L$2:$L$64,MATCH(TRIM('References data'!E2283),'Bảng Giá'!$K$2:$K$64,0))</f>
        <v>Hồ Chí Minh</v>
      </c>
      <c r="G2283" t="str">
        <f t="shared" si="35"/>
        <v>Hà Nội-Hồ Chí Minh</v>
      </c>
      <c r="H2283" t="str">
        <f>INDEX('Bảng Giá'!$N$2:$N$46,MATCH('References data'!G2283,'Bảng Giá'!$Q$2:$Q$46,0))</f>
        <v>Liên Vùng đặc biệt</v>
      </c>
    </row>
    <row r="2284" spans="1:8" x14ac:dyDescent="0.25">
      <c r="A2284" s="12" t="s">
        <v>2647</v>
      </c>
      <c r="B2284" t="s">
        <v>2648</v>
      </c>
      <c r="C2284" s="45" t="str">
        <f>INDEX('Bảng Giá'!$L$2:$L$64,MATCH(TRIM('References data'!B2284),'Bảng Giá'!$K$2:$K$64,0))</f>
        <v>Hồ Chí Minh</v>
      </c>
      <c r="D2284" s="43" t="s">
        <v>3007</v>
      </c>
      <c r="E2284" t="s">
        <v>2639</v>
      </c>
      <c r="F2284" t="str">
        <f>INDEX('Bảng Giá'!$L$2:$L$64,MATCH(TRIM('References data'!E2284),'Bảng Giá'!$K$2:$K$64,0))</f>
        <v>Hà Nội</v>
      </c>
      <c r="G2284" t="str">
        <f t="shared" si="35"/>
        <v>Hồ Chí Minh-Hà Nội</v>
      </c>
      <c r="H2284" t="str">
        <f>INDEX('Bảng Giá'!$N$2:$N$46,MATCH('References data'!G2284,'Bảng Giá'!$Q$2:$Q$46,0))</f>
        <v>Liên Vùng đặc biệt</v>
      </c>
    </row>
    <row r="2285" spans="1:8" x14ac:dyDescent="0.25">
      <c r="A2285" s="12" t="s">
        <v>2973</v>
      </c>
      <c r="B2285" t="s">
        <v>2771</v>
      </c>
      <c r="C2285" s="45" t="str">
        <f>INDEX('Bảng Giá'!$L$2:$L$64,MATCH(TRIM('References data'!B2285),'Bảng Giá'!$K$2:$K$64,0))</f>
        <v>Vùng 3</v>
      </c>
      <c r="D2285" s="43" t="s">
        <v>2750</v>
      </c>
      <c r="E2285" t="s">
        <v>2751</v>
      </c>
      <c r="F2285" t="str">
        <f>INDEX('Bảng Giá'!$L$2:$L$64,MATCH(TRIM('References data'!E2285),'Bảng Giá'!$K$2:$K$64,0))</f>
        <v>Vùng 2</v>
      </c>
      <c r="G2285" t="str">
        <f t="shared" si="35"/>
        <v>Vùng 3-Vùng 2</v>
      </c>
      <c r="H2285" t="str">
        <f>INDEX('Bảng Giá'!$N$2:$N$46,MATCH('References data'!G2285,'Bảng Giá'!$Q$2:$Q$46,0))</f>
        <v>Liên Vùng Tỉnh</v>
      </c>
    </row>
    <row r="2286" spans="1:8" x14ac:dyDescent="0.25">
      <c r="A2286" s="12" t="s">
        <v>2789</v>
      </c>
      <c r="B2286" t="s">
        <v>2784</v>
      </c>
      <c r="C2286" s="45" t="str">
        <f>INDEX('Bảng Giá'!$L$2:$L$64,MATCH(TRIM('References data'!B2286),'Bảng Giá'!$K$2:$K$64,0))</f>
        <v>Vùng 2</v>
      </c>
      <c r="D2286" s="43" t="s">
        <v>3018</v>
      </c>
      <c r="E2286" t="s">
        <v>2648</v>
      </c>
      <c r="F2286" t="str">
        <f>INDEX('Bảng Giá'!$L$2:$L$64,MATCH(TRIM('References data'!E2286),'Bảng Giá'!$K$2:$K$64,0))</f>
        <v>Hồ Chí Minh</v>
      </c>
      <c r="G2286" t="str">
        <f t="shared" si="35"/>
        <v>Vùng 2-Hồ Chí Minh</v>
      </c>
      <c r="H2286" t="str">
        <f>INDEX('Bảng Giá'!$N$2:$N$46,MATCH('References data'!G2286,'Bảng Giá'!$Q$2:$Q$46,0))</f>
        <v>Liên Vùng</v>
      </c>
    </row>
    <row r="2287" spans="1:8" x14ac:dyDescent="0.25">
      <c r="A2287" s="12" t="s">
        <v>2782</v>
      </c>
      <c r="B2287" t="s">
        <v>2648</v>
      </c>
      <c r="C2287" s="45" t="str">
        <f>INDEX('Bảng Giá'!$L$2:$L$64,MATCH(TRIM('References data'!B2287),'Bảng Giá'!$K$2:$K$64,0))</f>
        <v>Hồ Chí Minh</v>
      </c>
      <c r="D2287" s="43" t="s">
        <v>2993</v>
      </c>
      <c r="E2287" t="s">
        <v>2639</v>
      </c>
      <c r="F2287" t="str">
        <f>INDEX('Bảng Giá'!$L$2:$L$64,MATCH(TRIM('References data'!E2287),'Bảng Giá'!$K$2:$K$64,0))</f>
        <v>Hà Nội</v>
      </c>
      <c r="G2287" t="str">
        <f t="shared" si="35"/>
        <v>Hồ Chí Minh-Hà Nội</v>
      </c>
      <c r="H2287" t="str">
        <f>INDEX('Bảng Giá'!$N$2:$N$46,MATCH('References data'!G2287,'Bảng Giá'!$Q$2:$Q$46,0))</f>
        <v>Liên Vùng đặc biệt</v>
      </c>
    </row>
    <row r="2288" spans="1:8" x14ac:dyDescent="0.25">
      <c r="A2288" s="12" t="s">
        <v>2970</v>
      </c>
      <c r="B2288" t="s">
        <v>2680</v>
      </c>
      <c r="C2288" s="45" t="str">
        <f>INDEX('Bảng Giá'!$L$2:$L$64,MATCH(TRIM('References data'!B2288),'Bảng Giá'!$K$2:$K$64,0))</f>
        <v>Vùng 1</v>
      </c>
      <c r="D2288" s="43" t="s">
        <v>2993</v>
      </c>
      <c r="E2288" t="s">
        <v>2639</v>
      </c>
      <c r="F2288" t="str">
        <f>INDEX('Bảng Giá'!$L$2:$L$64,MATCH(TRIM('References data'!E2288),'Bảng Giá'!$K$2:$K$64,0))</f>
        <v>Hà Nội</v>
      </c>
      <c r="G2288" t="str">
        <f t="shared" si="35"/>
        <v>Vùng 1-Hà Nội</v>
      </c>
      <c r="H2288" t="str">
        <f>INDEX('Bảng Giá'!$N$2:$N$46,MATCH('References data'!G2288,'Bảng Giá'!$Q$2:$Q$46,0))</f>
        <v>Liên Vùng</v>
      </c>
    </row>
    <row r="2289" spans="1:8" x14ac:dyDescent="0.25">
      <c r="A2289" s="12" t="s">
        <v>2928</v>
      </c>
      <c r="B2289" t="s">
        <v>2821</v>
      </c>
      <c r="C2289" s="45" t="str">
        <f>INDEX('Bảng Giá'!$L$2:$L$64,MATCH(TRIM('References data'!B2289),'Bảng Giá'!$K$2:$K$64,0))</f>
        <v>Vùng 3</v>
      </c>
      <c r="D2289" s="43" t="s">
        <v>2778</v>
      </c>
      <c r="E2289" t="s">
        <v>2648</v>
      </c>
      <c r="F2289" t="str">
        <f>INDEX('Bảng Giá'!$L$2:$L$64,MATCH(TRIM('References data'!E2289),'Bảng Giá'!$K$2:$K$64,0))</f>
        <v>Hồ Chí Minh</v>
      </c>
      <c r="G2289" t="str">
        <f t="shared" si="35"/>
        <v>Vùng 3-Hồ Chí Minh</v>
      </c>
      <c r="H2289" t="str">
        <f>INDEX('Bảng Giá'!$N$2:$N$46,MATCH('References data'!G2289,'Bảng Giá'!$Q$2:$Q$46,0))</f>
        <v>Liên Vùng</v>
      </c>
    </row>
    <row r="2290" spans="1:8" x14ac:dyDescent="0.25">
      <c r="A2290" s="12" t="s">
        <v>2718</v>
      </c>
      <c r="B2290" t="s">
        <v>2684</v>
      </c>
      <c r="C2290" s="45" t="str">
        <f>INDEX('Bảng Giá'!$L$2:$L$64,MATCH(TRIM('References data'!B2290),'Bảng Giá'!$K$2:$K$64,0))</f>
        <v>Vùng 1</v>
      </c>
      <c r="D2290" s="43" t="s">
        <v>2993</v>
      </c>
      <c r="E2290" t="s">
        <v>2639</v>
      </c>
      <c r="F2290" t="str">
        <f>INDEX('Bảng Giá'!$L$2:$L$64,MATCH(TRIM('References data'!E2290),'Bảng Giá'!$K$2:$K$64,0))</f>
        <v>Hà Nội</v>
      </c>
      <c r="G2290" t="str">
        <f t="shared" si="35"/>
        <v>Vùng 1-Hà Nội</v>
      </c>
      <c r="H2290" t="str">
        <f>INDEX('Bảng Giá'!$N$2:$N$46,MATCH('References data'!G2290,'Bảng Giá'!$Q$2:$Q$46,0))</f>
        <v>Liên Vùng</v>
      </c>
    </row>
    <row r="2291" spans="1:8" x14ac:dyDescent="0.25">
      <c r="A2291" s="12" t="s">
        <v>2938</v>
      </c>
      <c r="B2291" t="s">
        <v>2939</v>
      </c>
      <c r="C2291" s="45" t="str">
        <f>INDEX('Bảng Giá'!$L$2:$L$64,MATCH(TRIM('References data'!B2291),'Bảng Giá'!$K$2:$K$64,0))</f>
        <v>Vùng 1</v>
      </c>
      <c r="D2291" s="43" t="s">
        <v>2754</v>
      </c>
      <c r="E2291" t="s">
        <v>2639</v>
      </c>
      <c r="F2291" t="str">
        <f>INDEX('Bảng Giá'!$L$2:$L$64,MATCH(TRIM('References data'!E2291),'Bảng Giá'!$K$2:$K$64,0))</f>
        <v>Hà Nội</v>
      </c>
      <c r="G2291" t="str">
        <f t="shared" si="35"/>
        <v>Vùng 1-Hà Nội</v>
      </c>
      <c r="H2291" t="str">
        <f>INDEX('Bảng Giá'!$N$2:$N$46,MATCH('References data'!G2291,'Bảng Giá'!$Q$2:$Q$46,0))</f>
        <v>Liên Vùng</v>
      </c>
    </row>
    <row r="2292" spans="1:8" x14ac:dyDescent="0.25">
      <c r="A2292" s="12" t="s">
        <v>2659</v>
      </c>
      <c r="B2292" t="s">
        <v>2648</v>
      </c>
      <c r="C2292" s="45" t="str">
        <f>INDEX('Bảng Giá'!$L$2:$L$64,MATCH(TRIM('References data'!B2292),'Bảng Giá'!$K$2:$K$64,0))</f>
        <v>Hồ Chí Minh</v>
      </c>
      <c r="D2292" s="43" t="s">
        <v>2700</v>
      </c>
      <c r="E2292" t="s">
        <v>2639</v>
      </c>
      <c r="F2292" t="str">
        <f>INDEX('Bảng Giá'!$L$2:$L$64,MATCH(TRIM('References data'!E2292),'Bảng Giá'!$K$2:$K$64,0))</f>
        <v>Hà Nội</v>
      </c>
      <c r="G2292" t="str">
        <f t="shared" si="35"/>
        <v>Hồ Chí Minh-Hà Nội</v>
      </c>
      <c r="H2292" t="str">
        <f>INDEX('Bảng Giá'!$N$2:$N$46,MATCH('References data'!G2292,'Bảng Giá'!$Q$2:$Q$46,0))</f>
        <v>Liên Vùng đặc biệt</v>
      </c>
    </row>
    <row r="2293" spans="1:8" x14ac:dyDescent="0.25">
      <c r="A2293" s="12" t="s">
        <v>2638</v>
      </c>
      <c r="B2293" t="s">
        <v>2639</v>
      </c>
      <c r="C2293" s="45" t="str">
        <f>INDEX('Bảng Giá'!$L$2:$L$64,MATCH(TRIM('References data'!B2293),'Bảng Giá'!$K$2:$K$64,0))</f>
        <v>Hà Nội</v>
      </c>
      <c r="D2293" s="43" t="s">
        <v>2659</v>
      </c>
      <c r="E2293" t="s">
        <v>2648</v>
      </c>
      <c r="F2293" t="str">
        <f>INDEX('Bảng Giá'!$L$2:$L$64,MATCH(TRIM('References data'!E2293),'Bảng Giá'!$K$2:$K$64,0))</f>
        <v>Hồ Chí Minh</v>
      </c>
      <c r="G2293" t="str">
        <f t="shared" si="35"/>
        <v>Hà Nội-Hồ Chí Minh</v>
      </c>
      <c r="H2293" t="str">
        <f>INDEX('Bảng Giá'!$N$2:$N$46,MATCH('References data'!G2293,'Bảng Giá'!$Q$2:$Q$46,0))</f>
        <v>Liên Vùng đặc biệt</v>
      </c>
    </row>
    <row r="2294" spans="1:8" x14ac:dyDescent="0.25">
      <c r="A2294" s="12" t="s">
        <v>2739</v>
      </c>
      <c r="B2294" t="s">
        <v>2648</v>
      </c>
      <c r="C2294" s="45" t="str">
        <f>INDEX('Bảng Giá'!$L$2:$L$64,MATCH(TRIM('References data'!B2294),'Bảng Giá'!$K$2:$K$64,0))</f>
        <v>Hồ Chí Minh</v>
      </c>
      <c r="D2294" s="43" t="s">
        <v>2765</v>
      </c>
      <c r="E2294" t="s">
        <v>2658</v>
      </c>
      <c r="F2294" t="str">
        <f>INDEX('Bảng Giá'!$L$2:$L$64,MATCH(TRIM('References data'!E2294),'Bảng Giá'!$K$2:$K$64,0))</f>
        <v>Vùng 3</v>
      </c>
      <c r="G2294" t="str">
        <f t="shared" si="35"/>
        <v>Hồ Chí Minh-Vùng 3</v>
      </c>
      <c r="H2294" t="str">
        <f>INDEX('Bảng Giá'!$N$2:$N$46,MATCH('References data'!G2294,'Bảng Giá'!$Q$2:$Q$46,0))</f>
        <v>Liên Vùng</v>
      </c>
    </row>
    <row r="2295" spans="1:8" x14ac:dyDescent="0.25">
      <c r="A2295" s="12" t="s">
        <v>2755</v>
      </c>
      <c r="B2295" t="s">
        <v>2756</v>
      </c>
      <c r="C2295" s="45" t="str">
        <f>INDEX('Bảng Giá'!$L$2:$L$64,MATCH(TRIM('References data'!B2295),'Bảng Giá'!$K$2:$K$64,0))</f>
        <v>Đà Nẵng</v>
      </c>
      <c r="D2295" s="43" t="s">
        <v>2993</v>
      </c>
      <c r="E2295" t="s">
        <v>2639</v>
      </c>
      <c r="F2295" t="str">
        <f>INDEX('Bảng Giá'!$L$2:$L$64,MATCH(TRIM('References data'!E2295),'Bảng Giá'!$K$2:$K$64,0))</f>
        <v>Hà Nội</v>
      </c>
      <c r="G2295" t="str">
        <f t="shared" si="35"/>
        <v>Đà Nẵng-Hà Nội</v>
      </c>
      <c r="H2295" t="str">
        <f>INDEX('Bảng Giá'!$N$2:$N$46,MATCH('References data'!G2295,'Bảng Giá'!$Q$2:$Q$46,0))</f>
        <v>Liên Vùng đặc biệt</v>
      </c>
    </row>
    <row r="2296" spans="1:8" x14ac:dyDescent="0.25">
      <c r="A2296" s="12" t="s">
        <v>2789</v>
      </c>
      <c r="B2296" t="s">
        <v>2784</v>
      </c>
      <c r="C2296" s="45" t="str">
        <f>INDEX('Bảng Giá'!$L$2:$L$64,MATCH(TRIM('References data'!B2296),'Bảng Giá'!$K$2:$K$64,0))</f>
        <v>Vùng 2</v>
      </c>
      <c r="D2296" s="43" t="s">
        <v>3003</v>
      </c>
      <c r="E2296" t="s">
        <v>2639</v>
      </c>
      <c r="F2296" t="str">
        <f>INDEX('Bảng Giá'!$L$2:$L$64,MATCH(TRIM('References data'!E2296),'Bảng Giá'!$K$2:$K$64,0))</f>
        <v>Hà Nội</v>
      </c>
      <c r="G2296" t="str">
        <f t="shared" si="35"/>
        <v>Vùng 2-Hà Nội</v>
      </c>
      <c r="H2296" t="str">
        <f>INDEX('Bảng Giá'!$N$2:$N$46,MATCH('References data'!G2296,'Bảng Giá'!$Q$2:$Q$46,0))</f>
        <v>Liên Vùng</v>
      </c>
    </row>
    <row r="2297" spans="1:8" x14ac:dyDescent="0.25">
      <c r="A2297" s="12" t="s">
        <v>2653</v>
      </c>
      <c r="B2297" t="s">
        <v>2648</v>
      </c>
      <c r="C2297" s="45" t="str">
        <f>INDEX('Bảng Giá'!$L$2:$L$64,MATCH(TRIM('References data'!B2297),'Bảng Giá'!$K$2:$K$64,0))</f>
        <v>Hồ Chí Minh</v>
      </c>
      <c r="D2297" s="43" t="s">
        <v>2994</v>
      </c>
      <c r="E2297" t="s">
        <v>2639</v>
      </c>
      <c r="F2297" t="str">
        <f>INDEX('Bảng Giá'!$L$2:$L$64,MATCH(TRIM('References data'!E2297),'Bảng Giá'!$K$2:$K$64,0))</f>
        <v>Hà Nội</v>
      </c>
      <c r="G2297" t="str">
        <f t="shared" si="35"/>
        <v>Hồ Chí Minh-Hà Nội</v>
      </c>
      <c r="H2297" t="str">
        <f>INDEX('Bảng Giá'!$N$2:$N$46,MATCH('References data'!G2297,'Bảng Giá'!$Q$2:$Q$46,0))</f>
        <v>Liên Vùng đặc biệt</v>
      </c>
    </row>
    <row r="2298" spans="1:8" x14ac:dyDescent="0.25">
      <c r="A2298" s="12" t="s">
        <v>2753</v>
      </c>
      <c r="B2298" t="s">
        <v>2639</v>
      </c>
      <c r="C2298" s="45" t="str">
        <f>INDEX('Bảng Giá'!$L$2:$L$64,MATCH(TRIM('References data'!B2298),'Bảng Giá'!$K$2:$K$64,0))</f>
        <v>Hà Nội</v>
      </c>
      <c r="D2298" s="43" t="s">
        <v>2781</v>
      </c>
      <c r="E2298" t="s">
        <v>2648</v>
      </c>
      <c r="F2298" t="str">
        <f>INDEX('Bảng Giá'!$L$2:$L$64,MATCH(TRIM('References data'!E2298),'Bảng Giá'!$K$2:$K$64,0))</f>
        <v>Hồ Chí Minh</v>
      </c>
      <c r="G2298" t="str">
        <f t="shared" si="35"/>
        <v>Hà Nội-Hồ Chí Minh</v>
      </c>
      <c r="H2298" t="str">
        <f>INDEX('Bảng Giá'!$N$2:$N$46,MATCH('References data'!G2298,'Bảng Giá'!$Q$2:$Q$46,0))</f>
        <v>Liên Vùng đặc biệt</v>
      </c>
    </row>
    <row r="2299" spans="1:8" x14ac:dyDescent="0.25">
      <c r="A2299" s="12" t="s">
        <v>2778</v>
      </c>
      <c r="B2299" t="s">
        <v>2648</v>
      </c>
      <c r="C2299" s="45" t="str">
        <f>INDEX('Bảng Giá'!$L$2:$L$64,MATCH(TRIM('References data'!B2299),'Bảng Giá'!$K$2:$K$64,0))</f>
        <v>Hồ Chí Minh</v>
      </c>
      <c r="D2299" s="43" t="s">
        <v>3002</v>
      </c>
      <c r="E2299" t="s">
        <v>2639</v>
      </c>
      <c r="F2299" t="str">
        <f>INDEX('Bảng Giá'!$L$2:$L$64,MATCH(TRIM('References data'!E2299),'Bảng Giá'!$K$2:$K$64,0))</f>
        <v>Hà Nội</v>
      </c>
      <c r="G2299" t="str">
        <f t="shared" si="35"/>
        <v>Hồ Chí Minh-Hà Nội</v>
      </c>
      <c r="H2299" t="str">
        <f>INDEX('Bảng Giá'!$N$2:$N$46,MATCH('References data'!G2299,'Bảng Giá'!$Q$2:$Q$46,0))</f>
        <v>Liên Vùng đặc biệt</v>
      </c>
    </row>
    <row r="2300" spans="1:8" x14ac:dyDescent="0.25">
      <c r="A2300" s="12" t="s">
        <v>2849</v>
      </c>
      <c r="B2300" t="s">
        <v>2850</v>
      </c>
      <c r="C2300" s="45" t="str">
        <f>INDEX('Bảng Giá'!$L$2:$L$64,MATCH(TRIM('References data'!B2300),'Bảng Giá'!$K$2:$K$64,0))</f>
        <v>Vùng 3</v>
      </c>
      <c r="D2300" s="43" t="s">
        <v>2655</v>
      </c>
      <c r="E2300" t="s">
        <v>2656</v>
      </c>
      <c r="F2300" t="str">
        <f>INDEX('Bảng Giá'!$L$2:$L$64,MATCH(TRIM('References data'!E2300),'Bảng Giá'!$K$2:$K$64,0))</f>
        <v>Vùng 1</v>
      </c>
      <c r="G2300" t="str">
        <f t="shared" si="35"/>
        <v>Vùng 3-Vùng 1</v>
      </c>
      <c r="H2300" t="str">
        <f>INDEX('Bảng Giá'!$N$2:$N$46,MATCH('References data'!G2300,'Bảng Giá'!$Q$2:$Q$46,0))</f>
        <v>Liên Vùng Tỉnh</v>
      </c>
    </row>
    <row r="2301" spans="1:8" x14ac:dyDescent="0.25">
      <c r="A2301" s="12" t="s">
        <v>3072</v>
      </c>
      <c r="B2301" t="s">
        <v>2771</v>
      </c>
      <c r="C2301" s="45" t="str">
        <f>INDEX('Bảng Giá'!$L$2:$L$64,MATCH(TRIM('References data'!B2301),'Bảng Giá'!$K$2:$K$64,0))</f>
        <v>Vùng 3</v>
      </c>
      <c r="D2301" s="43" t="s">
        <v>2697</v>
      </c>
      <c r="E2301" t="s">
        <v>2686</v>
      </c>
      <c r="F2301" t="str">
        <f>INDEX('Bảng Giá'!$L$2:$L$64,MATCH(TRIM('References data'!E2301),'Bảng Giá'!$K$2:$K$64,0))</f>
        <v>Vùng 1</v>
      </c>
      <c r="G2301" t="str">
        <f t="shared" si="35"/>
        <v>Vùng 3-Vùng 1</v>
      </c>
      <c r="H2301" t="str">
        <f>INDEX('Bảng Giá'!$N$2:$N$46,MATCH('References data'!G2301,'Bảng Giá'!$Q$2:$Q$46,0))</f>
        <v>Liên Vùng Tỉnh</v>
      </c>
    </row>
    <row r="2302" spans="1:8" x14ac:dyDescent="0.25">
      <c r="A2302" s="12" t="s">
        <v>2659</v>
      </c>
      <c r="B2302" t="s">
        <v>2648</v>
      </c>
      <c r="C2302" s="45" t="str">
        <f>INDEX('Bảng Giá'!$L$2:$L$64,MATCH(TRIM('References data'!B2302),'Bảng Giá'!$K$2:$K$64,0))</f>
        <v>Hồ Chí Minh</v>
      </c>
      <c r="D2302" s="43" t="s">
        <v>2654</v>
      </c>
      <c r="E2302" t="s">
        <v>2639</v>
      </c>
      <c r="F2302" t="str">
        <f>INDEX('Bảng Giá'!$L$2:$L$64,MATCH(TRIM('References data'!E2302),'Bảng Giá'!$K$2:$K$64,0))</f>
        <v>Hà Nội</v>
      </c>
      <c r="G2302" t="str">
        <f t="shared" si="35"/>
        <v>Hồ Chí Minh-Hà Nội</v>
      </c>
      <c r="H2302" t="str">
        <f>INDEX('Bảng Giá'!$N$2:$N$46,MATCH('References data'!G2302,'Bảng Giá'!$Q$2:$Q$46,0))</f>
        <v>Liên Vùng đặc biệt</v>
      </c>
    </row>
    <row r="2303" spans="1:8" x14ac:dyDescent="0.25">
      <c r="A2303" s="12" t="s">
        <v>2914</v>
      </c>
      <c r="B2303" t="s">
        <v>2735</v>
      </c>
      <c r="C2303" s="45" t="str">
        <f>INDEX('Bảng Giá'!$L$2:$L$64,MATCH(TRIM('References data'!B2303),'Bảng Giá'!$K$2:$K$64,0))</f>
        <v>Vùng 3</v>
      </c>
      <c r="D2303" s="43" t="s">
        <v>2740</v>
      </c>
      <c r="E2303" t="s">
        <v>2651</v>
      </c>
      <c r="F2303" t="str">
        <f>INDEX('Bảng Giá'!$L$2:$L$64,MATCH(TRIM('References data'!E2303),'Bảng Giá'!$K$2:$K$64,0))</f>
        <v>Vùng 2</v>
      </c>
      <c r="G2303" t="str">
        <f t="shared" si="35"/>
        <v>Vùng 3-Vùng 2</v>
      </c>
      <c r="H2303" t="str">
        <f>INDEX('Bảng Giá'!$N$2:$N$46,MATCH('References data'!G2303,'Bảng Giá'!$Q$2:$Q$46,0))</f>
        <v>Liên Vùng Tỉnh</v>
      </c>
    </row>
    <row r="2304" spans="1:8" x14ac:dyDescent="0.25">
      <c r="A2304" s="12" t="s">
        <v>2716</v>
      </c>
      <c r="B2304" t="s">
        <v>2717</v>
      </c>
      <c r="C2304" s="45" t="str">
        <f>INDEX('Bảng Giá'!$L$2:$L$64,MATCH(TRIM('References data'!B2304),'Bảng Giá'!$K$2:$K$64,0))</f>
        <v>Vùng 1</v>
      </c>
      <c r="D2304" s="43" t="s">
        <v>2994</v>
      </c>
      <c r="E2304" t="s">
        <v>2639</v>
      </c>
      <c r="F2304" t="str">
        <f>INDEX('Bảng Giá'!$L$2:$L$64,MATCH(TRIM('References data'!E2304),'Bảng Giá'!$K$2:$K$64,0))</f>
        <v>Hà Nội</v>
      </c>
      <c r="G2304" t="str">
        <f t="shared" si="35"/>
        <v>Vùng 1-Hà Nội</v>
      </c>
      <c r="H2304" t="str">
        <f>INDEX('Bảng Giá'!$N$2:$N$46,MATCH('References data'!G2304,'Bảng Giá'!$Q$2:$Q$46,0))</f>
        <v>Liên Vùng</v>
      </c>
    </row>
    <row r="2305" spans="1:8" x14ac:dyDescent="0.25">
      <c r="A2305" s="12" t="s">
        <v>3019</v>
      </c>
      <c r="B2305" t="s">
        <v>2648</v>
      </c>
      <c r="C2305" s="45" t="str">
        <f>INDEX('Bảng Giá'!$L$2:$L$64,MATCH(TRIM('References data'!B2305),'Bảng Giá'!$K$2:$K$64,0))</f>
        <v>Hồ Chí Minh</v>
      </c>
      <c r="D2305" s="43" t="s">
        <v>2654</v>
      </c>
      <c r="E2305" t="s">
        <v>2639</v>
      </c>
      <c r="F2305" t="str">
        <f>INDEX('Bảng Giá'!$L$2:$L$64,MATCH(TRIM('References data'!E2305),'Bảng Giá'!$K$2:$K$64,0))</f>
        <v>Hà Nội</v>
      </c>
      <c r="G2305" t="str">
        <f t="shared" si="35"/>
        <v>Hồ Chí Minh-Hà Nội</v>
      </c>
      <c r="H2305" t="str">
        <f>INDEX('Bảng Giá'!$N$2:$N$46,MATCH('References data'!G2305,'Bảng Giá'!$Q$2:$Q$46,0))</f>
        <v>Liên Vùng đặc biệt</v>
      </c>
    </row>
    <row r="2306" spans="1:8" x14ac:dyDescent="0.25">
      <c r="A2306" s="12" t="s">
        <v>2914</v>
      </c>
      <c r="B2306" t="s">
        <v>2735</v>
      </c>
      <c r="C2306" s="45" t="str">
        <f>INDEX('Bảng Giá'!$L$2:$L$64,MATCH(TRIM('References data'!B2306),'Bảng Giá'!$K$2:$K$64,0))</f>
        <v>Vùng 3</v>
      </c>
      <c r="D2306" s="43" t="s">
        <v>2740</v>
      </c>
      <c r="E2306" t="s">
        <v>2651</v>
      </c>
      <c r="F2306" t="str">
        <f>INDEX('Bảng Giá'!$L$2:$L$64,MATCH(TRIM('References data'!E2306),'Bảng Giá'!$K$2:$K$64,0))</f>
        <v>Vùng 2</v>
      </c>
      <c r="G2306" t="str">
        <f t="shared" si="35"/>
        <v>Vùng 3-Vùng 2</v>
      </c>
      <c r="H2306" t="str">
        <f>INDEX('Bảng Giá'!$N$2:$N$46,MATCH('References data'!G2306,'Bảng Giá'!$Q$2:$Q$46,0))</f>
        <v>Liên Vùng Tỉnh</v>
      </c>
    </row>
    <row r="2307" spans="1:8" x14ac:dyDescent="0.25">
      <c r="A2307" s="12" t="s">
        <v>2836</v>
      </c>
      <c r="B2307" t="s">
        <v>2821</v>
      </c>
      <c r="C2307" s="45" t="str">
        <f>INDEX('Bảng Giá'!$L$2:$L$64,MATCH(TRIM('References data'!B2307),'Bảng Giá'!$K$2:$K$64,0))</f>
        <v>Vùng 3</v>
      </c>
      <c r="D2307" s="43" t="s">
        <v>2767</v>
      </c>
      <c r="E2307" t="s">
        <v>2768</v>
      </c>
      <c r="F2307" t="str">
        <f>INDEX('Bảng Giá'!$L$2:$L$64,MATCH(TRIM('References data'!E2307),'Bảng Giá'!$K$2:$K$64,0))</f>
        <v>Vùng 1</v>
      </c>
      <c r="G2307" t="str">
        <f t="shared" si="35"/>
        <v>Vùng 3-Vùng 1</v>
      </c>
      <c r="H2307" t="str">
        <f>INDEX('Bảng Giá'!$N$2:$N$46,MATCH('References data'!G2307,'Bảng Giá'!$Q$2:$Q$46,0))</f>
        <v>Liên Vùng Tỉnh</v>
      </c>
    </row>
    <row r="2308" spans="1:8" x14ac:dyDescent="0.25">
      <c r="A2308" s="12" t="s">
        <v>2781</v>
      </c>
      <c r="B2308" t="s">
        <v>2648</v>
      </c>
      <c r="C2308" s="45" t="str">
        <f>INDEX('Bảng Giá'!$L$2:$L$64,MATCH(TRIM('References data'!B2308),'Bảng Giá'!$K$2:$K$64,0))</f>
        <v>Hồ Chí Minh</v>
      </c>
      <c r="D2308" s="43" t="s">
        <v>2854</v>
      </c>
      <c r="E2308" t="s">
        <v>2694</v>
      </c>
      <c r="F2308" t="str">
        <f>INDEX('Bảng Giá'!$L$2:$L$64,MATCH(TRIM('References data'!E2308),'Bảng Giá'!$K$2:$K$64,0))</f>
        <v>Vùng 3</v>
      </c>
      <c r="G2308" t="str">
        <f t="shared" ref="G2308:G2371" si="36">C2308&amp;"-"&amp;F2308</f>
        <v>Hồ Chí Minh-Vùng 3</v>
      </c>
      <c r="H2308" t="str">
        <f>INDEX('Bảng Giá'!$N$2:$N$46,MATCH('References data'!G2308,'Bảng Giá'!$Q$2:$Q$46,0))</f>
        <v>Liên Vùng</v>
      </c>
    </row>
    <row r="2309" spans="1:8" x14ac:dyDescent="0.25">
      <c r="A2309" s="12" t="s">
        <v>2781</v>
      </c>
      <c r="B2309" t="s">
        <v>2648</v>
      </c>
      <c r="C2309" s="45" t="str">
        <f>INDEX('Bảng Giá'!$L$2:$L$64,MATCH(TRIM('References data'!B2309),'Bảng Giá'!$K$2:$K$64,0))</f>
        <v>Hồ Chí Minh</v>
      </c>
      <c r="D2309" s="43" t="s">
        <v>2999</v>
      </c>
      <c r="E2309" t="s">
        <v>2639</v>
      </c>
      <c r="F2309" t="str">
        <f>INDEX('Bảng Giá'!$L$2:$L$64,MATCH(TRIM('References data'!E2309),'Bảng Giá'!$K$2:$K$64,0))</f>
        <v>Hà Nội</v>
      </c>
      <c r="G2309" t="str">
        <f t="shared" si="36"/>
        <v>Hồ Chí Minh-Hà Nội</v>
      </c>
      <c r="H2309" t="str">
        <f>INDEX('Bảng Giá'!$N$2:$N$46,MATCH('References data'!G2309,'Bảng Giá'!$Q$2:$Q$46,0))</f>
        <v>Liên Vùng đặc biệt</v>
      </c>
    </row>
    <row r="2310" spans="1:8" x14ac:dyDescent="0.25">
      <c r="A2310" s="12" t="s">
        <v>2996</v>
      </c>
      <c r="B2310" t="s">
        <v>2639</v>
      </c>
      <c r="C2310" s="45" t="str">
        <f>INDEX('Bảng Giá'!$L$2:$L$64,MATCH(TRIM('References data'!B2310),'Bảng Giá'!$K$2:$K$64,0))</f>
        <v>Hà Nội</v>
      </c>
      <c r="D2310" s="43" t="s">
        <v>2781</v>
      </c>
      <c r="E2310" t="s">
        <v>2648</v>
      </c>
      <c r="F2310" t="str">
        <f>INDEX('Bảng Giá'!$L$2:$L$64,MATCH(TRIM('References data'!E2310),'Bảng Giá'!$K$2:$K$64,0))</f>
        <v>Hồ Chí Minh</v>
      </c>
      <c r="G2310" t="str">
        <f t="shared" si="36"/>
        <v>Hà Nội-Hồ Chí Minh</v>
      </c>
      <c r="H2310" t="str">
        <f>INDEX('Bảng Giá'!$N$2:$N$46,MATCH('References data'!G2310,'Bảng Giá'!$Q$2:$Q$46,0))</f>
        <v>Liên Vùng đặc biệt</v>
      </c>
    </row>
    <row r="2311" spans="1:8" x14ac:dyDescent="0.25">
      <c r="A2311" s="12" t="s">
        <v>2793</v>
      </c>
      <c r="B2311" t="s">
        <v>2756</v>
      </c>
      <c r="C2311" s="45" t="str">
        <f>INDEX('Bảng Giá'!$L$2:$L$64,MATCH(TRIM('References data'!B2311),'Bảng Giá'!$K$2:$K$64,0))</f>
        <v>Đà Nẵng</v>
      </c>
      <c r="D2311" s="43" t="s">
        <v>2654</v>
      </c>
      <c r="E2311" t="s">
        <v>2639</v>
      </c>
      <c r="F2311" t="str">
        <f>INDEX('Bảng Giá'!$L$2:$L$64,MATCH(TRIM('References data'!E2311),'Bảng Giá'!$K$2:$K$64,0))</f>
        <v>Hà Nội</v>
      </c>
      <c r="G2311" t="str">
        <f t="shared" si="36"/>
        <v>Đà Nẵng-Hà Nội</v>
      </c>
      <c r="H2311" t="str">
        <f>INDEX('Bảng Giá'!$N$2:$N$46,MATCH('References data'!G2311,'Bảng Giá'!$Q$2:$Q$46,0))</f>
        <v>Liên Vùng đặc biệt</v>
      </c>
    </row>
    <row r="2312" spans="1:8" x14ac:dyDescent="0.25">
      <c r="A2312" s="12" t="s">
        <v>2994</v>
      </c>
      <c r="B2312" t="s">
        <v>2639</v>
      </c>
      <c r="C2312" s="45" t="str">
        <f>INDEX('Bảng Giá'!$L$2:$L$64,MATCH(TRIM('References data'!B2312),'Bảng Giá'!$K$2:$K$64,0))</f>
        <v>Hà Nội</v>
      </c>
      <c r="D2312" s="43" t="s">
        <v>3020</v>
      </c>
      <c r="E2312" t="s">
        <v>2648</v>
      </c>
      <c r="F2312" t="str">
        <f>INDEX('Bảng Giá'!$L$2:$L$64,MATCH(TRIM('References data'!E2312),'Bảng Giá'!$K$2:$K$64,0))</f>
        <v>Hồ Chí Minh</v>
      </c>
      <c r="G2312" t="str">
        <f t="shared" si="36"/>
        <v>Hà Nội-Hồ Chí Minh</v>
      </c>
      <c r="H2312" t="str">
        <f>INDEX('Bảng Giá'!$N$2:$N$46,MATCH('References data'!G2312,'Bảng Giá'!$Q$2:$Q$46,0))</f>
        <v>Liên Vùng đặc biệt</v>
      </c>
    </row>
    <row r="2313" spans="1:8" x14ac:dyDescent="0.25">
      <c r="A2313" s="12" t="s">
        <v>2647</v>
      </c>
      <c r="B2313" t="s">
        <v>2648</v>
      </c>
      <c r="C2313" s="45" t="str">
        <f>INDEX('Bảng Giá'!$L$2:$L$64,MATCH(TRIM('References data'!B2313),'Bảng Giá'!$K$2:$K$64,0))</f>
        <v>Hồ Chí Minh</v>
      </c>
      <c r="D2313" s="43" t="s">
        <v>2852</v>
      </c>
      <c r="E2313" t="s">
        <v>2735</v>
      </c>
      <c r="F2313" t="str">
        <f>INDEX('Bảng Giá'!$L$2:$L$64,MATCH(TRIM('References data'!E2313),'Bảng Giá'!$K$2:$K$64,0))</f>
        <v>Vùng 3</v>
      </c>
      <c r="G2313" t="str">
        <f t="shared" si="36"/>
        <v>Hồ Chí Minh-Vùng 3</v>
      </c>
      <c r="H2313" t="str">
        <f>INDEX('Bảng Giá'!$N$2:$N$46,MATCH('References data'!G2313,'Bảng Giá'!$Q$2:$Q$46,0))</f>
        <v>Liên Vùng</v>
      </c>
    </row>
    <row r="2314" spans="1:8" x14ac:dyDescent="0.25">
      <c r="A2314" s="12" t="s">
        <v>3003</v>
      </c>
      <c r="B2314" t="s">
        <v>2639</v>
      </c>
      <c r="C2314" s="45" t="str">
        <f>INDEX('Bảng Giá'!$L$2:$L$64,MATCH(TRIM('References data'!B2314),'Bảng Giá'!$K$2:$K$64,0))</f>
        <v>Hà Nội</v>
      </c>
      <c r="D2314" s="43" t="s">
        <v>3019</v>
      </c>
      <c r="E2314" t="s">
        <v>2648</v>
      </c>
      <c r="F2314" t="str">
        <f>INDEX('Bảng Giá'!$L$2:$L$64,MATCH(TRIM('References data'!E2314),'Bảng Giá'!$K$2:$K$64,0))</f>
        <v>Hồ Chí Minh</v>
      </c>
      <c r="G2314" t="str">
        <f t="shared" si="36"/>
        <v>Hà Nội-Hồ Chí Minh</v>
      </c>
      <c r="H2314" t="str">
        <f>INDEX('Bảng Giá'!$N$2:$N$46,MATCH('References data'!G2314,'Bảng Giá'!$Q$2:$Q$46,0))</f>
        <v>Liên Vùng đặc biệt</v>
      </c>
    </row>
    <row r="2315" spans="1:8" x14ac:dyDescent="0.25">
      <c r="A2315" s="12" t="s">
        <v>3073</v>
      </c>
      <c r="B2315" t="s">
        <v>2945</v>
      </c>
      <c r="C2315" s="45" t="str">
        <f>INDEX('Bảng Giá'!$L$2:$L$64,MATCH(TRIM('References data'!B2315),'Bảng Giá'!$K$2:$K$64,0))</f>
        <v>Vùng 1</v>
      </c>
      <c r="D2315" s="43" t="s">
        <v>3003</v>
      </c>
      <c r="E2315" t="s">
        <v>2639</v>
      </c>
      <c r="F2315" t="str">
        <f>INDEX('Bảng Giá'!$L$2:$L$64,MATCH(TRIM('References data'!E2315),'Bảng Giá'!$K$2:$K$64,0))</f>
        <v>Hà Nội</v>
      </c>
      <c r="G2315" t="str">
        <f t="shared" si="36"/>
        <v>Vùng 1-Hà Nội</v>
      </c>
      <c r="H2315" t="str">
        <f>INDEX('Bảng Giá'!$N$2:$N$46,MATCH('References data'!G2315,'Bảng Giá'!$Q$2:$Q$46,0))</f>
        <v>Liên Vùng</v>
      </c>
    </row>
    <row r="2316" spans="1:8" x14ac:dyDescent="0.25">
      <c r="A2316" s="12" t="s">
        <v>2706</v>
      </c>
      <c r="B2316" t="s">
        <v>2639</v>
      </c>
      <c r="C2316" s="45" t="str">
        <f>INDEX('Bảng Giá'!$L$2:$L$64,MATCH(TRIM('References data'!B2316),'Bảng Giá'!$K$2:$K$64,0))</f>
        <v>Hà Nội</v>
      </c>
      <c r="D2316" s="43" t="s">
        <v>2733</v>
      </c>
      <c r="E2316" t="s">
        <v>2648</v>
      </c>
      <c r="F2316" t="str">
        <f>INDEX('Bảng Giá'!$L$2:$L$64,MATCH(TRIM('References data'!E2316),'Bảng Giá'!$K$2:$K$64,0))</f>
        <v>Hồ Chí Minh</v>
      </c>
      <c r="G2316" t="str">
        <f t="shared" si="36"/>
        <v>Hà Nội-Hồ Chí Minh</v>
      </c>
      <c r="H2316" t="str">
        <f>INDEX('Bảng Giá'!$N$2:$N$46,MATCH('References data'!G2316,'Bảng Giá'!$Q$2:$Q$46,0))</f>
        <v>Liên Vùng đặc biệt</v>
      </c>
    </row>
    <row r="2317" spans="1:8" x14ac:dyDescent="0.25">
      <c r="A2317" s="12" t="s">
        <v>2778</v>
      </c>
      <c r="B2317" t="s">
        <v>2648</v>
      </c>
      <c r="C2317" s="45" t="str">
        <f>INDEX('Bảng Giá'!$L$2:$L$64,MATCH(TRIM('References data'!B2317),'Bảng Giá'!$K$2:$K$64,0))</f>
        <v>Hồ Chí Minh</v>
      </c>
      <c r="D2317" s="43" t="s">
        <v>2654</v>
      </c>
      <c r="E2317" t="s">
        <v>2639</v>
      </c>
      <c r="F2317" t="str">
        <f>INDEX('Bảng Giá'!$L$2:$L$64,MATCH(TRIM('References data'!E2317),'Bảng Giá'!$K$2:$K$64,0))</f>
        <v>Hà Nội</v>
      </c>
      <c r="G2317" t="str">
        <f t="shared" si="36"/>
        <v>Hồ Chí Minh-Hà Nội</v>
      </c>
      <c r="H2317" t="str">
        <f>INDEX('Bảng Giá'!$N$2:$N$46,MATCH('References data'!G2317,'Bảng Giá'!$Q$2:$Q$46,0))</f>
        <v>Liên Vùng đặc biệt</v>
      </c>
    </row>
    <row r="2318" spans="1:8" x14ac:dyDescent="0.25">
      <c r="A2318" s="12" t="s">
        <v>2736</v>
      </c>
      <c r="B2318" t="s">
        <v>2651</v>
      </c>
      <c r="C2318" s="45" t="str">
        <f>INDEX('Bảng Giá'!$L$2:$L$64,MATCH(TRIM('References data'!B2318),'Bảng Giá'!$K$2:$K$64,0))</f>
        <v>Vùng 2</v>
      </c>
      <c r="D2318" s="43" t="s">
        <v>2776</v>
      </c>
      <c r="E2318" t="s">
        <v>2648</v>
      </c>
      <c r="F2318" t="str">
        <f>INDEX('Bảng Giá'!$L$2:$L$64,MATCH(TRIM('References data'!E2318),'Bảng Giá'!$K$2:$K$64,0))</f>
        <v>Hồ Chí Minh</v>
      </c>
      <c r="G2318" t="str">
        <f t="shared" si="36"/>
        <v>Vùng 2-Hồ Chí Minh</v>
      </c>
      <c r="H2318" t="str">
        <f>INDEX('Bảng Giá'!$N$2:$N$46,MATCH('References data'!G2318,'Bảng Giá'!$Q$2:$Q$46,0))</f>
        <v>Liên Vùng</v>
      </c>
    </row>
    <row r="2319" spans="1:8" x14ac:dyDescent="0.25">
      <c r="A2319" s="12" t="s">
        <v>2841</v>
      </c>
      <c r="B2319" t="s">
        <v>2842</v>
      </c>
      <c r="C2319" s="45" t="str">
        <f>INDEX('Bảng Giá'!$L$2:$L$64,MATCH(TRIM('References data'!B2319),'Bảng Giá'!$K$2:$K$64,0))</f>
        <v>Vùng 3</v>
      </c>
      <c r="D2319" s="43" t="s">
        <v>2733</v>
      </c>
      <c r="E2319" t="s">
        <v>2648</v>
      </c>
      <c r="F2319" t="str">
        <f>INDEX('Bảng Giá'!$L$2:$L$64,MATCH(TRIM('References data'!E2319),'Bảng Giá'!$K$2:$K$64,0))</f>
        <v>Hồ Chí Minh</v>
      </c>
      <c r="G2319" t="str">
        <f t="shared" si="36"/>
        <v>Vùng 3-Hồ Chí Minh</v>
      </c>
      <c r="H2319" t="str">
        <f>INDEX('Bảng Giá'!$N$2:$N$46,MATCH('References data'!G2319,'Bảng Giá'!$Q$2:$Q$46,0))</f>
        <v>Liên Vùng</v>
      </c>
    </row>
    <row r="2320" spans="1:8" x14ac:dyDescent="0.25">
      <c r="A2320" s="12" t="s">
        <v>2970</v>
      </c>
      <c r="B2320" t="s">
        <v>2680</v>
      </c>
      <c r="C2320" s="45" t="str">
        <f>INDEX('Bảng Giá'!$L$2:$L$64,MATCH(TRIM('References data'!B2320),'Bảng Giá'!$K$2:$K$64,0))</f>
        <v>Vùng 1</v>
      </c>
      <c r="D2320" s="43" t="s">
        <v>2654</v>
      </c>
      <c r="E2320" t="s">
        <v>2639</v>
      </c>
      <c r="F2320" t="str">
        <f>INDEX('Bảng Giá'!$L$2:$L$64,MATCH(TRIM('References data'!E2320),'Bảng Giá'!$K$2:$K$64,0))</f>
        <v>Hà Nội</v>
      </c>
      <c r="G2320" t="str">
        <f t="shared" si="36"/>
        <v>Vùng 1-Hà Nội</v>
      </c>
      <c r="H2320" t="str">
        <f>INDEX('Bảng Giá'!$N$2:$N$46,MATCH('References data'!G2320,'Bảng Giá'!$Q$2:$Q$46,0))</f>
        <v>Liên Vùng</v>
      </c>
    </row>
    <row r="2321" spans="1:8" x14ac:dyDescent="0.25">
      <c r="A2321" s="12" t="s">
        <v>2747</v>
      </c>
      <c r="B2321" t="s">
        <v>2748</v>
      </c>
      <c r="C2321" s="45" t="str">
        <f>INDEX('Bảng Giá'!$L$2:$L$64,MATCH(TRIM('References data'!B2321),'Bảng Giá'!$K$2:$K$64,0))</f>
        <v>Vùng 1</v>
      </c>
      <c r="D2321" s="43" t="s">
        <v>2654</v>
      </c>
      <c r="E2321" t="s">
        <v>2639</v>
      </c>
      <c r="F2321" t="str">
        <f>INDEX('Bảng Giá'!$L$2:$L$64,MATCH(TRIM('References data'!E2321),'Bảng Giá'!$K$2:$K$64,0))</f>
        <v>Hà Nội</v>
      </c>
      <c r="G2321" t="str">
        <f t="shared" si="36"/>
        <v>Vùng 1-Hà Nội</v>
      </c>
      <c r="H2321" t="str">
        <f>INDEX('Bảng Giá'!$N$2:$N$46,MATCH('References data'!G2321,'Bảng Giá'!$Q$2:$Q$46,0))</f>
        <v>Liên Vùng</v>
      </c>
    </row>
    <row r="2322" spans="1:8" x14ac:dyDescent="0.25">
      <c r="A2322" s="12" t="s">
        <v>2702</v>
      </c>
      <c r="B2322" t="s">
        <v>2690</v>
      </c>
      <c r="C2322" s="45" t="str">
        <f>INDEX('Bảng Giá'!$L$2:$L$64,MATCH(TRIM('References data'!B2322),'Bảng Giá'!$K$2:$K$64,0))</f>
        <v>Vùng 1</v>
      </c>
      <c r="D2322" s="43" t="s">
        <v>2993</v>
      </c>
      <c r="E2322" t="s">
        <v>2639</v>
      </c>
      <c r="F2322" t="str">
        <f>INDEX('Bảng Giá'!$L$2:$L$64,MATCH(TRIM('References data'!E2322),'Bảng Giá'!$K$2:$K$64,0))</f>
        <v>Hà Nội</v>
      </c>
      <c r="G2322" t="str">
        <f t="shared" si="36"/>
        <v>Vùng 1-Hà Nội</v>
      </c>
      <c r="H2322" t="str">
        <f>INDEX('Bảng Giá'!$N$2:$N$46,MATCH('References data'!G2322,'Bảng Giá'!$Q$2:$Q$46,0))</f>
        <v>Liên Vùng</v>
      </c>
    </row>
    <row r="2323" spans="1:8" x14ac:dyDescent="0.25">
      <c r="A2323" s="12" t="s">
        <v>2653</v>
      </c>
      <c r="B2323" t="s">
        <v>2648</v>
      </c>
      <c r="C2323" s="45" t="str">
        <f>INDEX('Bảng Giá'!$L$2:$L$64,MATCH(TRIM('References data'!B2323),'Bảng Giá'!$K$2:$K$64,0))</f>
        <v>Hồ Chí Minh</v>
      </c>
      <c r="D2323" s="43" t="s">
        <v>3007</v>
      </c>
      <c r="E2323" t="s">
        <v>2639</v>
      </c>
      <c r="F2323" t="str">
        <f>INDEX('Bảng Giá'!$L$2:$L$64,MATCH(TRIM('References data'!E2323),'Bảng Giá'!$K$2:$K$64,0))</f>
        <v>Hà Nội</v>
      </c>
      <c r="G2323" t="str">
        <f t="shared" si="36"/>
        <v>Hồ Chí Minh-Hà Nội</v>
      </c>
      <c r="H2323" t="str">
        <f>INDEX('Bảng Giá'!$N$2:$N$46,MATCH('References data'!G2323,'Bảng Giá'!$Q$2:$Q$46,0))</f>
        <v>Liên Vùng đặc biệt</v>
      </c>
    </row>
    <row r="2324" spans="1:8" x14ac:dyDescent="0.25">
      <c r="A2324" s="12" t="s">
        <v>2736</v>
      </c>
      <c r="B2324" t="s">
        <v>2651</v>
      </c>
      <c r="C2324" s="45" t="str">
        <f>INDEX('Bảng Giá'!$L$2:$L$64,MATCH(TRIM('References data'!B2324),'Bảng Giá'!$K$2:$K$64,0))</f>
        <v>Vùng 2</v>
      </c>
      <c r="D2324" s="43" t="s">
        <v>3009</v>
      </c>
      <c r="E2324" t="s">
        <v>2639</v>
      </c>
      <c r="F2324" t="str">
        <f>INDEX('Bảng Giá'!$L$2:$L$64,MATCH(TRIM('References data'!E2324),'Bảng Giá'!$K$2:$K$64,0))</f>
        <v>Hà Nội</v>
      </c>
      <c r="G2324" t="str">
        <f t="shared" si="36"/>
        <v>Vùng 2-Hà Nội</v>
      </c>
      <c r="H2324" t="str">
        <f>INDEX('Bảng Giá'!$N$2:$N$46,MATCH('References data'!G2324,'Bảng Giá'!$Q$2:$Q$46,0))</f>
        <v>Liên Vùng</v>
      </c>
    </row>
    <row r="2325" spans="1:8" x14ac:dyDescent="0.25">
      <c r="A2325" s="12" t="s">
        <v>3074</v>
      </c>
      <c r="B2325" t="s">
        <v>2935</v>
      </c>
      <c r="C2325" s="45" t="str">
        <f>INDEX('Bảng Giá'!$L$2:$L$64,MATCH(TRIM('References data'!B2325),'Bảng Giá'!$K$2:$K$64,0))</f>
        <v>Vùng 1</v>
      </c>
      <c r="D2325" s="43" t="s">
        <v>2852</v>
      </c>
      <c r="E2325" t="s">
        <v>2735</v>
      </c>
      <c r="F2325" t="str">
        <f>INDEX('Bảng Giá'!$L$2:$L$64,MATCH(TRIM('References data'!E2325),'Bảng Giá'!$K$2:$K$64,0))</f>
        <v>Vùng 3</v>
      </c>
      <c r="G2325" t="str">
        <f t="shared" si="36"/>
        <v>Vùng 1-Vùng 3</v>
      </c>
      <c r="H2325" t="str">
        <f>INDEX('Bảng Giá'!$N$2:$N$46,MATCH('References data'!G2325,'Bảng Giá'!$Q$2:$Q$46,0))</f>
        <v>Liên Vùng Tỉnh</v>
      </c>
    </row>
    <row r="2326" spans="1:8" x14ac:dyDescent="0.25">
      <c r="A2326" s="12" t="s">
        <v>2955</v>
      </c>
      <c r="B2326" t="s">
        <v>2690</v>
      </c>
      <c r="C2326" s="45" t="str">
        <f>INDEX('Bảng Giá'!$L$2:$L$64,MATCH(TRIM('References data'!B2326),'Bảng Giá'!$K$2:$K$64,0))</f>
        <v>Vùng 1</v>
      </c>
      <c r="D2326" s="43" t="s">
        <v>2700</v>
      </c>
      <c r="E2326" t="s">
        <v>2639</v>
      </c>
      <c r="F2326" t="str">
        <f>INDEX('Bảng Giá'!$L$2:$L$64,MATCH(TRIM('References data'!E2326),'Bảng Giá'!$K$2:$K$64,0))</f>
        <v>Hà Nội</v>
      </c>
      <c r="G2326" t="str">
        <f t="shared" si="36"/>
        <v>Vùng 1-Hà Nội</v>
      </c>
      <c r="H2326" t="str">
        <f>INDEX('Bảng Giá'!$N$2:$N$46,MATCH('References data'!G2326,'Bảng Giá'!$Q$2:$Q$46,0))</f>
        <v>Liên Vùng</v>
      </c>
    </row>
    <row r="2327" spans="1:8" x14ac:dyDescent="0.25">
      <c r="A2327" s="12" t="s">
        <v>2779</v>
      </c>
      <c r="B2327" t="s">
        <v>2648</v>
      </c>
      <c r="C2327" s="45" t="str">
        <f>INDEX('Bảng Giá'!$L$2:$L$64,MATCH(TRIM('References data'!B2327),'Bảng Giá'!$K$2:$K$64,0))</f>
        <v>Hồ Chí Minh</v>
      </c>
      <c r="D2327" s="43" t="s">
        <v>2843</v>
      </c>
      <c r="E2327" t="s">
        <v>2826</v>
      </c>
      <c r="F2327" t="str">
        <f>INDEX('Bảng Giá'!$L$2:$L$64,MATCH(TRIM('References data'!E2327),'Bảng Giá'!$K$2:$K$64,0))</f>
        <v>Vùng 3</v>
      </c>
      <c r="G2327" t="str">
        <f t="shared" si="36"/>
        <v>Hồ Chí Minh-Vùng 3</v>
      </c>
      <c r="H2327" t="str">
        <f>INDEX('Bảng Giá'!$N$2:$N$46,MATCH('References data'!G2327,'Bảng Giá'!$Q$2:$Q$46,0))</f>
        <v>Liên Vùng</v>
      </c>
    </row>
    <row r="2328" spans="1:8" x14ac:dyDescent="0.25">
      <c r="A2328" s="12" t="s">
        <v>2776</v>
      </c>
      <c r="B2328" t="s">
        <v>2648</v>
      </c>
      <c r="C2328" s="45" t="str">
        <f>INDEX('Bảng Giá'!$L$2:$L$64,MATCH(TRIM('References data'!B2328),'Bảng Giá'!$K$2:$K$64,0))</f>
        <v>Hồ Chí Minh</v>
      </c>
      <c r="D2328" s="43" t="s">
        <v>2688</v>
      </c>
      <c r="E2328" t="s">
        <v>2639</v>
      </c>
      <c r="F2328" t="str">
        <f>INDEX('Bảng Giá'!$L$2:$L$64,MATCH(TRIM('References data'!E2328),'Bảng Giá'!$K$2:$K$64,0))</f>
        <v>Hà Nội</v>
      </c>
      <c r="G2328" t="str">
        <f t="shared" si="36"/>
        <v>Hồ Chí Minh-Hà Nội</v>
      </c>
      <c r="H2328" t="str">
        <f>INDEX('Bảng Giá'!$N$2:$N$46,MATCH('References data'!G2328,'Bảng Giá'!$Q$2:$Q$46,0))</f>
        <v>Liên Vùng đặc biệt</v>
      </c>
    </row>
    <row r="2329" spans="1:8" x14ac:dyDescent="0.25">
      <c r="A2329" s="12" t="s">
        <v>3075</v>
      </c>
      <c r="B2329" t="s">
        <v>2935</v>
      </c>
      <c r="C2329" s="45" t="str">
        <f>INDEX('Bảng Giá'!$L$2:$L$64,MATCH(TRIM('References data'!B2329),'Bảng Giá'!$K$2:$K$64,0))</f>
        <v>Vùng 1</v>
      </c>
      <c r="D2329" s="43" t="s">
        <v>2638</v>
      </c>
      <c r="E2329" t="s">
        <v>2639</v>
      </c>
      <c r="F2329" t="str">
        <f>INDEX('Bảng Giá'!$L$2:$L$64,MATCH(TRIM('References data'!E2329),'Bảng Giá'!$K$2:$K$64,0))</f>
        <v>Hà Nội</v>
      </c>
      <c r="G2329" t="str">
        <f t="shared" si="36"/>
        <v>Vùng 1-Hà Nội</v>
      </c>
      <c r="H2329" t="str">
        <f>INDEX('Bảng Giá'!$N$2:$N$46,MATCH('References data'!G2329,'Bảng Giá'!$Q$2:$Q$46,0))</f>
        <v>Liên Vùng</v>
      </c>
    </row>
    <row r="2330" spans="1:8" x14ac:dyDescent="0.25">
      <c r="A2330" s="12" t="s">
        <v>2832</v>
      </c>
      <c r="B2330" t="s">
        <v>2735</v>
      </c>
      <c r="C2330" s="45" t="str">
        <f>INDEX('Bảng Giá'!$L$2:$L$64,MATCH(TRIM('References data'!B2330),'Bảng Giá'!$K$2:$K$64,0))</f>
        <v>Vùng 3</v>
      </c>
      <c r="D2330" s="43" t="s">
        <v>2641</v>
      </c>
      <c r="E2330" t="s">
        <v>2642</v>
      </c>
      <c r="F2330" t="str">
        <f>INDEX('Bảng Giá'!$L$2:$L$64,MATCH(TRIM('References data'!E2330),'Bảng Giá'!$K$2:$K$64,0))</f>
        <v>Vùng 1</v>
      </c>
      <c r="G2330" t="str">
        <f t="shared" si="36"/>
        <v>Vùng 3-Vùng 1</v>
      </c>
      <c r="H2330" t="str">
        <f>INDEX('Bảng Giá'!$N$2:$N$46,MATCH('References data'!G2330,'Bảng Giá'!$Q$2:$Q$46,0))</f>
        <v>Liên Vùng Tỉnh</v>
      </c>
    </row>
    <row r="2331" spans="1:8" x14ac:dyDescent="0.25">
      <c r="A2331" s="12" t="s">
        <v>2649</v>
      </c>
      <c r="B2331" t="s">
        <v>2639</v>
      </c>
      <c r="C2331" s="45" t="str">
        <f>INDEX('Bảng Giá'!$L$2:$L$64,MATCH(TRIM('References data'!B2331),'Bảng Giá'!$K$2:$K$64,0))</f>
        <v>Hà Nội</v>
      </c>
      <c r="D2331" s="43" t="s">
        <v>3014</v>
      </c>
      <c r="E2331" t="s">
        <v>2648</v>
      </c>
      <c r="F2331" t="str">
        <f>INDEX('Bảng Giá'!$L$2:$L$64,MATCH(TRIM('References data'!E2331),'Bảng Giá'!$K$2:$K$64,0))</f>
        <v>Hồ Chí Minh</v>
      </c>
      <c r="G2331" t="str">
        <f t="shared" si="36"/>
        <v>Hà Nội-Hồ Chí Minh</v>
      </c>
      <c r="H2331" t="str">
        <f>INDEX('Bảng Giá'!$N$2:$N$46,MATCH('References data'!G2331,'Bảng Giá'!$Q$2:$Q$46,0))</f>
        <v>Liên Vùng đặc biệt</v>
      </c>
    </row>
    <row r="2332" spans="1:8" x14ac:dyDescent="0.25">
      <c r="A2332" s="12" t="s">
        <v>2836</v>
      </c>
      <c r="B2332" t="s">
        <v>2821</v>
      </c>
      <c r="C2332" s="45" t="str">
        <f>INDEX('Bảng Giá'!$L$2:$L$64,MATCH(TRIM('References data'!B2332),'Bảng Giá'!$K$2:$K$64,0))</f>
        <v>Vùng 3</v>
      </c>
      <c r="D2332" s="43" t="s">
        <v>2779</v>
      </c>
      <c r="E2332" t="s">
        <v>2648</v>
      </c>
      <c r="F2332" t="str">
        <f>INDEX('Bảng Giá'!$L$2:$L$64,MATCH(TRIM('References data'!E2332),'Bảng Giá'!$K$2:$K$64,0))</f>
        <v>Hồ Chí Minh</v>
      </c>
      <c r="G2332" t="str">
        <f t="shared" si="36"/>
        <v>Vùng 3-Hồ Chí Minh</v>
      </c>
      <c r="H2332" t="str">
        <f>INDEX('Bảng Giá'!$N$2:$N$46,MATCH('References data'!G2332,'Bảng Giá'!$Q$2:$Q$46,0))</f>
        <v>Liên Vùng</v>
      </c>
    </row>
    <row r="2333" spans="1:8" x14ac:dyDescent="0.25">
      <c r="A2333" s="12" t="s">
        <v>2645</v>
      </c>
      <c r="B2333" t="s">
        <v>2639</v>
      </c>
      <c r="C2333" s="45" t="str">
        <f>INDEX('Bảng Giá'!$L$2:$L$64,MATCH(TRIM('References data'!B2333),'Bảng Giá'!$K$2:$K$64,0))</f>
        <v>Hà Nội</v>
      </c>
      <c r="D2333" s="43" t="s">
        <v>2781</v>
      </c>
      <c r="E2333" t="s">
        <v>2648</v>
      </c>
      <c r="F2333" t="str">
        <f>INDEX('Bảng Giá'!$L$2:$L$64,MATCH(TRIM('References data'!E2333),'Bảng Giá'!$K$2:$K$64,0))</f>
        <v>Hồ Chí Minh</v>
      </c>
      <c r="G2333" t="str">
        <f t="shared" si="36"/>
        <v>Hà Nội-Hồ Chí Minh</v>
      </c>
      <c r="H2333" t="str">
        <f>INDEX('Bảng Giá'!$N$2:$N$46,MATCH('References data'!G2333,'Bảng Giá'!$Q$2:$Q$46,0))</f>
        <v>Liên Vùng đặc biệt</v>
      </c>
    </row>
    <row r="2334" spans="1:8" x14ac:dyDescent="0.25">
      <c r="A2334" s="12" t="s">
        <v>2911</v>
      </c>
      <c r="B2334" t="s">
        <v>2699</v>
      </c>
      <c r="C2334" s="45" t="str">
        <f>INDEX('Bảng Giá'!$L$2:$L$64,MATCH(TRIM('References data'!B2334),'Bảng Giá'!$K$2:$K$64,0))</f>
        <v>Vùng 3</v>
      </c>
      <c r="D2334" s="43" t="s">
        <v>2718</v>
      </c>
      <c r="E2334" t="s">
        <v>2684</v>
      </c>
      <c r="F2334" t="str">
        <f>INDEX('Bảng Giá'!$L$2:$L$64,MATCH(TRIM('References data'!E2334),'Bảng Giá'!$K$2:$K$64,0))</f>
        <v>Vùng 1</v>
      </c>
      <c r="G2334" t="str">
        <f t="shared" si="36"/>
        <v>Vùng 3-Vùng 1</v>
      </c>
      <c r="H2334" t="str">
        <f>INDEX('Bảng Giá'!$N$2:$N$46,MATCH('References data'!G2334,'Bảng Giá'!$Q$2:$Q$46,0))</f>
        <v>Liên Vùng Tỉnh</v>
      </c>
    </row>
    <row r="2335" spans="1:8" x14ac:dyDescent="0.25">
      <c r="A2335" s="12" t="s">
        <v>2779</v>
      </c>
      <c r="B2335" t="s">
        <v>2648</v>
      </c>
      <c r="C2335" s="45" t="str">
        <f>INDEX('Bảng Giá'!$L$2:$L$64,MATCH(TRIM('References data'!B2335),'Bảng Giá'!$K$2:$K$64,0))</f>
        <v>Hồ Chí Minh</v>
      </c>
      <c r="D2335" s="43" t="s">
        <v>3002</v>
      </c>
      <c r="E2335" t="s">
        <v>2639</v>
      </c>
      <c r="F2335" t="str">
        <f>INDEX('Bảng Giá'!$L$2:$L$64,MATCH(TRIM('References data'!E2335),'Bảng Giá'!$K$2:$K$64,0))</f>
        <v>Hà Nội</v>
      </c>
      <c r="G2335" t="str">
        <f t="shared" si="36"/>
        <v>Hồ Chí Minh-Hà Nội</v>
      </c>
      <c r="H2335" t="str">
        <f>INDEX('Bảng Giá'!$N$2:$N$46,MATCH('References data'!G2335,'Bảng Giá'!$Q$2:$Q$46,0))</f>
        <v>Liên Vùng đặc biệt</v>
      </c>
    </row>
    <row r="2336" spans="1:8" x14ac:dyDescent="0.25">
      <c r="A2336" s="12" t="s">
        <v>2894</v>
      </c>
      <c r="B2336" t="s">
        <v>2663</v>
      </c>
      <c r="C2336" s="45" t="str">
        <f>INDEX('Bảng Giá'!$L$2:$L$64,MATCH(TRIM('References data'!B2336),'Bảng Giá'!$K$2:$K$64,0))</f>
        <v>Vùng 3</v>
      </c>
      <c r="D2336" s="43" t="s">
        <v>2674</v>
      </c>
      <c r="E2336" t="s">
        <v>2675</v>
      </c>
      <c r="F2336" t="str">
        <f>INDEX('Bảng Giá'!$L$2:$L$64,MATCH(TRIM('References data'!E2336),'Bảng Giá'!$K$2:$K$64,0))</f>
        <v>Vùng 1</v>
      </c>
      <c r="G2336" t="str">
        <f t="shared" si="36"/>
        <v>Vùng 3-Vùng 1</v>
      </c>
      <c r="H2336" t="str">
        <f>INDEX('Bảng Giá'!$N$2:$N$46,MATCH('References data'!G2336,'Bảng Giá'!$Q$2:$Q$46,0))</f>
        <v>Liên Vùng Tỉnh</v>
      </c>
    </row>
    <row r="2337" spans="1:8" x14ac:dyDescent="0.25">
      <c r="A2337" s="12" t="s">
        <v>2977</v>
      </c>
      <c r="B2337" t="s">
        <v>2939</v>
      </c>
      <c r="C2337" s="45" t="str">
        <f>INDEX('Bảng Giá'!$L$2:$L$64,MATCH(TRIM('References data'!B2337),'Bảng Giá'!$K$2:$K$64,0))</f>
        <v>Vùng 1</v>
      </c>
      <c r="D2337" s="43" t="s">
        <v>2820</v>
      </c>
      <c r="E2337" t="s">
        <v>2821</v>
      </c>
      <c r="F2337" t="str">
        <f>INDEX('Bảng Giá'!$L$2:$L$64,MATCH(TRIM('References data'!E2337),'Bảng Giá'!$K$2:$K$64,0))</f>
        <v>Vùng 3</v>
      </c>
      <c r="G2337" t="str">
        <f t="shared" si="36"/>
        <v>Vùng 1-Vùng 3</v>
      </c>
      <c r="H2337" t="str">
        <f>INDEX('Bảng Giá'!$N$2:$N$46,MATCH('References data'!G2337,'Bảng Giá'!$Q$2:$Q$46,0))</f>
        <v>Liên Vùng Tỉnh</v>
      </c>
    </row>
    <row r="2338" spans="1:8" x14ac:dyDescent="0.25">
      <c r="A2338" s="12" t="s">
        <v>2936</v>
      </c>
      <c r="B2338" t="s">
        <v>2686</v>
      </c>
      <c r="C2338" s="45" t="str">
        <f>INDEX('Bảng Giá'!$L$2:$L$64,MATCH(TRIM('References data'!B2338),'Bảng Giá'!$K$2:$K$64,0))</f>
        <v>Vùng 1</v>
      </c>
      <c r="D2338" s="43" t="s">
        <v>2998</v>
      </c>
      <c r="E2338" t="s">
        <v>2639</v>
      </c>
      <c r="F2338" t="str">
        <f>INDEX('Bảng Giá'!$L$2:$L$64,MATCH(TRIM('References data'!E2338),'Bảng Giá'!$K$2:$K$64,0))</f>
        <v>Hà Nội</v>
      </c>
      <c r="G2338" t="str">
        <f t="shared" si="36"/>
        <v>Vùng 1-Hà Nội</v>
      </c>
      <c r="H2338" t="str">
        <f>INDEX('Bảng Giá'!$N$2:$N$46,MATCH('References data'!G2338,'Bảng Giá'!$Q$2:$Q$46,0))</f>
        <v>Liên Vùng</v>
      </c>
    </row>
    <row r="2339" spans="1:8" x14ac:dyDescent="0.25">
      <c r="A2339" s="12" t="s">
        <v>2782</v>
      </c>
      <c r="B2339" t="s">
        <v>2648</v>
      </c>
      <c r="C2339" s="45" t="str">
        <f>INDEX('Bảng Giá'!$L$2:$L$64,MATCH(TRIM('References data'!B2339),'Bảng Giá'!$K$2:$K$64,0))</f>
        <v>Hồ Chí Minh</v>
      </c>
      <c r="D2339" s="43" t="s">
        <v>2772</v>
      </c>
      <c r="E2339" t="s">
        <v>2756</v>
      </c>
      <c r="F2339" t="str">
        <f>INDEX('Bảng Giá'!$L$2:$L$64,MATCH(TRIM('References data'!E2339),'Bảng Giá'!$K$2:$K$64,0))</f>
        <v>Đà Nẵng</v>
      </c>
      <c r="G2339" t="str">
        <f t="shared" si="36"/>
        <v>Hồ Chí Minh-Đà Nẵng</v>
      </c>
      <c r="H2339" t="str">
        <f>INDEX('Bảng Giá'!$N$2:$N$46,MATCH('References data'!G2339,'Bảng Giá'!$Q$2:$Q$46,0))</f>
        <v>Liên Vùng đặc biệt</v>
      </c>
    </row>
    <row r="2340" spans="1:8" x14ac:dyDescent="0.25">
      <c r="A2340" s="12" t="s">
        <v>2654</v>
      </c>
      <c r="B2340" t="s">
        <v>2639</v>
      </c>
      <c r="C2340" s="45" t="str">
        <f>INDEX('Bảng Giá'!$L$2:$L$64,MATCH(TRIM('References data'!B2340),'Bảng Giá'!$K$2:$K$64,0))</f>
        <v>Hà Nội</v>
      </c>
      <c r="D2340" s="43" t="s">
        <v>2778</v>
      </c>
      <c r="E2340" t="s">
        <v>2648</v>
      </c>
      <c r="F2340" t="str">
        <f>INDEX('Bảng Giá'!$L$2:$L$64,MATCH(TRIM('References data'!E2340),'Bảng Giá'!$K$2:$K$64,0))</f>
        <v>Hồ Chí Minh</v>
      </c>
      <c r="G2340" t="str">
        <f t="shared" si="36"/>
        <v>Hà Nội-Hồ Chí Minh</v>
      </c>
      <c r="H2340" t="str">
        <f>INDEX('Bảng Giá'!$N$2:$N$46,MATCH('References data'!G2340,'Bảng Giá'!$Q$2:$Q$46,0))</f>
        <v>Liên Vùng đặc biệt</v>
      </c>
    </row>
    <row r="2341" spans="1:8" x14ac:dyDescent="0.25">
      <c r="A2341" s="12" t="s">
        <v>2659</v>
      </c>
      <c r="B2341" t="s">
        <v>2648</v>
      </c>
      <c r="C2341" s="45" t="str">
        <f>INDEX('Bảng Giá'!$L$2:$L$64,MATCH(TRIM('References data'!B2341),'Bảng Giá'!$K$2:$K$64,0))</f>
        <v>Hồ Chí Minh</v>
      </c>
      <c r="D2341" s="43" t="s">
        <v>2993</v>
      </c>
      <c r="E2341" t="s">
        <v>2639</v>
      </c>
      <c r="F2341" t="str">
        <f>INDEX('Bảng Giá'!$L$2:$L$64,MATCH(TRIM('References data'!E2341),'Bảng Giá'!$K$2:$K$64,0))</f>
        <v>Hà Nội</v>
      </c>
      <c r="G2341" t="str">
        <f t="shared" si="36"/>
        <v>Hồ Chí Minh-Hà Nội</v>
      </c>
      <c r="H2341" t="str">
        <f>INDEX('Bảng Giá'!$N$2:$N$46,MATCH('References data'!G2341,'Bảng Giá'!$Q$2:$Q$46,0))</f>
        <v>Liên Vùng đặc biệt</v>
      </c>
    </row>
    <row r="2342" spans="1:8" x14ac:dyDescent="0.25">
      <c r="A2342" s="12" t="s">
        <v>2759</v>
      </c>
      <c r="B2342" t="s">
        <v>2675</v>
      </c>
      <c r="C2342" s="45" t="str">
        <f>INDEX('Bảng Giá'!$L$2:$L$64,MATCH(TRIM('References data'!B2342),'Bảng Giá'!$K$2:$K$64,0))</f>
        <v>Vùng 1</v>
      </c>
      <c r="D2342" s="43" t="s">
        <v>2761</v>
      </c>
      <c r="E2342" t="s">
        <v>2639</v>
      </c>
      <c r="F2342" t="str">
        <f>INDEX('Bảng Giá'!$L$2:$L$64,MATCH(TRIM('References data'!E2342),'Bảng Giá'!$K$2:$K$64,0))</f>
        <v>Hà Nội</v>
      </c>
      <c r="G2342" t="str">
        <f t="shared" si="36"/>
        <v>Vùng 1-Hà Nội</v>
      </c>
      <c r="H2342" t="str">
        <f>INDEX('Bảng Giá'!$N$2:$N$46,MATCH('References data'!G2342,'Bảng Giá'!$Q$2:$Q$46,0))</f>
        <v>Liên Vùng</v>
      </c>
    </row>
    <row r="2343" spans="1:8" x14ac:dyDescent="0.25">
      <c r="A2343" s="12" t="s">
        <v>2739</v>
      </c>
      <c r="B2343" t="s">
        <v>2648</v>
      </c>
      <c r="C2343" s="45" t="str">
        <f>INDEX('Bảng Giá'!$L$2:$L$64,MATCH(TRIM('References data'!B2343),'Bảng Giá'!$K$2:$K$64,0))</f>
        <v>Hồ Chí Minh</v>
      </c>
      <c r="D2343" s="43" t="s">
        <v>2754</v>
      </c>
      <c r="E2343" t="s">
        <v>2639</v>
      </c>
      <c r="F2343" t="str">
        <f>INDEX('Bảng Giá'!$L$2:$L$64,MATCH(TRIM('References data'!E2343),'Bảng Giá'!$K$2:$K$64,0))</f>
        <v>Hà Nội</v>
      </c>
      <c r="G2343" t="str">
        <f t="shared" si="36"/>
        <v>Hồ Chí Minh-Hà Nội</v>
      </c>
      <c r="H2343" t="str">
        <f>INDEX('Bảng Giá'!$N$2:$N$46,MATCH('References data'!G2343,'Bảng Giá'!$Q$2:$Q$46,0))</f>
        <v>Liên Vùng đặc biệt</v>
      </c>
    </row>
    <row r="2344" spans="1:8" x14ac:dyDescent="0.25">
      <c r="A2344" s="12" t="s">
        <v>2741</v>
      </c>
      <c r="B2344" t="s">
        <v>2669</v>
      </c>
      <c r="C2344" s="45" t="str">
        <f>INDEX('Bảng Giá'!$L$2:$L$64,MATCH(TRIM('References data'!B2344),'Bảng Giá'!$K$2:$K$64,0))</f>
        <v>Vùng 2</v>
      </c>
      <c r="D2344" s="43" t="s">
        <v>2654</v>
      </c>
      <c r="E2344" t="s">
        <v>2639</v>
      </c>
      <c r="F2344" t="str">
        <f>INDEX('Bảng Giá'!$L$2:$L$64,MATCH(TRIM('References data'!E2344),'Bảng Giá'!$K$2:$K$64,0))</f>
        <v>Hà Nội</v>
      </c>
      <c r="G2344" t="str">
        <f t="shared" si="36"/>
        <v>Vùng 2-Hà Nội</v>
      </c>
      <c r="H2344" t="str">
        <f>INDEX('Bảng Giá'!$N$2:$N$46,MATCH('References data'!G2344,'Bảng Giá'!$Q$2:$Q$46,0))</f>
        <v>Liên Vùng</v>
      </c>
    </row>
    <row r="2345" spans="1:8" x14ac:dyDescent="0.25">
      <c r="A2345" s="12" t="s">
        <v>2789</v>
      </c>
      <c r="B2345" t="s">
        <v>2784</v>
      </c>
      <c r="C2345" s="45" t="str">
        <f>INDEX('Bảng Giá'!$L$2:$L$64,MATCH(TRIM('References data'!B2345),'Bảng Giá'!$K$2:$K$64,0))</f>
        <v>Vùng 2</v>
      </c>
      <c r="D2345" s="43" t="s">
        <v>2700</v>
      </c>
      <c r="E2345" t="s">
        <v>2639</v>
      </c>
      <c r="F2345" t="str">
        <f>INDEX('Bảng Giá'!$L$2:$L$64,MATCH(TRIM('References data'!E2345),'Bảng Giá'!$K$2:$K$64,0))</f>
        <v>Hà Nội</v>
      </c>
      <c r="G2345" t="str">
        <f t="shared" si="36"/>
        <v>Vùng 2-Hà Nội</v>
      </c>
      <c r="H2345" t="str">
        <f>INDEX('Bảng Giá'!$N$2:$N$46,MATCH('References data'!G2345,'Bảng Giá'!$Q$2:$Q$46,0))</f>
        <v>Liên Vùng</v>
      </c>
    </row>
    <row r="2346" spans="1:8" x14ac:dyDescent="0.25">
      <c r="A2346" s="12" t="s">
        <v>2692</v>
      </c>
      <c r="B2346" t="s">
        <v>2642</v>
      </c>
      <c r="C2346" s="45" t="str">
        <f>INDEX('Bảng Giá'!$L$2:$L$64,MATCH(TRIM('References data'!B2346),'Bảng Giá'!$K$2:$K$64,0))</f>
        <v>Vùng 1</v>
      </c>
      <c r="D2346" s="43" t="s">
        <v>2654</v>
      </c>
      <c r="E2346" t="s">
        <v>2639</v>
      </c>
      <c r="F2346" t="str">
        <f>INDEX('Bảng Giá'!$L$2:$L$64,MATCH(TRIM('References data'!E2346),'Bảng Giá'!$K$2:$K$64,0))</f>
        <v>Hà Nội</v>
      </c>
      <c r="G2346" t="str">
        <f t="shared" si="36"/>
        <v>Vùng 1-Hà Nội</v>
      </c>
      <c r="H2346" t="str">
        <f>INDEX('Bảng Giá'!$N$2:$N$46,MATCH('References data'!G2346,'Bảng Giá'!$Q$2:$Q$46,0))</f>
        <v>Liên Vùng</v>
      </c>
    </row>
    <row r="2347" spans="1:8" x14ac:dyDescent="0.25">
      <c r="A2347" s="12" t="s">
        <v>2741</v>
      </c>
      <c r="B2347" t="s">
        <v>2669</v>
      </c>
      <c r="C2347" s="45" t="str">
        <f>INDEX('Bảng Giá'!$L$2:$L$64,MATCH(TRIM('References data'!B2347),'Bảng Giá'!$K$2:$K$64,0))</f>
        <v>Vùng 2</v>
      </c>
      <c r="D2347" s="43" t="s">
        <v>2691</v>
      </c>
      <c r="E2347" t="s">
        <v>2663</v>
      </c>
      <c r="F2347" t="str">
        <f>INDEX('Bảng Giá'!$L$2:$L$64,MATCH(TRIM('References data'!E2347),'Bảng Giá'!$K$2:$K$64,0))</f>
        <v>Vùng 3</v>
      </c>
      <c r="G2347" t="str">
        <f t="shared" si="36"/>
        <v>Vùng 2-Vùng 3</v>
      </c>
      <c r="H2347" t="str">
        <f>INDEX('Bảng Giá'!$N$2:$N$46,MATCH('References data'!G2347,'Bảng Giá'!$Q$2:$Q$46,0))</f>
        <v>Liên Vùng Tỉnh</v>
      </c>
    </row>
    <row r="2348" spans="1:8" x14ac:dyDescent="0.25">
      <c r="A2348" s="12" t="s">
        <v>2943</v>
      </c>
      <c r="B2348" t="s">
        <v>2935</v>
      </c>
      <c r="C2348" s="45" t="str">
        <f>INDEX('Bảng Giá'!$L$2:$L$64,MATCH(TRIM('References data'!B2348),'Bảng Giá'!$K$2:$K$64,0))</f>
        <v>Vùng 1</v>
      </c>
      <c r="D2348" s="43" t="s">
        <v>2856</v>
      </c>
      <c r="E2348" t="s">
        <v>2823</v>
      </c>
      <c r="F2348" t="str">
        <f>INDEX('Bảng Giá'!$L$2:$L$64,MATCH(TRIM('References data'!E2348),'Bảng Giá'!$K$2:$K$64,0))</f>
        <v>Vùng 3</v>
      </c>
      <c r="G2348" t="str">
        <f t="shared" si="36"/>
        <v>Vùng 1-Vùng 3</v>
      </c>
      <c r="H2348" t="str">
        <f>INDEX('Bảng Giá'!$N$2:$N$46,MATCH('References data'!G2348,'Bảng Giá'!$Q$2:$Q$46,0))</f>
        <v>Liên Vùng Tỉnh</v>
      </c>
    </row>
    <row r="2349" spans="1:8" x14ac:dyDescent="0.25">
      <c r="A2349" s="12" t="s">
        <v>3055</v>
      </c>
      <c r="B2349" t="s">
        <v>2771</v>
      </c>
      <c r="C2349" s="45" t="str">
        <f>INDEX('Bảng Giá'!$L$2:$L$64,MATCH(TRIM('References data'!B2349),'Bảng Giá'!$K$2:$K$64,0))</f>
        <v>Vùng 3</v>
      </c>
      <c r="D2349" s="43" t="s">
        <v>3019</v>
      </c>
      <c r="E2349" t="s">
        <v>2648</v>
      </c>
      <c r="F2349" t="str">
        <f>INDEX('Bảng Giá'!$L$2:$L$64,MATCH(TRIM('References data'!E2349),'Bảng Giá'!$K$2:$K$64,0))</f>
        <v>Hồ Chí Minh</v>
      </c>
      <c r="G2349" t="str">
        <f t="shared" si="36"/>
        <v>Vùng 3-Hồ Chí Minh</v>
      </c>
      <c r="H2349" t="str">
        <f>INDEX('Bảng Giá'!$N$2:$N$46,MATCH('References data'!G2349,'Bảng Giá'!$Q$2:$Q$46,0))</f>
        <v>Liên Vùng</v>
      </c>
    </row>
    <row r="2350" spans="1:8" x14ac:dyDescent="0.25">
      <c r="A2350" s="12" t="s">
        <v>2741</v>
      </c>
      <c r="B2350" t="s">
        <v>2669</v>
      </c>
      <c r="C2350" s="45" t="str">
        <f>INDEX('Bảng Giá'!$L$2:$L$64,MATCH(TRIM('References data'!B2350),'Bảng Giá'!$K$2:$K$64,0))</f>
        <v>Vùng 2</v>
      </c>
      <c r="D2350" s="43" t="s">
        <v>2750</v>
      </c>
      <c r="E2350" t="s">
        <v>2751</v>
      </c>
      <c r="F2350" t="str">
        <f>INDEX('Bảng Giá'!$L$2:$L$64,MATCH(TRIM('References data'!E2350),'Bảng Giá'!$K$2:$K$64,0))</f>
        <v>Vùng 2</v>
      </c>
      <c r="G2350" t="str">
        <f t="shared" si="36"/>
        <v>Vùng 2-Vùng 2</v>
      </c>
      <c r="H2350" t="str">
        <f>INDEX('Bảng Giá'!$N$2:$N$46,MATCH('References data'!G2350,'Bảng Giá'!$Q$2:$Q$46,0))</f>
        <v>Nội Vùng Tỉnh</v>
      </c>
    </row>
    <row r="2351" spans="1:8" x14ac:dyDescent="0.25">
      <c r="A2351" s="12" t="s">
        <v>2993</v>
      </c>
      <c r="B2351" t="s">
        <v>2639</v>
      </c>
      <c r="C2351" s="45" t="str">
        <f>INDEX('Bảng Giá'!$L$2:$L$64,MATCH(TRIM('References data'!B2351),'Bảng Giá'!$K$2:$K$64,0))</f>
        <v>Hà Nội</v>
      </c>
      <c r="D2351" s="43" t="s">
        <v>3019</v>
      </c>
      <c r="E2351" t="s">
        <v>2648</v>
      </c>
      <c r="F2351" t="str">
        <f>INDEX('Bảng Giá'!$L$2:$L$64,MATCH(TRIM('References data'!E2351),'Bảng Giá'!$K$2:$K$64,0))</f>
        <v>Hồ Chí Minh</v>
      </c>
      <c r="G2351" t="str">
        <f t="shared" si="36"/>
        <v>Hà Nội-Hồ Chí Minh</v>
      </c>
      <c r="H2351" t="str">
        <f>INDEX('Bảng Giá'!$N$2:$N$46,MATCH('References data'!G2351,'Bảng Giá'!$Q$2:$Q$46,0))</f>
        <v>Liên Vùng đặc biệt</v>
      </c>
    </row>
    <row r="2352" spans="1:8" x14ac:dyDescent="0.25">
      <c r="A2352" s="12" t="s">
        <v>3020</v>
      </c>
      <c r="B2352" t="s">
        <v>2648</v>
      </c>
      <c r="C2352" s="45" t="str">
        <f>INDEX('Bảng Giá'!$L$2:$L$64,MATCH(TRIM('References data'!B2352),'Bảng Giá'!$K$2:$K$64,0))</f>
        <v>Hồ Chí Minh</v>
      </c>
      <c r="D2352" s="43" t="s">
        <v>2993</v>
      </c>
      <c r="E2352" t="s">
        <v>2639</v>
      </c>
      <c r="F2352" t="str">
        <f>INDEX('Bảng Giá'!$L$2:$L$64,MATCH(TRIM('References data'!E2352),'Bảng Giá'!$K$2:$K$64,0))</f>
        <v>Hà Nội</v>
      </c>
      <c r="G2352" t="str">
        <f t="shared" si="36"/>
        <v>Hồ Chí Minh-Hà Nội</v>
      </c>
      <c r="H2352" t="str">
        <f>INDEX('Bảng Giá'!$N$2:$N$46,MATCH('References data'!G2352,'Bảng Giá'!$Q$2:$Q$46,0))</f>
        <v>Liên Vùng đặc biệt</v>
      </c>
    </row>
    <row r="2353" spans="1:8" x14ac:dyDescent="0.25">
      <c r="A2353" s="12" t="s">
        <v>3076</v>
      </c>
      <c r="B2353" t="s">
        <v>2667</v>
      </c>
      <c r="C2353" s="45" t="str">
        <f>INDEX('Bảng Giá'!$L$2:$L$64,MATCH(TRIM('References data'!B2353),'Bảng Giá'!$K$2:$K$64,0))</f>
        <v>Vùng 1</v>
      </c>
      <c r="D2353" s="43" t="s">
        <v>2897</v>
      </c>
      <c r="E2353" t="s">
        <v>2828</v>
      </c>
      <c r="F2353" t="str">
        <f>INDEX('Bảng Giá'!$L$2:$L$64,MATCH(TRIM('References data'!E2353),'Bảng Giá'!$K$2:$K$64,0))</f>
        <v>Vùng 3</v>
      </c>
      <c r="G2353" t="str">
        <f t="shared" si="36"/>
        <v>Vùng 1-Vùng 3</v>
      </c>
      <c r="H2353" t="str">
        <f>INDEX('Bảng Giá'!$N$2:$N$46,MATCH('References data'!G2353,'Bảng Giá'!$Q$2:$Q$46,0))</f>
        <v>Liên Vùng Tỉnh</v>
      </c>
    </row>
    <row r="2354" spans="1:8" x14ac:dyDescent="0.25">
      <c r="A2354" s="12" t="s">
        <v>2772</v>
      </c>
      <c r="B2354" t="s">
        <v>2756</v>
      </c>
      <c r="C2354" s="45" t="str">
        <f>INDEX('Bảng Giá'!$L$2:$L$64,MATCH(TRIM('References data'!B2354),'Bảng Giá'!$K$2:$K$64,0))</f>
        <v>Đà Nẵng</v>
      </c>
      <c r="D2354" s="43" t="s">
        <v>2638</v>
      </c>
      <c r="E2354" t="s">
        <v>2639</v>
      </c>
      <c r="F2354" t="str">
        <f>INDEX('Bảng Giá'!$L$2:$L$64,MATCH(TRIM('References data'!E2354),'Bảng Giá'!$K$2:$K$64,0))</f>
        <v>Hà Nội</v>
      </c>
      <c r="G2354" t="str">
        <f t="shared" si="36"/>
        <v>Đà Nẵng-Hà Nội</v>
      </c>
      <c r="H2354" t="str">
        <f>INDEX('Bảng Giá'!$N$2:$N$46,MATCH('References data'!G2354,'Bảng Giá'!$Q$2:$Q$46,0))</f>
        <v>Liên Vùng đặc biệt</v>
      </c>
    </row>
    <row r="2355" spans="1:8" x14ac:dyDescent="0.25">
      <c r="A2355" s="12" t="s">
        <v>2780</v>
      </c>
      <c r="B2355" t="s">
        <v>2651</v>
      </c>
      <c r="C2355" s="45" t="str">
        <f>INDEX('Bảng Giá'!$L$2:$L$64,MATCH(TRIM('References data'!B2355),'Bảng Giá'!$K$2:$K$64,0))</f>
        <v>Vùng 2</v>
      </c>
      <c r="D2355" s="43" t="s">
        <v>2993</v>
      </c>
      <c r="E2355" t="s">
        <v>2639</v>
      </c>
      <c r="F2355" t="str">
        <f>INDEX('Bảng Giá'!$L$2:$L$64,MATCH(TRIM('References data'!E2355),'Bảng Giá'!$K$2:$K$64,0))</f>
        <v>Hà Nội</v>
      </c>
      <c r="G2355" t="str">
        <f t="shared" si="36"/>
        <v>Vùng 2-Hà Nội</v>
      </c>
      <c r="H2355" t="str">
        <f>INDEX('Bảng Giá'!$N$2:$N$46,MATCH('References data'!G2355,'Bảng Giá'!$Q$2:$Q$46,0))</f>
        <v>Liên Vùng</v>
      </c>
    </row>
    <row r="2356" spans="1:8" x14ac:dyDescent="0.25">
      <c r="A2356" s="12" t="s">
        <v>3077</v>
      </c>
      <c r="B2356" t="s">
        <v>2705</v>
      </c>
      <c r="C2356" s="45" t="str">
        <f>INDEX('Bảng Giá'!$L$2:$L$64,MATCH(TRIM('References data'!B2356),'Bảng Giá'!$K$2:$K$64,0))</f>
        <v>Vùng 3</v>
      </c>
      <c r="D2356" s="43" t="s">
        <v>2674</v>
      </c>
      <c r="E2356" t="s">
        <v>2675</v>
      </c>
      <c r="F2356" t="str">
        <f>INDEX('Bảng Giá'!$L$2:$L$64,MATCH(TRIM('References data'!E2356),'Bảng Giá'!$K$2:$K$64,0))</f>
        <v>Vùng 1</v>
      </c>
      <c r="G2356" t="str">
        <f t="shared" si="36"/>
        <v>Vùng 3-Vùng 1</v>
      </c>
      <c r="H2356" t="str">
        <f>INDEX('Bảng Giá'!$N$2:$N$46,MATCH('References data'!G2356,'Bảng Giá'!$Q$2:$Q$46,0))</f>
        <v>Liên Vùng Tỉnh</v>
      </c>
    </row>
    <row r="2357" spans="1:8" x14ac:dyDescent="0.25">
      <c r="A2357" s="12" t="s">
        <v>3078</v>
      </c>
      <c r="B2357" t="s">
        <v>2671</v>
      </c>
      <c r="C2357" s="45" t="str">
        <f>INDEX('Bảng Giá'!$L$2:$L$64,MATCH(TRIM('References data'!B2357),'Bảng Giá'!$K$2:$K$64,0))</f>
        <v>Vùng 2</v>
      </c>
      <c r="D2357" s="43" t="s">
        <v>3003</v>
      </c>
      <c r="E2357" t="s">
        <v>2639</v>
      </c>
      <c r="F2357" t="str">
        <f>INDEX('Bảng Giá'!$L$2:$L$64,MATCH(TRIM('References data'!E2357),'Bảng Giá'!$K$2:$K$64,0))</f>
        <v>Hà Nội</v>
      </c>
      <c r="G2357" t="str">
        <f t="shared" si="36"/>
        <v>Vùng 2-Hà Nội</v>
      </c>
      <c r="H2357" t="str">
        <f>INDEX('Bảng Giá'!$N$2:$N$46,MATCH('References data'!G2357,'Bảng Giá'!$Q$2:$Q$46,0))</f>
        <v>Liên Vùng</v>
      </c>
    </row>
    <row r="2358" spans="1:8" x14ac:dyDescent="0.25">
      <c r="A2358" s="12" t="s">
        <v>2741</v>
      </c>
      <c r="B2358" t="s">
        <v>2669</v>
      </c>
      <c r="C2358" s="45" t="str">
        <f>INDEX('Bảng Giá'!$L$2:$L$64,MATCH(TRIM('References data'!B2358),'Bảng Giá'!$K$2:$K$64,0))</f>
        <v>Vùng 2</v>
      </c>
      <c r="D2358" s="43" t="s">
        <v>3003</v>
      </c>
      <c r="E2358" t="s">
        <v>2639</v>
      </c>
      <c r="F2358" t="str">
        <f>INDEX('Bảng Giá'!$L$2:$L$64,MATCH(TRIM('References data'!E2358),'Bảng Giá'!$K$2:$K$64,0))</f>
        <v>Hà Nội</v>
      </c>
      <c r="G2358" t="str">
        <f t="shared" si="36"/>
        <v>Vùng 2-Hà Nội</v>
      </c>
      <c r="H2358" t="str">
        <f>INDEX('Bảng Giá'!$N$2:$N$46,MATCH('References data'!G2358,'Bảng Giá'!$Q$2:$Q$46,0))</f>
        <v>Liên Vùng</v>
      </c>
    </row>
    <row r="2359" spans="1:8" x14ac:dyDescent="0.25">
      <c r="A2359" s="12" t="s">
        <v>3018</v>
      </c>
      <c r="B2359" t="s">
        <v>2648</v>
      </c>
      <c r="C2359" s="45" t="str">
        <f>INDEX('Bảng Giá'!$L$2:$L$64,MATCH(TRIM('References data'!B2359),'Bảng Giá'!$K$2:$K$64,0))</f>
        <v>Hồ Chí Minh</v>
      </c>
      <c r="D2359" s="43" t="s">
        <v>2706</v>
      </c>
      <c r="E2359" t="s">
        <v>2639</v>
      </c>
      <c r="F2359" t="str">
        <f>INDEX('Bảng Giá'!$L$2:$L$64,MATCH(TRIM('References data'!E2359),'Bảng Giá'!$K$2:$K$64,0))</f>
        <v>Hà Nội</v>
      </c>
      <c r="G2359" t="str">
        <f t="shared" si="36"/>
        <v>Hồ Chí Minh-Hà Nội</v>
      </c>
      <c r="H2359" t="str">
        <f>INDEX('Bảng Giá'!$N$2:$N$46,MATCH('References data'!G2359,'Bảng Giá'!$Q$2:$Q$46,0))</f>
        <v>Liên Vùng đặc biệt</v>
      </c>
    </row>
    <row r="2360" spans="1:8" x14ac:dyDescent="0.25">
      <c r="A2360" s="12" t="s">
        <v>3079</v>
      </c>
      <c r="B2360" t="s">
        <v>2935</v>
      </c>
      <c r="C2360" s="45" t="str">
        <f>INDEX('Bảng Giá'!$L$2:$L$64,MATCH(TRIM('References data'!B2360),'Bảng Giá'!$K$2:$K$64,0))</f>
        <v>Vùng 1</v>
      </c>
      <c r="D2360" s="43" t="s">
        <v>2994</v>
      </c>
      <c r="E2360" t="s">
        <v>2639</v>
      </c>
      <c r="F2360" t="str">
        <f>INDEX('Bảng Giá'!$L$2:$L$64,MATCH(TRIM('References data'!E2360),'Bảng Giá'!$K$2:$K$64,0))</f>
        <v>Hà Nội</v>
      </c>
      <c r="G2360" t="str">
        <f t="shared" si="36"/>
        <v>Vùng 1-Hà Nội</v>
      </c>
      <c r="H2360" t="str">
        <f>INDEX('Bảng Giá'!$N$2:$N$46,MATCH('References data'!G2360,'Bảng Giá'!$Q$2:$Q$46,0))</f>
        <v>Liên Vùng</v>
      </c>
    </row>
    <row r="2361" spans="1:8" x14ac:dyDescent="0.25">
      <c r="A2361" s="12" t="s">
        <v>3080</v>
      </c>
      <c r="B2361" t="s">
        <v>2669</v>
      </c>
      <c r="C2361" s="45" t="str">
        <f>INDEX('Bảng Giá'!$L$2:$L$64,MATCH(TRIM('References data'!B2361),'Bảng Giá'!$K$2:$K$64,0))</f>
        <v>Vùng 2</v>
      </c>
      <c r="D2361" s="43" t="s">
        <v>3009</v>
      </c>
      <c r="E2361" t="s">
        <v>2639</v>
      </c>
      <c r="F2361" t="str">
        <f>INDEX('Bảng Giá'!$L$2:$L$64,MATCH(TRIM('References data'!E2361),'Bảng Giá'!$K$2:$K$64,0))</f>
        <v>Hà Nội</v>
      </c>
      <c r="G2361" t="str">
        <f t="shared" si="36"/>
        <v>Vùng 2-Hà Nội</v>
      </c>
      <c r="H2361" t="str">
        <f>INDEX('Bảng Giá'!$N$2:$N$46,MATCH('References data'!G2361,'Bảng Giá'!$Q$2:$Q$46,0))</f>
        <v>Liên Vùng</v>
      </c>
    </row>
    <row r="2362" spans="1:8" x14ac:dyDescent="0.25">
      <c r="A2362" s="12" t="s">
        <v>2808</v>
      </c>
      <c r="B2362" t="s">
        <v>2751</v>
      </c>
      <c r="C2362" s="45" t="str">
        <f>INDEX('Bảng Giá'!$L$2:$L$64,MATCH(TRIM('References data'!B2362),'Bảng Giá'!$K$2:$K$64,0))</f>
        <v>Vùng 2</v>
      </c>
      <c r="D2362" s="43" t="s">
        <v>3019</v>
      </c>
      <c r="E2362" t="s">
        <v>2648</v>
      </c>
      <c r="F2362" t="str">
        <f>INDEX('Bảng Giá'!$L$2:$L$64,MATCH(TRIM('References data'!E2362),'Bảng Giá'!$K$2:$K$64,0))</f>
        <v>Hồ Chí Minh</v>
      </c>
      <c r="G2362" t="str">
        <f t="shared" si="36"/>
        <v>Vùng 2-Hồ Chí Minh</v>
      </c>
      <c r="H2362" t="str">
        <f>INDEX('Bảng Giá'!$N$2:$N$46,MATCH('References data'!G2362,'Bảng Giá'!$Q$2:$Q$46,0))</f>
        <v>Liên Vùng</v>
      </c>
    </row>
    <row r="2363" spans="1:8" x14ac:dyDescent="0.25">
      <c r="A2363" s="12" t="s">
        <v>2979</v>
      </c>
      <c r="B2363" t="s">
        <v>2939</v>
      </c>
      <c r="C2363" s="45" t="str">
        <f>INDEX('Bảng Giá'!$L$2:$L$64,MATCH(TRIM('References data'!B2363),'Bảng Giá'!$K$2:$K$64,0))</f>
        <v>Vùng 1</v>
      </c>
      <c r="D2363" s="43" t="s">
        <v>2777</v>
      </c>
      <c r="E2363" t="s">
        <v>2756</v>
      </c>
      <c r="F2363" t="str">
        <f>INDEX('Bảng Giá'!$L$2:$L$64,MATCH(TRIM('References data'!E2363),'Bảng Giá'!$K$2:$K$64,0))</f>
        <v>Đà Nẵng</v>
      </c>
      <c r="G2363" t="str">
        <f t="shared" si="36"/>
        <v>Vùng 1-Đà Nẵng</v>
      </c>
      <c r="H2363" t="str">
        <f>INDEX('Bảng Giá'!$N$2:$N$46,MATCH('References data'!G2363,'Bảng Giá'!$Q$2:$Q$46,0))</f>
        <v>Liên Vùng</v>
      </c>
    </row>
    <row r="2364" spans="1:8" x14ac:dyDescent="0.25">
      <c r="A2364" s="12" t="s">
        <v>2985</v>
      </c>
      <c r="B2364" t="s">
        <v>2932</v>
      </c>
      <c r="C2364" s="45" t="str">
        <f>INDEX('Bảng Giá'!$L$2:$L$64,MATCH(TRIM('References data'!B2364),'Bảng Giá'!$K$2:$K$64,0))</f>
        <v>Vùng 1</v>
      </c>
      <c r="D2364" s="43" t="s">
        <v>2761</v>
      </c>
      <c r="E2364" t="s">
        <v>2639</v>
      </c>
      <c r="F2364" t="str">
        <f>INDEX('Bảng Giá'!$L$2:$L$64,MATCH(TRIM('References data'!E2364),'Bảng Giá'!$K$2:$K$64,0))</f>
        <v>Hà Nội</v>
      </c>
      <c r="G2364" t="str">
        <f t="shared" si="36"/>
        <v>Vùng 1-Hà Nội</v>
      </c>
      <c r="H2364" t="str">
        <f>INDEX('Bảng Giá'!$N$2:$N$46,MATCH('References data'!G2364,'Bảng Giá'!$Q$2:$Q$46,0))</f>
        <v>Liên Vùng</v>
      </c>
    </row>
    <row r="2365" spans="1:8" x14ac:dyDescent="0.25">
      <c r="A2365" s="12" t="s">
        <v>2672</v>
      </c>
      <c r="B2365" t="s">
        <v>2648</v>
      </c>
      <c r="C2365" s="45" t="str">
        <f>INDEX('Bảng Giá'!$L$2:$L$64,MATCH(TRIM('References data'!B2365),'Bảng Giá'!$K$2:$K$64,0))</f>
        <v>Hồ Chí Minh</v>
      </c>
      <c r="D2365" s="43" t="s">
        <v>2885</v>
      </c>
      <c r="E2365" t="s">
        <v>2663</v>
      </c>
      <c r="F2365" t="str">
        <f>INDEX('Bảng Giá'!$L$2:$L$64,MATCH(TRIM('References data'!E2365),'Bảng Giá'!$K$2:$K$64,0))</f>
        <v>Vùng 3</v>
      </c>
      <c r="G2365" t="str">
        <f t="shared" si="36"/>
        <v>Hồ Chí Minh-Vùng 3</v>
      </c>
      <c r="H2365" t="str">
        <f>INDEX('Bảng Giá'!$N$2:$N$46,MATCH('References data'!G2365,'Bảng Giá'!$Q$2:$Q$46,0))</f>
        <v>Liên Vùng</v>
      </c>
    </row>
    <row r="2366" spans="1:8" x14ac:dyDescent="0.25">
      <c r="A2366" s="12" t="s">
        <v>3002</v>
      </c>
      <c r="B2366" t="s">
        <v>2639</v>
      </c>
      <c r="C2366" s="45" t="str">
        <f>INDEX('Bảng Giá'!$L$2:$L$64,MATCH(TRIM('References data'!B2366),'Bảng Giá'!$K$2:$K$64,0))</f>
        <v>Hà Nội</v>
      </c>
      <c r="D2366" s="43" t="s">
        <v>2936</v>
      </c>
      <c r="E2366" t="s">
        <v>2686</v>
      </c>
      <c r="F2366" t="str">
        <f>INDEX('Bảng Giá'!$L$2:$L$64,MATCH(TRIM('References data'!E2366),'Bảng Giá'!$K$2:$K$64,0))</f>
        <v>Vùng 1</v>
      </c>
      <c r="G2366" t="str">
        <f t="shared" si="36"/>
        <v>Hà Nội-Vùng 1</v>
      </c>
      <c r="H2366" t="str">
        <f>INDEX('Bảng Giá'!$N$2:$N$46,MATCH('References data'!G2366,'Bảng Giá'!$Q$2:$Q$46,0))</f>
        <v>Liên Vùng</v>
      </c>
    </row>
    <row r="2367" spans="1:8" x14ac:dyDescent="0.25">
      <c r="A2367" s="12" t="s">
        <v>3081</v>
      </c>
      <c r="B2367" t="s">
        <v>2744</v>
      </c>
      <c r="C2367" s="45" t="str">
        <f>INDEX('Bảng Giá'!$L$2:$L$64,MATCH(TRIM('References data'!B2367),'Bảng Giá'!$K$2:$K$64,0))</f>
        <v>Vùng 1</v>
      </c>
      <c r="D2367" s="43" t="s">
        <v>2654</v>
      </c>
      <c r="E2367" t="s">
        <v>2639</v>
      </c>
      <c r="F2367" t="str">
        <f>INDEX('Bảng Giá'!$L$2:$L$64,MATCH(TRIM('References data'!E2367),'Bảng Giá'!$K$2:$K$64,0))</f>
        <v>Hà Nội</v>
      </c>
      <c r="G2367" t="str">
        <f t="shared" si="36"/>
        <v>Vùng 1-Hà Nội</v>
      </c>
      <c r="H2367" t="str">
        <f>INDEX('Bảng Giá'!$N$2:$N$46,MATCH('References data'!G2367,'Bảng Giá'!$Q$2:$Q$46,0))</f>
        <v>Liên Vùng</v>
      </c>
    </row>
    <row r="2368" spans="1:8" x14ac:dyDescent="0.25">
      <c r="A2368" s="12" t="s">
        <v>2673</v>
      </c>
      <c r="B2368" t="s">
        <v>2667</v>
      </c>
      <c r="C2368" s="45" t="str">
        <f>INDEX('Bảng Giá'!$L$2:$L$64,MATCH(TRIM('References data'!B2368),'Bảng Giá'!$K$2:$K$64,0))</f>
        <v>Vùng 1</v>
      </c>
      <c r="D2368" s="43" t="s">
        <v>2654</v>
      </c>
      <c r="E2368" t="s">
        <v>2639</v>
      </c>
      <c r="F2368" t="str">
        <f>INDEX('Bảng Giá'!$L$2:$L$64,MATCH(TRIM('References data'!E2368),'Bảng Giá'!$K$2:$K$64,0))</f>
        <v>Hà Nội</v>
      </c>
      <c r="G2368" t="str">
        <f t="shared" si="36"/>
        <v>Vùng 1-Hà Nội</v>
      </c>
      <c r="H2368" t="str">
        <f>INDEX('Bảng Giá'!$N$2:$N$46,MATCH('References data'!G2368,'Bảng Giá'!$Q$2:$Q$46,0))</f>
        <v>Liên Vùng</v>
      </c>
    </row>
    <row r="2369" spans="1:8" x14ac:dyDescent="0.25">
      <c r="A2369" s="12" t="s">
        <v>2766</v>
      </c>
      <c r="B2369" t="s">
        <v>2756</v>
      </c>
      <c r="C2369" s="45" t="str">
        <f>INDEX('Bảng Giá'!$L$2:$L$64,MATCH(TRIM('References data'!B2369),'Bảng Giá'!$K$2:$K$64,0))</f>
        <v>Đà Nẵng</v>
      </c>
      <c r="D2369" s="43" t="s">
        <v>3018</v>
      </c>
      <c r="E2369" t="s">
        <v>2648</v>
      </c>
      <c r="F2369" t="str">
        <f>INDEX('Bảng Giá'!$L$2:$L$64,MATCH(TRIM('References data'!E2369),'Bảng Giá'!$K$2:$K$64,0))</f>
        <v>Hồ Chí Minh</v>
      </c>
      <c r="G2369" t="str">
        <f t="shared" si="36"/>
        <v>Đà Nẵng-Hồ Chí Minh</v>
      </c>
      <c r="H2369" t="str">
        <f>INDEX('Bảng Giá'!$N$2:$N$46,MATCH('References data'!G2369,'Bảng Giá'!$Q$2:$Q$46,0))</f>
        <v>Liên Vùng đặc biệt</v>
      </c>
    </row>
    <row r="2370" spans="1:8" x14ac:dyDescent="0.25">
      <c r="A2370" s="12" t="s">
        <v>3082</v>
      </c>
      <c r="B2370" t="s">
        <v>2842</v>
      </c>
      <c r="C2370" s="45" t="str">
        <f>INDEX('Bảng Giá'!$L$2:$L$64,MATCH(TRIM('References data'!B2370),'Bảng Giá'!$K$2:$K$64,0))</f>
        <v>Vùng 3</v>
      </c>
      <c r="D2370" s="43" t="s">
        <v>2739</v>
      </c>
      <c r="E2370" t="s">
        <v>2648</v>
      </c>
      <c r="F2370" t="str">
        <f>INDEX('Bảng Giá'!$L$2:$L$64,MATCH(TRIM('References data'!E2370),'Bảng Giá'!$K$2:$K$64,0))</f>
        <v>Hồ Chí Minh</v>
      </c>
      <c r="G2370" t="str">
        <f t="shared" si="36"/>
        <v>Vùng 3-Hồ Chí Minh</v>
      </c>
      <c r="H2370" t="str">
        <f>INDEX('Bảng Giá'!$N$2:$N$46,MATCH('References data'!G2370,'Bảng Giá'!$Q$2:$Q$46,0))</f>
        <v>Liên Vùng</v>
      </c>
    </row>
    <row r="2371" spans="1:8" x14ac:dyDescent="0.25">
      <c r="A2371" s="12" t="s">
        <v>2760</v>
      </c>
      <c r="B2371" t="s">
        <v>2686</v>
      </c>
      <c r="C2371" s="45" t="str">
        <f>INDEX('Bảng Giá'!$L$2:$L$64,MATCH(TRIM('References data'!B2371),'Bảng Giá'!$K$2:$K$64,0))</f>
        <v>Vùng 1</v>
      </c>
      <c r="D2371" s="43" t="s">
        <v>2700</v>
      </c>
      <c r="E2371" t="s">
        <v>2639</v>
      </c>
      <c r="F2371" t="str">
        <f>INDEX('Bảng Giá'!$L$2:$L$64,MATCH(TRIM('References data'!E2371),'Bảng Giá'!$K$2:$K$64,0))</f>
        <v>Hà Nội</v>
      </c>
      <c r="G2371" t="str">
        <f t="shared" si="36"/>
        <v>Vùng 1-Hà Nội</v>
      </c>
      <c r="H2371" t="str">
        <f>INDEX('Bảng Giá'!$N$2:$N$46,MATCH('References data'!G2371,'Bảng Giá'!$Q$2:$Q$46,0))</f>
        <v>Liên Vùng</v>
      </c>
    </row>
    <row r="2372" spans="1:8" x14ac:dyDescent="0.25">
      <c r="A2372" s="12" t="s">
        <v>2730</v>
      </c>
      <c r="B2372" t="s">
        <v>2648</v>
      </c>
      <c r="C2372" s="45" t="str">
        <f>INDEX('Bảng Giá'!$L$2:$L$64,MATCH(TRIM('References data'!B2372),'Bảng Giá'!$K$2:$K$64,0))</f>
        <v>Hồ Chí Minh</v>
      </c>
      <c r="D2372" s="43" t="s">
        <v>2638</v>
      </c>
      <c r="E2372" t="s">
        <v>2639</v>
      </c>
      <c r="F2372" t="str">
        <f>INDEX('Bảng Giá'!$L$2:$L$64,MATCH(TRIM('References data'!E2372),'Bảng Giá'!$K$2:$K$64,0))</f>
        <v>Hà Nội</v>
      </c>
      <c r="G2372" t="str">
        <f t="shared" ref="G2372:G2435" si="37">C2372&amp;"-"&amp;F2372</f>
        <v>Hồ Chí Minh-Hà Nội</v>
      </c>
      <c r="H2372" t="str">
        <f>INDEX('Bảng Giá'!$N$2:$N$46,MATCH('References data'!G2372,'Bảng Giá'!$Q$2:$Q$46,0))</f>
        <v>Liên Vùng đặc biệt</v>
      </c>
    </row>
    <row r="2373" spans="1:8" x14ac:dyDescent="0.25">
      <c r="A2373" s="12" t="s">
        <v>3083</v>
      </c>
      <c r="B2373" t="s">
        <v>2872</v>
      </c>
      <c r="C2373" s="45" t="str">
        <f>INDEX('Bảng Giá'!$L$2:$L$64,MATCH(TRIM('References data'!B2373),'Bảng Giá'!$K$2:$K$64,0))</f>
        <v>Vùng 3</v>
      </c>
      <c r="D2373" s="43" t="s">
        <v>2737</v>
      </c>
      <c r="E2373" t="s">
        <v>2648</v>
      </c>
      <c r="F2373" t="str">
        <f>INDEX('Bảng Giá'!$L$2:$L$64,MATCH(TRIM('References data'!E2373),'Bảng Giá'!$K$2:$K$64,0))</f>
        <v>Hồ Chí Minh</v>
      </c>
      <c r="G2373" t="str">
        <f t="shared" si="37"/>
        <v>Vùng 3-Hồ Chí Minh</v>
      </c>
      <c r="H2373" t="str">
        <f>INDEX('Bảng Giá'!$N$2:$N$46,MATCH('References data'!G2373,'Bảng Giá'!$Q$2:$Q$46,0))</f>
        <v>Liên Vùng</v>
      </c>
    </row>
    <row r="2374" spans="1:8" x14ac:dyDescent="0.25">
      <c r="A2374" s="12" t="s">
        <v>2803</v>
      </c>
      <c r="B2374" t="s">
        <v>2651</v>
      </c>
      <c r="C2374" s="45" t="str">
        <f>INDEX('Bảng Giá'!$L$2:$L$64,MATCH(TRIM('References data'!B2374),'Bảng Giá'!$K$2:$K$64,0))</f>
        <v>Vùng 2</v>
      </c>
      <c r="D2374" s="43" t="s">
        <v>2936</v>
      </c>
      <c r="E2374" t="s">
        <v>2686</v>
      </c>
      <c r="F2374" t="str">
        <f>INDEX('Bảng Giá'!$L$2:$L$64,MATCH(TRIM('References data'!E2374),'Bảng Giá'!$K$2:$K$64,0))</f>
        <v>Vùng 1</v>
      </c>
      <c r="G2374" t="str">
        <f t="shared" si="37"/>
        <v>Vùng 2-Vùng 1</v>
      </c>
      <c r="H2374" t="str">
        <f>INDEX('Bảng Giá'!$N$2:$N$46,MATCH('References data'!G2374,'Bảng Giá'!$Q$2:$Q$46,0))</f>
        <v>Liên Vùng Tỉnh</v>
      </c>
    </row>
    <row r="2375" spans="1:8" x14ac:dyDescent="0.25">
      <c r="A2375" s="12" t="s">
        <v>2755</v>
      </c>
      <c r="B2375" t="s">
        <v>2756</v>
      </c>
      <c r="C2375" s="45" t="str">
        <f>INDEX('Bảng Giá'!$L$2:$L$64,MATCH(TRIM('References data'!B2375),'Bảng Giá'!$K$2:$K$64,0))</f>
        <v>Đà Nẵng</v>
      </c>
      <c r="D2375" s="43" t="s">
        <v>3018</v>
      </c>
      <c r="E2375" t="s">
        <v>2648</v>
      </c>
      <c r="F2375" t="str">
        <f>INDEX('Bảng Giá'!$L$2:$L$64,MATCH(TRIM('References data'!E2375),'Bảng Giá'!$K$2:$K$64,0))</f>
        <v>Hồ Chí Minh</v>
      </c>
      <c r="G2375" t="str">
        <f t="shared" si="37"/>
        <v>Đà Nẵng-Hồ Chí Minh</v>
      </c>
      <c r="H2375" t="str">
        <f>INDEX('Bảng Giá'!$N$2:$N$46,MATCH('References data'!G2375,'Bảng Giá'!$Q$2:$Q$46,0))</f>
        <v>Liên Vùng đặc biệt</v>
      </c>
    </row>
    <row r="2376" spans="1:8" x14ac:dyDescent="0.25">
      <c r="A2376" s="12" t="s">
        <v>3084</v>
      </c>
      <c r="B2376" t="s">
        <v>2680</v>
      </c>
      <c r="C2376" s="45" t="str">
        <f>INDEX('Bảng Giá'!$L$2:$L$64,MATCH(TRIM('References data'!B2376),'Bảng Giá'!$K$2:$K$64,0))</f>
        <v>Vùng 1</v>
      </c>
      <c r="D2376" s="43" t="s">
        <v>2769</v>
      </c>
      <c r="E2376" t="s">
        <v>2663</v>
      </c>
      <c r="F2376" t="str">
        <f>INDEX('Bảng Giá'!$L$2:$L$64,MATCH(TRIM('References data'!E2376),'Bảng Giá'!$K$2:$K$64,0))</f>
        <v>Vùng 3</v>
      </c>
      <c r="G2376" t="str">
        <f t="shared" si="37"/>
        <v>Vùng 1-Vùng 3</v>
      </c>
      <c r="H2376" t="str">
        <f>INDEX('Bảng Giá'!$N$2:$N$46,MATCH('References data'!G2376,'Bảng Giá'!$Q$2:$Q$46,0))</f>
        <v>Liên Vùng Tỉnh</v>
      </c>
    </row>
    <row r="2377" spans="1:8" x14ac:dyDescent="0.25">
      <c r="A2377" s="12" t="s">
        <v>3020</v>
      </c>
      <c r="B2377" t="s">
        <v>2648</v>
      </c>
      <c r="C2377" s="45" t="str">
        <f>INDEX('Bảng Giá'!$L$2:$L$64,MATCH(TRIM('References data'!B2377),'Bảng Giá'!$K$2:$K$64,0))</f>
        <v>Hồ Chí Minh</v>
      </c>
      <c r="D2377" s="43" t="s">
        <v>2700</v>
      </c>
      <c r="E2377" t="s">
        <v>2639</v>
      </c>
      <c r="F2377" t="str">
        <f>INDEX('Bảng Giá'!$L$2:$L$64,MATCH(TRIM('References data'!E2377),'Bảng Giá'!$K$2:$K$64,0))</f>
        <v>Hà Nội</v>
      </c>
      <c r="G2377" t="str">
        <f t="shared" si="37"/>
        <v>Hồ Chí Minh-Hà Nội</v>
      </c>
      <c r="H2377" t="str">
        <f>INDEX('Bảng Giá'!$N$2:$N$46,MATCH('References data'!G2377,'Bảng Giá'!$Q$2:$Q$46,0))</f>
        <v>Liên Vùng đặc biệt</v>
      </c>
    </row>
    <row r="2378" spans="1:8" x14ac:dyDescent="0.25">
      <c r="A2378" s="12" t="s">
        <v>2970</v>
      </c>
      <c r="B2378" t="s">
        <v>2680</v>
      </c>
      <c r="C2378" s="45" t="str">
        <f>INDEX('Bảng Giá'!$L$2:$L$64,MATCH(TRIM('References data'!B2378),'Bảng Giá'!$K$2:$K$64,0))</f>
        <v>Vùng 1</v>
      </c>
      <c r="D2378" s="43" t="s">
        <v>2750</v>
      </c>
      <c r="E2378" t="s">
        <v>2751</v>
      </c>
      <c r="F2378" t="str">
        <f>INDEX('Bảng Giá'!$L$2:$L$64,MATCH(TRIM('References data'!E2378),'Bảng Giá'!$K$2:$K$64,0))</f>
        <v>Vùng 2</v>
      </c>
      <c r="G2378" t="str">
        <f t="shared" si="37"/>
        <v>Vùng 1-Vùng 2</v>
      </c>
      <c r="H2378" t="str">
        <f>INDEX('Bảng Giá'!$N$2:$N$46,MATCH('References data'!G2378,'Bảng Giá'!$Q$2:$Q$46,0))</f>
        <v>Liên Vùng Tỉnh</v>
      </c>
    </row>
    <row r="2379" spans="1:8" x14ac:dyDescent="0.25">
      <c r="A2379" s="12" t="s">
        <v>3085</v>
      </c>
      <c r="B2379" t="s">
        <v>2708</v>
      </c>
      <c r="C2379" s="45" t="str">
        <f>INDEX('Bảng Giá'!$L$2:$L$64,MATCH(TRIM('References data'!B2379),'Bảng Giá'!$K$2:$K$64,0))</f>
        <v>Vùng 1</v>
      </c>
      <c r="D2379" s="43" t="s">
        <v>2754</v>
      </c>
      <c r="E2379" t="s">
        <v>2639</v>
      </c>
      <c r="F2379" t="str">
        <f>INDEX('Bảng Giá'!$L$2:$L$64,MATCH(TRIM('References data'!E2379),'Bảng Giá'!$K$2:$K$64,0))</f>
        <v>Hà Nội</v>
      </c>
      <c r="G2379" t="str">
        <f t="shared" si="37"/>
        <v>Vùng 1-Hà Nội</v>
      </c>
      <c r="H2379" t="str">
        <f>INDEX('Bảng Giá'!$N$2:$N$46,MATCH('References data'!G2379,'Bảng Giá'!$Q$2:$Q$46,0))</f>
        <v>Liên Vùng</v>
      </c>
    </row>
    <row r="2380" spans="1:8" x14ac:dyDescent="0.25">
      <c r="A2380" s="12" t="s">
        <v>3016</v>
      </c>
      <c r="B2380" t="s">
        <v>2648</v>
      </c>
      <c r="C2380" s="45" t="str">
        <f>INDEX('Bảng Giá'!$L$2:$L$64,MATCH(TRIM('References data'!B2380),'Bảng Giá'!$K$2:$K$64,0))</f>
        <v>Hồ Chí Minh</v>
      </c>
      <c r="D2380" s="43" t="s">
        <v>2769</v>
      </c>
      <c r="E2380" t="s">
        <v>2663</v>
      </c>
      <c r="F2380" t="str">
        <f>INDEX('Bảng Giá'!$L$2:$L$64,MATCH(TRIM('References data'!E2380),'Bảng Giá'!$K$2:$K$64,0))</f>
        <v>Vùng 3</v>
      </c>
      <c r="G2380" t="str">
        <f t="shared" si="37"/>
        <v>Hồ Chí Minh-Vùng 3</v>
      </c>
      <c r="H2380" t="str">
        <f>INDEX('Bảng Giá'!$N$2:$N$46,MATCH('References data'!G2380,'Bảng Giá'!$Q$2:$Q$46,0))</f>
        <v>Liên Vùng</v>
      </c>
    </row>
    <row r="2381" spans="1:8" x14ac:dyDescent="0.25">
      <c r="A2381" s="12" t="s">
        <v>2780</v>
      </c>
      <c r="B2381" t="s">
        <v>2651</v>
      </c>
      <c r="C2381" s="45" t="str">
        <f>INDEX('Bảng Giá'!$L$2:$L$64,MATCH(TRIM('References data'!B2381),'Bảng Giá'!$K$2:$K$64,0))</f>
        <v>Vùng 2</v>
      </c>
      <c r="D2381" s="43" t="s">
        <v>3017</v>
      </c>
      <c r="E2381" t="s">
        <v>2648</v>
      </c>
      <c r="F2381" t="str">
        <f>INDEX('Bảng Giá'!$L$2:$L$64,MATCH(TRIM('References data'!E2381),'Bảng Giá'!$K$2:$K$64,0))</f>
        <v>Hồ Chí Minh</v>
      </c>
      <c r="G2381" t="str">
        <f t="shared" si="37"/>
        <v>Vùng 2-Hồ Chí Minh</v>
      </c>
      <c r="H2381" t="str">
        <f>INDEX('Bảng Giá'!$N$2:$N$46,MATCH('References data'!G2381,'Bảng Giá'!$Q$2:$Q$46,0))</f>
        <v>Liên Vùng</v>
      </c>
    </row>
    <row r="2382" spans="1:8" x14ac:dyDescent="0.25">
      <c r="A2382" s="12" t="s">
        <v>2772</v>
      </c>
      <c r="B2382" t="s">
        <v>2756</v>
      </c>
      <c r="C2382" s="45" t="str">
        <f>INDEX('Bảng Giá'!$L$2:$L$64,MATCH(TRIM('References data'!B2382),'Bảng Giá'!$K$2:$K$64,0))</f>
        <v>Đà Nẵng</v>
      </c>
      <c r="D2382" s="43" t="s">
        <v>2659</v>
      </c>
      <c r="E2382" t="s">
        <v>2648</v>
      </c>
      <c r="F2382" t="str">
        <f>INDEX('Bảng Giá'!$L$2:$L$64,MATCH(TRIM('References data'!E2382),'Bảng Giá'!$K$2:$K$64,0))</f>
        <v>Hồ Chí Minh</v>
      </c>
      <c r="G2382" t="str">
        <f t="shared" si="37"/>
        <v>Đà Nẵng-Hồ Chí Minh</v>
      </c>
      <c r="H2382" t="str">
        <f>INDEX('Bảng Giá'!$N$2:$N$46,MATCH('References data'!G2382,'Bảng Giá'!$Q$2:$Q$46,0))</f>
        <v>Liên Vùng đặc biệt</v>
      </c>
    </row>
    <row r="2383" spans="1:8" x14ac:dyDescent="0.25">
      <c r="A2383" s="12" t="s">
        <v>2674</v>
      </c>
      <c r="B2383" t="s">
        <v>2675</v>
      </c>
      <c r="C2383" s="45" t="str">
        <f>INDEX('Bảng Giá'!$L$2:$L$64,MATCH(TRIM('References data'!B2383),'Bảng Giá'!$K$2:$K$64,0))</f>
        <v>Vùng 1</v>
      </c>
      <c r="D2383" s="43" t="s">
        <v>2654</v>
      </c>
      <c r="E2383" t="s">
        <v>2639</v>
      </c>
      <c r="F2383" t="str">
        <f>INDEX('Bảng Giá'!$L$2:$L$64,MATCH(TRIM('References data'!E2383),'Bảng Giá'!$K$2:$K$64,0))</f>
        <v>Hà Nội</v>
      </c>
      <c r="G2383" t="str">
        <f t="shared" si="37"/>
        <v>Vùng 1-Hà Nội</v>
      </c>
      <c r="H2383" t="str">
        <f>INDEX('Bảng Giá'!$N$2:$N$46,MATCH('References data'!G2383,'Bảng Giá'!$Q$2:$Q$46,0))</f>
        <v>Liên Vùng</v>
      </c>
    </row>
    <row r="2384" spans="1:8" x14ac:dyDescent="0.25">
      <c r="A2384" s="12" t="s">
        <v>2697</v>
      </c>
      <c r="B2384" t="s">
        <v>2686</v>
      </c>
      <c r="C2384" s="45" t="str">
        <f>INDEX('Bảng Giá'!$L$2:$L$64,MATCH(TRIM('References data'!B2384),'Bảng Giá'!$K$2:$K$64,0))</f>
        <v>Vùng 1</v>
      </c>
      <c r="D2384" s="43" t="s">
        <v>2654</v>
      </c>
      <c r="E2384" t="s">
        <v>2639</v>
      </c>
      <c r="F2384" t="str">
        <f>INDEX('Bảng Giá'!$L$2:$L$64,MATCH(TRIM('References data'!E2384),'Bảng Giá'!$K$2:$K$64,0))</f>
        <v>Hà Nội</v>
      </c>
      <c r="G2384" t="str">
        <f t="shared" si="37"/>
        <v>Vùng 1-Hà Nội</v>
      </c>
      <c r="H2384" t="str">
        <f>INDEX('Bảng Giá'!$N$2:$N$46,MATCH('References data'!G2384,'Bảng Giá'!$Q$2:$Q$46,0))</f>
        <v>Liên Vùng</v>
      </c>
    </row>
    <row r="2385" spans="1:8" x14ac:dyDescent="0.25">
      <c r="A2385" s="12" t="s">
        <v>2807</v>
      </c>
      <c r="B2385" t="s">
        <v>2751</v>
      </c>
      <c r="C2385" s="45" t="str">
        <f>INDEX('Bảng Giá'!$L$2:$L$64,MATCH(TRIM('References data'!B2385),'Bảng Giá'!$K$2:$K$64,0))</f>
        <v>Vùng 2</v>
      </c>
      <c r="D2385" s="43" t="s">
        <v>3147</v>
      </c>
      <c r="E2385" t="s">
        <v>2735</v>
      </c>
      <c r="F2385" t="str">
        <f>INDEX('Bảng Giá'!$L$2:$L$64,MATCH(TRIM('References data'!E2385),'Bảng Giá'!$K$2:$K$64,0))</f>
        <v>Vùng 3</v>
      </c>
      <c r="G2385" t="str">
        <f t="shared" si="37"/>
        <v>Vùng 2-Vùng 3</v>
      </c>
      <c r="H2385" t="str">
        <f>INDEX('Bảng Giá'!$N$2:$N$46,MATCH('References data'!G2385,'Bảng Giá'!$Q$2:$Q$46,0))</f>
        <v>Liên Vùng Tỉnh</v>
      </c>
    </row>
    <row r="2386" spans="1:8" x14ac:dyDescent="0.25">
      <c r="A2386" s="12" t="s">
        <v>2929</v>
      </c>
      <c r="B2386" t="s">
        <v>2787</v>
      </c>
      <c r="C2386" s="45" t="str">
        <f>INDEX('Bảng Giá'!$L$2:$L$64,MATCH(TRIM('References data'!B2386),'Bảng Giá'!$K$2:$K$64,0))</f>
        <v>Vùng 1</v>
      </c>
      <c r="D2386" s="43" t="s">
        <v>2909</v>
      </c>
      <c r="E2386" t="s">
        <v>2823</v>
      </c>
      <c r="F2386" t="str">
        <f>INDEX('Bảng Giá'!$L$2:$L$64,MATCH(TRIM('References data'!E2386),'Bảng Giá'!$K$2:$K$64,0))</f>
        <v>Vùng 3</v>
      </c>
      <c r="G2386" t="str">
        <f t="shared" si="37"/>
        <v>Vùng 1-Vùng 3</v>
      </c>
      <c r="H2386" t="str">
        <f>INDEX('Bảng Giá'!$N$2:$N$46,MATCH('References data'!G2386,'Bảng Giá'!$Q$2:$Q$46,0))</f>
        <v>Liên Vùng Tỉnh</v>
      </c>
    </row>
    <row r="2387" spans="1:8" x14ac:dyDescent="0.25">
      <c r="A2387" s="12" t="s">
        <v>3086</v>
      </c>
      <c r="B2387" t="s">
        <v>2932</v>
      </c>
      <c r="C2387" s="45" t="str">
        <f>INDEX('Bảng Giá'!$L$2:$L$64,MATCH(TRIM('References data'!B2387),'Bảng Giá'!$K$2:$K$64,0))</f>
        <v>Vùng 1</v>
      </c>
      <c r="D2387" s="43" t="s">
        <v>2754</v>
      </c>
      <c r="E2387" t="s">
        <v>2639</v>
      </c>
      <c r="F2387" t="str">
        <f>INDEX('Bảng Giá'!$L$2:$L$64,MATCH(TRIM('References data'!E2387),'Bảng Giá'!$K$2:$K$64,0))</f>
        <v>Hà Nội</v>
      </c>
      <c r="G2387" t="str">
        <f t="shared" si="37"/>
        <v>Vùng 1-Hà Nội</v>
      </c>
      <c r="H2387" t="str">
        <f>INDEX('Bảng Giá'!$N$2:$N$46,MATCH('References data'!G2387,'Bảng Giá'!$Q$2:$Q$46,0))</f>
        <v>Liên Vùng</v>
      </c>
    </row>
    <row r="2388" spans="1:8" x14ac:dyDescent="0.25">
      <c r="A2388" s="12" t="s">
        <v>3031</v>
      </c>
      <c r="B2388" t="s">
        <v>2717</v>
      </c>
      <c r="C2388" s="45" t="str">
        <f>INDEX('Bảng Giá'!$L$2:$L$64,MATCH(TRIM('References data'!B2388),'Bảng Giá'!$K$2:$K$64,0))</f>
        <v>Vùng 1</v>
      </c>
      <c r="D2388" s="43" t="s">
        <v>2754</v>
      </c>
      <c r="E2388" t="s">
        <v>2639</v>
      </c>
      <c r="F2388" t="str">
        <f>INDEX('Bảng Giá'!$L$2:$L$64,MATCH(TRIM('References data'!E2388),'Bảng Giá'!$K$2:$K$64,0))</f>
        <v>Hà Nội</v>
      </c>
      <c r="G2388" t="str">
        <f t="shared" si="37"/>
        <v>Vùng 1-Hà Nội</v>
      </c>
      <c r="H2388" t="str">
        <f>INDEX('Bảng Giá'!$N$2:$N$46,MATCH('References data'!G2388,'Bảng Giá'!$Q$2:$Q$46,0))</f>
        <v>Liên Vùng</v>
      </c>
    </row>
    <row r="2389" spans="1:8" x14ac:dyDescent="0.25">
      <c r="A2389" s="12" t="s">
        <v>3007</v>
      </c>
      <c r="B2389" t="s">
        <v>2639</v>
      </c>
      <c r="C2389" s="45" t="str">
        <f>INDEX('Bảng Giá'!$L$2:$L$64,MATCH(TRIM('References data'!B2389),'Bảng Giá'!$K$2:$K$64,0))</f>
        <v>Hà Nội</v>
      </c>
      <c r="D2389" s="43" t="s">
        <v>2782</v>
      </c>
      <c r="E2389" t="s">
        <v>2648</v>
      </c>
      <c r="F2389" t="str">
        <f>INDEX('Bảng Giá'!$L$2:$L$64,MATCH(TRIM('References data'!E2389),'Bảng Giá'!$K$2:$K$64,0))</f>
        <v>Hồ Chí Minh</v>
      </c>
      <c r="G2389" t="str">
        <f t="shared" si="37"/>
        <v>Hà Nội-Hồ Chí Minh</v>
      </c>
      <c r="H2389" t="str">
        <f>INDEX('Bảng Giá'!$N$2:$N$46,MATCH('References data'!G2389,'Bảng Giá'!$Q$2:$Q$46,0))</f>
        <v>Liên Vùng đặc biệt</v>
      </c>
    </row>
    <row r="2390" spans="1:8" x14ac:dyDescent="0.25">
      <c r="A2390" s="12" t="s">
        <v>3087</v>
      </c>
      <c r="B2390" t="s">
        <v>2784</v>
      </c>
      <c r="C2390" s="45" t="str">
        <f>INDEX('Bảng Giá'!$L$2:$L$64,MATCH(TRIM('References data'!B2390),'Bảng Giá'!$K$2:$K$64,0))</f>
        <v>Vùng 2</v>
      </c>
      <c r="D2390" s="43" t="s">
        <v>2640</v>
      </c>
      <c r="E2390" t="s">
        <v>2639</v>
      </c>
      <c r="F2390" t="str">
        <f>INDEX('Bảng Giá'!$L$2:$L$64,MATCH(TRIM('References data'!E2390),'Bảng Giá'!$K$2:$K$64,0))</f>
        <v>Hà Nội</v>
      </c>
      <c r="G2390" t="str">
        <f t="shared" si="37"/>
        <v>Vùng 2-Hà Nội</v>
      </c>
      <c r="H2390" t="str">
        <f>INDEX('Bảng Giá'!$N$2:$N$46,MATCH('References data'!G2390,'Bảng Giá'!$Q$2:$Q$46,0))</f>
        <v>Liên Vùng</v>
      </c>
    </row>
    <row r="2391" spans="1:8" x14ac:dyDescent="0.25">
      <c r="A2391" s="12" t="s">
        <v>2760</v>
      </c>
      <c r="B2391" t="s">
        <v>2686</v>
      </c>
      <c r="C2391" s="45" t="str">
        <f>INDEX('Bảng Giá'!$L$2:$L$64,MATCH(TRIM('References data'!B2391),'Bảng Giá'!$K$2:$K$64,0))</f>
        <v>Vùng 1</v>
      </c>
      <c r="D2391" s="43" t="s">
        <v>2654</v>
      </c>
      <c r="E2391" t="s">
        <v>2639</v>
      </c>
      <c r="F2391" t="str">
        <f>INDEX('Bảng Giá'!$L$2:$L$64,MATCH(TRIM('References data'!E2391),'Bảng Giá'!$K$2:$K$64,0))</f>
        <v>Hà Nội</v>
      </c>
      <c r="G2391" t="str">
        <f t="shared" si="37"/>
        <v>Vùng 1-Hà Nội</v>
      </c>
      <c r="H2391" t="str">
        <f>INDEX('Bảng Giá'!$N$2:$N$46,MATCH('References data'!G2391,'Bảng Giá'!$Q$2:$Q$46,0))</f>
        <v>Liên Vùng</v>
      </c>
    </row>
    <row r="2392" spans="1:8" x14ac:dyDescent="0.25">
      <c r="A2392" s="12" t="s">
        <v>2978</v>
      </c>
      <c r="B2392" t="s">
        <v>2712</v>
      </c>
      <c r="C2392" s="45" t="str">
        <f>INDEX('Bảng Giá'!$L$2:$L$64,MATCH(TRIM('References data'!B2392),'Bảng Giá'!$K$2:$K$64,0))</f>
        <v>Vùng 1</v>
      </c>
      <c r="D2392" s="43" t="s">
        <v>2763</v>
      </c>
      <c r="E2392" t="s">
        <v>2764</v>
      </c>
      <c r="F2392" t="str">
        <f>INDEX('Bảng Giá'!$L$2:$L$64,MATCH(TRIM('References data'!E2392),'Bảng Giá'!$K$2:$K$64,0))</f>
        <v>Vùng 3</v>
      </c>
      <c r="G2392" t="str">
        <f t="shared" si="37"/>
        <v>Vùng 1-Vùng 3</v>
      </c>
      <c r="H2392" t="str">
        <f>INDEX('Bảng Giá'!$N$2:$N$46,MATCH('References data'!G2392,'Bảng Giá'!$Q$2:$Q$46,0))</f>
        <v>Liên Vùng Tỉnh</v>
      </c>
    </row>
    <row r="2393" spans="1:8" x14ac:dyDescent="0.25">
      <c r="A2393" s="12" t="s">
        <v>2761</v>
      </c>
      <c r="B2393" t="s">
        <v>2639</v>
      </c>
      <c r="C2393" s="45" t="str">
        <f>INDEX('Bảng Giá'!$L$2:$L$64,MATCH(TRIM('References data'!B2393),'Bảng Giá'!$K$2:$K$64,0))</f>
        <v>Hà Nội</v>
      </c>
      <c r="D2393" s="43" t="s">
        <v>3019</v>
      </c>
      <c r="E2393" t="s">
        <v>2648</v>
      </c>
      <c r="F2393" t="str">
        <f>INDEX('Bảng Giá'!$L$2:$L$64,MATCH(TRIM('References data'!E2393),'Bảng Giá'!$K$2:$K$64,0))</f>
        <v>Hồ Chí Minh</v>
      </c>
      <c r="G2393" t="str">
        <f t="shared" si="37"/>
        <v>Hà Nội-Hồ Chí Minh</v>
      </c>
      <c r="H2393" t="str">
        <f>INDEX('Bảng Giá'!$N$2:$N$46,MATCH('References data'!G2393,'Bảng Giá'!$Q$2:$Q$46,0))</f>
        <v>Liên Vùng đặc biệt</v>
      </c>
    </row>
    <row r="2394" spans="1:8" x14ac:dyDescent="0.25">
      <c r="A2394" s="12" t="s">
        <v>2750</v>
      </c>
      <c r="B2394" t="s">
        <v>2751</v>
      </c>
      <c r="C2394" s="45" t="str">
        <f>INDEX('Bảng Giá'!$L$2:$L$64,MATCH(TRIM('References data'!B2394),'Bảng Giá'!$K$2:$K$64,0))</f>
        <v>Vùng 2</v>
      </c>
      <c r="D2394" s="43" t="s">
        <v>2654</v>
      </c>
      <c r="E2394" t="s">
        <v>2639</v>
      </c>
      <c r="F2394" t="str">
        <f>INDEX('Bảng Giá'!$L$2:$L$64,MATCH(TRIM('References data'!E2394),'Bảng Giá'!$K$2:$K$64,0))</f>
        <v>Hà Nội</v>
      </c>
      <c r="G2394" t="str">
        <f t="shared" si="37"/>
        <v>Vùng 2-Hà Nội</v>
      </c>
      <c r="H2394" t="str">
        <f>INDEX('Bảng Giá'!$N$2:$N$46,MATCH('References data'!G2394,'Bảng Giá'!$Q$2:$Q$46,0))</f>
        <v>Liên Vùng</v>
      </c>
    </row>
    <row r="2395" spans="1:8" x14ac:dyDescent="0.25">
      <c r="A2395" s="12" t="s">
        <v>2702</v>
      </c>
      <c r="B2395" t="s">
        <v>2690</v>
      </c>
      <c r="C2395" s="45" t="str">
        <f>INDEX('Bảng Giá'!$L$2:$L$64,MATCH(TRIM('References data'!B2395),'Bảng Giá'!$K$2:$K$64,0))</f>
        <v>Vùng 1</v>
      </c>
      <c r="D2395" s="43" t="s">
        <v>2654</v>
      </c>
      <c r="E2395" t="s">
        <v>2639</v>
      </c>
      <c r="F2395" t="str">
        <f>INDEX('Bảng Giá'!$L$2:$L$64,MATCH(TRIM('References data'!E2395),'Bảng Giá'!$K$2:$K$64,0))</f>
        <v>Hà Nội</v>
      </c>
      <c r="G2395" t="str">
        <f t="shared" si="37"/>
        <v>Vùng 1-Hà Nội</v>
      </c>
      <c r="H2395" t="str">
        <f>INDEX('Bảng Giá'!$N$2:$N$46,MATCH('References data'!G2395,'Bảng Giá'!$Q$2:$Q$46,0))</f>
        <v>Liên Vùng</v>
      </c>
    </row>
    <row r="2396" spans="1:8" x14ac:dyDescent="0.25">
      <c r="A2396" s="12" t="s">
        <v>3088</v>
      </c>
      <c r="B2396" t="s">
        <v>2694</v>
      </c>
      <c r="C2396" s="45" t="str">
        <f>INDEX('Bảng Giá'!$L$2:$L$64,MATCH(TRIM('References data'!B2396),'Bảng Giá'!$K$2:$K$64,0))</f>
        <v>Vùng 3</v>
      </c>
      <c r="D2396" s="43" t="s">
        <v>2659</v>
      </c>
      <c r="E2396" t="s">
        <v>2648</v>
      </c>
      <c r="F2396" t="str">
        <f>INDEX('Bảng Giá'!$L$2:$L$64,MATCH(TRIM('References data'!E2396),'Bảng Giá'!$K$2:$K$64,0))</f>
        <v>Hồ Chí Minh</v>
      </c>
      <c r="G2396" t="str">
        <f t="shared" si="37"/>
        <v>Vùng 3-Hồ Chí Minh</v>
      </c>
      <c r="H2396" t="str">
        <f>INDEX('Bảng Giá'!$N$2:$N$46,MATCH('References data'!G2396,'Bảng Giá'!$Q$2:$Q$46,0))</f>
        <v>Liên Vùng</v>
      </c>
    </row>
    <row r="2397" spans="1:8" x14ac:dyDescent="0.25">
      <c r="A2397" s="12" t="s">
        <v>2947</v>
      </c>
      <c r="B2397" t="s">
        <v>2671</v>
      </c>
      <c r="C2397" s="45" t="str">
        <f>INDEX('Bảng Giá'!$L$2:$L$64,MATCH(TRIM('References data'!B2397),'Bảng Giá'!$K$2:$K$64,0))</f>
        <v>Vùng 2</v>
      </c>
      <c r="D2397" s="43" t="s">
        <v>3007</v>
      </c>
      <c r="E2397" t="s">
        <v>2639</v>
      </c>
      <c r="F2397" t="str">
        <f>INDEX('Bảng Giá'!$L$2:$L$64,MATCH(TRIM('References data'!E2397),'Bảng Giá'!$K$2:$K$64,0))</f>
        <v>Hà Nội</v>
      </c>
      <c r="G2397" t="str">
        <f t="shared" si="37"/>
        <v>Vùng 2-Hà Nội</v>
      </c>
      <c r="H2397" t="str">
        <f>INDEX('Bảng Giá'!$N$2:$N$46,MATCH('References data'!G2397,'Bảng Giá'!$Q$2:$Q$46,0))</f>
        <v>Liên Vùng</v>
      </c>
    </row>
    <row r="2398" spans="1:8" x14ac:dyDescent="0.25">
      <c r="A2398" s="12" t="s">
        <v>2760</v>
      </c>
      <c r="B2398" t="s">
        <v>2686</v>
      </c>
      <c r="C2398" s="45" t="str">
        <f>INDEX('Bảng Giá'!$L$2:$L$64,MATCH(TRIM('References data'!B2398),'Bảng Giá'!$K$2:$K$64,0))</f>
        <v>Vùng 1</v>
      </c>
      <c r="D2398" s="43" t="s">
        <v>3147</v>
      </c>
      <c r="E2398" t="s">
        <v>2735</v>
      </c>
      <c r="F2398" t="str">
        <f>INDEX('Bảng Giá'!$L$2:$L$64,MATCH(TRIM('References data'!E2398),'Bảng Giá'!$K$2:$K$64,0))</f>
        <v>Vùng 3</v>
      </c>
      <c r="G2398" t="str">
        <f t="shared" si="37"/>
        <v>Vùng 1-Vùng 3</v>
      </c>
      <c r="H2398" t="str">
        <f>INDEX('Bảng Giá'!$N$2:$N$46,MATCH('References data'!G2398,'Bảng Giá'!$Q$2:$Q$46,0))</f>
        <v>Liên Vùng Tỉnh</v>
      </c>
    </row>
    <row r="2399" spans="1:8" x14ac:dyDescent="0.25">
      <c r="A2399" s="12" t="s">
        <v>3089</v>
      </c>
      <c r="B2399" t="s">
        <v>3070</v>
      </c>
      <c r="C2399" s="45" t="str">
        <f>INDEX('Bảng Giá'!$L$2:$L$64,MATCH(TRIM('References data'!B2399),'Bảng Giá'!$K$2:$K$64,0))</f>
        <v>Vùng 1</v>
      </c>
      <c r="D2399" s="43" t="s">
        <v>2754</v>
      </c>
      <c r="E2399" t="s">
        <v>2639</v>
      </c>
      <c r="F2399" t="str">
        <f>INDEX('Bảng Giá'!$L$2:$L$64,MATCH(TRIM('References data'!E2399),'Bảng Giá'!$K$2:$K$64,0))</f>
        <v>Hà Nội</v>
      </c>
      <c r="G2399" t="str">
        <f t="shared" si="37"/>
        <v>Vùng 1-Hà Nội</v>
      </c>
      <c r="H2399" t="str">
        <f>INDEX('Bảng Giá'!$N$2:$N$46,MATCH('References data'!G2399,'Bảng Giá'!$Q$2:$Q$46,0))</f>
        <v>Liên Vùng</v>
      </c>
    </row>
    <row r="2400" spans="1:8" x14ac:dyDescent="0.25">
      <c r="A2400" s="12" t="s">
        <v>2685</v>
      </c>
      <c r="B2400" t="s">
        <v>2686</v>
      </c>
      <c r="C2400" s="45" t="str">
        <f>INDEX('Bảng Giá'!$L$2:$L$64,MATCH(TRIM('References data'!B2400),'Bảng Giá'!$K$2:$K$64,0))</f>
        <v>Vùng 1</v>
      </c>
      <c r="D2400" s="43" t="s">
        <v>2754</v>
      </c>
      <c r="E2400" t="s">
        <v>2639</v>
      </c>
      <c r="F2400" t="str">
        <f>INDEX('Bảng Giá'!$L$2:$L$64,MATCH(TRIM('References data'!E2400),'Bảng Giá'!$K$2:$K$64,0))</f>
        <v>Hà Nội</v>
      </c>
      <c r="G2400" t="str">
        <f t="shared" si="37"/>
        <v>Vùng 1-Hà Nội</v>
      </c>
      <c r="H2400" t="str">
        <f>INDEX('Bảng Giá'!$N$2:$N$46,MATCH('References data'!G2400,'Bảng Giá'!$Q$2:$Q$46,0))</f>
        <v>Liên Vùng</v>
      </c>
    </row>
    <row r="2401" spans="1:8" x14ac:dyDescent="0.25">
      <c r="A2401" s="12" t="s">
        <v>3090</v>
      </c>
      <c r="B2401" t="s">
        <v>2821</v>
      </c>
      <c r="C2401" s="45" t="str">
        <f>INDEX('Bảng Giá'!$L$2:$L$64,MATCH(TRIM('References data'!B2401),'Bảng Giá'!$K$2:$K$64,0))</f>
        <v>Vùng 3</v>
      </c>
      <c r="D2401" s="43" t="s">
        <v>2653</v>
      </c>
      <c r="E2401" t="s">
        <v>2648</v>
      </c>
      <c r="F2401" t="str">
        <f>INDEX('Bảng Giá'!$L$2:$L$64,MATCH(TRIM('References data'!E2401),'Bảng Giá'!$K$2:$K$64,0))</f>
        <v>Hồ Chí Minh</v>
      </c>
      <c r="G2401" t="str">
        <f t="shared" si="37"/>
        <v>Vùng 3-Hồ Chí Minh</v>
      </c>
      <c r="H2401" t="str">
        <f>INDEX('Bảng Giá'!$N$2:$N$46,MATCH('References data'!G2401,'Bảng Giá'!$Q$2:$Q$46,0))</f>
        <v>Liên Vùng</v>
      </c>
    </row>
    <row r="2402" spans="1:8" x14ac:dyDescent="0.25">
      <c r="A2402" s="12" t="s">
        <v>2936</v>
      </c>
      <c r="B2402" t="s">
        <v>2686</v>
      </c>
      <c r="C2402" s="45" t="str">
        <f>INDEX('Bảng Giá'!$L$2:$L$64,MATCH(TRIM('References data'!B2402),'Bảng Giá'!$K$2:$K$64,0))</f>
        <v>Vùng 1</v>
      </c>
      <c r="D2402" s="43" t="s">
        <v>2754</v>
      </c>
      <c r="E2402" t="s">
        <v>2639</v>
      </c>
      <c r="F2402" t="str">
        <f>INDEX('Bảng Giá'!$L$2:$L$64,MATCH(TRIM('References data'!E2402),'Bảng Giá'!$K$2:$K$64,0))</f>
        <v>Hà Nội</v>
      </c>
      <c r="G2402" t="str">
        <f t="shared" si="37"/>
        <v>Vùng 1-Hà Nội</v>
      </c>
      <c r="H2402" t="str">
        <f>INDEX('Bảng Giá'!$N$2:$N$46,MATCH('References data'!G2402,'Bảng Giá'!$Q$2:$Q$46,0))</f>
        <v>Liên Vùng</v>
      </c>
    </row>
    <row r="2403" spans="1:8" x14ac:dyDescent="0.25">
      <c r="A2403" s="12" t="s">
        <v>2776</v>
      </c>
      <c r="B2403" t="s">
        <v>2648</v>
      </c>
      <c r="C2403" s="45" t="str">
        <f>INDEX('Bảng Giá'!$L$2:$L$64,MATCH(TRIM('References data'!B2403),'Bảng Giá'!$K$2:$K$64,0))</f>
        <v>Hồ Chí Minh</v>
      </c>
      <c r="D2403" s="43" t="s">
        <v>2754</v>
      </c>
      <c r="E2403" t="s">
        <v>2639</v>
      </c>
      <c r="F2403" t="str">
        <f>INDEX('Bảng Giá'!$L$2:$L$64,MATCH(TRIM('References data'!E2403),'Bảng Giá'!$K$2:$K$64,0))</f>
        <v>Hà Nội</v>
      </c>
      <c r="G2403" t="str">
        <f t="shared" si="37"/>
        <v>Hồ Chí Minh-Hà Nội</v>
      </c>
      <c r="H2403" t="str">
        <f>INDEX('Bảng Giá'!$N$2:$N$46,MATCH('References data'!G2403,'Bảng Giá'!$Q$2:$Q$46,0))</f>
        <v>Liên Vùng đặc biệt</v>
      </c>
    </row>
    <row r="2404" spans="1:8" x14ac:dyDescent="0.25">
      <c r="A2404" s="12" t="s">
        <v>2782</v>
      </c>
      <c r="B2404" t="s">
        <v>2648</v>
      </c>
      <c r="C2404" s="45" t="str">
        <f>INDEX('Bảng Giá'!$L$2:$L$64,MATCH(TRIM('References data'!B2404),'Bảng Giá'!$K$2:$K$64,0))</f>
        <v>Hồ Chí Minh</v>
      </c>
      <c r="D2404" s="43" t="s">
        <v>2649</v>
      </c>
      <c r="E2404" t="s">
        <v>2639</v>
      </c>
      <c r="F2404" t="str">
        <f>INDEX('Bảng Giá'!$L$2:$L$64,MATCH(TRIM('References data'!E2404),'Bảng Giá'!$K$2:$K$64,0))</f>
        <v>Hà Nội</v>
      </c>
      <c r="G2404" t="str">
        <f t="shared" si="37"/>
        <v>Hồ Chí Minh-Hà Nội</v>
      </c>
      <c r="H2404" t="str">
        <f>INDEX('Bảng Giá'!$N$2:$N$46,MATCH('References data'!G2404,'Bảng Giá'!$Q$2:$Q$46,0))</f>
        <v>Liên Vùng đặc biệt</v>
      </c>
    </row>
    <row r="2405" spans="1:8" x14ac:dyDescent="0.25">
      <c r="A2405" s="12" t="s">
        <v>3091</v>
      </c>
      <c r="B2405" t="s">
        <v>2842</v>
      </c>
      <c r="C2405" s="45" t="str">
        <f>INDEX('Bảng Giá'!$L$2:$L$64,MATCH(TRIM('References data'!B2405),'Bảng Giá'!$K$2:$K$64,0))</f>
        <v>Vùng 3</v>
      </c>
      <c r="D2405" s="43" t="s">
        <v>2931</v>
      </c>
      <c r="E2405" t="s">
        <v>2932</v>
      </c>
      <c r="F2405" t="str">
        <f>INDEX('Bảng Giá'!$L$2:$L$64,MATCH(TRIM('References data'!E2405),'Bảng Giá'!$K$2:$K$64,0))</f>
        <v>Vùng 1</v>
      </c>
      <c r="G2405" t="str">
        <f t="shared" si="37"/>
        <v>Vùng 3-Vùng 1</v>
      </c>
      <c r="H2405" t="str">
        <f>INDEX('Bảng Giá'!$N$2:$N$46,MATCH('References data'!G2405,'Bảng Giá'!$Q$2:$Q$46,0))</f>
        <v>Liên Vùng Tỉnh</v>
      </c>
    </row>
    <row r="2406" spans="1:8" x14ac:dyDescent="0.25">
      <c r="A2406" s="12" t="s">
        <v>3092</v>
      </c>
      <c r="B2406" t="s">
        <v>2787</v>
      </c>
      <c r="C2406" s="45" t="str">
        <f>INDEX('Bảng Giá'!$L$2:$L$64,MATCH(TRIM('References data'!B2406),'Bảng Giá'!$K$2:$K$64,0))</f>
        <v>Vùng 1</v>
      </c>
      <c r="D2406" s="43" t="s">
        <v>3007</v>
      </c>
      <c r="E2406" t="s">
        <v>2639</v>
      </c>
      <c r="F2406" t="str">
        <f>INDEX('Bảng Giá'!$L$2:$L$64,MATCH(TRIM('References data'!E2406),'Bảng Giá'!$K$2:$K$64,0))</f>
        <v>Hà Nội</v>
      </c>
      <c r="G2406" t="str">
        <f t="shared" si="37"/>
        <v>Vùng 1-Hà Nội</v>
      </c>
      <c r="H2406" t="str">
        <f>INDEX('Bảng Giá'!$N$2:$N$46,MATCH('References data'!G2406,'Bảng Giá'!$Q$2:$Q$46,0))</f>
        <v>Liên Vùng</v>
      </c>
    </row>
    <row r="2407" spans="1:8" x14ac:dyDescent="0.25">
      <c r="A2407" s="12" t="s">
        <v>2773</v>
      </c>
      <c r="B2407" t="s">
        <v>2756</v>
      </c>
      <c r="C2407" s="45" t="str">
        <f>INDEX('Bảng Giá'!$L$2:$L$64,MATCH(TRIM('References data'!B2407),'Bảng Giá'!$K$2:$K$64,0))</f>
        <v>Đà Nẵng</v>
      </c>
      <c r="D2407" s="43" t="s">
        <v>3018</v>
      </c>
      <c r="E2407" t="s">
        <v>2648</v>
      </c>
      <c r="F2407" t="str">
        <f>INDEX('Bảng Giá'!$L$2:$L$64,MATCH(TRIM('References data'!E2407),'Bảng Giá'!$K$2:$K$64,0))</f>
        <v>Hồ Chí Minh</v>
      </c>
      <c r="G2407" t="str">
        <f t="shared" si="37"/>
        <v>Đà Nẵng-Hồ Chí Minh</v>
      </c>
      <c r="H2407" t="str">
        <f>INDEX('Bảng Giá'!$N$2:$N$46,MATCH('References data'!G2407,'Bảng Giá'!$Q$2:$Q$46,0))</f>
        <v>Liên Vùng đặc biệt</v>
      </c>
    </row>
    <row r="2408" spans="1:8" x14ac:dyDescent="0.25">
      <c r="A2408" s="12" t="s">
        <v>3013</v>
      </c>
      <c r="B2408" t="s">
        <v>2648</v>
      </c>
      <c r="C2408" s="45" t="str">
        <f>INDEX('Bảng Giá'!$L$2:$L$64,MATCH(TRIM('References data'!B2408),'Bảng Giá'!$K$2:$K$64,0))</f>
        <v>Hồ Chí Minh</v>
      </c>
      <c r="D2408" s="43" t="s">
        <v>2654</v>
      </c>
      <c r="E2408" t="s">
        <v>2639</v>
      </c>
      <c r="F2408" t="str">
        <f>INDEX('Bảng Giá'!$L$2:$L$64,MATCH(TRIM('References data'!E2408),'Bảng Giá'!$K$2:$K$64,0))</f>
        <v>Hà Nội</v>
      </c>
      <c r="G2408" t="str">
        <f t="shared" si="37"/>
        <v>Hồ Chí Minh-Hà Nội</v>
      </c>
      <c r="H2408" t="str">
        <f>INDEX('Bảng Giá'!$N$2:$N$46,MATCH('References data'!G2408,'Bảng Giá'!$Q$2:$Q$46,0))</f>
        <v>Liên Vùng đặc biệt</v>
      </c>
    </row>
    <row r="2409" spans="1:8" x14ac:dyDescent="0.25">
      <c r="A2409" s="12" t="s">
        <v>3012</v>
      </c>
      <c r="B2409" t="s">
        <v>2648</v>
      </c>
      <c r="C2409" s="45" t="str">
        <f>INDEX('Bảng Giá'!$L$2:$L$64,MATCH(TRIM('References data'!B2409),'Bảng Giá'!$K$2:$K$64,0))</f>
        <v>Hồ Chí Minh</v>
      </c>
      <c r="D2409" s="43" t="s">
        <v>2700</v>
      </c>
      <c r="E2409" t="s">
        <v>2639</v>
      </c>
      <c r="F2409" t="str">
        <f>INDEX('Bảng Giá'!$L$2:$L$64,MATCH(TRIM('References data'!E2409),'Bảng Giá'!$K$2:$K$64,0))</f>
        <v>Hà Nội</v>
      </c>
      <c r="G2409" t="str">
        <f t="shared" si="37"/>
        <v>Hồ Chí Minh-Hà Nội</v>
      </c>
      <c r="H2409" t="str">
        <f>INDEX('Bảng Giá'!$N$2:$N$46,MATCH('References data'!G2409,'Bảng Giá'!$Q$2:$Q$46,0))</f>
        <v>Liên Vùng đặc biệt</v>
      </c>
    </row>
    <row r="2410" spans="1:8" x14ac:dyDescent="0.25">
      <c r="A2410" s="12" t="s">
        <v>2757</v>
      </c>
      <c r="B2410" t="s">
        <v>2756</v>
      </c>
      <c r="C2410" s="45" t="str">
        <f>INDEX('Bảng Giá'!$L$2:$L$64,MATCH(TRIM('References data'!B2410),'Bảng Giá'!$K$2:$K$64,0))</f>
        <v>Đà Nẵng</v>
      </c>
      <c r="D2410" s="43" t="s">
        <v>2993</v>
      </c>
      <c r="E2410" t="s">
        <v>2639</v>
      </c>
      <c r="F2410" t="str">
        <f>INDEX('Bảng Giá'!$L$2:$L$64,MATCH(TRIM('References data'!E2410),'Bảng Giá'!$K$2:$K$64,0))</f>
        <v>Hà Nội</v>
      </c>
      <c r="G2410" t="str">
        <f t="shared" si="37"/>
        <v>Đà Nẵng-Hà Nội</v>
      </c>
      <c r="H2410" t="str">
        <f>INDEX('Bảng Giá'!$N$2:$N$46,MATCH('References data'!G2410,'Bảng Giá'!$Q$2:$Q$46,0))</f>
        <v>Liên Vùng đặc biệt</v>
      </c>
    </row>
    <row r="2411" spans="1:8" x14ac:dyDescent="0.25">
      <c r="A2411" s="12" t="s">
        <v>3013</v>
      </c>
      <c r="B2411" t="s">
        <v>2648</v>
      </c>
      <c r="C2411" s="45" t="str">
        <f>INDEX('Bảng Giá'!$L$2:$L$64,MATCH(TRIM('References data'!B2411),'Bảng Giá'!$K$2:$K$64,0))</f>
        <v>Hồ Chí Minh</v>
      </c>
      <c r="D2411" s="43" t="s">
        <v>2765</v>
      </c>
      <c r="E2411" t="s">
        <v>2658</v>
      </c>
      <c r="F2411" t="str">
        <f>INDEX('Bảng Giá'!$L$2:$L$64,MATCH(TRIM('References data'!E2411),'Bảng Giá'!$K$2:$K$64,0))</f>
        <v>Vùng 3</v>
      </c>
      <c r="G2411" t="str">
        <f t="shared" si="37"/>
        <v>Hồ Chí Minh-Vùng 3</v>
      </c>
      <c r="H2411" t="str">
        <f>INDEX('Bảng Giá'!$N$2:$N$46,MATCH('References data'!G2411,'Bảng Giá'!$Q$2:$Q$46,0))</f>
        <v>Liên Vùng</v>
      </c>
    </row>
    <row r="2412" spans="1:8" x14ac:dyDescent="0.25">
      <c r="A2412" s="12" t="s">
        <v>3093</v>
      </c>
      <c r="B2412" t="s">
        <v>2667</v>
      </c>
      <c r="C2412" s="45" t="str">
        <f>INDEX('Bảng Giá'!$L$2:$L$64,MATCH(TRIM('References data'!B2412),'Bảng Giá'!$K$2:$K$64,0))</f>
        <v>Vùng 1</v>
      </c>
      <c r="D2412" s="43" t="s">
        <v>3003</v>
      </c>
      <c r="E2412" t="s">
        <v>2639</v>
      </c>
      <c r="F2412" t="str">
        <f>INDEX('Bảng Giá'!$L$2:$L$64,MATCH(TRIM('References data'!E2412),'Bảng Giá'!$K$2:$K$64,0))</f>
        <v>Hà Nội</v>
      </c>
      <c r="G2412" t="str">
        <f t="shared" si="37"/>
        <v>Vùng 1-Hà Nội</v>
      </c>
      <c r="H2412" t="str">
        <f>INDEX('Bảng Giá'!$N$2:$N$46,MATCH('References data'!G2412,'Bảng Giá'!$Q$2:$Q$46,0))</f>
        <v>Liên Vùng</v>
      </c>
    </row>
    <row r="2413" spans="1:8" x14ac:dyDescent="0.25">
      <c r="A2413" s="12" t="s">
        <v>2725</v>
      </c>
      <c r="B2413" t="s">
        <v>2656</v>
      </c>
      <c r="C2413" s="45" t="str">
        <f>INDEX('Bảng Giá'!$L$2:$L$64,MATCH(TRIM('References data'!B2413),'Bảng Giá'!$K$2:$K$64,0))</f>
        <v>Vùng 1</v>
      </c>
      <c r="D2413" s="43" t="s">
        <v>2761</v>
      </c>
      <c r="E2413" t="s">
        <v>2639</v>
      </c>
      <c r="F2413" t="str">
        <f>INDEX('Bảng Giá'!$L$2:$L$64,MATCH(TRIM('References data'!E2413),'Bảng Giá'!$K$2:$K$64,0))</f>
        <v>Hà Nội</v>
      </c>
      <c r="G2413" t="str">
        <f t="shared" si="37"/>
        <v>Vùng 1-Hà Nội</v>
      </c>
      <c r="H2413" t="str">
        <f>INDEX('Bảng Giá'!$N$2:$N$46,MATCH('References data'!G2413,'Bảng Giá'!$Q$2:$Q$46,0))</f>
        <v>Liên Vùng</v>
      </c>
    </row>
    <row r="2414" spans="1:8" x14ac:dyDescent="0.25">
      <c r="A2414" s="12" t="s">
        <v>2679</v>
      </c>
      <c r="B2414" t="s">
        <v>2680</v>
      </c>
      <c r="C2414" s="45" t="str">
        <f>INDEX('Bảng Giá'!$L$2:$L$64,MATCH(TRIM('References data'!B2414),'Bảng Giá'!$K$2:$K$64,0))</f>
        <v>Vùng 1</v>
      </c>
      <c r="D2414" s="43" t="s">
        <v>3003</v>
      </c>
      <c r="E2414" t="s">
        <v>2639</v>
      </c>
      <c r="F2414" t="str">
        <f>INDEX('Bảng Giá'!$L$2:$L$64,MATCH(TRIM('References data'!E2414),'Bảng Giá'!$K$2:$K$64,0))</f>
        <v>Hà Nội</v>
      </c>
      <c r="G2414" t="str">
        <f t="shared" si="37"/>
        <v>Vùng 1-Hà Nội</v>
      </c>
      <c r="H2414" t="str">
        <f>INDEX('Bảng Giá'!$N$2:$N$46,MATCH('References data'!G2414,'Bảng Giá'!$Q$2:$Q$46,0))</f>
        <v>Liên Vùng</v>
      </c>
    </row>
    <row r="2415" spans="1:8" x14ac:dyDescent="0.25">
      <c r="A2415" s="12" t="s">
        <v>3094</v>
      </c>
      <c r="B2415" t="s">
        <v>2847</v>
      </c>
      <c r="C2415" s="45" t="str">
        <f>INDEX('Bảng Giá'!$L$2:$L$64,MATCH(TRIM('References data'!B2415),'Bảng Giá'!$K$2:$K$64,0))</f>
        <v>Vùng 3</v>
      </c>
      <c r="D2415" s="43" t="s">
        <v>3017</v>
      </c>
      <c r="E2415" t="s">
        <v>2648</v>
      </c>
      <c r="F2415" t="str">
        <f>INDEX('Bảng Giá'!$L$2:$L$64,MATCH(TRIM('References data'!E2415),'Bảng Giá'!$K$2:$K$64,0))</f>
        <v>Hồ Chí Minh</v>
      </c>
      <c r="G2415" t="str">
        <f t="shared" si="37"/>
        <v>Vùng 3-Hồ Chí Minh</v>
      </c>
      <c r="H2415" t="str">
        <f>INDEX('Bảng Giá'!$N$2:$N$46,MATCH('References data'!G2415,'Bảng Giá'!$Q$2:$Q$46,0))</f>
        <v>Liên Vùng</v>
      </c>
    </row>
    <row r="2416" spans="1:8" x14ac:dyDescent="0.25">
      <c r="A2416" s="12" t="s">
        <v>2679</v>
      </c>
      <c r="B2416" t="s">
        <v>2680</v>
      </c>
      <c r="C2416" s="45" t="str">
        <f>INDEX('Bảng Giá'!$L$2:$L$64,MATCH(TRIM('References data'!B2416),'Bảng Giá'!$K$2:$K$64,0))</f>
        <v>Vùng 1</v>
      </c>
      <c r="D2416" s="43" t="s">
        <v>2996</v>
      </c>
      <c r="E2416" t="s">
        <v>2639</v>
      </c>
      <c r="F2416" t="str">
        <f>INDEX('Bảng Giá'!$L$2:$L$64,MATCH(TRIM('References data'!E2416),'Bảng Giá'!$K$2:$K$64,0))</f>
        <v>Hà Nội</v>
      </c>
      <c r="G2416" t="str">
        <f t="shared" si="37"/>
        <v>Vùng 1-Hà Nội</v>
      </c>
      <c r="H2416" t="str">
        <f>INDEX('Bảng Giá'!$N$2:$N$46,MATCH('References data'!G2416,'Bảng Giá'!$Q$2:$Q$46,0))</f>
        <v>Liên Vùng</v>
      </c>
    </row>
    <row r="2417" spans="1:8" x14ac:dyDescent="0.25">
      <c r="A2417" s="12" t="s">
        <v>2982</v>
      </c>
      <c r="B2417" t="s">
        <v>2748</v>
      </c>
      <c r="C2417" s="45" t="str">
        <f>INDEX('Bảng Giá'!$L$2:$L$64,MATCH(TRIM('References data'!B2417),'Bảng Giá'!$K$2:$K$64,0))</f>
        <v>Vùng 1</v>
      </c>
      <c r="D2417" s="43" t="s">
        <v>2654</v>
      </c>
      <c r="E2417" t="s">
        <v>2639</v>
      </c>
      <c r="F2417" t="str">
        <f>INDEX('Bảng Giá'!$L$2:$L$64,MATCH(TRIM('References data'!E2417),'Bảng Giá'!$K$2:$K$64,0))</f>
        <v>Hà Nội</v>
      </c>
      <c r="G2417" t="str">
        <f t="shared" si="37"/>
        <v>Vùng 1-Hà Nội</v>
      </c>
      <c r="H2417" t="str">
        <f>INDEX('Bảng Giá'!$N$2:$N$46,MATCH('References data'!G2417,'Bảng Giá'!$Q$2:$Q$46,0))</f>
        <v>Liên Vùng</v>
      </c>
    </row>
    <row r="2418" spans="1:8" x14ac:dyDescent="0.25">
      <c r="A2418" s="12" t="s">
        <v>2780</v>
      </c>
      <c r="B2418" t="s">
        <v>2651</v>
      </c>
      <c r="C2418" s="45" t="str">
        <f>INDEX('Bảng Giá'!$L$2:$L$64,MATCH(TRIM('References data'!B2418),'Bảng Giá'!$K$2:$K$64,0))</f>
        <v>Vùng 2</v>
      </c>
      <c r="D2418" s="43" t="s">
        <v>3000</v>
      </c>
      <c r="E2418" t="s">
        <v>2639</v>
      </c>
      <c r="F2418" t="str">
        <f>INDEX('Bảng Giá'!$L$2:$L$64,MATCH(TRIM('References data'!E2418),'Bảng Giá'!$K$2:$K$64,0))</f>
        <v>Hà Nội</v>
      </c>
      <c r="G2418" t="str">
        <f t="shared" si="37"/>
        <v>Vùng 2-Hà Nội</v>
      </c>
      <c r="H2418" t="str">
        <f>INDEX('Bảng Giá'!$N$2:$N$46,MATCH('References data'!G2418,'Bảng Giá'!$Q$2:$Q$46,0))</f>
        <v>Liên Vùng</v>
      </c>
    </row>
    <row r="2419" spans="1:8" x14ac:dyDescent="0.25">
      <c r="A2419" s="12" t="s">
        <v>2691</v>
      </c>
      <c r="B2419" t="s">
        <v>2663</v>
      </c>
      <c r="C2419" s="45" t="str">
        <f>INDEX('Bảng Giá'!$L$2:$L$64,MATCH(TRIM('References data'!B2419),'Bảng Giá'!$K$2:$K$64,0))</f>
        <v>Vùng 3</v>
      </c>
      <c r="D2419" s="43" t="s">
        <v>2730</v>
      </c>
      <c r="E2419" t="s">
        <v>2648</v>
      </c>
      <c r="F2419" t="str">
        <f>INDEX('Bảng Giá'!$L$2:$L$64,MATCH(TRIM('References data'!E2419),'Bảng Giá'!$K$2:$K$64,0))</f>
        <v>Hồ Chí Minh</v>
      </c>
      <c r="G2419" t="str">
        <f t="shared" si="37"/>
        <v>Vùng 3-Hồ Chí Minh</v>
      </c>
      <c r="H2419" t="str">
        <f>INDEX('Bảng Giá'!$N$2:$N$46,MATCH('References data'!G2419,'Bảng Giá'!$Q$2:$Q$46,0))</f>
        <v>Liên Vùng</v>
      </c>
    </row>
    <row r="2420" spans="1:8" x14ac:dyDescent="0.25">
      <c r="A2420" s="12" t="s">
        <v>2679</v>
      </c>
      <c r="B2420" t="s">
        <v>2680</v>
      </c>
      <c r="C2420" s="45" t="str">
        <f>INDEX('Bảng Giá'!$L$2:$L$64,MATCH(TRIM('References data'!B2420),'Bảng Giá'!$K$2:$K$64,0))</f>
        <v>Vùng 1</v>
      </c>
      <c r="D2420" s="43" t="s">
        <v>2993</v>
      </c>
      <c r="E2420" t="s">
        <v>2639</v>
      </c>
      <c r="F2420" t="str">
        <f>INDEX('Bảng Giá'!$L$2:$L$64,MATCH(TRIM('References data'!E2420),'Bảng Giá'!$K$2:$K$64,0))</f>
        <v>Hà Nội</v>
      </c>
      <c r="G2420" t="str">
        <f t="shared" si="37"/>
        <v>Vùng 1-Hà Nội</v>
      </c>
      <c r="H2420" t="str">
        <f>INDEX('Bảng Giá'!$N$2:$N$46,MATCH('References data'!G2420,'Bảng Giá'!$Q$2:$Q$46,0))</f>
        <v>Liên Vùng</v>
      </c>
    </row>
    <row r="2421" spans="1:8" x14ac:dyDescent="0.25">
      <c r="A2421" s="12" t="s">
        <v>3016</v>
      </c>
      <c r="B2421" t="s">
        <v>2648</v>
      </c>
      <c r="C2421" s="45" t="str">
        <f>INDEX('Bảng Giá'!$L$2:$L$64,MATCH(TRIM('References data'!B2421),'Bảng Giá'!$K$2:$K$64,0))</f>
        <v>Hồ Chí Minh</v>
      </c>
      <c r="D2421" s="43" t="s">
        <v>2640</v>
      </c>
      <c r="E2421" t="s">
        <v>2639</v>
      </c>
      <c r="F2421" t="str">
        <f>INDEX('Bảng Giá'!$L$2:$L$64,MATCH(TRIM('References data'!E2421),'Bảng Giá'!$K$2:$K$64,0))</f>
        <v>Hà Nội</v>
      </c>
      <c r="G2421" t="str">
        <f t="shared" si="37"/>
        <v>Hồ Chí Minh-Hà Nội</v>
      </c>
      <c r="H2421" t="str">
        <f>INDEX('Bảng Giá'!$N$2:$N$46,MATCH('References data'!G2421,'Bảng Giá'!$Q$2:$Q$46,0))</f>
        <v>Liên Vùng đặc biệt</v>
      </c>
    </row>
    <row r="2422" spans="1:8" x14ac:dyDescent="0.25">
      <c r="A2422" s="12" t="s">
        <v>2936</v>
      </c>
      <c r="B2422" t="s">
        <v>2686</v>
      </c>
      <c r="C2422" s="45" t="str">
        <f>INDEX('Bảng Giá'!$L$2:$L$64,MATCH(TRIM('References data'!B2422),'Bảng Giá'!$K$2:$K$64,0))</f>
        <v>Vùng 1</v>
      </c>
      <c r="D2422" s="43" t="s">
        <v>2895</v>
      </c>
      <c r="E2422" t="s">
        <v>2714</v>
      </c>
      <c r="F2422" t="str">
        <f>INDEX('Bảng Giá'!$L$2:$L$64,MATCH(TRIM('References data'!E2422),'Bảng Giá'!$K$2:$K$64,0))</f>
        <v>Vùng 3</v>
      </c>
      <c r="G2422" t="str">
        <f t="shared" si="37"/>
        <v>Vùng 1-Vùng 3</v>
      </c>
      <c r="H2422" t="str">
        <f>INDEX('Bảng Giá'!$N$2:$N$46,MATCH('References data'!G2422,'Bảng Giá'!$Q$2:$Q$46,0))</f>
        <v>Liên Vùng Tỉnh</v>
      </c>
    </row>
    <row r="2423" spans="1:8" x14ac:dyDescent="0.25">
      <c r="A2423" s="12" t="s">
        <v>2885</v>
      </c>
      <c r="B2423" t="s">
        <v>2663</v>
      </c>
      <c r="C2423" s="45" t="str">
        <f>INDEX('Bảng Giá'!$L$2:$L$64,MATCH(TRIM('References data'!B2423),'Bảng Giá'!$K$2:$K$64,0))</f>
        <v>Vùng 3</v>
      </c>
      <c r="D2423" s="43" t="s">
        <v>2936</v>
      </c>
      <c r="E2423" t="s">
        <v>2686</v>
      </c>
      <c r="F2423" t="str">
        <f>INDEX('Bảng Giá'!$L$2:$L$64,MATCH(TRIM('References data'!E2423),'Bảng Giá'!$K$2:$K$64,0))</f>
        <v>Vùng 1</v>
      </c>
      <c r="G2423" t="str">
        <f t="shared" si="37"/>
        <v>Vùng 3-Vùng 1</v>
      </c>
      <c r="H2423" t="str">
        <f>INDEX('Bảng Giá'!$N$2:$N$46,MATCH('References data'!G2423,'Bảng Giá'!$Q$2:$Q$46,0))</f>
        <v>Liên Vùng Tỉnh</v>
      </c>
    </row>
    <row r="2424" spans="1:8" x14ac:dyDescent="0.25">
      <c r="A2424" s="12" t="s">
        <v>2718</v>
      </c>
      <c r="B2424" t="s">
        <v>2684</v>
      </c>
      <c r="C2424" s="45" t="str">
        <f>INDEX('Bảng Giá'!$L$2:$L$64,MATCH(TRIM('References data'!B2424),'Bảng Giá'!$K$2:$K$64,0))</f>
        <v>Vùng 1</v>
      </c>
      <c r="D2424" s="43" t="s">
        <v>2763</v>
      </c>
      <c r="E2424" t="s">
        <v>2764</v>
      </c>
      <c r="F2424" t="str">
        <f>INDEX('Bảng Giá'!$L$2:$L$64,MATCH(TRIM('References data'!E2424),'Bảng Giá'!$K$2:$K$64,0))</f>
        <v>Vùng 3</v>
      </c>
      <c r="G2424" t="str">
        <f t="shared" si="37"/>
        <v>Vùng 1-Vùng 3</v>
      </c>
      <c r="H2424" t="str">
        <f>INDEX('Bảng Giá'!$N$2:$N$46,MATCH('References data'!G2424,'Bảng Giá'!$Q$2:$Q$46,0))</f>
        <v>Liên Vùng Tỉnh</v>
      </c>
    </row>
    <row r="2425" spans="1:8" x14ac:dyDescent="0.25">
      <c r="A2425" s="12" t="s">
        <v>2767</v>
      </c>
      <c r="B2425" t="s">
        <v>2768</v>
      </c>
      <c r="C2425" s="45" t="str">
        <f>INDEX('Bảng Giá'!$L$2:$L$64,MATCH(TRIM('References data'!B2425),'Bảng Giá'!$K$2:$K$64,0))</f>
        <v>Vùng 1</v>
      </c>
      <c r="D2425" s="43" t="s">
        <v>2833</v>
      </c>
      <c r="E2425" t="s">
        <v>2834</v>
      </c>
      <c r="F2425" t="str">
        <f>INDEX('Bảng Giá'!$L$2:$L$64,MATCH(TRIM('References data'!E2425),'Bảng Giá'!$K$2:$K$64,0))</f>
        <v>Vùng 3</v>
      </c>
      <c r="G2425" t="str">
        <f t="shared" si="37"/>
        <v>Vùng 1-Vùng 3</v>
      </c>
      <c r="H2425" t="str">
        <f>INDEX('Bảng Giá'!$N$2:$N$46,MATCH('References data'!G2425,'Bảng Giá'!$Q$2:$Q$46,0))</f>
        <v>Liên Vùng Tỉnh</v>
      </c>
    </row>
    <row r="2426" spans="1:8" x14ac:dyDescent="0.25">
      <c r="A2426" s="12" t="s">
        <v>2936</v>
      </c>
      <c r="B2426" t="s">
        <v>2686</v>
      </c>
      <c r="C2426" s="45" t="str">
        <f>INDEX('Bảng Giá'!$L$2:$L$64,MATCH(TRIM('References data'!B2426),'Bảng Giá'!$K$2:$K$64,0))</f>
        <v>Vùng 1</v>
      </c>
      <c r="D2426" s="43" t="s">
        <v>2724</v>
      </c>
      <c r="E2426" t="s">
        <v>2639</v>
      </c>
      <c r="F2426" t="str">
        <f>INDEX('Bảng Giá'!$L$2:$L$64,MATCH(TRIM('References data'!E2426),'Bảng Giá'!$K$2:$K$64,0))</f>
        <v>Hà Nội</v>
      </c>
      <c r="G2426" t="str">
        <f t="shared" si="37"/>
        <v>Vùng 1-Hà Nội</v>
      </c>
      <c r="H2426" t="str">
        <f>INDEX('Bảng Giá'!$N$2:$N$46,MATCH('References data'!G2426,'Bảng Giá'!$Q$2:$Q$46,0))</f>
        <v>Liên Vùng</v>
      </c>
    </row>
    <row r="2427" spans="1:8" x14ac:dyDescent="0.25">
      <c r="A2427" s="12" t="s">
        <v>2718</v>
      </c>
      <c r="B2427" t="s">
        <v>2684</v>
      </c>
      <c r="C2427" s="45" t="str">
        <f>INDEX('Bảng Giá'!$L$2:$L$64,MATCH(TRIM('References data'!B2427),'Bảng Giá'!$K$2:$K$64,0))</f>
        <v>Vùng 1</v>
      </c>
      <c r="D2427" s="43" t="s">
        <v>2897</v>
      </c>
      <c r="E2427" t="s">
        <v>2828</v>
      </c>
      <c r="F2427" t="str">
        <f>INDEX('Bảng Giá'!$L$2:$L$64,MATCH(TRIM('References data'!E2427),'Bảng Giá'!$K$2:$K$64,0))</f>
        <v>Vùng 3</v>
      </c>
      <c r="G2427" t="str">
        <f t="shared" si="37"/>
        <v>Vùng 1-Vùng 3</v>
      </c>
      <c r="H2427" t="str">
        <f>INDEX('Bảng Giá'!$N$2:$N$46,MATCH('References data'!G2427,'Bảng Giá'!$Q$2:$Q$46,0))</f>
        <v>Liên Vùng Tỉnh</v>
      </c>
    </row>
    <row r="2428" spans="1:8" x14ac:dyDescent="0.25">
      <c r="A2428" s="12" t="s">
        <v>3016</v>
      </c>
      <c r="B2428" t="s">
        <v>2648</v>
      </c>
      <c r="C2428" s="45" t="str">
        <f>INDEX('Bảng Giá'!$L$2:$L$64,MATCH(TRIM('References data'!B2428),'Bảng Giá'!$K$2:$K$64,0))</f>
        <v>Hồ Chí Minh</v>
      </c>
      <c r="D2428" s="43" t="s">
        <v>2654</v>
      </c>
      <c r="E2428" t="s">
        <v>2639</v>
      </c>
      <c r="F2428" t="str">
        <f>INDEX('Bảng Giá'!$L$2:$L$64,MATCH(TRIM('References data'!E2428),'Bảng Giá'!$K$2:$K$64,0))</f>
        <v>Hà Nội</v>
      </c>
      <c r="G2428" t="str">
        <f t="shared" si="37"/>
        <v>Hồ Chí Minh-Hà Nội</v>
      </c>
      <c r="H2428" t="str">
        <f>INDEX('Bảng Giá'!$N$2:$N$46,MATCH('References data'!G2428,'Bảng Giá'!$Q$2:$Q$46,0))</f>
        <v>Liên Vùng đặc biệt</v>
      </c>
    </row>
    <row r="2429" spans="1:8" x14ac:dyDescent="0.25">
      <c r="A2429" s="12" t="s">
        <v>3018</v>
      </c>
      <c r="B2429" t="s">
        <v>2648</v>
      </c>
      <c r="C2429" s="45" t="str">
        <f>INDEX('Bảng Giá'!$L$2:$L$64,MATCH(TRIM('References data'!B2429),'Bảng Giá'!$K$2:$K$64,0))</f>
        <v>Hồ Chí Minh</v>
      </c>
      <c r="D2429" s="43" t="s">
        <v>2769</v>
      </c>
      <c r="E2429" t="s">
        <v>2663</v>
      </c>
      <c r="F2429" t="str">
        <f>INDEX('Bảng Giá'!$L$2:$L$64,MATCH(TRIM('References data'!E2429),'Bảng Giá'!$K$2:$K$64,0))</f>
        <v>Vùng 3</v>
      </c>
      <c r="G2429" t="str">
        <f t="shared" si="37"/>
        <v>Hồ Chí Minh-Vùng 3</v>
      </c>
      <c r="H2429" t="str">
        <f>INDEX('Bảng Giá'!$N$2:$N$46,MATCH('References data'!G2429,'Bảng Giá'!$Q$2:$Q$46,0))</f>
        <v>Liên Vùng</v>
      </c>
    </row>
    <row r="2430" spans="1:8" x14ac:dyDescent="0.25">
      <c r="A2430" s="12" t="s">
        <v>3074</v>
      </c>
      <c r="B2430" t="s">
        <v>2935</v>
      </c>
      <c r="C2430" s="45" t="str">
        <f>INDEX('Bảng Giá'!$L$2:$L$64,MATCH(TRIM('References data'!B2430),'Bảng Giá'!$K$2:$K$64,0))</f>
        <v>Vùng 1</v>
      </c>
      <c r="D2430" s="43" t="s">
        <v>2873</v>
      </c>
      <c r="E2430" t="s">
        <v>2764</v>
      </c>
      <c r="F2430" t="str">
        <f>INDEX('Bảng Giá'!$L$2:$L$64,MATCH(TRIM('References data'!E2430),'Bảng Giá'!$K$2:$K$64,0))</f>
        <v>Vùng 3</v>
      </c>
      <c r="G2430" t="str">
        <f t="shared" si="37"/>
        <v>Vùng 1-Vùng 3</v>
      </c>
      <c r="H2430" t="str">
        <f>INDEX('Bảng Giá'!$N$2:$N$46,MATCH('References data'!G2430,'Bảng Giá'!$Q$2:$Q$46,0))</f>
        <v>Liên Vùng Tỉnh</v>
      </c>
    </row>
    <row r="2431" spans="1:8" x14ac:dyDescent="0.25">
      <c r="A2431" s="12" t="s">
        <v>2776</v>
      </c>
      <c r="B2431" t="s">
        <v>2648</v>
      </c>
      <c r="C2431" s="45" t="str">
        <f>INDEX('Bảng Giá'!$L$2:$L$64,MATCH(TRIM('References data'!B2431),'Bảng Giá'!$K$2:$K$64,0))</f>
        <v>Hồ Chí Minh</v>
      </c>
      <c r="D2431" s="43" t="s">
        <v>2638</v>
      </c>
      <c r="E2431" t="s">
        <v>2639</v>
      </c>
      <c r="F2431" t="str">
        <f>INDEX('Bảng Giá'!$L$2:$L$64,MATCH(TRIM('References data'!E2431),'Bảng Giá'!$K$2:$K$64,0))</f>
        <v>Hà Nội</v>
      </c>
      <c r="G2431" t="str">
        <f t="shared" si="37"/>
        <v>Hồ Chí Minh-Hà Nội</v>
      </c>
      <c r="H2431" t="str">
        <f>INDEX('Bảng Giá'!$N$2:$N$46,MATCH('References data'!G2431,'Bảng Giá'!$Q$2:$Q$46,0))</f>
        <v>Liên Vùng đặc biệt</v>
      </c>
    </row>
    <row r="2432" spans="1:8" x14ac:dyDescent="0.25">
      <c r="A2432" s="12" t="s">
        <v>2776</v>
      </c>
      <c r="B2432" t="s">
        <v>2648</v>
      </c>
      <c r="C2432" s="45" t="str">
        <f>INDEX('Bảng Giá'!$L$2:$L$64,MATCH(TRIM('References data'!B2432),'Bảng Giá'!$K$2:$K$64,0))</f>
        <v>Hồ Chí Minh</v>
      </c>
      <c r="D2432" s="43" t="s">
        <v>2754</v>
      </c>
      <c r="E2432" t="s">
        <v>2639</v>
      </c>
      <c r="F2432" t="str">
        <f>INDEX('Bảng Giá'!$L$2:$L$64,MATCH(TRIM('References data'!E2432),'Bảng Giá'!$K$2:$K$64,0))</f>
        <v>Hà Nội</v>
      </c>
      <c r="G2432" t="str">
        <f t="shared" si="37"/>
        <v>Hồ Chí Minh-Hà Nội</v>
      </c>
      <c r="H2432" t="str">
        <f>INDEX('Bảng Giá'!$N$2:$N$46,MATCH('References data'!G2432,'Bảng Giá'!$Q$2:$Q$46,0))</f>
        <v>Liên Vùng đặc biệt</v>
      </c>
    </row>
    <row r="2433" spans="1:8" x14ac:dyDescent="0.25">
      <c r="A2433" s="12" t="s">
        <v>3069</v>
      </c>
      <c r="B2433" t="s">
        <v>3070</v>
      </c>
      <c r="C2433" s="45" t="str">
        <f>INDEX('Bảng Giá'!$L$2:$L$64,MATCH(TRIM('References data'!B2433),'Bảng Giá'!$K$2:$K$64,0))</f>
        <v>Vùng 1</v>
      </c>
      <c r="D2433" s="43" t="s">
        <v>2753</v>
      </c>
      <c r="E2433" t="s">
        <v>2639</v>
      </c>
      <c r="F2433" t="str">
        <f>INDEX('Bảng Giá'!$L$2:$L$64,MATCH(TRIM('References data'!E2433),'Bảng Giá'!$K$2:$K$64,0))</f>
        <v>Hà Nội</v>
      </c>
      <c r="G2433" t="str">
        <f t="shared" si="37"/>
        <v>Vùng 1-Hà Nội</v>
      </c>
      <c r="H2433" t="str">
        <f>INDEX('Bảng Giá'!$N$2:$N$46,MATCH('References data'!G2433,'Bảng Giá'!$Q$2:$Q$46,0))</f>
        <v>Liên Vùng</v>
      </c>
    </row>
    <row r="2434" spans="1:8" x14ac:dyDescent="0.25">
      <c r="A2434" s="12" t="s">
        <v>2643</v>
      </c>
      <c r="B2434" t="s">
        <v>2644</v>
      </c>
      <c r="C2434" s="45" t="str">
        <f>INDEX('Bảng Giá'!$L$2:$L$64,MATCH(TRIM('References data'!B2434),'Bảng Giá'!$K$2:$K$64,0))</f>
        <v>Vùng 1</v>
      </c>
      <c r="D2434" s="43" t="s">
        <v>3147</v>
      </c>
      <c r="E2434" t="s">
        <v>2735</v>
      </c>
      <c r="F2434" t="str">
        <f>INDEX('Bảng Giá'!$L$2:$L$64,MATCH(TRIM('References data'!E2434),'Bảng Giá'!$K$2:$K$64,0))</f>
        <v>Vùng 3</v>
      </c>
      <c r="G2434" t="str">
        <f t="shared" si="37"/>
        <v>Vùng 1-Vùng 3</v>
      </c>
      <c r="H2434" t="str">
        <f>INDEX('Bảng Giá'!$N$2:$N$46,MATCH('References data'!G2434,'Bảng Giá'!$Q$2:$Q$46,0))</f>
        <v>Liên Vùng Tỉnh</v>
      </c>
    </row>
    <row r="2435" spans="1:8" x14ac:dyDescent="0.25">
      <c r="A2435" s="12" t="s">
        <v>2875</v>
      </c>
      <c r="B2435" t="s">
        <v>2828</v>
      </c>
      <c r="C2435" s="45" t="str">
        <f>INDEX('Bảng Giá'!$L$2:$L$64,MATCH(TRIM('References data'!B2435),'Bảng Giá'!$K$2:$K$64,0))</f>
        <v>Vùng 3</v>
      </c>
      <c r="D2435" s="43" t="s">
        <v>2782</v>
      </c>
      <c r="E2435" t="s">
        <v>2648</v>
      </c>
      <c r="F2435" t="str">
        <f>INDEX('Bảng Giá'!$L$2:$L$64,MATCH(TRIM('References data'!E2435),'Bảng Giá'!$K$2:$K$64,0))</f>
        <v>Hồ Chí Minh</v>
      </c>
      <c r="G2435" t="str">
        <f t="shared" si="37"/>
        <v>Vùng 3-Hồ Chí Minh</v>
      </c>
      <c r="H2435" t="str">
        <f>INDEX('Bảng Giá'!$N$2:$N$46,MATCH('References data'!G2435,'Bảng Giá'!$Q$2:$Q$46,0))</f>
        <v>Liên Vùng</v>
      </c>
    </row>
    <row r="2436" spans="1:8" x14ac:dyDescent="0.25">
      <c r="A2436" s="12" t="s">
        <v>2688</v>
      </c>
      <c r="B2436" t="s">
        <v>2639</v>
      </c>
      <c r="C2436" s="45" t="str">
        <f>INDEX('Bảng Giá'!$L$2:$L$64,MATCH(TRIM('References data'!B2436),'Bảng Giá'!$K$2:$K$64,0))</f>
        <v>Hà Nội</v>
      </c>
      <c r="D2436" s="43" t="s">
        <v>2653</v>
      </c>
      <c r="E2436" t="s">
        <v>2648</v>
      </c>
      <c r="F2436" t="str">
        <f>INDEX('Bảng Giá'!$L$2:$L$64,MATCH(TRIM('References data'!E2436),'Bảng Giá'!$K$2:$K$64,0))</f>
        <v>Hồ Chí Minh</v>
      </c>
      <c r="G2436" t="str">
        <f t="shared" ref="G2436:G2499" si="38">C2436&amp;"-"&amp;F2436</f>
        <v>Hà Nội-Hồ Chí Minh</v>
      </c>
      <c r="H2436" t="str">
        <f>INDEX('Bảng Giá'!$N$2:$N$46,MATCH('References data'!G2436,'Bảng Giá'!$Q$2:$Q$46,0))</f>
        <v>Liên Vùng đặc biệt</v>
      </c>
    </row>
    <row r="2437" spans="1:8" x14ac:dyDescent="0.25">
      <c r="A2437" s="12" t="s">
        <v>3079</v>
      </c>
      <c r="B2437" t="s">
        <v>2935</v>
      </c>
      <c r="C2437" s="45" t="str">
        <f>INDEX('Bảng Giá'!$L$2:$L$64,MATCH(TRIM('References data'!B2437),'Bảng Giá'!$K$2:$K$64,0))</f>
        <v>Vùng 1</v>
      </c>
      <c r="D2437" s="43" t="s">
        <v>2852</v>
      </c>
      <c r="E2437" t="s">
        <v>2735</v>
      </c>
      <c r="F2437" t="str">
        <f>INDEX('Bảng Giá'!$L$2:$L$64,MATCH(TRIM('References data'!E2437),'Bảng Giá'!$K$2:$K$64,0))</f>
        <v>Vùng 3</v>
      </c>
      <c r="G2437" t="str">
        <f t="shared" si="38"/>
        <v>Vùng 1-Vùng 3</v>
      </c>
      <c r="H2437" t="str">
        <f>INDEX('Bảng Giá'!$N$2:$N$46,MATCH('References data'!G2437,'Bảng Giá'!$Q$2:$Q$46,0))</f>
        <v>Liên Vùng Tỉnh</v>
      </c>
    </row>
    <row r="2438" spans="1:8" x14ac:dyDescent="0.25">
      <c r="A2438" s="12" t="s">
        <v>2678</v>
      </c>
      <c r="B2438" t="s">
        <v>2661</v>
      </c>
      <c r="C2438" s="45" t="str">
        <f>INDEX('Bảng Giá'!$L$2:$L$64,MATCH(TRIM('References data'!B2438),'Bảng Giá'!$K$2:$K$64,0))</f>
        <v>Vùng 2</v>
      </c>
      <c r="D2438" s="43" t="s">
        <v>2929</v>
      </c>
      <c r="E2438" t="s">
        <v>2787</v>
      </c>
      <c r="F2438" t="str">
        <f>INDEX('Bảng Giá'!$L$2:$L$64,MATCH(TRIM('References data'!E2438),'Bảng Giá'!$K$2:$K$64,0))</f>
        <v>Vùng 1</v>
      </c>
      <c r="G2438" t="str">
        <f t="shared" si="38"/>
        <v>Vùng 2-Vùng 1</v>
      </c>
      <c r="H2438" t="str">
        <f>INDEX('Bảng Giá'!$N$2:$N$46,MATCH('References data'!G2438,'Bảng Giá'!$Q$2:$Q$46,0))</f>
        <v>Liên Vùng Tỉnh</v>
      </c>
    </row>
    <row r="2439" spans="1:8" x14ac:dyDescent="0.25">
      <c r="A2439" s="12" t="s">
        <v>2702</v>
      </c>
      <c r="B2439" t="s">
        <v>2690</v>
      </c>
      <c r="C2439" s="45" t="str">
        <f>INDEX('Bảng Giá'!$L$2:$L$64,MATCH(TRIM('References data'!B2439),'Bảng Giá'!$K$2:$K$64,0))</f>
        <v>Vùng 1</v>
      </c>
      <c r="D2439" s="43" t="s">
        <v>2994</v>
      </c>
      <c r="E2439" t="s">
        <v>2639</v>
      </c>
      <c r="F2439" t="str">
        <f>INDEX('Bảng Giá'!$L$2:$L$64,MATCH(TRIM('References data'!E2439),'Bảng Giá'!$K$2:$K$64,0))</f>
        <v>Hà Nội</v>
      </c>
      <c r="G2439" t="str">
        <f t="shared" si="38"/>
        <v>Vùng 1-Hà Nội</v>
      </c>
      <c r="H2439" t="str">
        <f>INDEX('Bảng Giá'!$N$2:$N$46,MATCH('References data'!G2439,'Bảng Giá'!$Q$2:$Q$46,0))</f>
        <v>Liên Vùng</v>
      </c>
    </row>
    <row r="2440" spans="1:8" x14ac:dyDescent="0.25">
      <c r="A2440" s="12" t="s">
        <v>3045</v>
      </c>
      <c r="B2440" t="s">
        <v>2667</v>
      </c>
      <c r="C2440" s="45" t="str">
        <f>INDEX('Bảng Giá'!$L$2:$L$64,MATCH(TRIM('References data'!B2440),'Bảng Giá'!$K$2:$K$64,0))</f>
        <v>Vùng 1</v>
      </c>
      <c r="D2440" s="43" t="s">
        <v>2688</v>
      </c>
      <c r="E2440" t="s">
        <v>2639</v>
      </c>
      <c r="F2440" t="str">
        <f>INDEX('Bảng Giá'!$L$2:$L$64,MATCH(TRIM('References data'!E2440),'Bảng Giá'!$K$2:$K$64,0))</f>
        <v>Hà Nội</v>
      </c>
      <c r="G2440" t="str">
        <f t="shared" si="38"/>
        <v>Vùng 1-Hà Nội</v>
      </c>
      <c r="H2440" t="str">
        <f>INDEX('Bảng Giá'!$N$2:$N$46,MATCH('References data'!G2440,'Bảng Giá'!$Q$2:$Q$46,0))</f>
        <v>Liên Vùng</v>
      </c>
    </row>
    <row r="2441" spans="1:8" x14ac:dyDescent="0.25">
      <c r="A2441" s="12" t="s">
        <v>2982</v>
      </c>
      <c r="B2441" t="s">
        <v>2748</v>
      </c>
      <c r="C2441" s="45" t="str">
        <f>INDEX('Bảng Giá'!$L$2:$L$64,MATCH(TRIM('References data'!B2441),'Bảng Giá'!$K$2:$K$64,0))</f>
        <v>Vùng 1</v>
      </c>
      <c r="D2441" s="43" t="s">
        <v>2638</v>
      </c>
      <c r="E2441" t="s">
        <v>2639</v>
      </c>
      <c r="F2441" t="str">
        <f>INDEX('Bảng Giá'!$L$2:$L$64,MATCH(TRIM('References data'!E2441),'Bảng Giá'!$K$2:$K$64,0))</f>
        <v>Hà Nội</v>
      </c>
      <c r="G2441" t="str">
        <f t="shared" si="38"/>
        <v>Vùng 1-Hà Nội</v>
      </c>
      <c r="H2441" t="str">
        <f>INDEX('Bảng Giá'!$N$2:$N$46,MATCH('References data'!G2441,'Bảng Giá'!$Q$2:$Q$46,0))</f>
        <v>Liên Vùng</v>
      </c>
    </row>
    <row r="2442" spans="1:8" x14ac:dyDescent="0.25">
      <c r="A2442" s="12" t="s">
        <v>2655</v>
      </c>
      <c r="B2442" t="s">
        <v>2656</v>
      </c>
      <c r="C2442" s="45" t="str">
        <f>INDEX('Bảng Giá'!$L$2:$L$64,MATCH(TRIM('References data'!B2442),'Bảng Giá'!$K$2:$K$64,0))</f>
        <v>Vùng 1</v>
      </c>
      <c r="D2442" s="43" t="s">
        <v>2909</v>
      </c>
      <c r="E2442" t="s">
        <v>2823</v>
      </c>
      <c r="F2442" t="str">
        <f>INDEX('Bảng Giá'!$L$2:$L$64,MATCH(TRIM('References data'!E2442),'Bảng Giá'!$K$2:$K$64,0))</f>
        <v>Vùng 3</v>
      </c>
      <c r="G2442" t="str">
        <f t="shared" si="38"/>
        <v>Vùng 1-Vùng 3</v>
      </c>
      <c r="H2442" t="str">
        <f>INDEX('Bảng Giá'!$N$2:$N$46,MATCH('References data'!G2442,'Bảng Giá'!$Q$2:$Q$46,0))</f>
        <v>Liên Vùng Tỉnh</v>
      </c>
    </row>
    <row r="2443" spans="1:8" x14ac:dyDescent="0.25">
      <c r="A2443" s="12" t="s">
        <v>2676</v>
      </c>
      <c r="B2443" t="s">
        <v>2677</v>
      </c>
      <c r="C2443" s="45" t="str">
        <f>INDEX('Bảng Giá'!$L$2:$L$64,MATCH(TRIM('References data'!B2443),'Bảng Giá'!$K$2:$K$64,0))</f>
        <v>Vùng 3</v>
      </c>
      <c r="D2443" s="43" t="s">
        <v>2776</v>
      </c>
      <c r="E2443" t="s">
        <v>2648</v>
      </c>
      <c r="F2443" t="str">
        <f>INDEX('Bảng Giá'!$L$2:$L$64,MATCH(TRIM('References data'!E2443),'Bảng Giá'!$K$2:$K$64,0))</f>
        <v>Hồ Chí Minh</v>
      </c>
      <c r="G2443" t="str">
        <f t="shared" si="38"/>
        <v>Vùng 3-Hồ Chí Minh</v>
      </c>
      <c r="H2443" t="str">
        <f>INDEX('Bảng Giá'!$N$2:$N$46,MATCH('References data'!G2443,'Bảng Giá'!$Q$2:$Q$46,0))</f>
        <v>Liên Vùng</v>
      </c>
    </row>
    <row r="2444" spans="1:8" x14ac:dyDescent="0.25">
      <c r="A2444" s="12" t="s">
        <v>2978</v>
      </c>
      <c r="B2444" t="s">
        <v>2712</v>
      </c>
      <c r="C2444" s="45" t="str">
        <f>INDEX('Bảng Giá'!$L$2:$L$64,MATCH(TRIM('References data'!B2444),'Bảng Giá'!$K$2:$K$64,0))</f>
        <v>Vùng 1</v>
      </c>
      <c r="D2444" s="43" t="s">
        <v>2852</v>
      </c>
      <c r="E2444" t="s">
        <v>2735</v>
      </c>
      <c r="F2444" t="str">
        <f>INDEX('Bảng Giá'!$L$2:$L$64,MATCH(TRIM('References data'!E2444),'Bảng Giá'!$K$2:$K$64,0))</f>
        <v>Vùng 3</v>
      </c>
      <c r="G2444" t="str">
        <f t="shared" si="38"/>
        <v>Vùng 1-Vùng 3</v>
      </c>
      <c r="H2444" t="str">
        <f>INDEX('Bảng Giá'!$N$2:$N$46,MATCH('References data'!G2444,'Bảng Giá'!$Q$2:$Q$46,0))</f>
        <v>Liên Vùng Tỉnh</v>
      </c>
    </row>
    <row r="2445" spans="1:8" x14ac:dyDescent="0.25">
      <c r="A2445" s="12" t="s">
        <v>2955</v>
      </c>
      <c r="B2445" t="s">
        <v>2690</v>
      </c>
      <c r="C2445" s="45" t="str">
        <f>INDEX('Bảng Giá'!$L$2:$L$64,MATCH(TRIM('References data'!B2445),'Bảng Giá'!$K$2:$K$64,0))</f>
        <v>Vùng 1</v>
      </c>
      <c r="D2445" s="43" t="s">
        <v>2852</v>
      </c>
      <c r="E2445" t="s">
        <v>2735</v>
      </c>
      <c r="F2445" t="str">
        <f>INDEX('Bảng Giá'!$L$2:$L$64,MATCH(TRIM('References data'!E2445),'Bảng Giá'!$K$2:$K$64,0))</f>
        <v>Vùng 3</v>
      </c>
      <c r="G2445" t="str">
        <f t="shared" si="38"/>
        <v>Vùng 1-Vùng 3</v>
      </c>
      <c r="H2445" t="str">
        <f>INDEX('Bảng Giá'!$N$2:$N$46,MATCH('References data'!G2445,'Bảng Giá'!$Q$2:$Q$46,0))</f>
        <v>Liên Vùng Tỉnh</v>
      </c>
    </row>
    <row r="2446" spans="1:8" x14ac:dyDescent="0.25">
      <c r="A2446" s="12" t="s">
        <v>2757</v>
      </c>
      <c r="B2446" t="s">
        <v>2756</v>
      </c>
      <c r="C2446" s="45" t="str">
        <f>INDEX('Bảng Giá'!$L$2:$L$64,MATCH(TRIM('References data'!B2446),'Bảng Giá'!$K$2:$K$64,0))</f>
        <v>Đà Nẵng</v>
      </c>
      <c r="D2446" s="43" t="s">
        <v>2909</v>
      </c>
      <c r="E2446" t="s">
        <v>2823</v>
      </c>
      <c r="F2446" t="str">
        <f>INDEX('Bảng Giá'!$L$2:$L$64,MATCH(TRIM('References data'!E2446),'Bảng Giá'!$K$2:$K$64,0))</f>
        <v>Vùng 3</v>
      </c>
      <c r="G2446" t="str">
        <f t="shared" si="38"/>
        <v>Đà Nẵng-Vùng 3</v>
      </c>
      <c r="H2446" t="str">
        <f>INDEX('Bảng Giá'!$N$2:$N$46,MATCH('References data'!G2446,'Bảng Giá'!$Q$2:$Q$46,0))</f>
        <v>Liên Vùng</v>
      </c>
    </row>
    <row r="2447" spans="1:8" x14ac:dyDescent="0.25">
      <c r="A2447" s="12" t="s">
        <v>2747</v>
      </c>
      <c r="B2447" t="s">
        <v>2748</v>
      </c>
      <c r="C2447" s="45" t="str">
        <f>INDEX('Bảng Giá'!$L$2:$L$64,MATCH(TRIM('References data'!B2447),'Bảng Giá'!$K$2:$K$64,0))</f>
        <v>Vùng 1</v>
      </c>
      <c r="D2447" s="43" t="s">
        <v>2993</v>
      </c>
      <c r="E2447" t="s">
        <v>2639</v>
      </c>
      <c r="F2447" t="str">
        <f>INDEX('Bảng Giá'!$L$2:$L$64,MATCH(TRIM('References data'!E2447),'Bảng Giá'!$K$2:$K$64,0))</f>
        <v>Hà Nội</v>
      </c>
      <c r="G2447" t="str">
        <f t="shared" si="38"/>
        <v>Vùng 1-Hà Nội</v>
      </c>
      <c r="H2447" t="str">
        <f>INDEX('Bảng Giá'!$N$2:$N$46,MATCH('References data'!G2447,'Bảng Giá'!$Q$2:$Q$46,0))</f>
        <v>Liên Vùng</v>
      </c>
    </row>
    <row r="2448" spans="1:8" x14ac:dyDescent="0.25">
      <c r="A2448" s="12" t="s">
        <v>3095</v>
      </c>
      <c r="B2448" t="s">
        <v>2690</v>
      </c>
      <c r="C2448" s="45" t="str">
        <f>INDEX('Bảng Giá'!$L$2:$L$64,MATCH(TRIM('References data'!B2448),'Bảng Giá'!$K$2:$K$64,0))</f>
        <v>Vùng 1</v>
      </c>
      <c r="D2448" s="43" t="s">
        <v>3003</v>
      </c>
      <c r="E2448" t="s">
        <v>2639</v>
      </c>
      <c r="F2448" t="str">
        <f>INDEX('Bảng Giá'!$L$2:$L$64,MATCH(TRIM('References data'!E2448),'Bảng Giá'!$K$2:$K$64,0))</f>
        <v>Hà Nội</v>
      </c>
      <c r="G2448" t="str">
        <f t="shared" si="38"/>
        <v>Vùng 1-Hà Nội</v>
      </c>
      <c r="H2448" t="str">
        <f>INDEX('Bảng Giá'!$N$2:$N$46,MATCH('References data'!G2448,'Bảng Giá'!$Q$2:$Q$46,0))</f>
        <v>Liên Vùng</v>
      </c>
    </row>
    <row r="2449" spans="1:8" x14ac:dyDescent="0.25">
      <c r="A2449" s="12" t="s">
        <v>2739</v>
      </c>
      <c r="B2449" t="s">
        <v>2648</v>
      </c>
      <c r="C2449" s="45" t="str">
        <f>INDEX('Bảng Giá'!$L$2:$L$64,MATCH(TRIM('References data'!B2449),'Bảng Giá'!$K$2:$K$64,0))</f>
        <v>Hồ Chí Minh</v>
      </c>
      <c r="D2449" s="43" t="s">
        <v>3010</v>
      </c>
      <c r="E2449" t="s">
        <v>2639</v>
      </c>
      <c r="F2449" t="str">
        <f>INDEX('Bảng Giá'!$L$2:$L$64,MATCH(TRIM('References data'!E2449),'Bảng Giá'!$K$2:$K$64,0))</f>
        <v>Hà Nội</v>
      </c>
      <c r="G2449" t="str">
        <f t="shared" si="38"/>
        <v>Hồ Chí Minh-Hà Nội</v>
      </c>
      <c r="H2449" t="str">
        <f>INDEX('Bảng Giá'!$N$2:$N$46,MATCH('References data'!G2449,'Bảng Giá'!$Q$2:$Q$46,0))</f>
        <v>Liên Vùng đặc biệt</v>
      </c>
    </row>
    <row r="2450" spans="1:8" x14ac:dyDescent="0.25">
      <c r="A2450" s="12" t="s">
        <v>2750</v>
      </c>
      <c r="B2450" t="s">
        <v>2751</v>
      </c>
      <c r="C2450" s="45" t="str">
        <f>INDEX('Bảng Giá'!$L$2:$L$64,MATCH(TRIM('References data'!B2450),'Bảng Giá'!$K$2:$K$64,0))</f>
        <v>Vùng 2</v>
      </c>
      <c r="D2450" s="43" t="s">
        <v>3003</v>
      </c>
      <c r="E2450" t="s">
        <v>2639</v>
      </c>
      <c r="F2450" t="str">
        <f>INDEX('Bảng Giá'!$L$2:$L$64,MATCH(TRIM('References data'!E2450),'Bảng Giá'!$K$2:$K$64,0))</f>
        <v>Hà Nội</v>
      </c>
      <c r="G2450" t="str">
        <f t="shared" si="38"/>
        <v>Vùng 2-Hà Nội</v>
      </c>
      <c r="H2450" t="str">
        <f>INDEX('Bảng Giá'!$N$2:$N$46,MATCH('References data'!G2450,'Bảng Giá'!$Q$2:$Q$46,0))</f>
        <v>Liên Vùng</v>
      </c>
    </row>
    <row r="2451" spans="1:8" x14ac:dyDescent="0.25">
      <c r="A2451" s="12" t="s">
        <v>2741</v>
      </c>
      <c r="B2451" t="s">
        <v>2669</v>
      </c>
      <c r="C2451" s="45" t="str">
        <f>INDEX('Bảng Giá'!$L$2:$L$64,MATCH(TRIM('References data'!B2451),'Bảng Giá'!$K$2:$K$64,0))</f>
        <v>Vùng 2</v>
      </c>
      <c r="D2451" s="43" t="s">
        <v>2993</v>
      </c>
      <c r="E2451" t="s">
        <v>2639</v>
      </c>
      <c r="F2451" t="str">
        <f>INDEX('Bảng Giá'!$L$2:$L$64,MATCH(TRIM('References data'!E2451),'Bảng Giá'!$K$2:$K$64,0))</f>
        <v>Hà Nội</v>
      </c>
      <c r="G2451" t="str">
        <f t="shared" si="38"/>
        <v>Vùng 2-Hà Nội</v>
      </c>
      <c r="H2451" t="str">
        <f>INDEX('Bảng Giá'!$N$2:$N$46,MATCH('References data'!G2451,'Bảng Giá'!$Q$2:$Q$46,0))</f>
        <v>Liên Vùng</v>
      </c>
    </row>
    <row r="2452" spans="1:8" x14ac:dyDescent="0.25">
      <c r="A2452" s="12" t="s">
        <v>3000</v>
      </c>
      <c r="B2452" t="s">
        <v>2639</v>
      </c>
      <c r="C2452" s="45" t="str">
        <f>INDEX('Bảng Giá'!$L$2:$L$64,MATCH(TRIM('References data'!B2452),'Bảng Giá'!$K$2:$K$64,0))</f>
        <v>Hà Nội</v>
      </c>
      <c r="D2452" s="43" t="s">
        <v>2718</v>
      </c>
      <c r="E2452" t="s">
        <v>2684</v>
      </c>
      <c r="F2452" t="str">
        <f>INDEX('Bảng Giá'!$L$2:$L$64,MATCH(TRIM('References data'!E2452),'Bảng Giá'!$K$2:$K$64,0))</f>
        <v>Vùng 1</v>
      </c>
      <c r="G2452" t="str">
        <f t="shared" si="38"/>
        <v>Hà Nội-Vùng 1</v>
      </c>
      <c r="H2452" t="str">
        <f>INDEX('Bảng Giá'!$N$2:$N$46,MATCH('References data'!G2452,'Bảng Giá'!$Q$2:$Q$46,0))</f>
        <v>Liên Vùng</v>
      </c>
    </row>
    <row r="2453" spans="1:8" x14ac:dyDescent="0.25">
      <c r="A2453" s="12" t="s">
        <v>2810</v>
      </c>
      <c r="B2453" t="s">
        <v>2751</v>
      </c>
      <c r="C2453" s="45" t="str">
        <f>INDEX('Bảng Giá'!$L$2:$L$64,MATCH(TRIM('References data'!B2453),'Bảng Giá'!$K$2:$K$64,0))</f>
        <v>Vùng 2</v>
      </c>
      <c r="D2453" s="43" t="s">
        <v>2706</v>
      </c>
      <c r="E2453" t="s">
        <v>2639</v>
      </c>
      <c r="F2453" t="str">
        <f>INDEX('Bảng Giá'!$L$2:$L$64,MATCH(TRIM('References data'!E2453),'Bảng Giá'!$K$2:$K$64,0))</f>
        <v>Hà Nội</v>
      </c>
      <c r="G2453" t="str">
        <f t="shared" si="38"/>
        <v>Vùng 2-Hà Nội</v>
      </c>
      <c r="H2453" t="str">
        <f>INDEX('Bảng Giá'!$N$2:$N$46,MATCH('References data'!G2453,'Bảng Giá'!$Q$2:$Q$46,0))</f>
        <v>Liên Vùng</v>
      </c>
    </row>
    <row r="2454" spans="1:8" x14ac:dyDescent="0.25">
      <c r="A2454" s="12" t="s">
        <v>2782</v>
      </c>
      <c r="B2454" t="s">
        <v>2648</v>
      </c>
      <c r="C2454" s="45" t="str">
        <f>INDEX('Bảng Giá'!$L$2:$L$64,MATCH(TRIM('References data'!B2454),'Bảng Giá'!$K$2:$K$64,0))</f>
        <v>Hồ Chí Minh</v>
      </c>
      <c r="D2454" s="43" t="s">
        <v>3000</v>
      </c>
      <c r="E2454" t="s">
        <v>2639</v>
      </c>
      <c r="F2454" t="str">
        <f>INDEX('Bảng Giá'!$L$2:$L$64,MATCH(TRIM('References data'!E2454),'Bảng Giá'!$K$2:$K$64,0))</f>
        <v>Hà Nội</v>
      </c>
      <c r="G2454" t="str">
        <f t="shared" si="38"/>
        <v>Hồ Chí Minh-Hà Nội</v>
      </c>
      <c r="H2454" t="str">
        <f>INDEX('Bảng Giá'!$N$2:$N$46,MATCH('References data'!G2454,'Bảng Giá'!$Q$2:$Q$46,0))</f>
        <v>Liên Vùng đặc biệt</v>
      </c>
    </row>
    <row r="2455" spans="1:8" x14ac:dyDescent="0.25">
      <c r="A2455" s="12" t="s">
        <v>2722</v>
      </c>
      <c r="B2455" t="s">
        <v>2648</v>
      </c>
      <c r="C2455" s="45" t="str">
        <f>INDEX('Bảng Giá'!$L$2:$L$64,MATCH(TRIM('References data'!B2455),'Bảng Giá'!$K$2:$K$64,0))</f>
        <v>Hồ Chí Minh</v>
      </c>
      <c r="D2455" s="43" t="s">
        <v>2994</v>
      </c>
      <c r="E2455" t="s">
        <v>2639</v>
      </c>
      <c r="F2455" t="str">
        <f>INDEX('Bảng Giá'!$L$2:$L$64,MATCH(TRIM('References data'!E2455),'Bảng Giá'!$K$2:$K$64,0))</f>
        <v>Hà Nội</v>
      </c>
      <c r="G2455" t="str">
        <f t="shared" si="38"/>
        <v>Hồ Chí Minh-Hà Nội</v>
      </c>
      <c r="H2455" t="str">
        <f>INDEX('Bảng Giá'!$N$2:$N$46,MATCH('References data'!G2455,'Bảng Giá'!$Q$2:$Q$46,0))</f>
        <v>Liên Vùng đặc biệt</v>
      </c>
    </row>
    <row r="2456" spans="1:8" x14ac:dyDescent="0.25">
      <c r="A2456" s="12" t="s">
        <v>3096</v>
      </c>
      <c r="B2456" t="s">
        <v>2746</v>
      </c>
      <c r="C2456" s="45" t="str">
        <f>INDEX('Bảng Giá'!$L$2:$L$64,MATCH(TRIM('References data'!B2456),'Bảng Giá'!$K$2:$K$64,0))</f>
        <v>Vùng 2</v>
      </c>
      <c r="D2456" s="43" t="s">
        <v>3003</v>
      </c>
      <c r="E2456" t="s">
        <v>2639</v>
      </c>
      <c r="F2456" t="str">
        <f>INDEX('Bảng Giá'!$L$2:$L$64,MATCH(TRIM('References data'!E2456),'Bảng Giá'!$K$2:$K$64,0))</f>
        <v>Hà Nội</v>
      </c>
      <c r="G2456" t="str">
        <f t="shared" si="38"/>
        <v>Vùng 2-Hà Nội</v>
      </c>
      <c r="H2456" t="str">
        <f>INDEX('Bảng Giá'!$N$2:$N$46,MATCH('References data'!G2456,'Bảng Giá'!$Q$2:$Q$46,0))</f>
        <v>Liên Vùng</v>
      </c>
    </row>
    <row r="2457" spans="1:8" x14ac:dyDescent="0.25">
      <c r="A2457" s="12" t="s">
        <v>2672</v>
      </c>
      <c r="B2457" t="s">
        <v>2648</v>
      </c>
      <c r="C2457" s="45" t="str">
        <f>INDEX('Bảng Giá'!$L$2:$L$64,MATCH(TRIM('References data'!B2457),'Bảng Giá'!$K$2:$K$64,0))</f>
        <v>Hồ Chí Minh</v>
      </c>
      <c r="D2457" s="43" t="s">
        <v>2994</v>
      </c>
      <c r="E2457" t="s">
        <v>2639</v>
      </c>
      <c r="F2457" t="str">
        <f>INDEX('Bảng Giá'!$L$2:$L$64,MATCH(TRIM('References data'!E2457),'Bảng Giá'!$K$2:$K$64,0))</f>
        <v>Hà Nội</v>
      </c>
      <c r="G2457" t="str">
        <f t="shared" si="38"/>
        <v>Hồ Chí Minh-Hà Nội</v>
      </c>
      <c r="H2457" t="str">
        <f>INDEX('Bảng Giá'!$N$2:$N$46,MATCH('References data'!G2457,'Bảng Giá'!$Q$2:$Q$46,0))</f>
        <v>Liên Vùng đặc biệt</v>
      </c>
    </row>
    <row r="2458" spans="1:8" x14ac:dyDescent="0.25">
      <c r="A2458" s="12" t="s">
        <v>2987</v>
      </c>
      <c r="B2458" t="s">
        <v>2686</v>
      </c>
      <c r="C2458" s="45" t="str">
        <f>INDEX('Bảng Giá'!$L$2:$L$64,MATCH(TRIM('References data'!B2458),'Bảng Giá'!$K$2:$K$64,0))</f>
        <v>Vùng 1</v>
      </c>
      <c r="D2458" s="43" t="s">
        <v>2994</v>
      </c>
      <c r="E2458" t="s">
        <v>2639</v>
      </c>
      <c r="F2458" t="str">
        <f>INDEX('Bảng Giá'!$L$2:$L$64,MATCH(TRIM('References data'!E2458),'Bảng Giá'!$K$2:$K$64,0))</f>
        <v>Hà Nội</v>
      </c>
      <c r="G2458" t="str">
        <f t="shared" si="38"/>
        <v>Vùng 1-Hà Nội</v>
      </c>
      <c r="H2458" t="str">
        <f>INDEX('Bảng Giá'!$N$2:$N$46,MATCH('References data'!G2458,'Bảng Giá'!$Q$2:$Q$46,0))</f>
        <v>Liên Vùng</v>
      </c>
    </row>
    <row r="2459" spans="1:8" x14ac:dyDescent="0.25">
      <c r="A2459" s="12" t="s">
        <v>2676</v>
      </c>
      <c r="B2459" t="s">
        <v>2677</v>
      </c>
      <c r="C2459" s="45" t="str">
        <f>INDEX('Bảng Giá'!$L$2:$L$64,MATCH(TRIM('References data'!B2459),'Bảng Giá'!$K$2:$K$64,0))</f>
        <v>Vùng 3</v>
      </c>
      <c r="D2459" s="43" t="s">
        <v>2653</v>
      </c>
      <c r="E2459" t="s">
        <v>2648</v>
      </c>
      <c r="F2459" t="str">
        <f>INDEX('Bảng Giá'!$L$2:$L$64,MATCH(TRIM('References data'!E2459),'Bảng Giá'!$K$2:$K$64,0))</f>
        <v>Hồ Chí Minh</v>
      </c>
      <c r="G2459" t="str">
        <f t="shared" si="38"/>
        <v>Vùng 3-Hồ Chí Minh</v>
      </c>
      <c r="H2459" t="str">
        <f>INDEX('Bảng Giá'!$N$2:$N$46,MATCH('References data'!G2459,'Bảng Giá'!$Q$2:$Q$46,0))</f>
        <v>Liên Vùng</v>
      </c>
    </row>
    <row r="2460" spans="1:8" x14ac:dyDescent="0.25">
      <c r="A2460" s="12" t="s">
        <v>3020</v>
      </c>
      <c r="B2460" t="s">
        <v>2648</v>
      </c>
      <c r="C2460" s="45" t="str">
        <f>INDEX('Bảng Giá'!$L$2:$L$64,MATCH(TRIM('References data'!B2460),'Bảng Giá'!$K$2:$K$64,0))</f>
        <v>Hồ Chí Minh</v>
      </c>
      <c r="D2460" s="43" t="s">
        <v>2994</v>
      </c>
      <c r="E2460" t="s">
        <v>2639</v>
      </c>
      <c r="F2460" t="str">
        <f>INDEX('Bảng Giá'!$L$2:$L$64,MATCH(TRIM('References data'!E2460),'Bảng Giá'!$K$2:$K$64,0))</f>
        <v>Hà Nội</v>
      </c>
      <c r="G2460" t="str">
        <f t="shared" si="38"/>
        <v>Hồ Chí Minh-Hà Nội</v>
      </c>
      <c r="H2460" t="str">
        <f>INDEX('Bảng Giá'!$N$2:$N$46,MATCH('References data'!G2460,'Bảng Giá'!$Q$2:$Q$46,0))</f>
        <v>Liên Vùng đặc biệt</v>
      </c>
    </row>
    <row r="2461" spans="1:8" x14ac:dyDescent="0.25">
      <c r="A2461" s="12" t="s">
        <v>2972</v>
      </c>
      <c r="B2461" t="s">
        <v>2680</v>
      </c>
      <c r="C2461" s="45" t="str">
        <f>INDEX('Bảng Giá'!$L$2:$L$64,MATCH(TRIM('References data'!B2461),'Bảng Giá'!$K$2:$K$64,0))</f>
        <v>Vùng 1</v>
      </c>
      <c r="D2461" s="43" t="s">
        <v>2654</v>
      </c>
      <c r="E2461" t="s">
        <v>2639</v>
      </c>
      <c r="F2461" t="str">
        <f>INDEX('Bảng Giá'!$L$2:$L$64,MATCH(TRIM('References data'!E2461),'Bảng Giá'!$K$2:$K$64,0))</f>
        <v>Hà Nội</v>
      </c>
      <c r="G2461" t="str">
        <f t="shared" si="38"/>
        <v>Vùng 1-Hà Nội</v>
      </c>
      <c r="H2461" t="str">
        <f>INDEX('Bảng Giá'!$N$2:$N$46,MATCH('References data'!G2461,'Bảng Giá'!$Q$2:$Q$46,0))</f>
        <v>Liên Vùng</v>
      </c>
    </row>
    <row r="2462" spans="1:8" x14ac:dyDescent="0.25">
      <c r="A2462" s="12" t="s">
        <v>3097</v>
      </c>
      <c r="B2462" t="s">
        <v>2699</v>
      </c>
      <c r="C2462" s="45" t="str">
        <f>INDEX('Bảng Giá'!$L$2:$L$64,MATCH(TRIM('References data'!B2462),'Bảng Giá'!$K$2:$K$64,0))</f>
        <v>Vùng 3</v>
      </c>
      <c r="D2462" s="43" t="s">
        <v>2653</v>
      </c>
      <c r="E2462" t="s">
        <v>2648</v>
      </c>
      <c r="F2462" t="str">
        <f>INDEX('Bảng Giá'!$L$2:$L$64,MATCH(TRIM('References data'!E2462),'Bảng Giá'!$K$2:$K$64,0))</f>
        <v>Hồ Chí Minh</v>
      </c>
      <c r="G2462" t="str">
        <f t="shared" si="38"/>
        <v>Vùng 3-Hồ Chí Minh</v>
      </c>
      <c r="H2462" t="str">
        <f>INDEX('Bảng Giá'!$N$2:$N$46,MATCH('References data'!G2462,'Bảng Giá'!$Q$2:$Q$46,0))</f>
        <v>Liên Vùng</v>
      </c>
    </row>
    <row r="2463" spans="1:8" x14ac:dyDescent="0.25">
      <c r="A2463" s="12" t="s">
        <v>2776</v>
      </c>
      <c r="B2463" t="s">
        <v>2648</v>
      </c>
      <c r="C2463" s="45" t="str">
        <f>INDEX('Bảng Giá'!$L$2:$L$64,MATCH(TRIM('References data'!B2463),'Bảng Giá'!$K$2:$K$64,0))</f>
        <v>Hồ Chí Minh</v>
      </c>
      <c r="D2463" s="43" t="s">
        <v>2706</v>
      </c>
      <c r="E2463" t="s">
        <v>2639</v>
      </c>
      <c r="F2463" t="str">
        <f>INDEX('Bảng Giá'!$L$2:$L$64,MATCH(TRIM('References data'!E2463),'Bảng Giá'!$K$2:$K$64,0))</f>
        <v>Hà Nội</v>
      </c>
      <c r="G2463" t="str">
        <f t="shared" si="38"/>
        <v>Hồ Chí Minh-Hà Nội</v>
      </c>
      <c r="H2463" t="str">
        <f>INDEX('Bảng Giá'!$N$2:$N$46,MATCH('References data'!G2463,'Bảng Giá'!$Q$2:$Q$46,0))</f>
        <v>Liên Vùng đặc biệt</v>
      </c>
    </row>
    <row r="2464" spans="1:8" x14ac:dyDescent="0.25">
      <c r="A2464" s="12" t="s">
        <v>3017</v>
      </c>
      <c r="B2464" t="s">
        <v>2648</v>
      </c>
      <c r="C2464" s="45" t="str">
        <f>INDEX('Bảng Giá'!$L$2:$L$64,MATCH(TRIM('References data'!B2464),'Bảng Giá'!$K$2:$K$64,0))</f>
        <v>Hồ Chí Minh</v>
      </c>
      <c r="D2464" s="43" t="s">
        <v>3003</v>
      </c>
      <c r="E2464" t="s">
        <v>2639</v>
      </c>
      <c r="F2464" t="str">
        <f>INDEX('Bảng Giá'!$L$2:$L$64,MATCH(TRIM('References data'!E2464),'Bảng Giá'!$K$2:$K$64,0))</f>
        <v>Hà Nội</v>
      </c>
      <c r="G2464" t="str">
        <f t="shared" si="38"/>
        <v>Hồ Chí Minh-Hà Nội</v>
      </c>
      <c r="H2464" t="str">
        <f>INDEX('Bảng Giá'!$N$2:$N$46,MATCH('References data'!G2464,'Bảng Giá'!$Q$2:$Q$46,0))</f>
        <v>Liên Vùng đặc biệt</v>
      </c>
    </row>
    <row r="2465" spans="1:8" x14ac:dyDescent="0.25">
      <c r="A2465" s="12" t="s">
        <v>2876</v>
      </c>
      <c r="B2465" t="s">
        <v>2714</v>
      </c>
      <c r="C2465" s="45" t="str">
        <f>INDEX('Bảng Giá'!$L$2:$L$64,MATCH(TRIM('References data'!B2465),'Bảng Giá'!$K$2:$K$64,0))</f>
        <v>Vùng 3</v>
      </c>
      <c r="D2465" s="43" t="s">
        <v>2672</v>
      </c>
      <c r="E2465" t="s">
        <v>2648</v>
      </c>
      <c r="F2465" t="str">
        <f>INDEX('Bảng Giá'!$L$2:$L$64,MATCH(TRIM('References data'!E2465),'Bảng Giá'!$K$2:$K$64,0))</f>
        <v>Hồ Chí Minh</v>
      </c>
      <c r="G2465" t="str">
        <f t="shared" si="38"/>
        <v>Vùng 3-Hồ Chí Minh</v>
      </c>
      <c r="H2465" t="str">
        <f>INDEX('Bảng Giá'!$N$2:$N$46,MATCH('References data'!G2465,'Bảng Giá'!$Q$2:$Q$46,0))</f>
        <v>Liên Vùng</v>
      </c>
    </row>
    <row r="2466" spans="1:8" x14ac:dyDescent="0.25">
      <c r="A2466" s="12" t="s">
        <v>3017</v>
      </c>
      <c r="B2466" t="s">
        <v>2648</v>
      </c>
      <c r="C2466" s="45" t="str">
        <f>INDEX('Bảng Giá'!$L$2:$L$64,MATCH(TRIM('References data'!B2466),'Bảng Giá'!$K$2:$K$64,0))</f>
        <v>Hồ Chí Minh</v>
      </c>
      <c r="D2466" s="43" t="s">
        <v>2660</v>
      </c>
      <c r="E2466" t="s">
        <v>2661</v>
      </c>
      <c r="F2466" t="str">
        <f>INDEX('Bảng Giá'!$L$2:$L$64,MATCH(TRIM('References data'!E2466),'Bảng Giá'!$K$2:$K$64,0))</f>
        <v>Vùng 2</v>
      </c>
      <c r="G2466" t="str">
        <f t="shared" si="38"/>
        <v>Hồ Chí Minh-Vùng 2</v>
      </c>
      <c r="H2466" t="str">
        <f>INDEX('Bảng Giá'!$N$2:$N$46,MATCH('References data'!G2466,'Bảng Giá'!$Q$2:$Q$46,0))</f>
        <v>Liên Vùng</v>
      </c>
    </row>
    <row r="2467" spans="1:8" x14ac:dyDescent="0.25">
      <c r="A2467" s="12" t="s">
        <v>3098</v>
      </c>
      <c r="B2467" t="s">
        <v>2746</v>
      </c>
      <c r="C2467" s="45" t="str">
        <f>INDEX('Bảng Giá'!$L$2:$L$64,MATCH(TRIM('References data'!B2467),'Bảng Giá'!$K$2:$K$64,0))</f>
        <v>Vùng 2</v>
      </c>
      <c r="D2467" s="43" t="s">
        <v>2706</v>
      </c>
      <c r="E2467" t="s">
        <v>2639</v>
      </c>
      <c r="F2467" t="str">
        <f>INDEX('Bảng Giá'!$L$2:$L$64,MATCH(TRIM('References data'!E2467),'Bảng Giá'!$K$2:$K$64,0))</f>
        <v>Hà Nội</v>
      </c>
      <c r="G2467" t="str">
        <f t="shared" si="38"/>
        <v>Vùng 2-Hà Nội</v>
      </c>
      <c r="H2467" t="str">
        <f>INDEX('Bảng Giá'!$N$2:$N$46,MATCH('References data'!G2467,'Bảng Giá'!$Q$2:$Q$46,0))</f>
        <v>Liên Vùng</v>
      </c>
    </row>
    <row r="2468" spans="1:8" x14ac:dyDescent="0.25">
      <c r="A2468" s="12" t="s">
        <v>2641</v>
      </c>
      <c r="B2468" t="s">
        <v>2642</v>
      </c>
      <c r="C2468" s="45" t="str">
        <f>INDEX('Bảng Giá'!$L$2:$L$64,MATCH(TRIM('References data'!B2468),'Bảng Giá'!$K$2:$K$64,0))</f>
        <v>Vùng 1</v>
      </c>
      <c r="D2468" s="43" t="s">
        <v>2833</v>
      </c>
      <c r="E2468" t="s">
        <v>2834</v>
      </c>
      <c r="F2468" t="str">
        <f>INDEX('Bảng Giá'!$L$2:$L$64,MATCH(TRIM('References data'!E2468),'Bảng Giá'!$K$2:$K$64,0))</f>
        <v>Vùng 3</v>
      </c>
      <c r="G2468" t="str">
        <f t="shared" si="38"/>
        <v>Vùng 1-Vùng 3</v>
      </c>
      <c r="H2468" t="str">
        <f>INDEX('Bảng Giá'!$N$2:$N$46,MATCH('References data'!G2468,'Bảng Giá'!$Q$2:$Q$46,0))</f>
        <v>Liên Vùng Tỉnh</v>
      </c>
    </row>
    <row r="2469" spans="1:8" x14ac:dyDescent="0.25">
      <c r="A2469" s="12" t="s">
        <v>2719</v>
      </c>
      <c r="B2469" t="s">
        <v>2939</v>
      </c>
      <c r="C2469" s="45" t="str">
        <f>INDEX('Bảng Giá'!$L$2:$L$64,MATCH(TRIM('References data'!B2469),'Bảng Giá'!$K$2:$K$64,0))</f>
        <v>Vùng 1</v>
      </c>
      <c r="D2469" s="43" t="s">
        <v>2753</v>
      </c>
      <c r="E2469" t="s">
        <v>2639</v>
      </c>
      <c r="F2469" t="str">
        <f>INDEX('Bảng Giá'!$L$2:$L$64,MATCH(TRIM('References data'!E2469),'Bảng Giá'!$K$2:$K$64,0))</f>
        <v>Hà Nội</v>
      </c>
      <c r="G2469" t="str">
        <f t="shared" si="38"/>
        <v>Vùng 1-Hà Nội</v>
      </c>
      <c r="H2469" t="str">
        <f>INDEX('Bảng Giá'!$N$2:$N$46,MATCH('References data'!G2469,'Bảng Giá'!$Q$2:$Q$46,0))</f>
        <v>Liên Vùng</v>
      </c>
    </row>
    <row r="2470" spans="1:8" x14ac:dyDescent="0.25">
      <c r="A2470" s="12" t="s">
        <v>2760</v>
      </c>
      <c r="B2470" t="s">
        <v>2686</v>
      </c>
      <c r="C2470" s="45" t="str">
        <f>INDEX('Bảng Giá'!$L$2:$L$64,MATCH(TRIM('References data'!B2470),'Bảng Giá'!$K$2:$K$64,0))</f>
        <v>Vùng 1</v>
      </c>
      <c r="D2470" s="43" t="s">
        <v>3037</v>
      </c>
      <c r="E2470" t="s">
        <v>3035</v>
      </c>
      <c r="F2470" t="str">
        <f>INDEX('Bảng Giá'!$L$2:$L$64,MATCH(TRIM('References data'!E2470),'Bảng Giá'!$K$2:$K$64,0))</f>
        <v>Vùng 3</v>
      </c>
      <c r="G2470" t="str">
        <f t="shared" si="38"/>
        <v>Vùng 1-Vùng 3</v>
      </c>
      <c r="H2470" t="str">
        <f>INDEX('Bảng Giá'!$N$2:$N$46,MATCH('References data'!G2470,'Bảng Giá'!$Q$2:$Q$46,0))</f>
        <v>Liên Vùng Tỉnh</v>
      </c>
    </row>
    <row r="2471" spans="1:8" x14ac:dyDescent="0.25">
      <c r="A2471" s="12" t="s">
        <v>3004</v>
      </c>
      <c r="B2471" t="s">
        <v>2639</v>
      </c>
      <c r="C2471" s="45" t="str">
        <f>INDEX('Bảng Giá'!$L$2:$L$64,MATCH(TRIM('References data'!B2471),'Bảng Giá'!$K$2:$K$64,0))</f>
        <v>Hà Nội</v>
      </c>
      <c r="D2471" s="43" t="s">
        <v>3019</v>
      </c>
      <c r="E2471" t="s">
        <v>2648</v>
      </c>
      <c r="F2471" t="str">
        <f>INDEX('Bảng Giá'!$L$2:$L$64,MATCH(TRIM('References data'!E2471),'Bảng Giá'!$K$2:$K$64,0))</f>
        <v>Hồ Chí Minh</v>
      </c>
      <c r="G2471" t="str">
        <f t="shared" si="38"/>
        <v>Hà Nội-Hồ Chí Minh</v>
      </c>
      <c r="H2471" t="str">
        <f>INDEX('Bảng Giá'!$N$2:$N$46,MATCH('References data'!G2471,'Bảng Giá'!$Q$2:$Q$46,0))</f>
        <v>Liên Vùng đặc biệt</v>
      </c>
    </row>
    <row r="2472" spans="1:8" x14ac:dyDescent="0.25">
      <c r="A2472" s="12" t="s">
        <v>2688</v>
      </c>
      <c r="B2472" t="s">
        <v>2639</v>
      </c>
      <c r="C2472" s="45" t="str">
        <f>INDEX('Bảng Giá'!$L$2:$L$64,MATCH(TRIM('References data'!B2472),'Bảng Giá'!$K$2:$K$64,0))</f>
        <v>Hà Nội</v>
      </c>
      <c r="D2472" s="43" t="s">
        <v>2653</v>
      </c>
      <c r="E2472" t="s">
        <v>2648</v>
      </c>
      <c r="F2472" t="str">
        <f>INDEX('Bảng Giá'!$L$2:$L$64,MATCH(TRIM('References data'!E2472),'Bảng Giá'!$K$2:$K$64,0))</f>
        <v>Hồ Chí Minh</v>
      </c>
      <c r="G2472" t="str">
        <f t="shared" si="38"/>
        <v>Hà Nội-Hồ Chí Minh</v>
      </c>
      <c r="H2472" t="str">
        <f>INDEX('Bảng Giá'!$N$2:$N$46,MATCH('References data'!G2472,'Bảng Giá'!$Q$2:$Q$46,0))</f>
        <v>Liên Vùng đặc biệt</v>
      </c>
    </row>
    <row r="2473" spans="1:8" x14ac:dyDescent="0.25">
      <c r="A2473" s="12" t="s">
        <v>2749</v>
      </c>
      <c r="B2473" t="s">
        <v>2686</v>
      </c>
      <c r="C2473" s="45" t="str">
        <f>INDEX('Bảng Giá'!$L$2:$L$64,MATCH(TRIM('References data'!B2473),'Bảng Giá'!$K$2:$K$64,0))</f>
        <v>Vùng 1</v>
      </c>
      <c r="D2473" s="43" t="s">
        <v>2772</v>
      </c>
      <c r="E2473" t="s">
        <v>2756</v>
      </c>
      <c r="F2473" t="str">
        <f>INDEX('Bảng Giá'!$L$2:$L$64,MATCH(TRIM('References data'!E2473),'Bảng Giá'!$K$2:$K$64,0))</f>
        <v>Đà Nẵng</v>
      </c>
      <c r="G2473" t="str">
        <f t="shared" si="38"/>
        <v>Vùng 1-Đà Nẵng</v>
      </c>
      <c r="H2473" t="str">
        <f>INDEX('Bảng Giá'!$N$2:$N$46,MATCH('References data'!G2473,'Bảng Giá'!$Q$2:$Q$46,0))</f>
        <v>Liên Vùng</v>
      </c>
    </row>
    <row r="2474" spans="1:8" x14ac:dyDescent="0.25">
      <c r="A2474" s="12" t="s">
        <v>2730</v>
      </c>
      <c r="B2474" t="s">
        <v>2648</v>
      </c>
      <c r="C2474" s="45" t="str">
        <f>INDEX('Bảng Giá'!$L$2:$L$64,MATCH(TRIM('References data'!B2474),'Bảng Giá'!$K$2:$K$64,0))</f>
        <v>Hồ Chí Minh</v>
      </c>
      <c r="D2474" s="43" t="s">
        <v>2993</v>
      </c>
      <c r="E2474" t="s">
        <v>2639</v>
      </c>
      <c r="F2474" t="str">
        <f>INDEX('Bảng Giá'!$L$2:$L$64,MATCH(TRIM('References data'!E2474),'Bảng Giá'!$K$2:$K$64,0))</f>
        <v>Hà Nội</v>
      </c>
      <c r="G2474" t="str">
        <f t="shared" si="38"/>
        <v>Hồ Chí Minh-Hà Nội</v>
      </c>
      <c r="H2474" t="str">
        <f>INDEX('Bảng Giá'!$N$2:$N$46,MATCH('References data'!G2474,'Bảng Giá'!$Q$2:$Q$46,0))</f>
        <v>Liên Vùng đặc biệt</v>
      </c>
    </row>
    <row r="2475" spans="1:8" x14ac:dyDescent="0.25">
      <c r="A2475" s="12" t="s">
        <v>2722</v>
      </c>
      <c r="B2475" t="s">
        <v>2648</v>
      </c>
      <c r="C2475" s="45" t="str">
        <f>INDEX('Bảng Giá'!$L$2:$L$64,MATCH(TRIM('References data'!B2475),'Bảng Giá'!$K$2:$K$64,0))</f>
        <v>Hồ Chí Minh</v>
      </c>
      <c r="D2475" s="43" t="s">
        <v>3037</v>
      </c>
      <c r="E2475" t="s">
        <v>3035</v>
      </c>
      <c r="F2475" t="str">
        <f>INDEX('Bảng Giá'!$L$2:$L$64,MATCH(TRIM('References data'!E2475),'Bảng Giá'!$K$2:$K$64,0))</f>
        <v>Vùng 3</v>
      </c>
      <c r="G2475" t="str">
        <f t="shared" si="38"/>
        <v>Hồ Chí Minh-Vùng 3</v>
      </c>
      <c r="H2475" t="str">
        <f>INDEX('Bảng Giá'!$N$2:$N$46,MATCH('References data'!G2475,'Bảng Giá'!$Q$2:$Q$46,0))</f>
        <v>Liên Vùng</v>
      </c>
    </row>
    <row r="2476" spans="1:8" x14ac:dyDescent="0.25">
      <c r="A2476" s="12" t="s">
        <v>3099</v>
      </c>
      <c r="B2476" t="s">
        <v>2658</v>
      </c>
      <c r="C2476" s="45" t="str">
        <f>INDEX('Bảng Giá'!$L$2:$L$64,MATCH(TRIM('References data'!B2476),'Bảng Giá'!$K$2:$K$64,0))</f>
        <v>Vùng 3</v>
      </c>
      <c r="D2476" s="43" t="s">
        <v>2674</v>
      </c>
      <c r="E2476" t="s">
        <v>2675</v>
      </c>
      <c r="F2476" t="str">
        <f>INDEX('Bảng Giá'!$L$2:$L$64,MATCH(TRIM('References data'!E2476),'Bảng Giá'!$K$2:$K$64,0))</f>
        <v>Vùng 1</v>
      </c>
      <c r="G2476" t="str">
        <f t="shared" si="38"/>
        <v>Vùng 3-Vùng 1</v>
      </c>
      <c r="H2476" t="str">
        <f>INDEX('Bảng Giá'!$N$2:$N$46,MATCH('References data'!G2476,'Bảng Giá'!$Q$2:$Q$46,0))</f>
        <v>Liên Vùng Tỉnh</v>
      </c>
    </row>
    <row r="2477" spans="1:8" x14ac:dyDescent="0.25">
      <c r="A2477" s="12" t="s">
        <v>2697</v>
      </c>
      <c r="B2477" t="s">
        <v>2686</v>
      </c>
      <c r="C2477" s="45" t="str">
        <f>INDEX('Bảng Giá'!$L$2:$L$64,MATCH(TRIM('References data'!B2477),'Bảng Giá'!$K$2:$K$64,0))</f>
        <v>Vùng 1</v>
      </c>
      <c r="D2477" s="43" t="s">
        <v>2909</v>
      </c>
      <c r="E2477" t="s">
        <v>2823</v>
      </c>
      <c r="F2477" t="str">
        <f>INDEX('Bảng Giá'!$L$2:$L$64,MATCH(TRIM('References data'!E2477),'Bảng Giá'!$K$2:$K$64,0))</f>
        <v>Vùng 3</v>
      </c>
      <c r="G2477" t="str">
        <f t="shared" si="38"/>
        <v>Vùng 1-Vùng 3</v>
      </c>
      <c r="H2477" t="str">
        <f>INDEX('Bảng Giá'!$N$2:$N$46,MATCH('References data'!G2477,'Bảng Giá'!$Q$2:$Q$46,0))</f>
        <v>Liên Vùng Tỉnh</v>
      </c>
    </row>
    <row r="2478" spans="1:8" x14ac:dyDescent="0.25">
      <c r="A2478" s="12" t="s">
        <v>2750</v>
      </c>
      <c r="B2478" t="s">
        <v>2751</v>
      </c>
      <c r="C2478" s="45" t="str">
        <f>INDEX('Bảng Giá'!$L$2:$L$64,MATCH(TRIM('References data'!B2478),'Bảng Giá'!$K$2:$K$64,0))</f>
        <v>Vùng 2</v>
      </c>
      <c r="D2478" s="43" t="s">
        <v>2909</v>
      </c>
      <c r="E2478" t="s">
        <v>2823</v>
      </c>
      <c r="F2478" t="str">
        <f>INDEX('Bảng Giá'!$L$2:$L$64,MATCH(TRIM('References data'!E2478),'Bảng Giá'!$K$2:$K$64,0))</f>
        <v>Vùng 3</v>
      </c>
      <c r="G2478" t="str">
        <f t="shared" si="38"/>
        <v>Vùng 2-Vùng 3</v>
      </c>
      <c r="H2478" t="str">
        <f>INDEX('Bảng Giá'!$N$2:$N$46,MATCH('References data'!G2478,'Bảng Giá'!$Q$2:$Q$46,0))</f>
        <v>Liên Vùng Tỉnh</v>
      </c>
    </row>
    <row r="2479" spans="1:8" x14ac:dyDescent="0.25">
      <c r="A2479" s="12" t="s">
        <v>2670</v>
      </c>
      <c r="B2479" t="s">
        <v>2671</v>
      </c>
      <c r="C2479" s="45" t="str">
        <f>INDEX('Bảng Giá'!$L$2:$L$64,MATCH(TRIM('References data'!B2479),'Bảng Giá'!$K$2:$K$64,0))</f>
        <v>Vùng 2</v>
      </c>
      <c r="D2479" s="43" t="s">
        <v>2909</v>
      </c>
      <c r="E2479" t="s">
        <v>2823</v>
      </c>
      <c r="F2479" t="str">
        <f>INDEX('Bảng Giá'!$L$2:$L$64,MATCH(TRIM('References data'!E2479),'Bảng Giá'!$K$2:$K$64,0))</f>
        <v>Vùng 3</v>
      </c>
      <c r="G2479" t="str">
        <f t="shared" si="38"/>
        <v>Vùng 2-Vùng 3</v>
      </c>
      <c r="H2479" t="str">
        <f>INDEX('Bảng Giá'!$N$2:$N$46,MATCH('References data'!G2479,'Bảng Giá'!$Q$2:$Q$46,0))</f>
        <v>Liên Vùng Tỉnh</v>
      </c>
    </row>
    <row r="2480" spans="1:8" x14ac:dyDescent="0.25">
      <c r="A2480" s="12" t="s">
        <v>2741</v>
      </c>
      <c r="B2480" t="s">
        <v>2669</v>
      </c>
      <c r="C2480" s="45" t="str">
        <f>INDEX('Bảng Giá'!$L$2:$L$64,MATCH(TRIM('References data'!B2480),'Bảng Giá'!$K$2:$K$64,0))</f>
        <v>Vùng 2</v>
      </c>
      <c r="D2480" s="43" t="s">
        <v>2835</v>
      </c>
      <c r="E2480" t="s">
        <v>2694</v>
      </c>
      <c r="F2480" t="str">
        <f>INDEX('Bảng Giá'!$L$2:$L$64,MATCH(TRIM('References data'!E2480),'Bảng Giá'!$K$2:$K$64,0))</f>
        <v>Vùng 3</v>
      </c>
      <c r="G2480" t="str">
        <f t="shared" si="38"/>
        <v>Vùng 2-Vùng 3</v>
      </c>
      <c r="H2480" t="str">
        <f>INDEX('Bảng Giá'!$N$2:$N$46,MATCH('References data'!G2480,'Bảng Giá'!$Q$2:$Q$46,0))</f>
        <v>Liên Vùng Tỉnh</v>
      </c>
    </row>
    <row r="2481" spans="1:8" x14ac:dyDescent="0.25">
      <c r="A2481" s="12" t="s">
        <v>2948</v>
      </c>
      <c r="B2481" t="s">
        <v>2684</v>
      </c>
      <c r="C2481" s="45" t="str">
        <f>INDEX('Bảng Giá'!$L$2:$L$64,MATCH(TRIM('References data'!B2481),'Bảng Giá'!$K$2:$K$64,0))</f>
        <v>Vùng 1</v>
      </c>
      <c r="D2481" s="43" t="s">
        <v>2638</v>
      </c>
      <c r="E2481" t="s">
        <v>2639</v>
      </c>
      <c r="F2481" t="str">
        <f>INDEX('Bảng Giá'!$L$2:$L$64,MATCH(TRIM('References data'!E2481),'Bảng Giá'!$K$2:$K$64,0))</f>
        <v>Hà Nội</v>
      </c>
      <c r="G2481" t="str">
        <f t="shared" si="38"/>
        <v>Vùng 1-Hà Nội</v>
      </c>
      <c r="H2481" t="str">
        <f>INDEX('Bảng Giá'!$N$2:$N$46,MATCH('References data'!G2481,'Bảng Giá'!$Q$2:$Q$46,0))</f>
        <v>Liên Vùng</v>
      </c>
    </row>
    <row r="2482" spans="1:8" x14ac:dyDescent="0.25">
      <c r="A2482" s="12" t="s">
        <v>3003</v>
      </c>
      <c r="B2482" t="s">
        <v>2639</v>
      </c>
      <c r="C2482" s="45" t="str">
        <f>INDEX('Bảng Giá'!$L$2:$L$64,MATCH(TRIM('References data'!B2482),'Bảng Giá'!$K$2:$K$64,0))</f>
        <v>Hà Nội</v>
      </c>
      <c r="D2482" s="43" t="s">
        <v>2674</v>
      </c>
      <c r="E2482" t="s">
        <v>2675</v>
      </c>
      <c r="F2482" t="str">
        <f>INDEX('Bảng Giá'!$L$2:$L$64,MATCH(TRIM('References data'!E2482),'Bảng Giá'!$K$2:$K$64,0))</f>
        <v>Vùng 1</v>
      </c>
      <c r="G2482" t="str">
        <f t="shared" si="38"/>
        <v>Hà Nội-Vùng 1</v>
      </c>
      <c r="H2482" t="str">
        <f>INDEX('Bảng Giá'!$N$2:$N$46,MATCH('References data'!G2482,'Bảng Giá'!$Q$2:$Q$46,0))</f>
        <v>Liên Vùng</v>
      </c>
    </row>
    <row r="2483" spans="1:8" x14ac:dyDescent="0.25">
      <c r="A2483" s="12" t="s">
        <v>3014</v>
      </c>
      <c r="B2483" t="s">
        <v>2648</v>
      </c>
      <c r="C2483" s="45" t="str">
        <f>INDEX('Bảng Giá'!$L$2:$L$64,MATCH(TRIM('References data'!B2483),'Bảng Giá'!$K$2:$K$64,0))</f>
        <v>Hồ Chí Minh</v>
      </c>
      <c r="D2483" s="43" t="s">
        <v>2638</v>
      </c>
      <c r="E2483" t="s">
        <v>2639</v>
      </c>
      <c r="F2483" t="str">
        <f>INDEX('Bảng Giá'!$L$2:$L$64,MATCH(TRIM('References data'!E2483),'Bảng Giá'!$K$2:$K$64,0))</f>
        <v>Hà Nội</v>
      </c>
      <c r="G2483" t="str">
        <f t="shared" si="38"/>
        <v>Hồ Chí Minh-Hà Nội</v>
      </c>
      <c r="H2483" t="str">
        <f>INDEX('Bảng Giá'!$N$2:$N$46,MATCH('References data'!G2483,'Bảng Giá'!$Q$2:$Q$46,0))</f>
        <v>Liên Vùng đặc biệt</v>
      </c>
    </row>
    <row r="2484" spans="1:8" x14ac:dyDescent="0.25">
      <c r="A2484" s="12" t="s">
        <v>2722</v>
      </c>
      <c r="B2484" t="s">
        <v>2648</v>
      </c>
      <c r="C2484" s="45" t="str">
        <f>INDEX('Bảng Giá'!$L$2:$L$64,MATCH(TRIM('References data'!B2484),'Bảng Giá'!$K$2:$K$64,0))</f>
        <v>Hồ Chí Minh</v>
      </c>
      <c r="D2484" s="43" t="s">
        <v>2649</v>
      </c>
      <c r="E2484" t="s">
        <v>2639</v>
      </c>
      <c r="F2484" t="str">
        <f>INDEX('Bảng Giá'!$L$2:$L$64,MATCH(TRIM('References data'!E2484),'Bảng Giá'!$K$2:$K$64,0))</f>
        <v>Hà Nội</v>
      </c>
      <c r="G2484" t="str">
        <f t="shared" si="38"/>
        <v>Hồ Chí Minh-Hà Nội</v>
      </c>
      <c r="H2484" t="str">
        <f>INDEX('Bảng Giá'!$N$2:$N$46,MATCH('References data'!G2484,'Bảng Giá'!$Q$2:$Q$46,0))</f>
        <v>Liên Vùng đặc biệt</v>
      </c>
    </row>
    <row r="2485" spans="1:8" x14ac:dyDescent="0.25">
      <c r="A2485" s="12" t="s">
        <v>3100</v>
      </c>
      <c r="B2485" t="s">
        <v>2675</v>
      </c>
      <c r="C2485" s="45" t="str">
        <f>INDEX('Bảng Giá'!$L$2:$L$64,MATCH(TRIM('References data'!B2485),'Bảng Giá'!$K$2:$K$64,0))</f>
        <v>Vùng 1</v>
      </c>
      <c r="D2485" s="43" t="s">
        <v>2649</v>
      </c>
      <c r="E2485" t="s">
        <v>2639</v>
      </c>
      <c r="F2485" t="str">
        <f>INDEX('Bảng Giá'!$L$2:$L$64,MATCH(TRIM('References data'!E2485),'Bảng Giá'!$K$2:$K$64,0))</f>
        <v>Hà Nội</v>
      </c>
      <c r="G2485" t="str">
        <f t="shared" si="38"/>
        <v>Vùng 1-Hà Nội</v>
      </c>
      <c r="H2485" t="str">
        <f>INDEX('Bảng Giá'!$N$2:$N$46,MATCH('References data'!G2485,'Bảng Giá'!$Q$2:$Q$46,0))</f>
        <v>Liên Vùng</v>
      </c>
    </row>
    <row r="2486" spans="1:8" x14ac:dyDescent="0.25">
      <c r="A2486" s="12" t="s">
        <v>3007</v>
      </c>
      <c r="B2486" t="s">
        <v>2639</v>
      </c>
      <c r="C2486" s="45" t="str">
        <f>INDEX('Bảng Giá'!$L$2:$L$64,MATCH(TRIM('References data'!B2486),'Bảng Giá'!$K$2:$K$64,0))</f>
        <v>Hà Nội</v>
      </c>
      <c r="D2486" s="43" t="s">
        <v>2773</v>
      </c>
      <c r="E2486" t="s">
        <v>2756</v>
      </c>
      <c r="F2486" t="str">
        <f>INDEX('Bảng Giá'!$L$2:$L$64,MATCH(TRIM('References data'!E2486),'Bảng Giá'!$K$2:$K$64,0))</f>
        <v>Đà Nẵng</v>
      </c>
      <c r="G2486" t="str">
        <f t="shared" si="38"/>
        <v>Hà Nội-Đà Nẵng</v>
      </c>
      <c r="H2486" t="str">
        <f>INDEX('Bảng Giá'!$N$2:$N$46,MATCH('References data'!G2486,'Bảng Giá'!$Q$2:$Q$46,0))</f>
        <v>Liên Vùng đặc biệt</v>
      </c>
    </row>
    <row r="2487" spans="1:8" x14ac:dyDescent="0.25">
      <c r="A2487" s="12" t="s">
        <v>3074</v>
      </c>
      <c r="B2487" t="s">
        <v>2935</v>
      </c>
      <c r="C2487" s="45" t="str">
        <f>INDEX('Bảng Giá'!$L$2:$L$64,MATCH(TRIM('References data'!B2487),'Bảng Giá'!$K$2:$K$64,0))</f>
        <v>Vùng 1</v>
      </c>
      <c r="D2487" s="43" t="s">
        <v>2638</v>
      </c>
      <c r="E2487" t="s">
        <v>2639</v>
      </c>
      <c r="F2487" t="str">
        <f>INDEX('Bảng Giá'!$L$2:$L$64,MATCH(TRIM('References data'!E2487),'Bảng Giá'!$K$2:$K$64,0))</f>
        <v>Hà Nội</v>
      </c>
      <c r="G2487" t="str">
        <f t="shared" si="38"/>
        <v>Vùng 1-Hà Nội</v>
      </c>
      <c r="H2487" t="str">
        <f>INDEX('Bảng Giá'!$N$2:$N$46,MATCH('References data'!G2487,'Bảng Giá'!$Q$2:$Q$46,0))</f>
        <v>Liên Vùng</v>
      </c>
    </row>
    <row r="2488" spans="1:8" x14ac:dyDescent="0.25">
      <c r="A2488" s="12" t="s">
        <v>3101</v>
      </c>
      <c r="B2488" t="s">
        <v>2932</v>
      </c>
      <c r="C2488" s="45" t="str">
        <f>INDEX('Bảng Giá'!$L$2:$L$64,MATCH(TRIM('References data'!B2488),'Bảng Giá'!$K$2:$K$64,0))</f>
        <v>Vùng 1</v>
      </c>
      <c r="D2488" s="43" t="s">
        <v>2763</v>
      </c>
      <c r="E2488" t="s">
        <v>2764</v>
      </c>
      <c r="F2488" t="str">
        <f>INDEX('Bảng Giá'!$L$2:$L$64,MATCH(TRIM('References data'!E2488),'Bảng Giá'!$K$2:$K$64,0))</f>
        <v>Vùng 3</v>
      </c>
      <c r="G2488" t="str">
        <f t="shared" si="38"/>
        <v>Vùng 1-Vùng 3</v>
      </c>
      <c r="H2488" t="str">
        <f>INDEX('Bảng Giá'!$N$2:$N$46,MATCH('References data'!G2488,'Bảng Giá'!$Q$2:$Q$46,0))</f>
        <v>Liên Vùng Tỉnh</v>
      </c>
    </row>
    <row r="2489" spans="1:8" x14ac:dyDescent="0.25">
      <c r="A2489" s="12" t="s">
        <v>2766</v>
      </c>
      <c r="B2489" t="s">
        <v>2756</v>
      </c>
      <c r="C2489" s="45" t="str">
        <f>INDEX('Bảng Giá'!$L$2:$L$64,MATCH(TRIM('References data'!B2489),'Bảng Giá'!$K$2:$K$64,0))</f>
        <v>Đà Nẵng</v>
      </c>
      <c r="D2489" s="43" t="s">
        <v>2674</v>
      </c>
      <c r="E2489" t="s">
        <v>2675</v>
      </c>
      <c r="F2489" t="str">
        <f>INDEX('Bảng Giá'!$L$2:$L$64,MATCH(TRIM('References data'!E2489),'Bảng Giá'!$K$2:$K$64,0))</f>
        <v>Vùng 1</v>
      </c>
      <c r="G2489" t="str">
        <f t="shared" si="38"/>
        <v>Đà Nẵng-Vùng 1</v>
      </c>
      <c r="H2489" t="str">
        <f>INDEX('Bảng Giá'!$N$2:$N$46,MATCH('References data'!G2489,'Bảng Giá'!$Q$2:$Q$46,0))</f>
        <v>Liên Vùng</v>
      </c>
    </row>
    <row r="2490" spans="1:8" x14ac:dyDescent="0.25">
      <c r="A2490" s="12" t="s">
        <v>2649</v>
      </c>
      <c r="B2490" t="s">
        <v>2639</v>
      </c>
      <c r="C2490" s="45" t="str">
        <f>INDEX('Bảng Giá'!$L$2:$L$64,MATCH(TRIM('References data'!B2490),'Bảng Giá'!$K$2:$K$64,0))</f>
        <v>Hà Nội</v>
      </c>
      <c r="D2490" s="43" t="s">
        <v>2739</v>
      </c>
      <c r="E2490" t="s">
        <v>2648</v>
      </c>
      <c r="F2490" t="str">
        <f>INDEX('Bảng Giá'!$L$2:$L$64,MATCH(TRIM('References data'!E2490),'Bảng Giá'!$K$2:$K$64,0))</f>
        <v>Hồ Chí Minh</v>
      </c>
      <c r="G2490" t="str">
        <f t="shared" si="38"/>
        <v>Hà Nội-Hồ Chí Minh</v>
      </c>
      <c r="H2490" t="str">
        <f>INDEX('Bảng Giá'!$N$2:$N$46,MATCH('References data'!G2490,'Bảng Giá'!$Q$2:$Q$46,0))</f>
        <v>Liên Vùng đặc biệt</v>
      </c>
    </row>
    <row r="2491" spans="1:8" x14ac:dyDescent="0.25">
      <c r="A2491" s="12" t="s">
        <v>3019</v>
      </c>
      <c r="B2491" t="s">
        <v>2648</v>
      </c>
      <c r="C2491" s="45" t="str">
        <f>INDEX('Bảng Giá'!$L$2:$L$64,MATCH(TRIM('References data'!B2491),'Bảng Giá'!$K$2:$K$64,0))</f>
        <v>Hồ Chí Minh</v>
      </c>
      <c r="D2491" s="43" t="s">
        <v>2995</v>
      </c>
      <c r="E2491" t="s">
        <v>2639</v>
      </c>
      <c r="F2491" t="str">
        <f>INDEX('Bảng Giá'!$L$2:$L$64,MATCH(TRIM('References data'!E2491),'Bảng Giá'!$K$2:$K$64,0))</f>
        <v>Hà Nội</v>
      </c>
      <c r="G2491" t="str">
        <f t="shared" si="38"/>
        <v>Hồ Chí Minh-Hà Nội</v>
      </c>
      <c r="H2491" t="str">
        <f>INDEX('Bảng Giá'!$N$2:$N$46,MATCH('References data'!G2491,'Bảng Giá'!$Q$2:$Q$46,0))</f>
        <v>Liên Vùng đặc biệt</v>
      </c>
    </row>
    <row r="2492" spans="1:8" x14ac:dyDescent="0.25">
      <c r="A2492" s="12" t="s">
        <v>2685</v>
      </c>
      <c r="B2492" t="s">
        <v>2686</v>
      </c>
      <c r="C2492" s="45" t="str">
        <f>INDEX('Bảng Giá'!$L$2:$L$64,MATCH(TRIM('References data'!B2492),'Bảng Giá'!$K$2:$K$64,0))</f>
        <v>Vùng 1</v>
      </c>
      <c r="D2492" s="43" t="s">
        <v>3010</v>
      </c>
      <c r="E2492" t="s">
        <v>2639</v>
      </c>
      <c r="F2492" t="str">
        <f>INDEX('Bảng Giá'!$L$2:$L$64,MATCH(TRIM('References data'!E2492),'Bảng Giá'!$K$2:$K$64,0))</f>
        <v>Hà Nội</v>
      </c>
      <c r="G2492" t="str">
        <f t="shared" si="38"/>
        <v>Vùng 1-Hà Nội</v>
      </c>
      <c r="H2492" t="str">
        <f>INDEX('Bảng Giá'!$N$2:$N$46,MATCH('References data'!G2492,'Bảng Giá'!$Q$2:$Q$46,0))</f>
        <v>Liên Vùng</v>
      </c>
    </row>
    <row r="2493" spans="1:8" x14ac:dyDescent="0.25">
      <c r="A2493" s="12" t="s">
        <v>2679</v>
      </c>
      <c r="B2493" t="s">
        <v>2680</v>
      </c>
      <c r="C2493" s="45" t="str">
        <f>INDEX('Bảng Giá'!$L$2:$L$64,MATCH(TRIM('References data'!B2493),'Bảng Giá'!$K$2:$K$64,0))</f>
        <v>Vùng 1</v>
      </c>
      <c r="D2493" s="43" t="s">
        <v>2762</v>
      </c>
      <c r="E2493" t="s">
        <v>2721</v>
      </c>
      <c r="F2493" t="str">
        <f>INDEX('Bảng Giá'!$L$2:$L$64,MATCH(TRIM('References data'!E2493),'Bảng Giá'!$K$2:$K$64,0))</f>
        <v>Vùng 3</v>
      </c>
      <c r="G2493" t="str">
        <f t="shared" si="38"/>
        <v>Vùng 1-Vùng 3</v>
      </c>
      <c r="H2493" t="str">
        <f>INDEX('Bảng Giá'!$N$2:$N$46,MATCH('References data'!G2493,'Bảng Giá'!$Q$2:$Q$46,0))</f>
        <v>Liên Vùng Tỉnh</v>
      </c>
    </row>
    <row r="2494" spans="1:8" x14ac:dyDescent="0.25">
      <c r="A2494" s="12" t="s">
        <v>2931</v>
      </c>
      <c r="B2494" t="s">
        <v>2932</v>
      </c>
      <c r="C2494" s="45" t="str">
        <f>INDEX('Bảng Giá'!$L$2:$L$64,MATCH(TRIM('References data'!B2494),'Bảng Giá'!$K$2:$K$64,0))</f>
        <v>Vùng 1</v>
      </c>
      <c r="D2494" s="43" t="s">
        <v>3000</v>
      </c>
      <c r="E2494" t="s">
        <v>2639</v>
      </c>
      <c r="F2494" t="str">
        <f>INDEX('Bảng Giá'!$L$2:$L$64,MATCH(TRIM('References data'!E2494),'Bảng Giá'!$K$2:$K$64,0))</f>
        <v>Hà Nội</v>
      </c>
      <c r="G2494" t="str">
        <f t="shared" si="38"/>
        <v>Vùng 1-Hà Nội</v>
      </c>
      <c r="H2494" t="str">
        <f>INDEX('Bảng Giá'!$N$2:$N$46,MATCH('References data'!G2494,'Bảng Giá'!$Q$2:$Q$46,0))</f>
        <v>Liên Vùng</v>
      </c>
    </row>
    <row r="2495" spans="1:8" x14ac:dyDescent="0.25">
      <c r="A2495" s="12" t="s">
        <v>2739</v>
      </c>
      <c r="B2495" t="s">
        <v>2648</v>
      </c>
      <c r="C2495" s="45" t="str">
        <f>INDEX('Bảng Giá'!$L$2:$L$64,MATCH(TRIM('References data'!B2495),'Bảng Giá'!$K$2:$K$64,0))</f>
        <v>Hồ Chí Minh</v>
      </c>
      <c r="D2495" s="43" t="s">
        <v>2688</v>
      </c>
      <c r="E2495" t="s">
        <v>2639</v>
      </c>
      <c r="F2495" t="str">
        <f>INDEX('Bảng Giá'!$L$2:$L$64,MATCH(TRIM('References data'!E2495),'Bảng Giá'!$K$2:$K$64,0))</f>
        <v>Hà Nội</v>
      </c>
      <c r="G2495" t="str">
        <f t="shared" si="38"/>
        <v>Hồ Chí Minh-Hà Nội</v>
      </c>
      <c r="H2495" t="str">
        <f>INDEX('Bảng Giá'!$N$2:$N$46,MATCH('References data'!G2495,'Bảng Giá'!$Q$2:$Q$46,0))</f>
        <v>Liên Vùng đặc biệt</v>
      </c>
    </row>
    <row r="2496" spans="1:8" x14ac:dyDescent="0.25">
      <c r="A2496" s="12" t="s">
        <v>2745</v>
      </c>
      <c r="B2496" t="s">
        <v>2746</v>
      </c>
      <c r="C2496" s="45" t="str">
        <f>INDEX('Bảng Giá'!$L$2:$L$64,MATCH(TRIM('References data'!B2496),'Bảng Giá'!$K$2:$K$64,0))</f>
        <v>Vùng 2</v>
      </c>
      <c r="D2496" s="43" t="s">
        <v>2833</v>
      </c>
      <c r="E2496" t="s">
        <v>2834</v>
      </c>
      <c r="F2496" t="str">
        <f>INDEX('Bảng Giá'!$L$2:$L$64,MATCH(TRIM('References data'!E2496),'Bảng Giá'!$K$2:$K$64,0))</f>
        <v>Vùng 3</v>
      </c>
      <c r="G2496" t="str">
        <f t="shared" si="38"/>
        <v>Vùng 2-Vùng 3</v>
      </c>
      <c r="H2496" t="str">
        <f>INDEX('Bảng Giá'!$N$2:$N$46,MATCH('References data'!G2496,'Bảng Giá'!$Q$2:$Q$46,0))</f>
        <v>Liên Vùng Tỉnh</v>
      </c>
    </row>
    <row r="2497" spans="1:8" x14ac:dyDescent="0.25">
      <c r="A2497" s="12" t="s">
        <v>2760</v>
      </c>
      <c r="B2497" t="s">
        <v>2686</v>
      </c>
      <c r="C2497" s="45" t="str">
        <f>INDEX('Bảng Giá'!$L$2:$L$64,MATCH(TRIM('References data'!B2497),'Bảng Giá'!$K$2:$K$64,0))</f>
        <v>Vùng 1</v>
      </c>
      <c r="D2497" s="43" t="s">
        <v>2654</v>
      </c>
      <c r="E2497" t="s">
        <v>2639</v>
      </c>
      <c r="F2497" t="str">
        <f>INDEX('Bảng Giá'!$L$2:$L$64,MATCH(TRIM('References data'!E2497),'Bảng Giá'!$K$2:$K$64,0))</f>
        <v>Hà Nội</v>
      </c>
      <c r="G2497" t="str">
        <f t="shared" si="38"/>
        <v>Vùng 1-Hà Nội</v>
      </c>
      <c r="H2497" t="str">
        <f>INDEX('Bảng Giá'!$N$2:$N$46,MATCH('References data'!G2497,'Bảng Giá'!$Q$2:$Q$46,0))</f>
        <v>Liên Vùng</v>
      </c>
    </row>
    <row r="2498" spans="1:8" x14ac:dyDescent="0.25">
      <c r="A2498" s="12" t="s">
        <v>2706</v>
      </c>
      <c r="B2498" t="s">
        <v>2639</v>
      </c>
      <c r="C2498" s="45" t="str">
        <f>INDEX('Bảng Giá'!$L$2:$L$64,MATCH(TRIM('References data'!B2498),'Bảng Giá'!$K$2:$K$64,0))</f>
        <v>Hà Nội</v>
      </c>
      <c r="D2498" s="43" t="s">
        <v>2653</v>
      </c>
      <c r="E2498" t="s">
        <v>2648</v>
      </c>
      <c r="F2498" t="str">
        <f>INDEX('Bảng Giá'!$L$2:$L$64,MATCH(TRIM('References data'!E2498),'Bảng Giá'!$K$2:$K$64,0))</f>
        <v>Hồ Chí Minh</v>
      </c>
      <c r="G2498" t="str">
        <f t="shared" si="38"/>
        <v>Hà Nội-Hồ Chí Minh</v>
      </c>
      <c r="H2498" t="str">
        <f>INDEX('Bảng Giá'!$N$2:$N$46,MATCH('References data'!G2498,'Bảng Giá'!$Q$2:$Q$46,0))</f>
        <v>Liên Vùng đặc biệt</v>
      </c>
    </row>
    <row r="2499" spans="1:8" x14ac:dyDescent="0.25">
      <c r="A2499" s="12" t="s">
        <v>2741</v>
      </c>
      <c r="B2499" t="s">
        <v>2669</v>
      </c>
      <c r="C2499" s="45" t="str">
        <f>INDEX('Bảng Giá'!$L$2:$L$64,MATCH(TRIM('References data'!B2499),'Bảng Giá'!$K$2:$K$64,0))</f>
        <v>Vùng 2</v>
      </c>
      <c r="D2499" s="43" t="s">
        <v>2654</v>
      </c>
      <c r="E2499" t="s">
        <v>2639</v>
      </c>
      <c r="F2499" t="str">
        <f>INDEX('Bảng Giá'!$L$2:$L$64,MATCH(TRIM('References data'!E2499),'Bảng Giá'!$K$2:$K$64,0))</f>
        <v>Hà Nội</v>
      </c>
      <c r="G2499" t="str">
        <f t="shared" si="38"/>
        <v>Vùng 2-Hà Nội</v>
      </c>
      <c r="H2499" t="str">
        <f>INDEX('Bảng Giá'!$N$2:$N$46,MATCH('References data'!G2499,'Bảng Giá'!$Q$2:$Q$46,0))</f>
        <v>Liên Vùng</v>
      </c>
    </row>
    <row r="2500" spans="1:8" x14ac:dyDescent="0.25">
      <c r="A2500" s="12" t="s">
        <v>3079</v>
      </c>
      <c r="B2500" t="s">
        <v>2935</v>
      </c>
      <c r="C2500" s="45" t="str">
        <f>INDEX('Bảng Giá'!$L$2:$L$64,MATCH(TRIM('References data'!B2500),'Bảng Giá'!$K$2:$K$64,0))</f>
        <v>Vùng 1</v>
      </c>
      <c r="D2500" s="43" t="s">
        <v>2993</v>
      </c>
      <c r="E2500" t="s">
        <v>2639</v>
      </c>
      <c r="F2500" t="str">
        <f>INDEX('Bảng Giá'!$L$2:$L$64,MATCH(TRIM('References data'!E2500),'Bảng Giá'!$K$2:$K$64,0))</f>
        <v>Hà Nội</v>
      </c>
      <c r="G2500" t="str">
        <f t="shared" ref="G2500:G2563" si="39">C2500&amp;"-"&amp;F2500</f>
        <v>Vùng 1-Hà Nội</v>
      </c>
      <c r="H2500" t="str">
        <f>INDEX('Bảng Giá'!$N$2:$N$46,MATCH('References data'!G2500,'Bảng Giá'!$Q$2:$Q$46,0))</f>
        <v>Liên Vùng</v>
      </c>
    </row>
    <row r="2501" spans="1:8" x14ac:dyDescent="0.25">
      <c r="A2501" s="12" t="s">
        <v>2741</v>
      </c>
      <c r="B2501" t="s">
        <v>2669</v>
      </c>
      <c r="C2501" s="45" t="str">
        <f>INDEX('Bảng Giá'!$L$2:$L$64,MATCH(TRIM('References data'!B2501),'Bảng Giá'!$K$2:$K$64,0))</f>
        <v>Vùng 2</v>
      </c>
      <c r="D2501" s="43" t="s">
        <v>2640</v>
      </c>
      <c r="E2501" t="s">
        <v>2639</v>
      </c>
      <c r="F2501" t="str">
        <f>INDEX('Bảng Giá'!$L$2:$L$64,MATCH(TRIM('References data'!E2501),'Bảng Giá'!$K$2:$K$64,0))</f>
        <v>Hà Nội</v>
      </c>
      <c r="G2501" t="str">
        <f t="shared" si="39"/>
        <v>Vùng 2-Hà Nội</v>
      </c>
      <c r="H2501" t="str">
        <f>INDEX('Bảng Giá'!$N$2:$N$46,MATCH('References data'!G2501,'Bảng Giá'!$Q$2:$Q$46,0))</f>
        <v>Liên Vùng</v>
      </c>
    </row>
    <row r="2502" spans="1:8" x14ac:dyDescent="0.25">
      <c r="A2502" s="12" t="s">
        <v>2750</v>
      </c>
      <c r="B2502" t="s">
        <v>2751</v>
      </c>
      <c r="C2502" s="45" t="str">
        <f>INDEX('Bảng Giá'!$L$2:$L$64,MATCH(TRIM('References data'!B2502),'Bảng Giá'!$K$2:$K$64,0))</f>
        <v>Vùng 2</v>
      </c>
      <c r="D2502" s="43" t="s">
        <v>2713</v>
      </c>
      <c r="E2502" t="s">
        <v>2714</v>
      </c>
      <c r="F2502" t="str">
        <f>INDEX('Bảng Giá'!$L$2:$L$64,MATCH(TRIM('References data'!E2502),'Bảng Giá'!$K$2:$K$64,0))</f>
        <v>Vùng 3</v>
      </c>
      <c r="G2502" t="str">
        <f t="shared" si="39"/>
        <v>Vùng 2-Vùng 3</v>
      </c>
      <c r="H2502" t="str">
        <f>INDEX('Bảng Giá'!$N$2:$N$46,MATCH('References data'!G2502,'Bảng Giá'!$Q$2:$Q$46,0))</f>
        <v>Liên Vùng Tỉnh</v>
      </c>
    </row>
    <row r="2503" spans="1:8" x14ac:dyDescent="0.25">
      <c r="A2503" s="12" t="s">
        <v>2697</v>
      </c>
      <c r="B2503" t="s">
        <v>2686</v>
      </c>
      <c r="C2503" s="45" t="str">
        <f>INDEX('Bảng Giá'!$L$2:$L$64,MATCH(TRIM('References data'!B2503),'Bảng Giá'!$K$2:$K$64,0))</f>
        <v>Vùng 1</v>
      </c>
      <c r="D2503" s="43" t="s">
        <v>2993</v>
      </c>
      <c r="E2503" t="s">
        <v>2639</v>
      </c>
      <c r="F2503" t="str">
        <f>INDEX('Bảng Giá'!$L$2:$L$64,MATCH(TRIM('References data'!E2503),'Bảng Giá'!$K$2:$K$64,0))</f>
        <v>Hà Nội</v>
      </c>
      <c r="G2503" t="str">
        <f t="shared" si="39"/>
        <v>Vùng 1-Hà Nội</v>
      </c>
      <c r="H2503" t="str">
        <f>INDEX('Bảng Giá'!$N$2:$N$46,MATCH('References data'!G2503,'Bảng Giá'!$Q$2:$Q$46,0))</f>
        <v>Liên Vùng</v>
      </c>
    </row>
    <row r="2504" spans="1:8" x14ac:dyDescent="0.25">
      <c r="A2504" s="12" t="s">
        <v>3016</v>
      </c>
      <c r="B2504" t="s">
        <v>2648</v>
      </c>
      <c r="C2504" s="45" t="str">
        <f>INDEX('Bảng Giá'!$L$2:$L$64,MATCH(TRIM('References data'!B2504),'Bảng Giá'!$K$2:$K$64,0))</f>
        <v>Hồ Chí Minh</v>
      </c>
      <c r="D2504" s="43" t="s">
        <v>2994</v>
      </c>
      <c r="E2504" t="s">
        <v>2639</v>
      </c>
      <c r="F2504" t="str">
        <f>INDEX('Bảng Giá'!$L$2:$L$64,MATCH(TRIM('References data'!E2504),'Bảng Giá'!$K$2:$K$64,0))</f>
        <v>Hà Nội</v>
      </c>
      <c r="G2504" t="str">
        <f t="shared" si="39"/>
        <v>Hồ Chí Minh-Hà Nội</v>
      </c>
      <c r="H2504" t="str">
        <f>INDEX('Bảng Giá'!$N$2:$N$46,MATCH('References data'!G2504,'Bảng Giá'!$Q$2:$Q$46,0))</f>
        <v>Liên Vùng đặc biệt</v>
      </c>
    </row>
    <row r="2505" spans="1:8" x14ac:dyDescent="0.25">
      <c r="A2505" s="12" t="s">
        <v>2741</v>
      </c>
      <c r="B2505" t="s">
        <v>2669</v>
      </c>
      <c r="C2505" s="45" t="str">
        <f>INDEX('Bảng Giá'!$L$2:$L$64,MATCH(TRIM('References data'!B2505),'Bảng Giá'!$K$2:$K$64,0))</f>
        <v>Vùng 2</v>
      </c>
      <c r="D2505" s="43" t="s">
        <v>2994</v>
      </c>
      <c r="E2505" t="s">
        <v>2639</v>
      </c>
      <c r="F2505" t="str">
        <f>INDEX('Bảng Giá'!$L$2:$L$64,MATCH(TRIM('References data'!E2505),'Bảng Giá'!$K$2:$K$64,0))</f>
        <v>Hà Nội</v>
      </c>
      <c r="G2505" t="str">
        <f t="shared" si="39"/>
        <v>Vùng 2-Hà Nội</v>
      </c>
      <c r="H2505" t="str">
        <f>INDEX('Bảng Giá'!$N$2:$N$46,MATCH('References data'!G2505,'Bảng Giá'!$Q$2:$Q$46,0))</f>
        <v>Liên Vùng</v>
      </c>
    </row>
    <row r="2506" spans="1:8" x14ac:dyDescent="0.25">
      <c r="A2506" s="12" t="s">
        <v>3085</v>
      </c>
      <c r="B2506" t="s">
        <v>2708</v>
      </c>
      <c r="C2506" s="45" t="str">
        <f>INDEX('Bảng Giá'!$L$2:$L$64,MATCH(TRIM('References data'!B2506),'Bảng Giá'!$K$2:$K$64,0))</f>
        <v>Vùng 1</v>
      </c>
      <c r="D2506" s="43" t="s">
        <v>2753</v>
      </c>
      <c r="E2506" t="s">
        <v>2639</v>
      </c>
      <c r="F2506" t="str">
        <f>INDEX('Bảng Giá'!$L$2:$L$64,MATCH(TRIM('References data'!E2506),'Bảng Giá'!$K$2:$K$64,0))</f>
        <v>Hà Nội</v>
      </c>
      <c r="G2506" t="str">
        <f t="shared" si="39"/>
        <v>Vùng 1-Hà Nội</v>
      </c>
      <c r="H2506" t="str">
        <f>INDEX('Bảng Giá'!$N$2:$N$46,MATCH('References data'!G2506,'Bảng Giá'!$Q$2:$Q$46,0))</f>
        <v>Liên Vùng</v>
      </c>
    </row>
    <row r="2507" spans="1:8" x14ac:dyDescent="0.25">
      <c r="A2507" s="12" t="s">
        <v>2723</v>
      </c>
      <c r="B2507" t="s">
        <v>2708</v>
      </c>
      <c r="C2507" s="45" t="str">
        <f>INDEX('Bảng Giá'!$L$2:$L$64,MATCH(TRIM('References data'!B2507),'Bảng Giá'!$K$2:$K$64,0))</f>
        <v>Vùng 1</v>
      </c>
      <c r="D2507" s="43" t="s">
        <v>2994</v>
      </c>
      <c r="E2507" t="s">
        <v>2639</v>
      </c>
      <c r="F2507" t="str">
        <f>INDEX('Bảng Giá'!$L$2:$L$64,MATCH(TRIM('References data'!E2507),'Bảng Giá'!$K$2:$K$64,0))</f>
        <v>Hà Nội</v>
      </c>
      <c r="G2507" t="str">
        <f t="shared" si="39"/>
        <v>Vùng 1-Hà Nội</v>
      </c>
      <c r="H2507" t="str">
        <f>INDEX('Bảng Giá'!$N$2:$N$46,MATCH('References data'!G2507,'Bảng Giá'!$Q$2:$Q$46,0))</f>
        <v>Liên Vùng</v>
      </c>
    </row>
    <row r="2508" spans="1:8" x14ac:dyDescent="0.25">
      <c r="A2508" s="12" t="s">
        <v>2697</v>
      </c>
      <c r="B2508" t="s">
        <v>2686</v>
      </c>
      <c r="C2508" s="45" t="str">
        <f>INDEX('Bảng Giá'!$L$2:$L$64,MATCH(TRIM('References data'!B2508),'Bảng Giá'!$K$2:$K$64,0))</f>
        <v>Vùng 1</v>
      </c>
      <c r="D2508" s="43" t="s">
        <v>2829</v>
      </c>
      <c r="E2508" t="s">
        <v>2699</v>
      </c>
      <c r="F2508" t="str">
        <f>INDEX('Bảng Giá'!$L$2:$L$64,MATCH(TRIM('References data'!E2508),'Bảng Giá'!$K$2:$K$64,0))</f>
        <v>Vùng 3</v>
      </c>
      <c r="G2508" t="str">
        <f t="shared" si="39"/>
        <v>Vùng 1-Vùng 3</v>
      </c>
      <c r="H2508" t="str">
        <f>INDEX('Bảng Giá'!$N$2:$N$46,MATCH('References data'!G2508,'Bảng Giá'!$Q$2:$Q$46,0))</f>
        <v>Liên Vùng Tỉnh</v>
      </c>
    </row>
    <row r="2509" spans="1:8" x14ac:dyDescent="0.25">
      <c r="A2509" s="12" t="s">
        <v>2767</v>
      </c>
      <c r="B2509" t="s">
        <v>2768</v>
      </c>
      <c r="C2509" s="45" t="str">
        <f>INDEX('Bảng Giá'!$L$2:$L$64,MATCH(TRIM('References data'!B2509),'Bảng Giá'!$K$2:$K$64,0))</f>
        <v>Vùng 1</v>
      </c>
      <c r="D2509" s="43" t="s">
        <v>2994</v>
      </c>
      <c r="E2509" t="s">
        <v>2639</v>
      </c>
      <c r="F2509" t="str">
        <f>INDEX('Bảng Giá'!$L$2:$L$64,MATCH(TRIM('References data'!E2509),'Bảng Giá'!$K$2:$K$64,0))</f>
        <v>Hà Nội</v>
      </c>
      <c r="G2509" t="str">
        <f t="shared" si="39"/>
        <v>Vùng 1-Hà Nội</v>
      </c>
      <c r="H2509" t="str">
        <f>INDEX('Bảng Giá'!$N$2:$N$46,MATCH('References data'!G2509,'Bảng Giá'!$Q$2:$Q$46,0))</f>
        <v>Liên Vùng</v>
      </c>
    </row>
    <row r="2510" spans="1:8" x14ac:dyDescent="0.25">
      <c r="A2510" s="12" t="s">
        <v>2741</v>
      </c>
      <c r="B2510" t="s">
        <v>2669</v>
      </c>
      <c r="C2510" s="45" t="str">
        <f>INDEX('Bảng Giá'!$L$2:$L$64,MATCH(TRIM('References data'!B2510),'Bảng Giá'!$K$2:$K$64,0))</f>
        <v>Vùng 2</v>
      </c>
      <c r="D2510" s="43" t="s">
        <v>2909</v>
      </c>
      <c r="E2510" t="s">
        <v>2823</v>
      </c>
      <c r="F2510" t="str">
        <f>INDEX('Bảng Giá'!$L$2:$L$64,MATCH(TRIM('References data'!E2510),'Bảng Giá'!$K$2:$K$64,0))</f>
        <v>Vùng 3</v>
      </c>
      <c r="G2510" t="str">
        <f t="shared" si="39"/>
        <v>Vùng 2-Vùng 3</v>
      </c>
      <c r="H2510" t="str">
        <f>INDEX('Bảng Giá'!$N$2:$N$46,MATCH('References data'!G2510,'Bảng Giá'!$Q$2:$Q$46,0))</f>
        <v>Liên Vùng Tỉnh</v>
      </c>
    </row>
    <row r="2511" spans="1:8" x14ac:dyDescent="0.25">
      <c r="A2511" s="12" t="s">
        <v>2779</v>
      </c>
      <c r="B2511" t="s">
        <v>2648</v>
      </c>
      <c r="C2511" s="45" t="str">
        <f>INDEX('Bảng Giá'!$L$2:$L$64,MATCH(TRIM('References data'!B2511),'Bảng Giá'!$K$2:$K$64,0))</f>
        <v>Hồ Chí Minh</v>
      </c>
      <c r="D2511" s="43" t="s">
        <v>2994</v>
      </c>
      <c r="E2511" t="s">
        <v>2639</v>
      </c>
      <c r="F2511" t="str">
        <f>INDEX('Bảng Giá'!$L$2:$L$64,MATCH(TRIM('References data'!E2511),'Bảng Giá'!$K$2:$K$64,0))</f>
        <v>Hà Nội</v>
      </c>
      <c r="G2511" t="str">
        <f t="shared" si="39"/>
        <v>Hồ Chí Minh-Hà Nội</v>
      </c>
      <c r="H2511" t="str">
        <f>INDEX('Bảng Giá'!$N$2:$N$46,MATCH('References data'!G2511,'Bảng Giá'!$Q$2:$Q$46,0))</f>
        <v>Liên Vùng đặc biệt</v>
      </c>
    </row>
    <row r="2512" spans="1:8" x14ac:dyDescent="0.25">
      <c r="A2512" s="12" t="s">
        <v>3102</v>
      </c>
      <c r="B2512" t="s">
        <v>2690</v>
      </c>
      <c r="C2512" s="45" t="str">
        <f>INDEX('Bảng Giá'!$L$2:$L$64,MATCH(TRIM('References data'!B2512),'Bảng Giá'!$K$2:$K$64,0))</f>
        <v>Vùng 1</v>
      </c>
      <c r="D2512" s="43" t="s">
        <v>2994</v>
      </c>
      <c r="E2512" t="s">
        <v>2639</v>
      </c>
      <c r="F2512" t="str">
        <f>INDEX('Bảng Giá'!$L$2:$L$64,MATCH(TRIM('References data'!E2512),'Bảng Giá'!$K$2:$K$64,0))</f>
        <v>Hà Nội</v>
      </c>
      <c r="G2512" t="str">
        <f t="shared" si="39"/>
        <v>Vùng 1-Hà Nội</v>
      </c>
      <c r="H2512" t="str">
        <f>INDEX('Bảng Giá'!$N$2:$N$46,MATCH('References data'!G2512,'Bảng Giá'!$Q$2:$Q$46,0))</f>
        <v>Liên Vùng</v>
      </c>
    </row>
    <row r="2513" spans="1:8" x14ac:dyDescent="0.25">
      <c r="A2513" s="12" t="s">
        <v>3025</v>
      </c>
      <c r="B2513" t="s">
        <v>2939</v>
      </c>
      <c r="C2513" s="45" t="str">
        <f>INDEX('Bảng Giá'!$L$2:$L$64,MATCH(TRIM('References data'!B2513),'Bảng Giá'!$K$2:$K$64,0))</f>
        <v>Vùng 1</v>
      </c>
      <c r="D2513" s="43" t="s">
        <v>2763</v>
      </c>
      <c r="E2513" t="s">
        <v>2764</v>
      </c>
      <c r="F2513" t="str">
        <f>INDEX('Bảng Giá'!$L$2:$L$64,MATCH(TRIM('References data'!E2513),'Bảng Giá'!$K$2:$K$64,0))</f>
        <v>Vùng 3</v>
      </c>
      <c r="G2513" t="str">
        <f t="shared" si="39"/>
        <v>Vùng 1-Vùng 3</v>
      </c>
      <c r="H2513" t="str">
        <f>INDEX('Bảng Giá'!$N$2:$N$46,MATCH('References data'!G2513,'Bảng Giá'!$Q$2:$Q$46,0))</f>
        <v>Liên Vùng Tỉnh</v>
      </c>
    </row>
    <row r="2514" spans="1:8" x14ac:dyDescent="0.25">
      <c r="A2514" s="12" t="s">
        <v>2724</v>
      </c>
      <c r="B2514" t="s">
        <v>2639</v>
      </c>
      <c r="C2514" s="45" t="str">
        <f>INDEX('Bảng Giá'!$L$2:$L$64,MATCH(TRIM('References data'!B2514),'Bảng Giá'!$K$2:$K$64,0))</f>
        <v>Hà Nội</v>
      </c>
      <c r="D2514" s="43" t="s">
        <v>3017</v>
      </c>
      <c r="E2514" t="s">
        <v>2648</v>
      </c>
      <c r="F2514" t="str">
        <f>INDEX('Bảng Giá'!$L$2:$L$64,MATCH(TRIM('References data'!E2514),'Bảng Giá'!$K$2:$K$64,0))</f>
        <v>Hồ Chí Minh</v>
      </c>
      <c r="G2514" t="str">
        <f t="shared" si="39"/>
        <v>Hà Nội-Hồ Chí Minh</v>
      </c>
      <c r="H2514" t="str">
        <f>INDEX('Bảng Giá'!$N$2:$N$46,MATCH('References data'!G2514,'Bảng Giá'!$Q$2:$Q$46,0))</f>
        <v>Liên Vùng đặc biệt</v>
      </c>
    </row>
    <row r="2515" spans="1:8" x14ac:dyDescent="0.25">
      <c r="A2515" s="12" t="s">
        <v>3047</v>
      </c>
      <c r="B2515" t="s">
        <v>2945</v>
      </c>
      <c r="C2515" s="45" t="str">
        <f>INDEX('Bảng Giá'!$L$2:$L$64,MATCH(TRIM('References data'!B2515),'Bảng Giá'!$K$2:$K$64,0))</f>
        <v>Vùng 1</v>
      </c>
      <c r="D2515" s="43" t="s">
        <v>2638</v>
      </c>
      <c r="E2515" t="s">
        <v>2639</v>
      </c>
      <c r="F2515" t="str">
        <f>INDEX('Bảng Giá'!$L$2:$L$64,MATCH(TRIM('References data'!E2515),'Bảng Giá'!$K$2:$K$64,0))</f>
        <v>Hà Nội</v>
      </c>
      <c r="G2515" t="str">
        <f t="shared" si="39"/>
        <v>Vùng 1-Hà Nội</v>
      </c>
      <c r="H2515" t="str">
        <f>INDEX('Bảng Giá'!$N$2:$N$46,MATCH('References data'!G2515,'Bảng Giá'!$Q$2:$Q$46,0))</f>
        <v>Liên Vùng</v>
      </c>
    </row>
    <row r="2516" spans="1:8" x14ac:dyDescent="0.25">
      <c r="A2516" s="12" t="s">
        <v>2767</v>
      </c>
      <c r="B2516" t="s">
        <v>2768</v>
      </c>
      <c r="C2516" s="45" t="str">
        <f>INDEX('Bảng Giá'!$L$2:$L$64,MATCH(TRIM('References data'!B2516),'Bảng Giá'!$K$2:$K$64,0))</f>
        <v>Vùng 1</v>
      </c>
      <c r="D2516" s="43" t="s">
        <v>2649</v>
      </c>
      <c r="E2516" t="s">
        <v>2639</v>
      </c>
      <c r="F2516" t="str">
        <f>INDEX('Bảng Giá'!$L$2:$L$64,MATCH(TRIM('References data'!E2516),'Bảng Giá'!$K$2:$K$64,0))</f>
        <v>Hà Nội</v>
      </c>
      <c r="G2516" t="str">
        <f t="shared" si="39"/>
        <v>Vùng 1-Hà Nội</v>
      </c>
      <c r="H2516" t="str">
        <f>INDEX('Bảng Giá'!$N$2:$N$46,MATCH('References data'!G2516,'Bảng Giá'!$Q$2:$Q$46,0))</f>
        <v>Liên Vùng</v>
      </c>
    </row>
    <row r="2517" spans="1:8" x14ac:dyDescent="0.25">
      <c r="A2517" s="12" t="s">
        <v>3015</v>
      </c>
      <c r="B2517" t="s">
        <v>2648</v>
      </c>
      <c r="C2517" s="45" t="str">
        <f>INDEX('Bảng Giá'!$L$2:$L$64,MATCH(TRIM('References data'!B2517),'Bảng Giá'!$K$2:$K$64,0))</f>
        <v>Hồ Chí Minh</v>
      </c>
      <c r="D2517" s="43" t="s">
        <v>2654</v>
      </c>
      <c r="E2517" t="s">
        <v>2639</v>
      </c>
      <c r="F2517" t="str">
        <f>INDEX('Bảng Giá'!$L$2:$L$64,MATCH(TRIM('References data'!E2517),'Bảng Giá'!$K$2:$K$64,0))</f>
        <v>Hà Nội</v>
      </c>
      <c r="G2517" t="str">
        <f t="shared" si="39"/>
        <v>Hồ Chí Minh-Hà Nội</v>
      </c>
      <c r="H2517" t="str">
        <f>INDEX('Bảng Giá'!$N$2:$N$46,MATCH('References data'!G2517,'Bảng Giá'!$Q$2:$Q$46,0))</f>
        <v>Liên Vùng đặc biệt</v>
      </c>
    </row>
    <row r="2518" spans="1:8" x14ac:dyDescent="0.25">
      <c r="A2518" s="12" t="s">
        <v>3006</v>
      </c>
      <c r="B2518" t="s">
        <v>2639</v>
      </c>
      <c r="C2518" s="45" t="str">
        <f>INDEX('Bảng Giá'!$L$2:$L$64,MATCH(TRIM('References data'!B2518),'Bảng Giá'!$K$2:$K$64,0))</f>
        <v>Hà Nội</v>
      </c>
      <c r="D2518" s="43" t="s">
        <v>2772</v>
      </c>
      <c r="E2518" t="s">
        <v>2756</v>
      </c>
      <c r="F2518" t="str">
        <f>INDEX('Bảng Giá'!$L$2:$L$64,MATCH(TRIM('References data'!E2518),'Bảng Giá'!$K$2:$K$64,0))</f>
        <v>Đà Nẵng</v>
      </c>
      <c r="G2518" t="str">
        <f t="shared" si="39"/>
        <v>Hà Nội-Đà Nẵng</v>
      </c>
      <c r="H2518" t="str">
        <f>INDEX('Bảng Giá'!$N$2:$N$46,MATCH('References data'!G2518,'Bảng Giá'!$Q$2:$Q$46,0))</f>
        <v>Liên Vùng đặc biệt</v>
      </c>
    </row>
    <row r="2519" spans="1:8" x14ac:dyDescent="0.25">
      <c r="A2519" s="12" t="s">
        <v>3103</v>
      </c>
      <c r="B2519" t="s">
        <v>2690</v>
      </c>
      <c r="C2519" s="45" t="str">
        <f>INDEX('Bảng Giá'!$L$2:$L$64,MATCH(TRIM('References data'!B2519),'Bảng Giá'!$K$2:$K$64,0))</f>
        <v>Vùng 1</v>
      </c>
      <c r="D2519" s="43" t="s">
        <v>2995</v>
      </c>
      <c r="E2519" t="s">
        <v>2639</v>
      </c>
      <c r="F2519" t="str">
        <f>INDEX('Bảng Giá'!$L$2:$L$64,MATCH(TRIM('References data'!E2519),'Bảng Giá'!$K$2:$K$64,0))</f>
        <v>Hà Nội</v>
      </c>
      <c r="G2519" t="str">
        <f t="shared" si="39"/>
        <v>Vùng 1-Hà Nội</v>
      </c>
      <c r="H2519" t="str">
        <f>INDEX('Bảng Giá'!$N$2:$N$46,MATCH('References data'!G2519,'Bảng Giá'!$Q$2:$Q$46,0))</f>
        <v>Liên Vùng</v>
      </c>
    </row>
    <row r="2520" spans="1:8" x14ac:dyDescent="0.25">
      <c r="A2520" s="12" t="s">
        <v>3020</v>
      </c>
      <c r="B2520" t="s">
        <v>2648</v>
      </c>
      <c r="C2520" s="45" t="str">
        <f>INDEX('Bảng Giá'!$L$2:$L$64,MATCH(TRIM('References data'!B2520),'Bảng Giá'!$K$2:$K$64,0))</f>
        <v>Hồ Chí Minh</v>
      </c>
      <c r="D2520" s="43" t="s">
        <v>2898</v>
      </c>
      <c r="E2520" t="s">
        <v>2682</v>
      </c>
      <c r="F2520" t="str">
        <f>INDEX('Bảng Giá'!$L$2:$L$64,MATCH(TRIM('References data'!E2520),'Bảng Giá'!$K$2:$K$64,0))</f>
        <v>Vùng 3</v>
      </c>
      <c r="G2520" t="str">
        <f t="shared" si="39"/>
        <v>Hồ Chí Minh-Vùng 3</v>
      </c>
      <c r="H2520" t="str">
        <f>INDEX('Bảng Giá'!$N$2:$N$46,MATCH('References data'!G2520,'Bảng Giá'!$Q$2:$Q$46,0))</f>
        <v>Liên Vùng</v>
      </c>
    </row>
    <row r="2521" spans="1:8" x14ac:dyDescent="0.25">
      <c r="A2521" s="12" t="s">
        <v>3104</v>
      </c>
      <c r="B2521" t="s">
        <v>2658</v>
      </c>
      <c r="C2521" s="45" t="str">
        <f>INDEX('Bảng Giá'!$L$2:$L$64,MATCH(TRIM('References data'!B2521),'Bảng Giá'!$K$2:$K$64,0))</f>
        <v>Vùng 3</v>
      </c>
      <c r="D2521" s="43" t="s">
        <v>3016</v>
      </c>
      <c r="E2521" t="s">
        <v>2648</v>
      </c>
      <c r="F2521" t="str">
        <f>INDEX('Bảng Giá'!$L$2:$L$64,MATCH(TRIM('References data'!E2521),'Bảng Giá'!$K$2:$K$64,0))</f>
        <v>Hồ Chí Minh</v>
      </c>
      <c r="G2521" t="str">
        <f t="shared" si="39"/>
        <v>Vùng 3-Hồ Chí Minh</v>
      </c>
      <c r="H2521" t="str">
        <f>INDEX('Bảng Giá'!$N$2:$N$46,MATCH('References data'!G2521,'Bảng Giá'!$Q$2:$Q$46,0))</f>
        <v>Liên Vùng</v>
      </c>
    </row>
    <row r="2522" spans="1:8" x14ac:dyDescent="0.25">
      <c r="A2522" s="12" t="s">
        <v>2679</v>
      </c>
      <c r="B2522" t="s">
        <v>2680</v>
      </c>
      <c r="C2522" s="45" t="str">
        <f>INDEX('Bảng Giá'!$L$2:$L$64,MATCH(TRIM('References data'!B2522),'Bảng Giá'!$K$2:$K$64,0))</f>
        <v>Vùng 1</v>
      </c>
      <c r="D2522" s="43" t="s">
        <v>2654</v>
      </c>
      <c r="E2522" t="s">
        <v>2639</v>
      </c>
      <c r="F2522" t="str">
        <f>INDEX('Bảng Giá'!$L$2:$L$64,MATCH(TRIM('References data'!E2522),'Bảng Giá'!$K$2:$K$64,0))</f>
        <v>Hà Nội</v>
      </c>
      <c r="G2522" t="str">
        <f t="shared" si="39"/>
        <v>Vùng 1-Hà Nội</v>
      </c>
      <c r="H2522" t="str">
        <f>INDEX('Bảng Giá'!$N$2:$N$46,MATCH('References data'!G2522,'Bảng Giá'!$Q$2:$Q$46,0))</f>
        <v>Liên Vùng</v>
      </c>
    </row>
    <row r="2523" spans="1:8" x14ac:dyDescent="0.25">
      <c r="A2523" s="12" t="s">
        <v>3064</v>
      </c>
      <c r="B2523" t="s">
        <v>2675</v>
      </c>
      <c r="C2523" s="45" t="str">
        <f>INDEX('Bảng Giá'!$L$2:$L$64,MATCH(TRIM('References data'!B2523),'Bảng Giá'!$K$2:$K$64,0))</f>
        <v>Vùng 1</v>
      </c>
      <c r="D2523" s="43" t="s">
        <v>2897</v>
      </c>
      <c r="E2523" t="s">
        <v>2828</v>
      </c>
      <c r="F2523" t="str">
        <f>INDEX('Bảng Giá'!$L$2:$L$64,MATCH(TRIM('References data'!E2523),'Bảng Giá'!$K$2:$K$64,0))</f>
        <v>Vùng 3</v>
      </c>
      <c r="G2523" t="str">
        <f t="shared" si="39"/>
        <v>Vùng 1-Vùng 3</v>
      </c>
      <c r="H2523" t="str">
        <f>INDEX('Bảng Giá'!$N$2:$N$46,MATCH('References data'!G2523,'Bảng Giá'!$Q$2:$Q$46,0))</f>
        <v>Liên Vùng Tỉnh</v>
      </c>
    </row>
    <row r="2524" spans="1:8" x14ac:dyDescent="0.25">
      <c r="A2524" s="12" t="s">
        <v>2943</v>
      </c>
      <c r="B2524" t="s">
        <v>2935</v>
      </c>
      <c r="C2524" s="45" t="str">
        <f>INDEX('Bảng Giá'!$L$2:$L$64,MATCH(TRIM('References data'!B2524),'Bảng Giá'!$K$2:$K$64,0))</f>
        <v>Vùng 1</v>
      </c>
      <c r="D2524" s="43" t="s">
        <v>2761</v>
      </c>
      <c r="E2524" t="s">
        <v>2639</v>
      </c>
      <c r="F2524" t="str">
        <f>INDEX('Bảng Giá'!$L$2:$L$64,MATCH(TRIM('References data'!E2524),'Bảng Giá'!$K$2:$K$64,0))</f>
        <v>Hà Nội</v>
      </c>
      <c r="G2524" t="str">
        <f t="shared" si="39"/>
        <v>Vùng 1-Hà Nội</v>
      </c>
      <c r="H2524" t="str">
        <f>INDEX('Bảng Giá'!$N$2:$N$46,MATCH('References data'!G2524,'Bảng Giá'!$Q$2:$Q$46,0))</f>
        <v>Liên Vùng</v>
      </c>
    </row>
    <row r="2525" spans="1:8" x14ac:dyDescent="0.25">
      <c r="A2525" s="12" t="s">
        <v>2741</v>
      </c>
      <c r="B2525" t="s">
        <v>2669</v>
      </c>
      <c r="C2525" s="45" t="str">
        <f>INDEX('Bảng Giá'!$L$2:$L$64,MATCH(TRIM('References data'!B2525),'Bảng Giá'!$K$2:$K$64,0))</f>
        <v>Vùng 2</v>
      </c>
      <c r="D2525" s="43" t="s">
        <v>2833</v>
      </c>
      <c r="E2525" t="s">
        <v>2834</v>
      </c>
      <c r="F2525" t="str">
        <f>INDEX('Bảng Giá'!$L$2:$L$64,MATCH(TRIM('References data'!E2525),'Bảng Giá'!$K$2:$K$64,0))</f>
        <v>Vùng 3</v>
      </c>
      <c r="G2525" t="str">
        <f t="shared" si="39"/>
        <v>Vùng 2-Vùng 3</v>
      </c>
      <c r="H2525" t="str">
        <f>INDEX('Bảng Giá'!$N$2:$N$46,MATCH('References data'!G2525,'Bảng Giá'!$Q$2:$Q$46,0))</f>
        <v>Liên Vùng Tỉnh</v>
      </c>
    </row>
    <row r="2526" spans="1:8" x14ac:dyDescent="0.25">
      <c r="A2526" s="12" t="s">
        <v>3047</v>
      </c>
      <c r="B2526" t="s">
        <v>2945</v>
      </c>
      <c r="C2526" s="45" t="str">
        <f>INDEX('Bảng Giá'!$L$2:$L$64,MATCH(TRIM('References data'!B2526),'Bảng Giá'!$K$2:$K$64,0))</f>
        <v>Vùng 1</v>
      </c>
      <c r="D2526" s="43" t="s">
        <v>2649</v>
      </c>
      <c r="E2526" t="s">
        <v>2639</v>
      </c>
      <c r="F2526" t="str">
        <f>INDEX('Bảng Giá'!$L$2:$L$64,MATCH(TRIM('References data'!E2526),'Bảng Giá'!$K$2:$K$64,0))</f>
        <v>Hà Nội</v>
      </c>
      <c r="G2526" t="str">
        <f t="shared" si="39"/>
        <v>Vùng 1-Hà Nội</v>
      </c>
      <c r="H2526" t="str">
        <f>INDEX('Bảng Giá'!$N$2:$N$46,MATCH('References data'!G2526,'Bảng Giá'!$Q$2:$Q$46,0))</f>
        <v>Liên Vùng</v>
      </c>
    </row>
    <row r="2527" spans="1:8" x14ac:dyDescent="0.25">
      <c r="A2527" s="12" t="s">
        <v>2931</v>
      </c>
      <c r="B2527" t="s">
        <v>2932</v>
      </c>
      <c r="C2527" s="45" t="str">
        <f>INDEX('Bảng Giá'!$L$2:$L$64,MATCH(TRIM('References data'!B2527),'Bảng Giá'!$K$2:$K$64,0))</f>
        <v>Vùng 1</v>
      </c>
      <c r="D2527" s="43" t="s">
        <v>2649</v>
      </c>
      <c r="E2527" t="s">
        <v>2639</v>
      </c>
      <c r="F2527" t="str">
        <f>INDEX('Bảng Giá'!$L$2:$L$64,MATCH(TRIM('References data'!E2527),'Bảng Giá'!$K$2:$K$64,0))</f>
        <v>Hà Nội</v>
      </c>
      <c r="G2527" t="str">
        <f t="shared" si="39"/>
        <v>Vùng 1-Hà Nội</v>
      </c>
      <c r="H2527" t="str">
        <f>INDEX('Bảng Giá'!$N$2:$N$46,MATCH('References data'!G2527,'Bảng Giá'!$Q$2:$Q$46,0))</f>
        <v>Liên Vùng</v>
      </c>
    </row>
    <row r="2528" spans="1:8" x14ac:dyDescent="0.25">
      <c r="A2528" s="12" t="s">
        <v>2993</v>
      </c>
      <c r="B2528" t="s">
        <v>2639</v>
      </c>
      <c r="C2528" s="45" t="str">
        <f>INDEX('Bảng Giá'!$L$2:$L$64,MATCH(TRIM('References data'!B2528),'Bảng Giá'!$K$2:$K$64,0))</f>
        <v>Hà Nội</v>
      </c>
      <c r="D2528" s="43" t="s">
        <v>2779</v>
      </c>
      <c r="E2528" t="s">
        <v>2648</v>
      </c>
      <c r="F2528" t="str">
        <f>INDEX('Bảng Giá'!$L$2:$L$64,MATCH(TRIM('References data'!E2528),'Bảng Giá'!$K$2:$K$64,0))</f>
        <v>Hồ Chí Minh</v>
      </c>
      <c r="G2528" t="str">
        <f t="shared" si="39"/>
        <v>Hà Nội-Hồ Chí Minh</v>
      </c>
      <c r="H2528" t="str">
        <f>INDEX('Bảng Giá'!$N$2:$N$46,MATCH('References data'!G2528,'Bảng Giá'!$Q$2:$Q$46,0))</f>
        <v>Liên Vùng đặc biệt</v>
      </c>
    </row>
    <row r="2529" spans="1:8" x14ac:dyDescent="0.25">
      <c r="A2529" s="12" t="s">
        <v>2901</v>
      </c>
      <c r="B2529" t="s">
        <v>2714</v>
      </c>
      <c r="C2529" s="45" t="str">
        <f>INDEX('Bảng Giá'!$L$2:$L$64,MATCH(TRIM('References data'!B2529),'Bảng Giá'!$K$2:$K$64,0))</f>
        <v>Vùng 3</v>
      </c>
      <c r="D2529" s="43" t="s">
        <v>3016</v>
      </c>
      <c r="E2529" t="s">
        <v>2648</v>
      </c>
      <c r="F2529" t="str">
        <f>INDEX('Bảng Giá'!$L$2:$L$64,MATCH(TRIM('References data'!E2529),'Bảng Giá'!$K$2:$K$64,0))</f>
        <v>Hồ Chí Minh</v>
      </c>
      <c r="G2529" t="str">
        <f t="shared" si="39"/>
        <v>Vùng 3-Hồ Chí Minh</v>
      </c>
      <c r="H2529" t="str">
        <f>INDEX('Bảng Giá'!$N$2:$N$46,MATCH('References data'!G2529,'Bảng Giá'!$Q$2:$Q$46,0))</f>
        <v>Liên Vùng</v>
      </c>
    </row>
    <row r="2530" spans="1:8" x14ac:dyDescent="0.25">
      <c r="A2530" s="12" t="s">
        <v>2739</v>
      </c>
      <c r="B2530" t="s">
        <v>2648</v>
      </c>
      <c r="C2530" s="45" t="str">
        <f>INDEX('Bảng Giá'!$L$2:$L$64,MATCH(TRIM('References data'!B2530),'Bảng Giá'!$K$2:$K$64,0))</f>
        <v>Hồ Chí Minh</v>
      </c>
      <c r="D2530" s="43" t="s">
        <v>2761</v>
      </c>
      <c r="E2530" t="s">
        <v>2639</v>
      </c>
      <c r="F2530" t="str">
        <f>INDEX('Bảng Giá'!$L$2:$L$64,MATCH(TRIM('References data'!E2530),'Bảng Giá'!$K$2:$K$64,0))</f>
        <v>Hà Nội</v>
      </c>
      <c r="G2530" t="str">
        <f t="shared" si="39"/>
        <v>Hồ Chí Minh-Hà Nội</v>
      </c>
      <c r="H2530" t="str">
        <f>INDEX('Bảng Giá'!$N$2:$N$46,MATCH('References data'!G2530,'Bảng Giá'!$Q$2:$Q$46,0))</f>
        <v>Liên Vùng đặc biệt</v>
      </c>
    </row>
    <row r="2531" spans="1:8" x14ac:dyDescent="0.25">
      <c r="A2531" s="12" t="s">
        <v>2713</v>
      </c>
      <c r="B2531" t="s">
        <v>2714</v>
      </c>
      <c r="C2531" s="45" t="str">
        <f>INDEX('Bảng Giá'!$L$2:$L$64,MATCH(TRIM('References data'!B2531),'Bảng Giá'!$K$2:$K$64,0))</f>
        <v>Vùng 3</v>
      </c>
      <c r="D2531" s="43" t="s">
        <v>3016</v>
      </c>
      <c r="E2531" t="s">
        <v>2648</v>
      </c>
      <c r="F2531" t="str">
        <f>INDEX('Bảng Giá'!$L$2:$L$64,MATCH(TRIM('References data'!E2531),'Bảng Giá'!$K$2:$K$64,0))</f>
        <v>Hồ Chí Minh</v>
      </c>
      <c r="G2531" t="str">
        <f t="shared" si="39"/>
        <v>Vùng 3-Hồ Chí Minh</v>
      </c>
      <c r="H2531" t="str">
        <f>INDEX('Bảng Giá'!$N$2:$N$46,MATCH('References data'!G2531,'Bảng Giá'!$Q$2:$Q$46,0))</f>
        <v>Liên Vùng</v>
      </c>
    </row>
    <row r="2532" spans="1:8" x14ac:dyDescent="0.25">
      <c r="A2532" s="12" t="s">
        <v>3012</v>
      </c>
      <c r="B2532" t="s">
        <v>2648</v>
      </c>
      <c r="C2532" s="45" t="str">
        <f>INDEX('Bảng Giá'!$L$2:$L$64,MATCH(TRIM('References data'!B2532),'Bảng Giá'!$K$2:$K$64,0))</f>
        <v>Hồ Chí Minh</v>
      </c>
      <c r="D2532" s="43" t="s">
        <v>2761</v>
      </c>
      <c r="E2532" t="s">
        <v>2639</v>
      </c>
      <c r="F2532" t="str">
        <f>INDEX('Bảng Giá'!$L$2:$L$64,MATCH(TRIM('References data'!E2532),'Bảng Giá'!$K$2:$K$64,0))</f>
        <v>Hà Nội</v>
      </c>
      <c r="G2532" t="str">
        <f t="shared" si="39"/>
        <v>Hồ Chí Minh-Hà Nội</v>
      </c>
      <c r="H2532" t="str">
        <f>INDEX('Bảng Giá'!$N$2:$N$46,MATCH('References data'!G2532,'Bảng Giá'!$Q$2:$Q$46,0))</f>
        <v>Liên Vùng đặc biệt</v>
      </c>
    </row>
    <row r="2533" spans="1:8" x14ac:dyDescent="0.25">
      <c r="A2533" s="12" t="s">
        <v>3105</v>
      </c>
      <c r="B2533" t="s">
        <v>2699</v>
      </c>
      <c r="C2533" s="45" t="str">
        <f>INDEX('Bảng Giá'!$L$2:$L$64,MATCH(TRIM('References data'!B2533),'Bảng Giá'!$K$2:$K$64,0))</f>
        <v>Vùng 3</v>
      </c>
      <c r="D2533" s="43" t="s">
        <v>2745</v>
      </c>
      <c r="E2533" t="s">
        <v>2746</v>
      </c>
      <c r="F2533" t="str">
        <f>INDEX('Bảng Giá'!$L$2:$L$64,MATCH(TRIM('References data'!E2533),'Bảng Giá'!$K$2:$K$64,0))</f>
        <v>Vùng 2</v>
      </c>
      <c r="G2533" t="str">
        <f t="shared" si="39"/>
        <v>Vùng 3-Vùng 2</v>
      </c>
      <c r="H2533" t="str">
        <f>INDEX('Bảng Giá'!$N$2:$N$46,MATCH('References data'!G2533,'Bảng Giá'!$Q$2:$Q$46,0))</f>
        <v>Liên Vùng Tỉnh</v>
      </c>
    </row>
    <row r="2534" spans="1:8" x14ac:dyDescent="0.25">
      <c r="A2534" s="12" t="s">
        <v>2793</v>
      </c>
      <c r="B2534" t="s">
        <v>2756</v>
      </c>
      <c r="C2534" s="45" t="str">
        <f>INDEX('Bảng Giá'!$L$2:$L$64,MATCH(TRIM('References data'!B2534),'Bảng Giá'!$K$2:$K$64,0))</f>
        <v>Đà Nẵng</v>
      </c>
      <c r="D2534" s="43" t="s">
        <v>2993</v>
      </c>
      <c r="E2534" t="s">
        <v>2639</v>
      </c>
      <c r="F2534" t="str">
        <f>INDEX('Bảng Giá'!$L$2:$L$64,MATCH(TRIM('References data'!E2534),'Bảng Giá'!$K$2:$K$64,0))</f>
        <v>Hà Nội</v>
      </c>
      <c r="G2534" t="str">
        <f t="shared" si="39"/>
        <v>Đà Nẵng-Hà Nội</v>
      </c>
      <c r="H2534" t="str">
        <f>INDEX('Bảng Giá'!$N$2:$N$46,MATCH('References data'!G2534,'Bảng Giá'!$Q$2:$Q$46,0))</f>
        <v>Liên Vùng đặc biệt</v>
      </c>
    </row>
    <row r="2535" spans="1:8" x14ac:dyDescent="0.25">
      <c r="A2535" s="12" t="s">
        <v>2730</v>
      </c>
      <c r="B2535" t="s">
        <v>2648</v>
      </c>
      <c r="C2535" s="45" t="str">
        <f>INDEX('Bảng Giá'!$L$2:$L$64,MATCH(TRIM('References data'!B2535),'Bảng Giá'!$K$2:$K$64,0))</f>
        <v>Hồ Chí Minh</v>
      </c>
      <c r="D2535" s="43" t="s">
        <v>2700</v>
      </c>
      <c r="E2535" t="s">
        <v>2639</v>
      </c>
      <c r="F2535" t="str">
        <f>INDEX('Bảng Giá'!$L$2:$L$64,MATCH(TRIM('References data'!E2535),'Bảng Giá'!$K$2:$K$64,0))</f>
        <v>Hà Nội</v>
      </c>
      <c r="G2535" t="str">
        <f t="shared" si="39"/>
        <v>Hồ Chí Minh-Hà Nội</v>
      </c>
      <c r="H2535" t="str">
        <f>INDEX('Bảng Giá'!$N$2:$N$46,MATCH('References data'!G2535,'Bảng Giá'!$Q$2:$Q$46,0))</f>
        <v>Liên Vùng đặc biệt</v>
      </c>
    </row>
    <row r="2536" spans="1:8" x14ac:dyDescent="0.25">
      <c r="A2536" s="12" t="s">
        <v>3106</v>
      </c>
      <c r="B2536" t="s">
        <v>2717</v>
      </c>
      <c r="C2536" s="45" t="str">
        <f>INDEX('Bảng Giá'!$L$2:$L$64,MATCH(TRIM('References data'!B2536),'Bảng Giá'!$K$2:$K$64,0))</f>
        <v>Vùng 1</v>
      </c>
      <c r="D2536" s="43" t="s">
        <v>3003</v>
      </c>
      <c r="E2536" t="s">
        <v>2639</v>
      </c>
      <c r="F2536" t="str">
        <f>INDEX('Bảng Giá'!$L$2:$L$64,MATCH(TRIM('References data'!E2536),'Bảng Giá'!$K$2:$K$64,0))</f>
        <v>Hà Nội</v>
      </c>
      <c r="G2536" t="str">
        <f t="shared" si="39"/>
        <v>Vùng 1-Hà Nội</v>
      </c>
      <c r="H2536" t="str">
        <f>INDEX('Bảng Giá'!$N$2:$N$46,MATCH('References data'!G2536,'Bảng Giá'!$Q$2:$Q$46,0))</f>
        <v>Liên Vùng</v>
      </c>
    </row>
    <row r="2537" spans="1:8" x14ac:dyDescent="0.25">
      <c r="A2537" s="12" t="s">
        <v>2779</v>
      </c>
      <c r="B2537" t="s">
        <v>2648</v>
      </c>
      <c r="C2537" s="45" t="str">
        <f>INDEX('Bảng Giá'!$L$2:$L$64,MATCH(TRIM('References data'!B2537),'Bảng Giá'!$K$2:$K$64,0))</f>
        <v>Hồ Chí Minh</v>
      </c>
      <c r="D2537" s="43" t="s">
        <v>2638</v>
      </c>
      <c r="E2537" t="s">
        <v>2639</v>
      </c>
      <c r="F2537" t="str">
        <f>INDEX('Bảng Giá'!$L$2:$L$64,MATCH(TRIM('References data'!E2537),'Bảng Giá'!$K$2:$K$64,0))</f>
        <v>Hà Nội</v>
      </c>
      <c r="G2537" t="str">
        <f t="shared" si="39"/>
        <v>Hồ Chí Minh-Hà Nội</v>
      </c>
      <c r="H2537" t="str">
        <f>INDEX('Bảng Giá'!$N$2:$N$46,MATCH('References data'!G2537,'Bảng Giá'!$Q$2:$Q$46,0))</f>
        <v>Liên Vùng đặc biệt</v>
      </c>
    </row>
    <row r="2538" spans="1:8" x14ac:dyDescent="0.25">
      <c r="A2538" s="12" t="s">
        <v>2970</v>
      </c>
      <c r="B2538" t="s">
        <v>2680</v>
      </c>
      <c r="C2538" s="45" t="str">
        <f>INDEX('Bảng Giá'!$L$2:$L$64,MATCH(TRIM('References data'!B2538),'Bảng Giá'!$K$2:$K$64,0))</f>
        <v>Vùng 1</v>
      </c>
      <c r="D2538" s="43" t="s">
        <v>2750</v>
      </c>
      <c r="E2538" t="s">
        <v>2751</v>
      </c>
      <c r="F2538" t="str">
        <f>INDEX('Bảng Giá'!$L$2:$L$64,MATCH(TRIM('References data'!E2538),'Bảng Giá'!$K$2:$K$64,0))</f>
        <v>Vùng 2</v>
      </c>
      <c r="G2538" t="str">
        <f t="shared" si="39"/>
        <v>Vùng 1-Vùng 2</v>
      </c>
      <c r="H2538" t="str">
        <f>INDEX('Bảng Giá'!$N$2:$N$46,MATCH('References data'!G2538,'Bảng Giá'!$Q$2:$Q$46,0))</f>
        <v>Liên Vùng Tỉnh</v>
      </c>
    </row>
    <row r="2539" spans="1:8" x14ac:dyDescent="0.25">
      <c r="A2539" s="12" t="s">
        <v>2653</v>
      </c>
      <c r="B2539" t="s">
        <v>2648</v>
      </c>
      <c r="C2539" s="45" t="str">
        <f>INDEX('Bảng Giá'!$L$2:$L$64,MATCH(TRIM('References data'!B2539),'Bảng Giá'!$K$2:$K$64,0))</f>
        <v>Hồ Chí Minh</v>
      </c>
      <c r="D2539" s="43" t="s">
        <v>2769</v>
      </c>
      <c r="E2539" t="s">
        <v>2663</v>
      </c>
      <c r="F2539" t="str">
        <f>INDEX('Bảng Giá'!$L$2:$L$64,MATCH(TRIM('References data'!E2539),'Bảng Giá'!$K$2:$K$64,0))</f>
        <v>Vùng 3</v>
      </c>
      <c r="G2539" t="str">
        <f t="shared" si="39"/>
        <v>Hồ Chí Minh-Vùng 3</v>
      </c>
      <c r="H2539" t="str">
        <f>INDEX('Bảng Giá'!$N$2:$N$46,MATCH('References data'!G2539,'Bảng Giá'!$Q$2:$Q$46,0))</f>
        <v>Liên Vùng</v>
      </c>
    </row>
    <row r="2540" spans="1:8" x14ac:dyDescent="0.25">
      <c r="A2540" s="12" t="s">
        <v>2943</v>
      </c>
      <c r="B2540" t="s">
        <v>2935</v>
      </c>
      <c r="C2540" s="45" t="str">
        <f>INDEX('Bảng Giá'!$L$2:$L$64,MATCH(TRIM('References data'!B2540),'Bảng Giá'!$K$2:$K$64,0))</f>
        <v>Vùng 1</v>
      </c>
      <c r="D2540" s="43" t="s">
        <v>2994</v>
      </c>
      <c r="E2540" t="s">
        <v>2639</v>
      </c>
      <c r="F2540" t="str">
        <f>INDEX('Bảng Giá'!$L$2:$L$64,MATCH(TRIM('References data'!E2540),'Bảng Giá'!$K$2:$K$64,0))</f>
        <v>Hà Nội</v>
      </c>
      <c r="G2540" t="str">
        <f t="shared" si="39"/>
        <v>Vùng 1-Hà Nội</v>
      </c>
      <c r="H2540" t="str">
        <f>INDEX('Bảng Giá'!$N$2:$N$46,MATCH('References data'!G2540,'Bảng Giá'!$Q$2:$Q$46,0))</f>
        <v>Liên Vùng</v>
      </c>
    </row>
    <row r="2541" spans="1:8" x14ac:dyDescent="0.25">
      <c r="A2541" s="12" t="s">
        <v>2654</v>
      </c>
      <c r="B2541" t="s">
        <v>2639</v>
      </c>
      <c r="C2541" s="45" t="str">
        <f>INDEX('Bảng Giá'!$L$2:$L$64,MATCH(TRIM('References data'!B2541),'Bảng Giá'!$K$2:$K$64,0))</f>
        <v>Hà Nội</v>
      </c>
      <c r="D2541" s="43" t="s">
        <v>3016</v>
      </c>
      <c r="E2541" t="s">
        <v>2648</v>
      </c>
      <c r="F2541" t="str">
        <f>INDEX('Bảng Giá'!$L$2:$L$64,MATCH(TRIM('References data'!E2541),'Bảng Giá'!$K$2:$K$64,0))</f>
        <v>Hồ Chí Minh</v>
      </c>
      <c r="G2541" t="str">
        <f t="shared" si="39"/>
        <v>Hà Nội-Hồ Chí Minh</v>
      </c>
      <c r="H2541" t="str">
        <f>INDEX('Bảng Giá'!$N$2:$N$46,MATCH('References data'!G2541,'Bảng Giá'!$Q$2:$Q$46,0))</f>
        <v>Liên Vùng đặc biệt</v>
      </c>
    </row>
    <row r="2542" spans="1:8" x14ac:dyDescent="0.25">
      <c r="A2542" s="12" t="s">
        <v>3107</v>
      </c>
      <c r="B2542" t="s">
        <v>2863</v>
      </c>
      <c r="C2542" s="45" t="str">
        <f>INDEX('Bảng Giá'!$L$2:$L$64,MATCH(TRIM('References data'!B2542),'Bảng Giá'!$K$2:$K$64,0))</f>
        <v>Vùng 3</v>
      </c>
      <c r="D2542" s="43" t="s">
        <v>3016</v>
      </c>
      <c r="E2542" t="s">
        <v>2648</v>
      </c>
      <c r="F2542" t="str">
        <f>INDEX('Bảng Giá'!$L$2:$L$64,MATCH(TRIM('References data'!E2542),'Bảng Giá'!$K$2:$K$64,0))</f>
        <v>Hồ Chí Minh</v>
      </c>
      <c r="G2542" t="str">
        <f t="shared" si="39"/>
        <v>Vùng 3-Hồ Chí Minh</v>
      </c>
      <c r="H2542" t="str">
        <f>INDEX('Bảng Giá'!$N$2:$N$46,MATCH('References data'!G2542,'Bảng Giá'!$Q$2:$Q$46,0))</f>
        <v>Liên Vùng</v>
      </c>
    </row>
    <row r="2543" spans="1:8" x14ac:dyDescent="0.25">
      <c r="A2543" s="12" t="s">
        <v>3045</v>
      </c>
      <c r="B2543" t="s">
        <v>2667</v>
      </c>
      <c r="C2543" s="45" t="str">
        <f>INDEX('Bảng Giá'!$L$2:$L$64,MATCH(TRIM('References data'!B2543),'Bảng Giá'!$K$2:$K$64,0))</f>
        <v>Vùng 1</v>
      </c>
      <c r="D2543" s="43" t="s">
        <v>2761</v>
      </c>
      <c r="E2543" t="s">
        <v>2639</v>
      </c>
      <c r="F2543" t="str">
        <f>INDEX('Bảng Giá'!$L$2:$L$64,MATCH(TRIM('References data'!E2543),'Bảng Giá'!$K$2:$K$64,0))</f>
        <v>Hà Nội</v>
      </c>
      <c r="G2543" t="str">
        <f t="shared" si="39"/>
        <v>Vùng 1-Hà Nội</v>
      </c>
      <c r="H2543" t="str">
        <f>INDEX('Bảng Giá'!$N$2:$N$46,MATCH('References data'!G2543,'Bảng Giá'!$Q$2:$Q$46,0))</f>
        <v>Liên Vùng</v>
      </c>
    </row>
    <row r="2544" spans="1:8" x14ac:dyDescent="0.25">
      <c r="A2544" s="12" t="s">
        <v>2740</v>
      </c>
      <c r="B2544" t="s">
        <v>2651</v>
      </c>
      <c r="C2544" s="45" t="str">
        <f>INDEX('Bảng Giá'!$L$2:$L$64,MATCH(TRIM('References data'!B2544),'Bảng Giá'!$K$2:$K$64,0))</f>
        <v>Vùng 2</v>
      </c>
      <c r="D2544" s="43" t="s">
        <v>2722</v>
      </c>
      <c r="E2544" t="s">
        <v>2648</v>
      </c>
      <c r="F2544" t="str">
        <f>INDEX('Bảng Giá'!$L$2:$L$64,MATCH(TRIM('References data'!E2544),'Bảng Giá'!$K$2:$K$64,0))</f>
        <v>Hồ Chí Minh</v>
      </c>
      <c r="G2544" t="str">
        <f t="shared" si="39"/>
        <v>Vùng 2-Hồ Chí Minh</v>
      </c>
      <c r="H2544" t="str">
        <f>INDEX('Bảng Giá'!$N$2:$N$46,MATCH('References data'!G2544,'Bảng Giá'!$Q$2:$Q$46,0))</f>
        <v>Liên Vùng</v>
      </c>
    </row>
    <row r="2545" spans="1:8" x14ac:dyDescent="0.25">
      <c r="A2545" s="12" t="s">
        <v>3084</v>
      </c>
      <c r="B2545" t="s">
        <v>2680</v>
      </c>
      <c r="C2545" s="45" t="str">
        <f>INDEX('Bảng Giá'!$L$2:$L$64,MATCH(TRIM('References data'!B2545),'Bảng Giá'!$K$2:$K$64,0))</f>
        <v>Vùng 1</v>
      </c>
      <c r="D2545" s="43" t="s">
        <v>2761</v>
      </c>
      <c r="E2545" t="s">
        <v>2639</v>
      </c>
      <c r="F2545" t="str">
        <f>INDEX('Bảng Giá'!$L$2:$L$64,MATCH(TRIM('References data'!E2545),'Bảng Giá'!$K$2:$K$64,0))</f>
        <v>Hà Nội</v>
      </c>
      <c r="G2545" t="str">
        <f t="shared" si="39"/>
        <v>Vùng 1-Hà Nội</v>
      </c>
      <c r="H2545" t="str">
        <f>INDEX('Bảng Giá'!$N$2:$N$46,MATCH('References data'!G2545,'Bảng Giá'!$Q$2:$Q$46,0))</f>
        <v>Liên Vùng</v>
      </c>
    </row>
    <row r="2546" spans="1:8" x14ac:dyDescent="0.25">
      <c r="A2546" s="12" t="s">
        <v>3012</v>
      </c>
      <c r="B2546" t="s">
        <v>2648</v>
      </c>
      <c r="C2546" s="45" t="str">
        <f>INDEX('Bảng Giá'!$L$2:$L$64,MATCH(TRIM('References data'!B2546),'Bảng Giá'!$K$2:$K$64,0))</f>
        <v>Hồ Chí Minh</v>
      </c>
      <c r="D2546" s="43" t="s">
        <v>3003</v>
      </c>
      <c r="E2546" t="s">
        <v>2639</v>
      </c>
      <c r="F2546" t="str">
        <f>INDEX('Bảng Giá'!$L$2:$L$64,MATCH(TRIM('References data'!E2546),'Bảng Giá'!$K$2:$K$64,0))</f>
        <v>Hà Nội</v>
      </c>
      <c r="G2546" t="str">
        <f t="shared" si="39"/>
        <v>Hồ Chí Minh-Hà Nội</v>
      </c>
      <c r="H2546" t="str">
        <f>INDEX('Bảng Giá'!$N$2:$N$46,MATCH('References data'!G2546,'Bảng Giá'!$Q$2:$Q$46,0))</f>
        <v>Liên Vùng đặc biệt</v>
      </c>
    </row>
    <row r="2547" spans="1:8" x14ac:dyDescent="0.25">
      <c r="A2547" s="12" t="s">
        <v>2655</v>
      </c>
      <c r="B2547" t="s">
        <v>2656</v>
      </c>
      <c r="C2547" s="45" t="str">
        <f>INDEX('Bảng Giá'!$L$2:$L$64,MATCH(TRIM('References data'!B2547),'Bảng Giá'!$K$2:$K$64,0))</f>
        <v>Vùng 1</v>
      </c>
      <c r="D2547" s="43" t="s">
        <v>2700</v>
      </c>
      <c r="E2547" t="s">
        <v>2639</v>
      </c>
      <c r="F2547" t="str">
        <f>INDEX('Bảng Giá'!$L$2:$L$64,MATCH(TRIM('References data'!E2547),'Bảng Giá'!$K$2:$K$64,0))</f>
        <v>Hà Nội</v>
      </c>
      <c r="G2547" t="str">
        <f t="shared" si="39"/>
        <v>Vùng 1-Hà Nội</v>
      </c>
      <c r="H2547" t="str">
        <f>INDEX('Bảng Giá'!$N$2:$N$46,MATCH('References data'!G2547,'Bảng Giá'!$Q$2:$Q$46,0))</f>
        <v>Liên Vùng</v>
      </c>
    </row>
    <row r="2548" spans="1:8" x14ac:dyDescent="0.25">
      <c r="A2548" s="12" t="s">
        <v>2692</v>
      </c>
      <c r="B2548" t="s">
        <v>2787</v>
      </c>
      <c r="C2548" s="45" t="str">
        <f>INDEX('Bảng Giá'!$L$2:$L$64,MATCH(TRIM('References data'!B2548),'Bảng Giá'!$K$2:$K$64,0))</f>
        <v>Vùng 1</v>
      </c>
      <c r="D2548" s="43" t="s">
        <v>2649</v>
      </c>
      <c r="E2548" t="s">
        <v>2639</v>
      </c>
      <c r="F2548" t="str">
        <f>INDEX('Bảng Giá'!$L$2:$L$64,MATCH(TRIM('References data'!E2548),'Bảng Giá'!$K$2:$K$64,0))</f>
        <v>Hà Nội</v>
      </c>
      <c r="G2548" t="str">
        <f t="shared" si="39"/>
        <v>Vùng 1-Hà Nội</v>
      </c>
      <c r="H2548" t="str">
        <f>INDEX('Bảng Giá'!$N$2:$N$46,MATCH('References data'!G2548,'Bảng Giá'!$Q$2:$Q$46,0))</f>
        <v>Liên Vùng</v>
      </c>
    </row>
    <row r="2549" spans="1:8" x14ac:dyDescent="0.25">
      <c r="A2549" s="12" t="s">
        <v>2857</v>
      </c>
      <c r="B2549" t="s">
        <v>2665</v>
      </c>
      <c r="C2549" s="45" t="str">
        <f>INDEX('Bảng Giá'!$L$2:$L$64,MATCH(TRIM('References data'!B2549),'Bảng Giá'!$K$2:$K$64,0))</f>
        <v>Vùng 3</v>
      </c>
      <c r="D2549" s="43" t="s">
        <v>3019</v>
      </c>
      <c r="E2549" t="s">
        <v>2648</v>
      </c>
      <c r="F2549" t="str">
        <f>INDEX('Bảng Giá'!$L$2:$L$64,MATCH(TRIM('References data'!E2549),'Bảng Giá'!$K$2:$K$64,0))</f>
        <v>Hồ Chí Minh</v>
      </c>
      <c r="G2549" t="str">
        <f t="shared" si="39"/>
        <v>Vùng 3-Hồ Chí Minh</v>
      </c>
      <c r="H2549" t="str">
        <f>INDEX('Bảng Giá'!$N$2:$N$46,MATCH('References data'!G2549,'Bảng Giá'!$Q$2:$Q$46,0))</f>
        <v>Liên Vùng</v>
      </c>
    </row>
    <row r="2550" spans="1:8" x14ac:dyDescent="0.25">
      <c r="A2550" s="12" t="s">
        <v>2718</v>
      </c>
      <c r="B2550" t="s">
        <v>2684</v>
      </c>
      <c r="C2550" s="45" t="str">
        <f>INDEX('Bảng Giá'!$L$2:$L$64,MATCH(TRIM('References data'!B2550),'Bảng Giá'!$K$2:$K$64,0))</f>
        <v>Vùng 1</v>
      </c>
      <c r="D2550" s="43" t="s">
        <v>2724</v>
      </c>
      <c r="E2550" t="s">
        <v>2639</v>
      </c>
      <c r="F2550" t="str">
        <f>INDEX('Bảng Giá'!$L$2:$L$64,MATCH(TRIM('References data'!E2550),'Bảng Giá'!$K$2:$K$64,0))</f>
        <v>Hà Nội</v>
      </c>
      <c r="G2550" t="str">
        <f t="shared" si="39"/>
        <v>Vùng 1-Hà Nội</v>
      </c>
      <c r="H2550" t="str">
        <f>INDEX('Bảng Giá'!$N$2:$N$46,MATCH('References data'!G2550,'Bảng Giá'!$Q$2:$Q$46,0))</f>
        <v>Liên Vùng</v>
      </c>
    </row>
    <row r="2551" spans="1:8" x14ac:dyDescent="0.25">
      <c r="A2551" s="12" t="s">
        <v>2660</v>
      </c>
      <c r="B2551" t="s">
        <v>2661</v>
      </c>
      <c r="C2551" s="45" t="str">
        <f>INDEX('Bảng Giá'!$L$2:$L$64,MATCH(TRIM('References data'!B2551),'Bảng Giá'!$K$2:$K$64,0))</f>
        <v>Vùng 2</v>
      </c>
      <c r="D2551" s="43" t="s">
        <v>2776</v>
      </c>
      <c r="E2551" t="s">
        <v>2648</v>
      </c>
      <c r="F2551" t="str">
        <f>INDEX('Bảng Giá'!$L$2:$L$64,MATCH(TRIM('References data'!E2551),'Bảng Giá'!$K$2:$K$64,0))</f>
        <v>Hồ Chí Minh</v>
      </c>
      <c r="G2551" t="str">
        <f t="shared" si="39"/>
        <v>Vùng 2-Hồ Chí Minh</v>
      </c>
      <c r="H2551" t="str">
        <f>INDEX('Bảng Giá'!$N$2:$N$46,MATCH('References data'!G2551,'Bảng Giá'!$Q$2:$Q$46,0))</f>
        <v>Liên Vùng</v>
      </c>
    </row>
    <row r="2552" spans="1:8" x14ac:dyDescent="0.25">
      <c r="A2552" s="12" t="s">
        <v>2654</v>
      </c>
      <c r="B2552" t="s">
        <v>2639</v>
      </c>
      <c r="C2552" s="45" t="str">
        <f>INDEX('Bảng Giá'!$L$2:$L$64,MATCH(TRIM('References data'!B2552),'Bảng Giá'!$K$2:$K$64,0))</f>
        <v>Hà Nội</v>
      </c>
      <c r="D2552" s="43" t="s">
        <v>2674</v>
      </c>
      <c r="E2552" t="s">
        <v>2675</v>
      </c>
      <c r="F2552" t="str">
        <f>INDEX('Bảng Giá'!$L$2:$L$64,MATCH(TRIM('References data'!E2552),'Bảng Giá'!$K$2:$K$64,0))</f>
        <v>Vùng 1</v>
      </c>
      <c r="G2552" t="str">
        <f t="shared" si="39"/>
        <v>Hà Nội-Vùng 1</v>
      </c>
      <c r="H2552" t="str">
        <f>INDEX('Bảng Giá'!$N$2:$N$46,MATCH('References data'!G2552,'Bảng Giá'!$Q$2:$Q$46,0))</f>
        <v>Liên Vùng</v>
      </c>
    </row>
    <row r="2553" spans="1:8" x14ac:dyDescent="0.25">
      <c r="A2553" s="12" t="s">
        <v>2973</v>
      </c>
      <c r="B2553" t="s">
        <v>2771</v>
      </c>
      <c r="C2553" s="45" t="str">
        <f>INDEX('Bảng Giá'!$L$2:$L$64,MATCH(TRIM('References data'!B2553),'Bảng Giá'!$K$2:$K$64,0))</f>
        <v>Vùng 3</v>
      </c>
      <c r="D2553" s="43" t="s">
        <v>2776</v>
      </c>
      <c r="E2553" t="s">
        <v>2648</v>
      </c>
      <c r="F2553" t="str">
        <f>INDEX('Bảng Giá'!$L$2:$L$64,MATCH(TRIM('References data'!E2553),'Bảng Giá'!$K$2:$K$64,0))</f>
        <v>Hồ Chí Minh</v>
      </c>
      <c r="G2553" t="str">
        <f t="shared" si="39"/>
        <v>Vùng 3-Hồ Chí Minh</v>
      </c>
      <c r="H2553" t="str">
        <f>INDEX('Bảng Giá'!$N$2:$N$46,MATCH('References data'!G2553,'Bảng Giá'!$Q$2:$Q$46,0))</f>
        <v>Liên Vùng</v>
      </c>
    </row>
    <row r="2554" spans="1:8" x14ac:dyDescent="0.25">
      <c r="A2554" s="12" t="s">
        <v>2688</v>
      </c>
      <c r="B2554" t="s">
        <v>2639</v>
      </c>
      <c r="C2554" s="45" t="str">
        <f>INDEX('Bảng Giá'!$L$2:$L$64,MATCH(TRIM('References data'!B2554),'Bảng Giá'!$K$2:$K$64,0))</f>
        <v>Hà Nội</v>
      </c>
      <c r="D2554" s="43" t="s">
        <v>2776</v>
      </c>
      <c r="E2554" t="s">
        <v>2648</v>
      </c>
      <c r="F2554" t="str">
        <f>INDEX('Bảng Giá'!$L$2:$L$64,MATCH(TRIM('References data'!E2554),'Bảng Giá'!$K$2:$K$64,0))</f>
        <v>Hồ Chí Minh</v>
      </c>
      <c r="G2554" t="str">
        <f t="shared" si="39"/>
        <v>Hà Nội-Hồ Chí Minh</v>
      </c>
      <c r="H2554" t="str">
        <f>INDEX('Bảng Giá'!$N$2:$N$46,MATCH('References data'!G2554,'Bảng Giá'!$Q$2:$Q$46,0))</f>
        <v>Liên Vùng đặc biệt</v>
      </c>
    </row>
    <row r="2555" spans="1:8" x14ac:dyDescent="0.25">
      <c r="A2555" s="12" t="s">
        <v>2685</v>
      </c>
      <c r="B2555" t="s">
        <v>2686</v>
      </c>
      <c r="C2555" s="45" t="str">
        <f>INDEX('Bảng Giá'!$L$2:$L$64,MATCH(TRIM('References data'!B2555),'Bảng Giá'!$K$2:$K$64,0))</f>
        <v>Vùng 1</v>
      </c>
      <c r="D2555" s="43" t="s">
        <v>2654</v>
      </c>
      <c r="E2555" t="s">
        <v>2639</v>
      </c>
      <c r="F2555" t="str">
        <f>INDEX('Bảng Giá'!$L$2:$L$64,MATCH(TRIM('References data'!E2555),'Bảng Giá'!$K$2:$K$64,0))</f>
        <v>Hà Nội</v>
      </c>
      <c r="G2555" t="str">
        <f t="shared" si="39"/>
        <v>Vùng 1-Hà Nội</v>
      </c>
      <c r="H2555" t="str">
        <f>INDEX('Bảng Giá'!$N$2:$N$46,MATCH('References data'!G2555,'Bảng Giá'!$Q$2:$Q$46,0))</f>
        <v>Liên Vùng</v>
      </c>
    </row>
    <row r="2556" spans="1:8" x14ac:dyDescent="0.25">
      <c r="A2556" s="12" t="s">
        <v>2773</v>
      </c>
      <c r="B2556" t="s">
        <v>2756</v>
      </c>
      <c r="C2556" s="45" t="str">
        <f>INDEX('Bảng Giá'!$L$2:$L$64,MATCH(TRIM('References data'!B2556),'Bảng Giá'!$K$2:$K$64,0))</f>
        <v>Đà Nẵng</v>
      </c>
      <c r="D2556" s="43" t="s">
        <v>2702</v>
      </c>
      <c r="E2556" t="s">
        <v>2690</v>
      </c>
      <c r="F2556" t="str">
        <f>INDEX('Bảng Giá'!$L$2:$L$64,MATCH(TRIM('References data'!E2556),'Bảng Giá'!$K$2:$K$64,0))</f>
        <v>Vùng 1</v>
      </c>
      <c r="G2556" t="str">
        <f t="shared" si="39"/>
        <v>Đà Nẵng-Vùng 1</v>
      </c>
      <c r="H2556" t="str">
        <f>INDEX('Bảng Giá'!$N$2:$N$46,MATCH('References data'!G2556,'Bảng Giá'!$Q$2:$Q$46,0))</f>
        <v>Liên Vùng</v>
      </c>
    </row>
    <row r="2557" spans="1:8" x14ac:dyDescent="0.25">
      <c r="A2557" s="12" t="s">
        <v>2963</v>
      </c>
      <c r="B2557" t="s">
        <v>2680</v>
      </c>
      <c r="C2557" s="45" t="str">
        <f>INDEX('Bảng Giá'!$L$2:$L$64,MATCH(TRIM('References data'!B2557),'Bảng Giá'!$K$2:$K$64,0))</f>
        <v>Vùng 1</v>
      </c>
      <c r="D2557" s="43" t="s">
        <v>3003</v>
      </c>
      <c r="E2557" t="s">
        <v>2639</v>
      </c>
      <c r="F2557" t="str">
        <f>INDEX('Bảng Giá'!$L$2:$L$64,MATCH(TRIM('References data'!E2557),'Bảng Giá'!$K$2:$K$64,0))</f>
        <v>Hà Nội</v>
      </c>
      <c r="G2557" t="str">
        <f t="shared" si="39"/>
        <v>Vùng 1-Hà Nội</v>
      </c>
      <c r="H2557" t="str">
        <f>INDEX('Bảng Giá'!$N$2:$N$46,MATCH('References data'!G2557,'Bảng Giá'!$Q$2:$Q$46,0))</f>
        <v>Liên Vùng</v>
      </c>
    </row>
    <row r="2558" spans="1:8" x14ac:dyDescent="0.25">
      <c r="A2558" s="12" t="s">
        <v>2782</v>
      </c>
      <c r="B2558" t="s">
        <v>2648</v>
      </c>
      <c r="C2558" s="45" t="str">
        <f>INDEX('Bảng Giá'!$L$2:$L$64,MATCH(TRIM('References data'!B2558),'Bảng Giá'!$K$2:$K$64,0))</f>
        <v>Hồ Chí Minh</v>
      </c>
      <c r="D2558" s="43" t="s">
        <v>2638</v>
      </c>
      <c r="E2558" t="s">
        <v>2639</v>
      </c>
      <c r="F2558" t="str">
        <f>INDEX('Bảng Giá'!$L$2:$L$64,MATCH(TRIM('References data'!E2558),'Bảng Giá'!$K$2:$K$64,0))</f>
        <v>Hà Nội</v>
      </c>
      <c r="G2558" t="str">
        <f t="shared" si="39"/>
        <v>Hồ Chí Minh-Hà Nội</v>
      </c>
      <c r="H2558" t="str">
        <f>INDEX('Bảng Giá'!$N$2:$N$46,MATCH('References data'!G2558,'Bảng Giá'!$Q$2:$Q$46,0))</f>
        <v>Liên Vùng đặc biệt</v>
      </c>
    </row>
    <row r="2559" spans="1:8" x14ac:dyDescent="0.25">
      <c r="A2559" s="12" t="s">
        <v>2653</v>
      </c>
      <c r="B2559" t="s">
        <v>2648</v>
      </c>
      <c r="C2559" s="45" t="str">
        <f>INDEX('Bảng Giá'!$L$2:$L$64,MATCH(TRIM('References data'!B2559),'Bảng Giá'!$K$2:$K$64,0))</f>
        <v>Hồ Chí Minh</v>
      </c>
      <c r="D2559" s="43" t="s">
        <v>2638</v>
      </c>
      <c r="E2559" t="s">
        <v>2639</v>
      </c>
      <c r="F2559" t="str">
        <f>INDEX('Bảng Giá'!$L$2:$L$64,MATCH(TRIM('References data'!E2559),'Bảng Giá'!$K$2:$K$64,0))</f>
        <v>Hà Nội</v>
      </c>
      <c r="G2559" t="str">
        <f t="shared" si="39"/>
        <v>Hồ Chí Minh-Hà Nội</v>
      </c>
      <c r="H2559" t="str">
        <f>INDEX('Bảng Giá'!$N$2:$N$46,MATCH('References data'!G2559,'Bảng Giá'!$Q$2:$Q$46,0))</f>
        <v>Liên Vùng đặc biệt</v>
      </c>
    </row>
    <row r="2560" spans="1:8" x14ac:dyDescent="0.25">
      <c r="A2560" s="12" t="s">
        <v>2696</v>
      </c>
      <c r="B2560" t="s">
        <v>2656</v>
      </c>
      <c r="C2560" s="45" t="str">
        <f>INDEX('Bảng Giá'!$L$2:$L$64,MATCH(TRIM('References data'!B2560),'Bảng Giá'!$K$2:$K$64,0))</f>
        <v>Vùng 1</v>
      </c>
      <c r="D2560" s="43" t="s">
        <v>2638</v>
      </c>
      <c r="E2560" t="s">
        <v>2639</v>
      </c>
      <c r="F2560" t="str">
        <f>INDEX('Bảng Giá'!$L$2:$L$64,MATCH(TRIM('References data'!E2560),'Bảng Giá'!$K$2:$K$64,0))</f>
        <v>Hà Nội</v>
      </c>
      <c r="G2560" t="str">
        <f t="shared" si="39"/>
        <v>Vùng 1-Hà Nội</v>
      </c>
      <c r="H2560" t="str">
        <f>INDEX('Bảng Giá'!$N$2:$N$46,MATCH('References data'!G2560,'Bảng Giá'!$Q$2:$Q$46,0))</f>
        <v>Liên Vùng</v>
      </c>
    </row>
    <row r="2561" spans="1:8" x14ac:dyDescent="0.25">
      <c r="A2561" s="12" t="s">
        <v>3019</v>
      </c>
      <c r="B2561" t="s">
        <v>2648</v>
      </c>
      <c r="C2561" s="45" t="str">
        <f>INDEX('Bảng Giá'!$L$2:$L$64,MATCH(TRIM('References data'!B2561),'Bảng Giá'!$K$2:$K$64,0))</f>
        <v>Hồ Chí Minh</v>
      </c>
      <c r="D2561" s="43" t="s">
        <v>3002</v>
      </c>
      <c r="E2561" t="s">
        <v>2639</v>
      </c>
      <c r="F2561" t="str">
        <f>INDEX('Bảng Giá'!$L$2:$L$64,MATCH(TRIM('References data'!E2561),'Bảng Giá'!$K$2:$K$64,0))</f>
        <v>Hà Nội</v>
      </c>
      <c r="G2561" t="str">
        <f t="shared" si="39"/>
        <v>Hồ Chí Minh-Hà Nội</v>
      </c>
      <c r="H2561" t="str">
        <f>INDEX('Bảng Giá'!$N$2:$N$46,MATCH('References data'!G2561,'Bảng Giá'!$Q$2:$Q$46,0))</f>
        <v>Liên Vùng đặc biệt</v>
      </c>
    </row>
    <row r="2562" spans="1:8" x14ac:dyDescent="0.25">
      <c r="A2562" s="12" t="s">
        <v>3108</v>
      </c>
      <c r="B2562" t="s">
        <v>2680</v>
      </c>
      <c r="C2562" s="45" t="str">
        <f>INDEX('Bảng Giá'!$L$2:$L$64,MATCH(TRIM('References data'!B2562),'Bảng Giá'!$K$2:$K$64,0))</f>
        <v>Vùng 1</v>
      </c>
      <c r="D2562" s="43" t="s">
        <v>2993</v>
      </c>
      <c r="E2562" t="s">
        <v>2639</v>
      </c>
      <c r="F2562" t="str">
        <f>INDEX('Bảng Giá'!$L$2:$L$64,MATCH(TRIM('References data'!E2562),'Bảng Giá'!$K$2:$K$64,0))</f>
        <v>Hà Nội</v>
      </c>
      <c r="G2562" t="str">
        <f t="shared" si="39"/>
        <v>Vùng 1-Hà Nội</v>
      </c>
      <c r="H2562" t="str">
        <f>INDEX('Bảng Giá'!$N$2:$N$46,MATCH('References data'!G2562,'Bảng Giá'!$Q$2:$Q$46,0))</f>
        <v>Liên Vùng</v>
      </c>
    </row>
    <row r="2563" spans="1:8" x14ac:dyDescent="0.25">
      <c r="A2563" s="12" t="s">
        <v>3019</v>
      </c>
      <c r="B2563" t="s">
        <v>2648</v>
      </c>
      <c r="C2563" s="45" t="str">
        <f>INDEX('Bảng Giá'!$L$2:$L$64,MATCH(TRIM('References data'!B2563),'Bảng Giá'!$K$2:$K$64,0))</f>
        <v>Hồ Chí Minh</v>
      </c>
      <c r="D2563" s="43" t="s">
        <v>2654</v>
      </c>
      <c r="E2563" t="s">
        <v>2639</v>
      </c>
      <c r="F2563" t="str">
        <f>INDEX('Bảng Giá'!$L$2:$L$64,MATCH(TRIM('References data'!E2563),'Bảng Giá'!$K$2:$K$64,0))</f>
        <v>Hà Nội</v>
      </c>
      <c r="G2563" t="str">
        <f t="shared" si="39"/>
        <v>Hồ Chí Minh-Hà Nội</v>
      </c>
      <c r="H2563" t="str">
        <f>INDEX('Bảng Giá'!$N$2:$N$46,MATCH('References data'!G2563,'Bảng Giá'!$Q$2:$Q$46,0))</f>
        <v>Liên Vùng đặc biệt</v>
      </c>
    </row>
    <row r="2564" spans="1:8" x14ac:dyDescent="0.25">
      <c r="A2564" s="12" t="s">
        <v>2739</v>
      </c>
      <c r="B2564" t="s">
        <v>2648</v>
      </c>
      <c r="C2564" s="45" t="str">
        <f>INDEX('Bảng Giá'!$L$2:$L$64,MATCH(TRIM('References data'!B2564),'Bảng Giá'!$K$2:$K$64,0))</f>
        <v>Hồ Chí Minh</v>
      </c>
      <c r="D2564" s="43" t="s">
        <v>2700</v>
      </c>
      <c r="E2564" t="s">
        <v>2639</v>
      </c>
      <c r="F2564" t="str">
        <f>INDEX('Bảng Giá'!$L$2:$L$64,MATCH(TRIM('References data'!E2564),'Bảng Giá'!$K$2:$K$64,0))</f>
        <v>Hà Nội</v>
      </c>
      <c r="G2564" t="str">
        <f t="shared" ref="G2564:G2627" si="40">C2564&amp;"-"&amp;F2564</f>
        <v>Hồ Chí Minh-Hà Nội</v>
      </c>
      <c r="H2564" t="str">
        <f>INDEX('Bảng Giá'!$N$2:$N$46,MATCH('References data'!G2564,'Bảng Giá'!$Q$2:$Q$46,0))</f>
        <v>Liên Vùng đặc biệt</v>
      </c>
    </row>
    <row r="2565" spans="1:8" x14ac:dyDescent="0.25">
      <c r="A2565" s="12" t="s">
        <v>3018</v>
      </c>
      <c r="B2565" t="s">
        <v>2648</v>
      </c>
      <c r="C2565" s="45" t="str">
        <f>INDEX('Bảng Giá'!$L$2:$L$64,MATCH(TRIM('References data'!B2565),'Bảng Giá'!$K$2:$K$64,0))</f>
        <v>Hồ Chí Minh</v>
      </c>
      <c r="D2565" s="43" t="s">
        <v>2706</v>
      </c>
      <c r="E2565" t="s">
        <v>2639</v>
      </c>
      <c r="F2565" t="str">
        <f>INDEX('Bảng Giá'!$L$2:$L$64,MATCH(TRIM('References data'!E2565),'Bảng Giá'!$K$2:$K$64,0))</f>
        <v>Hà Nội</v>
      </c>
      <c r="G2565" t="str">
        <f t="shared" si="40"/>
        <v>Hồ Chí Minh-Hà Nội</v>
      </c>
      <c r="H2565" t="str">
        <f>INDEX('Bảng Giá'!$N$2:$N$46,MATCH('References data'!G2565,'Bảng Giá'!$Q$2:$Q$46,0))</f>
        <v>Liên Vùng đặc biệt</v>
      </c>
    </row>
    <row r="2566" spans="1:8" x14ac:dyDescent="0.25">
      <c r="A2566" s="12" t="s">
        <v>2718</v>
      </c>
      <c r="B2566" t="s">
        <v>2684</v>
      </c>
      <c r="C2566" s="45" t="str">
        <f>INDEX('Bảng Giá'!$L$2:$L$64,MATCH(TRIM('References data'!B2566),'Bảng Giá'!$K$2:$K$64,0))</f>
        <v>Vùng 1</v>
      </c>
      <c r="D2566" s="43" t="s">
        <v>2993</v>
      </c>
      <c r="E2566" t="s">
        <v>2639</v>
      </c>
      <c r="F2566" t="str">
        <f>INDEX('Bảng Giá'!$L$2:$L$64,MATCH(TRIM('References data'!E2566),'Bảng Giá'!$K$2:$K$64,0))</f>
        <v>Hà Nội</v>
      </c>
      <c r="G2566" t="str">
        <f t="shared" si="40"/>
        <v>Vùng 1-Hà Nội</v>
      </c>
      <c r="H2566" t="str">
        <f>INDEX('Bảng Giá'!$N$2:$N$46,MATCH('References data'!G2566,'Bảng Giá'!$Q$2:$Q$46,0))</f>
        <v>Liên Vùng</v>
      </c>
    </row>
    <row r="2567" spans="1:8" x14ac:dyDescent="0.25">
      <c r="A2567" s="12" t="s">
        <v>2702</v>
      </c>
      <c r="B2567" t="s">
        <v>2690</v>
      </c>
      <c r="C2567" s="45" t="str">
        <f>INDEX('Bảng Giá'!$L$2:$L$64,MATCH(TRIM('References data'!B2567),'Bảng Giá'!$K$2:$K$64,0))</f>
        <v>Vùng 1</v>
      </c>
      <c r="D2567" s="43" t="s">
        <v>2706</v>
      </c>
      <c r="E2567" t="s">
        <v>2639</v>
      </c>
      <c r="F2567" t="str">
        <f>INDEX('Bảng Giá'!$L$2:$L$64,MATCH(TRIM('References data'!E2567),'Bảng Giá'!$K$2:$K$64,0))</f>
        <v>Hà Nội</v>
      </c>
      <c r="G2567" t="str">
        <f t="shared" si="40"/>
        <v>Vùng 1-Hà Nội</v>
      </c>
      <c r="H2567" t="str">
        <f>INDEX('Bảng Giá'!$N$2:$N$46,MATCH('References data'!G2567,'Bảng Giá'!$Q$2:$Q$46,0))</f>
        <v>Liên Vùng</v>
      </c>
    </row>
    <row r="2568" spans="1:8" x14ac:dyDescent="0.25">
      <c r="A2568" s="12" t="s">
        <v>3109</v>
      </c>
      <c r="B2568" t="s">
        <v>2935</v>
      </c>
      <c r="C2568" s="45" t="str">
        <f>INDEX('Bảng Giá'!$L$2:$L$64,MATCH(TRIM('References data'!B2568),'Bảng Giá'!$K$2:$K$64,0))</f>
        <v>Vùng 1</v>
      </c>
      <c r="D2568" s="43" t="s">
        <v>2856</v>
      </c>
      <c r="E2568" t="s">
        <v>2823</v>
      </c>
      <c r="F2568" t="str">
        <f>INDEX('Bảng Giá'!$L$2:$L$64,MATCH(TRIM('References data'!E2568),'Bảng Giá'!$K$2:$K$64,0))</f>
        <v>Vùng 3</v>
      </c>
      <c r="G2568" t="str">
        <f t="shared" si="40"/>
        <v>Vùng 1-Vùng 3</v>
      </c>
      <c r="H2568" t="str">
        <f>INDEX('Bảng Giá'!$N$2:$N$46,MATCH('References data'!G2568,'Bảng Giá'!$Q$2:$Q$46,0))</f>
        <v>Liên Vùng Tỉnh</v>
      </c>
    </row>
    <row r="2569" spans="1:8" x14ac:dyDescent="0.25">
      <c r="A2569" s="12" t="s">
        <v>3110</v>
      </c>
      <c r="B2569" t="s">
        <v>2748</v>
      </c>
      <c r="C2569" s="45" t="str">
        <f>INDEX('Bảng Giá'!$L$2:$L$64,MATCH(TRIM('References data'!B2569),'Bảng Giá'!$K$2:$K$64,0))</f>
        <v>Vùng 1</v>
      </c>
      <c r="D2569" s="43" t="s">
        <v>2700</v>
      </c>
      <c r="E2569" t="s">
        <v>2639</v>
      </c>
      <c r="F2569" t="str">
        <f>INDEX('Bảng Giá'!$L$2:$L$64,MATCH(TRIM('References data'!E2569),'Bảng Giá'!$K$2:$K$64,0))</f>
        <v>Hà Nội</v>
      </c>
      <c r="G2569" t="str">
        <f t="shared" si="40"/>
        <v>Vùng 1-Hà Nội</v>
      </c>
      <c r="H2569" t="str">
        <f>INDEX('Bảng Giá'!$N$2:$N$46,MATCH('References data'!G2569,'Bảng Giá'!$Q$2:$Q$46,0))</f>
        <v>Liên Vùng</v>
      </c>
    </row>
    <row r="2570" spans="1:8" x14ac:dyDescent="0.25">
      <c r="A2570" s="12" t="s">
        <v>2725</v>
      </c>
      <c r="B2570" t="s">
        <v>2656</v>
      </c>
      <c r="C2570" s="45" t="str">
        <f>INDEX('Bảng Giá'!$L$2:$L$64,MATCH(TRIM('References data'!B2570),'Bảng Giá'!$K$2:$K$64,0))</f>
        <v>Vùng 1</v>
      </c>
      <c r="D2570" s="43" t="s">
        <v>2763</v>
      </c>
      <c r="E2570" t="s">
        <v>2764</v>
      </c>
      <c r="F2570" t="str">
        <f>INDEX('Bảng Giá'!$L$2:$L$64,MATCH(TRIM('References data'!E2570),'Bảng Giá'!$K$2:$K$64,0))</f>
        <v>Vùng 3</v>
      </c>
      <c r="G2570" t="str">
        <f t="shared" si="40"/>
        <v>Vùng 1-Vùng 3</v>
      </c>
      <c r="H2570" t="str">
        <f>INDEX('Bảng Giá'!$N$2:$N$46,MATCH('References data'!G2570,'Bảng Giá'!$Q$2:$Q$46,0))</f>
        <v>Liên Vùng Tỉnh</v>
      </c>
    </row>
    <row r="2571" spans="1:8" x14ac:dyDescent="0.25">
      <c r="A2571" s="12" t="s">
        <v>2969</v>
      </c>
      <c r="B2571" t="s">
        <v>2939</v>
      </c>
      <c r="C2571" s="45" t="str">
        <f>INDEX('Bảng Giá'!$L$2:$L$64,MATCH(TRIM('References data'!B2571),'Bảng Giá'!$K$2:$K$64,0))</f>
        <v>Vùng 1</v>
      </c>
      <c r="D2571" s="43" t="s">
        <v>2763</v>
      </c>
      <c r="E2571" t="s">
        <v>2764</v>
      </c>
      <c r="F2571" t="str">
        <f>INDEX('Bảng Giá'!$L$2:$L$64,MATCH(TRIM('References data'!E2571),'Bảng Giá'!$K$2:$K$64,0))</f>
        <v>Vùng 3</v>
      </c>
      <c r="G2571" t="str">
        <f t="shared" si="40"/>
        <v>Vùng 1-Vùng 3</v>
      </c>
      <c r="H2571" t="str">
        <f>INDEX('Bảng Giá'!$N$2:$N$46,MATCH('References data'!G2571,'Bảng Giá'!$Q$2:$Q$46,0))</f>
        <v>Liên Vùng Tỉnh</v>
      </c>
    </row>
    <row r="2572" spans="1:8" x14ac:dyDescent="0.25">
      <c r="A2572" s="12" t="s">
        <v>2772</v>
      </c>
      <c r="B2572" t="s">
        <v>2756</v>
      </c>
      <c r="C2572" s="45" t="str">
        <f>INDEX('Bảng Giá'!$L$2:$L$64,MATCH(TRIM('References data'!B2572),'Bảng Giá'!$K$2:$K$64,0))</f>
        <v>Đà Nẵng</v>
      </c>
      <c r="D2572" s="43" t="s">
        <v>2763</v>
      </c>
      <c r="E2572" t="s">
        <v>2764</v>
      </c>
      <c r="F2572" t="str">
        <f>INDEX('Bảng Giá'!$L$2:$L$64,MATCH(TRIM('References data'!E2572),'Bảng Giá'!$K$2:$K$64,0))</f>
        <v>Vùng 3</v>
      </c>
      <c r="G2572" t="str">
        <f t="shared" si="40"/>
        <v>Đà Nẵng-Vùng 3</v>
      </c>
      <c r="H2572" t="str">
        <f>INDEX('Bảng Giá'!$N$2:$N$46,MATCH('References data'!G2572,'Bảng Giá'!$Q$2:$Q$46,0))</f>
        <v>Liên Vùng</v>
      </c>
    </row>
    <row r="2573" spans="1:8" x14ac:dyDescent="0.25">
      <c r="A2573" s="12" t="s">
        <v>2685</v>
      </c>
      <c r="B2573" t="s">
        <v>2686</v>
      </c>
      <c r="C2573" s="45" t="str">
        <f>INDEX('Bảng Giá'!$L$2:$L$64,MATCH(TRIM('References data'!B2573),'Bảng Giá'!$K$2:$K$64,0))</f>
        <v>Vùng 1</v>
      </c>
      <c r="D2573" s="43" t="s">
        <v>2993</v>
      </c>
      <c r="E2573" t="s">
        <v>2639</v>
      </c>
      <c r="F2573" t="str">
        <f>INDEX('Bảng Giá'!$L$2:$L$64,MATCH(TRIM('References data'!E2573),'Bảng Giá'!$K$2:$K$64,0))</f>
        <v>Hà Nội</v>
      </c>
      <c r="G2573" t="str">
        <f t="shared" si="40"/>
        <v>Vùng 1-Hà Nội</v>
      </c>
      <c r="H2573" t="str">
        <f>INDEX('Bảng Giá'!$N$2:$N$46,MATCH('References data'!G2573,'Bảng Giá'!$Q$2:$Q$46,0))</f>
        <v>Liên Vùng</v>
      </c>
    </row>
    <row r="2574" spans="1:8" x14ac:dyDescent="0.25">
      <c r="A2574" s="12" t="s">
        <v>2670</v>
      </c>
      <c r="B2574" t="s">
        <v>2671</v>
      </c>
      <c r="C2574" s="45" t="str">
        <f>INDEX('Bảng Giá'!$L$2:$L$64,MATCH(TRIM('References data'!B2574),'Bảng Giá'!$K$2:$K$64,0))</f>
        <v>Vùng 2</v>
      </c>
      <c r="D2574" s="43" t="s">
        <v>2763</v>
      </c>
      <c r="E2574" t="s">
        <v>2764</v>
      </c>
      <c r="F2574" t="str">
        <f>INDEX('Bảng Giá'!$L$2:$L$64,MATCH(TRIM('References data'!E2574),'Bảng Giá'!$K$2:$K$64,0))</f>
        <v>Vùng 3</v>
      </c>
      <c r="G2574" t="str">
        <f t="shared" si="40"/>
        <v>Vùng 2-Vùng 3</v>
      </c>
      <c r="H2574" t="str">
        <f>INDEX('Bảng Giá'!$N$2:$N$46,MATCH('References data'!G2574,'Bảng Giá'!$Q$2:$Q$46,0))</f>
        <v>Liên Vùng Tỉnh</v>
      </c>
    </row>
    <row r="2575" spans="1:8" x14ac:dyDescent="0.25">
      <c r="A2575" s="12" t="s">
        <v>2653</v>
      </c>
      <c r="B2575" t="s">
        <v>2648</v>
      </c>
      <c r="C2575" s="45" t="str">
        <f>INDEX('Bảng Giá'!$L$2:$L$64,MATCH(TRIM('References data'!B2575),'Bảng Giá'!$K$2:$K$64,0))</f>
        <v>Hồ Chí Minh</v>
      </c>
      <c r="D2575" s="43" t="s">
        <v>3007</v>
      </c>
      <c r="E2575" t="s">
        <v>2639</v>
      </c>
      <c r="F2575" t="str">
        <f>INDEX('Bảng Giá'!$L$2:$L$64,MATCH(TRIM('References data'!E2575),'Bảng Giá'!$K$2:$K$64,0))</f>
        <v>Hà Nội</v>
      </c>
      <c r="G2575" t="str">
        <f t="shared" si="40"/>
        <v>Hồ Chí Minh-Hà Nội</v>
      </c>
      <c r="H2575" t="str">
        <f>INDEX('Bảng Giá'!$N$2:$N$46,MATCH('References data'!G2575,'Bảng Giá'!$Q$2:$Q$46,0))</f>
        <v>Liên Vùng đặc biệt</v>
      </c>
    </row>
    <row r="2576" spans="1:8" x14ac:dyDescent="0.25">
      <c r="A2576" s="12" t="s">
        <v>3009</v>
      </c>
      <c r="B2576" t="s">
        <v>2639</v>
      </c>
      <c r="C2576" s="45" t="str">
        <f>INDEX('Bảng Giá'!$L$2:$L$64,MATCH(TRIM('References data'!B2576),'Bảng Giá'!$K$2:$K$64,0))</f>
        <v>Hà Nội</v>
      </c>
      <c r="D2576" s="43" t="s">
        <v>3013</v>
      </c>
      <c r="E2576" t="s">
        <v>2648</v>
      </c>
      <c r="F2576" t="str">
        <f>INDEX('Bảng Giá'!$L$2:$L$64,MATCH(TRIM('References data'!E2576),'Bảng Giá'!$K$2:$K$64,0))</f>
        <v>Hồ Chí Minh</v>
      </c>
      <c r="G2576" t="str">
        <f t="shared" si="40"/>
        <v>Hà Nội-Hồ Chí Minh</v>
      </c>
      <c r="H2576" t="str">
        <f>INDEX('Bảng Giá'!$N$2:$N$46,MATCH('References data'!G2576,'Bảng Giá'!$Q$2:$Q$46,0))</f>
        <v>Liên Vùng đặc biệt</v>
      </c>
    </row>
    <row r="2577" spans="1:8" x14ac:dyDescent="0.25">
      <c r="A2577" s="12" t="s">
        <v>2725</v>
      </c>
      <c r="B2577" t="s">
        <v>2656</v>
      </c>
      <c r="C2577" s="45" t="str">
        <f>INDEX('Bảng Giá'!$L$2:$L$64,MATCH(TRIM('References data'!B2577),'Bảng Giá'!$K$2:$K$64,0))</f>
        <v>Vùng 1</v>
      </c>
      <c r="D2577" s="43" t="s">
        <v>2638</v>
      </c>
      <c r="E2577" t="s">
        <v>2639</v>
      </c>
      <c r="F2577" t="str">
        <f>INDEX('Bảng Giá'!$L$2:$L$64,MATCH(TRIM('References data'!E2577),'Bảng Giá'!$K$2:$K$64,0))</f>
        <v>Hà Nội</v>
      </c>
      <c r="G2577" t="str">
        <f t="shared" si="40"/>
        <v>Vùng 1-Hà Nội</v>
      </c>
      <c r="H2577" t="str">
        <f>INDEX('Bảng Giá'!$N$2:$N$46,MATCH('References data'!G2577,'Bảng Giá'!$Q$2:$Q$46,0))</f>
        <v>Liên Vùng</v>
      </c>
    </row>
    <row r="2578" spans="1:8" x14ac:dyDescent="0.25">
      <c r="A2578" s="12" t="s">
        <v>3016</v>
      </c>
      <c r="B2578" t="s">
        <v>2648</v>
      </c>
      <c r="C2578" s="45" t="str">
        <f>INDEX('Bảng Giá'!$L$2:$L$64,MATCH(TRIM('References data'!B2578),'Bảng Giá'!$K$2:$K$64,0))</f>
        <v>Hồ Chí Minh</v>
      </c>
      <c r="D2578" s="43" t="s">
        <v>2654</v>
      </c>
      <c r="E2578" t="s">
        <v>2639</v>
      </c>
      <c r="F2578" t="str">
        <f>INDEX('Bảng Giá'!$L$2:$L$64,MATCH(TRIM('References data'!E2578),'Bảng Giá'!$K$2:$K$64,0))</f>
        <v>Hà Nội</v>
      </c>
      <c r="G2578" t="str">
        <f t="shared" si="40"/>
        <v>Hồ Chí Minh-Hà Nội</v>
      </c>
      <c r="H2578" t="str">
        <f>INDEX('Bảng Giá'!$N$2:$N$46,MATCH('References data'!G2578,'Bảng Giá'!$Q$2:$Q$46,0))</f>
        <v>Liên Vùng đặc biệt</v>
      </c>
    </row>
    <row r="2579" spans="1:8" x14ac:dyDescent="0.25">
      <c r="A2579" s="12" t="s">
        <v>2722</v>
      </c>
      <c r="B2579" t="s">
        <v>2648</v>
      </c>
      <c r="C2579" s="45" t="str">
        <f>INDEX('Bảng Giá'!$L$2:$L$64,MATCH(TRIM('References data'!B2579),'Bảng Giá'!$K$2:$K$64,0))</f>
        <v>Hồ Chí Minh</v>
      </c>
      <c r="D2579" s="43" t="s">
        <v>2638</v>
      </c>
      <c r="E2579" t="s">
        <v>2639</v>
      </c>
      <c r="F2579" t="str">
        <f>INDEX('Bảng Giá'!$L$2:$L$64,MATCH(TRIM('References data'!E2579),'Bảng Giá'!$K$2:$K$64,0))</f>
        <v>Hà Nội</v>
      </c>
      <c r="G2579" t="str">
        <f t="shared" si="40"/>
        <v>Hồ Chí Minh-Hà Nội</v>
      </c>
      <c r="H2579" t="str">
        <f>INDEX('Bảng Giá'!$N$2:$N$46,MATCH('References data'!G2579,'Bảng Giá'!$Q$2:$Q$46,0))</f>
        <v>Liên Vùng đặc biệt</v>
      </c>
    </row>
    <row r="2580" spans="1:8" x14ac:dyDescent="0.25">
      <c r="A2580" s="12" t="s">
        <v>2674</v>
      </c>
      <c r="B2580" t="s">
        <v>2675</v>
      </c>
      <c r="C2580" s="45" t="str">
        <f>INDEX('Bảng Giá'!$L$2:$L$64,MATCH(TRIM('References data'!B2580),'Bảng Giá'!$K$2:$K$64,0))</f>
        <v>Vùng 1</v>
      </c>
      <c r="D2580" s="43" t="s">
        <v>3000</v>
      </c>
      <c r="E2580" t="s">
        <v>2639</v>
      </c>
      <c r="F2580" t="str">
        <f>INDEX('Bảng Giá'!$L$2:$L$64,MATCH(TRIM('References data'!E2580),'Bảng Giá'!$K$2:$K$64,0))</f>
        <v>Hà Nội</v>
      </c>
      <c r="G2580" t="str">
        <f t="shared" si="40"/>
        <v>Vùng 1-Hà Nội</v>
      </c>
      <c r="H2580" t="str">
        <f>INDEX('Bảng Giá'!$N$2:$N$46,MATCH('References data'!G2580,'Bảng Giá'!$Q$2:$Q$46,0))</f>
        <v>Liên Vùng</v>
      </c>
    </row>
    <row r="2581" spans="1:8" x14ac:dyDescent="0.25">
      <c r="A2581" s="12" t="s">
        <v>2772</v>
      </c>
      <c r="B2581" t="s">
        <v>2756</v>
      </c>
      <c r="C2581" s="45" t="str">
        <f>INDEX('Bảng Giá'!$L$2:$L$64,MATCH(TRIM('References data'!B2581),'Bảng Giá'!$K$2:$K$64,0))</f>
        <v>Đà Nẵng</v>
      </c>
      <c r="D2581" s="43" t="s">
        <v>2638</v>
      </c>
      <c r="E2581" t="s">
        <v>2639</v>
      </c>
      <c r="F2581" t="str">
        <f>INDEX('Bảng Giá'!$L$2:$L$64,MATCH(TRIM('References data'!E2581),'Bảng Giá'!$K$2:$K$64,0))</f>
        <v>Hà Nội</v>
      </c>
      <c r="G2581" t="str">
        <f t="shared" si="40"/>
        <v>Đà Nẵng-Hà Nội</v>
      </c>
      <c r="H2581" t="str">
        <f>INDEX('Bảng Giá'!$N$2:$N$46,MATCH('References data'!G2581,'Bảng Giá'!$Q$2:$Q$46,0))</f>
        <v>Liên Vùng đặc biệt</v>
      </c>
    </row>
    <row r="2582" spans="1:8" x14ac:dyDescent="0.25">
      <c r="A2582" s="12" t="s">
        <v>2645</v>
      </c>
      <c r="B2582" t="s">
        <v>2639</v>
      </c>
      <c r="C2582" s="45" t="str">
        <f>INDEX('Bảng Giá'!$L$2:$L$64,MATCH(TRIM('References data'!B2582),'Bảng Giá'!$K$2:$K$64,0))</f>
        <v>Hà Nội</v>
      </c>
      <c r="D2582" s="43" t="s">
        <v>3012</v>
      </c>
      <c r="E2582" t="s">
        <v>2648</v>
      </c>
      <c r="F2582" t="str">
        <f>INDEX('Bảng Giá'!$L$2:$L$64,MATCH(TRIM('References data'!E2582),'Bảng Giá'!$K$2:$K$64,0))</f>
        <v>Hồ Chí Minh</v>
      </c>
      <c r="G2582" t="str">
        <f t="shared" si="40"/>
        <v>Hà Nội-Hồ Chí Minh</v>
      </c>
      <c r="H2582" t="str">
        <f>INDEX('Bảng Giá'!$N$2:$N$46,MATCH('References data'!G2582,'Bảng Giá'!$Q$2:$Q$46,0))</f>
        <v>Liên Vùng đặc biệt</v>
      </c>
    </row>
    <row r="2583" spans="1:8" x14ac:dyDescent="0.25">
      <c r="A2583" s="12" t="s">
        <v>2654</v>
      </c>
      <c r="B2583" t="s">
        <v>2639</v>
      </c>
      <c r="C2583" s="45" t="str">
        <f>INDEX('Bảng Giá'!$L$2:$L$64,MATCH(TRIM('References data'!B2583),'Bảng Giá'!$K$2:$K$64,0))</f>
        <v>Hà Nội</v>
      </c>
      <c r="D2583" s="43" t="s">
        <v>2672</v>
      </c>
      <c r="E2583" t="s">
        <v>2648</v>
      </c>
      <c r="F2583" t="str">
        <f>INDEX('Bảng Giá'!$L$2:$L$64,MATCH(TRIM('References data'!E2583),'Bảng Giá'!$K$2:$K$64,0))</f>
        <v>Hồ Chí Minh</v>
      </c>
      <c r="G2583" t="str">
        <f t="shared" si="40"/>
        <v>Hà Nội-Hồ Chí Minh</v>
      </c>
      <c r="H2583" t="str">
        <f>INDEX('Bảng Giá'!$N$2:$N$46,MATCH('References data'!G2583,'Bảng Giá'!$Q$2:$Q$46,0))</f>
        <v>Liên Vùng đặc biệt</v>
      </c>
    </row>
    <row r="2584" spans="1:8" x14ac:dyDescent="0.25">
      <c r="A2584" s="12" t="s">
        <v>2776</v>
      </c>
      <c r="B2584" t="s">
        <v>2648</v>
      </c>
      <c r="C2584" s="45" t="str">
        <f>INDEX('Bảng Giá'!$L$2:$L$64,MATCH(TRIM('References data'!B2584),'Bảng Giá'!$K$2:$K$64,0))</f>
        <v>Hồ Chí Minh</v>
      </c>
      <c r="D2584" s="43" t="s">
        <v>2882</v>
      </c>
      <c r="E2584" t="s">
        <v>2883</v>
      </c>
      <c r="F2584" t="str">
        <f>INDEX('Bảng Giá'!$L$2:$L$64,MATCH(TRIM('References data'!E2584),'Bảng Giá'!$K$2:$K$64,0))</f>
        <v>Vùng 3</v>
      </c>
      <c r="G2584" t="str">
        <f t="shared" si="40"/>
        <v>Hồ Chí Minh-Vùng 3</v>
      </c>
      <c r="H2584" t="str">
        <f>INDEX('Bảng Giá'!$N$2:$N$46,MATCH('References data'!G2584,'Bảng Giá'!$Q$2:$Q$46,0))</f>
        <v>Liên Vùng</v>
      </c>
    </row>
    <row r="2585" spans="1:8" x14ac:dyDescent="0.25">
      <c r="A2585" s="12" t="s">
        <v>2995</v>
      </c>
      <c r="B2585" t="s">
        <v>2639</v>
      </c>
      <c r="C2585" s="45" t="str">
        <f>INDEX('Bảng Giá'!$L$2:$L$64,MATCH(TRIM('References data'!B2585),'Bảng Giá'!$K$2:$K$64,0))</f>
        <v>Hà Nội</v>
      </c>
      <c r="D2585" s="43" t="s">
        <v>3015</v>
      </c>
      <c r="E2585" t="s">
        <v>2648</v>
      </c>
      <c r="F2585" t="str">
        <f>INDEX('Bảng Giá'!$L$2:$L$64,MATCH(TRIM('References data'!E2585),'Bảng Giá'!$K$2:$K$64,0))</f>
        <v>Hồ Chí Minh</v>
      </c>
      <c r="G2585" t="str">
        <f t="shared" si="40"/>
        <v>Hà Nội-Hồ Chí Minh</v>
      </c>
      <c r="H2585" t="str">
        <f>INDEX('Bảng Giá'!$N$2:$N$46,MATCH('References data'!G2585,'Bảng Giá'!$Q$2:$Q$46,0))</f>
        <v>Liên Vùng đặc biệt</v>
      </c>
    </row>
    <row r="2586" spans="1:8" x14ac:dyDescent="0.25">
      <c r="A2586" s="12" t="s">
        <v>2679</v>
      </c>
      <c r="B2586" t="s">
        <v>2680</v>
      </c>
      <c r="C2586" s="45" t="str">
        <f>INDEX('Bảng Giá'!$L$2:$L$64,MATCH(TRIM('References data'!B2586),'Bảng Giá'!$K$2:$K$64,0))</f>
        <v>Vùng 1</v>
      </c>
      <c r="D2586" s="43" t="s">
        <v>2993</v>
      </c>
      <c r="E2586" t="s">
        <v>2639</v>
      </c>
      <c r="F2586" t="str">
        <f>INDEX('Bảng Giá'!$L$2:$L$64,MATCH(TRIM('References data'!E2586),'Bảng Giá'!$K$2:$K$64,0))</f>
        <v>Hà Nội</v>
      </c>
      <c r="G2586" t="str">
        <f t="shared" si="40"/>
        <v>Vùng 1-Hà Nội</v>
      </c>
      <c r="H2586" t="str">
        <f>INDEX('Bảng Giá'!$N$2:$N$46,MATCH('References data'!G2586,'Bảng Giá'!$Q$2:$Q$46,0))</f>
        <v>Liên Vùng</v>
      </c>
    </row>
    <row r="2587" spans="1:8" x14ac:dyDescent="0.25">
      <c r="A2587" s="12" t="s">
        <v>3015</v>
      </c>
      <c r="B2587" t="s">
        <v>2648</v>
      </c>
      <c r="C2587" s="45" t="str">
        <f>INDEX('Bảng Giá'!$L$2:$L$64,MATCH(TRIM('References data'!B2587),'Bảng Giá'!$K$2:$K$64,0))</f>
        <v>Hồ Chí Minh</v>
      </c>
      <c r="D2587" s="43" t="s">
        <v>2645</v>
      </c>
      <c r="E2587" t="s">
        <v>2639</v>
      </c>
      <c r="F2587" t="str">
        <f>INDEX('Bảng Giá'!$L$2:$L$64,MATCH(TRIM('References data'!E2587),'Bảng Giá'!$K$2:$K$64,0))</f>
        <v>Hà Nội</v>
      </c>
      <c r="G2587" t="str">
        <f t="shared" si="40"/>
        <v>Hồ Chí Minh-Hà Nội</v>
      </c>
      <c r="H2587" t="str">
        <f>INDEX('Bảng Giá'!$N$2:$N$46,MATCH('References data'!G2587,'Bảng Giá'!$Q$2:$Q$46,0))</f>
        <v>Liên Vùng đặc biệt</v>
      </c>
    </row>
    <row r="2588" spans="1:8" x14ac:dyDescent="0.25">
      <c r="A2588" s="12" t="s">
        <v>3056</v>
      </c>
      <c r="B2588" t="s">
        <v>2644</v>
      </c>
      <c r="C2588" s="45" t="str">
        <f>INDEX('Bảng Giá'!$L$2:$L$64,MATCH(TRIM('References data'!B2588),'Bảng Giá'!$K$2:$K$64,0))</f>
        <v>Vùng 1</v>
      </c>
      <c r="D2588" s="43" t="s">
        <v>3147</v>
      </c>
      <c r="E2588" t="s">
        <v>2735</v>
      </c>
      <c r="F2588" t="str">
        <f>INDEX('Bảng Giá'!$L$2:$L$64,MATCH(TRIM('References data'!E2588),'Bảng Giá'!$K$2:$K$64,0))</f>
        <v>Vùng 3</v>
      </c>
      <c r="G2588" t="str">
        <f t="shared" si="40"/>
        <v>Vùng 1-Vùng 3</v>
      </c>
      <c r="H2588" t="str">
        <f>INDEX('Bảng Giá'!$N$2:$N$46,MATCH('References data'!G2588,'Bảng Giá'!$Q$2:$Q$46,0))</f>
        <v>Liên Vùng Tỉnh</v>
      </c>
    </row>
    <row r="2589" spans="1:8" x14ac:dyDescent="0.25">
      <c r="A2589" s="12" t="s">
        <v>2709</v>
      </c>
      <c r="B2589" t="s">
        <v>2710</v>
      </c>
      <c r="C2589" s="45" t="str">
        <f>INDEX('Bảng Giá'!$L$2:$L$64,MATCH(TRIM('References data'!B2589),'Bảng Giá'!$K$2:$K$64,0))</f>
        <v>Vùng 2</v>
      </c>
      <c r="D2589" s="43" t="s">
        <v>3147</v>
      </c>
      <c r="E2589" t="s">
        <v>2735</v>
      </c>
      <c r="F2589" t="str">
        <f>INDEX('Bảng Giá'!$L$2:$L$64,MATCH(TRIM('References data'!E2589),'Bảng Giá'!$K$2:$K$64,0))</f>
        <v>Vùng 3</v>
      </c>
      <c r="G2589" t="str">
        <f t="shared" si="40"/>
        <v>Vùng 2-Vùng 3</v>
      </c>
      <c r="H2589" t="str">
        <f>INDEX('Bảng Giá'!$N$2:$N$46,MATCH('References data'!G2589,'Bảng Giá'!$Q$2:$Q$46,0))</f>
        <v>Liên Vùng Tỉnh</v>
      </c>
    </row>
    <row r="2590" spans="1:8" x14ac:dyDescent="0.25">
      <c r="A2590" s="12" t="s">
        <v>2747</v>
      </c>
      <c r="B2590" t="s">
        <v>2748</v>
      </c>
      <c r="C2590" s="45" t="str">
        <f>INDEX('Bảng Giá'!$L$2:$L$64,MATCH(TRIM('References data'!B2590),'Bảng Giá'!$K$2:$K$64,0))</f>
        <v>Vùng 1</v>
      </c>
      <c r="D2590" s="43" t="s">
        <v>3147</v>
      </c>
      <c r="E2590" t="s">
        <v>2735</v>
      </c>
      <c r="F2590" t="str">
        <f>INDEX('Bảng Giá'!$L$2:$L$64,MATCH(TRIM('References data'!E2590),'Bảng Giá'!$K$2:$K$64,0))</f>
        <v>Vùng 3</v>
      </c>
      <c r="G2590" t="str">
        <f t="shared" si="40"/>
        <v>Vùng 1-Vùng 3</v>
      </c>
      <c r="H2590" t="str">
        <f>INDEX('Bảng Giá'!$N$2:$N$46,MATCH('References data'!G2590,'Bảng Giá'!$Q$2:$Q$46,0))</f>
        <v>Liên Vùng Tỉnh</v>
      </c>
    </row>
    <row r="2591" spans="1:8" x14ac:dyDescent="0.25">
      <c r="A2591" s="12" t="s">
        <v>3016</v>
      </c>
      <c r="B2591" t="s">
        <v>2648</v>
      </c>
      <c r="C2591" s="45" t="str">
        <f>INDEX('Bảng Giá'!$L$2:$L$64,MATCH(TRIM('References data'!B2591),'Bảng Giá'!$K$2:$K$64,0))</f>
        <v>Hồ Chí Minh</v>
      </c>
      <c r="D2591" s="43" t="s">
        <v>3147</v>
      </c>
      <c r="E2591" t="s">
        <v>2735</v>
      </c>
      <c r="F2591" t="str">
        <f>INDEX('Bảng Giá'!$L$2:$L$64,MATCH(TRIM('References data'!E2591),'Bảng Giá'!$K$2:$K$64,0))</f>
        <v>Vùng 3</v>
      </c>
      <c r="G2591" t="str">
        <f t="shared" si="40"/>
        <v>Hồ Chí Minh-Vùng 3</v>
      </c>
      <c r="H2591" t="str">
        <f>INDEX('Bảng Giá'!$N$2:$N$46,MATCH('References data'!G2591,'Bảng Giá'!$Q$2:$Q$46,0))</f>
        <v>Liên Vùng</v>
      </c>
    </row>
    <row r="2592" spans="1:8" x14ac:dyDescent="0.25">
      <c r="A2592" s="12" t="s">
        <v>2951</v>
      </c>
      <c r="B2592" t="s">
        <v>2680</v>
      </c>
      <c r="C2592" s="45" t="str">
        <f>INDEX('Bảng Giá'!$L$2:$L$64,MATCH(TRIM('References data'!B2592),'Bảng Giá'!$K$2:$K$64,0))</f>
        <v>Vùng 1</v>
      </c>
      <c r="D2592" s="43" t="s">
        <v>3147</v>
      </c>
      <c r="E2592" t="s">
        <v>2735</v>
      </c>
      <c r="F2592" t="str">
        <f>INDEX('Bảng Giá'!$L$2:$L$64,MATCH(TRIM('References data'!E2592),'Bảng Giá'!$K$2:$K$64,0))</f>
        <v>Vùng 3</v>
      </c>
      <c r="G2592" t="str">
        <f t="shared" si="40"/>
        <v>Vùng 1-Vùng 3</v>
      </c>
      <c r="H2592" t="str">
        <f>INDEX('Bảng Giá'!$N$2:$N$46,MATCH('References data'!G2592,'Bảng Giá'!$Q$2:$Q$46,0))</f>
        <v>Liên Vùng Tỉnh</v>
      </c>
    </row>
    <row r="2593" spans="1:8" x14ac:dyDescent="0.25">
      <c r="A2593" s="12" t="s">
        <v>2807</v>
      </c>
      <c r="B2593" t="s">
        <v>2751</v>
      </c>
      <c r="C2593" s="45" t="str">
        <f>INDEX('Bảng Giá'!$L$2:$L$64,MATCH(TRIM('References data'!B2593),'Bảng Giá'!$K$2:$K$64,0))</f>
        <v>Vùng 2</v>
      </c>
      <c r="D2593" s="43" t="s">
        <v>3147</v>
      </c>
      <c r="E2593" t="s">
        <v>2735</v>
      </c>
      <c r="F2593" t="str">
        <f>INDEX('Bảng Giá'!$L$2:$L$64,MATCH(TRIM('References data'!E2593),'Bảng Giá'!$K$2:$K$64,0))</f>
        <v>Vùng 3</v>
      </c>
      <c r="G2593" t="str">
        <f t="shared" si="40"/>
        <v>Vùng 2-Vùng 3</v>
      </c>
      <c r="H2593" t="str">
        <f>INDEX('Bảng Giá'!$N$2:$N$46,MATCH('References data'!G2593,'Bảng Giá'!$Q$2:$Q$46,0))</f>
        <v>Liên Vùng Tỉnh</v>
      </c>
    </row>
    <row r="2594" spans="1:8" x14ac:dyDescent="0.25">
      <c r="A2594" s="12" t="s">
        <v>2645</v>
      </c>
      <c r="B2594" t="s">
        <v>2639</v>
      </c>
      <c r="C2594" s="45" t="str">
        <f>INDEX('Bảng Giá'!$L$2:$L$64,MATCH(TRIM('References data'!B2594),'Bảng Giá'!$K$2:$K$64,0))</f>
        <v>Hà Nội</v>
      </c>
      <c r="D2594" s="43" t="s">
        <v>2702</v>
      </c>
      <c r="E2594" t="s">
        <v>2690</v>
      </c>
      <c r="F2594" t="str">
        <f>INDEX('Bảng Giá'!$L$2:$L$64,MATCH(TRIM('References data'!E2594),'Bảng Giá'!$K$2:$K$64,0))</f>
        <v>Vùng 1</v>
      </c>
      <c r="G2594" t="str">
        <f t="shared" si="40"/>
        <v>Hà Nội-Vùng 1</v>
      </c>
      <c r="H2594" t="str">
        <f>INDEX('Bảng Giá'!$N$2:$N$46,MATCH('References data'!G2594,'Bảng Giá'!$Q$2:$Q$46,0))</f>
        <v>Liên Vùng</v>
      </c>
    </row>
    <row r="2595" spans="1:8" x14ac:dyDescent="0.25">
      <c r="A2595" s="12" t="s">
        <v>2689</v>
      </c>
      <c r="B2595" t="s">
        <v>2690</v>
      </c>
      <c r="C2595" s="45" t="str">
        <f>INDEX('Bảng Giá'!$L$2:$L$64,MATCH(TRIM('References data'!B2595),'Bảng Giá'!$K$2:$K$64,0))</f>
        <v>Vùng 1</v>
      </c>
      <c r="D2595" s="43" t="s">
        <v>2649</v>
      </c>
      <c r="E2595" t="s">
        <v>2639</v>
      </c>
      <c r="F2595" t="str">
        <f>INDEX('Bảng Giá'!$L$2:$L$64,MATCH(TRIM('References data'!E2595),'Bảng Giá'!$K$2:$K$64,0))</f>
        <v>Hà Nội</v>
      </c>
      <c r="G2595" t="str">
        <f t="shared" si="40"/>
        <v>Vùng 1-Hà Nội</v>
      </c>
      <c r="H2595" t="str">
        <f>INDEX('Bảng Giá'!$N$2:$N$46,MATCH('References data'!G2595,'Bảng Giá'!$Q$2:$Q$46,0))</f>
        <v>Liên Vùng</v>
      </c>
    </row>
    <row r="2596" spans="1:8" x14ac:dyDescent="0.25">
      <c r="A2596" s="12" t="s">
        <v>2773</v>
      </c>
      <c r="B2596" t="s">
        <v>2756</v>
      </c>
      <c r="C2596" s="45" t="str">
        <f>INDEX('Bảng Giá'!$L$2:$L$64,MATCH(TRIM('References data'!B2596),'Bảng Giá'!$K$2:$K$64,0))</f>
        <v>Đà Nẵng</v>
      </c>
      <c r="D2596" s="43" t="s">
        <v>2993</v>
      </c>
      <c r="E2596" t="s">
        <v>2639</v>
      </c>
      <c r="F2596" t="str">
        <f>INDEX('Bảng Giá'!$L$2:$L$64,MATCH(TRIM('References data'!E2596),'Bảng Giá'!$K$2:$K$64,0))</f>
        <v>Hà Nội</v>
      </c>
      <c r="G2596" t="str">
        <f t="shared" si="40"/>
        <v>Đà Nẵng-Hà Nội</v>
      </c>
      <c r="H2596" t="str">
        <f>INDEX('Bảng Giá'!$N$2:$N$46,MATCH('References data'!G2596,'Bảng Giá'!$Q$2:$Q$46,0))</f>
        <v>Liên Vùng đặc biệt</v>
      </c>
    </row>
    <row r="2597" spans="1:8" x14ac:dyDescent="0.25">
      <c r="A2597" s="12" t="s">
        <v>2948</v>
      </c>
      <c r="B2597" t="s">
        <v>2684</v>
      </c>
      <c r="C2597" s="45" t="str">
        <f>INDEX('Bảng Giá'!$L$2:$L$64,MATCH(TRIM('References data'!B2597),'Bảng Giá'!$K$2:$K$64,0))</f>
        <v>Vùng 1</v>
      </c>
      <c r="D2597" s="43" t="s">
        <v>2909</v>
      </c>
      <c r="E2597" t="s">
        <v>2823</v>
      </c>
      <c r="F2597" t="str">
        <f>INDEX('Bảng Giá'!$L$2:$L$64,MATCH(TRIM('References data'!E2597),'Bảng Giá'!$K$2:$K$64,0))</f>
        <v>Vùng 3</v>
      </c>
      <c r="G2597" t="str">
        <f t="shared" si="40"/>
        <v>Vùng 1-Vùng 3</v>
      </c>
      <c r="H2597" t="str">
        <f>INDEX('Bảng Giá'!$N$2:$N$46,MATCH('References data'!G2597,'Bảng Giá'!$Q$2:$Q$46,0))</f>
        <v>Liên Vùng Tỉnh</v>
      </c>
    </row>
    <row r="2598" spans="1:8" x14ac:dyDescent="0.25">
      <c r="A2598" s="12" t="s">
        <v>3012</v>
      </c>
      <c r="B2598" t="s">
        <v>2648</v>
      </c>
      <c r="C2598" s="45" t="str">
        <f>INDEX('Bảng Giá'!$L$2:$L$64,MATCH(TRIM('References data'!B2598),'Bảng Giá'!$K$2:$K$64,0))</f>
        <v>Hồ Chí Minh</v>
      </c>
      <c r="D2598" s="43" t="s">
        <v>2753</v>
      </c>
      <c r="E2598" t="s">
        <v>2639</v>
      </c>
      <c r="F2598" t="str">
        <f>INDEX('Bảng Giá'!$L$2:$L$64,MATCH(TRIM('References data'!E2598),'Bảng Giá'!$K$2:$K$64,0))</f>
        <v>Hà Nội</v>
      </c>
      <c r="G2598" t="str">
        <f t="shared" si="40"/>
        <v>Hồ Chí Minh-Hà Nội</v>
      </c>
      <c r="H2598" t="str">
        <f>INDEX('Bảng Giá'!$N$2:$N$46,MATCH('References data'!G2598,'Bảng Giá'!$Q$2:$Q$46,0))</f>
        <v>Liên Vùng đặc biệt</v>
      </c>
    </row>
    <row r="2599" spans="1:8" x14ac:dyDescent="0.25">
      <c r="A2599" s="12" t="s">
        <v>2697</v>
      </c>
      <c r="B2599" t="s">
        <v>2686</v>
      </c>
      <c r="C2599" s="45" t="str">
        <f>INDEX('Bảng Giá'!$L$2:$L$64,MATCH(TRIM('References data'!B2599),'Bảng Giá'!$K$2:$K$64,0))</f>
        <v>Vùng 1</v>
      </c>
      <c r="D2599" s="43" t="s">
        <v>2852</v>
      </c>
      <c r="E2599" t="s">
        <v>2735</v>
      </c>
      <c r="F2599" t="str">
        <f>INDEX('Bảng Giá'!$L$2:$L$64,MATCH(TRIM('References data'!E2599),'Bảng Giá'!$K$2:$K$64,0))</f>
        <v>Vùng 3</v>
      </c>
      <c r="G2599" t="str">
        <f t="shared" si="40"/>
        <v>Vùng 1-Vùng 3</v>
      </c>
      <c r="H2599" t="str">
        <f>INDEX('Bảng Giá'!$N$2:$N$46,MATCH('References data'!G2599,'Bảng Giá'!$Q$2:$Q$46,0))</f>
        <v>Liên Vùng Tỉnh</v>
      </c>
    </row>
    <row r="2600" spans="1:8" x14ac:dyDescent="0.25">
      <c r="A2600" s="12" t="s">
        <v>2697</v>
      </c>
      <c r="B2600" t="s">
        <v>2686</v>
      </c>
      <c r="C2600" s="45" t="str">
        <f>INDEX('Bảng Giá'!$L$2:$L$64,MATCH(TRIM('References data'!B2600),'Bảng Giá'!$K$2:$K$64,0))</f>
        <v>Vùng 1</v>
      </c>
      <c r="D2600" s="43" t="s">
        <v>2792</v>
      </c>
      <c r="E2600" t="s">
        <v>2791</v>
      </c>
      <c r="F2600" t="str">
        <f>INDEX('Bảng Giá'!$L$2:$L$64,MATCH(TRIM('References data'!E2600),'Bảng Giá'!$K$2:$K$64,0))</f>
        <v>Vùng 2</v>
      </c>
      <c r="G2600" t="str">
        <f t="shared" si="40"/>
        <v>Vùng 1-Vùng 2</v>
      </c>
      <c r="H2600" t="str">
        <f>INDEX('Bảng Giá'!$N$2:$N$46,MATCH('References data'!G2600,'Bảng Giá'!$Q$2:$Q$46,0))</f>
        <v>Liên Vùng Tỉnh</v>
      </c>
    </row>
    <row r="2601" spans="1:8" x14ac:dyDescent="0.25">
      <c r="A2601" s="12" t="s">
        <v>2777</v>
      </c>
      <c r="B2601" t="s">
        <v>2756</v>
      </c>
      <c r="C2601" s="45" t="str">
        <f>INDEX('Bảng Giá'!$L$2:$L$64,MATCH(TRIM('References data'!B2601),'Bảng Giá'!$K$2:$K$64,0))</f>
        <v>Đà Nẵng</v>
      </c>
      <c r="D2601" s="43" t="s">
        <v>3003</v>
      </c>
      <c r="E2601" t="s">
        <v>2639</v>
      </c>
      <c r="F2601" t="str">
        <f>INDEX('Bảng Giá'!$L$2:$L$64,MATCH(TRIM('References data'!E2601),'Bảng Giá'!$K$2:$K$64,0))</f>
        <v>Hà Nội</v>
      </c>
      <c r="G2601" t="str">
        <f t="shared" si="40"/>
        <v>Đà Nẵng-Hà Nội</v>
      </c>
      <c r="H2601" t="str">
        <f>INDEX('Bảng Giá'!$N$2:$N$46,MATCH('References data'!G2601,'Bảng Giá'!$Q$2:$Q$46,0))</f>
        <v>Liên Vùng đặc biệt</v>
      </c>
    </row>
    <row r="2602" spans="1:8" x14ac:dyDescent="0.25">
      <c r="A2602" s="12" t="s">
        <v>3111</v>
      </c>
      <c r="B2602" t="s">
        <v>2721</v>
      </c>
      <c r="C2602" s="45" t="str">
        <f>INDEX('Bảng Giá'!$L$2:$L$64,MATCH(TRIM('References data'!B2602),'Bảng Giá'!$K$2:$K$64,0))</f>
        <v>Vùng 3</v>
      </c>
      <c r="D2602" s="43" t="s">
        <v>2653</v>
      </c>
      <c r="E2602" t="s">
        <v>2648</v>
      </c>
      <c r="F2602" t="str">
        <f>INDEX('Bảng Giá'!$L$2:$L$64,MATCH(TRIM('References data'!E2602),'Bảng Giá'!$K$2:$K$64,0))</f>
        <v>Hồ Chí Minh</v>
      </c>
      <c r="G2602" t="str">
        <f t="shared" si="40"/>
        <v>Vùng 3-Hồ Chí Minh</v>
      </c>
      <c r="H2602" t="str">
        <f>INDEX('Bảng Giá'!$N$2:$N$46,MATCH('References data'!G2602,'Bảng Giá'!$Q$2:$Q$46,0))</f>
        <v>Liên Vùng</v>
      </c>
    </row>
    <row r="2603" spans="1:8" x14ac:dyDescent="0.25">
      <c r="A2603" s="12" t="s">
        <v>2766</v>
      </c>
      <c r="B2603" t="s">
        <v>2756</v>
      </c>
      <c r="C2603" s="45" t="str">
        <f>INDEX('Bảng Giá'!$L$2:$L$64,MATCH(TRIM('References data'!B2603),'Bảng Giá'!$K$2:$K$64,0))</f>
        <v>Đà Nẵng</v>
      </c>
      <c r="D2603" s="43" t="s">
        <v>2760</v>
      </c>
      <c r="E2603" t="s">
        <v>2686</v>
      </c>
      <c r="F2603" t="str">
        <f>INDEX('Bảng Giá'!$L$2:$L$64,MATCH(TRIM('References data'!E2603),'Bảng Giá'!$K$2:$K$64,0))</f>
        <v>Vùng 1</v>
      </c>
      <c r="G2603" t="str">
        <f t="shared" si="40"/>
        <v>Đà Nẵng-Vùng 1</v>
      </c>
      <c r="H2603" t="str">
        <f>INDEX('Bảng Giá'!$N$2:$N$46,MATCH('References data'!G2603,'Bảng Giá'!$Q$2:$Q$46,0))</f>
        <v>Liên Vùng</v>
      </c>
    </row>
    <row r="2604" spans="1:8" x14ac:dyDescent="0.25">
      <c r="A2604" s="12" t="s">
        <v>2657</v>
      </c>
      <c r="B2604" t="s">
        <v>2658</v>
      </c>
      <c r="C2604" s="45" t="str">
        <f>INDEX('Bảng Giá'!$L$2:$L$64,MATCH(TRIM('References data'!B2604),'Bảng Giá'!$K$2:$K$64,0))</f>
        <v>Vùng 3</v>
      </c>
      <c r="D2604" s="43" t="s">
        <v>2653</v>
      </c>
      <c r="E2604" t="s">
        <v>2648</v>
      </c>
      <c r="F2604" t="str">
        <f>INDEX('Bảng Giá'!$L$2:$L$64,MATCH(TRIM('References data'!E2604),'Bảng Giá'!$K$2:$K$64,0))</f>
        <v>Hồ Chí Minh</v>
      </c>
      <c r="G2604" t="str">
        <f t="shared" si="40"/>
        <v>Vùng 3-Hồ Chí Minh</v>
      </c>
      <c r="H2604" t="str">
        <f>INDEX('Bảng Giá'!$N$2:$N$46,MATCH('References data'!G2604,'Bảng Giá'!$Q$2:$Q$46,0))</f>
        <v>Liên Vùng</v>
      </c>
    </row>
    <row r="2605" spans="1:8" x14ac:dyDescent="0.25">
      <c r="A2605" s="12" t="s">
        <v>3112</v>
      </c>
      <c r="B2605" t="s">
        <v>2764</v>
      </c>
      <c r="C2605" s="45" t="str">
        <f>INDEX('Bảng Giá'!$L$2:$L$64,MATCH(TRIM('References data'!B2605),'Bảng Giá'!$K$2:$K$64,0))</f>
        <v>Vùng 3</v>
      </c>
      <c r="D2605" s="43" t="s">
        <v>3019</v>
      </c>
      <c r="E2605" t="s">
        <v>2648</v>
      </c>
      <c r="F2605" t="str">
        <f>INDEX('Bảng Giá'!$L$2:$L$64,MATCH(TRIM('References data'!E2605),'Bảng Giá'!$K$2:$K$64,0))</f>
        <v>Hồ Chí Minh</v>
      </c>
      <c r="G2605" t="str">
        <f t="shared" si="40"/>
        <v>Vùng 3-Hồ Chí Minh</v>
      </c>
      <c r="H2605" t="str">
        <f>INDEX('Bảng Giá'!$N$2:$N$46,MATCH('References data'!G2605,'Bảng Giá'!$Q$2:$Q$46,0))</f>
        <v>Liên Vùng</v>
      </c>
    </row>
    <row r="2606" spans="1:8" x14ac:dyDescent="0.25">
      <c r="A2606" s="12" t="s">
        <v>3113</v>
      </c>
      <c r="B2606" t="s">
        <v>2746</v>
      </c>
      <c r="C2606" s="45" t="str">
        <f>INDEX('Bảng Giá'!$L$2:$L$64,MATCH(TRIM('References data'!B2606),'Bảng Giá'!$K$2:$K$64,0))</f>
        <v>Vùng 2</v>
      </c>
      <c r="D2606" s="43" t="s">
        <v>2763</v>
      </c>
      <c r="E2606" t="s">
        <v>2764</v>
      </c>
      <c r="F2606" t="str">
        <f>INDEX('Bảng Giá'!$L$2:$L$64,MATCH(TRIM('References data'!E2606),'Bảng Giá'!$K$2:$K$64,0))</f>
        <v>Vùng 3</v>
      </c>
      <c r="G2606" t="str">
        <f t="shared" si="40"/>
        <v>Vùng 2-Vùng 3</v>
      </c>
      <c r="H2606" t="str">
        <f>INDEX('Bảng Giá'!$N$2:$N$46,MATCH('References data'!G2606,'Bảng Giá'!$Q$2:$Q$46,0))</f>
        <v>Liên Vùng Tỉnh</v>
      </c>
    </row>
    <row r="2607" spans="1:8" x14ac:dyDescent="0.25">
      <c r="A2607" s="12" t="s">
        <v>2679</v>
      </c>
      <c r="B2607" t="s">
        <v>2680</v>
      </c>
      <c r="C2607" s="45" t="str">
        <f>INDEX('Bảng Giá'!$L$2:$L$64,MATCH(TRIM('References data'!B2607),'Bảng Giá'!$K$2:$K$64,0))</f>
        <v>Vùng 1</v>
      </c>
      <c r="D2607" s="43" t="s">
        <v>3007</v>
      </c>
      <c r="E2607" t="s">
        <v>2639</v>
      </c>
      <c r="F2607" t="str">
        <f>INDEX('Bảng Giá'!$L$2:$L$64,MATCH(TRIM('References data'!E2607),'Bảng Giá'!$K$2:$K$64,0))</f>
        <v>Hà Nội</v>
      </c>
      <c r="G2607" t="str">
        <f t="shared" si="40"/>
        <v>Vùng 1-Hà Nội</v>
      </c>
      <c r="H2607" t="str">
        <f>INDEX('Bảng Giá'!$N$2:$N$46,MATCH('References data'!G2607,'Bảng Giá'!$Q$2:$Q$46,0))</f>
        <v>Liên Vùng</v>
      </c>
    </row>
    <row r="2608" spans="1:8" x14ac:dyDescent="0.25">
      <c r="A2608" s="12" t="s">
        <v>3020</v>
      </c>
      <c r="B2608" t="s">
        <v>2648</v>
      </c>
      <c r="C2608" s="45" t="str">
        <f>INDEX('Bảng Giá'!$L$2:$L$64,MATCH(TRIM('References data'!B2608),'Bảng Giá'!$K$2:$K$64,0))</f>
        <v>Hồ Chí Minh</v>
      </c>
      <c r="D2608" s="43" t="s">
        <v>2657</v>
      </c>
      <c r="E2608" t="s">
        <v>2658</v>
      </c>
      <c r="F2608" t="str">
        <f>INDEX('Bảng Giá'!$L$2:$L$64,MATCH(TRIM('References data'!E2608),'Bảng Giá'!$K$2:$K$64,0))</f>
        <v>Vùng 3</v>
      </c>
      <c r="G2608" t="str">
        <f t="shared" si="40"/>
        <v>Hồ Chí Minh-Vùng 3</v>
      </c>
      <c r="H2608" t="str">
        <f>INDEX('Bảng Giá'!$N$2:$N$46,MATCH('References data'!G2608,'Bảng Giá'!$Q$2:$Q$46,0))</f>
        <v>Liên Vùng</v>
      </c>
    </row>
    <row r="2609" spans="1:8" x14ac:dyDescent="0.25">
      <c r="A2609" s="12" t="s">
        <v>2725</v>
      </c>
      <c r="B2609" t="s">
        <v>2656</v>
      </c>
      <c r="C2609" s="45" t="str">
        <f>INDEX('Bảng Giá'!$L$2:$L$64,MATCH(TRIM('References data'!B2609),'Bảng Giá'!$K$2:$K$64,0))</f>
        <v>Vùng 1</v>
      </c>
      <c r="D2609" s="43" t="s">
        <v>2645</v>
      </c>
      <c r="E2609" t="s">
        <v>2639</v>
      </c>
      <c r="F2609" t="str">
        <f>INDEX('Bảng Giá'!$L$2:$L$64,MATCH(TRIM('References data'!E2609),'Bảng Giá'!$K$2:$K$64,0))</f>
        <v>Hà Nội</v>
      </c>
      <c r="G2609" t="str">
        <f t="shared" si="40"/>
        <v>Vùng 1-Hà Nội</v>
      </c>
      <c r="H2609" t="str">
        <f>INDEX('Bảng Giá'!$N$2:$N$46,MATCH('References data'!G2609,'Bảng Giá'!$Q$2:$Q$46,0))</f>
        <v>Liên Vùng</v>
      </c>
    </row>
    <row r="2610" spans="1:8" x14ac:dyDescent="0.25">
      <c r="A2610" s="12" t="s">
        <v>2953</v>
      </c>
      <c r="B2610" t="s">
        <v>2787</v>
      </c>
      <c r="C2610" s="45" t="str">
        <f>INDEX('Bảng Giá'!$L$2:$L$64,MATCH(TRIM('References data'!B2610),'Bảng Giá'!$K$2:$K$64,0))</f>
        <v>Vùng 1</v>
      </c>
      <c r="D2610" s="43" t="s">
        <v>2851</v>
      </c>
      <c r="E2610" t="s">
        <v>2658</v>
      </c>
      <c r="F2610" t="str">
        <f>INDEX('Bảng Giá'!$L$2:$L$64,MATCH(TRIM('References data'!E2610),'Bảng Giá'!$K$2:$K$64,0))</f>
        <v>Vùng 3</v>
      </c>
      <c r="G2610" t="str">
        <f t="shared" si="40"/>
        <v>Vùng 1-Vùng 3</v>
      </c>
      <c r="H2610" t="str">
        <f>INDEX('Bảng Giá'!$N$2:$N$46,MATCH('References data'!G2610,'Bảng Giá'!$Q$2:$Q$46,0))</f>
        <v>Liên Vùng Tỉnh</v>
      </c>
    </row>
    <row r="2611" spans="1:8" x14ac:dyDescent="0.25">
      <c r="A2611" s="12" t="s">
        <v>2776</v>
      </c>
      <c r="B2611" t="s">
        <v>2648</v>
      </c>
      <c r="C2611" s="45" t="str">
        <f>INDEX('Bảng Giá'!$L$2:$L$64,MATCH(TRIM('References data'!B2611),'Bảng Giá'!$K$2:$K$64,0))</f>
        <v>Hồ Chí Minh</v>
      </c>
      <c r="D2611" s="43" t="s">
        <v>2851</v>
      </c>
      <c r="E2611" t="s">
        <v>2658</v>
      </c>
      <c r="F2611" t="str">
        <f>INDEX('Bảng Giá'!$L$2:$L$64,MATCH(TRIM('References data'!E2611),'Bảng Giá'!$K$2:$K$64,0))</f>
        <v>Vùng 3</v>
      </c>
      <c r="G2611" t="str">
        <f t="shared" si="40"/>
        <v>Hồ Chí Minh-Vùng 3</v>
      </c>
      <c r="H2611" t="str">
        <f>INDEX('Bảng Giá'!$N$2:$N$46,MATCH('References data'!G2611,'Bảng Giá'!$Q$2:$Q$46,0))</f>
        <v>Liên Vùng</v>
      </c>
    </row>
    <row r="2612" spans="1:8" x14ac:dyDescent="0.25">
      <c r="A2612" s="12" t="s">
        <v>2968</v>
      </c>
      <c r="B2612" t="s">
        <v>2644</v>
      </c>
      <c r="C2612" s="45" t="str">
        <f>INDEX('Bảng Giá'!$L$2:$L$64,MATCH(TRIM('References data'!B2612),'Bảng Giá'!$K$2:$K$64,0))</f>
        <v>Vùng 1</v>
      </c>
      <c r="D2612" s="43" t="s">
        <v>2713</v>
      </c>
      <c r="E2612" t="s">
        <v>2714</v>
      </c>
      <c r="F2612" t="str">
        <f>INDEX('Bảng Giá'!$L$2:$L$64,MATCH(TRIM('References data'!E2612),'Bảng Giá'!$K$2:$K$64,0))</f>
        <v>Vùng 3</v>
      </c>
      <c r="G2612" t="str">
        <f t="shared" si="40"/>
        <v>Vùng 1-Vùng 3</v>
      </c>
      <c r="H2612" t="str">
        <f>INDEX('Bảng Giá'!$N$2:$N$46,MATCH('References data'!G2612,'Bảng Giá'!$Q$2:$Q$46,0))</f>
        <v>Liên Vùng Tỉnh</v>
      </c>
    </row>
    <row r="2613" spans="1:8" x14ac:dyDescent="0.25">
      <c r="A2613" s="12" t="s">
        <v>3109</v>
      </c>
      <c r="B2613" t="s">
        <v>2935</v>
      </c>
      <c r="C2613" s="45" t="str">
        <f>INDEX('Bảng Giá'!$L$2:$L$64,MATCH(TRIM('References data'!B2613),'Bảng Giá'!$K$2:$K$64,0))</f>
        <v>Vùng 1</v>
      </c>
      <c r="D2613" s="43" t="s">
        <v>2713</v>
      </c>
      <c r="E2613" t="s">
        <v>2714</v>
      </c>
      <c r="F2613" t="str">
        <f>INDEX('Bảng Giá'!$L$2:$L$64,MATCH(TRIM('References data'!E2613),'Bảng Giá'!$K$2:$K$64,0))</f>
        <v>Vùng 3</v>
      </c>
      <c r="G2613" t="str">
        <f t="shared" si="40"/>
        <v>Vùng 1-Vùng 3</v>
      </c>
      <c r="H2613" t="str">
        <f>INDEX('Bảng Giá'!$N$2:$N$46,MATCH('References data'!G2613,'Bảng Giá'!$Q$2:$Q$46,0))</f>
        <v>Liên Vùng Tỉnh</v>
      </c>
    </row>
    <row r="2614" spans="1:8" x14ac:dyDescent="0.25">
      <c r="A2614" s="12" t="s">
        <v>3015</v>
      </c>
      <c r="B2614" t="s">
        <v>2648</v>
      </c>
      <c r="C2614" s="45" t="str">
        <f>INDEX('Bảng Giá'!$L$2:$L$64,MATCH(TRIM('References data'!B2614),'Bảng Giá'!$K$2:$K$64,0))</f>
        <v>Hồ Chí Minh</v>
      </c>
      <c r="D2614" s="43" t="s">
        <v>2993</v>
      </c>
      <c r="E2614" t="s">
        <v>2639</v>
      </c>
      <c r="F2614" t="str">
        <f>INDEX('Bảng Giá'!$L$2:$L$64,MATCH(TRIM('References data'!E2614),'Bảng Giá'!$K$2:$K$64,0))</f>
        <v>Hà Nội</v>
      </c>
      <c r="G2614" t="str">
        <f t="shared" si="40"/>
        <v>Hồ Chí Minh-Hà Nội</v>
      </c>
      <c r="H2614" t="str">
        <f>INDEX('Bảng Giá'!$N$2:$N$46,MATCH('References data'!G2614,'Bảng Giá'!$Q$2:$Q$46,0))</f>
        <v>Liên Vùng đặc biệt</v>
      </c>
    </row>
    <row r="2615" spans="1:8" x14ac:dyDescent="0.25">
      <c r="A2615" s="12" t="s">
        <v>2942</v>
      </c>
      <c r="B2615" t="s">
        <v>2690</v>
      </c>
      <c r="C2615" s="45" t="str">
        <f>INDEX('Bảng Giá'!$L$2:$L$64,MATCH(TRIM('References data'!B2615),'Bảng Giá'!$K$2:$K$64,0))</f>
        <v>Vùng 1</v>
      </c>
      <c r="D2615" s="43" t="s">
        <v>2998</v>
      </c>
      <c r="E2615" t="s">
        <v>2639</v>
      </c>
      <c r="F2615" t="str">
        <f>INDEX('Bảng Giá'!$L$2:$L$64,MATCH(TRIM('References data'!E2615),'Bảng Giá'!$K$2:$K$64,0))</f>
        <v>Hà Nội</v>
      </c>
      <c r="G2615" t="str">
        <f t="shared" si="40"/>
        <v>Vùng 1-Hà Nội</v>
      </c>
      <c r="H2615" t="str">
        <f>INDEX('Bảng Giá'!$N$2:$N$46,MATCH('References data'!G2615,'Bảng Giá'!$Q$2:$Q$46,0))</f>
        <v>Liên Vùng</v>
      </c>
    </row>
    <row r="2616" spans="1:8" x14ac:dyDescent="0.25">
      <c r="A2616" s="12" t="s">
        <v>2779</v>
      </c>
      <c r="B2616" t="s">
        <v>2648</v>
      </c>
      <c r="C2616" s="45" t="str">
        <f>INDEX('Bảng Giá'!$L$2:$L$64,MATCH(TRIM('References data'!B2616),'Bảng Giá'!$K$2:$K$64,0))</f>
        <v>Hồ Chí Minh</v>
      </c>
      <c r="D2616" s="43" t="s">
        <v>2645</v>
      </c>
      <c r="E2616" t="s">
        <v>2639</v>
      </c>
      <c r="F2616" t="str">
        <f>INDEX('Bảng Giá'!$L$2:$L$64,MATCH(TRIM('References data'!E2616),'Bảng Giá'!$K$2:$K$64,0))</f>
        <v>Hà Nội</v>
      </c>
      <c r="G2616" t="str">
        <f t="shared" si="40"/>
        <v>Hồ Chí Minh-Hà Nội</v>
      </c>
      <c r="H2616" t="str">
        <f>INDEX('Bảng Giá'!$N$2:$N$46,MATCH('References data'!G2616,'Bảng Giá'!$Q$2:$Q$46,0))</f>
        <v>Liên Vùng đặc biệt</v>
      </c>
    </row>
    <row r="2617" spans="1:8" x14ac:dyDescent="0.25">
      <c r="A2617" s="12" t="s">
        <v>3080</v>
      </c>
      <c r="B2617" t="s">
        <v>2669</v>
      </c>
      <c r="C2617" s="45" t="str">
        <f>INDEX('Bảng Giá'!$L$2:$L$64,MATCH(TRIM('References data'!B2617),'Bảng Giá'!$K$2:$K$64,0))</f>
        <v>Vùng 2</v>
      </c>
      <c r="D2617" s="43" t="s">
        <v>2704</v>
      </c>
      <c r="E2617" t="s">
        <v>2705</v>
      </c>
      <c r="F2617" t="str">
        <f>INDEX('Bảng Giá'!$L$2:$L$64,MATCH(TRIM('References data'!E2617),'Bảng Giá'!$K$2:$K$64,0))</f>
        <v>Vùng 3</v>
      </c>
      <c r="G2617" t="str">
        <f t="shared" si="40"/>
        <v>Vùng 2-Vùng 3</v>
      </c>
      <c r="H2617" t="str">
        <f>INDEX('Bảng Giá'!$N$2:$N$46,MATCH('References data'!G2617,'Bảng Giá'!$Q$2:$Q$46,0))</f>
        <v>Liên Vùng Tỉnh</v>
      </c>
    </row>
    <row r="2618" spans="1:8" x14ac:dyDescent="0.25">
      <c r="A2618" s="12" t="s">
        <v>2952</v>
      </c>
      <c r="B2618" t="s">
        <v>2708</v>
      </c>
      <c r="C2618" s="45" t="str">
        <f>INDEX('Bảng Giá'!$L$2:$L$64,MATCH(TRIM('References data'!B2618),'Bảng Giá'!$K$2:$K$64,0))</f>
        <v>Vùng 1</v>
      </c>
      <c r="D2618" s="43" t="s">
        <v>3003</v>
      </c>
      <c r="E2618" t="s">
        <v>2639</v>
      </c>
      <c r="F2618" t="str">
        <f>INDEX('Bảng Giá'!$L$2:$L$64,MATCH(TRIM('References data'!E2618),'Bảng Giá'!$K$2:$K$64,0))</f>
        <v>Hà Nội</v>
      </c>
      <c r="G2618" t="str">
        <f t="shared" si="40"/>
        <v>Vùng 1-Hà Nội</v>
      </c>
      <c r="H2618" t="str">
        <f>INDEX('Bảng Giá'!$N$2:$N$46,MATCH('References data'!G2618,'Bảng Giá'!$Q$2:$Q$46,0))</f>
        <v>Liên Vùng</v>
      </c>
    </row>
    <row r="2619" spans="1:8" x14ac:dyDescent="0.25">
      <c r="A2619" s="12" t="s">
        <v>2798</v>
      </c>
      <c r="B2619" t="s">
        <v>2791</v>
      </c>
      <c r="C2619" s="45" t="str">
        <f>INDEX('Bảng Giá'!$L$2:$L$64,MATCH(TRIM('References data'!B2619),'Bảng Giá'!$K$2:$K$64,0))</f>
        <v>Vùng 2</v>
      </c>
      <c r="D2619" s="43" t="s">
        <v>2655</v>
      </c>
      <c r="E2619" t="s">
        <v>2656</v>
      </c>
      <c r="F2619" t="str">
        <f>INDEX('Bảng Giá'!$L$2:$L$64,MATCH(TRIM('References data'!E2619),'Bảng Giá'!$K$2:$K$64,0))</f>
        <v>Vùng 1</v>
      </c>
      <c r="G2619" t="str">
        <f t="shared" si="40"/>
        <v>Vùng 2-Vùng 1</v>
      </c>
      <c r="H2619" t="str">
        <f>INDEX('Bảng Giá'!$N$2:$N$46,MATCH('References data'!G2619,'Bảng Giá'!$Q$2:$Q$46,0))</f>
        <v>Liên Vùng Tỉnh</v>
      </c>
    </row>
    <row r="2620" spans="1:8" x14ac:dyDescent="0.25">
      <c r="A2620" s="12" t="s">
        <v>3084</v>
      </c>
      <c r="B2620" t="s">
        <v>2680</v>
      </c>
      <c r="C2620" s="45" t="str">
        <f>INDEX('Bảng Giá'!$L$2:$L$64,MATCH(TRIM('References data'!B2620),'Bảng Giá'!$K$2:$K$64,0))</f>
        <v>Vùng 1</v>
      </c>
      <c r="D2620" s="43" t="s">
        <v>2654</v>
      </c>
      <c r="E2620" t="s">
        <v>2639</v>
      </c>
      <c r="F2620" t="str">
        <f>INDEX('Bảng Giá'!$L$2:$L$64,MATCH(TRIM('References data'!E2620),'Bảng Giá'!$K$2:$K$64,0))</f>
        <v>Hà Nội</v>
      </c>
      <c r="G2620" t="str">
        <f t="shared" si="40"/>
        <v>Vùng 1-Hà Nội</v>
      </c>
      <c r="H2620" t="str">
        <f>INDEX('Bảng Giá'!$N$2:$N$46,MATCH('References data'!G2620,'Bảng Giá'!$Q$2:$Q$46,0))</f>
        <v>Liên Vùng</v>
      </c>
    </row>
    <row r="2621" spans="1:8" x14ac:dyDescent="0.25">
      <c r="A2621" s="12" t="s">
        <v>2685</v>
      </c>
      <c r="B2621" t="s">
        <v>2686</v>
      </c>
      <c r="C2621" s="45" t="str">
        <f>INDEX('Bảng Giá'!$L$2:$L$64,MATCH(TRIM('References data'!B2621),'Bảng Giá'!$K$2:$K$64,0))</f>
        <v>Vùng 1</v>
      </c>
      <c r="D2621" s="43" t="s">
        <v>3003</v>
      </c>
      <c r="E2621" t="s">
        <v>2639</v>
      </c>
      <c r="F2621" t="str">
        <f>INDEX('Bảng Giá'!$L$2:$L$64,MATCH(TRIM('References data'!E2621),'Bảng Giá'!$K$2:$K$64,0))</f>
        <v>Hà Nội</v>
      </c>
      <c r="G2621" t="str">
        <f t="shared" si="40"/>
        <v>Vùng 1-Hà Nội</v>
      </c>
      <c r="H2621" t="str">
        <f>INDEX('Bảng Giá'!$N$2:$N$46,MATCH('References data'!G2621,'Bảng Giá'!$Q$2:$Q$46,0))</f>
        <v>Liên Vùng</v>
      </c>
    </row>
    <row r="2622" spans="1:8" x14ac:dyDescent="0.25">
      <c r="A2622" s="12" t="s">
        <v>2772</v>
      </c>
      <c r="B2622" t="s">
        <v>2756</v>
      </c>
      <c r="C2622" s="45" t="str">
        <f>INDEX('Bảng Giá'!$L$2:$L$64,MATCH(TRIM('References data'!B2622),'Bảng Giá'!$K$2:$K$64,0))</f>
        <v>Đà Nẵng</v>
      </c>
      <c r="D2622" s="43" t="s">
        <v>3012</v>
      </c>
      <c r="E2622" t="s">
        <v>2648</v>
      </c>
      <c r="F2622" t="str">
        <f>INDEX('Bảng Giá'!$L$2:$L$64,MATCH(TRIM('References data'!E2622),'Bảng Giá'!$K$2:$K$64,0))</f>
        <v>Hồ Chí Minh</v>
      </c>
      <c r="G2622" t="str">
        <f t="shared" si="40"/>
        <v>Đà Nẵng-Hồ Chí Minh</v>
      </c>
      <c r="H2622" t="str">
        <f>INDEX('Bảng Giá'!$N$2:$N$46,MATCH('References data'!G2622,'Bảng Giá'!$Q$2:$Q$46,0))</f>
        <v>Liên Vùng đặc biệt</v>
      </c>
    </row>
    <row r="2623" spans="1:8" x14ac:dyDescent="0.25">
      <c r="A2623" s="12" t="s">
        <v>2662</v>
      </c>
      <c r="B2623" t="s">
        <v>2663</v>
      </c>
      <c r="C2623" s="45" t="str">
        <f>INDEX('Bảng Giá'!$L$2:$L$64,MATCH(TRIM('References data'!B2623),'Bảng Giá'!$K$2:$K$64,0))</f>
        <v>Vùng 3</v>
      </c>
      <c r="D2623" s="43" t="s">
        <v>3017</v>
      </c>
      <c r="E2623" t="s">
        <v>2648</v>
      </c>
      <c r="F2623" t="str">
        <f>INDEX('Bảng Giá'!$L$2:$L$64,MATCH(TRIM('References data'!E2623),'Bảng Giá'!$K$2:$K$64,0))</f>
        <v>Hồ Chí Minh</v>
      </c>
      <c r="G2623" t="str">
        <f t="shared" si="40"/>
        <v>Vùng 3-Hồ Chí Minh</v>
      </c>
      <c r="H2623" t="str">
        <f>INDEX('Bảng Giá'!$N$2:$N$46,MATCH('References data'!G2623,'Bảng Giá'!$Q$2:$Q$46,0))</f>
        <v>Liên Vùng</v>
      </c>
    </row>
    <row r="2624" spans="1:8" x14ac:dyDescent="0.25">
      <c r="A2624" s="12" t="s">
        <v>3003</v>
      </c>
      <c r="B2624" t="s">
        <v>2639</v>
      </c>
      <c r="C2624" s="45" t="str">
        <f>INDEX('Bảng Giá'!$L$2:$L$64,MATCH(TRIM('References data'!B2624),'Bảng Giá'!$K$2:$K$64,0))</f>
        <v>Hà Nội</v>
      </c>
      <c r="D2624" s="43" t="s">
        <v>2747</v>
      </c>
      <c r="E2624" t="s">
        <v>2748</v>
      </c>
      <c r="F2624" t="str">
        <f>INDEX('Bảng Giá'!$L$2:$L$64,MATCH(TRIM('References data'!E2624),'Bảng Giá'!$K$2:$K$64,0))</f>
        <v>Vùng 1</v>
      </c>
      <c r="G2624" t="str">
        <f t="shared" si="40"/>
        <v>Hà Nội-Vùng 1</v>
      </c>
      <c r="H2624" t="str">
        <f>INDEX('Bảng Giá'!$N$2:$N$46,MATCH('References data'!G2624,'Bảng Giá'!$Q$2:$Q$46,0))</f>
        <v>Liên Vùng</v>
      </c>
    </row>
    <row r="2625" spans="1:8" x14ac:dyDescent="0.25">
      <c r="A2625" s="12" t="s">
        <v>2963</v>
      </c>
      <c r="B2625" t="s">
        <v>2680</v>
      </c>
      <c r="C2625" s="45" t="str">
        <f>INDEX('Bảng Giá'!$L$2:$L$64,MATCH(TRIM('References data'!B2625),'Bảng Giá'!$K$2:$K$64,0))</f>
        <v>Vùng 1</v>
      </c>
      <c r="D2625" s="43" t="s">
        <v>2993</v>
      </c>
      <c r="E2625" t="s">
        <v>2639</v>
      </c>
      <c r="F2625" t="str">
        <f>INDEX('Bảng Giá'!$L$2:$L$64,MATCH(TRIM('References data'!E2625),'Bảng Giá'!$K$2:$K$64,0))</f>
        <v>Hà Nội</v>
      </c>
      <c r="G2625" t="str">
        <f t="shared" si="40"/>
        <v>Vùng 1-Hà Nội</v>
      </c>
      <c r="H2625" t="str">
        <f>INDEX('Bảng Giá'!$N$2:$N$46,MATCH('References data'!G2625,'Bảng Giá'!$Q$2:$Q$46,0))</f>
        <v>Liên Vùng</v>
      </c>
    </row>
    <row r="2626" spans="1:8" x14ac:dyDescent="0.25">
      <c r="A2626" s="12" t="s">
        <v>3018</v>
      </c>
      <c r="B2626" t="s">
        <v>2648</v>
      </c>
      <c r="C2626" s="45" t="str">
        <f>INDEX('Bảng Giá'!$L$2:$L$64,MATCH(TRIM('References data'!B2626),'Bảng Giá'!$K$2:$K$64,0))</f>
        <v>Hồ Chí Minh</v>
      </c>
      <c r="D2626" s="43" t="s">
        <v>2993</v>
      </c>
      <c r="E2626" t="s">
        <v>2639</v>
      </c>
      <c r="F2626" t="str">
        <f>INDEX('Bảng Giá'!$L$2:$L$64,MATCH(TRIM('References data'!E2626),'Bảng Giá'!$K$2:$K$64,0))</f>
        <v>Hà Nội</v>
      </c>
      <c r="G2626" t="str">
        <f t="shared" si="40"/>
        <v>Hồ Chí Minh-Hà Nội</v>
      </c>
      <c r="H2626" t="str">
        <f>INDEX('Bảng Giá'!$N$2:$N$46,MATCH('References data'!G2626,'Bảng Giá'!$Q$2:$Q$46,0))</f>
        <v>Liên Vùng đặc biệt</v>
      </c>
    </row>
    <row r="2627" spans="1:8" x14ac:dyDescent="0.25">
      <c r="A2627" s="12" t="s">
        <v>2995</v>
      </c>
      <c r="B2627" t="s">
        <v>2639</v>
      </c>
      <c r="C2627" s="45" t="str">
        <f>INDEX('Bảng Giá'!$L$2:$L$64,MATCH(TRIM('References data'!B2627),'Bảng Giá'!$K$2:$K$64,0))</f>
        <v>Hà Nội</v>
      </c>
      <c r="D2627" s="43" t="s">
        <v>3019</v>
      </c>
      <c r="E2627" t="s">
        <v>2648</v>
      </c>
      <c r="F2627" t="str">
        <f>INDEX('Bảng Giá'!$L$2:$L$64,MATCH(TRIM('References data'!E2627),'Bảng Giá'!$K$2:$K$64,0))</f>
        <v>Hồ Chí Minh</v>
      </c>
      <c r="G2627" t="str">
        <f t="shared" si="40"/>
        <v>Hà Nội-Hồ Chí Minh</v>
      </c>
      <c r="H2627" t="str">
        <f>INDEX('Bảng Giá'!$N$2:$N$46,MATCH('References data'!G2627,'Bảng Giá'!$Q$2:$Q$46,0))</f>
        <v>Liên Vùng đặc biệt</v>
      </c>
    </row>
    <row r="2628" spans="1:8" x14ac:dyDescent="0.25">
      <c r="A2628" s="12" t="s">
        <v>3019</v>
      </c>
      <c r="B2628" t="s">
        <v>2648</v>
      </c>
      <c r="C2628" s="45" t="str">
        <f>INDEX('Bảng Giá'!$L$2:$L$64,MATCH(TRIM('References data'!B2628),'Bảng Giá'!$K$2:$K$64,0))</f>
        <v>Hồ Chí Minh</v>
      </c>
      <c r="D2628" s="43" t="s">
        <v>2638</v>
      </c>
      <c r="E2628" t="s">
        <v>2639</v>
      </c>
      <c r="F2628" t="str">
        <f>INDEX('Bảng Giá'!$L$2:$L$64,MATCH(TRIM('References data'!E2628),'Bảng Giá'!$K$2:$K$64,0))</f>
        <v>Hà Nội</v>
      </c>
      <c r="G2628" t="str">
        <f t="shared" ref="G2628:G2691" si="41">C2628&amp;"-"&amp;F2628</f>
        <v>Hồ Chí Minh-Hà Nội</v>
      </c>
      <c r="H2628" t="str">
        <f>INDEX('Bảng Giá'!$N$2:$N$46,MATCH('References data'!G2628,'Bảng Giá'!$Q$2:$Q$46,0))</f>
        <v>Liên Vùng đặc biệt</v>
      </c>
    </row>
    <row r="2629" spans="1:8" x14ac:dyDescent="0.25">
      <c r="A2629" s="12" t="s">
        <v>3000</v>
      </c>
      <c r="B2629" t="s">
        <v>2639</v>
      </c>
      <c r="C2629" s="45" t="str">
        <f>INDEX('Bảng Giá'!$L$2:$L$64,MATCH(TRIM('References data'!B2629),'Bảng Giá'!$K$2:$K$64,0))</f>
        <v>Hà Nội</v>
      </c>
      <c r="D2629" s="43" t="s">
        <v>3019</v>
      </c>
      <c r="E2629" t="s">
        <v>2648</v>
      </c>
      <c r="F2629" t="str">
        <f>INDEX('Bảng Giá'!$L$2:$L$64,MATCH(TRIM('References data'!E2629),'Bảng Giá'!$K$2:$K$64,0))</f>
        <v>Hồ Chí Minh</v>
      </c>
      <c r="G2629" t="str">
        <f t="shared" si="41"/>
        <v>Hà Nội-Hồ Chí Minh</v>
      </c>
      <c r="H2629" t="str">
        <f>INDEX('Bảng Giá'!$N$2:$N$46,MATCH('References data'!G2629,'Bảng Giá'!$Q$2:$Q$46,0))</f>
        <v>Liên Vùng đặc biệt</v>
      </c>
    </row>
    <row r="2630" spans="1:8" x14ac:dyDescent="0.25">
      <c r="A2630" s="12" t="s">
        <v>2931</v>
      </c>
      <c r="B2630" t="s">
        <v>2932</v>
      </c>
      <c r="C2630" s="45" t="str">
        <f>INDEX('Bảng Giá'!$L$2:$L$64,MATCH(TRIM('References data'!B2630),'Bảng Giá'!$K$2:$K$64,0))</f>
        <v>Vùng 1</v>
      </c>
      <c r="D2630" s="43" t="s">
        <v>2777</v>
      </c>
      <c r="E2630" t="s">
        <v>2756</v>
      </c>
      <c r="F2630" t="str">
        <f>INDEX('Bảng Giá'!$L$2:$L$64,MATCH(TRIM('References data'!E2630),'Bảng Giá'!$K$2:$K$64,0))</f>
        <v>Đà Nẵng</v>
      </c>
      <c r="G2630" t="str">
        <f t="shared" si="41"/>
        <v>Vùng 1-Đà Nẵng</v>
      </c>
      <c r="H2630" t="str">
        <f>INDEX('Bảng Giá'!$N$2:$N$46,MATCH('References data'!G2630,'Bảng Giá'!$Q$2:$Q$46,0))</f>
        <v>Liên Vùng</v>
      </c>
    </row>
    <row r="2631" spans="1:8" x14ac:dyDescent="0.25">
      <c r="A2631" s="12" t="s">
        <v>3114</v>
      </c>
      <c r="B2631" t="s">
        <v>2935</v>
      </c>
      <c r="C2631" s="45" t="str">
        <f>INDEX('Bảng Giá'!$L$2:$L$64,MATCH(TRIM('References data'!B2631),'Bảng Giá'!$K$2:$K$64,0))</f>
        <v>Vùng 1</v>
      </c>
      <c r="D2631" s="43" t="s">
        <v>2761</v>
      </c>
      <c r="E2631" t="s">
        <v>2639</v>
      </c>
      <c r="F2631" t="str">
        <f>INDEX('Bảng Giá'!$L$2:$L$64,MATCH(TRIM('References data'!E2631),'Bảng Giá'!$K$2:$K$64,0))</f>
        <v>Hà Nội</v>
      </c>
      <c r="G2631" t="str">
        <f t="shared" si="41"/>
        <v>Vùng 1-Hà Nội</v>
      </c>
      <c r="H2631" t="str">
        <f>INDEX('Bảng Giá'!$N$2:$N$46,MATCH('References data'!G2631,'Bảng Giá'!$Q$2:$Q$46,0))</f>
        <v>Liên Vùng</v>
      </c>
    </row>
    <row r="2632" spans="1:8" x14ac:dyDescent="0.25">
      <c r="A2632" s="12" t="s">
        <v>3014</v>
      </c>
      <c r="B2632" t="s">
        <v>2648</v>
      </c>
      <c r="C2632" s="45" t="str">
        <f>INDEX('Bảng Giá'!$L$2:$L$64,MATCH(TRIM('References data'!B2632),'Bảng Giá'!$K$2:$K$64,0))</f>
        <v>Hồ Chí Minh</v>
      </c>
      <c r="D2632" s="43" t="s">
        <v>2700</v>
      </c>
      <c r="E2632" t="s">
        <v>2639</v>
      </c>
      <c r="F2632" t="str">
        <f>INDEX('Bảng Giá'!$L$2:$L$64,MATCH(TRIM('References data'!E2632),'Bảng Giá'!$K$2:$K$64,0))</f>
        <v>Hà Nội</v>
      </c>
      <c r="G2632" t="str">
        <f t="shared" si="41"/>
        <v>Hồ Chí Minh-Hà Nội</v>
      </c>
      <c r="H2632" t="str">
        <f>INDEX('Bảng Giá'!$N$2:$N$46,MATCH('References data'!G2632,'Bảng Giá'!$Q$2:$Q$46,0))</f>
        <v>Liên Vùng đặc biệt</v>
      </c>
    </row>
    <row r="2633" spans="1:8" x14ac:dyDescent="0.25">
      <c r="A2633" s="12" t="s">
        <v>3002</v>
      </c>
      <c r="B2633" t="s">
        <v>2639</v>
      </c>
      <c r="C2633" s="45" t="str">
        <f>INDEX('Bảng Giá'!$L$2:$L$64,MATCH(TRIM('References data'!B2633),'Bảng Giá'!$K$2:$K$64,0))</f>
        <v>Hà Nội</v>
      </c>
      <c r="D2633" s="43" t="s">
        <v>2776</v>
      </c>
      <c r="E2633" t="s">
        <v>2648</v>
      </c>
      <c r="F2633" t="str">
        <f>INDEX('Bảng Giá'!$L$2:$L$64,MATCH(TRIM('References data'!E2633),'Bảng Giá'!$K$2:$K$64,0))</f>
        <v>Hồ Chí Minh</v>
      </c>
      <c r="G2633" t="str">
        <f t="shared" si="41"/>
        <v>Hà Nội-Hồ Chí Minh</v>
      </c>
      <c r="H2633" t="str">
        <f>INDEX('Bảng Giá'!$N$2:$N$46,MATCH('References data'!G2633,'Bảng Giá'!$Q$2:$Q$46,0))</f>
        <v>Liên Vùng đặc biệt</v>
      </c>
    </row>
    <row r="2634" spans="1:8" x14ac:dyDescent="0.25">
      <c r="A2634" s="12" t="s">
        <v>2936</v>
      </c>
      <c r="B2634" t="s">
        <v>2686</v>
      </c>
      <c r="C2634" s="45" t="str">
        <f>INDEX('Bảng Giá'!$L$2:$L$64,MATCH(TRIM('References data'!B2634),'Bảng Giá'!$K$2:$K$64,0))</f>
        <v>Vùng 1</v>
      </c>
      <c r="D2634" s="43" t="s">
        <v>2700</v>
      </c>
      <c r="E2634" t="s">
        <v>2639</v>
      </c>
      <c r="F2634" t="str">
        <f>INDEX('Bảng Giá'!$L$2:$L$64,MATCH(TRIM('References data'!E2634),'Bảng Giá'!$K$2:$K$64,0))</f>
        <v>Hà Nội</v>
      </c>
      <c r="G2634" t="str">
        <f t="shared" si="41"/>
        <v>Vùng 1-Hà Nội</v>
      </c>
      <c r="H2634" t="str">
        <f>INDEX('Bảng Giá'!$N$2:$N$46,MATCH('References data'!G2634,'Bảng Giá'!$Q$2:$Q$46,0))</f>
        <v>Liên Vùng</v>
      </c>
    </row>
    <row r="2635" spans="1:8" x14ac:dyDescent="0.25">
      <c r="A2635" s="12" t="s">
        <v>2938</v>
      </c>
      <c r="B2635" t="s">
        <v>2939</v>
      </c>
      <c r="C2635" s="45" t="str">
        <f>INDEX('Bảng Giá'!$L$2:$L$64,MATCH(TRIM('References data'!B2635),'Bảng Giá'!$K$2:$K$64,0))</f>
        <v>Vùng 1</v>
      </c>
      <c r="D2635" s="43" t="s">
        <v>2700</v>
      </c>
      <c r="E2635" t="s">
        <v>2639</v>
      </c>
      <c r="F2635" t="str">
        <f>INDEX('Bảng Giá'!$L$2:$L$64,MATCH(TRIM('References data'!E2635),'Bảng Giá'!$K$2:$K$64,0))</f>
        <v>Hà Nội</v>
      </c>
      <c r="G2635" t="str">
        <f t="shared" si="41"/>
        <v>Vùng 1-Hà Nội</v>
      </c>
      <c r="H2635" t="str">
        <f>INDEX('Bảng Giá'!$N$2:$N$46,MATCH('References data'!G2635,'Bảng Giá'!$Q$2:$Q$46,0))</f>
        <v>Liên Vùng</v>
      </c>
    </row>
    <row r="2636" spans="1:8" x14ac:dyDescent="0.25">
      <c r="A2636" s="12" t="s">
        <v>2829</v>
      </c>
      <c r="B2636" t="s">
        <v>2699</v>
      </c>
      <c r="C2636" s="45" t="str">
        <f>INDEX('Bảng Giá'!$L$2:$L$64,MATCH(TRIM('References data'!B2636),'Bảng Giá'!$K$2:$K$64,0))</f>
        <v>Vùng 3</v>
      </c>
      <c r="D2636" s="43" t="s">
        <v>2653</v>
      </c>
      <c r="E2636" t="s">
        <v>2648</v>
      </c>
      <c r="F2636" t="str">
        <f>INDEX('Bảng Giá'!$L$2:$L$64,MATCH(TRIM('References data'!E2636),'Bảng Giá'!$K$2:$K$64,0))</f>
        <v>Hồ Chí Minh</v>
      </c>
      <c r="G2636" t="str">
        <f t="shared" si="41"/>
        <v>Vùng 3-Hồ Chí Minh</v>
      </c>
      <c r="H2636" t="str">
        <f>INDEX('Bảng Giá'!$N$2:$N$46,MATCH('References data'!G2636,'Bảng Giá'!$Q$2:$Q$46,0))</f>
        <v>Liên Vùng</v>
      </c>
    </row>
    <row r="2637" spans="1:8" x14ac:dyDescent="0.25">
      <c r="A2637" s="12" t="s">
        <v>2688</v>
      </c>
      <c r="B2637" t="s">
        <v>2639</v>
      </c>
      <c r="C2637" s="45" t="str">
        <f>INDEX('Bảng Giá'!$L$2:$L$64,MATCH(TRIM('References data'!B2637),'Bảng Giá'!$K$2:$K$64,0))</f>
        <v>Hà Nội</v>
      </c>
      <c r="D2637" s="43" t="s">
        <v>3020</v>
      </c>
      <c r="E2637" t="s">
        <v>2648</v>
      </c>
      <c r="F2637" t="str">
        <f>INDEX('Bảng Giá'!$L$2:$L$64,MATCH(TRIM('References data'!E2637),'Bảng Giá'!$K$2:$K$64,0))</f>
        <v>Hồ Chí Minh</v>
      </c>
      <c r="G2637" t="str">
        <f t="shared" si="41"/>
        <v>Hà Nội-Hồ Chí Minh</v>
      </c>
      <c r="H2637" t="str">
        <f>INDEX('Bảng Giá'!$N$2:$N$46,MATCH('References data'!G2637,'Bảng Giá'!$Q$2:$Q$46,0))</f>
        <v>Liên Vùng đặc biệt</v>
      </c>
    </row>
    <row r="2638" spans="1:8" x14ac:dyDescent="0.25">
      <c r="A2638" s="12" t="s">
        <v>2737</v>
      </c>
      <c r="B2638" t="s">
        <v>2648</v>
      </c>
      <c r="C2638" s="45" t="str">
        <f>INDEX('Bảng Giá'!$L$2:$L$64,MATCH(TRIM('References data'!B2638),'Bảng Giá'!$K$2:$K$64,0))</f>
        <v>Hồ Chí Minh</v>
      </c>
      <c r="D2638" s="43" t="s">
        <v>2700</v>
      </c>
      <c r="E2638" t="s">
        <v>2639</v>
      </c>
      <c r="F2638" t="str">
        <f>INDEX('Bảng Giá'!$L$2:$L$64,MATCH(TRIM('References data'!E2638),'Bảng Giá'!$K$2:$K$64,0))</f>
        <v>Hà Nội</v>
      </c>
      <c r="G2638" t="str">
        <f t="shared" si="41"/>
        <v>Hồ Chí Minh-Hà Nội</v>
      </c>
      <c r="H2638" t="str">
        <f>INDEX('Bảng Giá'!$N$2:$N$46,MATCH('References data'!G2638,'Bảng Giá'!$Q$2:$Q$46,0))</f>
        <v>Liên Vùng đặc biệt</v>
      </c>
    </row>
    <row r="2639" spans="1:8" x14ac:dyDescent="0.25">
      <c r="A2639" s="12" t="s">
        <v>2653</v>
      </c>
      <c r="B2639" t="s">
        <v>2648</v>
      </c>
      <c r="C2639" s="45" t="str">
        <f>INDEX('Bảng Giá'!$L$2:$L$64,MATCH(TRIM('References data'!B2639),'Bảng Giá'!$K$2:$K$64,0))</f>
        <v>Hồ Chí Minh</v>
      </c>
      <c r="D2639" s="43" t="s">
        <v>3002</v>
      </c>
      <c r="E2639" t="s">
        <v>2639</v>
      </c>
      <c r="F2639" t="str">
        <f>INDEX('Bảng Giá'!$L$2:$L$64,MATCH(TRIM('References data'!E2639),'Bảng Giá'!$K$2:$K$64,0))</f>
        <v>Hà Nội</v>
      </c>
      <c r="G2639" t="str">
        <f t="shared" si="41"/>
        <v>Hồ Chí Minh-Hà Nội</v>
      </c>
      <c r="H2639" t="str">
        <f>INDEX('Bảng Giá'!$N$2:$N$46,MATCH('References data'!G2639,'Bảng Giá'!$Q$2:$Q$46,0))</f>
        <v>Liên Vùng đặc biệt</v>
      </c>
    </row>
    <row r="2640" spans="1:8" x14ac:dyDescent="0.25">
      <c r="A2640" s="12" t="s">
        <v>2776</v>
      </c>
      <c r="B2640" t="s">
        <v>2648</v>
      </c>
      <c r="C2640" s="45" t="str">
        <f>INDEX('Bảng Giá'!$L$2:$L$64,MATCH(TRIM('References data'!B2640),'Bảng Giá'!$K$2:$K$64,0))</f>
        <v>Hồ Chí Minh</v>
      </c>
      <c r="D2640" s="43" t="s">
        <v>2838</v>
      </c>
      <c r="E2640" t="s">
        <v>2764</v>
      </c>
      <c r="F2640" t="str">
        <f>INDEX('Bảng Giá'!$L$2:$L$64,MATCH(TRIM('References data'!E2640),'Bảng Giá'!$K$2:$K$64,0))</f>
        <v>Vùng 3</v>
      </c>
      <c r="G2640" t="str">
        <f t="shared" si="41"/>
        <v>Hồ Chí Minh-Vùng 3</v>
      </c>
      <c r="H2640" t="str">
        <f>INDEX('Bảng Giá'!$N$2:$N$46,MATCH('References data'!G2640,'Bảng Giá'!$Q$2:$Q$46,0))</f>
        <v>Liên Vùng</v>
      </c>
    </row>
    <row r="2641" spans="1:8" x14ac:dyDescent="0.25">
      <c r="A2641" s="12" t="s">
        <v>2954</v>
      </c>
      <c r="B2641" t="s">
        <v>2729</v>
      </c>
      <c r="C2641" s="45" t="str">
        <f>INDEX('Bảng Giá'!$L$2:$L$64,MATCH(TRIM('References data'!B2641),'Bảng Giá'!$K$2:$K$64,0))</f>
        <v>Vùng 1</v>
      </c>
      <c r="D2641" s="43" t="s">
        <v>3003</v>
      </c>
      <c r="E2641" t="s">
        <v>2639</v>
      </c>
      <c r="F2641" t="str">
        <f>INDEX('Bảng Giá'!$L$2:$L$64,MATCH(TRIM('References data'!E2641),'Bảng Giá'!$K$2:$K$64,0))</f>
        <v>Hà Nội</v>
      </c>
      <c r="G2641" t="str">
        <f t="shared" si="41"/>
        <v>Vùng 1-Hà Nội</v>
      </c>
      <c r="H2641" t="str">
        <f>INDEX('Bảng Giá'!$N$2:$N$46,MATCH('References data'!G2641,'Bảng Giá'!$Q$2:$Q$46,0))</f>
        <v>Liên Vùng</v>
      </c>
    </row>
    <row r="2642" spans="1:8" x14ac:dyDescent="0.25">
      <c r="A2642" s="12" t="s">
        <v>3087</v>
      </c>
      <c r="B2642" t="s">
        <v>2784</v>
      </c>
      <c r="C2642" s="45" t="str">
        <f>INDEX('Bảng Giá'!$L$2:$L$64,MATCH(TRIM('References data'!B2642),'Bảng Giá'!$K$2:$K$64,0))</f>
        <v>Vùng 2</v>
      </c>
      <c r="D2642" s="43" t="s">
        <v>3000</v>
      </c>
      <c r="E2642" t="s">
        <v>2639</v>
      </c>
      <c r="F2642" t="str">
        <f>INDEX('Bảng Giá'!$L$2:$L$64,MATCH(TRIM('References data'!E2642),'Bảng Giá'!$K$2:$K$64,0))</f>
        <v>Hà Nội</v>
      </c>
      <c r="G2642" t="str">
        <f t="shared" si="41"/>
        <v>Vùng 2-Hà Nội</v>
      </c>
      <c r="H2642" t="str">
        <f>INDEX('Bảng Giá'!$N$2:$N$46,MATCH('References data'!G2642,'Bảng Giá'!$Q$2:$Q$46,0))</f>
        <v>Liên Vùng</v>
      </c>
    </row>
    <row r="2643" spans="1:8" x14ac:dyDescent="0.25">
      <c r="A2643" s="12" t="s">
        <v>2722</v>
      </c>
      <c r="B2643" t="s">
        <v>2648</v>
      </c>
      <c r="C2643" s="45" t="str">
        <f>INDEX('Bảng Giá'!$L$2:$L$64,MATCH(TRIM('References data'!B2643),'Bảng Giá'!$K$2:$K$64,0))</f>
        <v>Hồ Chí Minh</v>
      </c>
      <c r="D2643" s="43" t="s">
        <v>2898</v>
      </c>
      <c r="E2643" t="s">
        <v>2682</v>
      </c>
      <c r="F2643" t="str">
        <f>INDEX('Bảng Giá'!$L$2:$L$64,MATCH(TRIM('References data'!E2643),'Bảng Giá'!$K$2:$K$64,0))</f>
        <v>Vùng 3</v>
      </c>
      <c r="G2643" t="str">
        <f t="shared" si="41"/>
        <v>Hồ Chí Minh-Vùng 3</v>
      </c>
      <c r="H2643" t="str">
        <f>INDEX('Bảng Giá'!$N$2:$N$46,MATCH('References data'!G2643,'Bảng Giá'!$Q$2:$Q$46,0))</f>
        <v>Liên Vùng</v>
      </c>
    </row>
    <row r="2644" spans="1:8" x14ac:dyDescent="0.25">
      <c r="A2644" s="12" t="s">
        <v>3009</v>
      </c>
      <c r="B2644" t="s">
        <v>2639</v>
      </c>
      <c r="C2644" s="45" t="str">
        <f>INDEX('Bảng Giá'!$L$2:$L$64,MATCH(TRIM('References data'!B2644),'Bảng Giá'!$K$2:$K$64,0))</f>
        <v>Hà Nội</v>
      </c>
      <c r="D2644" s="43" t="s">
        <v>2702</v>
      </c>
      <c r="E2644" t="s">
        <v>2690</v>
      </c>
      <c r="F2644" t="str">
        <f>INDEX('Bảng Giá'!$L$2:$L$64,MATCH(TRIM('References data'!E2644),'Bảng Giá'!$K$2:$K$64,0))</f>
        <v>Vùng 1</v>
      </c>
      <c r="G2644" t="str">
        <f t="shared" si="41"/>
        <v>Hà Nội-Vùng 1</v>
      </c>
      <c r="H2644" t="str">
        <f>INDEX('Bảng Giá'!$N$2:$N$46,MATCH('References data'!G2644,'Bảng Giá'!$Q$2:$Q$46,0))</f>
        <v>Liên Vùng</v>
      </c>
    </row>
    <row r="2645" spans="1:8" x14ac:dyDescent="0.25">
      <c r="A2645" s="12" t="s">
        <v>3012</v>
      </c>
      <c r="B2645" t="s">
        <v>2648</v>
      </c>
      <c r="C2645" s="45" t="str">
        <f>INDEX('Bảng Giá'!$L$2:$L$64,MATCH(TRIM('References data'!B2645),'Bảng Giá'!$K$2:$K$64,0))</f>
        <v>Hồ Chí Minh</v>
      </c>
      <c r="D2645" s="43" t="s">
        <v>2851</v>
      </c>
      <c r="E2645" t="s">
        <v>2658</v>
      </c>
      <c r="F2645" t="str">
        <f>INDEX('Bảng Giá'!$L$2:$L$64,MATCH(TRIM('References data'!E2645),'Bảng Giá'!$K$2:$K$64,0))</f>
        <v>Vùng 3</v>
      </c>
      <c r="G2645" t="str">
        <f t="shared" si="41"/>
        <v>Hồ Chí Minh-Vùng 3</v>
      </c>
      <c r="H2645" t="str">
        <f>INDEX('Bảng Giá'!$N$2:$N$46,MATCH('References data'!G2645,'Bảng Giá'!$Q$2:$Q$46,0))</f>
        <v>Liên Vùng</v>
      </c>
    </row>
    <row r="2646" spans="1:8" x14ac:dyDescent="0.25">
      <c r="A2646" s="12" t="s">
        <v>3016</v>
      </c>
      <c r="B2646" t="s">
        <v>2648</v>
      </c>
      <c r="C2646" s="45" t="str">
        <f>INDEX('Bảng Giá'!$L$2:$L$64,MATCH(TRIM('References data'!B2646),'Bảng Giá'!$K$2:$K$64,0))</f>
        <v>Hồ Chí Minh</v>
      </c>
      <c r="D2646" s="43" t="s">
        <v>2851</v>
      </c>
      <c r="E2646" t="s">
        <v>2658</v>
      </c>
      <c r="F2646" t="str">
        <f>INDEX('Bảng Giá'!$L$2:$L$64,MATCH(TRIM('References data'!E2646),'Bảng Giá'!$K$2:$K$64,0))</f>
        <v>Vùng 3</v>
      </c>
      <c r="G2646" t="str">
        <f t="shared" si="41"/>
        <v>Hồ Chí Minh-Vùng 3</v>
      </c>
      <c r="H2646" t="str">
        <f>INDEX('Bảng Giá'!$N$2:$N$46,MATCH('References data'!G2646,'Bảng Giá'!$Q$2:$Q$46,0))</f>
        <v>Liên Vùng</v>
      </c>
    </row>
    <row r="2647" spans="1:8" x14ac:dyDescent="0.25">
      <c r="A2647" s="12" t="s">
        <v>3115</v>
      </c>
      <c r="B2647" t="s">
        <v>2671</v>
      </c>
      <c r="C2647" s="45" t="str">
        <f>INDEX('Bảng Giá'!$L$2:$L$64,MATCH(TRIM('References data'!B2647),'Bảng Giá'!$K$2:$K$64,0))</f>
        <v>Vùng 2</v>
      </c>
      <c r="D2647" s="43" t="s">
        <v>3002</v>
      </c>
      <c r="E2647" t="s">
        <v>2639</v>
      </c>
      <c r="F2647" t="str">
        <f>INDEX('Bảng Giá'!$L$2:$L$64,MATCH(TRIM('References data'!E2647),'Bảng Giá'!$K$2:$K$64,0))</f>
        <v>Hà Nội</v>
      </c>
      <c r="G2647" t="str">
        <f t="shared" si="41"/>
        <v>Vùng 2-Hà Nội</v>
      </c>
      <c r="H2647" t="str">
        <f>INDEX('Bảng Giá'!$N$2:$N$46,MATCH('References data'!G2647,'Bảng Giá'!$Q$2:$Q$46,0))</f>
        <v>Liên Vùng</v>
      </c>
    </row>
    <row r="2648" spans="1:8" x14ac:dyDescent="0.25">
      <c r="A2648" s="12" t="s">
        <v>2649</v>
      </c>
      <c r="B2648" t="s">
        <v>2639</v>
      </c>
      <c r="C2648" s="45" t="str">
        <f>INDEX('Bảng Giá'!$L$2:$L$64,MATCH(TRIM('References data'!B2648),'Bảng Giá'!$K$2:$K$64,0))</f>
        <v>Hà Nội</v>
      </c>
      <c r="D2648" s="43" t="s">
        <v>2776</v>
      </c>
      <c r="E2648" t="s">
        <v>2648</v>
      </c>
      <c r="F2648" t="str">
        <f>INDEX('Bảng Giá'!$L$2:$L$64,MATCH(TRIM('References data'!E2648),'Bảng Giá'!$K$2:$K$64,0))</f>
        <v>Hồ Chí Minh</v>
      </c>
      <c r="G2648" t="str">
        <f t="shared" si="41"/>
        <v>Hà Nội-Hồ Chí Minh</v>
      </c>
      <c r="H2648" t="str">
        <f>INDEX('Bảng Giá'!$N$2:$N$46,MATCH('References data'!G2648,'Bảng Giá'!$Q$2:$Q$46,0))</f>
        <v>Liên Vùng đặc biệt</v>
      </c>
    </row>
    <row r="2649" spans="1:8" x14ac:dyDescent="0.25">
      <c r="A2649" s="12" t="s">
        <v>2936</v>
      </c>
      <c r="B2649" t="s">
        <v>2686</v>
      </c>
      <c r="C2649" s="45" t="str">
        <f>INDEX('Bảng Giá'!$L$2:$L$64,MATCH(TRIM('References data'!B2649),'Bảng Giá'!$K$2:$K$64,0))</f>
        <v>Vùng 1</v>
      </c>
      <c r="D2649" s="43" t="s">
        <v>2854</v>
      </c>
      <c r="E2649" t="s">
        <v>2694</v>
      </c>
      <c r="F2649" t="str">
        <f>INDEX('Bảng Giá'!$L$2:$L$64,MATCH(TRIM('References data'!E2649),'Bảng Giá'!$K$2:$K$64,0))</f>
        <v>Vùng 3</v>
      </c>
      <c r="G2649" t="str">
        <f t="shared" si="41"/>
        <v>Vùng 1-Vùng 3</v>
      </c>
      <c r="H2649" t="str">
        <f>INDEX('Bảng Giá'!$N$2:$N$46,MATCH('References data'!G2649,'Bảng Giá'!$Q$2:$Q$46,0))</f>
        <v>Liên Vùng Tỉnh</v>
      </c>
    </row>
    <row r="2650" spans="1:8" x14ac:dyDescent="0.25">
      <c r="A2650" s="12" t="s">
        <v>2761</v>
      </c>
      <c r="B2650" t="s">
        <v>2639</v>
      </c>
      <c r="C2650" s="45" t="str">
        <f>INDEX('Bảng Giá'!$L$2:$L$64,MATCH(TRIM('References data'!B2650),'Bảng Giá'!$K$2:$K$64,0))</f>
        <v>Hà Nội</v>
      </c>
      <c r="D2650" s="43" t="s">
        <v>2774</v>
      </c>
      <c r="E2650" t="s">
        <v>2651</v>
      </c>
      <c r="F2650" t="str">
        <f>INDEX('Bảng Giá'!$L$2:$L$64,MATCH(TRIM('References data'!E2650),'Bảng Giá'!$K$2:$K$64,0))</f>
        <v>Vùng 2</v>
      </c>
      <c r="G2650" t="str">
        <f t="shared" si="41"/>
        <v>Hà Nội-Vùng 2</v>
      </c>
      <c r="H2650" t="str">
        <f>INDEX('Bảng Giá'!$N$2:$N$46,MATCH('References data'!G2650,'Bảng Giá'!$Q$2:$Q$46,0))</f>
        <v>Liên Vùng</v>
      </c>
    </row>
    <row r="2651" spans="1:8" x14ac:dyDescent="0.25">
      <c r="A2651" s="12" t="s">
        <v>2763</v>
      </c>
      <c r="B2651" t="s">
        <v>2764</v>
      </c>
      <c r="C2651" s="45" t="str">
        <f>INDEX('Bảng Giá'!$L$2:$L$64,MATCH(TRIM('References data'!B2651),'Bảng Giá'!$K$2:$K$64,0))</f>
        <v>Vùng 3</v>
      </c>
      <c r="D2651" s="43" t="s">
        <v>3020</v>
      </c>
      <c r="E2651" t="s">
        <v>2648</v>
      </c>
      <c r="F2651" t="str">
        <f>INDEX('Bảng Giá'!$L$2:$L$64,MATCH(TRIM('References data'!E2651),'Bảng Giá'!$K$2:$K$64,0))</f>
        <v>Hồ Chí Minh</v>
      </c>
      <c r="G2651" t="str">
        <f t="shared" si="41"/>
        <v>Vùng 3-Hồ Chí Minh</v>
      </c>
      <c r="H2651" t="str">
        <f>INDEX('Bảng Giá'!$N$2:$N$46,MATCH('References data'!G2651,'Bảng Giá'!$Q$2:$Q$46,0))</f>
        <v>Liên Vùng</v>
      </c>
    </row>
    <row r="2652" spans="1:8" x14ac:dyDescent="0.25">
      <c r="A2652" s="12" t="s">
        <v>2750</v>
      </c>
      <c r="B2652" t="s">
        <v>2751</v>
      </c>
      <c r="C2652" s="45" t="str">
        <f>INDEX('Bảng Giá'!$L$2:$L$64,MATCH(TRIM('References data'!B2652),'Bảng Giá'!$K$2:$K$64,0))</f>
        <v>Vùng 2</v>
      </c>
      <c r="D2652" s="43" t="s">
        <v>2936</v>
      </c>
      <c r="E2652" t="s">
        <v>2686</v>
      </c>
      <c r="F2652" t="str">
        <f>INDEX('Bảng Giá'!$L$2:$L$64,MATCH(TRIM('References data'!E2652),'Bảng Giá'!$K$2:$K$64,0))</f>
        <v>Vùng 1</v>
      </c>
      <c r="G2652" t="str">
        <f t="shared" si="41"/>
        <v>Vùng 2-Vùng 1</v>
      </c>
      <c r="H2652" t="str">
        <f>INDEX('Bảng Giá'!$N$2:$N$46,MATCH('References data'!G2652,'Bảng Giá'!$Q$2:$Q$46,0))</f>
        <v>Liên Vùng Tỉnh</v>
      </c>
    </row>
    <row r="2653" spans="1:8" x14ac:dyDescent="0.25">
      <c r="A2653" s="12" t="s">
        <v>2688</v>
      </c>
      <c r="B2653" t="s">
        <v>2639</v>
      </c>
      <c r="C2653" s="45" t="str">
        <f>INDEX('Bảng Giá'!$L$2:$L$64,MATCH(TRIM('References data'!B2653),'Bảng Giá'!$K$2:$K$64,0))</f>
        <v>Hà Nội</v>
      </c>
      <c r="D2653" s="43" t="s">
        <v>2781</v>
      </c>
      <c r="E2653" t="s">
        <v>2648</v>
      </c>
      <c r="F2653" t="str">
        <f>INDEX('Bảng Giá'!$L$2:$L$64,MATCH(TRIM('References data'!E2653),'Bảng Giá'!$K$2:$K$64,0))</f>
        <v>Hồ Chí Minh</v>
      </c>
      <c r="G2653" t="str">
        <f t="shared" si="41"/>
        <v>Hà Nội-Hồ Chí Minh</v>
      </c>
      <c r="H2653" t="str">
        <f>INDEX('Bảng Giá'!$N$2:$N$46,MATCH('References data'!G2653,'Bảng Giá'!$Q$2:$Q$46,0))</f>
        <v>Liên Vùng đặc biệt</v>
      </c>
    </row>
    <row r="2654" spans="1:8" x14ac:dyDescent="0.25">
      <c r="A2654" s="12" t="s">
        <v>2679</v>
      </c>
      <c r="B2654" t="s">
        <v>2680</v>
      </c>
      <c r="C2654" s="45" t="str">
        <f>INDEX('Bảng Giá'!$L$2:$L$64,MATCH(TRIM('References data'!B2654),'Bảng Giá'!$K$2:$K$64,0))</f>
        <v>Vùng 1</v>
      </c>
      <c r="D2654" s="43" t="s">
        <v>2854</v>
      </c>
      <c r="E2654" t="s">
        <v>2694</v>
      </c>
      <c r="F2654" t="str">
        <f>INDEX('Bảng Giá'!$L$2:$L$64,MATCH(TRIM('References data'!E2654),'Bảng Giá'!$K$2:$K$64,0))</f>
        <v>Vùng 3</v>
      </c>
      <c r="G2654" t="str">
        <f t="shared" si="41"/>
        <v>Vùng 1-Vùng 3</v>
      </c>
      <c r="H2654" t="str">
        <f>INDEX('Bảng Giá'!$N$2:$N$46,MATCH('References data'!G2654,'Bảng Giá'!$Q$2:$Q$46,0))</f>
        <v>Liên Vùng Tỉnh</v>
      </c>
    </row>
    <row r="2655" spans="1:8" x14ac:dyDescent="0.25">
      <c r="A2655" s="12" t="s">
        <v>2697</v>
      </c>
      <c r="B2655" t="s">
        <v>2686</v>
      </c>
      <c r="C2655" s="45" t="str">
        <f>INDEX('Bảng Giá'!$L$2:$L$64,MATCH(TRIM('References data'!B2655),'Bảng Giá'!$K$2:$K$64,0))</f>
        <v>Vùng 1</v>
      </c>
      <c r="D2655" s="43" t="s">
        <v>2763</v>
      </c>
      <c r="E2655" t="s">
        <v>2764</v>
      </c>
      <c r="F2655" t="str">
        <f>INDEX('Bảng Giá'!$L$2:$L$64,MATCH(TRIM('References data'!E2655),'Bảng Giá'!$K$2:$K$64,0))</f>
        <v>Vùng 3</v>
      </c>
      <c r="G2655" t="str">
        <f t="shared" si="41"/>
        <v>Vùng 1-Vùng 3</v>
      </c>
      <c r="H2655" t="str">
        <f>INDEX('Bảng Giá'!$N$2:$N$46,MATCH('References data'!G2655,'Bảng Giá'!$Q$2:$Q$46,0))</f>
        <v>Liên Vùng Tỉnh</v>
      </c>
    </row>
    <row r="2656" spans="1:8" x14ac:dyDescent="0.25">
      <c r="A2656" s="12" t="s">
        <v>2766</v>
      </c>
      <c r="B2656" t="s">
        <v>2756</v>
      </c>
      <c r="C2656" s="45" t="str">
        <f>INDEX('Bảng Giá'!$L$2:$L$64,MATCH(TRIM('References data'!B2656),'Bảng Giá'!$K$2:$K$64,0))</f>
        <v>Đà Nẵng</v>
      </c>
      <c r="D2656" s="43" t="s">
        <v>2722</v>
      </c>
      <c r="E2656" t="s">
        <v>2648</v>
      </c>
      <c r="F2656" t="str">
        <f>INDEX('Bảng Giá'!$L$2:$L$64,MATCH(TRIM('References data'!E2656),'Bảng Giá'!$K$2:$K$64,0))</f>
        <v>Hồ Chí Minh</v>
      </c>
      <c r="G2656" t="str">
        <f t="shared" si="41"/>
        <v>Đà Nẵng-Hồ Chí Minh</v>
      </c>
      <c r="H2656" t="str">
        <f>INDEX('Bảng Giá'!$N$2:$N$46,MATCH('References data'!G2656,'Bảng Giá'!$Q$2:$Q$46,0))</f>
        <v>Liên Vùng đặc biệt</v>
      </c>
    </row>
    <row r="2657" spans="1:8" x14ac:dyDescent="0.25">
      <c r="A2657" s="12" t="s">
        <v>2702</v>
      </c>
      <c r="B2657" t="s">
        <v>2690</v>
      </c>
      <c r="C2657" s="45" t="str">
        <f>INDEX('Bảng Giá'!$L$2:$L$64,MATCH(TRIM('References data'!B2657),'Bảng Giá'!$K$2:$K$64,0))</f>
        <v>Vùng 1</v>
      </c>
      <c r="D2657" s="43" t="s">
        <v>2654</v>
      </c>
      <c r="E2657" t="s">
        <v>2639</v>
      </c>
      <c r="F2657" t="str">
        <f>INDEX('Bảng Giá'!$L$2:$L$64,MATCH(TRIM('References data'!E2657),'Bảng Giá'!$K$2:$K$64,0))</f>
        <v>Hà Nội</v>
      </c>
      <c r="G2657" t="str">
        <f t="shared" si="41"/>
        <v>Vùng 1-Hà Nội</v>
      </c>
      <c r="H2657" t="str">
        <f>INDEX('Bảng Giá'!$N$2:$N$46,MATCH('References data'!G2657,'Bảng Giá'!$Q$2:$Q$46,0))</f>
        <v>Liên Vùng</v>
      </c>
    </row>
    <row r="2658" spans="1:8" x14ac:dyDescent="0.25">
      <c r="A2658" s="12" t="s">
        <v>2978</v>
      </c>
      <c r="B2658" t="s">
        <v>2712</v>
      </c>
      <c r="C2658" s="45" t="str">
        <f>INDEX('Bảng Giá'!$L$2:$L$64,MATCH(TRIM('References data'!B2658),'Bảng Giá'!$K$2:$K$64,0))</f>
        <v>Vùng 1</v>
      </c>
      <c r="D2658" s="43" t="s">
        <v>2993</v>
      </c>
      <c r="E2658" t="s">
        <v>2639</v>
      </c>
      <c r="F2658" t="str">
        <f>INDEX('Bảng Giá'!$L$2:$L$64,MATCH(TRIM('References data'!E2658),'Bảng Giá'!$K$2:$K$64,0))</f>
        <v>Hà Nội</v>
      </c>
      <c r="G2658" t="str">
        <f t="shared" si="41"/>
        <v>Vùng 1-Hà Nội</v>
      </c>
      <c r="H2658" t="str">
        <f>INDEX('Bảng Giá'!$N$2:$N$46,MATCH('References data'!G2658,'Bảng Giá'!$Q$2:$Q$46,0))</f>
        <v>Liên Vùng</v>
      </c>
    </row>
    <row r="2659" spans="1:8" x14ac:dyDescent="0.25">
      <c r="A2659" s="12" t="s">
        <v>2944</v>
      </c>
      <c r="B2659" t="s">
        <v>2945</v>
      </c>
      <c r="C2659" s="45" t="str">
        <f>INDEX('Bảng Giá'!$L$2:$L$64,MATCH(TRIM('References data'!B2659),'Bảng Giá'!$K$2:$K$64,0))</f>
        <v>Vùng 1</v>
      </c>
      <c r="D2659" s="43" t="s">
        <v>3003</v>
      </c>
      <c r="E2659" t="s">
        <v>2639</v>
      </c>
      <c r="F2659" t="str">
        <f>INDEX('Bảng Giá'!$L$2:$L$64,MATCH(TRIM('References data'!E2659),'Bảng Giá'!$K$2:$K$64,0))</f>
        <v>Hà Nội</v>
      </c>
      <c r="G2659" t="str">
        <f t="shared" si="41"/>
        <v>Vùng 1-Hà Nội</v>
      </c>
      <c r="H2659" t="str">
        <f>INDEX('Bảng Giá'!$N$2:$N$46,MATCH('References data'!G2659,'Bảng Giá'!$Q$2:$Q$46,0))</f>
        <v>Liên Vùng</v>
      </c>
    </row>
    <row r="2660" spans="1:8" x14ac:dyDescent="0.25">
      <c r="A2660" s="12" t="s">
        <v>2641</v>
      </c>
      <c r="B2660" t="s">
        <v>2642</v>
      </c>
      <c r="C2660" s="45" t="str">
        <f>INDEX('Bảng Giá'!$L$2:$L$64,MATCH(TRIM('References data'!B2660),'Bảng Giá'!$K$2:$K$64,0))</f>
        <v>Vùng 1</v>
      </c>
      <c r="D2660" s="43" t="s">
        <v>2839</v>
      </c>
      <c r="E2660" t="s">
        <v>2823</v>
      </c>
      <c r="F2660" t="str">
        <f>INDEX('Bảng Giá'!$L$2:$L$64,MATCH(TRIM('References data'!E2660),'Bảng Giá'!$K$2:$K$64,0))</f>
        <v>Vùng 3</v>
      </c>
      <c r="G2660" t="str">
        <f t="shared" si="41"/>
        <v>Vùng 1-Vùng 3</v>
      </c>
      <c r="H2660" t="str">
        <f>INDEX('Bảng Giá'!$N$2:$N$46,MATCH('References data'!G2660,'Bảng Giá'!$Q$2:$Q$46,0))</f>
        <v>Liên Vùng Tỉnh</v>
      </c>
    </row>
    <row r="2661" spans="1:8" x14ac:dyDescent="0.25">
      <c r="A2661" s="12" t="s">
        <v>2765</v>
      </c>
      <c r="B2661" t="s">
        <v>2658</v>
      </c>
      <c r="C2661" s="45" t="str">
        <f>INDEX('Bảng Giá'!$L$2:$L$64,MATCH(TRIM('References data'!B2661),'Bảng Giá'!$K$2:$K$64,0))</f>
        <v>Vùng 3</v>
      </c>
      <c r="D2661" s="43" t="s">
        <v>2653</v>
      </c>
      <c r="E2661" t="s">
        <v>2648</v>
      </c>
      <c r="F2661" t="str">
        <f>INDEX('Bảng Giá'!$L$2:$L$64,MATCH(TRIM('References data'!E2661),'Bảng Giá'!$K$2:$K$64,0))</f>
        <v>Hồ Chí Minh</v>
      </c>
      <c r="G2661" t="str">
        <f t="shared" si="41"/>
        <v>Vùng 3-Hồ Chí Minh</v>
      </c>
      <c r="H2661" t="str">
        <f>INDEX('Bảng Giá'!$N$2:$N$46,MATCH('References data'!G2661,'Bảng Giá'!$Q$2:$Q$46,0))</f>
        <v>Liên Vùng</v>
      </c>
    </row>
    <row r="2662" spans="1:8" x14ac:dyDescent="0.25">
      <c r="A2662" s="12" t="s">
        <v>3003</v>
      </c>
      <c r="B2662" t="s">
        <v>2639</v>
      </c>
      <c r="C2662" s="45" t="str">
        <f>INDEX('Bảng Giá'!$L$2:$L$64,MATCH(TRIM('References data'!B2662),'Bảng Giá'!$K$2:$K$64,0))</f>
        <v>Hà Nội</v>
      </c>
      <c r="D2662" s="43" t="s">
        <v>2739</v>
      </c>
      <c r="E2662" t="s">
        <v>2648</v>
      </c>
      <c r="F2662" t="str">
        <f>INDEX('Bảng Giá'!$L$2:$L$64,MATCH(TRIM('References data'!E2662),'Bảng Giá'!$K$2:$K$64,0))</f>
        <v>Hồ Chí Minh</v>
      </c>
      <c r="G2662" t="str">
        <f t="shared" si="41"/>
        <v>Hà Nội-Hồ Chí Minh</v>
      </c>
      <c r="H2662" t="str">
        <f>INDEX('Bảng Giá'!$N$2:$N$46,MATCH('References data'!G2662,'Bảng Giá'!$Q$2:$Q$46,0))</f>
        <v>Liên Vùng đặc biệt</v>
      </c>
    </row>
    <row r="2663" spans="1:8" x14ac:dyDescent="0.25">
      <c r="A2663" s="12" t="s">
        <v>2769</v>
      </c>
      <c r="B2663" t="s">
        <v>2663</v>
      </c>
      <c r="C2663" s="45" t="str">
        <f>INDEX('Bảng Giá'!$L$2:$L$64,MATCH(TRIM('References data'!B2663),'Bảng Giá'!$K$2:$K$64,0))</f>
        <v>Vùng 3</v>
      </c>
      <c r="D2663" s="43" t="s">
        <v>2760</v>
      </c>
      <c r="E2663" t="s">
        <v>2686</v>
      </c>
      <c r="F2663" t="str">
        <f>INDEX('Bảng Giá'!$L$2:$L$64,MATCH(TRIM('References data'!E2663),'Bảng Giá'!$K$2:$K$64,0))</f>
        <v>Vùng 1</v>
      </c>
      <c r="G2663" t="str">
        <f t="shared" si="41"/>
        <v>Vùng 3-Vùng 1</v>
      </c>
      <c r="H2663" t="str">
        <f>INDEX('Bảng Giá'!$N$2:$N$46,MATCH('References data'!G2663,'Bảng Giá'!$Q$2:$Q$46,0))</f>
        <v>Liên Vùng Tỉnh</v>
      </c>
    </row>
    <row r="2664" spans="1:8" x14ac:dyDescent="0.25">
      <c r="A2664" s="12" t="s">
        <v>2982</v>
      </c>
      <c r="B2664" t="s">
        <v>2748</v>
      </c>
      <c r="C2664" s="45" t="str">
        <f>INDEX('Bảng Giá'!$L$2:$L$64,MATCH(TRIM('References data'!B2664),'Bảng Giá'!$K$2:$K$64,0))</f>
        <v>Vùng 1</v>
      </c>
      <c r="D2664" s="43" t="s">
        <v>2994</v>
      </c>
      <c r="E2664" t="s">
        <v>2639</v>
      </c>
      <c r="F2664" t="str">
        <f>INDEX('Bảng Giá'!$L$2:$L$64,MATCH(TRIM('References data'!E2664),'Bảng Giá'!$K$2:$K$64,0))</f>
        <v>Hà Nội</v>
      </c>
      <c r="G2664" t="str">
        <f t="shared" si="41"/>
        <v>Vùng 1-Hà Nội</v>
      </c>
      <c r="H2664" t="str">
        <f>INDEX('Bảng Giá'!$N$2:$N$46,MATCH('References data'!G2664,'Bảng Giá'!$Q$2:$Q$46,0))</f>
        <v>Liên Vùng</v>
      </c>
    </row>
    <row r="2665" spans="1:8" x14ac:dyDescent="0.25">
      <c r="A2665" s="12" t="s">
        <v>3016</v>
      </c>
      <c r="B2665" t="s">
        <v>2648</v>
      </c>
      <c r="C2665" s="45" t="str">
        <f>INDEX('Bảng Giá'!$L$2:$L$64,MATCH(TRIM('References data'!B2665),'Bảng Giá'!$K$2:$K$64,0))</f>
        <v>Hồ Chí Minh</v>
      </c>
      <c r="D2665" s="43" t="s">
        <v>3000</v>
      </c>
      <c r="E2665" t="s">
        <v>2639</v>
      </c>
      <c r="F2665" t="str">
        <f>INDEX('Bảng Giá'!$L$2:$L$64,MATCH(TRIM('References data'!E2665),'Bảng Giá'!$K$2:$K$64,0))</f>
        <v>Hà Nội</v>
      </c>
      <c r="G2665" t="str">
        <f t="shared" si="41"/>
        <v>Hồ Chí Minh-Hà Nội</v>
      </c>
      <c r="H2665" t="str">
        <f>INDEX('Bảng Giá'!$N$2:$N$46,MATCH('References data'!G2665,'Bảng Giá'!$Q$2:$Q$46,0))</f>
        <v>Liên Vùng đặc biệt</v>
      </c>
    </row>
    <row r="2666" spans="1:8" x14ac:dyDescent="0.25">
      <c r="A2666" s="12" t="s">
        <v>2978</v>
      </c>
      <c r="B2666" t="s">
        <v>2712</v>
      </c>
      <c r="C2666" s="45" t="str">
        <f>INDEX('Bảng Giá'!$L$2:$L$64,MATCH(TRIM('References data'!B2666),'Bảng Giá'!$K$2:$K$64,0))</f>
        <v>Vùng 1</v>
      </c>
      <c r="D2666" s="43" t="s">
        <v>2754</v>
      </c>
      <c r="E2666" t="s">
        <v>2639</v>
      </c>
      <c r="F2666" t="str">
        <f>INDEX('Bảng Giá'!$L$2:$L$64,MATCH(TRIM('References data'!E2666),'Bảng Giá'!$K$2:$K$64,0))</f>
        <v>Hà Nội</v>
      </c>
      <c r="G2666" t="str">
        <f t="shared" si="41"/>
        <v>Vùng 1-Hà Nội</v>
      </c>
      <c r="H2666" t="str">
        <f>INDEX('Bảng Giá'!$N$2:$N$46,MATCH('References data'!G2666,'Bảng Giá'!$Q$2:$Q$46,0))</f>
        <v>Liên Vùng</v>
      </c>
    </row>
    <row r="2667" spans="1:8" x14ac:dyDescent="0.25">
      <c r="A2667" s="12" t="s">
        <v>2718</v>
      </c>
      <c r="B2667" t="s">
        <v>2684</v>
      </c>
      <c r="C2667" s="45" t="str">
        <f>INDEX('Bảng Giá'!$L$2:$L$64,MATCH(TRIM('References data'!B2667),'Bảng Giá'!$K$2:$K$64,0))</f>
        <v>Vùng 1</v>
      </c>
      <c r="D2667" s="43" t="s">
        <v>3147</v>
      </c>
      <c r="E2667" t="s">
        <v>2735</v>
      </c>
      <c r="F2667" t="str">
        <f>INDEX('Bảng Giá'!$L$2:$L$64,MATCH(TRIM('References data'!E2667),'Bảng Giá'!$K$2:$K$64,0))</f>
        <v>Vùng 3</v>
      </c>
      <c r="G2667" t="str">
        <f t="shared" si="41"/>
        <v>Vùng 1-Vùng 3</v>
      </c>
      <c r="H2667" t="str">
        <f>INDEX('Bảng Giá'!$N$2:$N$46,MATCH('References data'!G2667,'Bảng Giá'!$Q$2:$Q$46,0))</f>
        <v>Liên Vùng Tỉnh</v>
      </c>
    </row>
    <row r="2668" spans="1:8" x14ac:dyDescent="0.25">
      <c r="A2668" s="12" t="s">
        <v>2770</v>
      </c>
      <c r="B2668" t="s">
        <v>2771</v>
      </c>
      <c r="C2668" s="45" t="str">
        <f>INDEX('Bảng Giá'!$L$2:$L$64,MATCH(TRIM('References data'!B2668),'Bảng Giá'!$K$2:$K$64,0))</f>
        <v>Vùng 3</v>
      </c>
      <c r="D2668" s="43" t="s">
        <v>3019</v>
      </c>
      <c r="E2668" t="s">
        <v>2648</v>
      </c>
      <c r="F2668" t="str">
        <f>INDEX('Bảng Giá'!$L$2:$L$64,MATCH(TRIM('References data'!E2668),'Bảng Giá'!$K$2:$K$64,0))</f>
        <v>Hồ Chí Minh</v>
      </c>
      <c r="G2668" t="str">
        <f t="shared" si="41"/>
        <v>Vùng 3-Hồ Chí Minh</v>
      </c>
      <c r="H2668" t="str">
        <f>INDEX('Bảng Giá'!$N$2:$N$46,MATCH('References data'!G2668,'Bảng Giá'!$Q$2:$Q$46,0))</f>
        <v>Liên Vùng</v>
      </c>
    </row>
    <row r="2669" spans="1:8" x14ac:dyDescent="0.25">
      <c r="A2669" s="12" t="s">
        <v>3086</v>
      </c>
      <c r="B2669" t="s">
        <v>2932</v>
      </c>
      <c r="C2669" s="45" t="str">
        <f>INDEX('Bảng Giá'!$L$2:$L$64,MATCH(TRIM('References data'!B2669),'Bảng Giá'!$K$2:$K$64,0))</f>
        <v>Vùng 1</v>
      </c>
      <c r="D2669" s="43" t="s">
        <v>3009</v>
      </c>
      <c r="E2669" t="s">
        <v>2639</v>
      </c>
      <c r="F2669" t="str">
        <f>INDEX('Bảng Giá'!$L$2:$L$64,MATCH(TRIM('References data'!E2669),'Bảng Giá'!$K$2:$K$64,0))</f>
        <v>Hà Nội</v>
      </c>
      <c r="G2669" t="str">
        <f t="shared" si="41"/>
        <v>Vùng 1-Hà Nội</v>
      </c>
      <c r="H2669" t="str">
        <f>INDEX('Bảng Giá'!$N$2:$N$46,MATCH('References data'!G2669,'Bảng Giá'!$Q$2:$Q$46,0))</f>
        <v>Liên Vùng</v>
      </c>
    </row>
    <row r="2670" spans="1:8" x14ac:dyDescent="0.25">
      <c r="A2670" s="12" t="s">
        <v>2645</v>
      </c>
      <c r="B2670" t="s">
        <v>2639</v>
      </c>
      <c r="C2670" s="45" t="str">
        <f>INDEX('Bảng Giá'!$L$2:$L$64,MATCH(TRIM('References data'!B2670),'Bảng Giá'!$K$2:$K$64,0))</f>
        <v>Hà Nội</v>
      </c>
      <c r="D2670" s="43" t="s">
        <v>2778</v>
      </c>
      <c r="E2670" t="s">
        <v>2648</v>
      </c>
      <c r="F2670" t="str">
        <f>INDEX('Bảng Giá'!$L$2:$L$64,MATCH(TRIM('References data'!E2670),'Bảng Giá'!$K$2:$K$64,0))</f>
        <v>Hồ Chí Minh</v>
      </c>
      <c r="G2670" t="str">
        <f t="shared" si="41"/>
        <v>Hà Nội-Hồ Chí Minh</v>
      </c>
      <c r="H2670" t="str">
        <f>INDEX('Bảng Giá'!$N$2:$N$46,MATCH('References data'!G2670,'Bảng Giá'!$Q$2:$Q$46,0))</f>
        <v>Liên Vùng đặc biệt</v>
      </c>
    </row>
    <row r="2671" spans="1:8" x14ac:dyDescent="0.25">
      <c r="A2671" s="12" t="s">
        <v>2858</v>
      </c>
      <c r="B2671" t="s">
        <v>2821</v>
      </c>
      <c r="C2671" s="45" t="str">
        <f>INDEX('Bảng Giá'!$L$2:$L$64,MATCH(TRIM('References data'!B2671),'Bảng Giá'!$K$2:$K$64,0))</f>
        <v>Vùng 3</v>
      </c>
      <c r="D2671" s="43" t="s">
        <v>2781</v>
      </c>
      <c r="E2671" t="s">
        <v>2648</v>
      </c>
      <c r="F2671" t="str">
        <f>INDEX('Bảng Giá'!$L$2:$L$64,MATCH(TRIM('References data'!E2671),'Bảng Giá'!$K$2:$K$64,0))</f>
        <v>Hồ Chí Minh</v>
      </c>
      <c r="G2671" t="str">
        <f t="shared" si="41"/>
        <v>Vùng 3-Hồ Chí Minh</v>
      </c>
      <c r="H2671" t="str">
        <f>INDEX('Bảng Giá'!$N$2:$N$46,MATCH('References data'!G2671,'Bảng Giá'!$Q$2:$Q$46,0))</f>
        <v>Liên Vùng</v>
      </c>
    </row>
    <row r="2672" spans="1:8" x14ac:dyDescent="0.25">
      <c r="A2672" s="12" t="s">
        <v>2814</v>
      </c>
      <c r="B2672" t="s">
        <v>2661</v>
      </c>
      <c r="C2672" s="45" t="str">
        <f>INDEX('Bảng Giá'!$L$2:$L$64,MATCH(TRIM('References data'!B2672),'Bảng Giá'!$K$2:$K$64,0))</f>
        <v>Vùng 2</v>
      </c>
      <c r="D2672" s="43" t="s">
        <v>2638</v>
      </c>
      <c r="E2672" t="s">
        <v>2639</v>
      </c>
      <c r="F2672" t="str">
        <f>INDEX('Bảng Giá'!$L$2:$L$64,MATCH(TRIM('References data'!E2672),'Bảng Giá'!$K$2:$K$64,0))</f>
        <v>Hà Nội</v>
      </c>
      <c r="G2672" t="str">
        <f t="shared" si="41"/>
        <v>Vùng 2-Hà Nội</v>
      </c>
      <c r="H2672" t="str">
        <f>INDEX('Bảng Giá'!$N$2:$N$46,MATCH('References data'!G2672,'Bảng Giá'!$Q$2:$Q$46,0))</f>
        <v>Liên Vùng</v>
      </c>
    </row>
    <row r="2673" spans="1:8" x14ac:dyDescent="0.25">
      <c r="A2673" s="12" t="s">
        <v>2730</v>
      </c>
      <c r="B2673" t="s">
        <v>2648</v>
      </c>
      <c r="C2673" s="45" t="str">
        <f>INDEX('Bảng Giá'!$L$2:$L$64,MATCH(TRIM('References data'!B2673),'Bảng Giá'!$K$2:$K$64,0))</f>
        <v>Hồ Chí Minh</v>
      </c>
      <c r="D2673" s="43" t="s">
        <v>2654</v>
      </c>
      <c r="E2673" t="s">
        <v>2639</v>
      </c>
      <c r="F2673" t="str">
        <f>INDEX('Bảng Giá'!$L$2:$L$64,MATCH(TRIM('References data'!E2673),'Bảng Giá'!$K$2:$K$64,0))</f>
        <v>Hà Nội</v>
      </c>
      <c r="G2673" t="str">
        <f t="shared" si="41"/>
        <v>Hồ Chí Minh-Hà Nội</v>
      </c>
      <c r="H2673" t="str">
        <f>INDEX('Bảng Giá'!$N$2:$N$46,MATCH('References data'!G2673,'Bảng Giá'!$Q$2:$Q$46,0))</f>
        <v>Liên Vùng đặc biệt</v>
      </c>
    </row>
    <row r="2674" spans="1:8" x14ac:dyDescent="0.25">
      <c r="A2674" s="12" t="s">
        <v>3116</v>
      </c>
      <c r="B2674" t="s">
        <v>3035</v>
      </c>
      <c r="C2674" s="45" t="str">
        <f>INDEX('Bảng Giá'!$L$2:$L$64,MATCH(TRIM('References data'!B2674),'Bảng Giá'!$K$2:$K$64,0))</f>
        <v>Vùng 3</v>
      </c>
      <c r="D2674" s="43" t="s">
        <v>2679</v>
      </c>
      <c r="E2674" t="s">
        <v>2680</v>
      </c>
      <c r="F2674" t="str">
        <f>INDEX('Bảng Giá'!$L$2:$L$64,MATCH(TRIM('References data'!E2674),'Bảng Giá'!$K$2:$K$64,0))</f>
        <v>Vùng 1</v>
      </c>
      <c r="G2674" t="str">
        <f t="shared" si="41"/>
        <v>Vùng 3-Vùng 1</v>
      </c>
      <c r="H2674" t="str">
        <f>INDEX('Bảng Giá'!$N$2:$N$46,MATCH('References data'!G2674,'Bảng Giá'!$Q$2:$Q$46,0))</f>
        <v>Liên Vùng Tỉnh</v>
      </c>
    </row>
    <row r="2675" spans="1:8" x14ac:dyDescent="0.25">
      <c r="A2675" s="12" t="s">
        <v>2709</v>
      </c>
      <c r="B2675" t="s">
        <v>2710</v>
      </c>
      <c r="C2675" s="45" t="str">
        <f>INDEX('Bảng Giá'!$L$2:$L$64,MATCH(TRIM('References data'!B2675),'Bảng Giá'!$K$2:$K$64,0))</f>
        <v>Vùng 2</v>
      </c>
      <c r="D2675" s="43" t="s">
        <v>2700</v>
      </c>
      <c r="E2675" t="s">
        <v>2639</v>
      </c>
      <c r="F2675" t="str">
        <f>INDEX('Bảng Giá'!$L$2:$L$64,MATCH(TRIM('References data'!E2675),'Bảng Giá'!$K$2:$K$64,0))</f>
        <v>Hà Nội</v>
      </c>
      <c r="G2675" t="str">
        <f t="shared" si="41"/>
        <v>Vùng 2-Hà Nội</v>
      </c>
      <c r="H2675" t="str">
        <f>INDEX('Bảng Giá'!$N$2:$N$46,MATCH('References data'!G2675,'Bảng Giá'!$Q$2:$Q$46,0))</f>
        <v>Liên Vùng</v>
      </c>
    </row>
    <row r="2676" spans="1:8" x14ac:dyDescent="0.25">
      <c r="A2676" s="12" t="s">
        <v>2697</v>
      </c>
      <c r="B2676" t="s">
        <v>2686</v>
      </c>
      <c r="C2676" s="45" t="str">
        <f>INDEX('Bảng Giá'!$L$2:$L$64,MATCH(TRIM('References data'!B2676),'Bảng Giá'!$K$2:$K$64,0))</f>
        <v>Vùng 1</v>
      </c>
      <c r="D2676" s="43" t="s">
        <v>2649</v>
      </c>
      <c r="E2676" t="s">
        <v>2639</v>
      </c>
      <c r="F2676" t="str">
        <f>INDEX('Bảng Giá'!$L$2:$L$64,MATCH(TRIM('References data'!E2676),'Bảng Giá'!$K$2:$K$64,0))</f>
        <v>Hà Nội</v>
      </c>
      <c r="G2676" t="str">
        <f t="shared" si="41"/>
        <v>Vùng 1-Hà Nội</v>
      </c>
      <c r="H2676" t="str">
        <f>INDEX('Bảng Giá'!$N$2:$N$46,MATCH('References data'!G2676,'Bảng Giá'!$Q$2:$Q$46,0))</f>
        <v>Liên Vùng</v>
      </c>
    </row>
    <row r="2677" spans="1:8" x14ac:dyDescent="0.25">
      <c r="A2677" s="12" t="s">
        <v>2747</v>
      </c>
      <c r="B2677" t="s">
        <v>2748</v>
      </c>
      <c r="C2677" s="45" t="str">
        <f>INDEX('Bảng Giá'!$L$2:$L$64,MATCH(TRIM('References data'!B2677),'Bảng Giá'!$K$2:$K$64,0))</f>
        <v>Vùng 1</v>
      </c>
      <c r="D2677" s="43" t="s">
        <v>2851</v>
      </c>
      <c r="E2677" t="s">
        <v>2658</v>
      </c>
      <c r="F2677" t="str">
        <f>INDEX('Bảng Giá'!$L$2:$L$64,MATCH(TRIM('References data'!E2677),'Bảng Giá'!$K$2:$K$64,0))</f>
        <v>Vùng 3</v>
      </c>
      <c r="G2677" t="str">
        <f t="shared" si="41"/>
        <v>Vùng 1-Vùng 3</v>
      </c>
      <c r="H2677" t="str">
        <f>INDEX('Bảng Giá'!$N$2:$N$46,MATCH('References data'!G2677,'Bảng Giá'!$Q$2:$Q$46,0))</f>
        <v>Liên Vùng Tỉnh</v>
      </c>
    </row>
    <row r="2678" spans="1:8" x14ac:dyDescent="0.25">
      <c r="A2678" s="12" t="s">
        <v>2676</v>
      </c>
      <c r="B2678" t="s">
        <v>2677</v>
      </c>
      <c r="C2678" s="45" t="str">
        <f>INDEX('Bảng Giá'!$L$2:$L$64,MATCH(TRIM('References data'!B2678),'Bảng Giá'!$K$2:$K$64,0))</f>
        <v>Vùng 3</v>
      </c>
      <c r="D2678" s="43" t="s">
        <v>2760</v>
      </c>
      <c r="E2678" t="s">
        <v>2686</v>
      </c>
      <c r="F2678" t="str">
        <f>INDEX('Bảng Giá'!$L$2:$L$64,MATCH(TRIM('References data'!E2678),'Bảng Giá'!$K$2:$K$64,0))</f>
        <v>Vùng 1</v>
      </c>
      <c r="G2678" t="str">
        <f t="shared" si="41"/>
        <v>Vùng 3-Vùng 1</v>
      </c>
      <c r="H2678" t="str">
        <f>INDEX('Bảng Giá'!$N$2:$N$46,MATCH('References data'!G2678,'Bảng Giá'!$Q$2:$Q$46,0))</f>
        <v>Liên Vùng Tỉnh</v>
      </c>
    </row>
    <row r="2679" spans="1:8" x14ac:dyDescent="0.25">
      <c r="A2679" s="12" t="s">
        <v>2811</v>
      </c>
      <c r="B2679" t="s">
        <v>2675</v>
      </c>
      <c r="C2679" s="45" t="str">
        <f>INDEX('Bảng Giá'!$L$2:$L$64,MATCH(TRIM('References data'!B2679),'Bảng Giá'!$K$2:$K$64,0))</f>
        <v>Vùng 1</v>
      </c>
      <c r="D2679" s="43" t="s">
        <v>2993</v>
      </c>
      <c r="E2679" t="s">
        <v>2639</v>
      </c>
      <c r="F2679" t="str">
        <f>INDEX('Bảng Giá'!$L$2:$L$64,MATCH(TRIM('References data'!E2679),'Bảng Giá'!$K$2:$K$64,0))</f>
        <v>Hà Nội</v>
      </c>
      <c r="G2679" t="str">
        <f t="shared" si="41"/>
        <v>Vùng 1-Hà Nội</v>
      </c>
      <c r="H2679" t="str">
        <f>INDEX('Bảng Giá'!$N$2:$N$46,MATCH('References data'!G2679,'Bảng Giá'!$Q$2:$Q$46,0))</f>
        <v>Liên Vùng</v>
      </c>
    </row>
    <row r="2680" spans="1:8" x14ac:dyDescent="0.25">
      <c r="A2680" s="12" t="s">
        <v>2899</v>
      </c>
      <c r="B2680" t="s">
        <v>2735</v>
      </c>
      <c r="C2680" s="45" t="str">
        <f>INDEX('Bảng Giá'!$L$2:$L$64,MATCH(TRIM('References data'!B2680),'Bảng Giá'!$K$2:$K$64,0))</f>
        <v>Vùng 3</v>
      </c>
      <c r="D2680" s="43" t="s">
        <v>2653</v>
      </c>
      <c r="E2680" t="s">
        <v>2648</v>
      </c>
      <c r="F2680" t="str">
        <f>INDEX('Bảng Giá'!$L$2:$L$64,MATCH(TRIM('References data'!E2680),'Bảng Giá'!$K$2:$K$64,0))</f>
        <v>Hồ Chí Minh</v>
      </c>
      <c r="G2680" t="str">
        <f t="shared" si="41"/>
        <v>Vùng 3-Hồ Chí Minh</v>
      </c>
      <c r="H2680" t="str">
        <f>INDEX('Bảng Giá'!$N$2:$N$46,MATCH('References data'!G2680,'Bảng Giá'!$Q$2:$Q$46,0))</f>
        <v>Liên Vùng</v>
      </c>
    </row>
    <row r="2681" spans="1:8" x14ac:dyDescent="0.25">
      <c r="A2681" s="12" t="s">
        <v>3006</v>
      </c>
      <c r="B2681" t="s">
        <v>2639</v>
      </c>
      <c r="C2681" s="45" t="str">
        <f>INDEX('Bảng Giá'!$L$2:$L$64,MATCH(TRIM('References data'!B2681),'Bảng Giá'!$K$2:$K$64,0))</f>
        <v>Hà Nội</v>
      </c>
      <c r="D2681" s="43" t="s">
        <v>2781</v>
      </c>
      <c r="E2681" t="s">
        <v>2648</v>
      </c>
      <c r="F2681" t="str">
        <f>INDEX('Bảng Giá'!$L$2:$L$64,MATCH(TRIM('References data'!E2681),'Bảng Giá'!$K$2:$K$64,0))</f>
        <v>Hồ Chí Minh</v>
      </c>
      <c r="G2681" t="str">
        <f t="shared" si="41"/>
        <v>Hà Nội-Hồ Chí Minh</v>
      </c>
      <c r="H2681" t="str">
        <f>INDEX('Bảng Giá'!$N$2:$N$46,MATCH('References data'!G2681,'Bảng Giá'!$Q$2:$Q$46,0))</f>
        <v>Liên Vùng đặc biệt</v>
      </c>
    </row>
    <row r="2682" spans="1:8" x14ac:dyDescent="0.25">
      <c r="A2682" s="12" t="s">
        <v>3002</v>
      </c>
      <c r="B2682" t="s">
        <v>2639</v>
      </c>
      <c r="C2682" s="45" t="str">
        <f>INDEX('Bảng Giá'!$L$2:$L$64,MATCH(TRIM('References data'!B2682),'Bảng Giá'!$K$2:$K$64,0))</f>
        <v>Hà Nội</v>
      </c>
      <c r="D2682" s="43" t="s">
        <v>3019</v>
      </c>
      <c r="E2682" t="s">
        <v>2648</v>
      </c>
      <c r="F2682" t="str">
        <f>INDEX('Bảng Giá'!$L$2:$L$64,MATCH(TRIM('References data'!E2682),'Bảng Giá'!$K$2:$K$64,0))</f>
        <v>Hồ Chí Minh</v>
      </c>
      <c r="G2682" t="str">
        <f t="shared" si="41"/>
        <v>Hà Nội-Hồ Chí Minh</v>
      </c>
      <c r="H2682" t="str">
        <f>INDEX('Bảng Giá'!$N$2:$N$46,MATCH('References data'!G2682,'Bảng Giá'!$Q$2:$Q$46,0))</f>
        <v>Liên Vùng đặc biệt</v>
      </c>
    </row>
    <row r="2683" spans="1:8" x14ac:dyDescent="0.25">
      <c r="A2683" s="12" t="s">
        <v>3117</v>
      </c>
      <c r="B2683" t="s">
        <v>2721</v>
      </c>
      <c r="C2683" s="45" t="str">
        <f>INDEX('Bảng Giá'!$L$2:$L$64,MATCH(TRIM('References data'!B2683),'Bảng Giá'!$K$2:$K$64,0))</f>
        <v>Vùng 3</v>
      </c>
      <c r="D2683" s="43" t="s">
        <v>2760</v>
      </c>
      <c r="E2683" t="s">
        <v>2686</v>
      </c>
      <c r="F2683" t="str">
        <f>INDEX('Bảng Giá'!$L$2:$L$64,MATCH(TRIM('References data'!E2683),'Bảng Giá'!$K$2:$K$64,0))</f>
        <v>Vùng 1</v>
      </c>
      <c r="G2683" t="str">
        <f t="shared" si="41"/>
        <v>Vùng 3-Vùng 1</v>
      </c>
      <c r="H2683" t="str">
        <f>INDEX('Bảng Giá'!$N$2:$N$46,MATCH('References data'!G2683,'Bảng Giá'!$Q$2:$Q$46,0))</f>
        <v>Liên Vùng Tỉnh</v>
      </c>
    </row>
    <row r="2684" spans="1:8" x14ac:dyDescent="0.25">
      <c r="A2684" s="12" t="s">
        <v>3118</v>
      </c>
      <c r="B2684" t="s">
        <v>2684</v>
      </c>
      <c r="C2684" s="45" t="str">
        <f>INDEX('Bảng Giá'!$L$2:$L$64,MATCH(TRIM('References data'!B2684),'Bảng Giá'!$K$2:$K$64,0))</f>
        <v>Vùng 1</v>
      </c>
      <c r="D2684" s="43" t="s">
        <v>3002</v>
      </c>
      <c r="E2684" t="s">
        <v>2639</v>
      </c>
      <c r="F2684" t="str">
        <f>INDEX('Bảng Giá'!$L$2:$L$64,MATCH(TRIM('References data'!E2684),'Bảng Giá'!$K$2:$K$64,0))</f>
        <v>Hà Nội</v>
      </c>
      <c r="G2684" t="str">
        <f t="shared" si="41"/>
        <v>Vùng 1-Hà Nội</v>
      </c>
      <c r="H2684" t="str">
        <f>INDEX('Bảng Giá'!$N$2:$N$46,MATCH('References data'!G2684,'Bảng Giá'!$Q$2:$Q$46,0))</f>
        <v>Liên Vùng</v>
      </c>
    </row>
    <row r="2685" spans="1:8" x14ac:dyDescent="0.25">
      <c r="A2685" s="12" t="s">
        <v>3033</v>
      </c>
      <c r="B2685" t="s">
        <v>2821</v>
      </c>
      <c r="C2685" s="45" t="str">
        <f>INDEX('Bảng Giá'!$L$2:$L$64,MATCH(TRIM('References data'!B2685),'Bảng Giá'!$K$2:$K$64,0))</f>
        <v>Vùng 3</v>
      </c>
      <c r="D2685" s="43" t="s">
        <v>2718</v>
      </c>
      <c r="E2685" t="s">
        <v>2684</v>
      </c>
      <c r="F2685" t="str">
        <f>INDEX('Bảng Giá'!$L$2:$L$64,MATCH(TRIM('References data'!E2685),'Bảng Giá'!$K$2:$K$64,0))</f>
        <v>Vùng 1</v>
      </c>
      <c r="G2685" t="str">
        <f t="shared" si="41"/>
        <v>Vùng 3-Vùng 1</v>
      </c>
      <c r="H2685" t="str">
        <f>INDEX('Bảng Giá'!$N$2:$N$46,MATCH('References data'!G2685,'Bảng Giá'!$Q$2:$Q$46,0))</f>
        <v>Liên Vùng Tỉnh</v>
      </c>
    </row>
    <row r="2686" spans="1:8" x14ac:dyDescent="0.25">
      <c r="A2686" s="12" t="s">
        <v>2740</v>
      </c>
      <c r="B2686" t="s">
        <v>2651</v>
      </c>
      <c r="C2686" s="45" t="str">
        <f>INDEX('Bảng Giá'!$L$2:$L$64,MATCH(TRIM('References data'!B2686),'Bảng Giá'!$K$2:$K$64,0))</f>
        <v>Vùng 2</v>
      </c>
      <c r="D2686" s="43" t="s">
        <v>2739</v>
      </c>
      <c r="E2686" t="s">
        <v>2648</v>
      </c>
      <c r="F2686" t="str">
        <f>INDEX('Bảng Giá'!$L$2:$L$64,MATCH(TRIM('References data'!E2686),'Bảng Giá'!$K$2:$K$64,0))</f>
        <v>Hồ Chí Minh</v>
      </c>
      <c r="G2686" t="str">
        <f t="shared" si="41"/>
        <v>Vùng 2-Hồ Chí Minh</v>
      </c>
      <c r="H2686" t="str">
        <f>INDEX('Bảng Giá'!$N$2:$N$46,MATCH('References data'!G2686,'Bảng Giá'!$Q$2:$Q$46,0))</f>
        <v>Liên Vùng</v>
      </c>
    </row>
    <row r="2687" spans="1:8" x14ac:dyDescent="0.25">
      <c r="A2687" s="12" t="s">
        <v>2702</v>
      </c>
      <c r="B2687" t="s">
        <v>2690</v>
      </c>
      <c r="C2687" s="45" t="str">
        <f>INDEX('Bảng Giá'!$L$2:$L$64,MATCH(TRIM('References data'!B2687),'Bảng Giá'!$K$2:$K$64,0))</f>
        <v>Vùng 1</v>
      </c>
      <c r="D2687" s="43" t="s">
        <v>3007</v>
      </c>
      <c r="E2687" t="s">
        <v>2639</v>
      </c>
      <c r="F2687" t="str">
        <f>INDEX('Bảng Giá'!$L$2:$L$64,MATCH(TRIM('References data'!E2687),'Bảng Giá'!$K$2:$K$64,0))</f>
        <v>Hà Nội</v>
      </c>
      <c r="G2687" t="str">
        <f t="shared" si="41"/>
        <v>Vùng 1-Hà Nội</v>
      </c>
      <c r="H2687" t="str">
        <f>INDEX('Bảng Giá'!$N$2:$N$46,MATCH('References data'!G2687,'Bảng Giá'!$Q$2:$Q$46,0))</f>
        <v>Liên Vùng</v>
      </c>
    </row>
    <row r="2688" spans="1:8" x14ac:dyDescent="0.25">
      <c r="A2688" s="12" t="s">
        <v>3012</v>
      </c>
      <c r="B2688" t="s">
        <v>2648</v>
      </c>
      <c r="C2688" s="45" t="str">
        <f>INDEX('Bảng Giá'!$L$2:$L$64,MATCH(TRIM('References data'!B2688),'Bảng Giá'!$K$2:$K$64,0))</f>
        <v>Hồ Chí Minh</v>
      </c>
      <c r="D2688" s="43" t="s">
        <v>2638</v>
      </c>
      <c r="E2688" t="s">
        <v>2639</v>
      </c>
      <c r="F2688" t="str">
        <f>INDEX('Bảng Giá'!$L$2:$L$64,MATCH(TRIM('References data'!E2688),'Bảng Giá'!$K$2:$K$64,0))</f>
        <v>Hà Nội</v>
      </c>
      <c r="G2688" t="str">
        <f t="shared" si="41"/>
        <v>Hồ Chí Minh-Hà Nội</v>
      </c>
      <c r="H2688" t="str">
        <f>INDEX('Bảng Giá'!$N$2:$N$46,MATCH('References data'!G2688,'Bảng Giá'!$Q$2:$Q$46,0))</f>
        <v>Liên Vùng đặc biệt</v>
      </c>
    </row>
    <row r="2689" spans="1:8" x14ac:dyDescent="0.25">
      <c r="A2689" s="12" t="s">
        <v>3119</v>
      </c>
      <c r="B2689" t="s">
        <v>2746</v>
      </c>
      <c r="C2689" s="45" t="str">
        <f>INDEX('Bảng Giá'!$L$2:$L$64,MATCH(TRIM('References data'!B2689),'Bảng Giá'!$K$2:$K$64,0))</f>
        <v>Vùng 2</v>
      </c>
      <c r="D2689" s="43" t="s">
        <v>2654</v>
      </c>
      <c r="E2689" t="s">
        <v>2639</v>
      </c>
      <c r="F2689" t="str">
        <f>INDEX('Bảng Giá'!$L$2:$L$64,MATCH(TRIM('References data'!E2689),'Bảng Giá'!$K$2:$K$64,0))</f>
        <v>Hà Nội</v>
      </c>
      <c r="G2689" t="str">
        <f t="shared" si="41"/>
        <v>Vùng 2-Hà Nội</v>
      </c>
      <c r="H2689" t="str">
        <f>INDEX('Bảng Giá'!$N$2:$N$46,MATCH('References data'!G2689,'Bảng Giá'!$Q$2:$Q$46,0))</f>
        <v>Liên Vùng</v>
      </c>
    </row>
    <row r="2690" spans="1:8" x14ac:dyDescent="0.25">
      <c r="A2690" s="12" t="s">
        <v>2649</v>
      </c>
      <c r="B2690" t="s">
        <v>2639</v>
      </c>
      <c r="C2690" s="45" t="str">
        <f>INDEX('Bảng Giá'!$L$2:$L$64,MATCH(TRIM('References data'!B2690),'Bảng Giá'!$K$2:$K$64,0))</f>
        <v>Hà Nội</v>
      </c>
      <c r="D2690" s="43" t="s">
        <v>2979</v>
      </c>
      <c r="E2690" t="s">
        <v>2939</v>
      </c>
      <c r="F2690" t="str">
        <f>INDEX('Bảng Giá'!$L$2:$L$64,MATCH(TRIM('References data'!E2690),'Bảng Giá'!$K$2:$K$64,0))</f>
        <v>Vùng 1</v>
      </c>
      <c r="G2690" t="str">
        <f t="shared" si="41"/>
        <v>Hà Nội-Vùng 1</v>
      </c>
      <c r="H2690" t="str">
        <f>INDEX('Bảng Giá'!$N$2:$N$46,MATCH('References data'!G2690,'Bảng Giá'!$Q$2:$Q$46,0))</f>
        <v>Liên Vùng</v>
      </c>
    </row>
    <row r="2691" spans="1:8" x14ac:dyDescent="0.25">
      <c r="A2691" s="12" t="s">
        <v>3120</v>
      </c>
      <c r="B2691" t="s">
        <v>2872</v>
      </c>
      <c r="C2691" s="45" t="str">
        <f>INDEX('Bảng Giá'!$L$2:$L$64,MATCH(TRIM('References data'!B2691),'Bảng Giá'!$K$2:$K$64,0))</f>
        <v>Vùng 3</v>
      </c>
      <c r="D2691" s="43" t="s">
        <v>2659</v>
      </c>
      <c r="E2691" t="s">
        <v>2648</v>
      </c>
      <c r="F2691" t="str">
        <f>INDEX('Bảng Giá'!$L$2:$L$64,MATCH(TRIM('References data'!E2691),'Bảng Giá'!$K$2:$K$64,0))</f>
        <v>Hồ Chí Minh</v>
      </c>
      <c r="G2691" t="str">
        <f t="shared" si="41"/>
        <v>Vùng 3-Hồ Chí Minh</v>
      </c>
      <c r="H2691" t="str">
        <f>INDEX('Bảng Giá'!$N$2:$N$46,MATCH('References data'!G2691,'Bảng Giá'!$Q$2:$Q$46,0))</f>
        <v>Liên Vùng</v>
      </c>
    </row>
    <row r="2692" spans="1:8" x14ac:dyDescent="0.25">
      <c r="A2692" s="12" t="s">
        <v>3121</v>
      </c>
      <c r="B2692" t="s">
        <v>2699</v>
      </c>
      <c r="C2692" s="45" t="str">
        <f>INDEX('Bảng Giá'!$L$2:$L$64,MATCH(TRIM('References data'!B2692),'Bảng Giá'!$K$2:$K$64,0))</f>
        <v>Vùng 3</v>
      </c>
      <c r="D2692" s="43" t="s">
        <v>2733</v>
      </c>
      <c r="E2692" t="s">
        <v>2648</v>
      </c>
      <c r="F2692" t="str">
        <f>INDEX('Bảng Giá'!$L$2:$L$64,MATCH(TRIM('References data'!E2692),'Bảng Giá'!$K$2:$K$64,0))</f>
        <v>Hồ Chí Minh</v>
      </c>
      <c r="G2692" t="str">
        <f t="shared" ref="G2692:G2755" si="42">C2692&amp;"-"&amp;F2692</f>
        <v>Vùng 3-Hồ Chí Minh</v>
      </c>
      <c r="H2692" t="str">
        <f>INDEX('Bảng Giá'!$N$2:$N$46,MATCH('References data'!G2692,'Bảng Giá'!$Q$2:$Q$46,0))</f>
        <v>Liên Vùng</v>
      </c>
    </row>
    <row r="2693" spans="1:8" x14ac:dyDescent="0.25">
      <c r="A2693" s="12" t="s">
        <v>2970</v>
      </c>
      <c r="B2693" t="s">
        <v>2680</v>
      </c>
      <c r="C2693" s="45" t="str">
        <f>INDEX('Bảng Giá'!$L$2:$L$64,MATCH(TRIM('References data'!B2693),'Bảng Giá'!$K$2:$K$64,0))</f>
        <v>Vùng 1</v>
      </c>
      <c r="D2693" s="43" t="s">
        <v>3003</v>
      </c>
      <c r="E2693" t="s">
        <v>2639</v>
      </c>
      <c r="F2693" t="str">
        <f>INDEX('Bảng Giá'!$L$2:$L$64,MATCH(TRIM('References data'!E2693),'Bảng Giá'!$K$2:$K$64,0))</f>
        <v>Hà Nội</v>
      </c>
      <c r="G2693" t="str">
        <f t="shared" si="42"/>
        <v>Vùng 1-Hà Nội</v>
      </c>
      <c r="H2693" t="str">
        <f>INDEX('Bảng Giá'!$N$2:$N$46,MATCH('References data'!G2693,'Bảng Giá'!$Q$2:$Q$46,0))</f>
        <v>Liên Vùng</v>
      </c>
    </row>
    <row r="2694" spans="1:8" x14ac:dyDescent="0.25">
      <c r="A2694" s="12" t="s">
        <v>2674</v>
      </c>
      <c r="B2694" t="s">
        <v>2675</v>
      </c>
      <c r="C2694" s="45" t="str">
        <f>INDEX('Bảng Giá'!$L$2:$L$64,MATCH(TRIM('References data'!B2694),'Bảng Giá'!$K$2:$K$64,0))</f>
        <v>Vùng 1</v>
      </c>
      <c r="D2694" s="43" t="s">
        <v>2852</v>
      </c>
      <c r="E2694" t="s">
        <v>2735</v>
      </c>
      <c r="F2694" t="str">
        <f>INDEX('Bảng Giá'!$L$2:$L$64,MATCH(TRIM('References data'!E2694),'Bảng Giá'!$K$2:$K$64,0))</f>
        <v>Vùng 3</v>
      </c>
      <c r="G2694" t="str">
        <f t="shared" si="42"/>
        <v>Vùng 1-Vùng 3</v>
      </c>
      <c r="H2694" t="str">
        <f>INDEX('Bảng Giá'!$N$2:$N$46,MATCH('References data'!G2694,'Bảng Giá'!$Q$2:$Q$46,0))</f>
        <v>Liên Vùng Tỉnh</v>
      </c>
    </row>
    <row r="2695" spans="1:8" x14ac:dyDescent="0.25">
      <c r="A2695" s="12" t="s">
        <v>3020</v>
      </c>
      <c r="B2695" t="s">
        <v>2648</v>
      </c>
      <c r="C2695" s="45" t="str">
        <f>INDEX('Bảng Giá'!$L$2:$L$64,MATCH(TRIM('References data'!B2695),'Bảng Giá'!$K$2:$K$64,0))</f>
        <v>Hồ Chí Minh</v>
      </c>
      <c r="D2695" s="43" t="s">
        <v>3007</v>
      </c>
      <c r="E2695" t="s">
        <v>2639</v>
      </c>
      <c r="F2695" t="str">
        <f>INDEX('Bảng Giá'!$L$2:$L$64,MATCH(TRIM('References data'!E2695),'Bảng Giá'!$K$2:$K$64,0))</f>
        <v>Hà Nội</v>
      </c>
      <c r="G2695" t="str">
        <f t="shared" si="42"/>
        <v>Hồ Chí Minh-Hà Nội</v>
      </c>
      <c r="H2695" t="str">
        <f>INDEX('Bảng Giá'!$N$2:$N$46,MATCH('References data'!G2695,'Bảng Giá'!$Q$2:$Q$46,0))</f>
        <v>Liên Vùng đặc biệt</v>
      </c>
    </row>
    <row r="2696" spans="1:8" x14ac:dyDescent="0.25">
      <c r="A2696" s="12" t="s">
        <v>2691</v>
      </c>
      <c r="B2696" t="s">
        <v>2663</v>
      </c>
      <c r="C2696" s="45" t="str">
        <f>INDEX('Bảng Giá'!$L$2:$L$64,MATCH(TRIM('References data'!B2696),'Bảng Giá'!$K$2:$K$64,0))</f>
        <v>Vùng 3</v>
      </c>
      <c r="D2696" s="43" t="s">
        <v>2782</v>
      </c>
      <c r="E2696" t="s">
        <v>2648</v>
      </c>
      <c r="F2696" t="str">
        <f>INDEX('Bảng Giá'!$L$2:$L$64,MATCH(TRIM('References data'!E2696),'Bảng Giá'!$K$2:$K$64,0))</f>
        <v>Hồ Chí Minh</v>
      </c>
      <c r="G2696" t="str">
        <f t="shared" si="42"/>
        <v>Vùng 3-Hồ Chí Minh</v>
      </c>
      <c r="H2696" t="str">
        <f>INDEX('Bảng Giá'!$N$2:$N$46,MATCH('References data'!G2696,'Bảng Giá'!$Q$2:$Q$46,0))</f>
        <v>Liên Vùng</v>
      </c>
    </row>
    <row r="2697" spans="1:8" x14ac:dyDescent="0.25">
      <c r="A2697" s="12" t="s">
        <v>2960</v>
      </c>
      <c r="B2697" t="s">
        <v>2932</v>
      </c>
      <c r="C2697" s="45" t="str">
        <f>INDEX('Bảng Giá'!$L$2:$L$64,MATCH(TRIM('References data'!B2697),'Bảng Giá'!$K$2:$K$64,0))</f>
        <v>Vùng 1</v>
      </c>
      <c r="D2697" s="43" t="s">
        <v>2820</v>
      </c>
      <c r="E2697" t="s">
        <v>2821</v>
      </c>
      <c r="F2697" t="str">
        <f>INDEX('Bảng Giá'!$L$2:$L$64,MATCH(TRIM('References data'!E2697),'Bảng Giá'!$K$2:$K$64,0))</f>
        <v>Vùng 3</v>
      </c>
      <c r="G2697" t="str">
        <f t="shared" si="42"/>
        <v>Vùng 1-Vùng 3</v>
      </c>
      <c r="H2697" t="str">
        <f>INDEX('Bảng Giá'!$N$2:$N$46,MATCH('References data'!G2697,'Bảng Giá'!$Q$2:$Q$46,0))</f>
        <v>Liên Vùng Tỉnh</v>
      </c>
    </row>
    <row r="2698" spans="1:8" x14ac:dyDescent="0.25">
      <c r="A2698" s="12" t="s">
        <v>2830</v>
      </c>
      <c r="B2698" t="s">
        <v>2658</v>
      </c>
      <c r="C2698" s="45" t="str">
        <f>INDEX('Bảng Giá'!$L$2:$L$64,MATCH(TRIM('References data'!B2698),'Bảng Giá'!$K$2:$K$64,0))</f>
        <v>Vùng 3</v>
      </c>
      <c r="D2698" s="43" t="s">
        <v>2672</v>
      </c>
      <c r="E2698" t="s">
        <v>2648</v>
      </c>
      <c r="F2698" t="str">
        <f>INDEX('Bảng Giá'!$L$2:$L$64,MATCH(TRIM('References data'!E2698),'Bảng Giá'!$K$2:$K$64,0))</f>
        <v>Hồ Chí Minh</v>
      </c>
      <c r="G2698" t="str">
        <f t="shared" si="42"/>
        <v>Vùng 3-Hồ Chí Minh</v>
      </c>
      <c r="H2698" t="str">
        <f>INDEX('Bảng Giá'!$N$2:$N$46,MATCH('References data'!G2698,'Bảng Giá'!$Q$2:$Q$46,0))</f>
        <v>Liên Vùng</v>
      </c>
    </row>
    <row r="2699" spans="1:8" x14ac:dyDescent="0.25">
      <c r="A2699" s="12" t="s">
        <v>2753</v>
      </c>
      <c r="B2699" t="s">
        <v>2639</v>
      </c>
      <c r="C2699" s="45" t="str">
        <f>INDEX('Bảng Giá'!$L$2:$L$64,MATCH(TRIM('References data'!B2699),'Bảng Giá'!$K$2:$K$64,0))</f>
        <v>Hà Nội</v>
      </c>
      <c r="D2699" s="43" t="s">
        <v>2730</v>
      </c>
      <c r="E2699" t="s">
        <v>2648</v>
      </c>
      <c r="F2699" t="str">
        <f>INDEX('Bảng Giá'!$L$2:$L$64,MATCH(TRIM('References data'!E2699),'Bảng Giá'!$K$2:$K$64,0))</f>
        <v>Hồ Chí Minh</v>
      </c>
      <c r="G2699" t="str">
        <f t="shared" si="42"/>
        <v>Hà Nội-Hồ Chí Minh</v>
      </c>
      <c r="H2699" t="str">
        <f>INDEX('Bảng Giá'!$N$2:$N$46,MATCH('References data'!G2699,'Bảng Giá'!$Q$2:$Q$46,0))</f>
        <v>Liên Vùng đặc biệt</v>
      </c>
    </row>
    <row r="2700" spans="1:8" x14ac:dyDescent="0.25">
      <c r="A2700" s="12" t="s">
        <v>2670</v>
      </c>
      <c r="B2700" t="s">
        <v>2671</v>
      </c>
      <c r="C2700" s="45" t="str">
        <f>INDEX('Bảng Giá'!$L$2:$L$64,MATCH(TRIM('References data'!B2700),'Bảng Giá'!$K$2:$K$64,0))</f>
        <v>Vùng 2</v>
      </c>
      <c r="D2700" s="43" t="s">
        <v>2993</v>
      </c>
      <c r="E2700" t="s">
        <v>2639</v>
      </c>
      <c r="F2700" t="str">
        <f>INDEX('Bảng Giá'!$L$2:$L$64,MATCH(TRIM('References data'!E2700),'Bảng Giá'!$K$2:$K$64,0))</f>
        <v>Hà Nội</v>
      </c>
      <c r="G2700" t="str">
        <f t="shared" si="42"/>
        <v>Vùng 2-Hà Nội</v>
      </c>
      <c r="H2700" t="str">
        <f>INDEX('Bảng Giá'!$N$2:$N$46,MATCH('References data'!G2700,'Bảng Giá'!$Q$2:$Q$46,0))</f>
        <v>Liên Vùng</v>
      </c>
    </row>
    <row r="2701" spans="1:8" x14ac:dyDescent="0.25">
      <c r="A2701" s="12" t="s">
        <v>2773</v>
      </c>
      <c r="B2701" t="s">
        <v>2756</v>
      </c>
      <c r="C2701" s="45" t="str">
        <f>INDEX('Bảng Giá'!$L$2:$L$64,MATCH(TRIM('References data'!B2701),'Bảng Giá'!$K$2:$K$64,0))</f>
        <v>Đà Nẵng</v>
      </c>
      <c r="D2701" s="43" t="s">
        <v>2779</v>
      </c>
      <c r="E2701" t="s">
        <v>2648</v>
      </c>
      <c r="F2701" t="str">
        <f>INDEX('Bảng Giá'!$L$2:$L$64,MATCH(TRIM('References data'!E2701),'Bảng Giá'!$K$2:$K$64,0))</f>
        <v>Hồ Chí Minh</v>
      </c>
      <c r="G2701" t="str">
        <f t="shared" si="42"/>
        <v>Đà Nẵng-Hồ Chí Minh</v>
      </c>
      <c r="H2701" t="str">
        <f>INDEX('Bảng Giá'!$N$2:$N$46,MATCH('References data'!G2701,'Bảng Giá'!$Q$2:$Q$46,0))</f>
        <v>Liên Vùng đặc biệt</v>
      </c>
    </row>
    <row r="2702" spans="1:8" x14ac:dyDescent="0.25">
      <c r="A2702" s="12" t="s">
        <v>2959</v>
      </c>
      <c r="B2702" t="s">
        <v>2686</v>
      </c>
      <c r="C2702" s="45" t="str">
        <f>INDEX('Bảng Giá'!$L$2:$L$64,MATCH(TRIM('References data'!B2702),'Bảng Giá'!$K$2:$K$64,0))</f>
        <v>Vùng 1</v>
      </c>
      <c r="D2702" s="43" t="s">
        <v>3000</v>
      </c>
      <c r="E2702" t="s">
        <v>2639</v>
      </c>
      <c r="F2702" t="str">
        <f>INDEX('Bảng Giá'!$L$2:$L$64,MATCH(TRIM('References data'!E2702),'Bảng Giá'!$K$2:$K$64,0))</f>
        <v>Hà Nội</v>
      </c>
      <c r="G2702" t="str">
        <f t="shared" si="42"/>
        <v>Vùng 1-Hà Nội</v>
      </c>
      <c r="H2702" t="str">
        <f>INDEX('Bảng Giá'!$N$2:$N$46,MATCH('References data'!G2702,'Bảng Giá'!$Q$2:$Q$46,0))</f>
        <v>Liên Vùng</v>
      </c>
    </row>
    <row r="2703" spans="1:8" x14ac:dyDescent="0.25">
      <c r="A2703" s="12" t="s">
        <v>2739</v>
      </c>
      <c r="B2703" t="s">
        <v>2648</v>
      </c>
      <c r="C2703" s="45" t="str">
        <f>INDEX('Bảng Giá'!$L$2:$L$64,MATCH(TRIM('References data'!B2703),'Bảng Giá'!$K$2:$K$64,0))</f>
        <v>Hồ Chí Minh</v>
      </c>
      <c r="D2703" s="43" t="s">
        <v>2688</v>
      </c>
      <c r="E2703" t="s">
        <v>2639</v>
      </c>
      <c r="F2703" t="str">
        <f>INDEX('Bảng Giá'!$L$2:$L$64,MATCH(TRIM('References data'!E2703),'Bảng Giá'!$K$2:$K$64,0))</f>
        <v>Hà Nội</v>
      </c>
      <c r="G2703" t="str">
        <f t="shared" si="42"/>
        <v>Hồ Chí Minh-Hà Nội</v>
      </c>
      <c r="H2703" t="str">
        <f>INDEX('Bảng Giá'!$N$2:$N$46,MATCH('References data'!G2703,'Bảng Giá'!$Q$2:$Q$46,0))</f>
        <v>Liên Vùng đặc biệt</v>
      </c>
    </row>
    <row r="2704" spans="1:8" x14ac:dyDescent="0.25">
      <c r="A2704" s="12" t="s">
        <v>3019</v>
      </c>
      <c r="B2704" t="s">
        <v>2648</v>
      </c>
      <c r="C2704" s="45" t="str">
        <f>INDEX('Bảng Giá'!$L$2:$L$64,MATCH(TRIM('References data'!B2704),'Bảng Giá'!$K$2:$K$64,0))</f>
        <v>Hồ Chí Minh</v>
      </c>
      <c r="D2704" s="43" t="s">
        <v>2762</v>
      </c>
      <c r="E2704" t="s">
        <v>2721</v>
      </c>
      <c r="F2704" t="str">
        <f>INDEX('Bảng Giá'!$L$2:$L$64,MATCH(TRIM('References data'!E2704),'Bảng Giá'!$K$2:$K$64,0))</f>
        <v>Vùng 3</v>
      </c>
      <c r="G2704" t="str">
        <f t="shared" si="42"/>
        <v>Hồ Chí Minh-Vùng 3</v>
      </c>
      <c r="H2704" t="str">
        <f>INDEX('Bảng Giá'!$N$2:$N$46,MATCH('References data'!G2704,'Bảng Giá'!$Q$2:$Q$46,0))</f>
        <v>Liên Vùng</v>
      </c>
    </row>
    <row r="2705" spans="1:8" x14ac:dyDescent="0.25">
      <c r="A2705" s="12" t="s">
        <v>2843</v>
      </c>
      <c r="B2705" t="s">
        <v>2826</v>
      </c>
      <c r="C2705" s="45" t="str">
        <f>INDEX('Bảng Giá'!$L$2:$L$64,MATCH(TRIM('References data'!B2705),'Bảng Giá'!$K$2:$K$64,0))</f>
        <v>Vùng 3</v>
      </c>
      <c r="D2705" s="43" t="s">
        <v>2779</v>
      </c>
      <c r="E2705" t="s">
        <v>2648</v>
      </c>
      <c r="F2705" t="str">
        <f>INDEX('Bảng Giá'!$L$2:$L$64,MATCH(TRIM('References data'!E2705),'Bảng Giá'!$K$2:$K$64,0))</f>
        <v>Hồ Chí Minh</v>
      </c>
      <c r="G2705" t="str">
        <f t="shared" si="42"/>
        <v>Vùng 3-Hồ Chí Minh</v>
      </c>
      <c r="H2705" t="str">
        <f>INDEX('Bảng Giá'!$N$2:$N$46,MATCH('References data'!G2705,'Bảng Giá'!$Q$2:$Q$46,0))</f>
        <v>Liên Vùng</v>
      </c>
    </row>
    <row r="2706" spans="1:8" x14ac:dyDescent="0.25">
      <c r="A2706" s="12" t="s">
        <v>3028</v>
      </c>
      <c r="B2706" t="s">
        <v>2950</v>
      </c>
      <c r="C2706" s="45" t="str">
        <f>INDEX('Bảng Giá'!$L$2:$L$64,MATCH(TRIM('References data'!B2706),'Bảng Giá'!$K$2:$K$64,0))</f>
        <v>Vùng 1</v>
      </c>
      <c r="D2706" s="43" t="s">
        <v>3094</v>
      </c>
      <c r="E2706" t="s">
        <v>2847</v>
      </c>
      <c r="F2706" t="str">
        <f>INDEX('Bảng Giá'!$L$2:$L$64,MATCH(TRIM('References data'!E2706),'Bảng Giá'!$K$2:$K$64,0))</f>
        <v>Vùng 3</v>
      </c>
      <c r="G2706" t="str">
        <f t="shared" si="42"/>
        <v>Vùng 1-Vùng 3</v>
      </c>
      <c r="H2706" t="str">
        <f>INDEX('Bảng Giá'!$N$2:$N$46,MATCH('References data'!G2706,'Bảng Giá'!$Q$2:$Q$46,0))</f>
        <v>Liên Vùng Tỉnh</v>
      </c>
    </row>
    <row r="2707" spans="1:8" x14ac:dyDescent="0.25">
      <c r="A2707" s="12" t="s">
        <v>2993</v>
      </c>
      <c r="B2707" t="s">
        <v>2639</v>
      </c>
      <c r="C2707" s="45" t="str">
        <f>INDEX('Bảng Giá'!$L$2:$L$64,MATCH(TRIM('References data'!B2707),'Bảng Giá'!$K$2:$K$64,0))</f>
        <v>Hà Nội</v>
      </c>
      <c r="D2707" s="43" t="s">
        <v>2653</v>
      </c>
      <c r="E2707" t="s">
        <v>2648</v>
      </c>
      <c r="F2707" t="str">
        <f>INDEX('Bảng Giá'!$L$2:$L$64,MATCH(TRIM('References data'!E2707),'Bảng Giá'!$K$2:$K$64,0))</f>
        <v>Hồ Chí Minh</v>
      </c>
      <c r="G2707" t="str">
        <f t="shared" si="42"/>
        <v>Hà Nội-Hồ Chí Minh</v>
      </c>
      <c r="H2707" t="str">
        <f>INDEX('Bảng Giá'!$N$2:$N$46,MATCH('References data'!G2707,'Bảng Giá'!$Q$2:$Q$46,0))</f>
        <v>Liên Vùng đặc biệt</v>
      </c>
    </row>
    <row r="2708" spans="1:8" x14ac:dyDescent="0.25">
      <c r="A2708" s="12" t="s">
        <v>3122</v>
      </c>
      <c r="B2708" t="s">
        <v>2699</v>
      </c>
      <c r="C2708" s="45" t="str">
        <f>INDEX('Bảng Giá'!$L$2:$L$64,MATCH(TRIM('References data'!B2708),'Bảng Giá'!$K$2:$K$64,0))</f>
        <v>Vùng 3</v>
      </c>
      <c r="D2708" s="43" t="s">
        <v>2653</v>
      </c>
      <c r="E2708" t="s">
        <v>2648</v>
      </c>
      <c r="F2708" t="str">
        <f>INDEX('Bảng Giá'!$L$2:$L$64,MATCH(TRIM('References data'!E2708),'Bảng Giá'!$K$2:$K$64,0))</f>
        <v>Hồ Chí Minh</v>
      </c>
      <c r="G2708" t="str">
        <f t="shared" si="42"/>
        <v>Vùng 3-Hồ Chí Minh</v>
      </c>
      <c r="H2708" t="str">
        <f>INDEX('Bảng Giá'!$N$2:$N$46,MATCH('References data'!G2708,'Bảng Giá'!$Q$2:$Q$46,0))</f>
        <v>Liên Vùng</v>
      </c>
    </row>
    <row r="2709" spans="1:8" x14ac:dyDescent="0.25">
      <c r="A2709" s="12" t="s">
        <v>2762</v>
      </c>
      <c r="B2709" t="s">
        <v>2721</v>
      </c>
      <c r="C2709" s="45" t="str">
        <f>INDEX('Bảng Giá'!$L$2:$L$64,MATCH(TRIM('References data'!B2709),'Bảng Giá'!$K$2:$K$64,0))</f>
        <v>Vùng 3</v>
      </c>
      <c r="D2709" s="43" t="s">
        <v>3020</v>
      </c>
      <c r="E2709" t="s">
        <v>2648</v>
      </c>
      <c r="F2709" t="str">
        <f>INDEX('Bảng Giá'!$L$2:$L$64,MATCH(TRIM('References data'!E2709),'Bảng Giá'!$K$2:$K$64,0))</f>
        <v>Hồ Chí Minh</v>
      </c>
      <c r="G2709" t="str">
        <f t="shared" si="42"/>
        <v>Vùng 3-Hồ Chí Minh</v>
      </c>
      <c r="H2709" t="str">
        <f>INDEX('Bảng Giá'!$N$2:$N$46,MATCH('References data'!G2709,'Bảng Giá'!$Q$2:$Q$46,0))</f>
        <v>Liên Vùng</v>
      </c>
    </row>
    <row r="2710" spans="1:8" x14ac:dyDescent="0.25">
      <c r="A2710" s="12" t="s">
        <v>2749</v>
      </c>
      <c r="B2710" t="s">
        <v>2686</v>
      </c>
      <c r="C2710" s="45" t="str">
        <f>INDEX('Bảng Giá'!$L$2:$L$64,MATCH(TRIM('References data'!B2710),'Bảng Giá'!$K$2:$K$64,0))</f>
        <v>Vùng 1</v>
      </c>
      <c r="D2710" s="43" t="s">
        <v>2996</v>
      </c>
      <c r="E2710" t="s">
        <v>2639</v>
      </c>
      <c r="F2710" t="str">
        <f>INDEX('Bảng Giá'!$L$2:$L$64,MATCH(TRIM('References data'!E2710),'Bảng Giá'!$K$2:$K$64,0))</f>
        <v>Hà Nội</v>
      </c>
      <c r="G2710" t="str">
        <f t="shared" si="42"/>
        <v>Vùng 1-Hà Nội</v>
      </c>
      <c r="H2710" t="str">
        <f>INDEX('Bảng Giá'!$N$2:$N$46,MATCH('References data'!G2710,'Bảng Giá'!$Q$2:$Q$46,0))</f>
        <v>Liên Vùng</v>
      </c>
    </row>
    <row r="2711" spans="1:8" x14ac:dyDescent="0.25">
      <c r="A2711" s="12" t="s">
        <v>2882</v>
      </c>
      <c r="B2711" t="s">
        <v>2883</v>
      </c>
      <c r="C2711" s="45" t="str">
        <f>INDEX('Bảng Giá'!$L$2:$L$64,MATCH(TRIM('References data'!B2711),'Bảng Giá'!$K$2:$K$64,0))</f>
        <v>Vùng 3</v>
      </c>
      <c r="D2711" s="43" t="s">
        <v>2679</v>
      </c>
      <c r="E2711" t="s">
        <v>2680</v>
      </c>
      <c r="F2711" t="str">
        <f>INDEX('Bảng Giá'!$L$2:$L$64,MATCH(TRIM('References data'!E2711),'Bảng Giá'!$K$2:$K$64,0))</f>
        <v>Vùng 1</v>
      </c>
      <c r="G2711" t="str">
        <f t="shared" si="42"/>
        <v>Vùng 3-Vùng 1</v>
      </c>
      <c r="H2711" t="str">
        <f>INDEX('Bảng Giá'!$N$2:$N$46,MATCH('References data'!G2711,'Bảng Giá'!$Q$2:$Q$46,0))</f>
        <v>Liên Vùng Tỉnh</v>
      </c>
    </row>
    <row r="2712" spans="1:8" x14ac:dyDescent="0.25">
      <c r="A2712" s="12" t="s">
        <v>2760</v>
      </c>
      <c r="B2712" t="s">
        <v>2686</v>
      </c>
      <c r="C2712" s="45" t="str">
        <f>INDEX('Bảng Giá'!$L$2:$L$64,MATCH(TRIM('References data'!B2712),'Bảng Giá'!$K$2:$K$64,0))</f>
        <v>Vùng 1</v>
      </c>
      <c r="D2712" s="43" t="s">
        <v>2761</v>
      </c>
      <c r="E2712" t="s">
        <v>2639</v>
      </c>
      <c r="F2712" t="str">
        <f>INDEX('Bảng Giá'!$L$2:$L$64,MATCH(TRIM('References data'!E2712),'Bảng Giá'!$K$2:$K$64,0))</f>
        <v>Hà Nội</v>
      </c>
      <c r="G2712" t="str">
        <f t="shared" si="42"/>
        <v>Vùng 1-Hà Nội</v>
      </c>
      <c r="H2712" t="str">
        <f>INDEX('Bảng Giá'!$N$2:$N$46,MATCH('References data'!G2712,'Bảng Giá'!$Q$2:$Q$46,0))</f>
        <v>Liên Vùng</v>
      </c>
    </row>
    <row r="2713" spans="1:8" x14ac:dyDescent="0.25">
      <c r="A2713" s="12" t="s">
        <v>2900</v>
      </c>
      <c r="B2713" t="s">
        <v>2658</v>
      </c>
      <c r="C2713" s="45" t="str">
        <f>INDEX('Bảng Giá'!$L$2:$L$64,MATCH(TRIM('References data'!B2713),'Bảng Giá'!$K$2:$K$64,0))</f>
        <v>Vùng 3</v>
      </c>
      <c r="D2713" s="43" t="s">
        <v>2659</v>
      </c>
      <c r="E2713" t="s">
        <v>2648</v>
      </c>
      <c r="F2713" t="str">
        <f>INDEX('Bảng Giá'!$L$2:$L$64,MATCH(TRIM('References data'!E2713),'Bảng Giá'!$K$2:$K$64,0))</f>
        <v>Hồ Chí Minh</v>
      </c>
      <c r="G2713" t="str">
        <f t="shared" si="42"/>
        <v>Vùng 3-Hồ Chí Minh</v>
      </c>
      <c r="H2713" t="str">
        <f>INDEX('Bảng Giá'!$N$2:$N$46,MATCH('References data'!G2713,'Bảng Giá'!$Q$2:$Q$46,0))</f>
        <v>Liên Vùng</v>
      </c>
    </row>
    <row r="2714" spans="1:8" x14ac:dyDescent="0.25">
      <c r="A2714" s="12" t="s">
        <v>3123</v>
      </c>
      <c r="B2714" t="s">
        <v>2669</v>
      </c>
      <c r="C2714" s="45" t="str">
        <f>INDEX('Bảng Giá'!$L$2:$L$64,MATCH(TRIM('References data'!B2714),'Bảng Giá'!$K$2:$K$64,0))</f>
        <v>Vùng 2</v>
      </c>
      <c r="D2714" s="43" t="s">
        <v>2638</v>
      </c>
      <c r="E2714" t="s">
        <v>2639</v>
      </c>
      <c r="F2714" t="str">
        <f>INDEX('Bảng Giá'!$L$2:$L$64,MATCH(TRIM('References data'!E2714),'Bảng Giá'!$K$2:$K$64,0))</f>
        <v>Hà Nội</v>
      </c>
      <c r="G2714" t="str">
        <f t="shared" si="42"/>
        <v>Vùng 2-Hà Nội</v>
      </c>
      <c r="H2714" t="str">
        <f>INDEX('Bảng Giá'!$N$2:$N$46,MATCH('References data'!G2714,'Bảng Giá'!$Q$2:$Q$46,0))</f>
        <v>Liên Vùng</v>
      </c>
    </row>
    <row r="2715" spans="1:8" x14ac:dyDescent="0.25">
      <c r="A2715" s="12" t="s">
        <v>2722</v>
      </c>
      <c r="B2715" t="s">
        <v>2648</v>
      </c>
      <c r="C2715" s="45" t="str">
        <f>INDEX('Bảng Giá'!$L$2:$L$64,MATCH(TRIM('References data'!B2715),'Bảng Giá'!$K$2:$K$64,0))</f>
        <v>Hồ Chí Minh</v>
      </c>
      <c r="D2715" s="43" t="s">
        <v>2852</v>
      </c>
      <c r="E2715" t="s">
        <v>2735</v>
      </c>
      <c r="F2715" t="str">
        <f>INDEX('Bảng Giá'!$L$2:$L$64,MATCH(TRIM('References data'!E2715),'Bảng Giá'!$K$2:$K$64,0))</f>
        <v>Vùng 3</v>
      </c>
      <c r="G2715" t="str">
        <f t="shared" si="42"/>
        <v>Hồ Chí Minh-Vùng 3</v>
      </c>
      <c r="H2715" t="str">
        <f>INDEX('Bảng Giá'!$N$2:$N$46,MATCH('References data'!G2715,'Bảng Giá'!$Q$2:$Q$46,0))</f>
        <v>Liên Vùng</v>
      </c>
    </row>
    <row r="2716" spans="1:8" x14ac:dyDescent="0.25">
      <c r="A2716" s="12" t="s">
        <v>2740</v>
      </c>
      <c r="B2716" t="s">
        <v>2651</v>
      </c>
      <c r="C2716" s="45" t="str">
        <f>INDEX('Bảng Giá'!$L$2:$L$64,MATCH(TRIM('References data'!B2716),'Bảng Giá'!$K$2:$K$64,0))</f>
        <v>Vùng 2</v>
      </c>
      <c r="D2716" s="43" t="s">
        <v>2852</v>
      </c>
      <c r="E2716" t="s">
        <v>2735</v>
      </c>
      <c r="F2716" t="str">
        <f>INDEX('Bảng Giá'!$L$2:$L$64,MATCH(TRIM('References data'!E2716),'Bảng Giá'!$K$2:$K$64,0))</f>
        <v>Vùng 3</v>
      </c>
      <c r="G2716" t="str">
        <f t="shared" si="42"/>
        <v>Vùng 2-Vùng 3</v>
      </c>
      <c r="H2716" t="str">
        <f>INDEX('Bảng Giá'!$N$2:$N$46,MATCH('References data'!G2716,'Bảng Giá'!$Q$2:$Q$46,0))</f>
        <v>Liên Vùng Tỉnh</v>
      </c>
    </row>
    <row r="2717" spans="1:8" x14ac:dyDescent="0.25">
      <c r="A2717" s="12" t="s">
        <v>2758</v>
      </c>
      <c r="B2717" t="s">
        <v>2675</v>
      </c>
      <c r="C2717" s="45" t="str">
        <f>INDEX('Bảng Giá'!$L$2:$L$64,MATCH(TRIM('References data'!B2717),'Bảng Giá'!$K$2:$K$64,0))</f>
        <v>Vùng 1</v>
      </c>
      <c r="D2717" s="43" t="s">
        <v>2654</v>
      </c>
      <c r="E2717" t="s">
        <v>2639</v>
      </c>
      <c r="F2717" t="str">
        <f>INDEX('Bảng Giá'!$L$2:$L$64,MATCH(TRIM('References data'!E2717),'Bảng Giá'!$K$2:$K$64,0))</f>
        <v>Hà Nội</v>
      </c>
      <c r="G2717" t="str">
        <f t="shared" si="42"/>
        <v>Vùng 1-Hà Nội</v>
      </c>
      <c r="H2717" t="str">
        <f>INDEX('Bảng Giá'!$N$2:$N$46,MATCH('References data'!G2717,'Bảng Giá'!$Q$2:$Q$46,0))</f>
        <v>Liên Vùng</v>
      </c>
    </row>
    <row r="2718" spans="1:8" x14ac:dyDescent="0.25">
      <c r="A2718" s="12" t="s">
        <v>3003</v>
      </c>
      <c r="B2718" t="s">
        <v>2639</v>
      </c>
      <c r="C2718" s="45" t="str">
        <f>INDEX('Bảng Giá'!$L$2:$L$64,MATCH(TRIM('References data'!B2718),'Bảng Giá'!$K$2:$K$64,0))</f>
        <v>Hà Nội</v>
      </c>
      <c r="D2718" s="43" t="s">
        <v>2739</v>
      </c>
      <c r="E2718" t="s">
        <v>2648</v>
      </c>
      <c r="F2718" t="str">
        <f>INDEX('Bảng Giá'!$L$2:$L$64,MATCH(TRIM('References data'!E2718),'Bảng Giá'!$K$2:$K$64,0))</f>
        <v>Hồ Chí Minh</v>
      </c>
      <c r="G2718" t="str">
        <f t="shared" si="42"/>
        <v>Hà Nội-Hồ Chí Minh</v>
      </c>
      <c r="H2718" t="str">
        <f>INDEX('Bảng Giá'!$N$2:$N$46,MATCH('References data'!G2718,'Bảng Giá'!$Q$2:$Q$46,0))</f>
        <v>Liên Vùng đặc biệt</v>
      </c>
    </row>
    <row r="2719" spans="1:8" x14ac:dyDescent="0.25">
      <c r="A2719" s="12" t="s">
        <v>2732</v>
      </c>
      <c r="B2719" t="s">
        <v>2729</v>
      </c>
      <c r="C2719" s="45" t="str">
        <f>INDEX('Bảng Giá'!$L$2:$L$64,MATCH(TRIM('References data'!B2719),'Bảng Giá'!$K$2:$K$64,0))</f>
        <v>Vùng 1</v>
      </c>
      <c r="D2719" s="43" t="s">
        <v>2851</v>
      </c>
      <c r="E2719" t="s">
        <v>2658</v>
      </c>
      <c r="F2719" t="str">
        <f>INDEX('Bảng Giá'!$L$2:$L$64,MATCH(TRIM('References data'!E2719),'Bảng Giá'!$K$2:$K$64,0))</f>
        <v>Vùng 3</v>
      </c>
      <c r="G2719" t="str">
        <f t="shared" si="42"/>
        <v>Vùng 1-Vùng 3</v>
      </c>
      <c r="H2719" t="str">
        <f>INDEX('Bảng Giá'!$N$2:$N$46,MATCH('References data'!G2719,'Bảng Giá'!$Q$2:$Q$46,0))</f>
        <v>Liên Vùng Tỉnh</v>
      </c>
    </row>
    <row r="2720" spans="1:8" x14ac:dyDescent="0.25">
      <c r="A2720" s="12" t="s">
        <v>2870</v>
      </c>
      <c r="B2720" t="s">
        <v>2699</v>
      </c>
      <c r="C2720" s="45" t="str">
        <f>INDEX('Bảng Giá'!$L$2:$L$64,MATCH(TRIM('References data'!B2720),'Bảng Giá'!$K$2:$K$64,0))</f>
        <v>Vùng 3</v>
      </c>
      <c r="D2720" s="43" t="s">
        <v>2781</v>
      </c>
      <c r="E2720" t="s">
        <v>2648</v>
      </c>
      <c r="F2720" t="str">
        <f>INDEX('Bảng Giá'!$L$2:$L$64,MATCH(TRIM('References data'!E2720),'Bảng Giá'!$K$2:$K$64,0))</f>
        <v>Hồ Chí Minh</v>
      </c>
      <c r="G2720" t="str">
        <f t="shared" si="42"/>
        <v>Vùng 3-Hồ Chí Minh</v>
      </c>
      <c r="H2720" t="str">
        <f>INDEX('Bảng Giá'!$N$2:$N$46,MATCH('References data'!G2720,'Bảng Giá'!$Q$2:$Q$46,0))</f>
        <v>Liên Vùng</v>
      </c>
    </row>
    <row r="2721" spans="1:8" x14ac:dyDescent="0.25">
      <c r="A2721" s="12" t="s">
        <v>2941</v>
      </c>
      <c r="B2721" t="s">
        <v>2675</v>
      </c>
      <c r="C2721" s="45" t="str">
        <f>INDEX('Bảng Giá'!$L$2:$L$64,MATCH(TRIM('References data'!B2721),'Bảng Giá'!$K$2:$K$64,0))</f>
        <v>Vùng 1</v>
      </c>
      <c r="D2721" s="43" t="s">
        <v>3003</v>
      </c>
      <c r="E2721" t="s">
        <v>2639</v>
      </c>
      <c r="F2721" t="str">
        <f>INDEX('Bảng Giá'!$L$2:$L$64,MATCH(TRIM('References data'!E2721),'Bảng Giá'!$K$2:$K$64,0))</f>
        <v>Hà Nội</v>
      </c>
      <c r="G2721" t="str">
        <f t="shared" si="42"/>
        <v>Vùng 1-Hà Nội</v>
      </c>
      <c r="H2721" t="str">
        <f>INDEX('Bảng Giá'!$N$2:$N$46,MATCH('References data'!G2721,'Bảng Giá'!$Q$2:$Q$46,0))</f>
        <v>Liên Vùng</v>
      </c>
    </row>
    <row r="2722" spans="1:8" x14ac:dyDescent="0.25">
      <c r="A2722" s="12" t="s">
        <v>2981</v>
      </c>
      <c r="B2722" t="s">
        <v>2787</v>
      </c>
      <c r="C2722" s="45" t="str">
        <f>INDEX('Bảng Giá'!$L$2:$L$64,MATCH(TRIM('References data'!B2722),'Bảng Giá'!$K$2:$K$64,0))</f>
        <v>Vùng 1</v>
      </c>
      <c r="D2722" s="43" t="s">
        <v>3000</v>
      </c>
      <c r="E2722" t="s">
        <v>2639</v>
      </c>
      <c r="F2722" t="str">
        <f>INDEX('Bảng Giá'!$L$2:$L$64,MATCH(TRIM('References data'!E2722),'Bảng Giá'!$K$2:$K$64,0))</f>
        <v>Hà Nội</v>
      </c>
      <c r="G2722" t="str">
        <f t="shared" si="42"/>
        <v>Vùng 1-Hà Nội</v>
      </c>
      <c r="H2722" t="str">
        <f>INDEX('Bảng Giá'!$N$2:$N$46,MATCH('References data'!G2722,'Bảng Giá'!$Q$2:$Q$46,0))</f>
        <v>Liên Vùng</v>
      </c>
    </row>
    <row r="2723" spans="1:8" x14ac:dyDescent="0.25">
      <c r="A2723" s="12" t="s">
        <v>3124</v>
      </c>
      <c r="B2723" t="s">
        <v>2721</v>
      </c>
      <c r="C2723" s="45" t="str">
        <f>INDEX('Bảng Giá'!$L$2:$L$64,MATCH(TRIM('References data'!B2723),'Bảng Giá'!$K$2:$K$64,0))</f>
        <v>Vùng 3</v>
      </c>
      <c r="D2723" s="43" t="s">
        <v>2653</v>
      </c>
      <c r="E2723" t="s">
        <v>2648</v>
      </c>
      <c r="F2723" t="str">
        <f>INDEX('Bảng Giá'!$L$2:$L$64,MATCH(TRIM('References data'!E2723),'Bảng Giá'!$K$2:$K$64,0))</f>
        <v>Hồ Chí Minh</v>
      </c>
      <c r="G2723" t="str">
        <f t="shared" si="42"/>
        <v>Vùng 3-Hồ Chí Minh</v>
      </c>
      <c r="H2723" t="str">
        <f>INDEX('Bảng Giá'!$N$2:$N$46,MATCH('References data'!G2723,'Bảng Giá'!$Q$2:$Q$46,0))</f>
        <v>Liên Vùng</v>
      </c>
    </row>
    <row r="2724" spans="1:8" x14ac:dyDescent="0.25">
      <c r="A2724" s="12" t="s">
        <v>2980</v>
      </c>
      <c r="B2724" t="s">
        <v>2748</v>
      </c>
      <c r="C2724" s="45" t="str">
        <f>INDEX('Bảng Giá'!$L$2:$L$64,MATCH(TRIM('References data'!B2724),'Bảng Giá'!$K$2:$K$64,0))</f>
        <v>Vùng 1</v>
      </c>
      <c r="D2724" s="43" t="s">
        <v>2654</v>
      </c>
      <c r="E2724" t="s">
        <v>2639</v>
      </c>
      <c r="F2724" t="str">
        <f>INDEX('Bảng Giá'!$L$2:$L$64,MATCH(TRIM('References data'!E2724),'Bảng Giá'!$K$2:$K$64,0))</f>
        <v>Hà Nội</v>
      </c>
      <c r="G2724" t="str">
        <f t="shared" si="42"/>
        <v>Vùng 1-Hà Nội</v>
      </c>
      <c r="H2724" t="str">
        <f>INDEX('Bảng Giá'!$N$2:$N$46,MATCH('References data'!G2724,'Bảng Giá'!$Q$2:$Q$46,0))</f>
        <v>Liên Vùng</v>
      </c>
    </row>
    <row r="2725" spans="1:8" x14ac:dyDescent="0.25">
      <c r="A2725" s="12" t="s">
        <v>2776</v>
      </c>
      <c r="B2725" t="s">
        <v>2648</v>
      </c>
      <c r="C2725" s="45" t="str">
        <f>INDEX('Bảng Giá'!$L$2:$L$64,MATCH(TRIM('References data'!B2725),'Bảng Giá'!$K$2:$K$64,0))</f>
        <v>Hồ Chí Minh</v>
      </c>
      <c r="D2725" s="43" t="s">
        <v>2654</v>
      </c>
      <c r="E2725" t="s">
        <v>2639</v>
      </c>
      <c r="F2725" t="str">
        <f>INDEX('Bảng Giá'!$L$2:$L$64,MATCH(TRIM('References data'!E2725),'Bảng Giá'!$K$2:$K$64,0))</f>
        <v>Hà Nội</v>
      </c>
      <c r="G2725" t="str">
        <f t="shared" si="42"/>
        <v>Hồ Chí Minh-Hà Nội</v>
      </c>
      <c r="H2725" t="str">
        <f>INDEX('Bảng Giá'!$N$2:$N$46,MATCH('References data'!G2725,'Bảng Giá'!$Q$2:$Q$46,0))</f>
        <v>Liên Vùng đặc biệt</v>
      </c>
    </row>
    <row r="2726" spans="1:8" x14ac:dyDescent="0.25">
      <c r="A2726" s="12" t="s">
        <v>2707</v>
      </c>
      <c r="B2726" t="s">
        <v>2708</v>
      </c>
      <c r="C2726" s="45" t="str">
        <f>INDEX('Bảng Giá'!$L$2:$L$64,MATCH(TRIM('References data'!B2726),'Bảng Giá'!$K$2:$K$64,0))</f>
        <v>Vùng 1</v>
      </c>
      <c r="D2726" s="43" t="s">
        <v>2645</v>
      </c>
      <c r="E2726" t="s">
        <v>2639</v>
      </c>
      <c r="F2726" t="str">
        <f>INDEX('Bảng Giá'!$L$2:$L$64,MATCH(TRIM('References data'!E2726),'Bảng Giá'!$K$2:$K$64,0))</f>
        <v>Hà Nội</v>
      </c>
      <c r="G2726" t="str">
        <f t="shared" si="42"/>
        <v>Vùng 1-Hà Nội</v>
      </c>
      <c r="H2726" t="str">
        <f>INDEX('Bảng Giá'!$N$2:$N$46,MATCH('References data'!G2726,'Bảng Giá'!$Q$2:$Q$46,0))</f>
        <v>Liên Vùng</v>
      </c>
    </row>
    <row r="2727" spans="1:8" x14ac:dyDescent="0.25">
      <c r="A2727" s="12" t="s">
        <v>3079</v>
      </c>
      <c r="B2727" t="s">
        <v>2935</v>
      </c>
      <c r="C2727" s="45" t="str">
        <f>INDEX('Bảng Giá'!$L$2:$L$64,MATCH(TRIM('References data'!B2727),'Bảng Giá'!$K$2:$K$64,0))</f>
        <v>Vùng 1</v>
      </c>
      <c r="D2727" s="43" t="s">
        <v>2649</v>
      </c>
      <c r="E2727" t="s">
        <v>2639</v>
      </c>
      <c r="F2727" t="str">
        <f>INDEX('Bảng Giá'!$L$2:$L$64,MATCH(TRIM('References data'!E2727),'Bảng Giá'!$K$2:$K$64,0))</f>
        <v>Hà Nội</v>
      </c>
      <c r="G2727" t="str">
        <f t="shared" si="42"/>
        <v>Vùng 1-Hà Nội</v>
      </c>
      <c r="H2727" t="str">
        <f>INDEX('Bảng Giá'!$N$2:$N$46,MATCH('References data'!G2727,'Bảng Giá'!$Q$2:$Q$46,0))</f>
        <v>Liên Vùng</v>
      </c>
    </row>
    <row r="2728" spans="1:8" x14ac:dyDescent="0.25">
      <c r="A2728" s="12" t="s">
        <v>3125</v>
      </c>
      <c r="B2728" t="s">
        <v>2729</v>
      </c>
      <c r="C2728" s="45" t="str">
        <f>INDEX('Bảng Giá'!$L$2:$L$64,MATCH(TRIM('References data'!B2728),'Bảng Giá'!$K$2:$K$64,0))</f>
        <v>Vùng 1</v>
      </c>
      <c r="D2728" s="43" t="s">
        <v>2654</v>
      </c>
      <c r="E2728" t="s">
        <v>2639</v>
      </c>
      <c r="F2728" t="str">
        <f>INDEX('Bảng Giá'!$L$2:$L$64,MATCH(TRIM('References data'!E2728),'Bảng Giá'!$K$2:$K$64,0))</f>
        <v>Hà Nội</v>
      </c>
      <c r="G2728" t="str">
        <f t="shared" si="42"/>
        <v>Vùng 1-Hà Nội</v>
      </c>
      <c r="H2728" t="str">
        <f>INDEX('Bảng Giá'!$N$2:$N$46,MATCH('References data'!G2728,'Bảng Giá'!$Q$2:$Q$46,0))</f>
        <v>Liên Vùng</v>
      </c>
    </row>
    <row r="2729" spans="1:8" x14ac:dyDescent="0.25">
      <c r="A2729" s="12" t="s">
        <v>2972</v>
      </c>
      <c r="B2729" t="s">
        <v>2680</v>
      </c>
      <c r="C2729" s="45" t="str">
        <f>INDEX('Bảng Giá'!$L$2:$L$64,MATCH(TRIM('References data'!B2729),'Bảng Giá'!$K$2:$K$64,0))</f>
        <v>Vùng 1</v>
      </c>
      <c r="D2729" s="43" t="s">
        <v>3112</v>
      </c>
      <c r="E2729" t="s">
        <v>2764</v>
      </c>
      <c r="F2729" t="str">
        <f>INDEX('Bảng Giá'!$L$2:$L$64,MATCH(TRIM('References data'!E2729),'Bảng Giá'!$K$2:$K$64,0))</f>
        <v>Vùng 3</v>
      </c>
      <c r="G2729" t="str">
        <f t="shared" si="42"/>
        <v>Vùng 1-Vùng 3</v>
      </c>
      <c r="H2729" t="str">
        <f>INDEX('Bảng Giá'!$N$2:$N$46,MATCH('References data'!G2729,'Bảng Giá'!$Q$2:$Q$46,0))</f>
        <v>Liên Vùng Tỉnh</v>
      </c>
    </row>
    <row r="2730" spans="1:8" x14ac:dyDescent="0.25">
      <c r="A2730" s="12" t="s">
        <v>2793</v>
      </c>
      <c r="B2730" t="s">
        <v>2756</v>
      </c>
      <c r="C2730" s="45" t="str">
        <f>INDEX('Bảng Giá'!$L$2:$L$64,MATCH(TRIM('References data'!B2730),'Bảng Giá'!$K$2:$K$64,0))</f>
        <v>Đà Nẵng</v>
      </c>
      <c r="D2730" s="43" t="s">
        <v>3112</v>
      </c>
      <c r="E2730" t="s">
        <v>2764</v>
      </c>
      <c r="F2730" t="str">
        <f>INDEX('Bảng Giá'!$L$2:$L$64,MATCH(TRIM('References data'!E2730),'Bảng Giá'!$K$2:$K$64,0))</f>
        <v>Vùng 3</v>
      </c>
      <c r="G2730" t="str">
        <f t="shared" si="42"/>
        <v>Đà Nẵng-Vùng 3</v>
      </c>
      <c r="H2730" t="str">
        <f>INDEX('Bảng Giá'!$N$2:$N$46,MATCH('References data'!G2730,'Bảng Giá'!$Q$2:$Q$46,0))</f>
        <v>Liên Vùng</v>
      </c>
    </row>
    <row r="2731" spans="1:8" x14ac:dyDescent="0.25">
      <c r="A2731" s="12" t="s">
        <v>2730</v>
      </c>
      <c r="B2731" t="s">
        <v>2648</v>
      </c>
      <c r="C2731" s="45" t="str">
        <f>INDEX('Bảng Giá'!$L$2:$L$64,MATCH(TRIM('References data'!B2731),'Bảng Giá'!$K$2:$K$64,0))</f>
        <v>Hồ Chí Minh</v>
      </c>
      <c r="D2731" s="43" t="s">
        <v>2654</v>
      </c>
      <c r="E2731" t="s">
        <v>2639</v>
      </c>
      <c r="F2731" t="str">
        <f>INDEX('Bảng Giá'!$L$2:$L$64,MATCH(TRIM('References data'!E2731),'Bảng Giá'!$K$2:$K$64,0))</f>
        <v>Hà Nội</v>
      </c>
      <c r="G2731" t="str">
        <f t="shared" si="42"/>
        <v>Hồ Chí Minh-Hà Nội</v>
      </c>
      <c r="H2731" t="str">
        <f>INDEX('Bảng Giá'!$N$2:$N$46,MATCH('References data'!G2731,'Bảng Giá'!$Q$2:$Q$46,0))</f>
        <v>Liên Vùng đặc biệt</v>
      </c>
    </row>
    <row r="2732" spans="1:8" x14ac:dyDescent="0.25">
      <c r="A2732" s="12" t="s">
        <v>2697</v>
      </c>
      <c r="B2732" t="s">
        <v>2686</v>
      </c>
      <c r="C2732" s="45" t="str">
        <f>INDEX('Bảng Giá'!$L$2:$L$64,MATCH(TRIM('References data'!B2732),'Bảng Giá'!$K$2:$K$64,0))</f>
        <v>Vùng 1</v>
      </c>
      <c r="D2732" s="43" t="s">
        <v>2654</v>
      </c>
      <c r="E2732" t="s">
        <v>2639</v>
      </c>
      <c r="F2732" t="str">
        <f>INDEX('Bảng Giá'!$L$2:$L$64,MATCH(TRIM('References data'!E2732),'Bảng Giá'!$K$2:$K$64,0))</f>
        <v>Hà Nội</v>
      </c>
      <c r="G2732" t="str">
        <f t="shared" si="42"/>
        <v>Vùng 1-Hà Nội</v>
      </c>
      <c r="H2732" t="str">
        <f>INDEX('Bảng Giá'!$N$2:$N$46,MATCH('References data'!G2732,'Bảng Giá'!$Q$2:$Q$46,0))</f>
        <v>Liên Vùng</v>
      </c>
    </row>
    <row r="2733" spans="1:8" x14ac:dyDescent="0.25">
      <c r="A2733" s="12" t="s">
        <v>2702</v>
      </c>
      <c r="B2733" t="s">
        <v>2690</v>
      </c>
      <c r="C2733" s="45" t="str">
        <f>INDEX('Bảng Giá'!$L$2:$L$64,MATCH(TRIM('References data'!B2733),'Bảng Giá'!$K$2:$K$64,0))</f>
        <v>Vùng 1</v>
      </c>
      <c r="D2733" s="43" t="s">
        <v>2993</v>
      </c>
      <c r="E2733" t="s">
        <v>2639</v>
      </c>
      <c r="F2733" t="str">
        <f>INDEX('Bảng Giá'!$L$2:$L$64,MATCH(TRIM('References data'!E2733),'Bảng Giá'!$K$2:$K$64,0))</f>
        <v>Hà Nội</v>
      </c>
      <c r="G2733" t="str">
        <f t="shared" si="42"/>
        <v>Vùng 1-Hà Nội</v>
      </c>
      <c r="H2733" t="str">
        <f>INDEX('Bảng Giá'!$N$2:$N$46,MATCH('References data'!G2733,'Bảng Giá'!$Q$2:$Q$46,0))</f>
        <v>Liên Vùng</v>
      </c>
    </row>
    <row r="2734" spans="1:8" x14ac:dyDescent="0.25">
      <c r="A2734" s="12" t="s">
        <v>2782</v>
      </c>
      <c r="B2734" t="s">
        <v>2648</v>
      </c>
      <c r="C2734" s="45" t="str">
        <f>INDEX('Bảng Giá'!$L$2:$L$64,MATCH(TRIM('References data'!B2734),'Bảng Giá'!$K$2:$K$64,0))</f>
        <v>Hồ Chí Minh</v>
      </c>
      <c r="D2734" s="43" t="s">
        <v>2654</v>
      </c>
      <c r="E2734" t="s">
        <v>2639</v>
      </c>
      <c r="F2734" t="str">
        <f>INDEX('Bảng Giá'!$L$2:$L$64,MATCH(TRIM('References data'!E2734),'Bảng Giá'!$K$2:$K$64,0))</f>
        <v>Hà Nội</v>
      </c>
      <c r="G2734" t="str">
        <f t="shared" si="42"/>
        <v>Hồ Chí Minh-Hà Nội</v>
      </c>
      <c r="H2734" t="str">
        <f>INDEX('Bảng Giá'!$N$2:$N$46,MATCH('References data'!G2734,'Bảng Giá'!$Q$2:$Q$46,0))</f>
        <v>Liên Vùng đặc biệt</v>
      </c>
    </row>
    <row r="2735" spans="1:8" x14ac:dyDescent="0.25">
      <c r="A2735" s="12" t="s">
        <v>3126</v>
      </c>
      <c r="B2735" t="s">
        <v>3070</v>
      </c>
      <c r="C2735" s="45" t="str">
        <f>INDEX('Bảng Giá'!$L$2:$L$64,MATCH(TRIM('References data'!B2735),'Bảng Giá'!$K$2:$K$64,0))</f>
        <v>Vùng 1</v>
      </c>
      <c r="D2735" s="43" t="s">
        <v>2753</v>
      </c>
      <c r="E2735" t="s">
        <v>2639</v>
      </c>
      <c r="F2735" t="str">
        <f>INDEX('Bảng Giá'!$L$2:$L$64,MATCH(TRIM('References data'!E2735),'Bảng Giá'!$K$2:$K$64,0))</f>
        <v>Hà Nội</v>
      </c>
      <c r="G2735" t="str">
        <f t="shared" si="42"/>
        <v>Vùng 1-Hà Nội</v>
      </c>
      <c r="H2735" t="str">
        <f>INDEX('Bảng Giá'!$N$2:$N$46,MATCH('References data'!G2735,'Bảng Giá'!$Q$2:$Q$46,0))</f>
        <v>Liên Vùng</v>
      </c>
    </row>
    <row r="2736" spans="1:8" x14ac:dyDescent="0.25">
      <c r="A2736" s="12" t="s">
        <v>2700</v>
      </c>
      <c r="B2736" t="s">
        <v>2639</v>
      </c>
      <c r="C2736" s="45" t="str">
        <f>INDEX('Bảng Giá'!$L$2:$L$64,MATCH(TRIM('References data'!B2736),'Bảng Giá'!$K$2:$K$64,0))</f>
        <v>Hà Nội</v>
      </c>
      <c r="D2736" s="43" t="s">
        <v>2653</v>
      </c>
      <c r="E2736" t="s">
        <v>2648</v>
      </c>
      <c r="F2736" t="str">
        <f>INDEX('Bảng Giá'!$L$2:$L$64,MATCH(TRIM('References data'!E2736),'Bảng Giá'!$K$2:$K$64,0))</f>
        <v>Hồ Chí Minh</v>
      </c>
      <c r="G2736" t="str">
        <f t="shared" si="42"/>
        <v>Hà Nội-Hồ Chí Minh</v>
      </c>
      <c r="H2736" t="str">
        <f>INDEX('Bảng Giá'!$N$2:$N$46,MATCH('References data'!G2736,'Bảng Giá'!$Q$2:$Q$46,0))</f>
        <v>Liên Vùng đặc biệt</v>
      </c>
    </row>
    <row r="2737" spans="1:8" x14ac:dyDescent="0.25">
      <c r="A2737" s="12" t="s">
        <v>2772</v>
      </c>
      <c r="B2737" t="s">
        <v>2756</v>
      </c>
      <c r="C2737" s="45" t="str">
        <f>INDEX('Bảng Giá'!$L$2:$L$64,MATCH(TRIM('References data'!B2737),'Bảng Giá'!$K$2:$K$64,0))</f>
        <v>Đà Nẵng</v>
      </c>
      <c r="D2737" s="43" t="s">
        <v>2993</v>
      </c>
      <c r="E2737" t="s">
        <v>2639</v>
      </c>
      <c r="F2737" t="str">
        <f>INDEX('Bảng Giá'!$L$2:$L$64,MATCH(TRIM('References data'!E2737),'Bảng Giá'!$K$2:$K$64,0))</f>
        <v>Hà Nội</v>
      </c>
      <c r="G2737" t="str">
        <f t="shared" si="42"/>
        <v>Đà Nẵng-Hà Nội</v>
      </c>
      <c r="H2737" t="str">
        <f>INDEX('Bảng Giá'!$N$2:$N$46,MATCH('References data'!G2737,'Bảng Giá'!$Q$2:$Q$46,0))</f>
        <v>Liên Vùng đặc biệt</v>
      </c>
    </row>
    <row r="2738" spans="1:8" x14ac:dyDescent="0.25">
      <c r="A2738" s="12" t="s">
        <v>2868</v>
      </c>
      <c r="B2738" t="s">
        <v>2828</v>
      </c>
      <c r="C2738" s="45" t="str">
        <f>INDEX('Bảng Giá'!$L$2:$L$64,MATCH(TRIM('References data'!B2738),'Bảng Giá'!$K$2:$K$64,0))</f>
        <v>Vùng 3</v>
      </c>
      <c r="D2738" s="43" t="s">
        <v>2781</v>
      </c>
      <c r="E2738" t="s">
        <v>2648</v>
      </c>
      <c r="F2738" t="str">
        <f>INDEX('Bảng Giá'!$L$2:$L$64,MATCH(TRIM('References data'!E2738),'Bảng Giá'!$K$2:$K$64,0))</f>
        <v>Hồ Chí Minh</v>
      </c>
      <c r="G2738" t="str">
        <f t="shared" si="42"/>
        <v>Vùng 3-Hồ Chí Minh</v>
      </c>
      <c r="H2738" t="str">
        <f>INDEX('Bảng Giá'!$N$2:$N$46,MATCH('References data'!G2738,'Bảng Giá'!$Q$2:$Q$46,0))</f>
        <v>Liên Vùng</v>
      </c>
    </row>
    <row r="2739" spans="1:8" x14ac:dyDescent="0.25">
      <c r="A2739" s="12" t="s">
        <v>3113</v>
      </c>
      <c r="B2739" t="s">
        <v>2746</v>
      </c>
      <c r="C2739" s="45" t="str">
        <f>INDEX('Bảng Giá'!$L$2:$L$64,MATCH(TRIM('References data'!B2739),'Bảng Giá'!$K$2:$K$64,0))</f>
        <v>Vùng 2</v>
      </c>
      <c r="D2739" s="43" t="s">
        <v>2993</v>
      </c>
      <c r="E2739" t="s">
        <v>2639</v>
      </c>
      <c r="F2739" t="str">
        <f>INDEX('Bảng Giá'!$L$2:$L$64,MATCH(TRIM('References data'!E2739),'Bảng Giá'!$K$2:$K$64,0))</f>
        <v>Hà Nội</v>
      </c>
      <c r="G2739" t="str">
        <f t="shared" si="42"/>
        <v>Vùng 2-Hà Nội</v>
      </c>
      <c r="H2739" t="str">
        <f>INDEX('Bảng Giá'!$N$2:$N$46,MATCH('References data'!G2739,'Bảng Giá'!$Q$2:$Q$46,0))</f>
        <v>Liên Vùng</v>
      </c>
    </row>
    <row r="2740" spans="1:8" x14ac:dyDescent="0.25">
      <c r="A2740" s="12" t="s">
        <v>2745</v>
      </c>
      <c r="B2740" t="s">
        <v>2746</v>
      </c>
      <c r="C2740" s="45" t="str">
        <f>INDEX('Bảng Giá'!$L$2:$L$64,MATCH(TRIM('References data'!B2740),'Bảng Giá'!$K$2:$K$64,0))</f>
        <v>Vùng 2</v>
      </c>
      <c r="D2740" s="43" t="s">
        <v>2993</v>
      </c>
      <c r="E2740" t="s">
        <v>2639</v>
      </c>
      <c r="F2740" t="str">
        <f>INDEX('Bảng Giá'!$L$2:$L$64,MATCH(TRIM('References data'!E2740),'Bảng Giá'!$K$2:$K$64,0))</f>
        <v>Hà Nội</v>
      </c>
      <c r="G2740" t="str">
        <f t="shared" si="42"/>
        <v>Vùng 2-Hà Nội</v>
      </c>
      <c r="H2740" t="str">
        <f>INDEX('Bảng Giá'!$N$2:$N$46,MATCH('References data'!G2740,'Bảng Giá'!$Q$2:$Q$46,0))</f>
        <v>Liên Vùng</v>
      </c>
    </row>
    <row r="2741" spans="1:8" x14ac:dyDescent="0.25">
      <c r="A2741" s="12" t="s">
        <v>2702</v>
      </c>
      <c r="B2741" t="s">
        <v>2690</v>
      </c>
      <c r="C2741" s="45" t="str">
        <f>INDEX('Bảng Giá'!$L$2:$L$64,MATCH(TRIM('References data'!B2741),'Bảng Giá'!$K$2:$K$64,0))</f>
        <v>Vùng 1</v>
      </c>
      <c r="D2741" s="43" t="s">
        <v>2763</v>
      </c>
      <c r="E2741" t="s">
        <v>2764</v>
      </c>
      <c r="F2741" t="str">
        <f>INDEX('Bảng Giá'!$L$2:$L$64,MATCH(TRIM('References data'!E2741),'Bảng Giá'!$K$2:$K$64,0))</f>
        <v>Vùng 3</v>
      </c>
      <c r="G2741" t="str">
        <f t="shared" si="42"/>
        <v>Vùng 1-Vùng 3</v>
      </c>
      <c r="H2741" t="str">
        <f>INDEX('Bảng Giá'!$N$2:$N$46,MATCH('References data'!G2741,'Bảng Giá'!$Q$2:$Q$46,0))</f>
        <v>Liên Vùng Tỉnh</v>
      </c>
    </row>
    <row r="2742" spans="1:8" x14ac:dyDescent="0.25">
      <c r="A2742" s="12" t="s">
        <v>2745</v>
      </c>
      <c r="B2742" t="s">
        <v>2746</v>
      </c>
      <c r="C2742" s="45" t="str">
        <f>INDEX('Bảng Giá'!$L$2:$L$64,MATCH(TRIM('References data'!B2742),'Bảng Giá'!$K$2:$K$64,0))</f>
        <v>Vùng 2</v>
      </c>
      <c r="D2742" s="43" t="s">
        <v>2993</v>
      </c>
      <c r="E2742" t="s">
        <v>2639</v>
      </c>
      <c r="F2742" t="str">
        <f>INDEX('Bảng Giá'!$L$2:$L$64,MATCH(TRIM('References data'!E2742),'Bảng Giá'!$K$2:$K$64,0))</f>
        <v>Hà Nội</v>
      </c>
      <c r="G2742" t="str">
        <f t="shared" si="42"/>
        <v>Vùng 2-Hà Nội</v>
      </c>
      <c r="H2742" t="str">
        <f>INDEX('Bảng Giá'!$N$2:$N$46,MATCH('References data'!G2742,'Bảng Giá'!$Q$2:$Q$46,0))</f>
        <v>Liên Vùng</v>
      </c>
    </row>
    <row r="2743" spans="1:8" x14ac:dyDescent="0.25">
      <c r="A2743" s="12" t="s">
        <v>3038</v>
      </c>
      <c r="B2743" t="s">
        <v>2675</v>
      </c>
      <c r="C2743" s="45" t="str">
        <f>INDEX('Bảng Giá'!$L$2:$L$64,MATCH(TRIM('References data'!B2743),'Bảng Giá'!$K$2:$K$64,0))</f>
        <v>Vùng 1</v>
      </c>
      <c r="D2743" s="43" t="s">
        <v>2763</v>
      </c>
      <c r="E2743" t="s">
        <v>2764</v>
      </c>
      <c r="F2743" t="str">
        <f>INDEX('Bảng Giá'!$L$2:$L$64,MATCH(TRIM('References data'!E2743),'Bảng Giá'!$K$2:$K$64,0))</f>
        <v>Vùng 3</v>
      </c>
      <c r="G2743" t="str">
        <f t="shared" si="42"/>
        <v>Vùng 1-Vùng 3</v>
      </c>
      <c r="H2743" t="str">
        <f>INDEX('Bảng Giá'!$N$2:$N$46,MATCH('References data'!G2743,'Bảng Giá'!$Q$2:$Q$46,0))</f>
        <v>Liên Vùng Tỉnh</v>
      </c>
    </row>
    <row r="2744" spans="1:8" x14ac:dyDescent="0.25">
      <c r="A2744" s="12" t="s">
        <v>2688</v>
      </c>
      <c r="B2744" t="s">
        <v>2639</v>
      </c>
      <c r="C2744" s="45" t="str">
        <f>INDEX('Bảng Giá'!$L$2:$L$64,MATCH(TRIM('References data'!B2744),'Bảng Giá'!$K$2:$K$64,0))</f>
        <v>Hà Nội</v>
      </c>
      <c r="D2744" s="43" t="s">
        <v>2779</v>
      </c>
      <c r="E2744" t="s">
        <v>2648</v>
      </c>
      <c r="F2744" t="str">
        <f>INDEX('Bảng Giá'!$L$2:$L$64,MATCH(TRIM('References data'!E2744),'Bảng Giá'!$K$2:$K$64,0))</f>
        <v>Hồ Chí Minh</v>
      </c>
      <c r="G2744" t="str">
        <f t="shared" si="42"/>
        <v>Hà Nội-Hồ Chí Minh</v>
      </c>
      <c r="H2744" t="str">
        <f>INDEX('Bảng Giá'!$N$2:$N$46,MATCH('References data'!G2744,'Bảng Giá'!$Q$2:$Q$46,0))</f>
        <v>Liên Vùng đặc biệt</v>
      </c>
    </row>
    <row r="2745" spans="1:8" x14ac:dyDescent="0.25">
      <c r="A2745" s="12" t="s">
        <v>3040</v>
      </c>
      <c r="B2745" t="s">
        <v>2690</v>
      </c>
      <c r="C2745" s="45" t="str">
        <f>INDEX('Bảng Giá'!$L$2:$L$64,MATCH(TRIM('References data'!B2745),'Bảng Giá'!$K$2:$K$64,0))</f>
        <v>Vùng 1</v>
      </c>
      <c r="D2745" s="43" t="s">
        <v>2769</v>
      </c>
      <c r="E2745" t="s">
        <v>2663</v>
      </c>
      <c r="F2745" t="str">
        <f>INDEX('Bảng Giá'!$L$2:$L$64,MATCH(TRIM('References data'!E2745),'Bảng Giá'!$K$2:$K$64,0))</f>
        <v>Vùng 3</v>
      </c>
      <c r="G2745" t="str">
        <f t="shared" si="42"/>
        <v>Vùng 1-Vùng 3</v>
      </c>
      <c r="H2745" t="str">
        <f>INDEX('Bảng Giá'!$N$2:$N$46,MATCH('References data'!G2745,'Bảng Giá'!$Q$2:$Q$46,0))</f>
        <v>Liên Vùng Tỉnh</v>
      </c>
    </row>
    <row r="2746" spans="1:8" x14ac:dyDescent="0.25">
      <c r="A2746" s="12" t="s">
        <v>2772</v>
      </c>
      <c r="B2746" t="s">
        <v>2756</v>
      </c>
      <c r="C2746" s="45" t="str">
        <f>INDEX('Bảng Giá'!$L$2:$L$64,MATCH(TRIM('References data'!B2746),'Bảng Giá'!$K$2:$K$64,0))</f>
        <v>Đà Nẵng</v>
      </c>
      <c r="D2746" s="43" t="s">
        <v>2852</v>
      </c>
      <c r="E2746" t="s">
        <v>2735</v>
      </c>
      <c r="F2746" t="str">
        <f>INDEX('Bảng Giá'!$L$2:$L$64,MATCH(TRIM('References data'!E2746),'Bảng Giá'!$K$2:$K$64,0))</f>
        <v>Vùng 3</v>
      </c>
      <c r="G2746" t="str">
        <f t="shared" si="42"/>
        <v>Đà Nẵng-Vùng 3</v>
      </c>
      <c r="H2746" t="str">
        <f>INDEX('Bảng Giá'!$N$2:$N$46,MATCH('References data'!G2746,'Bảng Giá'!$Q$2:$Q$46,0))</f>
        <v>Liên Vùng</v>
      </c>
    </row>
    <row r="2747" spans="1:8" x14ac:dyDescent="0.25">
      <c r="A2747" s="12" t="s">
        <v>3014</v>
      </c>
      <c r="B2747" t="s">
        <v>2648</v>
      </c>
      <c r="C2747" s="45" t="str">
        <f>INDEX('Bảng Giá'!$L$2:$L$64,MATCH(TRIM('References data'!B2747),'Bảng Giá'!$K$2:$K$64,0))</f>
        <v>Hồ Chí Minh</v>
      </c>
      <c r="D2747" s="43" t="s">
        <v>2996</v>
      </c>
      <c r="E2747" t="s">
        <v>2639</v>
      </c>
      <c r="F2747" t="str">
        <f>INDEX('Bảng Giá'!$L$2:$L$64,MATCH(TRIM('References data'!E2747),'Bảng Giá'!$K$2:$K$64,0))</f>
        <v>Hà Nội</v>
      </c>
      <c r="G2747" t="str">
        <f t="shared" si="42"/>
        <v>Hồ Chí Minh-Hà Nội</v>
      </c>
      <c r="H2747" t="str">
        <f>INDEX('Bảng Giá'!$N$2:$N$46,MATCH('References data'!G2747,'Bảng Giá'!$Q$2:$Q$46,0))</f>
        <v>Liên Vùng đặc biệt</v>
      </c>
    </row>
    <row r="2748" spans="1:8" x14ac:dyDescent="0.25">
      <c r="A2748" s="12" t="s">
        <v>3047</v>
      </c>
      <c r="B2748" t="s">
        <v>2945</v>
      </c>
      <c r="C2748" s="45" t="str">
        <f>INDEX('Bảng Giá'!$L$2:$L$64,MATCH(TRIM('References data'!B2748),'Bảng Giá'!$K$2:$K$64,0))</f>
        <v>Vùng 1</v>
      </c>
      <c r="D2748" s="43" t="s">
        <v>2838</v>
      </c>
      <c r="E2748" t="s">
        <v>2764</v>
      </c>
      <c r="F2748" t="str">
        <f>INDEX('Bảng Giá'!$L$2:$L$64,MATCH(TRIM('References data'!E2748),'Bảng Giá'!$K$2:$K$64,0))</f>
        <v>Vùng 3</v>
      </c>
      <c r="G2748" t="str">
        <f t="shared" si="42"/>
        <v>Vùng 1-Vùng 3</v>
      </c>
      <c r="H2748" t="str">
        <f>INDEX('Bảng Giá'!$N$2:$N$46,MATCH('References data'!G2748,'Bảng Giá'!$Q$2:$Q$46,0))</f>
        <v>Liên Vùng Tỉnh</v>
      </c>
    </row>
    <row r="2749" spans="1:8" x14ac:dyDescent="0.25">
      <c r="A2749" s="12" t="s">
        <v>2645</v>
      </c>
      <c r="B2749" t="s">
        <v>2639</v>
      </c>
      <c r="C2749" s="45" t="str">
        <f>INDEX('Bảng Giá'!$L$2:$L$64,MATCH(TRIM('References data'!B2749),'Bảng Giá'!$K$2:$K$64,0))</f>
        <v>Hà Nội</v>
      </c>
      <c r="D2749" s="43" t="s">
        <v>2672</v>
      </c>
      <c r="E2749" t="s">
        <v>2648</v>
      </c>
      <c r="F2749" t="str">
        <f>INDEX('Bảng Giá'!$L$2:$L$64,MATCH(TRIM('References data'!E2749),'Bảng Giá'!$K$2:$K$64,0))</f>
        <v>Hồ Chí Minh</v>
      </c>
      <c r="G2749" t="str">
        <f t="shared" si="42"/>
        <v>Hà Nội-Hồ Chí Minh</v>
      </c>
      <c r="H2749" t="str">
        <f>INDEX('Bảng Giá'!$N$2:$N$46,MATCH('References data'!G2749,'Bảng Giá'!$Q$2:$Q$46,0))</f>
        <v>Liên Vùng đặc biệt</v>
      </c>
    </row>
    <row r="2750" spans="1:8" x14ac:dyDescent="0.25">
      <c r="A2750" s="12" t="s">
        <v>2829</v>
      </c>
      <c r="B2750" t="s">
        <v>2699</v>
      </c>
      <c r="C2750" s="45" t="str">
        <f>INDEX('Bảng Giá'!$L$2:$L$64,MATCH(TRIM('References data'!B2750),'Bảng Giá'!$K$2:$K$64,0))</f>
        <v>Vùng 3</v>
      </c>
      <c r="D2750" s="43" t="s">
        <v>2653</v>
      </c>
      <c r="E2750" t="s">
        <v>2648</v>
      </c>
      <c r="F2750" t="str">
        <f>INDEX('Bảng Giá'!$L$2:$L$64,MATCH(TRIM('References data'!E2750),'Bảng Giá'!$K$2:$K$64,0))</f>
        <v>Hồ Chí Minh</v>
      </c>
      <c r="G2750" t="str">
        <f t="shared" si="42"/>
        <v>Vùng 3-Hồ Chí Minh</v>
      </c>
      <c r="H2750" t="str">
        <f>INDEX('Bảng Giá'!$N$2:$N$46,MATCH('References data'!G2750,'Bảng Giá'!$Q$2:$Q$46,0))</f>
        <v>Liên Vùng</v>
      </c>
    </row>
    <row r="2751" spans="1:8" x14ac:dyDescent="0.25">
      <c r="A2751" s="12" t="s">
        <v>3068</v>
      </c>
      <c r="B2751" t="s">
        <v>2748</v>
      </c>
      <c r="C2751" s="45" t="str">
        <f>INDEX('Bảng Giá'!$L$2:$L$64,MATCH(TRIM('References data'!B2751),'Bảng Giá'!$K$2:$K$64,0))</f>
        <v>Vùng 1</v>
      </c>
      <c r="D2751" s="43" t="s">
        <v>2909</v>
      </c>
      <c r="E2751" t="s">
        <v>2823</v>
      </c>
      <c r="F2751" t="str">
        <f>INDEX('Bảng Giá'!$L$2:$L$64,MATCH(TRIM('References data'!E2751),'Bảng Giá'!$K$2:$K$64,0))</f>
        <v>Vùng 3</v>
      </c>
      <c r="G2751" t="str">
        <f t="shared" si="42"/>
        <v>Vùng 1-Vùng 3</v>
      </c>
      <c r="H2751" t="str">
        <f>INDEX('Bảng Giá'!$N$2:$N$46,MATCH('References data'!G2751,'Bảng Giá'!$Q$2:$Q$46,0))</f>
        <v>Liên Vùng Tỉnh</v>
      </c>
    </row>
    <row r="2752" spans="1:8" x14ac:dyDescent="0.25">
      <c r="A2752" s="12" t="s">
        <v>3127</v>
      </c>
      <c r="B2752" t="s">
        <v>2708</v>
      </c>
      <c r="C2752" s="45" t="str">
        <f>INDEX('Bảng Giá'!$L$2:$L$64,MATCH(TRIM('References data'!B2752),'Bảng Giá'!$K$2:$K$64,0))</f>
        <v>Vùng 1</v>
      </c>
      <c r="D2752" s="43" t="s">
        <v>2654</v>
      </c>
      <c r="E2752" t="s">
        <v>2639</v>
      </c>
      <c r="F2752" t="str">
        <f>INDEX('Bảng Giá'!$L$2:$L$64,MATCH(TRIM('References data'!E2752),'Bảng Giá'!$K$2:$K$64,0))</f>
        <v>Hà Nội</v>
      </c>
      <c r="G2752" t="str">
        <f t="shared" si="42"/>
        <v>Vùng 1-Hà Nội</v>
      </c>
      <c r="H2752" t="str">
        <f>INDEX('Bảng Giá'!$N$2:$N$46,MATCH('References data'!G2752,'Bảng Giá'!$Q$2:$Q$46,0))</f>
        <v>Liên Vùng</v>
      </c>
    </row>
    <row r="2753" spans="1:8" x14ac:dyDescent="0.25">
      <c r="A2753" s="12" t="s">
        <v>2722</v>
      </c>
      <c r="B2753" t="s">
        <v>2648</v>
      </c>
      <c r="C2753" s="45" t="str">
        <f>INDEX('Bảng Giá'!$L$2:$L$64,MATCH(TRIM('References data'!B2753),'Bảng Giá'!$K$2:$K$64,0))</f>
        <v>Hồ Chí Minh</v>
      </c>
      <c r="D2753" s="43" t="s">
        <v>3003</v>
      </c>
      <c r="E2753" t="s">
        <v>2639</v>
      </c>
      <c r="F2753" t="str">
        <f>INDEX('Bảng Giá'!$L$2:$L$64,MATCH(TRIM('References data'!E2753),'Bảng Giá'!$K$2:$K$64,0))</f>
        <v>Hà Nội</v>
      </c>
      <c r="G2753" t="str">
        <f t="shared" si="42"/>
        <v>Hồ Chí Minh-Hà Nội</v>
      </c>
      <c r="H2753" t="str">
        <f>INDEX('Bảng Giá'!$N$2:$N$46,MATCH('References data'!G2753,'Bảng Giá'!$Q$2:$Q$46,0))</f>
        <v>Liên Vùng đặc biệt</v>
      </c>
    </row>
    <row r="2754" spans="1:8" x14ac:dyDescent="0.25">
      <c r="A2754" s="12" t="s">
        <v>2899</v>
      </c>
      <c r="B2754" t="s">
        <v>2735</v>
      </c>
      <c r="C2754" s="45" t="str">
        <f>INDEX('Bảng Giá'!$L$2:$L$64,MATCH(TRIM('References data'!B2754),'Bảng Giá'!$K$2:$K$64,0))</f>
        <v>Vùng 3</v>
      </c>
      <c r="D2754" s="43" t="s">
        <v>2653</v>
      </c>
      <c r="E2754" t="s">
        <v>2648</v>
      </c>
      <c r="F2754" t="str">
        <f>INDEX('Bảng Giá'!$L$2:$L$64,MATCH(TRIM('References data'!E2754),'Bảng Giá'!$K$2:$K$64,0))</f>
        <v>Hồ Chí Minh</v>
      </c>
      <c r="G2754" t="str">
        <f t="shared" si="42"/>
        <v>Vùng 3-Hồ Chí Minh</v>
      </c>
      <c r="H2754" t="str">
        <f>INDEX('Bảng Giá'!$N$2:$N$46,MATCH('References data'!G2754,'Bảng Giá'!$Q$2:$Q$46,0))</f>
        <v>Liên Vùng</v>
      </c>
    </row>
    <row r="2755" spans="1:8" x14ac:dyDescent="0.25">
      <c r="A2755" s="12" t="s">
        <v>2670</v>
      </c>
      <c r="B2755" t="s">
        <v>2671</v>
      </c>
      <c r="C2755" s="45" t="str">
        <f>INDEX('Bảng Giá'!$L$2:$L$64,MATCH(TRIM('References data'!B2755),'Bảng Giá'!$K$2:$K$64,0))</f>
        <v>Vùng 2</v>
      </c>
      <c r="D2755" s="43" t="s">
        <v>2700</v>
      </c>
      <c r="E2755" t="s">
        <v>2639</v>
      </c>
      <c r="F2755" t="str">
        <f>INDEX('Bảng Giá'!$L$2:$L$64,MATCH(TRIM('References data'!E2755),'Bảng Giá'!$K$2:$K$64,0))</f>
        <v>Hà Nội</v>
      </c>
      <c r="G2755" t="str">
        <f t="shared" si="42"/>
        <v>Vùng 2-Hà Nội</v>
      </c>
      <c r="H2755" t="str">
        <f>INDEX('Bảng Giá'!$N$2:$N$46,MATCH('References data'!G2755,'Bảng Giá'!$Q$2:$Q$46,0))</f>
        <v>Liên Vùng</v>
      </c>
    </row>
    <row r="2756" spans="1:8" x14ac:dyDescent="0.25">
      <c r="A2756" s="12" t="s">
        <v>2646</v>
      </c>
      <c r="B2756" t="s">
        <v>2644</v>
      </c>
      <c r="C2756" s="45" t="str">
        <f>INDEX('Bảng Giá'!$L$2:$L$64,MATCH(TRIM('References data'!B2756),'Bảng Giá'!$K$2:$K$64,0))</f>
        <v>Vùng 1</v>
      </c>
      <c r="D2756" s="43" t="s">
        <v>2638</v>
      </c>
      <c r="E2756" t="s">
        <v>2639</v>
      </c>
      <c r="F2756" t="str">
        <f>INDEX('Bảng Giá'!$L$2:$L$64,MATCH(TRIM('References data'!E2756),'Bảng Giá'!$K$2:$K$64,0))</f>
        <v>Hà Nội</v>
      </c>
      <c r="G2756" t="str">
        <f t="shared" ref="G2756:G2819" si="43">C2756&amp;"-"&amp;F2756</f>
        <v>Vùng 1-Hà Nội</v>
      </c>
      <c r="H2756" t="str">
        <f>INDEX('Bảng Giá'!$N$2:$N$46,MATCH('References data'!G2756,'Bảng Giá'!$Q$2:$Q$46,0))</f>
        <v>Liên Vùng</v>
      </c>
    </row>
    <row r="2757" spans="1:8" x14ac:dyDescent="0.25">
      <c r="A2757" s="12" t="s">
        <v>3128</v>
      </c>
      <c r="B2757" t="s">
        <v>2872</v>
      </c>
      <c r="C2757" s="45" t="str">
        <f>INDEX('Bảng Giá'!$L$2:$L$64,MATCH(TRIM('References data'!B2757),'Bảng Giá'!$K$2:$K$64,0))</f>
        <v>Vùng 3</v>
      </c>
      <c r="D2757" s="43" t="s">
        <v>2776</v>
      </c>
      <c r="E2757" t="s">
        <v>2648</v>
      </c>
      <c r="F2757" t="str">
        <f>INDEX('Bảng Giá'!$L$2:$L$64,MATCH(TRIM('References data'!E2757),'Bảng Giá'!$K$2:$K$64,0))</f>
        <v>Hồ Chí Minh</v>
      </c>
      <c r="G2757" t="str">
        <f t="shared" si="43"/>
        <v>Vùng 3-Hồ Chí Minh</v>
      </c>
      <c r="H2757" t="str">
        <f>INDEX('Bảng Giá'!$N$2:$N$46,MATCH('References data'!G2757,'Bảng Giá'!$Q$2:$Q$46,0))</f>
        <v>Liên Vùng</v>
      </c>
    </row>
    <row r="2758" spans="1:8" x14ac:dyDescent="0.25">
      <c r="A2758" s="12" t="s">
        <v>3020</v>
      </c>
      <c r="B2758" t="s">
        <v>2648</v>
      </c>
      <c r="C2758" s="45" t="str">
        <f>INDEX('Bảng Giá'!$L$2:$L$64,MATCH(TRIM('References data'!B2758),'Bảng Giá'!$K$2:$K$64,0))</f>
        <v>Hồ Chí Minh</v>
      </c>
      <c r="D2758" s="43" t="s">
        <v>2654</v>
      </c>
      <c r="E2758" t="s">
        <v>2639</v>
      </c>
      <c r="F2758" t="str">
        <f>INDEX('Bảng Giá'!$L$2:$L$64,MATCH(TRIM('References data'!E2758),'Bảng Giá'!$K$2:$K$64,0))</f>
        <v>Hà Nội</v>
      </c>
      <c r="G2758" t="str">
        <f t="shared" si="43"/>
        <v>Hồ Chí Minh-Hà Nội</v>
      </c>
      <c r="H2758" t="str">
        <f>INDEX('Bảng Giá'!$N$2:$N$46,MATCH('References data'!G2758,'Bảng Giá'!$Q$2:$Q$46,0))</f>
        <v>Liên Vùng đặc biệt</v>
      </c>
    </row>
    <row r="2759" spans="1:8" x14ac:dyDescent="0.25">
      <c r="A2759" s="12" t="s">
        <v>2645</v>
      </c>
      <c r="B2759" t="s">
        <v>2639</v>
      </c>
      <c r="C2759" s="45" t="str">
        <f>INDEX('Bảng Giá'!$L$2:$L$64,MATCH(TRIM('References data'!B2759),'Bảng Giá'!$K$2:$K$64,0))</f>
        <v>Hà Nội</v>
      </c>
      <c r="D2759" s="43" t="s">
        <v>2779</v>
      </c>
      <c r="E2759" t="s">
        <v>2648</v>
      </c>
      <c r="F2759" t="str">
        <f>INDEX('Bảng Giá'!$L$2:$L$64,MATCH(TRIM('References data'!E2759),'Bảng Giá'!$K$2:$K$64,0))</f>
        <v>Hồ Chí Minh</v>
      </c>
      <c r="G2759" t="str">
        <f t="shared" si="43"/>
        <v>Hà Nội-Hồ Chí Minh</v>
      </c>
      <c r="H2759" t="str">
        <f>INDEX('Bảng Giá'!$N$2:$N$46,MATCH('References data'!G2759,'Bảng Giá'!$Q$2:$Q$46,0))</f>
        <v>Liên Vùng đặc biệt</v>
      </c>
    </row>
    <row r="2760" spans="1:8" x14ac:dyDescent="0.25">
      <c r="A2760" s="12" t="s">
        <v>2741</v>
      </c>
      <c r="B2760" t="s">
        <v>2669</v>
      </c>
      <c r="C2760" s="45" t="str">
        <f>INDEX('Bảng Giá'!$L$2:$L$64,MATCH(TRIM('References data'!B2760),'Bảng Giá'!$K$2:$K$64,0))</f>
        <v>Vùng 2</v>
      </c>
      <c r="D2760" s="43" t="s">
        <v>2645</v>
      </c>
      <c r="E2760" t="s">
        <v>2639</v>
      </c>
      <c r="F2760" t="str">
        <f>INDEX('Bảng Giá'!$L$2:$L$64,MATCH(TRIM('References data'!E2760),'Bảng Giá'!$K$2:$K$64,0))</f>
        <v>Hà Nội</v>
      </c>
      <c r="G2760" t="str">
        <f t="shared" si="43"/>
        <v>Vùng 2-Hà Nội</v>
      </c>
      <c r="H2760" t="str">
        <f>INDEX('Bảng Giá'!$N$2:$N$46,MATCH('References data'!G2760,'Bảng Giá'!$Q$2:$Q$46,0))</f>
        <v>Liên Vùng</v>
      </c>
    </row>
    <row r="2761" spans="1:8" x14ac:dyDescent="0.25">
      <c r="A2761" s="12" t="s">
        <v>2776</v>
      </c>
      <c r="B2761" t="s">
        <v>2648</v>
      </c>
      <c r="C2761" s="45" t="str">
        <f>INDEX('Bảng Giá'!$L$2:$L$64,MATCH(TRIM('References data'!B2761),'Bảng Giá'!$K$2:$K$64,0))</f>
        <v>Hồ Chí Minh</v>
      </c>
      <c r="D2761" s="43" t="s">
        <v>2706</v>
      </c>
      <c r="E2761" t="s">
        <v>2639</v>
      </c>
      <c r="F2761" t="str">
        <f>INDEX('Bảng Giá'!$L$2:$L$64,MATCH(TRIM('References data'!E2761),'Bảng Giá'!$K$2:$K$64,0))</f>
        <v>Hà Nội</v>
      </c>
      <c r="G2761" t="str">
        <f t="shared" si="43"/>
        <v>Hồ Chí Minh-Hà Nội</v>
      </c>
      <c r="H2761" t="str">
        <f>INDEX('Bảng Giá'!$N$2:$N$46,MATCH('References data'!G2761,'Bảng Giá'!$Q$2:$Q$46,0))</f>
        <v>Liên Vùng đặc biệt</v>
      </c>
    </row>
    <row r="2762" spans="1:8" x14ac:dyDescent="0.25">
      <c r="A2762" s="12" t="s">
        <v>3121</v>
      </c>
      <c r="B2762" t="s">
        <v>2699</v>
      </c>
      <c r="C2762" s="45" t="str">
        <f>INDEX('Bảng Giá'!$L$2:$L$64,MATCH(TRIM('References data'!B2762),'Bảng Giá'!$K$2:$K$64,0))</f>
        <v>Vùng 3</v>
      </c>
      <c r="D2762" s="43" t="s">
        <v>3016</v>
      </c>
      <c r="E2762" t="s">
        <v>2648</v>
      </c>
      <c r="F2762" t="str">
        <f>INDEX('Bảng Giá'!$L$2:$L$64,MATCH(TRIM('References data'!E2762),'Bảng Giá'!$K$2:$K$64,0))</f>
        <v>Hồ Chí Minh</v>
      </c>
      <c r="G2762" t="str">
        <f t="shared" si="43"/>
        <v>Vùng 3-Hồ Chí Minh</v>
      </c>
      <c r="H2762" t="str">
        <f>INDEX('Bảng Giá'!$N$2:$N$46,MATCH('References data'!G2762,'Bảng Giá'!$Q$2:$Q$46,0))</f>
        <v>Liên Vùng</v>
      </c>
    </row>
    <row r="2763" spans="1:8" x14ac:dyDescent="0.25">
      <c r="A2763" s="12" t="s">
        <v>2747</v>
      </c>
      <c r="B2763" t="s">
        <v>2748</v>
      </c>
      <c r="C2763" s="45" t="str">
        <f>INDEX('Bảng Giá'!$L$2:$L$64,MATCH(TRIM('References data'!B2763),'Bảng Giá'!$K$2:$K$64,0))</f>
        <v>Vùng 1</v>
      </c>
      <c r="D2763" s="43" t="s">
        <v>2654</v>
      </c>
      <c r="E2763" t="s">
        <v>2639</v>
      </c>
      <c r="F2763" t="str">
        <f>INDEX('Bảng Giá'!$L$2:$L$64,MATCH(TRIM('References data'!E2763),'Bảng Giá'!$K$2:$K$64,0))</f>
        <v>Hà Nội</v>
      </c>
      <c r="G2763" t="str">
        <f t="shared" si="43"/>
        <v>Vùng 1-Hà Nội</v>
      </c>
      <c r="H2763" t="str">
        <f>INDEX('Bảng Giá'!$N$2:$N$46,MATCH('References data'!G2763,'Bảng Giá'!$Q$2:$Q$46,0))</f>
        <v>Liên Vùng</v>
      </c>
    </row>
    <row r="2764" spans="1:8" x14ac:dyDescent="0.25">
      <c r="A2764" s="12" t="s">
        <v>3016</v>
      </c>
      <c r="B2764" t="s">
        <v>2648</v>
      </c>
      <c r="C2764" s="45" t="str">
        <f>INDEX('Bảng Giá'!$L$2:$L$64,MATCH(TRIM('References data'!B2764),'Bảng Giá'!$K$2:$K$64,0))</f>
        <v>Hồ Chí Minh</v>
      </c>
      <c r="D2764" s="43" t="s">
        <v>2654</v>
      </c>
      <c r="E2764" t="s">
        <v>2639</v>
      </c>
      <c r="F2764" t="str">
        <f>INDEX('Bảng Giá'!$L$2:$L$64,MATCH(TRIM('References data'!E2764),'Bảng Giá'!$K$2:$K$64,0))</f>
        <v>Hà Nội</v>
      </c>
      <c r="G2764" t="str">
        <f t="shared" si="43"/>
        <v>Hồ Chí Minh-Hà Nội</v>
      </c>
      <c r="H2764" t="str">
        <f>INDEX('Bảng Giá'!$N$2:$N$46,MATCH('References data'!G2764,'Bảng Giá'!$Q$2:$Q$46,0))</f>
        <v>Liên Vùng đặc biệt</v>
      </c>
    </row>
    <row r="2765" spans="1:8" x14ac:dyDescent="0.25">
      <c r="A2765" s="12" t="s">
        <v>2679</v>
      </c>
      <c r="B2765" t="s">
        <v>2680</v>
      </c>
      <c r="C2765" s="45" t="str">
        <f>INDEX('Bảng Giá'!$L$2:$L$64,MATCH(TRIM('References data'!B2765),'Bảng Giá'!$K$2:$K$64,0))</f>
        <v>Vùng 1</v>
      </c>
      <c r="D2765" s="43" t="s">
        <v>2713</v>
      </c>
      <c r="E2765" t="s">
        <v>2714</v>
      </c>
      <c r="F2765" t="str">
        <f>INDEX('Bảng Giá'!$L$2:$L$64,MATCH(TRIM('References data'!E2765),'Bảng Giá'!$K$2:$K$64,0))</f>
        <v>Vùng 3</v>
      </c>
      <c r="G2765" t="str">
        <f t="shared" si="43"/>
        <v>Vùng 1-Vùng 3</v>
      </c>
      <c r="H2765" t="str">
        <f>INDEX('Bảng Giá'!$N$2:$N$46,MATCH('References data'!G2765,'Bảng Giá'!$Q$2:$Q$46,0))</f>
        <v>Liên Vùng Tỉnh</v>
      </c>
    </row>
    <row r="2766" spans="1:8" x14ac:dyDescent="0.25">
      <c r="A2766" s="12" t="s">
        <v>2749</v>
      </c>
      <c r="B2766" t="s">
        <v>2686</v>
      </c>
      <c r="C2766" s="45" t="str">
        <f>INDEX('Bảng Giá'!$L$2:$L$64,MATCH(TRIM('References data'!B2766),'Bảng Giá'!$K$2:$K$64,0))</f>
        <v>Vùng 1</v>
      </c>
      <c r="D2766" s="43" t="s">
        <v>2897</v>
      </c>
      <c r="E2766" t="s">
        <v>2828</v>
      </c>
      <c r="F2766" t="str">
        <f>INDEX('Bảng Giá'!$L$2:$L$64,MATCH(TRIM('References data'!E2766),'Bảng Giá'!$K$2:$K$64,0))</f>
        <v>Vùng 3</v>
      </c>
      <c r="G2766" t="str">
        <f t="shared" si="43"/>
        <v>Vùng 1-Vùng 3</v>
      </c>
      <c r="H2766" t="str">
        <f>INDEX('Bảng Giá'!$N$2:$N$46,MATCH('References data'!G2766,'Bảng Giá'!$Q$2:$Q$46,0))</f>
        <v>Liên Vùng Tỉnh</v>
      </c>
    </row>
    <row r="2767" spans="1:8" x14ac:dyDescent="0.25">
      <c r="A2767" s="12" t="s">
        <v>2697</v>
      </c>
      <c r="B2767" t="s">
        <v>2686</v>
      </c>
      <c r="C2767" s="45" t="str">
        <f>INDEX('Bảng Giá'!$L$2:$L$64,MATCH(TRIM('References data'!B2767),'Bảng Giá'!$K$2:$K$64,0))</f>
        <v>Vùng 1</v>
      </c>
      <c r="D2767" s="43" t="s">
        <v>2654</v>
      </c>
      <c r="E2767" t="s">
        <v>2639</v>
      </c>
      <c r="F2767" t="str">
        <f>INDEX('Bảng Giá'!$L$2:$L$64,MATCH(TRIM('References data'!E2767),'Bảng Giá'!$K$2:$K$64,0))</f>
        <v>Hà Nội</v>
      </c>
      <c r="G2767" t="str">
        <f t="shared" si="43"/>
        <v>Vùng 1-Hà Nội</v>
      </c>
      <c r="H2767" t="str">
        <f>INDEX('Bảng Giá'!$N$2:$N$46,MATCH('References data'!G2767,'Bảng Giá'!$Q$2:$Q$46,0))</f>
        <v>Liên Vùng</v>
      </c>
    </row>
    <row r="2768" spans="1:8" x14ac:dyDescent="0.25">
      <c r="A2768" s="12" t="s">
        <v>2640</v>
      </c>
      <c r="B2768" t="s">
        <v>2639</v>
      </c>
      <c r="C2768" s="45" t="str">
        <f>INDEX('Bảng Giá'!$L$2:$L$64,MATCH(TRIM('References data'!B2768),'Bảng Giá'!$K$2:$K$64,0))</f>
        <v>Hà Nội</v>
      </c>
      <c r="D2768" s="43" t="s">
        <v>2781</v>
      </c>
      <c r="E2768" t="s">
        <v>2648</v>
      </c>
      <c r="F2768" t="str">
        <f>INDEX('Bảng Giá'!$L$2:$L$64,MATCH(TRIM('References data'!E2768),'Bảng Giá'!$K$2:$K$64,0))</f>
        <v>Hồ Chí Minh</v>
      </c>
      <c r="G2768" t="str">
        <f t="shared" si="43"/>
        <v>Hà Nội-Hồ Chí Minh</v>
      </c>
      <c r="H2768" t="str">
        <f>INDEX('Bảng Giá'!$N$2:$N$46,MATCH('References data'!G2768,'Bảng Giá'!$Q$2:$Q$46,0))</f>
        <v>Liên Vùng đặc biệt</v>
      </c>
    </row>
    <row r="2769" spans="1:8" x14ac:dyDescent="0.25">
      <c r="A2769" s="12" t="s">
        <v>3129</v>
      </c>
      <c r="B2769" t="s">
        <v>2669</v>
      </c>
      <c r="C2769" s="45" t="str">
        <f>INDEX('Bảng Giá'!$L$2:$L$64,MATCH(TRIM('References data'!B2769),'Bảng Giá'!$K$2:$K$64,0))</f>
        <v>Vùng 2</v>
      </c>
      <c r="D2769" s="43" t="s">
        <v>2829</v>
      </c>
      <c r="E2769" t="s">
        <v>2699</v>
      </c>
      <c r="F2769" t="str">
        <f>INDEX('Bảng Giá'!$L$2:$L$64,MATCH(TRIM('References data'!E2769),'Bảng Giá'!$K$2:$K$64,0))</f>
        <v>Vùng 3</v>
      </c>
      <c r="G2769" t="str">
        <f t="shared" si="43"/>
        <v>Vùng 2-Vùng 3</v>
      </c>
      <c r="H2769" t="str">
        <f>INDEX('Bảng Giá'!$N$2:$N$46,MATCH('References data'!G2769,'Bảng Giá'!$Q$2:$Q$46,0))</f>
        <v>Liên Vùng Tỉnh</v>
      </c>
    </row>
    <row r="2770" spans="1:8" x14ac:dyDescent="0.25">
      <c r="A2770" s="12" t="s">
        <v>2666</v>
      </c>
      <c r="B2770" t="s">
        <v>2667</v>
      </c>
      <c r="C2770" s="45" t="str">
        <f>INDEX('Bảng Giá'!$L$2:$L$64,MATCH(TRIM('References data'!B2770),'Bảng Giá'!$K$2:$K$64,0))</f>
        <v>Vùng 1</v>
      </c>
      <c r="D2770" s="43" t="s">
        <v>2852</v>
      </c>
      <c r="E2770" t="s">
        <v>2735</v>
      </c>
      <c r="F2770" t="str">
        <f>INDEX('Bảng Giá'!$L$2:$L$64,MATCH(TRIM('References data'!E2770),'Bảng Giá'!$K$2:$K$64,0))</f>
        <v>Vùng 3</v>
      </c>
      <c r="G2770" t="str">
        <f t="shared" si="43"/>
        <v>Vùng 1-Vùng 3</v>
      </c>
      <c r="H2770" t="str">
        <f>INDEX('Bảng Giá'!$N$2:$N$46,MATCH('References data'!G2770,'Bảng Giá'!$Q$2:$Q$46,0))</f>
        <v>Liên Vùng Tỉnh</v>
      </c>
    </row>
    <row r="2771" spans="1:8" x14ac:dyDescent="0.25">
      <c r="A2771" s="12" t="s">
        <v>2641</v>
      </c>
      <c r="B2771" t="s">
        <v>2642</v>
      </c>
      <c r="C2771" s="45" t="str">
        <f>INDEX('Bảng Giá'!$L$2:$L$64,MATCH(TRIM('References data'!B2771),'Bảng Giá'!$K$2:$K$64,0))</f>
        <v>Vùng 1</v>
      </c>
      <c r="D2771" s="43" t="s">
        <v>2852</v>
      </c>
      <c r="E2771" t="s">
        <v>2735</v>
      </c>
      <c r="F2771" t="str">
        <f>INDEX('Bảng Giá'!$L$2:$L$64,MATCH(TRIM('References data'!E2771),'Bảng Giá'!$K$2:$K$64,0))</f>
        <v>Vùng 3</v>
      </c>
      <c r="G2771" t="str">
        <f t="shared" si="43"/>
        <v>Vùng 1-Vùng 3</v>
      </c>
      <c r="H2771" t="str">
        <f>INDEX('Bảng Giá'!$N$2:$N$46,MATCH('References data'!G2771,'Bảng Giá'!$Q$2:$Q$46,0))</f>
        <v>Liên Vùng Tỉnh</v>
      </c>
    </row>
    <row r="2772" spans="1:8" x14ac:dyDescent="0.25">
      <c r="A2772" s="12" t="s">
        <v>2978</v>
      </c>
      <c r="B2772" t="s">
        <v>2712</v>
      </c>
      <c r="C2772" s="45" t="str">
        <f>INDEX('Bảng Giá'!$L$2:$L$64,MATCH(TRIM('References data'!B2772),'Bảng Giá'!$K$2:$K$64,0))</f>
        <v>Vùng 1</v>
      </c>
      <c r="D2772" s="43" t="s">
        <v>2753</v>
      </c>
      <c r="E2772" t="s">
        <v>2639</v>
      </c>
      <c r="F2772" t="str">
        <f>INDEX('Bảng Giá'!$L$2:$L$64,MATCH(TRIM('References data'!E2772),'Bảng Giá'!$K$2:$K$64,0))</f>
        <v>Hà Nội</v>
      </c>
      <c r="G2772" t="str">
        <f t="shared" si="43"/>
        <v>Vùng 1-Hà Nội</v>
      </c>
      <c r="H2772" t="str">
        <f>INDEX('Bảng Giá'!$N$2:$N$46,MATCH('References data'!G2772,'Bảng Giá'!$Q$2:$Q$46,0))</f>
        <v>Liên Vùng</v>
      </c>
    </row>
    <row r="2773" spans="1:8" x14ac:dyDescent="0.25">
      <c r="A2773" s="12" t="s">
        <v>2730</v>
      </c>
      <c r="B2773" t="s">
        <v>2648</v>
      </c>
      <c r="C2773" s="45" t="str">
        <f>INDEX('Bảng Giá'!$L$2:$L$64,MATCH(TRIM('References data'!B2773),'Bảng Giá'!$K$2:$K$64,0))</f>
        <v>Hồ Chí Minh</v>
      </c>
      <c r="D2773" s="43" t="s">
        <v>2854</v>
      </c>
      <c r="E2773" t="s">
        <v>2694</v>
      </c>
      <c r="F2773" t="str">
        <f>INDEX('Bảng Giá'!$L$2:$L$64,MATCH(TRIM('References data'!E2773),'Bảng Giá'!$K$2:$K$64,0))</f>
        <v>Vùng 3</v>
      </c>
      <c r="G2773" t="str">
        <f t="shared" si="43"/>
        <v>Hồ Chí Minh-Vùng 3</v>
      </c>
      <c r="H2773" t="str">
        <f>INDEX('Bảng Giá'!$N$2:$N$46,MATCH('References data'!G2773,'Bảng Giá'!$Q$2:$Q$46,0))</f>
        <v>Liên Vùng</v>
      </c>
    </row>
    <row r="2774" spans="1:8" x14ac:dyDescent="0.25">
      <c r="A2774" s="12" t="s">
        <v>3074</v>
      </c>
      <c r="B2774" t="s">
        <v>2935</v>
      </c>
      <c r="C2774" s="45" t="str">
        <f>INDEX('Bảng Giá'!$L$2:$L$64,MATCH(TRIM('References data'!B2774),'Bảng Giá'!$K$2:$K$64,0))</f>
        <v>Vùng 1</v>
      </c>
      <c r="D2774" s="43" t="s">
        <v>2649</v>
      </c>
      <c r="E2774" t="s">
        <v>2639</v>
      </c>
      <c r="F2774" t="str">
        <f>INDEX('Bảng Giá'!$L$2:$L$64,MATCH(TRIM('References data'!E2774),'Bảng Giá'!$K$2:$K$64,0))</f>
        <v>Hà Nội</v>
      </c>
      <c r="G2774" t="str">
        <f t="shared" si="43"/>
        <v>Vùng 1-Hà Nội</v>
      </c>
      <c r="H2774" t="str">
        <f>INDEX('Bảng Giá'!$N$2:$N$46,MATCH('References data'!G2774,'Bảng Giá'!$Q$2:$Q$46,0))</f>
        <v>Liên Vùng</v>
      </c>
    </row>
    <row r="2775" spans="1:8" x14ac:dyDescent="0.25">
      <c r="A2775" s="12" t="s">
        <v>2776</v>
      </c>
      <c r="B2775" t="s">
        <v>2648</v>
      </c>
      <c r="C2775" s="45" t="str">
        <f>INDEX('Bảng Giá'!$L$2:$L$64,MATCH(TRIM('References data'!B2775),'Bảng Giá'!$K$2:$K$64,0))</f>
        <v>Hồ Chí Minh</v>
      </c>
      <c r="D2775" s="43" t="s">
        <v>2994</v>
      </c>
      <c r="E2775" t="s">
        <v>2639</v>
      </c>
      <c r="F2775" t="str">
        <f>INDEX('Bảng Giá'!$L$2:$L$64,MATCH(TRIM('References data'!E2775),'Bảng Giá'!$K$2:$K$64,0))</f>
        <v>Hà Nội</v>
      </c>
      <c r="G2775" t="str">
        <f t="shared" si="43"/>
        <v>Hồ Chí Minh-Hà Nội</v>
      </c>
      <c r="H2775" t="str">
        <f>INDEX('Bảng Giá'!$N$2:$N$46,MATCH('References data'!G2775,'Bảng Giá'!$Q$2:$Q$46,0))</f>
        <v>Liên Vùng đặc biệt</v>
      </c>
    </row>
    <row r="2776" spans="1:8" x14ac:dyDescent="0.25">
      <c r="A2776" s="12" t="s">
        <v>3122</v>
      </c>
      <c r="B2776" t="s">
        <v>2699</v>
      </c>
      <c r="C2776" s="45" t="str">
        <f>INDEX('Bảng Giá'!$L$2:$L$64,MATCH(TRIM('References data'!B2776),'Bảng Giá'!$K$2:$K$64,0))</f>
        <v>Vùng 3</v>
      </c>
      <c r="D2776" s="43" t="s">
        <v>2653</v>
      </c>
      <c r="E2776" t="s">
        <v>2648</v>
      </c>
      <c r="F2776" t="str">
        <f>INDEX('Bảng Giá'!$L$2:$L$64,MATCH(TRIM('References data'!E2776),'Bảng Giá'!$K$2:$K$64,0))</f>
        <v>Hồ Chí Minh</v>
      </c>
      <c r="G2776" t="str">
        <f t="shared" si="43"/>
        <v>Vùng 3-Hồ Chí Minh</v>
      </c>
      <c r="H2776" t="str">
        <f>INDEX('Bảng Giá'!$N$2:$N$46,MATCH('References data'!G2776,'Bảng Giá'!$Q$2:$Q$46,0))</f>
        <v>Liên Vùng</v>
      </c>
    </row>
    <row r="2777" spans="1:8" x14ac:dyDescent="0.25">
      <c r="A2777" s="12" t="s">
        <v>2830</v>
      </c>
      <c r="B2777" t="s">
        <v>2658</v>
      </c>
      <c r="C2777" s="45" t="str">
        <f>INDEX('Bảng Giá'!$L$2:$L$64,MATCH(TRIM('References data'!B2777),'Bảng Giá'!$K$2:$K$64,0))</f>
        <v>Vùng 3</v>
      </c>
      <c r="D2777" s="43" t="s">
        <v>3019</v>
      </c>
      <c r="E2777" t="s">
        <v>2648</v>
      </c>
      <c r="F2777" t="str">
        <f>INDEX('Bảng Giá'!$L$2:$L$64,MATCH(TRIM('References data'!E2777),'Bảng Giá'!$K$2:$K$64,0))</f>
        <v>Hồ Chí Minh</v>
      </c>
      <c r="G2777" t="str">
        <f t="shared" si="43"/>
        <v>Vùng 3-Hồ Chí Minh</v>
      </c>
      <c r="H2777" t="str">
        <f>INDEX('Bảng Giá'!$N$2:$N$46,MATCH('References data'!G2777,'Bảng Giá'!$Q$2:$Q$46,0))</f>
        <v>Liên Vùng</v>
      </c>
    </row>
    <row r="2778" spans="1:8" x14ac:dyDescent="0.25">
      <c r="A2778" s="12" t="s">
        <v>2730</v>
      </c>
      <c r="B2778" t="s">
        <v>2648</v>
      </c>
      <c r="C2778" s="45" t="str">
        <f>INDEX('Bảng Giá'!$L$2:$L$64,MATCH(TRIM('References data'!B2778),'Bảng Giá'!$K$2:$K$64,0))</f>
        <v>Hồ Chí Minh</v>
      </c>
      <c r="D2778" s="43" t="s">
        <v>2660</v>
      </c>
      <c r="E2778" t="s">
        <v>2661</v>
      </c>
      <c r="F2778" t="str">
        <f>INDEX('Bảng Giá'!$L$2:$L$64,MATCH(TRIM('References data'!E2778),'Bảng Giá'!$K$2:$K$64,0))</f>
        <v>Vùng 2</v>
      </c>
      <c r="G2778" t="str">
        <f t="shared" si="43"/>
        <v>Hồ Chí Minh-Vùng 2</v>
      </c>
      <c r="H2778" t="str">
        <f>INDEX('Bảng Giá'!$N$2:$N$46,MATCH('References data'!G2778,'Bảng Giá'!$Q$2:$Q$46,0))</f>
        <v>Liên Vùng</v>
      </c>
    </row>
    <row r="2779" spans="1:8" x14ac:dyDescent="0.25">
      <c r="A2779" s="12" t="s">
        <v>2931</v>
      </c>
      <c r="B2779" t="s">
        <v>2932</v>
      </c>
      <c r="C2779" s="45" t="str">
        <f>INDEX('Bảng Giá'!$L$2:$L$64,MATCH(TRIM('References data'!B2779),'Bảng Giá'!$K$2:$K$64,0))</f>
        <v>Vùng 1</v>
      </c>
      <c r="D2779" s="43" t="s">
        <v>2754</v>
      </c>
      <c r="E2779" t="s">
        <v>2639</v>
      </c>
      <c r="F2779" t="str">
        <f>INDEX('Bảng Giá'!$L$2:$L$64,MATCH(TRIM('References data'!E2779),'Bảng Giá'!$K$2:$K$64,0))</f>
        <v>Hà Nội</v>
      </c>
      <c r="G2779" t="str">
        <f t="shared" si="43"/>
        <v>Vùng 1-Hà Nội</v>
      </c>
      <c r="H2779" t="str">
        <f>INDEX('Bảng Giá'!$N$2:$N$46,MATCH('References data'!G2779,'Bảng Giá'!$Q$2:$Q$46,0))</f>
        <v>Liên Vùng</v>
      </c>
    </row>
    <row r="2780" spans="1:8" x14ac:dyDescent="0.25">
      <c r="A2780" s="12" t="s">
        <v>3014</v>
      </c>
      <c r="B2780" t="s">
        <v>2648</v>
      </c>
      <c r="C2780" s="45" t="str">
        <f>INDEX('Bảng Giá'!$L$2:$L$64,MATCH(TRIM('References data'!B2780),'Bảng Giá'!$K$2:$K$64,0))</f>
        <v>Hồ Chí Minh</v>
      </c>
      <c r="D2780" s="43" t="s">
        <v>2654</v>
      </c>
      <c r="E2780" t="s">
        <v>2639</v>
      </c>
      <c r="F2780" t="str">
        <f>INDEX('Bảng Giá'!$L$2:$L$64,MATCH(TRIM('References data'!E2780),'Bảng Giá'!$K$2:$K$64,0))</f>
        <v>Hà Nội</v>
      </c>
      <c r="G2780" t="str">
        <f t="shared" si="43"/>
        <v>Hồ Chí Minh-Hà Nội</v>
      </c>
      <c r="H2780" t="str">
        <f>INDEX('Bảng Giá'!$N$2:$N$46,MATCH('References data'!G2780,'Bảng Giá'!$Q$2:$Q$46,0))</f>
        <v>Liên Vùng đặc biệt</v>
      </c>
    </row>
    <row r="2781" spans="1:8" x14ac:dyDescent="0.25">
      <c r="A2781" s="12" t="s">
        <v>3098</v>
      </c>
      <c r="B2781" t="s">
        <v>2746</v>
      </c>
      <c r="C2781" s="45" t="str">
        <f>INDEX('Bảng Giá'!$L$2:$L$64,MATCH(TRIM('References data'!B2781),'Bảng Giá'!$K$2:$K$64,0))</f>
        <v>Vùng 2</v>
      </c>
      <c r="D2781" s="43" t="s">
        <v>2654</v>
      </c>
      <c r="E2781" t="s">
        <v>2639</v>
      </c>
      <c r="F2781" t="str">
        <f>INDEX('Bảng Giá'!$L$2:$L$64,MATCH(TRIM('References data'!E2781),'Bảng Giá'!$K$2:$K$64,0))</f>
        <v>Hà Nội</v>
      </c>
      <c r="G2781" t="str">
        <f t="shared" si="43"/>
        <v>Vùng 2-Hà Nội</v>
      </c>
      <c r="H2781" t="str">
        <f>INDEX('Bảng Giá'!$N$2:$N$46,MATCH('References data'!G2781,'Bảng Giá'!$Q$2:$Q$46,0))</f>
        <v>Liên Vùng</v>
      </c>
    </row>
    <row r="2782" spans="1:8" x14ac:dyDescent="0.25">
      <c r="A2782" s="12" t="s">
        <v>3129</v>
      </c>
      <c r="B2782" t="s">
        <v>2669</v>
      </c>
      <c r="C2782" s="45" t="str">
        <f>INDEX('Bảng Giá'!$L$2:$L$64,MATCH(TRIM('References data'!B2782),'Bảng Giá'!$K$2:$K$64,0))</f>
        <v>Vùng 2</v>
      </c>
      <c r="D2782" s="43" t="s">
        <v>2649</v>
      </c>
      <c r="E2782" t="s">
        <v>2639</v>
      </c>
      <c r="F2782" t="str">
        <f>INDEX('Bảng Giá'!$L$2:$L$64,MATCH(TRIM('References data'!E2782),'Bảng Giá'!$K$2:$K$64,0))</f>
        <v>Hà Nội</v>
      </c>
      <c r="G2782" t="str">
        <f t="shared" si="43"/>
        <v>Vùng 2-Hà Nội</v>
      </c>
      <c r="H2782" t="str">
        <f>INDEX('Bảng Giá'!$N$2:$N$46,MATCH('References data'!G2782,'Bảng Giá'!$Q$2:$Q$46,0))</f>
        <v>Liên Vùng</v>
      </c>
    </row>
    <row r="2783" spans="1:8" x14ac:dyDescent="0.25">
      <c r="A2783" s="12" t="s">
        <v>2902</v>
      </c>
      <c r="B2783" t="s">
        <v>2834</v>
      </c>
      <c r="C2783" s="45" t="str">
        <f>INDEX('Bảng Giá'!$L$2:$L$64,MATCH(TRIM('References data'!B2783),'Bảng Giá'!$K$2:$K$64,0))</f>
        <v>Vùng 3</v>
      </c>
      <c r="D2783" s="43" t="s">
        <v>3016</v>
      </c>
      <c r="E2783" t="s">
        <v>2648</v>
      </c>
      <c r="F2783" t="str">
        <f>INDEX('Bảng Giá'!$L$2:$L$64,MATCH(TRIM('References data'!E2783),'Bảng Giá'!$K$2:$K$64,0))</f>
        <v>Hồ Chí Minh</v>
      </c>
      <c r="G2783" t="str">
        <f t="shared" si="43"/>
        <v>Vùng 3-Hồ Chí Minh</v>
      </c>
      <c r="H2783" t="str">
        <f>INDEX('Bảng Giá'!$N$2:$N$46,MATCH('References data'!G2783,'Bảng Giá'!$Q$2:$Q$46,0))</f>
        <v>Liên Vùng</v>
      </c>
    </row>
    <row r="2784" spans="1:8" x14ac:dyDescent="0.25">
      <c r="A2784" s="12" t="s">
        <v>3091</v>
      </c>
      <c r="B2784" t="s">
        <v>2842</v>
      </c>
      <c r="C2784" s="45" t="str">
        <f>INDEX('Bảng Giá'!$L$2:$L$64,MATCH(TRIM('References data'!B2784),'Bảng Giá'!$K$2:$K$64,0))</f>
        <v>Vùng 3</v>
      </c>
      <c r="D2784" s="43" t="s">
        <v>2679</v>
      </c>
      <c r="E2784" t="s">
        <v>2680</v>
      </c>
      <c r="F2784" t="str">
        <f>INDEX('Bảng Giá'!$L$2:$L$64,MATCH(TRIM('References data'!E2784),'Bảng Giá'!$K$2:$K$64,0))</f>
        <v>Vùng 1</v>
      </c>
      <c r="G2784" t="str">
        <f t="shared" si="43"/>
        <v>Vùng 3-Vùng 1</v>
      </c>
      <c r="H2784" t="str">
        <f>INDEX('Bảng Giá'!$N$2:$N$46,MATCH('References data'!G2784,'Bảng Giá'!$Q$2:$Q$46,0))</f>
        <v>Liên Vùng Tỉnh</v>
      </c>
    </row>
    <row r="2785" spans="1:8" x14ac:dyDescent="0.25">
      <c r="A2785" s="12" t="s">
        <v>2745</v>
      </c>
      <c r="B2785" t="s">
        <v>2746</v>
      </c>
      <c r="C2785" s="45" t="str">
        <f>INDEX('Bảng Giá'!$L$2:$L$64,MATCH(TRIM('References data'!B2785),'Bảng Giá'!$K$2:$K$64,0))</f>
        <v>Vùng 2</v>
      </c>
      <c r="D2785" s="43" t="s">
        <v>2700</v>
      </c>
      <c r="E2785" t="s">
        <v>2639</v>
      </c>
      <c r="F2785" t="str">
        <f>INDEX('Bảng Giá'!$L$2:$L$64,MATCH(TRIM('References data'!E2785),'Bảng Giá'!$K$2:$K$64,0))</f>
        <v>Hà Nội</v>
      </c>
      <c r="G2785" t="str">
        <f t="shared" si="43"/>
        <v>Vùng 2-Hà Nội</v>
      </c>
      <c r="H2785" t="str">
        <f>INDEX('Bảng Giá'!$N$2:$N$46,MATCH('References data'!G2785,'Bảng Giá'!$Q$2:$Q$46,0))</f>
        <v>Liên Vùng</v>
      </c>
    </row>
    <row r="2786" spans="1:8" x14ac:dyDescent="0.25">
      <c r="A2786" s="12" t="s">
        <v>2929</v>
      </c>
      <c r="B2786" t="s">
        <v>2787</v>
      </c>
      <c r="C2786" s="45" t="str">
        <f>INDEX('Bảng Giá'!$L$2:$L$64,MATCH(TRIM('References data'!B2786),'Bảng Giá'!$K$2:$K$64,0))</f>
        <v>Vùng 1</v>
      </c>
      <c r="D2786" s="43" t="s">
        <v>2700</v>
      </c>
      <c r="E2786" t="s">
        <v>2639</v>
      </c>
      <c r="F2786" t="str">
        <f>INDEX('Bảng Giá'!$L$2:$L$64,MATCH(TRIM('References data'!E2786),'Bảng Giá'!$K$2:$K$64,0))</f>
        <v>Hà Nội</v>
      </c>
      <c r="G2786" t="str">
        <f t="shared" si="43"/>
        <v>Vùng 1-Hà Nội</v>
      </c>
      <c r="H2786" t="str">
        <f>INDEX('Bảng Giá'!$N$2:$N$46,MATCH('References data'!G2786,'Bảng Giá'!$Q$2:$Q$46,0))</f>
        <v>Liên Vùng</v>
      </c>
    </row>
    <row r="2787" spans="1:8" x14ac:dyDescent="0.25">
      <c r="A2787" s="12" t="s">
        <v>2769</v>
      </c>
      <c r="B2787" t="s">
        <v>2663</v>
      </c>
      <c r="C2787" s="45" t="str">
        <f>INDEX('Bảng Giá'!$L$2:$L$64,MATCH(TRIM('References data'!B2787),'Bảng Giá'!$K$2:$K$64,0))</f>
        <v>Vùng 3</v>
      </c>
      <c r="D2787" s="43" t="s">
        <v>2946</v>
      </c>
      <c r="E2787" t="s">
        <v>2667</v>
      </c>
      <c r="F2787" t="str">
        <f>INDEX('Bảng Giá'!$L$2:$L$64,MATCH(TRIM('References data'!E2787),'Bảng Giá'!$K$2:$K$64,0))</f>
        <v>Vùng 1</v>
      </c>
      <c r="G2787" t="str">
        <f t="shared" si="43"/>
        <v>Vùng 3-Vùng 1</v>
      </c>
      <c r="H2787" t="str">
        <f>INDEX('Bảng Giá'!$N$2:$N$46,MATCH('References data'!G2787,'Bảng Giá'!$Q$2:$Q$46,0))</f>
        <v>Liên Vùng Tỉnh</v>
      </c>
    </row>
    <row r="2788" spans="1:8" x14ac:dyDescent="0.25">
      <c r="A2788" s="12" t="s">
        <v>3019</v>
      </c>
      <c r="B2788" t="s">
        <v>2648</v>
      </c>
      <c r="C2788" s="45" t="str">
        <f>INDEX('Bảng Giá'!$L$2:$L$64,MATCH(TRIM('References data'!B2788),'Bảng Giá'!$K$2:$K$64,0))</f>
        <v>Hồ Chí Minh</v>
      </c>
      <c r="D2788" s="43" t="s">
        <v>2769</v>
      </c>
      <c r="E2788" t="s">
        <v>2663</v>
      </c>
      <c r="F2788" t="str">
        <f>INDEX('Bảng Giá'!$L$2:$L$64,MATCH(TRIM('References data'!E2788),'Bảng Giá'!$K$2:$K$64,0))</f>
        <v>Vùng 3</v>
      </c>
      <c r="G2788" t="str">
        <f t="shared" si="43"/>
        <v>Hồ Chí Minh-Vùng 3</v>
      </c>
      <c r="H2788" t="str">
        <f>INDEX('Bảng Giá'!$N$2:$N$46,MATCH('References data'!G2788,'Bảng Giá'!$Q$2:$Q$46,0))</f>
        <v>Liên Vùng</v>
      </c>
    </row>
    <row r="2789" spans="1:8" x14ac:dyDescent="0.25">
      <c r="A2789" s="12" t="s">
        <v>2753</v>
      </c>
      <c r="B2789" t="s">
        <v>2639</v>
      </c>
      <c r="C2789" s="45" t="str">
        <f>INDEX('Bảng Giá'!$L$2:$L$64,MATCH(TRIM('References data'!B2789),'Bảng Giá'!$K$2:$K$64,0))</f>
        <v>Hà Nội</v>
      </c>
      <c r="D2789" s="43" t="s">
        <v>2653</v>
      </c>
      <c r="E2789" t="s">
        <v>2648</v>
      </c>
      <c r="F2789" t="str">
        <f>INDEX('Bảng Giá'!$L$2:$L$64,MATCH(TRIM('References data'!E2789),'Bảng Giá'!$K$2:$K$64,0))</f>
        <v>Hồ Chí Minh</v>
      </c>
      <c r="G2789" t="str">
        <f t="shared" si="43"/>
        <v>Hà Nội-Hồ Chí Minh</v>
      </c>
      <c r="H2789" t="str">
        <f>INDEX('Bảng Giá'!$N$2:$N$46,MATCH('References data'!G2789,'Bảng Giá'!$Q$2:$Q$46,0))</f>
        <v>Liên Vùng đặc biệt</v>
      </c>
    </row>
    <row r="2790" spans="1:8" x14ac:dyDescent="0.25">
      <c r="A2790" s="12" t="s">
        <v>3130</v>
      </c>
      <c r="B2790" t="s">
        <v>2932</v>
      </c>
      <c r="C2790" s="45" t="str">
        <f>INDEX('Bảng Giá'!$L$2:$L$64,MATCH(TRIM('References data'!B2790),'Bảng Giá'!$K$2:$K$64,0))</f>
        <v>Vùng 1</v>
      </c>
      <c r="D2790" s="43" t="s">
        <v>2854</v>
      </c>
      <c r="E2790" t="s">
        <v>2694</v>
      </c>
      <c r="F2790" t="str">
        <f>INDEX('Bảng Giá'!$L$2:$L$64,MATCH(TRIM('References data'!E2790),'Bảng Giá'!$K$2:$K$64,0))</f>
        <v>Vùng 3</v>
      </c>
      <c r="G2790" t="str">
        <f t="shared" si="43"/>
        <v>Vùng 1-Vùng 3</v>
      </c>
      <c r="H2790" t="str">
        <f>INDEX('Bảng Giá'!$N$2:$N$46,MATCH('References data'!G2790,'Bảng Giá'!$Q$2:$Q$46,0))</f>
        <v>Liên Vùng Tỉnh</v>
      </c>
    </row>
    <row r="2791" spans="1:8" x14ac:dyDescent="0.25">
      <c r="A2791" s="12" t="s">
        <v>3097</v>
      </c>
      <c r="B2791" t="s">
        <v>2699</v>
      </c>
      <c r="C2791" s="45" t="str">
        <f>INDEX('Bảng Giá'!$L$2:$L$64,MATCH(TRIM('References data'!B2791),'Bảng Giá'!$K$2:$K$64,0))</f>
        <v>Vùng 3</v>
      </c>
      <c r="D2791" s="43" t="s">
        <v>2653</v>
      </c>
      <c r="E2791" t="s">
        <v>2648</v>
      </c>
      <c r="F2791" t="str">
        <f>INDEX('Bảng Giá'!$L$2:$L$64,MATCH(TRIM('References data'!E2791),'Bảng Giá'!$K$2:$K$64,0))</f>
        <v>Hồ Chí Minh</v>
      </c>
      <c r="G2791" t="str">
        <f t="shared" si="43"/>
        <v>Vùng 3-Hồ Chí Minh</v>
      </c>
      <c r="H2791" t="str">
        <f>INDEX('Bảng Giá'!$N$2:$N$46,MATCH('References data'!G2791,'Bảng Giá'!$Q$2:$Q$46,0))</f>
        <v>Liên Vùng</v>
      </c>
    </row>
    <row r="2792" spans="1:8" x14ac:dyDescent="0.25">
      <c r="A2792" s="12" t="s">
        <v>3131</v>
      </c>
      <c r="B2792" t="s">
        <v>2878</v>
      </c>
      <c r="C2792" s="45" t="str">
        <f>INDEX('Bảng Giá'!$L$2:$L$64,MATCH(TRIM('References data'!B2792),'Bảng Giá'!$K$2:$K$64,0))</f>
        <v>Vùng 3</v>
      </c>
      <c r="D2792" s="43" t="s">
        <v>2653</v>
      </c>
      <c r="E2792" t="s">
        <v>2648</v>
      </c>
      <c r="F2792" t="str">
        <f>INDEX('Bảng Giá'!$L$2:$L$64,MATCH(TRIM('References data'!E2792),'Bảng Giá'!$K$2:$K$64,0))</f>
        <v>Hồ Chí Minh</v>
      </c>
      <c r="G2792" t="str">
        <f t="shared" si="43"/>
        <v>Vùng 3-Hồ Chí Minh</v>
      </c>
      <c r="H2792" t="str">
        <f>INDEX('Bảng Giá'!$N$2:$N$46,MATCH('References data'!G2792,'Bảng Giá'!$Q$2:$Q$46,0))</f>
        <v>Liên Vùng</v>
      </c>
    </row>
    <row r="2793" spans="1:8" x14ac:dyDescent="0.25">
      <c r="A2793" s="12" t="s">
        <v>3132</v>
      </c>
      <c r="B2793" t="s">
        <v>2932</v>
      </c>
      <c r="C2793" s="45" t="str">
        <f>INDEX('Bảng Giá'!$L$2:$L$64,MATCH(TRIM('References data'!B2793),'Bảng Giá'!$K$2:$K$64,0))</f>
        <v>Vùng 1</v>
      </c>
      <c r="D2793" s="43" t="s">
        <v>2654</v>
      </c>
      <c r="E2793" t="s">
        <v>2639</v>
      </c>
      <c r="F2793" t="str">
        <f>INDEX('Bảng Giá'!$L$2:$L$64,MATCH(TRIM('References data'!E2793),'Bảng Giá'!$K$2:$K$64,0))</f>
        <v>Hà Nội</v>
      </c>
      <c r="G2793" t="str">
        <f t="shared" si="43"/>
        <v>Vùng 1-Hà Nội</v>
      </c>
      <c r="H2793" t="str">
        <f>INDEX('Bảng Giá'!$N$2:$N$46,MATCH('References data'!G2793,'Bảng Giá'!$Q$2:$Q$46,0))</f>
        <v>Liên Vùng</v>
      </c>
    </row>
    <row r="2794" spans="1:8" x14ac:dyDescent="0.25">
      <c r="A2794" s="12" t="s">
        <v>2674</v>
      </c>
      <c r="B2794" t="s">
        <v>2675</v>
      </c>
      <c r="C2794" s="45" t="str">
        <f>INDEX('Bảng Giá'!$L$2:$L$64,MATCH(TRIM('References data'!B2794),'Bảng Giá'!$K$2:$K$64,0))</f>
        <v>Vùng 1</v>
      </c>
      <c r="D2794" s="43" t="s">
        <v>3000</v>
      </c>
      <c r="E2794" t="s">
        <v>2639</v>
      </c>
      <c r="F2794" t="str">
        <f>INDEX('Bảng Giá'!$L$2:$L$64,MATCH(TRIM('References data'!E2794),'Bảng Giá'!$K$2:$K$64,0))</f>
        <v>Hà Nội</v>
      </c>
      <c r="G2794" t="str">
        <f t="shared" si="43"/>
        <v>Vùng 1-Hà Nội</v>
      </c>
      <c r="H2794" t="str">
        <f>INDEX('Bảng Giá'!$N$2:$N$46,MATCH('References data'!G2794,'Bảng Giá'!$Q$2:$Q$46,0))</f>
        <v>Liên Vùng</v>
      </c>
    </row>
    <row r="2795" spans="1:8" x14ac:dyDescent="0.25">
      <c r="A2795" s="12" t="s">
        <v>2739</v>
      </c>
      <c r="B2795" t="s">
        <v>2648</v>
      </c>
      <c r="C2795" s="45" t="str">
        <f>INDEX('Bảng Giá'!$L$2:$L$64,MATCH(TRIM('References data'!B2795),'Bảng Giá'!$K$2:$K$64,0))</f>
        <v>Hồ Chí Minh</v>
      </c>
      <c r="D2795" s="43" t="s">
        <v>2645</v>
      </c>
      <c r="E2795" t="s">
        <v>2639</v>
      </c>
      <c r="F2795" t="str">
        <f>INDEX('Bảng Giá'!$L$2:$L$64,MATCH(TRIM('References data'!E2795),'Bảng Giá'!$K$2:$K$64,0))</f>
        <v>Hà Nội</v>
      </c>
      <c r="G2795" t="str">
        <f t="shared" si="43"/>
        <v>Hồ Chí Minh-Hà Nội</v>
      </c>
      <c r="H2795" t="str">
        <f>INDEX('Bảng Giá'!$N$2:$N$46,MATCH('References data'!G2795,'Bảng Giá'!$Q$2:$Q$46,0))</f>
        <v>Liên Vùng đặc biệt</v>
      </c>
    </row>
    <row r="2796" spans="1:8" x14ac:dyDescent="0.25">
      <c r="A2796" s="12" t="s">
        <v>2936</v>
      </c>
      <c r="B2796" t="s">
        <v>2686</v>
      </c>
      <c r="C2796" s="45" t="str">
        <f>INDEX('Bảng Giá'!$L$2:$L$64,MATCH(TRIM('References data'!B2796),'Bảng Giá'!$K$2:$K$64,0))</f>
        <v>Vùng 1</v>
      </c>
      <c r="D2796" s="43" t="s">
        <v>3007</v>
      </c>
      <c r="E2796" t="s">
        <v>2639</v>
      </c>
      <c r="F2796" t="str">
        <f>INDEX('Bảng Giá'!$L$2:$L$64,MATCH(TRIM('References data'!E2796),'Bảng Giá'!$K$2:$K$64,0))</f>
        <v>Hà Nội</v>
      </c>
      <c r="G2796" t="str">
        <f t="shared" si="43"/>
        <v>Vùng 1-Hà Nội</v>
      </c>
      <c r="H2796" t="str">
        <f>INDEX('Bảng Giá'!$N$2:$N$46,MATCH('References data'!G2796,'Bảng Giá'!$Q$2:$Q$46,0))</f>
        <v>Liên Vùng</v>
      </c>
    </row>
    <row r="2797" spans="1:8" x14ac:dyDescent="0.25">
      <c r="A2797" s="12" t="s">
        <v>2750</v>
      </c>
      <c r="B2797" t="s">
        <v>2751</v>
      </c>
      <c r="C2797" s="45" t="str">
        <f>INDEX('Bảng Giá'!$L$2:$L$64,MATCH(TRIM('References data'!B2797),'Bảng Giá'!$K$2:$K$64,0))</f>
        <v>Vùng 2</v>
      </c>
      <c r="D2797" s="43" t="s">
        <v>2691</v>
      </c>
      <c r="E2797" t="s">
        <v>2663</v>
      </c>
      <c r="F2797" t="str">
        <f>INDEX('Bảng Giá'!$L$2:$L$64,MATCH(TRIM('References data'!E2797),'Bảng Giá'!$K$2:$K$64,0))</f>
        <v>Vùng 3</v>
      </c>
      <c r="G2797" t="str">
        <f t="shared" si="43"/>
        <v>Vùng 2-Vùng 3</v>
      </c>
      <c r="H2797" t="str">
        <f>INDEX('Bảng Giá'!$N$2:$N$46,MATCH('References data'!G2797,'Bảng Giá'!$Q$2:$Q$46,0))</f>
        <v>Liên Vùng Tỉnh</v>
      </c>
    </row>
    <row r="2798" spans="1:8" x14ac:dyDescent="0.25">
      <c r="A2798" s="12" t="s">
        <v>2638</v>
      </c>
      <c r="B2798" t="s">
        <v>2639</v>
      </c>
      <c r="C2798" s="45" t="str">
        <f>INDEX('Bảng Giá'!$L$2:$L$64,MATCH(TRIM('References data'!B2798),'Bảng Giá'!$K$2:$K$64,0))</f>
        <v>Hà Nội</v>
      </c>
      <c r="D2798" s="43" t="s">
        <v>2730</v>
      </c>
      <c r="E2798" t="s">
        <v>2648</v>
      </c>
      <c r="F2798" t="str">
        <f>INDEX('Bảng Giá'!$L$2:$L$64,MATCH(TRIM('References data'!E2798),'Bảng Giá'!$K$2:$K$64,0))</f>
        <v>Hồ Chí Minh</v>
      </c>
      <c r="G2798" t="str">
        <f t="shared" si="43"/>
        <v>Hà Nội-Hồ Chí Minh</v>
      </c>
      <c r="H2798" t="str">
        <f>INDEX('Bảng Giá'!$N$2:$N$46,MATCH('References data'!G2798,'Bảng Giá'!$Q$2:$Q$46,0))</f>
        <v>Liên Vùng đặc biệt</v>
      </c>
    </row>
    <row r="2799" spans="1:8" x14ac:dyDescent="0.25">
      <c r="A2799" s="12" t="s">
        <v>2987</v>
      </c>
      <c r="B2799" t="s">
        <v>2686</v>
      </c>
      <c r="C2799" s="45" t="str">
        <f>INDEX('Bảng Giá'!$L$2:$L$64,MATCH(TRIM('References data'!B2799),'Bảng Giá'!$K$2:$K$64,0))</f>
        <v>Vùng 1</v>
      </c>
      <c r="D2799" s="43" t="s">
        <v>3006</v>
      </c>
      <c r="E2799" t="s">
        <v>2639</v>
      </c>
      <c r="F2799" t="str">
        <f>INDEX('Bảng Giá'!$L$2:$L$64,MATCH(TRIM('References data'!E2799),'Bảng Giá'!$K$2:$K$64,0))</f>
        <v>Hà Nội</v>
      </c>
      <c r="G2799" t="str">
        <f t="shared" si="43"/>
        <v>Vùng 1-Hà Nội</v>
      </c>
      <c r="H2799" t="str">
        <f>INDEX('Bảng Giá'!$N$2:$N$46,MATCH('References data'!G2799,'Bảng Giá'!$Q$2:$Q$46,0))</f>
        <v>Liên Vùng</v>
      </c>
    </row>
    <row r="2800" spans="1:8" x14ac:dyDescent="0.25">
      <c r="A2800" s="12" t="s">
        <v>2766</v>
      </c>
      <c r="B2800" t="s">
        <v>2756</v>
      </c>
      <c r="C2800" s="45" t="str">
        <f>INDEX('Bảng Giá'!$L$2:$L$64,MATCH(TRIM('References data'!B2800),'Bảng Giá'!$K$2:$K$64,0))</f>
        <v>Đà Nẵng</v>
      </c>
      <c r="D2800" s="43" t="s">
        <v>2653</v>
      </c>
      <c r="E2800" t="s">
        <v>2648</v>
      </c>
      <c r="F2800" t="str">
        <f>INDEX('Bảng Giá'!$L$2:$L$64,MATCH(TRIM('References data'!E2800),'Bảng Giá'!$K$2:$K$64,0))</f>
        <v>Hồ Chí Minh</v>
      </c>
      <c r="G2800" t="str">
        <f t="shared" si="43"/>
        <v>Đà Nẵng-Hồ Chí Minh</v>
      </c>
      <c r="H2800" t="str">
        <f>INDEX('Bảng Giá'!$N$2:$N$46,MATCH('References data'!G2800,'Bảng Giá'!$Q$2:$Q$46,0))</f>
        <v>Liên Vùng đặc biệt</v>
      </c>
    </row>
    <row r="2801" spans="1:8" x14ac:dyDescent="0.25">
      <c r="A2801" s="12" t="s">
        <v>2707</v>
      </c>
      <c r="B2801" t="s">
        <v>2708</v>
      </c>
      <c r="C2801" s="45" t="str">
        <f>INDEX('Bảng Giá'!$L$2:$L$64,MATCH(TRIM('References data'!B2801),'Bảng Giá'!$K$2:$K$64,0))</f>
        <v>Vùng 1</v>
      </c>
      <c r="D2801" s="43" t="s">
        <v>2761</v>
      </c>
      <c r="E2801" t="s">
        <v>2639</v>
      </c>
      <c r="F2801" t="str">
        <f>INDEX('Bảng Giá'!$L$2:$L$64,MATCH(TRIM('References data'!E2801),'Bảng Giá'!$K$2:$K$64,0))</f>
        <v>Hà Nội</v>
      </c>
      <c r="G2801" t="str">
        <f t="shared" si="43"/>
        <v>Vùng 1-Hà Nội</v>
      </c>
      <c r="H2801" t="str">
        <f>INDEX('Bảng Giá'!$N$2:$N$46,MATCH('References data'!G2801,'Bảng Giá'!$Q$2:$Q$46,0))</f>
        <v>Liên Vùng</v>
      </c>
    </row>
    <row r="2802" spans="1:8" x14ac:dyDescent="0.25">
      <c r="A2802" s="12" t="s">
        <v>2733</v>
      </c>
      <c r="B2802" t="s">
        <v>2648</v>
      </c>
      <c r="C2802" s="45" t="str">
        <f>INDEX('Bảng Giá'!$L$2:$L$64,MATCH(TRIM('References data'!B2802),'Bảng Giá'!$K$2:$K$64,0))</f>
        <v>Hồ Chí Minh</v>
      </c>
      <c r="D2802" s="43" t="s">
        <v>2660</v>
      </c>
      <c r="E2802" t="s">
        <v>2661</v>
      </c>
      <c r="F2802" t="str">
        <f>INDEX('Bảng Giá'!$L$2:$L$64,MATCH(TRIM('References data'!E2802),'Bảng Giá'!$K$2:$K$64,0))</f>
        <v>Vùng 2</v>
      </c>
      <c r="G2802" t="str">
        <f t="shared" si="43"/>
        <v>Hồ Chí Minh-Vùng 2</v>
      </c>
      <c r="H2802" t="str">
        <f>INDEX('Bảng Giá'!$N$2:$N$46,MATCH('References data'!G2802,'Bảng Giá'!$Q$2:$Q$46,0))</f>
        <v>Liên Vùng</v>
      </c>
    </row>
    <row r="2803" spans="1:8" x14ac:dyDescent="0.25">
      <c r="A2803" s="12" t="s">
        <v>2960</v>
      </c>
      <c r="B2803" t="s">
        <v>2932</v>
      </c>
      <c r="C2803" s="45" t="str">
        <f>INDEX('Bảng Giá'!$L$2:$L$64,MATCH(TRIM('References data'!B2803),'Bảng Giá'!$K$2:$K$64,0))</f>
        <v>Vùng 1</v>
      </c>
      <c r="D2803" s="43" t="s">
        <v>3003</v>
      </c>
      <c r="E2803" t="s">
        <v>2639</v>
      </c>
      <c r="F2803" t="str">
        <f>INDEX('Bảng Giá'!$L$2:$L$64,MATCH(TRIM('References data'!E2803),'Bảng Giá'!$K$2:$K$64,0))</f>
        <v>Hà Nội</v>
      </c>
      <c r="G2803" t="str">
        <f t="shared" si="43"/>
        <v>Vùng 1-Hà Nội</v>
      </c>
      <c r="H2803" t="str">
        <f>INDEX('Bảng Giá'!$N$2:$N$46,MATCH('References data'!G2803,'Bảng Giá'!$Q$2:$Q$46,0))</f>
        <v>Liên Vùng</v>
      </c>
    </row>
    <row r="2804" spans="1:8" x14ac:dyDescent="0.25">
      <c r="A2804" s="12" t="s">
        <v>2691</v>
      </c>
      <c r="B2804" t="s">
        <v>2663</v>
      </c>
      <c r="C2804" s="45" t="str">
        <f>INDEX('Bảng Giá'!$L$2:$L$64,MATCH(TRIM('References data'!B2804),'Bảng Giá'!$K$2:$K$64,0))</f>
        <v>Vùng 3</v>
      </c>
      <c r="D2804" s="43" t="s">
        <v>2722</v>
      </c>
      <c r="E2804" t="s">
        <v>2648</v>
      </c>
      <c r="F2804" t="str">
        <f>INDEX('Bảng Giá'!$L$2:$L$64,MATCH(TRIM('References data'!E2804),'Bảng Giá'!$K$2:$K$64,0))</f>
        <v>Hồ Chí Minh</v>
      </c>
      <c r="G2804" t="str">
        <f t="shared" si="43"/>
        <v>Vùng 3-Hồ Chí Minh</v>
      </c>
      <c r="H2804" t="str">
        <f>INDEX('Bảng Giá'!$N$2:$N$46,MATCH('References data'!G2804,'Bảng Giá'!$Q$2:$Q$46,0))</f>
        <v>Liên Vùng</v>
      </c>
    </row>
    <row r="2805" spans="1:8" x14ac:dyDescent="0.25">
      <c r="A2805" s="12" t="s">
        <v>2994</v>
      </c>
      <c r="B2805" t="s">
        <v>2639</v>
      </c>
      <c r="C2805" s="45" t="str">
        <f>INDEX('Bảng Giá'!$L$2:$L$64,MATCH(TRIM('References data'!B2805),'Bảng Giá'!$K$2:$K$64,0))</f>
        <v>Hà Nội</v>
      </c>
      <c r="D2805" s="43" t="s">
        <v>2679</v>
      </c>
      <c r="E2805" t="s">
        <v>2680</v>
      </c>
      <c r="F2805" t="str">
        <f>INDEX('Bảng Giá'!$L$2:$L$64,MATCH(TRIM('References data'!E2805),'Bảng Giá'!$K$2:$K$64,0))</f>
        <v>Vùng 1</v>
      </c>
      <c r="G2805" t="str">
        <f t="shared" si="43"/>
        <v>Hà Nội-Vùng 1</v>
      </c>
      <c r="H2805" t="str">
        <f>INDEX('Bảng Giá'!$N$2:$N$46,MATCH('References data'!G2805,'Bảng Giá'!$Q$2:$Q$46,0))</f>
        <v>Liên Vùng</v>
      </c>
    </row>
    <row r="2806" spans="1:8" x14ac:dyDescent="0.25">
      <c r="A2806" s="12" t="s">
        <v>3004</v>
      </c>
      <c r="B2806" t="s">
        <v>2639</v>
      </c>
      <c r="C2806" s="45" t="str">
        <f>INDEX('Bảng Giá'!$L$2:$L$64,MATCH(TRIM('References data'!B2806),'Bảng Giá'!$K$2:$K$64,0))</f>
        <v>Hà Nội</v>
      </c>
      <c r="D2806" s="43" t="s">
        <v>2733</v>
      </c>
      <c r="E2806" t="s">
        <v>2648</v>
      </c>
      <c r="F2806" t="str">
        <f>INDEX('Bảng Giá'!$L$2:$L$64,MATCH(TRIM('References data'!E2806),'Bảng Giá'!$K$2:$K$64,0))</f>
        <v>Hồ Chí Minh</v>
      </c>
      <c r="G2806" t="str">
        <f t="shared" si="43"/>
        <v>Hà Nội-Hồ Chí Minh</v>
      </c>
      <c r="H2806" t="str">
        <f>INDEX('Bảng Giá'!$N$2:$N$46,MATCH('References data'!G2806,'Bảng Giá'!$Q$2:$Q$46,0))</f>
        <v>Liên Vùng đặc biệt</v>
      </c>
    </row>
    <row r="2807" spans="1:8" x14ac:dyDescent="0.25">
      <c r="A2807" s="12" t="s">
        <v>2762</v>
      </c>
      <c r="B2807" t="s">
        <v>2721</v>
      </c>
      <c r="C2807" s="45" t="str">
        <f>INDEX('Bảng Giá'!$L$2:$L$64,MATCH(TRIM('References data'!B2807),'Bảng Giá'!$K$2:$K$64,0))</f>
        <v>Vùng 3</v>
      </c>
      <c r="D2807" s="43" t="s">
        <v>2730</v>
      </c>
      <c r="E2807" t="s">
        <v>2648</v>
      </c>
      <c r="F2807" t="str">
        <f>INDEX('Bảng Giá'!$L$2:$L$64,MATCH(TRIM('References data'!E2807),'Bảng Giá'!$K$2:$K$64,0))</f>
        <v>Hồ Chí Minh</v>
      </c>
      <c r="G2807" t="str">
        <f t="shared" si="43"/>
        <v>Vùng 3-Hồ Chí Minh</v>
      </c>
      <c r="H2807" t="str">
        <f>INDEX('Bảng Giá'!$N$2:$N$46,MATCH('References data'!G2807,'Bảng Giá'!$Q$2:$Q$46,0))</f>
        <v>Liên Vùng</v>
      </c>
    </row>
    <row r="2808" spans="1:8" x14ac:dyDescent="0.25">
      <c r="A2808" s="12" t="s">
        <v>2697</v>
      </c>
      <c r="B2808" t="s">
        <v>2686</v>
      </c>
      <c r="C2808" s="45" t="str">
        <f>INDEX('Bảng Giá'!$L$2:$L$64,MATCH(TRIM('References data'!B2808),'Bảng Giá'!$K$2:$K$64,0))</f>
        <v>Vùng 1</v>
      </c>
      <c r="D2808" s="43" t="s">
        <v>2856</v>
      </c>
      <c r="E2808" t="s">
        <v>2823</v>
      </c>
      <c r="F2808" t="str">
        <f>INDEX('Bảng Giá'!$L$2:$L$64,MATCH(TRIM('References data'!E2808),'Bảng Giá'!$K$2:$K$64,0))</f>
        <v>Vùng 3</v>
      </c>
      <c r="G2808" t="str">
        <f t="shared" si="43"/>
        <v>Vùng 1-Vùng 3</v>
      </c>
      <c r="H2808" t="str">
        <f>INDEX('Bảng Giá'!$N$2:$N$46,MATCH('References data'!G2808,'Bảng Giá'!$Q$2:$Q$46,0))</f>
        <v>Liên Vùng Tỉnh</v>
      </c>
    </row>
    <row r="2809" spans="1:8" x14ac:dyDescent="0.25">
      <c r="A2809" s="12" t="s">
        <v>2773</v>
      </c>
      <c r="B2809" t="s">
        <v>2756</v>
      </c>
      <c r="C2809" s="45" t="str">
        <f>INDEX('Bảng Giá'!$L$2:$L$64,MATCH(TRIM('References data'!B2809),'Bảng Giá'!$K$2:$K$64,0))</f>
        <v>Đà Nẵng</v>
      </c>
      <c r="D2809" s="43" t="s">
        <v>2830</v>
      </c>
      <c r="E2809" t="s">
        <v>2658</v>
      </c>
      <c r="F2809" t="str">
        <f>INDEX('Bảng Giá'!$L$2:$L$64,MATCH(TRIM('References data'!E2809),'Bảng Giá'!$K$2:$K$64,0))</f>
        <v>Vùng 3</v>
      </c>
      <c r="G2809" t="str">
        <f t="shared" si="43"/>
        <v>Đà Nẵng-Vùng 3</v>
      </c>
      <c r="H2809" t="str">
        <f>INDEX('Bảng Giá'!$N$2:$N$46,MATCH('References data'!G2809,'Bảng Giá'!$Q$2:$Q$46,0))</f>
        <v>Liên Vùng</v>
      </c>
    </row>
    <row r="2810" spans="1:8" x14ac:dyDescent="0.25">
      <c r="A2810" s="12" t="s">
        <v>3015</v>
      </c>
      <c r="B2810" t="s">
        <v>2648</v>
      </c>
      <c r="C2810" s="45" t="str">
        <f>INDEX('Bảng Giá'!$L$2:$L$64,MATCH(TRIM('References data'!B2810),'Bảng Giá'!$K$2:$K$64,0))</f>
        <v>Hồ Chí Minh</v>
      </c>
      <c r="D2810" s="43" t="s">
        <v>2649</v>
      </c>
      <c r="E2810" t="s">
        <v>2639</v>
      </c>
      <c r="F2810" t="str">
        <f>INDEX('Bảng Giá'!$L$2:$L$64,MATCH(TRIM('References data'!E2810),'Bảng Giá'!$K$2:$K$64,0))</f>
        <v>Hà Nội</v>
      </c>
      <c r="G2810" t="str">
        <f t="shared" si="43"/>
        <v>Hồ Chí Minh-Hà Nội</v>
      </c>
      <c r="H2810" t="str">
        <f>INDEX('Bảng Giá'!$N$2:$N$46,MATCH('References data'!G2810,'Bảng Giá'!$Q$2:$Q$46,0))</f>
        <v>Liên Vùng đặc biệt</v>
      </c>
    </row>
    <row r="2811" spans="1:8" x14ac:dyDescent="0.25">
      <c r="A2811" s="12" t="s">
        <v>2741</v>
      </c>
      <c r="B2811" t="s">
        <v>2669</v>
      </c>
      <c r="C2811" s="45" t="str">
        <f>INDEX('Bảng Giá'!$L$2:$L$64,MATCH(TRIM('References data'!B2811),'Bảng Giá'!$K$2:$K$64,0))</f>
        <v>Vùng 2</v>
      </c>
      <c r="D2811" s="43" t="s">
        <v>3003</v>
      </c>
      <c r="E2811" t="s">
        <v>2639</v>
      </c>
      <c r="F2811" t="str">
        <f>INDEX('Bảng Giá'!$L$2:$L$64,MATCH(TRIM('References data'!E2811),'Bảng Giá'!$K$2:$K$64,0))</f>
        <v>Hà Nội</v>
      </c>
      <c r="G2811" t="str">
        <f t="shared" si="43"/>
        <v>Vùng 2-Hà Nội</v>
      </c>
      <c r="H2811" t="str">
        <f>INDEX('Bảng Giá'!$N$2:$N$46,MATCH('References data'!G2811,'Bảng Giá'!$Q$2:$Q$46,0))</f>
        <v>Liên Vùng</v>
      </c>
    </row>
    <row r="2812" spans="1:8" x14ac:dyDescent="0.25">
      <c r="A2812" s="12" t="s">
        <v>2789</v>
      </c>
      <c r="B2812" t="s">
        <v>2784</v>
      </c>
      <c r="C2812" s="45" t="str">
        <f>INDEX('Bảng Giá'!$L$2:$L$64,MATCH(TRIM('References data'!B2812),'Bảng Giá'!$K$2:$K$64,0))</f>
        <v>Vùng 2</v>
      </c>
      <c r="D2812" s="43" t="s">
        <v>2700</v>
      </c>
      <c r="E2812" t="s">
        <v>2639</v>
      </c>
      <c r="F2812" t="str">
        <f>INDEX('Bảng Giá'!$L$2:$L$64,MATCH(TRIM('References data'!E2812),'Bảng Giá'!$K$2:$K$64,0))</f>
        <v>Hà Nội</v>
      </c>
      <c r="G2812" t="str">
        <f t="shared" si="43"/>
        <v>Vùng 2-Hà Nội</v>
      </c>
      <c r="H2812" t="str">
        <f>INDEX('Bảng Giá'!$N$2:$N$46,MATCH('References data'!G2812,'Bảng Giá'!$Q$2:$Q$46,0))</f>
        <v>Liên Vùng</v>
      </c>
    </row>
    <row r="2813" spans="1:8" x14ac:dyDescent="0.25">
      <c r="A2813" s="12" t="s">
        <v>2968</v>
      </c>
      <c r="B2813" t="s">
        <v>2644</v>
      </c>
      <c r="C2813" s="45" t="str">
        <f>INDEX('Bảng Giá'!$L$2:$L$64,MATCH(TRIM('References data'!B2813),'Bảng Giá'!$K$2:$K$64,0))</f>
        <v>Vùng 1</v>
      </c>
      <c r="D2813" s="43" t="s">
        <v>2833</v>
      </c>
      <c r="E2813" t="s">
        <v>2834</v>
      </c>
      <c r="F2813" t="str">
        <f>INDEX('Bảng Giá'!$L$2:$L$64,MATCH(TRIM('References data'!E2813),'Bảng Giá'!$K$2:$K$64,0))</f>
        <v>Vùng 3</v>
      </c>
      <c r="G2813" t="str">
        <f t="shared" si="43"/>
        <v>Vùng 1-Vùng 3</v>
      </c>
      <c r="H2813" t="str">
        <f>INDEX('Bảng Giá'!$N$2:$N$46,MATCH('References data'!G2813,'Bảng Giá'!$Q$2:$Q$46,0))</f>
        <v>Liên Vùng Tỉnh</v>
      </c>
    </row>
    <row r="2814" spans="1:8" x14ac:dyDescent="0.25">
      <c r="A2814" s="12" t="s">
        <v>2660</v>
      </c>
      <c r="B2814" t="s">
        <v>2661</v>
      </c>
      <c r="C2814" s="45" t="str">
        <f>INDEX('Bảng Giá'!$L$2:$L$64,MATCH(TRIM('References data'!B2814),'Bảng Giá'!$K$2:$K$64,0))</f>
        <v>Vùng 2</v>
      </c>
      <c r="D2814" s="43" t="s">
        <v>2993</v>
      </c>
      <c r="E2814" t="s">
        <v>2639</v>
      </c>
      <c r="F2814" t="str">
        <f>INDEX('Bảng Giá'!$L$2:$L$64,MATCH(TRIM('References data'!E2814),'Bảng Giá'!$K$2:$K$64,0))</f>
        <v>Hà Nội</v>
      </c>
      <c r="G2814" t="str">
        <f t="shared" si="43"/>
        <v>Vùng 2-Hà Nội</v>
      </c>
      <c r="H2814" t="str">
        <f>INDEX('Bảng Giá'!$N$2:$N$46,MATCH('References data'!G2814,'Bảng Giá'!$Q$2:$Q$46,0))</f>
        <v>Liên Vùng</v>
      </c>
    </row>
    <row r="2815" spans="1:8" x14ac:dyDescent="0.25">
      <c r="A2815" s="12" t="s">
        <v>2881</v>
      </c>
      <c r="B2815" t="s">
        <v>2764</v>
      </c>
      <c r="C2815" s="45" t="str">
        <f>INDEX('Bảng Giá'!$L$2:$L$64,MATCH(TRIM('References data'!B2815),'Bảng Giá'!$K$2:$K$64,0))</f>
        <v>Vùng 3</v>
      </c>
      <c r="D2815" s="43" t="s">
        <v>2776</v>
      </c>
      <c r="E2815" t="s">
        <v>2648</v>
      </c>
      <c r="F2815" t="str">
        <f>INDEX('Bảng Giá'!$L$2:$L$64,MATCH(TRIM('References data'!E2815),'Bảng Giá'!$K$2:$K$64,0))</f>
        <v>Hồ Chí Minh</v>
      </c>
      <c r="G2815" t="str">
        <f t="shared" si="43"/>
        <v>Vùng 3-Hồ Chí Minh</v>
      </c>
      <c r="H2815" t="str">
        <f>INDEX('Bảng Giá'!$N$2:$N$46,MATCH('References data'!G2815,'Bảng Giá'!$Q$2:$Q$46,0))</f>
        <v>Liên Vùng</v>
      </c>
    </row>
    <row r="2816" spans="1:8" x14ac:dyDescent="0.25">
      <c r="A2816" s="12" t="s">
        <v>2653</v>
      </c>
      <c r="B2816" t="s">
        <v>2648</v>
      </c>
      <c r="C2816" s="45" t="str">
        <f>INDEX('Bảng Giá'!$L$2:$L$64,MATCH(TRIM('References data'!B2816),'Bảng Giá'!$K$2:$K$64,0))</f>
        <v>Hồ Chí Minh</v>
      </c>
      <c r="D2816" s="43" t="s">
        <v>2638</v>
      </c>
      <c r="E2816" t="s">
        <v>2639</v>
      </c>
      <c r="F2816" t="str">
        <f>INDEX('Bảng Giá'!$L$2:$L$64,MATCH(TRIM('References data'!E2816),'Bảng Giá'!$K$2:$K$64,0))</f>
        <v>Hà Nội</v>
      </c>
      <c r="G2816" t="str">
        <f t="shared" si="43"/>
        <v>Hồ Chí Minh-Hà Nội</v>
      </c>
      <c r="H2816" t="str">
        <f>INDEX('Bảng Giá'!$N$2:$N$46,MATCH('References data'!G2816,'Bảng Giá'!$Q$2:$Q$46,0))</f>
        <v>Liên Vùng đặc biệt</v>
      </c>
    </row>
    <row r="2817" spans="1:8" x14ac:dyDescent="0.25">
      <c r="A2817" s="12" t="s">
        <v>2683</v>
      </c>
      <c r="B2817" t="s">
        <v>2684</v>
      </c>
      <c r="C2817" s="45" t="str">
        <f>INDEX('Bảng Giá'!$L$2:$L$64,MATCH(TRIM('References data'!B2817),'Bảng Giá'!$K$2:$K$64,0))</f>
        <v>Vùng 1</v>
      </c>
      <c r="D2817" s="43" t="s">
        <v>2700</v>
      </c>
      <c r="E2817" t="s">
        <v>2639</v>
      </c>
      <c r="F2817" t="str">
        <f>INDEX('Bảng Giá'!$L$2:$L$64,MATCH(TRIM('References data'!E2817),'Bảng Giá'!$K$2:$K$64,0))</f>
        <v>Hà Nội</v>
      </c>
      <c r="G2817" t="str">
        <f t="shared" si="43"/>
        <v>Vùng 1-Hà Nội</v>
      </c>
      <c r="H2817" t="str">
        <f>INDEX('Bảng Giá'!$N$2:$N$46,MATCH('References data'!G2817,'Bảng Giá'!$Q$2:$Q$46,0))</f>
        <v>Liên Vùng</v>
      </c>
    </row>
    <row r="2818" spans="1:8" x14ac:dyDescent="0.25">
      <c r="A2818" s="12" t="s">
        <v>3004</v>
      </c>
      <c r="B2818" t="s">
        <v>2639</v>
      </c>
      <c r="C2818" s="45" t="str">
        <f>INDEX('Bảng Giá'!$L$2:$L$64,MATCH(TRIM('References data'!B2818),'Bảng Giá'!$K$2:$K$64,0))</f>
        <v>Hà Nội</v>
      </c>
      <c r="D2818" s="43" t="s">
        <v>3019</v>
      </c>
      <c r="E2818" t="s">
        <v>2648</v>
      </c>
      <c r="F2818" t="str">
        <f>INDEX('Bảng Giá'!$L$2:$L$64,MATCH(TRIM('References data'!E2818),'Bảng Giá'!$K$2:$K$64,0))</f>
        <v>Hồ Chí Minh</v>
      </c>
      <c r="G2818" t="str">
        <f t="shared" si="43"/>
        <v>Hà Nội-Hồ Chí Minh</v>
      </c>
      <c r="H2818" t="str">
        <f>INDEX('Bảng Giá'!$N$2:$N$46,MATCH('References data'!G2818,'Bảng Giá'!$Q$2:$Q$46,0))</f>
        <v>Liên Vùng đặc biệt</v>
      </c>
    </row>
    <row r="2819" spans="1:8" x14ac:dyDescent="0.25">
      <c r="A2819" s="12" t="s">
        <v>3016</v>
      </c>
      <c r="B2819" t="s">
        <v>2648</v>
      </c>
      <c r="C2819" s="45" t="str">
        <f>INDEX('Bảng Giá'!$L$2:$L$64,MATCH(TRIM('References data'!B2819),'Bảng Giá'!$K$2:$K$64,0))</f>
        <v>Hồ Chí Minh</v>
      </c>
      <c r="D2819" s="43" t="s">
        <v>2700</v>
      </c>
      <c r="E2819" t="s">
        <v>2639</v>
      </c>
      <c r="F2819" t="str">
        <f>INDEX('Bảng Giá'!$L$2:$L$64,MATCH(TRIM('References data'!E2819),'Bảng Giá'!$K$2:$K$64,0))</f>
        <v>Hà Nội</v>
      </c>
      <c r="G2819" t="str">
        <f t="shared" si="43"/>
        <v>Hồ Chí Minh-Hà Nội</v>
      </c>
      <c r="H2819" t="str">
        <f>INDEX('Bảng Giá'!$N$2:$N$46,MATCH('References data'!G2819,'Bảng Giá'!$Q$2:$Q$46,0))</f>
        <v>Liên Vùng đặc biệt</v>
      </c>
    </row>
    <row r="2820" spans="1:8" x14ac:dyDescent="0.25">
      <c r="A2820" s="12" t="s">
        <v>2930</v>
      </c>
      <c r="B2820" t="s">
        <v>2744</v>
      </c>
      <c r="C2820" s="45" t="str">
        <f>INDEX('Bảng Giá'!$L$2:$L$64,MATCH(TRIM('References data'!B2820),'Bảng Giá'!$K$2:$K$64,0))</f>
        <v>Vùng 1</v>
      </c>
      <c r="D2820" s="43" t="s">
        <v>2649</v>
      </c>
      <c r="E2820" t="s">
        <v>2639</v>
      </c>
      <c r="F2820" t="str">
        <f>INDEX('Bảng Giá'!$L$2:$L$64,MATCH(TRIM('References data'!E2820),'Bảng Giá'!$K$2:$K$64,0))</f>
        <v>Hà Nội</v>
      </c>
      <c r="G2820" t="str">
        <f t="shared" ref="G2820:G2883" si="44">C2820&amp;"-"&amp;F2820</f>
        <v>Vùng 1-Hà Nội</v>
      </c>
      <c r="H2820" t="str">
        <f>INDEX('Bảng Giá'!$N$2:$N$46,MATCH('References data'!G2820,'Bảng Giá'!$Q$2:$Q$46,0))</f>
        <v>Liên Vùng</v>
      </c>
    </row>
    <row r="2821" spans="1:8" x14ac:dyDescent="0.25">
      <c r="A2821" s="12" t="s">
        <v>2659</v>
      </c>
      <c r="B2821" t="s">
        <v>2648</v>
      </c>
      <c r="C2821" s="45" t="str">
        <f>INDEX('Bảng Giá'!$L$2:$L$64,MATCH(TRIM('References data'!B2821),'Bảng Giá'!$K$2:$K$64,0))</f>
        <v>Hồ Chí Minh</v>
      </c>
      <c r="D2821" s="43" t="s">
        <v>2769</v>
      </c>
      <c r="E2821" t="s">
        <v>2663</v>
      </c>
      <c r="F2821" t="str">
        <f>INDEX('Bảng Giá'!$L$2:$L$64,MATCH(TRIM('References data'!E2821),'Bảng Giá'!$K$2:$K$64,0))</f>
        <v>Vùng 3</v>
      </c>
      <c r="G2821" t="str">
        <f t="shared" si="44"/>
        <v>Hồ Chí Minh-Vùng 3</v>
      </c>
      <c r="H2821" t="str">
        <f>INDEX('Bảng Giá'!$N$2:$N$46,MATCH('References data'!G2821,'Bảng Giá'!$Q$2:$Q$46,0))</f>
        <v>Liên Vùng</v>
      </c>
    </row>
    <row r="2822" spans="1:8" x14ac:dyDescent="0.25">
      <c r="A2822" s="12" t="s">
        <v>2817</v>
      </c>
      <c r="B2822" t="s">
        <v>2661</v>
      </c>
      <c r="C2822" s="45" t="str">
        <f>INDEX('Bảng Giá'!$L$2:$L$64,MATCH(TRIM('References data'!B2822),'Bảng Giá'!$K$2:$K$64,0))</f>
        <v>Vùng 2</v>
      </c>
      <c r="D2822" s="43" t="s">
        <v>3000</v>
      </c>
      <c r="E2822" t="s">
        <v>2639</v>
      </c>
      <c r="F2822" t="str">
        <f>INDEX('Bảng Giá'!$L$2:$L$64,MATCH(TRIM('References data'!E2822),'Bảng Giá'!$K$2:$K$64,0))</f>
        <v>Hà Nội</v>
      </c>
      <c r="G2822" t="str">
        <f t="shared" si="44"/>
        <v>Vùng 2-Hà Nội</v>
      </c>
      <c r="H2822" t="str">
        <f>INDEX('Bảng Giá'!$N$2:$N$46,MATCH('References data'!G2822,'Bảng Giá'!$Q$2:$Q$46,0))</f>
        <v>Liên Vùng</v>
      </c>
    </row>
    <row r="2823" spans="1:8" x14ac:dyDescent="0.25">
      <c r="A2823" s="12" t="s">
        <v>2645</v>
      </c>
      <c r="B2823" t="s">
        <v>2639</v>
      </c>
      <c r="C2823" s="45" t="str">
        <f>INDEX('Bảng Giá'!$L$2:$L$64,MATCH(TRIM('References data'!B2823),'Bảng Giá'!$K$2:$K$64,0))</f>
        <v>Hà Nội</v>
      </c>
      <c r="D2823" s="43" t="s">
        <v>2741</v>
      </c>
      <c r="E2823" t="s">
        <v>2669</v>
      </c>
      <c r="F2823" t="str">
        <f>INDEX('Bảng Giá'!$L$2:$L$64,MATCH(TRIM('References data'!E2823),'Bảng Giá'!$K$2:$K$64,0))</f>
        <v>Vùng 2</v>
      </c>
      <c r="G2823" t="str">
        <f t="shared" si="44"/>
        <v>Hà Nội-Vùng 2</v>
      </c>
      <c r="H2823" t="str">
        <f>INDEX('Bảng Giá'!$N$2:$N$46,MATCH('References data'!G2823,'Bảng Giá'!$Q$2:$Q$46,0))</f>
        <v>Liên Vùng</v>
      </c>
    </row>
    <row r="2824" spans="1:8" x14ac:dyDescent="0.25">
      <c r="A2824" s="12" t="s">
        <v>3003</v>
      </c>
      <c r="B2824" t="s">
        <v>2639</v>
      </c>
      <c r="C2824" s="45" t="str">
        <f>INDEX('Bảng Giá'!$L$2:$L$64,MATCH(TRIM('References data'!B2824),'Bảng Giá'!$K$2:$K$64,0))</f>
        <v>Hà Nội</v>
      </c>
      <c r="D2824" s="43" t="s">
        <v>3020</v>
      </c>
      <c r="E2824" t="s">
        <v>2648</v>
      </c>
      <c r="F2824" t="str">
        <f>INDEX('Bảng Giá'!$L$2:$L$64,MATCH(TRIM('References data'!E2824),'Bảng Giá'!$K$2:$K$64,0))</f>
        <v>Hồ Chí Minh</v>
      </c>
      <c r="G2824" t="str">
        <f t="shared" si="44"/>
        <v>Hà Nội-Hồ Chí Minh</v>
      </c>
      <c r="H2824" t="str">
        <f>INDEX('Bảng Giá'!$N$2:$N$46,MATCH('References data'!G2824,'Bảng Giá'!$Q$2:$Q$46,0))</f>
        <v>Liên Vùng đặc biệt</v>
      </c>
    </row>
    <row r="2825" spans="1:8" x14ac:dyDescent="0.25">
      <c r="A2825" s="12" t="s">
        <v>2745</v>
      </c>
      <c r="B2825" t="s">
        <v>2746</v>
      </c>
      <c r="C2825" s="45" t="str">
        <f>INDEX('Bảng Giá'!$L$2:$L$64,MATCH(TRIM('References data'!B2825),'Bảng Giá'!$K$2:$K$64,0))</f>
        <v>Vùng 2</v>
      </c>
      <c r="D2825" s="43" t="s">
        <v>2995</v>
      </c>
      <c r="E2825" t="s">
        <v>2639</v>
      </c>
      <c r="F2825" t="str">
        <f>INDEX('Bảng Giá'!$L$2:$L$64,MATCH(TRIM('References data'!E2825),'Bảng Giá'!$K$2:$K$64,0))</f>
        <v>Hà Nội</v>
      </c>
      <c r="G2825" t="str">
        <f t="shared" si="44"/>
        <v>Vùng 2-Hà Nội</v>
      </c>
      <c r="H2825" t="str">
        <f>INDEX('Bảng Giá'!$N$2:$N$46,MATCH('References data'!G2825,'Bảng Giá'!$Q$2:$Q$46,0))</f>
        <v>Liên Vùng</v>
      </c>
    </row>
    <row r="2826" spans="1:8" x14ac:dyDescent="0.25">
      <c r="A2826" s="12" t="s">
        <v>2783</v>
      </c>
      <c r="B2826" t="s">
        <v>2784</v>
      </c>
      <c r="C2826" s="45" t="str">
        <f>INDEX('Bảng Giá'!$L$2:$L$64,MATCH(TRIM('References data'!B2826),'Bảng Giá'!$K$2:$K$64,0))</f>
        <v>Vùng 2</v>
      </c>
      <c r="D2826" s="43" t="s">
        <v>2700</v>
      </c>
      <c r="E2826" t="s">
        <v>2639</v>
      </c>
      <c r="F2826" t="str">
        <f>INDEX('Bảng Giá'!$L$2:$L$64,MATCH(TRIM('References data'!E2826),'Bảng Giá'!$K$2:$K$64,0))</f>
        <v>Hà Nội</v>
      </c>
      <c r="G2826" t="str">
        <f t="shared" si="44"/>
        <v>Vùng 2-Hà Nội</v>
      </c>
      <c r="H2826" t="str">
        <f>INDEX('Bảng Giá'!$N$2:$N$46,MATCH('References data'!G2826,'Bảng Giá'!$Q$2:$Q$46,0))</f>
        <v>Liên Vùng</v>
      </c>
    </row>
    <row r="2827" spans="1:8" x14ac:dyDescent="0.25">
      <c r="A2827" s="12" t="s">
        <v>2679</v>
      </c>
      <c r="B2827" t="s">
        <v>2680</v>
      </c>
      <c r="C2827" s="45" t="str">
        <f>INDEX('Bảng Giá'!$L$2:$L$64,MATCH(TRIM('References data'!B2827),'Bảng Giá'!$K$2:$K$64,0))</f>
        <v>Vùng 1</v>
      </c>
      <c r="D2827" s="43" t="s">
        <v>2999</v>
      </c>
      <c r="E2827" t="s">
        <v>2639</v>
      </c>
      <c r="F2827" t="str">
        <f>INDEX('Bảng Giá'!$L$2:$L$64,MATCH(TRIM('References data'!E2827),'Bảng Giá'!$K$2:$K$64,0))</f>
        <v>Hà Nội</v>
      </c>
      <c r="G2827" t="str">
        <f t="shared" si="44"/>
        <v>Vùng 1-Hà Nội</v>
      </c>
      <c r="H2827" t="str">
        <f>INDEX('Bảng Giá'!$N$2:$N$46,MATCH('References data'!G2827,'Bảng Giá'!$Q$2:$Q$46,0))</f>
        <v>Liên Vùng</v>
      </c>
    </row>
    <row r="2828" spans="1:8" x14ac:dyDescent="0.25">
      <c r="A2828" s="12" t="s">
        <v>3133</v>
      </c>
      <c r="B2828" t="s">
        <v>2699</v>
      </c>
      <c r="C2828" s="45" t="str">
        <f>INDEX('Bảng Giá'!$L$2:$L$64,MATCH(TRIM('References data'!B2828),'Bảng Giá'!$K$2:$K$64,0))</f>
        <v>Vùng 3</v>
      </c>
      <c r="D2828" s="43" t="s">
        <v>3019</v>
      </c>
      <c r="E2828" t="s">
        <v>2648</v>
      </c>
      <c r="F2828" t="str">
        <f>INDEX('Bảng Giá'!$L$2:$L$64,MATCH(TRIM('References data'!E2828),'Bảng Giá'!$K$2:$K$64,0))</f>
        <v>Hồ Chí Minh</v>
      </c>
      <c r="G2828" t="str">
        <f t="shared" si="44"/>
        <v>Vùng 3-Hồ Chí Minh</v>
      </c>
      <c r="H2828" t="str">
        <f>INDEX('Bảng Giá'!$N$2:$N$46,MATCH('References data'!G2828,'Bảng Giá'!$Q$2:$Q$46,0))</f>
        <v>Liên Vùng</v>
      </c>
    </row>
    <row r="2829" spans="1:8" x14ac:dyDescent="0.25">
      <c r="A2829" s="12" t="s">
        <v>3134</v>
      </c>
      <c r="B2829" t="s">
        <v>2656</v>
      </c>
      <c r="C2829" s="45" t="str">
        <f>INDEX('Bảng Giá'!$L$2:$L$64,MATCH(TRIM('References data'!B2829),'Bảng Giá'!$K$2:$K$64,0))</f>
        <v>Vùng 1</v>
      </c>
      <c r="D2829" s="43" t="s">
        <v>3091</v>
      </c>
      <c r="E2829" t="s">
        <v>2842</v>
      </c>
      <c r="F2829" t="str">
        <f>INDEX('Bảng Giá'!$L$2:$L$64,MATCH(TRIM('References data'!E2829),'Bảng Giá'!$K$2:$K$64,0))</f>
        <v>Vùng 3</v>
      </c>
      <c r="G2829" t="str">
        <f t="shared" si="44"/>
        <v>Vùng 1-Vùng 3</v>
      </c>
      <c r="H2829" t="str">
        <f>INDEX('Bảng Giá'!$N$2:$N$46,MATCH('References data'!G2829,'Bảng Giá'!$Q$2:$Q$46,0))</f>
        <v>Liên Vùng Tỉnh</v>
      </c>
    </row>
    <row r="2830" spans="1:8" x14ac:dyDescent="0.25">
      <c r="A2830" s="12" t="s">
        <v>3033</v>
      </c>
      <c r="B2830" t="s">
        <v>2821</v>
      </c>
      <c r="C2830" s="45" t="str">
        <f>INDEX('Bảng Giá'!$L$2:$L$64,MATCH(TRIM('References data'!B2830),'Bảng Giá'!$K$2:$K$64,0))</f>
        <v>Vùng 3</v>
      </c>
      <c r="D2830" s="43" t="s">
        <v>2946</v>
      </c>
      <c r="E2830" t="s">
        <v>2667</v>
      </c>
      <c r="F2830" t="str">
        <f>INDEX('Bảng Giá'!$L$2:$L$64,MATCH(TRIM('References data'!E2830),'Bảng Giá'!$K$2:$K$64,0))</f>
        <v>Vùng 1</v>
      </c>
      <c r="G2830" t="str">
        <f t="shared" si="44"/>
        <v>Vùng 3-Vùng 1</v>
      </c>
      <c r="H2830" t="str">
        <f>INDEX('Bảng Giá'!$N$2:$N$46,MATCH('References data'!G2830,'Bảng Giá'!$Q$2:$Q$46,0))</f>
        <v>Liên Vùng Tỉnh</v>
      </c>
    </row>
    <row r="2831" spans="1:8" x14ac:dyDescent="0.25">
      <c r="A2831" s="12" t="s">
        <v>3135</v>
      </c>
      <c r="B2831" t="s">
        <v>2932</v>
      </c>
      <c r="C2831" s="45" t="str">
        <f>INDEX('Bảng Giá'!$L$2:$L$64,MATCH(TRIM('References data'!B2831),'Bảng Giá'!$K$2:$K$64,0))</f>
        <v>Vùng 1</v>
      </c>
      <c r="D2831" s="43" t="s">
        <v>2645</v>
      </c>
      <c r="E2831" t="s">
        <v>2639</v>
      </c>
      <c r="F2831" t="str">
        <f>INDEX('Bảng Giá'!$L$2:$L$64,MATCH(TRIM('References data'!E2831),'Bảng Giá'!$K$2:$K$64,0))</f>
        <v>Hà Nội</v>
      </c>
      <c r="G2831" t="str">
        <f t="shared" si="44"/>
        <v>Vùng 1-Hà Nội</v>
      </c>
      <c r="H2831" t="str">
        <f>INDEX('Bảng Giá'!$N$2:$N$46,MATCH('References data'!G2831,'Bảng Giá'!$Q$2:$Q$46,0))</f>
        <v>Liên Vùng</v>
      </c>
    </row>
    <row r="2832" spans="1:8" x14ac:dyDescent="0.25">
      <c r="A2832" s="12" t="s">
        <v>2996</v>
      </c>
      <c r="B2832" t="s">
        <v>2639</v>
      </c>
      <c r="C2832" s="45" t="str">
        <f>INDEX('Bảng Giá'!$L$2:$L$64,MATCH(TRIM('References data'!B2832),'Bảng Giá'!$K$2:$K$64,0))</f>
        <v>Hà Nội</v>
      </c>
      <c r="D2832" s="43" t="s">
        <v>3014</v>
      </c>
      <c r="E2832" t="s">
        <v>2648</v>
      </c>
      <c r="F2832" t="str">
        <f>INDEX('Bảng Giá'!$L$2:$L$64,MATCH(TRIM('References data'!E2832),'Bảng Giá'!$K$2:$K$64,0))</f>
        <v>Hồ Chí Minh</v>
      </c>
      <c r="G2832" t="str">
        <f t="shared" si="44"/>
        <v>Hà Nội-Hồ Chí Minh</v>
      </c>
      <c r="H2832" t="str">
        <f>INDEX('Bảng Giá'!$N$2:$N$46,MATCH('References data'!G2832,'Bảng Giá'!$Q$2:$Q$46,0))</f>
        <v>Liên Vùng đặc biệt</v>
      </c>
    </row>
    <row r="2833" spans="1:8" x14ac:dyDescent="0.25">
      <c r="A2833" s="12" t="s">
        <v>3109</v>
      </c>
      <c r="B2833" t="s">
        <v>2935</v>
      </c>
      <c r="C2833" s="45" t="str">
        <f>INDEX('Bảng Giá'!$L$2:$L$64,MATCH(TRIM('References data'!B2833),'Bảng Giá'!$K$2:$K$64,0))</f>
        <v>Vùng 1</v>
      </c>
      <c r="D2833" s="43" t="s">
        <v>2994</v>
      </c>
      <c r="E2833" t="s">
        <v>2639</v>
      </c>
      <c r="F2833" t="str">
        <f>INDEX('Bảng Giá'!$L$2:$L$64,MATCH(TRIM('References data'!E2833),'Bảng Giá'!$K$2:$K$64,0))</f>
        <v>Hà Nội</v>
      </c>
      <c r="G2833" t="str">
        <f t="shared" si="44"/>
        <v>Vùng 1-Hà Nội</v>
      </c>
      <c r="H2833" t="str">
        <f>INDEX('Bảng Giá'!$N$2:$N$46,MATCH('References data'!G2833,'Bảng Giá'!$Q$2:$Q$46,0))</f>
        <v>Liên Vùng</v>
      </c>
    </row>
    <row r="2834" spans="1:8" x14ac:dyDescent="0.25">
      <c r="A2834" s="12" t="s">
        <v>2972</v>
      </c>
      <c r="B2834" t="s">
        <v>2680</v>
      </c>
      <c r="C2834" s="45" t="str">
        <f>INDEX('Bảng Giá'!$L$2:$L$64,MATCH(TRIM('References data'!B2834),'Bảng Giá'!$K$2:$K$64,0))</f>
        <v>Vùng 1</v>
      </c>
      <c r="D2834" s="43" t="s">
        <v>2640</v>
      </c>
      <c r="E2834" t="s">
        <v>2639</v>
      </c>
      <c r="F2834" t="str">
        <f>INDEX('Bảng Giá'!$L$2:$L$64,MATCH(TRIM('References data'!E2834),'Bảng Giá'!$K$2:$K$64,0))</f>
        <v>Hà Nội</v>
      </c>
      <c r="G2834" t="str">
        <f t="shared" si="44"/>
        <v>Vùng 1-Hà Nội</v>
      </c>
      <c r="H2834" t="str">
        <f>INDEX('Bảng Giá'!$N$2:$N$46,MATCH('References data'!G2834,'Bảng Giá'!$Q$2:$Q$46,0))</f>
        <v>Liên Vùng</v>
      </c>
    </row>
    <row r="2835" spans="1:8" x14ac:dyDescent="0.25">
      <c r="A2835" s="12" t="s">
        <v>2730</v>
      </c>
      <c r="B2835" t="s">
        <v>2648</v>
      </c>
      <c r="C2835" s="45" t="str">
        <f>INDEX('Bảng Giá'!$L$2:$L$64,MATCH(TRIM('References data'!B2835),'Bảng Giá'!$K$2:$K$64,0))</f>
        <v>Hồ Chí Minh</v>
      </c>
      <c r="D2835" s="43" t="s">
        <v>3000</v>
      </c>
      <c r="E2835" t="s">
        <v>2639</v>
      </c>
      <c r="F2835" t="str">
        <f>INDEX('Bảng Giá'!$L$2:$L$64,MATCH(TRIM('References data'!E2835),'Bảng Giá'!$K$2:$K$64,0))</f>
        <v>Hà Nội</v>
      </c>
      <c r="G2835" t="str">
        <f t="shared" si="44"/>
        <v>Hồ Chí Minh-Hà Nội</v>
      </c>
      <c r="H2835" t="str">
        <f>INDEX('Bảng Giá'!$N$2:$N$46,MATCH('References data'!G2835,'Bảng Giá'!$Q$2:$Q$46,0))</f>
        <v>Liên Vùng đặc biệt</v>
      </c>
    </row>
    <row r="2836" spans="1:8" x14ac:dyDescent="0.25">
      <c r="A2836" s="12" t="s">
        <v>2769</v>
      </c>
      <c r="B2836" t="s">
        <v>2663</v>
      </c>
      <c r="C2836" s="45" t="str">
        <f>INDEX('Bảng Giá'!$L$2:$L$64,MATCH(TRIM('References data'!B2836),'Bảng Giá'!$K$2:$K$64,0))</f>
        <v>Vùng 3</v>
      </c>
      <c r="D2836" s="43" t="s">
        <v>2740</v>
      </c>
      <c r="E2836" t="s">
        <v>2651</v>
      </c>
      <c r="F2836" t="str">
        <f>INDEX('Bảng Giá'!$L$2:$L$64,MATCH(TRIM('References data'!E2836),'Bảng Giá'!$K$2:$K$64,0))</f>
        <v>Vùng 2</v>
      </c>
      <c r="G2836" t="str">
        <f t="shared" si="44"/>
        <v>Vùng 3-Vùng 2</v>
      </c>
      <c r="H2836" t="str">
        <f>INDEX('Bảng Giá'!$N$2:$N$46,MATCH('References data'!G2836,'Bảng Giá'!$Q$2:$Q$46,0))</f>
        <v>Liên Vùng Tỉnh</v>
      </c>
    </row>
    <row r="2837" spans="1:8" x14ac:dyDescent="0.25">
      <c r="A2837" s="12" t="s">
        <v>2679</v>
      </c>
      <c r="B2837" t="s">
        <v>2680</v>
      </c>
      <c r="C2837" s="45" t="str">
        <f>INDEX('Bảng Giá'!$L$2:$L$64,MATCH(TRIM('References data'!B2837),'Bảng Giá'!$K$2:$K$64,0))</f>
        <v>Vùng 1</v>
      </c>
      <c r="D2837" s="43" t="s">
        <v>2676</v>
      </c>
      <c r="E2837" t="s">
        <v>2677</v>
      </c>
      <c r="F2837" t="str">
        <f>INDEX('Bảng Giá'!$L$2:$L$64,MATCH(TRIM('References data'!E2837),'Bảng Giá'!$K$2:$K$64,0))</f>
        <v>Vùng 3</v>
      </c>
      <c r="G2837" t="str">
        <f t="shared" si="44"/>
        <v>Vùng 1-Vùng 3</v>
      </c>
      <c r="H2837" t="str">
        <f>INDEX('Bảng Giá'!$N$2:$N$46,MATCH('References data'!G2837,'Bảng Giá'!$Q$2:$Q$46,0))</f>
        <v>Liên Vùng Tỉnh</v>
      </c>
    </row>
    <row r="2838" spans="1:8" x14ac:dyDescent="0.25">
      <c r="A2838" s="12" t="s">
        <v>2742</v>
      </c>
      <c r="B2838" t="s">
        <v>2684</v>
      </c>
      <c r="C2838" s="45" t="str">
        <f>INDEX('Bảng Giá'!$L$2:$L$64,MATCH(TRIM('References data'!B2838),'Bảng Giá'!$K$2:$K$64,0))</f>
        <v>Vùng 1</v>
      </c>
      <c r="D2838" s="43" t="s">
        <v>2740</v>
      </c>
      <c r="E2838" t="s">
        <v>2651</v>
      </c>
      <c r="F2838" t="str">
        <f>INDEX('Bảng Giá'!$L$2:$L$64,MATCH(TRIM('References data'!E2838),'Bảng Giá'!$K$2:$K$64,0))</f>
        <v>Vùng 2</v>
      </c>
      <c r="G2838" t="str">
        <f t="shared" si="44"/>
        <v>Vùng 1-Vùng 2</v>
      </c>
      <c r="H2838" t="str">
        <f>INDEX('Bảng Giá'!$N$2:$N$46,MATCH('References data'!G2838,'Bảng Giá'!$Q$2:$Q$46,0))</f>
        <v>Liên Vùng Tỉnh</v>
      </c>
    </row>
    <row r="2839" spans="1:8" x14ac:dyDescent="0.25">
      <c r="A2839" s="12" t="s">
        <v>2773</v>
      </c>
      <c r="B2839" t="s">
        <v>2756</v>
      </c>
      <c r="C2839" s="45" t="str">
        <f>INDEX('Bảng Giá'!$L$2:$L$64,MATCH(TRIM('References data'!B2839),'Bảng Giá'!$K$2:$K$64,0))</f>
        <v>Đà Nẵng</v>
      </c>
      <c r="D2839" s="43" t="s">
        <v>2769</v>
      </c>
      <c r="E2839" t="s">
        <v>2663</v>
      </c>
      <c r="F2839" t="str">
        <f>INDEX('Bảng Giá'!$L$2:$L$64,MATCH(TRIM('References data'!E2839),'Bảng Giá'!$K$2:$K$64,0))</f>
        <v>Vùng 3</v>
      </c>
      <c r="G2839" t="str">
        <f t="shared" si="44"/>
        <v>Đà Nẵng-Vùng 3</v>
      </c>
      <c r="H2839" t="str">
        <f>INDEX('Bảng Giá'!$N$2:$N$46,MATCH('References data'!G2839,'Bảng Giá'!$Q$2:$Q$46,0))</f>
        <v>Liên Vùng</v>
      </c>
    </row>
    <row r="2840" spans="1:8" x14ac:dyDescent="0.25">
      <c r="A2840" s="12" t="s">
        <v>2929</v>
      </c>
      <c r="B2840" t="s">
        <v>2787</v>
      </c>
      <c r="C2840" s="45" t="str">
        <f>INDEX('Bảng Giá'!$L$2:$L$64,MATCH(TRIM('References data'!B2840),'Bảng Giá'!$K$2:$K$64,0))</f>
        <v>Vùng 1</v>
      </c>
      <c r="D2840" s="43" t="s">
        <v>2773</v>
      </c>
      <c r="E2840" t="s">
        <v>2756</v>
      </c>
      <c r="F2840" t="str">
        <f>INDEX('Bảng Giá'!$L$2:$L$64,MATCH(TRIM('References data'!E2840),'Bảng Giá'!$K$2:$K$64,0))</f>
        <v>Đà Nẵng</v>
      </c>
      <c r="G2840" t="str">
        <f t="shared" si="44"/>
        <v>Vùng 1-Đà Nẵng</v>
      </c>
      <c r="H2840" t="str">
        <f>INDEX('Bảng Giá'!$N$2:$N$46,MATCH('References data'!G2840,'Bảng Giá'!$Q$2:$Q$46,0))</f>
        <v>Liên Vùng</v>
      </c>
    </row>
    <row r="2841" spans="1:8" x14ac:dyDescent="0.25">
      <c r="A2841" s="12" t="s">
        <v>3005</v>
      </c>
      <c r="B2841" t="s">
        <v>2639</v>
      </c>
      <c r="C2841" s="45" t="str">
        <f>INDEX('Bảng Giá'!$L$2:$L$64,MATCH(TRIM('References data'!B2841),'Bảng Giá'!$K$2:$K$64,0))</f>
        <v>Hà Nội</v>
      </c>
      <c r="D2841" s="43" t="s">
        <v>2653</v>
      </c>
      <c r="E2841" t="s">
        <v>2648</v>
      </c>
      <c r="F2841" t="str">
        <f>INDEX('Bảng Giá'!$L$2:$L$64,MATCH(TRIM('References data'!E2841),'Bảng Giá'!$K$2:$K$64,0))</f>
        <v>Hồ Chí Minh</v>
      </c>
      <c r="G2841" t="str">
        <f t="shared" si="44"/>
        <v>Hà Nội-Hồ Chí Minh</v>
      </c>
      <c r="H2841" t="str">
        <f>INDEX('Bảng Giá'!$N$2:$N$46,MATCH('References data'!G2841,'Bảng Giá'!$Q$2:$Q$46,0))</f>
        <v>Liên Vùng đặc biệt</v>
      </c>
    </row>
    <row r="2842" spans="1:8" x14ac:dyDescent="0.25">
      <c r="A2842" s="12" t="s">
        <v>2760</v>
      </c>
      <c r="B2842" t="s">
        <v>2686</v>
      </c>
      <c r="C2842" s="45" t="str">
        <f>INDEX('Bảng Giá'!$L$2:$L$64,MATCH(TRIM('References data'!B2842),'Bảng Giá'!$K$2:$K$64,0))</f>
        <v>Vùng 1</v>
      </c>
      <c r="D2842" s="43" t="s">
        <v>3000</v>
      </c>
      <c r="E2842" t="s">
        <v>2639</v>
      </c>
      <c r="F2842" t="str">
        <f>INDEX('Bảng Giá'!$L$2:$L$64,MATCH(TRIM('References data'!E2842),'Bảng Giá'!$K$2:$K$64,0))</f>
        <v>Hà Nội</v>
      </c>
      <c r="G2842" t="str">
        <f t="shared" si="44"/>
        <v>Vùng 1-Hà Nội</v>
      </c>
      <c r="H2842" t="str">
        <f>INDEX('Bảng Giá'!$N$2:$N$46,MATCH('References data'!G2842,'Bảng Giá'!$Q$2:$Q$46,0))</f>
        <v>Liên Vùng</v>
      </c>
    </row>
    <row r="2843" spans="1:8" x14ac:dyDescent="0.25">
      <c r="A2843" s="12" t="s">
        <v>2697</v>
      </c>
      <c r="B2843" t="s">
        <v>2686</v>
      </c>
      <c r="C2843" s="45" t="str">
        <f>INDEX('Bảng Giá'!$L$2:$L$64,MATCH(TRIM('References data'!B2843),'Bảng Giá'!$K$2:$K$64,0))</f>
        <v>Vùng 1</v>
      </c>
      <c r="D2843" s="43" t="s">
        <v>3007</v>
      </c>
      <c r="E2843" t="s">
        <v>2639</v>
      </c>
      <c r="F2843" t="str">
        <f>INDEX('Bảng Giá'!$L$2:$L$64,MATCH(TRIM('References data'!E2843),'Bảng Giá'!$K$2:$K$64,0))</f>
        <v>Hà Nội</v>
      </c>
      <c r="G2843" t="str">
        <f t="shared" si="44"/>
        <v>Vùng 1-Hà Nội</v>
      </c>
      <c r="H2843" t="str">
        <f>INDEX('Bảng Giá'!$N$2:$N$46,MATCH('References data'!G2843,'Bảng Giá'!$Q$2:$Q$46,0))</f>
        <v>Liên Vùng</v>
      </c>
    </row>
    <row r="2844" spans="1:8" x14ac:dyDescent="0.25">
      <c r="A2844" s="12" t="s">
        <v>3021</v>
      </c>
      <c r="B2844" t="s">
        <v>2787</v>
      </c>
      <c r="C2844" s="45" t="str">
        <f>INDEX('Bảng Giá'!$L$2:$L$64,MATCH(TRIM('References data'!B2844),'Bảng Giá'!$K$2:$K$64,0))</f>
        <v>Vùng 1</v>
      </c>
      <c r="D2844" s="43" t="s">
        <v>2662</v>
      </c>
      <c r="E2844" t="s">
        <v>2663</v>
      </c>
      <c r="F2844" t="str">
        <f>INDEX('Bảng Giá'!$L$2:$L$64,MATCH(TRIM('References data'!E2844),'Bảng Giá'!$K$2:$K$64,0))</f>
        <v>Vùng 3</v>
      </c>
      <c r="G2844" t="str">
        <f t="shared" si="44"/>
        <v>Vùng 1-Vùng 3</v>
      </c>
      <c r="H2844" t="str">
        <f>INDEX('Bảng Giá'!$N$2:$N$46,MATCH('References data'!G2844,'Bảng Giá'!$Q$2:$Q$46,0))</f>
        <v>Liên Vùng Tỉnh</v>
      </c>
    </row>
    <row r="2845" spans="1:8" x14ac:dyDescent="0.25">
      <c r="A2845" s="12" t="s">
        <v>2718</v>
      </c>
      <c r="B2845" t="s">
        <v>2684</v>
      </c>
      <c r="C2845" s="45" t="str">
        <f>INDEX('Bảng Giá'!$L$2:$L$64,MATCH(TRIM('References data'!B2845),'Bảng Giá'!$K$2:$K$64,0))</f>
        <v>Vùng 1</v>
      </c>
      <c r="D2845" s="43" t="s">
        <v>2638</v>
      </c>
      <c r="E2845" t="s">
        <v>2639</v>
      </c>
      <c r="F2845" t="str">
        <f>INDEX('Bảng Giá'!$L$2:$L$64,MATCH(TRIM('References data'!E2845),'Bảng Giá'!$K$2:$K$64,0))</f>
        <v>Hà Nội</v>
      </c>
      <c r="G2845" t="str">
        <f t="shared" si="44"/>
        <v>Vùng 1-Hà Nội</v>
      </c>
      <c r="H2845" t="str">
        <f>INDEX('Bảng Giá'!$N$2:$N$46,MATCH('References data'!G2845,'Bảng Giá'!$Q$2:$Q$46,0))</f>
        <v>Liên Vùng</v>
      </c>
    </row>
    <row r="2846" spans="1:8" x14ac:dyDescent="0.25">
      <c r="A2846" s="12" t="s">
        <v>2739</v>
      </c>
      <c r="B2846" t="s">
        <v>2648</v>
      </c>
      <c r="C2846" s="45" t="str">
        <f>INDEX('Bảng Giá'!$L$2:$L$64,MATCH(TRIM('References data'!B2846),'Bảng Giá'!$K$2:$K$64,0))</f>
        <v>Hồ Chí Minh</v>
      </c>
      <c r="D2846" s="43" t="s">
        <v>2996</v>
      </c>
      <c r="E2846" t="s">
        <v>2639</v>
      </c>
      <c r="F2846" t="str">
        <f>INDEX('Bảng Giá'!$L$2:$L$64,MATCH(TRIM('References data'!E2846),'Bảng Giá'!$K$2:$K$64,0))</f>
        <v>Hà Nội</v>
      </c>
      <c r="G2846" t="str">
        <f t="shared" si="44"/>
        <v>Hồ Chí Minh-Hà Nội</v>
      </c>
      <c r="H2846" t="str">
        <f>INDEX('Bảng Giá'!$N$2:$N$46,MATCH('References data'!G2846,'Bảng Giá'!$Q$2:$Q$46,0))</f>
        <v>Liên Vùng đặc biệt</v>
      </c>
    </row>
    <row r="2847" spans="1:8" x14ac:dyDescent="0.25">
      <c r="A2847" s="12" t="s">
        <v>2760</v>
      </c>
      <c r="B2847" t="s">
        <v>2686</v>
      </c>
      <c r="C2847" s="45" t="str">
        <f>INDEX('Bảng Giá'!$L$2:$L$64,MATCH(TRIM('References data'!B2847),'Bảng Giá'!$K$2:$K$64,0))</f>
        <v>Vùng 1</v>
      </c>
      <c r="D2847" s="43" t="s">
        <v>2820</v>
      </c>
      <c r="E2847" t="s">
        <v>2821</v>
      </c>
      <c r="F2847" t="str">
        <f>INDEX('Bảng Giá'!$L$2:$L$64,MATCH(TRIM('References data'!E2847),'Bảng Giá'!$K$2:$K$64,0))</f>
        <v>Vùng 3</v>
      </c>
      <c r="G2847" t="str">
        <f t="shared" si="44"/>
        <v>Vùng 1-Vùng 3</v>
      </c>
      <c r="H2847" t="str">
        <f>INDEX('Bảng Giá'!$N$2:$N$46,MATCH('References data'!G2847,'Bảng Giá'!$Q$2:$Q$46,0))</f>
        <v>Liên Vùng Tỉnh</v>
      </c>
    </row>
    <row r="2848" spans="1:8" x14ac:dyDescent="0.25">
      <c r="A2848" s="12" t="s">
        <v>3136</v>
      </c>
      <c r="B2848" t="s">
        <v>2729</v>
      </c>
      <c r="C2848" s="45" t="str">
        <f>INDEX('Bảng Giá'!$L$2:$L$64,MATCH(TRIM('References data'!B2848),'Bảng Giá'!$K$2:$K$64,0))</f>
        <v>Vùng 1</v>
      </c>
      <c r="D2848" s="43" t="s">
        <v>2757</v>
      </c>
      <c r="E2848" t="s">
        <v>2756</v>
      </c>
      <c r="F2848" t="str">
        <f>INDEX('Bảng Giá'!$L$2:$L$64,MATCH(TRIM('References data'!E2848),'Bảng Giá'!$K$2:$K$64,0))</f>
        <v>Đà Nẵng</v>
      </c>
      <c r="G2848" t="str">
        <f t="shared" si="44"/>
        <v>Vùng 1-Đà Nẵng</v>
      </c>
      <c r="H2848" t="str">
        <f>INDEX('Bảng Giá'!$N$2:$N$46,MATCH('References data'!G2848,'Bảng Giá'!$Q$2:$Q$46,0))</f>
        <v>Liên Vùng</v>
      </c>
    </row>
    <row r="2849" spans="1:8" x14ac:dyDescent="0.25">
      <c r="A2849" s="12" t="s">
        <v>3025</v>
      </c>
      <c r="B2849" t="s">
        <v>2939</v>
      </c>
      <c r="C2849" s="45" t="str">
        <f>INDEX('Bảng Giá'!$L$2:$L$64,MATCH(TRIM('References data'!B2849),'Bảng Giá'!$K$2:$K$64,0))</f>
        <v>Vùng 1</v>
      </c>
      <c r="D2849" s="43" t="s">
        <v>2713</v>
      </c>
      <c r="E2849" t="s">
        <v>2714</v>
      </c>
      <c r="F2849" t="str">
        <f>INDEX('Bảng Giá'!$L$2:$L$64,MATCH(TRIM('References data'!E2849),'Bảng Giá'!$K$2:$K$64,0))</f>
        <v>Vùng 3</v>
      </c>
      <c r="G2849" t="str">
        <f t="shared" si="44"/>
        <v>Vùng 1-Vùng 3</v>
      </c>
      <c r="H2849" t="str">
        <f>INDEX('Bảng Giá'!$N$2:$N$46,MATCH('References data'!G2849,'Bảng Giá'!$Q$2:$Q$46,0))</f>
        <v>Liên Vùng Tỉnh</v>
      </c>
    </row>
    <row r="2850" spans="1:8" x14ac:dyDescent="0.25">
      <c r="A2850" s="12" t="s">
        <v>3017</v>
      </c>
      <c r="B2850" t="s">
        <v>2648</v>
      </c>
      <c r="C2850" s="45" t="str">
        <f>INDEX('Bảng Giá'!$L$2:$L$64,MATCH(TRIM('References data'!B2850),'Bảng Giá'!$K$2:$K$64,0))</f>
        <v>Hồ Chí Minh</v>
      </c>
      <c r="D2850" s="43" t="s">
        <v>2752</v>
      </c>
      <c r="E2850" t="s">
        <v>2663</v>
      </c>
      <c r="F2850" t="str">
        <f>INDEX('Bảng Giá'!$L$2:$L$64,MATCH(TRIM('References data'!E2850),'Bảng Giá'!$K$2:$K$64,0))</f>
        <v>Vùng 3</v>
      </c>
      <c r="G2850" t="str">
        <f t="shared" si="44"/>
        <v>Hồ Chí Minh-Vùng 3</v>
      </c>
      <c r="H2850" t="str">
        <f>INDEX('Bảng Giá'!$N$2:$N$46,MATCH('References data'!G2850,'Bảng Giá'!$Q$2:$Q$46,0))</f>
        <v>Liên Vùng</v>
      </c>
    </row>
    <row r="2851" spans="1:8" x14ac:dyDescent="0.25">
      <c r="A2851" s="12" t="s">
        <v>3118</v>
      </c>
      <c r="B2851" t="s">
        <v>2684</v>
      </c>
      <c r="C2851" s="45" t="str">
        <f>INDEX('Bảng Giá'!$L$2:$L$64,MATCH(TRIM('References data'!B2851),'Bảng Giá'!$K$2:$K$64,0))</f>
        <v>Vùng 1</v>
      </c>
      <c r="D2851" s="43" t="s">
        <v>3010</v>
      </c>
      <c r="E2851" t="s">
        <v>2639</v>
      </c>
      <c r="F2851" t="str">
        <f>INDEX('Bảng Giá'!$L$2:$L$64,MATCH(TRIM('References data'!E2851),'Bảng Giá'!$K$2:$K$64,0))</f>
        <v>Hà Nội</v>
      </c>
      <c r="G2851" t="str">
        <f t="shared" si="44"/>
        <v>Vùng 1-Hà Nội</v>
      </c>
      <c r="H2851" t="str">
        <f>INDEX('Bảng Giá'!$N$2:$N$46,MATCH('References data'!G2851,'Bảng Giá'!$Q$2:$Q$46,0))</f>
        <v>Liên Vùng</v>
      </c>
    </row>
    <row r="2852" spans="1:8" x14ac:dyDescent="0.25">
      <c r="A2852" s="12" t="s">
        <v>2778</v>
      </c>
      <c r="B2852" t="s">
        <v>2648</v>
      </c>
      <c r="C2852" s="45" t="str">
        <f>INDEX('Bảng Giá'!$L$2:$L$64,MATCH(TRIM('References data'!B2852),'Bảng Giá'!$K$2:$K$64,0))</f>
        <v>Hồ Chí Minh</v>
      </c>
      <c r="D2852" s="43" t="s">
        <v>2854</v>
      </c>
      <c r="E2852" t="s">
        <v>2694</v>
      </c>
      <c r="F2852" t="str">
        <f>INDEX('Bảng Giá'!$L$2:$L$64,MATCH(TRIM('References data'!E2852),'Bảng Giá'!$K$2:$K$64,0))</f>
        <v>Vùng 3</v>
      </c>
      <c r="G2852" t="str">
        <f t="shared" si="44"/>
        <v>Hồ Chí Minh-Vùng 3</v>
      </c>
      <c r="H2852" t="str">
        <f>INDEX('Bảng Giá'!$N$2:$N$46,MATCH('References data'!G2852,'Bảng Giá'!$Q$2:$Q$46,0))</f>
        <v>Liên Vùng</v>
      </c>
    </row>
    <row r="2853" spans="1:8" x14ac:dyDescent="0.25">
      <c r="A2853" s="12" t="s">
        <v>3123</v>
      </c>
      <c r="B2853" t="s">
        <v>2669</v>
      </c>
      <c r="C2853" s="45" t="str">
        <f>INDEX('Bảng Giá'!$L$2:$L$64,MATCH(TRIM('References data'!B2853),'Bảng Giá'!$K$2:$K$64,0))</f>
        <v>Vùng 2</v>
      </c>
      <c r="D2853" s="43" t="s">
        <v>2761</v>
      </c>
      <c r="E2853" t="s">
        <v>2639</v>
      </c>
      <c r="F2853" t="str">
        <f>INDEX('Bảng Giá'!$L$2:$L$64,MATCH(TRIM('References data'!E2853),'Bảng Giá'!$K$2:$K$64,0))</f>
        <v>Hà Nội</v>
      </c>
      <c r="G2853" t="str">
        <f t="shared" si="44"/>
        <v>Vùng 2-Hà Nội</v>
      </c>
      <c r="H2853" t="str">
        <f>INDEX('Bảng Giá'!$N$2:$N$46,MATCH('References data'!G2853,'Bảng Giá'!$Q$2:$Q$46,0))</f>
        <v>Liên Vùng</v>
      </c>
    </row>
    <row r="2854" spans="1:8" x14ac:dyDescent="0.25">
      <c r="A2854" s="12" t="s">
        <v>2739</v>
      </c>
      <c r="B2854" t="s">
        <v>2648</v>
      </c>
      <c r="C2854" s="45" t="str">
        <f>INDEX('Bảng Giá'!$L$2:$L$64,MATCH(TRIM('References data'!B2854),'Bảng Giá'!$K$2:$K$64,0))</f>
        <v>Hồ Chí Minh</v>
      </c>
      <c r="D2854" s="43" t="s">
        <v>2649</v>
      </c>
      <c r="E2854" t="s">
        <v>2639</v>
      </c>
      <c r="F2854" t="str">
        <f>INDEX('Bảng Giá'!$L$2:$L$64,MATCH(TRIM('References data'!E2854),'Bảng Giá'!$K$2:$K$64,0))</f>
        <v>Hà Nội</v>
      </c>
      <c r="G2854" t="str">
        <f t="shared" si="44"/>
        <v>Hồ Chí Minh-Hà Nội</v>
      </c>
      <c r="H2854" t="str">
        <f>INDEX('Bảng Giá'!$N$2:$N$46,MATCH('References data'!G2854,'Bảng Giá'!$Q$2:$Q$46,0))</f>
        <v>Liên Vùng đặc biệt</v>
      </c>
    </row>
    <row r="2855" spans="1:8" x14ac:dyDescent="0.25">
      <c r="A2855" s="12" t="s">
        <v>3013</v>
      </c>
      <c r="B2855" t="s">
        <v>2648</v>
      </c>
      <c r="C2855" s="45" t="str">
        <f>INDEX('Bảng Giá'!$L$2:$L$64,MATCH(TRIM('References data'!B2855),'Bảng Giá'!$K$2:$K$64,0))</f>
        <v>Hồ Chí Minh</v>
      </c>
      <c r="D2855" s="43" t="s">
        <v>2649</v>
      </c>
      <c r="E2855" t="s">
        <v>2639</v>
      </c>
      <c r="F2855" t="str">
        <f>INDEX('Bảng Giá'!$L$2:$L$64,MATCH(TRIM('References data'!E2855),'Bảng Giá'!$K$2:$K$64,0))</f>
        <v>Hà Nội</v>
      </c>
      <c r="G2855" t="str">
        <f t="shared" si="44"/>
        <v>Hồ Chí Minh-Hà Nội</v>
      </c>
      <c r="H2855" t="str">
        <f>INDEX('Bảng Giá'!$N$2:$N$46,MATCH('References data'!G2855,'Bảng Giá'!$Q$2:$Q$46,0))</f>
        <v>Liên Vùng đặc biệt</v>
      </c>
    </row>
    <row r="2856" spans="1:8" x14ac:dyDescent="0.25">
      <c r="A2856" s="12" t="s">
        <v>2792</v>
      </c>
      <c r="B2856" t="s">
        <v>2791</v>
      </c>
      <c r="C2856" s="45" t="str">
        <f>INDEX('Bảng Giá'!$L$2:$L$64,MATCH(TRIM('References data'!B2856),'Bảng Giá'!$K$2:$K$64,0))</f>
        <v>Vùng 2</v>
      </c>
      <c r="D2856" s="43" t="s">
        <v>2653</v>
      </c>
      <c r="E2856" t="s">
        <v>2648</v>
      </c>
      <c r="F2856" t="str">
        <f>INDEX('Bảng Giá'!$L$2:$L$64,MATCH(TRIM('References data'!E2856),'Bảng Giá'!$K$2:$K$64,0))</f>
        <v>Hồ Chí Minh</v>
      </c>
      <c r="G2856" t="str">
        <f t="shared" si="44"/>
        <v>Vùng 2-Hồ Chí Minh</v>
      </c>
      <c r="H2856" t="str">
        <f>INDEX('Bảng Giá'!$N$2:$N$46,MATCH('References data'!G2856,'Bảng Giá'!$Q$2:$Q$46,0))</f>
        <v>Liên Vùng</v>
      </c>
    </row>
    <row r="2857" spans="1:8" x14ac:dyDescent="0.25">
      <c r="A2857" s="12" t="s">
        <v>2679</v>
      </c>
      <c r="B2857" t="s">
        <v>2680</v>
      </c>
      <c r="C2857" s="45" t="str">
        <f>INDEX('Bảng Giá'!$L$2:$L$64,MATCH(TRIM('References data'!B2857),'Bảng Giá'!$K$2:$K$64,0))</f>
        <v>Vùng 1</v>
      </c>
      <c r="D2857" s="43" t="s">
        <v>2649</v>
      </c>
      <c r="E2857" t="s">
        <v>2639</v>
      </c>
      <c r="F2857" t="str">
        <f>INDEX('Bảng Giá'!$L$2:$L$64,MATCH(TRIM('References data'!E2857),'Bảng Giá'!$K$2:$K$64,0))</f>
        <v>Hà Nội</v>
      </c>
      <c r="G2857" t="str">
        <f t="shared" si="44"/>
        <v>Vùng 1-Hà Nội</v>
      </c>
      <c r="H2857" t="str">
        <f>INDEX('Bảng Giá'!$N$2:$N$46,MATCH('References data'!G2857,'Bảng Giá'!$Q$2:$Q$46,0))</f>
        <v>Liên Vùng</v>
      </c>
    </row>
    <row r="2858" spans="1:8" x14ac:dyDescent="0.25">
      <c r="A2858" s="12" t="s">
        <v>3025</v>
      </c>
      <c r="B2858" t="s">
        <v>2939</v>
      </c>
      <c r="C2858" s="45" t="str">
        <f>INDEX('Bảng Giá'!$L$2:$L$64,MATCH(TRIM('References data'!B2858),'Bảng Giá'!$K$2:$K$64,0))</f>
        <v>Vùng 1</v>
      </c>
      <c r="D2858" s="43" t="s">
        <v>2761</v>
      </c>
      <c r="E2858" t="s">
        <v>2639</v>
      </c>
      <c r="F2858" t="str">
        <f>INDEX('Bảng Giá'!$L$2:$L$64,MATCH(TRIM('References data'!E2858),'Bảng Giá'!$K$2:$K$64,0))</f>
        <v>Hà Nội</v>
      </c>
      <c r="G2858" t="str">
        <f t="shared" si="44"/>
        <v>Vùng 1-Hà Nội</v>
      </c>
      <c r="H2858" t="str">
        <f>INDEX('Bảng Giá'!$N$2:$N$46,MATCH('References data'!G2858,'Bảng Giá'!$Q$2:$Q$46,0))</f>
        <v>Liên Vùng</v>
      </c>
    </row>
    <row r="2859" spans="1:8" x14ac:dyDescent="0.25">
      <c r="A2859" s="12" t="s">
        <v>2679</v>
      </c>
      <c r="B2859" t="s">
        <v>2680</v>
      </c>
      <c r="C2859" s="45" t="str">
        <f>INDEX('Bảng Giá'!$L$2:$L$64,MATCH(TRIM('References data'!B2859),'Bảng Giá'!$K$2:$K$64,0))</f>
        <v>Vùng 1</v>
      </c>
      <c r="D2859" s="43" t="s">
        <v>2700</v>
      </c>
      <c r="E2859" t="s">
        <v>2639</v>
      </c>
      <c r="F2859" t="str">
        <f>INDEX('Bảng Giá'!$L$2:$L$64,MATCH(TRIM('References data'!E2859),'Bảng Giá'!$K$2:$K$64,0))</f>
        <v>Hà Nội</v>
      </c>
      <c r="G2859" t="str">
        <f t="shared" si="44"/>
        <v>Vùng 1-Hà Nội</v>
      </c>
      <c r="H2859" t="str">
        <f>INDEX('Bảng Giá'!$N$2:$N$46,MATCH('References data'!G2859,'Bảng Giá'!$Q$2:$Q$46,0))</f>
        <v>Liên Vùng</v>
      </c>
    </row>
    <row r="2860" spans="1:8" x14ac:dyDescent="0.25">
      <c r="A2860" s="12" t="s">
        <v>3015</v>
      </c>
      <c r="B2860" t="s">
        <v>2648</v>
      </c>
      <c r="C2860" s="45" t="str">
        <f>INDEX('Bảng Giá'!$L$2:$L$64,MATCH(TRIM('References data'!B2860),'Bảng Giá'!$K$2:$K$64,0))</f>
        <v>Hồ Chí Minh</v>
      </c>
      <c r="D2860" s="43" t="s">
        <v>2654</v>
      </c>
      <c r="E2860" t="s">
        <v>2639</v>
      </c>
      <c r="F2860" t="str">
        <f>INDEX('Bảng Giá'!$L$2:$L$64,MATCH(TRIM('References data'!E2860),'Bảng Giá'!$K$2:$K$64,0))</f>
        <v>Hà Nội</v>
      </c>
      <c r="G2860" t="str">
        <f t="shared" si="44"/>
        <v>Hồ Chí Minh-Hà Nội</v>
      </c>
      <c r="H2860" t="str">
        <f>INDEX('Bảng Giá'!$N$2:$N$46,MATCH('References data'!G2860,'Bảng Giá'!$Q$2:$Q$46,0))</f>
        <v>Liên Vùng đặc biệt</v>
      </c>
    </row>
    <row r="2861" spans="1:8" x14ac:dyDescent="0.25">
      <c r="A2861" s="12" t="s">
        <v>2859</v>
      </c>
      <c r="B2861" t="s">
        <v>2694</v>
      </c>
      <c r="C2861" s="45" t="str">
        <f>INDEX('Bảng Giá'!$L$2:$L$64,MATCH(TRIM('References data'!B2861),'Bảng Giá'!$K$2:$K$64,0))</f>
        <v>Vùng 3</v>
      </c>
      <c r="D2861" s="43" t="s">
        <v>2659</v>
      </c>
      <c r="E2861" t="s">
        <v>2648</v>
      </c>
      <c r="F2861" t="str">
        <f>INDEX('Bảng Giá'!$L$2:$L$64,MATCH(TRIM('References data'!E2861),'Bảng Giá'!$K$2:$K$64,0))</f>
        <v>Hồ Chí Minh</v>
      </c>
      <c r="G2861" t="str">
        <f t="shared" si="44"/>
        <v>Vùng 3-Hồ Chí Minh</v>
      </c>
      <c r="H2861" t="str">
        <f>INDEX('Bảng Giá'!$N$2:$N$46,MATCH('References data'!G2861,'Bảng Giá'!$Q$2:$Q$46,0))</f>
        <v>Liên Vùng</v>
      </c>
    </row>
    <row r="2862" spans="1:8" x14ac:dyDescent="0.25">
      <c r="A2862" s="12" t="s">
        <v>2692</v>
      </c>
      <c r="B2862" t="s">
        <v>2727</v>
      </c>
      <c r="C2862" s="45" t="str">
        <f>INDEX('Bảng Giá'!$L$2:$L$64,MATCH(TRIM('References data'!B2862),'Bảng Giá'!$K$2:$K$64,0))</f>
        <v>Vùng 1</v>
      </c>
      <c r="D2862" s="43" t="s">
        <v>2649</v>
      </c>
      <c r="E2862" t="s">
        <v>2639</v>
      </c>
      <c r="F2862" t="str">
        <f>INDEX('Bảng Giá'!$L$2:$L$64,MATCH(TRIM('References data'!E2862),'Bảng Giá'!$K$2:$K$64,0))</f>
        <v>Hà Nội</v>
      </c>
      <c r="G2862" t="str">
        <f t="shared" si="44"/>
        <v>Vùng 1-Hà Nội</v>
      </c>
      <c r="H2862" t="str">
        <f>INDEX('Bảng Giá'!$N$2:$N$46,MATCH('References data'!G2862,'Bảng Giá'!$Q$2:$Q$46,0))</f>
        <v>Liên Vùng</v>
      </c>
    </row>
    <row r="2863" spans="1:8" x14ac:dyDescent="0.25">
      <c r="A2863" s="12" t="s">
        <v>3019</v>
      </c>
      <c r="B2863" t="s">
        <v>2648</v>
      </c>
      <c r="C2863" s="45" t="str">
        <f>INDEX('Bảng Giá'!$L$2:$L$64,MATCH(TRIM('References data'!B2863),'Bảng Giá'!$K$2:$K$64,0))</f>
        <v>Hồ Chí Minh</v>
      </c>
      <c r="D2863" s="43" t="s">
        <v>2993</v>
      </c>
      <c r="E2863" t="s">
        <v>2639</v>
      </c>
      <c r="F2863" t="str">
        <f>INDEX('Bảng Giá'!$L$2:$L$64,MATCH(TRIM('References data'!E2863),'Bảng Giá'!$K$2:$K$64,0))</f>
        <v>Hà Nội</v>
      </c>
      <c r="G2863" t="str">
        <f t="shared" si="44"/>
        <v>Hồ Chí Minh-Hà Nội</v>
      </c>
      <c r="H2863" t="str">
        <f>INDEX('Bảng Giá'!$N$2:$N$46,MATCH('References data'!G2863,'Bảng Giá'!$Q$2:$Q$46,0))</f>
        <v>Liên Vùng đặc biệt</v>
      </c>
    </row>
    <row r="2864" spans="1:8" x14ac:dyDescent="0.25">
      <c r="A2864" s="12" t="s">
        <v>2777</v>
      </c>
      <c r="B2864" t="s">
        <v>2756</v>
      </c>
      <c r="C2864" s="45" t="str">
        <f>INDEX('Bảng Giá'!$L$2:$L$64,MATCH(TRIM('References data'!B2864),'Bảng Giá'!$K$2:$K$64,0))</f>
        <v>Đà Nẵng</v>
      </c>
      <c r="D2864" s="43" t="s">
        <v>2638</v>
      </c>
      <c r="E2864" t="s">
        <v>2639</v>
      </c>
      <c r="F2864" t="str">
        <f>INDEX('Bảng Giá'!$L$2:$L$64,MATCH(TRIM('References data'!E2864),'Bảng Giá'!$K$2:$K$64,0))</f>
        <v>Hà Nội</v>
      </c>
      <c r="G2864" t="str">
        <f t="shared" si="44"/>
        <v>Đà Nẵng-Hà Nội</v>
      </c>
      <c r="H2864" t="str">
        <f>INDEX('Bảng Giá'!$N$2:$N$46,MATCH('References data'!G2864,'Bảng Giá'!$Q$2:$Q$46,0))</f>
        <v>Liên Vùng đặc biệt</v>
      </c>
    </row>
    <row r="2865" spans="1:8" x14ac:dyDescent="0.25">
      <c r="A2865" s="12" t="s">
        <v>2772</v>
      </c>
      <c r="B2865" t="s">
        <v>2756</v>
      </c>
      <c r="C2865" s="45" t="str">
        <f>INDEX('Bảng Giá'!$L$2:$L$64,MATCH(TRIM('References data'!B2865),'Bảng Giá'!$K$2:$K$64,0))</f>
        <v>Đà Nẵng</v>
      </c>
      <c r="D2865" s="43" t="s">
        <v>2762</v>
      </c>
      <c r="E2865" t="s">
        <v>2721</v>
      </c>
      <c r="F2865" t="str">
        <f>INDEX('Bảng Giá'!$L$2:$L$64,MATCH(TRIM('References data'!E2865),'Bảng Giá'!$K$2:$K$64,0))</f>
        <v>Vùng 3</v>
      </c>
      <c r="G2865" t="str">
        <f t="shared" si="44"/>
        <v>Đà Nẵng-Vùng 3</v>
      </c>
      <c r="H2865" t="str">
        <f>INDEX('Bảng Giá'!$N$2:$N$46,MATCH('References data'!G2865,'Bảng Giá'!$Q$2:$Q$46,0))</f>
        <v>Liên Vùng</v>
      </c>
    </row>
    <row r="2866" spans="1:8" x14ac:dyDescent="0.25">
      <c r="A2866" s="12" t="s">
        <v>2767</v>
      </c>
      <c r="B2866" t="s">
        <v>2768</v>
      </c>
      <c r="C2866" s="45" t="str">
        <f>INDEX('Bảng Giá'!$L$2:$L$64,MATCH(TRIM('References data'!B2866),'Bảng Giá'!$K$2:$K$64,0))</f>
        <v>Vùng 1</v>
      </c>
      <c r="D2866" s="43" t="s">
        <v>2654</v>
      </c>
      <c r="E2866" t="s">
        <v>2639</v>
      </c>
      <c r="F2866" t="str">
        <f>INDEX('Bảng Giá'!$L$2:$L$64,MATCH(TRIM('References data'!E2866),'Bảng Giá'!$K$2:$K$64,0))</f>
        <v>Hà Nội</v>
      </c>
      <c r="G2866" t="str">
        <f t="shared" si="44"/>
        <v>Vùng 1-Hà Nội</v>
      </c>
      <c r="H2866" t="str">
        <f>INDEX('Bảng Giá'!$N$2:$N$46,MATCH('References data'!G2866,'Bảng Giá'!$Q$2:$Q$46,0))</f>
        <v>Liên Vùng</v>
      </c>
    </row>
    <row r="2867" spans="1:8" x14ac:dyDescent="0.25">
      <c r="A2867" s="12" t="s">
        <v>2946</v>
      </c>
      <c r="B2867" t="s">
        <v>2667</v>
      </c>
      <c r="C2867" s="45" t="str">
        <f>INDEX('Bảng Giá'!$L$2:$L$64,MATCH(TRIM('References data'!B2867),'Bảng Giá'!$K$2:$K$64,0))</f>
        <v>Vùng 1</v>
      </c>
      <c r="D2867" s="43" t="s">
        <v>2688</v>
      </c>
      <c r="E2867" t="s">
        <v>2639</v>
      </c>
      <c r="F2867" t="str">
        <f>INDEX('Bảng Giá'!$L$2:$L$64,MATCH(TRIM('References data'!E2867),'Bảng Giá'!$K$2:$K$64,0))</f>
        <v>Hà Nội</v>
      </c>
      <c r="G2867" t="str">
        <f t="shared" si="44"/>
        <v>Vùng 1-Hà Nội</v>
      </c>
      <c r="H2867" t="str">
        <f>INDEX('Bảng Giá'!$N$2:$N$46,MATCH('References data'!G2867,'Bảng Giá'!$Q$2:$Q$46,0))</f>
        <v>Liên Vùng</v>
      </c>
    </row>
    <row r="2868" spans="1:8" x14ac:dyDescent="0.25">
      <c r="A2868" s="12" t="s">
        <v>2730</v>
      </c>
      <c r="B2868" t="s">
        <v>2648</v>
      </c>
      <c r="C2868" s="45" t="str">
        <f>INDEX('Bảng Giá'!$L$2:$L$64,MATCH(TRIM('References data'!B2868),'Bảng Giá'!$K$2:$K$64,0))</f>
        <v>Hồ Chí Minh</v>
      </c>
      <c r="D2868" s="43" t="s">
        <v>2713</v>
      </c>
      <c r="E2868" t="s">
        <v>2714</v>
      </c>
      <c r="F2868" t="str">
        <f>INDEX('Bảng Giá'!$L$2:$L$64,MATCH(TRIM('References data'!E2868),'Bảng Giá'!$K$2:$K$64,0))</f>
        <v>Vùng 3</v>
      </c>
      <c r="G2868" t="str">
        <f t="shared" si="44"/>
        <v>Hồ Chí Minh-Vùng 3</v>
      </c>
      <c r="H2868" t="str">
        <f>INDEX('Bảng Giá'!$N$2:$N$46,MATCH('References data'!G2868,'Bảng Giá'!$Q$2:$Q$46,0))</f>
        <v>Liên Vùng</v>
      </c>
    </row>
    <row r="2869" spans="1:8" x14ac:dyDescent="0.25">
      <c r="A2869" s="12" t="s">
        <v>2660</v>
      </c>
      <c r="B2869" t="s">
        <v>2661</v>
      </c>
      <c r="C2869" s="45" t="str">
        <f>INDEX('Bảng Giá'!$L$2:$L$64,MATCH(TRIM('References data'!B2869),'Bảng Giá'!$K$2:$K$64,0))</f>
        <v>Vùng 2</v>
      </c>
      <c r="D2869" s="43" t="s">
        <v>2741</v>
      </c>
      <c r="E2869" t="s">
        <v>2669</v>
      </c>
      <c r="F2869" t="str">
        <f>INDEX('Bảng Giá'!$L$2:$L$64,MATCH(TRIM('References data'!E2869),'Bảng Giá'!$K$2:$K$64,0))</f>
        <v>Vùng 2</v>
      </c>
      <c r="G2869" t="str">
        <f t="shared" si="44"/>
        <v>Vùng 2-Vùng 2</v>
      </c>
      <c r="H2869" t="str">
        <f>INDEX('Bảng Giá'!$N$2:$N$46,MATCH('References data'!G2869,'Bảng Giá'!$Q$2:$Q$46,0))</f>
        <v>Nội Vùng Tỉnh</v>
      </c>
    </row>
    <row r="2870" spans="1:8" x14ac:dyDescent="0.25">
      <c r="A2870" s="12" t="s">
        <v>3137</v>
      </c>
      <c r="B2870" t="s">
        <v>2842</v>
      </c>
      <c r="C2870" s="45" t="str">
        <f>INDEX('Bảng Giá'!$L$2:$L$64,MATCH(TRIM('References data'!B2870),'Bảng Giá'!$K$2:$K$64,0))</f>
        <v>Vùng 3</v>
      </c>
      <c r="D2870" s="43" t="s">
        <v>2767</v>
      </c>
      <c r="E2870" t="s">
        <v>2768</v>
      </c>
      <c r="F2870" t="str">
        <f>INDEX('Bảng Giá'!$L$2:$L$64,MATCH(TRIM('References data'!E2870),'Bảng Giá'!$K$2:$K$64,0))</f>
        <v>Vùng 1</v>
      </c>
      <c r="G2870" t="str">
        <f t="shared" si="44"/>
        <v>Vùng 3-Vùng 1</v>
      </c>
      <c r="H2870" t="str">
        <f>INDEX('Bảng Giá'!$N$2:$N$46,MATCH('References data'!G2870,'Bảng Giá'!$Q$2:$Q$46,0))</f>
        <v>Liên Vùng Tỉnh</v>
      </c>
    </row>
    <row r="2871" spans="1:8" x14ac:dyDescent="0.25">
      <c r="A2871" s="12" t="s">
        <v>2774</v>
      </c>
      <c r="B2871" t="s">
        <v>2651</v>
      </c>
      <c r="C2871" s="45" t="str">
        <f>INDEX('Bảng Giá'!$L$2:$L$64,MATCH(TRIM('References data'!B2871),'Bảng Giá'!$K$2:$K$64,0))</f>
        <v>Vùng 2</v>
      </c>
      <c r="D2871" s="43" t="s">
        <v>2653</v>
      </c>
      <c r="E2871" t="s">
        <v>2648</v>
      </c>
      <c r="F2871" t="str">
        <f>INDEX('Bảng Giá'!$L$2:$L$64,MATCH(TRIM('References data'!E2871),'Bảng Giá'!$K$2:$K$64,0))</f>
        <v>Hồ Chí Minh</v>
      </c>
      <c r="G2871" t="str">
        <f t="shared" si="44"/>
        <v>Vùng 2-Hồ Chí Minh</v>
      </c>
      <c r="H2871" t="str">
        <f>INDEX('Bảng Giá'!$N$2:$N$46,MATCH('References data'!G2871,'Bảng Giá'!$Q$2:$Q$46,0))</f>
        <v>Liên Vùng</v>
      </c>
    </row>
    <row r="2872" spans="1:8" x14ac:dyDescent="0.25">
      <c r="A2872" s="12" t="s">
        <v>2730</v>
      </c>
      <c r="B2872" t="s">
        <v>2648</v>
      </c>
      <c r="C2872" s="45" t="str">
        <f>INDEX('Bảng Giá'!$L$2:$L$64,MATCH(TRIM('References data'!B2872),'Bảng Giá'!$K$2:$K$64,0))</f>
        <v>Hồ Chí Minh</v>
      </c>
      <c r="D2872" s="43" t="s">
        <v>2754</v>
      </c>
      <c r="E2872" t="s">
        <v>2639</v>
      </c>
      <c r="F2872" t="str">
        <f>INDEX('Bảng Giá'!$L$2:$L$64,MATCH(TRIM('References data'!E2872),'Bảng Giá'!$K$2:$K$64,0))</f>
        <v>Hà Nội</v>
      </c>
      <c r="G2872" t="str">
        <f t="shared" si="44"/>
        <v>Hồ Chí Minh-Hà Nội</v>
      </c>
      <c r="H2872" t="str">
        <f>INDEX('Bảng Giá'!$N$2:$N$46,MATCH('References data'!G2872,'Bảng Giá'!$Q$2:$Q$46,0))</f>
        <v>Liên Vùng đặc biệt</v>
      </c>
    </row>
    <row r="2873" spans="1:8" x14ac:dyDescent="0.25">
      <c r="A2873" s="12" t="s">
        <v>3016</v>
      </c>
      <c r="B2873" t="s">
        <v>2648</v>
      </c>
      <c r="C2873" s="45" t="str">
        <f>INDEX('Bảng Giá'!$L$2:$L$64,MATCH(TRIM('References data'!B2873),'Bảng Giá'!$K$2:$K$64,0))</f>
        <v>Hồ Chí Minh</v>
      </c>
      <c r="D2873" s="43" t="s">
        <v>2838</v>
      </c>
      <c r="E2873" t="s">
        <v>2764</v>
      </c>
      <c r="F2873" t="str">
        <f>INDEX('Bảng Giá'!$L$2:$L$64,MATCH(TRIM('References data'!E2873),'Bảng Giá'!$K$2:$K$64,0))</f>
        <v>Vùng 3</v>
      </c>
      <c r="G2873" t="str">
        <f t="shared" si="44"/>
        <v>Hồ Chí Minh-Vùng 3</v>
      </c>
      <c r="H2873" t="str">
        <f>INDEX('Bảng Giá'!$N$2:$N$46,MATCH('References data'!G2873,'Bảng Giá'!$Q$2:$Q$46,0))</f>
        <v>Liên Vùng</v>
      </c>
    </row>
    <row r="2874" spans="1:8" x14ac:dyDescent="0.25">
      <c r="A2874" s="12" t="s">
        <v>2835</v>
      </c>
      <c r="B2874" t="s">
        <v>2694</v>
      </c>
      <c r="C2874" s="45" t="str">
        <f>INDEX('Bảng Giá'!$L$2:$L$64,MATCH(TRIM('References data'!B2874),'Bảng Giá'!$K$2:$K$64,0))</f>
        <v>Vùng 3</v>
      </c>
      <c r="D2874" s="43" t="s">
        <v>2653</v>
      </c>
      <c r="E2874" t="s">
        <v>2648</v>
      </c>
      <c r="F2874" t="str">
        <f>INDEX('Bảng Giá'!$L$2:$L$64,MATCH(TRIM('References data'!E2874),'Bảng Giá'!$K$2:$K$64,0))</f>
        <v>Hồ Chí Minh</v>
      </c>
      <c r="G2874" t="str">
        <f t="shared" si="44"/>
        <v>Vùng 3-Hồ Chí Minh</v>
      </c>
      <c r="H2874" t="str">
        <f>INDEX('Bảng Giá'!$N$2:$N$46,MATCH('References data'!G2874,'Bảng Giá'!$Q$2:$Q$46,0))</f>
        <v>Liên Vùng</v>
      </c>
    </row>
    <row r="2875" spans="1:8" x14ac:dyDescent="0.25">
      <c r="A2875" s="12" t="s">
        <v>3138</v>
      </c>
      <c r="B2875" t="s">
        <v>2651</v>
      </c>
      <c r="C2875" s="45" t="str">
        <f>INDEX('Bảng Giá'!$L$2:$L$64,MATCH(TRIM('References data'!B2875),'Bảng Giá'!$K$2:$K$64,0))</f>
        <v>Vùng 2</v>
      </c>
      <c r="D2875" s="43" t="s">
        <v>2761</v>
      </c>
      <c r="E2875" t="s">
        <v>2639</v>
      </c>
      <c r="F2875" t="str">
        <f>INDEX('Bảng Giá'!$L$2:$L$64,MATCH(TRIM('References data'!E2875),'Bảng Giá'!$K$2:$K$64,0))</f>
        <v>Hà Nội</v>
      </c>
      <c r="G2875" t="str">
        <f t="shared" si="44"/>
        <v>Vùng 2-Hà Nội</v>
      </c>
      <c r="H2875" t="str">
        <f>INDEX('Bảng Giá'!$N$2:$N$46,MATCH('References data'!G2875,'Bảng Giá'!$Q$2:$Q$46,0))</f>
        <v>Liên Vùng</v>
      </c>
    </row>
    <row r="2876" spans="1:8" x14ac:dyDescent="0.25">
      <c r="A2876" s="12" t="s">
        <v>2897</v>
      </c>
      <c r="B2876" t="s">
        <v>2828</v>
      </c>
      <c r="C2876" s="45" t="str">
        <f>INDEX('Bảng Giá'!$L$2:$L$64,MATCH(TRIM('References data'!B2876),'Bảng Giá'!$K$2:$K$64,0))</f>
        <v>Vùng 3</v>
      </c>
      <c r="D2876" s="43" t="s">
        <v>2653</v>
      </c>
      <c r="E2876" t="s">
        <v>2648</v>
      </c>
      <c r="F2876" t="str">
        <f>INDEX('Bảng Giá'!$L$2:$L$64,MATCH(TRIM('References data'!E2876),'Bảng Giá'!$K$2:$K$64,0))</f>
        <v>Hồ Chí Minh</v>
      </c>
      <c r="G2876" t="str">
        <f t="shared" si="44"/>
        <v>Vùng 3-Hồ Chí Minh</v>
      </c>
      <c r="H2876" t="str">
        <f>INDEX('Bảng Giá'!$N$2:$N$46,MATCH('References data'!G2876,'Bảng Giá'!$Q$2:$Q$46,0))</f>
        <v>Liên Vùng</v>
      </c>
    </row>
    <row r="2877" spans="1:8" x14ac:dyDescent="0.25">
      <c r="A2877" s="12" t="s">
        <v>2723</v>
      </c>
      <c r="B2877" t="s">
        <v>2708</v>
      </c>
      <c r="C2877" s="45" t="str">
        <f>INDEX('Bảng Giá'!$L$2:$L$64,MATCH(TRIM('References data'!B2877),'Bảng Giá'!$K$2:$K$64,0))</f>
        <v>Vùng 1</v>
      </c>
      <c r="D2877" s="43" t="s">
        <v>2713</v>
      </c>
      <c r="E2877" t="s">
        <v>2714</v>
      </c>
      <c r="F2877" t="str">
        <f>INDEX('Bảng Giá'!$L$2:$L$64,MATCH(TRIM('References data'!E2877),'Bảng Giá'!$K$2:$K$64,0))</f>
        <v>Vùng 3</v>
      </c>
      <c r="G2877" t="str">
        <f t="shared" si="44"/>
        <v>Vùng 1-Vùng 3</v>
      </c>
      <c r="H2877" t="str">
        <f>INDEX('Bảng Giá'!$N$2:$N$46,MATCH('References data'!G2877,'Bảng Giá'!$Q$2:$Q$46,0))</f>
        <v>Liên Vùng Tỉnh</v>
      </c>
    </row>
    <row r="2878" spans="1:8" x14ac:dyDescent="0.25">
      <c r="A2878" s="12" t="s">
        <v>3139</v>
      </c>
      <c r="B2878" t="s">
        <v>2712</v>
      </c>
      <c r="C2878" s="45" t="str">
        <f>INDEX('Bảng Giá'!$L$2:$L$64,MATCH(TRIM('References data'!B2878),'Bảng Giá'!$K$2:$K$64,0))</f>
        <v>Vùng 1</v>
      </c>
      <c r="D2878" s="43" t="s">
        <v>2763</v>
      </c>
      <c r="E2878" t="s">
        <v>2764</v>
      </c>
      <c r="F2878" t="str">
        <f>INDEX('Bảng Giá'!$L$2:$L$64,MATCH(TRIM('References data'!E2878),'Bảng Giá'!$K$2:$K$64,0))</f>
        <v>Vùng 3</v>
      </c>
      <c r="G2878" t="str">
        <f t="shared" si="44"/>
        <v>Vùng 1-Vùng 3</v>
      </c>
      <c r="H2878" t="str">
        <f>INDEX('Bảng Giá'!$N$2:$N$46,MATCH('References data'!G2878,'Bảng Giá'!$Q$2:$Q$46,0))</f>
        <v>Liên Vùng Tỉnh</v>
      </c>
    </row>
    <row r="2879" spans="1:8" x14ac:dyDescent="0.25">
      <c r="A2879" s="12" t="s">
        <v>3140</v>
      </c>
      <c r="B2879" t="s">
        <v>2748</v>
      </c>
      <c r="C2879" s="45" t="str">
        <f>INDEX('Bảng Giá'!$L$2:$L$64,MATCH(TRIM('References data'!B2879),'Bảng Giá'!$K$2:$K$64,0))</f>
        <v>Vùng 1</v>
      </c>
      <c r="D2879" s="43" t="s">
        <v>2649</v>
      </c>
      <c r="E2879" t="s">
        <v>2639</v>
      </c>
      <c r="F2879" t="str">
        <f>INDEX('Bảng Giá'!$L$2:$L$64,MATCH(TRIM('References data'!E2879),'Bảng Giá'!$K$2:$K$64,0))</f>
        <v>Hà Nội</v>
      </c>
      <c r="G2879" t="str">
        <f t="shared" si="44"/>
        <v>Vùng 1-Hà Nội</v>
      </c>
      <c r="H2879" t="str">
        <f>INDEX('Bảng Giá'!$N$2:$N$46,MATCH('References data'!G2879,'Bảng Giá'!$Q$2:$Q$46,0))</f>
        <v>Liên Vùng</v>
      </c>
    </row>
    <row r="2880" spans="1:8" x14ac:dyDescent="0.25">
      <c r="A2880" s="12" t="s">
        <v>3038</v>
      </c>
      <c r="B2880" t="s">
        <v>2675</v>
      </c>
      <c r="C2880" s="45" t="str">
        <f>INDEX('Bảng Giá'!$L$2:$L$64,MATCH(TRIM('References data'!B2880),'Bảng Giá'!$K$2:$K$64,0))</f>
        <v>Vùng 1</v>
      </c>
      <c r="D2880" s="43" t="s">
        <v>2762</v>
      </c>
      <c r="E2880" t="s">
        <v>2721</v>
      </c>
      <c r="F2880" t="str">
        <f>INDEX('Bảng Giá'!$L$2:$L$64,MATCH(TRIM('References data'!E2880),'Bảng Giá'!$K$2:$K$64,0))</f>
        <v>Vùng 3</v>
      </c>
      <c r="G2880" t="str">
        <f t="shared" si="44"/>
        <v>Vùng 1-Vùng 3</v>
      </c>
      <c r="H2880" t="str">
        <f>INDEX('Bảng Giá'!$N$2:$N$46,MATCH('References data'!G2880,'Bảng Giá'!$Q$2:$Q$46,0))</f>
        <v>Liên Vùng Tỉnh</v>
      </c>
    </row>
    <row r="2881" spans="1:8" x14ac:dyDescent="0.25">
      <c r="A2881" s="12" t="s">
        <v>3102</v>
      </c>
      <c r="B2881" t="s">
        <v>2690</v>
      </c>
      <c r="C2881" s="45" t="str">
        <f>INDEX('Bảng Giá'!$L$2:$L$64,MATCH(TRIM('References data'!B2881),'Bảng Giá'!$K$2:$K$64,0))</f>
        <v>Vùng 1</v>
      </c>
      <c r="D2881" s="43" t="s">
        <v>2649</v>
      </c>
      <c r="E2881" t="s">
        <v>2639</v>
      </c>
      <c r="F2881" t="str">
        <f>INDEX('Bảng Giá'!$L$2:$L$64,MATCH(TRIM('References data'!E2881),'Bảng Giá'!$K$2:$K$64,0))</f>
        <v>Hà Nội</v>
      </c>
      <c r="G2881" t="str">
        <f t="shared" si="44"/>
        <v>Vùng 1-Hà Nội</v>
      </c>
      <c r="H2881" t="str">
        <f>INDEX('Bảng Giá'!$N$2:$N$46,MATCH('References data'!G2881,'Bảng Giá'!$Q$2:$Q$46,0))</f>
        <v>Liên Vùng</v>
      </c>
    </row>
    <row r="2882" spans="1:8" x14ac:dyDescent="0.25">
      <c r="A2882" s="12" t="s">
        <v>2938</v>
      </c>
      <c r="B2882" t="s">
        <v>2939</v>
      </c>
      <c r="C2882" s="45" t="str">
        <f>INDEX('Bảng Giá'!$L$2:$L$64,MATCH(TRIM('References data'!B2882),'Bảng Giá'!$K$2:$K$64,0))</f>
        <v>Vùng 1</v>
      </c>
      <c r="D2882" s="43" t="s">
        <v>3007</v>
      </c>
      <c r="E2882" t="s">
        <v>2639</v>
      </c>
      <c r="F2882" t="str">
        <f>INDEX('Bảng Giá'!$L$2:$L$64,MATCH(TRIM('References data'!E2882),'Bảng Giá'!$K$2:$K$64,0))</f>
        <v>Hà Nội</v>
      </c>
      <c r="G2882" t="str">
        <f t="shared" si="44"/>
        <v>Vùng 1-Hà Nội</v>
      </c>
      <c r="H2882" t="str">
        <f>INDEX('Bảng Giá'!$N$2:$N$46,MATCH('References data'!G2882,'Bảng Giá'!$Q$2:$Q$46,0))</f>
        <v>Liên Vùng</v>
      </c>
    </row>
    <row r="2883" spans="1:8" x14ac:dyDescent="0.25">
      <c r="A2883" s="12" t="s">
        <v>2659</v>
      </c>
      <c r="B2883" t="s">
        <v>2648</v>
      </c>
      <c r="C2883" s="45" t="str">
        <f>INDEX('Bảng Giá'!$L$2:$L$64,MATCH(TRIM('References data'!B2883),'Bảng Giá'!$K$2:$K$64,0))</f>
        <v>Hồ Chí Minh</v>
      </c>
      <c r="D2883" s="43" t="s">
        <v>2688</v>
      </c>
      <c r="E2883" t="s">
        <v>2639</v>
      </c>
      <c r="F2883" t="str">
        <f>INDEX('Bảng Giá'!$L$2:$L$64,MATCH(TRIM('References data'!E2883),'Bảng Giá'!$K$2:$K$64,0))</f>
        <v>Hà Nội</v>
      </c>
      <c r="G2883" t="str">
        <f t="shared" si="44"/>
        <v>Hồ Chí Minh-Hà Nội</v>
      </c>
      <c r="H2883" t="str">
        <f>INDEX('Bảng Giá'!$N$2:$N$46,MATCH('References data'!G2883,'Bảng Giá'!$Q$2:$Q$46,0))</f>
        <v>Liên Vùng đặc biệt</v>
      </c>
    </row>
    <row r="2884" spans="1:8" x14ac:dyDescent="0.25">
      <c r="A2884" s="12" t="s">
        <v>2789</v>
      </c>
      <c r="B2884" t="s">
        <v>2784</v>
      </c>
      <c r="C2884" s="45" t="str">
        <f>INDEX('Bảng Giá'!$L$2:$L$64,MATCH(TRIM('References data'!B2884),'Bảng Giá'!$K$2:$K$64,0))</f>
        <v>Vùng 2</v>
      </c>
      <c r="D2884" s="43" t="s">
        <v>2754</v>
      </c>
      <c r="E2884" t="s">
        <v>2639</v>
      </c>
      <c r="F2884" t="str">
        <f>INDEX('Bảng Giá'!$L$2:$L$64,MATCH(TRIM('References data'!E2884),'Bảng Giá'!$K$2:$K$64,0))</f>
        <v>Hà Nội</v>
      </c>
      <c r="G2884" t="str">
        <f t="shared" ref="G2884:G2947" si="45">C2884&amp;"-"&amp;F2884</f>
        <v>Vùng 2-Hà Nội</v>
      </c>
      <c r="H2884" t="str">
        <f>INDEX('Bảng Giá'!$N$2:$N$46,MATCH('References data'!G2884,'Bảng Giá'!$Q$2:$Q$46,0))</f>
        <v>Liên Vùng</v>
      </c>
    </row>
    <row r="2885" spans="1:8" x14ac:dyDescent="0.25">
      <c r="A2885" s="12" t="s">
        <v>2773</v>
      </c>
      <c r="B2885" t="s">
        <v>2756</v>
      </c>
      <c r="C2885" s="45" t="str">
        <f>INDEX('Bảng Giá'!$L$2:$L$64,MATCH(TRIM('References data'!B2885),'Bảng Giá'!$K$2:$K$64,0))</f>
        <v>Đà Nẵng</v>
      </c>
      <c r="D2885" s="43" t="s">
        <v>3147</v>
      </c>
      <c r="E2885" t="s">
        <v>2735</v>
      </c>
      <c r="F2885" t="str">
        <f>INDEX('Bảng Giá'!$L$2:$L$64,MATCH(TRIM('References data'!E2885),'Bảng Giá'!$K$2:$K$64,0))</f>
        <v>Vùng 3</v>
      </c>
      <c r="G2885" t="str">
        <f t="shared" si="45"/>
        <v>Đà Nẵng-Vùng 3</v>
      </c>
      <c r="H2885" t="str">
        <f>INDEX('Bảng Giá'!$N$2:$N$46,MATCH('References data'!G2885,'Bảng Giá'!$Q$2:$Q$46,0))</f>
        <v>Liên Vùng</v>
      </c>
    </row>
    <row r="2886" spans="1:8" x14ac:dyDescent="0.25">
      <c r="A2886" s="12" t="s">
        <v>2732</v>
      </c>
      <c r="B2886" t="s">
        <v>2729</v>
      </c>
      <c r="C2886" s="45" t="str">
        <f>INDEX('Bảng Giá'!$L$2:$L$64,MATCH(TRIM('References data'!B2886),'Bảng Giá'!$K$2:$K$64,0))</f>
        <v>Vùng 1</v>
      </c>
      <c r="D2886" s="43" t="s">
        <v>3003</v>
      </c>
      <c r="E2886" t="s">
        <v>2639</v>
      </c>
      <c r="F2886" t="str">
        <f>INDEX('Bảng Giá'!$L$2:$L$64,MATCH(TRIM('References data'!E2886),'Bảng Giá'!$K$2:$K$64,0))</f>
        <v>Hà Nội</v>
      </c>
      <c r="G2886" t="str">
        <f t="shared" si="45"/>
        <v>Vùng 1-Hà Nội</v>
      </c>
      <c r="H2886" t="str">
        <f>INDEX('Bảng Giá'!$N$2:$N$46,MATCH('References data'!G2886,'Bảng Giá'!$Q$2:$Q$46,0))</f>
        <v>Liên Vùng</v>
      </c>
    </row>
    <row r="2887" spans="1:8" x14ac:dyDescent="0.25">
      <c r="A2887" s="12" t="s">
        <v>2724</v>
      </c>
      <c r="B2887" t="s">
        <v>2639</v>
      </c>
      <c r="C2887" s="45" t="str">
        <f>INDEX('Bảng Giá'!$L$2:$L$64,MATCH(TRIM('References data'!B2887),'Bảng Giá'!$K$2:$K$64,0))</f>
        <v>Hà Nội</v>
      </c>
      <c r="D2887" s="43" t="s">
        <v>3019</v>
      </c>
      <c r="E2887" t="s">
        <v>2648</v>
      </c>
      <c r="F2887" t="str">
        <f>INDEX('Bảng Giá'!$L$2:$L$64,MATCH(TRIM('References data'!E2887),'Bảng Giá'!$K$2:$K$64,0))</f>
        <v>Hồ Chí Minh</v>
      </c>
      <c r="G2887" t="str">
        <f t="shared" si="45"/>
        <v>Hà Nội-Hồ Chí Minh</v>
      </c>
      <c r="H2887" t="str">
        <f>INDEX('Bảng Giá'!$N$2:$N$46,MATCH('References data'!G2887,'Bảng Giá'!$Q$2:$Q$46,0))</f>
        <v>Liên Vùng đặc biệt</v>
      </c>
    </row>
    <row r="2888" spans="1:8" x14ac:dyDescent="0.25">
      <c r="A2888" s="12" t="s">
        <v>3141</v>
      </c>
      <c r="B2888" t="s">
        <v>2677</v>
      </c>
      <c r="C2888" s="45" t="str">
        <f>INDEX('Bảng Giá'!$L$2:$L$64,MATCH(TRIM('References data'!B2888),'Bảng Giá'!$K$2:$K$64,0))</f>
        <v>Vùng 3</v>
      </c>
      <c r="D2888" s="43" t="s">
        <v>2722</v>
      </c>
      <c r="E2888" t="s">
        <v>2648</v>
      </c>
      <c r="F2888" t="str">
        <f>INDEX('Bảng Giá'!$L$2:$L$64,MATCH(TRIM('References data'!E2888),'Bảng Giá'!$K$2:$K$64,0))</f>
        <v>Hồ Chí Minh</v>
      </c>
      <c r="G2888" t="str">
        <f t="shared" si="45"/>
        <v>Vùng 3-Hồ Chí Minh</v>
      </c>
      <c r="H2888" t="str">
        <f>INDEX('Bảng Giá'!$N$2:$N$46,MATCH('References data'!G2888,'Bảng Giá'!$Q$2:$Q$46,0))</f>
        <v>Liên Vùng</v>
      </c>
    </row>
    <row r="2889" spans="1:8" x14ac:dyDescent="0.25">
      <c r="A2889" s="12" t="s">
        <v>3019</v>
      </c>
      <c r="B2889" t="s">
        <v>2648</v>
      </c>
      <c r="C2889" s="45" t="str">
        <f>INDEX('Bảng Giá'!$L$2:$L$64,MATCH(TRIM('References data'!B2889),'Bảng Giá'!$K$2:$K$64,0))</f>
        <v>Hồ Chí Minh</v>
      </c>
      <c r="D2889" s="43" t="s">
        <v>2654</v>
      </c>
      <c r="E2889" t="s">
        <v>2639</v>
      </c>
      <c r="F2889" t="str">
        <f>INDEX('Bảng Giá'!$L$2:$L$64,MATCH(TRIM('References data'!E2889),'Bảng Giá'!$K$2:$K$64,0))</f>
        <v>Hà Nội</v>
      </c>
      <c r="G2889" t="str">
        <f t="shared" si="45"/>
        <v>Hồ Chí Minh-Hà Nội</v>
      </c>
      <c r="H2889" t="str">
        <f>INDEX('Bảng Giá'!$N$2:$N$46,MATCH('References data'!G2889,'Bảng Giá'!$Q$2:$Q$46,0))</f>
        <v>Liên Vùng đặc biệt</v>
      </c>
    </row>
    <row r="2890" spans="1:8" x14ac:dyDescent="0.25">
      <c r="A2890" s="12" t="s">
        <v>3015</v>
      </c>
      <c r="B2890" t="s">
        <v>2648</v>
      </c>
      <c r="C2890" s="45" t="str">
        <f>INDEX('Bảng Giá'!$L$2:$L$64,MATCH(TRIM('References data'!B2890),'Bảng Giá'!$K$2:$K$64,0))</f>
        <v>Hồ Chí Minh</v>
      </c>
      <c r="D2890" s="43" t="s">
        <v>2706</v>
      </c>
      <c r="E2890" t="s">
        <v>2639</v>
      </c>
      <c r="F2890" t="str">
        <f>INDEX('Bảng Giá'!$L$2:$L$64,MATCH(TRIM('References data'!E2890),'Bảng Giá'!$K$2:$K$64,0))</f>
        <v>Hà Nội</v>
      </c>
      <c r="G2890" t="str">
        <f t="shared" si="45"/>
        <v>Hồ Chí Minh-Hà Nội</v>
      </c>
      <c r="H2890" t="str">
        <f>INDEX('Bảng Giá'!$N$2:$N$46,MATCH('References data'!G2890,'Bảng Giá'!$Q$2:$Q$46,0))</f>
        <v>Liên Vùng đặc biệt</v>
      </c>
    </row>
    <row r="2891" spans="1:8" x14ac:dyDescent="0.25">
      <c r="A2891" s="12" t="s">
        <v>3142</v>
      </c>
      <c r="B2891" t="s">
        <v>2850</v>
      </c>
      <c r="C2891" s="45" t="str">
        <f>INDEX('Bảng Giá'!$L$2:$L$64,MATCH(TRIM('References data'!B2891),'Bảng Giá'!$K$2:$K$64,0))</f>
        <v>Vùng 3</v>
      </c>
      <c r="D2891" s="43" t="s">
        <v>3019</v>
      </c>
      <c r="E2891" t="s">
        <v>2648</v>
      </c>
      <c r="F2891" t="str">
        <f>INDEX('Bảng Giá'!$L$2:$L$64,MATCH(TRIM('References data'!E2891),'Bảng Giá'!$K$2:$K$64,0))</f>
        <v>Hồ Chí Minh</v>
      </c>
      <c r="G2891" t="str">
        <f t="shared" si="45"/>
        <v>Vùng 3-Hồ Chí Minh</v>
      </c>
      <c r="H2891" t="str">
        <f>INDEX('Bảng Giá'!$N$2:$N$46,MATCH('References data'!G2891,'Bảng Giá'!$Q$2:$Q$46,0))</f>
        <v>Liên Vùng</v>
      </c>
    </row>
    <row r="2892" spans="1:8" x14ac:dyDescent="0.25">
      <c r="A2892" s="12" t="s">
        <v>2703</v>
      </c>
      <c r="B2892" t="s">
        <v>2642</v>
      </c>
      <c r="C2892" s="45" t="str">
        <f>INDEX('Bảng Giá'!$L$2:$L$64,MATCH(TRIM('References data'!B2892),'Bảng Giá'!$K$2:$K$64,0))</f>
        <v>Vùng 1</v>
      </c>
      <c r="D2892" s="43" t="s">
        <v>2753</v>
      </c>
      <c r="E2892" t="s">
        <v>2639</v>
      </c>
      <c r="F2892" t="str">
        <f>INDEX('Bảng Giá'!$L$2:$L$64,MATCH(TRIM('References data'!E2892),'Bảng Giá'!$K$2:$K$64,0))</f>
        <v>Hà Nội</v>
      </c>
      <c r="G2892" t="str">
        <f t="shared" si="45"/>
        <v>Vùng 1-Hà Nội</v>
      </c>
      <c r="H2892" t="str">
        <f>INDEX('Bảng Giá'!$N$2:$N$46,MATCH('References data'!G2892,'Bảng Giá'!$Q$2:$Q$46,0))</f>
        <v>Liên Vùng</v>
      </c>
    </row>
    <row r="2893" spans="1:8" x14ac:dyDescent="0.25">
      <c r="A2893" s="12" t="s">
        <v>2749</v>
      </c>
      <c r="B2893" t="s">
        <v>2686</v>
      </c>
      <c r="C2893" s="45" t="str">
        <f>INDEX('Bảng Giá'!$L$2:$L$64,MATCH(TRIM('References data'!B2893),'Bảng Giá'!$K$2:$K$64,0))</f>
        <v>Vùng 1</v>
      </c>
      <c r="D2893" s="43" t="s">
        <v>2700</v>
      </c>
      <c r="E2893" t="s">
        <v>2639</v>
      </c>
      <c r="F2893" t="str">
        <f>INDEX('Bảng Giá'!$L$2:$L$64,MATCH(TRIM('References data'!E2893),'Bảng Giá'!$K$2:$K$64,0))</f>
        <v>Hà Nội</v>
      </c>
      <c r="G2893" t="str">
        <f t="shared" si="45"/>
        <v>Vùng 1-Hà Nội</v>
      </c>
      <c r="H2893" t="str">
        <f>INDEX('Bảng Giá'!$N$2:$N$46,MATCH('References data'!G2893,'Bảng Giá'!$Q$2:$Q$46,0))</f>
        <v>Liên Vùng</v>
      </c>
    </row>
    <row r="2894" spans="1:8" x14ac:dyDescent="0.25">
      <c r="A2894" s="12" t="s">
        <v>2659</v>
      </c>
      <c r="B2894" t="s">
        <v>2648</v>
      </c>
      <c r="C2894" s="45" t="str">
        <f>INDEX('Bảng Giá'!$L$2:$L$64,MATCH(TRIM('References data'!B2894),'Bảng Giá'!$K$2:$K$64,0))</f>
        <v>Hồ Chí Minh</v>
      </c>
      <c r="D2894" s="43" t="s">
        <v>3000</v>
      </c>
      <c r="E2894" t="s">
        <v>2639</v>
      </c>
      <c r="F2894" t="str">
        <f>INDEX('Bảng Giá'!$L$2:$L$64,MATCH(TRIM('References data'!E2894),'Bảng Giá'!$K$2:$K$64,0))</f>
        <v>Hà Nội</v>
      </c>
      <c r="G2894" t="str">
        <f t="shared" si="45"/>
        <v>Hồ Chí Minh-Hà Nội</v>
      </c>
      <c r="H2894" t="str">
        <f>INDEX('Bảng Giá'!$N$2:$N$46,MATCH('References data'!G2894,'Bảng Giá'!$Q$2:$Q$46,0))</f>
        <v>Liên Vùng đặc biệt</v>
      </c>
    </row>
    <row r="2895" spans="1:8" x14ac:dyDescent="0.25">
      <c r="A2895" s="12" t="s">
        <v>2959</v>
      </c>
      <c r="B2895" t="s">
        <v>2686</v>
      </c>
      <c r="C2895" s="45" t="str">
        <f>INDEX('Bảng Giá'!$L$2:$L$64,MATCH(TRIM('References data'!B2895),'Bảng Giá'!$K$2:$K$64,0))</f>
        <v>Vùng 1</v>
      </c>
      <c r="D2895" s="43" t="s">
        <v>2654</v>
      </c>
      <c r="E2895" t="s">
        <v>2639</v>
      </c>
      <c r="F2895" t="str">
        <f>INDEX('Bảng Giá'!$L$2:$L$64,MATCH(TRIM('References data'!E2895),'Bảng Giá'!$K$2:$K$64,0))</f>
        <v>Hà Nội</v>
      </c>
      <c r="G2895" t="str">
        <f t="shared" si="45"/>
        <v>Vùng 1-Hà Nội</v>
      </c>
      <c r="H2895" t="str">
        <f>INDEX('Bảng Giá'!$N$2:$N$46,MATCH('References data'!G2895,'Bảng Giá'!$Q$2:$Q$46,0))</f>
        <v>Liên Vùng</v>
      </c>
    </row>
    <row r="2896" spans="1:8" x14ac:dyDescent="0.25">
      <c r="A2896" s="12" t="s">
        <v>3143</v>
      </c>
      <c r="B2896" t="s">
        <v>2746</v>
      </c>
      <c r="C2896" s="45" t="str">
        <f>INDEX('Bảng Giá'!$L$2:$L$64,MATCH(TRIM('References data'!B2896),'Bảng Giá'!$K$2:$K$64,0))</f>
        <v>Vùng 2</v>
      </c>
      <c r="D2896" s="43" t="s">
        <v>2713</v>
      </c>
      <c r="E2896" t="s">
        <v>2714</v>
      </c>
      <c r="F2896" t="str">
        <f>INDEX('Bảng Giá'!$L$2:$L$64,MATCH(TRIM('References data'!E2896),'Bảng Giá'!$K$2:$K$64,0))</f>
        <v>Vùng 3</v>
      </c>
      <c r="G2896" t="str">
        <f t="shared" si="45"/>
        <v>Vùng 2-Vùng 3</v>
      </c>
      <c r="H2896" t="str">
        <f>INDEX('Bảng Giá'!$N$2:$N$46,MATCH('References data'!G2896,'Bảng Giá'!$Q$2:$Q$46,0))</f>
        <v>Liên Vùng Tỉnh</v>
      </c>
    </row>
    <row r="2897" spans="1:8" x14ac:dyDescent="0.25">
      <c r="A2897" s="12" t="s">
        <v>2861</v>
      </c>
      <c r="B2897" t="s">
        <v>2658</v>
      </c>
      <c r="C2897" s="45" t="str">
        <f>INDEX('Bảng Giá'!$L$2:$L$64,MATCH(TRIM('References data'!B2897),'Bảng Giá'!$K$2:$K$64,0))</f>
        <v>Vùng 3</v>
      </c>
      <c r="D2897" s="43" t="s">
        <v>3020</v>
      </c>
      <c r="E2897" t="s">
        <v>2648</v>
      </c>
      <c r="F2897" t="str">
        <f>INDEX('Bảng Giá'!$L$2:$L$64,MATCH(TRIM('References data'!E2897),'Bảng Giá'!$K$2:$K$64,0))</f>
        <v>Hồ Chí Minh</v>
      </c>
      <c r="G2897" t="str">
        <f t="shared" si="45"/>
        <v>Vùng 3-Hồ Chí Minh</v>
      </c>
      <c r="H2897" t="str">
        <f>INDEX('Bảng Giá'!$N$2:$N$46,MATCH('References data'!G2897,'Bảng Giá'!$Q$2:$Q$46,0))</f>
        <v>Liên Vùng</v>
      </c>
    </row>
    <row r="2898" spans="1:8" x14ac:dyDescent="0.25">
      <c r="A2898" s="12" t="s">
        <v>2910</v>
      </c>
      <c r="B2898" t="s">
        <v>2826</v>
      </c>
      <c r="C2898" s="45" t="str">
        <f>INDEX('Bảng Giá'!$L$2:$L$64,MATCH(TRIM('References data'!B2898),'Bảng Giá'!$K$2:$K$64,0))</f>
        <v>Vùng 3</v>
      </c>
      <c r="D2898" s="43" t="s">
        <v>2773</v>
      </c>
      <c r="E2898" t="s">
        <v>2756</v>
      </c>
      <c r="F2898" t="str">
        <f>INDEX('Bảng Giá'!$L$2:$L$64,MATCH(TRIM('References data'!E2898),'Bảng Giá'!$K$2:$K$64,0))</f>
        <v>Đà Nẵng</v>
      </c>
      <c r="G2898" t="str">
        <f t="shared" si="45"/>
        <v>Vùng 3-Đà Nẵng</v>
      </c>
      <c r="H2898" t="str">
        <f>INDEX('Bảng Giá'!$N$2:$N$46,MATCH('References data'!G2898,'Bảng Giá'!$Q$2:$Q$46,0))</f>
        <v>Liên Vùng</v>
      </c>
    </row>
    <row r="2899" spans="1:8" x14ac:dyDescent="0.25">
      <c r="A2899" s="12" t="s">
        <v>2782</v>
      </c>
      <c r="B2899" t="s">
        <v>2648</v>
      </c>
      <c r="C2899" s="45" t="str">
        <f>INDEX('Bảng Giá'!$L$2:$L$64,MATCH(TRIM('References data'!B2899),'Bảng Giá'!$K$2:$K$64,0))</f>
        <v>Hồ Chí Minh</v>
      </c>
      <c r="D2899" s="43" t="s">
        <v>2654</v>
      </c>
      <c r="E2899" t="s">
        <v>2639</v>
      </c>
      <c r="F2899" t="str">
        <f>INDEX('Bảng Giá'!$L$2:$L$64,MATCH(TRIM('References data'!E2899),'Bảng Giá'!$K$2:$K$64,0))</f>
        <v>Hà Nội</v>
      </c>
      <c r="G2899" t="str">
        <f t="shared" si="45"/>
        <v>Hồ Chí Minh-Hà Nội</v>
      </c>
      <c r="H2899" t="str">
        <f>INDEX('Bảng Giá'!$N$2:$N$46,MATCH('References data'!G2899,'Bảng Giá'!$Q$2:$Q$46,0))</f>
        <v>Liên Vùng đặc biệt</v>
      </c>
    </row>
    <row r="2900" spans="1:8" x14ac:dyDescent="0.25">
      <c r="A2900" s="12" t="s">
        <v>2836</v>
      </c>
      <c r="B2900" t="s">
        <v>2821</v>
      </c>
      <c r="C2900" s="45" t="str">
        <f>INDEX('Bảng Giá'!$L$2:$L$64,MATCH(TRIM('References data'!B2900),'Bảng Giá'!$K$2:$K$64,0))</f>
        <v>Vùng 3</v>
      </c>
      <c r="D2900" s="43" t="s">
        <v>2672</v>
      </c>
      <c r="E2900" t="s">
        <v>2648</v>
      </c>
      <c r="F2900" t="str">
        <f>INDEX('Bảng Giá'!$L$2:$L$64,MATCH(TRIM('References data'!E2900),'Bảng Giá'!$K$2:$K$64,0))</f>
        <v>Hồ Chí Minh</v>
      </c>
      <c r="G2900" t="str">
        <f t="shared" si="45"/>
        <v>Vùng 3-Hồ Chí Minh</v>
      </c>
      <c r="H2900" t="str">
        <f>INDEX('Bảng Giá'!$N$2:$N$46,MATCH('References data'!G2900,'Bảng Giá'!$Q$2:$Q$46,0))</f>
        <v>Liên Vùng</v>
      </c>
    </row>
    <row r="2901" spans="1:8" x14ac:dyDescent="0.25">
      <c r="A2901" s="12" t="s">
        <v>2830</v>
      </c>
      <c r="B2901" t="s">
        <v>2658</v>
      </c>
      <c r="C2901" s="45" t="str">
        <f>INDEX('Bảng Giá'!$L$2:$L$64,MATCH(TRIM('References data'!B2901),'Bảng Giá'!$K$2:$K$64,0))</f>
        <v>Vùng 3</v>
      </c>
      <c r="D2901" s="43" t="s">
        <v>2779</v>
      </c>
      <c r="E2901" t="s">
        <v>2648</v>
      </c>
      <c r="F2901" t="str">
        <f>INDEX('Bảng Giá'!$L$2:$L$64,MATCH(TRIM('References data'!E2901),'Bảng Giá'!$K$2:$K$64,0))</f>
        <v>Hồ Chí Minh</v>
      </c>
      <c r="G2901" t="str">
        <f t="shared" si="45"/>
        <v>Vùng 3-Hồ Chí Minh</v>
      </c>
      <c r="H2901" t="str">
        <f>INDEX('Bảng Giá'!$N$2:$N$46,MATCH('References data'!G2901,'Bảng Giá'!$Q$2:$Q$46,0))</f>
        <v>Liên Vùng</v>
      </c>
    </row>
    <row r="2902" spans="1:8" x14ac:dyDescent="0.25">
      <c r="A2902" s="12" t="s">
        <v>2755</v>
      </c>
      <c r="B2902" t="s">
        <v>2756</v>
      </c>
      <c r="C2902" s="45" t="str">
        <f>INDEX('Bảng Giá'!$L$2:$L$64,MATCH(TRIM('References data'!B2902),'Bảng Giá'!$K$2:$K$64,0))</f>
        <v>Đà Nẵng</v>
      </c>
      <c r="D2902" s="43" t="s">
        <v>2654</v>
      </c>
      <c r="E2902" t="s">
        <v>2639</v>
      </c>
      <c r="F2902" t="str">
        <f>INDEX('Bảng Giá'!$L$2:$L$64,MATCH(TRIM('References data'!E2902),'Bảng Giá'!$K$2:$K$64,0))</f>
        <v>Hà Nội</v>
      </c>
      <c r="G2902" t="str">
        <f t="shared" si="45"/>
        <v>Đà Nẵng-Hà Nội</v>
      </c>
      <c r="H2902" t="str">
        <f>INDEX('Bảng Giá'!$N$2:$N$46,MATCH('References data'!G2902,'Bảng Giá'!$Q$2:$Q$46,0))</f>
        <v>Liên Vùng đặc biệt</v>
      </c>
    </row>
    <row r="2903" spans="1:8" x14ac:dyDescent="0.25">
      <c r="A2903" s="12" t="s">
        <v>3048</v>
      </c>
      <c r="B2903" t="s">
        <v>2771</v>
      </c>
      <c r="C2903" s="45" t="str">
        <f>INDEX('Bảng Giá'!$L$2:$L$64,MATCH(TRIM('References data'!B2903),'Bảng Giá'!$K$2:$K$64,0))</f>
        <v>Vùng 3</v>
      </c>
      <c r="D2903" s="43" t="s">
        <v>2672</v>
      </c>
      <c r="E2903" t="s">
        <v>2648</v>
      </c>
      <c r="F2903" t="str">
        <f>INDEX('Bảng Giá'!$L$2:$L$64,MATCH(TRIM('References data'!E2903),'Bảng Giá'!$K$2:$K$64,0))</f>
        <v>Hồ Chí Minh</v>
      </c>
      <c r="G2903" t="str">
        <f t="shared" si="45"/>
        <v>Vùng 3-Hồ Chí Minh</v>
      </c>
      <c r="H2903" t="str">
        <f>INDEX('Bảng Giá'!$N$2:$N$46,MATCH('References data'!G2903,'Bảng Giá'!$Q$2:$Q$46,0))</f>
        <v>Liên Vùng</v>
      </c>
    </row>
    <row r="2904" spans="1:8" x14ac:dyDescent="0.25">
      <c r="A2904" s="12" t="s">
        <v>2776</v>
      </c>
      <c r="B2904" t="s">
        <v>2648</v>
      </c>
      <c r="C2904" s="45" t="str">
        <f>INDEX('Bảng Giá'!$L$2:$L$64,MATCH(TRIM('References data'!B2904),'Bảng Giá'!$K$2:$K$64,0))</f>
        <v>Hồ Chí Minh</v>
      </c>
      <c r="D2904" s="43" t="s">
        <v>2713</v>
      </c>
      <c r="E2904" t="s">
        <v>2714</v>
      </c>
      <c r="F2904" t="str">
        <f>INDEX('Bảng Giá'!$L$2:$L$64,MATCH(TRIM('References data'!E2904),'Bảng Giá'!$K$2:$K$64,0))</f>
        <v>Vùng 3</v>
      </c>
      <c r="G2904" t="str">
        <f t="shared" si="45"/>
        <v>Hồ Chí Minh-Vùng 3</v>
      </c>
      <c r="H2904" t="str">
        <f>INDEX('Bảng Giá'!$N$2:$N$46,MATCH('References data'!G2904,'Bảng Giá'!$Q$2:$Q$46,0))</f>
        <v>Liên Vùng</v>
      </c>
    </row>
    <row r="2905" spans="1:8" x14ac:dyDescent="0.25">
      <c r="A2905" s="12" t="s">
        <v>2772</v>
      </c>
      <c r="B2905" t="s">
        <v>2756</v>
      </c>
      <c r="C2905" s="45" t="str">
        <f>INDEX('Bảng Giá'!$L$2:$L$64,MATCH(TRIM('References data'!B2905),'Bảng Giá'!$K$2:$K$64,0))</f>
        <v>Đà Nẵng</v>
      </c>
      <c r="D2905" s="43" t="s">
        <v>2830</v>
      </c>
      <c r="E2905" t="s">
        <v>2658</v>
      </c>
      <c r="F2905" t="str">
        <f>INDEX('Bảng Giá'!$L$2:$L$64,MATCH(TRIM('References data'!E2905),'Bảng Giá'!$K$2:$K$64,0))</f>
        <v>Vùng 3</v>
      </c>
      <c r="G2905" t="str">
        <f t="shared" si="45"/>
        <v>Đà Nẵng-Vùng 3</v>
      </c>
      <c r="H2905" t="str">
        <f>INDEX('Bảng Giá'!$N$2:$N$46,MATCH('References data'!G2905,'Bảng Giá'!$Q$2:$Q$46,0))</f>
        <v>Liên Vùng</v>
      </c>
    </row>
    <row r="2906" spans="1:8" x14ac:dyDescent="0.25">
      <c r="A2906" s="12" t="s">
        <v>2679</v>
      </c>
      <c r="B2906" t="s">
        <v>2680</v>
      </c>
      <c r="C2906" s="45" t="str">
        <f>INDEX('Bảng Giá'!$L$2:$L$64,MATCH(TRIM('References data'!B2906),'Bảng Giá'!$K$2:$K$64,0))</f>
        <v>Vùng 1</v>
      </c>
      <c r="D2906" s="43" t="s">
        <v>2700</v>
      </c>
      <c r="E2906" t="s">
        <v>2639</v>
      </c>
      <c r="F2906" t="str">
        <f>INDEX('Bảng Giá'!$L$2:$L$64,MATCH(TRIM('References data'!E2906),'Bảng Giá'!$K$2:$K$64,0))</f>
        <v>Hà Nội</v>
      </c>
      <c r="G2906" t="str">
        <f t="shared" si="45"/>
        <v>Vùng 1-Hà Nội</v>
      </c>
      <c r="H2906" t="str">
        <f>INDEX('Bảng Giá'!$N$2:$N$46,MATCH('References data'!G2906,'Bảng Giá'!$Q$2:$Q$46,0))</f>
        <v>Liên Vùng</v>
      </c>
    </row>
    <row r="2907" spans="1:8" x14ac:dyDescent="0.25">
      <c r="A2907" s="12" t="s">
        <v>2722</v>
      </c>
      <c r="B2907" t="s">
        <v>2648</v>
      </c>
      <c r="C2907" s="45" t="str">
        <f>INDEX('Bảng Giá'!$L$2:$L$64,MATCH(TRIM('References data'!B2907),'Bảng Giá'!$K$2:$K$64,0))</f>
        <v>Hồ Chí Minh</v>
      </c>
      <c r="D2907" s="43" t="s">
        <v>2852</v>
      </c>
      <c r="E2907" t="s">
        <v>2735</v>
      </c>
      <c r="F2907" t="str">
        <f>INDEX('Bảng Giá'!$L$2:$L$64,MATCH(TRIM('References data'!E2907),'Bảng Giá'!$K$2:$K$64,0))</f>
        <v>Vùng 3</v>
      </c>
      <c r="G2907" t="str">
        <f t="shared" si="45"/>
        <v>Hồ Chí Minh-Vùng 3</v>
      </c>
      <c r="H2907" t="str">
        <f>INDEX('Bảng Giá'!$N$2:$N$46,MATCH('References data'!G2907,'Bảng Giá'!$Q$2:$Q$46,0))</f>
        <v>Liên Vùng</v>
      </c>
    </row>
    <row r="2908" spans="1:8" x14ac:dyDescent="0.25">
      <c r="A2908" s="12" t="s">
        <v>2779</v>
      </c>
      <c r="B2908" t="s">
        <v>2648</v>
      </c>
      <c r="C2908" s="45" t="str">
        <f>INDEX('Bảng Giá'!$L$2:$L$64,MATCH(TRIM('References data'!B2908),'Bảng Giá'!$K$2:$K$64,0))</f>
        <v>Hồ Chí Minh</v>
      </c>
      <c r="D2908" s="43" t="s">
        <v>2700</v>
      </c>
      <c r="E2908" t="s">
        <v>2639</v>
      </c>
      <c r="F2908" t="str">
        <f>INDEX('Bảng Giá'!$L$2:$L$64,MATCH(TRIM('References data'!E2908),'Bảng Giá'!$K$2:$K$64,0))</f>
        <v>Hà Nội</v>
      </c>
      <c r="G2908" t="str">
        <f t="shared" si="45"/>
        <v>Hồ Chí Minh-Hà Nội</v>
      </c>
      <c r="H2908" t="str">
        <f>INDEX('Bảng Giá'!$N$2:$N$46,MATCH('References data'!G2908,'Bảng Giá'!$Q$2:$Q$46,0))</f>
        <v>Liên Vùng đặc biệt</v>
      </c>
    </row>
    <row r="2909" spans="1:8" x14ac:dyDescent="0.25">
      <c r="A2909" s="12" t="s">
        <v>3019</v>
      </c>
      <c r="B2909" t="s">
        <v>2648</v>
      </c>
      <c r="C2909" s="45" t="str">
        <f>INDEX('Bảng Giá'!$L$2:$L$64,MATCH(TRIM('References data'!B2909),'Bảng Giá'!$K$2:$K$64,0))</f>
        <v>Hồ Chí Minh</v>
      </c>
      <c r="D2909" s="43" t="s">
        <v>2854</v>
      </c>
      <c r="E2909" t="s">
        <v>2694</v>
      </c>
      <c r="F2909" t="str">
        <f>INDEX('Bảng Giá'!$L$2:$L$64,MATCH(TRIM('References data'!E2909),'Bảng Giá'!$K$2:$K$64,0))</f>
        <v>Vùng 3</v>
      </c>
      <c r="G2909" t="str">
        <f t="shared" si="45"/>
        <v>Hồ Chí Minh-Vùng 3</v>
      </c>
      <c r="H2909" t="str">
        <f>INDEX('Bảng Giá'!$N$2:$N$46,MATCH('References data'!G2909,'Bảng Giá'!$Q$2:$Q$46,0))</f>
        <v>Liên Vùng</v>
      </c>
    </row>
    <row r="2910" spans="1:8" x14ac:dyDescent="0.25">
      <c r="A2910" s="12" t="s">
        <v>2773</v>
      </c>
      <c r="B2910" t="s">
        <v>2756</v>
      </c>
      <c r="C2910" s="45" t="str">
        <f>INDEX('Bảng Giá'!$L$2:$L$64,MATCH(TRIM('References data'!B2910),'Bảng Giá'!$K$2:$K$64,0))</f>
        <v>Đà Nẵng</v>
      </c>
      <c r="D2910" s="43" t="s">
        <v>3007</v>
      </c>
      <c r="E2910" t="s">
        <v>2639</v>
      </c>
      <c r="F2910" t="str">
        <f>INDEX('Bảng Giá'!$L$2:$L$64,MATCH(TRIM('References data'!E2910),'Bảng Giá'!$K$2:$K$64,0))</f>
        <v>Hà Nội</v>
      </c>
      <c r="G2910" t="str">
        <f t="shared" si="45"/>
        <v>Đà Nẵng-Hà Nội</v>
      </c>
      <c r="H2910" t="str">
        <f>INDEX('Bảng Giá'!$N$2:$N$46,MATCH('References data'!G2910,'Bảng Giá'!$Q$2:$Q$46,0))</f>
        <v>Liên Vùng đặc biệt</v>
      </c>
    </row>
    <row r="2911" spans="1:8" x14ac:dyDescent="0.25">
      <c r="A2911" s="12" t="s">
        <v>3144</v>
      </c>
      <c r="B2911" t="s">
        <v>2939</v>
      </c>
      <c r="C2911" s="45" t="str">
        <f>INDEX('Bảng Giá'!$L$2:$L$64,MATCH(TRIM('References data'!B2911),'Bảng Giá'!$K$2:$K$64,0))</f>
        <v>Vùng 1</v>
      </c>
      <c r="D2911" s="43" t="s">
        <v>2713</v>
      </c>
      <c r="E2911" t="s">
        <v>2714</v>
      </c>
      <c r="F2911" t="str">
        <f>INDEX('Bảng Giá'!$L$2:$L$64,MATCH(TRIM('References data'!E2911),'Bảng Giá'!$K$2:$K$64,0))</f>
        <v>Vùng 3</v>
      </c>
      <c r="G2911" t="str">
        <f t="shared" si="45"/>
        <v>Vùng 1-Vùng 3</v>
      </c>
      <c r="H2911" t="str">
        <f>INDEX('Bảng Giá'!$N$2:$N$46,MATCH('References data'!G2911,'Bảng Giá'!$Q$2:$Q$46,0))</f>
        <v>Liên Vùng Tỉnh</v>
      </c>
    </row>
    <row r="2912" spans="1:8" x14ac:dyDescent="0.25">
      <c r="A2912" s="12" t="s">
        <v>2772</v>
      </c>
      <c r="B2912" t="s">
        <v>2756</v>
      </c>
      <c r="C2912" s="45" t="str">
        <f>INDEX('Bảng Giá'!$L$2:$L$64,MATCH(TRIM('References data'!B2912),'Bảng Giá'!$K$2:$K$64,0))</f>
        <v>Đà Nẵng</v>
      </c>
      <c r="D2912" s="43" t="s">
        <v>2761</v>
      </c>
      <c r="E2912" t="s">
        <v>2639</v>
      </c>
      <c r="F2912" t="str">
        <f>INDEX('Bảng Giá'!$L$2:$L$64,MATCH(TRIM('References data'!E2912),'Bảng Giá'!$K$2:$K$64,0))</f>
        <v>Hà Nội</v>
      </c>
      <c r="G2912" t="str">
        <f t="shared" si="45"/>
        <v>Đà Nẵng-Hà Nội</v>
      </c>
      <c r="H2912" t="str">
        <f>INDEX('Bảng Giá'!$N$2:$N$46,MATCH('References data'!G2912,'Bảng Giá'!$Q$2:$Q$46,0))</f>
        <v>Liên Vùng đặc biệt</v>
      </c>
    </row>
    <row r="2913" spans="1:8" x14ac:dyDescent="0.25">
      <c r="A2913" s="12" t="s">
        <v>3021</v>
      </c>
      <c r="B2913" t="s">
        <v>2787</v>
      </c>
      <c r="C2913" s="45" t="str">
        <f>INDEX('Bảng Giá'!$L$2:$L$64,MATCH(TRIM('References data'!B2913),'Bảng Giá'!$K$2:$K$64,0))</f>
        <v>Vùng 1</v>
      </c>
      <c r="D2913" s="43" t="s">
        <v>2761</v>
      </c>
      <c r="E2913" t="s">
        <v>2639</v>
      </c>
      <c r="F2913" t="str">
        <f>INDEX('Bảng Giá'!$L$2:$L$64,MATCH(TRIM('References data'!E2913),'Bảng Giá'!$K$2:$K$64,0))</f>
        <v>Hà Nội</v>
      </c>
      <c r="G2913" t="str">
        <f t="shared" si="45"/>
        <v>Vùng 1-Hà Nội</v>
      </c>
      <c r="H2913" t="str">
        <f>INDEX('Bảng Giá'!$N$2:$N$46,MATCH('References data'!G2913,'Bảng Giá'!$Q$2:$Q$46,0))</f>
        <v>Liên Vùng</v>
      </c>
    </row>
    <row r="2914" spans="1:8" x14ac:dyDescent="0.25">
      <c r="A2914" s="12" t="s">
        <v>2970</v>
      </c>
      <c r="B2914" t="s">
        <v>2680</v>
      </c>
      <c r="C2914" s="45" t="str">
        <f>INDEX('Bảng Giá'!$L$2:$L$64,MATCH(TRIM('References data'!B2914),'Bảng Giá'!$K$2:$K$64,0))</f>
        <v>Vùng 1</v>
      </c>
      <c r="D2914" s="43" t="s">
        <v>2754</v>
      </c>
      <c r="E2914" t="s">
        <v>2639</v>
      </c>
      <c r="F2914" t="str">
        <f>INDEX('Bảng Giá'!$L$2:$L$64,MATCH(TRIM('References data'!E2914),'Bảng Giá'!$K$2:$K$64,0))</f>
        <v>Hà Nội</v>
      </c>
      <c r="G2914" t="str">
        <f t="shared" si="45"/>
        <v>Vùng 1-Hà Nội</v>
      </c>
      <c r="H2914" t="str">
        <f>INDEX('Bảng Giá'!$N$2:$N$46,MATCH('References data'!G2914,'Bảng Giá'!$Q$2:$Q$46,0))</f>
        <v>Liên Vùng</v>
      </c>
    </row>
    <row r="2915" spans="1:8" x14ac:dyDescent="0.25">
      <c r="A2915" s="12" t="s">
        <v>2772</v>
      </c>
      <c r="B2915" t="s">
        <v>2756</v>
      </c>
      <c r="C2915" s="45" t="str">
        <f>INDEX('Bảng Giá'!$L$2:$L$64,MATCH(TRIM('References data'!B2915),'Bảng Giá'!$K$2:$K$64,0))</f>
        <v>Đà Nẵng</v>
      </c>
      <c r="D2915" s="43" t="s">
        <v>2653</v>
      </c>
      <c r="E2915" t="s">
        <v>2648</v>
      </c>
      <c r="F2915" t="str">
        <f>INDEX('Bảng Giá'!$L$2:$L$64,MATCH(TRIM('References data'!E2915),'Bảng Giá'!$K$2:$K$64,0))</f>
        <v>Hồ Chí Minh</v>
      </c>
      <c r="G2915" t="str">
        <f t="shared" si="45"/>
        <v>Đà Nẵng-Hồ Chí Minh</v>
      </c>
      <c r="H2915" t="str">
        <f>INDEX('Bảng Giá'!$N$2:$N$46,MATCH('References data'!G2915,'Bảng Giá'!$Q$2:$Q$46,0))</f>
        <v>Liên Vùng đặc biệt</v>
      </c>
    </row>
    <row r="2916" spans="1:8" x14ac:dyDescent="0.25">
      <c r="A2916" s="12" t="s">
        <v>2755</v>
      </c>
      <c r="B2916" t="s">
        <v>2756</v>
      </c>
      <c r="C2916" s="45" t="str">
        <f>INDEX('Bảng Giá'!$L$2:$L$64,MATCH(TRIM('References data'!B2916),'Bảng Giá'!$K$2:$K$64,0))</f>
        <v>Đà Nẵng</v>
      </c>
      <c r="D2916" s="43" t="s">
        <v>2653</v>
      </c>
      <c r="E2916" t="s">
        <v>2648</v>
      </c>
      <c r="F2916" t="str">
        <f>INDEX('Bảng Giá'!$L$2:$L$64,MATCH(TRIM('References data'!E2916),'Bảng Giá'!$K$2:$K$64,0))</f>
        <v>Hồ Chí Minh</v>
      </c>
      <c r="G2916" t="str">
        <f t="shared" si="45"/>
        <v>Đà Nẵng-Hồ Chí Minh</v>
      </c>
      <c r="H2916" t="str">
        <f>INDEX('Bảng Giá'!$N$2:$N$46,MATCH('References data'!G2916,'Bảng Giá'!$Q$2:$Q$46,0))</f>
        <v>Liên Vùng đặc biệt</v>
      </c>
    </row>
    <row r="2917" spans="1:8" x14ac:dyDescent="0.25">
      <c r="A2917" s="12" t="s">
        <v>2674</v>
      </c>
      <c r="B2917" t="s">
        <v>2675</v>
      </c>
      <c r="C2917" s="45" t="str">
        <f>INDEX('Bảng Giá'!$L$2:$L$64,MATCH(TRIM('References data'!B2917),'Bảng Giá'!$K$2:$K$64,0))</f>
        <v>Vùng 1</v>
      </c>
      <c r="D2917" s="43" t="s">
        <v>2688</v>
      </c>
      <c r="E2917" t="s">
        <v>2639</v>
      </c>
      <c r="F2917" t="str">
        <f>INDEX('Bảng Giá'!$L$2:$L$64,MATCH(TRIM('References data'!E2917),'Bảng Giá'!$K$2:$K$64,0))</f>
        <v>Hà Nội</v>
      </c>
      <c r="G2917" t="str">
        <f t="shared" si="45"/>
        <v>Vùng 1-Hà Nội</v>
      </c>
      <c r="H2917" t="str">
        <f>INDEX('Bảng Giá'!$N$2:$N$46,MATCH('References data'!G2917,'Bảng Giá'!$Q$2:$Q$46,0))</f>
        <v>Liên Vùng</v>
      </c>
    </row>
    <row r="2918" spans="1:8" x14ac:dyDescent="0.25">
      <c r="A2918" s="12" t="s">
        <v>2919</v>
      </c>
      <c r="B2918" t="s">
        <v>2699</v>
      </c>
      <c r="C2918" s="45" t="str">
        <f>INDEX('Bảng Giá'!$L$2:$L$64,MATCH(TRIM('References data'!B2918),'Bảng Giá'!$K$2:$K$64,0))</f>
        <v>Vùng 3</v>
      </c>
      <c r="D2918" s="43" t="s">
        <v>2722</v>
      </c>
      <c r="E2918" t="s">
        <v>2648</v>
      </c>
      <c r="F2918" t="str">
        <f>INDEX('Bảng Giá'!$L$2:$L$64,MATCH(TRIM('References data'!E2918),'Bảng Giá'!$K$2:$K$64,0))</f>
        <v>Hồ Chí Minh</v>
      </c>
      <c r="G2918" t="str">
        <f t="shared" si="45"/>
        <v>Vùng 3-Hồ Chí Minh</v>
      </c>
      <c r="H2918" t="str">
        <f>INDEX('Bảng Giá'!$N$2:$N$46,MATCH('References data'!G2918,'Bảng Giá'!$Q$2:$Q$46,0))</f>
        <v>Liên Vùng</v>
      </c>
    </row>
    <row r="2919" spans="1:8" x14ac:dyDescent="0.25">
      <c r="A2919" s="12" t="s">
        <v>2897</v>
      </c>
      <c r="B2919" t="s">
        <v>2828</v>
      </c>
      <c r="C2919" s="45" t="str">
        <f>INDEX('Bảng Giá'!$L$2:$L$64,MATCH(TRIM('References data'!B2919),'Bảng Giá'!$K$2:$K$64,0))</f>
        <v>Vùng 3</v>
      </c>
      <c r="D2919" s="43" t="s">
        <v>3019</v>
      </c>
      <c r="E2919" t="s">
        <v>2648</v>
      </c>
      <c r="F2919" t="str">
        <f>INDEX('Bảng Giá'!$L$2:$L$64,MATCH(TRIM('References data'!E2919),'Bảng Giá'!$K$2:$K$64,0))</f>
        <v>Hồ Chí Minh</v>
      </c>
      <c r="G2919" t="str">
        <f t="shared" si="45"/>
        <v>Vùng 3-Hồ Chí Minh</v>
      </c>
      <c r="H2919" t="str">
        <f>INDEX('Bảng Giá'!$N$2:$N$46,MATCH('References data'!G2919,'Bảng Giá'!$Q$2:$Q$46,0))</f>
        <v>Liên Vùng</v>
      </c>
    </row>
    <row r="2920" spans="1:8" x14ac:dyDescent="0.25">
      <c r="A2920" s="12" t="s">
        <v>2692</v>
      </c>
      <c r="B2920" t="s">
        <v>2939</v>
      </c>
      <c r="C2920" s="45" t="str">
        <f>INDEX('Bảng Giá'!$L$2:$L$64,MATCH(TRIM('References data'!B2920),'Bảng Giá'!$K$2:$K$64,0))</f>
        <v>Vùng 1</v>
      </c>
      <c r="D2920" s="43" t="s">
        <v>3003</v>
      </c>
      <c r="E2920" t="s">
        <v>2639</v>
      </c>
      <c r="F2920" t="str">
        <f>INDEX('Bảng Giá'!$L$2:$L$64,MATCH(TRIM('References data'!E2920),'Bảng Giá'!$K$2:$K$64,0))</f>
        <v>Hà Nội</v>
      </c>
      <c r="G2920" t="str">
        <f t="shared" si="45"/>
        <v>Vùng 1-Hà Nội</v>
      </c>
      <c r="H2920" t="str">
        <f>INDEX('Bảng Giá'!$N$2:$N$46,MATCH('References data'!G2920,'Bảng Giá'!$Q$2:$Q$46,0))</f>
        <v>Liên Vùng</v>
      </c>
    </row>
    <row r="2921" spans="1:8" x14ac:dyDescent="0.25">
      <c r="A2921" s="12" t="s">
        <v>3082</v>
      </c>
      <c r="B2921" t="s">
        <v>2842</v>
      </c>
      <c r="C2921" s="45" t="str">
        <f>INDEX('Bảng Giá'!$L$2:$L$64,MATCH(TRIM('References data'!B2921),'Bảng Giá'!$K$2:$K$64,0))</f>
        <v>Vùng 3</v>
      </c>
      <c r="D2921" s="43" t="s">
        <v>3017</v>
      </c>
      <c r="E2921" t="s">
        <v>2648</v>
      </c>
      <c r="F2921" t="str">
        <f>INDEX('Bảng Giá'!$L$2:$L$64,MATCH(TRIM('References data'!E2921),'Bảng Giá'!$K$2:$K$64,0))</f>
        <v>Hồ Chí Minh</v>
      </c>
      <c r="G2921" t="str">
        <f t="shared" si="45"/>
        <v>Vùng 3-Hồ Chí Minh</v>
      </c>
      <c r="H2921" t="str">
        <f>INDEX('Bảng Giá'!$N$2:$N$46,MATCH('References data'!G2921,'Bảng Giá'!$Q$2:$Q$46,0))</f>
        <v>Liên Vùng</v>
      </c>
    </row>
    <row r="2922" spans="1:8" x14ac:dyDescent="0.25">
      <c r="A2922" s="12" t="s">
        <v>2659</v>
      </c>
      <c r="B2922" t="s">
        <v>2648</v>
      </c>
      <c r="C2922" s="45" t="str">
        <f>INDEX('Bảng Giá'!$L$2:$L$64,MATCH(TRIM('References data'!B2922),'Bảng Giá'!$K$2:$K$64,0))</f>
        <v>Hồ Chí Minh</v>
      </c>
      <c r="D2922" s="43" t="s">
        <v>2993</v>
      </c>
      <c r="E2922" t="s">
        <v>2639</v>
      </c>
      <c r="F2922" t="str">
        <f>INDEX('Bảng Giá'!$L$2:$L$64,MATCH(TRIM('References data'!E2922),'Bảng Giá'!$K$2:$K$64,0))</f>
        <v>Hà Nội</v>
      </c>
      <c r="G2922" t="str">
        <f t="shared" si="45"/>
        <v>Hồ Chí Minh-Hà Nội</v>
      </c>
      <c r="H2922" t="str">
        <f>INDEX('Bảng Giá'!$N$2:$N$46,MATCH('References data'!G2922,'Bảng Giá'!$Q$2:$Q$46,0))</f>
        <v>Liên Vùng đặc biệt</v>
      </c>
    </row>
    <row r="2923" spans="1:8" x14ac:dyDescent="0.25">
      <c r="A2923" s="12" t="s">
        <v>2697</v>
      </c>
      <c r="B2923" t="s">
        <v>2686</v>
      </c>
      <c r="C2923" s="45" t="str">
        <f>INDEX('Bảng Giá'!$L$2:$L$64,MATCH(TRIM('References data'!B2923),'Bảng Giá'!$K$2:$K$64,0))</f>
        <v>Vùng 1</v>
      </c>
      <c r="D2923" s="43" t="s">
        <v>2895</v>
      </c>
      <c r="E2923" t="s">
        <v>2714</v>
      </c>
      <c r="F2923" t="str">
        <f>INDEX('Bảng Giá'!$L$2:$L$64,MATCH(TRIM('References data'!E2923),'Bảng Giá'!$K$2:$K$64,0))</f>
        <v>Vùng 3</v>
      </c>
      <c r="G2923" t="str">
        <f t="shared" si="45"/>
        <v>Vùng 1-Vùng 3</v>
      </c>
      <c r="H2923" t="str">
        <f>INDEX('Bảng Giá'!$N$2:$N$46,MATCH('References data'!G2923,'Bảng Giá'!$Q$2:$Q$46,0))</f>
        <v>Liên Vùng Tỉnh</v>
      </c>
    </row>
    <row r="2924" spans="1:8" x14ac:dyDescent="0.25">
      <c r="A2924" s="12" t="s">
        <v>3020</v>
      </c>
      <c r="B2924" t="s">
        <v>2648</v>
      </c>
      <c r="C2924" s="45" t="str">
        <f>INDEX('Bảng Giá'!$L$2:$L$64,MATCH(TRIM('References data'!B2924),'Bảng Giá'!$K$2:$K$64,0))</f>
        <v>Hồ Chí Minh</v>
      </c>
      <c r="D2924" s="43" t="s">
        <v>2645</v>
      </c>
      <c r="E2924" t="s">
        <v>2639</v>
      </c>
      <c r="F2924" t="str">
        <f>INDEX('Bảng Giá'!$L$2:$L$64,MATCH(TRIM('References data'!E2924),'Bảng Giá'!$K$2:$K$64,0))</f>
        <v>Hà Nội</v>
      </c>
      <c r="G2924" t="str">
        <f t="shared" si="45"/>
        <v>Hồ Chí Minh-Hà Nội</v>
      </c>
      <c r="H2924" t="str">
        <f>INDEX('Bảng Giá'!$N$2:$N$46,MATCH('References data'!G2924,'Bảng Giá'!$Q$2:$Q$46,0))</f>
        <v>Liên Vùng đặc biệt</v>
      </c>
    </row>
    <row r="2925" spans="1:8" x14ac:dyDescent="0.25">
      <c r="A2925" s="12" t="s">
        <v>3145</v>
      </c>
      <c r="B2925" t="s">
        <v>2661</v>
      </c>
      <c r="C2925" s="45" t="str">
        <f>INDEX('Bảng Giá'!$L$2:$L$64,MATCH(TRIM('References data'!B2925),'Bảng Giá'!$K$2:$K$64,0))</f>
        <v>Vùng 2</v>
      </c>
      <c r="D2925" s="43" t="s">
        <v>3147</v>
      </c>
      <c r="E2925" t="s">
        <v>2735</v>
      </c>
      <c r="F2925" t="str">
        <f>INDEX('Bảng Giá'!$L$2:$L$64,MATCH(TRIM('References data'!E2925),'Bảng Giá'!$K$2:$K$64,0))</f>
        <v>Vùng 3</v>
      </c>
      <c r="G2925" t="str">
        <f t="shared" si="45"/>
        <v>Vùng 2-Vùng 3</v>
      </c>
      <c r="H2925" t="str">
        <f>INDEX('Bảng Giá'!$N$2:$N$46,MATCH('References data'!G2925,'Bảng Giá'!$Q$2:$Q$46,0))</f>
        <v>Liên Vùng Tỉnh</v>
      </c>
    </row>
    <row r="2926" spans="1:8" x14ac:dyDescent="0.25">
      <c r="A2926" s="12" t="s">
        <v>2782</v>
      </c>
      <c r="B2926" t="s">
        <v>2648</v>
      </c>
      <c r="C2926" s="45" t="str">
        <f>INDEX('Bảng Giá'!$L$2:$L$64,MATCH(TRIM('References data'!B2926),'Bảng Giá'!$K$2:$K$64,0))</f>
        <v>Hồ Chí Minh</v>
      </c>
      <c r="D2926" s="43" t="s">
        <v>2761</v>
      </c>
      <c r="E2926" t="s">
        <v>2639</v>
      </c>
      <c r="F2926" t="str">
        <f>INDEX('Bảng Giá'!$L$2:$L$64,MATCH(TRIM('References data'!E2926),'Bảng Giá'!$K$2:$K$64,0))</f>
        <v>Hà Nội</v>
      </c>
      <c r="G2926" t="str">
        <f t="shared" si="45"/>
        <v>Hồ Chí Minh-Hà Nội</v>
      </c>
      <c r="H2926" t="str">
        <f>INDEX('Bảng Giá'!$N$2:$N$46,MATCH('References data'!G2926,'Bảng Giá'!$Q$2:$Q$46,0))</f>
        <v>Liên Vùng đặc biệt</v>
      </c>
    </row>
    <row r="2927" spans="1:8" x14ac:dyDescent="0.25">
      <c r="A2927" s="12" t="s">
        <v>2653</v>
      </c>
      <c r="B2927" t="s">
        <v>2648</v>
      </c>
      <c r="C2927" s="45" t="str">
        <f>INDEX('Bảng Giá'!$L$2:$L$64,MATCH(TRIM('References data'!B2927),'Bảng Giá'!$K$2:$K$64,0))</f>
        <v>Hồ Chí Minh</v>
      </c>
      <c r="D2927" s="43" t="s">
        <v>2993</v>
      </c>
      <c r="E2927" t="s">
        <v>2639</v>
      </c>
      <c r="F2927" t="str">
        <f>INDEX('Bảng Giá'!$L$2:$L$64,MATCH(TRIM('References data'!E2927),'Bảng Giá'!$K$2:$K$64,0))</f>
        <v>Hà Nội</v>
      </c>
      <c r="G2927" t="str">
        <f t="shared" si="45"/>
        <v>Hồ Chí Minh-Hà Nội</v>
      </c>
      <c r="H2927" t="str">
        <f>INDEX('Bảng Giá'!$N$2:$N$46,MATCH('References data'!G2927,'Bảng Giá'!$Q$2:$Q$46,0))</f>
        <v>Liên Vùng đặc biệt</v>
      </c>
    </row>
    <row r="2928" spans="1:8" x14ac:dyDescent="0.25">
      <c r="A2928" s="12" t="s">
        <v>3008</v>
      </c>
      <c r="B2928" t="s">
        <v>2639</v>
      </c>
      <c r="C2928" s="45" t="str">
        <f>INDEX('Bảng Giá'!$L$2:$L$64,MATCH(TRIM('References data'!B2928),'Bảng Giá'!$K$2:$K$64,0))</f>
        <v>Hà Nội</v>
      </c>
      <c r="D2928" s="43" t="s">
        <v>2770</v>
      </c>
      <c r="E2928" t="s">
        <v>2771</v>
      </c>
      <c r="F2928" t="str">
        <f>INDEX('Bảng Giá'!$L$2:$L$64,MATCH(TRIM('References data'!E2928),'Bảng Giá'!$K$2:$K$64,0))</f>
        <v>Vùng 3</v>
      </c>
      <c r="G2928" t="str">
        <f t="shared" si="45"/>
        <v>Hà Nội-Vùng 3</v>
      </c>
      <c r="H2928" t="str">
        <f>INDEX('Bảng Giá'!$N$2:$N$46,MATCH('References data'!G2928,'Bảng Giá'!$Q$2:$Q$46,0))</f>
        <v>Nội Vùng</v>
      </c>
    </row>
    <row r="2929" spans="1:8" x14ac:dyDescent="0.25">
      <c r="A2929" s="12" t="s">
        <v>3008</v>
      </c>
      <c r="B2929" t="s">
        <v>2639</v>
      </c>
      <c r="C2929" s="45" t="str">
        <f>INDEX('Bảng Giá'!$L$2:$L$64,MATCH(TRIM('References data'!B2929),'Bảng Giá'!$K$2:$K$64,0))</f>
        <v>Hà Nội</v>
      </c>
      <c r="D2929" s="43" t="s">
        <v>3094</v>
      </c>
      <c r="E2929" t="s">
        <v>2847</v>
      </c>
      <c r="F2929" t="str">
        <f>INDEX('Bảng Giá'!$L$2:$L$64,MATCH(TRIM('References data'!E2929),'Bảng Giá'!$K$2:$K$64,0))</f>
        <v>Vùng 3</v>
      </c>
      <c r="G2929" t="str">
        <f t="shared" si="45"/>
        <v>Hà Nội-Vùng 3</v>
      </c>
      <c r="H2929" t="str">
        <f>INDEX('Bảng Giá'!$N$2:$N$46,MATCH('References data'!G2929,'Bảng Giá'!$Q$2:$Q$46,0))</f>
        <v>Nội Vùng</v>
      </c>
    </row>
    <row r="2930" spans="1:8" x14ac:dyDescent="0.25">
      <c r="A2930" s="12" t="s">
        <v>3011</v>
      </c>
      <c r="B2930" t="s">
        <v>2648</v>
      </c>
      <c r="C2930" s="45" t="str">
        <f>INDEX('Bảng Giá'!$L$2:$L$64,MATCH(TRIM('References data'!B2930),'Bảng Giá'!$K$2:$K$64,0))</f>
        <v>Hồ Chí Minh</v>
      </c>
      <c r="D2930" s="43" t="s">
        <v>2718</v>
      </c>
      <c r="E2930" t="s">
        <v>2684</v>
      </c>
      <c r="F2930" t="str">
        <f>INDEX('Bảng Giá'!$L$2:$L$64,MATCH(TRIM('References data'!E2930),'Bảng Giá'!$K$2:$K$64,0))</f>
        <v>Vùng 1</v>
      </c>
      <c r="G2930" t="str">
        <f t="shared" si="45"/>
        <v>Hồ Chí Minh-Vùng 1</v>
      </c>
      <c r="H2930" t="str">
        <f>INDEX('Bảng Giá'!$N$2:$N$46,MATCH('References data'!G2930,'Bảng Giá'!$Q$2:$Q$46,0))</f>
        <v>Nội Vùng</v>
      </c>
    </row>
    <row r="2931" spans="1:8" x14ac:dyDescent="0.25">
      <c r="A2931" s="12" t="s">
        <v>3011</v>
      </c>
      <c r="B2931" t="s">
        <v>2648</v>
      </c>
      <c r="C2931" s="45" t="str">
        <f>INDEX('Bảng Giá'!$L$2:$L$64,MATCH(TRIM('References data'!B2931),'Bảng Giá'!$K$2:$K$64,0))</f>
        <v>Hồ Chí Minh</v>
      </c>
      <c r="D2931" s="43" t="s">
        <v>2674</v>
      </c>
      <c r="E2931" t="s">
        <v>2675</v>
      </c>
      <c r="F2931" t="str">
        <f>INDEX('Bảng Giá'!$L$2:$L$64,MATCH(TRIM('References data'!E2931),'Bảng Giá'!$K$2:$K$64,0))</f>
        <v>Vùng 1</v>
      </c>
      <c r="G2931" t="str">
        <f t="shared" si="45"/>
        <v>Hồ Chí Minh-Vùng 1</v>
      </c>
      <c r="H2931" t="str">
        <f>INDEX('Bảng Giá'!$N$2:$N$46,MATCH('References data'!G2931,'Bảng Giá'!$Q$2:$Q$46,0))</f>
        <v>Nội Vùng</v>
      </c>
    </row>
    <row r="2932" spans="1:8" x14ac:dyDescent="0.25">
      <c r="A2932" s="12" t="s">
        <v>3011</v>
      </c>
      <c r="B2932" t="s">
        <v>2648</v>
      </c>
      <c r="C2932" s="45" t="str">
        <f>INDEX('Bảng Giá'!$L$2:$L$64,MATCH(TRIM('References data'!B2932),'Bảng Giá'!$K$2:$K$64,0))</f>
        <v>Hồ Chí Minh</v>
      </c>
      <c r="D2932" s="43" t="s">
        <v>2723</v>
      </c>
      <c r="E2932" t="s">
        <v>2708</v>
      </c>
      <c r="F2932" t="str">
        <f>INDEX('Bảng Giá'!$L$2:$L$64,MATCH(TRIM('References data'!E2932),'Bảng Giá'!$K$2:$K$64,0))</f>
        <v>Vùng 1</v>
      </c>
      <c r="G2932" t="str">
        <f t="shared" si="45"/>
        <v>Hồ Chí Minh-Vùng 1</v>
      </c>
      <c r="H2932" t="str">
        <f>INDEX('Bảng Giá'!$N$2:$N$46,MATCH('References data'!G2932,'Bảng Giá'!$Q$2:$Q$46,0))</f>
        <v>Nội Vùng</v>
      </c>
    </row>
    <row r="2933" spans="1:8" x14ac:dyDescent="0.25">
      <c r="A2933" s="12" t="s">
        <v>3011</v>
      </c>
      <c r="B2933" t="s">
        <v>2648</v>
      </c>
      <c r="C2933" s="45" t="str">
        <f>INDEX('Bảng Giá'!$L$2:$L$64,MATCH(TRIM('References data'!B2933),'Bảng Giá'!$K$2:$K$64,0))</f>
        <v>Hồ Chí Minh</v>
      </c>
      <c r="D2933" s="43" t="s">
        <v>2741</v>
      </c>
      <c r="E2933" t="s">
        <v>2669</v>
      </c>
      <c r="F2933" t="str">
        <f>INDEX('Bảng Giá'!$L$2:$L$64,MATCH(TRIM('References data'!E2933),'Bảng Giá'!$K$2:$K$64,0))</f>
        <v>Vùng 2</v>
      </c>
      <c r="G2933" t="str">
        <f t="shared" si="45"/>
        <v>Hồ Chí Minh-Vùng 2</v>
      </c>
      <c r="H2933" t="str">
        <f>INDEX('Bảng Giá'!$N$2:$N$46,MATCH('References data'!G2933,'Bảng Giá'!$Q$2:$Q$46,0))</f>
        <v>Liên Vùng</v>
      </c>
    </row>
    <row r="2934" spans="1:8" x14ac:dyDescent="0.25">
      <c r="A2934" s="12" t="s">
        <v>3008</v>
      </c>
      <c r="B2934" t="s">
        <v>2639</v>
      </c>
      <c r="C2934" s="45" t="str">
        <f>INDEX('Bảng Giá'!$L$2:$L$64,MATCH(TRIM('References data'!B2934),'Bảng Giá'!$K$2:$K$64,0))</f>
        <v>Hà Nội</v>
      </c>
      <c r="D2934" s="43" t="s">
        <v>3037</v>
      </c>
      <c r="E2934" t="s">
        <v>3035</v>
      </c>
      <c r="F2934" t="str">
        <f>INDEX('Bảng Giá'!$L$2:$L$64,MATCH(TRIM('References data'!E2934),'Bảng Giá'!$K$2:$K$64,0))</f>
        <v>Vùng 3</v>
      </c>
      <c r="G2934" t="str">
        <f t="shared" si="45"/>
        <v>Hà Nội-Vùng 3</v>
      </c>
      <c r="H2934" t="str">
        <f>INDEX('Bảng Giá'!$N$2:$N$46,MATCH('References data'!G2934,'Bảng Giá'!$Q$2:$Q$46,0))</f>
        <v>Nội Vùng</v>
      </c>
    </row>
    <row r="2935" spans="1:8" x14ac:dyDescent="0.25">
      <c r="A2935" s="12" t="s">
        <v>2776</v>
      </c>
      <c r="B2935" t="s">
        <v>2648</v>
      </c>
      <c r="C2935" s="45" t="str">
        <f>INDEX('Bảng Giá'!$L$2:$L$64,MATCH(TRIM('References data'!B2935),'Bảng Giá'!$K$2:$K$64,0))</f>
        <v>Hồ Chí Minh</v>
      </c>
      <c r="D2935" s="43" t="s">
        <v>3011</v>
      </c>
      <c r="E2935" t="s">
        <v>2648</v>
      </c>
      <c r="F2935" t="str">
        <f>INDEX('Bảng Giá'!$L$2:$L$64,MATCH(TRIM('References data'!E2935),'Bảng Giá'!$K$2:$K$64,0))</f>
        <v>Hồ Chí Minh</v>
      </c>
      <c r="G2935" t="str">
        <f t="shared" si="45"/>
        <v>Hồ Chí Minh-Hồ Chí Minh</v>
      </c>
      <c r="H2935" t="str">
        <f>INDEX('Bảng Giá'!$N$2:$N$46,MATCH('References data'!G2935,'Bảng Giá'!$Q$2:$Q$46,0))</f>
        <v>Nội Tỉnh</v>
      </c>
    </row>
    <row r="2936" spans="1:8" x14ac:dyDescent="0.25">
      <c r="A2936" s="12" t="s">
        <v>3020</v>
      </c>
      <c r="B2936" t="s">
        <v>2648</v>
      </c>
      <c r="C2936" s="45" t="str">
        <f>INDEX('Bảng Giá'!$L$2:$L$64,MATCH(TRIM('References data'!B2936),'Bảng Giá'!$K$2:$K$64,0))</f>
        <v>Hồ Chí Minh</v>
      </c>
      <c r="D2936" s="43" t="s">
        <v>3011</v>
      </c>
      <c r="E2936" t="s">
        <v>2648</v>
      </c>
      <c r="F2936" t="str">
        <f>INDEX('Bảng Giá'!$L$2:$L$64,MATCH(TRIM('References data'!E2936),'Bảng Giá'!$K$2:$K$64,0))</f>
        <v>Hồ Chí Minh</v>
      </c>
      <c r="G2936" t="str">
        <f t="shared" si="45"/>
        <v>Hồ Chí Minh-Hồ Chí Minh</v>
      </c>
      <c r="H2936" t="str">
        <f>INDEX('Bảng Giá'!$N$2:$N$46,MATCH('References data'!G2936,'Bảng Giá'!$Q$2:$Q$46,0))</f>
        <v>Nội Tỉnh</v>
      </c>
    </row>
    <row r="2937" spans="1:8" x14ac:dyDescent="0.25">
      <c r="A2937" s="12" t="s">
        <v>2722</v>
      </c>
      <c r="B2937" t="s">
        <v>2648</v>
      </c>
      <c r="C2937" s="45" t="str">
        <f>INDEX('Bảng Giá'!$L$2:$L$64,MATCH(TRIM('References data'!B2937),'Bảng Giá'!$K$2:$K$64,0))</f>
        <v>Hồ Chí Minh</v>
      </c>
      <c r="D2937" s="43" t="s">
        <v>3011</v>
      </c>
      <c r="E2937" t="s">
        <v>2648</v>
      </c>
      <c r="F2937" t="str">
        <f>INDEX('Bảng Giá'!$L$2:$L$64,MATCH(TRIM('References data'!E2937),'Bảng Giá'!$K$2:$K$64,0))</f>
        <v>Hồ Chí Minh</v>
      </c>
      <c r="G2937" t="str">
        <f t="shared" si="45"/>
        <v>Hồ Chí Minh-Hồ Chí Minh</v>
      </c>
      <c r="H2937" t="str">
        <f>INDEX('Bảng Giá'!$N$2:$N$46,MATCH('References data'!G2937,'Bảng Giá'!$Q$2:$Q$46,0))</f>
        <v>Nội Tỉnh</v>
      </c>
    </row>
    <row r="2938" spans="1:8" x14ac:dyDescent="0.25">
      <c r="A2938" s="12" t="s">
        <v>2779</v>
      </c>
      <c r="B2938" t="s">
        <v>2648</v>
      </c>
      <c r="C2938" s="45" t="str">
        <f>INDEX('Bảng Giá'!$L$2:$L$64,MATCH(TRIM('References data'!B2938),'Bảng Giá'!$K$2:$K$64,0))</f>
        <v>Hồ Chí Minh</v>
      </c>
      <c r="D2938" s="43" t="s">
        <v>3011</v>
      </c>
      <c r="E2938" t="s">
        <v>2648</v>
      </c>
      <c r="F2938" t="str">
        <f>INDEX('Bảng Giá'!$L$2:$L$64,MATCH(TRIM('References data'!E2938),'Bảng Giá'!$K$2:$K$64,0))</f>
        <v>Hồ Chí Minh</v>
      </c>
      <c r="G2938" t="str">
        <f t="shared" si="45"/>
        <v>Hồ Chí Minh-Hồ Chí Minh</v>
      </c>
      <c r="H2938" t="str">
        <f>INDEX('Bảng Giá'!$N$2:$N$46,MATCH('References data'!G2938,'Bảng Giá'!$Q$2:$Q$46,0))</f>
        <v>Nội Tỉnh</v>
      </c>
    </row>
    <row r="2939" spans="1:8" x14ac:dyDescent="0.25">
      <c r="A2939" s="12" t="s">
        <v>2653</v>
      </c>
      <c r="B2939" t="s">
        <v>2648</v>
      </c>
      <c r="C2939" s="45" t="str">
        <f>INDEX('Bảng Giá'!$L$2:$L$64,MATCH(TRIM('References data'!B2939),'Bảng Giá'!$K$2:$K$64,0))</f>
        <v>Hồ Chí Minh</v>
      </c>
      <c r="D2939" s="43" t="s">
        <v>3011</v>
      </c>
      <c r="E2939" t="s">
        <v>2648</v>
      </c>
      <c r="F2939" t="str">
        <f>INDEX('Bảng Giá'!$L$2:$L$64,MATCH(TRIM('References data'!E2939),'Bảng Giá'!$K$2:$K$64,0))</f>
        <v>Hồ Chí Minh</v>
      </c>
      <c r="G2939" t="str">
        <f t="shared" si="45"/>
        <v>Hồ Chí Minh-Hồ Chí Minh</v>
      </c>
      <c r="H2939" t="str">
        <f>INDEX('Bảng Giá'!$N$2:$N$46,MATCH('References data'!G2939,'Bảng Giá'!$Q$2:$Q$46,0))</f>
        <v>Nội Tỉnh</v>
      </c>
    </row>
    <row r="2940" spans="1:8" x14ac:dyDescent="0.25">
      <c r="A2940" s="12" t="s">
        <v>2730</v>
      </c>
      <c r="B2940" t="s">
        <v>2648</v>
      </c>
      <c r="C2940" s="45" t="str">
        <f>INDEX('Bảng Giá'!$L$2:$L$64,MATCH(TRIM('References data'!B2940),'Bảng Giá'!$K$2:$K$64,0))</f>
        <v>Hồ Chí Minh</v>
      </c>
      <c r="D2940" s="43" t="s">
        <v>3011</v>
      </c>
      <c r="E2940" t="s">
        <v>2648</v>
      </c>
      <c r="F2940" t="str">
        <f>INDEX('Bảng Giá'!$L$2:$L$64,MATCH(TRIM('References data'!E2940),'Bảng Giá'!$K$2:$K$64,0))</f>
        <v>Hồ Chí Minh</v>
      </c>
      <c r="G2940" t="str">
        <f t="shared" si="45"/>
        <v>Hồ Chí Minh-Hồ Chí Minh</v>
      </c>
      <c r="H2940" t="str">
        <f>INDEX('Bảng Giá'!$N$2:$N$46,MATCH('References data'!G2940,'Bảng Giá'!$Q$2:$Q$46,0))</f>
        <v>Nội Tỉnh</v>
      </c>
    </row>
    <row r="2941" spans="1:8" x14ac:dyDescent="0.25">
      <c r="A2941" s="12" t="s">
        <v>2739</v>
      </c>
      <c r="B2941" t="s">
        <v>2648</v>
      </c>
      <c r="C2941" s="45" t="str">
        <f>INDEX('Bảng Giá'!$L$2:$L$64,MATCH(TRIM('References data'!B2941),'Bảng Giá'!$K$2:$K$64,0))</f>
        <v>Hồ Chí Minh</v>
      </c>
      <c r="D2941" s="43" t="s">
        <v>3011</v>
      </c>
      <c r="E2941" t="s">
        <v>2648</v>
      </c>
      <c r="F2941" t="str">
        <f>INDEX('Bảng Giá'!$L$2:$L$64,MATCH(TRIM('References data'!E2941),'Bảng Giá'!$K$2:$K$64,0))</f>
        <v>Hồ Chí Minh</v>
      </c>
      <c r="G2941" t="str">
        <f t="shared" si="45"/>
        <v>Hồ Chí Minh-Hồ Chí Minh</v>
      </c>
      <c r="H2941" t="str">
        <f>INDEX('Bảng Giá'!$N$2:$N$46,MATCH('References data'!G2941,'Bảng Giá'!$Q$2:$Q$46,0))</f>
        <v>Nội Tỉnh</v>
      </c>
    </row>
    <row r="2942" spans="1:8" x14ac:dyDescent="0.25">
      <c r="A2942" s="12" t="s">
        <v>3020</v>
      </c>
      <c r="B2942" t="s">
        <v>2648</v>
      </c>
      <c r="C2942" s="45" t="str">
        <f>INDEX('Bảng Giá'!$L$2:$L$64,MATCH(TRIM('References data'!B2942),'Bảng Giá'!$K$2:$K$64,0))</f>
        <v>Hồ Chí Minh</v>
      </c>
      <c r="D2942" s="43" t="s">
        <v>3011</v>
      </c>
      <c r="E2942" t="s">
        <v>2648</v>
      </c>
      <c r="F2942" t="str">
        <f>INDEX('Bảng Giá'!$L$2:$L$64,MATCH(TRIM('References data'!E2942),'Bảng Giá'!$K$2:$K$64,0))</f>
        <v>Hồ Chí Minh</v>
      </c>
      <c r="G2942" t="str">
        <f t="shared" si="45"/>
        <v>Hồ Chí Minh-Hồ Chí Minh</v>
      </c>
      <c r="H2942" t="str">
        <f>INDEX('Bảng Giá'!$N$2:$N$46,MATCH('References data'!G2942,'Bảng Giá'!$Q$2:$Q$46,0))</f>
        <v>Nội Tỉnh</v>
      </c>
    </row>
    <row r="2943" spans="1:8" x14ac:dyDescent="0.25">
      <c r="A2943" s="12" t="s">
        <v>3012</v>
      </c>
      <c r="B2943" t="s">
        <v>2648</v>
      </c>
      <c r="C2943" s="45" t="str">
        <f>INDEX('Bảng Giá'!$L$2:$L$64,MATCH(TRIM('References data'!B2943),'Bảng Giá'!$K$2:$K$64,0))</f>
        <v>Hồ Chí Minh</v>
      </c>
      <c r="D2943" s="43" t="s">
        <v>3011</v>
      </c>
      <c r="E2943" t="s">
        <v>2648</v>
      </c>
      <c r="F2943" t="str">
        <f>INDEX('Bảng Giá'!$L$2:$L$64,MATCH(TRIM('References data'!E2943),'Bảng Giá'!$K$2:$K$64,0))</f>
        <v>Hồ Chí Minh</v>
      </c>
      <c r="G2943" t="str">
        <f t="shared" si="45"/>
        <v>Hồ Chí Minh-Hồ Chí Minh</v>
      </c>
      <c r="H2943" t="str">
        <f>INDEX('Bảng Giá'!$N$2:$N$46,MATCH('References data'!G2943,'Bảng Giá'!$Q$2:$Q$46,0))</f>
        <v>Nội Tỉnh</v>
      </c>
    </row>
    <row r="2944" spans="1:8" x14ac:dyDescent="0.25">
      <c r="A2944" s="12" t="s">
        <v>3019</v>
      </c>
      <c r="B2944" t="s">
        <v>2648</v>
      </c>
      <c r="C2944" s="45" t="str">
        <f>INDEX('Bảng Giá'!$L$2:$L$64,MATCH(TRIM('References data'!B2944),'Bảng Giá'!$K$2:$K$64,0))</f>
        <v>Hồ Chí Minh</v>
      </c>
      <c r="D2944" s="43" t="s">
        <v>3011</v>
      </c>
      <c r="E2944" t="s">
        <v>2648</v>
      </c>
      <c r="F2944" t="str">
        <f>INDEX('Bảng Giá'!$L$2:$L$64,MATCH(TRIM('References data'!E2944),'Bảng Giá'!$K$2:$K$64,0))</f>
        <v>Hồ Chí Minh</v>
      </c>
      <c r="G2944" t="str">
        <f t="shared" si="45"/>
        <v>Hồ Chí Minh-Hồ Chí Minh</v>
      </c>
      <c r="H2944" t="str">
        <f>INDEX('Bảng Giá'!$N$2:$N$46,MATCH('References data'!G2944,'Bảng Giá'!$Q$2:$Q$46,0))</f>
        <v>Nội Tỉnh</v>
      </c>
    </row>
    <row r="2945" spans="1:8" x14ac:dyDescent="0.25">
      <c r="A2945" s="12" t="s">
        <v>3015</v>
      </c>
      <c r="B2945" t="s">
        <v>2648</v>
      </c>
      <c r="C2945" s="45" t="str">
        <f>INDEX('Bảng Giá'!$L$2:$L$64,MATCH(TRIM('References data'!B2945),'Bảng Giá'!$K$2:$K$64,0))</f>
        <v>Hồ Chí Minh</v>
      </c>
      <c r="D2945" s="43" t="s">
        <v>3011</v>
      </c>
      <c r="E2945" t="s">
        <v>2648</v>
      </c>
      <c r="F2945" t="str">
        <f>INDEX('Bảng Giá'!$L$2:$L$64,MATCH(TRIM('References data'!E2945),'Bảng Giá'!$K$2:$K$64,0))</f>
        <v>Hồ Chí Minh</v>
      </c>
      <c r="G2945" t="str">
        <f t="shared" si="45"/>
        <v>Hồ Chí Minh-Hồ Chí Minh</v>
      </c>
      <c r="H2945" t="str">
        <f>INDEX('Bảng Giá'!$N$2:$N$46,MATCH('References data'!G2945,'Bảng Giá'!$Q$2:$Q$46,0))</f>
        <v>Nội Tỉnh</v>
      </c>
    </row>
    <row r="2946" spans="1:8" x14ac:dyDescent="0.25">
      <c r="A2946" s="12" t="s">
        <v>2739</v>
      </c>
      <c r="B2946" t="s">
        <v>2648</v>
      </c>
      <c r="C2946" s="45" t="str">
        <f>INDEX('Bảng Giá'!$L$2:$L$64,MATCH(TRIM('References data'!B2946),'Bảng Giá'!$K$2:$K$64,0))</f>
        <v>Hồ Chí Minh</v>
      </c>
      <c r="D2946" s="43" t="s">
        <v>3011</v>
      </c>
      <c r="E2946" t="s">
        <v>2648</v>
      </c>
      <c r="F2946" t="str">
        <f>INDEX('Bảng Giá'!$L$2:$L$64,MATCH(TRIM('References data'!E2946),'Bảng Giá'!$K$2:$K$64,0))</f>
        <v>Hồ Chí Minh</v>
      </c>
      <c r="G2946" t="str">
        <f t="shared" si="45"/>
        <v>Hồ Chí Minh-Hồ Chí Minh</v>
      </c>
      <c r="H2946" t="str">
        <f>INDEX('Bảng Giá'!$N$2:$N$46,MATCH('References data'!G2946,'Bảng Giá'!$Q$2:$Q$46,0))</f>
        <v>Nội Tỉnh</v>
      </c>
    </row>
    <row r="2947" spans="1:8" x14ac:dyDescent="0.25">
      <c r="A2947" s="12" t="s">
        <v>3020</v>
      </c>
      <c r="B2947" t="s">
        <v>2648</v>
      </c>
      <c r="C2947" s="45" t="str">
        <f>INDEX('Bảng Giá'!$L$2:$L$64,MATCH(TRIM('References data'!B2947),'Bảng Giá'!$K$2:$K$64,0))</f>
        <v>Hồ Chí Minh</v>
      </c>
      <c r="D2947" s="43" t="s">
        <v>3011</v>
      </c>
      <c r="E2947" t="s">
        <v>2648</v>
      </c>
      <c r="F2947" t="str">
        <f>INDEX('Bảng Giá'!$L$2:$L$64,MATCH(TRIM('References data'!E2947),'Bảng Giá'!$K$2:$K$64,0))</f>
        <v>Hồ Chí Minh</v>
      </c>
      <c r="G2947" t="str">
        <f t="shared" si="45"/>
        <v>Hồ Chí Minh-Hồ Chí Minh</v>
      </c>
      <c r="H2947" t="str">
        <f>INDEX('Bảng Giá'!$N$2:$N$46,MATCH('References data'!G2947,'Bảng Giá'!$Q$2:$Q$46,0))</f>
        <v>Nội Tỉnh</v>
      </c>
    </row>
    <row r="2948" spans="1:8" x14ac:dyDescent="0.25">
      <c r="A2948" s="12" t="s">
        <v>2722</v>
      </c>
      <c r="B2948" t="s">
        <v>2648</v>
      </c>
      <c r="C2948" s="45" t="str">
        <f>INDEX('Bảng Giá'!$L$2:$L$64,MATCH(TRIM('References data'!B2948),'Bảng Giá'!$K$2:$K$64,0))</f>
        <v>Hồ Chí Minh</v>
      </c>
      <c r="D2948" s="43" t="s">
        <v>3011</v>
      </c>
      <c r="E2948" t="s">
        <v>2648</v>
      </c>
      <c r="F2948" t="str">
        <f>INDEX('Bảng Giá'!$L$2:$L$64,MATCH(TRIM('References data'!E2948),'Bảng Giá'!$K$2:$K$64,0))</f>
        <v>Hồ Chí Minh</v>
      </c>
      <c r="G2948" t="str">
        <f t="shared" ref="G2948:G3011" si="46">C2948&amp;"-"&amp;F2948</f>
        <v>Hồ Chí Minh-Hồ Chí Minh</v>
      </c>
      <c r="H2948" t="str">
        <f>INDEX('Bảng Giá'!$N$2:$N$46,MATCH('References data'!G2948,'Bảng Giá'!$Q$2:$Q$46,0))</f>
        <v>Nội Tỉnh</v>
      </c>
    </row>
    <row r="2949" spans="1:8" x14ac:dyDescent="0.25">
      <c r="A2949" s="12" t="s">
        <v>2659</v>
      </c>
      <c r="B2949" t="s">
        <v>2648</v>
      </c>
      <c r="C2949" s="45" t="str">
        <f>INDEX('Bảng Giá'!$L$2:$L$64,MATCH(TRIM('References data'!B2949),'Bảng Giá'!$K$2:$K$64,0))</f>
        <v>Hồ Chí Minh</v>
      </c>
      <c r="D2949" s="43" t="s">
        <v>3011</v>
      </c>
      <c r="E2949" t="s">
        <v>2648</v>
      </c>
      <c r="F2949" t="str">
        <f>INDEX('Bảng Giá'!$L$2:$L$64,MATCH(TRIM('References data'!E2949),'Bảng Giá'!$K$2:$K$64,0))</f>
        <v>Hồ Chí Minh</v>
      </c>
      <c r="G2949" t="str">
        <f t="shared" si="46"/>
        <v>Hồ Chí Minh-Hồ Chí Minh</v>
      </c>
      <c r="H2949" t="str">
        <f>INDEX('Bảng Giá'!$N$2:$N$46,MATCH('References data'!G2949,'Bảng Giá'!$Q$2:$Q$46,0))</f>
        <v>Nội Tỉnh</v>
      </c>
    </row>
    <row r="2950" spans="1:8" x14ac:dyDescent="0.25">
      <c r="A2950" s="12" t="s">
        <v>2776</v>
      </c>
      <c r="B2950" t="s">
        <v>2648</v>
      </c>
      <c r="C2950" s="45" t="str">
        <f>INDEX('Bảng Giá'!$L$2:$L$64,MATCH(TRIM('References data'!B2950),'Bảng Giá'!$K$2:$K$64,0))</f>
        <v>Hồ Chí Minh</v>
      </c>
      <c r="D2950" s="43" t="s">
        <v>3011</v>
      </c>
      <c r="E2950" t="s">
        <v>2648</v>
      </c>
      <c r="F2950" t="str">
        <f>INDEX('Bảng Giá'!$L$2:$L$64,MATCH(TRIM('References data'!E2950),'Bảng Giá'!$K$2:$K$64,0))</f>
        <v>Hồ Chí Minh</v>
      </c>
      <c r="G2950" t="str">
        <f t="shared" si="46"/>
        <v>Hồ Chí Minh-Hồ Chí Minh</v>
      </c>
      <c r="H2950" t="str">
        <f>INDEX('Bảng Giá'!$N$2:$N$46,MATCH('References data'!G2950,'Bảng Giá'!$Q$2:$Q$46,0))</f>
        <v>Nội Tỉnh</v>
      </c>
    </row>
    <row r="2951" spans="1:8" x14ac:dyDescent="0.25">
      <c r="A2951" s="12" t="s">
        <v>2781</v>
      </c>
      <c r="B2951" t="s">
        <v>2648</v>
      </c>
      <c r="C2951" s="45" t="str">
        <f>INDEX('Bảng Giá'!$L$2:$L$64,MATCH(TRIM('References data'!B2951),'Bảng Giá'!$K$2:$K$64,0))</f>
        <v>Hồ Chí Minh</v>
      </c>
      <c r="D2951" s="43" t="s">
        <v>3011</v>
      </c>
      <c r="E2951" t="s">
        <v>2648</v>
      </c>
      <c r="F2951" t="str">
        <f>INDEX('Bảng Giá'!$L$2:$L$64,MATCH(TRIM('References data'!E2951),'Bảng Giá'!$K$2:$K$64,0))</f>
        <v>Hồ Chí Minh</v>
      </c>
      <c r="G2951" t="str">
        <f t="shared" si="46"/>
        <v>Hồ Chí Minh-Hồ Chí Minh</v>
      </c>
      <c r="H2951" t="str">
        <f>INDEX('Bảng Giá'!$N$2:$N$46,MATCH('References data'!G2951,'Bảng Giá'!$Q$2:$Q$46,0))</f>
        <v>Nội Tỉnh</v>
      </c>
    </row>
    <row r="2952" spans="1:8" x14ac:dyDescent="0.25">
      <c r="A2952" s="12" t="s">
        <v>3020</v>
      </c>
      <c r="B2952" t="s">
        <v>2648</v>
      </c>
      <c r="C2952" s="45" t="str">
        <f>INDEX('Bảng Giá'!$L$2:$L$64,MATCH(TRIM('References data'!B2952),'Bảng Giá'!$K$2:$K$64,0))</f>
        <v>Hồ Chí Minh</v>
      </c>
      <c r="D2952" s="43" t="s">
        <v>3011</v>
      </c>
      <c r="E2952" t="s">
        <v>2648</v>
      </c>
      <c r="F2952" t="str">
        <f>INDEX('Bảng Giá'!$L$2:$L$64,MATCH(TRIM('References data'!E2952),'Bảng Giá'!$K$2:$K$64,0))</f>
        <v>Hồ Chí Minh</v>
      </c>
      <c r="G2952" t="str">
        <f t="shared" si="46"/>
        <v>Hồ Chí Minh-Hồ Chí Minh</v>
      </c>
      <c r="H2952" t="str">
        <f>INDEX('Bảng Giá'!$N$2:$N$46,MATCH('References data'!G2952,'Bảng Giá'!$Q$2:$Q$46,0))</f>
        <v>Nội Tỉnh</v>
      </c>
    </row>
    <row r="2953" spans="1:8" x14ac:dyDescent="0.25">
      <c r="A2953" s="12" t="s">
        <v>2782</v>
      </c>
      <c r="B2953" t="s">
        <v>2648</v>
      </c>
      <c r="C2953" s="45" t="str">
        <f>INDEX('Bảng Giá'!$L$2:$L$64,MATCH(TRIM('References data'!B2953),'Bảng Giá'!$K$2:$K$64,0))</f>
        <v>Hồ Chí Minh</v>
      </c>
      <c r="D2953" s="43" t="s">
        <v>3011</v>
      </c>
      <c r="E2953" t="s">
        <v>2648</v>
      </c>
      <c r="F2953" t="str">
        <f>INDEX('Bảng Giá'!$L$2:$L$64,MATCH(TRIM('References data'!E2953),'Bảng Giá'!$K$2:$K$64,0))</f>
        <v>Hồ Chí Minh</v>
      </c>
      <c r="G2953" t="str">
        <f t="shared" si="46"/>
        <v>Hồ Chí Minh-Hồ Chí Minh</v>
      </c>
      <c r="H2953" t="str">
        <f>INDEX('Bảng Giá'!$N$2:$N$46,MATCH('References data'!G2953,'Bảng Giá'!$Q$2:$Q$46,0))</f>
        <v>Nội Tỉnh</v>
      </c>
    </row>
    <row r="2954" spans="1:8" x14ac:dyDescent="0.25">
      <c r="A2954" s="12" t="s">
        <v>2653</v>
      </c>
      <c r="B2954" t="s">
        <v>2648</v>
      </c>
      <c r="C2954" s="45" t="str">
        <f>INDEX('Bảng Giá'!$L$2:$L$64,MATCH(TRIM('References data'!B2954),'Bảng Giá'!$K$2:$K$64,0))</f>
        <v>Hồ Chí Minh</v>
      </c>
      <c r="D2954" s="43" t="s">
        <v>3011</v>
      </c>
      <c r="E2954" t="s">
        <v>2648</v>
      </c>
      <c r="F2954" t="str">
        <f>INDEX('Bảng Giá'!$L$2:$L$64,MATCH(TRIM('References data'!E2954),'Bảng Giá'!$K$2:$K$64,0))</f>
        <v>Hồ Chí Minh</v>
      </c>
      <c r="G2954" t="str">
        <f t="shared" si="46"/>
        <v>Hồ Chí Minh-Hồ Chí Minh</v>
      </c>
      <c r="H2954" t="str">
        <f>INDEX('Bảng Giá'!$N$2:$N$46,MATCH('References data'!G2954,'Bảng Giá'!$Q$2:$Q$46,0))</f>
        <v>Nội Tỉnh</v>
      </c>
    </row>
    <row r="2955" spans="1:8" x14ac:dyDescent="0.25">
      <c r="A2955" s="12" t="s">
        <v>3011</v>
      </c>
      <c r="B2955" t="s">
        <v>2648</v>
      </c>
      <c r="C2955" s="45" t="str">
        <f>INDEX('Bảng Giá'!$L$2:$L$64,MATCH(TRIM('References data'!B2955),'Bảng Giá'!$K$2:$K$64,0))</f>
        <v>Hồ Chí Minh</v>
      </c>
      <c r="D2955" s="43" t="s">
        <v>2741</v>
      </c>
      <c r="E2955" t="s">
        <v>2669</v>
      </c>
      <c r="F2955" t="str">
        <f>INDEX('Bảng Giá'!$L$2:$L$64,MATCH(TRIM('References data'!E2955),'Bảng Giá'!$K$2:$K$64,0))</f>
        <v>Vùng 2</v>
      </c>
      <c r="G2955" t="str">
        <f t="shared" si="46"/>
        <v>Hồ Chí Minh-Vùng 2</v>
      </c>
      <c r="H2955" t="str">
        <f>INDEX('Bảng Giá'!$N$2:$N$46,MATCH('References data'!G2955,'Bảng Giá'!$Q$2:$Q$46,0))</f>
        <v>Liên Vùng</v>
      </c>
    </row>
    <row r="2956" spans="1:8" x14ac:dyDescent="0.25">
      <c r="A2956" s="12" t="s">
        <v>3011</v>
      </c>
      <c r="B2956" t="s">
        <v>2648</v>
      </c>
      <c r="C2956" s="45" t="str">
        <f>INDEX('Bảng Giá'!$L$2:$L$64,MATCH(TRIM('References data'!B2956),'Bảng Giá'!$K$2:$K$64,0))</f>
        <v>Hồ Chí Minh</v>
      </c>
      <c r="D2956" s="43" t="s">
        <v>2741</v>
      </c>
      <c r="E2956" t="s">
        <v>2669</v>
      </c>
      <c r="F2956" t="str">
        <f>INDEX('Bảng Giá'!$L$2:$L$64,MATCH(TRIM('References data'!E2956),'Bảng Giá'!$K$2:$K$64,0))</f>
        <v>Vùng 2</v>
      </c>
      <c r="G2956" t="str">
        <f t="shared" si="46"/>
        <v>Hồ Chí Minh-Vùng 2</v>
      </c>
      <c r="H2956" t="str">
        <f>INDEX('Bảng Giá'!$N$2:$N$46,MATCH('References data'!G2956,'Bảng Giá'!$Q$2:$Q$46,0))</f>
        <v>Liên Vùng</v>
      </c>
    </row>
    <row r="2957" spans="1:8" x14ac:dyDescent="0.25">
      <c r="A2957" s="12" t="s">
        <v>3011</v>
      </c>
      <c r="B2957" t="s">
        <v>2648</v>
      </c>
      <c r="C2957" s="45" t="str">
        <f>INDEX('Bảng Giá'!$L$2:$L$64,MATCH(TRIM('References data'!B2957),'Bảng Giá'!$K$2:$K$64,0))</f>
        <v>Hồ Chí Minh</v>
      </c>
      <c r="D2957" s="43" t="s">
        <v>2742</v>
      </c>
      <c r="E2957" t="s">
        <v>2684</v>
      </c>
      <c r="F2957" t="str">
        <f>INDEX('Bảng Giá'!$L$2:$L$64,MATCH(TRIM('References data'!E2957),'Bảng Giá'!$K$2:$K$64,0))</f>
        <v>Vùng 1</v>
      </c>
      <c r="G2957" t="str">
        <f t="shared" si="46"/>
        <v>Hồ Chí Minh-Vùng 1</v>
      </c>
      <c r="H2957" t="str">
        <f>INDEX('Bảng Giá'!$N$2:$N$46,MATCH('References data'!G2957,'Bảng Giá'!$Q$2:$Q$46,0))</f>
        <v>Nội Vùng</v>
      </c>
    </row>
    <row r="2958" spans="1:8" x14ac:dyDescent="0.25">
      <c r="A2958" s="12" t="s">
        <v>3011</v>
      </c>
      <c r="B2958" t="s">
        <v>2648</v>
      </c>
      <c r="C2958" s="45" t="str">
        <f>INDEX('Bảng Giá'!$L$2:$L$64,MATCH(TRIM('References data'!B2958),'Bảng Giá'!$K$2:$K$64,0))</f>
        <v>Hồ Chí Minh</v>
      </c>
      <c r="D2958" s="43" t="s">
        <v>2743</v>
      </c>
      <c r="E2958" t="s">
        <v>2744</v>
      </c>
      <c r="F2958" t="str">
        <f>INDEX('Bảng Giá'!$L$2:$L$64,MATCH(TRIM('References data'!E2958),'Bảng Giá'!$K$2:$K$64,0))</f>
        <v>Vùng 1</v>
      </c>
      <c r="G2958" t="str">
        <f t="shared" si="46"/>
        <v>Hồ Chí Minh-Vùng 1</v>
      </c>
      <c r="H2958" t="str">
        <f>INDEX('Bảng Giá'!$N$2:$N$46,MATCH('References data'!G2958,'Bảng Giá'!$Q$2:$Q$46,0))</f>
        <v>Nội Vùng</v>
      </c>
    </row>
    <row r="2959" spans="1:8" x14ac:dyDescent="0.25">
      <c r="A2959" s="12" t="s">
        <v>3011</v>
      </c>
      <c r="B2959" t="s">
        <v>2648</v>
      </c>
      <c r="C2959" s="45" t="str">
        <f>INDEX('Bảng Giá'!$L$2:$L$64,MATCH(TRIM('References data'!B2959),'Bảng Giá'!$K$2:$K$64,0))</f>
        <v>Hồ Chí Minh</v>
      </c>
      <c r="D2959" s="43" t="s">
        <v>2745</v>
      </c>
      <c r="E2959" t="s">
        <v>2746</v>
      </c>
      <c r="F2959" t="str">
        <f>INDEX('Bảng Giá'!$L$2:$L$64,MATCH(TRIM('References data'!E2959),'Bảng Giá'!$K$2:$K$64,0))</f>
        <v>Vùng 2</v>
      </c>
      <c r="G2959" t="str">
        <f t="shared" si="46"/>
        <v>Hồ Chí Minh-Vùng 2</v>
      </c>
      <c r="H2959" t="str">
        <f>INDEX('Bảng Giá'!$N$2:$N$46,MATCH('References data'!G2959,'Bảng Giá'!$Q$2:$Q$46,0))</f>
        <v>Liên Vùng</v>
      </c>
    </row>
    <row r="2960" spans="1:8" x14ac:dyDescent="0.25">
      <c r="A2960" s="12" t="s">
        <v>2653</v>
      </c>
      <c r="B2960" t="s">
        <v>2648</v>
      </c>
      <c r="C2960" s="45" t="str">
        <f>INDEX('Bảng Giá'!$L$2:$L$64,MATCH(TRIM('References data'!B2960),'Bảng Giá'!$K$2:$K$64,0))</f>
        <v>Hồ Chí Minh</v>
      </c>
      <c r="D2960" s="43" t="s">
        <v>3011</v>
      </c>
      <c r="E2960" t="s">
        <v>2648</v>
      </c>
      <c r="F2960" t="str">
        <f>INDEX('Bảng Giá'!$L$2:$L$64,MATCH(TRIM('References data'!E2960),'Bảng Giá'!$K$2:$K$64,0))</f>
        <v>Hồ Chí Minh</v>
      </c>
      <c r="G2960" t="str">
        <f t="shared" si="46"/>
        <v>Hồ Chí Minh-Hồ Chí Minh</v>
      </c>
      <c r="H2960" t="str">
        <f>INDEX('Bảng Giá'!$N$2:$N$46,MATCH('References data'!G2960,'Bảng Giá'!$Q$2:$Q$46,0))</f>
        <v>Nội Tỉnh</v>
      </c>
    </row>
    <row r="2961" spans="1:8" x14ac:dyDescent="0.25">
      <c r="A2961" s="12" t="s">
        <v>2653</v>
      </c>
      <c r="B2961" t="s">
        <v>2648</v>
      </c>
      <c r="C2961" s="45" t="str">
        <f>INDEX('Bảng Giá'!$L$2:$L$64,MATCH(TRIM('References data'!B2961),'Bảng Giá'!$K$2:$K$64,0))</f>
        <v>Hồ Chí Minh</v>
      </c>
      <c r="D2961" s="43" t="s">
        <v>3011</v>
      </c>
      <c r="E2961" t="s">
        <v>2648</v>
      </c>
      <c r="F2961" t="str">
        <f>INDEX('Bảng Giá'!$L$2:$L$64,MATCH(TRIM('References data'!E2961),'Bảng Giá'!$K$2:$K$64,0))</f>
        <v>Hồ Chí Minh</v>
      </c>
      <c r="G2961" t="str">
        <f t="shared" si="46"/>
        <v>Hồ Chí Minh-Hồ Chí Minh</v>
      </c>
      <c r="H2961" t="str">
        <f>INDEX('Bảng Giá'!$N$2:$N$46,MATCH('References data'!G2961,'Bảng Giá'!$Q$2:$Q$46,0))</f>
        <v>Nội Tỉnh</v>
      </c>
    </row>
    <row r="2962" spans="1:8" x14ac:dyDescent="0.25">
      <c r="A2962" s="12" t="s">
        <v>2776</v>
      </c>
      <c r="B2962" t="s">
        <v>2648</v>
      </c>
      <c r="C2962" s="45" t="str">
        <f>INDEX('Bảng Giá'!$L$2:$L$64,MATCH(TRIM('References data'!B2962),'Bảng Giá'!$K$2:$K$64,0))</f>
        <v>Hồ Chí Minh</v>
      </c>
      <c r="D2962" s="43" t="s">
        <v>3011</v>
      </c>
      <c r="E2962" t="s">
        <v>2648</v>
      </c>
      <c r="F2962" t="str">
        <f>INDEX('Bảng Giá'!$L$2:$L$64,MATCH(TRIM('References data'!E2962),'Bảng Giá'!$K$2:$K$64,0))</f>
        <v>Hồ Chí Minh</v>
      </c>
      <c r="G2962" t="str">
        <f t="shared" si="46"/>
        <v>Hồ Chí Minh-Hồ Chí Minh</v>
      </c>
      <c r="H2962" t="str">
        <f>INDEX('Bảng Giá'!$N$2:$N$46,MATCH('References data'!G2962,'Bảng Giá'!$Q$2:$Q$46,0))</f>
        <v>Nội Tỉnh</v>
      </c>
    </row>
    <row r="2963" spans="1:8" x14ac:dyDescent="0.25">
      <c r="A2963" s="12" t="s">
        <v>2638</v>
      </c>
      <c r="B2963" t="s">
        <v>2639</v>
      </c>
      <c r="C2963" s="45" t="str">
        <f>INDEX('Bảng Giá'!$L$2:$L$64,MATCH(TRIM('References data'!B2963),'Bảng Giá'!$K$2:$K$64,0))</f>
        <v>Hà Nội</v>
      </c>
      <c r="D2963" s="43" t="s">
        <v>3008</v>
      </c>
      <c r="E2963" t="s">
        <v>2639</v>
      </c>
      <c r="F2963" t="str">
        <f>INDEX('Bảng Giá'!$L$2:$L$64,MATCH(TRIM('References data'!E2963),'Bảng Giá'!$K$2:$K$64,0))</f>
        <v>Hà Nội</v>
      </c>
      <c r="G2963" t="str">
        <f t="shared" si="46"/>
        <v>Hà Nội-Hà Nội</v>
      </c>
      <c r="H2963" t="str">
        <f>INDEX('Bảng Giá'!$N$2:$N$46,MATCH('References data'!G2963,'Bảng Giá'!$Q$2:$Q$46,0))</f>
        <v>Nội Tỉnh</v>
      </c>
    </row>
    <row r="2964" spans="1:8" x14ac:dyDescent="0.25">
      <c r="A2964" s="12" t="s">
        <v>3020</v>
      </c>
      <c r="B2964" t="s">
        <v>2648</v>
      </c>
      <c r="C2964" s="45" t="str">
        <f>INDEX('Bảng Giá'!$L$2:$L$64,MATCH(TRIM('References data'!B2964),'Bảng Giá'!$K$2:$K$64,0))</f>
        <v>Hồ Chí Minh</v>
      </c>
      <c r="D2964" s="43" t="s">
        <v>3011</v>
      </c>
      <c r="E2964" t="s">
        <v>2648</v>
      </c>
      <c r="F2964" t="str">
        <f>INDEX('Bảng Giá'!$L$2:$L$64,MATCH(TRIM('References data'!E2964),'Bảng Giá'!$K$2:$K$64,0))</f>
        <v>Hồ Chí Minh</v>
      </c>
      <c r="G2964" t="str">
        <f t="shared" si="46"/>
        <v>Hồ Chí Minh-Hồ Chí Minh</v>
      </c>
      <c r="H2964" t="str">
        <f>INDEX('Bảng Giá'!$N$2:$N$46,MATCH('References data'!G2964,'Bảng Giá'!$Q$2:$Q$46,0))</f>
        <v>Nội Tỉnh</v>
      </c>
    </row>
    <row r="2965" spans="1:8" x14ac:dyDescent="0.25">
      <c r="A2965" s="12" t="s">
        <v>2722</v>
      </c>
      <c r="B2965" t="s">
        <v>2648</v>
      </c>
      <c r="C2965" s="45" t="str">
        <f>INDEX('Bảng Giá'!$L$2:$L$64,MATCH(TRIM('References data'!B2965),'Bảng Giá'!$K$2:$K$64,0))</f>
        <v>Hồ Chí Minh</v>
      </c>
      <c r="D2965" s="43" t="s">
        <v>3011</v>
      </c>
      <c r="E2965" t="s">
        <v>2648</v>
      </c>
      <c r="F2965" t="str">
        <f>INDEX('Bảng Giá'!$L$2:$L$64,MATCH(TRIM('References data'!E2965),'Bảng Giá'!$K$2:$K$64,0))</f>
        <v>Hồ Chí Minh</v>
      </c>
      <c r="G2965" t="str">
        <f t="shared" si="46"/>
        <v>Hồ Chí Minh-Hồ Chí Minh</v>
      </c>
      <c r="H2965" t="str">
        <f>INDEX('Bảng Giá'!$N$2:$N$46,MATCH('References data'!G2965,'Bảng Giá'!$Q$2:$Q$46,0))</f>
        <v>Nội Tỉnh</v>
      </c>
    </row>
    <row r="2966" spans="1:8" x14ac:dyDescent="0.25">
      <c r="A2966" s="12" t="s">
        <v>3019</v>
      </c>
      <c r="B2966" t="s">
        <v>2648</v>
      </c>
      <c r="C2966" s="45" t="str">
        <f>INDEX('Bảng Giá'!$L$2:$L$64,MATCH(TRIM('References data'!B2966),'Bảng Giá'!$K$2:$K$64,0))</f>
        <v>Hồ Chí Minh</v>
      </c>
      <c r="D2966" s="43" t="s">
        <v>3011</v>
      </c>
      <c r="E2966" t="s">
        <v>2648</v>
      </c>
      <c r="F2966" t="str">
        <f>INDEX('Bảng Giá'!$L$2:$L$64,MATCH(TRIM('References data'!E2966),'Bảng Giá'!$K$2:$K$64,0))</f>
        <v>Hồ Chí Minh</v>
      </c>
      <c r="G2966" t="str">
        <f t="shared" si="46"/>
        <v>Hồ Chí Minh-Hồ Chí Minh</v>
      </c>
      <c r="H2966" t="str">
        <f>INDEX('Bảng Giá'!$N$2:$N$46,MATCH('References data'!G2966,'Bảng Giá'!$Q$2:$Q$46,0))</f>
        <v>Nội Tỉnh</v>
      </c>
    </row>
    <row r="2967" spans="1:8" x14ac:dyDescent="0.25">
      <c r="A2967" s="12" t="s">
        <v>2653</v>
      </c>
      <c r="B2967" t="s">
        <v>2648</v>
      </c>
      <c r="C2967" s="45" t="str">
        <f>INDEX('Bảng Giá'!$L$2:$L$64,MATCH(TRIM('References data'!B2967),'Bảng Giá'!$K$2:$K$64,0))</f>
        <v>Hồ Chí Minh</v>
      </c>
      <c r="D2967" s="43" t="s">
        <v>3011</v>
      </c>
      <c r="E2967" t="s">
        <v>2648</v>
      </c>
      <c r="F2967" t="str">
        <f>INDEX('Bảng Giá'!$L$2:$L$64,MATCH(TRIM('References data'!E2967),'Bảng Giá'!$K$2:$K$64,0))</f>
        <v>Hồ Chí Minh</v>
      </c>
      <c r="G2967" t="str">
        <f t="shared" si="46"/>
        <v>Hồ Chí Minh-Hồ Chí Minh</v>
      </c>
      <c r="H2967" t="str">
        <f>INDEX('Bảng Giá'!$N$2:$N$46,MATCH('References data'!G2967,'Bảng Giá'!$Q$2:$Q$46,0))</f>
        <v>Nội Tỉnh</v>
      </c>
    </row>
    <row r="2968" spans="1:8" x14ac:dyDescent="0.25">
      <c r="A2968" s="12" t="s">
        <v>3020</v>
      </c>
      <c r="B2968" t="s">
        <v>2648</v>
      </c>
      <c r="C2968" s="45" t="str">
        <f>INDEX('Bảng Giá'!$L$2:$L$64,MATCH(TRIM('References data'!B2968),'Bảng Giá'!$K$2:$K$64,0))</f>
        <v>Hồ Chí Minh</v>
      </c>
      <c r="D2968" s="43" t="s">
        <v>3011</v>
      </c>
      <c r="E2968" t="s">
        <v>2648</v>
      </c>
      <c r="F2968" t="str">
        <f>INDEX('Bảng Giá'!$L$2:$L$64,MATCH(TRIM('References data'!E2968),'Bảng Giá'!$K$2:$K$64,0))</f>
        <v>Hồ Chí Minh</v>
      </c>
      <c r="G2968" t="str">
        <f t="shared" si="46"/>
        <v>Hồ Chí Minh-Hồ Chí Minh</v>
      </c>
      <c r="H2968" t="str">
        <f>INDEX('Bảng Giá'!$N$2:$N$46,MATCH('References data'!G2968,'Bảng Giá'!$Q$2:$Q$46,0))</f>
        <v>Nội Tỉnh</v>
      </c>
    </row>
    <row r="2969" spans="1:8" x14ac:dyDescent="0.25">
      <c r="A2969" s="12" t="s">
        <v>3020</v>
      </c>
      <c r="B2969" t="s">
        <v>2648</v>
      </c>
      <c r="C2969" s="45" t="str">
        <f>INDEX('Bảng Giá'!$L$2:$L$64,MATCH(TRIM('References data'!B2969),'Bảng Giá'!$K$2:$K$64,0))</f>
        <v>Hồ Chí Minh</v>
      </c>
      <c r="D2969" s="43" t="s">
        <v>3011</v>
      </c>
      <c r="E2969" t="s">
        <v>2648</v>
      </c>
      <c r="F2969" t="str">
        <f>INDEX('Bảng Giá'!$L$2:$L$64,MATCH(TRIM('References data'!E2969),'Bảng Giá'!$K$2:$K$64,0))</f>
        <v>Hồ Chí Minh</v>
      </c>
      <c r="G2969" t="str">
        <f t="shared" si="46"/>
        <v>Hồ Chí Minh-Hồ Chí Minh</v>
      </c>
      <c r="H2969" t="str">
        <f>INDEX('Bảng Giá'!$N$2:$N$46,MATCH('References data'!G2969,'Bảng Giá'!$Q$2:$Q$46,0))</f>
        <v>Nội Tỉnh</v>
      </c>
    </row>
    <row r="2970" spans="1:8" x14ac:dyDescent="0.25">
      <c r="A2970" s="12" t="s">
        <v>2654</v>
      </c>
      <c r="B2970" t="s">
        <v>2639</v>
      </c>
      <c r="C2970" s="45" t="str">
        <f>INDEX('Bảng Giá'!$L$2:$L$64,MATCH(TRIM('References data'!B2970),'Bảng Giá'!$K$2:$K$64,0))</f>
        <v>Hà Nội</v>
      </c>
      <c r="D2970" s="43" t="s">
        <v>3008</v>
      </c>
      <c r="E2970" t="s">
        <v>2639</v>
      </c>
      <c r="F2970" t="str">
        <f>INDEX('Bảng Giá'!$L$2:$L$64,MATCH(TRIM('References data'!E2970),'Bảng Giá'!$K$2:$K$64,0))</f>
        <v>Hà Nội</v>
      </c>
      <c r="G2970" t="str">
        <f t="shared" si="46"/>
        <v>Hà Nội-Hà Nội</v>
      </c>
      <c r="H2970" t="str">
        <f>INDEX('Bảng Giá'!$N$2:$N$46,MATCH('References data'!G2970,'Bảng Giá'!$Q$2:$Q$46,0))</f>
        <v>Nội Tỉnh</v>
      </c>
    </row>
    <row r="2971" spans="1:8" x14ac:dyDescent="0.25">
      <c r="A2971" s="12" t="s">
        <v>3003</v>
      </c>
      <c r="B2971" t="s">
        <v>2639</v>
      </c>
      <c r="C2971" s="45" t="str">
        <f>INDEX('Bảng Giá'!$L$2:$L$64,MATCH(TRIM('References data'!B2971),'Bảng Giá'!$K$2:$K$64,0))</f>
        <v>Hà Nội</v>
      </c>
      <c r="D2971" s="43" t="s">
        <v>3008</v>
      </c>
      <c r="E2971" t="s">
        <v>2639</v>
      </c>
      <c r="F2971" t="str">
        <f>INDEX('Bảng Giá'!$L$2:$L$64,MATCH(TRIM('References data'!E2971),'Bảng Giá'!$K$2:$K$64,0))</f>
        <v>Hà Nội</v>
      </c>
      <c r="G2971" t="str">
        <f t="shared" si="46"/>
        <v>Hà Nội-Hà Nội</v>
      </c>
      <c r="H2971" t="str">
        <f>INDEX('Bảng Giá'!$N$2:$N$46,MATCH('References data'!G2971,'Bảng Giá'!$Q$2:$Q$46,0))</f>
        <v>Nội Tỉnh</v>
      </c>
    </row>
    <row r="2972" spans="1:8" x14ac:dyDescent="0.25">
      <c r="A2972" s="12" t="s">
        <v>2654</v>
      </c>
      <c r="B2972" t="s">
        <v>2639</v>
      </c>
      <c r="C2972" s="45" t="str">
        <f>INDEX('Bảng Giá'!$L$2:$L$64,MATCH(TRIM('References data'!B2972),'Bảng Giá'!$K$2:$K$64,0))</f>
        <v>Hà Nội</v>
      </c>
      <c r="D2972" s="43" t="s">
        <v>3008</v>
      </c>
      <c r="E2972" t="s">
        <v>2639</v>
      </c>
      <c r="F2972" t="str">
        <f>INDEX('Bảng Giá'!$L$2:$L$64,MATCH(TRIM('References data'!E2972),'Bảng Giá'!$K$2:$K$64,0))</f>
        <v>Hà Nội</v>
      </c>
      <c r="G2972" t="str">
        <f t="shared" si="46"/>
        <v>Hà Nội-Hà Nội</v>
      </c>
      <c r="H2972" t="str">
        <f>INDEX('Bảng Giá'!$N$2:$N$46,MATCH('References data'!G2972,'Bảng Giá'!$Q$2:$Q$46,0))</f>
        <v>Nội Tỉnh</v>
      </c>
    </row>
    <row r="2973" spans="1:8" x14ac:dyDescent="0.25">
      <c r="A2973" s="12" t="s">
        <v>2761</v>
      </c>
      <c r="B2973" t="s">
        <v>2639</v>
      </c>
      <c r="C2973" s="45" t="str">
        <f>INDEX('Bảng Giá'!$L$2:$L$64,MATCH(TRIM('References data'!B2973),'Bảng Giá'!$K$2:$K$64,0))</f>
        <v>Hà Nội</v>
      </c>
      <c r="D2973" s="43" t="s">
        <v>3008</v>
      </c>
      <c r="E2973" t="s">
        <v>2639</v>
      </c>
      <c r="F2973" t="str">
        <f>INDEX('Bảng Giá'!$L$2:$L$64,MATCH(TRIM('References data'!E2973),'Bảng Giá'!$K$2:$K$64,0))</f>
        <v>Hà Nội</v>
      </c>
      <c r="G2973" t="str">
        <f t="shared" si="46"/>
        <v>Hà Nội-Hà Nội</v>
      </c>
      <c r="H2973" t="str">
        <f>INDEX('Bảng Giá'!$N$2:$N$46,MATCH('References data'!G2973,'Bảng Giá'!$Q$2:$Q$46,0))</f>
        <v>Nội Tỉnh</v>
      </c>
    </row>
    <row r="2974" spans="1:8" x14ac:dyDescent="0.25">
      <c r="A2974" s="12" t="s">
        <v>2649</v>
      </c>
      <c r="B2974" t="s">
        <v>2639</v>
      </c>
      <c r="C2974" s="45" t="str">
        <f>INDEX('Bảng Giá'!$L$2:$L$64,MATCH(TRIM('References data'!B2974),'Bảng Giá'!$K$2:$K$64,0))</f>
        <v>Hà Nội</v>
      </c>
      <c r="D2974" s="43" t="s">
        <v>3008</v>
      </c>
      <c r="E2974" t="s">
        <v>2639</v>
      </c>
      <c r="F2974" t="str">
        <f>INDEX('Bảng Giá'!$L$2:$L$64,MATCH(TRIM('References data'!E2974),'Bảng Giá'!$K$2:$K$64,0))</f>
        <v>Hà Nội</v>
      </c>
      <c r="G2974" t="str">
        <f t="shared" si="46"/>
        <v>Hà Nội-Hà Nội</v>
      </c>
      <c r="H2974" t="str">
        <f>INDEX('Bảng Giá'!$N$2:$N$46,MATCH('References data'!G2974,'Bảng Giá'!$Q$2:$Q$46,0))</f>
        <v>Nội Tỉnh</v>
      </c>
    </row>
    <row r="2975" spans="1:8" x14ac:dyDescent="0.25">
      <c r="A2975" s="12" t="s">
        <v>2649</v>
      </c>
      <c r="B2975" t="s">
        <v>2639</v>
      </c>
      <c r="C2975" s="45" t="str">
        <f>INDEX('Bảng Giá'!$L$2:$L$64,MATCH(TRIM('References data'!B2975),'Bảng Giá'!$K$2:$K$64,0))</f>
        <v>Hà Nội</v>
      </c>
      <c r="D2975" s="43" t="s">
        <v>3008</v>
      </c>
      <c r="E2975" t="s">
        <v>2639</v>
      </c>
      <c r="F2975" t="str">
        <f>INDEX('Bảng Giá'!$L$2:$L$64,MATCH(TRIM('References data'!E2975),'Bảng Giá'!$K$2:$K$64,0))</f>
        <v>Hà Nội</v>
      </c>
      <c r="G2975" t="str">
        <f t="shared" si="46"/>
        <v>Hà Nội-Hà Nội</v>
      </c>
      <c r="H2975" t="str">
        <f>INDEX('Bảng Giá'!$N$2:$N$46,MATCH('References data'!G2975,'Bảng Giá'!$Q$2:$Q$46,0))</f>
        <v>Nội Tỉnh</v>
      </c>
    </row>
    <row r="2976" spans="1:8" x14ac:dyDescent="0.25">
      <c r="A2976" s="12" t="s">
        <v>2993</v>
      </c>
      <c r="B2976" t="s">
        <v>2639</v>
      </c>
      <c r="C2976" s="45" t="str">
        <f>INDEX('Bảng Giá'!$L$2:$L$64,MATCH(TRIM('References data'!B2976),'Bảng Giá'!$K$2:$K$64,0))</f>
        <v>Hà Nội</v>
      </c>
      <c r="D2976" s="43" t="s">
        <v>3008</v>
      </c>
      <c r="E2976" t="s">
        <v>2639</v>
      </c>
      <c r="F2976" t="str">
        <f>INDEX('Bảng Giá'!$L$2:$L$64,MATCH(TRIM('References data'!E2976),'Bảng Giá'!$K$2:$K$64,0))</f>
        <v>Hà Nội</v>
      </c>
      <c r="G2976" t="str">
        <f t="shared" si="46"/>
        <v>Hà Nội-Hà Nội</v>
      </c>
      <c r="H2976" t="str">
        <f>INDEX('Bảng Giá'!$N$2:$N$46,MATCH('References data'!G2976,'Bảng Giá'!$Q$2:$Q$46,0))</f>
        <v>Nội Tỉnh</v>
      </c>
    </row>
    <row r="2977" spans="1:8" x14ac:dyDescent="0.25">
      <c r="A2977" s="12" t="s">
        <v>2754</v>
      </c>
      <c r="B2977" t="s">
        <v>2639</v>
      </c>
      <c r="C2977" s="45" t="str">
        <f>INDEX('Bảng Giá'!$L$2:$L$64,MATCH(TRIM('References data'!B2977),'Bảng Giá'!$K$2:$K$64,0))</f>
        <v>Hà Nội</v>
      </c>
      <c r="D2977" s="43" t="s">
        <v>3008</v>
      </c>
      <c r="E2977" t="s">
        <v>2639</v>
      </c>
      <c r="F2977" t="str">
        <f>INDEX('Bảng Giá'!$L$2:$L$64,MATCH(TRIM('References data'!E2977),'Bảng Giá'!$K$2:$K$64,0))</f>
        <v>Hà Nội</v>
      </c>
      <c r="G2977" t="str">
        <f t="shared" si="46"/>
        <v>Hà Nội-Hà Nội</v>
      </c>
      <c r="H2977" t="str">
        <f>INDEX('Bảng Giá'!$N$2:$N$46,MATCH('References data'!G2977,'Bảng Giá'!$Q$2:$Q$46,0))</f>
        <v>Nội Tỉnh</v>
      </c>
    </row>
    <row r="2978" spans="1:8" x14ac:dyDescent="0.25">
      <c r="A2978" s="12" t="s">
        <v>2638</v>
      </c>
      <c r="B2978" t="s">
        <v>2639</v>
      </c>
      <c r="C2978" s="45" t="str">
        <f>INDEX('Bảng Giá'!$L$2:$L$64,MATCH(TRIM('References data'!B2978),'Bảng Giá'!$K$2:$K$64,0))</f>
        <v>Hà Nội</v>
      </c>
      <c r="D2978" s="43" t="s">
        <v>3008</v>
      </c>
      <c r="E2978" t="s">
        <v>2639</v>
      </c>
      <c r="F2978" t="str">
        <f>INDEX('Bảng Giá'!$L$2:$L$64,MATCH(TRIM('References data'!E2978),'Bảng Giá'!$K$2:$K$64,0))</f>
        <v>Hà Nội</v>
      </c>
      <c r="G2978" t="str">
        <f t="shared" si="46"/>
        <v>Hà Nội-Hà Nội</v>
      </c>
      <c r="H2978" t="str">
        <f>INDEX('Bảng Giá'!$N$2:$N$46,MATCH('References data'!G2978,'Bảng Giá'!$Q$2:$Q$46,0))</f>
        <v>Nội Tỉnh</v>
      </c>
    </row>
    <row r="2979" spans="1:8" x14ac:dyDescent="0.25">
      <c r="A2979" s="12" t="s">
        <v>2654</v>
      </c>
      <c r="B2979" t="s">
        <v>2639</v>
      </c>
      <c r="C2979" s="45" t="str">
        <f>INDEX('Bảng Giá'!$L$2:$L$64,MATCH(TRIM('References data'!B2979),'Bảng Giá'!$K$2:$K$64,0))</f>
        <v>Hà Nội</v>
      </c>
      <c r="D2979" s="43" t="s">
        <v>3008</v>
      </c>
      <c r="E2979" t="s">
        <v>2639</v>
      </c>
      <c r="F2979" t="str">
        <f>INDEX('Bảng Giá'!$L$2:$L$64,MATCH(TRIM('References data'!E2979),'Bảng Giá'!$K$2:$K$64,0))</f>
        <v>Hà Nội</v>
      </c>
      <c r="G2979" t="str">
        <f t="shared" si="46"/>
        <v>Hà Nội-Hà Nội</v>
      </c>
      <c r="H2979" t="str">
        <f>INDEX('Bảng Giá'!$N$2:$N$46,MATCH('References data'!G2979,'Bảng Giá'!$Q$2:$Q$46,0))</f>
        <v>Nội Tỉnh</v>
      </c>
    </row>
    <row r="2980" spans="1:8" x14ac:dyDescent="0.25">
      <c r="A2980" s="12" t="s">
        <v>2654</v>
      </c>
      <c r="B2980" t="s">
        <v>2639</v>
      </c>
      <c r="C2980" s="45" t="str">
        <f>INDEX('Bảng Giá'!$L$2:$L$64,MATCH(TRIM('References data'!B2980),'Bảng Giá'!$K$2:$K$64,0))</f>
        <v>Hà Nội</v>
      </c>
      <c r="D2980" s="43" t="s">
        <v>3008</v>
      </c>
      <c r="E2980" t="s">
        <v>2639</v>
      </c>
      <c r="F2980" t="str">
        <f>INDEX('Bảng Giá'!$L$2:$L$64,MATCH(TRIM('References data'!E2980),'Bảng Giá'!$K$2:$K$64,0))</f>
        <v>Hà Nội</v>
      </c>
      <c r="G2980" t="str">
        <f t="shared" si="46"/>
        <v>Hà Nội-Hà Nội</v>
      </c>
      <c r="H2980" t="str">
        <f>INDEX('Bảng Giá'!$N$2:$N$46,MATCH('References data'!G2980,'Bảng Giá'!$Q$2:$Q$46,0))</f>
        <v>Nội Tỉnh</v>
      </c>
    </row>
    <row r="2981" spans="1:8" x14ac:dyDescent="0.25">
      <c r="A2981" s="12" t="s">
        <v>2654</v>
      </c>
      <c r="B2981" t="s">
        <v>2639</v>
      </c>
      <c r="C2981" s="45" t="str">
        <f>INDEX('Bảng Giá'!$L$2:$L$64,MATCH(TRIM('References data'!B2981),'Bảng Giá'!$K$2:$K$64,0))</f>
        <v>Hà Nội</v>
      </c>
      <c r="D2981" s="43" t="s">
        <v>3008</v>
      </c>
      <c r="E2981" t="s">
        <v>2639</v>
      </c>
      <c r="F2981" t="str">
        <f>INDEX('Bảng Giá'!$L$2:$L$64,MATCH(TRIM('References data'!E2981),'Bảng Giá'!$K$2:$K$64,0))</f>
        <v>Hà Nội</v>
      </c>
      <c r="G2981" t="str">
        <f t="shared" si="46"/>
        <v>Hà Nội-Hà Nội</v>
      </c>
      <c r="H2981" t="str">
        <f>INDEX('Bảng Giá'!$N$2:$N$46,MATCH('References data'!G2981,'Bảng Giá'!$Q$2:$Q$46,0))</f>
        <v>Nội Tỉnh</v>
      </c>
    </row>
    <row r="2982" spans="1:8" x14ac:dyDescent="0.25">
      <c r="A2982" s="12" t="s">
        <v>3003</v>
      </c>
      <c r="B2982" t="s">
        <v>2639</v>
      </c>
      <c r="C2982" s="45" t="str">
        <f>INDEX('Bảng Giá'!$L$2:$L$64,MATCH(TRIM('References data'!B2982),'Bảng Giá'!$K$2:$K$64,0))</f>
        <v>Hà Nội</v>
      </c>
      <c r="D2982" s="43" t="s">
        <v>3008</v>
      </c>
      <c r="E2982" t="s">
        <v>2639</v>
      </c>
      <c r="F2982" t="str">
        <f>INDEX('Bảng Giá'!$L$2:$L$64,MATCH(TRIM('References data'!E2982),'Bảng Giá'!$K$2:$K$64,0))</f>
        <v>Hà Nội</v>
      </c>
      <c r="G2982" t="str">
        <f t="shared" si="46"/>
        <v>Hà Nội-Hà Nội</v>
      </c>
      <c r="H2982" t="str">
        <f>INDEX('Bảng Giá'!$N$2:$N$46,MATCH('References data'!G2982,'Bảng Giá'!$Q$2:$Q$46,0))</f>
        <v>Nội Tỉnh</v>
      </c>
    </row>
    <row r="2983" spans="1:8" x14ac:dyDescent="0.25">
      <c r="A2983" s="12" t="s">
        <v>2700</v>
      </c>
      <c r="B2983" t="s">
        <v>2639</v>
      </c>
      <c r="C2983" s="45" t="str">
        <f>INDEX('Bảng Giá'!$L$2:$L$64,MATCH(TRIM('References data'!B2983),'Bảng Giá'!$K$2:$K$64,0))</f>
        <v>Hà Nội</v>
      </c>
      <c r="D2983" s="43" t="s">
        <v>3008</v>
      </c>
      <c r="E2983" t="s">
        <v>2639</v>
      </c>
      <c r="F2983" t="str">
        <f>INDEX('Bảng Giá'!$L$2:$L$64,MATCH(TRIM('References data'!E2983),'Bảng Giá'!$K$2:$K$64,0))</f>
        <v>Hà Nội</v>
      </c>
      <c r="G2983" t="str">
        <f t="shared" si="46"/>
        <v>Hà Nội-Hà Nội</v>
      </c>
      <c r="H2983" t="str">
        <f>INDEX('Bảng Giá'!$N$2:$N$46,MATCH('References data'!G2983,'Bảng Giá'!$Q$2:$Q$46,0))</f>
        <v>Nội Tỉnh</v>
      </c>
    </row>
    <row r="2984" spans="1:8" x14ac:dyDescent="0.25">
      <c r="A2984" s="12" t="s">
        <v>2700</v>
      </c>
      <c r="B2984" t="s">
        <v>2639</v>
      </c>
      <c r="C2984" s="45" t="str">
        <f>INDEX('Bảng Giá'!$L$2:$L$64,MATCH(TRIM('References data'!B2984),'Bảng Giá'!$K$2:$K$64,0))</f>
        <v>Hà Nội</v>
      </c>
      <c r="D2984" s="43" t="s">
        <v>3008</v>
      </c>
      <c r="E2984" t="s">
        <v>2639</v>
      </c>
      <c r="F2984" t="str">
        <f>INDEX('Bảng Giá'!$L$2:$L$64,MATCH(TRIM('References data'!E2984),'Bảng Giá'!$K$2:$K$64,0))</f>
        <v>Hà Nội</v>
      </c>
      <c r="G2984" t="str">
        <f t="shared" si="46"/>
        <v>Hà Nội-Hà Nội</v>
      </c>
      <c r="H2984" t="str">
        <f>INDEX('Bảng Giá'!$N$2:$N$46,MATCH('References data'!G2984,'Bảng Giá'!$Q$2:$Q$46,0))</f>
        <v>Nội Tỉnh</v>
      </c>
    </row>
    <row r="2985" spans="1:8" x14ac:dyDescent="0.25">
      <c r="A2985" s="12" t="s">
        <v>2638</v>
      </c>
      <c r="B2985" t="s">
        <v>2639</v>
      </c>
      <c r="C2985" s="45" t="str">
        <f>INDEX('Bảng Giá'!$L$2:$L$64,MATCH(TRIM('References data'!B2985),'Bảng Giá'!$K$2:$K$64,0))</f>
        <v>Hà Nội</v>
      </c>
      <c r="D2985" s="43" t="s">
        <v>3008</v>
      </c>
      <c r="E2985" t="s">
        <v>2639</v>
      </c>
      <c r="F2985" t="str">
        <f>INDEX('Bảng Giá'!$L$2:$L$64,MATCH(TRIM('References data'!E2985),'Bảng Giá'!$K$2:$K$64,0))</f>
        <v>Hà Nội</v>
      </c>
      <c r="G2985" t="str">
        <f t="shared" si="46"/>
        <v>Hà Nội-Hà Nội</v>
      </c>
      <c r="H2985" t="str">
        <f>INDEX('Bảng Giá'!$N$2:$N$46,MATCH('References data'!G2985,'Bảng Giá'!$Q$2:$Q$46,0))</f>
        <v>Nội Tỉnh</v>
      </c>
    </row>
    <row r="2986" spans="1:8" x14ac:dyDescent="0.25">
      <c r="A2986" s="12" t="s">
        <v>2761</v>
      </c>
      <c r="B2986" t="s">
        <v>2639</v>
      </c>
      <c r="C2986" s="45" t="str">
        <f>INDEX('Bảng Giá'!$L$2:$L$64,MATCH(TRIM('References data'!B2986),'Bảng Giá'!$K$2:$K$64,0))</f>
        <v>Hà Nội</v>
      </c>
      <c r="D2986" s="43" t="s">
        <v>3008</v>
      </c>
      <c r="E2986" t="s">
        <v>2639</v>
      </c>
      <c r="F2986" t="str">
        <f>INDEX('Bảng Giá'!$L$2:$L$64,MATCH(TRIM('References data'!E2986),'Bảng Giá'!$K$2:$K$64,0))</f>
        <v>Hà Nội</v>
      </c>
      <c r="G2986" t="str">
        <f t="shared" si="46"/>
        <v>Hà Nội-Hà Nội</v>
      </c>
      <c r="H2986" t="str">
        <f>INDEX('Bảng Giá'!$N$2:$N$46,MATCH('References data'!G2986,'Bảng Giá'!$Q$2:$Q$46,0))</f>
        <v>Nội Tỉnh</v>
      </c>
    </row>
    <row r="2987" spans="1:8" x14ac:dyDescent="0.25">
      <c r="A2987" s="12" t="s">
        <v>2761</v>
      </c>
      <c r="B2987" t="s">
        <v>2639</v>
      </c>
      <c r="C2987" s="45" t="str">
        <f>INDEX('Bảng Giá'!$L$2:$L$64,MATCH(TRIM('References data'!B2987),'Bảng Giá'!$K$2:$K$64,0))</f>
        <v>Hà Nội</v>
      </c>
      <c r="D2987" s="43" t="s">
        <v>3008</v>
      </c>
      <c r="E2987" t="s">
        <v>2639</v>
      </c>
      <c r="F2987" t="str">
        <f>INDEX('Bảng Giá'!$L$2:$L$64,MATCH(TRIM('References data'!E2987),'Bảng Giá'!$K$2:$K$64,0))</f>
        <v>Hà Nội</v>
      </c>
      <c r="G2987" t="str">
        <f t="shared" si="46"/>
        <v>Hà Nội-Hà Nội</v>
      </c>
      <c r="H2987" t="str">
        <f>INDEX('Bảng Giá'!$N$2:$N$46,MATCH('References data'!G2987,'Bảng Giá'!$Q$2:$Q$46,0))</f>
        <v>Nội Tỉnh</v>
      </c>
    </row>
    <row r="2988" spans="1:8" x14ac:dyDescent="0.25">
      <c r="A2988" s="12" t="s">
        <v>2700</v>
      </c>
      <c r="B2988" t="s">
        <v>2639</v>
      </c>
      <c r="C2988" s="45" t="str">
        <f>INDEX('Bảng Giá'!$L$2:$L$64,MATCH(TRIM('References data'!B2988),'Bảng Giá'!$K$2:$K$64,0))</f>
        <v>Hà Nội</v>
      </c>
      <c r="D2988" s="43" t="s">
        <v>3008</v>
      </c>
      <c r="E2988" t="s">
        <v>2639</v>
      </c>
      <c r="F2988" t="str">
        <f>INDEX('Bảng Giá'!$L$2:$L$64,MATCH(TRIM('References data'!E2988),'Bảng Giá'!$K$2:$K$64,0))</f>
        <v>Hà Nội</v>
      </c>
      <c r="G2988" t="str">
        <f t="shared" si="46"/>
        <v>Hà Nội-Hà Nội</v>
      </c>
      <c r="H2988" t="str">
        <f>INDEX('Bảng Giá'!$N$2:$N$46,MATCH('References data'!G2988,'Bảng Giá'!$Q$2:$Q$46,0))</f>
        <v>Nội Tỉnh</v>
      </c>
    </row>
    <row r="2989" spans="1:8" x14ac:dyDescent="0.25">
      <c r="A2989" s="12" t="s">
        <v>3008</v>
      </c>
      <c r="B2989" t="s">
        <v>2639</v>
      </c>
      <c r="C2989" s="45" t="str">
        <f>INDEX('Bảng Giá'!$L$2:$L$64,MATCH(TRIM('References data'!B2989),'Bảng Giá'!$K$2:$K$64,0))</f>
        <v>Hà Nội</v>
      </c>
      <c r="D2989" s="43" t="s">
        <v>2704</v>
      </c>
      <c r="E2989" t="s">
        <v>2705</v>
      </c>
      <c r="F2989" t="str">
        <f>INDEX('Bảng Giá'!$L$2:$L$64,MATCH(TRIM('References data'!E2989),'Bảng Giá'!$K$2:$K$64,0))</f>
        <v>Vùng 3</v>
      </c>
      <c r="G2989" t="str">
        <f t="shared" si="46"/>
        <v>Hà Nội-Vùng 3</v>
      </c>
      <c r="H2989" t="str">
        <f>INDEX('Bảng Giá'!$N$2:$N$46,MATCH('References data'!G2989,'Bảng Giá'!$Q$2:$Q$46,0))</f>
        <v>Nội Vùng</v>
      </c>
    </row>
    <row r="2990" spans="1:8" x14ac:dyDescent="0.25">
      <c r="A2990" s="12" t="s">
        <v>3008</v>
      </c>
      <c r="B2990" t="s">
        <v>2639</v>
      </c>
      <c r="C2990" s="45" t="str">
        <f>INDEX('Bảng Giá'!$L$2:$L$64,MATCH(TRIM('References data'!B2990),'Bảng Giá'!$K$2:$K$64,0))</f>
        <v>Hà Nội</v>
      </c>
      <c r="D2990" s="43" t="s">
        <v>2769</v>
      </c>
      <c r="E2990" t="s">
        <v>2663</v>
      </c>
      <c r="F2990" t="str">
        <f>INDEX('Bảng Giá'!$L$2:$L$64,MATCH(TRIM('References data'!E2990),'Bảng Giá'!$K$2:$K$64,0))</f>
        <v>Vùng 3</v>
      </c>
      <c r="G2990" t="str">
        <f t="shared" si="46"/>
        <v>Hà Nội-Vùng 3</v>
      </c>
      <c r="H2990" t="str">
        <f>INDEX('Bảng Giá'!$N$2:$N$46,MATCH('References data'!G2990,'Bảng Giá'!$Q$2:$Q$46,0))</f>
        <v>Nội Vùng</v>
      </c>
    </row>
    <row r="2991" spans="1:8" x14ac:dyDescent="0.25">
      <c r="A2991" s="12" t="s">
        <v>3011</v>
      </c>
      <c r="B2991" t="s">
        <v>2648</v>
      </c>
      <c r="C2991" s="45" t="str">
        <f>INDEX('Bảng Giá'!$L$2:$L$64,MATCH(TRIM('References data'!B2991),'Bảng Giá'!$K$2:$K$64,0))</f>
        <v>Hồ Chí Minh</v>
      </c>
      <c r="D2991" s="43" t="s">
        <v>2674</v>
      </c>
      <c r="E2991" t="s">
        <v>2675</v>
      </c>
      <c r="F2991" t="str">
        <f>INDEX('Bảng Giá'!$L$2:$L$64,MATCH(TRIM('References data'!E2991),'Bảng Giá'!$K$2:$K$64,0))</f>
        <v>Vùng 1</v>
      </c>
      <c r="G2991" t="str">
        <f t="shared" si="46"/>
        <v>Hồ Chí Minh-Vùng 1</v>
      </c>
      <c r="H2991" t="str">
        <f>INDEX('Bảng Giá'!$N$2:$N$46,MATCH('References data'!G2991,'Bảng Giá'!$Q$2:$Q$46,0))</f>
        <v>Nội Vùng</v>
      </c>
    </row>
    <row r="2992" spans="1:8" x14ac:dyDescent="0.25">
      <c r="A2992" s="12" t="s">
        <v>3011</v>
      </c>
      <c r="B2992" t="s">
        <v>2648</v>
      </c>
      <c r="C2992" s="45" t="str">
        <f>INDEX('Bảng Giá'!$L$2:$L$64,MATCH(TRIM('References data'!B2992),'Bảng Giá'!$K$2:$K$64,0))</f>
        <v>Hồ Chí Minh</v>
      </c>
      <c r="D2992" s="43" t="s">
        <v>2718</v>
      </c>
      <c r="E2992" t="s">
        <v>2684</v>
      </c>
      <c r="F2992" t="str">
        <f>INDEX('Bảng Giá'!$L$2:$L$64,MATCH(TRIM('References data'!E2992),'Bảng Giá'!$K$2:$K$64,0))</f>
        <v>Vùng 1</v>
      </c>
      <c r="G2992" t="str">
        <f t="shared" si="46"/>
        <v>Hồ Chí Minh-Vùng 1</v>
      </c>
      <c r="H2992" t="str">
        <f>INDEX('Bảng Giá'!$N$2:$N$46,MATCH('References data'!G2992,'Bảng Giá'!$Q$2:$Q$46,0))</f>
        <v>Nội Vùng</v>
      </c>
    </row>
    <row r="2993" spans="1:8" x14ac:dyDescent="0.25">
      <c r="A2993" s="12" t="s">
        <v>3011</v>
      </c>
      <c r="B2993" t="s">
        <v>2648</v>
      </c>
      <c r="C2993" s="45" t="str">
        <f>INDEX('Bảng Giá'!$L$2:$L$64,MATCH(TRIM('References data'!B2993),'Bảng Giá'!$K$2:$K$64,0))</f>
        <v>Hồ Chí Minh</v>
      </c>
      <c r="D2993" s="43" t="s">
        <v>2702</v>
      </c>
      <c r="E2993" t="s">
        <v>2690</v>
      </c>
      <c r="F2993" t="str">
        <f>INDEX('Bảng Giá'!$L$2:$L$64,MATCH(TRIM('References data'!E2993),'Bảng Giá'!$K$2:$K$64,0))</f>
        <v>Vùng 1</v>
      </c>
      <c r="G2993" t="str">
        <f t="shared" si="46"/>
        <v>Hồ Chí Minh-Vùng 1</v>
      </c>
      <c r="H2993" t="str">
        <f>INDEX('Bảng Giá'!$N$2:$N$46,MATCH('References data'!G2993,'Bảng Giá'!$Q$2:$Q$46,0))</f>
        <v>Nội Vùng</v>
      </c>
    </row>
    <row r="2994" spans="1:8" x14ac:dyDescent="0.25">
      <c r="A2994" s="12" t="s">
        <v>3011</v>
      </c>
      <c r="B2994" t="s">
        <v>2648</v>
      </c>
      <c r="C2994" s="45" t="str">
        <f>INDEX('Bảng Giá'!$L$2:$L$64,MATCH(TRIM('References data'!B2994),'Bảng Giá'!$K$2:$K$64,0))</f>
        <v>Hồ Chí Minh</v>
      </c>
      <c r="D2994" s="43" t="s">
        <v>2741</v>
      </c>
      <c r="E2994" t="s">
        <v>2669</v>
      </c>
      <c r="F2994" t="str">
        <f>INDEX('Bảng Giá'!$L$2:$L$64,MATCH(TRIM('References data'!E2994),'Bảng Giá'!$K$2:$K$64,0))</f>
        <v>Vùng 2</v>
      </c>
      <c r="G2994" t="str">
        <f t="shared" si="46"/>
        <v>Hồ Chí Minh-Vùng 2</v>
      </c>
      <c r="H2994" t="str">
        <f>INDEX('Bảng Giá'!$N$2:$N$46,MATCH('References data'!G2994,'Bảng Giá'!$Q$2:$Q$46,0))</f>
        <v>Liên Vùng</v>
      </c>
    </row>
    <row r="2995" spans="1:8" x14ac:dyDescent="0.25">
      <c r="A2995" s="12" t="s">
        <v>3011</v>
      </c>
      <c r="B2995" t="s">
        <v>2648</v>
      </c>
      <c r="C2995" s="45" t="str">
        <f>INDEX('Bảng Giá'!$L$2:$L$64,MATCH(TRIM('References data'!B2995),'Bảng Giá'!$K$2:$K$64,0))</f>
        <v>Hồ Chí Minh</v>
      </c>
      <c r="D2995" s="43" t="s">
        <v>2741</v>
      </c>
      <c r="E2995" t="s">
        <v>2669</v>
      </c>
      <c r="F2995" t="str">
        <f>INDEX('Bảng Giá'!$L$2:$L$64,MATCH(TRIM('References data'!E2995),'Bảng Giá'!$K$2:$K$64,0))</f>
        <v>Vùng 2</v>
      </c>
      <c r="G2995" t="str">
        <f t="shared" si="46"/>
        <v>Hồ Chí Minh-Vùng 2</v>
      </c>
      <c r="H2995" t="str">
        <f>INDEX('Bảng Giá'!$N$2:$N$46,MATCH('References data'!G2995,'Bảng Giá'!$Q$2:$Q$46,0))</f>
        <v>Liên Vùng</v>
      </c>
    </row>
    <row r="2996" spans="1:8" x14ac:dyDescent="0.25">
      <c r="A2996" s="12" t="s">
        <v>3011</v>
      </c>
      <c r="B2996" t="s">
        <v>2648</v>
      </c>
      <c r="C2996" s="45" t="str">
        <f>INDEX('Bảng Giá'!$L$2:$L$64,MATCH(TRIM('References data'!B2996),'Bảng Giá'!$K$2:$K$64,0))</f>
        <v>Hồ Chí Minh</v>
      </c>
      <c r="D2996" s="43" t="s">
        <v>2747</v>
      </c>
      <c r="E2996" t="s">
        <v>2748</v>
      </c>
      <c r="F2996" t="str">
        <f>INDEX('Bảng Giá'!$L$2:$L$64,MATCH(TRIM('References data'!E2996),'Bảng Giá'!$K$2:$K$64,0))</f>
        <v>Vùng 1</v>
      </c>
      <c r="G2996" t="str">
        <f t="shared" si="46"/>
        <v>Hồ Chí Minh-Vùng 1</v>
      </c>
      <c r="H2996" t="str">
        <f>INDEX('Bảng Giá'!$N$2:$N$46,MATCH('References data'!G2996,'Bảng Giá'!$Q$2:$Q$46,0))</f>
        <v>Nội Vùng</v>
      </c>
    </row>
    <row r="2997" spans="1:8" x14ac:dyDescent="0.25">
      <c r="A2997" s="12" t="s">
        <v>3008</v>
      </c>
      <c r="B2997" t="s">
        <v>2639</v>
      </c>
      <c r="C2997" s="45" t="str">
        <f>INDEX('Bảng Giá'!$L$2:$L$64,MATCH(TRIM('References data'!B2997),'Bảng Giá'!$K$2:$K$64,0))</f>
        <v>Hà Nội</v>
      </c>
      <c r="D2997" s="43" t="s">
        <v>2852</v>
      </c>
      <c r="E2997" t="s">
        <v>2735</v>
      </c>
      <c r="F2997" t="str">
        <f>INDEX('Bảng Giá'!$L$2:$L$64,MATCH(TRIM('References data'!E2997),'Bảng Giá'!$K$2:$K$64,0))</f>
        <v>Vùng 3</v>
      </c>
      <c r="G2997" t="str">
        <f t="shared" si="46"/>
        <v>Hà Nội-Vùng 3</v>
      </c>
      <c r="H2997" t="str">
        <f>INDEX('Bảng Giá'!$N$2:$N$46,MATCH('References data'!G2997,'Bảng Giá'!$Q$2:$Q$46,0))</f>
        <v>Nội Vùng</v>
      </c>
    </row>
    <row r="2998" spans="1:8" x14ac:dyDescent="0.25">
      <c r="A2998" s="12" t="s">
        <v>3008</v>
      </c>
      <c r="B2998" t="s">
        <v>2639</v>
      </c>
      <c r="C2998" s="45" t="str">
        <f>INDEX('Bảng Giá'!$L$2:$L$64,MATCH(TRIM('References data'!B2998),'Bảng Giá'!$K$2:$K$64,0))</f>
        <v>Hà Nội</v>
      </c>
      <c r="D2998" s="43" t="s">
        <v>2691</v>
      </c>
      <c r="E2998" t="s">
        <v>2663</v>
      </c>
      <c r="F2998" t="str">
        <f>INDEX('Bảng Giá'!$L$2:$L$64,MATCH(TRIM('References data'!E2998),'Bảng Giá'!$K$2:$K$64,0))</f>
        <v>Vùng 3</v>
      </c>
      <c r="G2998" t="str">
        <f t="shared" si="46"/>
        <v>Hà Nội-Vùng 3</v>
      </c>
      <c r="H2998" t="str">
        <f>INDEX('Bảng Giá'!$N$2:$N$46,MATCH('References data'!G2998,'Bảng Giá'!$Q$2:$Q$46,0))</f>
        <v>Nội Vùng</v>
      </c>
    </row>
    <row r="2999" spans="1:8" x14ac:dyDescent="0.25">
      <c r="A2999" s="12" t="s">
        <v>2679</v>
      </c>
      <c r="B2999" t="s">
        <v>2680</v>
      </c>
      <c r="C2999" s="45" t="str">
        <f>INDEX('Bảng Giá'!$L$2:$L$64,MATCH(TRIM('References data'!B2999),'Bảng Giá'!$K$2:$K$64,0))</f>
        <v>Vùng 1</v>
      </c>
      <c r="D2999" s="43" t="s">
        <v>3011</v>
      </c>
      <c r="E2999" t="s">
        <v>2648</v>
      </c>
      <c r="F2999" t="str">
        <f>INDEX('Bảng Giá'!$L$2:$L$64,MATCH(TRIM('References data'!E2999),'Bảng Giá'!$K$2:$K$64,0))</f>
        <v>Hồ Chí Minh</v>
      </c>
      <c r="G2999" t="str">
        <f t="shared" si="46"/>
        <v>Vùng 1-Hồ Chí Minh</v>
      </c>
      <c r="H2999" t="str">
        <f>INDEX('Bảng Giá'!$N$2:$N$46,MATCH('References data'!G2999,'Bảng Giá'!$Q$2:$Q$46,0))</f>
        <v>Nội Vùng</v>
      </c>
    </row>
    <row r="3000" spans="1:8" x14ac:dyDescent="0.25">
      <c r="A3000" s="12" t="s">
        <v>2659</v>
      </c>
      <c r="B3000" t="s">
        <v>2648</v>
      </c>
      <c r="C3000" s="45" t="str">
        <f>INDEX('Bảng Giá'!$L$2:$L$64,MATCH(TRIM('References data'!B3000),'Bảng Giá'!$K$2:$K$64,0))</f>
        <v>Hồ Chí Minh</v>
      </c>
      <c r="D3000" s="43" t="s">
        <v>3011</v>
      </c>
      <c r="E3000" t="s">
        <v>2648</v>
      </c>
      <c r="F3000" t="str">
        <f>INDEX('Bảng Giá'!$L$2:$L$64,MATCH(TRIM('References data'!E3000),'Bảng Giá'!$K$2:$K$64,0))</f>
        <v>Hồ Chí Minh</v>
      </c>
      <c r="G3000" t="str">
        <f t="shared" si="46"/>
        <v>Hồ Chí Minh-Hồ Chí Minh</v>
      </c>
      <c r="H3000" t="str">
        <f>INDEX('Bảng Giá'!$N$2:$N$46,MATCH('References data'!G3000,'Bảng Giá'!$Q$2:$Q$46,0))</f>
        <v>Nội Tỉnh</v>
      </c>
    </row>
    <row r="3001" spans="1:8" x14ac:dyDescent="0.25">
      <c r="A3001" s="12" t="s">
        <v>3008</v>
      </c>
      <c r="B3001" t="s">
        <v>2639</v>
      </c>
      <c r="C3001" s="45" t="str">
        <f>INDEX('Bảng Giá'!$L$2:$L$64,MATCH(TRIM('References data'!B3001),'Bảng Giá'!$K$2:$K$64,0))</f>
        <v>Hà Nội</v>
      </c>
      <c r="D3001" s="43" t="s">
        <v>3007</v>
      </c>
      <c r="E3001" t="s">
        <v>2639</v>
      </c>
      <c r="F3001" t="str">
        <f>INDEX('Bảng Giá'!$L$2:$L$64,MATCH(TRIM('References data'!E3001),'Bảng Giá'!$K$2:$K$64,0))</f>
        <v>Hà Nội</v>
      </c>
      <c r="G3001" t="str">
        <f t="shared" si="46"/>
        <v>Hà Nội-Hà Nội</v>
      </c>
      <c r="H3001" t="str">
        <f>INDEX('Bảng Giá'!$N$2:$N$46,MATCH('References data'!G3001,'Bảng Giá'!$Q$2:$Q$46,0))</f>
        <v>Nội Tỉnh</v>
      </c>
    </row>
    <row r="3002" spans="1:8" x14ac:dyDescent="0.25">
      <c r="A3002" s="12" t="s">
        <v>3016</v>
      </c>
      <c r="B3002" t="s">
        <v>2648</v>
      </c>
      <c r="C3002" s="45" t="str">
        <f>INDEX('Bảng Giá'!$L$2:$L$64,MATCH(TRIM('References data'!B3002),'Bảng Giá'!$K$2:$K$64,0))</f>
        <v>Hồ Chí Minh</v>
      </c>
      <c r="D3002" s="43" t="s">
        <v>3011</v>
      </c>
      <c r="E3002" t="s">
        <v>2648</v>
      </c>
      <c r="F3002" t="str">
        <f>INDEX('Bảng Giá'!$L$2:$L$64,MATCH(TRIM('References data'!E3002),'Bảng Giá'!$K$2:$K$64,0))</f>
        <v>Hồ Chí Minh</v>
      </c>
      <c r="G3002" t="str">
        <f t="shared" si="46"/>
        <v>Hồ Chí Minh-Hồ Chí Minh</v>
      </c>
      <c r="H3002" t="str">
        <f>INDEX('Bảng Giá'!$N$2:$N$46,MATCH('References data'!G3002,'Bảng Giá'!$Q$2:$Q$46,0))</f>
        <v>Nội Tỉnh</v>
      </c>
    </row>
    <row r="3003" spans="1:8" x14ac:dyDescent="0.25">
      <c r="A3003" s="12" t="s">
        <v>2776</v>
      </c>
      <c r="B3003" t="s">
        <v>2648</v>
      </c>
      <c r="C3003" s="45" t="str">
        <f>INDEX('Bảng Giá'!$L$2:$L$64,MATCH(TRIM('References data'!B3003),'Bảng Giá'!$K$2:$K$64,0))</f>
        <v>Hồ Chí Minh</v>
      </c>
      <c r="D3003" s="43" t="s">
        <v>3011</v>
      </c>
      <c r="E3003" t="s">
        <v>2648</v>
      </c>
      <c r="F3003" t="str">
        <f>INDEX('Bảng Giá'!$L$2:$L$64,MATCH(TRIM('References data'!E3003),'Bảng Giá'!$K$2:$K$64,0))</f>
        <v>Hồ Chí Minh</v>
      </c>
      <c r="G3003" t="str">
        <f t="shared" si="46"/>
        <v>Hồ Chí Minh-Hồ Chí Minh</v>
      </c>
      <c r="H3003" t="str">
        <f>INDEX('Bảng Giá'!$N$2:$N$46,MATCH('References data'!G3003,'Bảng Giá'!$Q$2:$Q$46,0))</f>
        <v>Nội Tỉnh</v>
      </c>
    </row>
    <row r="3004" spans="1:8" x14ac:dyDescent="0.25">
      <c r="A3004" s="12" t="s">
        <v>2776</v>
      </c>
      <c r="B3004" t="s">
        <v>2648</v>
      </c>
      <c r="C3004" s="45" t="str">
        <f>INDEX('Bảng Giá'!$L$2:$L$64,MATCH(TRIM('References data'!B3004),'Bảng Giá'!$K$2:$K$64,0))</f>
        <v>Hồ Chí Minh</v>
      </c>
      <c r="D3004" s="43" t="s">
        <v>3011</v>
      </c>
      <c r="E3004" t="s">
        <v>2648</v>
      </c>
      <c r="F3004" t="str">
        <f>INDEX('Bảng Giá'!$L$2:$L$64,MATCH(TRIM('References data'!E3004),'Bảng Giá'!$K$2:$K$64,0))</f>
        <v>Hồ Chí Minh</v>
      </c>
      <c r="G3004" t="str">
        <f t="shared" si="46"/>
        <v>Hồ Chí Minh-Hồ Chí Minh</v>
      </c>
      <c r="H3004" t="str">
        <f>INDEX('Bảng Giá'!$N$2:$N$46,MATCH('References data'!G3004,'Bảng Giá'!$Q$2:$Q$46,0))</f>
        <v>Nội Tỉnh</v>
      </c>
    </row>
    <row r="3005" spans="1:8" x14ac:dyDescent="0.25">
      <c r="A3005" s="12" t="s">
        <v>2638</v>
      </c>
      <c r="B3005" t="s">
        <v>2639</v>
      </c>
      <c r="C3005" s="45" t="str">
        <f>INDEX('Bảng Giá'!$L$2:$L$64,MATCH(TRIM('References data'!B3005),'Bảng Giá'!$K$2:$K$64,0))</f>
        <v>Hà Nội</v>
      </c>
      <c r="D3005" s="43" t="s">
        <v>3008</v>
      </c>
      <c r="E3005" t="s">
        <v>2639</v>
      </c>
      <c r="F3005" t="str">
        <f>INDEX('Bảng Giá'!$L$2:$L$64,MATCH(TRIM('References data'!E3005),'Bảng Giá'!$K$2:$K$64,0))</f>
        <v>Hà Nội</v>
      </c>
      <c r="G3005" t="str">
        <f t="shared" si="46"/>
        <v>Hà Nội-Hà Nội</v>
      </c>
      <c r="H3005" t="str">
        <f>INDEX('Bảng Giá'!$N$2:$N$46,MATCH('References data'!G3005,'Bảng Giá'!$Q$2:$Q$46,0))</f>
        <v>Nội Tỉnh</v>
      </c>
    </row>
    <row r="3006" spans="1:8" x14ac:dyDescent="0.25">
      <c r="A3006" s="12" t="s">
        <v>2654</v>
      </c>
      <c r="B3006" t="s">
        <v>2639</v>
      </c>
      <c r="C3006" s="45" t="str">
        <f>INDEX('Bảng Giá'!$L$2:$L$64,MATCH(TRIM('References data'!B3006),'Bảng Giá'!$K$2:$K$64,0))</f>
        <v>Hà Nội</v>
      </c>
      <c r="D3006" s="43" t="s">
        <v>3008</v>
      </c>
      <c r="E3006" t="s">
        <v>2639</v>
      </c>
      <c r="F3006" t="str">
        <f>INDEX('Bảng Giá'!$L$2:$L$64,MATCH(TRIM('References data'!E3006),'Bảng Giá'!$K$2:$K$64,0))</f>
        <v>Hà Nội</v>
      </c>
      <c r="G3006" t="str">
        <f t="shared" si="46"/>
        <v>Hà Nội-Hà Nội</v>
      </c>
      <c r="H3006" t="str">
        <f>INDEX('Bảng Giá'!$N$2:$N$46,MATCH('References data'!G3006,'Bảng Giá'!$Q$2:$Q$46,0))</f>
        <v>Nội Tỉnh</v>
      </c>
    </row>
    <row r="3007" spans="1:8" x14ac:dyDescent="0.25">
      <c r="A3007" s="12" t="s">
        <v>3011</v>
      </c>
      <c r="B3007" t="s">
        <v>2648</v>
      </c>
      <c r="C3007" s="45" t="str">
        <f>INDEX('Bảng Giá'!$L$2:$L$64,MATCH(TRIM('References data'!B3007),'Bảng Giá'!$K$2:$K$64,0))</f>
        <v>Hồ Chí Minh</v>
      </c>
      <c r="D3007" s="43" t="s">
        <v>2641</v>
      </c>
      <c r="E3007" t="s">
        <v>2642</v>
      </c>
      <c r="F3007" t="str">
        <f>INDEX('Bảng Giá'!$L$2:$L$64,MATCH(TRIM('References data'!E3007),'Bảng Giá'!$K$2:$K$64,0))</f>
        <v>Vùng 1</v>
      </c>
      <c r="G3007" t="str">
        <f t="shared" si="46"/>
        <v>Hồ Chí Minh-Vùng 1</v>
      </c>
      <c r="H3007" t="str">
        <f>INDEX('Bảng Giá'!$N$2:$N$46,MATCH('References data'!G3007,'Bảng Giá'!$Q$2:$Q$46,0))</f>
        <v>Nội Vùng</v>
      </c>
    </row>
    <row r="3008" spans="1:8" x14ac:dyDescent="0.25">
      <c r="A3008" s="12" t="s">
        <v>3011</v>
      </c>
      <c r="B3008" t="s">
        <v>2648</v>
      </c>
      <c r="C3008" s="45" t="str">
        <f>INDEX('Bảng Giá'!$L$2:$L$64,MATCH(TRIM('References data'!B3008),'Bảng Giá'!$K$2:$K$64,0))</f>
        <v>Hồ Chí Minh</v>
      </c>
      <c r="D3008" s="43" t="s">
        <v>2741</v>
      </c>
      <c r="E3008" t="s">
        <v>2669</v>
      </c>
      <c r="F3008" t="str">
        <f>INDEX('Bảng Giá'!$L$2:$L$64,MATCH(TRIM('References data'!E3008),'Bảng Giá'!$K$2:$K$64,0))</f>
        <v>Vùng 2</v>
      </c>
      <c r="G3008" t="str">
        <f t="shared" si="46"/>
        <v>Hồ Chí Minh-Vùng 2</v>
      </c>
      <c r="H3008" t="str">
        <f>INDEX('Bảng Giá'!$N$2:$N$46,MATCH('References data'!G3008,'Bảng Giá'!$Q$2:$Q$46,0))</f>
        <v>Liên Vùng</v>
      </c>
    </row>
    <row r="3009" spans="1:8" x14ac:dyDescent="0.25">
      <c r="A3009" s="12" t="s">
        <v>3008</v>
      </c>
      <c r="B3009" t="s">
        <v>2639</v>
      </c>
      <c r="C3009" s="45" t="str">
        <f>INDEX('Bảng Giá'!$L$2:$L$64,MATCH(TRIM('References data'!B3009),'Bảng Giá'!$K$2:$K$64,0))</f>
        <v>Hà Nội</v>
      </c>
      <c r="D3009" s="43" t="s">
        <v>2999</v>
      </c>
      <c r="E3009" t="s">
        <v>2639</v>
      </c>
      <c r="F3009" t="str">
        <f>INDEX('Bảng Giá'!$L$2:$L$64,MATCH(TRIM('References data'!E3009),'Bảng Giá'!$K$2:$K$64,0))</f>
        <v>Hà Nội</v>
      </c>
      <c r="G3009" t="str">
        <f t="shared" si="46"/>
        <v>Hà Nội-Hà Nội</v>
      </c>
      <c r="H3009" t="str">
        <f>INDEX('Bảng Giá'!$N$2:$N$46,MATCH('References data'!G3009,'Bảng Giá'!$Q$2:$Q$46,0))</f>
        <v>Nội Tỉnh</v>
      </c>
    </row>
    <row r="3010" spans="1:8" x14ac:dyDescent="0.25">
      <c r="A3010" s="12" t="s">
        <v>2864</v>
      </c>
      <c r="B3010" t="s">
        <v>2721</v>
      </c>
      <c r="C3010" s="45" t="str">
        <f>INDEX('Bảng Giá'!$L$2:$L$64,MATCH(TRIM('References data'!B3010),'Bảng Giá'!$K$2:$K$64,0))</f>
        <v>Vùng 3</v>
      </c>
      <c r="D3010" s="43" t="s">
        <v>3008</v>
      </c>
      <c r="E3010" t="s">
        <v>2639</v>
      </c>
      <c r="F3010" t="str">
        <f>INDEX('Bảng Giá'!$L$2:$L$64,MATCH(TRIM('References data'!E3010),'Bảng Giá'!$K$2:$K$64,0))</f>
        <v>Hà Nội</v>
      </c>
      <c r="G3010" t="str">
        <f t="shared" si="46"/>
        <v>Vùng 3-Hà Nội</v>
      </c>
      <c r="H3010" t="str">
        <f>INDEX('Bảng Giá'!$N$2:$N$46,MATCH('References data'!G3010,'Bảng Giá'!$Q$2:$Q$46,0))</f>
        <v>Nội Vùng</v>
      </c>
    </row>
    <row r="3011" spans="1:8" x14ac:dyDescent="0.25">
      <c r="A3011" s="12" t="s">
        <v>3011</v>
      </c>
      <c r="B3011" t="s">
        <v>2648</v>
      </c>
      <c r="C3011" s="45" t="str">
        <f>INDEX('Bảng Giá'!$L$2:$L$64,MATCH(TRIM('References data'!B3011),'Bảng Giá'!$K$2:$K$64,0))</f>
        <v>Hồ Chí Minh</v>
      </c>
      <c r="D3011" s="43" t="s">
        <v>2749</v>
      </c>
      <c r="E3011" t="s">
        <v>2686</v>
      </c>
      <c r="F3011" t="str">
        <f>INDEX('Bảng Giá'!$L$2:$L$64,MATCH(TRIM('References data'!E3011),'Bảng Giá'!$K$2:$K$64,0))</f>
        <v>Vùng 1</v>
      </c>
      <c r="G3011" t="str">
        <f t="shared" si="46"/>
        <v>Hồ Chí Minh-Vùng 1</v>
      </c>
      <c r="H3011" t="str">
        <f>INDEX('Bảng Giá'!$N$2:$N$46,MATCH('References data'!G3011,'Bảng Giá'!$Q$2:$Q$46,0))</f>
        <v>Nội Vùng</v>
      </c>
    </row>
    <row r="3012" spans="1:8" x14ac:dyDescent="0.25">
      <c r="A3012" s="12" t="s">
        <v>3011</v>
      </c>
      <c r="B3012" t="s">
        <v>2648</v>
      </c>
      <c r="C3012" s="45" t="str">
        <f>INDEX('Bảng Giá'!$L$2:$L$64,MATCH(TRIM('References data'!B3012),'Bảng Giá'!$K$2:$K$64,0))</f>
        <v>Hồ Chí Minh</v>
      </c>
      <c r="D3012" s="43" t="s">
        <v>2723</v>
      </c>
      <c r="E3012" t="s">
        <v>2708</v>
      </c>
      <c r="F3012" t="str">
        <f>INDEX('Bảng Giá'!$L$2:$L$64,MATCH(TRIM('References data'!E3012),'Bảng Giá'!$K$2:$K$64,0))</f>
        <v>Vùng 1</v>
      </c>
      <c r="G3012" t="str">
        <f t="shared" ref="G3012:G3075" si="47">C3012&amp;"-"&amp;F3012</f>
        <v>Hồ Chí Minh-Vùng 1</v>
      </c>
      <c r="H3012" t="str">
        <f>INDEX('Bảng Giá'!$N$2:$N$46,MATCH('References data'!G3012,'Bảng Giá'!$Q$2:$Q$46,0))</f>
        <v>Nội Vùng</v>
      </c>
    </row>
    <row r="3013" spans="1:8" x14ac:dyDescent="0.25">
      <c r="A3013" s="12" t="s">
        <v>3011</v>
      </c>
      <c r="B3013" t="s">
        <v>2648</v>
      </c>
      <c r="C3013" s="45" t="str">
        <f>INDEX('Bảng Giá'!$L$2:$L$64,MATCH(TRIM('References data'!B3013),'Bảng Giá'!$K$2:$K$64,0))</f>
        <v>Hồ Chí Minh</v>
      </c>
      <c r="D3013" s="43" t="s">
        <v>2679</v>
      </c>
      <c r="E3013" t="s">
        <v>2680</v>
      </c>
      <c r="F3013" t="str">
        <f>INDEX('Bảng Giá'!$L$2:$L$64,MATCH(TRIM('References data'!E3013),'Bảng Giá'!$K$2:$K$64,0))</f>
        <v>Vùng 1</v>
      </c>
      <c r="G3013" t="str">
        <f t="shared" si="47"/>
        <v>Hồ Chí Minh-Vùng 1</v>
      </c>
      <c r="H3013" t="str">
        <f>INDEX('Bảng Giá'!$N$2:$N$46,MATCH('References data'!G3013,'Bảng Giá'!$Q$2:$Q$46,0))</f>
        <v>Nội Vùng</v>
      </c>
    </row>
    <row r="3014" spans="1:8" x14ac:dyDescent="0.25">
      <c r="A3014" s="12" t="s">
        <v>3008</v>
      </c>
      <c r="B3014" t="s">
        <v>2639</v>
      </c>
      <c r="C3014" s="45" t="str">
        <f>INDEX('Bảng Giá'!$L$2:$L$64,MATCH(TRIM('References data'!B3014),'Bảng Giá'!$K$2:$K$64,0))</f>
        <v>Hà Nội</v>
      </c>
      <c r="D3014" s="43" t="s">
        <v>2752</v>
      </c>
      <c r="E3014" t="s">
        <v>2663</v>
      </c>
      <c r="F3014" t="str">
        <f>INDEX('Bảng Giá'!$L$2:$L$64,MATCH(TRIM('References data'!E3014),'Bảng Giá'!$K$2:$K$64,0))</f>
        <v>Vùng 3</v>
      </c>
      <c r="G3014" t="str">
        <f t="shared" si="47"/>
        <v>Hà Nội-Vùng 3</v>
      </c>
      <c r="H3014" t="str">
        <f>INDEX('Bảng Giá'!$N$2:$N$46,MATCH('References data'!G3014,'Bảng Giá'!$Q$2:$Q$46,0))</f>
        <v>Nội Vùng</v>
      </c>
    </row>
    <row r="3015" spans="1:8" x14ac:dyDescent="0.25">
      <c r="A3015" s="12" t="s">
        <v>3011</v>
      </c>
      <c r="B3015" t="s">
        <v>2648</v>
      </c>
      <c r="C3015" s="45" t="str">
        <f>INDEX('Bảng Giá'!$L$2:$L$64,MATCH(TRIM('References data'!B3015),'Bảng Giá'!$K$2:$K$64,0))</f>
        <v>Hồ Chí Minh</v>
      </c>
      <c r="D3015" s="43" t="s">
        <v>2674</v>
      </c>
      <c r="E3015" t="s">
        <v>2675</v>
      </c>
      <c r="F3015" t="str">
        <f>INDEX('Bảng Giá'!$L$2:$L$64,MATCH(TRIM('References data'!E3015),'Bảng Giá'!$K$2:$K$64,0))</f>
        <v>Vùng 1</v>
      </c>
      <c r="G3015" t="str">
        <f t="shared" si="47"/>
        <v>Hồ Chí Minh-Vùng 1</v>
      </c>
      <c r="H3015" t="str">
        <f>INDEX('Bảng Giá'!$N$2:$N$46,MATCH('References data'!G3015,'Bảng Giá'!$Q$2:$Q$46,0))</f>
        <v>Nội Vùng</v>
      </c>
    </row>
    <row r="3016" spans="1:8" x14ac:dyDescent="0.25">
      <c r="A3016" s="12" t="s">
        <v>3011</v>
      </c>
      <c r="B3016" t="s">
        <v>2648</v>
      </c>
      <c r="C3016" s="45" t="str">
        <f>INDEX('Bảng Giá'!$L$2:$L$64,MATCH(TRIM('References data'!B3016),'Bảng Giá'!$K$2:$K$64,0))</f>
        <v>Hồ Chí Minh</v>
      </c>
      <c r="D3016" s="43" t="s">
        <v>2679</v>
      </c>
      <c r="E3016" t="s">
        <v>2680</v>
      </c>
      <c r="F3016" t="str">
        <f>INDEX('Bảng Giá'!$L$2:$L$64,MATCH(TRIM('References data'!E3016),'Bảng Giá'!$K$2:$K$64,0))</f>
        <v>Vùng 1</v>
      </c>
      <c r="G3016" t="str">
        <f t="shared" si="47"/>
        <v>Hồ Chí Minh-Vùng 1</v>
      </c>
      <c r="H3016" t="str">
        <f>INDEX('Bảng Giá'!$N$2:$N$46,MATCH('References data'!G3016,'Bảng Giá'!$Q$2:$Q$46,0))</f>
        <v>Nội Vùng</v>
      </c>
    </row>
    <row r="3017" spans="1:8" x14ac:dyDescent="0.25">
      <c r="A3017" s="12" t="s">
        <v>3011</v>
      </c>
      <c r="B3017" t="s">
        <v>2648</v>
      </c>
      <c r="C3017" s="45" t="str">
        <f>INDEX('Bảng Giá'!$L$2:$L$64,MATCH(TRIM('References data'!B3017),'Bảng Giá'!$K$2:$K$64,0))</f>
        <v>Hồ Chí Minh</v>
      </c>
      <c r="D3017" s="43" t="s">
        <v>2702</v>
      </c>
      <c r="E3017" t="s">
        <v>2690</v>
      </c>
      <c r="F3017" t="str">
        <f>INDEX('Bảng Giá'!$L$2:$L$64,MATCH(TRIM('References data'!E3017),'Bảng Giá'!$K$2:$K$64,0))</f>
        <v>Vùng 1</v>
      </c>
      <c r="G3017" t="str">
        <f t="shared" si="47"/>
        <v>Hồ Chí Minh-Vùng 1</v>
      </c>
      <c r="H3017" t="str">
        <f>INDEX('Bảng Giá'!$N$2:$N$46,MATCH('References data'!G3017,'Bảng Giá'!$Q$2:$Q$46,0))</f>
        <v>Nội Vùng</v>
      </c>
    </row>
    <row r="3018" spans="1:8" x14ac:dyDescent="0.25">
      <c r="A3018" s="12" t="s">
        <v>3008</v>
      </c>
      <c r="B3018" t="s">
        <v>2639</v>
      </c>
      <c r="C3018" s="45" t="str">
        <f>INDEX('Bảng Giá'!$L$2:$L$64,MATCH(TRIM('References data'!B3018),'Bảng Giá'!$K$2:$K$64,0))</f>
        <v>Hà Nội</v>
      </c>
      <c r="D3018" s="43" t="s">
        <v>2753</v>
      </c>
      <c r="E3018" t="s">
        <v>2639</v>
      </c>
      <c r="F3018" t="str">
        <f>INDEX('Bảng Giá'!$L$2:$L$64,MATCH(TRIM('References data'!E3018),'Bảng Giá'!$K$2:$K$64,0))</f>
        <v>Hà Nội</v>
      </c>
      <c r="G3018" t="str">
        <f t="shared" si="47"/>
        <v>Hà Nội-Hà Nội</v>
      </c>
      <c r="H3018" t="str">
        <f>INDEX('Bảng Giá'!$N$2:$N$46,MATCH('References data'!G3018,'Bảng Giá'!$Q$2:$Q$46,0))</f>
        <v>Nội Tỉnh</v>
      </c>
    </row>
    <row r="3019" spans="1:8" x14ac:dyDescent="0.25">
      <c r="A3019" s="12" t="s">
        <v>2653</v>
      </c>
      <c r="B3019" t="s">
        <v>2648</v>
      </c>
      <c r="C3019" s="45" t="str">
        <f>INDEX('Bảng Giá'!$L$2:$L$64,MATCH(TRIM('References data'!B3019),'Bảng Giá'!$K$2:$K$64,0))</f>
        <v>Hồ Chí Minh</v>
      </c>
      <c r="D3019" s="43" t="s">
        <v>3011</v>
      </c>
      <c r="E3019" t="s">
        <v>2648</v>
      </c>
      <c r="F3019" t="str">
        <f>INDEX('Bảng Giá'!$L$2:$L$64,MATCH(TRIM('References data'!E3019),'Bảng Giá'!$K$2:$K$64,0))</f>
        <v>Hồ Chí Minh</v>
      </c>
      <c r="G3019" t="str">
        <f t="shared" si="47"/>
        <v>Hồ Chí Minh-Hồ Chí Minh</v>
      </c>
      <c r="H3019" t="str">
        <f>INDEX('Bảng Giá'!$N$2:$N$46,MATCH('References data'!G3019,'Bảng Giá'!$Q$2:$Q$46,0))</f>
        <v>Nội Tỉnh</v>
      </c>
    </row>
    <row r="3020" spans="1:8" x14ac:dyDescent="0.25">
      <c r="A3020" s="12" t="s">
        <v>2653</v>
      </c>
      <c r="B3020" t="s">
        <v>2648</v>
      </c>
      <c r="C3020" s="45" t="str">
        <f>INDEX('Bảng Giá'!$L$2:$L$64,MATCH(TRIM('References data'!B3020),'Bảng Giá'!$K$2:$K$64,0))</f>
        <v>Hồ Chí Minh</v>
      </c>
      <c r="D3020" s="43" t="s">
        <v>3011</v>
      </c>
      <c r="E3020" t="s">
        <v>2648</v>
      </c>
      <c r="F3020" t="str">
        <f>INDEX('Bảng Giá'!$L$2:$L$64,MATCH(TRIM('References data'!E3020),'Bảng Giá'!$K$2:$K$64,0))</f>
        <v>Hồ Chí Minh</v>
      </c>
      <c r="G3020" t="str">
        <f t="shared" si="47"/>
        <v>Hồ Chí Minh-Hồ Chí Minh</v>
      </c>
      <c r="H3020" t="str">
        <f>INDEX('Bảng Giá'!$N$2:$N$46,MATCH('References data'!G3020,'Bảng Giá'!$Q$2:$Q$46,0))</f>
        <v>Nội Tỉnh</v>
      </c>
    </row>
    <row r="3021" spans="1:8" x14ac:dyDescent="0.25">
      <c r="A3021" s="12" t="s">
        <v>2782</v>
      </c>
      <c r="B3021" t="s">
        <v>2648</v>
      </c>
      <c r="C3021" s="45" t="str">
        <f>INDEX('Bảng Giá'!$L$2:$L$64,MATCH(TRIM('References data'!B3021),'Bảng Giá'!$K$2:$K$64,0))</f>
        <v>Hồ Chí Minh</v>
      </c>
      <c r="D3021" s="43" t="s">
        <v>3011</v>
      </c>
      <c r="E3021" t="s">
        <v>2648</v>
      </c>
      <c r="F3021" t="str">
        <f>INDEX('Bảng Giá'!$L$2:$L$64,MATCH(TRIM('References data'!E3021),'Bảng Giá'!$K$2:$K$64,0))</f>
        <v>Hồ Chí Minh</v>
      </c>
      <c r="G3021" t="str">
        <f t="shared" si="47"/>
        <v>Hồ Chí Minh-Hồ Chí Minh</v>
      </c>
      <c r="H3021" t="str">
        <f>INDEX('Bảng Giá'!$N$2:$N$46,MATCH('References data'!G3021,'Bảng Giá'!$Q$2:$Q$46,0))</f>
        <v>Nội Tỉnh</v>
      </c>
    </row>
    <row r="3022" spans="1:8" x14ac:dyDescent="0.25">
      <c r="A3022" s="12" t="s">
        <v>3014</v>
      </c>
      <c r="B3022" t="s">
        <v>2648</v>
      </c>
      <c r="C3022" s="45" t="str">
        <f>INDEX('Bảng Giá'!$L$2:$L$64,MATCH(TRIM('References data'!B3022),'Bảng Giá'!$K$2:$K$64,0))</f>
        <v>Hồ Chí Minh</v>
      </c>
      <c r="D3022" s="43" t="s">
        <v>3011</v>
      </c>
      <c r="E3022" t="s">
        <v>2648</v>
      </c>
      <c r="F3022" t="str">
        <f>INDEX('Bảng Giá'!$L$2:$L$64,MATCH(TRIM('References data'!E3022),'Bảng Giá'!$K$2:$K$64,0))</f>
        <v>Hồ Chí Minh</v>
      </c>
      <c r="G3022" t="str">
        <f t="shared" si="47"/>
        <v>Hồ Chí Minh-Hồ Chí Minh</v>
      </c>
      <c r="H3022" t="str">
        <f>INDEX('Bảng Giá'!$N$2:$N$46,MATCH('References data'!G3022,'Bảng Giá'!$Q$2:$Q$46,0))</f>
        <v>Nội Tỉnh</v>
      </c>
    </row>
    <row r="3023" spans="1:8" x14ac:dyDescent="0.25">
      <c r="A3023" s="12" t="s">
        <v>2778</v>
      </c>
      <c r="B3023" t="s">
        <v>2648</v>
      </c>
      <c r="C3023" s="45" t="str">
        <f>INDEX('Bảng Giá'!$L$2:$L$64,MATCH(TRIM('References data'!B3023),'Bảng Giá'!$K$2:$K$64,0))</f>
        <v>Hồ Chí Minh</v>
      </c>
      <c r="D3023" s="43" t="s">
        <v>3011</v>
      </c>
      <c r="E3023" t="s">
        <v>2648</v>
      </c>
      <c r="F3023" t="str">
        <f>INDEX('Bảng Giá'!$L$2:$L$64,MATCH(TRIM('References data'!E3023),'Bảng Giá'!$K$2:$K$64,0))</f>
        <v>Hồ Chí Minh</v>
      </c>
      <c r="G3023" t="str">
        <f t="shared" si="47"/>
        <v>Hồ Chí Minh-Hồ Chí Minh</v>
      </c>
      <c r="H3023" t="str">
        <f>INDEX('Bảng Giá'!$N$2:$N$46,MATCH('References data'!G3023,'Bảng Giá'!$Q$2:$Q$46,0))</f>
        <v>Nội Tỉnh</v>
      </c>
    </row>
    <row r="3024" spans="1:8" x14ac:dyDescent="0.25">
      <c r="A3024" s="12" t="s">
        <v>2653</v>
      </c>
      <c r="B3024" t="s">
        <v>2648</v>
      </c>
      <c r="C3024" s="45" t="str">
        <f>INDEX('Bảng Giá'!$L$2:$L$64,MATCH(TRIM('References data'!B3024),'Bảng Giá'!$K$2:$K$64,0))</f>
        <v>Hồ Chí Minh</v>
      </c>
      <c r="D3024" s="43" t="s">
        <v>3011</v>
      </c>
      <c r="E3024" t="s">
        <v>2648</v>
      </c>
      <c r="F3024" t="str">
        <f>INDEX('Bảng Giá'!$L$2:$L$64,MATCH(TRIM('References data'!E3024),'Bảng Giá'!$K$2:$K$64,0))</f>
        <v>Hồ Chí Minh</v>
      </c>
      <c r="G3024" t="str">
        <f t="shared" si="47"/>
        <v>Hồ Chí Minh-Hồ Chí Minh</v>
      </c>
      <c r="H3024" t="str">
        <f>INDEX('Bảng Giá'!$N$2:$N$46,MATCH('References data'!G3024,'Bảng Giá'!$Q$2:$Q$46,0))</f>
        <v>Nội Tỉnh</v>
      </c>
    </row>
    <row r="3025" spans="1:8" x14ac:dyDescent="0.25">
      <c r="A3025" s="12" t="s">
        <v>3019</v>
      </c>
      <c r="B3025" t="s">
        <v>2648</v>
      </c>
      <c r="C3025" s="45" t="str">
        <f>INDEX('Bảng Giá'!$L$2:$L$64,MATCH(TRIM('References data'!B3025),'Bảng Giá'!$K$2:$K$64,0))</f>
        <v>Hồ Chí Minh</v>
      </c>
      <c r="D3025" s="43" t="s">
        <v>3011</v>
      </c>
      <c r="E3025" t="s">
        <v>2648</v>
      </c>
      <c r="F3025" t="str">
        <f>INDEX('Bảng Giá'!$L$2:$L$64,MATCH(TRIM('References data'!E3025),'Bảng Giá'!$K$2:$K$64,0))</f>
        <v>Hồ Chí Minh</v>
      </c>
      <c r="G3025" t="str">
        <f t="shared" si="47"/>
        <v>Hồ Chí Minh-Hồ Chí Minh</v>
      </c>
      <c r="H3025" t="str">
        <f>INDEX('Bảng Giá'!$N$2:$N$46,MATCH('References data'!G3025,'Bảng Giá'!$Q$2:$Q$46,0))</f>
        <v>Nội Tỉnh</v>
      </c>
    </row>
    <row r="3026" spans="1:8" x14ac:dyDescent="0.25">
      <c r="A3026" s="12" t="s">
        <v>2776</v>
      </c>
      <c r="B3026" t="s">
        <v>2648</v>
      </c>
      <c r="C3026" s="45" t="str">
        <f>INDEX('Bảng Giá'!$L$2:$L$64,MATCH(TRIM('References data'!B3026),'Bảng Giá'!$K$2:$K$64,0))</f>
        <v>Hồ Chí Minh</v>
      </c>
      <c r="D3026" s="43" t="s">
        <v>3011</v>
      </c>
      <c r="E3026" t="s">
        <v>2648</v>
      </c>
      <c r="F3026" t="str">
        <f>INDEX('Bảng Giá'!$L$2:$L$64,MATCH(TRIM('References data'!E3026),'Bảng Giá'!$K$2:$K$64,0))</f>
        <v>Hồ Chí Minh</v>
      </c>
      <c r="G3026" t="str">
        <f t="shared" si="47"/>
        <v>Hồ Chí Minh-Hồ Chí Minh</v>
      </c>
      <c r="H3026" t="str">
        <f>INDEX('Bảng Giá'!$N$2:$N$46,MATCH('References data'!G3026,'Bảng Giá'!$Q$2:$Q$46,0))</f>
        <v>Nội Tỉnh</v>
      </c>
    </row>
    <row r="3027" spans="1:8" x14ac:dyDescent="0.25">
      <c r="A3027" s="12" t="s">
        <v>2653</v>
      </c>
      <c r="B3027" t="s">
        <v>2648</v>
      </c>
      <c r="C3027" s="45" t="str">
        <f>INDEX('Bảng Giá'!$L$2:$L$64,MATCH(TRIM('References data'!B3027),'Bảng Giá'!$K$2:$K$64,0))</f>
        <v>Hồ Chí Minh</v>
      </c>
      <c r="D3027" s="43" t="s">
        <v>3011</v>
      </c>
      <c r="E3027" t="s">
        <v>2648</v>
      </c>
      <c r="F3027" t="str">
        <f>INDEX('Bảng Giá'!$L$2:$L$64,MATCH(TRIM('References data'!E3027),'Bảng Giá'!$K$2:$K$64,0))</f>
        <v>Hồ Chí Minh</v>
      </c>
      <c r="G3027" t="str">
        <f t="shared" si="47"/>
        <v>Hồ Chí Minh-Hồ Chí Minh</v>
      </c>
      <c r="H3027" t="str">
        <f>INDEX('Bảng Giá'!$N$2:$N$46,MATCH('References data'!G3027,'Bảng Giá'!$Q$2:$Q$46,0))</f>
        <v>Nội Tỉnh</v>
      </c>
    </row>
    <row r="3028" spans="1:8" x14ac:dyDescent="0.25">
      <c r="A3028" s="12" t="s">
        <v>2778</v>
      </c>
      <c r="B3028" t="s">
        <v>2648</v>
      </c>
      <c r="C3028" s="45" t="str">
        <f>INDEX('Bảng Giá'!$L$2:$L$64,MATCH(TRIM('References data'!B3028),'Bảng Giá'!$K$2:$K$64,0))</f>
        <v>Hồ Chí Minh</v>
      </c>
      <c r="D3028" s="43" t="s">
        <v>3011</v>
      </c>
      <c r="E3028" t="s">
        <v>2648</v>
      </c>
      <c r="F3028" t="str">
        <f>INDEX('Bảng Giá'!$L$2:$L$64,MATCH(TRIM('References data'!E3028),'Bảng Giá'!$K$2:$K$64,0))</f>
        <v>Hồ Chí Minh</v>
      </c>
      <c r="G3028" t="str">
        <f t="shared" si="47"/>
        <v>Hồ Chí Minh-Hồ Chí Minh</v>
      </c>
      <c r="H3028" t="str">
        <f>INDEX('Bảng Giá'!$N$2:$N$46,MATCH('References data'!G3028,'Bảng Giá'!$Q$2:$Q$46,0))</f>
        <v>Nội Tỉnh</v>
      </c>
    </row>
    <row r="3029" spans="1:8" x14ac:dyDescent="0.25">
      <c r="A3029" s="12" t="s">
        <v>2733</v>
      </c>
      <c r="B3029" t="s">
        <v>2648</v>
      </c>
      <c r="C3029" s="45" t="str">
        <f>INDEX('Bảng Giá'!$L$2:$L$64,MATCH(TRIM('References data'!B3029),'Bảng Giá'!$K$2:$K$64,0))</f>
        <v>Hồ Chí Minh</v>
      </c>
      <c r="D3029" s="43" t="s">
        <v>3011</v>
      </c>
      <c r="E3029" t="s">
        <v>2648</v>
      </c>
      <c r="F3029" t="str">
        <f>INDEX('Bảng Giá'!$L$2:$L$64,MATCH(TRIM('References data'!E3029),'Bảng Giá'!$K$2:$K$64,0))</f>
        <v>Hồ Chí Minh</v>
      </c>
      <c r="G3029" t="str">
        <f t="shared" si="47"/>
        <v>Hồ Chí Minh-Hồ Chí Minh</v>
      </c>
      <c r="H3029" t="str">
        <f>INDEX('Bảng Giá'!$N$2:$N$46,MATCH('References data'!G3029,'Bảng Giá'!$Q$2:$Q$46,0))</f>
        <v>Nội Tỉnh</v>
      </c>
    </row>
    <row r="3030" spans="1:8" x14ac:dyDescent="0.25">
      <c r="A3030" s="12" t="s">
        <v>2653</v>
      </c>
      <c r="B3030" t="s">
        <v>2648</v>
      </c>
      <c r="C3030" s="45" t="str">
        <f>INDEX('Bảng Giá'!$L$2:$L$64,MATCH(TRIM('References data'!B3030),'Bảng Giá'!$K$2:$K$64,0))</f>
        <v>Hồ Chí Minh</v>
      </c>
      <c r="D3030" s="43" t="s">
        <v>3011</v>
      </c>
      <c r="E3030" t="s">
        <v>2648</v>
      </c>
      <c r="F3030" t="str">
        <f>INDEX('Bảng Giá'!$L$2:$L$64,MATCH(TRIM('References data'!E3030),'Bảng Giá'!$K$2:$K$64,0))</f>
        <v>Hồ Chí Minh</v>
      </c>
      <c r="G3030" t="str">
        <f t="shared" si="47"/>
        <v>Hồ Chí Minh-Hồ Chí Minh</v>
      </c>
      <c r="H3030" t="str">
        <f>INDEX('Bảng Giá'!$N$2:$N$46,MATCH('References data'!G3030,'Bảng Giá'!$Q$2:$Q$46,0))</f>
        <v>Nội Tỉnh</v>
      </c>
    </row>
    <row r="3031" spans="1:8" x14ac:dyDescent="0.25">
      <c r="A3031" s="12" t="s">
        <v>2776</v>
      </c>
      <c r="B3031" t="s">
        <v>2648</v>
      </c>
      <c r="C3031" s="45" t="str">
        <f>INDEX('Bảng Giá'!$L$2:$L$64,MATCH(TRIM('References data'!B3031),'Bảng Giá'!$K$2:$K$64,0))</f>
        <v>Hồ Chí Minh</v>
      </c>
      <c r="D3031" s="43" t="s">
        <v>3011</v>
      </c>
      <c r="E3031" t="s">
        <v>2648</v>
      </c>
      <c r="F3031" t="str">
        <f>INDEX('Bảng Giá'!$L$2:$L$64,MATCH(TRIM('References data'!E3031),'Bảng Giá'!$K$2:$K$64,0))</f>
        <v>Hồ Chí Minh</v>
      </c>
      <c r="G3031" t="str">
        <f t="shared" si="47"/>
        <v>Hồ Chí Minh-Hồ Chí Minh</v>
      </c>
      <c r="H3031" t="str">
        <f>INDEX('Bảng Giá'!$N$2:$N$46,MATCH('References data'!G3031,'Bảng Giá'!$Q$2:$Q$46,0))</f>
        <v>Nội Tỉnh</v>
      </c>
    </row>
    <row r="3032" spans="1:8" x14ac:dyDescent="0.25">
      <c r="A3032" s="12" t="s">
        <v>2776</v>
      </c>
      <c r="B3032" t="s">
        <v>2648</v>
      </c>
      <c r="C3032" s="45" t="str">
        <f>INDEX('Bảng Giá'!$L$2:$L$64,MATCH(TRIM('References data'!B3032),'Bảng Giá'!$K$2:$K$64,0))</f>
        <v>Hồ Chí Minh</v>
      </c>
      <c r="D3032" s="43" t="s">
        <v>3011</v>
      </c>
      <c r="E3032" t="s">
        <v>2648</v>
      </c>
      <c r="F3032" t="str">
        <f>INDEX('Bảng Giá'!$L$2:$L$64,MATCH(TRIM('References data'!E3032),'Bảng Giá'!$K$2:$K$64,0))</f>
        <v>Hồ Chí Minh</v>
      </c>
      <c r="G3032" t="str">
        <f t="shared" si="47"/>
        <v>Hồ Chí Minh-Hồ Chí Minh</v>
      </c>
      <c r="H3032" t="str">
        <f>INDEX('Bảng Giá'!$N$2:$N$46,MATCH('References data'!G3032,'Bảng Giá'!$Q$2:$Q$46,0))</f>
        <v>Nội Tỉnh</v>
      </c>
    </row>
    <row r="3033" spans="1:8" x14ac:dyDescent="0.25">
      <c r="A3033" s="12" t="s">
        <v>2739</v>
      </c>
      <c r="B3033" t="s">
        <v>2648</v>
      </c>
      <c r="C3033" s="45" t="str">
        <f>INDEX('Bảng Giá'!$L$2:$L$64,MATCH(TRIM('References data'!B3033),'Bảng Giá'!$K$2:$K$64,0))</f>
        <v>Hồ Chí Minh</v>
      </c>
      <c r="D3033" s="43" t="s">
        <v>3011</v>
      </c>
      <c r="E3033" t="s">
        <v>2648</v>
      </c>
      <c r="F3033" t="str">
        <f>INDEX('Bảng Giá'!$L$2:$L$64,MATCH(TRIM('References data'!E3033),'Bảng Giá'!$K$2:$K$64,0))</f>
        <v>Hồ Chí Minh</v>
      </c>
      <c r="G3033" t="str">
        <f t="shared" si="47"/>
        <v>Hồ Chí Minh-Hồ Chí Minh</v>
      </c>
      <c r="H3033" t="str">
        <f>INDEX('Bảng Giá'!$N$2:$N$46,MATCH('References data'!G3033,'Bảng Giá'!$Q$2:$Q$46,0))</f>
        <v>Nội Tỉnh</v>
      </c>
    </row>
    <row r="3034" spans="1:8" x14ac:dyDescent="0.25">
      <c r="A3034" s="12" t="s">
        <v>3011</v>
      </c>
      <c r="B3034" t="s">
        <v>2648</v>
      </c>
      <c r="C3034" s="45" t="str">
        <f>INDEX('Bảng Giá'!$L$2:$L$64,MATCH(TRIM('References data'!B3034),'Bảng Giá'!$K$2:$K$64,0))</f>
        <v>Hồ Chí Minh</v>
      </c>
      <c r="D3034" s="43" t="s">
        <v>2718</v>
      </c>
      <c r="E3034" t="s">
        <v>2684</v>
      </c>
      <c r="F3034" t="str">
        <f>INDEX('Bảng Giá'!$L$2:$L$64,MATCH(TRIM('References data'!E3034),'Bảng Giá'!$K$2:$K$64,0))</f>
        <v>Vùng 1</v>
      </c>
      <c r="G3034" t="str">
        <f t="shared" si="47"/>
        <v>Hồ Chí Minh-Vùng 1</v>
      </c>
      <c r="H3034" t="str">
        <f>INDEX('Bảng Giá'!$N$2:$N$46,MATCH('References data'!G3034,'Bảng Giá'!$Q$2:$Q$46,0))</f>
        <v>Nội Vùng</v>
      </c>
    </row>
    <row r="3035" spans="1:8" x14ac:dyDescent="0.25">
      <c r="A3035" s="12" t="s">
        <v>3011</v>
      </c>
      <c r="B3035" t="s">
        <v>2648</v>
      </c>
      <c r="C3035" s="45" t="str">
        <f>INDEX('Bảng Giá'!$L$2:$L$64,MATCH(TRIM('References data'!B3035),'Bảng Giá'!$K$2:$K$64,0))</f>
        <v>Hồ Chí Minh</v>
      </c>
      <c r="D3035" s="43" t="s">
        <v>2718</v>
      </c>
      <c r="E3035" t="s">
        <v>2684</v>
      </c>
      <c r="F3035" t="str">
        <f>INDEX('Bảng Giá'!$L$2:$L$64,MATCH(TRIM('References data'!E3035),'Bảng Giá'!$K$2:$K$64,0))</f>
        <v>Vùng 1</v>
      </c>
      <c r="G3035" t="str">
        <f t="shared" si="47"/>
        <v>Hồ Chí Minh-Vùng 1</v>
      </c>
      <c r="H3035" t="str">
        <f>INDEX('Bảng Giá'!$N$2:$N$46,MATCH('References data'!G3035,'Bảng Giá'!$Q$2:$Q$46,0))</f>
        <v>Nội Vùng</v>
      </c>
    </row>
    <row r="3036" spans="1:8" x14ac:dyDescent="0.25">
      <c r="A3036" s="12" t="s">
        <v>3011</v>
      </c>
      <c r="B3036" t="s">
        <v>2648</v>
      </c>
      <c r="C3036" s="45" t="str">
        <f>INDEX('Bảng Giá'!$L$2:$L$64,MATCH(TRIM('References data'!B3036),'Bảng Giá'!$K$2:$K$64,0))</f>
        <v>Hồ Chí Minh</v>
      </c>
      <c r="D3036" s="43" t="s">
        <v>2718</v>
      </c>
      <c r="E3036" t="s">
        <v>2684</v>
      </c>
      <c r="F3036" t="str">
        <f>INDEX('Bảng Giá'!$L$2:$L$64,MATCH(TRIM('References data'!E3036),'Bảng Giá'!$K$2:$K$64,0))</f>
        <v>Vùng 1</v>
      </c>
      <c r="G3036" t="str">
        <f t="shared" si="47"/>
        <v>Hồ Chí Minh-Vùng 1</v>
      </c>
      <c r="H3036" t="str">
        <f>INDEX('Bảng Giá'!$N$2:$N$46,MATCH('References data'!G3036,'Bảng Giá'!$Q$2:$Q$46,0))</f>
        <v>Nội Vùng</v>
      </c>
    </row>
    <row r="3037" spans="1:8" x14ac:dyDescent="0.25">
      <c r="A3037" s="12" t="s">
        <v>3014</v>
      </c>
      <c r="B3037" t="s">
        <v>2648</v>
      </c>
      <c r="C3037" s="45" t="str">
        <f>INDEX('Bảng Giá'!$L$2:$L$64,MATCH(TRIM('References data'!B3037),'Bảng Giá'!$K$2:$K$64,0))</f>
        <v>Hồ Chí Minh</v>
      </c>
      <c r="D3037" s="43" t="s">
        <v>3011</v>
      </c>
      <c r="E3037" t="s">
        <v>2648</v>
      </c>
      <c r="F3037" t="str">
        <f>INDEX('Bảng Giá'!$L$2:$L$64,MATCH(TRIM('References data'!E3037),'Bảng Giá'!$K$2:$K$64,0))</f>
        <v>Hồ Chí Minh</v>
      </c>
      <c r="G3037" t="str">
        <f t="shared" si="47"/>
        <v>Hồ Chí Minh-Hồ Chí Minh</v>
      </c>
      <c r="H3037" t="str">
        <f>INDEX('Bảng Giá'!$N$2:$N$46,MATCH('References data'!G3037,'Bảng Giá'!$Q$2:$Q$46,0))</f>
        <v>Nội Tỉnh</v>
      </c>
    </row>
    <row r="3038" spans="1:8" x14ac:dyDescent="0.25">
      <c r="A3038" s="12" t="s">
        <v>2781</v>
      </c>
      <c r="B3038" t="s">
        <v>2648</v>
      </c>
      <c r="C3038" s="45" t="str">
        <f>INDEX('Bảng Giá'!$L$2:$L$64,MATCH(TRIM('References data'!B3038),'Bảng Giá'!$K$2:$K$64,0))</f>
        <v>Hồ Chí Minh</v>
      </c>
      <c r="D3038" s="43" t="s">
        <v>3011</v>
      </c>
      <c r="E3038" t="s">
        <v>2648</v>
      </c>
      <c r="F3038" t="str">
        <f>INDEX('Bảng Giá'!$L$2:$L$64,MATCH(TRIM('References data'!E3038),'Bảng Giá'!$K$2:$K$64,0))</f>
        <v>Hồ Chí Minh</v>
      </c>
      <c r="G3038" t="str">
        <f t="shared" si="47"/>
        <v>Hồ Chí Minh-Hồ Chí Minh</v>
      </c>
      <c r="H3038" t="str">
        <f>INDEX('Bảng Giá'!$N$2:$N$46,MATCH('References data'!G3038,'Bảng Giá'!$Q$2:$Q$46,0))</f>
        <v>Nội Tỉnh</v>
      </c>
    </row>
    <row r="3039" spans="1:8" x14ac:dyDescent="0.25">
      <c r="A3039" s="12" t="s">
        <v>3016</v>
      </c>
      <c r="B3039" t="s">
        <v>2648</v>
      </c>
      <c r="C3039" s="45" t="str">
        <f>INDEX('Bảng Giá'!$L$2:$L$64,MATCH(TRIM('References data'!B3039),'Bảng Giá'!$K$2:$K$64,0))</f>
        <v>Hồ Chí Minh</v>
      </c>
      <c r="D3039" s="43" t="s">
        <v>3011</v>
      </c>
      <c r="E3039" t="s">
        <v>2648</v>
      </c>
      <c r="F3039" t="str">
        <f>INDEX('Bảng Giá'!$L$2:$L$64,MATCH(TRIM('References data'!E3039),'Bảng Giá'!$K$2:$K$64,0))</f>
        <v>Hồ Chí Minh</v>
      </c>
      <c r="G3039" t="str">
        <f t="shared" si="47"/>
        <v>Hồ Chí Minh-Hồ Chí Minh</v>
      </c>
      <c r="H3039" t="str">
        <f>INDEX('Bảng Giá'!$N$2:$N$46,MATCH('References data'!G3039,'Bảng Giá'!$Q$2:$Q$46,0))</f>
        <v>Nội Tỉnh</v>
      </c>
    </row>
    <row r="3040" spans="1:8" x14ac:dyDescent="0.25">
      <c r="A3040" s="12" t="s">
        <v>2776</v>
      </c>
      <c r="B3040" t="s">
        <v>2648</v>
      </c>
      <c r="C3040" s="45" t="str">
        <f>INDEX('Bảng Giá'!$L$2:$L$64,MATCH(TRIM('References data'!B3040),'Bảng Giá'!$K$2:$K$64,0))</f>
        <v>Hồ Chí Minh</v>
      </c>
      <c r="D3040" s="43" t="s">
        <v>3011</v>
      </c>
      <c r="E3040" t="s">
        <v>2648</v>
      </c>
      <c r="F3040" t="str">
        <f>INDEX('Bảng Giá'!$L$2:$L$64,MATCH(TRIM('References data'!E3040),'Bảng Giá'!$K$2:$K$64,0))</f>
        <v>Hồ Chí Minh</v>
      </c>
      <c r="G3040" t="str">
        <f t="shared" si="47"/>
        <v>Hồ Chí Minh-Hồ Chí Minh</v>
      </c>
      <c r="H3040" t="str">
        <f>INDEX('Bảng Giá'!$N$2:$N$46,MATCH('References data'!G3040,'Bảng Giá'!$Q$2:$Q$46,0))</f>
        <v>Nội Tỉnh</v>
      </c>
    </row>
    <row r="3041" spans="1:8" x14ac:dyDescent="0.25">
      <c r="A3041" s="12" t="s">
        <v>2722</v>
      </c>
      <c r="B3041" t="s">
        <v>2648</v>
      </c>
      <c r="C3041" s="45" t="str">
        <f>INDEX('Bảng Giá'!$L$2:$L$64,MATCH(TRIM('References data'!B3041),'Bảng Giá'!$K$2:$K$64,0))</f>
        <v>Hồ Chí Minh</v>
      </c>
      <c r="D3041" s="43" t="s">
        <v>3011</v>
      </c>
      <c r="E3041" t="s">
        <v>2648</v>
      </c>
      <c r="F3041" t="str">
        <f>INDEX('Bảng Giá'!$L$2:$L$64,MATCH(TRIM('References data'!E3041),'Bảng Giá'!$K$2:$K$64,0))</f>
        <v>Hồ Chí Minh</v>
      </c>
      <c r="G3041" t="str">
        <f t="shared" si="47"/>
        <v>Hồ Chí Minh-Hồ Chí Minh</v>
      </c>
      <c r="H3041" t="str">
        <f>INDEX('Bảng Giá'!$N$2:$N$46,MATCH('References data'!G3041,'Bảng Giá'!$Q$2:$Q$46,0))</f>
        <v>Nội Tỉnh</v>
      </c>
    </row>
    <row r="3042" spans="1:8" x14ac:dyDescent="0.25">
      <c r="A3042" s="12" t="s">
        <v>2722</v>
      </c>
      <c r="B3042" t="s">
        <v>2648</v>
      </c>
      <c r="C3042" s="45" t="str">
        <f>INDEX('Bảng Giá'!$L$2:$L$64,MATCH(TRIM('References data'!B3042),'Bảng Giá'!$K$2:$K$64,0))</f>
        <v>Hồ Chí Minh</v>
      </c>
      <c r="D3042" s="43" t="s">
        <v>3011</v>
      </c>
      <c r="E3042" t="s">
        <v>2648</v>
      </c>
      <c r="F3042" t="str">
        <f>INDEX('Bảng Giá'!$L$2:$L$64,MATCH(TRIM('References data'!E3042),'Bảng Giá'!$K$2:$K$64,0))</f>
        <v>Hồ Chí Minh</v>
      </c>
      <c r="G3042" t="str">
        <f t="shared" si="47"/>
        <v>Hồ Chí Minh-Hồ Chí Minh</v>
      </c>
      <c r="H3042" t="str">
        <f>INDEX('Bảng Giá'!$N$2:$N$46,MATCH('References data'!G3042,'Bảng Giá'!$Q$2:$Q$46,0))</f>
        <v>Nội Tỉnh</v>
      </c>
    </row>
    <row r="3043" spans="1:8" x14ac:dyDescent="0.25">
      <c r="A3043" s="12" t="s">
        <v>2778</v>
      </c>
      <c r="B3043" t="s">
        <v>2648</v>
      </c>
      <c r="C3043" s="45" t="str">
        <f>INDEX('Bảng Giá'!$L$2:$L$64,MATCH(TRIM('References data'!B3043),'Bảng Giá'!$K$2:$K$64,0))</f>
        <v>Hồ Chí Minh</v>
      </c>
      <c r="D3043" s="43" t="s">
        <v>3011</v>
      </c>
      <c r="E3043" t="s">
        <v>2648</v>
      </c>
      <c r="F3043" t="str">
        <f>INDEX('Bảng Giá'!$L$2:$L$64,MATCH(TRIM('References data'!E3043),'Bảng Giá'!$K$2:$K$64,0))</f>
        <v>Hồ Chí Minh</v>
      </c>
      <c r="G3043" t="str">
        <f t="shared" si="47"/>
        <v>Hồ Chí Minh-Hồ Chí Minh</v>
      </c>
      <c r="H3043" t="str">
        <f>INDEX('Bảng Giá'!$N$2:$N$46,MATCH('References data'!G3043,'Bảng Giá'!$Q$2:$Q$46,0))</f>
        <v>Nội Tỉnh</v>
      </c>
    </row>
    <row r="3044" spans="1:8" x14ac:dyDescent="0.25">
      <c r="A3044" s="12" t="s">
        <v>2781</v>
      </c>
      <c r="B3044" t="s">
        <v>2648</v>
      </c>
      <c r="C3044" s="45" t="str">
        <f>INDEX('Bảng Giá'!$L$2:$L$64,MATCH(TRIM('References data'!B3044),'Bảng Giá'!$K$2:$K$64,0))</f>
        <v>Hồ Chí Minh</v>
      </c>
      <c r="D3044" s="43" t="s">
        <v>3011</v>
      </c>
      <c r="E3044" t="s">
        <v>2648</v>
      </c>
      <c r="F3044" t="str">
        <f>INDEX('Bảng Giá'!$L$2:$L$64,MATCH(TRIM('References data'!E3044),'Bảng Giá'!$K$2:$K$64,0))</f>
        <v>Hồ Chí Minh</v>
      </c>
      <c r="G3044" t="str">
        <f t="shared" si="47"/>
        <v>Hồ Chí Minh-Hồ Chí Minh</v>
      </c>
      <c r="H3044" t="str">
        <f>INDEX('Bảng Giá'!$N$2:$N$46,MATCH('References data'!G3044,'Bảng Giá'!$Q$2:$Q$46,0))</f>
        <v>Nội Tỉnh</v>
      </c>
    </row>
    <row r="3045" spans="1:8" x14ac:dyDescent="0.25">
      <c r="A3045" s="12" t="s">
        <v>2739</v>
      </c>
      <c r="B3045" t="s">
        <v>2648</v>
      </c>
      <c r="C3045" s="45" t="str">
        <f>INDEX('Bảng Giá'!$L$2:$L$64,MATCH(TRIM('References data'!B3045),'Bảng Giá'!$K$2:$K$64,0))</f>
        <v>Hồ Chí Minh</v>
      </c>
      <c r="D3045" s="43" t="s">
        <v>3011</v>
      </c>
      <c r="E3045" t="s">
        <v>2648</v>
      </c>
      <c r="F3045" t="str">
        <f>INDEX('Bảng Giá'!$L$2:$L$64,MATCH(TRIM('References data'!E3045),'Bảng Giá'!$K$2:$K$64,0))</f>
        <v>Hồ Chí Minh</v>
      </c>
      <c r="G3045" t="str">
        <f t="shared" si="47"/>
        <v>Hồ Chí Minh-Hồ Chí Minh</v>
      </c>
      <c r="H3045" t="str">
        <f>INDEX('Bảng Giá'!$N$2:$N$46,MATCH('References data'!G3045,'Bảng Giá'!$Q$2:$Q$46,0))</f>
        <v>Nội Tỉnh</v>
      </c>
    </row>
    <row r="3046" spans="1:8" x14ac:dyDescent="0.25">
      <c r="A3046" s="12" t="s">
        <v>2653</v>
      </c>
      <c r="B3046" t="s">
        <v>2648</v>
      </c>
      <c r="C3046" s="45" t="str">
        <f>INDEX('Bảng Giá'!$L$2:$L$64,MATCH(TRIM('References data'!B3046),'Bảng Giá'!$K$2:$K$64,0))</f>
        <v>Hồ Chí Minh</v>
      </c>
      <c r="D3046" s="43" t="s">
        <v>3011</v>
      </c>
      <c r="E3046" t="s">
        <v>2648</v>
      </c>
      <c r="F3046" t="str">
        <f>INDEX('Bảng Giá'!$L$2:$L$64,MATCH(TRIM('References data'!E3046),'Bảng Giá'!$K$2:$K$64,0))</f>
        <v>Hồ Chí Minh</v>
      </c>
      <c r="G3046" t="str">
        <f t="shared" si="47"/>
        <v>Hồ Chí Minh-Hồ Chí Minh</v>
      </c>
      <c r="H3046" t="str">
        <f>INDEX('Bảng Giá'!$N$2:$N$46,MATCH('References data'!G3046,'Bảng Giá'!$Q$2:$Q$46,0))</f>
        <v>Nội Tỉnh</v>
      </c>
    </row>
    <row r="3047" spans="1:8" x14ac:dyDescent="0.25">
      <c r="A3047" s="12" t="s">
        <v>3016</v>
      </c>
      <c r="B3047" t="s">
        <v>2648</v>
      </c>
      <c r="C3047" s="45" t="str">
        <f>INDEX('Bảng Giá'!$L$2:$L$64,MATCH(TRIM('References data'!B3047),'Bảng Giá'!$K$2:$K$64,0))</f>
        <v>Hồ Chí Minh</v>
      </c>
      <c r="D3047" s="43" t="s">
        <v>3011</v>
      </c>
      <c r="E3047" t="s">
        <v>2648</v>
      </c>
      <c r="F3047" t="str">
        <f>INDEX('Bảng Giá'!$L$2:$L$64,MATCH(TRIM('References data'!E3047),'Bảng Giá'!$K$2:$K$64,0))</f>
        <v>Hồ Chí Minh</v>
      </c>
      <c r="G3047" t="str">
        <f t="shared" si="47"/>
        <v>Hồ Chí Minh-Hồ Chí Minh</v>
      </c>
      <c r="H3047" t="str">
        <f>INDEX('Bảng Giá'!$N$2:$N$46,MATCH('References data'!G3047,'Bảng Giá'!$Q$2:$Q$46,0))</f>
        <v>Nội Tỉnh</v>
      </c>
    </row>
    <row r="3048" spans="1:8" x14ac:dyDescent="0.25">
      <c r="A3048" s="12" t="s">
        <v>2653</v>
      </c>
      <c r="B3048" t="s">
        <v>2648</v>
      </c>
      <c r="C3048" s="45" t="str">
        <f>INDEX('Bảng Giá'!$L$2:$L$64,MATCH(TRIM('References data'!B3048),'Bảng Giá'!$K$2:$K$64,0))</f>
        <v>Hồ Chí Minh</v>
      </c>
      <c r="D3048" s="43" t="s">
        <v>3011</v>
      </c>
      <c r="E3048" t="s">
        <v>2648</v>
      </c>
      <c r="F3048" t="str">
        <f>INDEX('Bảng Giá'!$L$2:$L$64,MATCH(TRIM('References data'!E3048),'Bảng Giá'!$K$2:$K$64,0))</f>
        <v>Hồ Chí Minh</v>
      </c>
      <c r="G3048" t="str">
        <f t="shared" si="47"/>
        <v>Hồ Chí Minh-Hồ Chí Minh</v>
      </c>
      <c r="H3048" t="str">
        <f>INDEX('Bảng Giá'!$N$2:$N$46,MATCH('References data'!G3048,'Bảng Giá'!$Q$2:$Q$46,0))</f>
        <v>Nội Tỉnh</v>
      </c>
    </row>
    <row r="3049" spans="1:8" x14ac:dyDescent="0.25">
      <c r="A3049" s="12" t="s">
        <v>2722</v>
      </c>
      <c r="B3049" t="s">
        <v>2648</v>
      </c>
      <c r="C3049" s="45" t="str">
        <f>INDEX('Bảng Giá'!$L$2:$L$64,MATCH(TRIM('References data'!B3049),'Bảng Giá'!$K$2:$K$64,0))</f>
        <v>Hồ Chí Minh</v>
      </c>
      <c r="D3049" s="43" t="s">
        <v>3011</v>
      </c>
      <c r="E3049" t="s">
        <v>2648</v>
      </c>
      <c r="F3049" t="str">
        <f>INDEX('Bảng Giá'!$L$2:$L$64,MATCH(TRIM('References data'!E3049),'Bảng Giá'!$K$2:$K$64,0))</f>
        <v>Hồ Chí Minh</v>
      </c>
      <c r="G3049" t="str">
        <f t="shared" si="47"/>
        <v>Hồ Chí Minh-Hồ Chí Minh</v>
      </c>
      <c r="H3049" t="str">
        <f>INDEX('Bảng Giá'!$N$2:$N$46,MATCH('References data'!G3049,'Bảng Giá'!$Q$2:$Q$46,0))</f>
        <v>Nội Tỉnh</v>
      </c>
    </row>
    <row r="3050" spans="1:8" x14ac:dyDescent="0.25">
      <c r="A3050" s="12" t="s">
        <v>3014</v>
      </c>
      <c r="B3050" t="s">
        <v>2648</v>
      </c>
      <c r="C3050" s="45" t="str">
        <f>INDEX('Bảng Giá'!$L$2:$L$64,MATCH(TRIM('References data'!B3050),'Bảng Giá'!$K$2:$K$64,0))</f>
        <v>Hồ Chí Minh</v>
      </c>
      <c r="D3050" s="43" t="s">
        <v>3011</v>
      </c>
      <c r="E3050" t="s">
        <v>2648</v>
      </c>
      <c r="F3050" t="str">
        <f>INDEX('Bảng Giá'!$L$2:$L$64,MATCH(TRIM('References data'!E3050),'Bảng Giá'!$K$2:$K$64,0))</f>
        <v>Hồ Chí Minh</v>
      </c>
      <c r="G3050" t="str">
        <f t="shared" si="47"/>
        <v>Hồ Chí Minh-Hồ Chí Minh</v>
      </c>
      <c r="H3050" t="str">
        <f>INDEX('Bảng Giá'!$N$2:$N$46,MATCH('References data'!G3050,'Bảng Giá'!$Q$2:$Q$46,0))</f>
        <v>Nội Tỉnh</v>
      </c>
    </row>
    <row r="3051" spans="1:8" x14ac:dyDescent="0.25">
      <c r="A3051" s="12" t="s">
        <v>2653</v>
      </c>
      <c r="B3051" t="s">
        <v>2648</v>
      </c>
      <c r="C3051" s="45" t="str">
        <f>INDEX('Bảng Giá'!$L$2:$L$64,MATCH(TRIM('References data'!B3051),'Bảng Giá'!$K$2:$K$64,0))</f>
        <v>Hồ Chí Minh</v>
      </c>
      <c r="D3051" s="43" t="s">
        <v>3011</v>
      </c>
      <c r="E3051" t="s">
        <v>2648</v>
      </c>
      <c r="F3051" t="str">
        <f>INDEX('Bảng Giá'!$L$2:$L$64,MATCH(TRIM('References data'!E3051),'Bảng Giá'!$K$2:$K$64,0))</f>
        <v>Hồ Chí Minh</v>
      </c>
      <c r="G3051" t="str">
        <f t="shared" si="47"/>
        <v>Hồ Chí Minh-Hồ Chí Minh</v>
      </c>
      <c r="H3051" t="str">
        <f>INDEX('Bảng Giá'!$N$2:$N$46,MATCH('References data'!G3051,'Bảng Giá'!$Q$2:$Q$46,0))</f>
        <v>Nội Tỉnh</v>
      </c>
    </row>
    <row r="3052" spans="1:8" x14ac:dyDescent="0.25">
      <c r="A3052" s="12" t="s">
        <v>2659</v>
      </c>
      <c r="B3052" t="s">
        <v>2648</v>
      </c>
      <c r="C3052" s="45" t="str">
        <f>INDEX('Bảng Giá'!$L$2:$L$64,MATCH(TRIM('References data'!B3052),'Bảng Giá'!$K$2:$K$64,0))</f>
        <v>Hồ Chí Minh</v>
      </c>
      <c r="D3052" s="43" t="s">
        <v>3011</v>
      </c>
      <c r="E3052" t="s">
        <v>2648</v>
      </c>
      <c r="F3052" t="str">
        <f>INDEX('Bảng Giá'!$L$2:$L$64,MATCH(TRIM('References data'!E3052),'Bảng Giá'!$K$2:$K$64,0))</f>
        <v>Hồ Chí Minh</v>
      </c>
      <c r="G3052" t="str">
        <f t="shared" si="47"/>
        <v>Hồ Chí Minh-Hồ Chí Minh</v>
      </c>
      <c r="H3052" t="str">
        <f>INDEX('Bảng Giá'!$N$2:$N$46,MATCH('References data'!G3052,'Bảng Giá'!$Q$2:$Q$46,0))</f>
        <v>Nội Tỉnh</v>
      </c>
    </row>
    <row r="3053" spans="1:8" x14ac:dyDescent="0.25">
      <c r="A3053" s="12" t="s">
        <v>3014</v>
      </c>
      <c r="B3053" t="s">
        <v>2648</v>
      </c>
      <c r="C3053" s="45" t="str">
        <f>INDEX('Bảng Giá'!$L$2:$L$64,MATCH(TRIM('References data'!B3053),'Bảng Giá'!$K$2:$K$64,0))</f>
        <v>Hồ Chí Minh</v>
      </c>
      <c r="D3053" s="43" t="s">
        <v>3011</v>
      </c>
      <c r="E3053" t="s">
        <v>2648</v>
      </c>
      <c r="F3053" t="str">
        <f>INDEX('Bảng Giá'!$L$2:$L$64,MATCH(TRIM('References data'!E3053),'Bảng Giá'!$K$2:$K$64,0))</f>
        <v>Hồ Chí Minh</v>
      </c>
      <c r="G3053" t="str">
        <f t="shared" si="47"/>
        <v>Hồ Chí Minh-Hồ Chí Minh</v>
      </c>
      <c r="H3053" t="str">
        <f>INDEX('Bảng Giá'!$N$2:$N$46,MATCH('References data'!G3053,'Bảng Giá'!$Q$2:$Q$46,0))</f>
        <v>Nội Tỉnh</v>
      </c>
    </row>
    <row r="3054" spans="1:8" x14ac:dyDescent="0.25">
      <c r="A3054" s="12" t="s">
        <v>2722</v>
      </c>
      <c r="B3054" t="s">
        <v>2648</v>
      </c>
      <c r="C3054" s="45" t="str">
        <f>INDEX('Bảng Giá'!$L$2:$L$64,MATCH(TRIM('References data'!B3054),'Bảng Giá'!$K$2:$K$64,0))</f>
        <v>Hồ Chí Minh</v>
      </c>
      <c r="D3054" s="43" t="s">
        <v>3011</v>
      </c>
      <c r="E3054" t="s">
        <v>2648</v>
      </c>
      <c r="F3054" t="str">
        <f>INDEX('Bảng Giá'!$L$2:$L$64,MATCH(TRIM('References data'!E3054),'Bảng Giá'!$K$2:$K$64,0))</f>
        <v>Hồ Chí Minh</v>
      </c>
      <c r="G3054" t="str">
        <f t="shared" si="47"/>
        <v>Hồ Chí Minh-Hồ Chí Minh</v>
      </c>
      <c r="H3054" t="str">
        <f>INDEX('Bảng Giá'!$N$2:$N$46,MATCH('References data'!G3054,'Bảng Giá'!$Q$2:$Q$46,0))</f>
        <v>Nội Tỉnh</v>
      </c>
    </row>
    <row r="3055" spans="1:8" x14ac:dyDescent="0.25">
      <c r="A3055" s="12" t="s">
        <v>2659</v>
      </c>
      <c r="B3055" t="s">
        <v>2648</v>
      </c>
      <c r="C3055" s="45" t="str">
        <f>INDEX('Bảng Giá'!$L$2:$L$64,MATCH(TRIM('References data'!B3055),'Bảng Giá'!$K$2:$K$64,0))</f>
        <v>Hồ Chí Minh</v>
      </c>
      <c r="D3055" s="43" t="s">
        <v>3011</v>
      </c>
      <c r="E3055" t="s">
        <v>2648</v>
      </c>
      <c r="F3055" t="str">
        <f>INDEX('Bảng Giá'!$L$2:$L$64,MATCH(TRIM('References data'!E3055),'Bảng Giá'!$K$2:$K$64,0))</f>
        <v>Hồ Chí Minh</v>
      </c>
      <c r="G3055" t="str">
        <f t="shared" si="47"/>
        <v>Hồ Chí Minh-Hồ Chí Minh</v>
      </c>
      <c r="H3055" t="str">
        <f>INDEX('Bảng Giá'!$N$2:$N$46,MATCH('References data'!G3055,'Bảng Giá'!$Q$2:$Q$46,0))</f>
        <v>Nội Tỉnh</v>
      </c>
    </row>
    <row r="3056" spans="1:8" x14ac:dyDescent="0.25">
      <c r="A3056" s="12" t="s">
        <v>2733</v>
      </c>
      <c r="B3056" t="s">
        <v>2648</v>
      </c>
      <c r="C3056" s="45" t="str">
        <f>INDEX('Bảng Giá'!$L$2:$L$64,MATCH(TRIM('References data'!B3056),'Bảng Giá'!$K$2:$K$64,0))</f>
        <v>Hồ Chí Minh</v>
      </c>
      <c r="D3056" s="43" t="s">
        <v>3011</v>
      </c>
      <c r="E3056" t="s">
        <v>2648</v>
      </c>
      <c r="F3056" t="str">
        <f>INDEX('Bảng Giá'!$L$2:$L$64,MATCH(TRIM('References data'!E3056),'Bảng Giá'!$K$2:$K$64,0))</f>
        <v>Hồ Chí Minh</v>
      </c>
      <c r="G3056" t="str">
        <f t="shared" si="47"/>
        <v>Hồ Chí Minh-Hồ Chí Minh</v>
      </c>
      <c r="H3056" t="str">
        <f>INDEX('Bảng Giá'!$N$2:$N$46,MATCH('References data'!G3056,'Bảng Giá'!$Q$2:$Q$46,0))</f>
        <v>Nội Tỉnh</v>
      </c>
    </row>
    <row r="3057" spans="1:8" x14ac:dyDescent="0.25">
      <c r="A3057" s="12" t="s">
        <v>2993</v>
      </c>
      <c r="B3057" t="s">
        <v>2639</v>
      </c>
      <c r="C3057" s="45" t="str">
        <f>INDEX('Bảng Giá'!$L$2:$L$64,MATCH(TRIM('References data'!B3057),'Bảng Giá'!$K$2:$K$64,0))</f>
        <v>Hà Nội</v>
      </c>
      <c r="D3057" s="43" t="s">
        <v>3008</v>
      </c>
      <c r="E3057" t="s">
        <v>2639</v>
      </c>
      <c r="F3057" t="str">
        <f>INDEX('Bảng Giá'!$L$2:$L$64,MATCH(TRIM('References data'!E3057),'Bảng Giá'!$K$2:$K$64,0))</f>
        <v>Hà Nội</v>
      </c>
      <c r="G3057" t="str">
        <f t="shared" si="47"/>
        <v>Hà Nội-Hà Nội</v>
      </c>
      <c r="H3057" t="str">
        <f>INDEX('Bảng Giá'!$N$2:$N$46,MATCH('References data'!G3057,'Bảng Giá'!$Q$2:$Q$46,0))</f>
        <v>Nội Tỉnh</v>
      </c>
    </row>
    <row r="3058" spans="1:8" x14ac:dyDescent="0.25">
      <c r="A3058" s="12" t="s">
        <v>2654</v>
      </c>
      <c r="B3058" t="s">
        <v>2639</v>
      </c>
      <c r="C3058" s="45" t="str">
        <f>INDEX('Bảng Giá'!$L$2:$L$64,MATCH(TRIM('References data'!B3058),'Bảng Giá'!$K$2:$K$64,0))</f>
        <v>Hà Nội</v>
      </c>
      <c r="D3058" s="43" t="s">
        <v>3008</v>
      </c>
      <c r="E3058" t="s">
        <v>2639</v>
      </c>
      <c r="F3058" t="str">
        <f>INDEX('Bảng Giá'!$L$2:$L$64,MATCH(TRIM('References data'!E3058),'Bảng Giá'!$K$2:$K$64,0))</f>
        <v>Hà Nội</v>
      </c>
      <c r="G3058" t="str">
        <f t="shared" si="47"/>
        <v>Hà Nội-Hà Nội</v>
      </c>
      <c r="H3058" t="str">
        <f>INDEX('Bảng Giá'!$N$2:$N$46,MATCH('References data'!G3058,'Bảng Giá'!$Q$2:$Q$46,0))</f>
        <v>Nội Tỉnh</v>
      </c>
    </row>
    <row r="3059" spans="1:8" x14ac:dyDescent="0.25">
      <c r="A3059" s="12" t="s">
        <v>2654</v>
      </c>
      <c r="B3059" t="s">
        <v>2639</v>
      </c>
      <c r="C3059" s="45" t="str">
        <f>INDEX('Bảng Giá'!$L$2:$L$64,MATCH(TRIM('References data'!B3059),'Bảng Giá'!$K$2:$K$64,0))</f>
        <v>Hà Nội</v>
      </c>
      <c r="D3059" s="43" t="s">
        <v>3008</v>
      </c>
      <c r="E3059" t="s">
        <v>2639</v>
      </c>
      <c r="F3059" t="str">
        <f>INDEX('Bảng Giá'!$L$2:$L$64,MATCH(TRIM('References data'!E3059),'Bảng Giá'!$K$2:$K$64,0))</f>
        <v>Hà Nội</v>
      </c>
      <c r="G3059" t="str">
        <f t="shared" si="47"/>
        <v>Hà Nội-Hà Nội</v>
      </c>
      <c r="H3059" t="str">
        <f>INDEX('Bảng Giá'!$N$2:$N$46,MATCH('References data'!G3059,'Bảng Giá'!$Q$2:$Q$46,0))</f>
        <v>Nội Tỉnh</v>
      </c>
    </row>
    <row r="3060" spans="1:8" x14ac:dyDescent="0.25">
      <c r="A3060" s="12" t="s">
        <v>2654</v>
      </c>
      <c r="B3060" t="s">
        <v>2639</v>
      </c>
      <c r="C3060" s="45" t="str">
        <f>INDEX('Bảng Giá'!$L$2:$L$64,MATCH(TRIM('References data'!B3060),'Bảng Giá'!$K$2:$K$64,0))</f>
        <v>Hà Nội</v>
      </c>
      <c r="D3060" s="43" t="s">
        <v>3008</v>
      </c>
      <c r="E3060" t="s">
        <v>2639</v>
      </c>
      <c r="F3060" t="str">
        <f>INDEX('Bảng Giá'!$L$2:$L$64,MATCH(TRIM('References data'!E3060),'Bảng Giá'!$K$2:$K$64,0))</f>
        <v>Hà Nội</v>
      </c>
      <c r="G3060" t="str">
        <f t="shared" si="47"/>
        <v>Hà Nội-Hà Nội</v>
      </c>
      <c r="H3060" t="str">
        <f>INDEX('Bảng Giá'!$N$2:$N$46,MATCH('References data'!G3060,'Bảng Giá'!$Q$2:$Q$46,0))</f>
        <v>Nội Tỉnh</v>
      </c>
    </row>
    <row r="3061" spans="1:8" x14ac:dyDescent="0.25">
      <c r="A3061" s="12" t="s">
        <v>3003</v>
      </c>
      <c r="B3061" t="s">
        <v>2639</v>
      </c>
      <c r="C3061" s="45" t="str">
        <f>INDEX('Bảng Giá'!$L$2:$L$64,MATCH(TRIM('References data'!B3061),'Bảng Giá'!$K$2:$K$64,0))</f>
        <v>Hà Nội</v>
      </c>
      <c r="D3061" s="43" t="s">
        <v>3008</v>
      </c>
      <c r="E3061" t="s">
        <v>2639</v>
      </c>
      <c r="F3061" t="str">
        <f>INDEX('Bảng Giá'!$L$2:$L$64,MATCH(TRIM('References data'!E3061),'Bảng Giá'!$K$2:$K$64,0))</f>
        <v>Hà Nội</v>
      </c>
      <c r="G3061" t="str">
        <f t="shared" si="47"/>
        <v>Hà Nội-Hà Nội</v>
      </c>
      <c r="H3061" t="str">
        <f>INDEX('Bảng Giá'!$N$2:$N$46,MATCH('References data'!G3061,'Bảng Giá'!$Q$2:$Q$46,0))</f>
        <v>Nội Tỉnh</v>
      </c>
    </row>
    <row r="3062" spans="1:8" x14ac:dyDescent="0.25">
      <c r="A3062" s="12" t="s">
        <v>2754</v>
      </c>
      <c r="B3062" t="s">
        <v>2639</v>
      </c>
      <c r="C3062" s="45" t="str">
        <f>INDEX('Bảng Giá'!$L$2:$L$64,MATCH(TRIM('References data'!B3062),'Bảng Giá'!$K$2:$K$64,0))</f>
        <v>Hà Nội</v>
      </c>
      <c r="D3062" s="43" t="s">
        <v>3008</v>
      </c>
      <c r="E3062" t="s">
        <v>2639</v>
      </c>
      <c r="F3062" t="str">
        <f>INDEX('Bảng Giá'!$L$2:$L$64,MATCH(TRIM('References data'!E3062),'Bảng Giá'!$K$2:$K$64,0))</f>
        <v>Hà Nội</v>
      </c>
      <c r="G3062" t="str">
        <f t="shared" si="47"/>
        <v>Hà Nội-Hà Nội</v>
      </c>
      <c r="H3062" t="str">
        <f>INDEX('Bảng Giá'!$N$2:$N$46,MATCH('References data'!G3062,'Bảng Giá'!$Q$2:$Q$46,0))</f>
        <v>Nội Tỉnh</v>
      </c>
    </row>
    <row r="3063" spans="1:8" x14ac:dyDescent="0.25">
      <c r="A3063" s="12" t="s">
        <v>2638</v>
      </c>
      <c r="B3063" t="s">
        <v>2639</v>
      </c>
      <c r="C3063" s="45" t="str">
        <f>INDEX('Bảng Giá'!$L$2:$L$64,MATCH(TRIM('References data'!B3063),'Bảng Giá'!$K$2:$K$64,0))</f>
        <v>Hà Nội</v>
      </c>
      <c r="D3063" s="43" t="s">
        <v>3008</v>
      </c>
      <c r="E3063" t="s">
        <v>2639</v>
      </c>
      <c r="F3063" t="str">
        <f>INDEX('Bảng Giá'!$L$2:$L$64,MATCH(TRIM('References data'!E3063),'Bảng Giá'!$K$2:$K$64,0))</f>
        <v>Hà Nội</v>
      </c>
      <c r="G3063" t="str">
        <f t="shared" si="47"/>
        <v>Hà Nội-Hà Nội</v>
      </c>
      <c r="H3063" t="str">
        <f>INDEX('Bảng Giá'!$N$2:$N$46,MATCH('References data'!G3063,'Bảng Giá'!$Q$2:$Q$46,0))</f>
        <v>Nội Tỉnh</v>
      </c>
    </row>
    <row r="3064" spans="1:8" x14ac:dyDescent="0.25">
      <c r="A3064" s="12" t="s">
        <v>2754</v>
      </c>
      <c r="B3064" t="s">
        <v>2639</v>
      </c>
      <c r="C3064" s="45" t="str">
        <f>INDEX('Bảng Giá'!$L$2:$L$64,MATCH(TRIM('References data'!B3064),'Bảng Giá'!$K$2:$K$64,0))</f>
        <v>Hà Nội</v>
      </c>
      <c r="D3064" s="43" t="s">
        <v>3008</v>
      </c>
      <c r="E3064" t="s">
        <v>2639</v>
      </c>
      <c r="F3064" t="str">
        <f>INDEX('Bảng Giá'!$L$2:$L$64,MATCH(TRIM('References data'!E3064),'Bảng Giá'!$K$2:$K$64,0))</f>
        <v>Hà Nội</v>
      </c>
      <c r="G3064" t="str">
        <f t="shared" si="47"/>
        <v>Hà Nội-Hà Nội</v>
      </c>
      <c r="H3064" t="str">
        <f>INDEX('Bảng Giá'!$N$2:$N$46,MATCH('References data'!G3064,'Bảng Giá'!$Q$2:$Q$46,0))</f>
        <v>Nội Tỉnh</v>
      </c>
    </row>
    <row r="3065" spans="1:8" x14ac:dyDescent="0.25">
      <c r="A3065" s="12" t="s">
        <v>2654</v>
      </c>
      <c r="B3065" t="s">
        <v>2639</v>
      </c>
      <c r="C3065" s="45" t="str">
        <f>INDEX('Bảng Giá'!$L$2:$L$64,MATCH(TRIM('References data'!B3065),'Bảng Giá'!$K$2:$K$64,0))</f>
        <v>Hà Nội</v>
      </c>
      <c r="D3065" s="43" t="s">
        <v>3008</v>
      </c>
      <c r="E3065" t="s">
        <v>2639</v>
      </c>
      <c r="F3065" t="str">
        <f>INDEX('Bảng Giá'!$L$2:$L$64,MATCH(TRIM('References data'!E3065),'Bảng Giá'!$K$2:$K$64,0))</f>
        <v>Hà Nội</v>
      </c>
      <c r="G3065" t="str">
        <f t="shared" si="47"/>
        <v>Hà Nội-Hà Nội</v>
      </c>
      <c r="H3065" t="str">
        <f>INDEX('Bảng Giá'!$N$2:$N$46,MATCH('References data'!G3065,'Bảng Giá'!$Q$2:$Q$46,0))</f>
        <v>Nội Tỉnh</v>
      </c>
    </row>
    <row r="3066" spans="1:8" x14ac:dyDescent="0.25">
      <c r="A3066" s="12" t="s">
        <v>3000</v>
      </c>
      <c r="B3066" t="s">
        <v>2639</v>
      </c>
      <c r="C3066" s="45" t="str">
        <f>INDEX('Bảng Giá'!$L$2:$L$64,MATCH(TRIM('References data'!B3066),'Bảng Giá'!$K$2:$K$64,0))</f>
        <v>Hà Nội</v>
      </c>
      <c r="D3066" s="43" t="s">
        <v>3008</v>
      </c>
      <c r="E3066" t="s">
        <v>2639</v>
      </c>
      <c r="F3066" t="str">
        <f>INDEX('Bảng Giá'!$L$2:$L$64,MATCH(TRIM('References data'!E3066),'Bảng Giá'!$K$2:$K$64,0))</f>
        <v>Hà Nội</v>
      </c>
      <c r="G3066" t="str">
        <f t="shared" si="47"/>
        <v>Hà Nội-Hà Nội</v>
      </c>
      <c r="H3066" t="str">
        <f>INDEX('Bảng Giá'!$N$2:$N$46,MATCH('References data'!G3066,'Bảng Giá'!$Q$2:$Q$46,0))</f>
        <v>Nội Tỉnh</v>
      </c>
    </row>
    <row r="3067" spans="1:8" x14ac:dyDescent="0.25">
      <c r="A3067" s="12" t="s">
        <v>2638</v>
      </c>
      <c r="B3067" t="s">
        <v>2639</v>
      </c>
      <c r="C3067" s="45" t="str">
        <f>INDEX('Bảng Giá'!$L$2:$L$64,MATCH(TRIM('References data'!B3067),'Bảng Giá'!$K$2:$K$64,0))</f>
        <v>Hà Nội</v>
      </c>
      <c r="D3067" s="43" t="s">
        <v>3008</v>
      </c>
      <c r="E3067" t="s">
        <v>2639</v>
      </c>
      <c r="F3067" t="str">
        <f>INDEX('Bảng Giá'!$L$2:$L$64,MATCH(TRIM('References data'!E3067),'Bảng Giá'!$K$2:$K$64,0))</f>
        <v>Hà Nội</v>
      </c>
      <c r="G3067" t="str">
        <f t="shared" si="47"/>
        <v>Hà Nội-Hà Nội</v>
      </c>
      <c r="H3067" t="str">
        <f>INDEX('Bảng Giá'!$N$2:$N$46,MATCH('References data'!G3067,'Bảng Giá'!$Q$2:$Q$46,0))</f>
        <v>Nội Tỉnh</v>
      </c>
    </row>
    <row r="3068" spans="1:8" x14ac:dyDescent="0.25">
      <c r="A3068" s="12" t="s">
        <v>2654</v>
      </c>
      <c r="B3068" t="s">
        <v>2639</v>
      </c>
      <c r="C3068" s="45" t="str">
        <f>INDEX('Bảng Giá'!$L$2:$L$64,MATCH(TRIM('References data'!B3068),'Bảng Giá'!$K$2:$K$64,0))</f>
        <v>Hà Nội</v>
      </c>
      <c r="D3068" s="43" t="s">
        <v>3008</v>
      </c>
      <c r="E3068" t="s">
        <v>2639</v>
      </c>
      <c r="F3068" t="str">
        <f>INDEX('Bảng Giá'!$L$2:$L$64,MATCH(TRIM('References data'!E3068),'Bảng Giá'!$K$2:$K$64,0))</f>
        <v>Hà Nội</v>
      </c>
      <c r="G3068" t="str">
        <f t="shared" si="47"/>
        <v>Hà Nội-Hà Nội</v>
      </c>
      <c r="H3068" t="str">
        <f>INDEX('Bảng Giá'!$N$2:$N$46,MATCH('References data'!G3068,'Bảng Giá'!$Q$2:$Q$46,0))</f>
        <v>Nội Tỉnh</v>
      </c>
    </row>
    <row r="3069" spans="1:8" x14ac:dyDescent="0.25">
      <c r="A3069" s="12" t="s">
        <v>2994</v>
      </c>
      <c r="B3069" t="s">
        <v>2639</v>
      </c>
      <c r="C3069" s="45" t="str">
        <f>INDEX('Bảng Giá'!$L$2:$L$64,MATCH(TRIM('References data'!B3069),'Bảng Giá'!$K$2:$K$64,0))</f>
        <v>Hà Nội</v>
      </c>
      <c r="D3069" s="43" t="s">
        <v>3008</v>
      </c>
      <c r="E3069" t="s">
        <v>2639</v>
      </c>
      <c r="F3069" t="str">
        <f>INDEX('Bảng Giá'!$L$2:$L$64,MATCH(TRIM('References data'!E3069),'Bảng Giá'!$K$2:$K$64,0))</f>
        <v>Hà Nội</v>
      </c>
      <c r="G3069" t="str">
        <f t="shared" si="47"/>
        <v>Hà Nội-Hà Nội</v>
      </c>
      <c r="H3069" t="str">
        <f>INDEX('Bảng Giá'!$N$2:$N$46,MATCH('References data'!G3069,'Bảng Giá'!$Q$2:$Q$46,0))</f>
        <v>Nội Tỉnh</v>
      </c>
    </row>
    <row r="3070" spans="1:8" x14ac:dyDescent="0.25">
      <c r="A3070" s="12" t="s">
        <v>2645</v>
      </c>
      <c r="B3070" t="s">
        <v>2639</v>
      </c>
      <c r="C3070" s="45" t="str">
        <f>INDEX('Bảng Giá'!$L$2:$L$64,MATCH(TRIM('References data'!B3070),'Bảng Giá'!$K$2:$K$64,0))</f>
        <v>Hà Nội</v>
      </c>
      <c r="D3070" s="43" t="s">
        <v>3008</v>
      </c>
      <c r="E3070" t="s">
        <v>2639</v>
      </c>
      <c r="F3070" t="str">
        <f>INDEX('Bảng Giá'!$L$2:$L$64,MATCH(TRIM('References data'!E3070),'Bảng Giá'!$K$2:$K$64,0))</f>
        <v>Hà Nội</v>
      </c>
      <c r="G3070" t="str">
        <f t="shared" si="47"/>
        <v>Hà Nội-Hà Nội</v>
      </c>
      <c r="H3070" t="str">
        <f>INDEX('Bảng Giá'!$N$2:$N$46,MATCH('References data'!G3070,'Bảng Giá'!$Q$2:$Q$46,0))</f>
        <v>Nội Tỉnh</v>
      </c>
    </row>
    <row r="3071" spans="1:8" x14ac:dyDescent="0.25">
      <c r="A3071" s="12" t="s">
        <v>2993</v>
      </c>
      <c r="B3071" t="s">
        <v>2639</v>
      </c>
      <c r="C3071" s="45" t="str">
        <f>INDEX('Bảng Giá'!$L$2:$L$64,MATCH(TRIM('References data'!B3071),'Bảng Giá'!$K$2:$K$64,0))</f>
        <v>Hà Nội</v>
      </c>
      <c r="D3071" s="43" t="s">
        <v>3008</v>
      </c>
      <c r="E3071" t="s">
        <v>2639</v>
      </c>
      <c r="F3071" t="str">
        <f>INDEX('Bảng Giá'!$L$2:$L$64,MATCH(TRIM('References data'!E3071),'Bảng Giá'!$K$2:$K$64,0))</f>
        <v>Hà Nội</v>
      </c>
      <c r="G3071" t="str">
        <f t="shared" si="47"/>
        <v>Hà Nội-Hà Nội</v>
      </c>
      <c r="H3071" t="str">
        <f>INDEX('Bảng Giá'!$N$2:$N$46,MATCH('References data'!G3071,'Bảng Giá'!$Q$2:$Q$46,0))</f>
        <v>Nội Tỉnh</v>
      </c>
    </row>
    <row r="3072" spans="1:8" x14ac:dyDescent="0.25">
      <c r="A3072" s="12" t="s">
        <v>2761</v>
      </c>
      <c r="B3072" t="s">
        <v>2639</v>
      </c>
      <c r="C3072" s="45" t="str">
        <f>INDEX('Bảng Giá'!$L$2:$L$64,MATCH(TRIM('References data'!B3072),'Bảng Giá'!$K$2:$K$64,0))</f>
        <v>Hà Nội</v>
      </c>
      <c r="D3072" s="43" t="s">
        <v>3008</v>
      </c>
      <c r="E3072" t="s">
        <v>2639</v>
      </c>
      <c r="F3072" t="str">
        <f>INDEX('Bảng Giá'!$L$2:$L$64,MATCH(TRIM('References data'!E3072),'Bảng Giá'!$K$2:$K$64,0))</f>
        <v>Hà Nội</v>
      </c>
      <c r="G3072" t="str">
        <f t="shared" si="47"/>
        <v>Hà Nội-Hà Nội</v>
      </c>
      <c r="H3072" t="str">
        <f>INDEX('Bảng Giá'!$N$2:$N$46,MATCH('References data'!G3072,'Bảng Giá'!$Q$2:$Q$46,0))</f>
        <v>Nội Tỉnh</v>
      </c>
    </row>
    <row r="3073" spans="1:8" x14ac:dyDescent="0.25">
      <c r="A3073" s="12" t="s">
        <v>3008</v>
      </c>
      <c r="B3073" t="s">
        <v>2639</v>
      </c>
      <c r="C3073" s="45" t="str">
        <f>INDEX('Bảng Giá'!$L$2:$L$64,MATCH(TRIM('References data'!B3073),'Bảng Giá'!$K$2:$K$64,0))</f>
        <v>Hà Nội</v>
      </c>
      <c r="D3073" s="43" t="s">
        <v>2754</v>
      </c>
      <c r="E3073" t="s">
        <v>2639</v>
      </c>
      <c r="F3073" t="str">
        <f>INDEX('Bảng Giá'!$L$2:$L$64,MATCH(TRIM('References data'!E3073),'Bảng Giá'!$K$2:$K$64,0))</f>
        <v>Hà Nội</v>
      </c>
      <c r="G3073" t="str">
        <f t="shared" si="47"/>
        <v>Hà Nội-Hà Nội</v>
      </c>
      <c r="H3073" t="str">
        <f>INDEX('Bảng Giá'!$N$2:$N$46,MATCH('References data'!G3073,'Bảng Giá'!$Q$2:$Q$46,0))</f>
        <v>Nội Tỉnh</v>
      </c>
    </row>
    <row r="3074" spans="1:8" x14ac:dyDescent="0.25">
      <c r="A3074" s="12" t="s">
        <v>3011</v>
      </c>
      <c r="B3074" t="s">
        <v>2648</v>
      </c>
      <c r="C3074" s="45" t="str">
        <f>INDEX('Bảng Giá'!$L$2:$L$64,MATCH(TRIM('References data'!B3074),'Bảng Giá'!$K$2:$K$64,0))</f>
        <v>Hồ Chí Minh</v>
      </c>
      <c r="D3074" s="43" t="s">
        <v>2641</v>
      </c>
      <c r="E3074" t="s">
        <v>2642</v>
      </c>
      <c r="F3074" t="str">
        <f>INDEX('Bảng Giá'!$L$2:$L$64,MATCH(TRIM('References data'!E3074),'Bảng Giá'!$K$2:$K$64,0))</f>
        <v>Vùng 1</v>
      </c>
      <c r="G3074" t="str">
        <f t="shared" si="47"/>
        <v>Hồ Chí Minh-Vùng 1</v>
      </c>
      <c r="H3074" t="str">
        <f>INDEX('Bảng Giá'!$N$2:$N$46,MATCH('References data'!G3074,'Bảng Giá'!$Q$2:$Q$46,0))</f>
        <v>Nội Vùng</v>
      </c>
    </row>
    <row r="3075" spans="1:8" x14ac:dyDescent="0.25">
      <c r="A3075" s="12" t="s">
        <v>3011</v>
      </c>
      <c r="B3075" t="s">
        <v>2648</v>
      </c>
      <c r="C3075" s="45" t="str">
        <f>INDEX('Bảng Giá'!$L$2:$L$64,MATCH(TRIM('References data'!B3075),'Bảng Giá'!$K$2:$K$64,0))</f>
        <v>Hồ Chí Minh</v>
      </c>
      <c r="D3075" s="43" t="s">
        <v>2741</v>
      </c>
      <c r="E3075" t="s">
        <v>2669</v>
      </c>
      <c r="F3075" t="str">
        <f>INDEX('Bảng Giá'!$L$2:$L$64,MATCH(TRIM('References data'!E3075),'Bảng Giá'!$K$2:$K$64,0))</f>
        <v>Vùng 2</v>
      </c>
      <c r="G3075" t="str">
        <f t="shared" si="47"/>
        <v>Hồ Chí Minh-Vùng 2</v>
      </c>
      <c r="H3075" t="str">
        <f>INDEX('Bảng Giá'!$N$2:$N$46,MATCH('References data'!G3075,'Bảng Giá'!$Q$2:$Q$46,0))</f>
        <v>Liên Vùng</v>
      </c>
    </row>
    <row r="3076" spans="1:8" x14ac:dyDescent="0.25">
      <c r="A3076" s="12" t="s">
        <v>3011</v>
      </c>
      <c r="B3076" t="s">
        <v>2648</v>
      </c>
      <c r="C3076" s="45" t="str">
        <f>INDEX('Bảng Giá'!$L$2:$L$64,MATCH(TRIM('References data'!B3076),'Bảng Giá'!$K$2:$K$64,0))</f>
        <v>Hồ Chí Minh</v>
      </c>
      <c r="D3076" s="43" t="s">
        <v>2954</v>
      </c>
      <c r="E3076" t="s">
        <v>2729</v>
      </c>
      <c r="F3076" t="str">
        <f>INDEX('Bảng Giá'!$L$2:$L$64,MATCH(TRIM('References data'!E3076),'Bảng Giá'!$K$2:$K$64,0))</f>
        <v>Vùng 1</v>
      </c>
      <c r="G3076" t="str">
        <f t="shared" ref="G3076:G3139" si="48">C3076&amp;"-"&amp;F3076</f>
        <v>Hồ Chí Minh-Vùng 1</v>
      </c>
      <c r="H3076" t="str">
        <f>INDEX('Bảng Giá'!$N$2:$N$46,MATCH('References data'!G3076,'Bảng Giá'!$Q$2:$Q$46,0))</f>
        <v>Nội Vùng</v>
      </c>
    </row>
    <row r="3077" spans="1:8" x14ac:dyDescent="0.25">
      <c r="A3077" s="12" t="s">
        <v>3011</v>
      </c>
      <c r="B3077" t="s">
        <v>2648</v>
      </c>
      <c r="C3077" s="45" t="str">
        <f>INDEX('Bảng Giá'!$L$2:$L$64,MATCH(TRIM('References data'!B3077),'Bảng Giá'!$K$2:$K$64,0))</f>
        <v>Hồ Chí Minh</v>
      </c>
      <c r="D3077" s="43" t="s">
        <v>2946</v>
      </c>
      <c r="E3077" t="s">
        <v>2667</v>
      </c>
      <c r="F3077" t="str">
        <f>INDEX('Bảng Giá'!$L$2:$L$64,MATCH(TRIM('References data'!E3077),'Bảng Giá'!$K$2:$K$64,0))</f>
        <v>Vùng 1</v>
      </c>
      <c r="G3077" t="str">
        <f t="shared" si="48"/>
        <v>Hồ Chí Minh-Vùng 1</v>
      </c>
      <c r="H3077" t="str">
        <f>INDEX('Bảng Giá'!$N$2:$N$46,MATCH('References data'!G3077,'Bảng Giá'!$Q$2:$Q$46,0))</f>
        <v>Nội Vùng</v>
      </c>
    </row>
    <row r="3078" spans="1:8" x14ac:dyDescent="0.25">
      <c r="A3078" s="12" t="s">
        <v>3011</v>
      </c>
      <c r="B3078" t="s">
        <v>2648</v>
      </c>
      <c r="C3078" s="45" t="str">
        <f>INDEX('Bảng Giá'!$L$2:$L$64,MATCH(TRIM('References data'!B3078),'Bảng Giá'!$K$2:$K$64,0))</f>
        <v>Hồ Chí Minh</v>
      </c>
      <c r="D3078" s="43" t="s">
        <v>2674</v>
      </c>
      <c r="E3078" t="s">
        <v>2675</v>
      </c>
      <c r="F3078" t="str">
        <f>INDEX('Bảng Giá'!$L$2:$L$64,MATCH(TRIM('References data'!E3078),'Bảng Giá'!$K$2:$K$64,0))</f>
        <v>Vùng 1</v>
      </c>
      <c r="G3078" t="str">
        <f t="shared" si="48"/>
        <v>Hồ Chí Minh-Vùng 1</v>
      </c>
      <c r="H3078" t="str">
        <f>INDEX('Bảng Giá'!$N$2:$N$46,MATCH('References data'!G3078,'Bảng Giá'!$Q$2:$Q$46,0))</f>
        <v>Nội Vùng</v>
      </c>
    </row>
    <row r="3079" spans="1:8" x14ac:dyDescent="0.25">
      <c r="A3079" s="12" t="s">
        <v>3011</v>
      </c>
      <c r="B3079" t="s">
        <v>2648</v>
      </c>
      <c r="C3079" s="45" t="str">
        <f>INDEX('Bảng Giá'!$L$2:$L$64,MATCH(TRIM('References data'!B3079),'Bảng Giá'!$K$2:$K$64,0))</f>
        <v>Hồ Chí Minh</v>
      </c>
      <c r="D3079" s="43" t="s">
        <v>2946</v>
      </c>
      <c r="E3079" t="s">
        <v>2667</v>
      </c>
      <c r="F3079" t="str">
        <f>INDEX('Bảng Giá'!$L$2:$L$64,MATCH(TRIM('References data'!E3079),'Bảng Giá'!$K$2:$K$64,0))</f>
        <v>Vùng 1</v>
      </c>
      <c r="G3079" t="str">
        <f t="shared" si="48"/>
        <v>Hồ Chí Minh-Vùng 1</v>
      </c>
      <c r="H3079" t="str">
        <f>INDEX('Bảng Giá'!$N$2:$N$46,MATCH('References data'!G3079,'Bảng Giá'!$Q$2:$Q$46,0))</f>
        <v>Nội Vùng</v>
      </c>
    </row>
    <row r="3080" spans="1:8" x14ac:dyDescent="0.25">
      <c r="A3080" s="12" t="s">
        <v>3008</v>
      </c>
      <c r="B3080" t="s">
        <v>2639</v>
      </c>
      <c r="C3080" s="45" t="str">
        <f>INDEX('Bảng Giá'!$L$2:$L$64,MATCH(TRIM('References data'!B3080),'Bảng Giá'!$K$2:$K$64,0))</f>
        <v>Hà Nội</v>
      </c>
      <c r="D3080" s="43" t="s">
        <v>2838</v>
      </c>
      <c r="E3080" t="s">
        <v>2764</v>
      </c>
      <c r="F3080" t="str">
        <f>INDEX('Bảng Giá'!$L$2:$L$64,MATCH(TRIM('References data'!E3080),'Bảng Giá'!$K$2:$K$64,0))</f>
        <v>Vùng 3</v>
      </c>
      <c r="G3080" t="str">
        <f t="shared" si="48"/>
        <v>Hà Nội-Vùng 3</v>
      </c>
      <c r="H3080" t="str">
        <f>INDEX('Bảng Giá'!$N$2:$N$46,MATCH('References data'!G3080,'Bảng Giá'!$Q$2:$Q$46,0))</f>
        <v>Nội Vùng</v>
      </c>
    </row>
    <row r="3081" spans="1:8" x14ac:dyDescent="0.25">
      <c r="A3081" s="12" t="s">
        <v>3019</v>
      </c>
      <c r="B3081" t="s">
        <v>2648</v>
      </c>
      <c r="C3081" s="45" t="str">
        <f>INDEX('Bảng Giá'!$L$2:$L$64,MATCH(TRIM('References data'!B3081),'Bảng Giá'!$K$2:$K$64,0))</f>
        <v>Hồ Chí Minh</v>
      </c>
      <c r="D3081" s="43" t="s">
        <v>3011</v>
      </c>
      <c r="E3081" t="s">
        <v>2648</v>
      </c>
      <c r="F3081" t="str">
        <f>INDEX('Bảng Giá'!$L$2:$L$64,MATCH(TRIM('References data'!E3081),'Bảng Giá'!$K$2:$K$64,0))</f>
        <v>Hồ Chí Minh</v>
      </c>
      <c r="G3081" t="str">
        <f t="shared" si="48"/>
        <v>Hồ Chí Minh-Hồ Chí Minh</v>
      </c>
      <c r="H3081" t="str">
        <f>INDEX('Bảng Giá'!$N$2:$N$46,MATCH('References data'!G3081,'Bảng Giá'!$Q$2:$Q$46,0))</f>
        <v>Nội Tỉnh</v>
      </c>
    </row>
    <row r="3082" spans="1:8" x14ac:dyDescent="0.25">
      <c r="A3082" s="12" t="s">
        <v>3014</v>
      </c>
      <c r="B3082" t="s">
        <v>2648</v>
      </c>
      <c r="C3082" s="45" t="str">
        <f>INDEX('Bảng Giá'!$L$2:$L$64,MATCH(TRIM('References data'!B3082),'Bảng Giá'!$K$2:$K$64,0))</f>
        <v>Hồ Chí Minh</v>
      </c>
      <c r="D3082" s="43" t="s">
        <v>3011</v>
      </c>
      <c r="E3082" t="s">
        <v>2648</v>
      </c>
      <c r="F3082" t="str">
        <f>INDEX('Bảng Giá'!$L$2:$L$64,MATCH(TRIM('References data'!E3082),'Bảng Giá'!$K$2:$K$64,0))</f>
        <v>Hồ Chí Minh</v>
      </c>
      <c r="G3082" t="str">
        <f t="shared" si="48"/>
        <v>Hồ Chí Minh-Hồ Chí Minh</v>
      </c>
      <c r="H3082" t="str">
        <f>INDEX('Bảng Giá'!$N$2:$N$46,MATCH('References data'!G3082,'Bảng Giá'!$Q$2:$Q$46,0))</f>
        <v>Nội Tỉnh</v>
      </c>
    </row>
    <row r="3083" spans="1:8" x14ac:dyDescent="0.25">
      <c r="A3083" s="12" t="s">
        <v>3016</v>
      </c>
      <c r="B3083" t="s">
        <v>2648</v>
      </c>
      <c r="C3083" s="45" t="str">
        <f>INDEX('Bảng Giá'!$L$2:$L$64,MATCH(TRIM('References data'!B3083),'Bảng Giá'!$K$2:$K$64,0))</f>
        <v>Hồ Chí Minh</v>
      </c>
      <c r="D3083" s="43" t="s">
        <v>3011</v>
      </c>
      <c r="E3083" t="s">
        <v>2648</v>
      </c>
      <c r="F3083" t="str">
        <f>INDEX('Bảng Giá'!$L$2:$L$64,MATCH(TRIM('References data'!E3083),'Bảng Giá'!$K$2:$K$64,0))</f>
        <v>Hồ Chí Minh</v>
      </c>
      <c r="G3083" t="str">
        <f t="shared" si="48"/>
        <v>Hồ Chí Minh-Hồ Chí Minh</v>
      </c>
      <c r="H3083" t="str">
        <f>INDEX('Bảng Giá'!$N$2:$N$46,MATCH('References data'!G3083,'Bảng Giá'!$Q$2:$Q$46,0))</f>
        <v>Nội Tỉnh</v>
      </c>
    </row>
    <row r="3084" spans="1:8" x14ac:dyDescent="0.25">
      <c r="A3084" s="12" t="s">
        <v>3000</v>
      </c>
      <c r="B3084" t="s">
        <v>2639</v>
      </c>
      <c r="C3084" s="45" t="str">
        <f>INDEX('Bảng Giá'!$L$2:$L$64,MATCH(TRIM('References data'!B3084),'Bảng Giá'!$K$2:$K$64,0))</f>
        <v>Hà Nội</v>
      </c>
      <c r="D3084" s="43" t="s">
        <v>3008</v>
      </c>
      <c r="E3084" t="s">
        <v>2639</v>
      </c>
      <c r="F3084" t="str">
        <f>INDEX('Bảng Giá'!$L$2:$L$64,MATCH(TRIM('References data'!E3084),'Bảng Giá'!$K$2:$K$64,0))</f>
        <v>Hà Nội</v>
      </c>
      <c r="G3084" t="str">
        <f t="shared" si="48"/>
        <v>Hà Nội-Hà Nội</v>
      </c>
      <c r="H3084" t="str">
        <f>INDEX('Bảng Giá'!$N$2:$N$46,MATCH('References data'!G3084,'Bảng Giá'!$Q$2:$Q$46,0))</f>
        <v>Nội Tỉnh</v>
      </c>
    </row>
    <row r="3085" spans="1:8" x14ac:dyDescent="0.25">
      <c r="A3085" s="12" t="s">
        <v>3000</v>
      </c>
      <c r="B3085" t="s">
        <v>2639</v>
      </c>
      <c r="C3085" s="45" t="str">
        <f>INDEX('Bảng Giá'!$L$2:$L$64,MATCH(TRIM('References data'!B3085),'Bảng Giá'!$K$2:$K$64,0))</f>
        <v>Hà Nội</v>
      </c>
      <c r="D3085" s="43" t="s">
        <v>3008</v>
      </c>
      <c r="E3085" t="s">
        <v>2639</v>
      </c>
      <c r="F3085" t="str">
        <f>INDEX('Bảng Giá'!$L$2:$L$64,MATCH(TRIM('References data'!E3085),'Bảng Giá'!$K$2:$K$64,0))</f>
        <v>Hà Nội</v>
      </c>
      <c r="G3085" t="str">
        <f t="shared" si="48"/>
        <v>Hà Nội-Hà Nội</v>
      </c>
      <c r="H3085" t="str">
        <f>INDEX('Bảng Giá'!$N$2:$N$46,MATCH('References data'!G3085,'Bảng Giá'!$Q$2:$Q$46,0))</f>
        <v>Nội Tỉnh</v>
      </c>
    </row>
    <row r="3086" spans="1:8" x14ac:dyDescent="0.25">
      <c r="A3086" s="12" t="s">
        <v>2638</v>
      </c>
      <c r="B3086" t="s">
        <v>2639</v>
      </c>
      <c r="C3086" s="45" t="str">
        <f>INDEX('Bảng Giá'!$L$2:$L$64,MATCH(TRIM('References data'!B3086),'Bảng Giá'!$K$2:$K$64,0))</f>
        <v>Hà Nội</v>
      </c>
      <c r="D3086" s="43" t="s">
        <v>3008</v>
      </c>
      <c r="E3086" t="s">
        <v>2639</v>
      </c>
      <c r="F3086" t="str">
        <f>INDEX('Bảng Giá'!$L$2:$L$64,MATCH(TRIM('References data'!E3086),'Bảng Giá'!$K$2:$K$64,0))</f>
        <v>Hà Nội</v>
      </c>
      <c r="G3086" t="str">
        <f t="shared" si="48"/>
        <v>Hà Nội-Hà Nội</v>
      </c>
      <c r="H3086" t="str">
        <f>INDEX('Bảng Giá'!$N$2:$N$46,MATCH('References data'!G3086,'Bảng Giá'!$Q$2:$Q$46,0))</f>
        <v>Nội Tỉnh</v>
      </c>
    </row>
    <row r="3087" spans="1:8" x14ac:dyDescent="0.25">
      <c r="A3087" s="12" t="s">
        <v>3011</v>
      </c>
      <c r="B3087" t="s">
        <v>2648</v>
      </c>
      <c r="C3087" s="45" t="str">
        <f>INDEX('Bảng Giá'!$L$2:$L$64,MATCH(TRIM('References data'!B3087),'Bảng Giá'!$K$2:$K$64,0))</f>
        <v>Hồ Chí Minh</v>
      </c>
      <c r="D3087" s="43" t="s">
        <v>2929</v>
      </c>
      <c r="E3087" t="s">
        <v>2787</v>
      </c>
      <c r="F3087" t="str">
        <f>INDEX('Bảng Giá'!$L$2:$L$64,MATCH(TRIM('References data'!E3087),'Bảng Giá'!$K$2:$K$64,0))</f>
        <v>Vùng 1</v>
      </c>
      <c r="G3087" t="str">
        <f t="shared" si="48"/>
        <v>Hồ Chí Minh-Vùng 1</v>
      </c>
      <c r="H3087" t="str">
        <f>INDEX('Bảng Giá'!$N$2:$N$46,MATCH('References data'!G3087,'Bảng Giá'!$Q$2:$Q$46,0))</f>
        <v>Nội Vùng</v>
      </c>
    </row>
    <row r="3088" spans="1:8" x14ac:dyDescent="0.25">
      <c r="A3088" s="12" t="s">
        <v>2781</v>
      </c>
      <c r="B3088" t="s">
        <v>2648</v>
      </c>
      <c r="C3088" s="45" t="str">
        <f>INDEX('Bảng Giá'!$L$2:$L$64,MATCH(TRIM('References data'!B3088),'Bảng Giá'!$K$2:$K$64,0))</f>
        <v>Hồ Chí Minh</v>
      </c>
      <c r="D3088" s="43" t="s">
        <v>3011</v>
      </c>
      <c r="E3088" t="s">
        <v>2648</v>
      </c>
      <c r="F3088" t="str">
        <f>INDEX('Bảng Giá'!$L$2:$L$64,MATCH(TRIM('References data'!E3088),'Bảng Giá'!$K$2:$K$64,0))</f>
        <v>Hồ Chí Minh</v>
      </c>
      <c r="G3088" t="str">
        <f t="shared" si="48"/>
        <v>Hồ Chí Minh-Hồ Chí Minh</v>
      </c>
      <c r="H3088" t="str">
        <f>INDEX('Bảng Giá'!$N$2:$N$46,MATCH('References data'!G3088,'Bảng Giá'!$Q$2:$Q$46,0))</f>
        <v>Nội Tỉnh</v>
      </c>
    </row>
    <row r="3089" spans="1:8" x14ac:dyDescent="0.25">
      <c r="A3089" s="12" t="s">
        <v>3018</v>
      </c>
      <c r="B3089" t="s">
        <v>2648</v>
      </c>
      <c r="C3089" s="45" t="str">
        <f>INDEX('Bảng Giá'!$L$2:$L$64,MATCH(TRIM('References data'!B3089),'Bảng Giá'!$K$2:$K$64,0))</f>
        <v>Hồ Chí Minh</v>
      </c>
      <c r="D3089" s="43" t="s">
        <v>3011</v>
      </c>
      <c r="E3089" t="s">
        <v>2648</v>
      </c>
      <c r="F3089" t="str">
        <f>INDEX('Bảng Giá'!$L$2:$L$64,MATCH(TRIM('References data'!E3089),'Bảng Giá'!$K$2:$K$64,0))</f>
        <v>Hồ Chí Minh</v>
      </c>
      <c r="G3089" t="str">
        <f t="shared" si="48"/>
        <v>Hồ Chí Minh-Hồ Chí Minh</v>
      </c>
      <c r="H3089" t="str">
        <f>INDEX('Bảng Giá'!$N$2:$N$46,MATCH('References data'!G3089,'Bảng Giá'!$Q$2:$Q$46,0))</f>
        <v>Nội Tỉnh</v>
      </c>
    </row>
    <row r="3090" spans="1:8" x14ac:dyDescent="0.25">
      <c r="A3090" s="12" t="s">
        <v>2653</v>
      </c>
      <c r="B3090" t="s">
        <v>2648</v>
      </c>
      <c r="C3090" s="45" t="str">
        <f>INDEX('Bảng Giá'!$L$2:$L$64,MATCH(TRIM('References data'!B3090),'Bảng Giá'!$K$2:$K$64,0))</f>
        <v>Hồ Chí Minh</v>
      </c>
      <c r="D3090" s="43" t="s">
        <v>3011</v>
      </c>
      <c r="E3090" t="s">
        <v>2648</v>
      </c>
      <c r="F3090" t="str">
        <f>INDEX('Bảng Giá'!$L$2:$L$64,MATCH(TRIM('References data'!E3090),'Bảng Giá'!$K$2:$K$64,0))</f>
        <v>Hồ Chí Minh</v>
      </c>
      <c r="G3090" t="str">
        <f t="shared" si="48"/>
        <v>Hồ Chí Minh-Hồ Chí Minh</v>
      </c>
      <c r="H3090" t="str">
        <f>INDEX('Bảng Giá'!$N$2:$N$46,MATCH('References data'!G3090,'Bảng Giá'!$Q$2:$Q$46,0))</f>
        <v>Nội Tỉnh</v>
      </c>
    </row>
    <row r="3091" spans="1:8" x14ac:dyDescent="0.25">
      <c r="A3091" s="12" t="s">
        <v>2638</v>
      </c>
      <c r="B3091" t="s">
        <v>2639</v>
      </c>
      <c r="C3091" s="45" t="str">
        <f>INDEX('Bảng Giá'!$L$2:$L$64,MATCH(TRIM('References data'!B3091),'Bảng Giá'!$K$2:$K$64,0))</f>
        <v>Hà Nội</v>
      </c>
      <c r="D3091" s="43" t="s">
        <v>3008</v>
      </c>
      <c r="E3091" t="s">
        <v>2639</v>
      </c>
      <c r="F3091" t="str">
        <f>INDEX('Bảng Giá'!$L$2:$L$64,MATCH(TRIM('References data'!E3091),'Bảng Giá'!$K$2:$K$64,0))</f>
        <v>Hà Nội</v>
      </c>
      <c r="G3091" t="str">
        <f t="shared" si="48"/>
        <v>Hà Nội-Hà Nội</v>
      </c>
      <c r="H3091" t="str">
        <f>INDEX('Bảng Giá'!$N$2:$N$46,MATCH('References data'!G3091,'Bảng Giá'!$Q$2:$Q$46,0))</f>
        <v>Nội Tỉnh</v>
      </c>
    </row>
    <row r="3092" spans="1:8" x14ac:dyDescent="0.25">
      <c r="A3092" s="12" t="s">
        <v>2638</v>
      </c>
      <c r="B3092" t="s">
        <v>2639</v>
      </c>
      <c r="C3092" s="45" t="str">
        <f>INDEX('Bảng Giá'!$L$2:$L$64,MATCH(TRIM('References data'!B3092),'Bảng Giá'!$K$2:$K$64,0))</f>
        <v>Hà Nội</v>
      </c>
      <c r="D3092" s="43" t="s">
        <v>3008</v>
      </c>
      <c r="E3092" t="s">
        <v>2639</v>
      </c>
      <c r="F3092" t="str">
        <f>INDEX('Bảng Giá'!$L$2:$L$64,MATCH(TRIM('References data'!E3092),'Bảng Giá'!$K$2:$K$64,0))</f>
        <v>Hà Nội</v>
      </c>
      <c r="G3092" t="str">
        <f t="shared" si="48"/>
        <v>Hà Nội-Hà Nội</v>
      </c>
      <c r="H3092" t="str">
        <f>INDEX('Bảng Giá'!$N$2:$N$46,MATCH('References data'!G3092,'Bảng Giá'!$Q$2:$Q$46,0))</f>
        <v>Nội Tỉnh</v>
      </c>
    </row>
    <row r="3093" spans="1:8" x14ac:dyDescent="0.25">
      <c r="A3093" s="12" t="s">
        <v>2993</v>
      </c>
      <c r="B3093" t="s">
        <v>2639</v>
      </c>
      <c r="C3093" s="45" t="str">
        <f>INDEX('Bảng Giá'!$L$2:$L$64,MATCH(TRIM('References data'!B3093),'Bảng Giá'!$K$2:$K$64,0))</f>
        <v>Hà Nội</v>
      </c>
      <c r="D3093" s="43" t="s">
        <v>3008</v>
      </c>
      <c r="E3093" t="s">
        <v>2639</v>
      </c>
      <c r="F3093" t="str">
        <f>INDEX('Bảng Giá'!$L$2:$L$64,MATCH(TRIM('References data'!E3093),'Bảng Giá'!$K$2:$K$64,0))</f>
        <v>Hà Nội</v>
      </c>
      <c r="G3093" t="str">
        <f t="shared" si="48"/>
        <v>Hà Nội-Hà Nội</v>
      </c>
      <c r="H3093" t="str">
        <f>INDEX('Bảng Giá'!$N$2:$N$46,MATCH('References data'!G3093,'Bảng Giá'!$Q$2:$Q$46,0))</f>
        <v>Nội Tỉnh</v>
      </c>
    </row>
    <row r="3094" spans="1:8" x14ac:dyDescent="0.25">
      <c r="A3094" s="12" t="s">
        <v>3008</v>
      </c>
      <c r="B3094" t="s">
        <v>2639</v>
      </c>
      <c r="C3094" s="45" t="str">
        <f>INDEX('Bảng Giá'!$L$2:$L$64,MATCH(TRIM('References data'!B3094),'Bảng Giá'!$K$2:$K$64,0))</f>
        <v>Hà Nội</v>
      </c>
      <c r="D3094" s="43" t="s">
        <v>2770</v>
      </c>
      <c r="E3094" t="s">
        <v>2771</v>
      </c>
      <c r="F3094" t="str">
        <f>INDEX('Bảng Giá'!$L$2:$L$64,MATCH(TRIM('References data'!E3094),'Bảng Giá'!$K$2:$K$64,0))</f>
        <v>Vùng 3</v>
      </c>
      <c r="G3094" t="str">
        <f t="shared" si="48"/>
        <v>Hà Nội-Vùng 3</v>
      </c>
      <c r="H3094" t="str">
        <f>INDEX('Bảng Giá'!$N$2:$N$46,MATCH('References data'!G3094,'Bảng Giá'!$Q$2:$Q$46,0))</f>
        <v>Nội Vùng</v>
      </c>
    </row>
    <row r="3095" spans="1:8" x14ac:dyDescent="0.25">
      <c r="A3095" s="12" t="s">
        <v>3008</v>
      </c>
      <c r="B3095" t="s">
        <v>2639</v>
      </c>
      <c r="C3095" s="45" t="str">
        <f>INDEX('Bảng Giá'!$L$2:$L$64,MATCH(TRIM('References data'!B3095),'Bảng Giá'!$K$2:$K$64,0))</f>
        <v>Hà Nội</v>
      </c>
      <c r="D3095" s="43" t="s">
        <v>2837</v>
      </c>
      <c r="E3095" t="s">
        <v>2658</v>
      </c>
      <c r="F3095" t="str">
        <f>INDEX('Bảng Giá'!$L$2:$L$64,MATCH(TRIM('References data'!E3095),'Bảng Giá'!$K$2:$K$64,0))</f>
        <v>Vùng 3</v>
      </c>
      <c r="G3095" t="str">
        <f t="shared" si="48"/>
        <v>Hà Nội-Vùng 3</v>
      </c>
      <c r="H3095" t="str">
        <f>INDEX('Bảng Giá'!$N$2:$N$46,MATCH('References data'!G3095,'Bảng Giá'!$Q$2:$Q$46,0))</f>
        <v>Nội Vùng</v>
      </c>
    </row>
    <row r="3096" spans="1:8" x14ac:dyDescent="0.25">
      <c r="A3096" s="12" t="s">
        <v>3008</v>
      </c>
      <c r="B3096" t="s">
        <v>2639</v>
      </c>
      <c r="C3096" s="45" t="str">
        <f>INDEX('Bảng Giá'!$L$2:$L$64,MATCH(TRIM('References data'!B3096),'Bảng Giá'!$K$2:$K$64,0))</f>
        <v>Hà Nội</v>
      </c>
      <c r="D3096" s="43" t="s">
        <v>2833</v>
      </c>
      <c r="E3096" t="s">
        <v>2834</v>
      </c>
      <c r="F3096" t="str">
        <f>INDEX('Bảng Giá'!$L$2:$L$64,MATCH(TRIM('References data'!E3096),'Bảng Giá'!$K$2:$K$64,0))</f>
        <v>Vùng 3</v>
      </c>
      <c r="G3096" t="str">
        <f t="shared" si="48"/>
        <v>Hà Nội-Vùng 3</v>
      </c>
      <c r="H3096" t="str">
        <f>INDEX('Bảng Giá'!$N$2:$N$46,MATCH('References data'!G3096,'Bảng Giá'!$Q$2:$Q$46,0))</f>
        <v>Nội Vùng</v>
      </c>
    </row>
    <row r="3097" spans="1:8" x14ac:dyDescent="0.25">
      <c r="A3097" s="12" t="s">
        <v>3008</v>
      </c>
      <c r="B3097" t="s">
        <v>2639</v>
      </c>
      <c r="C3097" s="45" t="str">
        <f>INDEX('Bảng Giá'!$L$2:$L$64,MATCH(TRIM('References data'!B3097),'Bảng Giá'!$K$2:$K$64,0))</f>
        <v>Hà Nội</v>
      </c>
      <c r="D3097" s="43" t="s">
        <v>2820</v>
      </c>
      <c r="E3097" t="s">
        <v>2821</v>
      </c>
      <c r="F3097" t="str">
        <f>INDEX('Bảng Giá'!$L$2:$L$64,MATCH(TRIM('References data'!E3097),'Bảng Giá'!$K$2:$K$64,0))</f>
        <v>Vùng 3</v>
      </c>
      <c r="G3097" t="str">
        <f t="shared" si="48"/>
        <v>Hà Nội-Vùng 3</v>
      </c>
      <c r="H3097" t="str">
        <f>INDEX('Bảng Giá'!$N$2:$N$46,MATCH('References data'!G3097,'Bảng Giá'!$Q$2:$Q$46,0))</f>
        <v>Nội Vùng</v>
      </c>
    </row>
    <row r="3098" spans="1:8" x14ac:dyDescent="0.25">
      <c r="A3098" s="12" t="s">
        <v>3011</v>
      </c>
      <c r="B3098" t="s">
        <v>2648</v>
      </c>
      <c r="C3098" s="45" t="str">
        <f>INDEX('Bảng Giá'!$L$2:$L$64,MATCH(TRIM('References data'!B3098),'Bảng Giá'!$K$2:$K$64,0))</f>
        <v>Hồ Chí Minh</v>
      </c>
      <c r="D3098" s="43" t="s">
        <v>2674</v>
      </c>
      <c r="E3098" t="s">
        <v>2675</v>
      </c>
      <c r="F3098" t="str">
        <f>INDEX('Bảng Giá'!$L$2:$L$64,MATCH(TRIM('References data'!E3098),'Bảng Giá'!$K$2:$K$64,0))</f>
        <v>Vùng 1</v>
      </c>
      <c r="G3098" t="str">
        <f t="shared" si="48"/>
        <v>Hồ Chí Minh-Vùng 1</v>
      </c>
      <c r="H3098" t="str">
        <f>INDEX('Bảng Giá'!$N$2:$N$46,MATCH('References data'!G3098,'Bảng Giá'!$Q$2:$Q$46,0))</f>
        <v>Nội Vùng</v>
      </c>
    </row>
    <row r="3099" spans="1:8" x14ac:dyDescent="0.25">
      <c r="A3099" s="12" t="s">
        <v>3011</v>
      </c>
      <c r="B3099" t="s">
        <v>2648</v>
      </c>
      <c r="C3099" s="45" t="str">
        <f>INDEX('Bảng Giá'!$L$2:$L$64,MATCH(TRIM('References data'!B3099),'Bảng Giá'!$K$2:$K$64,0))</f>
        <v>Hồ Chí Minh</v>
      </c>
      <c r="D3099" s="43" t="s">
        <v>2641</v>
      </c>
      <c r="E3099" t="s">
        <v>2642</v>
      </c>
      <c r="F3099" t="str">
        <f>INDEX('Bảng Giá'!$L$2:$L$64,MATCH(TRIM('References data'!E3099),'Bảng Giá'!$K$2:$K$64,0))</f>
        <v>Vùng 1</v>
      </c>
      <c r="G3099" t="str">
        <f t="shared" si="48"/>
        <v>Hồ Chí Minh-Vùng 1</v>
      </c>
      <c r="H3099" t="str">
        <f>INDEX('Bảng Giá'!$N$2:$N$46,MATCH('References data'!G3099,'Bảng Giá'!$Q$2:$Q$46,0))</f>
        <v>Nội Vùng</v>
      </c>
    </row>
    <row r="3100" spans="1:8" x14ac:dyDescent="0.25">
      <c r="A3100" s="12" t="s">
        <v>3011</v>
      </c>
      <c r="B3100" t="s">
        <v>2648</v>
      </c>
      <c r="C3100" s="45" t="str">
        <f>INDEX('Bảng Giá'!$L$2:$L$64,MATCH(TRIM('References data'!B3100),'Bảng Giá'!$K$2:$K$64,0))</f>
        <v>Hồ Chí Minh</v>
      </c>
      <c r="D3100" s="43" t="s">
        <v>3089</v>
      </c>
      <c r="E3100" t="s">
        <v>3070</v>
      </c>
      <c r="F3100" t="str">
        <f>INDEX('Bảng Giá'!$L$2:$L$64,MATCH(TRIM('References data'!E3100),'Bảng Giá'!$K$2:$K$64,0))</f>
        <v>Vùng 1</v>
      </c>
      <c r="G3100" t="str">
        <f t="shared" si="48"/>
        <v>Hồ Chí Minh-Vùng 1</v>
      </c>
      <c r="H3100" t="str">
        <f>INDEX('Bảng Giá'!$N$2:$N$46,MATCH('References data'!G3100,'Bảng Giá'!$Q$2:$Q$46,0))</f>
        <v>Nội Vùng</v>
      </c>
    </row>
    <row r="3101" spans="1:8" x14ac:dyDescent="0.25">
      <c r="A3101" s="12" t="s">
        <v>2654</v>
      </c>
      <c r="B3101" t="s">
        <v>2639</v>
      </c>
      <c r="C3101" s="45" t="str">
        <f>INDEX('Bảng Giá'!$L$2:$L$64,MATCH(TRIM('References data'!B3101),'Bảng Giá'!$K$2:$K$64,0))</f>
        <v>Hà Nội</v>
      </c>
      <c r="D3101" s="43" t="s">
        <v>3008</v>
      </c>
      <c r="E3101" t="s">
        <v>2639</v>
      </c>
      <c r="F3101" t="str">
        <f>INDEX('Bảng Giá'!$L$2:$L$64,MATCH(TRIM('References data'!E3101),'Bảng Giá'!$K$2:$K$64,0))</f>
        <v>Hà Nội</v>
      </c>
      <c r="G3101" t="str">
        <f t="shared" si="48"/>
        <v>Hà Nội-Hà Nội</v>
      </c>
      <c r="H3101" t="str">
        <f>INDEX('Bảng Giá'!$N$2:$N$46,MATCH('References data'!G3101,'Bảng Giá'!$Q$2:$Q$46,0))</f>
        <v>Nội Tỉnh</v>
      </c>
    </row>
    <row r="3102" spans="1:8" x14ac:dyDescent="0.25">
      <c r="A3102" s="12" t="s">
        <v>2638</v>
      </c>
      <c r="B3102" t="s">
        <v>2639</v>
      </c>
      <c r="C3102" s="45" t="str">
        <f>INDEX('Bảng Giá'!$L$2:$L$64,MATCH(TRIM('References data'!B3102),'Bảng Giá'!$K$2:$K$64,0))</f>
        <v>Hà Nội</v>
      </c>
      <c r="D3102" s="43" t="s">
        <v>3008</v>
      </c>
      <c r="E3102" t="s">
        <v>2639</v>
      </c>
      <c r="F3102" t="str">
        <f>INDEX('Bảng Giá'!$L$2:$L$64,MATCH(TRIM('References data'!E3102),'Bảng Giá'!$K$2:$K$64,0))</f>
        <v>Hà Nội</v>
      </c>
      <c r="G3102" t="str">
        <f t="shared" si="48"/>
        <v>Hà Nội-Hà Nội</v>
      </c>
      <c r="H3102" t="str">
        <f>INDEX('Bảng Giá'!$N$2:$N$46,MATCH('References data'!G3102,'Bảng Giá'!$Q$2:$Q$46,0))</f>
        <v>Nội Tỉnh</v>
      </c>
    </row>
    <row r="3103" spans="1:8" x14ac:dyDescent="0.25">
      <c r="A3103" s="12" t="s">
        <v>2638</v>
      </c>
      <c r="B3103" t="s">
        <v>2639</v>
      </c>
      <c r="C3103" s="45" t="str">
        <f>INDEX('Bảng Giá'!$L$2:$L$64,MATCH(TRIM('References data'!B3103),'Bảng Giá'!$K$2:$K$64,0))</f>
        <v>Hà Nội</v>
      </c>
      <c r="D3103" s="43" t="s">
        <v>3008</v>
      </c>
      <c r="E3103" t="s">
        <v>2639</v>
      </c>
      <c r="F3103" t="str">
        <f>INDEX('Bảng Giá'!$L$2:$L$64,MATCH(TRIM('References data'!E3103),'Bảng Giá'!$K$2:$K$64,0))</f>
        <v>Hà Nội</v>
      </c>
      <c r="G3103" t="str">
        <f t="shared" si="48"/>
        <v>Hà Nội-Hà Nội</v>
      </c>
      <c r="H3103" t="str">
        <f>INDEX('Bảng Giá'!$N$2:$N$46,MATCH('References data'!G3103,'Bảng Giá'!$Q$2:$Q$46,0))</f>
        <v>Nội Tỉnh</v>
      </c>
    </row>
    <row r="3104" spans="1:8" x14ac:dyDescent="0.25">
      <c r="A3104" s="12" t="s">
        <v>2640</v>
      </c>
      <c r="B3104" t="s">
        <v>2639</v>
      </c>
      <c r="C3104" s="45" t="str">
        <f>INDEX('Bảng Giá'!$L$2:$L$64,MATCH(TRIM('References data'!B3104),'Bảng Giá'!$K$2:$K$64,0))</f>
        <v>Hà Nội</v>
      </c>
      <c r="D3104" s="43" t="s">
        <v>3008</v>
      </c>
      <c r="E3104" t="s">
        <v>2639</v>
      </c>
      <c r="F3104" t="str">
        <f>INDEX('Bảng Giá'!$L$2:$L$64,MATCH(TRIM('References data'!E3104),'Bảng Giá'!$K$2:$K$64,0))</f>
        <v>Hà Nội</v>
      </c>
      <c r="G3104" t="str">
        <f t="shared" si="48"/>
        <v>Hà Nội-Hà Nội</v>
      </c>
      <c r="H3104" t="str">
        <f>INDEX('Bảng Giá'!$N$2:$N$46,MATCH('References data'!G3104,'Bảng Giá'!$Q$2:$Q$46,0))</f>
        <v>Nội Tỉnh</v>
      </c>
    </row>
    <row r="3105" spans="1:8" x14ac:dyDescent="0.25">
      <c r="A3105" s="12" t="s">
        <v>3009</v>
      </c>
      <c r="B3105" t="s">
        <v>2639</v>
      </c>
      <c r="C3105" s="45" t="str">
        <f>INDEX('Bảng Giá'!$L$2:$L$64,MATCH(TRIM('References data'!B3105),'Bảng Giá'!$K$2:$K$64,0))</f>
        <v>Hà Nội</v>
      </c>
      <c r="D3105" s="43" t="s">
        <v>3008</v>
      </c>
      <c r="E3105" t="s">
        <v>2639</v>
      </c>
      <c r="F3105" t="str">
        <f>INDEX('Bảng Giá'!$L$2:$L$64,MATCH(TRIM('References data'!E3105),'Bảng Giá'!$K$2:$K$64,0))</f>
        <v>Hà Nội</v>
      </c>
      <c r="G3105" t="str">
        <f t="shared" si="48"/>
        <v>Hà Nội-Hà Nội</v>
      </c>
      <c r="H3105" t="str">
        <f>INDEX('Bảng Giá'!$N$2:$N$46,MATCH('References data'!G3105,'Bảng Giá'!$Q$2:$Q$46,0))</f>
        <v>Nội Tỉnh</v>
      </c>
    </row>
    <row r="3106" spans="1:8" x14ac:dyDescent="0.25">
      <c r="A3106" s="12" t="s">
        <v>2700</v>
      </c>
      <c r="B3106" t="s">
        <v>2639</v>
      </c>
      <c r="C3106" s="45" t="str">
        <f>INDEX('Bảng Giá'!$L$2:$L$64,MATCH(TRIM('References data'!B3106),'Bảng Giá'!$K$2:$K$64,0))</f>
        <v>Hà Nội</v>
      </c>
      <c r="D3106" s="43" t="s">
        <v>3008</v>
      </c>
      <c r="E3106" t="s">
        <v>2639</v>
      </c>
      <c r="F3106" t="str">
        <f>INDEX('Bảng Giá'!$L$2:$L$64,MATCH(TRIM('References data'!E3106),'Bảng Giá'!$K$2:$K$64,0))</f>
        <v>Hà Nội</v>
      </c>
      <c r="G3106" t="str">
        <f t="shared" si="48"/>
        <v>Hà Nội-Hà Nội</v>
      </c>
      <c r="H3106" t="str">
        <f>INDEX('Bảng Giá'!$N$2:$N$46,MATCH('References data'!G3106,'Bảng Giá'!$Q$2:$Q$46,0))</f>
        <v>Nội Tỉnh</v>
      </c>
    </row>
    <row r="3107" spans="1:8" x14ac:dyDescent="0.25">
      <c r="A3107" s="12" t="s">
        <v>2654</v>
      </c>
      <c r="B3107" t="s">
        <v>2639</v>
      </c>
      <c r="C3107" s="45" t="str">
        <f>INDEX('Bảng Giá'!$L$2:$L$64,MATCH(TRIM('References data'!B3107),'Bảng Giá'!$K$2:$K$64,0))</f>
        <v>Hà Nội</v>
      </c>
      <c r="D3107" s="43" t="s">
        <v>3008</v>
      </c>
      <c r="E3107" t="s">
        <v>2639</v>
      </c>
      <c r="F3107" t="str">
        <f>INDEX('Bảng Giá'!$L$2:$L$64,MATCH(TRIM('References data'!E3107),'Bảng Giá'!$K$2:$K$64,0))</f>
        <v>Hà Nội</v>
      </c>
      <c r="G3107" t="str">
        <f t="shared" si="48"/>
        <v>Hà Nội-Hà Nội</v>
      </c>
      <c r="H3107" t="str">
        <f>INDEX('Bảng Giá'!$N$2:$N$46,MATCH('References data'!G3107,'Bảng Giá'!$Q$2:$Q$46,0))</f>
        <v>Nội Tỉnh</v>
      </c>
    </row>
    <row r="3108" spans="1:8" x14ac:dyDescent="0.25">
      <c r="A3108" s="12" t="s">
        <v>2645</v>
      </c>
      <c r="B3108" t="s">
        <v>2639</v>
      </c>
      <c r="C3108" s="45" t="str">
        <f>INDEX('Bảng Giá'!$L$2:$L$64,MATCH(TRIM('References data'!B3108),'Bảng Giá'!$K$2:$K$64,0))</f>
        <v>Hà Nội</v>
      </c>
      <c r="D3108" s="43" t="s">
        <v>3008</v>
      </c>
      <c r="E3108" t="s">
        <v>2639</v>
      </c>
      <c r="F3108" t="str">
        <f>INDEX('Bảng Giá'!$L$2:$L$64,MATCH(TRIM('References data'!E3108),'Bảng Giá'!$K$2:$K$64,0))</f>
        <v>Hà Nội</v>
      </c>
      <c r="G3108" t="str">
        <f t="shared" si="48"/>
        <v>Hà Nội-Hà Nội</v>
      </c>
      <c r="H3108" t="str">
        <f>INDEX('Bảng Giá'!$N$2:$N$46,MATCH('References data'!G3108,'Bảng Giá'!$Q$2:$Q$46,0))</f>
        <v>Nội Tỉnh</v>
      </c>
    </row>
    <row r="3109" spans="1:8" x14ac:dyDescent="0.25">
      <c r="A3109" s="12" t="s">
        <v>2993</v>
      </c>
      <c r="B3109" t="s">
        <v>2639</v>
      </c>
      <c r="C3109" s="45" t="str">
        <f>INDEX('Bảng Giá'!$L$2:$L$64,MATCH(TRIM('References data'!B3109),'Bảng Giá'!$K$2:$K$64,0))</f>
        <v>Hà Nội</v>
      </c>
      <c r="D3109" s="43" t="s">
        <v>3008</v>
      </c>
      <c r="E3109" t="s">
        <v>2639</v>
      </c>
      <c r="F3109" t="str">
        <f>INDEX('Bảng Giá'!$L$2:$L$64,MATCH(TRIM('References data'!E3109),'Bảng Giá'!$K$2:$K$64,0))</f>
        <v>Hà Nội</v>
      </c>
      <c r="G3109" t="str">
        <f t="shared" si="48"/>
        <v>Hà Nội-Hà Nội</v>
      </c>
      <c r="H3109" t="str">
        <f>INDEX('Bảng Giá'!$N$2:$N$46,MATCH('References data'!G3109,'Bảng Giá'!$Q$2:$Q$46,0))</f>
        <v>Nội Tỉnh</v>
      </c>
    </row>
    <row r="3110" spans="1:8" x14ac:dyDescent="0.25">
      <c r="A3110" s="12" t="s">
        <v>3011</v>
      </c>
      <c r="B3110" t="s">
        <v>2648</v>
      </c>
      <c r="C3110" s="45" t="str">
        <f>INDEX('Bảng Giá'!$L$2:$L$64,MATCH(TRIM('References data'!B3110),'Bảng Giá'!$K$2:$K$64,0))</f>
        <v>Hồ Chí Minh</v>
      </c>
      <c r="D3110" s="43" t="s">
        <v>2670</v>
      </c>
      <c r="E3110" t="s">
        <v>2671</v>
      </c>
      <c r="F3110" t="str">
        <f>INDEX('Bảng Giá'!$L$2:$L$64,MATCH(TRIM('References data'!E3110),'Bảng Giá'!$K$2:$K$64,0))</f>
        <v>Vùng 2</v>
      </c>
      <c r="G3110" t="str">
        <f t="shared" si="48"/>
        <v>Hồ Chí Minh-Vùng 2</v>
      </c>
      <c r="H3110" t="str">
        <f>INDEX('Bảng Giá'!$N$2:$N$46,MATCH('References data'!G3110,'Bảng Giá'!$Q$2:$Q$46,0))</f>
        <v>Liên Vùng</v>
      </c>
    </row>
    <row r="3111" spans="1:8" x14ac:dyDescent="0.25">
      <c r="A3111" s="12" t="s">
        <v>2782</v>
      </c>
      <c r="B3111" t="s">
        <v>2648</v>
      </c>
      <c r="C3111" s="45" t="str">
        <f>INDEX('Bảng Giá'!$L$2:$L$64,MATCH(TRIM('References data'!B3111),'Bảng Giá'!$K$2:$K$64,0))</f>
        <v>Hồ Chí Minh</v>
      </c>
      <c r="D3111" s="43" t="s">
        <v>3011</v>
      </c>
      <c r="E3111" t="s">
        <v>2648</v>
      </c>
      <c r="F3111" t="str">
        <f>INDEX('Bảng Giá'!$L$2:$L$64,MATCH(TRIM('References data'!E3111),'Bảng Giá'!$K$2:$K$64,0))</f>
        <v>Hồ Chí Minh</v>
      </c>
      <c r="G3111" t="str">
        <f t="shared" si="48"/>
        <v>Hồ Chí Minh-Hồ Chí Minh</v>
      </c>
      <c r="H3111" t="str">
        <f>INDEX('Bảng Giá'!$N$2:$N$46,MATCH('References data'!G3111,'Bảng Giá'!$Q$2:$Q$46,0))</f>
        <v>Nội Tỉnh</v>
      </c>
    </row>
    <row r="3112" spans="1:8" x14ac:dyDescent="0.25">
      <c r="A3112" s="12" t="s">
        <v>2733</v>
      </c>
      <c r="B3112" t="s">
        <v>2648</v>
      </c>
      <c r="C3112" s="45" t="str">
        <f>INDEX('Bảng Giá'!$L$2:$L$64,MATCH(TRIM('References data'!B3112),'Bảng Giá'!$K$2:$K$64,0))</f>
        <v>Hồ Chí Minh</v>
      </c>
      <c r="D3112" s="43" t="s">
        <v>3011</v>
      </c>
      <c r="E3112" t="s">
        <v>2648</v>
      </c>
      <c r="F3112" t="str">
        <f>INDEX('Bảng Giá'!$L$2:$L$64,MATCH(TRIM('References data'!E3112),'Bảng Giá'!$K$2:$K$64,0))</f>
        <v>Hồ Chí Minh</v>
      </c>
      <c r="G3112" t="str">
        <f t="shared" si="48"/>
        <v>Hồ Chí Minh-Hồ Chí Minh</v>
      </c>
      <c r="H3112" t="str">
        <f>INDEX('Bảng Giá'!$N$2:$N$46,MATCH('References data'!G3112,'Bảng Giá'!$Q$2:$Q$46,0))</f>
        <v>Nội Tỉnh</v>
      </c>
    </row>
    <row r="3113" spans="1:8" x14ac:dyDescent="0.25">
      <c r="A3113" s="12" t="s">
        <v>3011</v>
      </c>
      <c r="B3113" t="s">
        <v>2648</v>
      </c>
      <c r="C3113" s="45" t="str">
        <f>INDEX('Bảng Giá'!$L$2:$L$64,MATCH(TRIM('References data'!B3113),'Bảng Giá'!$K$2:$K$64,0))</f>
        <v>Hồ Chí Minh</v>
      </c>
      <c r="D3113" s="43" t="s">
        <v>2718</v>
      </c>
      <c r="E3113" t="s">
        <v>2684</v>
      </c>
      <c r="F3113" t="str">
        <f>INDEX('Bảng Giá'!$L$2:$L$64,MATCH(TRIM('References data'!E3113),'Bảng Giá'!$K$2:$K$64,0))</f>
        <v>Vùng 1</v>
      </c>
      <c r="G3113" t="str">
        <f t="shared" si="48"/>
        <v>Hồ Chí Minh-Vùng 1</v>
      </c>
      <c r="H3113" t="str">
        <f>INDEX('Bảng Giá'!$N$2:$N$46,MATCH('References data'!G3113,'Bảng Giá'!$Q$2:$Q$46,0))</f>
        <v>Nội Vùng</v>
      </c>
    </row>
    <row r="3114" spans="1:8" x14ac:dyDescent="0.25">
      <c r="A3114" s="12" t="s">
        <v>3011</v>
      </c>
      <c r="B3114" t="s">
        <v>2648</v>
      </c>
      <c r="C3114" s="45" t="str">
        <f>INDEX('Bảng Giá'!$L$2:$L$64,MATCH(TRIM('References data'!B3114),'Bảng Giá'!$K$2:$K$64,0))</f>
        <v>Hồ Chí Minh</v>
      </c>
      <c r="D3114" s="43" t="s">
        <v>2758</v>
      </c>
      <c r="E3114" t="s">
        <v>2675</v>
      </c>
      <c r="F3114" t="str">
        <f>INDEX('Bảng Giá'!$L$2:$L$64,MATCH(TRIM('References data'!E3114),'Bảng Giá'!$K$2:$K$64,0))</f>
        <v>Vùng 1</v>
      </c>
      <c r="G3114" t="str">
        <f t="shared" si="48"/>
        <v>Hồ Chí Minh-Vùng 1</v>
      </c>
      <c r="H3114" t="str">
        <f>INDEX('Bảng Giá'!$N$2:$N$46,MATCH('References data'!G3114,'Bảng Giá'!$Q$2:$Q$46,0))</f>
        <v>Nội Vùng</v>
      </c>
    </row>
    <row r="3115" spans="1:8" x14ac:dyDescent="0.25">
      <c r="A3115" s="12" t="s">
        <v>3008</v>
      </c>
      <c r="B3115" t="s">
        <v>2639</v>
      </c>
      <c r="C3115" s="45" t="str">
        <f>INDEX('Bảng Giá'!$L$2:$L$64,MATCH(TRIM('References data'!B3115),'Bảng Giá'!$K$2:$K$64,0))</f>
        <v>Hà Nội</v>
      </c>
      <c r="D3115" s="43" t="s">
        <v>2691</v>
      </c>
      <c r="E3115" t="s">
        <v>2663</v>
      </c>
      <c r="F3115" t="str">
        <f>INDEX('Bảng Giá'!$L$2:$L$64,MATCH(TRIM('References data'!E3115),'Bảng Giá'!$K$2:$K$64,0))</f>
        <v>Vùng 3</v>
      </c>
      <c r="G3115" t="str">
        <f t="shared" si="48"/>
        <v>Hà Nội-Vùng 3</v>
      </c>
      <c r="H3115" t="str">
        <f>INDEX('Bảng Giá'!$N$2:$N$46,MATCH('References data'!G3115,'Bảng Giá'!$Q$2:$Q$46,0))</f>
        <v>Nội Vùng</v>
      </c>
    </row>
    <row r="3116" spans="1:8" x14ac:dyDescent="0.25">
      <c r="A3116" s="12" t="s">
        <v>2653</v>
      </c>
      <c r="B3116" t="s">
        <v>2648</v>
      </c>
      <c r="C3116" s="45" t="str">
        <f>INDEX('Bảng Giá'!$L$2:$L$64,MATCH(TRIM('References data'!B3116),'Bảng Giá'!$K$2:$K$64,0))</f>
        <v>Hồ Chí Minh</v>
      </c>
      <c r="D3116" s="43" t="s">
        <v>3011</v>
      </c>
      <c r="E3116" t="s">
        <v>2648</v>
      </c>
      <c r="F3116" t="str">
        <f>INDEX('Bảng Giá'!$L$2:$L$64,MATCH(TRIM('References data'!E3116),'Bảng Giá'!$K$2:$K$64,0))</f>
        <v>Hồ Chí Minh</v>
      </c>
      <c r="G3116" t="str">
        <f t="shared" si="48"/>
        <v>Hồ Chí Minh-Hồ Chí Minh</v>
      </c>
      <c r="H3116" t="str">
        <f>INDEX('Bảng Giá'!$N$2:$N$46,MATCH('References data'!G3116,'Bảng Giá'!$Q$2:$Q$46,0))</f>
        <v>Nội Tỉnh</v>
      </c>
    </row>
    <row r="3117" spans="1:8" x14ac:dyDescent="0.25">
      <c r="A3117" s="12" t="s">
        <v>2782</v>
      </c>
      <c r="B3117" t="s">
        <v>2648</v>
      </c>
      <c r="C3117" s="45" t="str">
        <f>INDEX('Bảng Giá'!$L$2:$L$64,MATCH(TRIM('References data'!B3117),'Bảng Giá'!$K$2:$K$64,0))</f>
        <v>Hồ Chí Minh</v>
      </c>
      <c r="D3117" s="43" t="s">
        <v>3011</v>
      </c>
      <c r="E3117" t="s">
        <v>2648</v>
      </c>
      <c r="F3117" t="str">
        <f>INDEX('Bảng Giá'!$L$2:$L$64,MATCH(TRIM('References data'!E3117),'Bảng Giá'!$K$2:$K$64,0))</f>
        <v>Hồ Chí Minh</v>
      </c>
      <c r="G3117" t="str">
        <f t="shared" si="48"/>
        <v>Hồ Chí Minh-Hồ Chí Minh</v>
      </c>
      <c r="H3117" t="str">
        <f>INDEX('Bảng Giá'!$N$2:$N$46,MATCH('References data'!G3117,'Bảng Giá'!$Q$2:$Q$46,0))</f>
        <v>Nội Tỉnh</v>
      </c>
    </row>
    <row r="3118" spans="1:8" x14ac:dyDescent="0.25">
      <c r="A3118" s="12" t="s">
        <v>2782</v>
      </c>
      <c r="B3118" t="s">
        <v>2648</v>
      </c>
      <c r="C3118" s="45" t="str">
        <f>INDEX('Bảng Giá'!$L$2:$L$64,MATCH(TRIM('References data'!B3118),'Bảng Giá'!$K$2:$K$64,0))</f>
        <v>Hồ Chí Minh</v>
      </c>
      <c r="D3118" s="43" t="s">
        <v>3011</v>
      </c>
      <c r="E3118" t="s">
        <v>2648</v>
      </c>
      <c r="F3118" t="str">
        <f>INDEX('Bảng Giá'!$L$2:$L$64,MATCH(TRIM('References data'!E3118),'Bảng Giá'!$K$2:$K$64,0))</f>
        <v>Hồ Chí Minh</v>
      </c>
      <c r="G3118" t="str">
        <f t="shared" si="48"/>
        <v>Hồ Chí Minh-Hồ Chí Minh</v>
      </c>
      <c r="H3118" t="str">
        <f>INDEX('Bảng Giá'!$N$2:$N$46,MATCH('References data'!G3118,'Bảng Giá'!$Q$2:$Q$46,0))</f>
        <v>Nội Tỉnh</v>
      </c>
    </row>
    <row r="3119" spans="1:8" x14ac:dyDescent="0.25">
      <c r="A3119" s="12" t="s">
        <v>2722</v>
      </c>
      <c r="B3119" t="s">
        <v>2648</v>
      </c>
      <c r="C3119" s="45" t="str">
        <f>INDEX('Bảng Giá'!$L$2:$L$64,MATCH(TRIM('References data'!B3119),'Bảng Giá'!$K$2:$K$64,0))</f>
        <v>Hồ Chí Minh</v>
      </c>
      <c r="D3119" s="43" t="s">
        <v>3011</v>
      </c>
      <c r="E3119" t="s">
        <v>2648</v>
      </c>
      <c r="F3119" t="str">
        <f>INDEX('Bảng Giá'!$L$2:$L$64,MATCH(TRIM('References data'!E3119),'Bảng Giá'!$K$2:$K$64,0))</f>
        <v>Hồ Chí Minh</v>
      </c>
      <c r="G3119" t="str">
        <f t="shared" si="48"/>
        <v>Hồ Chí Minh-Hồ Chí Minh</v>
      </c>
      <c r="H3119" t="str">
        <f>INDEX('Bảng Giá'!$N$2:$N$46,MATCH('References data'!G3119,'Bảng Giá'!$Q$2:$Q$46,0))</f>
        <v>Nội Tỉnh</v>
      </c>
    </row>
    <row r="3120" spans="1:8" x14ac:dyDescent="0.25">
      <c r="A3120" s="12" t="s">
        <v>2653</v>
      </c>
      <c r="B3120" t="s">
        <v>2648</v>
      </c>
      <c r="C3120" s="45" t="str">
        <f>INDEX('Bảng Giá'!$L$2:$L$64,MATCH(TRIM('References data'!B3120),'Bảng Giá'!$K$2:$K$64,0))</f>
        <v>Hồ Chí Minh</v>
      </c>
      <c r="D3120" s="43" t="s">
        <v>3011</v>
      </c>
      <c r="E3120" t="s">
        <v>2648</v>
      </c>
      <c r="F3120" t="str">
        <f>INDEX('Bảng Giá'!$L$2:$L$64,MATCH(TRIM('References data'!E3120),'Bảng Giá'!$K$2:$K$64,0))</f>
        <v>Hồ Chí Minh</v>
      </c>
      <c r="G3120" t="str">
        <f t="shared" si="48"/>
        <v>Hồ Chí Minh-Hồ Chí Minh</v>
      </c>
      <c r="H3120" t="str">
        <f>INDEX('Bảng Giá'!$N$2:$N$46,MATCH('References data'!G3120,'Bảng Giá'!$Q$2:$Q$46,0))</f>
        <v>Nội Tỉnh</v>
      </c>
    </row>
    <row r="3121" spans="1:8" x14ac:dyDescent="0.25">
      <c r="A3121" s="12" t="s">
        <v>2700</v>
      </c>
      <c r="B3121" t="s">
        <v>2639</v>
      </c>
      <c r="C3121" s="45" t="str">
        <f>INDEX('Bảng Giá'!$L$2:$L$64,MATCH(TRIM('References data'!B3121),'Bảng Giá'!$K$2:$K$64,0))</f>
        <v>Hà Nội</v>
      </c>
      <c r="D3121" s="43" t="s">
        <v>3008</v>
      </c>
      <c r="E3121" t="s">
        <v>2639</v>
      </c>
      <c r="F3121" t="str">
        <f>INDEX('Bảng Giá'!$L$2:$L$64,MATCH(TRIM('References data'!E3121),'Bảng Giá'!$K$2:$K$64,0))</f>
        <v>Hà Nội</v>
      </c>
      <c r="G3121" t="str">
        <f t="shared" si="48"/>
        <v>Hà Nội-Hà Nội</v>
      </c>
      <c r="H3121" t="str">
        <f>INDEX('Bảng Giá'!$N$2:$N$46,MATCH('References data'!G3121,'Bảng Giá'!$Q$2:$Q$46,0))</f>
        <v>Nội Tỉnh</v>
      </c>
    </row>
    <row r="3122" spans="1:8" x14ac:dyDescent="0.25">
      <c r="A3122" s="12" t="s">
        <v>2761</v>
      </c>
      <c r="B3122" t="s">
        <v>2639</v>
      </c>
      <c r="C3122" s="45" t="str">
        <f>INDEX('Bảng Giá'!$L$2:$L$64,MATCH(TRIM('References data'!B3122),'Bảng Giá'!$K$2:$K$64,0))</f>
        <v>Hà Nội</v>
      </c>
      <c r="D3122" s="43" t="s">
        <v>3008</v>
      </c>
      <c r="E3122" t="s">
        <v>2639</v>
      </c>
      <c r="F3122" t="str">
        <f>INDEX('Bảng Giá'!$L$2:$L$64,MATCH(TRIM('References data'!E3122),'Bảng Giá'!$K$2:$K$64,0))</f>
        <v>Hà Nội</v>
      </c>
      <c r="G3122" t="str">
        <f t="shared" si="48"/>
        <v>Hà Nội-Hà Nội</v>
      </c>
      <c r="H3122" t="str">
        <f>INDEX('Bảng Giá'!$N$2:$N$46,MATCH('References data'!G3122,'Bảng Giá'!$Q$2:$Q$46,0))</f>
        <v>Nội Tỉnh</v>
      </c>
    </row>
    <row r="3123" spans="1:8" x14ac:dyDescent="0.25">
      <c r="A3123" s="12" t="s">
        <v>2638</v>
      </c>
      <c r="B3123" t="s">
        <v>2639</v>
      </c>
      <c r="C3123" s="45" t="str">
        <f>INDEX('Bảng Giá'!$L$2:$L$64,MATCH(TRIM('References data'!B3123),'Bảng Giá'!$K$2:$K$64,0))</f>
        <v>Hà Nội</v>
      </c>
      <c r="D3123" s="43" t="s">
        <v>3008</v>
      </c>
      <c r="E3123" t="s">
        <v>2639</v>
      </c>
      <c r="F3123" t="str">
        <f>INDEX('Bảng Giá'!$L$2:$L$64,MATCH(TRIM('References data'!E3123),'Bảng Giá'!$K$2:$K$64,0))</f>
        <v>Hà Nội</v>
      </c>
      <c r="G3123" t="str">
        <f t="shared" si="48"/>
        <v>Hà Nội-Hà Nội</v>
      </c>
      <c r="H3123" t="str">
        <f>INDEX('Bảng Giá'!$N$2:$N$46,MATCH('References data'!G3123,'Bảng Giá'!$Q$2:$Q$46,0))</f>
        <v>Nội Tỉnh</v>
      </c>
    </row>
    <row r="3124" spans="1:8" x14ac:dyDescent="0.25">
      <c r="A3124" s="12" t="s">
        <v>2700</v>
      </c>
      <c r="B3124" t="s">
        <v>2639</v>
      </c>
      <c r="C3124" s="45" t="str">
        <f>INDEX('Bảng Giá'!$L$2:$L$64,MATCH(TRIM('References data'!B3124),'Bảng Giá'!$K$2:$K$64,0))</f>
        <v>Hà Nội</v>
      </c>
      <c r="D3124" s="43" t="s">
        <v>3008</v>
      </c>
      <c r="E3124" t="s">
        <v>2639</v>
      </c>
      <c r="F3124" t="str">
        <f>INDEX('Bảng Giá'!$L$2:$L$64,MATCH(TRIM('References data'!E3124),'Bảng Giá'!$K$2:$K$64,0))</f>
        <v>Hà Nội</v>
      </c>
      <c r="G3124" t="str">
        <f t="shared" si="48"/>
        <v>Hà Nội-Hà Nội</v>
      </c>
      <c r="H3124" t="str">
        <f>INDEX('Bảng Giá'!$N$2:$N$46,MATCH('References data'!G3124,'Bảng Giá'!$Q$2:$Q$46,0))</f>
        <v>Nội Tỉnh</v>
      </c>
    </row>
    <row r="3125" spans="1:8" x14ac:dyDescent="0.25">
      <c r="A3125" s="12" t="s">
        <v>2761</v>
      </c>
      <c r="B3125" t="s">
        <v>2639</v>
      </c>
      <c r="C3125" s="45" t="str">
        <f>INDEX('Bảng Giá'!$L$2:$L$64,MATCH(TRIM('References data'!B3125),'Bảng Giá'!$K$2:$K$64,0))</f>
        <v>Hà Nội</v>
      </c>
      <c r="D3125" s="43" t="s">
        <v>3008</v>
      </c>
      <c r="E3125" t="s">
        <v>2639</v>
      </c>
      <c r="F3125" t="str">
        <f>INDEX('Bảng Giá'!$L$2:$L$64,MATCH(TRIM('References data'!E3125),'Bảng Giá'!$K$2:$K$64,0))</f>
        <v>Hà Nội</v>
      </c>
      <c r="G3125" t="str">
        <f t="shared" si="48"/>
        <v>Hà Nội-Hà Nội</v>
      </c>
      <c r="H3125" t="str">
        <f>INDEX('Bảng Giá'!$N$2:$N$46,MATCH('References data'!G3125,'Bảng Giá'!$Q$2:$Q$46,0))</f>
        <v>Nội Tỉnh</v>
      </c>
    </row>
    <row r="3126" spans="1:8" x14ac:dyDescent="0.25">
      <c r="A3126" s="12" t="s">
        <v>2649</v>
      </c>
      <c r="B3126" t="s">
        <v>2639</v>
      </c>
      <c r="C3126" s="45" t="str">
        <f>INDEX('Bảng Giá'!$L$2:$L$64,MATCH(TRIM('References data'!B3126),'Bảng Giá'!$K$2:$K$64,0))</f>
        <v>Hà Nội</v>
      </c>
      <c r="D3126" s="43" t="s">
        <v>3008</v>
      </c>
      <c r="E3126" t="s">
        <v>2639</v>
      </c>
      <c r="F3126" t="str">
        <f>INDEX('Bảng Giá'!$L$2:$L$64,MATCH(TRIM('References data'!E3126),'Bảng Giá'!$K$2:$K$64,0))</f>
        <v>Hà Nội</v>
      </c>
      <c r="G3126" t="str">
        <f t="shared" si="48"/>
        <v>Hà Nội-Hà Nội</v>
      </c>
      <c r="H3126" t="str">
        <f>INDEX('Bảng Giá'!$N$2:$N$46,MATCH('References data'!G3126,'Bảng Giá'!$Q$2:$Q$46,0))</f>
        <v>Nội Tỉnh</v>
      </c>
    </row>
    <row r="3127" spans="1:8" x14ac:dyDescent="0.25">
      <c r="A3127" s="12" t="s">
        <v>2654</v>
      </c>
      <c r="B3127" t="s">
        <v>2639</v>
      </c>
      <c r="C3127" s="45" t="str">
        <f>INDEX('Bảng Giá'!$L$2:$L$64,MATCH(TRIM('References data'!B3127),'Bảng Giá'!$K$2:$K$64,0))</f>
        <v>Hà Nội</v>
      </c>
      <c r="D3127" s="43" t="s">
        <v>3008</v>
      </c>
      <c r="E3127" t="s">
        <v>2639</v>
      </c>
      <c r="F3127" t="str">
        <f>INDEX('Bảng Giá'!$L$2:$L$64,MATCH(TRIM('References data'!E3127),'Bảng Giá'!$K$2:$K$64,0))</f>
        <v>Hà Nội</v>
      </c>
      <c r="G3127" t="str">
        <f t="shared" si="48"/>
        <v>Hà Nội-Hà Nội</v>
      </c>
      <c r="H3127" t="str">
        <f>INDEX('Bảng Giá'!$N$2:$N$46,MATCH('References data'!G3127,'Bảng Giá'!$Q$2:$Q$46,0))</f>
        <v>Nội Tỉnh</v>
      </c>
    </row>
    <row r="3128" spans="1:8" x14ac:dyDescent="0.25">
      <c r="A3128" s="12" t="s">
        <v>2994</v>
      </c>
      <c r="B3128" t="s">
        <v>2639</v>
      </c>
      <c r="C3128" s="45" t="str">
        <f>INDEX('Bảng Giá'!$L$2:$L$64,MATCH(TRIM('References data'!B3128),'Bảng Giá'!$K$2:$K$64,0))</f>
        <v>Hà Nội</v>
      </c>
      <c r="D3128" s="43" t="s">
        <v>3008</v>
      </c>
      <c r="E3128" t="s">
        <v>2639</v>
      </c>
      <c r="F3128" t="str">
        <f>INDEX('Bảng Giá'!$L$2:$L$64,MATCH(TRIM('References data'!E3128),'Bảng Giá'!$K$2:$K$64,0))</f>
        <v>Hà Nội</v>
      </c>
      <c r="G3128" t="str">
        <f t="shared" si="48"/>
        <v>Hà Nội-Hà Nội</v>
      </c>
      <c r="H3128" t="str">
        <f>INDEX('Bảng Giá'!$N$2:$N$46,MATCH('References data'!G3128,'Bảng Giá'!$Q$2:$Q$46,0))</f>
        <v>Nội Tỉnh</v>
      </c>
    </row>
    <row r="3129" spans="1:8" x14ac:dyDescent="0.25">
      <c r="A3129" s="12" t="s">
        <v>2994</v>
      </c>
      <c r="B3129" t="s">
        <v>2639</v>
      </c>
      <c r="C3129" s="45" t="str">
        <f>INDEX('Bảng Giá'!$L$2:$L$64,MATCH(TRIM('References data'!B3129),'Bảng Giá'!$K$2:$K$64,0))</f>
        <v>Hà Nội</v>
      </c>
      <c r="D3129" s="43" t="s">
        <v>3008</v>
      </c>
      <c r="E3129" t="s">
        <v>2639</v>
      </c>
      <c r="F3129" t="str">
        <f>INDEX('Bảng Giá'!$L$2:$L$64,MATCH(TRIM('References data'!E3129),'Bảng Giá'!$K$2:$K$64,0))</f>
        <v>Hà Nội</v>
      </c>
      <c r="G3129" t="str">
        <f t="shared" si="48"/>
        <v>Hà Nội-Hà Nội</v>
      </c>
      <c r="H3129" t="str">
        <f>INDEX('Bảng Giá'!$N$2:$N$46,MATCH('References data'!G3129,'Bảng Giá'!$Q$2:$Q$46,0))</f>
        <v>Nội Tỉnh</v>
      </c>
    </row>
    <row r="3130" spans="1:8" x14ac:dyDescent="0.25">
      <c r="A3130" s="12" t="s">
        <v>2733</v>
      </c>
      <c r="B3130" t="s">
        <v>2648</v>
      </c>
      <c r="C3130" s="45" t="str">
        <f>INDEX('Bảng Giá'!$L$2:$L$64,MATCH(TRIM('References data'!B3130),'Bảng Giá'!$K$2:$K$64,0))</f>
        <v>Hồ Chí Minh</v>
      </c>
      <c r="D3130" s="43" t="s">
        <v>3011</v>
      </c>
      <c r="E3130" t="s">
        <v>2648</v>
      </c>
      <c r="F3130" t="str">
        <f>INDEX('Bảng Giá'!$L$2:$L$64,MATCH(TRIM('References data'!E3130),'Bảng Giá'!$K$2:$K$64,0))</f>
        <v>Hồ Chí Minh</v>
      </c>
      <c r="G3130" t="str">
        <f t="shared" si="48"/>
        <v>Hồ Chí Minh-Hồ Chí Minh</v>
      </c>
      <c r="H3130" t="str">
        <f>INDEX('Bảng Giá'!$N$2:$N$46,MATCH('References data'!G3130,'Bảng Giá'!$Q$2:$Q$46,0))</f>
        <v>Nội Tỉnh</v>
      </c>
    </row>
    <row r="3131" spans="1:8" x14ac:dyDescent="0.25">
      <c r="A3131" s="12" t="s">
        <v>2776</v>
      </c>
      <c r="B3131" t="s">
        <v>2648</v>
      </c>
      <c r="C3131" s="45" t="str">
        <f>INDEX('Bảng Giá'!$L$2:$L$64,MATCH(TRIM('References data'!B3131),'Bảng Giá'!$K$2:$K$64,0))</f>
        <v>Hồ Chí Minh</v>
      </c>
      <c r="D3131" s="43" t="s">
        <v>3011</v>
      </c>
      <c r="E3131" t="s">
        <v>2648</v>
      </c>
      <c r="F3131" t="str">
        <f>INDEX('Bảng Giá'!$L$2:$L$64,MATCH(TRIM('References data'!E3131),'Bảng Giá'!$K$2:$K$64,0))</f>
        <v>Hồ Chí Minh</v>
      </c>
      <c r="G3131" t="str">
        <f t="shared" si="48"/>
        <v>Hồ Chí Minh-Hồ Chí Minh</v>
      </c>
      <c r="H3131" t="str">
        <f>INDEX('Bảng Giá'!$N$2:$N$46,MATCH('References data'!G3131,'Bảng Giá'!$Q$2:$Q$46,0))</f>
        <v>Nội Tỉnh</v>
      </c>
    </row>
    <row r="3132" spans="1:8" x14ac:dyDescent="0.25">
      <c r="A3132" s="12" t="s">
        <v>2733</v>
      </c>
      <c r="B3132" t="s">
        <v>2648</v>
      </c>
      <c r="C3132" s="45" t="str">
        <f>INDEX('Bảng Giá'!$L$2:$L$64,MATCH(TRIM('References data'!B3132),'Bảng Giá'!$K$2:$K$64,0))</f>
        <v>Hồ Chí Minh</v>
      </c>
      <c r="D3132" s="43" t="s">
        <v>3011</v>
      </c>
      <c r="E3132" t="s">
        <v>2648</v>
      </c>
      <c r="F3132" t="str">
        <f>INDEX('Bảng Giá'!$L$2:$L$64,MATCH(TRIM('References data'!E3132),'Bảng Giá'!$K$2:$K$64,0))</f>
        <v>Hồ Chí Minh</v>
      </c>
      <c r="G3132" t="str">
        <f t="shared" si="48"/>
        <v>Hồ Chí Minh-Hồ Chí Minh</v>
      </c>
      <c r="H3132" t="str">
        <f>INDEX('Bảng Giá'!$N$2:$N$46,MATCH('References data'!G3132,'Bảng Giá'!$Q$2:$Q$46,0))</f>
        <v>Nội Tỉnh</v>
      </c>
    </row>
    <row r="3133" spans="1:8" x14ac:dyDescent="0.25">
      <c r="A3133" s="12" t="s">
        <v>2778</v>
      </c>
      <c r="B3133" t="s">
        <v>2648</v>
      </c>
      <c r="C3133" s="45" t="str">
        <f>INDEX('Bảng Giá'!$L$2:$L$64,MATCH(TRIM('References data'!B3133),'Bảng Giá'!$K$2:$K$64,0))</f>
        <v>Hồ Chí Minh</v>
      </c>
      <c r="D3133" s="43" t="s">
        <v>3011</v>
      </c>
      <c r="E3133" t="s">
        <v>2648</v>
      </c>
      <c r="F3133" t="str">
        <f>INDEX('Bảng Giá'!$L$2:$L$64,MATCH(TRIM('References data'!E3133),'Bảng Giá'!$K$2:$K$64,0))</f>
        <v>Hồ Chí Minh</v>
      </c>
      <c r="G3133" t="str">
        <f t="shared" si="48"/>
        <v>Hồ Chí Minh-Hồ Chí Minh</v>
      </c>
      <c r="H3133" t="str">
        <f>INDEX('Bảng Giá'!$N$2:$N$46,MATCH('References data'!G3133,'Bảng Giá'!$Q$2:$Q$46,0))</f>
        <v>Nội Tỉnh</v>
      </c>
    </row>
    <row r="3134" spans="1:8" x14ac:dyDescent="0.25">
      <c r="A3134" s="12" t="s">
        <v>3011</v>
      </c>
      <c r="B3134" t="s">
        <v>2648</v>
      </c>
      <c r="C3134" s="45" t="str">
        <f>INDEX('Bảng Giá'!$L$2:$L$64,MATCH(TRIM('References data'!B3134),'Bảng Giá'!$K$2:$K$64,0))</f>
        <v>Hồ Chí Minh</v>
      </c>
      <c r="D3134" s="43" t="s">
        <v>2759</v>
      </c>
      <c r="E3134" t="s">
        <v>2675</v>
      </c>
      <c r="F3134" t="str">
        <f>INDEX('Bảng Giá'!$L$2:$L$64,MATCH(TRIM('References data'!E3134),'Bảng Giá'!$K$2:$K$64,0))</f>
        <v>Vùng 1</v>
      </c>
      <c r="G3134" t="str">
        <f t="shared" si="48"/>
        <v>Hồ Chí Minh-Vùng 1</v>
      </c>
      <c r="H3134" t="str">
        <f>INDEX('Bảng Giá'!$N$2:$N$46,MATCH('References data'!G3134,'Bảng Giá'!$Q$2:$Q$46,0))</f>
        <v>Nội Vùng</v>
      </c>
    </row>
    <row r="3135" spans="1:8" x14ac:dyDescent="0.25">
      <c r="A3135" s="12" t="s">
        <v>3011</v>
      </c>
      <c r="B3135" t="s">
        <v>2648</v>
      </c>
      <c r="C3135" s="45" t="str">
        <f>INDEX('Bảng Giá'!$L$2:$L$64,MATCH(TRIM('References data'!B3135),'Bảng Giá'!$K$2:$K$64,0))</f>
        <v>Hồ Chí Minh</v>
      </c>
      <c r="D3135" s="43" t="s">
        <v>2760</v>
      </c>
      <c r="E3135" t="s">
        <v>2686</v>
      </c>
      <c r="F3135" t="str">
        <f>INDEX('Bảng Giá'!$L$2:$L$64,MATCH(TRIM('References data'!E3135),'Bảng Giá'!$K$2:$K$64,0))</f>
        <v>Vùng 1</v>
      </c>
      <c r="G3135" t="str">
        <f t="shared" si="48"/>
        <v>Hồ Chí Minh-Vùng 1</v>
      </c>
      <c r="H3135" t="str">
        <f>INDEX('Bảng Giá'!$N$2:$N$46,MATCH('References data'!G3135,'Bảng Giá'!$Q$2:$Q$46,0))</f>
        <v>Nội Vùng</v>
      </c>
    </row>
    <row r="3136" spans="1:8" x14ac:dyDescent="0.25">
      <c r="A3136" s="12" t="s">
        <v>3008</v>
      </c>
      <c r="B3136" t="s">
        <v>2639</v>
      </c>
      <c r="C3136" s="45" t="str">
        <f>INDEX('Bảng Giá'!$L$2:$L$64,MATCH(TRIM('References data'!B3136),'Bảng Giá'!$K$2:$K$64,0))</f>
        <v>Hà Nội</v>
      </c>
      <c r="D3136" s="43" t="s">
        <v>2762</v>
      </c>
      <c r="E3136" t="s">
        <v>2721</v>
      </c>
      <c r="F3136" t="str">
        <f>INDEX('Bảng Giá'!$L$2:$L$64,MATCH(TRIM('References data'!E3136),'Bảng Giá'!$K$2:$K$64,0))</f>
        <v>Vùng 3</v>
      </c>
      <c r="G3136" t="str">
        <f t="shared" si="48"/>
        <v>Hà Nội-Vùng 3</v>
      </c>
      <c r="H3136" t="str">
        <f>INDEX('Bảng Giá'!$N$2:$N$46,MATCH('References data'!G3136,'Bảng Giá'!$Q$2:$Q$46,0))</f>
        <v>Nội Vùng</v>
      </c>
    </row>
    <row r="3137" spans="1:8" x14ac:dyDescent="0.25">
      <c r="A3137" s="12" t="s">
        <v>3020</v>
      </c>
      <c r="B3137" t="s">
        <v>2648</v>
      </c>
      <c r="C3137" s="45" t="str">
        <f>INDEX('Bảng Giá'!$L$2:$L$64,MATCH(TRIM('References data'!B3137),'Bảng Giá'!$K$2:$K$64,0))</f>
        <v>Hồ Chí Minh</v>
      </c>
      <c r="D3137" s="43" t="s">
        <v>3011</v>
      </c>
      <c r="E3137" t="s">
        <v>2648</v>
      </c>
      <c r="F3137" t="str">
        <f>INDEX('Bảng Giá'!$L$2:$L$64,MATCH(TRIM('References data'!E3137),'Bảng Giá'!$K$2:$K$64,0))</f>
        <v>Hồ Chí Minh</v>
      </c>
      <c r="G3137" t="str">
        <f t="shared" si="48"/>
        <v>Hồ Chí Minh-Hồ Chí Minh</v>
      </c>
      <c r="H3137" t="str">
        <f>INDEX('Bảng Giá'!$N$2:$N$46,MATCH('References data'!G3137,'Bảng Giá'!$Q$2:$Q$46,0))</f>
        <v>Nội Tỉnh</v>
      </c>
    </row>
    <row r="3138" spans="1:8" x14ac:dyDescent="0.25">
      <c r="A3138" s="12" t="s">
        <v>2653</v>
      </c>
      <c r="B3138" t="s">
        <v>2648</v>
      </c>
      <c r="C3138" s="45" t="str">
        <f>INDEX('Bảng Giá'!$L$2:$L$64,MATCH(TRIM('References data'!B3138),'Bảng Giá'!$K$2:$K$64,0))</f>
        <v>Hồ Chí Minh</v>
      </c>
      <c r="D3138" s="43" t="s">
        <v>3011</v>
      </c>
      <c r="E3138" t="s">
        <v>2648</v>
      </c>
      <c r="F3138" t="str">
        <f>INDEX('Bảng Giá'!$L$2:$L$64,MATCH(TRIM('References data'!E3138),'Bảng Giá'!$K$2:$K$64,0))</f>
        <v>Hồ Chí Minh</v>
      </c>
      <c r="G3138" t="str">
        <f t="shared" si="48"/>
        <v>Hồ Chí Minh-Hồ Chí Minh</v>
      </c>
      <c r="H3138" t="str">
        <f>INDEX('Bảng Giá'!$N$2:$N$46,MATCH('References data'!G3138,'Bảng Giá'!$Q$2:$Q$46,0))</f>
        <v>Nội Tỉnh</v>
      </c>
    </row>
    <row r="3139" spans="1:8" x14ac:dyDescent="0.25">
      <c r="A3139" s="12" t="s">
        <v>2653</v>
      </c>
      <c r="B3139" t="s">
        <v>2648</v>
      </c>
      <c r="C3139" s="45" t="str">
        <f>INDEX('Bảng Giá'!$L$2:$L$64,MATCH(TRIM('References data'!B3139),'Bảng Giá'!$K$2:$K$64,0))</f>
        <v>Hồ Chí Minh</v>
      </c>
      <c r="D3139" s="43" t="s">
        <v>3011</v>
      </c>
      <c r="E3139" t="s">
        <v>2648</v>
      </c>
      <c r="F3139" t="str">
        <f>INDEX('Bảng Giá'!$L$2:$L$64,MATCH(TRIM('References data'!E3139),'Bảng Giá'!$K$2:$K$64,0))</f>
        <v>Hồ Chí Minh</v>
      </c>
      <c r="G3139" t="str">
        <f t="shared" si="48"/>
        <v>Hồ Chí Minh-Hồ Chí Minh</v>
      </c>
      <c r="H3139" t="str">
        <f>INDEX('Bảng Giá'!$N$2:$N$46,MATCH('References data'!G3139,'Bảng Giá'!$Q$2:$Q$46,0))</f>
        <v>Nội Tỉnh</v>
      </c>
    </row>
    <row r="3140" spans="1:8" x14ac:dyDescent="0.25">
      <c r="A3140" s="12" t="s">
        <v>2653</v>
      </c>
      <c r="B3140" t="s">
        <v>2648</v>
      </c>
      <c r="C3140" s="45" t="str">
        <f>INDEX('Bảng Giá'!$L$2:$L$64,MATCH(TRIM('References data'!B3140),'Bảng Giá'!$K$2:$K$64,0))</f>
        <v>Hồ Chí Minh</v>
      </c>
      <c r="D3140" s="43" t="s">
        <v>3011</v>
      </c>
      <c r="E3140" t="s">
        <v>2648</v>
      </c>
      <c r="F3140" t="str">
        <f>INDEX('Bảng Giá'!$L$2:$L$64,MATCH(TRIM('References data'!E3140),'Bảng Giá'!$K$2:$K$64,0))</f>
        <v>Hồ Chí Minh</v>
      </c>
      <c r="G3140" t="str">
        <f t="shared" ref="G3140:G3203" si="49">C3140&amp;"-"&amp;F3140</f>
        <v>Hồ Chí Minh-Hồ Chí Minh</v>
      </c>
      <c r="H3140" t="str">
        <f>INDEX('Bảng Giá'!$N$2:$N$46,MATCH('References data'!G3140,'Bảng Giá'!$Q$2:$Q$46,0))</f>
        <v>Nội Tỉnh</v>
      </c>
    </row>
    <row r="3141" spans="1:8" x14ac:dyDescent="0.25">
      <c r="A3141" s="12" t="s">
        <v>2653</v>
      </c>
      <c r="B3141" t="s">
        <v>2648</v>
      </c>
      <c r="C3141" s="45" t="str">
        <f>INDEX('Bảng Giá'!$L$2:$L$64,MATCH(TRIM('References data'!B3141),'Bảng Giá'!$K$2:$K$64,0))</f>
        <v>Hồ Chí Minh</v>
      </c>
      <c r="D3141" s="43" t="s">
        <v>3011</v>
      </c>
      <c r="E3141" t="s">
        <v>2648</v>
      </c>
      <c r="F3141" t="str">
        <f>INDEX('Bảng Giá'!$L$2:$L$64,MATCH(TRIM('References data'!E3141),'Bảng Giá'!$K$2:$K$64,0))</f>
        <v>Hồ Chí Minh</v>
      </c>
      <c r="G3141" t="str">
        <f t="shared" si="49"/>
        <v>Hồ Chí Minh-Hồ Chí Minh</v>
      </c>
      <c r="H3141" t="str">
        <f>INDEX('Bảng Giá'!$N$2:$N$46,MATCH('References data'!G3141,'Bảng Giá'!$Q$2:$Q$46,0))</f>
        <v>Nội Tỉnh</v>
      </c>
    </row>
    <row r="3142" spans="1:8" x14ac:dyDescent="0.25">
      <c r="A3142" s="12" t="s">
        <v>2653</v>
      </c>
      <c r="B3142" t="s">
        <v>2648</v>
      </c>
      <c r="C3142" s="45" t="str">
        <f>INDEX('Bảng Giá'!$L$2:$L$64,MATCH(TRIM('References data'!B3142),'Bảng Giá'!$K$2:$K$64,0))</f>
        <v>Hồ Chí Minh</v>
      </c>
      <c r="D3142" s="43" t="s">
        <v>3011</v>
      </c>
      <c r="E3142" t="s">
        <v>2648</v>
      </c>
      <c r="F3142" t="str">
        <f>INDEX('Bảng Giá'!$L$2:$L$64,MATCH(TRIM('References data'!E3142),'Bảng Giá'!$K$2:$K$64,0))</f>
        <v>Hồ Chí Minh</v>
      </c>
      <c r="G3142" t="str">
        <f t="shared" si="49"/>
        <v>Hồ Chí Minh-Hồ Chí Minh</v>
      </c>
      <c r="H3142" t="str">
        <f>INDEX('Bảng Giá'!$N$2:$N$46,MATCH('References data'!G3142,'Bảng Giá'!$Q$2:$Q$46,0))</f>
        <v>Nội Tỉnh</v>
      </c>
    </row>
    <row r="3143" spans="1:8" x14ac:dyDescent="0.25">
      <c r="A3143" s="12" t="s">
        <v>2722</v>
      </c>
      <c r="B3143" t="s">
        <v>2648</v>
      </c>
      <c r="C3143" s="45" t="str">
        <f>INDEX('Bảng Giá'!$L$2:$L$64,MATCH(TRIM('References data'!B3143),'Bảng Giá'!$K$2:$K$64,0))</f>
        <v>Hồ Chí Minh</v>
      </c>
      <c r="D3143" s="43" t="s">
        <v>3011</v>
      </c>
      <c r="E3143" t="s">
        <v>2648</v>
      </c>
      <c r="F3143" t="str">
        <f>INDEX('Bảng Giá'!$L$2:$L$64,MATCH(TRIM('References data'!E3143),'Bảng Giá'!$K$2:$K$64,0))</f>
        <v>Hồ Chí Minh</v>
      </c>
      <c r="G3143" t="str">
        <f t="shared" si="49"/>
        <v>Hồ Chí Minh-Hồ Chí Minh</v>
      </c>
      <c r="H3143" t="str">
        <f>INDEX('Bảng Giá'!$N$2:$N$46,MATCH('References data'!G3143,'Bảng Giá'!$Q$2:$Q$46,0))</f>
        <v>Nội Tỉnh</v>
      </c>
    </row>
    <row r="3144" spans="1:8" x14ac:dyDescent="0.25">
      <c r="A3144" s="12" t="s">
        <v>2737</v>
      </c>
      <c r="B3144" t="s">
        <v>2648</v>
      </c>
      <c r="C3144" s="45" t="str">
        <f>INDEX('Bảng Giá'!$L$2:$L$64,MATCH(TRIM('References data'!B3144),'Bảng Giá'!$K$2:$K$64,0))</f>
        <v>Hồ Chí Minh</v>
      </c>
      <c r="D3144" s="43" t="s">
        <v>3011</v>
      </c>
      <c r="E3144" t="s">
        <v>2648</v>
      </c>
      <c r="F3144" t="str">
        <f>INDEX('Bảng Giá'!$L$2:$L$64,MATCH(TRIM('References data'!E3144),'Bảng Giá'!$K$2:$K$64,0))</f>
        <v>Hồ Chí Minh</v>
      </c>
      <c r="G3144" t="str">
        <f t="shared" si="49"/>
        <v>Hồ Chí Minh-Hồ Chí Minh</v>
      </c>
      <c r="H3144" t="str">
        <f>INDEX('Bảng Giá'!$N$2:$N$46,MATCH('References data'!G3144,'Bảng Giá'!$Q$2:$Q$46,0))</f>
        <v>Nội Tỉnh</v>
      </c>
    </row>
    <row r="3145" spans="1:8" x14ac:dyDescent="0.25">
      <c r="A3145" s="12" t="s">
        <v>3016</v>
      </c>
      <c r="B3145" t="s">
        <v>2648</v>
      </c>
      <c r="C3145" s="45" t="str">
        <f>INDEX('Bảng Giá'!$L$2:$L$64,MATCH(TRIM('References data'!B3145),'Bảng Giá'!$K$2:$K$64,0))</f>
        <v>Hồ Chí Minh</v>
      </c>
      <c r="D3145" s="43" t="s">
        <v>3011</v>
      </c>
      <c r="E3145" t="s">
        <v>2648</v>
      </c>
      <c r="F3145" t="str">
        <f>INDEX('Bảng Giá'!$L$2:$L$64,MATCH(TRIM('References data'!E3145),'Bảng Giá'!$K$2:$K$64,0))</f>
        <v>Hồ Chí Minh</v>
      </c>
      <c r="G3145" t="str">
        <f t="shared" si="49"/>
        <v>Hồ Chí Minh-Hồ Chí Minh</v>
      </c>
      <c r="H3145" t="str">
        <f>INDEX('Bảng Giá'!$N$2:$N$46,MATCH('References data'!G3145,'Bảng Giá'!$Q$2:$Q$46,0))</f>
        <v>Nội Tỉnh</v>
      </c>
    </row>
    <row r="3146" spans="1:8" x14ac:dyDescent="0.25">
      <c r="A3146" s="12" t="s">
        <v>3020</v>
      </c>
      <c r="B3146" t="s">
        <v>2648</v>
      </c>
      <c r="C3146" s="45" t="str">
        <f>INDEX('Bảng Giá'!$L$2:$L$64,MATCH(TRIM('References data'!B3146),'Bảng Giá'!$K$2:$K$64,0))</f>
        <v>Hồ Chí Minh</v>
      </c>
      <c r="D3146" s="43" t="s">
        <v>3011</v>
      </c>
      <c r="E3146" t="s">
        <v>2648</v>
      </c>
      <c r="F3146" t="str">
        <f>INDEX('Bảng Giá'!$L$2:$L$64,MATCH(TRIM('References data'!E3146),'Bảng Giá'!$K$2:$K$64,0))</f>
        <v>Hồ Chí Minh</v>
      </c>
      <c r="G3146" t="str">
        <f t="shared" si="49"/>
        <v>Hồ Chí Minh-Hồ Chí Minh</v>
      </c>
      <c r="H3146" t="str">
        <f>INDEX('Bảng Giá'!$N$2:$N$46,MATCH('References data'!G3146,'Bảng Giá'!$Q$2:$Q$46,0))</f>
        <v>Nội Tỉnh</v>
      </c>
    </row>
    <row r="3147" spans="1:8" x14ac:dyDescent="0.25">
      <c r="A3147" s="12" t="s">
        <v>2778</v>
      </c>
      <c r="B3147" t="s">
        <v>2648</v>
      </c>
      <c r="C3147" s="45" t="str">
        <f>INDEX('Bảng Giá'!$L$2:$L$64,MATCH(TRIM('References data'!B3147),'Bảng Giá'!$K$2:$K$64,0))</f>
        <v>Hồ Chí Minh</v>
      </c>
      <c r="D3147" s="43" t="s">
        <v>3011</v>
      </c>
      <c r="E3147" t="s">
        <v>2648</v>
      </c>
      <c r="F3147" t="str">
        <f>INDEX('Bảng Giá'!$L$2:$L$64,MATCH(TRIM('References data'!E3147),'Bảng Giá'!$K$2:$K$64,0))</f>
        <v>Hồ Chí Minh</v>
      </c>
      <c r="G3147" t="str">
        <f t="shared" si="49"/>
        <v>Hồ Chí Minh-Hồ Chí Minh</v>
      </c>
      <c r="H3147" t="str">
        <f>INDEX('Bảng Giá'!$N$2:$N$46,MATCH('References data'!G3147,'Bảng Giá'!$Q$2:$Q$46,0))</f>
        <v>Nội Tỉnh</v>
      </c>
    </row>
    <row r="3148" spans="1:8" x14ac:dyDescent="0.25">
      <c r="A3148" s="12" t="s">
        <v>2733</v>
      </c>
      <c r="B3148" t="s">
        <v>2648</v>
      </c>
      <c r="C3148" s="45" t="str">
        <f>INDEX('Bảng Giá'!$L$2:$L$64,MATCH(TRIM('References data'!B3148),'Bảng Giá'!$K$2:$K$64,0))</f>
        <v>Hồ Chí Minh</v>
      </c>
      <c r="D3148" s="43" t="s">
        <v>3011</v>
      </c>
      <c r="E3148" t="s">
        <v>2648</v>
      </c>
      <c r="F3148" t="str">
        <f>INDEX('Bảng Giá'!$L$2:$L$64,MATCH(TRIM('References data'!E3148),'Bảng Giá'!$K$2:$K$64,0))</f>
        <v>Hồ Chí Minh</v>
      </c>
      <c r="G3148" t="str">
        <f t="shared" si="49"/>
        <v>Hồ Chí Minh-Hồ Chí Minh</v>
      </c>
      <c r="H3148" t="str">
        <f>INDEX('Bảng Giá'!$N$2:$N$46,MATCH('References data'!G3148,'Bảng Giá'!$Q$2:$Q$46,0))</f>
        <v>Nội Tỉnh</v>
      </c>
    </row>
    <row r="3149" spans="1:8" x14ac:dyDescent="0.25">
      <c r="A3149" s="12" t="s">
        <v>3011</v>
      </c>
      <c r="B3149" t="s">
        <v>2648</v>
      </c>
      <c r="C3149" s="45" t="str">
        <f>INDEX('Bảng Giá'!$L$2:$L$64,MATCH(TRIM('References data'!B3149),'Bảng Giá'!$K$2:$K$64,0))</f>
        <v>Hồ Chí Minh</v>
      </c>
      <c r="D3149" s="43" t="s">
        <v>2702</v>
      </c>
      <c r="E3149" t="s">
        <v>2690</v>
      </c>
      <c r="F3149" t="str">
        <f>INDEX('Bảng Giá'!$L$2:$L$64,MATCH(TRIM('References data'!E3149),'Bảng Giá'!$K$2:$K$64,0))</f>
        <v>Vùng 1</v>
      </c>
      <c r="G3149" t="str">
        <f t="shared" si="49"/>
        <v>Hồ Chí Minh-Vùng 1</v>
      </c>
      <c r="H3149" t="str">
        <f>INDEX('Bảng Giá'!$N$2:$N$46,MATCH('References data'!G3149,'Bảng Giá'!$Q$2:$Q$46,0))</f>
        <v>Nội Vùng</v>
      </c>
    </row>
    <row r="3150" spans="1:8" x14ac:dyDescent="0.25">
      <c r="A3150" s="12" t="s">
        <v>3008</v>
      </c>
      <c r="B3150" t="s">
        <v>2639</v>
      </c>
      <c r="C3150" s="45" t="str">
        <f>INDEX('Bảng Giá'!$L$2:$L$64,MATCH(TRIM('References data'!B3150),'Bảng Giá'!$K$2:$K$64,0))</f>
        <v>Hà Nội</v>
      </c>
      <c r="D3150" s="43" t="s">
        <v>2829</v>
      </c>
      <c r="E3150" t="s">
        <v>2699</v>
      </c>
      <c r="F3150" t="str">
        <f>INDEX('Bảng Giá'!$L$2:$L$64,MATCH(TRIM('References data'!E3150),'Bảng Giá'!$K$2:$K$64,0))</f>
        <v>Vùng 3</v>
      </c>
      <c r="G3150" t="str">
        <f t="shared" si="49"/>
        <v>Hà Nội-Vùng 3</v>
      </c>
      <c r="H3150" t="str">
        <f>INDEX('Bảng Giá'!$N$2:$N$46,MATCH('References data'!G3150,'Bảng Giá'!$Q$2:$Q$46,0))</f>
        <v>Nội Vùng</v>
      </c>
    </row>
    <row r="3151" spans="1:8" x14ac:dyDescent="0.25">
      <c r="A3151" s="12" t="s">
        <v>2654</v>
      </c>
      <c r="B3151" t="s">
        <v>2639</v>
      </c>
      <c r="C3151" s="45" t="str">
        <f>INDEX('Bảng Giá'!$L$2:$L$64,MATCH(TRIM('References data'!B3151),'Bảng Giá'!$K$2:$K$64,0))</f>
        <v>Hà Nội</v>
      </c>
      <c r="D3151" s="43" t="s">
        <v>3008</v>
      </c>
      <c r="E3151" t="s">
        <v>2639</v>
      </c>
      <c r="F3151" t="str">
        <f>INDEX('Bảng Giá'!$L$2:$L$64,MATCH(TRIM('References data'!E3151),'Bảng Giá'!$K$2:$K$64,0))</f>
        <v>Hà Nội</v>
      </c>
      <c r="G3151" t="str">
        <f t="shared" si="49"/>
        <v>Hà Nội-Hà Nội</v>
      </c>
      <c r="H3151" t="str">
        <f>INDEX('Bảng Giá'!$N$2:$N$46,MATCH('References data'!G3151,'Bảng Giá'!$Q$2:$Q$46,0))</f>
        <v>Nội Tỉnh</v>
      </c>
    </row>
    <row r="3152" spans="1:8" x14ac:dyDescent="0.25">
      <c r="A3152" s="12" t="s">
        <v>3002</v>
      </c>
      <c r="B3152" t="s">
        <v>2639</v>
      </c>
      <c r="C3152" s="45" t="str">
        <f>INDEX('Bảng Giá'!$L$2:$L$64,MATCH(TRIM('References data'!B3152),'Bảng Giá'!$K$2:$K$64,0))</f>
        <v>Hà Nội</v>
      </c>
      <c r="D3152" s="43" t="s">
        <v>3008</v>
      </c>
      <c r="E3152" t="s">
        <v>2639</v>
      </c>
      <c r="F3152" t="str">
        <f>INDEX('Bảng Giá'!$L$2:$L$64,MATCH(TRIM('References data'!E3152),'Bảng Giá'!$K$2:$K$64,0))</f>
        <v>Hà Nội</v>
      </c>
      <c r="G3152" t="str">
        <f t="shared" si="49"/>
        <v>Hà Nội-Hà Nội</v>
      </c>
      <c r="H3152" t="str">
        <f>INDEX('Bảng Giá'!$N$2:$N$46,MATCH('References data'!G3152,'Bảng Giá'!$Q$2:$Q$46,0))</f>
        <v>Nội Tỉnh</v>
      </c>
    </row>
    <row r="3153" spans="1:8" x14ac:dyDescent="0.25">
      <c r="A3153" s="12" t="s">
        <v>3011</v>
      </c>
      <c r="B3153" t="s">
        <v>2648</v>
      </c>
      <c r="C3153" s="45" t="str">
        <f>INDEX('Bảng Giá'!$L$2:$L$64,MATCH(TRIM('References data'!B3153),'Bảng Giá'!$K$2:$K$64,0))</f>
        <v>Hồ Chí Minh</v>
      </c>
      <c r="D3153" s="43" t="s">
        <v>2747</v>
      </c>
      <c r="E3153" t="s">
        <v>2748</v>
      </c>
      <c r="F3153" t="str">
        <f>INDEX('Bảng Giá'!$L$2:$L$64,MATCH(TRIM('References data'!E3153),'Bảng Giá'!$K$2:$K$64,0))</f>
        <v>Vùng 1</v>
      </c>
      <c r="G3153" t="str">
        <f t="shared" si="49"/>
        <v>Hồ Chí Minh-Vùng 1</v>
      </c>
      <c r="H3153" t="str">
        <f>INDEX('Bảng Giá'!$N$2:$N$46,MATCH('References data'!G3153,'Bảng Giá'!$Q$2:$Q$46,0))</f>
        <v>Nội Vùng</v>
      </c>
    </row>
    <row r="3154" spans="1:8" x14ac:dyDescent="0.25">
      <c r="A3154" s="12" t="s">
        <v>3008</v>
      </c>
      <c r="B3154" t="s">
        <v>2639</v>
      </c>
      <c r="C3154" s="45" t="str">
        <f>INDEX('Bảng Giá'!$L$2:$L$64,MATCH(TRIM('References data'!B3154),'Bảng Giá'!$K$2:$K$64,0))</f>
        <v>Hà Nội</v>
      </c>
      <c r="D3154" s="43" t="s">
        <v>2763</v>
      </c>
      <c r="E3154" t="s">
        <v>2764</v>
      </c>
      <c r="F3154" t="str">
        <f>INDEX('Bảng Giá'!$L$2:$L$64,MATCH(TRIM('References data'!E3154),'Bảng Giá'!$K$2:$K$64,0))</f>
        <v>Vùng 3</v>
      </c>
      <c r="G3154" t="str">
        <f t="shared" si="49"/>
        <v>Hà Nội-Vùng 3</v>
      </c>
      <c r="H3154" t="str">
        <f>INDEX('Bảng Giá'!$N$2:$N$46,MATCH('References data'!G3154,'Bảng Giá'!$Q$2:$Q$46,0))</f>
        <v>Nội Vùng</v>
      </c>
    </row>
    <row r="3155" spans="1:8" x14ac:dyDescent="0.25">
      <c r="A3155" s="12" t="s">
        <v>3008</v>
      </c>
      <c r="B3155" t="s">
        <v>2639</v>
      </c>
      <c r="C3155" s="45" t="str">
        <f>INDEX('Bảng Giá'!$L$2:$L$64,MATCH(TRIM('References data'!B3155),'Bảng Giá'!$K$2:$K$64,0))</f>
        <v>Hà Nội</v>
      </c>
      <c r="D3155" s="43" t="s">
        <v>2765</v>
      </c>
      <c r="E3155" t="s">
        <v>2658</v>
      </c>
      <c r="F3155" t="str">
        <f>INDEX('Bảng Giá'!$L$2:$L$64,MATCH(TRIM('References data'!E3155),'Bảng Giá'!$K$2:$K$64,0))</f>
        <v>Vùng 3</v>
      </c>
      <c r="G3155" t="str">
        <f t="shared" si="49"/>
        <v>Hà Nội-Vùng 3</v>
      </c>
      <c r="H3155" t="str">
        <f>INDEX('Bảng Giá'!$N$2:$N$46,MATCH('References data'!G3155,'Bảng Giá'!$Q$2:$Q$46,0))</f>
        <v>Nội Vùng</v>
      </c>
    </row>
    <row r="3156" spans="1:8" x14ac:dyDescent="0.25">
      <c r="A3156" s="12" t="s">
        <v>2653</v>
      </c>
      <c r="B3156" t="s">
        <v>2648</v>
      </c>
      <c r="C3156" s="45" t="str">
        <f>INDEX('Bảng Giá'!$L$2:$L$64,MATCH(TRIM('References data'!B3156),'Bảng Giá'!$K$2:$K$64,0))</f>
        <v>Hồ Chí Minh</v>
      </c>
      <c r="D3156" s="43" t="s">
        <v>3011</v>
      </c>
      <c r="E3156" t="s">
        <v>2648</v>
      </c>
      <c r="F3156" t="str">
        <f>INDEX('Bảng Giá'!$L$2:$L$64,MATCH(TRIM('References data'!E3156),'Bảng Giá'!$K$2:$K$64,0))</f>
        <v>Hồ Chí Minh</v>
      </c>
      <c r="G3156" t="str">
        <f t="shared" si="49"/>
        <v>Hồ Chí Minh-Hồ Chí Minh</v>
      </c>
      <c r="H3156" t="str">
        <f>INDEX('Bảng Giá'!$N$2:$N$46,MATCH('References data'!G3156,'Bảng Giá'!$Q$2:$Q$46,0))</f>
        <v>Nội Tỉnh</v>
      </c>
    </row>
    <row r="3157" spans="1:8" x14ac:dyDescent="0.25">
      <c r="A3157" s="12" t="s">
        <v>2776</v>
      </c>
      <c r="B3157" t="s">
        <v>2648</v>
      </c>
      <c r="C3157" s="45" t="str">
        <f>INDEX('Bảng Giá'!$L$2:$L$64,MATCH(TRIM('References data'!B3157),'Bảng Giá'!$K$2:$K$64,0))</f>
        <v>Hồ Chí Minh</v>
      </c>
      <c r="D3157" s="43" t="s">
        <v>3011</v>
      </c>
      <c r="E3157" t="s">
        <v>2648</v>
      </c>
      <c r="F3157" t="str">
        <f>INDEX('Bảng Giá'!$L$2:$L$64,MATCH(TRIM('References data'!E3157),'Bảng Giá'!$K$2:$K$64,0))</f>
        <v>Hồ Chí Minh</v>
      </c>
      <c r="G3157" t="str">
        <f t="shared" si="49"/>
        <v>Hồ Chí Minh-Hồ Chí Minh</v>
      </c>
      <c r="H3157" t="str">
        <f>INDEX('Bảng Giá'!$N$2:$N$46,MATCH('References data'!G3157,'Bảng Giá'!$Q$2:$Q$46,0))</f>
        <v>Nội Tỉnh</v>
      </c>
    </row>
    <row r="3158" spans="1:8" x14ac:dyDescent="0.25">
      <c r="A3158" s="12" t="s">
        <v>2653</v>
      </c>
      <c r="B3158" t="s">
        <v>2648</v>
      </c>
      <c r="C3158" s="45" t="str">
        <f>INDEX('Bảng Giá'!$L$2:$L$64,MATCH(TRIM('References data'!B3158),'Bảng Giá'!$K$2:$K$64,0))</f>
        <v>Hồ Chí Minh</v>
      </c>
      <c r="D3158" s="43" t="s">
        <v>3011</v>
      </c>
      <c r="E3158" t="s">
        <v>2648</v>
      </c>
      <c r="F3158" t="str">
        <f>INDEX('Bảng Giá'!$L$2:$L$64,MATCH(TRIM('References data'!E3158),'Bảng Giá'!$K$2:$K$64,0))</f>
        <v>Hồ Chí Minh</v>
      </c>
      <c r="G3158" t="str">
        <f t="shared" si="49"/>
        <v>Hồ Chí Minh-Hồ Chí Minh</v>
      </c>
      <c r="H3158" t="str">
        <f>INDEX('Bảng Giá'!$N$2:$N$46,MATCH('References data'!G3158,'Bảng Giá'!$Q$2:$Q$46,0))</f>
        <v>Nội Tỉnh</v>
      </c>
    </row>
    <row r="3159" spans="1:8" x14ac:dyDescent="0.25">
      <c r="A3159" s="12" t="s">
        <v>2653</v>
      </c>
      <c r="B3159" t="s">
        <v>2648</v>
      </c>
      <c r="C3159" s="45" t="str">
        <f>INDEX('Bảng Giá'!$L$2:$L$64,MATCH(TRIM('References data'!B3159),'Bảng Giá'!$K$2:$K$64,0))</f>
        <v>Hồ Chí Minh</v>
      </c>
      <c r="D3159" s="43" t="s">
        <v>3011</v>
      </c>
      <c r="E3159" t="s">
        <v>2648</v>
      </c>
      <c r="F3159" t="str">
        <f>INDEX('Bảng Giá'!$L$2:$L$64,MATCH(TRIM('References data'!E3159),'Bảng Giá'!$K$2:$K$64,0))</f>
        <v>Hồ Chí Minh</v>
      </c>
      <c r="G3159" t="str">
        <f t="shared" si="49"/>
        <v>Hồ Chí Minh-Hồ Chí Minh</v>
      </c>
      <c r="H3159" t="str">
        <f>INDEX('Bảng Giá'!$N$2:$N$46,MATCH('References data'!G3159,'Bảng Giá'!$Q$2:$Q$46,0))</f>
        <v>Nội Tỉnh</v>
      </c>
    </row>
    <row r="3160" spans="1:8" x14ac:dyDescent="0.25">
      <c r="A3160" s="12" t="s">
        <v>2653</v>
      </c>
      <c r="B3160" t="s">
        <v>2648</v>
      </c>
      <c r="C3160" s="45" t="str">
        <f>INDEX('Bảng Giá'!$L$2:$L$64,MATCH(TRIM('References data'!B3160),'Bảng Giá'!$K$2:$K$64,0))</f>
        <v>Hồ Chí Minh</v>
      </c>
      <c r="D3160" s="43" t="s">
        <v>3011</v>
      </c>
      <c r="E3160" t="s">
        <v>2648</v>
      </c>
      <c r="F3160" t="str">
        <f>INDEX('Bảng Giá'!$L$2:$L$64,MATCH(TRIM('References data'!E3160),'Bảng Giá'!$K$2:$K$64,0))</f>
        <v>Hồ Chí Minh</v>
      </c>
      <c r="G3160" t="str">
        <f t="shared" si="49"/>
        <v>Hồ Chí Minh-Hồ Chí Minh</v>
      </c>
      <c r="H3160" t="str">
        <f>INDEX('Bảng Giá'!$N$2:$N$46,MATCH('References data'!G3160,'Bảng Giá'!$Q$2:$Q$46,0))</f>
        <v>Nội Tỉnh</v>
      </c>
    </row>
    <row r="3161" spans="1:8" x14ac:dyDescent="0.25">
      <c r="A3161" s="12" t="s">
        <v>3017</v>
      </c>
      <c r="B3161" t="s">
        <v>2648</v>
      </c>
      <c r="C3161" s="45" t="str">
        <f>INDEX('Bảng Giá'!$L$2:$L$64,MATCH(TRIM('References data'!B3161),'Bảng Giá'!$K$2:$K$64,0))</f>
        <v>Hồ Chí Minh</v>
      </c>
      <c r="D3161" s="43" t="s">
        <v>3011</v>
      </c>
      <c r="E3161" t="s">
        <v>2648</v>
      </c>
      <c r="F3161" t="str">
        <f>INDEX('Bảng Giá'!$L$2:$L$64,MATCH(TRIM('References data'!E3161),'Bảng Giá'!$K$2:$K$64,0))</f>
        <v>Hồ Chí Minh</v>
      </c>
      <c r="G3161" t="str">
        <f t="shared" si="49"/>
        <v>Hồ Chí Minh-Hồ Chí Minh</v>
      </c>
      <c r="H3161" t="str">
        <f>INDEX('Bảng Giá'!$N$2:$N$46,MATCH('References data'!G3161,'Bảng Giá'!$Q$2:$Q$46,0))</f>
        <v>Nội Tỉnh</v>
      </c>
    </row>
    <row r="3162" spans="1:8" x14ac:dyDescent="0.25">
      <c r="A3162" s="12" t="s">
        <v>3020</v>
      </c>
      <c r="B3162" t="s">
        <v>2648</v>
      </c>
      <c r="C3162" s="45" t="str">
        <f>INDEX('Bảng Giá'!$L$2:$L$64,MATCH(TRIM('References data'!B3162),'Bảng Giá'!$K$2:$K$64,0))</f>
        <v>Hồ Chí Minh</v>
      </c>
      <c r="D3162" s="43" t="s">
        <v>3011</v>
      </c>
      <c r="E3162" t="s">
        <v>2648</v>
      </c>
      <c r="F3162" t="str">
        <f>INDEX('Bảng Giá'!$L$2:$L$64,MATCH(TRIM('References data'!E3162),'Bảng Giá'!$K$2:$K$64,0))</f>
        <v>Hồ Chí Minh</v>
      </c>
      <c r="G3162" t="str">
        <f t="shared" si="49"/>
        <v>Hồ Chí Minh-Hồ Chí Minh</v>
      </c>
      <c r="H3162" t="str">
        <f>INDEX('Bảng Giá'!$N$2:$N$46,MATCH('References data'!G3162,'Bảng Giá'!$Q$2:$Q$46,0))</f>
        <v>Nội Tỉnh</v>
      </c>
    </row>
    <row r="3163" spans="1:8" x14ac:dyDescent="0.25">
      <c r="A3163" s="12" t="s">
        <v>3020</v>
      </c>
      <c r="B3163" t="s">
        <v>2648</v>
      </c>
      <c r="C3163" s="45" t="str">
        <f>INDEX('Bảng Giá'!$L$2:$L$64,MATCH(TRIM('References data'!B3163),'Bảng Giá'!$K$2:$K$64,0))</f>
        <v>Hồ Chí Minh</v>
      </c>
      <c r="D3163" s="43" t="s">
        <v>3011</v>
      </c>
      <c r="E3163" t="s">
        <v>2648</v>
      </c>
      <c r="F3163" t="str">
        <f>INDEX('Bảng Giá'!$L$2:$L$64,MATCH(TRIM('References data'!E3163),'Bảng Giá'!$K$2:$K$64,0))</f>
        <v>Hồ Chí Minh</v>
      </c>
      <c r="G3163" t="str">
        <f t="shared" si="49"/>
        <v>Hồ Chí Minh-Hồ Chí Minh</v>
      </c>
      <c r="H3163" t="str">
        <f>INDEX('Bảng Giá'!$N$2:$N$46,MATCH('References data'!G3163,'Bảng Giá'!$Q$2:$Q$46,0))</f>
        <v>Nội Tỉnh</v>
      </c>
    </row>
    <row r="3164" spans="1:8" x14ac:dyDescent="0.25">
      <c r="A3164" s="12" t="s">
        <v>3019</v>
      </c>
      <c r="B3164" t="s">
        <v>2648</v>
      </c>
      <c r="C3164" s="45" t="str">
        <f>INDEX('Bảng Giá'!$L$2:$L$64,MATCH(TRIM('References data'!B3164),'Bảng Giá'!$K$2:$K$64,0))</f>
        <v>Hồ Chí Minh</v>
      </c>
      <c r="D3164" s="43" t="s">
        <v>3011</v>
      </c>
      <c r="E3164" t="s">
        <v>2648</v>
      </c>
      <c r="F3164" t="str">
        <f>INDEX('Bảng Giá'!$L$2:$L$64,MATCH(TRIM('References data'!E3164),'Bảng Giá'!$K$2:$K$64,0))</f>
        <v>Hồ Chí Minh</v>
      </c>
      <c r="G3164" t="str">
        <f t="shared" si="49"/>
        <v>Hồ Chí Minh-Hồ Chí Minh</v>
      </c>
      <c r="H3164" t="str">
        <f>INDEX('Bảng Giá'!$N$2:$N$46,MATCH('References data'!G3164,'Bảng Giá'!$Q$2:$Q$46,0))</f>
        <v>Nội Tỉnh</v>
      </c>
    </row>
    <row r="3165" spans="1:8" x14ac:dyDescent="0.25">
      <c r="A3165" s="12" t="s">
        <v>3019</v>
      </c>
      <c r="B3165" t="s">
        <v>2648</v>
      </c>
      <c r="C3165" s="45" t="str">
        <f>INDEX('Bảng Giá'!$L$2:$L$64,MATCH(TRIM('References data'!B3165),'Bảng Giá'!$K$2:$K$64,0))</f>
        <v>Hồ Chí Minh</v>
      </c>
      <c r="D3165" s="43" t="s">
        <v>3011</v>
      </c>
      <c r="E3165" t="s">
        <v>2648</v>
      </c>
      <c r="F3165" t="str">
        <f>INDEX('Bảng Giá'!$L$2:$L$64,MATCH(TRIM('References data'!E3165),'Bảng Giá'!$K$2:$K$64,0))</f>
        <v>Hồ Chí Minh</v>
      </c>
      <c r="G3165" t="str">
        <f t="shared" si="49"/>
        <v>Hồ Chí Minh-Hồ Chí Minh</v>
      </c>
      <c r="H3165" t="str">
        <f>INDEX('Bảng Giá'!$N$2:$N$46,MATCH('References data'!G3165,'Bảng Giá'!$Q$2:$Q$46,0))</f>
        <v>Nội Tỉnh</v>
      </c>
    </row>
    <row r="3166" spans="1:8" x14ac:dyDescent="0.25">
      <c r="A3166" s="12" t="s">
        <v>2776</v>
      </c>
      <c r="B3166" t="s">
        <v>2648</v>
      </c>
      <c r="C3166" s="45" t="str">
        <f>INDEX('Bảng Giá'!$L$2:$L$64,MATCH(TRIM('References data'!B3166),'Bảng Giá'!$K$2:$K$64,0))</f>
        <v>Hồ Chí Minh</v>
      </c>
      <c r="D3166" s="43" t="s">
        <v>3011</v>
      </c>
      <c r="E3166" t="s">
        <v>2648</v>
      </c>
      <c r="F3166" t="str">
        <f>INDEX('Bảng Giá'!$L$2:$L$64,MATCH(TRIM('References data'!E3166),'Bảng Giá'!$K$2:$K$64,0))</f>
        <v>Hồ Chí Minh</v>
      </c>
      <c r="G3166" t="str">
        <f t="shared" si="49"/>
        <v>Hồ Chí Minh-Hồ Chí Minh</v>
      </c>
      <c r="H3166" t="str">
        <f>INDEX('Bảng Giá'!$N$2:$N$46,MATCH('References data'!G3166,'Bảng Giá'!$Q$2:$Q$46,0))</f>
        <v>Nội Tỉnh</v>
      </c>
    </row>
    <row r="3167" spans="1:8" x14ac:dyDescent="0.25">
      <c r="A3167" s="12" t="s">
        <v>2722</v>
      </c>
      <c r="B3167" t="s">
        <v>2648</v>
      </c>
      <c r="C3167" s="45" t="str">
        <f>INDEX('Bảng Giá'!$L$2:$L$64,MATCH(TRIM('References data'!B3167),'Bảng Giá'!$K$2:$K$64,0))</f>
        <v>Hồ Chí Minh</v>
      </c>
      <c r="D3167" s="43" t="s">
        <v>3011</v>
      </c>
      <c r="E3167" t="s">
        <v>2648</v>
      </c>
      <c r="F3167" t="str">
        <f>INDEX('Bảng Giá'!$L$2:$L$64,MATCH(TRIM('References data'!E3167),'Bảng Giá'!$K$2:$K$64,0))</f>
        <v>Hồ Chí Minh</v>
      </c>
      <c r="G3167" t="str">
        <f t="shared" si="49"/>
        <v>Hồ Chí Minh-Hồ Chí Minh</v>
      </c>
      <c r="H3167" t="str">
        <f>INDEX('Bảng Giá'!$N$2:$N$46,MATCH('References data'!G3167,'Bảng Giá'!$Q$2:$Q$46,0))</f>
        <v>Nội Tỉnh</v>
      </c>
    </row>
    <row r="3168" spans="1:8" x14ac:dyDescent="0.25">
      <c r="A3168" s="12" t="s">
        <v>3018</v>
      </c>
      <c r="B3168" t="s">
        <v>2648</v>
      </c>
      <c r="C3168" s="45" t="str">
        <f>INDEX('Bảng Giá'!$L$2:$L$64,MATCH(TRIM('References data'!B3168),'Bảng Giá'!$K$2:$K$64,0))</f>
        <v>Hồ Chí Minh</v>
      </c>
      <c r="D3168" s="43" t="s">
        <v>3011</v>
      </c>
      <c r="E3168" t="s">
        <v>2648</v>
      </c>
      <c r="F3168" t="str">
        <f>INDEX('Bảng Giá'!$L$2:$L$64,MATCH(TRIM('References data'!E3168),'Bảng Giá'!$K$2:$K$64,0))</f>
        <v>Hồ Chí Minh</v>
      </c>
      <c r="G3168" t="str">
        <f t="shared" si="49"/>
        <v>Hồ Chí Minh-Hồ Chí Minh</v>
      </c>
      <c r="H3168" t="str">
        <f>INDEX('Bảng Giá'!$N$2:$N$46,MATCH('References data'!G3168,'Bảng Giá'!$Q$2:$Q$46,0))</f>
        <v>Nội Tỉnh</v>
      </c>
    </row>
    <row r="3169" spans="1:8" x14ac:dyDescent="0.25">
      <c r="A3169" s="12" t="s">
        <v>2653</v>
      </c>
      <c r="B3169" t="s">
        <v>2648</v>
      </c>
      <c r="C3169" s="45" t="str">
        <f>INDEX('Bảng Giá'!$L$2:$L$64,MATCH(TRIM('References data'!B3169),'Bảng Giá'!$K$2:$K$64,0))</f>
        <v>Hồ Chí Minh</v>
      </c>
      <c r="D3169" s="43" t="s">
        <v>3011</v>
      </c>
      <c r="E3169" t="s">
        <v>2648</v>
      </c>
      <c r="F3169" t="str">
        <f>INDEX('Bảng Giá'!$L$2:$L$64,MATCH(TRIM('References data'!E3169),'Bảng Giá'!$K$2:$K$64,0))</f>
        <v>Hồ Chí Minh</v>
      </c>
      <c r="G3169" t="str">
        <f t="shared" si="49"/>
        <v>Hồ Chí Minh-Hồ Chí Minh</v>
      </c>
      <c r="H3169" t="str">
        <f>INDEX('Bảng Giá'!$N$2:$N$46,MATCH('References data'!G3169,'Bảng Giá'!$Q$2:$Q$46,0))</f>
        <v>Nội Tỉnh</v>
      </c>
    </row>
    <row r="3170" spans="1:8" x14ac:dyDescent="0.25">
      <c r="A3170" s="12" t="s">
        <v>2781</v>
      </c>
      <c r="B3170" t="s">
        <v>2648</v>
      </c>
      <c r="C3170" s="45" t="str">
        <f>INDEX('Bảng Giá'!$L$2:$L$64,MATCH(TRIM('References data'!B3170),'Bảng Giá'!$K$2:$K$64,0))</f>
        <v>Hồ Chí Minh</v>
      </c>
      <c r="D3170" s="43" t="s">
        <v>3011</v>
      </c>
      <c r="E3170" t="s">
        <v>2648</v>
      </c>
      <c r="F3170" t="str">
        <f>INDEX('Bảng Giá'!$L$2:$L$64,MATCH(TRIM('References data'!E3170),'Bảng Giá'!$K$2:$K$64,0))</f>
        <v>Hồ Chí Minh</v>
      </c>
      <c r="G3170" t="str">
        <f t="shared" si="49"/>
        <v>Hồ Chí Minh-Hồ Chí Minh</v>
      </c>
      <c r="H3170" t="str">
        <f>INDEX('Bảng Giá'!$N$2:$N$46,MATCH('References data'!G3170,'Bảng Giá'!$Q$2:$Q$46,0))</f>
        <v>Nội Tỉnh</v>
      </c>
    </row>
    <row r="3171" spans="1:8" x14ac:dyDescent="0.25">
      <c r="A3171" s="12" t="s">
        <v>2778</v>
      </c>
      <c r="B3171" t="s">
        <v>2648</v>
      </c>
      <c r="C3171" s="45" t="str">
        <f>INDEX('Bảng Giá'!$L$2:$L$64,MATCH(TRIM('References data'!B3171),'Bảng Giá'!$K$2:$K$64,0))</f>
        <v>Hồ Chí Minh</v>
      </c>
      <c r="D3171" s="43" t="s">
        <v>3011</v>
      </c>
      <c r="E3171" t="s">
        <v>2648</v>
      </c>
      <c r="F3171" t="str">
        <f>INDEX('Bảng Giá'!$L$2:$L$64,MATCH(TRIM('References data'!E3171),'Bảng Giá'!$K$2:$K$64,0))</f>
        <v>Hồ Chí Minh</v>
      </c>
      <c r="G3171" t="str">
        <f t="shared" si="49"/>
        <v>Hồ Chí Minh-Hồ Chí Minh</v>
      </c>
      <c r="H3171" t="str">
        <f>INDEX('Bảng Giá'!$N$2:$N$46,MATCH('References data'!G3171,'Bảng Giá'!$Q$2:$Q$46,0))</f>
        <v>Nội Tỉnh</v>
      </c>
    </row>
    <row r="3172" spans="1:8" x14ac:dyDescent="0.25">
      <c r="A3172" s="12" t="s">
        <v>2776</v>
      </c>
      <c r="B3172" t="s">
        <v>2648</v>
      </c>
      <c r="C3172" s="45" t="str">
        <f>INDEX('Bảng Giá'!$L$2:$L$64,MATCH(TRIM('References data'!B3172),'Bảng Giá'!$K$2:$K$64,0))</f>
        <v>Hồ Chí Minh</v>
      </c>
      <c r="D3172" s="43" t="s">
        <v>3011</v>
      </c>
      <c r="E3172" t="s">
        <v>2648</v>
      </c>
      <c r="F3172" t="str">
        <f>INDEX('Bảng Giá'!$L$2:$L$64,MATCH(TRIM('References data'!E3172),'Bảng Giá'!$K$2:$K$64,0))</f>
        <v>Hồ Chí Minh</v>
      </c>
      <c r="G3172" t="str">
        <f t="shared" si="49"/>
        <v>Hồ Chí Minh-Hồ Chí Minh</v>
      </c>
      <c r="H3172" t="str">
        <f>INDEX('Bảng Giá'!$N$2:$N$46,MATCH('References data'!G3172,'Bảng Giá'!$Q$2:$Q$46,0))</f>
        <v>Nội Tỉnh</v>
      </c>
    </row>
    <row r="3173" spans="1:8" x14ac:dyDescent="0.25">
      <c r="A3173" s="12" t="s">
        <v>3020</v>
      </c>
      <c r="B3173" t="s">
        <v>2648</v>
      </c>
      <c r="C3173" s="45" t="str">
        <f>INDEX('Bảng Giá'!$L$2:$L$64,MATCH(TRIM('References data'!B3173),'Bảng Giá'!$K$2:$K$64,0))</f>
        <v>Hồ Chí Minh</v>
      </c>
      <c r="D3173" s="43" t="s">
        <v>3011</v>
      </c>
      <c r="E3173" t="s">
        <v>2648</v>
      </c>
      <c r="F3173" t="str">
        <f>INDEX('Bảng Giá'!$L$2:$L$64,MATCH(TRIM('References data'!E3173),'Bảng Giá'!$K$2:$K$64,0))</f>
        <v>Hồ Chí Minh</v>
      </c>
      <c r="G3173" t="str">
        <f t="shared" si="49"/>
        <v>Hồ Chí Minh-Hồ Chí Minh</v>
      </c>
      <c r="H3173" t="str">
        <f>INDEX('Bảng Giá'!$N$2:$N$46,MATCH('References data'!G3173,'Bảng Giá'!$Q$2:$Q$46,0))</f>
        <v>Nội Tỉnh</v>
      </c>
    </row>
    <row r="3174" spans="1:8" x14ac:dyDescent="0.25">
      <c r="A3174" s="12" t="s">
        <v>3020</v>
      </c>
      <c r="B3174" t="s">
        <v>2648</v>
      </c>
      <c r="C3174" s="45" t="str">
        <f>INDEX('Bảng Giá'!$L$2:$L$64,MATCH(TRIM('References data'!B3174),'Bảng Giá'!$K$2:$K$64,0))</f>
        <v>Hồ Chí Minh</v>
      </c>
      <c r="D3174" s="43" t="s">
        <v>3011</v>
      </c>
      <c r="E3174" t="s">
        <v>2648</v>
      </c>
      <c r="F3174" t="str">
        <f>INDEX('Bảng Giá'!$L$2:$L$64,MATCH(TRIM('References data'!E3174),'Bảng Giá'!$K$2:$K$64,0))</f>
        <v>Hồ Chí Minh</v>
      </c>
      <c r="G3174" t="str">
        <f t="shared" si="49"/>
        <v>Hồ Chí Minh-Hồ Chí Minh</v>
      </c>
      <c r="H3174" t="str">
        <f>INDEX('Bảng Giá'!$N$2:$N$46,MATCH('References data'!G3174,'Bảng Giá'!$Q$2:$Q$46,0))</f>
        <v>Nội Tỉnh</v>
      </c>
    </row>
    <row r="3175" spans="1:8" x14ac:dyDescent="0.25">
      <c r="A3175" s="12" t="s">
        <v>3011</v>
      </c>
      <c r="B3175" t="s">
        <v>2648</v>
      </c>
      <c r="C3175" s="45" t="str">
        <f>INDEX('Bảng Giá'!$L$2:$L$64,MATCH(TRIM('References data'!B3175),'Bảng Giá'!$K$2:$K$64,0))</f>
        <v>Hồ Chí Minh</v>
      </c>
      <c r="D3175" s="43" t="s">
        <v>2674</v>
      </c>
      <c r="E3175" t="s">
        <v>2675</v>
      </c>
      <c r="F3175" t="str">
        <f>INDEX('Bảng Giá'!$L$2:$L$64,MATCH(TRIM('References data'!E3175),'Bảng Giá'!$K$2:$K$64,0))</f>
        <v>Vùng 1</v>
      </c>
      <c r="G3175" t="str">
        <f t="shared" si="49"/>
        <v>Hồ Chí Minh-Vùng 1</v>
      </c>
      <c r="H3175" t="str">
        <f>INDEX('Bảng Giá'!$N$2:$N$46,MATCH('References data'!G3175,'Bảng Giá'!$Q$2:$Q$46,0))</f>
        <v>Nội Vùng</v>
      </c>
    </row>
    <row r="3176" spans="1:8" x14ac:dyDescent="0.25">
      <c r="A3176" s="12" t="s">
        <v>3011</v>
      </c>
      <c r="B3176" t="s">
        <v>2648</v>
      </c>
      <c r="C3176" s="45" t="str">
        <f>INDEX('Bảng Giá'!$L$2:$L$64,MATCH(TRIM('References data'!B3176),'Bảng Giá'!$K$2:$K$64,0))</f>
        <v>Hồ Chí Minh</v>
      </c>
      <c r="D3176" s="43" t="s">
        <v>2674</v>
      </c>
      <c r="E3176" t="s">
        <v>2675</v>
      </c>
      <c r="F3176" t="str">
        <f>INDEX('Bảng Giá'!$L$2:$L$64,MATCH(TRIM('References data'!E3176),'Bảng Giá'!$K$2:$K$64,0))</f>
        <v>Vùng 1</v>
      </c>
      <c r="G3176" t="str">
        <f t="shared" si="49"/>
        <v>Hồ Chí Minh-Vùng 1</v>
      </c>
      <c r="H3176" t="str">
        <f>INDEX('Bảng Giá'!$N$2:$N$46,MATCH('References data'!G3176,'Bảng Giá'!$Q$2:$Q$46,0))</f>
        <v>Nội Vùng</v>
      </c>
    </row>
    <row r="3177" spans="1:8" x14ac:dyDescent="0.25">
      <c r="A3177" s="12" t="s">
        <v>2653</v>
      </c>
      <c r="B3177" t="s">
        <v>2648</v>
      </c>
      <c r="C3177" s="45" t="str">
        <f>INDEX('Bảng Giá'!$L$2:$L$64,MATCH(TRIM('References data'!B3177),'Bảng Giá'!$K$2:$K$64,0))</f>
        <v>Hồ Chí Minh</v>
      </c>
      <c r="D3177" s="43" t="s">
        <v>3011</v>
      </c>
      <c r="E3177" t="s">
        <v>2648</v>
      </c>
      <c r="F3177" t="str">
        <f>INDEX('Bảng Giá'!$L$2:$L$64,MATCH(TRIM('References data'!E3177),'Bảng Giá'!$K$2:$K$64,0))</f>
        <v>Hồ Chí Minh</v>
      </c>
      <c r="G3177" t="str">
        <f t="shared" si="49"/>
        <v>Hồ Chí Minh-Hồ Chí Minh</v>
      </c>
      <c r="H3177" t="str">
        <f>INDEX('Bảng Giá'!$N$2:$N$46,MATCH('References data'!G3177,'Bảng Giá'!$Q$2:$Q$46,0))</f>
        <v>Nội Tỉnh</v>
      </c>
    </row>
    <row r="3178" spans="1:8" x14ac:dyDescent="0.25">
      <c r="A3178" s="12" t="s">
        <v>3019</v>
      </c>
      <c r="B3178" t="s">
        <v>2648</v>
      </c>
      <c r="C3178" s="45" t="str">
        <f>INDEX('Bảng Giá'!$L$2:$L$64,MATCH(TRIM('References data'!B3178),'Bảng Giá'!$K$2:$K$64,0))</f>
        <v>Hồ Chí Minh</v>
      </c>
      <c r="D3178" s="43" t="s">
        <v>3011</v>
      </c>
      <c r="E3178" t="s">
        <v>2648</v>
      </c>
      <c r="F3178" t="str">
        <f>INDEX('Bảng Giá'!$L$2:$L$64,MATCH(TRIM('References data'!E3178),'Bảng Giá'!$K$2:$K$64,0))</f>
        <v>Hồ Chí Minh</v>
      </c>
      <c r="G3178" t="str">
        <f t="shared" si="49"/>
        <v>Hồ Chí Minh-Hồ Chí Minh</v>
      </c>
      <c r="H3178" t="str">
        <f>INDEX('Bảng Giá'!$N$2:$N$46,MATCH('References data'!G3178,'Bảng Giá'!$Q$2:$Q$46,0))</f>
        <v>Nội Tỉnh</v>
      </c>
    </row>
    <row r="3179" spans="1:8" x14ac:dyDescent="0.25">
      <c r="A3179" s="12" t="s">
        <v>2653</v>
      </c>
      <c r="B3179" t="s">
        <v>2648</v>
      </c>
      <c r="C3179" s="45" t="str">
        <f>INDEX('Bảng Giá'!$L$2:$L$64,MATCH(TRIM('References data'!B3179),'Bảng Giá'!$K$2:$K$64,0))</f>
        <v>Hồ Chí Minh</v>
      </c>
      <c r="D3179" s="43" t="s">
        <v>3011</v>
      </c>
      <c r="E3179" t="s">
        <v>2648</v>
      </c>
      <c r="F3179" t="str">
        <f>INDEX('Bảng Giá'!$L$2:$L$64,MATCH(TRIM('References data'!E3179),'Bảng Giá'!$K$2:$K$64,0))</f>
        <v>Hồ Chí Minh</v>
      </c>
      <c r="G3179" t="str">
        <f t="shared" si="49"/>
        <v>Hồ Chí Minh-Hồ Chí Minh</v>
      </c>
      <c r="H3179" t="str">
        <f>INDEX('Bảng Giá'!$N$2:$N$46,MATCH('References data'!G3179,'Bảng Giá'!$Q$2:$Q$46,0))</f>
        <v>Nội Tỉnh</v>
      </c>
    </row>
    <row r="3180" spans="1:8" x14ac:dyDescent="0.25">
      <c r="A3180" s="12" t="s">
        <v>2776</v>
      </c>
      <c r="B3180" t="s">
        <v>2648</v>
      </c>
      <c r="C3180" s="45" t="str">
        <f>INDEX('Bảng Giá'!$L$2:$L$64,MATCH(TRIM('References data'!B3180),'Bảng Giá'!$K$2:$K$64,0))</f>
        <v>Hồ Chí Minh</v>
      </c>
      <c r="D3180" s="43" t="s">
        <v>3011</v>
      </c>
      <c r="E3180" t="s">
        <v>2648</v>
      </c>
      <c r="F3180" t="str">
        <f>INDEX('Bảng Giá'!$L$2:$L$64,MATCH(TRIM('References data'!E3180),'Bảng Giá'!$K$2:$K$64,0))</f>
        <v>Hồ Chí Minh</v>
      </c>
      <c r="G3180" t="str">
        <f t="shared" si="49"/>
        <v>Hồ Chí Minh-Hồ Chí Minh</v>
      </c>
      <c r="H3180" t="str">
        <f>INDEX('Bảng Giá'!$N$2:$N$46,MATCH('References data'!G3180,'Bảng Giá'!$Q$2:$Q$46,0))</f>
        <v>Nội Tỉnh</v>
      </c>
    </row>
    <row r="3181" spans="1:8" x14ac:dyDescent="0.25">
      <c r="A3181" s="12" t="s">
        <v>3003</v>
      </c>
      <c r="B3181" t="s">
        <v>2639</v>
      </c>
      <c r="C3181" s="45" t="str">
        <f>INDEX('Bảng Giá'!$L$2:$L$64,MATCH(TRIM('References data'!B3181),'Bảng Giá'!$K$2:$K$64,0))</f>
        <v>Hà Nội</v>
      </c>
      <c r="D3181" s="43" t="s">
        <v>3008</v>
      </c>
      <c r="E3181" t="s">
        <v>2639</v>
      </c>
      <c r="F3181" t="str">
        <f>INDEX('Bảng Giá'!$L$2:$L$64,MATCH(TRIM('References data'!E3181),'Bảng Giá'!$K$2:$K$64,0))</f>
        <v>Hà Nội</v>
      </c>
      <c r="G3181" t="str">
        <f t="shared" si="49"/>
        <v>Hà Nội-Hà Nội</v>
      </c>
      <c r="H3181" t="str">
        <f>INDEX('Bảng Giá'!$N$2:$N$46,MATCH('References data'!G3181,'Bảng Giá'!$Q$2:$Q$46,0))</f>
        <v>Nội Tỉnh</v>
      </c>
    </row>
    <row r="3182" spans="1:8" x14ac:dyDescent="0.25">
      <c r="A3182" s="12" t="s">
        <v>3020</v>
      </c>
      <c r="B3182" t="s">
        <v>2648</v>
      </c>
      <c r="C3182" s="45" t="str">
        <f>INDEX('Bảng Giá'!$L$2:$L$64,MATCH(TRIM('References data'!B3182),'Bảng Giá'!$K$2:$K$64,0))</f>
        <v>Hồ Chí Minh</v>
      </c>
      <c r="D3182" s="43" t="s">
        <v>3011</v>
      </c>
      <c r="E3182" t="s">
        <v>2648</v>
      </c>
      <c r="F3182" t="str">
        <f>INDEX('Bảng Giá'!$L$2:$L$64,MATCH(TRIM('References data'!E3182),'Bảng Giá'!$K$2:$K$64,0))</f>
        <v>Hồ Chí Minh</v>
      </c>
      <c r="G3182" t="str">
        <f t="shared" si="49"/>
        <v>Hồ Chí Minh-Hồ Chí Minh</v>
      </c>
      <c r="H3182" t="str">
        <f>INDEX('Bảng Giá'!$N$2:$N$46,MATCH('References data'!G3182,'Bảng Giá'!$Q$2:$Q$46,0))</f>
        <v>Nội Tỉnh</v>
      </c>
    </row>
    <row r="3183" spans="1:8" x14ac:dyDescent="0.25">
      <c r="A3183" s="12" t="s">
        <v>3017</v>
      </c>
      <c r="B3183" t="s">
        <v>2648</v>
      </c>
      <c r="C3183" s="45" t="str">
        <f>INDEX('Bảng Giá'!$L$2:$L$64,MATCH(TRIM('References data'!B3183),'Bảng Giá'!$K$2:$K$64,0))</f>
        <v>Hồ Chí Minh</v>
      </c>
      <c r="D3183" s="43" t="s">
        <v>3011</v>
      </c>
      <c r="E3183" t="s">
        <v>2648</v>
      </c>
      <c r="F3183" t="str">
        <f>INDEX('Bảng Giá'!$L$2:$L$64,MATCH(TRIM('References data'!E3183),'Bảng Giá'!$K$2:$K$64,0))</f>
        <v>Hồ Chí Minh</v>
      </c>
      <c r="G3183" t="str">
        <f t="shared" si="49"/>
        <v>Hồ Chí Minh-Hồ Chí Minh</v>
      </c>
      <c r="H3183" t="str">
        <f>INDEX('Bảng Giá'!$N$2:$N$46,MATCH('References data'!G3183,'Bảng Giá'!$Q$2:$Q$46,0))</f>
        <v>Nội Tỉnh</v>
      </c>
    </row>
    <row r="3184" spans="1:8" x14ac:dyDescent="0.25">
      <c r="A3184" s="12" t="s">
        <v>2722</v>
      </c>
      <c r="B3184" t="s">
        <v>2648</v>
      </c>
      <c r="C3184" s="45" t="str">
        <f>INDEX('Bảng Giá'!$L$2:$L$64,MATCH(TRIM('References data'!B3184),'Bảng Giá'!$K$2:$K$64,0))</f>
        <v>Hồ Chí Minh</v>
      </c>
      <c r="D3184" s="43" t="s">
        <v>3011</v>
      </c>
      <c r="E3184" t="s">
        <v>2648</v>
      </c>
      <c r="F3184" t="str">
        <f>INDEX('Bảng Giá'!$L$2:$L$64,MATCH(TRIM('References data'!E3184),'Bảng Giá'!$K$2:$K$64,0))</f>
        <v>Hồ Chí Minh</v>
      </c>
      <c r="G3184" t="str">
        <f t="shared" si="49"/>
        <v>Hồ Chí Minh-Hồ Chí Minh</v>
      </c>
      <c r="H3184" t="str">
        <f>INDEX('Bảng Giá'!$N$2:$N$46,MATCH('References data'!G3184,'Bảng Giá'!$Q$2:$Q$46,0))</f>
        <v>Nội Tỉnh</v>
      </c>
    </row>
    <row r="3185" spans="1:8" x14ac:dyDescent="0.25">
      <c r="A3185" s="12" t="s">
        <v>2776</v>
      </c>
      <c r="B3185" t="s">
        <v>2648</v>
      </c>
      <c r="C3185" s="45" t="str">
        <f>INDEX('Bảng Giá'!$L$2:$L$64,MATCH(TRIM('References data'!B3185),'Bảng Giá'!$K$2:$K$64,0))</f>
        <v>Hồ Chí Minh</v>
      </c>
      <c r="D3185" s="43" t="s">
        <v>3011</v>
      </c>
      <c r="E3185" t="s">
        <v>2648</v>
      </c>
      <c r="F3185" t="str">
        <f>INDEX('Bảng Giá'!$L$2:$L$64,MATCH(TRIM('References data'!E3185),'Bảng Giá'!$K$2:$K$64,0))</f>
        <v>Hồ Chí Minh</v>
      </c>
      <c r="G3185" t="str">
        <f t="shared" si="49"/>
        <v>Hồ Chí Minh-Hồ Chí Minh</v>
      </c>
      <c r="H3185" t="str">
        <f>INDEX('Bảng Giá'!$N$2:$N$46,MATCH('References data'!G3185,'Bảng Giá'!$Q$2:$Q$46,0))</f>
        <v>Nội Tỉnh</v>
      </c>
    </row>
    <row r="3186" spans="1:8" x14ac:dyDescent="0.25">
      <c r="A3186" s="12" t="s">
        <v>3014</v>
      </c>
      <c r="B3186" t="s">
        <v>2648</v>
      </c>
      <c r="C3186" s="45" t="str">
        <f>INDEX('Bảng Giá'!$L$2:$L$64,MATCH(TRIM('References data'!B3186),'Bảng Giá'!$K$2:$K$64,0))</f>
        <v>Hồ Chí Minh</v>
      </c>
      <c r="D3186" s="43" t="s">
        <v>3011</v>
      </c>
      <c r="E3186" t="s">
        <v>2648</v>
      </c>
      <c r="F3186" t="str">
        <f>INDEX('Bảng Giá'!$L$2:$L$64,MATCH(TRIM('References data'!E3186),'Bảng Giá'!$K$2:$K$64,0))</f>
        <v>Hồ Chí Minh</v>
      </c>
      <c r="G3186" t="str">
        <f t="shared" si="49"/>
        <v>Hồ Chí Minh-Hồ Chí Minh</v>
      </c>
      <c r="H3186" t="str">
        <f>INDEX('Bảng Giá'!$N$2:$N$46,MATCH('References data'!G3186,'Bảng Giá'!$Q$2:$Q$46,0))</f>
        <v>Nội Tỉnh</v>
      </c>
    </row>
    <row r="3187" spans="1:8" x14ac:dyDescent="0.25">
      <c r="A3187" s="12" t="s">
        <v>2654</v>
      </c>
      <c r="B3187" t="s">
        <v>2639</v>
      </c>
      <c r="C3187" s="45" t="str">
        <f>INDEX('Bảng Giá'!$L$2:$L$64,MATCH(TRIM('References data'!B3187),'Bảng Giá'!$K$2:$K$64,0))</f>
        <v>Hà Nội</v>
      </c>
      <c r="D3187" s="43" t="s">
        <v>3008</v>
      </c>
      <c r="E3187" t="s">
        <v>2639</v>
      </c>
      <c r="F3187" t="str">
        <f>INDEX('Bảng Giá'!$L$2:$L$64,MATCH(TRIM('References data'!E3187),'Bảng Giá'!$K$2:$K$64,0))</f>
        <v>Hà Nội</v>
      </c>
      <c r="G3187" t="str">
        <f t="shared" si="49"/>
        <v>Hà Nội-Hà Nội</v>
      </c>
      <c r="H3187" t="str">
        <f>INDEX('Bảng Giá'!$N$2:$N$46,MATCH('References data'!G3187,'Bảng Giá'!$Q$2:$Q$46,0))</f>
        <v>Nội Tỉnh</v>
      </c>
    </row>
    <row r="3188" spans="1:8" x14ac:dyDescent="0.25">
      <c r="A3188" s="12" t="s">
        <v>3007</v>
      </c>
      <c r="B3188" t="s">
        <v>2639</v>
      </c>
      <c r="C3188" s="45" t="str">
        <f>INDEX('Bảng Giá'!$L$2:$L$64,MATCH(TRIM('References data'!B3188),'Bảng Giá'!$K$2:$K$64,0))</f>
        <v>Hà Nội</v>
      </c>
      <c r="D3188" s="43" t="s">
        <v>3008</v>
      </c>
      <c r="E3188" t="s">
        <v>2639</v>
      </c>
      <c r="F3188" t="str">
        <f>INDEX('Bảng Giá'!$L$2:$L$64,MATCH(TRIM('References data'!E3188),'Bảng Giá'!$K$2:$K$64,0))</f>
        <v>Hà Nội</v>
      </c>
      <c r="G3188" t="str">
        <f t="shared" si="49"/>
        <v>Hà Nội-Hà Nội</v>
      </c>
      <c r="H3188" t="str">
        <f>INDEX('Bảng Giá'!$N$2:$N$46,MATCH('References data'!G3188,'Bảng Giá'!$Q$2:$Q$46,0))</f>
        <v>Nội Tỉnh</v>
      </c>
    </row>
    <row r="3189" spans="1:8" x14ac:dyDescent="0.25">
      <c r="A3189" s="12" t="s">
        <v>2700</v>
      </c>
      <c r="B3189" t="s">
        <v>2639</v>
      </c>
      <c r="C3189" s="45" t="str">
        <f>INDEX('Bảng Giá'!$L$2:$L$64,MATCH(TRIM('References data'!B3189),'Bảng Giá'!$K$2:$K$64,0))</f>
        <v>Hà Nội</v>
      </c>
      <c r="D3189" s="43" t="s">
        <v>3008</v>
      </c>
      <c r="E3189" t="s">
        <v>2639</v>
      </c>
      <c r="F3189" t="str">
        <f>INDEX('Bảng Giá'!$L$2:$L$64,MATCH(TRIM('References data'!E3189),'Bảng Giá'!$K$2:$K$64,0))</f>
        <v>Hà Nội</v>
      </c>
      <c r="G3189" t="str">
        <f t="shared" si="49"/>
        <v>Hà Nội-Hà Nội</v>
      </c>
      <c r="H3189" t="str">
        <f>INDEX('Bảng Giá'!$N$2:$N$46,MATCH('References data'!G3189,'Bảng Giá'!$Q$2:$Q$46,0))</f>
        <v>Nội Tỉnh</v>
      </c>
    </row>
    <row r="3190" spans="1:8" x14ac:dyDescent="0.25">
      <c r="A3190" s="12" t="s">
        <v>2700</v>
      </c>
      <c r="B3190" t="s">
        <v>2639</v>
      </c>
      <c r="C3190" s="45" t="str">
        <f>INDEX('Bảng Giá'!$L$2:$L$64,MATCH(TRIM('References data'!B3190),'Bảng Giá'!$K$2:$K$64,0))</f>
        <v>Hà Nội</v>
      </c>
      <c r="D3190" s="43" t="s">
        <v>3008</v>
      </c>
      <c r="E3190" t="s">
        <v>2639</v>
      </c>
      <c r="F3190" t="str">
        <f>INDEX('Bảng Giá'!$L$2:$L$64,MATCH(TRIM('References data'!E3190),'Bảng Giá'!$K$2:$K$64,0))</f>
        <v>Hà Nội</v>
      </c>
      <c r="G3190" t="str">
        <f t="shared" si="49"/>
        <v>Hà Nội-Hà Nội</v>
      </c>
      <c r="H3190" t="str">
        <f>INDEX('Bảng Giá'!$N$2:$N$46,MATCH('References data'!G3190,'Bảng Giá'!$Q$2:$Q$46,0))</f>
        <v>Nội Tỉnh</v>
      </c>
    </row>
    <row r="3191" spans="1:8" x14ac:dyDescent="0.25">
      <c r="A3191" s="12" t="s">
        <v>2761</v>
      </c>
      <c r="B3191" t="s">
        <v>2639</v>
      </c>
      <c r="C3191" s="45" t="str">
        <f>INDEX('Bảng Giá'!$L$2:$L$64,MATCH(TRIM('References data'!B3191),'Bảng Giá'!$K$2:$K$64,0))</f>
        <v>Hà Nội</v>
      </c>
      <c r="D3191" s="43" t="s">
        <v>3008</v>
      </c>
      <c r="E3191" t="s">
        <v>2639</v>
      </c>
      <c r="F3191" t="str">
        <f>INDEX('Bảng Giá'!$L$2:$L$64,MATCH(TRIM('References data'!E3191),'Bảng Giá'!$K$2:$K$64,0))</f>
        <v>Hà Nội</v>
      </c>
      <c r="G3191" t="str">
        <f t="shared" si="49"/>
        <v>Hà Nội-Hà Nội</v>
      </c>
      <c r="H3191" t="str">
        <f>INDEX('Bảng Giá'!$N$2:$N$46,MATCH('References data'!G3191,'Bảng Giá'!$Q$2:$Q$46,0))</f>
        <v>Nội Tỉnh</v>
      </c>
    </row>
    <row r="3192" spans="1:8" x14ac:dyDescent="0.25">
      <c r="A3192" s="12" t="s">
        <v>2761</v>
      </c>
      <c r="B3192" t="s">
        <v>2639</v>
      </c>
      <c r="C3192" s="45" t="str">
        <f>INDEX('Bảng Giá'!$L$2:$L$64,MATCH(TRIM('References data'!B3192),'Bảng Giá'!$K$2:$K$64,0))</f>
        <v>Hà Nội</v>
      </c>
      <c r="D3192" s="43" t="s">
        <v>3008</v>
      </c>
      <c r="E3192" t="s">
        <v>2639</v>
      </c>
      <c r="F3192" t="str">
        <f>INDEX('Bảng Giá'!$L$2:$L$64,MATCH(TRIM('References data'!E3192),'Bảng Giá'!$K$2:$K$64,0))</f>
        <v>Hà Nội</v>
      </c>
      <c r="G3192" t="str">
        <f t="shared" si="49"/>
        <v>Hà Nội-Hà Nội</v>
      </c>
      <c r="H3192" t="str">
        <f>INDEX('Bảng Giá'!$N$2:$N$46,MATCH('References data'!G3192,'Bảng Giá'!$Q$2:$Q$46,0))</f>
        <v>Nội Tỉnh</v>
      </c>
    </row>
    <row r="3193" spans="1:8" x14ac:dyDescent="0.25">
      <c r="A3193" s="12" t="s">
        <v>2654</v>
      </c>
      <c r="B3193" t="s">
        <v>2639</v>
      </c>
      <c r="C3193" s="45" t="str">
        <f>INDEX('Bảng Giá'!$L$2:$L$64,MATCH(TRIM('References data'!B3193),'Bảng Giá'!$K$2:$K$64,0))</f>
        <v>Hà Nội</v>
      </c>
      <c r="D3193" s="43" t="s">
        <v>3008</v>
      </c>
      <c r="E3193" t="s">
        <v>2639</v>
      </c>
      <c r="F3193" t="str">
        <f>INDEX('Bảng Giá'!$L$2:$L$64,MATCH(TRIM('References data'!E3193),'Bảng Giá'!$K$2:$K$64,0))</f>
        <v>Hà Nội</v>
      </c>
      <c r="G3193" t="str">
        <f t="shared" si="49"/>
        <v>Hà Nội-Hà Nội</v>
      </c>
      <c r="H3193" t="str">
        <f>INDEX('Bảng Giá'!$N$2:$N$46,MATCH('References data'!G3193,'Bảng Giá'!$Q$2:$Q$46,0))</f>
        <v>Nội Tỉnh</v>
      </c>
    </row>
    <row r="3194" spans="1:8" x14ac:dyDescent="0.25">
      <c r="A3194" s="12" t="s">
        <v>3003</v>
      </c>
      <c r="B3194" t="s">
        <v>2639</v>
      </c>
      <c r="C3194" s="45" t="str">
        <f>INDEX('Bảng Giá'!$L$2:$L$64,MATCH(TRIM('References data'!B3194),'Bảng Giá'!$K$2:$K$64,0))</f>
        <v>Hà Nội</v>
      </c>
      <c r="D3194" s="43" t="s">
        <v>3008</v>
      </c>
      <c r="E3194" t="s">
        <v>2639</v>
      </c>
      <c r="F3194" t="str">
        <f>INDEX('Bảng Giá'!$L$2:$L$64,MATCH(TRIM('References data'!E3194),'Bảng Giá'!$K$2:$K$64,0))</f>
        <v>Hà Nội</v>
      </c>
      <c r="G3194" t="str">
        <f t="shared" si="49"/>
        <v>Hà Nội-Hà Nội</v>
      </c>
      <c r="H3194" t="str">
        <f>INDEX('Bảng Giá'!$N$2:$N$46,MATCH('References data'!G3194,'Bảng Giá'!$Q$2:$Q$46,0))</f>
        <v>Nội Tỉnh</v>
      </c>
    </row>
    <row r="3195" spans="1:8" x14ac:dyDescent="0.25">
      <c r="A3195" s="12" t="s">
        <v>3003</v>
      </c>
      <c r="B3195" t="s">
        <v>2639</v>
      </c>
      <c r="C3195" s="45" t="str">
        <f>INDEX('Bảng Giá'!$L$2:$L$64,MATCH(TRIM('References data'!B3195),'Bảng Giá'!$K$2:$K$64,0))</f>
        <v>Hà Nội</v>
      </c>
      <c r="D3195" s="43" t="s">
        <v>3008</v>
      </c>
      <c r="E3195" t="s">
        <v>2639</v>
      </c>
      <c r="F3195" t="str">
        <f>INDEX('Bảng Giá'!$L$2:$L$64,MATCH(TRIM('References data'!E3195),'Bảng Giá'!$K$2:$K$64,0))</f>
        <v>Hà Nội</v>
      </c>
      <c r="G3195" t="str">
        <f t="shared" si="49"/>
        <v>Hà Nội-Hà Nội</v>
      </c>
      <c r="H3195" t="str">
        <f>INDEX('Bảng Giá'!$N$2:$N$46,MATCH('References data'!G3195,'Bảng Giá'!$Q$2:$Q$46,0))</f>
        <v>Nội Tỉnh</v>
      </c>
    </row>
    <row r="3196" spans="1:8" x14ac:dyDescent="0.25">
      <c r="A3196" s="12" t="s">
        <v>2654</v>
      </c>
      <c r="B3196" t="s">
        <v>2639</v>
      </c>
      <c r="C3196" s="45" t="str">
        <f>INDEX('Bảng Giá'!$L$2:$L$64,MATCH(TRIM('References data'!B3196),'Bảng Giá'!$K$2:$K$64,0))</f>
        <v>Hà Nội</v>
      </c>
      <c r="D3196" s="43" t="s">
        <v>3008</v>
      </c>
      <c r="E3196" t="s">
        <v>2639</v>
      </c>
      <c r="F3196" t="str">
        <f>INDEX('Bảng Giá'!$L$2:$L$64,MATCH(TRIM('References data'!E3196),'Bảng Giá'!$K$2:$K$64,0))</f>
        <v>Hà Nội</v>
      </c>
      <c r="G3196" t="str">
        <f t="shared" si="49"/>
        <v>Hà Nội-Hà Nội</v>
      </c>
      <c r="H3196" t="str">
        <f>INDEX('Bảng Giá'!$N$2:$N$46,MATCH('References data'!G3196,'Bảng Giá'!$Q$2:$Q$46,0))</f>
        <v>Nội Tỉnh</v>
      </c>
    </row>
    <row r="3197" spans="1:8" x14ac:dyDescent="0.25">
      <c r="A3197" s="12" t="s">
        <v>2654</v>
      </c>
      <c r="B3197" t="s">
        <v>2639</v>
      </c>
      <c r="C3197" s="45" t="str">
        <f>INDEX('Bảng Giá'!$L$2:$L$64,MATCH(TRIM('References data'!B3197),'Bảng Giá'!$K$2:$K$64,0))</f>
        <v>Hà Nội</v>
      </c>
      <c r="D3197" s="43" t="s">
        <v>3008</v>
      </c>
      <c r="E3197" t="s">
        <v>2639</v>
      </c>
      <c r="F3197" t="str">
        <f>INDEX('Bảng Giá'!$L$2:$L$64,MATCH(TRIM('References data'!E3197),'Bảng Giá'!$K$2:$K$64,0))</f>
        <v>Hà Nội</v>
      </c>
      <c r="G3197" t="str">
        <f t="shared" si="49"/>
        <v>Hà Nội-Hà Nội</v>
      </c>
      <c r="H3197" t="str">
        <f>INDEX('Bảng Giá'!$N$2:$N$46,MATCH('References data'!G3197,'Bảng Giá'!$Q$2:$Q$46,0))</f>
        <v>Nội Tỉnh</v>
      </c>
    </row>
    <row r="3198" spans="1:8" x14ac:dyDescent="0.25">
      <c r="A3198" s="12" t="s">
        <v>3003</v>
      </c>
      <c r="B3198" t="s">
        <v>2639</v>
      </c>
      <c r="C3198" s="45" t="str">
        <f>INDEX('Bảng Giá'!$L$2:$L$64,MATCH(TRIM('References data'!B3198),'Bảng Giá'!$K$2:$K$64,0))</f>
        <v>Hà Nội</v>
      </c>
      <c r="D3198" s="43" t="s">
        <v>3008</v>
      </c>
      <c r="E3198" t="s">
        <v>2639</v>
      </c>
      <c r="F3198" t="str">
        <f>INDEX('Bảng Giá'!$L$2:$L$64,MATCH(TRIM('References data'!E3198),'Bảng Giá'!$K$2:$K$64,0))</f>
        <v>Hà Nội</v>
      </c>
      <c r="G3198" t="str">
        <f t="shared" si="49"/>
        <v>Hà Nội-Hà Nội</v>
      </c>
      <c r="H3198" t="str">
        <f>INDEX('Bảng Giá'!$N$2:$N$46,MATCH('References data'!G3198,'Bảng Giá'!$Q$2:$Q$46,0))</f>
        <v>Nội Tỉnh</v>
      </c>
    </row>
    <row r="3199" spans="1:8" x14ac:dyDescent="0.25">
      <c r="A3199" s="12" t="s">
        <v>2649</v>
      </c>
      <c r="B3199" t="s">
        <v>2639</v>
      </c>
      <c r="C3199" s="45" t="str">
        <f>INDEX('Bảng Giá'!$L$2:$L$64,MATCH(TRIM('References data'!B3199),'Bảng Giá'!$K$2:$K$64,0))</f>
        <v>Hà Nội</v>
      </c>
      <c r="D3199" s="43" t="s">
        <v>3008</v>
      </c>
      <c r="E3199" t="s">
        <v>2639</v>
      </c>
      <c r="F3199" t="str">
        <f>INDEX('Bảng Giá'!$L$2:$L$64,MATCH(TRIM('References data'!E3199),'Bảng Giá'!$K$2:$K$64,0))</f>
        <v>Hà Nội</v>
      </c>
      <c r="G3199" t="str">
        <f t="shared" si="49"/>
        <v>Hà Nội-Hà Nội</v>
      </c>
      <c r="H3199" t="str">
        <f>INDEX('Bảng Giá'!$N$2:$N$46,MATCH('References data'!G3199,'Bảng Giá'!$Q$2:$Q$46,0))</f>
        <v>Nội Tỉnh</v>
      </c>
    </row>
    <row r="3200" spans="1:8" x14ac:dyDescent="0.25">
      <c r="A3200" s="12" t="s">
        <v>3000</v>
      </c>
      <c r="B3200" t="s">
        <v>2639</v>
      </c>
      <c r="C3200" s="45" t="str">
        <f>INDEX('Bảng Giá'!$L$2:$L$64,MATCH(TRIM('References data'!B3200),'Bảng Giá'!$K$2:$K$64,0))</f>
        <v>Hà Nội</v>
      </c>
      <c r="D3200" s="43" t="s">
        <v>3008</v>
      </c>
      <c r="E3200" t="s">
        <v>2639</v>
      </c>
      <c r="F3200" t="str">
        <f>INDEX('Bảng Giá'!$L$2:$L$64,MATCH(TRIM('References data'!E3200),'Bảng Giá'!$K$2:$K$64,0))</f>
        <v>Hà Nội</v>
      </c>
      <c r="G3200" t="str">
        <f t="shared" si="49"/>
        <v>Hà Nội-Hà Nội</v>
      </c>
      <c r="H3200" t="str">
        <f>INDEX('Bảng Giá'!$N$2:$N$46,MATCH('References data'!G3200,'Bảng Giá'!$Q$2:$Q$46,0))</f>
        <v>Nội Tỉnh</v>
      </c>
    </row>
    <row r="3201" spans="1:8" x14ac:dyDescent="0.25">
      <c r="A3201" s="12" t="s">
        <v>2993</v>
      </c>
      <c r="B3201" t="s">
        <v>2639</v>
      </c>
      <c r="C3201" s="45" t="str">
        <f>INDEX('Bảng Giá'!$L$2:$L$64,MATCH(TRIM('References data'!B3201),'Bảng Giá'!$K$2:$K$64,0))</f>
        <v>Hà Nội</v>
      </c>
      <c r="D3201" s="43" t="s">
        <v>3008</v>
      </c>
      <c r="E3201" t="s">
        <v>2639</v>
      </c>
      <c r="F3201" t="str">
        <f>INDEX('Bảng Giá'!$L$2:$L$64,MATCH(TRIM('References data'!E3201),'Bảng Giá'!$K$2:$K$64,0))</f>
        <v>Hà Nội</v>
      </c>
      <c r="G3201" t="str">
        <f t="shared" si="49"/>
        <v>Hà Nội-Hà Nội</v>
      </c>
      <c r="H3201" t="str">
        <f>INDEX('Bảng Giá'!$N$2:$N$46,MATCH('References data'!G3201,'Bảng Giá'!$Q$2:$Q$46,0))</f>
        <v>Nội Tỉnh</v>
      </c>
    </row>
    <row r="3202" spans="1:8" x14ac:dyDescent="0.25">
      <c r="A3202" s="12" t="s">
        <v>2761</v>
      </c>
      <c r="B3202" t="s">
        <v>2639</v>
      </c>
      <c r="C3202" s="45" t="str">
        <f>INDEX('Bảng Giá'!$L$2:$L$64,MATCH(TRIM('References data'!B3202),'Bảng Giá'!$K$2:$K$64,0))</f>
        <v>Hà Nội</v>
      </c>
      <c r="D3202" s="43" t="s">
        <v>3008</v>
      </c>
      <c r="E3202" t="s">
        <v>2639</v>
      </c>
      <c r="F3202" t="str">
        <f>INDEX('Bảng Giá'!$L$2:$L$64,MATCH(TRIM('References data'!E3202),'Bảng Giá'!$K$2:$K$64,0))</f>
        <v>Hà Nội</v>
      </c>
      <c r="G3202" t="str">
        <f t="shared" si="49"/>
        <v>Hà Nội-Hà Nội</v>
      </c>
      <c r="H3202" t="str">
        <f>INDEX('Bảng Giá'!$N$2:$N$46,MATCH('References data'!G3202,'Bảng Giá'!$Q$2:$Q$46,0))</f>
        <v>Nội Tỉnh</v>
      </c>
    </row>
    <row r="3203" spans="1:8" x14ac:dyDescent="0.25">
      <c r="A3203" s="12" t="s">
        <v>2754</v>
      </c>
      <c r="B3203" t="s">
        <v>2639</v>
      </c>
      <c r="C3203" s="45" t="str">
        <f>INDEX('Bảng Giá'!$L$2:$L$64,MATCH(TRIM('References data'!B3203),'Bảng Giá'!$K$2:$K$64,0))</f>
        <v>Hà Nội</v>
      </c>
      <c r="D3203" s="43" t="s">
        <v>3008</v>
      </c>
      <c r="E3203" t="s">
        <v>2639</v>
      </c>
      <c r="F3203" t="str">
        <f>INDEX('Bảng Giá'!$L$2:$L$64,MATCH(TRIM('References data'!E3203),'Bảng Giá'!$K$2:$K$64,0))</f>
        <v>Hà Nội</v>
      </c>
      <c r="G3203" t="str">
        <f t="shared" si="49"/>
        <v>Hà Nội-Hà Nội</v>
      </c>
      <c r="H3203" t="str">
        <f>INDEX('Bảng Giá'!$N$2:$N$46,MATCH('References data'!G3203,'Bảng Giá'!$Q$2:$Q$46,0))</f>
        <v>Nội Tỉnh</v>
      </c>
    </row>
    <row r="3204" spans="1:8" x14ac:dyDescent="0.25">
      <c r="A3204" s="12" t="s">
        <v>2654</v>
      </c>
      <c r="B3204" t="s">
        <v>2639</v>
      </c>
      <c r="C3204" s="45" t="str">
        <f>INDEX('Bảng Giá'!$L$2:$L$64,MATCH(TRIM('References data'!B3204),'Bảng Giá'!$K$2:$K$64,0))</f>
        <v>Hà Nội</v>
      </c>
      <c r="D3204" s="43" t="s">
        <v>3008</v>
      </c>
      <c r="E3204" t="s">
        <v>2639</v>
      </c>
      <c r="F3204" t="str">
        <f>INDEX('Bảng Giá'!$L$2:$L$64,MATCH(TRIM('References data'!E3204),'Bảng Giá'!$K$2:$K$64,0))</f>
        <v>Hà Nội</v>
      </c>
      <c r="G3204" t="str">
        <f t="shared" ref="G3204:G3267" si="50">C3204&amp;"-"&amp;F3204</f>
        <v>Hà Nội-Hà Nội</v>
      </c>
      <c r="H3204" t="str">
        <f>INDEX('Bảng Giá'!$N$2:$N$46,MATCH('References data'!G3204,'Bảng Giá'!$Q$2:$Q$46,0))</f>
        <v>Nội Tỉnh</v>
      </c>
    </row>
    <row r="3205" spans="1:8" x14ac:dyDescent="0.25">
      <c r="A3205" s="12" t="s">
        <v>2654</v>
      </c>
      <c r="B3205" t="s">
        <v>2639</v>
      </c>
      <c r="C3205" s="45" t="str">
        <f>INDEX('Bảng Giá'!$L$2:$L$64,MATCH(TRIM('References data'!B3205),'Bảng Giá'!$K$2:$K$64,0))</f>
        <v>Hà Nội</v>
      </c>
      <c r="D3205" s="43" t="s">
        <v>3008</v>
      </c>
      <c r="E3205" t="s">
        <v>2639</v>
      </c>
      <c r="F3205" t="str">
        <f>INDEX('Bảng Giá'!$L$2:$L$64,MATCH(TRIM('References data'!E3205),'Bảng Giá'!$K$2:$K$64,0))</f>
        <v>Hà Nội</v>
      </c>
      <c r="G3205" t="str">
        <f t="shared" si="50"/>
        <v>Hà Nội-Hà Nội</v>
      </c>
      <c r="H3205" t="str">
        <f>INDEX('Bảng Giá'!$N$2:$N$46,MATCH('References data'!G3205,'Bảng Giá'!$Q$2:$Q$46,0))</f>
        <v>Nội Tỉnh</v>
      </c>
    </row>
    <row r="3206" spans="1:8" x14ac:dyDescent="0.25">
      <c r="A3206" s="12" t="s">
        <v>3003</v>
      </c>
      <c r="B3206" t="s">
        <v>2639</v>
      </c>
      <c r="C3206" s="45" t="str">
        <f>INDEX('Bảng Giá'!$L$2:$L$64,MATCH(TRIM('References data'!B3206),'Bảng Giá'!$K$2:$K$64,0))</f>
        <v>Hà Nội</v>
      </c>
      <c r="D3206" s="43" t="s">
        <v>3008</v>
      </c>
      <c r="E3206" t="s">
        <v>2639</v>
      </c>
      <c r="F3206" t="str">
        <f>INDEX('Bảng Giá'!$L$2:$L$64,MATCH(TRIM('References data'!E3206),'Bảng Giá'!$K$2:$K$64,0))</f>
        <v>Hà Nội</v>
      </c>
      <c r="G3206" t="str">
        <f t="shared" si="50"/>
        <v>Hà Nội-Hà Nội</v>
      </c>
      <c r="H3206" t="str">
        <f>INDEX('Bảng Giá'!$N$2:$N$46,MATCH('References data'!G3206,'Bảng Giá'!$Q$2:$Q$46,0))</f>
        <v>Nội Tỉnh</v>
      </c>
    </row>
    <row r="3207" spans="1:8" x14ac:dyDescent="0.25">
      <c r="A3207" s="12" t="s">
        <v>3003</v>
      </c>
      <c r="B3207" t="s">
        <v>2639</v>
      </c>
      <c r="C3207" s="45" t="str">
        <f>INDEX('Bảng Giá'!$L$2:$L$64,MATCH(TRIM('References data'!B3207),'Bảng Giá'!$K$2:$K$64,0))</f>
        <v>Hà Nội</v>
      </c>
      <c r="D3207" s="43" t="s">
        <v>3008</v>
      </c>
      <c r="E3207" t="s">
        <v>2639</v>
      </c>
      <c r="F3207" t="str">
        <f>INDEX('Bảng Giá'!$L$2:$L$64,MATCH(TRIM('References data'!E3207),'Bảng Giá'!$K$2:$K$64,0))</f>
        <v>Hà Nội</v>
      </c>
      <c r="G3207" t="str">
        <f t="shared" si="50"/>
        <v>Hà Nội-Hà Nội</v>
      </c>
      <c r="H3207" t="str">
        <f>INDEX('Bảng Giá'!$N$2:$N$46,MATCH('References data'!G3207,'Bảng Giá'!$Q$2:$Q$46,0))</f>
        <v>Nội Tỉnh</v>
      </c>
    </row>
    <row r="3208" spans="1:8" x14ac:dyDescent="0.25">
      <c r="A3208" s="12" t="s">
        <v>3003</v>
      </c>
      <c r="B3208" t="s">
        <v>2639</v>
      </c>
      <c r="C3208" s="45" t="str">
        <f>INDEX('Bảng Giá'!$L$2:$L$64,MATCH(TRIM('References data'!B3208),'Bảng Giá'!$K$2:$K$64,0))</f>
        <v>Hà Nội</v>
      </c>
      <c r="D3208" s="43" t="s">
        <v>3008</v>
      </c>
      <c r="E3208" t="s">
        <v>2639</v>
      </c>
      <c r="F3208" t="str">
        <f>INDEX('Bảng Giá'!$L$2:$L$64,MATCH(TRIM('References data'!E3208),'Bảng Giá'!$K$2:$K$64,0))</f>
        <v>Hà Nội</v>
      </c>
      <c r="G3208" t="str">
        <f t="shared" si="50"/>
        <v>Hà Nội-Hà Nội</v>
      </c>
      <c r="H3208" t="str">
        <f>INDEX('Bảng Giá'!$N$2:$N$46,MATCH('References data'!G3208,'Bảng Giá'!$Q$2:$Q$46,0))</f>
        <v>Nội Tỉnh</v>
      </c>
    </row>
    <row r="3209" spans="1:8" x14ac:dyDescent="0.25">
      <c r="A3209" s="12" t="s">
        <v>2654</v>
      </c>
      <c r="B3209" t="s">
        <v>2639</v>
      </c>
      <c r="C3209" s="45" t="str">
        <f>INDEX('Bảng Giá'!$L$2:$L$64,MATCH(TRIM('References data'!B3209),'Bảng Giá'!$K$2:$K$64,0))</f>
        <v>Hà Nội</v>
      </c>
      <c r="D3209" s="43" t="s">
        <v>3008</v>
      </c>
      <c r="E3209" t="s">
        <v>2639</v>
      </c>
      <c r="F3209" t="str">
        <f>INDEX('Bảng Giá'!$L$2:$L$64,MATCH(TRIM('References data'!E3209),'Bảng Giá'!$K$2:$K$64,0))</f>
        <v>Hà Nội</v>
      </c>
      <c r="G3209" t="str">
        <f t="shared" si="50"/>
        <v>Hà Nội-Hà Nội</v>
      </c>
      <c r="H3209" t="str">
        <f>INDEX('Bảng Giá'!$N$2:$N$46,MATCH('References data'!G3209,'Bảng Giá'!$Q$2:$Q$46,0))</f>
        <v>Nội Tỉnh</v>
      </c>
    </row>
    <row r="3210" spans="1:8" x14ac:dyDescent="0.25">
      <c r="A3210" s="12" t="s">
        <v>2645</v>
      </c>
      <c r="B3210" t="s">
        <v>2639</v>
      </c>
      <c r="C3210" s="45" t="str">
        <f>INDEX('Bảng Giá'!$L$2:$L$64,MATCH(TRIM('References data'!B3210),'Bảng Giá'!$K$2:$K$64,0))</f>
        <v>Hà Nội</v>
      </c>
      <c r="D3210" s="43" t="s">
        <v>3008</v>
      </c>
      <c r="E3210" t="s">
        <v>2639</v>
      </c>
      <c r="F3210" t="str">
        <f>INDEX('Bảng Giá'!$L$2:$L$64,MATCH(TRIM('References data'!E3210),'Bảng Giá'!$K$2:$K$64,0))</f>
        <v>Hà Nội</v>
      </c>
      <c r="G3210" t="str">
        <f t="shared" si="50"/>
        <v>Hà Nội-Hà Nội</v>
      </c>
      <c r="H3210" t="str">
        <f>INDEX('Bảng Giá'!$N$2:$N$46,MATCH('References data'!G3210,'Bảng Giá'!$Q$2:$Q$46,0))</f>
        <v>Nội Tỉnh</v>
      </c>
    </row>
    <row r="3211" spans="1:8" x14ac:dyDescent="0.25">
      <c r="A3211" s="12" t="s">
        <v>2994</v>
      </c>
      <c r="B3211" t="s">
        <v>2639</v>
      </c>
      <c r="C3211" s="45" t="str">
        <f>INDEX('Bảng Giá'!$L$2:$L$64,MATCH(TRIM('References data'!B3211),'Bảng Giá'!$K$2:$K$64,0))</f>
        <v>Hà Nội</v>
      </c>
      <c r="D3211" s="43" t="s">
        <v>3008</v>
      </c>
      <c r="E3211" t="s">
        <v>2639</v>
      </c>
      <c r="F3211" t="str">
        <f>INDEX('Bảng Giá'!$L$2:$L$64,MATCH(TRIM('References data'!E3211),'Bảng Giá'!$K$2:$K$64,0))</f>
        <v>Hà Nội</v>
      </c>
      <c r="G3211" t="str">
        <f t="shared" si="50"/>
        <v>Hà Nội-Hà Nội</v>
      </c>
      <c r="H3211" t="str">
        <f>INDEX('Bảng Giá'!$N$2:$N$46,MATCH('References data'!G3211,'Bảng Giá'!$Q$2:$Q$46,0))</f>
        <v>Nội Tỉnh</v>
      </c>
    </row>
    <row r="3212" spans="1:8" x14ac:dyDescent="0.25">
      <c r="A3212" s="12" t="s">
        <v>2638</v>
      </c>
      <c r="B3212" t="s">
        <v>2639</v>
      </c>
      <c r="C3212" s="45" t="str">
        <f>INDEX('Bảng Giá'!$L$2:$L$64,MATCH(TRIM('References data'!B3212),'Bảng Giá'!$K$2:$K$64,0))</f>
        <v>Hà Nội</v>
      </c>
      <c r="D3212" s="43" t="s">
        <v>3008</v>
      </c>
      <c r="E3212" t="s">
        <v>2639</v>
      </c>
      <c r="F3212" t="str">
        <f>INDEX('Bảng Giá'!$L$2:$L$64,MATCH(TRIM('References data'!E3212),'Bảng Giá'!$K$2:$K$64,0))</f>
        <v>Hà Nội</v>
      </c>
      <c r="G3212" t="str">
        <f t="shared" si="50"/>
        <v>Hà Nội-Hà Nội</v>
      </c>
      <c r="H3212" t="str">
        <f>INDEX('Bảng Giá'!$N$2:$N$46,MATCH('References data'!G3212,'Bảng Giá'!$Q$2:$Q$46,0))</f>
        <v>Nội Tỉnh</v>
      </c>
    </row>
    <row r="3213" spans="1:8" x14ac:dyDescent="0.25">
      <c r="A3213" s="12" t="s">
        <v>2761</v>
      </c>
      <c r="B3213" t="s">
        <v>2639</v>
      </c>
      <c r="C3213" s="45" t="str">
        <f>INDEX('Bảng Giá'!$L$2:$L$64,MATCH(TRIM('References data'!B3213),'Bảng Giá'!$K$2:$K$64,0))</f>
        <v>Hà Nội</v>
      </c>
      <c r="D3213" s="43" t="s">
        <v>3008</v>
      </c>
      <c r="E3213" t="s">
        <v>2639</v>
      </c>
      <c r="F3213" t="str">
        <f>INDEX('Bảng Giá'!$L$2:$L$64,MATCH(TRIM('References data'!E3213),'Bảng Giá'!$K$2:$K$64,0))</f>
        <v>Hà Nội</v>
      </c>
      <c r="G3213" t="str">
        <f t="shared" si="50"/>
        <v>Hà Nội-Hà Nội</v>
      </c>
      <c r="H3213" t="str">
        <f>INDEX('Bảng Giá'!$N$2:$N$46,MATCH('References data'!G3213,'Bảng Giá'!$Q$2:$Q$46,0))</f>
        <v>Nội Tỉnh</v>
      </c>
    </row>
    <row r="3214" spans="1:8" x14ac:dyDescent="0.25">
      <c r="A3214" s="12" t="s">
        <v>2700</v>
      </c>
      <c r="B3214" t="s">
        <v>2639</v>
      </c>
      <c r="C3214" s="45" t="str">
        <f>INDEX('Bảng Giá'!$L$2:$L$64,MATCH(TRIM('References data'!B3214),'Bảng Giá'!$K$2:$K$64,0))</f>
        <v>Hà Nội</v>
      </c>
      <c r="D3214" s="43" t="s">
        <v>3008</v>
      </c>
      <c r="E3214" t="s">
        <v>2639</v>
      </c>
      <c r="F3214" t="str">
        <f>INDEX('Bảng Giá'!$L$2:$L$64,MATCH(TRIM('References data'!E3214),'Bảng Giá'!$K$2:$K$64,0))</f>
        <v>Hà Nội</v>
      </c>
      <c r="G3214" t="str">
        <f t="shared" si="50"/>
        <v>Hà Nội-Hà Nội</v>
      </c>
      <c r="H3214" t="str">
        <f>INDEX('Bảng Giá'!$N$2:$N$46,MATCH('References data'!G3214,'Bảng Giá'!$Q$2:$Q$46,0))</f>
        <v>Nội Tỉnh</v>
      </c>
    </row>
    <row r="3215" spans="1:8" x14ac:dyDescent="0.25">
      <c r="A3215" s="12" t="s">
        <v>3011</v>
      </c>
      <c r="B3215" t="s">
        <v>2648</v>
      </c>
      <c r="C3215" s="45" t="str">
        <f>INDEX('Bảng Giá'!$L$2:$L$64,MATCH(TRIM('References data'!B3215),'Bảng Giá'!$K$2:$K$64,0))</f>
        <v>Hồ Chí Minh</v>
      </c>
      <c r="D3215" s="43" t="s">
        <v>2679</v>
      </c>
      <c r="E3215" t="s">
        <v>2680</v>
      </c>
      <c r="F3215" t="str">
        <f>INDEX('Bảng Giá'!$L$2:$L$64,MATCH(TRIM('References data'!E3215),'Bảng Giá'!$K$2:$K$64,0))</f>
        <v>Vùng 1</v>
      </c>
      <c r="G3215" t="str">
        <f t="shared" si="50"/>
        <v>Hồ Chí Minh-Vùng 1</v>
      </c>
      <c r="H3215" t="str">
        <f>INDEX('Bảng Giá'!$N$2:$N$46,MATCH('References data'!G3215,'Bảng Giá'!$Q$2:$Q$46,0))</f>
        <v>Nội Vùng</v>
      </c>
    </row>
    <row r="3216" spans="1:8" x14ac:dyDescent="0.25">
      <c r="A3216" s="12" t="s">
        <v>3011</v>
      </c>
      <c r="B3216" t="s">
        <v>2648</v>
      </c>
      <c r="C3216" s="45" t="str">
        <f>INDEX('Bảng Giá'!$L$2:$L$64,MATCH(TRIM('References data'!B3216),'Bảng Giá'!$K$2:$K$64,0))</f>
        <v>Hồ Chí Minh</v>
      </c>
      <c r="D3216" s="43" t="s">
        <v>2723</v>
      </c>
      <c r="E3216" t="s">
        <v>2708</v>
      </c>
      <c r="F3216" t="str">
        <f>INDEX('Bảng Giá'!$L$2:$L$64,MATCH(TRIM('References data'!E3216),'Bảng Giá'!$K$2:$K$64,0))</f>
        <v>Vùng 1</v>
      </c>
      <c r="G3216" t="str">
        <f t="shared" si="50"/>
        <v>Hồ Chí Minh-Vùng 1</v>
      </c>
      <c r="H3216" t="str">
        <f>INDEX('Bảng Giá'!$N$2:$N$46,MATCH('References data'!G3216,'Bảng Giá'!$Q$2:$Q$46,0))</f>
        <v>Nội Vùng</v>
      </c>
    </row>
    <row r="3217" spans="1:8" x14ac:dyDescent="0.25">
      <c r="A3217" s="12" t="s">
        <v>3011</v>
      </c>
      <c r="B3217" t="s">
        <v>2648</v>
      </c>
      <c r="C3217" s="45" t="str">
        <f>INDEX('Bảng Giá'!$L$2:$L$64,MATCH(TRIM('References data'!B3217),'Bảng Giá'!$K$2:$K$64,0))</f>
        <v>Hồ Chí Minh</v>
      </c>
      <c r="D3217" s="43" t="s">
        <v>2741</v>
      </c>
      <c r="E3217" t="s">
        <v>2669</v>
      </c>
      <c r="F3217" t="str">
        <f>INDEX('Bảng Giá'!$L$2:$L$64,MATCH(TRIM('References data'!E3217),'Bảng Giá'!$K$2:$K$64,0))</f>
        <v>Vùng 2</v>
      </c>
      <c r="G3217" t="str">
        <f t="shared" si="50"/>
        <v>Hồ Chí Minh-Vùng 2</v>
      </c>
      <c r="H3217" t="str">
        <f>INDEX('Bảng Giá'!$N$2:$N$46,MATCH('References data'!G3217,'Bảng Giá'!$Q$2:$Q$46,0))</f>
        <v>Liên Vùng</v>
      </c>
    </row>
    <row r="3218" spans="1:8" x14ac:dyDescent="0.25">
      <c r="A3218" s="12" t="s">
        <v>2653</v>
      </c>
      <c r="B3218" t="s">
        <v>2648</v>
      </c>
      <c r="C3218" s="45" t="str">
        <f>INDEX('Bảng Giá'!$L$2:$L$64,MATCH(TRIM('References data'!B3218),'Bảng Giá'!$K$2:$K$64,0))</f>
        <v>Hồ Chí Minh</v>
      </c>
      <c r="D3218" s="43" t="s">
        <v>3011</v>
      </c>
      <c r="E3218" t="s">
        <v>2648</v>
      </c>
      <c r="F3218" t="str">
        <f>INDEX('Bảng Giá'!$L$2:$L$64,MATCH(TRIM('References data'!E3218),'Bảng Giá'!$K$2:$K$64,0))</f>
        <v>Hồ Chí Minh</v>
      </c>
      <c r="G3218" t="str">
        <f t="shared" si="50"/>
        <v>Hồ Chí Minh-Hồ Chí Minh</v>
      </c>
      <c r="H3218" t="str">
        <f>INDEX('Bảng Giá'!$N$2:$N$46,MATCH('References data'!G3218,'Bảng Giá'!$Q$2:$Q$46,0))</f>
        <v>Nội Tỉnh</v>
      </c>
    </row>
    <row r="3219" spans="1:8" x14ac:dyDescent="0.25">
      <c r="A3219" s="12" t="s">
        <v>2653</v>
      </c>
      <c r="B3219" t="s">
        <v>2648</v>
      </c>
      <c r="C3219" s="45" t="str">
        <f>INDEX('Bảng Giá'!$L$2:$L$64,MATCH(TRIM('References data'!B3219),'Bảng Giá'!$K$2:$K$64,0))</f>
        <v>Hồ Chí Minh</v>
      </c>
      <c r="D3219" s="43" t="s">
        <v>3011</v>
      </c>
      <c r="E3219" t="s">
        <v>2648</v>
      </c>
      <c r="F3219" t="str">
        <f>INDEX('Bảng Giá'!$L$2:$L$64,MATCH(TRIM('References data'!E3219),'Bảng Giá'!$K$2:$K$64,0))</f>
        <v>Hồ Chí Minh</v>
      </c>
      <c r="G3219" t="str">
        <f t="shared" si="50"/>
        <v>Hồ Chí Minh-Hồ Chí Minh</v>
      </c>
      <c r="H3219" t="str">
        <f>INDEX('Bảng Giá'!$N$2:$N$46,MATCH('References data'!G3219,'Bảng Giá'!$Q$2:$Q$46,0))</f>
        <v>Nội Tỉnh</v>
      </c>
    </row>
    <row r="3220" spans="1:8" x14ac:dyDescent="0.25">
      <c r="A3220" s="12" t="s">
        <v>3003</v>
      </c>
      <c r="B3220" t="s">
        <v>2639</v>
      </c>
      <c r="C3220" s="45" t="str">
        <f>INDEX('Bảng Giá'!$L$2:$L$64,MATCH(TRIM('References data'!B3220),'Bảng Giá'!$K$2:$K$64,0))</f>
        <v>Hà Nội</v>
      </c>
      <c r="D3220" s="43" t="s">
        <v>3008</v>
      </c>
      <c r="E3220" t="s">
        <v>2639</v>
      </c>
      <c r="F3220" t="str">
        <f>INDEX('Bảng Giá'!$L$2:$L$64,MATCH(TRIM('References data'!E3220),'Bảng Giá'!$K$2:$K$64,0))</f>
        <v>Hà Nội</v>
      </c>
      <c r="G3220" t="str">
        <f t="shared" si="50"/>
        <v>Hà Nội-Hà Nội</v>
      </c>
      <c r="H3220" t="str">
        <f>INDEX('Bảng Giá'!$N$2:$N$46,MATCH('References data'!G3220,'Bảng Giá'!$Q$2:$Q$46,0))</f>
        <v>Nội Tỉnh</v>
      </c>
    </row>
    <row r="3221" spans="1:8" x14ac:dyDescent="0.25">
      <c r="A3221" s="12" t="s">
        <v>3009</v>
      </c>
      <c r="B3221" t="s">
        <v>2639</v>
      </c>
      <c r="C3221" s="45" t="str">
        <f>INDEX('Bảng Giá'!$L$2:$L$64,MATCH(TRIM('References data'!B3221),'Bảng Giá'!$K$2:$K$64,0))</f>
        <v>Hà Nội</v>
      </c>
      <c r="D3221" s="43" t="s">
        <v>3008</v>
      </c>
      <c r="E3221" t="s">
        <v>2639</v>
      </c>
      <c r="F3221" t="str">
        <f>INDEX('Bảng Giá'!$L$2:$L$64,MATCH(TRIM('References data'!E3221),'Bảng Giá'!$K$2:$K$64,0))</f>
        <v>Hà Nội</v>
      </c>
      <c r="G3221" t="str">
        <f t="shared" si="50"/>
        <v>Hà Nội-Hà Nội</v>
      </c>
      <c r="H3221" t="str">
        <f>INDEX('Bảng Giá'!$N$2:$N$46,MATCH('References data'!G3221,'Bảng Giá'!$Q$2:$Q$46,0))</f>
        <v>Nội Tỉnh</v>
      </c>
    </row>
    <row r="3222" spans="1:8" x14ac:dyDescent="0.25">
      <c r="A3222" s="12" t="s">
        <v>2700</v>
      </c>
      <c r="B3222" t="s">
        <v>2639</v>
      </c>
      <c r="C3222" s="45" t="str">
        <f>INDEX('Bảng Giá'!$L$2:$L$64,MATCH(TRIM('References data'!B3222),'Bảng Giá'!$K$2:$K$64,0))</f>
        <v>Hà Nội</v>
      </c>
      <c r="D3222" s="43" t="s">
        <v>3008</v>
      </c>
      <c r="E3222" t="s">
        <v>2639</v>
      </c>
      <c r="F3222" t="str">
        <f>INDEX('Bảng Giá'!$L$2:$L$64,MATCH(TRIM('References data'!E3222),'Bảng Giá'!$K$2:$K$64,0))</f>
        <v>Hà Nội</v>
      </c>
      <c r="G3222" t="str">
        <f t="shared" si="50"/>
        <v>Hà Nội-Hà Nội</v>
      </c>
      <c r="H3222" t="str">
        <f>INDEX('Bảng Giá'!$N$2:$N$46,MATCH('References data'!G3222,'Bảng Giá'!$Q$2:$Q$46,0))</f>
        <v>Nội Tỉnh</v>
      </c>
    </row>
    <row r="3223" spans="1:8" x14ac:dyDescent="0.25">
      <c r="A3223" s="12" t="s">
        <v>3011</v>
      </c>
      <c r="B3223" t="s">
        <v>2648</v>
      </c>
      <c r="C3223" s="45" t="str">
        <f>INDEX('Bảng Giá'!$L$2:$L$64,MATCH(TRIM('References data'!B3223),'Bảng Giá'!$K$2:$K$64,0))</f>
        <v>Hồ Chí Minh</v>
      </c>
      <c r="D3223" s="43" t="s">
        <v>2723</v>
      </c>
      <c r="E3223" t="s">
        <v>2708</v>
      </c>
      <c r="F3223" t="str">
        <f>INDEX('Bảng Giá'!$L$2:$L$64,MATCH(TRIM('References data'!E3223),'Bảng Giá'!$K$2:$K$64,0))</f>
        <v>Vùng 1</v>
      </c>
      <c r="G3223" t="str">
        <f t="shared" si="50"/>
        <v>Hồ Chí Minh-Vùng 1</v>
      </c>
      <c r="H3223" t="str">
        <f>INDEX('Bảng Giá'!$N$2:$N$46,MATCH('References data'!G3223,'Bảng Giá'!$Q$2:$Q$46,0))</f>
        <v>Nội Vùng</v>
      </c>
    </row>
    <row r="3224" spans="1:8" x14ac:dyDescent="0.25">
      <c r="A3224" s="12" t="s">
        <v>3008</v>
      </c>
      <c r="B3224" t="s">
        <v>2639</v>
      </c>
      <c r="C3224" s="45" t="str">
        <f>INDEX('Bảng Giá'!$L$2:$L$64,MATCH(TRIM('References data'!B3224),'Bảng Giá'!$K$2:$K$64,0))</f>
        <v>Hà Nội</v>
      </c>
      <c r="D3224" s="43" t="s">
        <v>2837</v>
      </c>
      <c r="E3224" t="s">
        <v>2658</v>
      </c>
      <c r="F3224" t="str">
        <f>INDEX('Bảng Giá'!$L$2:$L$64,MATCH(TRIM('References data'!E3224),'Bảng Giá'!$K$2:$K$64,0))</f>
        <v>Vùng 3</v>
      </c>
      <c r="G3224" t="str">
        <f t="shared" si="50"/>
        <v>Hà Nội-Vùng 3</v>
      </c>
      <c r="H3224" t="str">
        <f>INDEX('Bảng Giá'!$N$2:$N$46,MATCH('References data'!G3224,'Bảng Giá'!$Q$2:$Q$46,0))</f>
        <v>Nội Vùng</v>
      </c>
    </row>
    <row r="3225" spans="1:8" x14ac:dyDescent="0.25">
      <c r="A3225" s="12" t="s">
        <v>3016</v>
      </c>
      <c r="B3225" t="s">
        <v>2648</v>
      </c>
      <c r="C3225" s="45" t="str">
        <f>INDEX('Bảng Giá'!$L$2:$L$64,MATCH(TRIM('References data'!B3225),'Bảng Giá'!$K$2:$K$64,0))</f>
        <v>Hồ Chí Minh</v>
      </c>
      <c r="D3225" s="43" t="s">
        <v>3011</v>
      </c>
      <c r="E3225" t="s">
        <v>2648</v>
      </c>
      <c r="F3225" t="str">
        <f>INDEX('Bảng Giá'!$L$2:$L$64,MATCH(TRIM('References data'!E3225),'Bảng Giá'!$K$2:$K$64,0))</f>
        <v>Hồ Chí Minh</v>
      </c>
      <c r="G3225" t="str">
        <f t="shared" si="50"/>
        <v>Hồ Chí Minh-Hồ Chí Minh</v>
      </c>
      <c r="H3225" t="str">
        <f>INDEX('Bảng Giá'!$N$2:$N$46,MATCH('References data'!G3225,'Bảng Giá'!$Q$2:$Q$46,0))</f>
        <v>Nội Tỉnh</v>
      </c>
    </row>
    <row r="3226" spans="1:8" x14ac:dyDescent="0.25">
      <c r="A3226" s="12" t="s">
        <v>2776</v>
      </c>
      <c r="B3226" t="s">
        <v>2648</v>
      </c>
      <c r="C3226" s="45" t="str">
        <f>INDEX('Bảng Giá'!$L$2:$L$64,MATCH(TRIM('References data'!B3226),'Bảng Giá'!$K$2:$K$64,0))</f>
        <v>Hồ Chí Minh</v>
      </c>
      <c r="D3226" s="43" t="s">
        <v>3011</v>
      </c>
      <c r="E3226" t="s">
        <v>2648</v>
      </c>
      <c r="F3226" t="str">
        <f>INDEX('Bảng Giá'!$L$2:$L$64,MATCH(TRIM('References data'!E3226),'Bảng Giá'!$K$2:$K$64,0))</f>
        <v>Hồ Chí Minh</v>
      </c>
      <c r="G3226" t="str">
        <f t="shared" si="50"/>
        <v>Hồ Chí Minh-Hồ Chí Minh</v>
      </c>
      <c r="H3226" t="str">
        <f>INDEX('Bảng Giá'!$N$2:$N$46,MATCH('References data'!G3226,'Bảng Giá'!$Q$2:$Q$46,0))</f>
        <v>Nội Tỉnh</v>
      </c>
    </row>
    <row r="3227" spans="1:8" x14ac:dyDescent="0.25">
      <c r="A3227" s="12" t="s">
        <v>2638</v>
      </c>
      <c r="B3227" t="s">
        <v>2639</v>
      </c>
      <c r="C3227" s="45" t="str">
        <f>INDEX('Bảng Giá'!$L$2:$L$64,MATCH(TRIM('References data'!B3227),'Bảng Giá'!$K$2:$K$64,0))</f>
        <v>Hà Nội</v>
      </c>
      <c r="D3227" s="43" t="s">
        <v>3008</v>
      </c>
      <c r="E3227" t="s">
        <v>2639</v>
      </c>
      <c r="F3227" t="str">
        <f>INDEX('Bảng Giá'!$L$2:$L$64,MATCH(TRIM('References data'!E3227),'Bảng Giá'!$K$2:$K$64,0))</f>
        <v>Hà Nội</v>
      </c>
      <c r="G3227" t="str">
        <f t="shared" si="50"/>
        <v>Hà Nội-Hà Nội</v>
      </c>
      <c r="H3227" t="str">
        <f>INDEX('Bảng Giá'!$N$2:$N$46,MATCH('References data'!G3227,'Bảng Giá'!$Q$2:$Q$46,0))</f>
        <v>Nội Tỉnh</v>
      </c>
    </row>
    <row r="3228" spans="1:8" x14ac:dyDescent="0.25">
      <c r="A3228" s="12" t="s">
        <v>3011</v>
      </c>
      <c r="B3228" t="s">
        <v>2648</v>
      </c>
      <c r="C3228" s="45" t="str">
        <f>INDEX('Bảng Giá'!$L$2:$L$64,MATCH(TRIM('References data'!B3228),'Bảng Giá'!$K$2:$K$64,0))</f>
        <v>Hồ Chí Minh</v>
      </c>
      <c r="D3228" s="43" t="s">
        <v>2641</v>
      </c>
      <c r="E3228" t="s">
        <v>2642</v>
      </c>
      <c r="F3228" t="str">
        <f>INDEX('Bảng Giá'!$L$2:$L$64,MATCH(TRIM('References data'!E3228),'Bảng Giá'!$K$2:$K$64,0))</f>
        <v>Vùng 1</v>
      </c>
      <c r="G3228" t="str">
        <f t="shared" si="50"/>
        <v>Hồ Chí Minh-Vùng 1</v>
      </c>
      <c r="H3228" t="str">
        <f>INDEX('Bảng Giá'!$N$2:$N$46,MATCH('References data'!G3228,'Bảng Giá'!$Q$2:$Q$46,0))</f>
        <v>Nội Vùng</v>
      </c>
    </row>
    <row r="3229" spans="1:8" x14ac:dyDescent="0.25">
      <c r="A3229" s="12" t="s">
        <v>3008</v>
      </c>
      <c r="B3229" t="s">
        <v>2639</v>
      </c>
      <c r="C3229" s="45" t="str">
        <f>INDEX('Bảng Giá'!$L$2:$L$64,MATCH(TRIM('References data'!B3229),'Bảng Giá'!$K$2:$K$64,0))</f>
        <v>Hà Nội</v>
      </c>
      <c r="D3229" s="43" t="s">
        <v>2769</v>
      </c>
      <c r="E3229" t="s">
        <v>2663</v>
      </c>
      <c r="F3229" t="str">
        <f>INDEX('Bảng Giá'!$L$2:$L$64,MATCH(TRIM('References data'!E3229),'Bảng Giá'!$K$2:$K$64,0))</f>
        <v>Vùng 3</v>
      </c>
      <c r="G3229" t="str">
        <f t="shared" si="50"/>
        <v>Hà Nội-Vùng 3</v>
      </c>
      <c r="H3229" t="str">
        <f>INDEX('Bảng Giá'!$N$2:$N$46,MATCH('References data'!G3229,'Bảng Giá'!$Q$2:$Q$46,0))</f>
        <v>Nội Vùng</v>
      </c>
    </row>
    <row r="3230" spans="1:8" x14ac:dyDescent="0.25">
      <c r="A3230" s="12" t="s">
        <v>3008</v>
      </c>
      <c r="B3230" t="s">
        <v>2639</v>
      </c>
      <c r="C3230" s="45" t="str">
        <f>INDEX('Bảng Giá'!$L$2:$L$64,MATCH(TRIM('References data'!B3230),'Bảng Giá'!$K$2:$K$64,0))</f>
        <v>Hà Nội</v>
      </c>
      <c r="D3230" s="43" t="s">
        <v>2763</v>
      </c>
      <c r="E3230" t="s">
        <v>2764</v>
      </c>
      <c r="F3230" t="str">
        <f>INDEX('Bảng Giá'!$L$2:$L$64,MATCH(TRIM('References data'!E3230),'Bảng Giá'!$K$2:$K$64,0))</f>
        <v>Vùng 3</v>
      </c>
      <c r="G3230" t="str">
        <f t="shared" si="50"/>
        <v>Hà Nội-Vùng 3</v>
      </c>
      <c r="H3230" t="str">
        <f>INDEX('Bảng Giá'!$N$2:$N$46,MATCH('References data'!G3230,'Bảng Giá'!$Q$2:$Q$46,0))</f>
        <v>Nội Vùng</v>
      </c>
    </row>
    <row r="3231" spans="1:8" x14ac:dyDescent="0.25">
      <c r="A3231" s="12" t="s">
        <v>3008</v>
      </c>
      <c r="B3231" t="s">
        <v>2639</v>
      </c>
      <c r="C3231" s="45" t="str">
        <f>INDEX('Bảng Giá'!$L$2:$L$64,MATCH(TRIM('References data'!B3231),'Bảng Giá'!$K$2:$K$64,0))</f>
        <v>Hà Nội</v>
      </c>
      <c r="D3231" s="43" t="s">
        <v>2769</v>
      </c>
      <c r="E3231" t="s">
        <v>2663</v>
      </c>
      <c r="F3231" t="str">
        <f>INDEX('Bảng Giá'!$L$2:$L$64,MATCH(TRIM('References data'!E3231),'Bảng Giá'!$K$2:$K$64,0))</f>
        <v>Vùng 3</v>
      </c>
      <c r="G3231" t="str">
        <f t="shared" si="50"/>
        <v>Hà Nội-Vùng 3</v>
      </c>
      <c r="H3231" t="str">
        <f>INDEX('Bảng Giá'!$N$2:$N$46,MATCH('References data'!G3231,'Bảng Giá'!$Q$2:$Q$46,0))</f>
        <v>Nội Vùng</v>
      </c>
    </row>
    <row r="3232" spans="1:8" x14ac:dyDescent="0.25">
      <c r="A3232" s="12" t="s">
        <v>2638</v>
      </c>
      <c r="B3232" t="s">
        <v>2639</v>
      </c>
      <c r="C3232" s="45" t="str">
        <f>INDEX('Bảng Giá'!$L$2:$L$64,MATCH(TRIM('References data'!B3232),'Bảng Giá'!$K$2:$K$64,0))</f>
        <v>Hà Nội</v>
      </c>
      <c r="D3232" s="43" t="s">
        <v>3008</v>
      </c>
      <c r="E3232" t="s">
        <v>2639</v>
      </c>
      <c r="F3232" t="str">
        <f>INDEX('Bảng Giá'!$L$2:$L$64,MATCH(TRIM('References data'!E3232),'Bảng Giá'!$K$2:$K$64,0))</f>
        <v>Hà Nội</v>
      </c>
      <c r="G3232" t="str">
        <f t="shared" si="50"/>
        <v>Hà Nội-Hà Nội</v>
      </c>
      <c r="H3232" t="str">
        <f>INDEX('Bảng Giá'!$N$2:$N$46,MATCH('References data'!G3232,'Bảng Giá'!$Q$2:$Q$46,0))</f>
        <v>Nội Tỉnh</v>
      </c>
    </row>
    <row r="3233" spans="1:8" x14ac:dyDescent="0.25">
      <c r="A3233" s="12" t="s">
        <v>2649</v>
      </c>
      <c r="B3233" t="s">
        <v>2639</v>
      </c>
      <c r="C3233" s="45" t="str">
        <f>INDEX('Bảng Giá'!$L$2:$L$64,MATCH(TRIM('References data'!B3233),'Bảng Giá'!$K$2:$K$64,0))</f>
        <v>Hà Nội</v>
      </c>
      <c r="D3233" s="43" t="s">
        <v>3008</v>
      </c>
      <c r="E3233" t="s">
        <v>2639</v>
      </c>
      <c r="F3233" t="str">
        <f>INDEX('Bảng Giá'!$L$2:$L$64,MATCH(TRIM('References data'!E3233),'Bảng Giá'!$K$2:$K$64,0))</f>
        <v>Hà Nội</v>
      </c>
      <c r="G3233" t="str">
        <f t="shared" si="50"/>
        <v>Hà Nội-Hà Nội</v>
      </c>
      <c r="H3233" t="str">
        <f>INDEX('Bảng Giá'!$N$2:$N$46,MATCH('References data'!G3233,'Bảng Giá'!$Q$2:$Q$46,0))</f>
        <v>Nội Tỉnh</v>
      </c>
    </row>
    <row r="3234" spans="1:8" x14ac:dyDescent="0.25">
      <c r="A3234" s="12" t="s">
        <v>3011</v>
      </c>
      <c r="B3234" t="s">
        <v>2648</v>
      </c>
      <c r="C3234" s="45" t="str">
        <f>INDEX('Bảng Giá'!$L$2:$L$64,MATCH(TRIM('References data'!B3234),'Bảng Giá'!$K$2:$K$64,0))</f>
        <v>Hồ Chí Minh</v>
      </c>
      <c r="D3234" s="43" t="s">
        <v>2767</v>
      </c>
      <c r="E3234" t="s">
        <v>2768</v>
      </c>
      <c r="F3234" t="str">
        <f>INDEX('Bảng Giá'!$L$2:$L$64,MATCH(TRIM('References data'!E3234),'Bảng Giá'!$K$2:$K$64,0))</f>
        <v>Vùng 1</v>
      </c>
      <c r="G3234" t="str">
        <f t="shared" si="50"/>
        <v>Hồ Chí Minh-Vùng 1</v>
      </c>
      <c r="H3234" t="str">
        <f>INDEX('Bảng Giá'!$N$2:$N$46,MATCH('References data'!G3234,'Bảng Giá'!$Q$2:$Q$46,0))</f>
        <v>Nội Vùng</v>
      </c>
    </row>
    <row r="3235" spans="1:8" x14ac:dyDescent="0.25">
      <c r="A3235" s="12" t="s">
        <v>3008</v>
      </c>
      <c r="B3235" t="s">
        <v>2639</v>
      </c>
      <c r="C3235" s="45" t="str">
        <f>INDEX('Bảng Giá'!$L$2:$L$64,MATCH(TRIM('References data'!B3235),'Bảng Giá'!$K$2:$K$64,0))</f>
        <v>Hà Nội</v>
      </c>
      <c r="D3235" s="43" t="s">
        <v>3094</v>
      </c>
      <c r="E3235" t="s">
        <v>2847</v>
      </c>
      <c r="F3235" t="str">
        <f>INDEX('Bảng Giá'!$L$2:$L$64,MATCH(TRIM('References data'!E3235),'Bảng Giá'!$K$2:$K$64,0))</f>
        <v>Vùng 3</v>
      </c>
      <c r="G3235" t="str">
        <f t="shared" si="50"/>
        <v>Hà Nội-Vùng 3</v>
      </c>
      <c r="H3235" t="str">
        <f>INDEX('Bảng Giá'!$N$2:$N$46,MATCH('References data'!G3235,'Bảng Giá'!$Q$2:$Q$46,0))</f>
        <v>Nội Vùng</v>
      </c>
    </row>
    <row r="3236" spans="1:8" x14ac:dyDescent="0.25">
      <c r="A3236" s="12" t="s">
        <v>2638</v>
      </c>
      <c r="B3236" t="s">
        <v>2639</v>
      </c>
      <c r="C3236" s="45" t="str">
        <f>INDEX('Bảng Giá'!$L$2:$L$64,MATCH(TRIM('References data'!B3236),'Bảng Giá'!$K$2:$K$64,0))</f>
        <v>Hà Nội</v>
      </c>
      <c r="D3236" s="43" t="s">
        <v>3008</v>
      </c>
      <c r="E3236" t="s">
        <v>2639</v>
      </c>
      <c r="F3236" t="str">
        <f>INDEX('Bảng Giá'!$L$2:$L$64,MATCH(TRIM('References data'!E3236),'Bảng Giá'!$K$2:$K$64,0))</f>
        <v>Hà Nội</v>
      </c>
      <c r="G3236" t="str">
        <f t="shared" si="50"/>
        <v>Hà Nội-Hà Nội</v>
      </c>
      <c r="H3236" t="str">
        <f>INDEX('Bảng Giá'!$N$2:$N$46,MATCH('References data'!G3236,'Bảng Giá'!$Q$2:$Q$46,0))</f>
        <v>Nội Tỉnh</v>
      </c>
    </row>
    <row r="3237" spans="1:8" x14ac:dyDescent="0.25">
      <c r="A3237" s="12" t="s">
        <v>2700</v>
      </c>
      <c r="B3237" t="s">
        <v>2639</v>
      </c>
      <c r="C3237" s="45" t="str">
        <f>INDEX('Bảng Giá'!$L$2:$L$64,MATCH(TRIM('References data'!B3237),'Bảng Giá'!$K$2:$K$64,0))</f>
        <v>Hà Nội</v>
      </c>
      <c r="D3237" s="43" t="s">
        <v>3008</v>
      </c>
      <c r="E3237" t="s">
        <v>2639</v>
      </c>
      <c r="F3237" t="str">
        <f>INDEX('Bảng Giá'!$L$2:$L$64,MATCH(TRIM('References data'!E3237),'Bảng Giá'!$K$2:$K$64,0))</f>
        <v>Hà Nội</v>
      </c>
      <c r="G3237" t="str">
        <f t="shared" si="50"/>
        <v>Hà Nội-Hà Nội</v>
      </c>
      <c r="H3237" t="str">
        <f>INDEX('Bảng Giá'!$N$2:$N$46,MATCH('References data'!G3237,'Bảng Giá'!$Q$2:$Q$46,0))</f>
        <v>Nội Tỉnh</v>
      </c>
    </row>
    <row r="3238" spans="1:8" x14ac:dyDescent="0.25">
      <c r="A3238" s="12" t="s">
        <v>2638</v>
      </c>
      <c r="B3238" t="s">
        <v>2639</v>
      </c>
      <c r="C3238" s="45" t="str">
        <f>INDEX('Bảng Giá'!$L$2:$L$64,MATCH(TRIM('References data'!B3238),'Bảng Giá'!$K$2:$K$64,0))</f>
        <v>Hà Nội</v>
      </c>
      <c r="D3238" s="43" t="s">
        <v>3008</v>
      </c>
      <c r="E3238" t="s">
        <v>2639</v>
      </c>
      <c r="F3238" t="str">
        <f>INDEX('Bảng Giá'!$L$2:$L$64,MATCH(TRIM('References data'!E3238),'Bảng Giá'!$K$2:$K$64,0))</f>
        <v>Hà Nội</v>
      </c>
      <c r="G3238" t="str">
        <f t="shared" si="50"/>
        <v>Hà Nội-Hà Nội</v>
      </c>
      <c r="H3238" t="str">
        <f>INDEX('Bảng Giá'!$N$2:$N$46,MATCH('References data'!G3238,'Bảng Giá'!$Q$2:$Q$46,0))</f>
        <v>Nội Tỉnh</v>
      </c>
    </row>
    <row r="3239" spans="1:8" x14ac:dyDescent="0.25">
      <c r="A3239" s="12" t="s">
        <v>2654</v>
      </c>
      <c r="B3239" t="s">
        <v>2639</v>
      </c>
      <c r="C3239" s="45" t="str">
        <f>INDEX('Bảng Giá'!$L$2:$L$64,MATCH(TRIM('References data'!B3239),'Bảng Giá'!$K$2:$K$64,0))</f>
        <v>Hà Nội</v>
      </c>
      <c r="D3239" s="43" t="s">
        <v>3008</v>
      </c>
      <c r="E3239" t="s">
        <v>2639</v>
      </c>
      <c r="F3239" t="str">
        <f>INDEX('Bảng Giá'!$L$2:$L$64,MATCH(TRIM('References data'!E3239),'Bảng Giá'!$K$2:$K$64,0))</f>
        <v>Hà Nội</v>
      </c>
      <c r="G3239" t="str">
        <f t="shared" si="50"/>
        <v>Hà Nội-Hà Nội</v>
      </c>
      <c r="H3239" t="str">
        <f>INDEX('Bảng Giá'!$N$2:$N$46,MATCH('References data'!G3239,'Bảng Giá'!$Q$2:$Q$46,0))</f>
        <v>Nội Tỉnh</v>
      </c>
    </row>
    <row r="3240" spans="1:8" x14ac:dyDescent="0.25">
      <c r="A3240" s="12" t="s">
        <v>3000</v>
      </c>
      <c r="B3240" t="s">
        <v>2639</v>
      </c>
      <c r="C3240" s="45" t="str">
        <f>INDEX('Bảng Giá'!$L$2:$L$64,MATCH(TRIM('References data'!B3240),'Bảng Giá'!$K$2:$K$64,0))</f>
        <v>Hà Nội</v>
      </c>
      <c r="D3240" s="43" t="s">
        <v>3008</v>
      </c>
      <c r="E3240" t="s">
        <v>2639</v>
      </c>
      <c r="F3240" t="str">
        <f>INDEX('Bảng Giá'!$L$2:$L$64,MATCH(TRIM('References data'!E3240),'Bảng Giá'!$K$2:$K$64,0))</f>
        <v>Hà Nội</v>
      </c>
      <c r="G3240" t="str">
        <f t="shared" si="50"/>
        <v>Hà Nội-Hà Nội</v>
      </c>
      <c r="H3240" t="str">
        <f>INDEX('Bảng Giá'!$N$2:$N$46,MATCH('References data'!G3240,'Bảng Giá'!$Q$2:$Q$46,0))</f>
        <v>Nội Tỉnh</v>
      </c>
    </row>
    <row r="3241" spans="1:8" x14ac:dyDescent="0.25">
      <c r="A3241" s="12" t="s">
        <v>2993</v>
      </c>
      <c r="B3241" t="s">
        <v>2639</v>
      </c>
      <c r="C3241" s="45" t="str">
        <f>INDEX('Bảng Giá'!$L$2:$L$64,MATCH(TRIM('References data'!B3241),'Bảng Giá'!$K$2:$K$64,0))</f>
        <v>Hà Nội</v>
      </c>
      <c r="D3241" s="43" t="s">
        <v>3008</v>
      </c>
      <c r="E3241" t="s">
        <v>2639</v>
      </c>
      <c r="F3241" t="str">
        <f>INDEX('Bảng Giá'!$L$2:$L$64,MATCH(TRIM('References data'!E3241),'Bảng Giá'!$K$2:$K$64,0))</f>
        <v>Hà Nội</v>
      </c>
      <c r="G3241" t="str">
        <f t="shared" si="50"/>
        <v>Hà Nội-Hà Nội</v>
      </c>
      <c r="H3241" t="str">
        <f>INDEX('Bảng Giá'!$N$2:$N$46,MATCH('References data'!G3241,'Bảng Giá'!$Q$2:$Q$46,0))</f>
        <v>Nội Tỉnh</v>
      </c>
    </row>
    <row r="3242" spans="1:8" x14ac:dyDescent="0.25">
      <c r="A3242" s="12" t="s">
        <v>3016</v>
      </c>
      <c r="B3242" t="s">
        <v>2648</v>
      </c>
      <c r="C3242" s="45" t="str">
        <f>INDEX('Bảng Giá'!$L$2:$L$64,MATCH(TRIM('References data'!B3242),'Bảng Giá'!$K$2:$K$64,0))</f>
        <v>Hồ Chí Minh</v>
      </c>
      <c r="D3242" s="43" t="s">
        <v>3011</v>
      </c>
      <c r="E3242" t="s">
        <v>2648</v>
      </c>
      <c r="F3242" t="str">
        <f>INDEX('Bảng Giá'!$L$2:$L$64,MATCH(TRIM('References data'!E3242),'Bảng Giá'!$K$2:$K$64,0))</f>
        <v>Hồ Chí Minh</v>
      </c>
      <c r="G3242" t="str">
        <f t="shared" si="50"/>
        <v>Hồ Chí Minh-Hồ Chí Minh</v>
      </c>
      <c r="H3242" t="str">
        <f>INDEX('Bảng Giá'!$N$2:$N$46,MATCH('References data'!G3242,'Bảng Giá'!$Q$2:$Q$46,0))</f>
        <v>Nội Tỉnh</v>
      </c>
    </row>
    <row r="3243" spans="1:8" x14ac:dyDescent="0.25">
      <c r="A3243" s="12" t="s">
        <v>2739</v>
      </c>
      <c r="B3243" t="s">
        <v>2648</v>
      </c>
      <c r="C3243" s="45" t="str">
        <f>INDEX('Bảng Giá'!$L$2:$L$64,MATCH(TRIM('References data'!B3243),'Bảng Giá'!$K$2:$K$64,0))</f>
        <v>Hồ Chí Minh</v>
      </c>
      <c r="D3243" s="43" t="s">
        <v>3011</v>
      </c>
      <c r="E3243" t="s">
        <v>2648</v>
      </c>
      <c r="F3243" t="str">
        <f>INDEX('Bảng Giá'!$L$2:$L$64,MATCH(TRIM('References data'!E3243),'Bảng Giá'!$K$2:$K$64,0))</f>
        <v>Hồ Chí Minh</v>
      </c>
      <c r="G3243" t="str">
        <f t="shared" si="50"/>
        <v>Hồ Chí Minh-Hồ Chí Minh</v>
      </c>
      <c r="H3243" t="str">
        <f>INDEX('Bảng Giá'!$N$2:$N$46,MATCH('References data'!G3243,'Bảng Giá'!$Q$2:$Q$46,0))</f>
        <v>Nội Tỉnh</v>
      </c>
    </row>
    <row r="3244" spans="1:8" x14ac:dyDescent="0.25">
      <c r="A3244" s="12" t="s">
        <v>2776</v>
      </c>
      <c r="B3244" t="s">
        <v>2648</v>
      </c>
      <c r="C3244" s="45" t="str">
        <f>INDEX('Bảng Giá'!$L$2:$L$64,MATCH(TRIM('References data'!B3244),'Bảng Giá'!$K$2:$K$64,0))</f>
        <v>Hồ Chí Minh</v>
      </c>
      <c r="D3244" s="43" t="s">
        <v>3011</v>
      </c>
      <c r="E3244" t="s">
        <v>2648</v>
      </c>
      <c r="F3244" t="str">
        <f>INDEX('Bảng Giá'!$L$2:$L$64,MATCH(TRIM('References data'!E3244),'Bảng Giá'!$K$2:$K$64,0))</f>
        <v>Hồ Chí Minh</v>
      </c>
      <c r="G3244" t="str">
        <f t="shared" si="50"/>
        <v>Hồ Chí Minh-Hồ Chí Minh</v>
      </c>
      <c r="H3244" t="str">
        <f>INDEX('Bảng Giá'!$N$2:$N$46,MATCH('References data'!G3244,'Bảng Giá'!$Q$2:$Q$46,0))</f>
        <v>Nội Tỉnh</v>
      </c>
    </row>
    <row r="3245" spans="1:8" x14ac:dyDescent="0.25">
      <c r="A3245" s="12" t="s">
        <v>3016</v>
      </c>
      <c r="B3245" t="s">
        <v>2648</v>
      </c>
      <c r="C3245" s="45" t="str">
        <f>INDEX('Bảng Giá'!$L$2:$L$64,MATCH(TRIM('References data'!B3245),'Bảng Giá'!$K$2:$K$64,0))</f>
        <v>Hồ Chí Minh</v>
      </c>
      <c r="D3245" s="43" t="s">
        <v>3011</v>
      </c>
      <c r="E3245" t="s">
        <v>2648</v>
      </c>
      <c r="F3245" t="str">
        <f>INDEX('Bảng Giá'!$L$2:$L$64,MATCH(TRIM('References data'!E3245),'Bảng Giá'!$K$2:$K$64,0))</f>
        <v>Hồ Chí Minh</v>
      </c>
      <c r="G3245" t="str">
        <f t="shared" si="50"/>
        <v>Hồ Chí Minh-Hồ Chí Minh</v>
      </c>
      <c r="H3245" t="str">
        <f>INDEX('Bảng Giá'!$N$2:$N$46,MATCH('References data'!G3245,'Bảng Giá'!$Q$2:$Q$46,0))</f>
        <v>Nội Tỉnh</v>
      </c>
    </row>
    <row r="3246" spans="1:8" x14ac:dyDescent="0.25">
      <c r="A3246" s="12" t="s">
        <v>2653</v>
      </c>
      <c r="B3246" t="s">
        <v>2648</v>
      </c>
      <c r="C3246" s="45" t="str">
        <f>INDEX('Bảng Giá'!$L$2:$L$64,MATCH(TRIM('References data'!B3246),'Bảng Giá'!$K$2:$K$64,0))</f>
        <v>Hồ Chí Minh</v>
      </c>
      <c r="D3246" s="43" t="s">
        <v>3011</v>
      </c>
      <c r="E3246" t="s">
        <v>2648</v>
      </c>
      <c r="F3246" t="str">
        <f>INDEX('Bảng Giá'!$L$2:$L$64,MATCH(TRIM('References data'!E3246),'Bảng Giá'!$K$2:$K$64,0))</f>
        <v>Hồ Chí Minh</v>
      </c>
      <c r="G3246" t="str">
        <f t="shared" si="50"/>
        <v>Hồ Chí Minh-Hồ Chí Minh</v>
      </c>
      <c r="H3246" t="str">
        <f>INDEX('Bảng Giá'!$N$2:$N$46,MATCH('References data'!G3246,'Bảng Giá'!$Q$2:$Q$46,0))</f>
        <v>Nội Tỉnh</v>
      </c>
    </row>
    <row r="3247" spans="1:8" x14ac:dyDescent="0.25">
      <c r="A3247" s="12" t="s">
        <v>2781</v>
      </c>
      <c r="B3247" t="s">
        <v>2648</v>
      </c>
      <c r="C3247" s="45" t="str">
        <f>INDEX('Bảng Giá'!$L$2:$L$64,MATCH(TRIM('References data'!B3247),'Bảng Giá'!$K$2:$K$64,0))</f>
        <v>Hồ Chí Minh</v>
      </c>
      <c r="D3247" s="43" t="s">
        <v>3011</v>
      </c>
      <c r="E3247" t="s">
        <v>2648</v>
      </c>
      <c r="F3247" t="str">
        <f>INDEX('Bảng Giá'!$L$2:$L$64,MATCH(TRIM('References data'!E3247),'Bảng Giá'!$K$2:$K$64,0))</f>
        <v>Hồ Chí Minh</v>
      </c>
      <c r="G3247" t="str">
        <f t="shared" si="50"/>
        <v>Hồ Chí Minh-Hồ Chí Minh</v>
      </c>
      <c r="H3247" t="str">
        <f>INDEX('Bảng Giá'!$N$2:$N$46,MATCH('References data'!G3247,'Bảng Giá'!$Q$2:$Q$46,0))</f>
        <v>Nội Tỉnh</v>
      </c>
    </row>
    <row r="3248" spans="1:8" x14ac:dyDescent="0.25">
      <c r="A3248" s="12" t="s">
        <v>2778</v>
      </c>
      <c r="B3248" t="s">
        <v>2648</v>
      </c>
      <c r="C3248" s="45" t="str">
        <f>INDEX('Bảng Giá'!$L$2:$L$64,MATCH(TRIM('References data'!B3248),'Bảng Giá'!$K$2:$K$64,0))</f>
        <v>Hồ Chí Minh</v>
      </c>
      <c r="D3248" s="43" t="s">
        <v>3011</v>
      </c>
      <c r="E3248" t="s">
        <v>2648</v>
      </c>
      <c r="F3248" t="str">
        <f>INDEX('Bảng Giá'!$L$2:$L$64,MATCH(TRIM('References data'!E3248),'Bảng Giá'!$K$2:$K$64,0))</f>
        <v>Hồ Chí Minh</v>
      </c>
      <c r="G3248" t="str">
        <f t="shared" si="50"/>
        <v>Hồ Chí Minh-Hồ Chí Minh</v>
      </c>
      <c r="H3248" t="str">
        <f>INDEX('Bảng Giá'!$N$2:$N$46,MATCH('References data'!G3248,'Bảng Giá'!$Q$2:$Q$46,0))</f>
        <v>Nội Tỉnh</v>
      </c>
    </row>
    <row r="3249" spans="1:8" x14ac:dyDescent="0.25">
      <c r="A3249" s="12" t="s">
        <v>2638</v>
      </c>
      <c r="B3249" t="s">
        <v>2639</v>
      </c>
      <c r="C3249" s="45" t="str">
        <f>INDEX('Bảng Giá'!$L$2:$L$64,MATCH(TRIM('References data'!B3249),'Bảng Giá'!$K$2:$K$64,0))</f>
        <v>Hà Nội</v>
      </c>
      <c r="D3249" s="43" t="s">
        <v>3008</v>
      </c>
      <c r="E3249" t="s">
        <v>2639</v>
      </c>
      <c r="F3249" t="str">
        <f>INDEX('Bảng Giá'!$L$2:$L$64,MATCH(TRIM('References data'!E3249),'Bảng Giá'!$K$2:$K$64,0))</f>
        <v>Hà Nội</v>
      </c>
      <c r="G3249" t="str">
        <f t="shared" si="50"/>
        <v>Hà Nội-Hà Nội</v>
      </c>
      <c r="H3249" t="str">
        <f>INDEX('Bảng Giá'!$N$2:$N$46,MATCH('References data'!G3249,'Bảng Giá'!$Q$2:$Q$46,0))</f>
        <v>Nội Tỉnh</v>
      </c>
    </row>
    <row r="3250" spans="1:8" x14ac:dyDescent="0.25">
      <c r="A3250" s="12" t="s">
        <v>2722</v>
      </c>
      <c r="B3250" t="s">
        <v>2648</v>
      </c>
      <c r="C3250" s="45" t="str">
        <f>INDEX('Bảng Giá'!$L$2:$L$64,MATCH(TRIM('References data'!B3250),'Bảng Giá'!$K$2:$K$64,0))</f>
        <v>Hồ Chí Minh</v>
      </c>
      <c r="D3250" s="43" t="s">
        <v>3011</v>
      </c>
      <c r="E3250" t="s">
        <v>2648</v>
      </c>
      <c r="F3250" t="str">
        <f>INDEX('Bảng Giá'!$L$2:$L$64,MATCH(TRIM('References data'!E3250),'Bảng Giá'!$K$2:$K$64,0))</f>
        <v>Hồ Chí Minh</v>
      </c>
      <c r="G3250" t="str">
        <f t="shared" si="50"/>
        <v>Hồ Chí Minh-Hồ Chí Minh</v>
      </c>
      <c r="H3250" t="str">
        <f>INDEX('Bảng Giá'!$N$2:$N$46,MATCH('References data'!G3250,'Bảng Giá'!$Q$2:$Q$46,0))</f>
        <v>Nội Tỉnh</v>
      </c>
    </row>
    <row r="3251" spans="1:8" x14ac:dyDescent="0.25">
      <c r="A3251" s="12" t="s">
        <v>3011</v>
      </c>
      <c r="B3251" t="s">
        <v>2648</v>
      </c>
      <c r="C3251" s="45" t="str">
        <f>INDEX('Bảng Giá'!$L$2:$L$64,MATCH(TRIM('References data'!B3251),'Bảng Giá'!$K$2:$K$64,0))</f>
        <v>Hồ Chí Minh</v>
      </c>
      <c r="D3251" s="43" t="s">
        <v>2745</v>
      </c>
      <c r="E3251" t="s">
        <v>2746</v>
      </c>
      <c r="F3251" t="str">
        <f>INDEX('Bảng Giá'!$L$2:$L$64,MATCH(TRIM('References data'!E3251),'Bảng Giá'!$K$2:$K$64,0))</f>
        <v>Vùng 2</v>
      </c>
      <c r="G3251" t="str">
        <f t="shared" si="50"/>
        <v>Hồ Chí Minh-Vùng 2</v>
      </c>
      <c r="H3251" t="str">
        <f>INDEX('Bảng Giá'!$N$2:$N$46,MATCH('References data'!G3251,'Bảng Giá'!$Q$2:$Q$46,0))</f>
        <v>Liên Vùng</v>
      </c>
    </row>
    <row r="3252" spans="1:8" x14ac:dyDescent="0.25">
      <c r="A3252" s="12" t="s">
        <v>3008</v>
      </c>
      <c r="B3252" t="s">
        <v>2639</v>
      </c>
      <c r="C3252" s="45" t="str">
        <f>INDEX('Bảng Giá'!$L$2:$L$64,MATCH(TRIM('References data'!B3252),'Bảng Giá'!$K$2:$K$64,0))</f>
        <v>Hà Nội</v>
      </c>
      <c r="D3252" s="43" t="s">
        <v>2752</v>
      </c>
      <c r="E3252" t="s">
        <v>2663</v>
      </c>
      <c r="F3252" t="str">
        <f>INDEX('Bảng Giá'!$L$2:$L$64,MATCH(TRIM('References data'!E3252),'Bảng Giá'!$K$2:$K$64,0))</f>
        <v>Vùng 3</v>
      </c>
      <c r="G3252" t="str">
        <f t="shared" si="50"/>
        <v>Hà Nội-Vùng 3</v>
      </c>
      <c r="H3252" t="str">
        <f>INDEX('Bảng Giá'!$N$2:$N$46,MATCH('References data'!G3252,'Bảng Giá'!$Q$2:$Q$46,0))</f>
        <v>Nội Vùng</v>
      </c>
    </row>
    <row r="3253" spans="1:8" x14ac:dyDescent="0.25">
      <c r="A3253" s="12" t="s">
        <v>3008</v>
      </c>
      <c r="B3253" t="s">
        <v>2639</v>
      </c>
      <c r="C3253" s="45" t="str">
        <f>INDEX('Bảng Giá'!$L$2:$L$64,MATCH(TRIM('References data'!B3253),'Bảng Giá'!$K$2:$K$64,0))</f>
        <v>Hà Nội</v>
      </c>
      <c r="D3253" s="43" t="s">
        <v>2769</v>
      </c>
      <c r="E3253" t="s">
        <v>2663</v>
      </c>
      <c r="F3253" t="str">
        <f>INDEX('Bảng Giá'!$L$2:$L$64,MATCH(TRIM('References data'!E3253),'Bảng Giá'!$K$2:$K$64,0))</f>
        <v>Vùng 3</v>
      </c>
      <c r="G3253" t="str">
        <f t="shared" si="50"/>
        <v>Hà Nội-Vùng 3</v>
      </c>
      <c r="H3253" t="str">
        <f>INDEX('Bảng Giá'!$N$2:$N$46,MATCH('References data'!G3253,'Bảng Giá'!$Q$2:$Q$46,0))</f>
        <v>Nội Vùng</v>
      </c>
    </row>
    <row r="3254" spans="1:8" x14ac:dyDescent="0.25">
      <c r="A3254" s="12" t="s">
        <v>3008</v>
      </c>
      <c r="B3254" t="s">
        <v>2639</v>
      </c>
      <c r="C3254" s="45" t="str">
        <f>INDEX('Bảng Giá'!$L$2:$L$64,MATCH(TRIM('References data'!B3254),'Bảng Giá'!$K$2:$K$64,0))</f>
        <v>Hà Nội</v>
      </c>
      <c r="D3254" s="43" t="s">
        <v>2649</v>
      </c>
      <c r="E3254" t="s">
        <v>2639</v>
      </c>
      <c r="F3254" t="str">
        <f>INDEX('Bảng Giá'!$L$2:$L$64,MATCH(TRIM('References data'!E3254),'Bảng Giá'!$K$2:$K$64,0))</f>
        <v>Hà Nội</v>
      </c>
      <c r="G3254" t="str">
        <f t="shared" si="50"/>
        <v>Hà Nội-Hà Nội</v>
      </c>
      <c r="H3254" t="str">
        <f>INDEX('Bảng Giá'!$N$2:$N$46,MATCH('References data'!G3254,'Bảng Giá'!$Q$2:$Q$46,0))</f>
        <v>Nội Tỉnh</v>
      </c>
    </row>
    <row r="3255" spans="1:8" x14ac:dyDescent="0.25">
      <c r="A3255" s="12" t="s">
        <v>3011</v>
      </c>
      <c r="B3255" t="s">
        <v>2648</v>
      </c>
      <c r="C3255" s="45" t="str">
        <f>INDEX('Bảng Giá'!$L$2:$L$64,MATCH(TRIM('References data'!B3255),'Bảng Giá'!$K$2:$K$64,0))</f>
        <v>Hồ Chí Minh</v>
      </c>
      <c r="D3255" s="43" t="s">
        <v>2702</v>
      </c>
      <c r="E3255" t="s">
        <v>2690</v>
      </c>
      <c r="F3255" t="str">
        <f>INDEX('Bảng Giá'!$L$2:$L$64,MATCH(TRIM('References data'!E3255),'Bảng Giá'!$K$2:$K$64,0))</f>
        <v>Vùng 1</v>
      </c>
      <c r="G3255" t="str">
        <f t="shared" si="50"/>
        <v>Hồ Chí Minh-Vùng 1</v>
      </c>
      <c r="H3255" t="str">
        <f>INDEX('Bảng Giá'!$N$2:$N$46,MATCH('References data'!G3255,'Bảng Giá'!$Q$2:$Q$46,0))</f>
        <v>Nội Vùng</v>
      </c>
    </row>
    <row r="3256" spans="1:8" x14ac:dyDescent="0.25">
      <c r="A3256" s="12" t="s">
        <v>3008</v>
      </c>
      <c r="B3256" t="s">
        <v>2639</v>
      </c>
      <c r="C3256" s="45" t="str">
        <f>INDEX('Bảng Giá'!$L$2:$L$64,MATCH(TRIM('References data'!B3256),'Bảng Giá'!$K$2:$K$64,0))</f>
        <v>Hà Nội</v>
      </c>
      <c r="D3256" s="43" t="s">
        <v>2770</v>
      </c>
      <c r="E3256" t="s">
        <v>2771</v>
      </c>
      <c r="F3256" t="str">
        <f>INDEX('Bảng Giá'!$L$2:$L$64,MATCH(TRIM('References data'!E3256),'Bảng Giá'!$K$2:$K$64,0))</f>
        <v>Vùng 3</v>
      </c>
      <c r="G3256" t="str">
        <f t="shared" si="50"/>
        <v>Hà Nội-Vùng 3</v>
      </c>
      <c r="H3256" t="str">
        <f>INDEX('Bảng Giá'!$N$2:$N$46,MATCH('References data'!G3256,'Bảng Giá'!$Q$2:$Q$46,0))</f>
        <v>Nội Vùng</v>
      </c>
    </row>
    <row r="3257" spans="1:8" x14ac:dyDescent="0.25">
      <c r="A3257" s="12" t="s">
        <v>3011</v>
      </c>
      <c r="B3257" t="s">
        <v>2648</v>
      </c>
      <c r="C3257" s="45" t="str">
        <f>INDEX('Bảng Giá'!$L$2:$L$64,MATCH(TRIM('References data'!B3257),'Bảng Giá'!$K$2:$K$64,0))</f>
        <v>Hồ Chí Minh</v>
      </c>
      <c r="D3257" s="43" t="s">
        <v>2723</v>
      </c>
      <c r="E3257" t="s">
        <v>2708</v>
      </c>
      <c r="F3257" t="str">
        <f>INDEX('Bảng Giá'!$L$2:$L$64,MATCH(TRIM('References data'!E3257),'Bảng Giá'!$K$2:$K$64,0))</f>
        <v>Vùng 1</v>
      </c>
      <c r="G3257" t="str">
        <f t="shared" si="50"/>
        <v>Hồ Chí Minh-Vùng 1</v>
      </c>
      <c r="H3257" t="str">
        <f>INDEX('Bảng Giá'!$N$2:$N$46,MATCH('References data'!G3257,'Bảng Giá'!$Q$2:$Q$46,0))</f>
        <v>Nội Vùng</v>
      </c>
    </row>
    <row r="3258" spans="1:8" x14ac:dyDescent="0.25">
      <c r="A3258" s="12" t="s">
        <v>3011</v>
      </c>
      <c r="B3258" t="s">
        <v>2648</v>
      </c>
      <c r="C3258" s="45" t="str">
        <f>INDEX('Bảng Giá'!$L$2:$L$64,MATCH(TRIM('References data'!B3258),'Bảng Giá'!$K$2:$K$64,0))</f>
        <v>Hồ Chí Minh</v>
      </c>
      <c r="D3258" s="43" t="s">
        <v>2641</v>
      </c>
      <c r="E3258" t="s">
        <v>2642</v>
      </c>
      <c r="F3258" t="str">
        <f>INDEX('Bảng Giá'!$L$2:$L$64,MATCH(TRIM('References data'!E3258),'Bảng Giá'!$K$2:$K$64,0))</f>
        <v>Vùng 1</v>
      </c>
      <c r="G3258" t="str">
        <f t="shared" si="50"/>
        <v>Hồ Chí Minh-Vùng 1</v>
      </c>
      <c r="H3258" t="str">
        <f>INDEX('Bảng Giá'!$N$2:$N$46,MATCH('References data'!G3258,'Bảng Giá'!$Q$2:$Q$46,0))</f>
        <v>Nội Vùng</v>
      </c>
    </row>
    <row r="3259" spans="1:8" x14ac:dyDescent="0.25">
      <c r="A3259" s="12" t="s">
        <v>3020</v>
      </c>
      <c r="B3259" t="s">
        <v>2648</v>
      </c>
      <c r="C3259" s="45" t="str">
        <f>INDEX('Bảng Giá'!$L$2:$L$64,MATCH(TRIM('References data'!B3259),'Bảng Giá'!$K$2:$K$64,0))</f>
        <v>Hồ Chí Minh</v>
      </c>
      <c r="D3259" s="43" t="s">
        <v>3011</v>
      </c>
      <c r="E3259" t="s">
        <v>2648</v>
      </c>
      <c r="F3259" t="str">
        <f>INDEX('Bảng Giá'!$L$2:$L$64,MATCH(TRIM('References data'!E3259),'Bảng Giá'!$K$2:$K$64,0))</f>
        <v>Hồ Chí Minh</v>
      </c>
      <c r="G3259" t="str">
        <f t="shared" si="50"/>
        <v>Hồ Chí Minh-Hồ Chí Minh</v>
      </c>
      <c r="H3259" t="str">
        <f>INDEX('Bảng Giá'!$N$2:$N$46,MATCH('References data'!G3259,'Bảng Giá'!$Q$2:$Q$46,0))</f>
        <v>Nội Tỉnh</v>
      </c>
    </row>
    <row r="3260" spans="1:8" x14ac:dyDescent="0.25">
      <c r="A3260" s="12" t="s">
        <v>3020</v>
      </c>
      <c r="B3260" t="s">
        <v>2648</v>
      </c>
      <c r="C3260" s="45" t="str">
        <f>INDEX('Bảng Giá'!$L$2:$L$64,MATCH(TRIM('References data'!B3260),'Bảng Giá'!$K$2:$K$64,0))</f>
        <v>Hồ Chí Minh</v>
      </c>
      <c r="D3260" s="43" t="s">
        <v>3011</v>
      </c>
      <c r="E3260" t="s">
        <v>2648</v>
      </c>
      <c r="F3260" t="str">
        <f>INDEX('Bảng Giá'!$L$2:$L$64,MATCH(TRIM('References data'!E3260),'Bảng Giá'!$K$2:$K$64,0))</f>
        <v>Hồ Chí Minh</v>
      </c>
      <c r="G3260" t="str">
        <f t="shared" si="50"/>
        <v>Hồ Chí Minh-Hồ Chí Minh</v>
      </c>
      <c r="H3260" t="str">
        <f>INDEX('Bảng Giá'!$N$2:$N$46,MATCH('References data'!G3260,'Bảng Giá'!$Q$2:$Q$46,0))</f>
        <v>Nội Tỉnh</v>
      </c>
    </row>
    <row r="3261" spans="1:8" x14ac:dyDescent="0.25">
      <c r="A3261" s="12" t="s">
        <v>3020</v>
      </c>
      <c r="B3261" t="s">
        <v>2648</v>
      </c>
      <c r="C3261" s="45" t="str">
        <f>INDEX('Bảng Giá'!$L$2:$L$64,MATCH(TRIM('References data'!B3261),'Bảng Giá'!$K$2:$K$64,0))</f>
        <v>Hồ Chí Minh</v>
      </c>
      <c r="D3261" s="43" t="s">
        <v>3011</v>
      </c>
      <c r="E3261" t="s">
        <v>2648</v>
      </c>
      <c r="F3261" t="str">
        <f>INDEX('Bảng Giá'!$L$2:$L$64,MATCH(TRIM('References data'!E3261),'Bảng Giá'!$K$2:$K$64,0))</f>
        <v>Hồ Chí Minh</v>
      </c>
      <c r="G3261" t="str">
        <f t="shared" si="50"/>
        <v>Hồ Chí Minh-Hồ Chí Minh</v>
      </c>
      <c r="H3261" t="str">
        <f>INDEX('Bảng Giá'!$N$2:$N$46,MATCH('References data'!G3261,'Bảng Giá'!$Q$2:$Q$46,0))</f>
        <v>Nội Tỉnh</v>
      </c>
    </row>
    <row r="3262" spans="1:8" x14ac:dyDescent="0.25">
      <c r="A3262" s="12" t="s">
        <v>2722</v>
      </c>
      <c r="B3262" t="s">
        <v>2648</v>
      </c>
      <c r="C3262" s="45" t="str">
        <f>INDEX('Bảng Giá'!$L$2:$L$64,MATCH(TRIM('References data'!B3262),'Bảng Giá'!$K$2:$K$64,0))</f>
        <v>Hồ Chí Minh</v>
      </c>
      <c r="D3262" s="43" t="s">
        <v>3011</v>
      </c>
      <c r="E3262" t="s">
        <v>2648</v>
      </c>
      <c r="F3262" t="str">
        <f>INDEX('Bảng Giá'!$L$2:$L$64,MATCH(TRIM('References data'!E3262),'Bảng Giá'!$K$2:$K$64,0))</f>
        <v>Hồ Chí Minh</v>
      </c>
      <c r="G3262" t="str">
        <f t="shared" si="50"/>
        <v>Hồ Chí Minh-Hồ Chí Minh</v>
      </c>
      <c r="H3262" t="str">
        <f>INDEX('Bảng Giá'!$N$2:$N$46,MATCH('References data'!G3262,'Bảng Giá'!$Q$2:$Q$46,0))</f>
        <v>Nội Tỉnh</v>
      </c>
    </row>
    <row r="3263" spans="1:8" x14ac:dyDescent="0.25">
      <c r="A3263" s="12" t="s">
        <v>2782</v>
      </c>
      <c r="B3263" t="s">
        <v>2648</v>
      </c>
      <c r="C3263" s="45" t="str">
        <f>INDEX('Bảng Giá'!$L$2:$L$64,MATCH(TRIM('References data'!B3263),'Bảng Giá'!$K$2:$K$64,0))</f>
        <v>Hồ Chí Minh</v>
      </c>
      <c r="D3263" s="43" t="s">
        <v>3011</v>
      </c>
      <c r="E3263" t="s">
        <v>2648</v>
      </c>
      <c r="F3263" t="str">
        <f>INDEX('Bảng Giá'!$L$2:$L$64,MATCH(TRIM('References data'!E3263),'Bảng Giá'!$K$2:$K$64,0))</f>
        <v>Hồ Chí Minh</v>
      </c>
      <c r="G3263" t="str">
        <f t="shared" si="50"/>
        <v>Hồ Chí Minh-Hồ Chí Minh</v>
      </c>
      <c r="H3263" t="str">
        <f>INDEX('Bảng Giá'!$N$2:$N$46,MATCH('References data'!G3263,'Bảng Giá'!$Q$2:$Q$46,0))</f>
        <v>Nội Tỉnh</v>
      </c>
    </row>
    <row r="3264" spans="1:8" x14ac:dyDescent="0.25">
      <c r="A3264" s="12" t="s">
        <v>3014</v>
      </c>
      <c r="B3264" t="s">
        <v>2648</v>
      </c>
      <c r="C3264" s="45" t="str">
        <f>INDEX('Bảng Giá'!$L$2:$L$64,MATCH(TRIM('References data'!B3264),'Bảng Giá'!$K$2:$K$64,0))</f>
        <v>Hồ Chí Minh</v>
      </c>
      <c r="D3264" s="43" t="s">
        <v>3011</v>
      </c>
      <c r="E3264" t="s">
        <v>2648</v>
      </c>
      <c r="F3264" t="str">
        <f>INDEX('Bảng Giá'!$L$2:$L$64,MATCH(TRIM('References data'!E3264),'Bảng Giá'!$K$2:$K$64,0))</f>
        <v>Hồ Chí Minh</v>
      </c>
      <c r="G3264" t="str">
        <f t="shared" si="50"/>
        <v>Hồ Chí Minh-Hồ Chí Minh</v>
      </c>
      <c r="H3264" t="str">
        <f>INDEX('Bảng Giá'!$N$2:$N$46,MATCH('References data'!G3264,'Bảng Giá'!$Q$2:$Q$46,0))</f>
        <v>Nội Tỉnh</v>
      </c>
    </row>
    <row r="3265" spans="1:8" x14ac:dyDescent="0.25">
      <c r="A3265" s="12" t="s">
        <v>2776</v>
      </c>
      <c r="B3265" t="s">
        <v>2648</v>
      </c>
      <c r="C3265" s="45" t="str">
        <f>INDEX('Bảng Giá'!$L$2:$L$64,MATCH(TRIM('References data'!B3265),'Bảng Giá'!$K$2:$K$64,0))</f>
        <v>Hồ Chí Minh</v>
      </c>
      <c r="D3265" s="43" t="s">
        <v>3011</v>
      </c>
      <c r="E3265" t="s">
        <v>2648</v>
      </c>
      <c r="F3265" t="str">
        <f>INDEX('Bảng Giá'!$L$2:$L$64,MATCH(TRIM('References data'!E3265),'Bảng Giá'!$K$2:$K$64,0))</f>
        <v>Hồ Chí Minh</v>
      </c>
      <c r="G3265" t="str">
        <f t="shared" si="50"/>
        <v>Hồ Chí Minh-Hồ Chí Minh</v>
      </c>
      <c r="H3265" t="str">
        <f>INDEX('Bảng Giá'!$N$2:$N$46,MATCH('References data'!G3265,'Bảng Giá'!$Q$2:$Q$46,0))</f>
        <v>Nội Tỉnh</v>
      </c>
    </row>
    <row r="3266" spans="1:8" x14ac:dyDescent="0.25">
      <c r="A3266" s="12" t="s">
        <v>2776</v>
      </c>
      <c r="B3266" t="s">
        <v>2648</v>
      </c>
      <c r="C3266" s="45" t="str">
        <f>INDEX('Bảng Giá'!$L$2:$L$64,MATCH(TRIM('References data'!B3266),'Bảng Giá'!$K$2:$K$64,0))</f>
        <v>Hồ Chí Minh</v>
      </c>
      <c r="D3266" s="43" t="s">
        <v>3011</v>
      </c>
      <c r="E3266" t="s">
        <v>2648</v>
      </c>
      <c r="F3266" t="str">
        <f>INDEX('Bảng Giá'!$L$2:$L$64,MATCH(TRIM('References data'!E3266),'Bảng Giá'!$K$2:$K$64,0))</f>
        <v>Hồ Chí Minh</v>
      </c>
      <c r="G3266" t="str">
        <f t="shared" si="50"/>
        <v>Hồ Chí Minh-Hồ Chí Minh</v>
      </c>
      <c r="H3266" t="str">
        <f>INDEX('Bảng Giá'!$N$2:$N$46,MATCH('References data'!G3266,'Bảng Giá'!$Q$2:$Q$46,0))</f>
        <v>Nội Tỉnh</v>
      </c>
    </row>
    <row r="3267" spans="1:8" x14ac:dyDescent="0.25">
      <c r="A3267" s="12" t="s">
        <v>2776</v>
      </c>
      <c r="B3267" t="s">
        <v>2648</v>
      </c>
      <c r="C3267" s="45" t="str">
        <f>INDEX('Bảng Giá'!$L$2:$L$64,MATCH(TRIM('References data'!B3267),'Bảng Giá'!$K$2:$K$64,0))</f>
        <v>Hồ Chí Minh</v>
      </c>
      <c r="D3267" s="43" t="s">
        <v>3011</v>
      </c>
      <c r="E3267" t="s">
        <v>2648</v>
      </c>
      <c r="F3267" t="str">
        <f>INDEX('Bảng Giá'!$L$2:$L$64,MATCH(TRIM('References data'!E3267),'Bảng Giá'!$K$2:$K$64,0))</f>
        <v>Hồ Chí Minh</v>
      </c>
      <c r="G3267" t="str">
        <f t="shared" si="50"/>
        <v>Hồ Chí Minh-Hồ Chí Minh</v>
      </c>
      <c r="H3267" t="str">
        <f>INDEX('Bảng Giá'!$N$2:$N$46,MATCH('References data'!G3267,'Bảng Giá'!$Q$2:$Q$46,0))</f>
        <v>Nội Tỉnh</v>
      </c>
    </row>
    <row r="3268" spans="1:8" x14ac:dyDescent="0.25">
      <c r="A3268" s="12" t="s">
        <v>2653</v>
      </c>
      <c r="B3268" t="s">
        <v>2648</v>
      </c>
      <c r="C3268" s="45" t="str">
        <f>INDEX('Bảng Giá'!$L$2:$L$64,MATCH(TRIM('References data'!B3268),'Bảng Giá'!$K$2:$K$64,0))</f>
        <v>Hồ Chí Minh</v>
      </c>
      <c r="D3268" s="43" t="s">
        <v>3011</v>
      </c>
      <c r="E3268" t="s">
        <v>2648</v>
      </c>
      <c r="F3268" t="str">
        <f>INDEX('Bảng Giá'!$L$2:$L$64,MATCH(TRIM('References data'!E3268),'Bảng Giá'!$K$2:$K$64,0))</f>
        <v>Hồ Chí Minh</v>
      </c>
      <c r="G3268" t="str">
        <f t="shared" ref="G3268:G3331" si="51">C3268&amp;"-"&amp;F3268</f>
        <v>Hồ Chí Minh-Hồ Chí Minh</v>
      </c>
      <c r="H3268" t="str">
        <f>INDEX('Bảng Giá'!$N$2:$N$46,MATCH('References data'!G3268,'Bảng Giá'!$Q$2:$Q$46,0))</f>
        <v>Nội Tỉnh</v>
      </c>
    </row>
    <row r="3269" spans="1:8" x14ac:dyDescent="0.25">
      <c r="A3269" s="12" t="s">
        <v>2993</v>
      </c>
      <c r="B3269" t="s">
        <v>2639</v>
      </c>
      <c r="C3269" s="45" t="str">
        <f>INDEX('Bảng Giá'!$L$2:$L$64,MATCH(TRIM('References data'!B3269),'Bảng Giá'!$K$2:$K$64,0))</f>
        <v>Hà Nội</v>
      </c>
      <c r="D3269" s="43" t="s">
        <v>3008</v>
      </c>
      <c r="E3269" t="s">
        <v>2639</v>
      </c>
      <c r="F3269" t="str">
        <f>INDEX('Bảng Giá'!$L$2:$L$64,MATCH(TRIM('References data'!E3269),'Bảng Giá'!$K$2:$K$64,0))</f>
        <v>Hà Nội</v>
      </c>
      <c r="G3269" t="str">
        <f t="shared" si="51"/>
        <v>Hà Nội-Hà Nội</v>
      </c>
      <c r="H3269" t="str">
        <f>INDEX('Bảng Giá'!$N$2:$N$46,MATCH('References data'!G3269,'Bảng Giá'!$Q$2:$Q$46,0))</f>
        <v>Nội Tỉnh</v>
      </c>
    </row>
    <row r="3270" spans="1:8" x14ac:dyDescent="0.25">
      <c r="A3270" s="12" t="s">
        <v>2654</v>
      </c>
      <c r="B3270" t="s">
        <v>2639</v>
      </c>
      <c r="C3270" s="45" t="str">
        <f>INDEX('Bảng Giá'!$L$2:$L$64,MATCH(TRIM('References data'!B3270),'Bảng Giá'!$K$2:$K$64,0))</f>
        <v>Hà Nội</v>
      </c>
      <c r="D3270" s="43" t="s">
        <v>3008</v>
      </c>
      <c r="E3270" t="s">
        <v>2639</v>
      </c>
      <c r="F3270" t="str">
        <f>INDEX('Bảng Giá'!$L$2:$L$64,MATCH(TRIM('References data'!E3270),'Bảng Giá'!$K$2:$K$64,0))</f>
        <v>Hà Nội</v>
      </c>
      <c r="G3270" t="str">
        <f t="shared" si="51"/>
        <v>Hà Nội-Hà Nội</v>
      </c>
      <c r="H3270" t="str">
        <f>INDEX('Bảng Giá'!$N$2:$N$46,MATCH('References data'!G3270,'Bảng Giá'!$Q$2:$Q$46,0))</f>
        <v>Nội Tỉnh</v>
      </c>
    </row>
    <row r="3271" spans="1:8" x14ac:dyDescent="0.25">
      <c r="A3271" s="12" t="s">
        <v>2700</v>
      </c>
      <c r="B3271" t="s">
        <v>2639</v>
      </c>
      <c r="C3271" s="45" t="str">
        <f>INDEX('Bảng Giá'!$L$2:$L$64,MATCH(TRIM('References data'!B3271),'Bảng Giá'!$K$2:$K$64,0))</f>
        <v>Hà Nội</v>
      </c>
      <c r="D3271" s="43" t="s">
        <v>3008</v>
      </c>
      <c r="E3271" t="s">
        <v>2639</v>
      </c>
      <c r="F3271" t="str">
        <f>INDEX('Bảng Giá'!$L$2:$L$64,MATCH(TRIM('References data'!E3271),'Bảng Giá'!$K$2:$K$64,0))</f>
        <v>Hà Nội</v>
      </c>
      <c r="G3271" t="str">
        <f t="shared" si="51"/>
        <v>Hà Nội-Hà Nội</v>
      </c>
      <c r="H3271" t="str">
        <f>INDEX('Bảng Giá'!$N$2:$N$46,MATCH('References data'!G3271,'Bảng Giá'!$Q$2:$Q$46,0))</f>
        <v>Nội Tỉnh</v>
      </c>
    </row>
    <row r="3272" spans="1:8" x14ac:dyDescent="0.25">
      <c r="A3272" s="12" t="s">
        <v>2761</v>
      </c>
      <c r="B3272" t="s">
        <v>2639</v>
      </c>
      <c r="C3272" s="45" t="str">
        <f>INDEX('Bảng Giá'!$L$2:$L$64,MATCH(TRIM('References data'!B3272),'Bảng Giá'!$K$2:$K$64,0))</f>
        <v>Hà Nội</v>
      </c>
      <c r="D3272" s="43" t="s">
        <v>3008</v>
      </c>
      <c r="E3272" t="s">
        <v>2639</v>
      </c>
      <c r="F3272" t="str">
        <f>INDEX('Bảng Giá'!$L$2:$L$64,MATCH(TRIM('References data'!E3272),'Bảng Giá'!$K$2:$K$64,0))</f>
        <v>Hà Nội</v>
      </c>
      <c r="G3272" t="str">
        <f t="shared" si="51"/>
        <v>Hà Nội-Hà Nội</v>
      </c>
      <c r="H3272" t="str">
        <f>INDEX('Bảng Giá'!$N$2:$N$46,MATCH('References data'!G3272,'Bảng Giá'!$Q$2:$Q$46,0))</f>
        <v>Nội Tỉnh</v>
      </c>
    </row>
    <row r="3273" spans="1:8" x14ac:dyDescent="0.25">
      <c r="A3273" s="12" t="s">
        <v>2654</v>
      </c>
      <c r="B3273" t="s">
        <v>2639</v>
      </c>
      <c r="C3273" s="45" t="str">
        <f>INDEX('Bảng Giá'!$L$2:$L$64,MATCH(TRIM('References data'!B3273),'Bảng Giá'!$K$2:$K$64,0))</f>
        <v>Hà Nội</v>
      </c>
      <c r="D3273" s="43" t="s">
        <v>3008</v>
      </c>
      <c r="E3273" t="s">
        <v>2639</v>
      </c>
      <c r="F3273" t="str">
        <f>INDEX('Bảng Giá'!$L$2:$L$64,MATCH(TRIM('References data'!E3273),'Bảng Giá'!$K$2:$K$64,0))</f>
        <v>Hà Nội</v>
      </c>
      <c r="G3273" t="str">
        <f t="shared" si="51"/>
        <v>Hà Nội-Hà Nội</v>
      </c>
      <c r="H3273" t="str">
        <f>INDEX('Bảng Giá'!$N$2:$N$46,MATCH('References data'!G3273,'Bảng Giá'!$Q$2:$Q$46,0))</f>
        <v>Nội Tỉnh</v>
      </c>
    </row>
    <row r="3274" spans="1:8" x14ac:dyDescent="0.25">
      <c r="A3274" s="12" t="s">
        <v>2761</v>
      </c>
      <c r="B3274" t="s">
        <v>2639</v>
      </c>
      <c r="C3274" s="45" t="str">
        <f>INDEX('Bảng Giá'!$L$2:$L$64,MATCH(TRIM('References data'!B3274),'Bảng Giá'!$K$2:$K$64,0))</f>
        <v>Hà Nội</v>
      </c>
      <c r="D3274" s="43" t="s">
        <v>3008</v>
      </c>
      <c r="E3274" t="s">
        <v>2639</v>
      </c>
      <c r="F3274" t="str">
        <f>INDEX('Bảng Giá'!$L$2:$L$64,MATCH(TRIM('References data'!E3274),'Bảng Giá'!$K$2:$K$64,0))</f>
        <v>Hà Nội</v>
      </c>
      <c r="G3274" t="str">
        <f t="shared" si="51"/>
        <v>Hà Nội-Hà Nội</v>
      </c>
      <c r="H3274" t="str">
        <f>INDEX('Bảng Giá'!$N$2:$N$46,MATCH('References data'!G3274,'Bảng Giá'!$Q$2:$Q$46,0))</f>
        <v>Nội Tỉnh</v>
      </c>
    </row>
    <row r="3275" spans="1:8" x14ac:dyDescent="0.25">
      <c r="A3275" s="12" t="s">
        <v>2700</v>
      </c>
      <c r="B3275" t="s">
        <v>2639</v>
      </c>
      <c r="C3275" s="45" t="str">
        <f>INDEX('Bảng Giá'!$L$2:$L$64,MATCH(TRIM('References data'!B3275),'Bảng Giá'!$K$2:$K$64,0))</f>
        <v>Hà Nội</v>
      </c>
      <c r="D3275" s="43" t="s">
        <v>3008</v>
      </c>
      <c r="E3275" t="s">
        <v>2639</v>
      </c>
      <c r="F3275" t="str">
        <f>INDEX('Bảng Giá'!$L$2:$L$64,MATCH(TRIM('References data'!E3275),'Bảng Giá'!$K$2:$K$64,0))</f>
        <v>Hà Nội</v>
      </c>
      <c r="G3275" t="str">
        <f t="shared" si="51"/>
        <v>Hà Nội-Hà Nội</v>
      </c>
      <c r="H3275" t="str">
        <f>INDEX('Bảng Giá'!$N$2:$N$46,MATCH('References data'!G3275,'Bảng Giá'!$Q$2:$Q$46,0))</f>
        <v>Nội Tỉnh</v>
      </c>
    </row>
    <row r="3276" spans="1:8" x14ac:dyDescent="0.25">
      <c r="A3276" s="12" t="s">
        <v>2649</v>
      </c>
      <c r="B3276" t="s">
        <v>2639</v>
      </c>
      <c r="C3276" s="45" t="str">
        <f>INDEX('Bảng Giá'!$L$2:$L$64,MATCH(TRIM('References data'!B3276),'Bảng Giá'!$K$2:$K$64,0))</f>
        <v>Hà Nội</v>
      </c>
      <c r="D3276" s="43" t="s">
        <v>3008</v>
      </c>
      <c r="E3276" t="s">
        <v>2639</v>
      </c>
      <c r="F3276" t="str">
        <f>INDEX('Bảng Giá'!$L$2:$L$64,MATCH(TRIM('References data'!E3276),'Bảng Giá'!$K$2:$K$64,0))</f>
        <v>Hà Nội</v>
      </c>
      <c r="G3276" t="str">
        <f t="shared" si="51"/>
        <v>Hà Nội-Hà Nội</v>
      </c>
      <c r="H3276" t="str">
        <f>INDEX('Bảng Giá'!$N$2:$N$46,MATCH('References data'!G3276,'Bảng Giá'!$Q$2:$Q$46,0))</f>
        <v>Nội Tỉnh</v>
      </c>
    </row>
    <row r="3277" spans="1:8" x14ac:dyDescent="0.25">
      <c r="A3277" s="12" t="s">
        <v>2654</v>
      </c>
      <c r="B3277" t="s">
        <v>2639</v>
      </c>
      <c r="C3277" s="45" t="str">
        <f>INDEX('Bảng Giá'!$L$2:$L$64,MATCH(TRIM('References data'!B3277),'Bảng Giá'!$K$2:$K$64,0))</f>
        <v>Hà Nội</v>
      </c>
      <c r="D3277" s="43" t="s">
        <v>3008</v>
      </c>
      <c r="E3277" t="s">
        <v>2639</v>
      </c>
      <c r="F3277" t="str">
        <f>INDEX('Bảng Giá'!$L$2:$L$64,MATCH(TRIM('References data'!E3277),'Bảng Giá'!$K$2:$K$64,0))</f>
        <v>Hà Nội</v>
      </c>
      <c r="G3277" t="str">
        <f t="shared" si="51"/>
        <v>Hà Nội-Hà Nội</v>
      </c>
      <c r="H3277" t="str">
        <f>INDEX('Bảng Giá'!$N$2:$N$46,MATCH('References data'!G3277,'Bảng Giá'!$Q$2:$Q$46,0))</f>
        <v>Nội Tỉnh</v>
      </c>
    </row>
    <row r="3278" spans="1:8" x14ac:dyDescent="0.25">
      <c r="A3278" s="12" t="s">
        <v>2654</v>
      </c>
      <c r="B3278" t="s">
        <v>2639</v>
      </c>
      <c r="C3278" s="45" t="str">
        <f>INDEX('Bảng Giá'!$L$2:$L$64,MATCH(TRIM('References data'!B3278),'Bảng Giá'!$K$2:$K$64,0))</f>
        <v>Hà Nội</v>
      </c>
      <c r="D3278" s="43" t="s">
        <v>3008</v>
      </c>
      <c r="E3278" t="s">
        <v>2639</v>
      </c>
      <c r="F3278" t="str">
        <f>INDEX('Bảng Giá'!$L$2:$L$64,MATCH(TRIM('References data'!E3278),'Bảng Giá'!$K$2:$K$64,0))</f>
        <v>Hà Nội</v>
      </c>
      <c r="G3278" t="str">
        <f t="shared" si="51"/>
        <v>Hà Nội-Hà Nội</v>
      </c>
      <c r="H3278" t="str">
        <f>INDEX('Bảng Giá'!$N$2:$N$46,MATCH('References data'!G3278,'Bảng Giá'!$Q$2:$Q$46,0))</f>
        <v>Nội Tỉnh</v>
      </c>
    </row>
    <row r="3279" spans="1:8" x14ac:dyDescent="0.25">
      <c r="A3279" s="12" t="s">
        <v>2654</v>
      </c>
      <c r="B3279" t="s">
        <v>2639</v>
      </c>
      <c r="C3279" s="45" t="str">
        <f>INDEX('Bảng Giá'!$L$2:$L$64,MATCH(TRIM('References data'!B3279),'Bảng Giá'!$K$2:$K$64,0))</f>
        <v>Hà Nội</v>
      </c>
      <c r="D3279" s="43" t="s">
        <v>3008</v>
      </c>
      <c r="E3279" t="s">
        <v>2639</v>
      </c>
      <c r="F3279" t="str">
        <f>INDEX('Bảng Giá'!$L$2:$L$64,MATCH(TRIM('References data'!E3279),'Bảng Giá'!$K$2:$K$64,0))</f>
        <v>Hà Nội</v>
      </c>
      <c r="G3279" t="str">
        <f t="shared" si="51"/>
        <v>Hà Nội-Hà Nội</v>
      </c>
      <c r="H3279" t="str">
        <f>INDEX('Bảng Giá'!$N$2:$N$46,MATCH('References data'!G3279,'Bảng Giá'!$Q$2:$Q$46,0))</f>
        <v>Nội Tỉnh</v>
      </c>
    </row>
    <row r="3280" spans="1:8" x14ac:dyDescent="0.25">
      <c r="A3280" s="12" t="s">
        <v>2654</v>
      </c>
      <c r="B3280" t="s">
        <v>2639</v>
      </c>
      <c r="C3280" s="45" t="str">
        <f>INDEX('Bảng Giá'!$L$2:$L$64,MATCH(TRIM('References data'!B3280),'Bảng Giá'!$K$2:$K$64,0))</f>
        <v>Hà Nội</v>
      </c>
      <c r="D3280" s="43" t="s">
        <v>3008</v>
      </c>
      <c r="E3280" t="s">
        <v>2639</v>
      </c>
      <c r="F3280" t="str">
        <f>INDEX('Bảng Giá'!$L$2:$L$64,MATCH(TRIM('References data'!E3280),'Bảng Giá'!$K$2:$K$64,0))</f>
        <v>Hà Nội</v>
      </c>
      <c r="G3280" t="str">
        <f t="shared" si="51"/>
        <v>Hà Nội-Hà Nội</v>
      </c>
      <c r="H3280" t="str">
        <f>INDEX('Bảng Giá'!$N$2:$N$46,MATCH('References data'!G3280,'Bảng Giá'!$Q$2:$Q$46,0))</f>
        <v>Nội Tỉnh</v>
      </c>
    </row>
    <row r="3281" spans="1:8" x14ac:dyDescent="0.25">
      <c r="A3281" s="12" t="s">
        <v>2638</v>
      </c>
      <c r="B3281" t="s">
        <v>2639</v>
      </c>
      <c r="C3281" s="45" t="str">
        <f>INDEX('Bảng Giá'!$L$2:$L$64,MATCH(TRIM('References data'!B3281),'Bảng Giá'!$K$2:$K$64,0))</f>
        <v>Hà Nội</v>
      </c>
      <c r="D3281" s="43" t="s">
        <v>3008</v>
      </c>
      <c r="E3281" t="s">
        <v>2639</v>
      </c>
      <c r="F3281" t="str">
        <f>INDEX('Bảng Giá'!$L$2:$L$64,MATCH(TRIM('References data'!E3281),'Bảng Giá'!$K$2:$K$64,0))</f>
        <v>Hà Nội</v>
      </c>
      <c r="G3281" t="str">
        <f t="shared" si="51"/>
        <v>Hà Nội-Hà Nội</v>
      </c>
      <c r="H3281" t="str">
        <f>INDEX('Bảng Giá'!$N$2:$N$46,MATCH('References data'!G3281,'Bảng Giá'!$Q$2:$Q$46,0))</f>
        <v>Nội Tỉnh</v>
      </c>
    </row>
    <row r="3282" spans="1:8" x14ac:dyDescent="0.25">
      <c r="A3282" s="12" t="s">
        <v>3000</v>
      </c>
      <c r="B3282" t="s">
        <v>2639</v>
      </c>
      <c r="C3282" s="45" t="str">
        <f>INDEX('Bảng Giá'!$L$2:$L$64,MATCH(TRIM('References data'!B3282),'Bảng Giá'!$K$2:$K$64,0))</f>
        <v>Hà Nội</v>
      </c>
      <c r="D3282" s="43" t="s">
        <v>3008</v>
      </c>
      <c r="E3282" t="s">
        <v>2639</v>
      </c>
      <c r="F3282" t="str">
        <f>INDEX('Bảng Giá'!$L$2:$L$64,MATCH(TRIM('References data'!E3282),'Bảng Giá'!$K$2:$K$64,0))</f>
        <v>Hà Nội</v>
      </c>
      <c r="G3282" t="str">
        <f t="shared" si="51"/>
        <v>Hà Nội-Hà Nội</v>
      </c>
      <c r="H3282" t="str">
        <f>INDEX('Bảng Giá'!$N$2:$N$46,MATCH('References data'!G3282,'Bảng Giá'!$Q$2:$Q$46,0))</f>
        <v>Nội Tỉnh</v>
      </c>
    </row>
    <row r="3283" spans="1:8" x14ac:dyDescent="0.25">
      <c r="A3283" s="12" t="s">
        <v>2994</v>
      </c>
      <c r="B3283" t="s">
        <v>2639</v>
      </c>
      <c r="C3283" s="45" t="str">
        <f>INDEX('Bảng Giá'!$L$2:$L$64,MATCH(TRIM('References data'!B3283),'Bảng Giá'!$K$2:$K$64,0))</f>
        <v>Hà Nội</v>
      </c>
      <c r="D3283" s="43" t="s">
        <v>3008</v>
      </c>
      <c r="E3283" t="s">
        <v>2639</v>
      </c>
      <c r="F3283" t="str">
        <f>INDEX('Bảng Giá'!$L$2:$L$64,MATCH(TRIM('References data'!E3283),'Bảng Giá'!$K$2:$K$64,0))</f>
        <v>Hà Nội</v>
      </c>
      <c r="G3283" t="str">
        <f t="shared" si="51"/>
        <v>Hà Nội-Hà Nội</v>
      </c>
      <c r="H3283" t="str">
        <f>INDEX('Bảng Giá'!$N$2:$N$46,MATCH('References data'!G3283,'Bảng Giá'!$Q$2:$Q$46,0))</f>
        <v>Nội Tỉnh</v>
      </c>
    </row>
    <row r="3284" spans="1:8" x14ac:dyDescent="0.25">
      <c r="A3284" s="12" t="s">
        <v>3003</v>
      </c>
      <c r="B3284" t="s">
        <v>2639</v>
      </c>
      <c r="C3284" s="45" t="str">
        <f>INDEX('Bảng Giá'!$L$2:$L$64,MATCH(TRIM('References data'!B3284),'Bảng Giá'!$K$2:$K$64,0))</f>
        <v>Hà Nội</v>
      </c>
      <c r="D3284" s="43" t="s">
        <v>3008</v>
      </c>
      <c r="E3284" t="s">
        <v>2639</v>
      </c>
      <c r="F3284" t="str">
        <f>INDEX('Bảng Giá'!$L$2:$L$64,MATCH(TRIM('References data'!E3284),'Bảng Giá'!$K$2:$K$64,0))</f>
        <v>Hà Nội</v>
      </c>
      <c r="G3284" t="str">
        <f t="shared" si="51"/>
        <v>Hà Nội-Hà Nội</v>
      </c>
      <c r="H3284" t="str">
        <f>INDEX('Bảng Giá'!$N$2:$N$46,MATCH('References data'!G3284,'Bảng Giá'!$Q$2:$Q$46,0))</f>
        <v>Nội Tỉnh</v>
      </c>
    </row>
    <row r="3285" spans="1:8" x14ac:dyDescent="0.25">
      <c r="A3285" s="12" t="s">
        <v>2654</v>
      </c>
      <c r="B3285" t="s">
        <v>2639</v>
      </c>
      <c r="C3285" s="45" t="str">
        <f>INDEX('Bảng Giá'!$L$2:$L$64,MATCH(TRIM('References data'!B3285),'Bảng Giá'!$K$2:$K$64,0))</f>
        <v>Hà Nội</v>
      </c>
      <c r="D3285" s="43" t="s">
        <v>3008</v>
      </c>
      <c r="E3285" t="s">
        <v>2639</v>
      </c>
      <c r="F3285" t="str">
        <f>INDEX('Bảng Giá'!$L$2:$L$64,MATCH(TRIM('References data'!E3285),'Bảng Giá'!$K$2:$K$64,0))</f>
        <v>Hà Nội</v>
      </c>
      <c r="G3285" t="str">
        <f t="shared" si="51"/>
        <v>Hà Nội-Hà Nội</v>
      </c>
      <c r="H3285" t="str">
        <f>INDEX('Bảng Giá'!$N$2:$N$46,MATCH('References data'!G3285,'Bảng Giá'!$Q$2:$Q$46,0))</f>
        <v>Nội Tỉnh</v>
      </c>
    </row>
    <row r="3286" spans="1:8" x14ac:dyDescent="0.25">
      <c r="A3286" s="12" t="s">
        <v>2638</v>
      </c>
      <c r="B3286" t="s">
        <v>2639</v>
      </c>
      <c r="C3286" s="45" t="str">
        <f>INDEX('Bảng Giá'!$L$2:$L$64,MATCH(TRIM('References data'!B3286),'Bảng Giá'!$K$2:$K$64,0))</f>
        <v>Hà Nội</v>
      </c>
      <c r="D3286" s="43" t="s">
        <v>3008</v>
      </c>
      <c r="E3286" t="s">
        <v>2639</v>
      </c>
      <c r="F3286" t="str">
        <f>INDEX('Bảng Giá'!$L$2:$L$64,MATCH(TRIM('References data'!E3286),'Bảng Giá'!$K$2:$K$64,0))</f>
        <v>Hà Nội</v>
      </c>
      <c r="G3286" t="str">
        <f t="shared" si="51"/>
        <v>Hà Nội-Hà Nội</v>
      </c>
      <c r="H3286" t="str">
        <f>INDEX('Bảng Giá'!$N$2:$N$46,MATCH('References data'!G3286,'Bảng Giá'!$Q$2:$Q$46,0))</f>
        <v>Nội Tỉnh</v>
      </c>
    </row>
    <row r="3287" spans="1:8" x14ac:dyDescent="0.25">
      <c r="A3287" s="12" t="s">
        <v>3008</v>
      </c>
      <c r="B3287" t="s">
        <v>2639</v>
      </c>
      <c r="C3287" s="45" t="str">
        <f>INDEX('Bảng Giá'!$L$2:$L$64,MATCH(TRIM('References data'!B3287),'Bảng Giá'!$K$2:$K$64,0))</f>
        <v>Hà Nội</v>
      </c>
      <c r="D3287" s="43" t="s">
        <v>2765</v>
      </c>
      <c r="E3287" t="s">
        <v>2658</v>
      </c>
      <c r="F3287" t="str">
        <f>INDEX('Bảng Giá'!$L$2:$L$64,MATCH(TRIM('References data'!E3287),'Bảng Giá'!$K$2:$K$64,0))</f>
        <v>Vùng 3</v>
      </c>
      <c r="G3287" t="str">
        <f t="shared" si="51"/>
        <v>Hà Nội-Vùng 3</v>
      </c>
      <c r="H3287" t="str">
        <f>INDEX('Bảng Giá'!$N$2:$N$46,MATCH('References data'!G3287,'Bảng Giá'!$Q$2:$Q$46,0))</f>
        <v>Nội Vùng</v>
      </c>
    </row>
    <row r="3288" spans="1:8" x14ac:dyDescent="0.25">
      <c r="A3288" s="12" t="s">
        <v>3011</v>
      </c>
      <c r="B3288" t="s">
        <v>2648</v>
      </c>
      <c r="C3288" s="45" t="str">
        <f>INDEX('Bảng Giá'!$L$2:$L$64,MATCH(TRIM('References data'!B3288),'Bảng Giá'!$K$2:$K$64,0))</f>
        <v>Hồ Chí Minh</v>
      </c>
      <c r="D3288" s="43" t="s">
        <v>2741</v>
      </c>
      <c r="E3288" t="s">
        <v>2669</v>
      </c>
      <c r="F3288" t="str">
        <f>INDEX('Bảng Giá'!$L$2:$L$64,MATCH(TRIM('References data'!E3288),'Bảng Giá'!$K$2:$K$64,0))</f>
        <v>Vùng 2</v>
      </c>
      <c r="G3288" t="str">
        <f t="shared" si="51"/>
        <v>Hồ Chí Minh-Vùng 2</v>
      </c>
      <c r="H3288" t="str">
        <f>INDEX('Bảng Giá'!$N$2:$N$46,MATCH('References data'!G3288,'Bảng Giá'!$Q$2:$Q$46,0))</f>
        <v>Liên Vùng</v>
      </c>
    </row>
    <row r="3289" spans="1:8" x14ac:dyDescent="0.25">
      <c r="A3289" s="12" t="s">
        <v>3011</v>
      </c>
      <c r="B3289" t="s">
        <v>2648</v>
      </c>
      <c r="C3289" s="45" t="str">
        <f>INDEX('Bảng Giá'!$L$2:$L$64,MATCH(TRIM('References data'!B3289),'Bảng Giá'!$K$2:$K$64,0))</f>
        <v>Hồ Chí Minh</v>
      </c>
      <c r="D3289" s="43" t="s">
        <v>2929</v>
      </c>
      <c r="E3289" t="s">
        <v>2787</v>
      </c>
      <c r="F3289" t="str">
        <f>INDEX('Bảng Giá'!$L$2:$L$64,MATCH(TRIM('References data'!E3289),'Bảng Giá'!$K$2:$K$64,0))</f>
        <v>Vùng 1</v>
      </c>
      <c r="G3289" t="str">
        <f t="shared" si="51"/>
        <v>Hồ Chí Minh-Vùng 1</v>
      </c>
      <c r="H3289" t="str">
        <f>INDEX('Bảng Giá'!$N$2:$N$46,MATCH('References data'!G3289,'Bảng Giá'!$Q$2:$Q$46,0))</f>
        <v>Nội Vùng</v>
      </c>
    </row>
    <row r="3290" spans="1:8" x14ac:dyDescent="0.25">
      <c r="A3290" s="12" t="s">
        <v>3011</v>
      </c>
      <c r="B3290" t="s">
        <v>2648</v>
      </c>
      <c r="C3290" s="45" t="str">
        <f>INDEX('Bảng Giá'!$L$2:$L$64,MATCH(TRIM('References data'!B3290),'Bảng Giá'!$K$2:$K$64,0))</f>
        <v>Hồ Chí Minh</v>
      </c>
      <c r="D3290" s="43" t="s">
        <v>2977</v>
      </c>
      <c r="E3290" t="s">
        <v>2939</v>
      </c>
      <c r="F3290" t="str">
        <f>INDEX('Bảng Giá'!$L$2:$L$64,MATCH(TRIM('References data'!E3290),'Bảng Giá'!$K$2:$K$64,0))</f>
        <v>Vùng 1</v>
      </c>
      <c r="G3290" t="str">
        <f t="shared" si="51"/>
        <v>Hồ Chí Minh-Vùng 1</v>
      </c>
      <c r="H3290" t="str">
        <f>INDEX('Bảng Giá'!$N$2:$N$46,MATCH('References data'!G3290,'Bảng Giá'!$Q$2:$Q$46,0))</f>
        <v>Nội Vùng</v>
      </c>
    </row>
    <row r="3291" spans="1:8" x14ac:dyDescent="0.25">
      <c r="A3291" s="12" t="s">
        <v>3011</v>
      </c>
      <c r="B3291" t="s">
        <v>2648</v>
      </c>
      <c r="C3291" s="45" t="str">
        <f>INDEX('Bảng Giá'!$L$2:$L$64,MATCH(TRIM('References data'!B3291),'Bảng Giá'!$K$2:$K$64,0))</f>
        <v>Hồ Chí Minh</v>
      </c>
      <c r="D3291" s="43" t="s">
        <v>2670</v>
      </c>
      <c r="E3291" t="s">
        <v>2671</v>
      </c>
      <c r="F3291" t="str">
        <f>INDEX('Bảng Giá'!$L$2:$L$64,MATCH(TRIM('References data'!E3291),'Bảng Giá'!$K$2:$K$64,0))</f>
        <v>Vùng 2</v>
      </c>
      <c r="G3291" t="str">
        <f t="shared" si="51"/>
        <v>Hồ Chí Minh-Vùng 2</v>
      </c>
      <c r="H3291" t="str">
        <f>INDEX('Bảng Giá'!$N$2:$N$46,MATCH('References data'!G3291,'Bảng Giá'!$Q$2:$Q$46,0))</f>
        <v>Liên Vùng</v>
      </c>
    </row>
    <row r="3292" spans="1:8" x14ac:dyDescent="0.25">
      <c r="A3292" s="12" t="s">
        <v>3020</v>
      </c>
      <c r="B3292" t="s">
        <v>2648</v>
      </c>
      <c r="C3292" s="45" t="str">
        <f>INDEX('Bảng Giá'!$L$2:$L$64,MATCH(TRIM('References data'!B3292),'Bảng Giá'!$K$2:$K$64,0))</f>
        <v>Hồ Chí Minh</v>
      </c>
      <c r="D3292" s="43" t="s">
        <v>3011</v>
      </c>
      <c r="E3292" t="s">
        <v>2648</v>
      </c>
      <c r="F3292" t="str">
        <f>INDEX('Bảng Giá'!$L$2:$L$64,MATCH(TRIM('References data'!E3292),'Bảng Giá'!$K$2:$K$64,0))</f>
        <v>Hồ Chí Minh</v>
      </c>
      <c r="G3292" t="str">
        <f t="shared" si="51"/>
        <v>Hồ Chí Minh-Hồ Chí Minh</v>
      </c>
      <c r="H3292" t="str">
        <f>INDEX('Bảng Giá'!$N$2:$N$46,MATCH('References data'!G3292,'Bảng Giá'!$Q$2:$Q$46,0))</f>
        <v>Nội Tỉnh</v>
      </c>
    </row>
    <row r="3293" spans="1:8" x14ac:dyDescent="0.25">
      <c r="A3293" s="12" t="s">
        <v>2730</v>
      </c>
      <c r="B3293" t="s">
        <v>2648</v>
      </c>
      <c r="C3293" s="45" t="str">
        <f>INDEX('Bảng Giá'!$L$2:$L$64,MATCH(TRIM('References data'!B3293),'Bảng Giá'!$K$2:$K$64,0))</f>
        <v>Hồ Chí Minh</v>
      </c>
      <c r="D3293" s="43" t="s">
        <v>3011</v>
      </c>
      <c r="E3293" t="s">
        <v>2648</v>
      </c>
      <c r="F3293" t="str">
        <f>INDEX('Bảng Giá'!$L$2:$L$64,MATCH(TRIM('References data'!E3293),'Bảng Giá'!$K$2:$K$64,0))</f>
        <v>Hồ Chí Minh</v>
      </c>
      <c r="G3293" t="str">
        <f t="shared" si="51"/>
        <v>Hồ Chí Minh-Hồ Chí Minh</v>
      </c>
      <c r="H3293" t="str">
        <f>INDEX('Bảng Giá'!$N$2:$N$46,MATCH('References data'!G3293,'Bảng Giá'!$Q$2:$Q$46,0))</f>
        <v>Nội Tỉnh</v>
      </c>
    </row>
    <row r="3294" spans="1:8" x14ac:dyDescent="0.25">
      <c r="A3294" s="12" t="s">
        <v>2672</v>
      </c>
      <c r="B3294" t="s">
        <v>2648</v>
      </c>
      <c r="C3294" s="45" t="str">
        <f>INDEX('Bảng Giá'!$L$2:$L$64,MATCH(TRIM('References data'!B3294),'Bảng Giá'!$K$2:$K$64,0))</f>
        <v>Hồ Chí Minh</v>
      </c>
      <c r="D3294" s="43" t="s">
        <v>3011</v>
      </c>
      <c r="E3294" t="s">
        <v>2648</v>
      </c>
      <c r="F3294" t="str">
        <f>INDEX('Bảng Giá'!$L$2:$L$64,MATCH(TRIM('References data'!E3294),'Bảng Giá'!$K$2:$K$64,0))</f>
        <v>Hồ Chí Minh</v>
      </c>
      <c r="G3294" t="str">
        <f t="shared" si="51"/>
        <v>Hồ Chí Minh-Hồ Chí Minh</v>
      </c>
      <c r="H3294" t="str">
        <f>INDEX('Bảng Giá'!$N$2:$N$46,MATCH('References data'!G3294,'Bảng Giá'!$Q$2:$Q$46,0))</f>
        <v>Nội Tỉnh</v>
      </c>
    </row>
    <row r="3295" spans="1:8" x14ac:dyDescent="0.25">
      <c r="A3295" s="12" t="s">
        <v>3020</v>
      </c>
      <c r="B3295" t="s">
        <v>2648</v>
      </c>
      <c r="C3295" s="45" t="str">
        <f>INDEX('Bảng Giá'!$L$2:$L$64,MATCH(TRIM('References data'!B3295),'Bảng Giá'!$K$2:$K$64,0))</f>
        <v>Hồ Chí Minh</v>
      </c>
      <c r="D3295" s="43" t="s">
        <v>3011</v>
      </c>
      <c r="E3295" t="s">
        <v>2648</v>
      </c>
      <c r="F3295" t="str">
        <f>INDEX('Bảng Giá'!$L$2:$L$64,MATCH(TRIM('References data'!E3295),'Bảng Giá'!$K$2:$K$64,0))</f>
        <v>Hồ Chí Minh</v>
      </c>
      <c r="G3295" t="str">
        <f t="shared" si="51"/>
        <v>Hồ Chí Minh-Hồ Chí Minh</v>
      </c>
      <c r="H3295" t="str">
        <f>INDEX('Bảng Giá'!$N$2:$N$46,MATCH('References data'!G3295,'Bảng Giá'!$Q$2:$Q$46,0))</f>
        <v>Nội Tỉnh</v>
      </c>
    </row>
    <row r="3296" spans="1:8" x14ac:dyDescent="0.25">
      <c r="A3296" s="12" t="s">
        <v>3018</v>
      </c>
      <c r="B3296" t="s">
        <v>2648</v>
      </c>
      <c r="C3296" s="45" t="str">
        <f>INDEX('Bảng Giá'!$L$2:$L$64,MATCH(TRIM('References data'!B3296),'Bảng Giá'!$K$2:$K$64,0))</f>
        <v>Hồ Chí Minh</v>
      </c>
      <c r="D3296" s="43" t="s">
        <v>3011</v>
      </c>
      <c r="E3296" t="s">
        <v>2648</v>
      </c>
      <c r="F3296" t="str">
        <f>INDEX('Bảng Giá'!$L$2:$L$64,MATCH(TRIM('References data'!E3296),'Bảng Giá'!$K$2:$K$64,0))</f>
        <v>Hồ Chí Minh</v>
      </c>
      <c r="G3296" t="str">
        <f t="shared" si="51"/>
        <v>Hồ Chí Minh-Hồ Chí Minh</v>
      </c>
      <c r="H3296" t="str">
        <f>INDEX('Bảng Giá'!$N$2:$N$46,MATCH('References data'!G3296,'Bảng Giá'!$Q$2:$Q$46,0))</f>
        <v>Nội Tỉnh</v>
      </c>
    </row>
    <row r="3297" spans="1:8" x14ac:dyDescent="0.25">
      <c r="A3297" s="12" t="s">
        <v>2782</v>
      </c>
      <c r="B3297" t="s">
        <v>2648</v>
      </c>
      <c r="C3297" s="45" t="str">
        <f>INDEX('Bảng Giá'!$L$2:$L$64,MATCH(TRIM('References data'!B3297),'Bảng Giá'!$K$2:$K$64,0))</f>
        <v>Hồ Chí Minh</v>
      </c>
      <c r="D3297" s="43" t="s">
        <v>3011</v>
      </c>
      <c r="E3297" t="s">
        <v>2648</v>
      </c>
      <c r="F3297" t="str">
        <f>INDEX('Bảng Giá'!$L$2:$L$64,MATCH(TRIM('References data'!E3297),'Bảng Giá'!$K$2:$K$64,0))</f>
        <v>Hồ Chí Minh</v>
      </c>
      <c r="G3297" t="str">
        <f t="shared" si="51"/>
        <v>Hồ Chí Minh-Hồ Chí Minh</v>
      </c>
      <c r="H3297" t="str">
        <f>INDEX('Bảng Giá'!$N$2:$N$46,MATCH('References data'!G3297,'Bảng Giá'!$Q$2:$Q$46,0))</f>
        <v>Nội Tỉnh</v>
      </c>
    </row>
    <row r="3298" spans="1:8" x14ac:dyDescent="0.25">
      <c r="A3298" s="12" t="s">
        <v>3020</v>
      </c>
      <c r="B3298" t="s">
        <v>2648</v>
      </c>
      <c r="C3298" s="45" t="str">
        <f>INDEX('Bảng Giá'!$L$2:$L$64,MATCH(TRIM('References data'!B3298),'Bảng Giá'!$K$2:$K$64,0))</f>
        <v>Hồ Chí Minh</v>
      </c>
      <c r="D3298" s="43" t="s">
        <v>3011</v>
      </c>
      <c r="E3298" t="s">
        <v>2648</v>
      </c>
      <c r="F3298" t="str">
        <f>INDEX('Bảng Giá'!$L$2:$L$64,MATCH(TRIM('References data'!E3298),'Bảng Giá'!$K$2:$K$64,0))</f>
        <v>Hồ Chí Minh</v>
      </c>
      <c r="G3298" t="str">
        <f t="shared" si="51"/>
        <v>Hồ Chí Minh-Hồ Chí Minh</v>
      </c>
      <c r="H3298" t="str">
        <f>INDEX('Bảng Giá'!$N$2:$N$46,MATCH('References data'!G3298,'Bảng Giá'!$Q$2:$Q$46,0))</f>
        <v>Nội Tỉnh</v>
      </c>
    </row>
    <row r="3299" spans="1:8" x14ac:dyDescent="0.25">
      <c r="A3299" s="12" t="s">
        <v>2776</v>
      </c>
      <c r="B3299" t="s">
        <v>2648</v>
      </c>
      <c r="C3299" s="45" t="str">
        <f>INDEX('Bảng Giá'!$L$2:$L$64,MATCH(TRIM('References data'!B3299),'Bảng Giá'!$K$2:$K$64,0))</f>
        <v>Hồ Chí Minh</v>
      </c>
      <c r="D3299" s="43" t="s">
        <v>3011</v>
      </c>
      <c r="E3299" t="s">
        <v>2648</v>
      </c>
      <c r="F3299" t="str">
        <f>INDEX('Bảng Giá'!$L$2:$L$64,MATCH(TRIM('References data'!E3299),'Bảng Giá'!$K$2:$K$64,0))</f>
        <v>Hồ Chí Minh</v>
      </c>
      <c r="G3299" t="str">
        <f t="shared" si="51"/>
        <v>Hồ Chí Minh-Hồ Chí Minh</v>
      </c>
      <c r="H3299" t="str">
        <f>INDEX('Bảng Giá'!$N$2:$N$46,MATCH('References data'!G3299,'Bảng Giá'!$Q$2:$Q$46,0))</f>
        <v>Nội Tỉnh</v>
      </c>
    </row>
    <row r="3300" spans="1:8" x14ac:dyDescent="0.25">
      <c r="A3300" s="12" t="s">
        <v>2733</v>
      </c>
      <c r="B3300" t="s">
        <v>2648</v>
      </c>
      <c r="C3300" s="45" t="str">
        <f>INDEX('Bảng Giá'!$L$2:$L$64,MATCH(TRIM('References data'!B3300),'Bảng Giá'!$K$2:$K$64,0))</f>
        <v>Hồ Chí Minh</v>
      </c>
      <c r="D3300" s="43" t="s">
        <v>3011</v>
      </c>
      <c r="E3300" t="s">
        <v>2648</v>
      </c>
      <c r="F3300" t="str">
        <f>INDEX('Bảng Giá'!$L$2:$L$64,MATCH(TRIM('References data'!E3300),'Bảng Giá'!$K$2:$K$64,0))</f>
        <v>Hồ Chí Minh</v>
      </c>
      <c r="G3300" t="str">
        <f t="shared" si="51"/>
        <v>Hồ Chí Minh-Hồ Chí Minh</v>
      </c>
      <c r="H3300" t="str">
        <f>INDEX('Bảng Giá'!$N$2:$N$46,MATCH('References data'!G3300,'Bảng Giá'!$Q$2:$Q$46,0))</f>
        <v>Nội Tỉnh</v>
      </c>
    </row>
    <row r="3301" spans="1:8" x14ac:dyDescent="0.25">
      <c r="A3301" s="12" t="s">
        <v>2730</v>
      </c>
      <c r="B3301" t="s">
        <v>2648</v>
      </c>
      <c r="C3301" s="45" t="str">
        <f>INDEX('Bảng Giá'!$L$2:$L$64,MATCH(TRIM('References data'!B3301),'Bảng Giá'!$K$2:$K$64,0))</f>
        <v>Hồ Chí Minh</v>
      </c>
      <c r="D3301" s="43" t="s">
        <v>3011</v>
      </c>
      <c r="E3301" t="s">
        <v>2648</v>
      </c>
      <c r="F3301" t="str">
        <f>INDEX('Bảng Giá'!$L$2:$L$64,MATCH(TRIM('References data'!E3301),'Bảng Giá'!$K$2:$K$64,0))</f>
        <v>Hồ Chí Minh</v>
      </c>
      <c r="G3301" t="str">
        <f t="shared" si="51"/>
        <v>Hồ Chí Minh-Hồ Chí Minh</v>
      </c>
      <c r="H3301" t="str">
        <f>INDEX('Bảng Giá'!$N$2:$N$46,MATCH('References data'!G3301,'Bảng Giá'!$Q$2:$Q$46,0))</f>
        <v>Nội Tỉnh</v>
      </c>
    </row>
    <row r="3302" spans="1:8" x14ac:dyDescent="0.25">
      <c r="A3302" s="12" t="s">
        <v>3014</v>
      </c>
      <c r="B3302" t="s">
        <v>2648</v>
      </c>
      <c r="C3302" s="45" t="str">
        <f>INDEX('Bảng Giá'!$L$2:$L$64,MATCH(TRIM('References data'!B3302),'Bảng Giá'!$K$2:$K$64,0))</f>
        <v>Hồ Chí Minh</v>
      </c>
      <c r="D3302" s="43" t="s">
        <v>3011</v>
      </c>
      <c r="E3302" t="s">
        <v>2648</v>
      </c>
      <c r="F3302" t="str">
        <f>INDEX('Bảng Giá'!$L$2:$L$64,MATCH(TRIM('References data'!E3302),'Bảng Giá'!$K$2:$K$64,0))</f>
        <v>Hồ Chí Minh</v>
      </c>
      <c r="G3302" t="str">
        <f t="shared" si="51"/>
        <v>Hồ Chí Minh-Hồ Chí Minh</v>
      </c>
      <c r="H3302" t="str">
        <f>INDEX('Bảng Giá'!$N$2:$N$46,MATCH('References data'!G3302,'Bảng Giá'!$Q$2:$Q$46,0))</f>
        <v>Nội Tỉnh</v>
      </c>
    </row>
    <row r="3303" spans="1:8" x14ac:dyDescent="0.25">
      <c r="A3303" s="12" t="s">
        <v>3018</v>
      </c>
      <c r="B3303" t="s">
        <v>2648</v>
      </c>
      <c r="C3303" s="45" t="str">
        <f>INDEX('Bảng Giá'!$L$2:$L$64,MATCH(TRIM('References data'!B3303),'Bảng Giá'!$K$2:$K$64,0))</f>
        <v>Hồ Chí Minh</v>
      </c>
      <c r="D3303" s="43" t="s">
        <v>3011</v>
      </c>
      <c r="E3303" t="s">
        <v>2648</v>
      </c>
      <c r="F3303" t="str">
        <f>INDEX('Bảng Giá'!$L$2:$L$64,MATCH(TRIM('References data'!E3303),'Bảng Giá'!$K$2:$K$64,0))</f>
        <v>Hồ Chí Minh</v>
      </c>
      <c r="G3303" t="str">
        <f t="shared" si="51"/>
        <v>Hồ Chí Minh-Hồ Chí Minh</v>
      </c>
      <c r="H3303" t="str">
        <f>INDEX('Bảng Giá'!$N$2:$N$46,MATCH('References data'!G3303,'Bảng Giá'!$Q$2:$Q$46,0))</f>
        <v>Nội Tỉnh</v>
      </c>
    </row>
    <row r="3304" spans="1:8" x14ac:dyDescent="0.25">
      <c r="A3304" s="12" t="s">
        <v>3014</v>
      </c>
      <c r="B3304" t="s">
        <v>2648</v>
      </c>
      <c r="C3304" s="45" t="str">
        <f>INDEX('Bảng Giá'!$L$2:$L$64,MATCH(TRIM('References data'!B3304),'Bảng Giá'!$K$2:$K$64,0))</f>
        <v>Hồ Chí Minh</v>
      </c>
      <c r="D3304" s="43" t="s">
        <v>3011</v>
      </c>
      <c r="E3304" t="s">
        <v>2648</v>
      </c>
      <c r="F3304" t="str">
        <f>INDEX('Bảng Giá'!$L$2:$L$64,MATCH(TRIM('References data'!E3304),'Bảng Giá'!$K$2:$K$64,0))</f>
        <v>Hồ Chí Minh</v>
      </c>
      <c r="G3304" t="str">
        <f t="shared" si="51"/>
        <v>Hồ Chí Minh-Hồ Chí Minh</v>
      </c>
      <c r="H3304" t="str">
        <f>INDEX('Bảng Giá'!$N$2:$N$46,MATCH('References data'!G3304,'Bảng Giá'!$Q$2:$Q$46,0))</f>
        <v>Nội Tỉnh</v>
      </c>
    </row>
    <row r="3305" spans="1:8" x14ac:dyDescent="0.25">
      <c r="A3305" s="12" t="s">
        <v>2653</v>
      </c>
      <c r="B3305" t="s">
        <v>2648</v>
      </c>
      <c r="C3305" s="45" t="str">
        <f>INDEX('Bảng Giá'!$L$2:$L$64,MATCH(TRIM('References data'!B3305),'Bảng Giá'!$K$2:$K$64,0))</f>
        <v>Hồ Chí Minh</v>
      </c>
      <c r="D3305" s="43" t="s">
        <v>3011</v>
      </c>
      <c r="E3305" t="s">
        <v>2648</v>
      </c>
      <c r="F3305" t="str">
        <f>INDEX('Bảng Giá'!$L$2:$L$64,MATCH(TRIM('References data'!E3305),'Bảng Giá'!$K$2:$K$64,0))</f>
        <v>Hồ Chí Minh</v>
      </c>
      <c r="G3305" t="str">
        <f t="shared" si="51"/>
        <v>Hồ Chí Minh-Hồ Chí Minh</v>
      </c>
      <c r="H3305" t="str">
        <f>INDEX('Bảng Giá'!$N$2:$N$46,MATCH('References data'!G3305,'Bảng Giá'!$Q$2:$Q$46,0))</f>
        <v>Nội Tỉnh</v>
      </c>
    </row>
    <row r="3306" spans="1:8" x14ac:dyDescent="0.25">
      <c r="A3306" s="12" t="s">
        <v>3018</v>
      </c>
      <c r="B3306" t="s">
        <v>2648</v>
      </c>
      <c r="C3306" s="45" t="str">
        <f>INDEX('Bảng Giá'!$L$2:$L$64,MATCH(TRIM('References data'!B3306),'Bảng Giá'!$K$2:$K$64,0))</f>
        <v>Hồ Chí Minh</v>
      </c>
      <c r="D3306" s="43" t="s">
        <v>3011</v>
      </c>
      <c r="E3306" t="s">
        <v>2648</v>
      </c>
      <c r="F3306" t="str">
        <f>INDEX('Bảng Giá'!$L$2:$L$64,MATCH(TRIM('References data'!E3306),'Bảng Giá'!$K$2:$K$64,0))</f>
        <v>Hồ Chí Minh</v>
      </c>
      <c r="G3306" t="str">
        <f t="shared" si="51"/>
        <v>Hồ Chí Minh-Hồ Chí Minh</v>
      </c>
      <c r="H3306" t="str">
        <f>INDEX('Bảng Giá'!$N$2:$N$46,MATCH('References data'!G3306,'Bảng Giá'!$Q$2:$Q$46,0))</f>
        <v>Nội Tỉnh</v>
      </c>
    </row>
    <row r="3307" spans="1:8" x14ac:dyDescent="0.25">
      <c r="A3307" s="12" t="s">
        <v>2781</v>
      </c>
      <c r="B3307" t="s">
        <v>2648</v>
      </c>
      <c r="C3307" s="45" t="str">
        <f>INDEX('Bảng Giá'!$L$2:$L$64,MATCH(TRIM('References data'!B3307),'Bảng Giá'!$K$2:$K$64,0))</f>
        <v>Hồ Chí Minh</v>
      </c>
      <c r="D3307" s="43" t="s">
        <v>3011</v>
      </c>
      <c r="E3307" t="s">
        <v>2648</v>
      </c>
      <c r="F3307" t="str">
        <f>INDEX('Bảng Giá'!$L$2:$L$64,MATCH(TRIM('References data'!E3307),'Bảng Giá'!$K$2:$K$64,0))</f>
        <v>Hồ Chí Minh</v>
      </c>
      <c r="G3307" t="str">
        <f t="shared" si="51"/>
        <v>Hồ Chí Minh-Hồ Chí Minh</v>
      </c>
      <c r="H3307" t="str">
        <f>INDEX('Bảng Giá'!$N$2:$N$46,MATCH('References data'!G3307,'Bảng Giá'!$Q$2:$Q$46,0))</f>
        <v>Nội Tỉnh</v>
      </c>
    </row>
    <row r="3308" spans="1:8" x14ac:dyDescent="0.25">
      <c r="A3308" s="12" t="s">
        <v>3016</v>
      </c>
      <c r="B3308" t="s">
        <v>2648</v>
      </c>
      <c r="C3308" s="45" t="str">
        <f>INDEX('Bảng Giá'!$L$2:$L$64,MATCH(TRIM('References data'!B3308),'Bảng Giá'!$K$2:$K$64,0))</f>
        <v>Hồ Chí Minh</v>
      </c>
      <c r="D3308" s="43" t="s">
        <v>3011</v>
      </c>
      <c r="E3308" t="s">
        <v>2648</v>
      </c>
      <c r="F3308" t="str">
        <f>INDEX('Bảng Giá'!$L$2:$L$64,MATCH(TRIM('References data'!E3308),'Bảng Giá'!$K$2:$K$64,0))</f>
        <v>Hồ Chí Minh</v>
      </c>
      <c r="G3308" t="str">
        <f t="shared" si="51"/>
        <v>Hồ Chí Minh-Hồ Chí Minh</v>
      </c>
      <c r="H3308" t="str">
        <f>INDEX('Bảng Giá'!$N$2:$N$46,MATCH('References data'!G3308,'Bảng Giá'!$Q$2:$Q$46,0))</f>
        <v>Nội Tỉnh</v>
      </c>
    </row>
    <row r="3309" spans="1:8" x14ac:dyDescent="0.25">
      <c r="A3309" s="12" t="s">
        <v>3020</v>
      </c>
      <c r="B3309" t="s">
        <v>2648</v>
      </c>
      <c r="C3309" s="45" t="str">
        <f>INDEX('Bảng Giá'!$L$2:$L$64,MATCH(TRIM('References data'!B3309),'Bảng Giá'!$K$2:$K$64,0))</f>
        <v>Hồ Chí Minh</v>
      </c>
      <c r="D3309" s="43" t="s">
        <v>3011</v>
      </c>
      <c r="E3309" t="s">
        <v>2648</v>
      </c>
      <c r="F3309" t="str">
        <f>INDEX('Bảng Giá'!$L$2:$L$64,MATCH(TRIM('References data'!E3309),'Bảng Giá'!$K$2:$K$64,0))</f>
        <v>Hồ Chí Minh</v>
      </c>
      <c r="G3309" t="str">
        <f t="shared" si="51"/>
        <v>Hồ Chí Minh-Hồ Chí Minh</v>
      </c>
      <c r="H3309" t="str">
        <f>INDEX('Bảng Giá'!$N$2:$N$46,MATCH('References data'!G3309,'Bảng Giá'!$Q$2:$Q$46,0))</f>
        <v>Nội Tỉnh</v>
      </c>
    </row>
    <row r="3310" spans="1:8" x14ac:dyDescent="0.25">
      <c r="A3310" s="12" t="s">
        <v>3008</v>
      </c>
      <c r="B3310" t="s">
        <v>2639</v>
      </c>
      <c r="C3310" s="45" t="str">
        <f>INDEX('Bảng Giá'!$L$2:$L$64,MATCH(TRIM('References data'!B3310),'Bảng Giá'!$K$2:$K$64,0))</f>
        <v>Hà Nội</v>
      </c>
      <c r="D3310" s="43" t="s">
        <v>2640</v>
      </c>
      <c r="E3310" t="s">
        <v>2639</v>
      </c>
      <c r="F3310" t="str">
        <f>INDEX('Bảng Giá'!$L$2:$L$64,MATCH(TRIM('References data'!E3310),'Bảng Giá'!$K$2:$K$64,0))</f>
        <v>Hà Nội</v>
      </c>
      <c r="G3310" t="str">
        <f t="shared" si="51"/>
        <v>Hà Nội-Hà Nội</v>
      </c>
      <c r="H3310" t="str">
        <f>INDEX('Bảng Giá'!$N$2:$N$46,MATCH('References data'!G3310,'Bảng Giá'!$Q$2:$Q$46,0))</f>
        <v>Nội Tỉnh</v>
      </c>
    </row>
    <row r="3311" spans="1:8" x14ac:dyDescent="0.25">
      <c r="A3311" s="12" t="s">
        <v>2882</v>
      </c>
      <c r="B3311" t="s">
        <v>2883</v>
      </c>
      <c r="C3311" s="45" t="str">
        <f>INDEX('Bảng Giá'!$L$2:$L$64,MATCH(TRIM('References data'!B3311),'Bảng Giá'!$K$2:$K$64,0))</f>
        <v>Vùng 3</v>
      </c>
      <c r="D3311" s="43" t="s">
        <v>3008</v>
      </c>
      <c r="E3311" t="s">
        <v>2639</v>
      </c>
      <c r="F3311" t="str">
        <f>INDEX('Bảng Giá'!$L$2:$L$64,MATCH(TRIM('References data'!E3311),'Bảng Giá'!$K$2:$K$64,0))</f>
        <v>Hà Nội</v>
      </c>
      <c r="G3311" t="str">
        <f t="shared" si="51"/>
        <v>Vùng 3-Hà Nội</v>
      </c>
      <c r="H3311" t="str">
        <f>INDEX('Bảng Giá'!$N$2:$N$46,MATCH('References data'!G3311,'Bảng Giá'!$Q$2:$Q$46,0))</f>
        <v>Nội Vùng</v>
      </c>
    </row>
    <row r="3312" spans="1:8" x14ac:dyDescent="0.25">
      <c r="A3312" s="12" t="s">
        <v>3011</v>
      </c>
      <c r="B3312" t="s">
        <v>2648</v>
      </c>
      <c r="C3312" s="45" t="str">
        <f>INDEX('Bảng Giá'!$L$2:$L$64,MATCH(TRIM('References data'!B3312),'Bảng Giá'!$K$2:$K$64,0))</f>
        <v>Hồ Chí Minh</v>
      </c>
      <c r="D3312" s="43" t="s">
        <v>2674</v>
      </c>
      <c r="E3312" t="s">
        <v>2675</v>
      </c>
      <c r="F3312" t="str">
        <f>INDEX('Bảng Giá'!$L$2:$L$64,MATCH(TRIM('References data'!E3312),'Bảng Giá'!$K$2:$K$64,0))</f>
        <v>Vùng 1</v>
      </c>
      <c r="G3312" t="str">
        <f t="shared" si="51"/>
        <v>Hồ Chí Minh-Vùng 1</v>
      </c>
      <c r="H3312" t="str">
        <f>INDEX('Bảng Giá'!$N$2:$N$46,MATCH('References data'!G3312,'Bảng Giá'!$Q$2:$Q$46,0))</f>
        <v>Nội Vùng</v>
      </c>
    </row>
    <row r="3313" spans="1:8" x14ac:dyDescent="0.25">
      <c r="A3313" s="12" t="s">
        <v>3008</v>
      </c>
      <c r="B3313" t="s">
        <v>2639</v>
      </c>
      <c r="C3313" s="45" t="str">
        <f>INDEX('Bảng Giá'!$L$2:$L$64,MATCH(TRIM('References data'!B3313),'Bảng Giá'!$K$2:$K$64,0))</f>
        <v>Hà Nội</v>
      </c>
      <c r="D3313" s="43" t="s">
        <v>2897</v>
      </c>
      <c r="E3313" t="s">
        <v>2828</v>
      </c>
      <c r="F3313" t="str">
        <f>INDEX('Bảng Giá'!$L$2:$L$64,MATCH(TRIM('References data'!E3313),'Bảng Giá'!$K$2:$K$64,0))</f>
        <v>Vùng 3</v>
      </c>
      <c r="G3313" t="str">
        <f t="shared" si="51"/>
        <v>Hà Nội-Vùng 3</v>
      </c>
      <c r="H3313" t="str">
        <f>INDEX('Bảng Giá'!$N$2:$N$46,MATCH('References data'!G3313,'Bảng Giá'!$Q$2:$Q$46,0))</f>
        <v>Nội Vùng</v>
      </c>
    </row>
    <row r="3314" spans="1:8" x14ac:dyDescent="0.25">
      <c r="A3314" s="12" t="s">
        <v>3011</v>
      </c>
      <c r="B3314" t="s">
        <v>2648</v>
      </c>
      <c r="C3314" s="45" t="str">
        <f>INDEX('Bảng Giá'!$L$2:$L$64,MATCH(TRIM('References data'!B3314),'Bảng Giá'!$K$2:$K$64,0))</f>
        <v>Hồ Chí Minh</v>
      </c>
      <c r="D3314" s="43" t="s">
        <v>2954</v>
      </c>
      <c r="E3314" t="s">
        <v>2729</v>
      </c>
      <c r="F3314" t="str">
        <f>INDEX('Bảng Giá'!$L$2:$L$64,MATCH(TRIM('References data'!E3314),'Bảng Giá'!$K$2:$K$64,0))</f>
        <v>Vùng 1</v>
      </c>
      <c r="G3314" t="str">
        <f t="shared" si="51"/>
        <v>Hồ Chí Minh-Vùng 1</v>
      </c>
      <c r="H3314" t="str">
        <f>INDEX('Bảng Giá'!$N$2:$N$46,MATCH('References data'!G3314,'Bảng Giá'!$Q$2:$Q$46,0))</f>
        <v>Nội Vùng</v>
      </c>
    </row>
    <row r="3315" spans="1:8" x14ac:dyDescent="0.25">
      <c r="A3315" s="12" t="s">
        <v>3011</v>
      </c>
      <c r="B3315" t="s">
        <v>2648</v>
      </c>
      <c r="C3315" s="45" t="str">
        <f>INDEX('Bảng Giá'!$L$2:$L$64,MATCH(TRIM('References data'!B3315),'Bảng Giá'!$K$2:$K$64,0))</f>
        <v>Hồ Chí Minh</v>
      </c>
      <c r="D3315" s="43" t="s">
        <v>2679</v>
      </c>
      <c r="E3315" t="s">
        <v>2680</v>
      </c>
      <c r="F3315" t="str">
        <f>INDEX('Bảng Giá'!$L$2:$L$64,MATCH(TRIM('References data'!E3315),'Bảng Giá'!$K$2:$K$64,0))</f>
        <v>Vùng 1</v>
      </c>
      <c r="G3315" t="str">
        <f t="shared" si="51"/>
        <v>Hồ Chí Minh-Vùng 1</v>
      </c>
      <c r="H3315" t="str">
        <f>INDEX('Bảng Giá'!$N$2:$N$46,MATCH('References data'!G3315,'Bảng Giá'!$Q$2:$Q$46,0))</f>
        <v>Nội Vùng</v>
      </c>
    </row>
    <row r="3316" spans="1:8" x14ac:dyDescent="0.25">
      <c r="A3316" s="12" t="s">
        <v>3008</v>
      </c>
      <c r="B3316" t="s">
        <v>2639</v>
      </c>
      <c r="C3316" s="45" t="str">
        <f>INDEX('Bảng Giá'!$L$2:$L$64,MATCH(TRIM('References data'!B3316),'Bảng Giá'!$K$2:$K$64,0))</f>
        <v>Hà Nội</v>
      </c>
      <c r="D3316" s="43" t="s">
        <v>2770</v>
      </c>
      <c r="E3316" t="s">
        <v>2771</v>
      </c>
      <c r="F3316" t="str">
        <f>INDEX('Bảng Giá'!$L$2:$L$64,MATCH(TRIM('References data'!E3316),'Bảng Giá'!$K$2:$K$64,0))</f>
        <v>Vùng 3</v>
      </c>
      <c r="G3316" t="str">
        <f t="shared" si="51"/>
        <v>Hà Nội-Vùng 3</v>
      </c>
      <c r="H3316" t="str">
        <f>INDEX('Bảng Giá'!$N$2:$N$46,MATCH('References data'!G3316,'Bảng Giá'!$Q$2:$Q$46,0))</f>
        <v>Nội Vùng</v>
      </c>
    </row>
    <row r="3317" spans="1:8" x14ac:dyDescent="0.25">
      <c r="A3317" s="12" t="s">
        <v>3011</v>
      </c>
      <c r="B3317" t="s">
        <v>2648</v>
      </c>
      <c r="C3317" s="45" t="str">
        <f>INDEX('Bảng Giá'!$L$2:$L$64,MATCH(TRIM('References data'!B3317),'Bảng Giá'!$K$2:$K$64,0))</f>
        <v>Hồ Chí Minh</v>
      </c>
      <c r="D3317" s="43" t="s">
        <v>2741</v>
      </c>
      <c r="E3317" t="s">
        <v>2669</v>
      </c>
      <c r="F3317" t="str">
        <f>INDEX('Bảng Giá'!$L$2:$L$64,MATCH(TRIM('References data'!E3317),'Bảng Giá'!$K$2:$K$64,0))</f>
        <v>Vùng 2</v>
      </c>
      <c r="G3317" t="str">
        <f t="shared" si="51"/>
        <v>Hồ Chí Minh-Vùng 2</v>
      </c>
      <c r="H3317" t="str">
        <f>INDEX('Bảng Giá'!$N$2:$N$46,MATCH('References data'!G3317,'Bảng Giá'!$Q$2:$Q$46,0))</f>
        <v>Liên Vùng</v>
      </c>
    </row>
    <row r="3318" spans="1:8" x14ac:dyDescent="0.25">
      <c r="A3318" s="12" t="s">
        <v>3008</v>
      </c>
      <c r="B3318" t="s">
        <v>2639</v>
      </c>
      <c r="C3318" s="45" t="str">
        <f>INDEX('Bảng Giá'!$L$2:$L$64,MATCH(TRIM('References data'!B3318),'Bảng Giá'!$K$2:$K$64,0))</f>
        <v>Hà Nội</v>
      </c>
      <c r="D3318" s="43" t="s">
        <v>3001</v>
      </c>
      <c r="E3318" t="s">
        <v>2639</v>
      </c>
      <c r="F3318" t="str">
        <f>INDEX('Bảng Giá'!$L$2:$L$64,MATCH(TRIM('References data'!E3318),'Bảng Giá'!$K$2:$K$64,0))</f>
        <v>Hà Nội</v>
      </c>
      <c r="G3318" t="str">
        <f t="shared" si="51"/>
        <v>Hà Nội-Hà Nội</v>
      </c>
      <c r="H3318" t="str">
        <f>INDEX('Bảng Giá'!$N$2:$N$46,MATCH('References data'!G3318,'Bảng Giá'!$Q$2:$Q$46,0))</f>
        <v>Nội Tỉnh</v>
      </c>
    </row>
    <row r="3319" spans="1:8" x14ac:dyDescent="0.25">
      <c r="A3319" s="12" t="s">
        <v>2653</v>
      </c>
      <c r="B3319" t="s">
        <v>2648</v>
      </c>
      <c r="C3319" s="45" t="str">
        <f>INDEX('Bảng Giá'!$L$2:$L$64,MATCH(TRIM('References data'!B3319),'Bảng Giá'!$K$2:$K$64,0))</f>
        <v>Hồ Chí Minh</v>
      </c>
      <c r="D3319" s="43" t="s">
        <v>3011</v>
      </c>
      <c r="E3319" t="s">
        <v>2648</v>
      </c>
      <c r="F3319" t="str">
        <f>INDEX('Bảng Giá'!$L$2:$L$64,MATCH(TRIM('References data'!E3319),'Bảng Giá'!$K$2:$K$64,0))</f>
        <v>Hồ Chí Minh</v>
      </c>
      <c r="G3319" t="str">
        <f t="shared" si="51"/>
        <v>Hồ Chí Minh-Hồ Chí Minh</v>
      </c>
      <c r="H3319" t="str">
        <f>INDEX('Bảng Giá'!$N$2:$N$46,MATCH('References data'!G3319,'Bảng Giá'!$Q$2:$Q$46,0))</f>
        <v>Nội Tỉnh</v>
      </c>
    </row>
    <row r="3320" spans="1:8" x14ac:dyDescent="0.25">
      <c r="A3320" s="12" t="s">
        <v>3014</v>
      </c>
      <c r="B3320" t="s">
        <v>2648</v>
      </c>
      <c r="C3320" s="45" t="str">
        <f>INDEX('Bảng Giá'!$L$2:$L$64,MATCH(TRIM('References data'!B3320),'Bảng Giá'!$K$2:$K$64,0))</f>
        <v>Hồ Chí Minh</v>
      </c>
      <c r="D3320" s="43" t="s">
        <v>3011</v>
      </c>
      <c r="E3320" t="s">
        <v>2648</v>
      </c>
      <c r="F3320" t="str">
        <f>INDEX('Bảng Giá'!$L$2:$L$64,MATCH(TRIM('References data'!E3320),'Bảng Giá'!$K$2:$K$64,0))</f>
        <v>Hồ Chí Minh</v>
      </c>
      <c r="G3320" t="str">
        <f t="shared" si="51"/>
        <v>Hồ Chí Minh-Hồ Chí Minh</v>
      </c>
      <c r="H3320" t="str">
        <f>INDEX('Bảng Giá'!$N$2:$N$46,MATCH('References data'!G3320,'Bảng Giá'!$Q$2:$Q$46,0))</f>
        <v>Nội Tỉnh</v>
      </c>
    </row>
    <row r="3321" spans="1:8" x14ac:dyDescent="0.25">
      <c r="A3321" s="12" t="s">
        <v>2654</v>
      </c>
      <c r="B3321" t="s">
        <v>2639</v>
      </c>
      <c r="C3321" s="45" t="str">
        <f>INDEX('Bảng Giá'!$L$2:$L$64,MATCH(TRIM('References data'!B3321),'Bảng Giá'!$K$2:$K$64,0))</f>
        <v>Hà Nội</v>
      </c>
      <c r="D3321" s="43" t="s">
        <v>3008</v>
      </c>
      <c r="E3321" t="s">
        <v>2639</v>
      </c>
      <c r="F3321" t="str">
        <f>INDEX('Bảng Giá'!$L$2:$L$64,MATCH(TRIM('References data'!E3321),'Bảng Giá'!$K$2:$K$64,0))</f>
        <v>Hà Nội</v>
      </c>
      <c r="G3321" t="str">
        <f t="shared" si="51"/>
        <v>Hà Nội-Hà Nội</v>
      </c>
      <c r="H3321" t="str">
        <f>INDEX('Bảng Giá'!$N$2:$N$46,MATCH('References data'!G3321,'Bảng Giá'!$Q$2:$Q$46,0))</f>
        <v>Nội Tỉnh</v>
      </c>
    </row>
    <row r="3322" spans="1:8" x14ac:dyDescent="0.25">
      <c r="A3322" s="12" t="s">
        <v>2993</v>
      </c>
      <c r="B3322" t="s">
        <v>2639</v>
      </c>
      <c r="C3322" s="45" t="str">
        <f>INDEX('Bảng Giá'!$L$2:$L$64,MATCH(TRIM('References data'!B3322),'Bảng Giá'!$K$2:$K$64,0))</f>
        <v>Hà Nội</v>
      </c>
      <c r="D3322" s="43" t="s">
        <v>3008</v>
      </c>
      <c r="E3322" t="s">
        <v>2639</v>
      </c>
      <c r="F3322" t="str">
        <f>INDEX('Bảng Giá'!$L$2:$L$64,MATCH(TRIM('References data'!E3322),'Bảng Giá'!$K$2:$K$64,0))</f>
        <v>Hà Nội</v>
      </c>
      <c r="G3322" t="str">
        <f t="shared" si="51"/>
        <v>Hà Nội-Hà Nội</v>
      </c>
      <c r="H3322" t="str">
        <f>INDEX('Bảng Giá'!$N$2:$N$46,MATCH('References data'!G3322,'Bảng Giá'!$Q$2:$Q$46,0))</f>
        <v>Nội Tỉnh</v>
      </c>
    </row>
    <row r="3323" spans="1:8" x14ac:dyDescent="0.25">
      <c r="A3323" s="12" t="s">
        <v>2638</v>
      </c>
      <c r="B3323" t="s">
        <v>2639</v>
      </c>
      <c r="C3323" s="45" t="str">
        <f>INDEX('Bảng Giá'!$L$2:$L$64,MATCH(TRIM('References data'!B3323),'Bảng Giá'!$K$2:$K$64,0))</f>
        <v>Hà Nội</v>
      </c>
      <c r="D3323" s="43" t="s">
        <v>3008</v>
      </c>
      <c r="E3323" t="s">
        <v>2639</v>
      </c>
      <c r="F3323" t="str">
        <f>INDEX('Bảng Giá'!$L$2:$L$64,MATCH(TRIM('References data'!E3323),'Bảng Giá'!$K$2:$K$64,0))</f>
        <v>Hà Nội</v>
      </c>
      <c r="G3323" t="str">
        <f t="shared" si="51"/>
        <v>Hà Nội-Hà Nội</v>
      </c>
      <c r="H3323" t="str">
        <f>INDEX('Bảng Giá'!$N$2:$N$46,MATCH('References data'!G3323,'Bảng Giá'!$Q$2:$Q$46,0))</f>
        <v>Nội Tỉnh</v>
      </c>
    </row>
    <row r="3324" spans="1:8" x14ac:dyDescent="0.25">
      <c r="A3324" s="12" t="s">
        <v>3000</v>
      </c>
      <c r="B3324" t="s">
        <v>2639</v>
      </c>
      <c r="C3324" s="45" t="str">
        <f>INDEX('Bảng Giá'!$L$2:$L$64,MATCH(TRIM('References data'!B3324),'Bảng Giá'!$K$2:$K$64,0))</f>
        <v>Hà Nội</v>
      </c>
      <c r="D3324" s="43" t="s">
        <v>3008</v>
      </c>
      <c r="E3324" t="s">
        <v>2639</v>
      </c>
      <c r="F3324" t="str">
        <f>INDEX('Bảng Giá'!$L$2:$L$64,MATCH(TRIM('References data'!E3324),'Bảng Giá'!$K$2:$K$64,0))</f>
        <v>Hà Nội</v>
      </c>
      <c r="G3324" t="str">
        <f t="shared" si="51"/>
        <v>Hà Nội-Hà Nội</v>
      </c>
      <c r="H3324" t="str">
        <f>INDEX('Bảng Giá'!$N$2:$N$46,MATCH('References data'!G3324,'Bảng Giá'!$Q$2:$Q$46,0))</f>
        <v>Nội Tỉnh</v>
      </c>
    </row>
    <row r="3325" spans="1:8" x14ac:dyDescent="0.25">
      <c r="A3325" s="12" t="s">
        <v>3000</v>
      </c>
      <c r="B3325" t="s">
        <v>2639</v>
      </c>
      <c r="C3325" s="45" t="str">
        <f>INDEX('Bảng Giá'!$L$2:$L$64,MATCH(TRIM('References data'!B3325),'Bảng Giá'!$K$2:$K$64,0))</f>
        <v>Hà Nội</v>
      </c>
      <c r="D3325" s="43" t="s">
        <v>3008</v>
      </c>
      <c r="E3325" t="s">
        <v>2639</v>
      </c>
      <c r="F3325" t="str">
        <f>INDEX('Bảng Giá'!$L$2:$L$64,MATCH(TRIM('References data'!E3325),'Bảng Giá'!$K$2:$K$64,0))</f>
        <v>Hà Nội</v>
      </c>
      <c r="G3325" t="str">
        <f t="shared" si="51"/>
        <v>Hà Nội-Hà Nội</v>
      </c>
      <c r="H3325" t="str">
        <f>INDEX('Bảng Giá'!$N$2:$N$46,MATCH('References data'!G3325,'Bảng Giá'!$Q$2:$Q$46,0))</f>
        <v>Nội Tỉnh</v>
      </c>
    </row>
    <row r="3326" spans="1:8" x14ac:dyDescent="0.25">
      <c r="A3326" s="12" t="s">
        <v>2700</v>
      </c>
      <c r="B3326" t="s">
        <v>2639</v>
      </c>
      <c r="C3326" s="45" t="str">
        <f>INDEX('Bảng Giá'!$L$2:$L$64,MATCH(TRIM('References data'!B3326),'Bảng Giá'!$K$2:$K$64,0))</f>
        <v>Hà Nội</v>
      </c>
      <c r="D3326" s="43" t="s">
        <v>3008</v>
      </c>
      <c r="E3326" t="s">
        <v>2639</v>
      </c>
      <c r="F3326" t="str">
        <f>INDEX('Bảng Giá'!$L$2:$L$64,MATCH(TRIM('References data'!E3326),'Bảng Giá'!$K$2:$K$64,0))</f>
        <v>Hà Nội</v>
      </c>
      <c r="G3326" t="str">
        <f t="shared" si="51"/>
        <v>Hà Nội-Hà Nội</v>
      </c>
      <c r="H3326" t="str">
        <f>INDEX('Bảng Giá'!$N$2:$N$46,MATCH('References data'!G3326,'Bảng Giá'!$Q$2:$Q$46,0))</f>
        <v>Nội Tỉnh</v>
      </c>
    </row>
    <row r="3327" spans="1:8" x14ac:dyDescent="0.25">
      <c r="A3327" s="12" t="s">
        <v>2776</v>
      </c>
      <c r="B3327" t="s">
        <v>2648</v>
      </c>
      <c r="C3327" s="45" t="str">
        <f>INDEX('Bảng Giá'!$L$2:$L$64,MATCH(TRIM('References data'!B3327),'Bảng Giá'!$K$2:$K$64,0))</f>
        <v>Hồ Chí Minh</v>
      </c>
      <c r="D3327" s="43" t="s">
        <v>3011</v>
      </c>
      <c r="E3327" t="s">
        <v>2648</v>
      </c>
      <c r="F3327" t="str">
        <f>INDEX('Bảng Giá'!$L$2:$L$64,MATCH(TRIM('References data'!E3327),'Bảng Giá'!$K$2:$K$64,0))</f>
        <v>Hồ Chí Minh</v>
      </c>
      <c r="G3327" t="str">
        <f t="shared" si="51"/>
        <v>Hồ Chí Minh-Hồ Chí Minh</v>
      </c>
      <c r="H3327" t="str">
        <f>INDEX('Bảng Giá'!$N$2:$N$46,MATCH('References data'!G3327,'Bảng Giá'!$Q$2:$Q$46,0))</f>
        <v>Nội Tỉnh</v>
      </c>
    </row>
    <row r="3328" spans="1:8" x14ac:dyDescent="0.25">
      <c r="A3328" s="12" t="s">
        <v>2776</v>
      </c>
      <c r="B3328" t="s">
        <v>2648</v>
      </c>
      <c r="C3328" s="45" t="str">
        <f>INDEX('Bảng Giá'!$L$2:$L$64,MATCH(TRIM('References data'!B3328),'Bảng Giá'!$K$2:$K$64,0))</f>
        <v>Hồ Chí Minh</v>
      </c>
      <c r="D3328" s="43" t="s">
        <v>3011</v>
      </c>
      <c r="E3328" t="s">
        <v>2648</v>
      </c>
      <c r="F3328" t="str">
        <f>INDEX('Bảng Giá'!$L$2:$L$64,MATCH(TRIM('References data'!E3328),'Bảng Giá'!$K$2:$K$64,0))</f>
        <v>Hồ Chí Minh</v>
      </c>
      <c r="G3328" t="str">
        <f t="shared" si="51"/>
        <v>Hồ Chí Minh-Hồ Chí Minh</v>
      </c>
      <c r="H3328" t="str">
        <f>INDEX('Bảng Giá'!$N$2:$N$46,MATCH('References data'!G3328,'Bảng Giá'!$Q$2:$Q$46,0))</f>
        <v>Nội Tỉnh</v>
      </c>
    </row>
    <row r="3329" spans="1:8" x14ac:dyDescent="0.25">
      <c r="A3329" s="12" t="s">
        <v>3008</v>
      </c>
      <c r="B3329" t="s">
        <v>2639</v>
      </c>
      <c r="C3329" s="45" t="str">
        <f>INDEX('Bảng Giá'!$L$2:$L$64,MATCH(TRIM('References data'!B3329),'Bảng Giá'!$K$2:$K$64,0))</f>
        <v>Hà Nội</v>
      </c>
      <c r="D3329" s="43" t="s">
        <v>2838</v>
      </c>
      <c r="E3329" t="s">
        <v>2764</v>
      </c>
      <c r="F3329" t="str">
        <f>INDEX('Bảng Giá'!$L$2:$L$64,MATCH(TRIM('References data'!E3329),'Bảng Giá'!$K$2:$K$64,0))</f>
        <v>Vùng 3</v>
      </c>
      <c r="G3329" t="str">
        <f t="shared" si="51"/>
        <v>Hà Nội-Vùng 3</v>
      </c>
      <c r="H3329" t="str">
        <f>INDEX('Bảng Giá'!$N$2:$N$46,MATCH('References data'!G3329,'Bảng Giá'!$Q$2:$Q$46,0))</f>
        <v>Nội Vùng</v>
      </c>
    </row>
    <row r="3330" spans="1:8" x14ac:dyDescent="0.25">
      <c r="A3330" s="12" t="s">
        <v>3011</v>
      </c>
      <c r="B3330" t="s">
        <v>2648</v>
      </c>
      <c r="C3330" s="45" t="str">
        <f>INDEX('Bảng Giá'!$L$2:$L$64,MATCH(TRIM('References data'!B3330),'Bảng Giá'!$K$2:$K$64,0))</f>
        <v>Hồ Chí Minh</v>
      </c>
      <c r="D3330" s="43" t="s">
        <v>2718</v>
      </c>
      <c r="E3330" t="s">
        <v>2684</v>
      </c>
      <c r="F3330" t="str">
        <f>INDEX('Bảng Giá'!$L$2:$L$64,MATCH(TRIM('References data'!E3330),'Bảng Giá'!$K$2:$K$64,0))</f>
        <v>Vùng 1</v>
      </c>
      <c r="G3330" t="str">
        <f t="shared" si="51"/>
        <v>Hồ Chí Minh-Vùng 1</v>
      </c>
      <c r="H3330" t="str">
        <f>INDEX('Bảng Giá'!$N$2:$N$46,MATCH('References data'!G3330,'Bảng Giá'!$Q$2:$Q$46,0))</f>
        <v>Nội Vùng</v>
      </c>
    </row>
    <row r="3331" spans="1:8" x14ac:dyDescent="0.25">
      <c r="A3331" s="12" t="s">
        <v>3011</v>
      </c>
      <c r="B3331" t="s">
        <v>2648</v>
      </c>
      <c r="C3331" s="45" t="str">
        <f>INDEX('Bảng Giá'!$L$2:$L$64,MATCH(TRIM('References data'!B3331),'Bảng Giá'!$K$2:$K$64,0))</f>
        <v>Hồ Chí Minh</v>
      </c>
      <c r="D3331" s="43" t="s">
        <v>2702</v>
      </c>
      <c r="E3331" t="s">
        <v>2690</v>
      </c>
      <c r="F3331" t="str">
        <f>INDEX('Bảng Giá'!$L$2:$L$64,MATCH(TRIM('References data'!E3331),'Bảng Giá'!$K$2:$K$64,0))</f>
        <v>Vùng 1</v>
      </c>
      <c r="G3331" t="str">
        <f t="shared" si="51"/>
        <v>Hồ Chí Minh-Vùng 1</v>
      </c>
      <c r="H3331" t="str">
        <f>INDEX('Bảng Giá'!$N$2:$N$46,MATCH('References data'!G3331,'Bảng Giá'!$Q$2:$Q$46,0))</f>
        <v>Nội Vùng</v>
      </c>
    </row>
    <row r="3332" spans="1:8" x14ac:dyDescent="0.25">
      <c r="A3332" s="12" t="s">
        <v>3011</v>
      </c>
      <c r="B3332" t="s">
        <v>2648</v>
      </c>
      <c r="C3332" s="45" t="str">
        <f>INDEX('Bảng Giá'!$L$2:$L$64,MATCH(TRIM('References data'!B3332),'Bảng Giá'!$K$2:$K$64,0))</f>
        <v>Hồ Chí Minh</v>
      </c>
      <c r="D3332" s="43" t="s">
        <v>2723</v>
      </c>
      <c r="E3332" t="s">
        <v>2708</v>
      </c>
      <c r="F3332" t="str">
        <f>INDEX('Bảng Giá'!$L$2:$L$64,MATCH(TRIM('References data'!E3332),'Bảng Giá'!$K$2:$K$64,0))</f>
        <v>Vùng 1</v>
      </c>
      <c r="G3332" t="str">
        <f t="shared" ref="G3332:G3395" si="52">C3332&amp;"-"&amp;F3332</f>
        <v>Hồ Chí Minh-Vùng 1</v>
      </c>
      <c r="H3332" t="str">
        <f>INDEX('Bảng Giá'!$N$2:$N$46,MATCH('References data'!G3332,'Bảng Giá'!$Q$2:$Q$46,0))</f>
        <v>Nội Vùng</v>
      </c>
    </row>
    <row r="3333" spans="1:8" x14ac:dyDescent="0.25">
      <c r="A3333" s="12" t="s">
        <v>2993</v>
      </c>
      <c r="B3333" t="s">
        <v>2639</v>
      </c>
      <c r="C3333" s="45" t="str">
        <f>INDEX('Bảng Giá'!$L$2:$L$64,MATCH(TRIM('References data'!B3333),'Bảng Giá'!$K$2:$K$64,0))</f>
        <v>Hà Nội</v>
      </c>
      <c r="D3333" s="43" t="s">
        <v>3008</v>
      </c>
      <c r="E3333" t="s">
        <v>2639</v>
      </c>
      <c r="F3333" t="str">
        <f>INDEX('Bảng Giá'!$L$2:$L$64,MATCH(TRIM('References data'!E3333),'Bảng Giá'!$K$2:$K$64,0))</f>
        <v>Hà Nội</v>
      </c>
      <c r="G3333" t="str">
        <f t="shared" si="52"/>
        <v>Hà Nội-Hà Nội</v>
      </c>
      <c r="H3333" t="str">
        <f>INDEX('Bảng Giá'!$N$2:$N$46,MATCH('References data'!G3333,'Bảng Giá'!$Q$2:$Q$46,0))</f>
        <v>Nội Tỉnh</v>
      </c>
    </row>
    <row r="3334" spans="1:8" x14ac:dyDescent="0.25">
      <c r="A3334" s="12" t="s">
        <v>2778</v>
      </c>
      <c r="B3334" t="s">
        <v>2648</v>
      </c>
      <c r="C3334" s="45" t="str">
        <f>INDEX('Bảng Giá'!$L$2:$L$64,MATCH(TRIM('References data'!B3334),'Bảng Giá'!$K$2:$K$64,0))</f>
        <v>Hồ Chí Minh</v>
      </c>
      <c r="D3334" s="43" t="s">
        <v>3011</v>
      </c>
      <c r="E3334" t="s">
        <v>2648</v>
      </c>
      <c r="F3334" t="str">
        <f>INDEX('Bảng Giá'!$L$2:$L$64,MATCH(TRIM('References data'!E3334),'Bảng Giá'!$K$2:$K$64,0))</f>
        <v>Hồ Chí Minh</v>
      </c>
      <c r="G3334" t="str">
        <f t="shared" si="52"/>
        <v>Hồ Chí Minh-Hồ Chí Minh</v>
      </c>
      <c r="H3334" t="str">
        <f>INDEX('Bảng Giá'!$N$2:$N$46,MATCH('References data'!G3334,'Bảng Giá'!$Q$2:$Q$46,0))</f>
        <v>Nội Tỉnh</v>
      </c>
    </row>
    <row r="3335" spans="1:8" x14ac:dyDescent="0.25">
      <c r="A3335" s="12" t="s">
        <v>2778</v>
      </c>
      <c r="B3335" t="s">
        <v>2648</v>
      </c>
      <c r="C3335" s="45" t="str">
        <f>INDEX('Bảng Giá'!$L$2:$L$64,MATCH(TRIM('References data'!B3335),'Bảng Giá'!$K$2:$K$64,0))</f>
        <v>Hồ Chí Minh</v>
      </c>
      <c r="D3335" s="43" t="s">
        <v>3011</v>
      </c>
      <c r="E3335" t="s">
        <v>2648</v>
      </c>
      <c r="F3335" t="str">
        <f>INDEX('Bảng Giá'!$L$2:$L$64,MATCH(TRIM('References data'!E3335),'Bảng Giá'!$K$2:$K$64,0))</f>
        <v>Hồ Chí Minh</v>
      </c>
      <c r="G3335" t="str">
        <f t="shared" si="52"/>
        <v>Hồ Chí Minh-Hồ Chí Minh</v>
      </c>
      <c r="H3335" t="str">
        <f>INDEX('Bảng Giá'!$N$2:$N$46,MATCH('References data'!G3335,'Bảng Giá'!$Q$2:$Q$46,0))</f>
        <v>Nội Tỉnh</v>
      </c>
    </row>
    <row r="3336" spans="1:8" x14ac:dyDescent="0.25">
      <c r="A3336" s="12" t="s">
        <v>2781</v>
      </c>
      <c r="B3336" t="s">
        <v>2648</v>
      </c>
      <c r="C3336" s="45" t="str">
        <f>INDEX('Bảng Giá'!$L$2:$L$64,MATCH(TRIM('References data'!B3336),'Bảng Giá'!$K$2:$K$64,0))</f>
        <v>Hồ Chí Minh</v>
      </c>
      <c r="D3336" s="43" t="s">
        <v>3011</v>
      </c>
      <c r="E3336" t="s">
        <v>2648</v>
      </c>
      <c r="F3336" t="str">
        <f>INDEX('Bảng Giá'!$L$2:$L$64,MATCH(TRIM('References data'!E3336),'Bảng Giá'!$K$2:$K$64,0))</f>
        <v>Hồ Chí Minh</v>
      </c>
      <c r="G3336" t="str">
        <f t="shared" si="52"/>
        <v>Hồ Chí Minh-Hồ Chí Minh</v>
      </c>
      <c r="H3336" t="str">
        <f>INDEX('Bảng Giá'!$N$2:$N$46,MATCH('References data'!G3336,'Bảng Giá'!$Q$2:$Q$46,0))</f>
        <v>Nội Tỉnh</v>
      </c>
    </row>
    <row r="3337" spans="1:8" x14ac:dyDescent="0.25">
      <c r="A3337" s="12" t="s">
        <v>2653</v>
      </c>
      <c r="B3337" t="s">
        <v>2648</v>
      </c>
      <c r="C3337" s="45" t="str">
        <f>INDEX('Bảng Giá'!$L$2:$L$64,MATCH(TRIM('References data'!B3337),'Bảng Giá'!$K$2:$K$64,0))</f>
        <v>Hồ Chí Minh</v>
      </c>
      <c r="D3337" s="43" t="s">
        <v>3011</v>
      </c>
      <c r="E3337" t="s">
        <v>2648</v>
      </c>
      <c r="F3337" t="str">
        <f>INDEX('Bảng Giá'!$L$2:$L$64,MATCH(TRIM('References data'!E3337),'Bảng Giá'!$K$2:$K$64,0))</f>
        <v>Hồ Chí Minh</v>
      </c>
      <c r="G3337" t="str">
        <f t="shared" si="52"/>
        <v>Hồ Chí Minh-Hồ Chí Minh</v>
      </c>
      <c r="H3337" t="str">
        <f>INDEX('Bảng Giá'!$N$2:$N$46,MATCH('References data'!G3337,'Bảng Giá'!$Q$2:$Q$46,0))</f>
        <v>Nội Tỉnh</v>
      </c>
    </row>
    <row r="3338" spans="1:8" x14ac:dyDescent="0.25">
      <c r="A3338" s="12" t="s">
        <v>3014</v>
      </c>
      <c r="B3338" t="s">
        <v>2648</v>
      </c>
      <c r="C3338" s="45" t="str">
        <f>INDEX('Bảng Giá'!$L$2:$L$64,MATCH(TRIM('References data'!B3338),'Bảng Giá'!$K$2:$K$64,0))</f>
        <v>Hồ Chí Minh</v>
      </c>
      <c r="D3338" s="43" t="s">
        <v>3011</v>
      </c>
      <c r="E3338" t="s">
        <v>2648</v>
      </c>
      <c r="F3338" t="str">
        <f>INDEX('Bảng Giá'!$L$2:$L$64,MATCH(TRIM('References data'!E3338),'Bảng Giá'!$K$2:$K$64,0))</f>
        <v>Hồ Chí Minh</v>
      </c>
      <c r="G3338" t="str">
        <f t="shared" si="52"/>
        <v>Hồ Chí Minh-Hồ Chí Minh</v>
      </c>
      <c r="H3338" t="str">
        <f>INDEX('Bảng Giá'!$N$2:$N$46,MATCH('References data'!G3338,'Bảng Giá'!$Q$2:$Q$46,0))</f>
        <v>Nội Tỉnh</v>
      </c>
    </row>
    <row r="3339" spans="1:8" x14ac:dyDescent="0.25">
      <c r="A3339" s="12" t="s">
        <v>2722</v>
      </c>
      <c r="B3339" t="s">
        <v>2648</v>
      </c>
      <c r="C3339" s="45" t="str">
        <f>INDEX('Bảng Giá'!$L$2:$L$64,MATCH(TRIM('References data'!B3339),'Bảng Giá'!$K$2:$K$64,0))</f>
        <v>Hồ Chí Minh</v>
      </c>
      <c r="D3339" s="43" t="s">
        <v>3011</v>
      </c>
      <c r="E3339" t="s">
        <v>2648</v>
      </c>
      <c r="F3339" t="str">
        <f>INDEX('Bảng Giá'!$L$2:$L$64,MATCH(TRIM('References data'!E3339),'Bảng Giá'!$K$2:$K$64,0))</f>
        <v>Hồ Chí Minh</v>
      </c>
      <c r="G3339" t="str">
        <f t="shared" si="52"/>
        <v>Hồ Chí Minh-Hồ Chí Minh</v>
      </c>
      <c r="H3339" t="str">
        <f>INDEX('Bảng Giá'!$N$2:$N$46,MATCH('References data'!G3339,'Bảng Giá'!$Q$2:$Q$46,0))</f>
        <v>Nội Tỉnh</v>
      </c>
    </row>
    <row r="3340" spans="1:8" x14ac:dyDescent="0.25">
      <c r="A3340" s="12" t="s">
        <v>2776</v>
      </c>
      <c r="B3340" t="s">
        <v>2648</v>
      </c>
      <c r="C3340" s="45" t="str">
        <f>INDEX('Bảng Giá'!$L$2:$L$64,MATCH(TRIM('References data'!B3340),'Bảng Giá'!$K$2:$K$64,0))</f>
        <v>Hồ Chí Minh</v>
      </c>
      <c r="D3340" s="43" t="s">
        <v>3011</v>
      </c>
      <c r="E3340" t="s">
        <v>2648</v>
      </c>
      <c r="F3340" t="str">
        <f>INDEX('Bảng Giá'!$L$2:$L$64,MATCH(TRIM('References data'!E3340),'Bảng Giá'!$K$2:$K$64,0))</f>
        <v>Hồ Chí Minh</v>
      </c>
      <c r="G3340" t="str">
        <f t="shared" si="52"/>
        <v>Hồ Chí Minh-Hồ Chí Minh</v>
      </c>
      <c r="H3340" t="str">
        <f>INDEX('Bảng Giá'!$N$2:$N$46,MATCH('References data'!G3340,'Bảng Giá'!$Q$2:$Q$46,0))</f>
        <v>Nội Tỉnh</v>
      </c>
    </row>
    <row r="3341" spans="1:8" x14ac:dyDescent="0.25">
      <c r="A3341" s="12" t="s">
        <v>3019</v>
      </c>
      <c r="B3341" t="s">
        <v>2648</v>
      </c>
      <c r="C3341" s="45" t="str">
        <f>INDEX('Bảng Giá'!$L$2:$L$64,MATCH(TRIM('References data'!B3341),'Bảng Giá'!$K$2:$K$64,0))</f>
        <v>Hồ Chí Minh</v>
      </c>
      <c r="D3341" s="43" t="s">
        <v>3011</v>
      </c>
      <c r="E3341" t="s">
        <v>2648</v>
      </c>
      <c r="F3341" t="str">
        <f>INDEX('Bảng Giá'!$L$2:$L$64,MATCH(TRIM('References data'!E3341),'Bảng Giá'!$K$2:$K$64,0))</f>
        <v>Hồ Chí Minh</v>
      </c>
      <c r="G3341" t="str">
        <f t="shared" si="52"/>
        <v>Hồ Chí Minh-Hồ Chí Minh</v>
      </c>
      <c r="H3341" t="str">
        <f>INDEX('Bảng Giá'!$N$2:$N$46,MATCH('References data'!G3341,'Bảng Giá'!$Q$2:$Q$46,0))</f>
        <v>Nội Tỉnh</v>
      </c>
    </row>
    <row r="3342" spans="1:8" x14ac:dyDescent="0.25">
      <c r="A3342" s="12" t="s">
        <v>2733</v>
      </c>
      <c r="B3342" t="s">
        <v>2648</v>
      </c>
      <c r="C3342" s="45" t="str">
        <f>INDEX('Bảng Giá'!$L$2:$L$64,MATCH(TRIM('References data'!B3342),'Bảng Giá'!$K$2:$K$64,0))</f>
        <v>Hồ Chí Minh</v>
      </c>
      <c r="D3342" s="43" t="s">
        <v>3011</v>
      </c>
      <c r="E3342" t="s">
        <v>2648</v>
      </c>
      <c r="F3342" t="str">
        <f>INDEX('Bảng Giá'!$L$2:$L$64,MATCH(TRIM('References data'!E3342),'Bảng Giá'!$K$2:$K$64,0))</f>
        <v>Hồ Chí Minh</v>
      </c>
      <c r="G3342" t="str">
        <f t="shared" si="52"/>
        <v>Hồ Chí Minh-Hồ Chí Minh</v>
      </c>
      <c r="H3342" t="str">
        <f>INDEX('Bảng Giá'!$N$2:$N$46,MATCH('References data'!G3342,'Bảng Giá'!$Q$2:$Q$46,0))</f>
        <v>Nội Tỉnh</v>
      </c>
    </row>
    <row r="3343" spans="1:8" x14ac:dyDescent="0.25">
      <c r="A3343" s="12" t="s">
        <v>2722</v>
      </c>
      <c r="B3343" t="s">
        <v>2648</v>
      </c>
      <c r="C3343" s="45" t="str">
        <f>INDEX('Bảng Giá'!$L$2:$L$64,MATCH(TRIM('References data'!B3343),'Bảng Giá'!$K$2:$K$64,0))</f>
        <v>Hồ Chí Minh</v>
      </c>
      <c r="D3343" s="43" t="s">
        <v>3011</v>
      </c>
      <c r="E3343" t="s">
        <v>2648</v>
      </c>
      <c r="F3343" t="str">
        <f>INDEX('Bảng Giá'!$L$2:$L$64,MATCH(TRIM('References data'!E3343),'Bảng Giá'!$K$2:$K$64,0))</f>
        <v>Hồ Chí Minh</v>
      </c>
      <c r="G3343" t="str">
        <f t="shared" si="52"/>
        <v>Hồ Chí Minh-Hồ Chí Minh</v>
      </c>
      <c r="H3343" t="str">
        <f>INDEX('Bảng Giá'!$N$2:$N$46,MATCH('References data'!G3343,'Bảng Giá'!$Q$2:$Q$46,0))</f>
        <v>Nội Tỉnh</v>
      </c>
    </row>
    <row r="3344" spans="1:8" x14ac:dyDescent="0.25">
      <c r="A3344" s="12" t="s">
        <v>2994</v>
      </c>
      <c r="B3344" t="s">
        <v>2639</v>
      </c>
      <c r="C3344" s="45" t="str">
        <f>INDEX('Bảng Giá'!$L$2:$L$64,MATCH(TRIM('References data'!B3344),'Bảng Giá'!$K$2:$K$64,0))</f>
        <v>Hà Nội</v>
      </c>
      <c r="D3344" s="43" t="s">
        <v>3008</v>
      </c>
      <c r="E3344" t="s">
        <v>2639</v>
      </c>
      <c r="F3344" t="str">
        <f>INDEX('Bảng Giá'!$L$2:$L$64,MATCH(TRIM('References data'!E3344),'Bảng Giá'!$K$2:$K$64,0))</f>
        <v>Hà Nội</v>
      </c>
      <c r="G3344" t="str">
        <f t="shared" si="52"/>
        <v>Hà Nội-Hà Nội</v>
      </c>
      <c r="H3344" t="str">
        <f>INDEX('Bảng Giá'!$N$2:$N$46,MATCH('References data'!G3344,'Bảng Giá'!$Q$2:$Q$46,0))</f>
        <v>Nội Tỉnh</v>
      </c>
    </row>
    <row r="3345" spans="1:8" x14ac:dyDescent="0.25">
      <c r="A3345" s="12" t="s">
        <v>2638</v>
      </c>
      <c r="B3345" t="s">
        <v>2639</v>
      </c>
      <c r="C3345" s="45" t="str">
        <f>INDEX('Bảng Giá'!$L$2:$L$64,MATCH(TRIM('References data'!B3345),'Bảng Giá'!$K$2:$K$64,0))</f>
        <v>Hà Nội</v>
      </c>
      <c r="D3345" s="43" t="s">
        <v>3008</v>
      </c>
      <c r="E3345" t="s">
        <v>2639</v>
      </c>
      <c r="F3345" t="str">
        <f>INDEX('Bảng Giá'!$L$2:$L$64,MATCH(TRIM('References data'!E3345),'Bảng Giá'!$K$2:$K$64,0))</f>
        <v>Hà Nội</v>
      </c>
      <c r="G3345" t="str">
        <f t="shared" si="52"/>
        <v>Hà Nội-Hà Nội</v>
      </c>
      <c r="H3345" t="str">
        <f>INDEX('Bảng Giá'!$N$2:$N$46,MATCH('References data'!G3345,'Bảng Giá'!$Q$2:$Q$46,0))</f>
        <v>Nội Tỉnh</v>
      </c>
    </row>
    <row r="3346" spans="1:8" x14ac:dyDescent="0.25">
      <c r="A3346" s="12" t="s">
        <v>2654</v>
      </c>
      <c r="B3346" t="s">
        <v>2639</v>
      </c>
      <c r="C3346" s="45" t="str">
        <f>INDEX('Bảng Giá'!$L$2:$L$64,MATCH(TRIM('References data'!B3346),'Bảng Giá'!$K$2:$K$64,0))</f>
        <v>Hà Nội</v>
      </c>
      <c r="D3346" s="43" t="s">
        <v>3008</v>
      </c>
      <c r="E3346" t="s">
        <v>2639</v>
      </c>
      <c r="F3346" t="str">
        <f>INDEX('Bảng Giá'!$L$2:$L$64,MATCH(TRIM('References data'!E3346),'Bảng Giá'!$K$2:$K$64,0))</f>
        <v>Hà Nội</v>
      </c>
      <c r="G3346" t="str">
        <f t="shared" si="52"/>
        <v>Hà Nội-Hà Nội</v>
      </c>
      <c r="H3346" t="str">
        <f>INDEX('Bảng Giá'!$N$2:$N$46,MATCH('References data'!G3346,'Bảng Giá'!$Q$2:$Q$46,0))</f>
        <v>Nội Tỉnh</v>
      </c>
    </row>
    <row r="3347" spans="1:8" x14ac:dyDescent="0.25">
      <c r="A3347" s="12" t="s">
        <v>2638</v>
      </c>
      <c r="B3347" t="s">
        <v>2639</v>
      </c>
      <c r="C3347" s="45" t="str">
        <f>INDEX('Bảng Giá'!$L$2:$L$64,MATCH(TRIM('References data'!B3347),'Bảng Giá'!$K$2:$K$64,0))</f>
        <v>Hà Nội</v>
      </c>
      <c r="D3347" s="43" t="s">
        <v>3008</v>
      </c>
      <c r="E3347" t="s">
        <v>2639</v>
      </c>
      <c r="F3347" t="str">
        <f>INDEX('Bảng Giá'!$L$2:$L$64,MATCH(TRIM('References data'!E3347),'Bảng Giá'!$K$2:$K$64,0))</f>
        <v>Hà Nội</v>
      </c>
      <c r="G3347" t="str">
        <f t="shared" si="52"/>
        <v>Hà Nội-Hà Nội</v>
      </c>
      <c r="H3347" t="str">
        <f>INDEX('Bảng Giá'!$N$2:$N$46,MATCH('References data'!G3347,'Bảng Giá'!$Q$2:$Q$46,0))</f>
        <v>Nội Tỉnh</v>
      </c>
    </row>
    <row r="3348" spans="1:8" x14ac:dyDescent="0.25">
      <c r="A3348" s="12" t="s">
        <v>2645</v>
      </c>
      <c r="B3348" t="s">
        <v>2639</v>
      </c>
      <c r="C3348" s="45" t="str">
        <f>INDEX('Bảng Giá'!$L$2:$L$64,MATCH(TRIM('References data'!B3348),'Bảng Giá'!$K$2:$K$64,0))</f>
        <v>Hà Nội</v>
      </c>
      <c r="D3348" s="43" t="s">
        <v>3008</v>
      </c>
      <c r="E3348" t="s">
        <v>2639</v>
      </c>
      <c r="F3348" t="str">
        <f>INDEX('Bảng Giá'!$L$2:$L$64,MATCH(TRIM('References data'!E3348),'Bảng Giá'!$K$2:$K$64,0))</f>
        <v>Hà Nội</v>
      </c>
      <c r="G3348" t="str">
        <f t="shared" si="52"/>
        <v>Hà Nội-Hà Nội</v>
      </c>
      <c r="H3348" t="str">
        <f>INDEX('Bảng Giá'!$N$2:$N$46,MATCH('References data'!G3348,'Bảng Giá'!$Q$2:$Q$46,0))</f>
        <v>Nội Tỉnh</v>
      </c>
    </row>
    <row r="3349" spans="1:8" x14ac:dyDescent="0.25">
      <c r="A3349" s="12" t="s">
        <v>2649</v>
      </c>
      <c r="B3349" t="s">
        <v>2639</v>
      </c>
      <c r="C3349" s="45" t="str">
        <f>INDEX('Bảng Giá'!$L$2:$L$64,MATCH(TRIM('References data'!B3349),'Bảng Giá'!$K$2:$K$64,0))</f>
        <v>Hà Nội</v>
      </c>
      <c r="D3349" s="43" t="s">
        <v>3008</v>
      </c>
      <c r="E3349" t="s">
        <v>2639</v>
      </c>
      <c r="F3349" t="str">
        <f>INDEX('Bảng Giá'!$L$2:$L$64,MATCH(TRIM('References data'!E3349),'Bảng Giá'!$K$2:$K$64,0))</f>
        <v>Hà Nội</v>
      </c>
      <c r="G3349" t="str">
        <f t="shared" si="52"/>
        <v>Hà Nội-Hà Nội</v>
      </c>
      <c r="H3349" t="str">
        <f>INDEX('Bảng Giá'!$N$2:$N$46,MATCH('References data'!G3349,'Bảng Giá'!$Q$2:$Q$46,0))</f>
        <v>Nội Tỉnh</v>
      </c>
    </row>
    <row r="3350" spans="1:8" x14ac:dyDescent="0.25">
      <c r="A3350" s="12" t="s">
        <v>2654</v>
      </c>
      <c r="B3350" t="s">
        <v>2639</v>
      </c>
      <c r="C3350" s="45" t="str">
        <f>INDEX('Bảng Giá'!$L$2:$L$64,MATCH(TRIM('References data'!B3350),'Bảng Giá'!$K$2:$K$64,0))</f>
        <v>Hà Nội</v>
      </c>
      <c r="D3350" s="43" t="s">
        <v>3008</v>
      </c>
      <c r="E3350" t="s">
        <v>2639</v>
      </c>
      <c r="F3350" t="str">
        <f>INDEX('Bảng Giá'!$L$2:$L$64,MATCH(TRIM('References data'!E3350),'Bảng Giá'!$K$2:$K$64,0))</f>
        <v>Hà Nội</v>
      </c>
      <c r="G3350" t="str">
        <f t="shared" si="52"/>
        <v>Hà Nội-Hà Nội</v>
      </c>
      <c r="H3350" t="str">
        <f>INDEX('Bảng Giá'!$N$2:$N$46,MATCH('References data'!G3350,'Bảng Giá'!$Q$2:$Q$46,0))</f>
        <v>Nội Tỉnh</v>
      </c>
    </row>
    <row r="3351" spans="1:8" x14ac:dyDescent="0.25">
      <c r="A3351" s="12" t="s">
        <v>3000</v>
      </c>
      <c r="B3351" t="s">
        <v>2639</v>
      </c>
      <c r="C3351" s="45" t="str">
        <f>INDEX('Bảng Giá'!$L$2:$L$64,MATCH(TRIM('References data'!B3351),'Bảng Giá'!$K$2:$K$64,0))</f>
        <v>Hà Nội</v>
      </c>
      <c r="D3351" s="43" t="s">
        <v>3008</v>
      </c>
      <c r="E3351" t="s">
        <v>2639</v>
      </c>
      <c r="F3351" t="str">
        <f>INDEX('Bảng Giá'!$L$2:$L$64,MATCH(TRIM('References data'!E3351),'Bảng Giá'!$K$2:$K$64,0))</f>
        <v>Hà Nội</v>
      </c>
      <c r="G3351" t="str">
        <f t="shared" si="52"/>
        <v>Hà Nội-Hà Nội</v>
      </c>
      <c r="H3351" t="str">
        <f>INDEX('Bảng Giá'!$N$2:$N$46,MATCH('References data'!G3351,'Bảng Giá'!$Q$2:$Q$46,0))</f>
        <v>Nội Tỉnh</v>
      </c>
    </row>
    <row r="3352" spans="1:8" x14ac:dyDescent="0.25">
      <c r="A3352" s="12" t="s">
        <v>2638</v>
      </c>
      <c r="B3352" t="s">
        <v>2639</v>
      </c>
      <c r="C3352" s="45" t="str">
        <f>INDEX('Bảng Giá'!$L$2:$L$64,MATCH(TRIM('References data'!B3352),'Bảng Giá'!$K$2:$K$64,0))</f>
        <v>Hà Nội</v>
      </c>
      <c r="D3352" s="43" t="s">
        <v>3008</v>
      </c>
      <c r="E3352" t="s">
        <v>2639</v>
      </c>
      <c r="F3352" t="str">
        <f>INDEX('Bảng Giá'!$L$2:$L$64,MATCH(TRIM('References data'!E3352),'Bảng Giá'!$K$2:$K$64,0))</f>
        <v>Hà Nội</v>
      </c>
      <c r="G3352" t="str">
        <f t="shared" si="52"/>
        <v>Hà Nội-Hà Nội</v>
      </c>
      <c r="H3352" t="str">
        <f>INDEX('Bảng Giá'!$N$2:$N$46,MATCH('References data'!G3352,'Bảng Giá'!$Q$2:$Q$46,0))</f>
        <v>Nội Tỉnh</v>
      </c>
    </row>
    <row r="3353" spans="1:8" x14ac:dyDescent="0.25">
      <c r="A3353" s="12" t="s">
        <v>2654</v>
      </c>
      <c r="B3353" t="s">
        <v>2639</v>
      </c>
      <c r="C3353" s="45" t="str">
        <f>INDEX('Bảng Giá'!$L$2:$L$64,MATCH(TRIM('References data'!B3353),'Bảng Giá'!$K$2:$K$64,0))</f>
        <v>Hà Nội</v>
      </c>
      <c r="D3353" s="43" t="s">
        <v>3008</v>
      </c>
      <c r="E3353" t="s">
        <v>2639</v>
      </c>
      <c r="F3353" t="str">
        <f>INDEX('Bảng Giá'!$L$2:$L$64,MATCH(TRIM('References data'!E3353),'Bảng Giá'!$K$2:$K$64,0))</f>
        <v>Hà Nội</v>
      </c>
      <c r="G3353" t="str">
        <f t="shared" si="52"/>
        <v>Hà Nội-Hà Nội</v>
      </c>
      <c r="H3353" t="str">
        <f>INDEX('Bảng Giá'!$N$2:$N$46,MATCH('References data'!G3353,'Bảng Giá'!$Q$2:$Q$46,0))</f>
        <v>Nội Tỉnh</v>
      </c>
    </row>
    <row r="3354" spans="1:8" x14ac:dyDescent="0.25">
      <c r="A3354" s="12" t="s">
        <v>3007</v>
      </c>
      <c r="B3354" t="s">
        <v>2639</v>
      </c>
      <c r="C3354" s="45" t="str">
        <f>INDEX('Bảng Giá'!$L$2:$L$64,MATCH(TRIM('References data'!B3354),'Bảng Giá'!$K$2:$K$64,0))</f>
        <v>Hà Nội</v>
      </c>
      <c r="D3354" s="43" t="s">
        <v>3008</v>
      </c>
      <c r="E3354" t="s">
        <v>2639</v>
      </c>
      <c r="F3354" t="str">
        <f>INDEX('Bảng Giá'!$L$2:$L$64,MATCH(TRIM('References data'!E3354),'Bảng Giá'!$K$2:$K$64,0))</f>
        <v>Hà Nội</v>
      </c>
      <c r="G3354" t="str">
        <f t="shared" si="52"/>
        <v>Hà Nội-Hà Nội</v>
      </c>
      <c r="H3354" t="str">
        <f>INDEX('Bảng Giá'!$N$2:$N$46,MATCH('References data'!G3354,'Bảng Giá'!$Q$2:$Q$46,0))</f>
        <v>Nội Tỉnh</v>
      </c>
    </row>
    <row r="3355" spans="1:8" x14ac:dyDescent="0.25">
      <c r="A3355" s="12" t="s">
        <v>2700</v>
      </c>
      <c r="B3355" t="s">
        <v>2639</v>
      </c>
      <c r="C3355" s="45" t="str">
        <f>INDEX('Bảng Giá'!$L$2:$L$64,MATCH(TRIM('References data'!B3355),'Bảng Giá'!$K$2:$K$64,0))</f>
        <v>Hà Nội</v>
      </c>
      <c r="D3355" s="43" t="s">
        <v>3008</v>
      </c>
      <c r="E3355" t="s">
        <v>2639</v>
      </c>
      <c r="F3355" t="str">
        <f>INDEX('Bảng Giá'!$L$2:$L$64,MATCH(TRIM('References data'!E3355),'Bảng Giá'!$K$2:$K$64,0))</f>
        <v>Hà Nội</v>
      </c>
      <c r="G3355" t="str">
        <f t="shared" si="52"/>
        <v>Hà Nội-Hà Nội</v>
      </c>
      <c r="H3355" t="str">
        <f>INDEX('Bảng Giá'!$N$2:$N$46,MATCH('References data'!G3355,'Bảng Giá'!$Q$2:$Q$46,0))</f>
        <v>Nội Tỉnh</v>
      </c>
    </row>
    <row r="3356" spans="1:8" x14ac:dyDescent="0.25">
      <c r="A3356" s="12" t="s">
        <v>2653</v>
      </c>
      <c r="B3356" t="s">
        <v>2648</v>
      </c>
      <c r="C3356" s="45" t="str">
        <f>INDEX('Bảng Giá'!$L$2:$L$64,MATCH(TRIM('References data'!B3356),'Bảng Giá'!$K$2:$K$64,0))</f>
        <v>Hồ Chí Minh</v>
      </c>
      <c r="D3356" s="43" t="s">
        <v>3011</v>
      </c>
      <c r="E3356" t="s">
        <v>2648</v>
      </c>
      <c r="F3356" t="str">
        <f>INDEX('Bảng Giá'!$L$2:$L$64,MATCH(TRIM('References data'!E3356),'Bảng Giá'!$K$2:$K$64,0))</f>
        <v>Hồ Chí Minh</v>
      </c>
      <c r="G3356" t="str">
        <f t="shared" si="52"/>
        <v>Hồ Chí Minh-Hồ Chí Minh</v>
      </c>
      <c r="H3356" t="str">
        <f>INDEX('Bảng Giá'!$N$2:$N$46,MATCH('References data'!G3356,'Bảng Giá'!$Q$2:$Q$46,0))</f>
        <v>Nội Tỉnh</v>
      </c>
    </row>
    <row r="3357" spans="1:8" x14ac:dyDescent="0.25">
      <c r="A3357" s="12" t="s">
        <v>2739</v>
      </c>
      <c r="B3357" t="s">
        <v>2648</v>
      </c>
      <c r="C3357" s="45" t="str">
        <f>INDEX('Bảng Giá'!$L$2:$L$64,MATCH(TRIM('References data'!B3357),'Bảng Giá'!$K$2:$K$64,0))</f>
        <v>Hồ Chí Minh</v>
      </c>
      <c r="D3357" s="43" t="s">
        <v>3011</v>
      </c>
      <c r="E3357" t="s">
        <v>2648</v>
      </c>
      <c r="F3357" t="str">
        <f>INDEX('Bảng Giá'!$L$2:$L$64,MATCH(TRIM('References data'!E3357),'Bảng Giá'!$K$2:$K$64,0))</f>
        <v>Hồ Chí Minh</v>
      </c>
      <c r="G3357" t="str">
        <f t="shared" si="52"/>
        <v>Hồ Chí Minh-Hồ Chí Minh</v>
      </c>
      <c r="H3357" t="str">
        <f>INDEX('Bảng Giá'!$N$2:$N$46,MATCH('References data'!G3357,'Bảng Giá'!$Q$2:$Q$46,0))</f>
        <v>Nội Tỉnh</v>
      </c>
    </row>
    <row r="3358" spans="1:8" x14ac:dyDescent="0.25">
      <c r="A3358" s="12" t="s">
        <v>3011</v>
      </c>
      <c r="B3358" t="s">
        <v>2648</v>
      </c>
      <c r="C3358" s="45" t="str">
        <f>INDEX('Bảng Giá'!$L$2:$L$64,MATCH(TRIM('References data'!B3358),'Bảng Giá'!$K$2:$K$64,0))</f>
        <v>Hồ Chí Minh</v>
      </c>
      <c r="D3358" s="43" t="s">
        <v>2679</v>
      </c>
      <c r="E3358" t="s">
        <v>2680</v>
      </c>
      <c r="F3358" t="str">
        <f>INDEX('Bảng Giá'!$L$2:$L$64,MATCH(TRIM('References data'!E3358),'Bảng Giá'!$K$2:$K$64,0))</f>
        <v>Vùng 1</v>
      </c>
      <c r="G3358" t="str">
        <f t="shared" si="52"/>
        <v>Hồ Chí Minh-Vùng 1</v>
      </c>
      <c r="H3358" t="str">
        <f>INDEX('Bảng Giá'!$N$2:$N$46,MATCH('References data'!G3358,'Bảng Giá'!$Q$2:$Q$46,0))</f>
        <v>Nội Vùng</v>
      </c>
    </row>
    <row r="3359" spans="1:8" x14ac:dyDescent="0.25">
      <c r="A3359" s="12" t="s">
        <v>3011</v>
      </c>
      <c r="B3359" t="s">
        <v>2648</v>
      </c>
      <c r="C3359" s="45" t="str">
        <f>INDEX('Bảng Giá'!$L$2:$L$64,MATCH(TRIM('References data'!B3359),'Bảng Giá'!$K$2:$K$64,0))</f>
        <v>Hồ Chí Minh</v>
      </c>
      <c r="D3359" s="43" t="s">
        <v>2759</v>
      </c>
      <c r="E3359" t="s">
        <v>2675</v>
      </c>
      <c r="F3359" t="str">
        <f>INDEX('Bảng Giá'!$L$2:$L$64,MATCH(TRIM('References data'!E3359),'Bảng Giá'!$K$2:$K$64,0))</f>
        <v>Vùng 1</v>
      </c>
      <c r="G3359" t="str">
        <f t="shared" si="52"/>
        <v>Hồ Chí Minh-Vùng 1</v>
      </c>
      <c r="H3359" t="str">
        <f>INDEX('Bảng Giá'!$N$2:$N$46,MATCH('References data'!G3359,'Bảng Giá'!$Q$2:$Q$46,0))</f>
        <v>Nội Vùng</v>
      </c>
    </row>
    <row r="3360" spans="1:8" x14ac:dyDescent="0.25">
      <c r="A3360" s="12" t="s">
        <v>3011</v>
      </c>
      <c r="B3360" t="s">
        <v>2648</v>
      </c>
      <c r="C3360" s="45" t="str">
        <f>INDEX('Bảng Giá'!$L$2:$L$64,MATCH(TRIM('References data'!B3360),'Bảng Giá'!$K$2:$K$64,0))</f>
        <v>Hồ Chí Minh</v>
      </c>
      <c r="D3360" s="43" t="s">
        <v>2718</v>
      </c>
      <c r="E3360" t="s">
        <v>2684</v>
      </c>
      <c r="F3360" t="str">
        <f>INDEX('Bảng Giá'!$L$2:$L$64,MATCH(TRIM('References data'!E3360),'Bảng Giá'!$K$2:$K$64,0))</f>
        <v>Vùng 1</v>
      </c>
      <c r="G3360" t="str">
        <f t="shared" si="52"/>
        <v>Hồ Chí Minh-Vùng 1</v>
      </c>
      <c r="H3360" t="str">
        <f>INDEX('Bảng Giá'!$N$2:$N$46,MATCH('References data'!G3360,'Bảng Giá'!$Q$2:$Q$46,0))</f>
        <v>Nội Vùng</v>
      </c>
    </row>
    <row r="3361" spans="1:8" x14ac:dyDescent="0.25">
      <c r="A3361" s="12" t="s">
        <v>3011</v>
      </c>
      <c r="B3361" t="s">
        <v>2648</v>
      </c>
      <c r="C3361" s="45" t="str">
        <f>INDEX('Bảng Giá'!$L$2:$L$64,MATCH(TRIM('References data'!B3361),'Bảng Giá'!$K$2:$K$64,0))</f>
        <v>Hồ Chí Minh</v>
      </c>
      <c r="D3361" s="43" t="s">
        <v>2968</v>
      </c>
      <c r="E3361" t="s">
        <v>2644</v>
      </c>
      <c r="F3361" t="str">
        <f>INDEX('Bảng Giá'!$L$2:$L$64,MATCH(TRIM('References data'!E3361),'Bảng Giá'!$K$2:$K$64,0))</f>
        <v>Vùng 1</v>
      </c>
      <c r="G3361" t="str">
        <f t="shared" si="52"/>
        <v>Hồ Chí Minh-Vùng 1</v>
      </c>
      <c r="H3361" t="str">
        <f>INDEX('Bảng Giá'!$N$2:$N$46,MATCH('References data'!G3361,'Bảng Giá'!$Q$2:$Q$46,0))</f>
        <v>Nội Vùng</v>
      </c>
    </row>
    <row r="3362" spans="1:8" x14ac:dyDescent="0.25">
      <c r="A3362" s="12" t="s">
        <v>3011</v>
      </c>
      <c r="B3362" t="s">
        <v>2648</v>
      </c>
      <c r="C3362" s="45" t="str">
        <f>INDEX('Bảng Giá'!$L$2:$L$64,MATCH(TRIM('References data'!B3362),'Bảng Giá'!$K$2:$K$64,0))</f>
        <v>Hồ Chí Minh</v>
      </c>
      <c r="D3362" s="43" t="s">
        <v>3047</v>
      </c>
      <c r="E3362" t="s">
        <v>2945</v>
      </c>
      <c r="F3362" t="str">
        <f>INDEX('Bảng Giá'!$L$2:$L$64,MATCH(TRIM('References data'!E3362),'Bảng Giá'!$K$2:$K$64,0))</f>
        <v>Vùng 1</v>
      </c>
      <c r="G3362" t="str">
        <f t="shared" si="52"/>
        <v>Hồ Chí Minh-Vùng 1</v>
      </c>
      <c r="H3362" t="str">
        <f>INDEX('Bảng Giá'!$N$2:$N$46,MATCH('References data'!G3362,'Bảng Giá'!$Q$2:$Q$46,0))</f>
        <v>Nội Vùng</v>
      </c>
    </row>
    <row r="3363" spans="1:8" x14ac:dyDescent="0.25">
      <c r="A3363" s="12" t="s">
        <v>3008</v>
      </c>
      <c r="B3363" t="s">
        <v>2639</v>
      </c>
      <c r="C3363" s="45" t="str">
        <f>INDEX('Bảng Giá'!$L$2:$L$64,MATCH(TRIM('References data'!B3363),'Bảng Giá'!$K$2:$K$64,0))</f>
        <v>Hà Nội</v>
      </c>
      <c r="D3363" s="43" t="s">
        <v>2657</v>
      </c>
      <c r="E3363" t="s">
        <v>2658</v>
      </c>
      <c r="F3363" t="str">
        <f>INDEX('Bảng Giá'!$L$2:$L$64,MATCH(TRIM('References data'!E3363),'Bảng Giá'!$K$2:$K$64,0))</f>
        <v>Vùng 3</v>
      </c>
      <c r="G3363" t="str">
        <f t="shared" si="52"/>
        <v>Hà Nội-Vùng 3</v>
      </c>
      <c r="H3363" t="str">
        <f>INDEX('Bảng Giá'!$N$2:$N$46,MATCH('References data'!G3363,'Bảng Giá'!$Q$2:$Q$46,0))</f>
        <v>Nội Vùng</v>
      </c>
    </row>
    <row r="3364" spans="1:8" x14ac:dyDescent="0.25">
      <c r="A3364" s="12" t="s">
        <v>3008</v>
      </c>
      <c r="B3364" t="s">
        <v>2639</v>
      </c>
      <c r="C3364" s="45" t="str">
        <f>INDEX('Bảng Giá'!$L$2:$L$64,MATCH(TRIM('References data'!B3364),'Bảng Giá'!$K$2:$K$64,0))</f>
        <v>Hà Nội</v>
      </c>
      <c r="D3364" s="43" t="s">
        <v>2849</v>
      </c>
      <c r="E3364" t="s">
        <v>2850</v>
      </c>
      <c r="F3364" t="str">
        <f>INDEX('Bảng Giá'!$L$2:$L$64,MATCH(TRIM('References data'!E3364),'Bảng Giá'!$K$2:$K$64,0))</f>
        <v>Vùng 3</v>
      </c>
      <c r="G3364" t="str">
        <f t="shared" si="52"/>
        <v>Hà Nội-Vùng 3</v>
      </c>
      <c r="H3364" t="str">
        <f>INDEX('Bảng Giá'!$N$2:$N$46,MATCH('References data'!G3364,'Bảng Giá'!$Q$2:$Q$46,0))</f>
        <v>Nội Vùng</v>
      </c>
    </row>
    <row r="3365" spans="1:8" x14ac:dyDescent="0.25">
      <c r="A3365" s="12" t="s">
        <v>2776</v>
      </c>
      <c r="B3365" t="s">
        <v>2648</v>
      </c>
      <c r="C3365" s="45" t="str">
        <f>INDEX('Bảng Giá'!$L$2:$L$64,MATCH(TRIM('References data'!B3365),'Bảng Giá'!$K$2:$K$64,0))</f>
        <v>Hồ Chí Minh</v>
      </c>
      <c r="D3365" s="43" t="s">
        <v>3011</v>
      </c>
      <c r="E3365" t="s">
        <v>2648</v>
      </c>
      <c r="F3365" t="str">
        <f>INDEX('Bảng Giá'!$L$2:$L$64,MATCH(TRIM('References data'!E3365),'Bảng Giá'!$K$2:$K$64,0))</f>
        <v>Hồ Chí Minh</v>
      </c>
      <c r="G3365" t="str">
        <f t="shared" si="52"/>
        <v>Hồ Chí Minh-Hồ Chí Minh</v>
      </c>
      <c r="H3365" t="str">
        <f>INDEX('Bảng Giá'!$N$2:$N$46,MATCH('References data'!G3365,'Bảng Giá'!$Q$2:$Q$46,0))</f>
        <v>Nội Tỉnh</v>
      </c>
    </row>
    <row r="3366" spans="1:8" x14ac:dyDescent="0.25">
      <c r="A3366" s="12" t="s">
        <v>3020</v>
      </c>
      <c r="B3366" t="s">
        <v>2648</v>
      </c>
      <c r="C3366" s="45" t="str">
        <f>INDEX('Bảng Giá'!$L$2:$L$64,MATCH(TRIM('References data'!B3366),'Bảng Giá'!$K$2:$K$64,0))</f>
        <v>Hồ Chí Minh</v>
      </c>
      <c r="D3366" s="43" t="s">
        <v>3011</v>
      </c>
      <c r="E3366" t="s">
        <v>2648</v>
      </c>
      <c r="F3366" t="str">
        <f>INDEX('Bảng Giá'!$L$2:$L$64,MATCH(TRIM('References data'!E3366),'Bảng Giá'!$K$2:$K$64,0))</f>
        <v>Hồ Chí Minh</v>
      </c>
      <c r="G3366" t="str">
        <f t="shared" si="52"/>
        <v>Hồ Chí Minh-Hồ Chí Minh</v>
      </c>
      <c r="H3366" t="str">
        <f>INDEX('Bảng Giá'!$N$2:$N$46,MATCH('References data'!G3366,'Bảng Giá'!$Q$2:$Q$46,0))</f>
        <v>Nội Tỉnh</v>
      </c>
    </row>
    <row r="3367" spans="1:8" x14ac:dyDescent="0.25">
      <c r="A3367" s="12" t="s">
        <v>3020</v>
      </c>
      <c r="B3367" t="s">
        <v>2648</v>
      </c>
      <c r="C3367" s="45" t="str">
        <f>INDEX('Bảng Giá'!$L$2:$L$64,MATCH(TRIM('References data'!B3367),'Bảng Giá'!$K$2:$K$64,0))</f>
        <v>Hồ Chí Minh</v>
      </c>
      <c r="D3367" s="43" t="s">
        <v>3011</v>
      </c>
      <c r="E3367" t="s">
        <v>2648</v>
      </c>
      <c r="F3367" t="str">
        <f>INDEX('Bảng Giá'!$L$2:$L$64,MATCH(TRIM('References data'!E3367),'Bảng Giá'!$K$2:$K$64,0))</f>
        <v>Hồ Chí Minh</v>
      </c>
      <c r="G3367" t="str">
        <f t="shared" si="52"/>
        <v>Hồ Chí Minh-Hồ Chí Minh</v>
      </c>
      <c r="H3367" t="str">
        <f>INDEX('Bảng Giá'!$N$2:$N$46,MATCH('References data'!G3367,'Bảng Giá'!$Q$2:$Q$46,0))</f>
        <v>Nội Tỉnh</v>
      </c>
    </row>
    <row r="3368" spans="1:8" x14ac:dyDescent="0.25">
      <c r="A3368" s="12" t="s">
        <v>3020</v>
      </c>
      <c r="B3368" t="s">
        <v>2648</v>
      </c>
      <c r="C3368" s="45" t="str">
        <f>INDEX('Bảng Giá'!$L$2:$L$64,MATCH(TRIM('References data'!B3368),'Bảng Giá'!$K$2:$K$64,0))</f>
        <v>Hồ Chí Minh</v>
      </c>
      <c r="D3368" s="43" t="s">
        <v>3011</v>
      </c>
      <c r="E3368" t="s">
        <v>2648</v>
      </c>
      <c r="F3368" t="str">
        <f>INDEX('Bảng Giá'!$L$2:$L$64,MATCH(TRIM('References data'!E3368),'Bảng Giá'!$K$2:$K$64,0))</f>
        <v>Hồ Chí Minh</v>
      </c>
      <c r="G3368" t="str">
        <f t="shared" si="52"/>
        <v>Hồ Chí Minh-Hồ Chí Minh</v>
      </c>
      <c r="H3368" t="str">
        <f>INDEX('Bảng Giá'!$N$2:$N$46,MATCH('References data'!G3368,'Bảng Giá'!$Q$2:$Q$46,0))</f>
        <v>Nội Tỉnh</v>
      </c>
    </row>
    <row r="3369" spans="1:8" x14ac:dyDescent="0.25">
      <c r="A3369" s="12" t="s">
        <v>2653</v>
      </c>
      <c r="B3369" t="s">
        <v>2648</v>
      </c>
      <c r="C3369" s="45" t="str">
        <f>INDEX('Bảng Giá'!$L$2:$L$64,MATCH(TRIM('References data'!B3369),'Bảng Giá'!$K$2:$K$64,0))</f>
        <v>Hồ Chí Minh</v>
      </c>
      <c r="D3369" s="43" t="s">
        <v>3011</v>
      </c>
      <c r="E3369" t="s">
        <v>2648</v>
      </c>
      <c r="F3369" t="str">
        <f>INDEX('Bảng Giá'!$L$2:$L$64,MATCH(TRIM('References data'!E3369),'Bảng Giá'!$K$2:$K$64,0))</f>
        <v>Hồ Chí Minh</v>
      </c>
      <c r="G3369" t="str">
        <f t="shared" si="52"/>
        <v>Hồ Chí Minh-Hồ Chí Minh</v>
      </c>
      <c r="H3369" t="str">
        <f>INDEX('Bảng Giá'!$N$2:$N$46,MATCH('References data'!G3369,'Bảng Giá'!$Q$2:$Q$46,0))</f>
        <v>Nội Tỉnh</v>
      </c>
    </row>
    <row r="3370" spans="1:8" x14ac:dyDescent="0.25">
      <c r="A3370" s="12" t="s">
        <v>3019</v>
      </c>
      <c r="B3370" t="s">
        <v>2648</v>
      </c>
      <c r="C3370" s="45" t="str">
        <f>INDEX('Bảng Giá'!$L$2:$L$64,MATCH(TRIM('References data'!B3370),'Bảng Giá'!$K$2:$K$64,0))</f>
        <v>Hồ Chí Minh</v>
      </c>
      <c r="D3370" s="43" t="s">
        <v>3011</v>
      </c>
      <c r="E3370" t="s">
        <v>2648</v>
      </c>
      <c r="F3370" t="str">
        <f>INDEX('Bảng Giá'!$L$2:$L$64,MATCH(TRIM('References data'!E3370),'Bảng Giá'!$K$2:$K$64,0))</f>
        <v>Hồ Chí Minh</v>
      </c>
      <c r="G3370" t="str">
        <f t="shared" si="52"/>
        <v>Hồ Chí Minh-Hồ Chí Minh</v>
      </c>
      <c r="H3370" t="str">
        <f>INDEX('Bảng Giá'!$N$2:$N$46,MATCH('References data'!G3370,'Bảng Giá'!$Q$2:$Q$46,0))</f>
        <v>Nội Tỉnh</v>
      </c>
    </row>
    <row r="3371" spans="1:8" x14ac:dyDescent="0.25">
      <c r="A3371" s="12" t="s">
        <v>2778</v>
      </c>
      <c r="B3371" t="s">
        <v>2648</v>
      </c>
      <c r="C3371" s="45" t="str">
        <f>INDEX('Bảng Giá'!$L$2:$L$64,MATCH(TRIM('References data'!B3371),'Bảng Giá'!$K$2:$K$64,0))</f>
        <v>Hồ Chí Minh</v>
      </c>
      <c r="D3371" s="43" t="s">
        <v>3011</v>
      </c>
      <c r="E3371" t="s">
        <v>2648</v>
      </c>
      <c r="F3371" t="str">
        <f>INDEX('Bảng Giá'!$L$2:$L$64,MATCH(TRIM('References data'!E3371),'Bảng Giá'!$K$2:$K$64,0))</f>
        <v>Hồ Chí Minh</v>
      </c>
      <c r="G3371" t="str">
        <f t="shared" si="52"/>
        <v>Hồ Chí Minh-Hồ Chí Minh</v>
      </c>
      <c r="H3371" t="str">
        <f>INDEX('Bảng Giá'!$N$2:$N$46,MATCH('References data'!G3371,'Bảng Giá'!$Q$2:$Q$46,0))</f>
        <v>Nội Tỉnh</v>
      </c>
    </row>
    <row r="3372" spans="1:8" x14ac:dyDescent="0.25">
      <c r="A3372" s="12" t="s">
        <v>2653</v>
      </c>
      <c r="B3372" t="s">
        <v>2648</v>
      </c>
      <c r="C3372" s="45" t="str">
        <f>INDEX('Bảng Giá'!$L$2:$L$64,MATCH(TRIM('References data'!B3372),'Bảng Giá'!$K$2:$K$64,0))</f>
        <v>Hồ Chí Minh</v>
      </c>
      <c r="D3372" s="43" t="s">
        <v>3011</v>
      </c>
      <c r="E3372" t="s">
        <v>2648</v>
      </c>
      <c r="F3372" t="str">
        <f>INDEX('Bảng Giá'!$L$2:$L$64,MATCH(TRIM('References data'!E3372),'Bảng Giá'!$K$2:$K$64,0))</f>
        <v>Hồ Chí Minh</v>
      </c>
      <c r="G3372" t="str">
        <f t="shared" si="52"/>
        <v>Hồ Chí Minh-Hồ Chí Minh</v>
      </c>
      <c r="H3372" t="str">
        <f>INDEX('Bảng Giá'!$N$2:$N$46,MATCH('References data'!G3372,'Bảng Giá'!$Q$2:$Q$46,0))</f>
        <v>Nội Tỉnh</v>
      </c>
    </row>
    <row r="3373" spans="1:8" x14ac:dyDescent="0.25">
      <c r="A3373" s="12" t="s">
        <v>2778</v>
      </c>
      <c r="B3373" t="s">
        <v>2648</v>
      </c>
      <c r="C3373" s="45" t="str">
        <f>INDEX('Bảng Giá'!$L$2:$L$64,MATCH(TRIM('References data'!B3373),'Bảng Giá'!$K$2:$K$64,0))</f>
        <v>Hồ Chí Minh</v>
      </c>
      <c r="D3373" s="43" t="s">
        <v>3011</v>
      </c>
      <c r="E3373" t="s">
        <v>2648</v>
      </c>
      <c r="F3373" t="str">
        <f>INDEX('Bảng Giá'!$L$2:$L$64,MATCH(TRIM('References data'!E3373),'Bảng Giá'!$K$2:$K$64,0))</f>
        <v>Hồ Chí Minh</v>
      </c>
      <c r="G3373" t="str">
        <f t="shared" si="52"/>
        <v>Hồ Chí Minh-Hồ Chí Minh</v>
      </c>
      <c r="H3373" t="str">
        <f>INDEX('Bảng Giá'!$N$2:$N$46,MATCH('References data'!G3373,'Bảng Giá'!$Q$2:$Q$46,0))</f>
        <v>Nội Tỉnh</v>
      </c>
    </row>
    <row r="3374" spans="1:8" x14ac:dyDescent="0.25">
      <c r="A3374" s="12" t="s">
        <v>2653</v>
      </c>
      <c r="B3374" t="s">
        <v>2648</v>
      </c>
      <c r="C3374" s="45" t="str">
        <f>INDEX('Bảng Giá'!$L$2:$L$64,MATCH(TRIM('References data'!B3374),'Bảng Giá'!$K$2:$K$64,0))</f>
        <v>Hồ Chí Minh</v>
      </c>
      <c r="D3374" s="43" t="s">
        <v>3011</v>
      </c>
      <c r="E3374" t="s">
        <v>2648</v>
      </c>
      <c r="F3374" t="str">
        <f>INDEX('Bảng Giá'!$L$2:$L$64,MATCH(TRIM('References data'!E3374),'Bảng Giá'!$K$2:$K$64,0))</f>
        <v>Hồ Chí Minh</v>
      </c>
      <c r="G3374" t="str">
        <f t="shared" si="52"/>
        <v>Hồ Chí Minh-Hồ Chí Minh</v>
      </c>
      <c r="H3374" t="str">
        <f>INDEX('Bảng Giá'!$N$2:$N$46,MATCH('References data'!G3374,'Bảng Giá'!$Q$2:$Q$46,0))</f>
        <v>Nội Tỉnh</v>
      </c>
    </row>
    <row r="3375" spans="1:8" x14ac:dyDescent="0.25">
      <c r="A3375" s="12" t="s">
        <v>2779</v>
      </c>
      <c r="B3375" t="s">
        <v>2648</v>
      </c>
      <c r="C3375" s="45" t="str">
        <f>INDEX('Bảng Giá'!$L$2:$L$64,MATCH(TRIM('References data'!B3375),'Bảng Giá'!$K$2:$K$64,0))</f>
        <v>Hồ Chí Minh</v>
      </c>
      <c r="D3375" s="43" t="s">
        <v>3011</v>
      </c>
      <c r="E3375" t="s">
        <v>2648</v>
      </c>
      <c r="F3375" t="str">
        <f>INDEX('Bảng Giá'!$L$2:$L$64,MATCH(TRIM('References data'!E3375),'Bảng Giá'!$K$2:$K$64,0))</f>
        <v>Hồ Chí Minh</v>
      </c>
      <c r="G3375" t="str">
        <f t="shared" si="52"/>
        <v>Hồ Chí Minh-Hồ Chí Minh</v>
      </c>
      <c r="H3375" t="str">
        <f>INDEX('Bảng Giá'!$N$2:$N$46,MATCH('References data'!G3375,'Bảng Giá'!$Q$2:$Q$46,0))</f>
        <v>Nội Tỉnh</v>
      </c>
    </row>
    <row r="3376" spans="1:8" x14ac:dyDescent="0.25">
      <c r="A3376" s="12" t="s">
        <v>2653</v>
      </c>
      <c r="B3376" t="s">
        <v>2648</v>
      </c>
      <c r="C3376" s="45" t="str">
        <f>INDEX('Bảng Giá'!$L$2:$L$64,MATCH(TRIM('References data'!B3376),'Bảng Giá'!$K$2:$K$64,0))</f>
        <v>Hồ Chí Minh</v>
      </c>
      <c r="D3376" s="43" t="s">
        <v>3011</v>
      </c>
      <c r="E3376" t="s">
        <v>2648</v>
      </c>
      <c r="F3376" t="str">
        <f>INDEX('Bảng Giá'!$L$2:$L$64,MATCH(TRIM('References data'!E3376),'Bảng Giá'!$K$2:$K$64,0))</f>
        <v>Hồ Chí Minh</v>
      </c>
      <c r="G3376" t="str">
        <f t="shared" si="52"/>
        <v>Hồ Chí Minh-Hồ Chí Minh</v>
      </c>
      <c r="H3376" t="str">
        <f>INDEX('Bảng Giá'!$N$2:$N$46,MATCH('References data'!G3376,'Bảng Giá'!$Q$2:$Q$46,0))</f>
        <v>Nội Tỉnh</v>
      </c>
    </row>
    <row r="3377" spans="1:8" x14ac:dyDescent="0.25">
      <c r="A3377" s="12" t="s">
        <v>3003</v>
      </c>
      <c r="B3377" t="s">
        <v>2639</v>
      </c>
      <c r="C3377" s="45" t="str">
        <f>INDEX('Bảng Giá'!$L$2:$L$64,MATCH(TRIM('References data'!B3377),'Bảng Giá'!$K$2:$K$64,0))</f>
        <v>Hà Nội</v>
      </c>
      <c r="D3377" s="43" t="s">
        <v>3008</v>
      </c>
      <c r="E3377" t="s">
        <v>2639</v>
      </c>
      <c r="F3377" t="str">
        <f>INDEX('Bảng Giá'!$L$2:$L$64,MATCH(TRIM('References data'!E3377),'Bảng Giá'!$K$2:$K$64,0))</f>
        <v>Hà Nội</v>
      </c>
      <c r="G3377" t="str">
        <f t="shared" si="52"/>
        <v>Hà Nội-Hà Nội</v>
      </c>
      <c r="H3377" t="str">
        <f>INDEX('Bảng Giá'!$N$2:$N$46,MATCH('References data'!G3377,'Bảng Giá'!$Q$2:$Q$46,0))</f>
        <v>Nội Tỉnh</v>
      </c>
    </row>
    <row r="3378" spans="1:8" x14ac:dyDescent="0.25">
      <c r="A3378" s="12" t="s">
        <v>3011</v>
      </c>
      <c r="B3378" t="s">
        <v>2648</v>
      </c>
      <c r="C3378" s="45" t="str">
        <f>INDEX('Bảng Giá'!$L$2:$L$64,MATCH(TRIM('References data'!B3378),'Bảng Giá'!$K$2:$K$64,0))</f>
        <v>Hồ Chí Minh</v>
      </c>
      <c r="D3378" s="43" t="s">
        <v>2679</v>
      </c>
      <c r="E3378" t="s">
        <v>2680</v>
      </c>
      <c r="F3378" t="str">
        <f>INDEX('Bảng Giá'!$L$2:$L$64,MATCH(TRIM('References data'!E3378),'Bảng Giá'!$K$2:$K$64,0))</f>
        <v>Vùng 1</v>
      </c>
      <c r="G3378" t="str">
        <f t="shared" si="52"/>
        <v>Hồ Chí Minh-Vùng 1</v>
      </c>
      <c r="H3378" t="str">
        <f>INDEX('Bảng Giá'!$N$2:$N$46,MATCH('References data'!G3378,'Bảng Giá'!$Q$2:$Q$46,0))</f>
        <v>Nội Vùng</v>
      </c>
    </row>
    <row r="3379" spans="1:8" x14ac:dyDescent="0.25">
      <c r="A3379" s="12" t="s">
        <v>3011</v>
      </c>
      <c r="B3379" t="s">
        <v>2648</v>
      </c>
      <c r="C3379" s="45" t="str">
        <f>INDEX('Bảng Giá'!$L$2:$L$64,MATCH(TRIM('References data'!B3379),'Bảng Giá'!$K$2:$K$64,0))</f>
        <v>Hồ Chí Minh</v>
      </c>
      <c r="D3379" s="43" t="s">
        <v>2741</v>
      </c>
      <c r="E3379" t="s">
        <v>2669</v>
      </c>
      <c r="F3379" t="str">
        <f>INDEX('Bảng Giá'!$L$2:$L$64,MATCH(TRIM('References data'!E3379),'Bảng Giá'!$K$2:$K$64,0))</f>
        <v>Vùng 2</v>
      </c>
      <c r="G3379" t="str">
        <f t="shared" si="52"/>
        <v>Hồ Chí Minh-Vùng 2</v>
      </c>
      <c r="H3379" t="str">
        <f>INDEX('Bảng Giá'!$N$2:$N$46,MATCH('References data'!G3379,'Bảng Giá'!$Q$2:$Q$46,0))</f>
        <v>Liên Vùng</v>
      </c>
    </row>
    <row r="3380" spans="1:8" x14ac:dyDescent="0.25">
      <c r="A3380" s="12" t="s">
        <v>3008</v>
      </c>
      <c r="B3380" t="s">
        <v>2639</v>
      </c>
      <c r="C3380" s="45" t="str">
        <f>INDEX('Bảng Giá'!$L$2:$L$64,MATCH(TRIM('References data'!B3380),'Bảng Giá'!$K$2:$K$64,0))</f>
        <v>Hà Nội</v>
      </c>
      <c r="D3380" s="43" t="s">
        <v>2820</v>
      </c>
      <c r="E3380" t="s">
        <v>2821</v>
      </c>
      <c r="F3380" t="str">
        <f>INDEX('Bảng Giá'!$L$2:$L$64,MATCH(TRIM('References data'!E3380),'Bảng Giá'!$K$2:$K$64,0))</f>
        <v>Vùng 3</v>
      </c>
      <c r="G3380" t="str">
        <f t="shared" si="52"/>
        <v>Hà Nội-Vùng 3</v>
      </c>
      <c r="H3380" t="str">
        <f>INDEX('Bảng Giá'!$N$2:$N$46,MATCH('References data'!G3380,'Bảng Giá'!$Q$2:$Q$46,0))</f>
        <v>Nội Vùng</v>
      </c>
    </row>
    <row r="3381" spans="1:8" x14ac:dyDescent="0.25">
      <c r="A3381" s="12" t="s">
        <v>3008</v>
      </c>
      <c r="B3381" t="s">
        <v>2639</v>
      </c>
      <c r="C3381" s="45" t="str">
        <f>INDEX('Bảng Giá'!$L$2:$L$64,MATCH(TRIM('References data'!B3381),'Bảng Giá'!$K$2:$K$64,0))</f>
        <v>Hà Nội</v>
      </c>
      <c r="D3381" s="43" t="s">
        <v>2856</v>
      </c>
      <c r="E3381" t="s">
        <v>2823</v>
      </c>
      <c r="F3381" t="str">
        <f>INDEX('Bảng Giá'!$L$2:$L$64,MATCH(TRIM('References data'!E3381),'Bảng Giá'!$K$2:$K$64,0))</f>
        <v>Vùng 3</v>
      </c>
      <c r="G3381" t="str">
        <f t="shared" si="52"/>
        <v>Hà Nội-Vùng 3</v>
      </c>
      <c r="H3381" t="str">
        <f>INDEX('Bảng Giá'!$N$2:$N$46,MATCH('References data'!G3381,'Bảng Giá'!$Q$2:$Q$46,0))</f>
        <v>Nội Vùng</v>
      </c>
    </row>
    <row r="3382" spans="1:8" x14ac:dyDescent="0.25">
      <c r="A3382" s="12" t="s">
        <v>3011</v>
      </c>
      <c r="B3382" t="s">
        <v>2648</v>
      </c>
      <c r="C3382" s="45" t="str">
        <f>INDEX('Bảng Giá'!$L$2:$L$64,MATCH(TRIM('References data'!B3382),'Bảng Giá'!$K$2:$K$64,0))</f>
        <v>Hồ Chí Minh</v>
      </c>
      <c r="D3382" s="43" t="s">
        <v>2978</v>
      </c>
      <c r="E3382" t="s">
        <v>2712</v>
      </c>
      <c r="F3382" t="str">
        <f>INDEX('Bảng Giá'!$L$2:$L$64,MATCH(TRIM('References data'!E3382),'Bảng Giá'!$K$2:$K$64,0))</f>
        <v>Vùng 1</v>
      </c>
      <c r="G3382" t="str">
        <f t="shared" si="52"/>
        <v>Hồ Chí Minh-Vùng 1</v>
      </c>
      <c r="H3382" t="str">
        <f>INDEX('Bảng Giá'!$N$2:$N$46,MATCH('References data'!G3382,'Bảng Giá'!$Q$2:$Q$46,0))</f>
        <v>Nội Vùng</v>
      </c>
    </row>
    <row r="3383" spans="1:8" x14ac:dyDescent="0.25">
      <c r="A3383" s="12" t="s">
        <v>3011</v>
      </c>
      <c r="B3383" t="s">
        <v>2648</v>
      </c>
      <c r="C3383" s="45" t="str">
        <f>INDEX('Bảng Giá'!$L$2:$L$64,MATCH(TRIM('References data'!B3383),'Bảng Giá'!$K$2:$K$64,0))</f>
        <v>Hồ Chí Minh</v>
      </c>
      <c r="D3383" s="43" t="s">
        <v>2931</v>
      </c>
      <c r="E3383" t="s">
        <v>2932</v>
      </c>
      <c r="F3383" t="str">
        <f>INDEX('Bảng Giá'!$L$2:$L$64,MATCH(TRIM('References data'!E3383),'Bảng Giá'!$K$2:$K$64,0))</f>
        <v>Vùng 1</v>
      </c>
      <c r="G3383" t="str">
        <f t="shared" si="52"/>
        <v>Hồ Chí Minh-Vùng 1</v>
      </c>
      <c r="H3383" t="str">
        <f>INDEX('Bảng Giá'!$N$2:$N$46,MATCH('References data'!G3383,'Bảng Giá'!$Q$2:$Q$46,0))</f>
        <v>Nội Vùng</v>
      </c>
    </row>
    <row r="3384" spans="1:8" x14ac:dyDescent="0.25">
      <c r="A3384" s="12" t="s">
        <v>2778</v>
      </c>
      <c r="B3384" t="s">
        <v>2648</v>
      </c>
      <c r="C3384" s="45" t="str">
        <f>INDEX('Bảng Giá'!$L$2:$L$64,MATCH(TRIM('References data'!B3384),'Bảng Giá'!$K$2:$K$64,0))</f>
        <v>Hồ Chí Minh</v>
      </c>
      <c r="D3384" s="43" t="s">
        <v>3011</v>
      </c>
      <c r="E3384" t="s">
        <v>2648</v>
      </c>
      <c r="F3384" t="str">
        <f>INDEX('Bảng Giá'!$L$2:$L$64,MATCH(TRIM('References data'!E3384),'Bảng Giá'!$K$2:$K$64,0))</f>
        <v>Hồ Chí Minh</v>
      </c>
      <c r="G3384" t="str">
        <f t="shared" si="52"/>
        <v>Hồ Chí Minh-Hồ Chí Minh</v>
      </c>
      <c r="H3384" t="str">
        <f>INDEX('Bảng Giá'!$N$2:$N$46,MATCH('References data'!G3384,'Bảng Giá'!$Q$2:$Q$46,0))</f>
        <v>Nội Tỉnh</v>
      </c>
    </row>
    <row r="3385" spans="1:8" x14ac:dyDescent="0.25">
      <c r="A3385" s="12" t="s">
        <v>2722</v>
      </c>
      <c r="B3385" t="s">
        <v>2648</v>
      </c>
      <c r="C3385" s="45" t="str">
        <f>INDEX('Bảng Giá'!$L$2:$L$64,MATCH(TRIM('References data'!B3385),'Bảng Giá'!$K$2:$K$64,0))</f>
        <v>Hồ Chí Minh</v>
      </c>
      <c r="D3385" s="43" t="s">
        <v>3011</v>
      </c>
      <c r="E3385" t="s">
        <v>2648</v>
      </c>
      <c r="F3385" t="str">
        <f>INDEX('Bảng Giá'!$L$2:$L$64,MATCH(TRIM('References data'!E3385),'Bảng Giá'!$K$2:$K$64,0))</f>
        <v>Hồ Chí Minh</v>
      </c>
      <c r="G3385" t="str">
        <f t="shared" si="52"/>
        <v>Hồ Chí Minh-Hồ Chí Minh</v>
      </c>
      <c r="H3385" t="str">
        <f>INDEX('Bảng Giá'!$N$2:$N$46,MATCH('References data'!G3385,'Bảng Giá'!$Q$2:$Q$46,0))</f>
        <v>Nội Tỉnh</v>
      </c>
    </row>
    <row r="3386" spans="1:8" x14ac:dyDescent="0.25">
      <c r="A3386" s="12" t="s">
        <v>2653</v>
      </c>
      <c r="B3386" t="s">
        <v>2648</v>
      </c>
      <c r="C3386" s="45" t="str">
        <f>INDEX('Bảng Giá'!$L$2:$L$64,MATCH(TRIM('References data'!B3386),'Bảng Giá'!$K$2:$K$64,0))</f>
        <v>Hồ Chí Minh</v>
      </c>
      <c r="D3386" s="43" t="s">
        <v>3011</v>
      </c>
      <c r="E3386" t="s">
        <v>2648</v>
      </c>
      <c r="F3386" t="str">
        <f>INDEX('Bảng Giá'!$L$2:$L$64,MATCH(TRIM('References data'!E3386),'Bảng Giá'!$K$2:$K$64,0))</f>
        <v>Hồ Chí Minh</v>
      </c>
      <c r="G3386" t="str">
        <f t="shared" si="52"/>
        <v>Hồ Chí Minh-Hồ Chí Minh</v>
      </c>
      <c r="H3386" t="str">
        <f>INDEX('Bảng Giá'!$N$2:$N$46,MATCH('References data'!G3386,'Bảng Giá'!$Q$2:$Q$46,0))</f>
        <v>Nội Tỉnh</v>
      </c>
    </row>
    <row r="3387" spans="1:8" x14ac:dyDescent="0.25">
      <c r="A3387" s="12" t="s">
        <v>3020</v>
      </c>
      <c r="B3387" t="s">
        <v>2648</v>
      </c>
      <c r="C3387" s="45" t="str">
        <f>INDEX('Bảng Giá'!$L$2:$L$64,MATCH(TRIM('References data'!B3387),'Bảng Giá'!$K$2:$K$64,0))</f>
        <v>Hồ Chí Minh</v>
      </c>
      <c r="D3387" s="43" t="s">
        <v>3011</v>
      </c>
      <c r="E3387" t="s">
        <v>2648</v>
      </c>
      <c r="F3387" t="str">
        <f>INDEX('Bảng Giá'!$L$2:$L$64,MATCH(TRIM('References data'!E3387),'Bảng Giá'!$K$2:$K$64,0))</f>
        <v>Hồ Chí Minh</v>
      </c>
      <c r="G3387" t="str">
        <f t="shared" si="52"/>
        <v>Hồ Chí Minh-Hồ Chí Minh</v>
      </c>
      <c r="H3387" t="str">
        <f>INDEX('Bảng Giá'!$N$2:$N$46,MATCH('References data'!G3387,'Bảng Giá'!$Q$2:$Q$46,0))</f>
        <v>Nội Tỉnh</v>
      </c>
    </row>
    <row r="3388" spans="1:8" x14ac:dyDescent="0.25">
      <c r="A3388" s="12" t="s">
        <v>2722</v>
      </c>
      <c r="B3388" t="s">
        <v>2648</v>
      </c>
      <c r="C3388" s="45" t="str">
        <f>INDEX('Bảng Giá'!$L$2:$L$64,MATCH(TRIM('References data'!B3388),'Bảng Giá'!$K$2:$K$64,0))</f>
        <v>Hồ Chí Minh</v>
      </c>
      <c r="D3388" s="43" t="s">
        <v>3011</v>
      </c>
      <c r="E3388" t="s">
        <v>2648</v>
      </c>
      <c r="F3388" t="str">
        <f>INDEX('Bảng Giá'!$L$2:$L$64,MATCH(TRIM('References data'!E3388),'Bảng Giá'!$K$2:$K$64,0))</f>
        <v>Hồ Chí Minh</v>
      </c>
      <c r="G3388" t="str">
        <f t="shared" si="52"/>
        <v>Hồ Chí Minh-Hồ Chí Minh</v>
      </c>
      <c r="H3388" t="str">
        <f>INDEX('Bảng Giá'!$N$2:$N$46,MATCH('References data'!G3388,'Bảng Giá'!$Q$2:$Q$46,0))</f>
        <v>Nội Tỉnh</v>
      </c>
    </row>
    <row r="3389" spans="1:8" x14ac:dyDescent="0.25">
      <c r="A3389" s="12" t="s">
        <v>2754</v>
      </c>
      <c r="B3389" t="s">
        <v>2639</v>
      </c>
      <c r="C3389" s="45" t="str">
        <f>INDEX('Bảng Giá'!$L$2:$L$64,MATCH(TRIM('References data'!B3389),'Bảng Giá'!$K$2:$K$64,0))</f>
        <v>Hà Nội</v>
      </c>
      <c r="D3389" s="43" t="s">
        <v>3008</v>
      </c>
      <c r="E3389" t="s">
        <v>2639</v>
      </c>
      <c r="F3389" t="str">
        <f>INDEX('Bảng Giá'!$L$2:$L$64,MATCH(TRIM('References data'!E3389),'Bảng Giá'!$K$2:$K$64,0))</f>
        <v>Hà Nội</v>
      </c>
      <c r="G3389" t="str">
        <f t="shared" si="52"/>
        <v>Hà Nội-Hà Nội</v>
      </c>
      <c r="H3389" t="str">
        <f>INDEX('Bảng Giá'!$N$2:$N$46,MATCH('References data'!G3389,'Bảng Giá'!$Q$2:$Q$46,0))</f>
        <v>Nội Tỉnh</v>
      </c>
    </row>
    <row r="3390" spans="1:8" x14ac:dyDescent="0.25">
      <c r="A3390" s="12" t="s">
        <v>3009</v>
      </c>
      <c r="B3390" t="s">
        <v>2639</v>
      </c>
      <c r="C3390" s="45" t="str">
        <f>INDEX('Bảng Giá'!$L$2:$L$64,MATCH(TRIM('References data'!B3390),'Bảng Giá'!$K$2:$K$64,0))</f>
        <v>Hà Nội</v>
      </c>
      <c r="D3390" s="43" t="s">
        <v>3008</v>
      </c>
      <c r="E3390" t="s">
        <v>2639</v>
      </c>
      <c r="F3390" t="str">
        <f>INDEX('Bảng Giá'!$L$2:$L$64,MATCH(TRIM('References data'!E3390),'Bảng Giá'!$K$2:$K$64,0))</f>
        <v>Hà Nội</v>
      </c>
      <c r="G3390" t="str">
        <f t="shared" si="52"/>
        <v>Hà Nội-Hà Nội</v>
      </c>
      <c r="H3390" t="str">
        <f>INDEX('Bảng Giá'!$N$2:$N$46,MATCH('References data'!G3390,'Bảng Giá'!$Q$2:$Q$46,0))</f>
        <v>Nội Tỉnh</v>
      </c>
    </row>
    <row r="3391" spans="1:8" x14ac:dyDescent="0.25">
      <c r="A3391" s="12" t="s">
        <v>3003</v>
      </c>
      <c r="B3391" t="s">
        <v>2639</v>
      </c>
      <c r="C3391" s="45" t="str">
        <f>INDEX('Bảng Giá'!$L$2:$L$64,MATCH(TRIM('References data'!B3391),'Bảng Giá'!$K$2:$K$64,0))</f>
        <v>Hà Nội</v>
      </c>
      <c r="D3391" s="43" t="s">
        <v>3008</v>
      </c>
      <c r="E3391" t="s">
        <v>2639</v>
      </c>
      <c r="F3391" t="str">
        <f>INDEX('Bảng Giá'!$L$2:$L$64,MATCH(TRIM('References data'!E3391),'Bảng Giá'!$K$2:$K$64,0))</f>
        <v>Hà Nội</v>
      </c>
      <c r="G3391" t="str">
        <f t="shared" si="52"/>
        <v>Hà Nội-Hà Nội</v>
      </c>
      <c r="H3391" t="str">
        <f>INDEX('Bảng Giá'!$N$2:$N$46,MATCH('References data'!G3391,'Bảng Giá'!$Q$2:$Q$46,0))</f>
        <v>Nội Tỉnh</v>
      </c>
    </row>
    <row r="3392" spans="1:8" x14ac:dyDescent="0.25">
      <c r="A3392" s="12" t="s">
        <v>3000</v>
      </c>
      <c r="B3392" t="s">
        <v>2639</v>
      </c>
      <c r="C3392" s="45" t="str">
        <f>INDEX('Bảng Giá'!$L$2:$L$64,MATCH(TRIM('References data'!B3392),'Bảng Giá'!$K$2:$K$64,0))</f>
        <v>Hà Nội</v>
      </c>
      <c r="D3392" s="43" t="s">
        <v>3008</v>
      </c>
      <c r="E3392" t="s">
        <v>2639</v>
      </c>
      <c r="F3392" t="str">
        <f>INDEX('Bảng Giá'!$L$2:$L$64,MATCH(TRIM('References data'!E3392),'Bảng Giá'!$K$2:$K$64,0))</f>
        <v>Hà Nội</v>
      </c>
      <c r="G3392" t="str">
        <f t="shared" si="52"/>
        <v>Hà Nội-Hà Nội</v>
      </c>
      <c r="H3392" t="str">
        <f>INDEX('Bảng Giá'!$N$2:$N$46,MATCH('References data'!G3392,'Bảng Giá'!$Q$2:$Q$46,0))</f>
        <v>Nội Tỉnh</v>
      </c>
    </row>
    <row r="3393" spans="1:8" x14ac:dyDescent="0.25">
      <c r="A3393" s="12" t="s">
        <v>2654</v>
      </c>
      <c r="B3393" t="s">
        <v>2639</v>
      </c>
      <c r="C3393" s="45" t="str">
        <f>INDEX('Bảng Giá'!$L$2:$L$64,MATCH(TRIM('References data'!B3393),'Bảng Giá'!$K$2:$K$64,0))</f>
        <v>Hà Nội</v>
      </c>
      <c r="D3393" s="43" t="s">
        <v>3008</v>
      </c>
      <c r="E3393" t="s">
        <v>2639</v>
      </c>
      <c r="F3393" t="str">
        <f>INDEX('Bảng Giá'!$L$2:$L$64,MATCH(TRIM('References data'!E3393),'Bảng Giá'!$K$2:$K$64,0))</f>
        <v>Hà Nội</v>
      </c>
      <c r="G3393" t="str">
        <f t="shared" si="52"/>
        <v>Hà Nội-Hà Nội</v>
      </c>
      <c r="H3393" t="str">
        <f>INDEX('Bảng Giá'!$N$2:$N$46,MATCH('References data'!G3393,'Bảng Giá'!$Q$2:$Q$46,0))</f>
        <v>Nội Tỉnh</v>
      </c>
    </row>
    <row r="3394" spans="1:8" x14ac:dyDescent="0.25">
      <c r="A3394" s="12" t="s">
        <v>3003</v>
      </c>
      <c r="B3394" t="s">
        <v>2639</v>
      </c>
      <c r="C3394" s="45" t="str">
        <f>INDEX('Bảng Giá'!$L$2:$L$64,MATCH(TRIM('References data'!B3394),'Bảng Giá'!$K$2:$K$64,0))</f>
        <v>Hà Nội</v>
      </c>
      <c r="D3394" s="43" t="s">
        <v>3008</v>
      </c>
      <c r="E3394" t="s">
        <v>2639</v>
      </c>
      <c r="F3394" t="str">
        <f>INDEX('Bảng Giá'!$L$2:$L$64,MATCH(TRIM('References data'!E3394),'Bảng Giá'!$K$2:$K$64,0))</f>
        <v>Hà Nội</v>
      </c>
      <c r="G3394" t="str">
        <f t="shared" si="52"/>
        <v>Hà Nội-Hà Nội</v>
      </c>
      <c r="H3394" t="str">
        <f>INDEX('Bảng Giá'!$N$2:$N$46,MATCH('References data'!G3394,'Bảng Giá'!$Q$2:$Q$46,0))</f>
        <v>Nội Tỉnh</v>
      </c>
    </row>
    <row r="3395" spans="1:8" x14ac:dyDescent="0.25">
      <c r="A3395" s="12" t="s">
        <v>2994</v>
      </c>
      <c r="B3395" t="s">
        <v>2639</v>
      </c>
      <c r="C3395" s="45" t="str">
        <f>INDEX('Bảng Giá'!$L$2:$L$64,MATCH(TRIM('References data'!B3395),'Bảng Giá'!$K$2:$K$64,0))</f>
        <v>Hà Nội</v>
      </c>
      <c r="D3395" s="43" t="s">
        <v>3008</v>
      </c>
      <c r="E3395" t="s">
        <v>2639</v>
      </c>
      <c r="F3395" t="str">
        <f>INDEX('Bảng Giá'!$L$2:$L$64,MATCH(TRIM('References data'!E3395),'Bảng Giá'!$K$2:$K$64,0))</f>
        <v>Hà Nội</v>
      </c>
      <c r="G3395" t="str">
        <f t="shared" si="52"/>
        <v>Hà Nội-Hà Nội</v>
      </c>
      <c r="H3395" t="str">
        <f>INDEX('Bảng Giá'!$N$2:$N$46,MATCH('References data'!G3395,'Bảng Giá'!$Q$2:$Q$46,0))</f>
        <v>Nội Tỉnh</v>
      </c>
    </row>
    <row r="3396" spans="1:8" x14ac:dyDescent="0.25">
      <c r="A3396" s="12" t="s">
        <v>2761</v>
      </c>
      <c r="B3396" t="s">
        <v>2639</v>
      </c>
      <c r="C3396" s="45" t="str">
        <f>INDEX('Bảng Giá'!$L$2:$L$64,MATCH(TRIM('References data'!B3396),'Bảng Giá'!$K$2:$K$64,0))</f>
        <v>Hà Nội</v>
      </c>
      <c r="D3396" s="43" t="s">
        <v>3008</v>
      </c>
      <c r="E3396" t="s">
        <v>2639</v>
      </c>
      <c r="F3396" t="str">
        <f>INDEX('Bảng Giá'!$L$2:$L$64,MATCH(TRIM('References data'!E3396),'Bảng Giá'!$K$2:$K$64,0))</f>
        <v>Hà Nội</v>
      </c>
      <c r="G3396" t="str">
        <f t="shared" ref="G3396:G3459" si="53">C3396&amp;"-"&amp;F3396</f>
        <v>Hà Nội-Hà Nội</v>
      </c>
      <c r="H3396" t="str">
        <f>INDEX('Bảng Giá'!$N$2:$N$46,MATCH('References data'!G3396,'Bảng Giá'!$Q$2:$Q$46,0))</f>
        <v>Nội Tỉnh</v>
      </c>
    </row>
    <row r="3397" spans="1:8" x14ac:dyDescent="0.25">
      <c r="A3397" s="12" t="s">
        <v>2761</v>
      </c>
      <c r="B3397" t="s">
        <v>2639</v>
      </c>
      <c r="C3397" s="45" t="str">
        <f>INDEX('Bảng Giá'!$L$2:$L$64,MATCH(TRIM('References data'!B3397),'Bảng Giá'!$K$2:$K$64,0))</f>
        <v>Hà Nội</v>
      </c>
      <c r="D3397" s="43" t="s">
        <v>3008</v>
      </c>
      <c r="E3397" t="s">
        <v>2639</v>
      </c>
      <c r="F3397" t="str">
        <f>INDEX('Bảng Giá'!$L$2:$L$64,MATCH(TRIM('References data'!E3397),'Bảng Giá'!$K$2:$K$64,0))</f>
        <v>Hà Nội</v>
      </c>
      <c r="G3397" t="str">
        <f t="shared" si="53"/>
        <v>Hà Nội-Hà Nội</v>
      </c>
      <c r="H3397" t="str">
        <f>INDEX('Bảng Giá'!$N$2:$N$46,MATCH('References data'!G3397,'Bảng Giá'!$Q$2:$Q$46,0))</f>
        <v>Nội Tỉnh</v>
      </c>
    </row>
    <row r="3398" spans="1:8" x14ac:dyDescent="0.25">
      <c r="A3398" s="12" t="s">
        <v>2638</v>
      </c>
      <c r="B3398" t="s">
        <v>2639</v>
      </c>
      <c r="C3398" s="45" t="str">
        <f>INDEX('Bảng Giá'!$L$2:$L$64,MATCH(TRIM('References data'!B3398),'Bảng Giá'!$K$2:$K$64,0))</f>
        <v>Hà Nội</v>
      </c>
      <c r="D3398" s="43" t="s">
        <v>3008</v>
      </c>
      <c r="E3398" t="s">
        <v>2639</v>
      </c>
      <c r="F3398" t="str">
        <f>INDEX('Bảng Giá'!$L$2:$L$64,MATCH(TRIM('References data'!E3398),'Bảng Giá'!$K$2:$K$64,0))</f>
        <v>Hà Nội</v>
      </c>
      <c r="G3398" t="str">
        <f t="shared" si="53"/>
        <v>Hà Nội-Hà Nội</v>
      </c>
      <c r="H3398" t="str">
        <f>INDEX('Bảng Giá'!$N$2:$N$46,MATCH('References data'!G3398,'Bảng Giá'!$Q$2:$Q$46,0))</f>
        <v>Nội Tỉnh</v>
      </c>
    </row>
    <row r="3399" spans="1:8" x14ac:dyDescent="0.25">
      <c r="A3399" s="12" t="s">
        <v>3002</v>
      </c>
      <c r="B3399" t="s">
        <v>2639</v>
      </c>
      <c r="C3399" s="45" t="str">
        <f>INDEX('Bảng Giá'!$L$2:$L$64,MATCH(TRIM('References data'!B3399),'Bảng Giá'!$K$2:$K$64,0))</f>
        <v>Hà Nội</v>
      </c>
      <c r="D3399" s="43" t="s">
        <v>3008</v>
      </c>
      <c r="E3399" t="s">
        <v>2639</v>
      </c>
      <c r="F3399" t="str">
        <f>INDEX('Bảng Giá'!$L$2:$L$64,MATCH(TRIM('References data'!E3399),'Bảng Giá'!$K$2:$K$64,0))</f>
        <v>Hà Nội</v>
      </c>
      <c r="G3399" t="str">
        <f t="shared" si="53"/>
        <v>Hà Nội-Hà Nội</v>
      </c>
      <c r="H3399" t="str">
        <f>INDEX('Bảng Giá'!$N$2:$N$46,MATCH('References data'!G3399,'Bảng Giá'!$Q$2:$Q$46,0))</f>
        <v>Nội Tỉnh</v>
      </c>
    </row>
    <row r="3400" spans="1:8" x14ac:dyDescent="0.25">
      <c r="A3400" s="12" t="s">
        <v>2654</v>
      </c>
      <c r="B3400" t="s">
        <v>2639</v>
      </c>
      <c r="C3400" s="45" t="str">
        <f>INDEX('Bảng Giá'!$L$2:$L$64,MATCH(TRIM('References data'!B3400),'Bảng Giá'!$K$2:$K$64,0))</f>
        <v>Hà Nội</v>
      </c>
      <c r="D3400" s="43" t="s">
        <v>3008</v>
      </c>
      <c r="E3400" t="s">
        <v>2639</v>
      </c>
      <c r="F3400" t="str">
        <f>INDEX('Bảng Giá'!$L$2:$L$64,MATCH(TRIM('References data'!E3400),'Bảng Giá'!$K$2:$K$64,0))</f>
        <v>Hà Nội</v>
      </c>
      <c r="G3400" t="str">
        <f t="shared" si="53"/>
        <v>Hà Nội-Hà Nội</v>
      </c>
      <c r="H3400" t="str">
        <f>INDEX('Bảng Giá'!$N$2:$N$46,MATCH('References data'!G3400,'Bảng Giá'!$Q$2:$Q$46,0))</f>
        <v>Nội Tỉnh</v>
      </c>
    </row>
    <row r="3401" spans="1:8" x14ac:dyDescent="0.25">
      <c r="A3401" s="12" t="s">
        <v>3006</v>
      </c>
      <c r="B3401" t="s">
        <v>2639</v>
      </c>
      <c r="C3401" s="45" t="str">
        <f>INDEX('Bảng Giá'!$L$2:$L$64,MATCH(TRIM('References data'!B3401),'Bảng Giá'!$K$2:$K$64,0))</f>
        <v>Hà Nội</v>
      </c>
      <c r="D3401" s="43" t="s">
        <v>3008</v>
      </c>
      <c r="E3401" t="s">
        <v>2639</v>
      </c>
      <c r="F3401" t="str">
        <f>INDEX('Bảng Giá'!$L$2:$L$64,MATCH(TRIM('References data'!E3401),'Bảng Giá'!$K$2:$K$64,0))</f>
        <v>Hà Nội</v>
      </c>
      <c r="G3401" t="str">
        <f t="shared" si="53"/>
        <v>Hà Nội-Hà Nội</v>
      </c>
      <c r="H3401" t="str">
        <f>INDEX('Bảng Giá'!$N$2:$N$46,MATCH('References data'!G3401,'Bảng Giá'!$Q$2:$Q$46,0))</f>
        <v>Nội Tỉnh</v>
      </c>
    </row>
    <row r="3402" spans="1:8" x14ac:dyDescent="0.25">
      <c r="A3402" s="12" t="s">
        <v>2654</v>
      </c>
      <c r="B3402" t="s">
        <v>2639</v>
      </c>
      <c r="C3402" s="45" t="str">
        <f>INDEX('Bảng Giá'!$L$2:$L$64,MATCH(TRIM('References data'!B3402),'Bảng Giá'!$K$2:$K$64,0))</f>
        <v>Hà Nội</v>
      </c>
      <c r="D3402" s="43" t="s">
        <v>3008</v>
      </c>
      <c r="E3402" t="s">
        <v>2639</v>
      </c>
      <c r="F3402" t="str">
        <f>INDEX('Bảng Giá'!$L$2:$L$64,MATCH(TRIM('References data'!E3402),'Bảng Giá'!$K$2:$K$64,0))</f>
        <v>Hà Nội</v>
      </c>
      <c r="G3402" t="str">
        <f t="shared" si="53"/>
        <v>Hà Nội-Hà Nội</v>
      </c>
      <c r="H3402" t="str">
        <f>INDEX('Bảng Giá'!$N$2:$N$46,MATCH('References data'!G3402,'Bảng Giá'!$Q$2:$Q$46,0))</f>
        <v>Nội Tỉnh</v>
      </c>
    </row>
    <row r="3403" spans="1:8" x14ac:dyDescent="0.25">
      <c r="A3403" s="12" t="s">
        <v>2654</v>
      </c>
      <c r="B3403" t="s">
        <v>2639</v>
      </c>
      <c r="C3403" s="45" t="str">
        <f>INDEX('Bảng Giá'!$L$2:$L$64,MATCH(TRIM('References data'!B3403),'Bảng Giá'!$K$2:$K$64,0))</f>
        <v>Hà Nội</v>
      </c>
      <c r="D3403" s="43" t="s">
        <v>3008</v>
      </c>
      <c r="E3403" t="s">
        <v>2639</v>
      </c>
      <c r="F3403" t="str">
        <f>INDEX('Bảng Giá'!$L$2:$L$64,MATCH(TRIM('References data'!E3403),'Bảng Giá'!$K$2:$K$64,0))</f>
        <v>Hà Nội</v>
      </c>
      <c r="G3403" t="str">
        <f t="shared" si="53"/>
        <v>Hà Nội-Hà Nội</v>
      </c>
      <c r="H3403" t="str">
        <f>INDEX('Bảng Giá'!$N$2:$N$46,MATCH('References data'!G3403,'Bảng Giá'!$Q$2:$Q$46,0))</f>
        <v>Nội Tỉnh</v>
      </c>
    </row>
    <row r="3404" spans="1:8" x14ac:dyDescent="0.25">
      <c r="A3404" s="12" t="s">
        <v>3003</v>
      </c>
      <c r="B3404" t="s">
        <v>2639</v>
      </c>
      <c r="C3404" s="45" t="str">
        <f>INDEX('Bảng Giá'!$L$2:$L$64,MATCH(TRIM('References data'!B3404),'Bảng Giá'!$K$2:$K$64,0))</f>
        <v>Hà Nội</v>
      </c>
      <c r="D3404" s="43" t="s">
        <v>3008</v>
      </c>
      <c r="E3404" t="s">
        <v>2639</v>
      </c>
      <c r="F3404" t="str">
        <f>INDEX('Bảng Giá'!$L$2:$L$64,MATCH(TRIM('References data'!E3404),'Bảng Giá'!$K$2:$K$64,0))</f>
        <v>Hà Nội</v>
      </c>
      <c r="G3404" t="str">
        <f t="shared" si="53"/>
        <v>Hà Nội-Hà Nội</v>
      </c>
      <c r="H3404" t="str">
        <f>INDEX('Bảng Giá'!$N$2:$N$46,MATCH('References data'!G3404,'Bảng Giá'!$Q$2:$Q$46,0))</f>
        <v>Nội Tỉnh</v>
      </c>
    </row>
    <row r="3405" spans="1:8" x14ac:dyDescent="0.25">
      <c r="A3405" s="12" t="s">
        <v>3003</v>
      </c>
      <c r="B3405" t="s">
        <v>2639</v>
      </c>
      <c r="C3405" s="45" t="str">
        <f>INDEX('Bảng Giá'!$L$2:$L$64,MATCH(TRIM('References data'!B3405),'Bảng Giá'!$K$2:$K$64,0))</f>
        <v>Hà Nội</v>
      </c>
      <c r="D3405" s="43" t="s">
        <v>3008</v>
      </c>
      <c r="E3405" t="s">
        <v>2639</v>
      </c>
      <c r="F3405" t="str">
        <f>INDEX('Bảng Giá'!$L$2:$L$64,MATCH(TRIM('References data'!E3405),'Bảng Giá'!$K$2:$K$64,0))</f>
        <v>Hà Nội</v>
      </c>
      <c r="G3405" t="str">
        <f t="shared" si="53"/>
        <v>Hà Nội-Hà Nội</v>
      </c>
      <c r="H3405" t="str">
        <f>INDEX('Bảng Giá'!$N$2:$N$46,MATCH('References data'!G3405,'Bảng Giá'!$Q$2:$Q$46,0))</f>
        <v>Nội Tỉnh</v>
      </c>
    </row>
    <row r="3406" spans="1:8" x14ac:dyDescent="0.25">
      <c r="A3406" s="12" t="s">
        <v>3000</v>
      </c>
      <c r="B3406" t="s">
        <v>2639</v>
      </c>
      <c r="C3406" s="45" t="str">
        <f>INDEX('Bảng Giá'!$L$2:$L$64,MATCH(TRIM('References data'!B3406),'Bảng Giá'!$K$2:$K$64,0))</f>
        <v>Hà Nội</v>
      </c>
      <c r="D3406" s="43" t="s">
        <v>3008</v>
      </c>
      <c r="E3406" t="s">
        <v>2639</v>
      </c>
      <c r="F3406" t="str">
        <f>INDEX('Bảng Giá'!$L$2:$L$64,MATCH(TRIM('References data'!E3406),'Bảng Giá'!$K$2:$K$64,0))</f>
        <v>Hà Nội</v>
      </c>
      <c r="G3406" t="str">
        <f t="shared" si="53"/>
        <v>Hà Nội-Hà Nội</v>
      </c>
      <c r="H3406" t="str">
        <f>INDEX('Bảng Giá'!$N$2:$N$46,MATCH('References data'!G3406,'Bảng Giá'!$Q$2:$Q$46,0))</f>
        <v>Nội Tỉnh</v>
      </c>
    </row>
    <row r="3407" spans="1:8" x14ac:dyDescent="0.25">
      <c r="A3407" s="12" t="s">
        <v>2640</v>
      </c>
      <c r="B3407" t="s">
        <v>2639</v>
      </c>
      <c r="C3407" s="45" t="str">
        <f>INDEX('Bảng Giá'!$L$2:$L$64,MATCH(TRIM('References data'!B3407),'Bảng Giá'!$K$2:$K$64,0))</f>
        <v>Hà Nội</v>
      </c>
      <c r="D3407" s="43" t="s">
        <v>3008</v>
      </c>
      <c r="E3407" t="s">
        <v>2639</v>
      </c>
      <c r="F3407" t="str">
        <f>INDEX('Bảng Giá'!$L$2:$L$64,MATCH(TRIM('References data'!E3407),'Bảng Giá'!$K$2:$K$64,0))</f>
        <v>Hà Nội</v>
      </c>
      <c r="G3407" t="str">
        <f t="shared" si="53"/>
        <v>Hà Nội-Hà Nội</v>
      </c>
      <c r="H3407" t="str">
        <f>INDEX('Bảng Giá'!$N$2:$N$46,MATCH('References data'!G3407,'Bảng Giá'!$Q$2:$Q$46,0))</f>
        <v>Nội Tỉnh</v>
      </c>
    </row>
    <row r="3408" spans="1:8" x14ac:dyDescent="0.25">
      <c r="A3408" s="12" t="s">
        <v>3007</v>
      </c>
      <c r="B3408" t="s">
        <v>2639</v>
      </c>
      <c r="C3408" s="45" t="str">
        <f>INDEX('Bảng Giá'!$L$2:$L$64,MATCH(TRIM('References data'!B3408),'Bảng Giá'!$K$2:$K$64,0))</f>
        <v>Hà Nội</v>
      </c>
      <c r="D3408" s="43" t="s">
        <v>3008</v>
      </c>
      <c r="E3408" t="s">
        <v>2639</v>
      </c>
      <c r="F3408" t="str">
        <f>INDEX('Bảng Giá'!$L$2:$L$64,MATCH(TRIM('References data'!E3408),'Bảng Giá'!$K$2:$K$64,0))</f>
        <v>Hà Nội</v>
      </c>
      <c r="G3408" t="str">
        <f t="shared" si="53"/>
        <v>Hà Nội-Hà Nội</v>
      </c>
      <c r="H3408" t="str">
        <f>INDEX('Bảng Giá'!$N$2:$N$46,MATCH('References data'!G3408,'Bảng Giá'!$Q$2:$Q$46,0))</f>
        <v>Nội Tỉnh</v>
      </c>
    </row>
    <row r="3409" spans="1:8" x14ac:dyDescent="0.25">
      <c r="A3409" s="12" t="s">
        <v>2638</v>
      </c>
      <c r="B3409" t="s">
        <v>2639</v>
      </c>
      <c r="C3409" s="45" t="str">
        <f>INDEX('Bảng Giá'!$L$2:$L$64,MATCH(TRIM('References data'!B3409),'Bảng Giá'!$K$2:$K$64,0))</f>
        <v>Hà Nội</v>
      </c>
      <c r="D3409" s="43" t="s">
        <v>3008</v>
      </c>
      <c r="E3409" t="s">
        <v>2639</v>
      </c>
      <c r="F3409" t="str">
        <f>INDEX('Bảng Giá'!$L$2:$L$64,MATCH(TRIM('References data'!E3409),'Bảng Giá'!$K$2:$K$64,0))</f>
        <v>Hà Nội</v>
      </c>
      <c r="G3409" t="str">
        <f t="shared" si="53"/>
        <v>Hà Nội-Hà Nội</v>
      </c>
      <c r="H3409" t="str">
        <f>INDEX('Bảng Giá'!$N$2:$N$46,MATCH('References data'!G3409,'Bảng Giá'!$Q$2:$Q$46,0))</f>
        <v>Nội Tỉnh</v>
      </c>
    </row>
    <row r="3410" spans="1:8" x14ac:dyDescent="0.25">
      <c r="A3410" s="12" t="s">
        <v>2700</v>
      </c>
      <c r="B3410" t="s">
        <v>2639</v>
      </c>
      <c r="C3410" s="45" t="str">
        <f>INDEX('Bảng Giá'!$L$2:$L$64,MATCH(TRIM('References data'!B3410),'Bảng Giá'!$K$2:$K$64,0))</f>
        <v>Hà Nội</v>
      </c>
      <c r="D3410" s="43" t="s">
        <v>3008</v>
      </c>
      <c r="E3410" t="s">
        <v>2639</v>
      </c>
      <c r="F3410" t="str">
        <f>INDEX('Bảng Giá'!$L$2:$L$64,MATCH(TRIM('References data'!E3410),'Bảng Giá'!$K$2:$K$64,0))</f>
        <v>Hà Nội</v>
      </c>
      <c r="G3410" t="str">
        <f t="shared" si="53"/>
        <v>Hà Nội-Hà Nội</v>
      </c>
      <c r="H3410" t="str">
        <f>INDEX('Bảng Giá'!$N$2:$N$46,MATCH('References data'!G3410,'Bảng Giá'!$Q$2:$Q$46,0))</f>
        <v>Nội Tỉnh</v>
      </c>
    </row>
    <row r="3411" spans="1:8" x14ac:dyDescent="0.25">
      <c r="A3411" s="12" t="s">
        <v>2638</v>
      </c>
      <c r="B3411" t="s">
        <v>2639</v>
      </c>
      <c r="C3411" s="45" t="str">
        <f>INDEX('Bảng Giá'!$L$2:$L$64,MATCH(TRIM('References data'!B3411),'Bảng Giá'!$K$2:$K$64,0))</f>
        <v>Hà Nội</v>
      </c>
      <c r="D3411" s="43" t="s">
        <v>3008</v>
      </c>
      <c r="E3411" t="s">
        <v>2639</v>
      </c>
      <c r="F3411" t="str">
        <f>INDEX('Bảng Giá'!$L$2:$L$64,MATCH(TRIM('References data'!E3411),'Bảng Giá'!$K$2:$K$64,0))</f>
        <v>Hà Nội</v>
      </c>
      <c r="G3411" t="str">
        <f t="shared" si="53"/>
        <v>Hà Nội-Hà Nội</v>
      </c>
      <c r="H3411" t="str">
        <f>INDEX('Bảng Giá'!$N$2:$N$46,MATCH('References data'!G3411,'Bảng Giá'!$Q$2:$Q$46,0))</f>
        <v>Nội Tỉnh</v>
      </c>
    </row>
    <row r="3412" spans="1:8" x14ac:dyDescent="0.25">
      <c r="A3412" s="12" t="s">
        <v>2654</v>
      </c>
      <c r="B3412" t="s">
        <v>2639</v>
      </c>
      <c r="C3412" s="45" t="str">
        <f>INDEX('Bảng Giá'!$L$2:$L$64,MATCH(TRIM('References data'!B3412),'Bảng Giá'!$K$2:$K$64,0))</f>
        <v>Hà Nội</v>
      </c>
      <c r="D3412" s="43" t="s">
        <v>3008</v>
      </c>
      <c r="E3412" t="s">
        <v>2639</v>
      </c>
      <c r="F3412" t="str">
        <f>INDEX('Bảng Giá'!$L$2:$L$64,MATCH(TRIM('References data'!E3412),'Bảng Giá'!$K$2:$K$64,0))</f>
        <v>Hà Nội</v>
      </c>
      <c r="G3412" t="str">
        <f t="shared" si="53"/>
        <v>Hà Nội-Hà Nội</v>
      </c>
      <c r="H3412" t="str">
        <f>INDEX('Bảng Giá'!$N$2:$N$46,MATCH('References data'!G3412,'Bảng Giá'!$Q$2:$Q$46,0))</f>
        <v>Nội Tỉnh</v>
      </c>
    </row>
    <row r="3413" spans="1:8" x14ac:dyDescent="0.25">
      <c r="A3413" s="12" t="s">
        <v>2700</v>
      </c>
      <c r="B3413" t="s">
        <v>2639</v>
      </c>
      <c r="C3413" s="45" t="str">
        <f>INDEX('Bảng Giá'!$L$2:$L$64,MATCH(TRIM('References data'!B3413),'Bảng Giá'!$K$2:$K$64,0))</f>
        <v>Hà Nội</v>
      </c>
      <c r="D3413" s="43" t="s">
        <v>3008</v>
      </c>
      <c r="E3413" t="s">
        <v>2639</v>
      </c>
      <c r="F3413" t="str">
        <f>INDEX('Bảng Giá'!$L$2:$L$64,MATCH(TRIM('References data'!E3413),'Bảng Giá'!$K$2:$K$64,0))</f>
        <v>Hà Nội</v>
      </c>
      <c r="G3413" t="str">
        <f t="shared" si="53"/>
        <v>Hà Nội-Hà Nội</v>
      </c>
      <c r="H3413" t="str">
        <f>INDEX('Bảng Giá'!$N$2:$N$46,MATCH('References data'!G3413,'Bảng Giá'!$Q$2:$Q$46,0))</f>
        <v>Nội Tỉnh</v>
      </c>
    </row>
    <row r="3414" spans="1:8" x14ac:dyDescent="0.25">
      <c r="A3414" s="12" t="s">
        <v>2654</v>
      </c>
      <c r="B3414" t="s">
        <v>2639</v>
      </c>
      <c r="C3414" s="45" t="str">
        <f>INDEX('Bảng Giá'!$L$2:$L$64,MATCH(TRIM('References data'!B3414),'Bảng Giá'!$K$2:$K$64,0))</f>
        <v>Hà Nội</v>
      </c>
      <c r="D3414" s="43" t="s">
        <v>3008</v>
      </c>
      <c r="E3414" t="s">
        <v>2639</v>
      </c>
      <c r="F3414" t="str">
        <f>INDEX('Bảng Giá'!$L$2:$L$64,MATCH(TRIM('References data'!E3414),'Bảng Giá'!$K$2:$K$64,0))</f>
        <v>Hà Nội</v>
      </c>
      <c r="G3414" t="str">
        <f t="shared" si="53"/>
        <v>Hà Nội-Hà Nội</v>
      </c>
      <c r="H3414" t="str">
        <f>INDEX('Bảng Giá'!$N$2:$N$46,MATCH('References data'!G3414,'Bảng Giá'!$Q$2:$Q$46,0))</f>
        <v>Nội Tỉnh</v>
      </c>
    </row>
    <row r="3415" spans="1:8" x14ac:dyDescent="0.25">
      <c r="A3415" s="12" t="s">
        <v>3020</v>
      </c>
      <c r="B3415" t="s">
        <v>2648</v>
      </c>
      <c r="C3415" s="45" t="str">
        <f>INDEX('Bảng Giá'!$L$2:$L$64,MATCH(TRIM('References data'!B3415),'Bảng Giá'!$K$2:$K$64,0))</f>
        <v>Hồ Chí Minh</v>
      </c>
      <c r="D3415" s="43" t="s">
        <v>3011</v>
      </c>
      <c r="E3415" t="s">
        <v>2648</v>
      </c>
      <c r="F3415" t="str">
        <f>INDEX('Bảng Giá'!$L$2:$L$64,MATCH(TRIM('References data'!E3415),'Bảng Giá'!$K$2:$K$64,0))</f>
        <v>Hồ Chí Minh</v>
      </c>
      <c r="G3415" t="str">
        <f t="shared" si="53"/>
        <v>Hồ Chí Minh-Hồ Chí Minh</v>
      </c>
      <c r="H3415" t="str">
        <f>INDEX('Bảng Giá'!$N$2:$N$46,MATCH('References data'!G3415,'Bảng Giá'!$Q$2:$Q$46,0))</f>
        <v>Nội Tỉnh</v>
      </c>
    </row>
    <row r="3416" spans="1:8" x14ac:dyDescent="0.25">
      <c r="A3416" s="12" t="s">
        <v>2776</v>
      </c>
      <c r="B3416" t="s">
        <v>2648</v>
      </c>
      <c r="C3416" s="45" t="str">
        <f>INDEX('Bảng Giá'!$L$2:$L$64,MATCH(TRIM('References data'!B3416),'Bảng Giá'!$K$2:$K$64,0))</f>
        <v>Hồ Chí Minh</v>
      </c>
      <c r="D3416" s="43" t="s">
        <v>3011</v>
      </c>
      <c r="E3416" t="s">
        <v>2648</v>
      </c>
      <c r="F3416" t="str">
        <f>INDEX('Bảng Giá'!$L$2:$L$64,MATCH(TRIM('References data'!E3416),'Bảng Giá'!$K$2:$K$64,0))</f>
        <v>Hồ Chí Minh</v>
      </c>
      <c r="G3416" t="str">
        <f t="shared" si="53"/>
        <v>Hồ Chí Minh-Hồ Chí Minh</v>
      </c>
      <c r="H3416" t="str">
        <f>INDEX('Bảng Giá'!$N$2:$N$46,MATCH('References data'!G3416,'Bảng Giá'!$Q$2:$Q$46,0))</f>
        <v>Nội Tỉnh</v>
      </c>
    </row>
    <row r="3417" spans="1:8" x14ac:dyDescent="0.25">
      <c r="A3417" s="12" t="s">
        <v>3016</v>
      </c>
      <c r="B3417" t="s">
        <v>2648</v>
      </c>
      <c r="C3417" s="45" t="str">
        <f>INDEX('Bảng Giá'!$L$2:$L$64,MATCH(TRIM('References data'!B3417),'Bảng Giá'!$K$2:$K$64,0))</f>
        <v>Hồ Chí Minh</v>
      </c>
      <c r="D3417" s="43" t="s">
        <v>3011</v>
      </c>
      <c r="E3417" t="s">
        <v>2648</v>
      </c>
      <c r="F3417" t="str">
        <f>INDEX('Bảng Giá'!$L$2:$L$64,MATCH(TRIM('References data'!E3417),'Bảng Giá'!$K$2:$K$64,0))</f>
        <v>Hồ Chí Minh</v>
      </c>
      <c r="G3417" t="str">
        <f t="shared" si="53"/>
        <v>Hồ Chí Minh-Hồ Chí Minh</v>
      </c>
      <c r="H3417" t="str">
        <f>INDEX('Bảng Giá'!$N$2:$N$46,MATCH('References data'!G3417,'Bảng Giá'!$Q$2:$Q$46,0))</f>
        <v>Nội Tỉnh</v>
      </c>
    </row>
    <row r="3418" spans="1:8" x14ac:dyDescent="0.25">
      <c r="A3418" s="12" t="s">
        <v>2782</v>
      </c>
      <c r="B3418" t="s">
        <v>2648</v>
      </c>
      <c r="C3418" s="45" t="str">
        <f>INDEX('Bảng Giá'!$L$2:$L$64,MATCH(TRIM('References data'!B3418),'Bảng Giá'!$K$2:$K$64,0))</f>
        <v>Hồ Chí Minh</v>
      </c>
      <c r="D3418" s="43" t="s">
        <v>3011</v>
      </c>
      <c r="E3418" t="s">
        <v>2648</v>
      </c>
      <c r="F3418" t="str">
        <f>INDEX('Bảng Giá'!$L$2:$L$64,MATCH(TRIM('References data'!E3418),'Bảng Giá'!$K$2:$K$64,0))</f>
        <v>Hồ Chí Minh</v>
      </c>
      <c r="G3418" t="str">
        <f t="shared" si="53"/>
        <v>Hồ Chí Minh-Hồ Chí Minh</v>
      </c>
      <c r="H3418" t="str">
        <f>INDEX('Bảng Giá'!$N$2:$N$46,MATCH('References data'!G3418,'Bảng Giá'!$Q$2:$Q$46,0))</f>
        <v>Nội Tỉnh</v>
      </c>
    </row>
    <row r="3419" spans="1:8" x14ac:dyDescent="0.25">
      <c r="A3419" s="12" t="s">
        <v>3011</v>
      </c>
      <c r="B3419" t="s">
        <v>2648</v>
      </c>
      <c r="C3419" s="45" t="str">
        <f>INDEX('Bảng Giá'!$L$2:$L$64,MATCH(TRIM('References data'!B3419),'Bảng Giá'!$K$2:$K$64,0))</f>
        <v>Hồ Chí Minh</v>
      </c>
      <c r="D3419" s="43" t="s">
        <v>2674</v>
      </c>
      <c r="E3419" t="s">
        <v>2675</v>
      </c>
      <c r="F3419" t="str">
        <f>INDEX('Bảng Giá'!$L$2:$L$64,MATCH(TRIM('References data'!E3419),'Bảng Giá'!$K$2:$K$64,0))</f>
        <v>Vùng 1</v>
      </c>
      <c r="G3419" t="str">
        <f t="shared" si="53"/>
        <v>Hồ Chí Minh-Vùng 1</v>
      </c>
      <c r="H3419" t="str">
        <f>INDEX('Bảng Giá'!$N$2:$N$46,MATCH('References data'!G3419,'Bảng Giá'!$Q$2:$Q$46,0))</f>
        <v>Nội Vùng</v>
      </c>
    </row>
    <row r="3420" spans="1:8" x14ac:dyDescent="0.25">
      <c r="A3420" s="12" t="s">
        <v>3011</v>
      </c>
      <c r="B3420" t="s">
        <v>2648</v>
      </c>
      <c r="C3420" s="45" t="str">
        <f>INDEX('Bảng Giá'!$L$2:$L$64,MATCH(TRIM('References data'!B3420),'Bảng Giá'!$K$2:$K$64,0))</f>
        <v>Hồ Chí Minh</v>
      </c>
      <c r="D3420" s="43" t="s">
        <v>2655</v>
      </c>
      <c r="E3420" t="s">
        <v>2656</v>
      </c>
      <c r="F3420" t="str">
        <f>INDEX('Bảng Giá'!$L$2:$L$64,MATCH(TRIM('References data'!E3420),'Bảng Giá'!$K$2:$K$64,0))</f>
        <v>Vùng 1</v>
      </c>
      <c r="G3420" t="str">
        <f t="shared" si="53"/>
        <v>Hồ Chí Minh-Vùng 1</v>
      </c>
      <c r="H3420" t="str">
        <f>INDEX('Bảng Giá'!$N$2:$N$46,MATCH('References data'!G3420,'Bảng Giá'!$Q$2:$Q$46,0))</f>
        <v>Nội Vùng</v>
      </c>
    </row>
    <row r="3421" spans="1:8" x14ac:dyDescent="0.25">
      <c r="A3421" s="12" t="s">
        <v>3011</v>
      </c>
      <c r="B3421" t="s">
        <v>2648</v>
      </c>
      <c r="C3421" s="45" t="str">
        <f>INDEX('Bảng Giá'!$L$2:$L$64,MATCH(TRIM('References data'!B3421),'Bảng Giá'!$K$2:$K$64,0))</f>
        <v>Hồ Chí Minh</v>
      </c>
      <c r="D3421" s="43" t="s">
        <v>2679</v>
      </c>
      <c r="E3421" t="s">
        <v>2680</v>
      </c>
      <c r="F3421" t="str">
        <f>INDEX('Bảng Giá'!$L$2:$L$64,MATCH(TRIM('References data'!E3421),'Bảng Giá'!$K$2:$K$64,0))</f>
        <v>Vùng 1</v>
      </c>
      <c r="G3421" t="str">
        <f t="shared" si="53"/>
        <v>Hồ Chí Minh-Vùng 1</v>
      </c>
      <c r="H3421" t="str">
        <f>INDEX('Bảng Giá'!$N$2:$N$46,MATCH('References data'!G3421,'Bảng Giá'!$Q$2:$Q$46,0))</f>
        <v>Nội Vùng</v>
      </c>
    </row>
    <row r="3422" spans="1:8" x14ac:dyDescent="0.25">
      <c r="A3422" s="12" t="s">
        <v>2733</v>
      </c>
      <c r="B3422" t="s">
        <v>2648</v>
      </c>
      <c r="C3422" s="45" t="str">
        <f>INDEX('Bảng Giá'!$L$2:$L$64,MATCH(TRIM('References data'!B3422),'Bảng Giá'!$K$2:$K$64,0))</f>
        <v>Hồ Chí Minh</v>
      </c>
      <c r="D3422" s="43" t="s">
        <v>3011</v>
      </c>
      <c r="E3422" t="s">
        <v>2648</v>
      </c>
      <c r="F3422" t="str">
        <f>INDEX('Bảng Giá'!$L$2:$L$64,MATCH(TRIM('References data'!E3422),'Bảng Giá'!$K$2:$K$64,0))</f>
        <v>Hồ Chí Minh</v>
      </c>
      <c r="G3422" t="str">
        <f t="shared" si="53"/>
        <v>Hồ Chí Minh-Hồ Chí Minh</v>
      </c>
      <c r="H3422" t="str">
        <f>INDEX('Bảng Giá'!$N$2:$N$46,MATCH('References data'!G3422,'Bảng Giá'!$Q$2:$Q$46,0))</f>
        <v>Nội Tỉnh</v>
      </c>
    </row>
    <row r="3423" spans="1:8" x14ac:dyDescent="0.25">
      <c r="A3423" s="12" t="s">
        <v>3020</v>
      </c>
      <c r="B3423" t="s">
        <v>2648</v>
      </c>
      <c r="C3423" s="45" t="str">
        <f>INDEX('Bảng Giá'!$L$2:$L$64,MATCH(TRIM('References data'!B3423),'Bảng Giá'!$K$2:$K$64,0))</f>
        <v>Hồ Chí Minh</v>
      </c>
      <c r="D3423" s="43" t="s">
        <v>3011</v>
      </c>
      <c r="E3423" t="s">
        <v>2648</v>
      </c>
      <c r="F3423" t="str">
        <f>INDEX('Bảng Giá'!$L$2:$L$64,MATCH(TRIM('References data'!E3423),'Bảng Giá'!$K$2:$K$64,0))</f>
        <v>Hồ Chí Minh</v>
      </c>
      <c r="G3423" t="str">
        <f t="shared" si="53"/>
        <v>Hồ Chí Minh-Hồ Chí Minh</v>
      </c>
      <c r="H3423" t="str">
        <f>INDEX('Bảng Giá'!$N$2:$N$46,MATCH('References data'!G3423,'Bảng Giá'!$Q$2:$Q$46,0))</f>
        <v>Nội Tỉnh</v>
      </c>
    </row>
    <row r="3424" spans="1:8" x14ac:dyDescent="0.25">
      <c r="A3424" s="12" t="s">
        <v>3018</v>
      </c>
      <c r="B3424" t="s">
        <v>2648</v>
      </c>
      <c r="C3424" s="45" t="str">
        <f>INDEX('Bảng Giá'!$L$2:$L$64,MATCH(TRIM('References data'!B3424),'Bảng Giá'!$K$2:$K$64,0))</f>
        <v>Hồ Chí Minh</v>
      </c>
      <c r="D3424" s="43" t="s">
        <v>3011</v>
      </c>
      <c r="E3424" t="s">
        <v>2648</v>
      </c>
      <c r="F3424" t="str">
        <f>INDEX('Bảng Giá'!$L$2:$L$64,MATCH(TRIM('References data'!E3424),'Bảng Giá'!$K$2:$K$64,0))</f>
        <v>Hồ Chí Minh</v>
      </c>
      <c r="G3424" t="str">
        <f t="shared" si="53"/>
        <v>Hồ Chí Minh-Hồ Chí Minh</v>
      </c>
      <c r="H3424" t="str">
        <f>INDEX('Bảng Giá'!$N$2:$N$46,MATCH('References data'!G3424,'Bảng Giá'!$Q$2:$Q$46,0))</f>
        <v>Nội Tỉnh</v>
      </c>
    </row>
    <row r="3425" spans="1:8" x14ac:dyDescent="0.25">
      <c r="A3425" s="12" t="s">
        <v>2653</v>
      </c>
      <c r="B3425" t="s">
        <v>2648</v>
      </c>
      <c r="C3425" s="45" t="str">
        <f>INDEX('Bảng Giá'!$L$2:$L$64,MATCH(TRIM('References data'!B3425),'Bảng Giá'!$K$2:$K$64,0))</f>
        <v>Hồ Chí Minh</v>
      </c>
      <c r="D3425" s="43" t="s">
        <v>3011</v>
      </c>
      <c r="E3425" t="s">
        <v>2648</v>
      </c>
      <c r="F3425" t="str">
        <f>INDEX('Bảng Giá'!$L$2:$L$64,MATCH(TRIM('References data'!E3425),'Bảng Giá'!$K$2:$K$64,0))</f>
        <v>Hồ Chí Minh</v>
      </c>
      <c r="G3425" t="str">
        <f t="shared" si="53"/>
        <v>Hồ Chí Minh-Hồ Chí Minh</v>
      </c>
      <c r="H3425" t="str">
        <f>INDEX('Bảng Giá'!$N$2:$N$46,MATCH('References data'!G3425,'Bảng Giá'!$Q$2:$Q$46,0))</f>
        <v>Nội Tỉnh</v>
      </c>
    </row>
    <row r="3426" spans="1:8" x14ac:dyDescent="0.25">
      <c r="A3426" s="12" t="s">
        <v>2776</v>
      </c>
      <c r="B3426" t="s">
        <v>2648</v>
      </c>
      <c r="C3426" s="45" t="str">
        <f>INDEX('Bảng Giá'!$L$2:$L$64,MATCH(TRIM('References data'!B3426),'Bảng Giá'!$K$2:$K$64,0))</f>
        <v>Hồ Chí Minh</v>
      </c>
      <c r="D3426" s="43" t="s">
        <v>3011</v>
      </c>
      <c r="E3426" t="s">
        <v>2648</v>
      </c>
      <c r="F3426" t="str">
        <f>INDEX('Bảng Giá'!$L$2:$L$64,MATCH(TRIM('References data'!E3426),'Bảng Giá'!$K$2:$K$64,0))</f>
        <v>Hồ Chí Minh</v>
      </c>
      <c r="G3426" t="str">
        <f t="shared" si="53"/>
        <v>Hồ Chí Minh-Hồ Chí Minh</v>
      </c>
      <c r="H3426" t="str">
        <f>INDEX('Bảng Giá'!$N$2:$N$46,MATCH('References data'!G3426,'Bảng Giá'!$Q$2:$Q$46,0))</f>
        <v>Nội Tỉnh</v>
      </c>
    </row>
    <row r="3427" spans="1:8" x14ac:dyDescent="0.25">
      <c r="A3427" s="12" t="s">
        <v>3020</v>
      </c>
      <c r="B3427" t="s">
        <v>2648</v>
      </c>
      <c r="C3427" s="45" t="str">
        <f>INDEX('Bảng Giá'!$L$2:$L$64,MATCH(TRIM('References data'!B3427),'Bảng Giá'!$K$2:$K$64,0))</f>
        <v>Hồ Chí Minh</v>
      </c>
      <c r="D3427" s="43" t="s">
        <v>3011</v>
      </c>
      <c r="E3427" t="s">
        <v>2648</v>
      </c>
      <c r="F3427" t="str">
        <f>INDEX('Bảng Giá'!$L$2:$L$64,MATCH(TRIM('References data'!E3427),'Bảng Giá'!$K$2:$K$64,0))</f>
        <v>Hồ Chí Minh</v>
      </c>
      <c r="G3427" t="str">
        <f t="shared" si="53"/>
        <v>Hồ Chí Minh-Hồ Chí Minh</v>
      </c>
      <c r="H3427" t="str">
        <f>INDEX('Bảng Giá'!$N$2:$N$46,MATCH('References data'!G3427,'Bảng Giá'!$Q$2:$Q$46,0))</f>
        <v>Nội Tỉnh</v>
      </c>
    </row>
    <row r="3428" spans="1:8" x14ac:dyDescent="0.25">
      <c r="A3428" s="12" t="s">
        <v>2653</v>
      </c>
      <c r="B3428" t="s">
        <v>2648</v>
      </c>
      <c r="C3428" s="45" t="str">
        <f>INDEX('Bảng Giá'!$L$2:$L$64,MATCH(TRIM('References data'!B3428),'Bảng Giá'!$K$2:$K$64,0))</f>
        <v>Hồ Chí Minh</v>
      </c>
      <c r="D3428" s="43" t="s">
        <v>3011</v>
      </c>
      <c r="E3428" t="s">
        <v>2648</v>
      </c>
      <c r="F3428" t="str">
        <f>INDEX('Bảng Giá'!$L$2:$L$64,MATCH(TRIM('References data'!E3428),'Bảng Giá'!$K$2:$K$64,0))</f>
        <v>Hồ Chí Minh</v>
      </c>
      <c r="G3428" t="str">
        <f t="shared" si="53"/>
        <v>Hồ Chí Minh-Hồ Chí Minh</v>
      </c>
      <c r="H3428" t="str">
        <f>INDEX('Bảng Giá'!$N$2:$N$46,MATCH('References data'!G3428,'Bảng Giá'!$Q$2:$Q$46,0))</f>
        <v>Nội Tỉnh</v>
      </c>
    </row>
    <row r="3429" spans="1:8" x14ac:dyDescent="0.25">
      <c r="A3429" s="12" t="s">
        <v>2653</v>
      </c>
      <c r="B3429" t="s">
        <v>2648</v>
      </c>
      <c r="C3429" s="45" t="str">
        <f>INDEX('Bảng Giá'!$L$2:$L$64,MATCH(TRIM('References data'!B3429),'Bảng Giá'!$K$2:$K$64,0))</f>
        <v>Hồ Chí Minh</v>
      </c>
      <c r="D3429" s="43" t="s">
        <v>3011</v>
      </c>
      <c r="E3429" t="s">
        <v>2648</v>
      </c>
      <c r="F3429" t="str">
        <f>INDEX('Bảng Giá'!$L$2:$L$64,MATCH(TRIM('References data'!E3429),'Bảng Giá'!$K$2:$K$64,0))</f>
        <v>Hồ Chí Minh</v>
      </c>
      <c r="G3429" t="str">
        <f t="shared" si="53"/>
        <v>Hồ Chí Minh-Hồ Chí Minh</v>
      </c>
      <c r="H3429" t="str">
        <f>INDEX('Bảng Giá'!$N$2:$N$46,MATCH('References data'!G3429,'Bảng Giá'!$Q$2:$Q$46,0))</f>
        <v>Nội Tỉnh</v>
      </c>
    </row>
    <row r="3430" spans="1:8" x14ac:dyDescent="0.25">
      <c r="A3430" s="12" t="s">
        <v>2779</v>
      </c>
      <c r="B3430" t="s">
        <v>2648</v>
      </c>
      <c r="C3430" s="45" t="str">
        <f>INDEX('Bảng Giá'!$L$2:$L$64,MATCH(TRIM('References data'!B3430),'Bảng Giá'!$K$2:$K$64,0))</f>
        <v>Hồ Chí Minh</v>
      </c>
      <c r="D3430" s="43" t="s">
        <v>3011</v>
      </c>
      <c r="E3430" t="s">
        <v>2648</v>
      </c>
      <c r="F3430" t="str">
        <f>INDEX('Bảng Giá'!$L$2:$L$64,MATCH(TRIM('References data'!E3430),'Bảng Giá'!$K$2:$K$64,0))</f>
        <v>Hồ Chí Minh</v>
      </c>
      <c r="G3430" t="str">
        <f t="shared" si="53"/>
        <v>Hồ Chí Minh-Hồ Chí Minh</v>
      </c>
      <c r="H3430" t="str">
        <f>INDEX('Bảng Giá'!$N$2:$N$46,MATCH('References data'!G3430,'Bảng Giá'!$Q$2:$Q$46,0))</f>
        <v>Nội Tỉnh</v>
      </c>
    </row>
    <row r="3431" spans="1:8" x14ac:dyDescent="0.25">
      <c r="A3431" s="12" t="s">
        <v>2653</v>
      </c>
      <c r="B3431" t="s">
        <v>2648</v>
      </c>
      <c r="C3431" s="45" t="str">
        <f>INDEX('Bảng Giá'!$L$2:$L$64,MATCH(TRIM('References data'!B3431),'Bảng Giá'!$K$2:$K$64,0))</f>
        <v>Hồ Chí Minh</v>
      </c>
      <c r="D3431" s="43" t="s">
        <v>3011</v>
      </c>
      <c r="E3431" t="s">
        <v>2648</v>
      </c>
      <c r="F3431" t="str">
        <f>INDEX('Bảng Giá'!$L$2:$L$64,MATCH(TRIM('References data'!E3431),'Bảng Giá'!$K$2:$K$64,0))</f>
        <v>Hồ Chí Minh</v>
      </c>
      <c r="G3431" t="str">
        <f t="shared" si="53"/>
        <v>Hồ Chí Minh-Hồ Chí Minh</v>
      </c>
      <c r="H3431" t="str">
        <f>INDEX('Bảng Giá'!$N$2:$N$46,MATCH('References data'!G3431,'Bảng Giá'!$Q$2:$Q$46,0))</f>
        <v>Nội Tỉnh</v>
      </c>
    </row>
    <row r="3432" spans="1:8" x14ac:dyDescent="0.25">
      <c r="A3432" s="12" t="s">
        <v>2722</v>
      </c>
      <c r="B3432" t="s">
        <v>2648</v>
      </c>
      <c r="C3432" s="45" t="str">
        <f>INDEX('Bảng Giá'!$L$2:$L$64,MATCH(TRIM('References data'!B3432),'Bảng Giá'!$K$2:$K$64,0))</f>
        <v>Hồ Chí Minh</v>
      </c>
      <c r="D3432" s="43" t="s">
        <v>3011</v>
      </c>
      <c r="E3432" t="s">
        <v>2648</v>
      </c>
      <c r="F3432" t="str">
        <f>INDEX('Bảng Giá'!$L$2:$L$64,MATCH(TRIM('References data'!E3432),'Bảng Giá'!$K$2:$K$64,0))</f>
        <v>Hồ Chí Minh</v>
      </c>
      <c r="G3432" t="str">
        <f t="shared" si="53"/>
        <v>Hồ Chí Minh-Hồ Chí Minh</v>
      </c>
      <c r="H3432" t="str">
        <f>INDEX('Bảng Giá'!$N$2:$N$46,MATCH('References data'!G3432,'Bảng Giá'!$Q$2:$Q$46,0))</f>
        <v>Nội Tỉnh</v>
      </c>
    </row>
    <row r="3433" spans="1:8" x14ac:dyDescent="0.25">
      <c r="A3433" s="12" t="s">
        <v>2781</v>
      </c>
      <c r="B3433" t="s">
        <v>2648</v>
      </c>
      <c r="C3433" s="45" t="str">
        <f>INDEX('Bảng Giá'!$L$2:$L$64,MATCH(TRIM('References data'!B3433),'Bảng Giá'!$K$2:$K$64,0))</f>
        <v>Hồ Chí Minh</v>
      </c>
      <c r="D3433" s="43" t="s">
        <v>3011</v>
      </c>
      <c r="E3433" t="s">
        <v>2648</v>
      </c>
      <c r="F3433" t="str">
        <f>INDEX('Bảng Giá'!$L$2:$L$64,MATCH(TRIM('References data'!E3433),'Bảng Giá'!$K$2:$K$64,0))</f>
        <v>Hồ Chí Minh</v>
      </c>
      <c r="G3433" t="str">
        <f t="shared" si="53"/>
        <v>Hồ Chí Minh-Hồ Chí Minh</v>
      </c>
      <c r="H3433" t="str">
        <f>INDEX('Bảng Giá'!$N$2:$N$46,MATCH('References data'!G3433,'Bảng Giá'!$Q$2:$Q$46,0))</f>
        <v>Nội Tỉnh</v>
      </c>
    </row>
    <row r="3434" spans="1:8" x14ac:dyDescent="0.25">
      <c r="A3434" s="12" t="s">
        <v>2781</v>
      </c>
      <c r="B3434" t="s">
        <v>2648</v>
      </c>
      <c r="C3434" s="45" t="str">
        <f>INDEX('Bảng Giá'!$L$2:$L$64,MATCH(TRIM('References data'!B3434),'Bảng Giá'!$K$2:$K$64,0))</f>
        <v>Hồ Chí Minh</v>
      </c>
      <c r="D3434" s="43" t="s">
        <v>3011</v>
      </c>
      <c r="E3434" t="s">
        <v>2648</v>
      </c>
      <c r="F3434" t="str">
        <f>INDEX('Bảng Giá'!$L$2:$L$64,MATCH(TRIM('References data'!E3434),'Bảng Giá'!$K$2:$K$64,0))</f>
        <v>Hồ Chí Minh</v>
      </c>
      <c r="G3434" t="str">
        <f t="shared" si="53"/>
        <v>Hồ Chí Minh-Hồ Chí Minh</v>
      </c>
      <c r="H3434" t="str">
        <f>INDEX('Bảng Giá'!$N$2:$N$46,MATCH('References data'!G3434,'Bảng Giá'!$Q$2:$Q$46,0))</f>
        <v>Nội Tỉnh</v>
      </c>
    </row>
    <row r="3435" spans="1:8" x14ac:dyDescent="0.25">
      <c r="A3435" s="12" t="s">
        <v>2653</v>
      </c>
      <c r="B3435" t="s">
        <v>2648</v>
      </c>
      <c r="C3435" s="45" t="str">
        <f>INDEX('Bảng Giá'!$L$2:$L$64,MATCH(TRIM('References data'!B3435),'Bảng Giá'!$K$2:$K$64,0))</f>
        <v>Hồ Chí Minh</v>
      </c>
      <c r="D3435" s="43" t="s">
        <v>3011</v>
      </c>
      <c r="E3435" t="s">
        <v>2648</v>
      </c>
      <c r="F3435" t="str">
        <f>INDEX('Bảng Giá'!$L$2:$L$64,MATCH(TRIM('References data'!E3435),'Bảng Giá'!$K$2:$K$64,0))</f>
        <v>Hồ Chí Minh</v>
      </c>
      <c r="G3435" t="str">
        <f t="shared" si="53"/>
        <v>Hồ Chí Minh-Hồ Chí Minh</v>
      </c>
      <c r="H3435" t="str">
        <f>INDEX('Bảng Giá'!$N$2:$N$46,MATCH('References data'!G3435,'Bảng Giá'!$Q$2:$Q$46,0))</f>
        <v>Nội Tỉnh</v>
      </c>
    </row>
    <row r="3436" spans="1:8" x14ac:dyDescent="0.25">
      <c r="A3436" s="12" t="s">
        <v>2653</v>
      </c>
      <c r="B3436" t="s">
        <v>2648</v>
      </c>
      <c r="C3436" s="45" t="str">
        <f>INDEX('Bảng Giá'!$L$2:$L$64,MATCH(TRIM('References data'!B3436),'Bảng Giá'!$K$2:$K$64,0))</f>
        <v>Hồ Chí Minh</v>
      </c>
      <c r="D3436" s="43" t="s">
        <v>3011</v>
      </c>
      <c r="E3436" t="s">
        <v>2648</v>
      </c>
      <c r="F3436" t="str">
        <f>INDEX('Bảng Giá'!$L$2:$L$64,MATCH(TRIM('References data'!E3436),'Bảng Giá'!$K$2:$K$64,0))</f>
        <v>Hồ Chí Minh</v>
      </c>
      <c r="G3436" t="str">
        <f t="shared" si="53"/>
        <v>Hồ Chí Minh-Hồ Chí Minh</v>
      </c>
      <c r="H3436" t="str">
        <f>INDEX('Bảng Giá'!$N$2:$N$46,MATCH('References data'!G3436,'Bảng Giá'!$Q$2:$Q$46,0))</f>
        <v>Nội Tỉnh</v>
      </c>
    </row>
    <row r="3437" spans="1:8" x14ac:dyDescent="0.25">
      <c r="A3437" s="12" t="s">
        <v>3017</v>
      </c>
      <c r="B3437" t="s">
        <v>2648</v>
      </c>
      <c r="C3437" s="45" t="str">
        <f>INDEX('Bảng Giá'!$L$2:$L$64,MATCH(TRIM('References data'!B3437),'Bảng Giá'!$K$2:$K$64,0))</f>
        <v>Hồ Chí Minh</v>
      </c>
      <c r="D3437" s="43" t="s">
        <v>3011</v>
      </c>
      <c r="E3437" t="s">
        <v>2648</v>
      </c>
      <c r="F3437" t="str">
        <f>INDEX('Bảng Giá'!$L$2:$L$64,MATCH(TRIM('References data'!E3437),'Bảng Giá'!$K$2:$K$64,0))</f>
        <v>Hồ Chí Minh</v>
      </c>
      <c r="G3437" t="str">
        <f t="shared" si="53"/>
        <v>Hồ Chí Minh-Hồ Chí Minh</v>
      </c>
      <c r="H3437" t="str">
        <f>INDEX('Bảng Giá'!$N$2:$N$46,MATCH('References data'!G3437,'Bảng Giá'!$Q$2:$Q$46,0))</f>
        <v>Nội Tỉnh</v>
      </c>
    </row>
    <row r="3438" spans="1:8" x14ac:dyDescent="0.25">
      <c r="A3438" s="12" t="s">
        <v>2776</v>
      </c>
      <c r="B3438" t="s">
        <v>2648</v>
      </c>
      <c r="C3438" s="45" t="str">
        <f>INDEX('Bảng Giá'!$L$2:$L$64,MATCH(TRIM('References data'!B3438),'Bảng Giá'!$K$2:$K$64,0))</f>
        <v>Hồ Chí Minh</v>
      </c>
      <c r="D3438" s="43" t="s">
        <v>3011</v>
      </c>
      <c r="E3438" t="s">
        <v>2648</v>
      </c>
      <c r="F3438" t="str">
        <f>INDEX('Bảng Giá'!$L$2:$L$64,MATCH(TRIM('References data'!E3438),'Bảng Giá'!$K$2:$K$64,0))</f>
        <v>Hồ Chí Minh</v>
      </c>
      <c r="G3438" t="str">
        <f t="shared" si="53"/>
        <v>Hồ Chí Minh-Hồ Chí Minh</v>
      </c>
      <c r="H3438" t="str">
        <f>INDEX('Bảng Giá'!$N$2:$N$46,MATCH('References data'!G3438,'Bảng Giá'!$Q$2:$Q$46,0))</f>
        <v>Nội Tỉnh</v>
      </c>
    </row>
    <row r="3439" spans="1:8" x14ac:dyDescent="0.25">
      <c r="A3439" s="12" t="s">
        <v>3015</v>
      </c>
      <c r="B3439" t="s">
        <v>2648</v>
      </c>
      <c r="C3439" s="45" t="str">
        <f>INDEX('Bảng Giá'!$L$2:$L$64,MATCH(TRIM('References data'!B3439),'Bảng Giá'!$K$2:$K$64,0))</f>
        <v>Hồ Chí Minh</v>
      </c>
      <c r="D3439" s="43" t="s">
        <v>3011</v>
      </c>
      <c r="E3439" t="s">
        <v>2648</v>
      </c>
      <c r="F3439" t="str">
        <f>INDEX('Bảng Giá'!$L$2:$L$64,MATCH(TRIM('References data'!E3439),'Bảng Giá'!$K$2:$K$64,0))</f>
        <v>Hồ Chí Minh</v>
      </c>
      <c r="G3439" t="str">
        <f t="shared" si="53"/>
        <v>Hồ Chí Minh-Hồ Chí Minh</v>
      </c>
      <c r="H3439" t="str">
        <f>INDEX('Bảng Giá'!$N$2:$N$46,MATCH('References data'!G3439,'Bảng Giá'!$Q$2:$Q$46,0))</f>
        <v>Nội Tỉnh</v>
      </c>
    </row>
    <row r="3440" spans="1:8" x14ac:dyDescent="0.25">
      <c r="A3440" s="12" t="s">
        <v>3011</v>
      </c>
      <c r="B3440" t="s">
        <v>2648</v>
      </c>
      <c r="C3440" s="45" t="str">
        <f>INDEX('Bảng Giá'!$L$2:$L$64,MATCH(TRIM('References data'!B3440),'Bảng Giá'!$K$2:$K$64,0))</f>
        <v>Hồ Chí Minh</v>
      </c>
      <c r="D3440" s="43" t="s">
        <v>2723</v>
      </c>
      <c r="E3440" t="s">
        <v>2708</v>
      </c>
      <c r="F3440" t="str">
        <f>INDEX('Bảng Giá'!$L$2:$L$64,MATCH(TRIM('References data'!E3440),'Bảng Giá'!$K$2:$K$64,0))</f>
        <v>Vùng 1</v>
      </c>
      <c r="G3440" t="str">
        <f t="shared" si="53"/>
        <v>Hồ Chí Minh-Vùng 1</v>
      </c>
      <c r="H3440" t="str">
        <f>INDEX('Bảng Giá'!$N$2:$N$46,MATCH('References data'!G3440,'Bảng Giá'!$Q$2:$Q$46,0))</f>
        <v>Nội Vùng</v>
      </c>
    </row>
    <row r="3441" spans="1:8" x14ac:dyDescent="0.25">
      <c r="A3441" s="12" t="s">
        <v>3008</v>
      </c>
      <c r="B3441" t="s">
        <v>2639</v>
      </c>
      <c r="C3441" s="45" t="str">
        <f>INDEX('Bảng Giá'!$L$2:$L$64,MATCH(TRIM('References data'!B3441),'Bảng Giá'!$K$2:$K$64,0))</f>
        <v>Hà Nội</v>
      </c>
      <c r="D3441" s="43" t="s">
        <v>2640</v>
      </c>
      <c r="E3441" t="s">
        <v>2639</v>
      </c>
      <c r="F3441" t="str">
        <f>INDEX('Bảng Giá'!$L$2:$L$64,MATCH(TRIM('References data'!E3441),'Bảng Giá'!$K$2:$K$64,0))</f>
        <v>Hà Nội</v>
      </c>
      <c r="G3441" t="str">
        <f t="shared" si="53"/>
        <v>Hà Nội-Hà Nội</v>
      </c>
      <c r="H3441" t="str">
        <f>INDEX('Bảng Giá'!$N$2:$N$46,MATCH('References data'!G3441,'Bảng Giá'!$Q$2:$Q$46,0))</f>
        <v>Nội Tỉnh</v>
      </c>
    </row>
    <row r="3442" spans="1:8" x14ac:dyDescent="0.25">
      <c r="A3442" s="12" t="s">
        <v>2653</v>
      </c>
      <c r="B3442" t="s">
        <v>2648</v>
      </c>
      <c r="C3442" s="45" t="str">
        <f>INDEX('Bảng Giá'!$L$2:$L$64,MATCH(TRIM('References data'!B3442),'Bảng Giá'!$K$2:$K$64,0))</f>
        <v>Hồ Chí Minh</v>
      </c>
      <c r="D3442" s="43" t="s">
        <v>3011</v>
      </c>
      <c r="E3442" t="s">
        <v>2648</v>
      </c>
      <c r="F3442" t="str">
        <f>INDEX('Bảng Giá'!$L$2:$L$64,MATCH(TRIM('References data'!E3442),'Bảng Giá'!$K$2:$K$64,0))</f>
        <v>Hồ Chí Minh</v>
      </c>
      <c r="G3442" t="str">
        <f t="shared" si="53"/>
        <v>Hồ Chí Minh-Hồ Chí Minh</v>
      </c>
      <c r="H3442" t="str">
        <f>INDEX('Bảng Giá'!$N$2:$N$46,MATCH('References data'!G3442,'Bảng Giá'!$Q$2:$Q$46,0))</f>
        <v>Nội Tỉnh</v>
      </c>
    </row>
    <row r="3443" spans="1:8" x14ac:dyDescent="0.25">
      <c r="A3443" s="12" t="s">
        <v>2638</v>
      </c>
      <c r="B3443" t="s">
        <v>2639</v>
      </c>
      <c r="C3443" s="45" t="str">
        <f>INDEX('Bảng Giá'!$L$2:$L$64,MATCH(TRIM('References data'!B3443),'Bảng Giá'!$K$2:$K$64,0))</f>
        <v>Hà Nội</v>
      </c>
      <c r="D3443" s="43" t="s">
        <v>3008</v>
      </c>
      <c r="E3443" t="s">
        <v>2639</v>
      </c>
      <c r="F3443" t="str">
        <f>INDEX('Bảng Giá'!$L$2:$L$64,MATCH(TRIM('References data'!E3443),'Bảng Giá'!$K$2:$K$64,0))</f>
        <v>Hà Nội</v>
      </c>
      <c r="G3443" t="str">
        <f t="shared" si="53"/>
        <v>Hà Nội-Hà Nội</v>
      </c>
      <c r="H3443" t="str">
        <f>INDEX('Bảng Giá'!$N$2:$N$46,MATCH('References data'!G3443,'Bảng Giá'!$Q$2:$Q$46,0))</f>
        <v>Nội Tỉnh</v>
      </c>
    </row>
    <row r="3444" spans="1:8" x14ac:dyDescent="0.25">
      <c r="A3444" s="12" t="s">
        <v>3000</v>
      </c>
      <c r="B3444" t="s">
        <v>2639</v>
      </c>
      <c r="C3444" s="45" t="str">
        <f>INDEX('Bảng Giá'!$L$2:$L$64,MATCH(TRIM('References data'!B3444),'Bảng Giá'!$K$2:$K$64,0))</f>
        <v>Hà Nội</v>
      </c>
      <c r="D3444" s="43" t="s">
        <v>3008</v>
      </c>
      <c r="E3444" t="s">
        <v>2639</v>
      </c>
      <c r="F3444" t="str">
        <f>INDEX('Bảng Giá'!$L$2:$L$64,MATCH(TRIM('References data'!E3444),'Bảng Giá'!$K$2:$K$64,0))</f>
        <v>Hà Nội</v>
      </c>
      <c r="G3444" t="str">
        <f t="shared" si="53"/>
        <v>Hà Nội-Hà Nội</v>
      </c>
      <c r="H3444" t="str">
        <f>INDEX('Bảng Giá'!$N$2:$N$46,MATCH('References data'!G3444,'Bảng Giá'!$Q$2:$Q$46,0))</f>
        <v>Nội Tỉnh</v>
      </c>
    </row>
    <row r="3445" spans="1:8" x14ac:dyDescent="0.25">
      <c r="A3445" s="12" t="s">
        <v>2654</v>
      </c>
      <c r="B3445" t="s">
        <v>2639</v>
      </c>
      <c r="C3445" s="45" t="str">
        <f>INDEX('Bảng Giá'!$L$2:$L$64,MATCH(TRIM('References data'!B3445),'Bảng Giá'!$K$2:$K$64,0))</f>
        <v>Hà Nội</v>
      </c>
      <c r="D3445" s="43" t="s">
        <v>3008</v>
      </c>
      <c r="E3445" t="s">
        <v>2639</v>
      </c>
      <c r="F3445" t="str">
        <f>INDEX('Bảng Giá'!$L$2:$L$64,MATCH(TRIM('References data'!E3445),'Bảng Giá'!$K$2:$K$64,0))</f>
        <v>Hà Nội</v>
      </c>
      <c r="G3445" t="str">
        <f t="shared" si="53"/>
        <v>Hà Nội-Hà Nội</v>
      </c>
      <c r="H3445" t="str">
        <f>INDEX('Bảng Giá'!$N$2:$N$46,MATCH('References data'!G3445,'Bảng Giá'!$Q$2:$Q$46,0))</f>
        <v>Nội Tỉnh</v>
      </c>
    </row>
    <row r="3446" spans="1:8" x14ac:dyDescent="0.25">
      <c r="A3446" s="12" t="s">
        <v>3000</v>
      </c>
      <c r="B3446" t="s">
        <v>2639</v>
      </c>
      <c r="C3446" s="45" t="str">
        <f>INDEX('Bảng Giá'!$L$2:$L$64,MATCH(TRIM('References data'!B3446),'Bảng Giá'!$K$2:$K$64,0))</f>
        <v>Hà Nội</v>
      </c>
      <c r="D3446" s="43" t="s">
        <v>3008</v>
      </c>
      <c r="E3446" t="s">
        <v>2639</v>
      </c>
      <c r="F3446" t="str">
        <f>INDEX('Bảng Giá'!$L$2:$L$64,MATCH(TRIM('References data'!E3446),'Bảng Giá'!$K$2:$K$64,0))</f>
        <v>Hà Nội</v>
      </c>
      <c r="G3446" t="str">
        <f t="shared" si="53"/>
        <v>Hà Nội-Hà Nội</v>
      </c>
      <c r="H3446" t="str">
        <f>INDEX('Bảng Giá'!$N$2:$N$46,MATCH('References data'!G3446,'Bảng Giá'!$Q$2:$Q$46,0))</f>
        <v>Nội Tỉnh</v>
      </c>
    </row>
    <row r="3447" spans="1:8" x14ac:dyDescent="0.25">
      <c r="A3447" s="12" t="s">
        <v>3008</v>
      </c>
      <c r="B3447" t="s">
        <v>2639</v>
      </c>
      <c r="C3447" s="45" t="str">
        <f>INDEX('Bảng Giá'!$L$2:$L$64,MATCH(TRIM('References data'!B3447),'Bảng Giá'!$K$2:$K$64,0))</f>
        <v>Hà Nội</v>
      </c>
      <c r="D3447" s="43" t="s">
        <v>2761</v>
      </c>
      <c r="E3447" t="s">
        <v>2639</v>
      </c>
      <c r="F3447" t="str">
        <f>INDEX('Bảng Giá'!$L$2:$L$64,MATCH(TRIM('References data'!E3447),'Bảng Giá'!$K$2:$K$64,0))</f>
        <v>Hà Nội</v>
      </c>
      <c r="G3447" t="str">
        <f t="shared" si="53"/>
        <v>Hà Nội-Hà Nội</v>
      </c>
      <c r="H3447" t="str">
        <f>INDEX('Bảng Giá'!$N$2:$N$46,MATCH('References data'!G3447,'Bảng Giá'!$Q$2:$Q$46,0))</f>
        <v>Nội Tỉnh</v>
      </c>
    </row>
    <row r="3448" spans="1:8" x14ac:dyDescent="0.25">
      <c r="A3448" s="12" t="s">
        <v>3008</v>
      </c>
      <c r="B3448" t="s">
        <v>2639</v>
      </c>
      <c r="C3448" s="45" t="str">
        <f>INDEX('Bảng Giá'!$L$2:$L$64,MATCH(TRIM('References data'!B3448),'Bảng Giá'!$K$2:$K$64,0))</f>
        <v>Hà Nội</v>
      </c>
      <c r="D3448" s="43" t="s">
        <v>2691</v>
      </c>
      <c r="E3448" t="s">
        <v>2663</v>
      </c>
      <c r="F3448" t="str">
        <f>INDEX('Bảng Giá'!$L$2:$L$64,MATCH(TRIM('References data'!E3448),'Bảng Giá'!$K$2:$K$64,0))</f>
        <v>Vùng 3</v>
      </c>
      <c r="G3448" t="str">
        <f t="shared" si="53"/>
        <v>Hà Nội-Vùng 3</v>
      </c>
      <c r="H3448" t="str">
        <f>INDEX('Bảng Giá'!$N$2:$N$46,MATCH('References data'!G3448,'Bảng Giá'!$Q$2:$Q$46,0))</f>
        <v>Nội Vùng</v>
      </c>
    </row>
    <row r="3449" spans="1:8" x14ac:dyDescent="0.25">
      <c r="A3449" s="12" t="s">
        <v>3008</v>
      </c>
      <c r="B3449" t="s">
        <v>2639</v>
      </c>
      <c r="C3449" s="45" t="str">
        <f>INDEX('Bảng Giá'!$L$2:$L$64,MATCH(TRIM('References data'!B3449),'Bảng Giá'!$K$2:$K$64,0))</f>
        <v>Hà Nội</v>
      </c>
      <c r="D3449" s="43" t="s">
        <v>2829</v>
      </c>
      <c r="E3449" t="s">
        <v>2699</v>
      </c>
      <c r="F3449" t="str">
        <f>INDEX('Bảng Giá'!$L$2:$L$64,MATCH(TRIM('References data'!E3449),'Bảng Giá'!$K$2:$K$64,0))</f>
        <v>Vùng 3</v>
      </c>
      <c r="G3449" t="str">
        <f t="shared" si="53"/>
        <v>Hà Nội-Vùng 3</v>
      </c>
      <c r="H3449" t="str">
        <f>INDEX('Bảng Giá'!$N$2:$N$46,MATCH('References data'!G3449,'Bảng Giá'!$Q$2:$Q$46,0))</f>
        <v>Nội Vùng</v>
      </c>
    </row>
    <row r="3450" spans="1:8" x14ac:dyDescent="0.25">
      <c r="A3450" s="12" t="s">
        <v>3008</v>
      </c>
      <c r="B3450" t="s">
        <v>2639</v>
      </c>
      <c r="C3450" s="45" t="str">
        <f>INDEX('Bảng Giá'!$L$2:$L$64,MATCH(TRIM('References data'!B3450),'Bảng Giá'!$K$2:$K$64,0))</f>
        <v>Hà Nội</v>
      </c>
      <c r="D3450" s="43" t="s">
        <v>2770</v>
      </c>
      <c r="E3450" t="s">
        <v>2771</v>
      </c>
      <c r="F3450" t="str">
        <f>INDEX('Bảng Giá'!$L$2:$L$64,MATCH(TRIM('References data'!E3450),'Bảng Giá'!$K$2:$K$64,0))</f>
        <v>Vùng 3</v>
      </c>
      <c r="G3450" t="str">
        <f t="shared" si="53"/>
        <v>Hà Nội-Vùng 3</v>
      </c>
      <c r="H3450" t="str">
        <f>INDEX('Bảng Giá'!$N$2:$N$46,MATCH('References data'!G3450,'Bảng Giá'!$Q$2:$Q$46,0))</f>
        <v>Nội Vùng</v>
      </c>
    </row>
    <row r="3451" spans="1:8" x14ac:dyDescent="0.25">
      <c r="A3451" s="12" t="s">
        <v>3011</v>
      </c>
      <c r="B3451" t="s">
        <v>2648</v>
      </c>
      <c r="C3451" s="45" t="str">
        <f>INDEX('Bảng Giá'!$L$2:$L$64,MATCH(TRIM('References data'!B3451),'Bảng Giá'!$K$2:$K$64,0))</f>
        <v>Hồ Chí Minh</v>
      </c>
      <c r="D3451" s="43" t="s">
        <v>2702</v>
      </c>
      <c r="E3451" t="s">
        <v>2690</v>
      </c>
      <c r="F3451" t="str">
        <f>INDEX('Bảng Giá'!$L$2:$L$64,MATCH(TRIM('References data'!E3451),'Bảng Giá'!$K$2:$K$64,0))</f>
        <v>Vùng 1</v>
      </c>
      <c r="G3451" t="str">
        <f t="shared" si="53"/>
        <v>Hồ Chí Minh-Vùng 1</v>
      </c>
      <c r="H3451" t="str">
        <f>INDEX('Bảng Giá'!$N$2:$N$46,MATCH('References data'!G3451,'Bảng Giá'!$Q$2:$Q$46,0))</f>
        <v>Nội Vùng</v>
      </c>
    </row>
    <row r="3452" spans="1:8" x14ac:dyDescent="0.25">
      <c r="A3452" s="12" t="s">
        <v>3008</v>
      </c>
      <c r="B3452" t="s">
        <v>2639</v>
      </c>
      <c r="C3452" s="45" t="str">
        <f>INDEX('Bảng Giá'!$L$2:$L$64,MATCH(TRIM('References data'!B3452),'Bảng Giá'!$K$2:$K$64,0))</f>
        <v>Hà Nội</v>
      </c>
      <c r="D3452" s="43" t="s">
        <v>2770</v>
      </c>
      <c r="E3452" t="s">
        <v>2771</v>
      </c>
      <c r="F3452" t="str">
        <f>INDEX('Bảng Giá'!$L$2:$L$64,MATCH(TRIM('References data'!E3452),'Bảng Giá'!$K$2:$K$64,0))</f>
        <v>Vùng 3</v>
      </c>
      <c r="G3452" t="str">
        <f t="shared" si="53"/>
        <v>Hà Nội-Vùng 3</v>
      </c>
      <c r="H3452" t="str">
        <f>INDEX('Bảng Giá'!$N$2:$N$46,MATCH('References data'!G3452,'Bảng Giá'!$Q$2:$Q$46,0))</f>
        <v>Nội Vùng</v>
      </c>
    </row>
    <row r="3453" spans="1:8" x14ac:dyDescent="0.25">
      <c r="A3453" s="12" t="s">
        <v>3011</v>
      </c>
      <c r="B3453" t="s">
        <v>2648</v>
      </c>
      <c r="C3453" s="45" t="str">
        <f>INDEX('Bảng Giá'!$L$2:$L$64,MATCH(TRIM('References data'!B3453),'Bảng Giá'!$K$2:$K$64,0))</f>
        <v>Hồ Chí Minh</v>
      </c>
      <c r="D3453" s="43" t="s">
        <v>2674</v>
      </c>
      <c r="E3453" t="s">
        <v>2675</v>
      </c>
      <c r="F3453" t="str">
        <f>INDEX('Bảng Giá'!$L$2:$L$64,MATCH(TRIM('References data'!E3453),'Bảng Giá'!$K$2:$K$64,0))</f>
        <v>Vùng 1</v>
      </c>
      <c r="G3453" t="str">
        <f t="shared" si="53"/>
        <v>Hồ Chí Minh-Vùng 1</v>
      </c>
      <c r="H3453" t="str">
        <f>INDEX('Bảng Giá'!$N$2:$N$46,MATCH('References data'!G3453,'Bảng Giá'!$Q$2:$Q$46,0))</f>
        <v>Nội Vùng</v>
      </c>
    </row>
    <row r="3454" spans="1:8" x14ac:dyDescent="0.25">
      <c r="A3454" s="12" t="s">
        <v>3019</v>
      </c>
      <c r="B3454" t="s">
        <v>2648</v>
      </c>
      <c r="C3454" s="45" t="str">
        <f>INDEX('Bảng Giá'!$L$2:$L$64,MATCH(TRIM('References data'!B3454),'Bảng Giá'!$K$2:$K$64,0))</f>
        <v>Hồ Chí Minh</v>
      </c>
      <c r="D3454" s="43" t="s">
        <v>3011</v>
      </c>
      <c r="E3454" t="s">
        <v>2648</v>
      </c>
      <c r="F3454" t="str">
        <f>INDEX('Bảng Giá'!$L$2:$L$64,MATCH(TRIM('References data'!E3454),'Bảng Giá'!$K$2:$K$64,0))</f>
        <v>Hồ Chí Minh</v>
      </c>
      <c r="G3454" t="str">
        <f t="shared" si="53"/>
        <v>Hồ Chí Minh-Hồ Chí Minh</v>
      </c>
      <c r="H3454" t="str">
        <f>INDEX('Bảng Giá'!$N$2:$N$46,MATCH('References data'!G3454,'Bảng Giá'!$Q$2:$Q$46,0))</f>
        <v>Nội Tỉnh</v>
      </c>
    </row>
    <row r="3455" spans="1:8" x14ac:dyDescent="0.25">
      <c r="A3455" s="12" t="s">
        <v>2679</v>
      </c>
      <c r="B3455" t="s">
        <v>2680</v>
      </c>
      <c r="C3455" s="45" t="str">
        <f>INDEX('Bảng Giá'!$L$2:$L$64,MATCH(TRIM('References data'!B3455),'Bảng Giá'!$K$2:$K$64,0))</f>
        <v>Vùng 1</v>
      </c>
      <c r="D3455" s="43" t="s">
        <v>3011</v>
      </c>
      <c r="E3455" t="s">
        <v>2648</v>
      </c>
      <c r="F3455" t="str">
        <f>INDEX('Bảng Giá'!$L$2:$L$64,MATCH(TRIM('References data'!E3455),'Bảng Giá'!$K$2:$K$64,0))</f>
        <v>Hồ Chí Minh</v>
      </c>
      <c r="G3455" t="str">
        <f t="shared" si="53"/>
        <v>Vùng 1-Hồ Chí Minh</v>
      </c>
      <c r="H3455" t="str">
        <f>INDEX('Bảng Giá'!$N$2:$N$46,MATCH('References data'!G3455,'Bảng Giá'!$Q$2:$Q$46,0))</f>
        <v>Nội Vùng</v>
      </c>
    </row>
    <row r="3456" spans="1:8" x14ac:dyDescent="0.25">
      <c r="A3456" s="12" t="s">
        <v>3011</v>
      </c>
      <c r="B3456" t="s">
        <v>2648</v>
      </c>
      <c r="C3456" s="45" t="str">
        <f>INDEX('Bảng Giá'!$L$2:$L$64,MATCH(TRIM('References data'!B3456),'Bảng Giá'!$K$2:$K$64,0))</f>
        <v>Hồ Chí Minh</v>
      </c>
      <c r="D3456" s="43" t="s">
        <v>2978</v>
      </c>
      <c r="E3456" t="s">
        <v>2712</v>
      </c>
      <c r="F3456" t="str">
        <f>INDEX('Bảng Giá'!$L$2:$L$64,MATCH(TRIM('References data'!E3456),'Bảng Giá'!$K$2:$K$64,0))</f>
        <v>Vùng 1</v>
      </c>
      <c r="G3456" t="str">
        <f t="shared" si="53"/>
        <v>Hồ Chí Minh-Vùng 1</v>
      </c>
      <c r="H3456" t="str">
        <f>INDEX('Bảng Giá'!$N$2:$N$46,MATCH('References data'!G3456,'Bảng Giá'!$Q$2:$Q$46,0))</f>
        <v>Nội Vùng</v>
      </c>
    </row>
    <row r="3457" spans="1:8" x14ac:dyDescent="0.25">
      <c r="A3457" s="12" t="s">
        <v>3008</v>
      </c>
      <c r="B3457" t="s">
        <v>2639</v>
      </c>
      <c r="C3457" s="45" t="str">
        <f>INDEX('Bảng Giá'!$L$2:$L$64,MATCH(TRIM('References data'!B3457),'Bảng Giá'!$K$2:$K$64,0))</f>
        <v>Hà Nội</v>
      </c>
      <c r="D3457" s="43" t="s">
        <v>2769</v>
      </c>
      <c r="E3457" t="s">
        <v>2663</v>
      </c>
      <c r="F3457" t="str">
        <f>INDEX('Bảng Giá'!$L$2:$L$64,MATCH(TRIM('References data'!E3457),'Bảng Giá'!$K$2:$K$64,0))</f>
        <v>Vùng 3</v>
      </c>
      <c r="G3457" t="str">
        <f t="shared" si="53"/>
        <v>Hà Nội-Vùng 3</v>
      </c>
      <c r="H3457" t="str">
        <f>INDEX('Bảng Giá'!$N$2:$N$46,MATCH('References data'!G3457,'Bảng Giá'!$Q$2:$Q$46,0))</f>
        <v>Nội Vùng</v>
      </c>
    </row>
    <row r="3458" spans="1:8" x14ac:dyDescent="0.25">
      <c r="A3458" s="12" t="s">
        <v>3011</v>
      </c>
      <c r="B3458" t="s">
        <v>2648</v>
      </c>
      <c r="C3458" s="45" t="str">
        <f>INDEX('Bảng Giá'!$L$2:$L$64,MATCH(TRIM('References data'!B3458),'Bảng Giá'!$K$2:$K$64,0))</f>
        <v>Hồ Chí Minh</v>
      </c>
      <c r="D3458" s="43" t="s">
        <v>2655</v>
      </c>
      <c r="E3458" t="s">
        <v>2656</v>
      </c>
      <c r="F3458" t="str">
        <f>INDEX('Bảng Giá'!$L$2:$L$64,MATCH(TRIM('References data'!E3458),'Bảng Giá'!$K$2:$K$64,0))</f>
        <v>Vùng 1</v>
      </c>
      <c r="G3458" t="str">
        <f t="shared" si="53"/>
        <v>Hồ Chí Minh-Vùng 1</v>
      </c>
      <c r="H3458" t="str">
        <f>INDEX('Bảng Giá'!$N$2:$N$46,MATCH('References data'!G3458,'Bảng Giá'!$Q$2:$Q$46,0))</f>
        <v>Nội Vùng</v>
      </c>
    </row>
    <row r="3459" spans="1:8" x14ac:dyDescent="0.25">
      <c r="A3459" s="12" t="s">
        <v>3011</v>
      </c>
      <c r="B3459" t="s">
        <v>2648</v>
      </c>
      <c r="C3459" s="45" t="str">
        <f>INDEX('Bảng Giá'!$L$2:$L$64,MATCH(TRIM('References data'!B3459),'Bảng Giá'!$K$2:$K$64,0))</f>
        <v>Hồ Chí Minh</v>
      </c>
      <c r="D3459" s="43" t="s">
        <v>2641</v>
      </c>
      <c r="E3459" t="s">
        <v>2642</v>
      </c>
      <c r="F3459" t="str">
        <f>INDEX('Bảng Giá'!$L$2:$L$64,MATCH(TRIM('References data'!E3459),'Bảng Giá'!$K$2:$K$64,0))</f>
        <v>Vùng 1</v>
      </c>
      <c r="G3459" t="str">
        <f t="shared" si="53"/>
        <v>Hồ Chí Minh-Vùng 1</v>
      </c>
      <c r="H3459" t="str">
        <f>INDEX('Bảng Giá'!$N$2:$N$46,MATCH('References data'!G3459,'Bảng Giá'!$Q$2:$Q$46,0))</f>
        <v>Nội Vùng</v>
      </c>
    </row>
    <row r="3460" spans="1:8" x14ac:dyDescent="0.25">
      <c r="A3460" s="12" t="s">
        <v>3011</v>
      </c>
      <c r="B3460" t="s">
        <v>2648</v>
      </c>
      <c r="C3460" s="45" t="str">
        <f>INDEX('Bảng Giá'!$L$2:$L$64,MATCH(TRIM('References data'!B3460),'Bảng Giá'!$K$2:$K$64,0))</f>
        <v>Hồ Chí Minh</v>
      </c>
      <c r="D3460" s="43" t="s">
        <v>2702</v>
      </c>
      <c r="E3460" t="s">
        <v>2690</v>
      </c>
      <c r="F3460" t="str">
        <f>INDEX('Bảng Giá'!$L$2:$L$64,MATCH(TRIM('References data'!E3460),'Bảng Giá'!$K$2:$K$64,0))</f>
        <v>Vùng 1</v>
      </c>
      <c r="G3460" t="str">
        <f t="shared" ref="G3460:G3523" si="54">C3460&amp;"-"&amp;F3460</f>
        <v>Hồ Chí Minh-Vùng 1</v>
      </c>
      <c r="H3460" t="str">
        <f>INDEX('Bảng Giá'!$N$2:$N$46,MATCH('References data'!G3460,'Bảng Giá'!$Q$2:$Q$46,0))</f>
        <v>Nội Vùng</v>
      </c>
    </row>
    <row r="3461" spans="1:8" x14ac:dyDescent="0.25">
      <c r="A3461" s="12" t="s">
        <v>2654</v>
      </c>
      <c r="B3461" t="s">
        <v>2639</v>
      </c>
      <c r="C3461" s="45" t="str">
        <f>INDEX('Bảng Giá'!$L$2:$L$64,MATCH(TRIM('References data'!B3461),'Bảng Giá'!$K$2:$K$64,0))</f>
        <v>Hà Nội</v>
      </c>
      <c r="D3461" s="43" t="s">
        <v>3008</v>
      </c>
      <c r="E3461" t="s">
        <v>2639</v>
      </c>
      <c r="F3461" t="str">
        <f>INDEX('Bảng Giá'!$L$2:$L$64,MATCH(TRIM('References data'!E3461),'Bảng Giá'!$K$2:$K$64,0))</f>
        <v>Hà Nội</v>
      </c>
      <c r="G3461" t="str">
        <f t="shared" si="54"/>
        <v>Hà Nội-Hà Nội</v>
      </c>
      <c r="H3461" t="str">
        <f>INDEX('Bảng Giá'!$N$2:$N$46,MATCH('References data'!G3461,'Bảng Giá'!$Q$2:$Q$46,0))</f>
        <v>Nội Tỉnh</v>
      </c>
    </row>
    <row r="3462" spans="1:8" x14ac:dyDescent="0.25">
      <c r="A3462" s="12" t="s">
        <v>2994</v>
      </c>
      <c r="B3462" t="s">
        <v>2639</v>
      </c>
      <c r="C3462" s="45" t="str">
        <f>INDEX('Bảng Giá'!$L$2:$L$64,MATCH(TRIM('References data'!B3462),'Bảng Giá'!$K$2:$K$64,0))</f>
        <v>Hà Nội</v>
      </c>
      <c r="D3462" s="43" t="s">
        <v>3008</v>
      </c>
      <c r="E3462" t="s">
        <v>2639</v>
      </c>
      <c r="F3462" t="str">
        <f>INDEX('Bảng Giá'!$L$2:$L$64,MATCH(TRIM('References data'!E3462),'Bảng Giá'!$K$2:$K$64,0))</f>
        <v>Hà Nội</v>
      </c>
      <c r="G3462" t="str">
        <f t="shared" si="54"/>
        <v>Hà Nội-Hà Nội</v>
      </c>
      <c r="H3462" t="str">
        <f>INDEX('Bảng Giá'!$N$2:$N$46,MATCH('References data'!G3462,'Bảng Giá'!$Q$2:$Q$46,0))</f>
        <v>Nội Tỉnh</v>
      </c>
    </row>
    <row r="3463" spans="1:8" x14ac:dyDescent="0.25">
      <c r="A3463" s="12" t="s">
        <v>2993</v>
      </c>
      <c r="B3463" t="s">
        <v>2639</v>
      </c>
      <c r="C3463" s="45" t="str">
        <f>INDEX('Bảng Giá'!$L$2:$L$64,MATCH(TRIM('References data'!B3463),'Bảng Giá'!$K$2:$K$64,0))</f>
        <v>Hà Nội</v>
      </c>
      <c r="D3463" s="43" t="s">
        <v>3008</v>
      </c>
      <c r="E3463" t="s">
        <v>2639</v>
      </c>
      <c r="F3463" t="str">
        <f>INDEX('Bảng Giá'!$L$2:$L$64,MATCH(TRIM('References data'!E3463),'Bảng Giá'!$K$2:$K$64,0))</f>
        <v>Hà Nội</v>
      </c>
      <c r="G3463" t="str">
        <f t="shared" si="54"/>
        <v>Hà Nội-Hà Nội</v>
      </c>
      <c r="H3463" t="str">
        <f>INDEX('Bảng Giá'!$N$2:$N$46,MATCH('References data'!G3463,'Bảng Giá'!$Q$2:$Q$46,0))</f>
        <v>Nội Tỉnh</v>
      </c>
    </row>
    <row r="3464" spans="1:8" x14ac:dyDescent="0.25">
      <c r="A3464" s="12" t="s">
        <v>2688</v>
      </c>
      <c r="B3464" t="s">
        <v>2639</v>
      </c>
      <c r="C3464" s="45" t="str">
        <f>INDEX('Bảng Giá'!$L$2:$L$64,MATCH(TRIM('References data'!B3464),'Bảng Giá'!$K$2:$K$64,0))</f>
        <v>Hà Nội</v>
      </c>
      <c r="D3464" s="43" t="s">
        <v>3008</v>
      </c>
      <c r="E3464" t="s">
        <v>2639</v>
      </c>
      <c r="F3464" t="str">
        <f>INDEX('Bảng Giá'!$L$2:$L$64,MATCH(TRIM('References data'!E3464),'Bảng Giá'!$K$2:$K$64,0))</f>
        <v>Hà Nội</v>
      </c>
      <c r="G3464" t="str">
        <f t="shared" si="54"/>
        <v>Hà Nội-Hà Nội</v>
      </c>
      <c r="H3464" t="str">
        <f>INDEX('Bảng Giá'!$N$2:$N$46,MATCH('References data'!G3464,'Bảng Giá'!$Q$2:$Q$46,0))</f>
        <v>Nội Tỉnh</v>
      </c>
    </row>
    <row r="3465" spans="1:8" x14ac:dyDescent="0.25">
      <c r="A3465" s="12" t="s">
        <v>3003</v>
      </c>
      <c r="B3465" t="s">
        <v>2639</v>
      </c>
      <c r="C3465" s="45" t="str">
        <f>INDEX('Bảng Giá'!$L$2:$L$64,MATCH(TRIM('References data'!B3465),'Bảng Giá'!$K$2:$K$64,0))</f>
        <v>Hà Nội</v>
      </c>
      <c r="D3465" s="43" t="s">
        <v>3008</v>
      </c>
      <c r="E3465" t="s">
        <v>2639</v>
      </c>
      <c r="F3465" t="str">
        <f>INDEX('Bảng Giá'!$L$2:$L$64,MATCH(TRIM('References data'!E3465),'Bảng Giá'!$K$2:$K$64,0))</f>
        <v>Hà Nội</v>
      </c>
      <c r="G3465" t="str">
        <f t="shared" si="54"/>
        <v>Hà Nội-Hà Nội</v>
      </c>
      <c r="H3465" t="str">
        <f>INDEX('Bảng Giá'!$N$2:$N$46,MATCH('References data'!G3465,'Bảng Giá'!$Q$2:$Q$46,0))</f>
        <v>Nội Tỉnh</v>
      </c>
    </row>
    <row r="3466" spans="1:8" x14ac:dyDescent="0.25">
      <c r="A3466" s="12" t="s">
        <v>2654</v>
      </c>
      <c r="B3466" t="s">
        <v>2639</v>
      </c>
      <c r="C3466" s="45" t="str">
        <f>INDEX('Bảng Giá'!$L$2:$L$64,MATCH(TRIM('References data'!B3466),'Bảng Giá'!$K$2:$K$64,0))</f>
        <v>Hà Nội</v>
      </c>
      <c r="D3466" s="43" t="s">
        <v>3008</v>
      </c>
      <c r="E3466" t="s">
        <v>2639</v>
      </c>
      <c r="F3466" t="str">
        <f>INDEX('Bảng Giá'!$L$2:$L$64,MATCH(TRIM('References data'!E3466),'Bảng Giá'!$K$2:$K$64,0))</f>
        <v>Hà Nội</v>
      </c>
      <c r="G3466" t="str">
        <f t="shared" si="54"/>
        <v>Hà Nội-Hà Nội</v>
      </c>
      <c r="H3466" t="str">
        <f>INDEX('Bảng Giá'!$N$2:$N$46,MATCH('References data'!G3466,'Bảng Giá'!$Q$2:$Q$46,0))</f>
        <v>Nội Tỉnh</v>
      </c>
    </row>
    <row r="3467" spans="1:8" x14ac:dyDescent="0.25">
      <c r="A3467" s="12" t="s">
        <v>3000</v>
      </c>
      <c r="B3467" t="s">
        <v>2639</v>
      </c>
      <c r="C3467" s="45" t="str">
        <f>INDEX('Bảng Giá'!$L$2:$L$64,MATCH(TRIM('References data'!B3467),'Bảng Giá'!$K$2:$K$64,0))</f>
        <v>Hà Nội</v>
      </c>
      <c r="D3467" s="43" t="s">
        <v>3008</v>
      </c>
      <c r="E3467" t="s">
        <v>2639</v>
      </c>
      <c r="F3467" t="str">
        <f>INDEX('Bảng Giá'!$L$2:$L$64,MATCH(TRIM('References data'!E3467),'Bảng Giá'!$K$2:$K$64,0))</f>
        <v>Hà Nội</v>
      </c>
      <c r="G3467" t="str">
        <f t="shared" si="54"/>
        <v>Hà Nội-Hà Nội</v>
      </c>
      <c r="H3467" t="str">
        <f>INDEX('Bảng Giá'!$N$2:$N$46,MATCH('References data'!G3467,'Bảng Giá'!$Q$2:$Q$46,0))</f>
        <v>Nội Tỉnh</v>
      </c>
    </row>
    <row r="3468" spans="1:8" x14ac:dyDescent="0.25">
      <c r="A3468" s="12" t="s">
        <v>3000</v>
      </c>
      <c r="B3468" t="s">
        <v>2639</v>
      </c>
      <c r="C3468" s="45" t="str">
        <f>INDEX('Bảng Giá'!$L$2:$L$64,MATCH(TRIM('References data'!B3468),'Bảng Giá'!$K$2:$K$64,0))</f>
        <v>Hà Nội</v>
      </c>
      <c r="D3468" s="43" t="s">
        <v>3008</v>
      </c>
      <c r="E3468" t="s">
        <v>2639</v>
      </c>
      <c r="F3468" t="str">
        <f>INDEX('Bảng Giá'!$L$2:$L$64,MATCH(TRIM('References data'!E3468),'Bảng Giá'!$K$2:$K$64,0))</f>
        <v>Hà Nội</v>
      </c>
      <c r="G3468" t="str">
        <f t="shared" si="54"/>
        <v>Hà Nội-Hà Nội</v>
      </c>
      <c r="H3468" t="str">
        <f>INDEX('Bảng Giá'!$N$2:$N$46,MATCH('References data'!G3468,'Bảng Giá'!$Q$2:$Q$46,0))</f>
        <v>Nội Tỉnh</v>
      </c>
    </row>
    <row r="3469" spans="1:8" x14ac:dyDescent="0.25">
      <c r="A3469" s="12" t="s">
        <v>2993</v>
      </c>
      <c r="B3469" t="s">
        <v>2639</v>
      </c>
      <c r="C3469" s="45" t="str">
        <f>INDEX('Bảng Giá'!$L$2:$L$64,MATCH(TRIM('References data'!B3469),'Bảng Giá'!$K$2:$K$64,0))</f>
        <v>Hà Nội</v>
      </c>
      <c r="D3469" s="43" t="s">
        <v>3008</v>
      </c>
      <c r="E3469" t="s">
        <v>2639</v>
      </c>
      <c r="F3469" t="str">
        <f>INDEX('Bảng Giá'!$L$2:$L$64,MATCH(TRIM('References data'!E3469),'Bảng Giá'!$K$2:$K$64,0))</f>
        <v>Hà Nội</v>
      </c>
      <c r="G3469" t="str">
        <f t="shared" si="54"/>
        <v>Hà Nội-Hà Nội</v>
      </c>
      <c r="H3469" t="str">
        <f>INDEX('Bảng Giá'!$N$2:$N$46,MATCH('References data'!G3469,'Bảng Giá'!$Q$2:$Q$46,0))</f>
        <v>Nội Tỉnh</v>
      </c>
    </row>
    <row r="3470" spans="1:8" x14ac:dyDescent="0.25">
      <c r="A3470" s="12" t="s">
        <v>2638</v>
      </c>
      <c r="B3470" t="s">
        <v>2639</v>
      </c>
      <c r="C3470" s="45" t="str">
        <f>INDEX('Bảng Giá'!$L$2:$L$64,MATCH(TRIM('References data'!B3470),'Bảng Giá'!$K$2:$K$64,0))</f>
        <v>Hà Nội</v>
      </c>
      <c r="D3470" s="43" t="s">
        <v>3008</v>
      </c>
      <c r="E3470" t="s">
        <v>2639</v>
      </c>
      <c r="F3470" t="str">
        <f>INDEX('Bảng Giá'!$L$2:$L$64,MATCH(TRIM('References data'!E3470),'Bảng Giá'!$K$2:$K$64,0))</f>
        <v>Hà Nội</v>
      </c>
      <c r="G3470" t="str">
        <f t="shared" si="54"/>
        <v>Hà Nội-Hà Nội</v>
      </c>
      <c r="H3470" t="str">
        <f>INDEX('Bảng Giá'!$N$2:$N$46,MATCH('References data'!G3470,'Bảng Giá'!$Q$2:$Q$46,0))</f>
        <v>Nội Tỉnh</v>
      </c>
    </row>
    <row r="3471" spans="1:8" x14ac:dyDescent="0.25">
      <c r="A3471" s="12" t="s">
        <v>3003</v>
      </c>
      <c r="B3471" t="s">
        <v>2639</v>
      </c>
      <c r="C3471" s="45" t="str">
        <f>INDEX('Bảng Giá'!$L$2:$L$64,MATCH(TRIM('References data'!B3471),'Bảng Giá'!$K$2:$K$64,0))</f>
        <v>Hà Nội</v>
      </c>
      <c r="D3471" s="43" t="s">
        <v>3008</v>
      </c>
      <c r="E3471" t="s">
        <v>2639</v>
      </c>
      <c r="F3471" t="str">
        <f>INDEX('Bảng Giá'!$L$2:$L$64,MATCH(TRIM('References data'!E3471),'Bảng Giá'!$K$2:$K$64,0))</f>
        <v>Hà Nội</v>
      </c>
      <c r="G3471" t="str">
        <f t="shared" si="54"/>
        <v>Hà Nội-Hà Nội</v>
      </c>
      <c r="H3471" t="str">
        <f>INDEX('Bảng Giá'!$N$2:$N$46,MATCH('References data'!G3471,'Bảng Giá'!$Q$2:$Q$46,0))</f>
        <v>Nội Tỉnh</v>
      </c>
    </row>
    <row r="3472" spans="1:8" x14ac:dyDescent="0.25">
      <c r="A3472" s="12" t="s">
        <v>2654</v>
      </c>
      <c r="B3472" t="s">
        <v>2639</v>
      </c>
      <c r="C3472" s="45" t="str">
        <f>INDEX('Bảng Giá'!$L$2:$L$64,MATCH(TRIM('References data'!B3472),'Bảng Giá'!$K$2:$K$64,0))</f>
        <v>Hà Nội</v>
      </c>
      <c r="D3472" s="43" t="s">
        <v>3008</v>
      </c>
      <c r="E3472" t="s">
        <v>2639</v>
      </c>
      <c r="F3472" t="str">
        <f>INDEX('Bảng Giá'!$L$2:$L$64,MATCH(TRIM('References data'!E3472),'Bảng Giá'!$K$2:$K$64,0))</f>
        <v>Hà Nội</v>
      </c>
      <c r="G3472" t="str">
        <f t="shared" si="54"/>
        <v>Hà Nội-Hà Nội</v>
      </c>
      <c r="H3472" t="str">
        <f>INDEX('Bảng Giá'!$N$2:$N$46,MATCH('References data'!G3472,'Bảng Giá'!$Q$2:$Q$46,0))</f>
        <v>Nội Tỉnh</v>
      </c>
    </row>
    <row r="3473" spans="1:8" x14ac:dyDescent="0.25">
      <c r="A3473" s="12" t="s">
        <v>3007</v>
      </c>
      <c r="B3473" t="s">
        <v>2639</v>
      </c>
      <c r="C3473" s="45" t="str">
        <f>INDEX('Bảng Giá'!$L$2:$L$64,MATCH(TRIM('References data'!B3473),'Bảng Giá'!$K$2:$K$64,0))</f>
        <v>Hà Nội</v>
      </c>
      <c r="D3473" s="43" t="s">
        <v>3008</v>
      </c>
      <c r="E3473" t="s">
        <v>2639</v>
      </c>
      <c r="F3473" t="str">
        <f>INDEX('Bảng Giá'!$L$2:$L$64,MATCH(TRIM('References data'!E3473),'Bảng Giá'!$K$2:$K$64,0))</f>
        <v>Hà Nội</v>
      </c>
      <c r="G3473" t="str">
        <f t="shared" si="54"/>
        <v>Hà Nội-Hà Nội</v>
      </c>
      <c r="H3473" t="str">
        <f>INDEX('Bảng Giá'!$N$2:$N$46,MATCH('References data'!G3473,'Bảng Giá'!$Q$2:$Q$46,0))</f>
        <v>Nội Tỉnh</v>
      </c>
    </row>
    <row r="3474" spans="1:8" x14ac:dyDescent="0.25">
      <c r="A3474" s="12" t="s">
        <v>2638</v>
      </c>
      <c r="B3474" t="s">
        <v>2639</v>
      </c>
      <c r="C3474" s="45" t="str">
        <f>INDEX('Bảng Giá'!$L$2:$L$64,MATCH(TRIM('References data'!B3474),'Bảng Giá'!$K$2:$K$64,0))</f>
        <v>Hà Nội</v>
      </c>
      <c r="D3474" s="43" t="s">
        <v>3008</v>
      </c>
      <c r="E3474" t="s">
        <v>2639</v>
      </c>
      <c r="F3474" t="str">
        <f>INDEX('Bảng Giá'!$L$2:$L$64,MATCH(TRIM('References data'!E3474),'Bảng Giá'!$K$2:$K$64,0))</f>
        <v>Hà Nội</v>
      </c>
      <c r="G3474" t="str">
        <f t="shared" si="54"/>
        <v>Hà Nội-Hà Nội</v>
      </c>
      <c r="H3474" t="str">
        <f>INDEX('Bảng Giá'!$N$2:$N$46,MATCH('References data'!G3474,'Bảng Giá'!$Q$2:$Q$46,0))</f>
        <v>Nội Tỉnh</v>
      </c>
    </row>
    <row r="3475" spans="1:8" x14ac:dyDescent="0.25">
      <c r="A3475" s="12" t="s">
        <v>2993</v>
      </c>
      <c r="B3475" t="s">
        <v>2639</v>
      </c>
      <c r="C3475" s="45" t="str">
        <f>INDEX('Bảng Giá'!$L$2:$L$64,MATCH(TRIM('References data'!B3475),'Bảng Giá'!$K$2:$K$64,0))</f>
        <v>Hà Nội</v>
      </c>
      <c r="D3475" s="43" t="s">
        <v>3008</v>
      </c>
      <c r="E3475" t="s">
        <v>2639</v>
      </c>
      <c r="F3475" t="str">
        <f>INDEX('Bảng Giá'!$L$2:$L$64,MATCH(TRIM('References data'!E3475),'Bảng Giá'!$K$2:$K$64,0))</f>
        <v>Hà Nội</v>
      </c>
      <c r="G3475" t="str">
        <f t="shared" si="54"/>
        <v>Hà Nội-Hà Nội</v>
      </c>
      <c r="H3475" t="str">
        <f>INDEX('Bảng Giá'!$N$2:$N$46,MATCH('References data'!G3475,'Bảng Giá'!$Q$2:$Q$46,0))</f>
        <v>Nội Tỉnh</v>
      </c>
    </row>
    <row r="3476" spans="1:8" x14ac:dyDescent="0.25">
      <c r="A3476" s="12" t="s">
        <v>2993</v>
      </c>
      <c r="B3476" t="s">
        <v>2639</v>
      </c>
      <c r="C3476" s="45" t="str">
        <f>INDEX('Bảng Giá'!$L$2:$L$64,MATCH(TRIM('References data'!B3476),'Bảng Giá'!$K$2:$K$64,0))</f>
        <v>Hà Nội</v>
      </c>
      <c r="D3476" s="43" t="s">
        <v>3008</v>
      </c>
      <c r="E3476" t="s">
        <v>2639</v>
      </c>
      <c r="F3476" t="str">
        <f>INDEX('Bảng Giá'!$L$2:$L$64,MATCH(TRIM('References data'!E3476),'Bảng Giá'!$K$2:$K$64,0))</f>
        <v>Hà Nội</v>
      </c>
      <c r="G3476" t="str">
        <f t="shared" si="54"/>
        <v>Hà Nội-Hà Nội</v>
      </c>
      <c r="H3476" t="str">
        <f>INDEX('Bảng Giá'!$N$2:$N$46,MATCH('References data'!G3476,'Bảng Giá'!$Q$2:$Q$46,0))</f>
        <v>Nội Tỉnh</v>
      </c>
    </row>
    <row r="3477" spans="1:8" x14ac:dyDescent="0.25">
      <c r="A3477" s="12" t="s">
        <v>2638</v>
      </c>
      <c r="B3477" t="s">
        <v>2639</v>
      </c>
      <c r="C3477" s="45" t="str">
        <f>INDEX('Bảng Giá'!$L$2:$L$64,MATCH(TRIM('References data'!B3477),'Bảng Giá'!$K$2:$K$64,0))</f>
        <v>Hà Nội</v>
      </c>
      <c r="D3477" s="43" t="s">
        <v>3008</v>
      </c>
      <c r="E3477" t="s">
        <v>2639</v>
      </c>
      <c r="F3477" t="str">
        <f>INDEX('Bảng Giá'!$L$2:$L$64,MATCH(TRIM('References data'!E3477),'Bảng Giá'!$K$2:$K$64,0))</f>
        <v>Hà Nội</v>
      </c>
      <c r="G3477" t="str">
        <f t="shared" si="54"/>
        <v>Hà Nội-Hà Nội</v>
      </c>
      <c r="H3477" t="str">
        <f>INDEX('Bảng Giá'!$N$2:$N$46,MATCH('References data'!G3477,'Bảng Giá'!$Q$2:$Q$46,0))</f>
        <v>Nội Tỉnh</v>
      </c>
    </row>
    <row r="3478" spans="1:8" x14ac:dyDescent="0.25">
      <c r="A3478" s="12" t="s">
        <v>2739</v>
      </c>
      <c r="B3478" t="s">
        <v>2648</v>
      </c>
      <c r="C3478" s="45" t="str">
        <f>INDEX('Bảng Giá'!$L$2:$L$64,MATCH(TRIM('References data'!B3478),'Bảng Giá'!$K$2:$K$64,0))</f>
        <v>Hồ Chí Minh</v>
      </c>
      <c r="D3478" s="43" t="s">
        <v>3011</v>
      </c>
      <c r="E3478" t="s">
        <v>2648</v>
      </c>
      <c r="F3478" t="str">
        <f>INDEX('Bảng Giá'!$L$2:$L$64,MATCH(TRIM('References data'!E3478),'Bảng Giá'!$K$2:$K$64,0))</f>
        <v>Hồ Chí Minh</v>
      </c>
      <c r="G3478" t="str">
        <f t="shared" si="54"/>
        <v>Hồ Chí Minh-Hồ Chí Minh</v>
      </c>
      <c r="H3478" t="str">
        <f>INDEX('Bảng Giá'!$N$2:$N$46,MATCH('References data'!G3478,'Bảng Giá'!$Q$2:$Q$46,0))</f>
        <v>Nội Tỉnh</v>
      </c>
    </row>
    <row r="3479" spans="1:8" x14ac:dyDescent="0.25">
      <c r="A3479" s="12" t="s">
        <v>2781</v>
      </c>
      <c r="B3479" t="s">
        <v>2648</v>
      </c>
      <c r="C3479" s="45" t="str">
        <f>INDEX('Bảng Giá'!$L$2:$L$64,MATCH(TRIM('References data'!B3479),'Bảng Giá'!$K$2:$K$64,0))</f>
        <v>Hồ Chí Minh</v>
      </c>
      <c r="D3479" s="43" t="s">
        <v>3011</v>
      </c>
      <c r="E3479" t="s">
        <v>2648</v>
      </c>
      <c r="F3479" t="str">
        <f>INDEX('Bảng Giá'!$L$2:$L$64,MATCH(TRIM('References data'!E3479),'Bảng Giá'!$K$2:$K$64,0))</f>
        <v>Hồ Chí Minh</v>
      </c>
      <c r="G3479" t="str">
        <f t="shared" si="54"/>
        <v>Hồ Chí Minh-Hồ Chí Minh</v>
      </c>
      <c r="H3479" t="str">
        <f>INDEX('Bảng Giá'!$N$2:$N$46,MATCH('References data'!G3479,'Bảng Giá'!$Q$2:$Q$46,0))</f>
        <v>Nội Tỉnh</v>
      </c>
    </row>
    <row r="3480" spans="1:8" x14ac:dyDescent="0.25">
      <c r="A3480" s="12" t="s">
        <v>2776</v>
      </c>
      <c r="B3480" t="s">
        <v>2648</v>
      </c>
      <c r="C3480" s="45" t="str">
        <f>INDEX('Bảng Giá'!$L$2:$L$64,MATCH(TRIM('References data'!B3480),'Bảng Giá'!$K$2:$K$64,0))</f>
        <v>Hồ Chí Minh</v>
      </c>
      <c r="D3480" s="43" t="s">
        <v>3011</v>
      </c>
      <c r="E3480" t="s">
        <v>2648</v>
      </c>
      <c r="F3480" t="str">
        <f>INDEX('Bảng Giá'!$L$2:$L$64,MATCH(TRIM('References data'!E3480),'Bảng Giá'!$K$2:$K$64,0))</f>
        <v>Hồ Chí Minh</v>
      </c>
      <c r="G3480" t="str">
        <f t="shared" si="54"/>
        <v>Hồ Chí Minh-Hồ Chí Minh</v>
      </c>
      <c r="H3480" t="str">
        <f>INDEX('Bảng Giá'!$N$2:$N$46,MATCH('References data'!G3480,'Bảng Giá'!$Q$2:$Q$46,0))</f>
        <v>Nội Tỉnh</v>
      </c>
    </row>
    <row r="3481" spans="1:8" x14ac:dyDescent="0.25">
      <c r="A3481" s="12" t="s">
        <v>3014</v>
      </c>
      <c r="B3481" t="s">
        <v>2648</v>
      </c>
      <c r="C3481" s="45" t="str">
        <f>INDEX('Bảng Giá'!$L$2:$L$64,MATCH(TRIM('References data'!B3481),'Bảng Giá'!$K$2:$K$64,0))</f>
        <v>Hồ Chí Minh</v>
      </c>
      <c r="D3481" s="43" t="s">
        <v>3011</v>
      </c>
      <c r="E3481" t="s">
        <v>2648</v>
      </c>
      <c r="F3481" t="str">
        <f>INDEX('Bảng Giá'!$L$2:$L$64,MATCH(TRIM('References data'!E3481),'Bảng Giá'!$K$2:$K$64,0))</f>
        <v>Hồ Chí Minh</v>
      </c>
      <c r="G3481" t="str">
        <f t="shared" si="54"/>
        <v>Hồ Chí Minh-Hồ Chí Minh</v>
      </c>
      <c r="H3481" t="str">
        <f>INDEX('Bảng Giá'!$N$2:$N$46,MATCH('References data'!G3481,'Bảng Giá'!$Q$2:$Q$46,0))</f>
        <v>Nội Tỉnh</v>
      </c>
    </row>
    <row r="3482" spans="1:8" x14ac:dyDescent="0.25">
      <c r="A3482" s="12" t="s">
        <v>2653</v>
      </c>
      <c r="B3482" t="s">
        <v>2648</v>
      </c>
      <c r="C3482" s="45" t="str">
        <f>INDEX('Bảng Giá'!$L$2:$L$64,MATCH(TRIM('References data'!B3482),'Bảng Giá'!$K$2:$K$64,0))</f>
        <v>Hồ Chí Minh</v>
      </c>
      <c r="D3482" s="43" t="s">
        <v>3011</v>
      </c>
      <c r="E3482" t="s">
        <v>2648</v>
      </c>
      <c r="F3482" t="str">
        <f>INDEX('Bảng Giá'!$L$2:$L$64,MATCH(TRIM('References data'!E3482),'Bảng Giá'!$K$2:$K$64,0))</f>
        <v>Hồ Chí Minh</v>
      </c>
      <c r="G3482" t="str">
        <f t="shared" si="54"/>
        <v>Hồ Chí Minh-Hồ Chí Minh</v>
      </c>
      <c r="H3482" t="str">
        <f>INDEX('Bảng Giá'!$N$2:$N$46,MATCH('References data'!G3482,'Bảng Giá'!$Q$2:$Q$46,0))</f>
        <v>Nội Tỉnh</v>
      </c>
    </row>
    <row r="3483" spans="1:8" x14ac:dyDescent="0.25">
      <c r="A3483" s="12" t="s">
        <v>2659</v>
      </c>
      <c r="B3483" t="s">
        <v>2648</v>
      </c>
      <c r="C3483" s="45" t="str">
        <f>INDEX('Bảng Giá'!$L$2:$L$64,MATCH(TRIM('References data'!B3483),'Bảng Giá'!$K$2:$K$64,0))</f>
        <v>Hồ Chí Minh</v>
      </c>
      <c r="D3483" s="43" t="s">
        <v>3011</v>
      </c>
      <c r="E3483" t="s">
        <v>2648</v>
      </c>
      <c r="F3483" t="str">
        <f>INDEX('Bảng Giá'!$L$2:$L$64,MATCH(TRIM('References data'!E3483),'Bảng Giá'!$K$2:$K$64,0))</f>
        <v>Hồ Chí Minh</v>
      </c>
      <c r="G3483" t="str">
        <f t="shared" si="54"/>
        <v>Hồ Chí Minh-Hồ Chí Minh</v>
      </c>
      <c r="H3483" t="str">
        <f>INDEX('Bảng Giá'!$N$2:$N$46,MATCH('References data'!G3483,'Bảng Giá'!$Q$2:$Q$46,0))</f>
        <v>Nội Tỉnh</v>
      </c>
    </row>
    <row r="3484" spans="1:8" x14ac:dyDescent="0.25">
      <c r="A3484" s="12" t="s">
        <v>2778</v>
      </c>
      <c r="B3484" t="s">
        <v>2648</v>
      </c>
      <c r="C3484" s="45" t="str">
        <f>INDEX('Bảng Giá'!$L$2:$L$64,MATCH(TRIM('References data'!B3484),'Bảng Giá'!$K$2:$K$64,0))</f>
        <v>Hồ Chí Minh</v>
      </c>
      <c r="D3484" s="43" t="s">
        <v>3011</v>
      </c>
      <c r="E3484" t="s">
        <v>2648</v>
      </c>
      <c r="F3484" t="str">
        <f>INDEX('Bảng Giá'!$L$2:$L$64,MATCH(TRIM('References data'!E3484),'Bảng Giá'!$K$2:$K$64,0))</f>
        <v>Hồ Chí Minh</v>
      </c>
      <c r="G3484" t="str">
        <f t="shared" si="54"/>
        <v>Hồ Chí Minh-Hồ Chí Minh</v>
      </c>
      <c r="H3484" t="str">
        <f>INDEX('Bảng Giá'!$N$2:$N$46,MATCH('References data'!G3484,'Bảng Giá'!$Q$2:$Q$46,0))</f>
        <v>Nội Tỉnh</v>
      </c>
    </row>
    <row r="3485" spans="1:8" x14ac:dyDescent="0.25">
      <c r="A3485" s="12" t="s">
        <v>2653</v>
      </c>
      <c r="B3485" t="s">
        <v>2648</v>
      </c>
      <c r="C3485" s="45" t="str">
        <f>INDEX('Bảng Giá'!$L$2:$L$64,MATCH(TRIM('References data'!B3485),'Bảng Giá'!$K$2:$K$64,0))</f>
        <v>Hồ Chí Minh</v>
      </c>
      <c r="D3485" s="43" t="s">
        <v>3011</v>
      </c>
      <c r="E3485" t="s">
        <v>2648</v>
      </c>
      <c r="F3485" t="str">
        <f>INDEX('Bảng Giá'!$L$2:$L$64,MATCH(TRIM('References data'!E3485),'Bảng Giá'!$K$2:$K$64,0))</f>
        <v>Hồ Chí Minh</v>
      </c>
      <c r="G3485" t="str">
        <f t="shared" si="54"/>
        <v>Hồ Chí Minh-Hồ Chí Minh</v>
      </c>
      <c r="H3485" t="str">
        <f>INDEX('Bảng Giá'!$N$2:$N$46,MATCH('References data'!G3485,'Bảng Giá'!$Q$2:$Q$46,0))</f>
        <v>Nội Tỉnh</v>
      </c>
    </row>
    <row r="3486" spans="1:8" x14ac:dyDescent="0.25">
      <c r="A3486" s="12" t="s">
        <v>2722</v>
      </c>
      <c r="B3486" t="s">
        <v>2648</v>
      </c>
      <c r="C3486" s="45" t="str">
        <f>INDEX('Bảng Giá'!$L$2:$L$64,MATCH(TRIM('References data'!B3486),'Bảng Giá'!$K$2:$K$64,0))</f>
        <v>Hồ Chí Minh</v>
      </c>
      <c r="D3486" s="43" t="s">
        <v>3011</v>
      </c>
      <c r="E3486" t="s">
        <v>2648</v>
      </c>
      <c r="F3486" t="str">
        <f>INDEX('Bảng Giá'!$L$2:$L$64,MATCH(TRIM('References data'!E3486),'Bảng Giá'!$K$2:$K$64,0))</f>
        <v>Hồ Chí Minh</v>
      </c>
      <c r="G3486" t="str">
        <f t="shared" si="54"/>
        <v>Hồ Chí Minh-Hồ Chí Minh</v>
      </c>
      <c r="H3486" t="str">
        <f>INDEX('Bảng Giá'!$N$2:$N$46,MATCH('References data'!G3486,'Bảng Giá'!$Q$2:$Q$46,0))</f>
        <v>Nội Tỉnh</v>
      </c>
    </row>
    <row r="3487" spans="1:8" x14ac:dyDescent="0.25">
      <c r="A3487" s="12" t="s">
        <v>2781</v>
      </c>
      <c r="B3487" t="s">
        <v>2648</v>
      </c>
      <c r="C3487" s="45" t="str">
        <f>INDEX('Bảng Giá'!$L$2:$L$64,MATCH(TRIM('References data'!B3487),'Bảng Giá'!$K$2:$K$64,0))</f>
        <v>Hồ Chí Minh</v>
      </c>
      <c r="D3487" s="43" t="s">
        <v>3011</v>
      </c>
      <c r="E3487" t="s">
        <v>2648</v>
      </c>
      <c r="F3487" t="str">
        <f>INDEX('Bảng Giá'!$L$2:$L$64,MATCH(TRIM('References data'!E3487),'Bảng Giá'!$K$2:$K$64,0))</f>
        <v>Hồ Chí Minh</v>
      </c>
      <c r="G3487" t="str">
        <f t="shared" si="54"/>
        <v>Hồ Chí Minh-Hồ Chí Minh</v>
      </c>
      <c r="H3487" t="str">
        <f>INDEX('Bảng Giá'!$N$2:$N$46,MATCH('References data'!G3487,'Bảng Giá'!$Q$2:$Q$46,0))</f>
        <v>Nội Tỉnh</v>
      </c>
    </row>
    <row r="3488" spans="1:8" x14ac:dyDescent="0.25">
      <c r="A3488" s="12" t="s">
        <v>3014</v>
      </c>
      <c r="B3488" t="s">
        <v>2648</v>
      </c>
      <c r="C3488" s="45" t="str">
        <f>INDEX('Bảng Giá'!$L$2:$L$64,MATCH(TRIM('References data'!B3488),'Bảng Giá'!$K$2:$K$64,0))</f>
        <v>Hồ Chí Minh</v>
      </c>
      <c r="D3488" s="43" t="s">
        <v>3011</v>
      </c>
      <c r="E3488" t="s">
        <v>2648</v>
      </c>
      <c r="F3488" t="str">
        <f>INDEX('Bảng Giá'!$L$2:$L$64,MATCH(TRIM('References data'!E3488),'Bảng Giá'!$K$2:$K$64,0))</f>
        <v>Hồ Chí Minh</v>
      </c>
      <c r="G3488" t="str">
        <f t="shared" si="54"/>
        <v>Hồ Chí Minh-Hồ Chí Minh</v>
      </c>
      <c r="H3488" t="str">
        <f>INDEX('Bảng Giá'!$N$2:$N$46,MATCH('References data'!G3488,'Bảng Giá'!$Q$2:$Q$46,0))</f>
        <v>Nội Tỉnh</v>
      </c>
    </row>
    <row r="3489" spans="1:8" x14ac:dyDescent="0.25">
      <c r="A3489" s="12" t="s">
        <v>2776</v>
      </c>
      <c r="B3489" t="s">
        <v>2648</v>
      </c>
      <c r="C3489" s="45" t="str">
        <f>INDEX('Bảng Giá'!$L$2:$L$64,MATCH(TRIM('References data'!B3489),'Bảng Giá'!$K$2:$K$64,0))</f>
        <v>Hồ Chí Minh</v>
      </c>
      <c r="D3489" s="43" t="s">
        <v>3011</v>
      </c>
      <c r="E3489" t="s">
        <v>2648</v>
      </c>
      <c r="F3489" t="str">
        <f>INDEX('Bảng Giá'!$L$2:$L$64,MATCH(TRIM('References data'!E3489),'Bảng Giá'!$K$2:$K$64,0))</f>
        <v>Hồ Chí Minh</v>
      </c>
      <c r="G3489" t="str">
        <f t="shared" si="54"/>
        <v>Hồ Chí Minh-Hồ Chí Minh</v>
      </c>
      <c r="H3489" t="str">
        <f>INDEX('Bảng Giá'!$N$2:$N$46,MATCH('References data'!G3489,'Bảng Giá'!$Q$2:$Q$46,0))</f>
        <v>Nội Tỉnh</v>
      </c>
    </row>
    <row r="3490" spans="1:8" x14ac:dyDescent="0.25">
      <c r="A3490" s="12" t="s">
        <v>3020</v>
      </c>
      <c r="B3490" t="s">
        <v>2648</v>
      </c>
      <c r="C3490" s="45" t="str">
        <f>INDEX('Bảng Giá'!$L$2:$L$64,MATCH(TRIM('References data'!B3490),'Bảng Giá'!$K$2:$K$64,0))</f>
        <v>Hồ Chí Minh</v>
      </c>
      <c r="D3490" s="43" t="s">
        <v>3011</v>
      </c>
      <c r="E3490" t="s">
        <v>2648</v>
      </c>
      <c r="F3490" t="str">
        <f>INDEX('Bảng Giá'!$L$2:$L$64,MATCH(TRIM('References data'!E3490),'Bảng Giá'!$K$2:$K$64,0))</f>
        <v>Hồ Chí Minh</v>
      </c>
      <c r="G3490" t="str">
        <f t="shared" si="54"/>
        <v>Hồ Chí Minh-Hồ Chí Minh</v>
      </c>
      <c r="H3490" t="str">
        <f>INDEX('Bảng Giá'!$N$2:$N$46,MATCH('References data'!G3490,'Bảng Giá'!$Q$2:$Q$46,0))</f>
        <v>Nội Tỉnh</v>
      </c>
    </row>
    <row r="3491" spans="1:8" x14ac:dyDescent="0.25">
      <c r="A3491" s="12" t="s">
        <v>2776</v>
      </c>
      <c r="B3491" t="s">
        <v>2648</v>
      </c>
      <c r="C3491" s="45" t="str">
        <f>INDEX('Bảng Giá'!$L$2:$L$64,MATCH(TRIM('References data'!B3491),'Bảng Giá'!$K$2:$K$64,0))</f>
        <v>Hồ Chí Minh</v>
      </c>
      <c r="D3491" s="43" t="s">
        <v>3011</v>
      </c>
      <c r="E3491" t="s">
        <v>2648</v>
      </c>
      <c r="F3491" t="str">
        <f>INDEX('Bảng Giá'!$L$2:$L$64,MATCH(TRIM('References data'!E3491),'Bảng Giá'!$K$2:$K$64,0))</f>
        <v>Hồ Chí Minh</v>
      </c>
      <c r="G3491" t="str">
        <f t="shared" si="54"/>
        <v>Hồ Chí Minh-Hồ Chí Minh</v>
      </c>
      <c r="H3491" t="str">
        <f>INDEX('Bảng Giá'!$N$2:$N$46,MATCH('References data'!G3491,'Bảng Giá'!$Q$2:$Q$46,0))</f>
        <v>Nội Tỉnh</v>
      </c>
    </row>
    <row r="3492" spans="1:8" x14ac:dyDescent="0.25">
      <c r="A3492" s="12" t="s">
        <v>2781</v>
      </c>
      <c r="B3492" t="s">
        <v>2648</v>
      </c>
      <c r="C3492" s="45" t="str">
        <f>INDEX('Bảng Giá'!$L$2:$L$64,MATCH(TRIM('References data'!B3492),'Bảng Giá'!$K$2:$K$64,0))</f>
        <v>Hồ Chí Minh</v>
      </c>
      <c r="D3492" s="43" t="s">
        <v>3011</v>
      </c>
      <c r="E3492" t="s">
        <v>2648</v>
      </c>
      <c r="F3492" t="str">
        <f>INDEX('Bảng Giá'!$L$2:$L$64,MATCH(TRIM('References data'!E3492),'Bảng Giá'!$K$2:$K$64,0))</f>
        <v>Hồ Chí Minh</v>
      </c>
      <c r="G3492" t="str">
        <f t="shared" si="54"/>
        <v>Hồ Chí Minh-Hồ Chí Minh</v>
      </c>
      <c r="H3492" t="str">
        <f>INDEX('Bảng Giá'!$N$2:$N$46,MATCH('References data'!G3492,'Bảng Giá'!$Q$2:$Q$46,0))</f>
        <v>Nội Tỉnh</v>
      </c>
    </row>
    <row r="3493" spans="1:8" x14ac:dyDescent="0.25">
      <c r="A3493" s="12" t="s">
        <v>3020</v>
      </c>
      <c r="B3493" t="s">
        <v>2648</v>
      </c>
      <c r="C3493" s="45" t="str">
        <f>INDEX('Bảng Giá'!$L$2:$L$64,MATCH(TRIM('References data'!B3493),'Bảng Giá'!$K$2:$K$64,0))</f>
        <v>Hồ Chí Minh</v>
      </c>
      <c r="D3493" s="43" t="s">
        <v>3011</v>
      </c>
      <c r="E3493" t="s">
        <v>2648</v>
      </c>
      <c r="F3493" t="str">
        <f>INDEX('Bảng Giá'!$L$2:$L$64,MATCH(TRIM('References data'!E3493),'Bảng Giá'!$K$2:$K$64,0))</f>
        <v>Hồ Chí Minh</v>
      </c>
      <c r="G3493" t="str">
        <f t="shared" si="54"/>
        <v>Hồ Chí Minh-Hồ Chí Minh</v>
      </c>
      <c r="H3493" t="str">
        <f>INDEX('Bảng Giá'!$N$2:$N$46,MATCH('References data'!G3493,'Bảng Giá'!$Q$2:$Q$46,0))</f>
        <v>Nội Tỉnh</v>
      </c>
    </row>
    <row r="3494" spans="1:8" x14ac:dyDescent="0.25">
      <c r="A3494" s="12" t="s">
        <v>2672</v>
      </c>
      <c r="B3494" t="s">
        <v>2648</v>
      </c>
      <c r="C3494" s="45" t="str">
        <f>INDEX('Bảng Giá'!$L$2:$L$64,MATCH(TRIM('References data'!B3494),'Bảng Giá'!$K$2:$K$64,0))</f>
        <v>Hồ Chí Minh</v>
      </c>
      <c r="D3494" s="43" t="s">
        <v>3011</v>
      </c>
      <c r="E3494" t="s">
        <v>2648</v>
      </c>
      <c r="F3494" t="str">
        <f>INDEX('Bảng Giá'!$L$2:$L$64,MATCH(TRIM('References data'!E3494),'Bảng Giá'!$K$2:$K$64,0))</f>
        <v>Hồ Chí Minh</v>
      </c>
      <c r="G3494" t="str">
        <f t="shared" si="54"/>
        <v>Hồ Chí Minh-Hồ Chí Minh</v>
      </c>
      <c r="H3494" t="str">
        <f>INDEX('Bảng Giá'!$N$2:$N$46,MATCH('References data'!G3494,'Bảng Giá'!$Q$2:$Q$46,0))</f>
        <v>Nội Tỉnh</v>
      </c>
    </row>
    <row r="3495" spans="1:8" x14ac:dyDescent="0.25">
      <c r="A3495" s="12" t="s">
        <v>3019</v>
      </c>
      <c r="B3495" t="s">
        <v>2648</v>
      </c>
      <c r="C3495" s="45" t="str">
        <f>INDEX('Bảng Giá'!$L$2:$L$64,MATCH(TRIM('References data'!B3495),'Bảng Giá'!$K$2:$K$64,0))</f>
        <v>Hồ Chí Minh</v>
      </c>
      <c r="D3495" s="43" t="s">
        <v>3011</v>
      </c>
      <c r="E3495" t="s">
        <v>2648</v>
      </c>
      <c r="F3495" t="str">
        <f>INDEX('Bảng Giá'!$L$2:$L$64,MATCH(TRIM('References data'!E3495),'Bảng Giá'!$K$2:$K$64,0))</f>
        <v>Hồ Chí Minh</v>
      </c>
      <c r="G3495" t="str">
        <f t="shared" si="54"/>
        <v>Hồ Chí Minh-Hồ Chí Minh</v>
      </c>
      <c r="H3495" t="str">
        <f>INDEX('Bảng Giá'!$N$2:$N$46,MATCH('References data'!G3495,'Bảng Giá'!$Q$2:$Q$46,0))</f>
        <v>Nội Tỉnh</v>
      </c>
    </row>
    <row r="3496" spans="1:8" x14ac:dyDescent="0.25">
      <c r="A3496" s="12" t="s">
        <v>2730</v>
      </c>
      <c r="B3496" t="s">
        <v>2648</v>
      </c>
      <c r="C3496" s="45" t="str">
        <f>INDEX('Bảng Giá'!$L$2:$L$64,MATCH(TRIM('References data'!B3496),'Bảng Giá'!$K$2:$K$64,0))</f>
        <v>Hồ Chí Minh</v>
      </c>
      <c r="D3496" s="43" t="s">
        <v>3011</v>
      </c>
      <c r="E3496" t="s">
        <v>2648</v>
      </c>
      <c r="F3496" t="str">
        <f>INDEX('Bảng Giá'!$L$2:$L$64,MATCH(TRIM('References data'!E3496),'Bảng Giá'!$K$2:$K$64,0))</f>
        <v>Hồ Chí Minh</v>
      </c>
      <c r="G3496" t="str">
        <f t="shared" si="54"/>
        <v>Hồ Chí Minh-Hồ Chí Minh</v>
      </c>
      <c r="H3496" t="str">
        <f>INDEX('Bảng Giá'!$N$2:$N$46,MATCH('References data'!G3496,'Bảng Giá'!$Q$2:$Q$46,0))</f>
        <v>Nội Tỉnh</v>
      </c>
    </row>
    <row r="3497" spans="1:8" x14ac:dyDescent="0.25">
      <c r="A3497" s="12" t="s">
        <v>2739</v>
      </c>
      <c r="B3497" t="s">
        <v>2648</v>
      </c>
      <c r="C3497" s="45" t="str">
        <f>INDEX('Bảng Giá'!$L$2:$L$64,MATCH(TRIM('References data'!B3497),'Bảng Giá'!$K$2:$K$64,0))</f>
        <v>Hồ Chí Minh</v>
      </c>
      <c r="D3497" s="43" t="s">
        <v>3011</v>
      </c>
      <c r="E3497" t="s">
        <v>2648</v>
      </c>
      <c r="F3497" t="str">
        <f>INDEX('Bảng Giá'!$L$2:$L$64,MATCH(TRIM('References data'!E3497),'Bảng Giá'!$K$2:$K$64,0))</f>
        <v>Hồ Chí Minh</v>
      </c>
      <c r="G3497" t="str">
        <f t="shared" si="54"/>
        <v>Hồ Chí Minh-Hồ Chí Minh</v>
      </c>
      <c r="H3497" t="str">
        <f>INDEX('Bảng Giá'!$N$2:$N$46,MATCH('References data'!G3497,'Bảng Giá'!$Q$2:$Q$46,0))</f>
        <v>Nội Tỉnh</v>
      </c>
    </row>
    <row r="3498" spans="1:8" x14ac:dyDescent="0.25">
      <c r="A3498" s="12" t="s">
        <v>3014</v>
      </c>
      <c r="B3498" t="s">
        <v>2648</v>
      </c>
      <c r="C3498" s="45" t="str">
        <f>INDEX('Bảng Giá'!$L$2:$L$64,MATCH(TRIM('References data'!B3498),'Bảng Giá'!$K$2:$K$64,0))</f>
        <v>Hồ Chí Minh</v>
      </c>
      <c r="D3498" s="43" t="s">
        <v>3011</v>
      </c>
      <c r="E3498" t="s">
        <v>2648</v>
      </c>
      <c r="F3498" t="str">
        <f>INDEX('Bảng Giá'!$L$2:$L$64,MATCH(TRIM('References data'!E3498),'Bảng Giá'!$K$2:$K$64,0))</f>
        <v>Hồ Chí Minh</v>
      </c>
      <c r="G3498" t="str">
        <f t="shared" si="54"/>
        <v>Hồ Chí Minh-Hồ Chí Minh</v>
      </c>
      <c r="H3498" t="str">
        <f>INDEX('Bảng Giá'!$N$2:$N$46,MATCH('References data'!G3498,'Bảng Giá'!$Q$2:$Q$46,0))</f>
        <v>Nội Tỉnh</v>
      </c>
    </row>
    <row r="3499" spans="1:8" x14ac:dyDescent="0.25">
      <c r="A3499" s="12" t="s">
        <v>2782</v>
      </c>
      <c r="B3499" t="s">
        <v>2648</v>
      </c>
      <c r="C3499" s="45" t="str">
        <f>INDEX('Bảng Giá'!$L$2:$L$64,MATCH(TRIM('References data'!B3499),'Bảng Giá'!$K$2:$K$64,0))</f>
        <v>Hồ Chí Minh</v>
      </c>
      <c r="D3499" s="43" t="s">
        <v>3011</v>
      </c>
      <c r="E3499" t="s">
        <v>2648</v>
      </c>
      <c r="F3499" t="str">
        <f>INDEX('Bảng Giá'!$L$2:$L$64,MATCH(TRIM('References data'!E3499),'Bảng Giá'!$K$2:$K$64,0))</f>
        <v>Hồ Chí Minh</v>
      </c>
      <c r="G3499" t="str">
        <f t="shared" si="54"/>
        <v>Hồ Chí Minh-Hồ Chí Minh</v>
      </c>
      <c r="H3499" t="str">
        <f>INDEX('Bảng Giá'!$N$2:$N$46,MATCH('References data'!G3499,'Bảng Giá'!$Q$2:$Q$46,0))</f>
        <v>Nội Tỉnh</v>
      </c>
    </row>
    <row r="3500" spans="1:8" x14ac:dyDescent="0.25">
      <c r="A3500" s="12" t="s">
        <v>2776</v>
      </c>
      <c r="B3500" t="s">
        <v>2648</v>
      </c>
      <c r="C3500" s="45" t="str">
        <f>INDEX('Bảng Giá'!$L$2:$L$64,MATCH(TRIM('References data'!B3500),'Bảng Giá'!$K$2:$K$64,0))</f>
        <v>Hồ Chí Minh</v>
      </c>
      <c r="D3500" s="43" t="s">
        <v>3011</v>
      </c>
      <c r="E3500" t="s">
        <v>2648</v>
      </c>
      <c r="F3500" t="str">
        <f>INDEX('Bảng Giá'!$L$2:$L$64,MATCH(TRIM('References data'!E3500),'Bảng Giá'!$K$2:$K$64,0))</f>
        <v>Hồ Chí Minh</v>
      </c>
      <c r="G3500" t="str">
        <f t="shared" si="54"/>
        <v>Hồ Chí Minh-Hồ Chí Minh</v>
      </c>
      <c r="H3500" t="str">
        <f>INDEX('Bảng Giá'!$N$2:$N$46,MATCH('References data'!G3500,'Bảng Giá'!$Q$2:$Q$46,0))</f>
        <v>Nội Tỉnh</v>
      </c>
    </row>
    <row r="3501" spans="1:8" x14ac:dyDescent="0.25">
      <c r="A3501" s="12" t="s">
        <v>2722</v>
      </c>
      <c r="B3501" t="s">
        <v>2648</v>
      </c>
      <c r="C3501" s="45" t="str">
        <f>INDEX('Bảng Giá'!$L$2:$L$64,MATCH(TRIM('References data'!B3501),'Bảng Giá'!$K$2:$K$64,0))</f>
        <v>Hồ Chí Minh</v>
      </c>
      <c r="D3501" s="43" t="s">
        <v>3011</v>
      </c>
      <c r="E3501" t="s">
        <v>2648</v>
      </c>
      <c r="F3501" t="str">
        <f>INDEX('Bảng Giá'!$L$2:$L$64,MATCH(TRIM('References data'!E3501),'Bảng Giá'!$K$2:$K$64,0))</f>
        <v>Hồ Chí Minh</v>
      </c>
      <c r="G3501" t="str">
        <f t="shared" si="54"/>
        <v>Hồ Chí Minh-Hồ Chí Minh</v>
      </c>
      <c r="H3501" t="str">
        <f>INDEX('Bảng Giá'!$N$2:$N$46,MATCH('References data'!G3501,'Bảng Giá'!$Q$2:$Q$46,0))</f>
        <v>Nội Tỉnh</v>
      </c>
    </row>
    <row r="3502" spans="1:8" x14ac:dyDescent="0.25">
      <c r="A3502" s="12" t="s">
        <v>3014</v>
      </c>
      <c r="B3502" t="s">
        <v>2648</v>
      </c>
      <c r="C3502" s="45" t="str">
        <f>INDEX('Bảng Giá'!$L$2:$L$64,MATCH(TRIM('References data'!B3502),'Bảng Giá'!$K$2:$K$64,0))</f>
        <v>Hồ Chí Minh</v>
      </c>
      <c r="D3502" s="43" t="s">
        <v>3011</v>
      </c>
      <c r="E3502" t="s">
        <v>2648</v>
      </c>
      <c r="F3502" t="str">
        <f>INDEX('Bảng Giá'!$L$2:$L$64,MATCH(TRIM('References data'!E3502),'Bảng Giá'!$K$2:$K$64,0))</f>
        <v>Hồ Chí Minh</v>
      </c>
      <c r="G3502" t="str">
        <f t="shared" si="54"/>
        <v>Hồ Chí Minh-Hồ Chí Minh</v>
      </c>
      <c r="H3502" t="str">
        <f>INDEX('Bảng Giá'!$N$2:$N$46,MATCH('References data'!G3502,'Bảng Giá'!$Q$2:$Q$46,0))</f>
        <v>Nội Tỉnh</v>
      </c>
    </row>
    <row r="3503" spans="1:8" x14ac:dyDescent="0.25">
      <c r="A3503" s="12" t="s">
        <v>2653</v>
      </c>
      <c r="B3503" t="s">
        <v>2648</v>
      </c>
      <c r="C3503" s="45" t="str">
        <f>INDEX('Bảng Giá'!$L$2:$L$64,MATCH(TRIM('References data'!B3503),'Bảng Giá'!$K$2:$K$64,0))</f>
        <v>Hồ Chí Minh</v>
      </c>
      <c r="D3503" s="43" t="s">
        <v>3011</v>
      </c>
      <c r="E3503" t="s">
        <v>2648</v>
      </c>
      <c r="F3503" t="str">
        <f>INDEX('Bảng Giá'!$L$2:$L$64,MATCH(TRIM('References data'!E3503),'Bảng Giá'!$K$2:$K$64,0))</f>
        <v>Hồ Chí Minh</v>
      </c>
      <c r="G3503" t="str">
        <f t="shared" si="54"/>
        <v>Hồ Chí Minh-Hồ Chí Minh</v>
      </c>
      <c r="H3503" t="str">
        <f>INDEX('Bảng Giá'!$N$2:$N$46,MATCH('References data'!G3503,'Bảng Giá'!$Q$2:$Q$46,0))</f>
        <v>Nội Tỉnh</v>
      </c>
    </row>
    <row r="3504" spans="1:8" x14ac:dyDescent="0.25">
      <c r="A3504" s="12" t="s">
        <v>2776</v>
      </c>
      <c r="B3504" t="s">
        <v>2648</v>
      </c>
      <c r="C3504" s="45" t="str">
        <f>INDEX('Bảng Giá'!$L$2:$L$64,MATCH(TRIM('References data'!B3504),'Bảng Giá'!$K$2:$K$64,0))</f>
        <v>Hồ Chí Minh</v>
      </c>
      <c r="D3504" s="43" t="s">
        <v>3011</v>
      </c>
      <c r="E3504" t="s">
        <v>2648</v>
      </c>
      <c r="F3504" t="str">
        <f>INDEX('Bảng Giá'!$L$2:$L$64,MATCH(TRIM('References data'!E3504),'Bảng Giá'!$K$2:$K$64,0))</f>
        <v>Hồ Chí Minh</v>
      </c>
      <c r="G3504" t="str">
        <f t="shared" si="54"/>
        <v>Hồ Chí Minh-Hồ Chí Minh</v>
      </c>
      <c r="H3504" t="str">
        <f>INDEX('Bảng Giá'!$N$2:$N$46,MATCH('References data'!G3504,'Bảng Giá'!$Q$2:$Q$46,0))</f>
        <v>Nội Tỉnh</v>
      </c>
    </row>
    <row r="3505" spans="1:8" x14ac:dyDescent="0.25">
      <c r="A3505" s="12" t="s">
        <v>2778</v>
      </c>
      <c r="B3505" t="s">
        <v>2648</v>
      </c>
      <c r="C3505" s="45" t="str">
        <f>INDEX('Bảng Giá'!$L$2:$L$64,MATCH(TRIM('References data'!B3505),'Bảng Giá'!$K$2:$K$64,0))</f>
        <v>Hồ Chí Minh</v>
      </c>
      <c r="D3505" s="43" t="s">
        <v>3011</v>
      </c>
      <c r="E3505" t="s">
        <v>2648</v>
      </c>
      <c r="F3505" t="str">
        <f>INDEX('Bảng Giá'!$L$2:$L$64,MATCH(TRIM('References data'!E3505),'Bảng Giá'!$K$2:$K$64,0))</f>
        <v>Hồ Chí Minh</v>
      </c>
      <c r="G3505" t="str">
        <f t="shared" si="54"/>
        <v>Hồ Chí Minh-Hồ Chí Minh</v>
      </c>
      <c r="H3505" t="str">
        <f>INDEX('Bảng Giá'!$N$2:$N$46,MATCH('References data'!G3505,'Bảng Giá'!$Q$2:$Q$46,0))</f>
        <v>Nội Tỉnh</v>
      </c>
    </row>
    <row r="3506" spans="1:8" x14ac:dyDescent="0.25">
      <c r="A3506" s="12" t="s">
        <v>3019</v>
      </c>
      <c r="B3506" t="s">
        <v>2648</v>
      </c>
      <c r="C3506" s="45" t="str">
        <f>INDEX('Bảng Giá'!$L$2:$L$64,MATCH(TRIM('References data'!B3506),'Bảng Giá'!$K$2:$K$64,0))</f>
        <v>Hồ Chí Minh</v>
      </c>
      <c r="D3506" s="43" t="s">
        <v>3011</v>
      </c>
      <c r="E3506" t="s">
        <v>2648</v>
      </c>
      <c r="F3506" t="str">
        <f>INDEX('Bảng Giá'!$L$2:$L$64,MATCH(TRIM('References data'!E3506),'Bảng Giá'!$K$2:$K$64,0))</f>
        <v>Hồ Chí Minh</v>
      </c>
      <c r="G3506" t="str">
        <f t="shared" si="54"/>
        <v>Hồ Chí Minh-Hồ Chí Minh</v>
      </c>
      <c r="H3506" t="str">
        <f>INDEX('Bảng Giá'!$N$2:$N$46,MATCH('References data'!G3506,'Bảng Giá'!$Q$2:$Q$46,0))</f>
        <v>Nội Tỉnh</v>
      </c>
    </row>
    <row r="3507" spans="1:8" x14ac:dyDescent="0.25">
      <c r="A3507" s="12" t="s">
        <v>2653</v>
      </c>
      <c r="B3507" t="s">
        <v>2648</v>
      </c>
      <c r="C3507" s="45" t="str">
        <f>INDEX('Bảng Giá'!$L$2:$L$64,MATCH(TRIM('References data'!B3507),'Bảng Giá'!$K$2:$K$64,0))</f>
        <v>Hồ Chí Minh</v>
      </c>
      <c r="D3507" s="43" t="s">
        <v>3011</v>
      </c>
      <c r="E3507" t="s">
        <v>2648</v>
      </c>
      <c r="F3507" t="str">
        <f>INDEX('Bảng Giá'!$L$2:$L$64,MATCH(TRIM('References data'!E3507),'Bảng Giá'!$K$2:$K$64,0))</f>
        <v>Hồ Chí Minh</v>
      </c>
      <c r="G3507" t="str">
        <f t="shared" si="54"/>
        <v>Hồ Chí Minh-Hồ Chí Minh</v>
      </c>
      <c r="H3507" t="str">
        <f>INDEX('Bảng Giá'!$N$2:$N$46,MATCH('References data'!G3507,'Bảng Giá'!$Q$2:$Q$46,0))</f>
        <v>Nội Tỉnh</v>
      </c>
    </row>
    <row r="3508" spans="1:8" x14ac:dyDescent="0.25">
      <c r="A3508" s="12" t="s">
        <v>3018</v>
      </c>
      <c r="B3508" t="s">
        <v>2648</v>
      </c>
      <c r="C3508" s="45" t="str">
        <f>INDEX('Bảng Giá'!$L$2:$L$64,MATCH(TRIM('References data'!B3508),'Bảng Giá'!$K$2:$K$64,0))</f>
        <v>Hồ Chí Minh</v>
      </c>
      <c r="D3508" s="43" t="s">
        <v>3011</v>
      </c>
      <c r="E3508" t="s">
        <v>2648</v>
      </c>
      <c r="F3508" t="str">
        <f>INDEX('Bảng Giá'!$L$2:$L$64,MATCH(TRIM('References data'!E3508),'Bảng Giá'!$K$2:$K$64,0))</f>
        <v>Hồ Chí Minh</v>
      </c>
      <c r="G3508" t="str">
        <f t="shared" si="54"/>
        <v>Hồ Chí Minh-Hồ Chí Minh</v>
      </c>
      <c r="H3508" t="str">
        <f>INDEX('Bảng Giá'!$N$2:$N$46,MATCH('References data'!G3508,'Bảng Giá'!$Q$2:$Q$46,0))</f>
        <v>Nội Tỉnh</v>
      </c>
    </row>
    <row r="3509" spans="1:8" x14ac:dyDescent="0.25">
      <c r="A3509" s="12" t="s">
        <v>2653</v>
      </c>
      <c r="B3509" t="s">
        <v>2648</v>
      </c>
      <c r="C3509" s="45" t="str">
        <f>INDEX('Bảng Giá'!$L$2:$L$64,MATCH(TRIM('References data'!B3509),'Bảng Giá'!$K$2:$K$64,0))</f>
        <v>Hồ Chí Minh</v>
      </c>
      <c r="D3509" s="43" t="s">
        <v>3011</v>
      </c>
      <c r="E3509" t="s">
        <v>2648</v>
      </c>
      <c r="F3509" t="str">
        <f>INDEX('Bảng Giá'!$L$2:$L$64,MATCH(TRIM('References data'!E3509),'Bảng Giá'!$K$2:$K$64,0))</f>
        <v>Hồ Chí Minh</v>
      </c>
      <c r="G3509" t="str">
        <f t="shared" si="54"/>
        <v>Hồ Chí Minh-Hồ Chí Minh</v>
      </c>
      <c r="H3509" t="str">
        <f>INDEX('Bảng Giá'!$N$2:$N$46,MATCH('References data'!G3509,'Bảng Giá'!$Q$2:$Q$46,0))</f>
        <v>Nội Tỉnh</v>
      </c>
    </row>
    <row r="3510" spans="1:8" x14ac:dyDescent="0.25">
      <c r="A3510" s="12" t="s">
        <v>2653</v>
      </c>
      <c r="B3510" t="s">
        <v>2648</v>
      </c>
      <c r="C3510" s="45" t="str">
        <f>INDEX('Bảng Giá'!$L$2:$L$64,MATCH(TRIM('References data'!B3510),'Bảng Giá'!$K$2:$K$64,0))</f>
        <v>Hồ Chí Minh</v>
      </c>
      <c r="D3510" s="43" t="s">
        <v>3011</v>
      </c>
      <c r="E3510" t="s">
        <v>2648</v>
      </c>
      <c r="F3510" t="str">
        <f>INDEX('Bảng Giá'!$L$2:$L$64,MATCH(TRIM('References data'!E3510),'Bảng Giá'!$K$2:$K$64,0))</f>
        <v>Hồ Chí Minh</v>
      </c>
      <c r="G3510" t="str">
        <f t="shared" si="54"/>
        <v>Hồ Chí Minh-Hồ Chí Minh</v>
      </c>
      <c r="H3510" t="str">
        <f>INDEX('Bảng Giá'!$N$2:$N$46,MATCH('References data'!G3510,'Bảng Giá'!$Q$2:$Q$46,0))</f>
        <v>Nội Tỉnh</v>
      </c>
    </row>
    <row r="3511" spans="1:8" x14ac:dyDescent="0.25">
      <c r="A3511" s="12" t="s">
        <v>3020</v>
      </c>
      <c r="B3511" t="s">
        <v>2648</v>
      </c>
      <c r="C3511" s="45" t="str">
        <f>INDEX('Bảng Giá'!$L$2:$L$64,MATCH(TRIM('References data'!B3511),'Bảng Giá'!$K$2:$K$64,0))</f>
        <v>Hồ Chí Minh</v>
      </c>
      <c r="D3511" s="43" t="s">
        <v>3011</v>
      </c>
      <c r="E3511" t="s">
        <v>2648</v>
      </c>
      <c r="F3511" t="str">
        <f>INDEX('Bảng Giá'!$L$2:$L$64,MATCH(TRIM('References data'!E3511),'Bảng Giá'!$K$2:$K$64,0))</f>
        <v>Hồ Chí Minh</v>
      </c>
      <c r="G3511" t="str">
        <f t="shared" si="54"/>
        <v>Hồ Chí Minh-Hồ Chí Minh</v>
      </c>
      <c r="H3511" t="str">
        <f>INDEX('Bảng Giá'!$N$2:$N$46,MATCH('References data'!G3511,'Bảng Giá'!$Q$2:$Q$46,0))</f>
        <v>Nội Tỉnh</v>
      </c>
    </row>
    <row r="3512" spans="1:8" x14ac:dyDescent="0.25">
      <c r="A3512" s="12" t="s">
        <v>2781</v>
      </c>
      <c r="B3512" t="s">
        <v>2648</v>
      </c>
      <c r="C3512" s="45" t="str">
        <f>INDEX('Bảng Giá'!$L$2:$L$64,MATCH(TRIM('References data'!B3512),'Bảng Giá'!$K$2:$K$64,0))</f>
        <v>Hồ Chí Minh</v>
      </c>
      <c r="D3512" s="43" t="s">
        <v>3011</v>
      </c>
      <c r="E3512" t="s">
        <v>2648</v>
      </c>
      <c r="F3512" t="str">
        <f>INDEX('Bảng Giá'!$L$2:$L$64,MATCH(TRIM('References data'!E3512),'Bảng Giá'!$K$2:$K$64,0))</f>
        <v>Hồ Chí Minh</v>
      </c>
      <c r="G3512" t="str">
        <f t="shared" si="54"/>
        <v>Hồ Chí Minh-Hồ Chí Minh</v>
      </c>
      <c r="H3512" t="str">
        <f>INDEX('Bảng Giá'!$N$2:$N$46,MATCH('References data'!G3512,'Bảng Giá'!$Q$2:$Q$46,0))</f>
        <v>Nội Tỉnh</v>
      </c>
    </row>
    <row r="3513" spans="1:8" x14ac:dyDescent="0.25">
      <c r="A3513" s="12" t="s">
        <v>3011</v>
      </c>
      <c r="B3513" t="s">
        <v>2648</v>
      </c>
      <c r="C3513" s="45" t="str">
        <f>INDEX('Bảng Giá'!$L$2:$L$64,MATCH(TRIM('References data'!B3513),'Bảng Giá'!$K$2:$K$64,0))</f>
        <v>Hồ Chí Minh</v>
      </c>
      <c r="D3513" s="43" t="s">
        <v>2674</v>
      </c>
      <c r="E3513" t="s">
        <v>2675</v>
      </c>
      <c r="F3513" t="str">
        <f>INDEX('Bảng Giá'!$L$2:$L$64,MATCH(TRIM('References data'!E3513),'Bảng Giá'!$K$2:$K$64,0))</f>
        <v>Vùng 1</v>
      </c>
      <c r="G3513" t="str">
        <f t="shared" si="54"/>
        <v>Hồ Chí Minh-Vùng 1</v>
      </c>
      <c r="H3513" t="str">
        <f>INDEX('Bảng Giá'!$N$2:$N$46,MATCH('References data'!G3513,'Bảng Giá'!$Q$2:$Q$46,0))</f>
        <v>Nội Vùng</v>
      </c>
    </row>
    <row r="3514" spans="1:8" x14ac:dyDescent="0.25">
      <c r="A3514" s="12" t="s">
        <v>3011</v>
      </c>
      <c r="B3514" t="s">
        <v>2648</v>
      </c>
      <c r="C3514" s="45" t="str">
        <f>INDEX('Bảng Giá'!$L$2:$L$64,MATCH(TRIM('References data'!B3514),'Bảng Giá'!$K$2:$K$64,0))</f>
        <v>Hồ Chí Minh</v>
      </c>
      <c r="D3514" s="43" t="s">
        <v>2978</v>
      </c>
      <c r="E3514" t="s">
        <v>2712</v>
      </c>
      <c r="F3514" t="str">
        <f>INDEX('Bảng Giá'!$L$2:$L$64,MATCH(TRIM('References data'!E3514),'Bảng Giá'!$K$2:$K$64,0))</f>
        <v>Vùng 1</v>
      </c>
      <c r="G3514" t="str">
        <f t="shared" si="54"/>
        <v>Hồ Chí Minh-Vùng 1</v>
      </c>
      <c r="H3514" t="str">
        <f>INDEX('Bảng Giá'!$N$2:$N$46,MATCH('References data'!G3514,'Bảng Giá'!$Q$2:$Q$46,0))</f>
        <v>Nội Vùng</v>
      </c>
    </row>
    <row r="3515" spans="1:8" x14ac:dyDescent="0.25">
      <c r="A3515" s="12" t="s">
        <v>3011</v>
      </c>
      <c r="B3515" t="s">
        <v>2648</v>
      </c>
      <c r="C3515" s="45" t="str">
        <f>INDEX('Bảng Giá'!$L$2:$L$64,MATCH(TRIM('References data'!B3515),'Bảng Giá'!$K$2:$K$64,0))</f>
        <v>Hồ Chí Minh</v>
      </c>
      <c r="D3515" s="43" t="s">
        <v>2741</v>
      </c>
      <c r="E3515" t="s">
        <v>2669</v>
      </c>
      <c r="F3515" t="str">
        <f>INDEX('Bảng Giá'!$L$2:$L$64,MATCH(TRIM('References data'!E3515),'Bảng Giá'!$K$2:$K$64,0))</f>
        <v>Vùng 2</v>
      </c>
      <c r="G3515" t="str">
        <f t="shared" si="54"/>
        <v>Hồ Chí Minh-Vùng 2</v>
      </c>
      <c r="H3515" t="str">
        <f>INDEX('Bảng Giá'!$N$2:$N$46,MATCH('References data'!G3515,'Bảng Giá'!$Q$2:$Q$46,0))</f>
        <v>Liên Vùng</v>
      </c>
    </row>
    <row r="3516" spans="1:8" x14ac:dyDescent="0.25">
      <c r="A3516" s="12" t="s">
        <v>3011</v>
      </c>
      <c r="B3516" t="s">
        <v>2648</v>
      </c>
      <c r="C3516" s="45" t="str">
        <f>INDEX('Bảng Giá'!$L$2:$L$64,MATCH(TRIM('References data'!B3516),'Bảng Giá'!$K$2:$K$64,0))</f>
        <v>Hồ Chí Minh</v>
      </c>
      <c r="D3516" s="43" t="s">
        <v>2679</v>
      </c>
      <c r="E3516" t="s">
        <v>2680</v>
      </c>
      <c r="F3516" t="str">
        <f>INDEX('Bảng Giá'!$L$2:$L$64,MATCH(TRIM('References data'!E3516),'Bảng Giá'!$K$2:$K$64,0))</f>
        <v>Vùng 1</v>
      </c>
      <c r="G3516" t="str">
        <f t="shared" si="54"/>
        <v>Hồ Chí Minh-Vùng 1</v>
      </c>
      <c r="H3516" t="str">
        <f>INDEX('Bảng Giá'!$N$2:$N$46,MATCH('References data'!G3516,'Bảng Giá'!$Q$2:$Q$46,0))</f>
        <v>Nội Vùng</v>
      </c>
    </row>
    <row r="3517" spans="1:8" x14ac:dyDescent="0.25">
      <c r="A3517" s="12" t="s">
        <v>3008</v>
      </c>
      <c r="B3517" t="s">
        <v>2639</v>
      </c>
      <c r="C3517" s="45" t="str">
        <f>INDEX('Bảng Giá'!$L$2:$L$64,MATCH(TRIM('References data'!B3517),'Bảng Giá'!$K$2:$K$64,0))</f>
        <v>Hà Nội</v>
      </c>
      <c r="D3517" s="43" t="s">
        <v>2995</v>
      </c>
      <c r="E3517" t="s">
        <v>2639</v>
      </c>
      <c r="F3517" t="str">
        <f>INDEX('Bảng Giá'!$L$2:$L$64,MATCH(TRIM('References data'!E3517),'Bảng Giá'!$K$2:$K$64,0))</f>
        <v>Hà Nội</v>
      </c>
      <c r="G3517" t="str">
        <f t="shared" si="54"/>
        <v>Hà Nội-Hà Nội</v>
      </c>
      <c r="H3517" t="str">
        <f>INDEX('Bảng Giá'!$N$2:$N$46,MATCH('References data'!G3517,'Bảng Giá'!$Q$2:$Q$46,0))</f>
        <v>Nội Tỉnh</v>
      </c>
    </row>
    <row r="3518" spans="1:8" x14ac:dyDescent="0.25">
      <c r="A3518" s="12" t="s">
        <v>3011</v>
      </c>
      <c r="B3518" t="s">
        <v>2648</v>
      </c>
      <c r="C3518" s="45" t="str">
        <f>INDEX('Bảng Giá'!$L$2:$L$64,MATCH(TRIM('References data'!B3518),'Bảng Giá'!$K$2:$K$64,0))</f>
        <v>Hồ Chí Minh</v>
      </c>
      <c r="D3518" s="43" t="s">
        <v>2674</v>
      </c>
      <c r="E3518" t="s">
        <v>2675</v>
      </c>
      <c r="F3518" t="str">
        <f>INDEX('Bảng Giá'!$L$2:$L$64,MATCH(TRIM('References data'!E3518),'Bảng Giá'!$K$2:$K$64,0))</f>
        <v>Vùng 1</v>
      </c>
      <c r="G3518" t="str">
        <f t="shared" si="54"/>
        <v>Hồ Chí Minh-Vùng 1</v>
      </c>
      <c r="H3518" t="str">
        <f>INDEX('Bảng Giá'!$N$2:$N$46,MATCH('References data'!G3518,'Bảng Giá'!$Q$2:$Q$46,0))</f>
        <v>Nội Vùng</v>
      </c>
    </row>
    <row r="3519" spans="1:8" x14ac:dyDescent="0.25">
      <c r="A3519" s="12" t="s">
        <v>3008</v>
      </c>
      <c r="B3519" t="s">
        <v>2639</v>
      </c>
      <c r="C3519" s="45" t="str">
        <f>INDEX('Bảng Giá'!$L$2:$L$64,MATCH(TRIM('References data'!B3519),'Bảng Giá'!$K$2:$K$64,0))</f>
        <v>Hà Nội</v>
      </c>
      <c r="D3519" s="43" t="s">
        <v>2765</v>
      </c>
      <c r="E3519" t="s">
        <v>2658</v>
      </c>
      <c r="F3519" t="str">
        <f>INDEX('Bảng Giá'!$L$2:$L$64,MATCH(TRIM('References data'!E3519),'Bảng Giá'!$K$2:$K$64,0))</f>
        <v>Vùng 3</v>
      </c>
      <c r="G3519" t="str">
        <f t="shared" si="54"/>
        <v>Hà Nội-Vùng 3</v>
      </c>
      <c r="H3519" t="str">
        <f>INDEX('Bảng Giá'!$N$2:$N$46,MATCH('References data'!G3519,'Bảng Giá'!$Q$2:$Q$46,0))</f>
        <v>Nội Vùng</v>
      </c>
    </row>
    <row r="3520" spans="1:8" x14ac:dyDescent="0.25">
      <c r="A3520" s="12" t="s">
        <v>3008</v>
      </c>
      <c r="B3520" t="s">
        <v>2639</v>
      </c>
      <c r="C3520" s="45" t="str">
        <f>INDEX('Bảng Giá'!$L$2:$L$64,MATCH(TRIM('References data'!B3520),'Bảng Giá'!$K$2:$K$64,0))</f>
        <v>Hà Nội</v>
      </c>
      <c r="D3520" s="43" t="s">
        <v>2839</v>
      </c>
      <c r="E3520" t="s">
        <v>2823</v>
      </c>
      <c r="F3520" t="str">
        <f>INDEX('Bảng Giá'!$L$2:$L$64,MATCH(TRIM('References data'!E3520),'Bảng Giá'!$K$2:$K$64,0))</f>
        <v>Vùng 3</v>
      </c>
      <c r="G3520" t="str">
        <f t="shared" si="54"/>
        <v>Hà Nội-Vùng 3</v>
      </c>
      <c r="H3520" t="str">
        <f>INDEX('Bảng Giá'!$N$2:$N$46,MATCH('References data'!G3520,'Bảng Giá'!$Q$2:$Q$46,0))</f>
        <v>Nội Vùng</v>
      </c>
    </row>
    <row r="3521" spans="1:8" x14ac:dyDescent="0.25">
      <c r="A3521" s="12" t="s">
        <v>3011</v>
      </c>
      <c r="B3521" t="s">
        <v>2648</v>
      </c>
      <c r="C3521" s="45" t="str">
        <f>INDEX('Bảng Giá'!$L$2:$L$64,MATCH(TRIM('References data'!B3521),'Bảng Giá'!$K$2:$K$64,0))</f>
        <v>Hồ Chí Minh</v>
      </c>
      <c r="D3521" s="43" t="s">
        <v>2655</v>
      </c>
      <c r="E3521" t="s">
        <v>2656</v>
      </c>
      <c r="F3521" t="str">
        <f>INDEX('Bảng Giá'!$L$2:$L$64,MATCH(TRIM('References data'!E3521),'Bảng Giá'!$K$2:$K$64,0))</f>
        <v>Vùng 1</v>
      </c>
      <c r="G3521" t="str">
        <f t="shared" si="54"/>
        <v>Hồ Chí Minh-Vùng 1</v>
      </c>
      <c r="H3521" t="str">
        <f>INDEX('Bảng Giá'!$N$2:$N$46,MATCH('References data'!G3521,'Bảng Giá'!$Q$2:$Q$46,0))</f>
        <v>Nội Vùng</v>
      </c>
    </row>
    <row r="3522" spans="1:8" x14ac:dyDescent="0.25">
      <c r="A3522" s="12" t="s">
        <v>3011</v>
      </c>
      <c r="B3522" t="s">
        <v>2648</v>
      </c>
      <c r="C3522" s="45" t="str">
        <f>INDEX('Bảng Giá'!$L$2:$L$64,MATCH(TRIM('References data'!B3522),'Bảng Giá'!$K$2:$K$64,0))</f>
        <v>Hồ Chí Minh</v>
      </c>
      <c r="D3522" s="43" t="s">
        <v>3079</v>
      </c>
      <c r="E3522" t="s">
        <v>2935</v>
      </c>
      <c r="F3522" t="str">
        <f>INDEX('Bảng Giá'!$L$2:$L$64,MATCH(TRIM('References data'!E3522),'Bảng Giá'!$K$2:$K$64,0))</f>
        <v>Vùng 1</v>
      </c>
      <c r="G3522" t="str">
        <f t="shared" si="54"/>
        <v>Hồ Chí Minh-Vùng 1</v>
      </c>
      <c r="H3522" t="str">
        <f>INDEX('Bảng Giá'!$N$2:$N$46,MATCH('References data'!G3522,'Bảng Giá'!$Q$2:$Q$46,0))</f>
        <v>Nội Vùng</v>
      </c>
    </row>
    <row r="3523" spans="1:8" x14ac:dyDescent="0.25">
      <c r="A3523" s="12" t="s">
        <v>3008</v>
      </c>
      <c r="B3523" t="s">
        <v>2639</v>
      </c>
      <c r="C3523" s="45" t="str">
        <f>INDEX('Bảng Giá'!$L$2:$L$64,MATCH(TRIM('References data'!B3523),'Bảng Giá'!$K$2:$K$64,0))</f>
        <v>Hà Nội</v>
      </c>
      <c r="D3523" s="43" t="s">
        <v>2765</v>
      </c>
      <c r="E3523" t="s">
        <v>2658</v>
      </c>
      <c r="F3523" t="str">
        <f>INDEX('Bảng Giá'!$L$2:$L$64,MATCH(TRIM('References data'!E3523),'Bảng Giá'!$K$2:$K$64,0))</f>
        <v>Vùng 3</v>
      </c>
      <c r="G3523" t="str">
        <f t="shared" si="54"/>
        <v>Hà Nội-Vùng 3</v>
      </c>
      <c r="H3523" t="str">
        <f>INDEX('Bảng Giá'!$N$2:$N$46,MATCH('References data'!G3523,'Bảng Giá'!$Q$2:$Q$46,0))</f>
        <v>Nội Vùng</v>
      </c>
    </row>
    <row r="3524" spans="1:8" x14ac:dyDescent="0.25">
      <c r="A3524" s="12" t="s">
        <v>3011</v>
      </c>
      <c r="B3524" t="s">
        <v>2648</v>
      </c>
      <c r="C3524" s="45" t="str">
        <f>INDEX('Bảng Giá'!$L$2:$L$64,MATCH(TRIM('References data'!B3524),'Bảng Giá'!$K$2:$K$64,0))</f>
        <v>Hồ Chí Minh</v>
      </c>
      <c r="D3524" s="43" t="s">
        <v>2655</v>
      </c>
      <c r="E3524" t="s">
        <v>2656</v>
      </c>
      <c r="F3524" t="str">
        <f>INDEX('Bảng Giá'!$L$2:$L$64,MATCH(TRIM('References data'!E3524),'Bảng Giá'!$K$2:$K$64,0))</f>
        <v>Vùng 1</v>
      </c>
      <c r="G3524" t="str">
        <f t="shared" ref="G3524:G3587" si="55">C3524&amp;"-"&amp;F3524</f>
        <v>Hồ Chí Minh-Vùng 1</v>
      </c>
      <c r="H3524" t="str">
        <f>INDEX('Bảng Giá'!$N$2:$N$46,MATCH('References data'!G3524,'Bảng Giá'!$Q$2:$Q$46,0))</f>
        <v>Nội Vùng</v>
      </c>
    </row>
    <row r="3525" spans="1:8" x14ac:dyDescent="0.25">
      <c r="A3525" s="12" t="s">
        <v>3008</v>
      </c>
      <c r="B3525" t="s">
        <v>2639</v>
      </c>
      <c r="C3525" s="45" t="str">
        <f>INDEX('Bảng Giá'!$L$2:$L$64,MATCH(TRIM('References data'!B3525),'Bảng Giá'!$K$2:$K$64,0))</f>
        <v>Hà Nội</v>
      </c>
      <c r="D3525" s="43" t="s">
        <v>2765</v>
      </c>
      <c r="E3525" t="s">
        <v>2658</v>
      </c>
      <c r="F3525" t="str">
        <f>INDEX('Bảng Giá'!$L$2:$L$64,MATCH(TRIM('References data'!E3525),'Bảng Giá'!$K$2:$K$64,0))</f>
        <v>Vùng 3</v>
      </c>
      <c r="G3525" t="str">
        <f t="shared" si="55"/>
        <v>Hà Nội-Vùng 3</v>
      </c>
      <c r="H3525" t="str">
        <f>INDEX('Bảng Giá'!$N$2:$N$46,MATCH('References data'!G3525,'Bảng Giá'!$Q$2:$Q$46,0))</f>
        <v>Nội Vùng</v>
      </c>
    </row>
    <row r="3526" spans="1:8" x14ac:dyDescent="0.25">
      <c r="A3526" s="12" t="s">
        <v>3011</v>
      </c>
      <c r="B3526" t="s">
        <v>2648</v>
      </c>
      <c r="C3526" s="45" t="str">
        <f>INDEX('Bảng Giá'!$L$2:$L$64,MATCH(TRIM('References data'!B3526),'Bảng Giá'!$K$2:$K$64,0))</f>
        <v>Hồ Chí Minh</v>
      </c>
      <c r="D3526" s="43" t="s">
        <v>2741</v>
      </c>
      <c r="E3526" t="s">
        <v>2669</v>
      </c>
      <c r="F3526" t="str">
        <f>INDEX('Bảng Giá'!$L$2:$L$64,MATCH(TRIM('References data'!E3526),'Bảng Giá'!$K$2:$K$64,0))</f>
        <v>Vùng 2</v>
      </c>
      <c r="G3526" t="str">
        <f t="shared" si="55"/>
        <v>Hồ Chí Minh-Vùng 2</v>
      </c>
      <c r="H3526" t="str">
        <f>INDEX('Bảng Giá'!$N$2:$N$46,MATCH('References data'!G3526,'Bảng Giá'!$Q$2:$Q$46,0))</f>
        <v>Liên Vùng</v>
      </c>
    </row>
    <row r="3527" spans="1:8" x14ac:dyDescent="0.25">
      <c r="A3527" s="12" t="s">
        <v>3011</v>
      </c>
      <c r="B3527" t="s">
        <v>2648</v>
      </c>
      <c r="C3527" s="45" t="str">
        <f>INDEX('Bảng Giá'!$L$2:$L$64,MATCH(TRIM('References data'!B3527),'Bảng Giá'!$K$2:$K$64,0))</f>
        <v>Hồ Chí Minh</v>
      </c>
      <c r="D3527" s="43" t="s">
        <v>2759</v>
      </c>
      <c r="E3527" t="s">
        <v>2675</v>
      </c>
      <c r="F3527" t="str">
        <f>INDEX('Bảng Giá'!$L$2:$L$64,MATCH(TRIM('References data'!E3527),'Bảng Giá'!$K$2:$K$64,0))</f>
        <v>Vùng 1</v>
      </c>
      <c r="G3527" t="str">
        <f t="shared" si="55"/>
        <v>Hồ Chí Minh-Vùng 1</v>
      </c>
      <c r="H3527" t="str">
        <f>INDEX('Bảng Giá'!$N$2:$N$46,MATCH('References data'!G3527,'Bảng Giá'!$Q$2:$Q$46,0))</f>
        <v>Nội Vùng</v>
      </c>
    </row>
    <row r="3528" spans="1:8" x14ac:dyDescent="0.25">
      <c r="A3528" s="12" t="s">
        <v>3011</v>
      </c>
      <c r="B3528" t="s">
        <v>2648</v>
      </c>
      <c r="C3528" s="45" t="str">
        <f>INDEX('Bảng Giá'!$L$2:$L$64,MATCH(TRIM('References data'!B3528),'Bảng Giá'!$K$2:$K$64,0))</f>
        <v>Hồ Chí Minh</v>
      </c>
      <c r="D3528" s="43" t="s">
        <v>2691</v>
      </c>
      <c r="E3528" t="s">
        <v>2663</v>
      </c>
      <c r="F3528" t="str">
        <f>INDEX('Bảng Giá'!$L$2:$L$64,MATCH(TRIM('References data'!E3528),'Bảng Giá'!$K$2:$K$64,0))</f>
        <v>Vùng 3</v>
      </c>
      <c r="G3528" t="str">
        <f t="shared" si="55"/>
        <v>Hồ Chí Minh-Vùng 3</v>
      </c>
      <c r="H3528" t="str">
        <f>INDEX('Bảng Giá'!$N$2:$N$46,MATCH('References data'!G3528,'Bảng Giá'!$Q$2:$Q$46,0))</f>
        <v>Liên Vùng</v>
      </c>
    </row>
    <row r="3529" spans="1:8" x14ac:dyDescent="0.25">
      <c r="A3529" s="12" t="s">
        <v>3011</v>
      </c>
      <c r="B3529" t="s">
        <v>2648</v>
      </c>
      <c r="C3529" s="45" t="str">
        <f>INDEX('Bảng Giá'!$L$2:$L$64,MATCH(TRIM('References data'!B3529),'Bảng Giá'!$K$2:$K$64,0))</f>
        <v>Hồ Chí Minh</v>
      </c>
      <c r="D3529" s="43" t="s">
        <v>2766</v>
      </c>
      <c r="E3529" t="s">
        <v>2756</v>
      </c>
      <c r="F3529" t="str">
        <f>INDEX('Bảng Giá'!$L$2:$L$64,MATCH(TRIM('References data'!E3529),'Bảng Giá'!$K$2:$K$64,0))</f>
        <v>Đà Nẵng</v>
      </c>
      <c r="G3529" t="str">
        <f t="shared" si="55"/>
        <v>Hồ Chí Minh-Đà Nẵng</v>
      </c>
      <c r="H3529" t="str">
        <f>INDEX('Bảng Giá'!$N$2:$N$46,MATCH('References data'!G3529,'Bảng Giá'!$Q$2:$Q$46,0))</f>
        <v>Liên Vùng đặc biệt</v>
      </c>
    </row>
    <row r="3530" spans="1:8" x14ac:dyDescent="0.25">
      <c r="A3530" s="12" t="s">
        <v>3011</v>
      </c>
      <c r="B3530" t="s">
        <v>2648</v>
      </c>
      <c r="C3530" s="45" t="str">
        <f>INDEX('Bảng Giá'!$L$2:$L$64,MATCH(TRIM('References data'!B3530),'Bảng Giá'!$K$2:$K$64,0))</f>
        <v>Hồ Chí Minh</v>
      </c>
      <c r="D3530" s="43" t="s">
        <v>2772</v>
      </c>
      <c r="E3530" t="s">
        <v>2756</v>
      </c>
      <c r="F3530" t="str">
        <f>INDEX('Bảng Giá'!$L$2:$L$64,MATCH(TRIM('References data'!E3530),'Bảng Giá'!$K$2:$K$64,0))</f>
        <v>Đà Nẵng</v>
      </c>
      <c r="G3530" t="str">
        <f t="shared" si="55"/>
        <v>Hồ Chí Minh-Đà Nẵng</v>
      </c>
      <c r="H3530" t="str">
        <f>INDEX('Bảng Giá'!$N$2:$N$46,MATCH('References data'!G3530,'Bảng Giá'!$Q$2:$Q$46,0))</f>
        <v>Liên Vùng đặc biệt</v>
      </c>
    </row>
    <row r="3531" spans="1:8" x14ac:dyDescent="0.25">
      <c r="A3531" s="12" t="s">
        <v>3011</v>
      </c>
      <c r="B3531" t="s">
        <v>2648</v>
      </c>
      <c r="C3531" s="45" t="str">
        <f>INDEX('Bảng Giá'!$L$2:$L$64,MATCH(TRIM('References data'!B3531),'Bảng Giá'!$K$2:$K$64,0))</f>
        <v>Hồ Chí Minh</v>
      </c>
      <c r="D3531" s="43" t="s">
        <v>2740</v>
      </c>
      <c r="E3531" t="s">
        <v>2651</v>
      </c>
      <c r="F3531" t="str">
        <f>INDEX('Bảng Giá'!$L$2:$L$64,MATCH(TRIM('References data'!E3531),'Bảng Giá'!$K$2:$K$64,0))</f>
        <v>Vùng 2</v>
      </c>
      <c r="G3531" t="str">
        <f t="shared" si="55"/>
        <v>Hồ Chí Minh-Vùng 2</v>
      </c>
      <c r="H3531" t="str">
        <f>INDEX('Bảng Giá'!$N$2:$N$46,MATCH('References data'!G3531,'Bảng Giá'!$Q$2:$Q$46,0))</f>
        <v>Liên Vùng</v>
      </c>
    </row>
    <row r="3532" spans="1:8" x14ac:dyDescent="0.25">
      <c r="A3532" s="12" t="s">
        <v>3011</v>
      </c>
      <c r="B3532" t="s">
        <v>2648</v>
      </c>
      <c r="C3532" s="45" t="str">
        <f>INDEX('Bảng Giá'!$L$2:$L$64,MATCH(TRIM('References data'!B3532),'Bảng Giá'!$K$2:$K$64,0))</f>
        <v>Hồ Chí Minh</v>
      </c>
      <c r="D3532" s="43" t="s">
        <v>2740</v>
      </c>
      <c r="E3532" t="s">
        <v>2651</v>
      </c>
      <c r="F3532" t="str">
        <f>INDEX('Bảng Giá'!$L$2:$L$64,MATCH(TRIM('References data'!E3532),'Bảng Giá'!$K$2:$K$64,0))</f>
        <v>Vùng 2</v>
      </c>
      <c r="G3532" t="str">
        <f t="shared" si="55"/>
        <v>Hồ Chí Minh-Vùng 2</v>
      </c>
      <c r="H3532" t="str">
        <f>INDEX('Bảng Giá'!$N$2:$N$46,MATCH('References data'!G3532,'Bảng Giá'!$Q$2:$Q$46,0))</f>
        <v>Liên Vùng</v>
      </c>
    </row>
    <row r="3533" spans="1:8" x14ac:dyDescent="0.25">
      <c r="A3533" s="12" t="s">
        <v>3008</v>
      </c>
      <c r="B3533" t="s">
        <v>2639</v>
      </c>
      <c r="C3533" s="45" t="str">
        <f>INDEX('Bảng Giá'!$L$2:$L$64,MATCH(TRIM('References data'!B3533),'Bảng Giá'!$K$2:$K$64,0))</f>
        <v>Hà Nội</v>
      </c>
      <c r="D3533" s="43" t="s">
        <v>2750</v>
      </c>
      <c r="E3533" t="s">
        <v>2751</v>
      </c>
      <c r="F3533" t="str">
        <f>INDEX('Bảng Giá'!$L$2:$L$64,MATCH(TRIM('References data'!E3533),'Bảng Giá'!$K$2:$K$64,0))</f>
        <v>Vùng 2</v>
      </c>
      <c r="G3533" t="str">
        <f t="shared" si="55"/>
        <v>Hà Nội-Vùng 2</v>
      </c>
      <c r="H3533" t="str">
        <f>INDEX('Bảng Giá'!$N$2:$N$46,MATCH('References data'!G3533,'Bảng Giá'!$Q$2:$Q$46,0))</f>
        <v>Liên Vùng</v>
      </c>
    </row>
    <row r="3534" spans="1:8" x14ac:dyDescent="0.25">
      <c r="A3534" s="12" t="s">
        <v>3011</v>
      </c>
      <c r="B3534" t="s">
        <v>2648</v>
      </c>
      <c r="C3534" s="45" t="str">
        <f>INDEX('Bảng Giá'!$L$2:$L$64,MATCH(TRIM('References data'!B3534),'Bảng Giá'!$K$2:$K$64,0))</f>
        <v>Hồ Chí Minh</v>
      </c>
      <c r="D3534" s="43" t="s">
        <v>2740</v>
      </c>
      <c r="E3534" t="s">
        <v>2651</v>
      </c>
      <c r="F3534" t="str">
        <f>INDEX('Bảng Giá'!$L$2:$L$64,MATCH(TRIM('References data'!E3534),'Bảng Giá'!$K$2:$K$64,0))</f>
        <v>Vùng 2</v>
      </c>
      <c r="G3534" t="str">
        <f t="shared" si="55"/>
        <v>Hồ Chí Minh-Vùng 2</v>
      </c>
      <c r="H3534" t="str">
        <f>INDEX('Bảng Giá'!$N$2:$N$46,MATCH('References data'!G3534,'Bảng Giá'!$Q$2:$Q$46,0))</f>
        <v>Liên Vùng</v>
      </c>
    </row>
    <row r="3535" spans="1:8" x14ac:dyDescent="0.25">
      <c r="A3535" s="12" t="s">
        <v>3011</v>
      </c>
      <c r="B3535" t="s">
        <v>2648</v>
      </c>
      <c r="C3535" s="45" t="str">
        <f>INDEX('Bảng Giá'!$L$2:$L$64,MATCH(TRIM('References data'!B3535),'Bảng Giá'!$K$2:$K$64,0))</f>
        <v>Hồ Chí Minh</v>
      </c>
      <c r="D3535" s="43" t="s">
        <v>2772</v>
      </c>
      <c r="E3535" t="s">
        <v>2756</v>
      </c>
      <c r="F3535" t="str">
        <f>INDEX('Bảng Giá'!$L$2:$L$64,MATCH(TRIM('References data'!E3535),'Bảng Giá'!$K$2:$K$64,0))</f>
        <v>Đà Nẵng</v>
      </c>
      <c r="G3535" t="str">
        <f t="shared" si="55"/>
        <v>Hồ Chí Minh-Đà Nẵng</v>
      </c>
      <c r="H3535" t="str">
        <f>INDEX('Bảng Giá'!$N$2:$N$46,MATCH('References data'!G3535,'Bảng Giá'!$Q$2:$Q$46,0))</f>
        <v>Liên Vùng đặc biệt</v>
      </c>
    </row>
    <row r="3536" spans="1:8" x14ac:dyDescent="0.25">
      <c r="A3536" s="12" t="s">
        <v>3008</v>
      </c>
      <c r="B3536" t="s">
        <v>2639</v>
      </c>
      <c r="C3536" s="45" t="str">
        <f>INDEX('Bảng Giá'!$L$2:$L$64,MATCH(TRIM('References data'!B3536),'Bảng Giá'!$K$2:$K$64,0))</f>
        <v>Hà Nội</v>
      </c>
      <c r="D3536" s="43" t="s">
        <v>2750</v>
      </c>
      <c r="E3536" t="s">
        <v>2751</v>
      </c>
      <c r="F3536" t="str">
        <f>INDEX('Bảng Giá'!$L$2:$L$64,MATCH(TRIM('References data'!E3536),'Bảng Giá'!$K$2:$K$64,0))</f>
        <v>Vùng 2</v>
      </c>
      <c r="G3536" t="str">
        <f t="shared" si="55"/>
        <v>Hà Nội-Vùng 2</v>
      </c>
      <c r="H3536" t="str">
        <f>INDEX('Bảng Giá'!$N$2:$N$46,MATCH('References data'!G3536,'Bảng Giá'!$Q$2:$Q$46,0))</f>
        <v>Liên Vùng</v>
      </c>
    </row>
    <row r="3537" spans="1:8" x14ac:dyDescent="0.25">
      <c r="A3537" s="12" t="s">
        <v>3008</v>
      </c>
      <c r="B3537" t="s">
        <v>2639</v>
      </c>
      <c r="C3537" s="45" t="str">
        <f>INDEX('Bảng Giá'!$L$2:$L$64,MATCH(TRIM('References data'!B3537),'Bảng Giá'!$K$2:$K$64,0))</f>
        <v>Hà Nội</v>
      </c>
      <c r="D3537" s="43" t="s">
        <v>2789</v>
      </c>
      <c r="E3537" t="s">
        <v>2784</v>
      </c>
      <c r="F3537" t="str">
        <f>INDEX('Bảng Giá'!$L$2:$L$64,MATCH(TRIM('References data'!E3537),'Bảng Giá'!$K$2:$K$64,0))</f>
        <v>Vùng 2</v>
      </c>
      <c r="G3537" t="str">
        <f t="shared" si="55"/>
        <v>Hà Nội-Vùng 2</v>
      </c>
      <c r="H3537" t="str">
        <f>INDEX('Bảng Giá'!$N$2:$N$46,MATCH('References data'!G3537,'Bảng Giá'!$Q$2:$Q$46,0))</f>
        <v>Liên Vùng</v>
      </c>
    </row>
    <row r="3538" spans="1:8" x14ac:dyDescent="0.25">
      <c r="A3538" s="12" t="s">
        <v>3011</v>
      </c>
      <c r="B3538" t="s">
        <v>2648</v>
      </c>
      <c r="C3538" s="45" t="str">
        <f>INDEX('Bảng Giá'!$L$2:$L$64,MATCH(TRIM('References data'!B3538),'Bảng Giá'!$K$2:$K$64,0))</f>
        <v>Hồ Chí Minh</v>
      </c>
      <c r="D3538" s="43" t="s">
        <v>2740</v>
      </c>
      <c r="E3538" t="s">
        <v>2651</v>
      </c>
      <c r="F3538" t="str">
        <f>INDEX('Bảng Giá'!$L$2:$L$64,MATCH(TRIM('References data'!E3538),'Bảng Giá'!$K$2:$K$64,0))</f>
        <v>Vùng 2</v>
      </c>
      <c r="G3538" t="str">
        <f t="shared" si="55"/>
        <v>Hồ Chí Minh-Vùng 2</v>
      </c>
      <c r="H3538" t="str">
        <f>INDEX('Bảng Giá'!$N$2:$N$46,MATCH('References data'!G3538,'Bảng Giá'!$Q$2:$Q$46,0))</f>
        <v>Liên Vùng</v>
      </c>
    </row>
    <row r="3539" spans="1:8" x14ac:dyDescent="0.25">
      <c r="A3539" s="12" t="s">
        <v>3011</v>
      </c>
      <c r="B3539" t="s">
        <v>2648</v>
      </c>
      <c r="C3539" s="45" t="str">
        <f>INDEX('Bảng Giá'!$L$2:$L$64,MATCH(TRIM('References data'!B3539),'Bảng Giá'!$K$2:$K$64,0))</f>
        <v>Hồ Chí Minh</v>
      </c>
      <c r="D3539" s="43" t="s">
        <v>2755</v>
      </c>
      <c r="E3539" t="s">
        <v>2756</v>
      </c>
      <c r="F3539" t="str">
        <f>INDEX('Bảng Giá'!$L$2:$L$64,MATCH(TRIM('References data'!E3539),'Bảng Giá'!$K$2:$K$64,0))</f>
        <v>Đà Nẵng</v>
      </c>
      <c r="G3539" t="str">
        <f t="shared" si="55"/>
        <v>Hồ Chí Minh-Đà Nẵng</v>
      </c>
      <c r="H3539" t="str">
        <f>INDEX('Bảng Giá'!$N$2:$N$46,MATCH('References data'!G3539,'Bảng Giá'!$Q$2:$Q$46,0))</f>
        <v>Liên Vùng đặc biệt</v>
      </c>
    </row>
    <row r="3540" spans="1:8" x14ac:dyDescent="0.25">
      <c r="A3540" s="12" t="s">
        <v>3011</v>
      </c>
      <c r="B3540" t="s">
        <v>2648</v>
      </c>
      <c r="C3540" s="45" t="str">
        <f>INDEX('Bảng Giá'!$L$2:$L$64,MATCH(TRIM('References data'!B3540),'Bảng Giá'!$K$2:$K$64,0))</f>
        <v>Hồ Chí Minh</v>
      </c>
      <c r="D3540" s="43" t="s">
        <v>2773</v>
      </c>
      <c r="E3540" t="s">
        <v>2756</v>
      </c>
      <c r="F3540" t="str">
        <f>INDEX('Bảng Giá'!$L$2:$L$64,MATCH(TRIM('References data'!E3540),'Bảng Giá'!$K$2:$K$64,0))</f>
        <v>Đà Nẵng</v>
      </c>
      <c r="G3540" t="str">
        <f t="shared" si="55"/>
        <v>Hồ Chí Minh-Đà Nẵng</v>
      </c>
      <c r="H3540" t="str">
        <f>INDEX('Bảng Giá'!$N$2:$N$46,MATCH('References data'!G3540,'Bảng Giá'!$Q$2:$Q$46,0))</f>
        <v>Liên Vùng đặc biệt</v>
      </c>
    </row>
    <row r="3541" spans="1:8" x14ac:dyDescent="0.25">
      <c r="A3541" s="12" t="s">
        <v>3011</v>
      </c>
      <c r="B3541" t="s">
        <v>2648</v>
      </c>
      <c r="C3541" s="45" t="str">
        <f>INDEX('Bảng Giá'!$L$2:$L$64,MATCH(TRIM('References data'!B3541),'Bảng Giá'!$K$2:$K$64,0))</f>
        <v>Hồ Chí Minh</v>
      </c>
      <c r="D3541" s="43" t="s">
        <v>2757</v>
      </c>
      <c r="E3541" t="s">
        <v>2756</v>
      </c>
      <c r="F3541" t="str">
        <f>INDEX('Bảng Giá'!$L$2:$L$64,MATCH(TRIM('References data'!E3541),'Bảng Giá'!$K$2:$K$64,0))</f>
        <v>Đà Nẵng</v>
      </c>
      <c r="G3541" t="str">
        <f t="shared" si="55"/>
        <v>Hồ Chí Minh-Đà Nẵng</v>
      </c>
      <c r="H3541" t="str">
        <f>INDEX('Bảng Giá'!$N$2:$N$46,MATCH('References data'!G3541,'Bảng Giá'!$Q$2:$Q$46,0))</f>
        <v>Liên Vùng đặc biệt</v>
      </c>
    </row>
    <row r="3542" spans="1:8" x14ac:dyDescent="0.25">
      <c r="A3542" s="12" t="s">
        <v>3011</v>
      </c>
      <c r="B3542" t="s">
        <v>2648</v>
      </c>
      <c r="C3542" s="45" t="str">
        <f>INDEX('Bảng Giá'!$L$2:$L$64,MATCH(TRIM('References data'!B3542),'Bảng Giá'!$K$2:$K$64,0))</f>
        <v>Hồ Chí Minh</v>
      </c>
      <c r="D3542" s="43" t="s">
        <v>2777</v>
      </c>
      <c r="E3542" t="s">
        <v>2756</v>
      </c>
      <c r="F3542" t="str">
        <f>INDEX('Bảng Giá'!$L$2:$L$64,MATCH(TRIM('References data'!E3542),'Bảng Giá'!$K$2:$K$64,0))</f>
        <v>Đà Nẵng</v>
      </c>
      <c r="G3542" t="str">
        <f t="shared" si="55"/>
        <v>Hồ Chí Minh-Đà Nẵng</v>
      </c>
      <c r="H3542" t="str">
        <f>INDEX('Bảng Giá'!$N$2:$N$46,MATCH('References data'!G3542,'Bảng Giá'!$Q$2:$Q$46,0))</f>
        <v>Liên Vùng đặc biệt</v>
      </c>
    </row>
    <row r="3543" spans="1:8" x14ac:dyDescent="0.25">
      <c r="A3543" s="12" t="s">
        <v>3011</v>
      </c>
      <c r="B3543" t="s">
        <v>2648</v>
      </c>
      <c r="C3543" s="45" t="str">
        <f>INDEX('Bảng Giá'!$L$2:$L$64,MATCH(TRIM('References data'!B3543),'Bảng Giá'!$K$2:$K$64,0))</f>
        <v>Hồ Chí Minh</v>
      </c>
      <c r="D3543" s="43" t="s">
        <v>2773</v>
      </c>
      <c r="E3543" t="s">
        <v>2756</v>
      </c>
      <c r="F3543" t="str">
        <f>INDEX('Bảng Giá'!$L$2:$L$64,MATCH(TRIM('References data'!E3543),'Bảng Giá'!$K$2:$K$64,0))</f>
        <v>Đà Nẵng</v>
      </c>
      <c r="G3543" t="str">
        <f t="shared" si="55"/>
        <v>Hồ Chí Minh-Đà Nẵng</v>
      </c>
      <c r="H3543" t="str">
        <f>INDEX('Bảng Giá'!$N$2:$N$46,MATCH('References data'!G3543,'Bảng Giá'!$Q$2:$Q$46,0))</f>
        <v>Liên Vùng đặc biệt</v>
      </c>
    </row>
    <row r="3544" spans="1:8" x14ac:dyDescent="0.25">
      <c r="A3544" s="12" t="s">
        <v>3008</v>
      </c>
      <c r="B3544" t="s">
        <v>2639</v>
      </c>
      <c r="C3544" s="45" t="str">
        <f>INDEX('Bảng Giá'!$L$2:$L$64,MATCH(TRIM('References data'!B3544),'Bảng Giá'!$K$2:$K$64,0))</f>
        <v>Hà Nội</v>
      </c>
      <c r="D3544" s="43" t="s">
        <v>2750</v>
      </c>
      <c r="E3544" t="s">
        <v>2751</v>
      </c>
      <c r="F3544" t="str">
        <f>INDEX('Bảng Giá'!$L$2:$L$64,MATCH(TRIM('References data'!E3544),'Bảng Giá'!$K$2:$K$64,0))</f>
        <v>Vùng 2</v>
      </c>
      <c r="G3544" t="str">
        <f t="shared" si="55"/>
        <v>Hà Nội-Vùng 2</v>
      </c>
      <c r="H3544" t="str">
        <f>INDEX('Bảng Giá'!$N$2:$N$46,MATCH('References data'!G3544,'Bảng Giá'!$Q$2:$Q$46,0))</f>
        <v>Liên Vùng</v>
      </c>
    </row>
    <row r="3545" spans="1:8" x14ac:dyDescent="0.25">
      <c r="A3545" s="12" t="s">
        <v>3011</v>
      </c>
      <c r="B3545" t="s">
        <v>2648</v>
      </c>
      <c r="C3545" s="45" t="str">
        <f>INDEX('Bảng Giá'!$L$2:$L$64,MATCH(TRIM('References data'!B3545),'Bảng Giá'!$K$2:$K$64,0))</f>
        <v>Hồ Chí Minh</v>
      </c>
      <c r="D3545" s="43" t="s">
        <v>2761</v>
      </c>
      <c r="E3545" t="s">
        <v>2639</v>
      </c>
      <c r="F3545" t="str">
        <f>INDEX('Bảng Giá'!$L$2:$L$64,MATCH(TRIM('References data'!E3545),'Bảng Giá'!$K$2:$K$64,0))</f>
        <v>Hà Nội</v>
      </c>
      <c r="G3545" t="str">
        <f t="shared" si="55"/>
        <v>Hồ Chí Minh-Hà Nội</v>
      </c>
      <c r="H3545" t="str">
        <f>INDEX('Bảng Giá'!$N$2:$N$46,MATCH('References data'!G3545,'Bảng Giá'!$Q$2:$Q$46,0))</f>
        <v>Liên Vùng đặc biệt</v>
      </c>
    </row>
    <row r="3546" spans="1:8" x14ac:dyDescent="0.25">
      <c r="A3546" s="12" t="s">
        <v>3008</v>
      </c>
      <c r="B3546" t="s">
        <v>2639</v>
      </c>
      <c r="C3546" s="45" t="str">
        <f>INDEX('Bảng Giá'!$L$2:$L$64,MATCH(TRIM('References data'!B3546),'Bảng Giá'!$K$2:$K$64,0))</f>
        <v>Hà Nội</v>
      </c>
      <c r="D3546" s="43" t="s">
        <v>2750</v>
      </c>
      <c r="E3546" t="s">
        <v>2751</v>
      </c>
      <c r="F3546" t="str">
        <f>INDEX('Bảng Giá'!$L$2:$L$64,MATCH(TRIM('References data'!E3546),'Bảng Giá'!$K$2:$K$64,0))</f>
        <v>Vùng 2</v>
      </c>
      <c r="G3546" t="str">
        <f t="shared" si="55"/>
        <v>Hà Nội-Vùng 2</v>
      </c>
      <c r="H3546" t="str">
        <f>INDEX('Bảng Giá'!$N$2:$N$46,MATCH('References data'!G3546,'Bảng Giá'!$Q$2:$Q$46,0))</f>
        <v>Liên Vùng</v>
      </c>
    </row>
    <row r="3547" spans="1:8" x14ac:dyDescent="0.25">
      <c r="A3547" s="12" t="s">
        <v>3008</v>
      </c>
      <c r="B3547" t="s">
        <v>2639</v>
      </c>
      <c r="C3547" s="45" t="str">
        <f>INDEX('Bảng Giá'!$L$2:$L$64,MATCH(TRIM('References data'!B3547),'Bảng Giá'!$K$2:$K$64,0))</f>
        <v>Hà Nội</v>
      </c>
      <c r="D3547" s="43" t="s">
        <v>2750</v>
      </c>
      <c r="E3547" t="s">
        <v>2751</v>
      </c>
      <c r="F3547" t="str">
        <f>INDEX('Bảng Giá'!$L$2:$L$64,MATCH(TRIM('References data'!E3547),'Bảng Giá'!$K$2:$K$64,0))</f>
        <v>Vùng 2</v>
      </c>
      <c r="G3547" t="str">
        <f t="shared" si="55"/>
        <v>Hà Nội-Vùng 2</v>
      </c>
      <c r="H3547" t="str">
        <f>INDEX('Bảng Giá'!$N$2:$N$46,MATCH('References data'!G3547,'Bảng Giá'!$Q$2:$Q$46,0))</f>
        <v>Liên Vùng</v>
      </c>
    </row>
    <row r="3548" spans="1:8" x14ac:dyDescent="0.25">
      <c r="A3548" s="12" t="s">
        <v>3011</v>
      </c>
      <c r="B3548" t="s">
        <v>2648</v>
      </c>
      <c r="C3548" s="45" t="str">
        <f>INDEX('Bảng Giá'!$L$2:$L$64,MATCH(TRIM('References data'!B3548),'Bảng Giá'!$K$2:$K$64,0))</f>
        <v>Hồ Chí Minh</v>
      </c>
      <c r="D3548" s="43" t="s">
        <v>2660</v>
      </c>
      <c r="E3548" t="s">
        <v>2661</v>
      </c>
      <c r="F3548" t="str">
        <f>INDEX('Bảng Giá'!$L$2:$L$64,MATCH(TRIM('References data'!E3548),'Bảng Giá'!$K$2:$K$64,0))</f>
        <v>Vùng 2</v>
      </c>
      <c r="G3548" t="str">
        <f t="shared" si="55"/>
        <v>Hồ Chí Minh-Vùng 2</v>
      </c>
      <c r="H3548" t="str">
        <f>INDEX('Bảng Giá'!$N$2:$N$46,MATCH('References data'!G3548,'Bảng Giá'!$Q$2:$Q$46,0))</f>
        <v>Liên Vùng</v>
      </c>
    </row>
    <row r="3549" spans="1:8" x14ac:dyDescent="0.25">
      <c r="A3549" s="12" t="s">
        <v>3011</v>
      </c>
      <c r="B3549" t="s">
        <v>2648</v>
      </c>
      <c r="C3549" s="45" t="str">
        <f>INDEX('Bảng Giá'!$L$2:$L$64,MATCH(TRIM('References data'!B3549),'Bảng Giá'!$K$2:$K$64,0))</f>
        <v>Hồ Chí Minh</v>
      </c>
      <c r="D3549" s="43" t="s">
        <v>2766</v>
      </c>
      <c r="E3549" t="s">
        <v>2756</v>
      </c>
      <c r="F3549" t="str">
        <f>INDEX('Bảng Giá'!$L$2:$L$64,MATCH(TRIM('References data'!E3549),'Bảng Giá'!$K$2:$K$64,0))</f>
        <v>Đà Nẵng</v>
      </c>
      <c r="G3549" t="str">
        <f t="shared" si="55"/>
        <v>Hồ Chí Minh-Đà Nẵng</v>
      </c>
      <c r="H3549" t="str">
        <f>INDEX('Bảng Giá'!$N$2:$N$46,MATCH('References data'!G3549,'Bảng Giá'!$Q$2:$Q$46,0))</f>
        <v>Liên Vùng đặc biệt</v>
      </c>
    </row>
    <row r="3550" spans="1:8" x14ac:dyDescent="0.25">
      <c r="A3550" s="12" t="s">
        <v>3008</v>
      </c>
      <c r="B3550" t="s">
        <v>2639</v>
      </c>
      <c r="C3550" s="45" t="str">
        <f>INDEX('Bảng Giá'!$L$2:$L$64,MATCH(TRIM('References data'!B3550),'Bảng Giá'!$K$2:$K$64,0))</f>
        <v>Hà Nội</v>
      </c>
      <c r="D3550" s="43" t="s">
        <v>2750</v>
      </c>
      <c r="E3550" t="s">
        <v>2751</v>
      </c>
      <c r="F3550" t="str">
        <f>INDEX('Bảng Giá'!$L$2:$L$64,MATCH(TRIM('References data'!E3550),'Bảng Giá'!$K$2:$K$64,0))</f>
        <v>Vùng 2</v>
      </c>
      <c r="G3550" t="str">
        <f t="shared" si="55"/>
        <v>Hà Nội-Vùng 2</v>
      </c>
      <c r="H3550" t="str">
        <f>INDEX('Bảng Giá'!$N$2:$N$46,MATCH('References data'!G3550,'Bảng Giá'!$Q$2:$Q$46,0))</f>
        <v>Liên Vùng</v>
      </c>
    </row>
    <row r="3551" spans="1:8" x14ac:dyDescent="0.25">
      <c r="A3551" s="12" t="s">
        <v>3011</v>
      </c>
      <c r="B3551" t="s">
        <v>2648</v>
      </c>
      <c r="C3551" s="45" t="str">
        <f>INDEX('Bảng Giá'!$L$2:$L$64,MATCH(TRIM('References data'!B3551),'Bảng Giá'!$K$2:$K$64,0))</f>
        <v>Hồ Chí Minh</v>
      </c>
      <c r="D3551" s="43" t="s">
        <v>2713</v>
      </c>
      <c r="E3551" t="s">
        <v>2714</v>
      </c>
      <c r="F3551" t="str">
        <f>INDEX('Bảng Giá'!$L$2:$L$64,MATCH(TRIM('References data'!E3551),'Bảng Giá'!$K$2:$K$64,0))</f>
        <v>Vùng 3</v>
      </c>
      <c r="G3551" t="str">
        <f t="shared" si="55"/>
        <v>Hồ Chí Minh-Vùng 3</v>
      </c>
      <c r="H3551" t="str">
        <f>INDEX('Bảng Giá'!$N$2:$N$46,MATCH('References data'!G3551,'Bảng Giá'!$Q$2:$Q$46,0))</f>
        <v>Liên Vùng</v>
      </c>
    </row>
    <row r="3552" spans="1:8" x14ac:dyDescent="0.25">
      <c r="A3552" s="12" t="s">
        <v>3011</v>
      </c>
      <c r="B3552" t="s">
        <v>2648</v>
      </c>
      <c r="C3552" s="45" t="str">
        <f>INDEX('Bảng Giá'!$L$2:$L$64,MATCH(TRIM('References data'!B3552),'Bảng Giá'!$K$2:$K$64,0))</f>
        <v>Hồ Chí Minh</v>
      </c>
      <c r="D3552" s="43" t="s">
        <v>2773</v>
      </c>
      <c r="E3552" t="s">
        <v>2756</v>
      </c>
      <c r="F3552" t="str">
        <f>INDEX('Bảng Giá'!$L$2:$L$64,MATCH(TRIM('References data'!E3552),'Bảng Giá'!$K$2:$K$64,0))</f>
        <v>Đà Nẵng</v>
      </c>
      <c r="G3552" t="str">
        <f t="shared" si="55"/>
        <v>Hồ Chí Minh-Đà Nẵng</v>
      </c>
      <c r="H3552" t="str">
        <f>INDEX('Bảng Giá'!$N$2:$N$46,MATCH('References data'!G3552,'Bảng Giá'!$Q$2:$Q$46,0))</f>
        <v>Liên Vùng đặc biệt</v>
      </c>
    </row>
    <row r="3553" spans="1:8" x14ac:dyDescent="0.25">
      <c r="A3553" s="12" t="s">
        <v>3011</v>
      </c>
      <c r="B3553" t="s">
        <v>2648</v>
      </c>
      <c r="C3553" s="45" t="str">
        <f>INDEX('Bảng Giá'!$L$2:$L$64,MATCH(TRIM('References data'!B3553),'Bảng Giá'!$K$2:$K$64,0))</f>
        <v>Hồ Chí Minh</v>
      </c>
      <c r="D3553" s="43" t="s">
        <v>2773</v>
      </c>
      <c r="E3553" t="s">
        <v>2756</v>
      </c>
      <c r="F3553" t="str">
        <f>INDEX('Bảng Giá'!$L$2:$L$64,MATCH(TRIM('References data'!E3553),'Bảng Giá'!$K$2:$K$64,0))</f>
        <v>Đà Nẵng</v>
      </c>
      <c r="G3553" t="str">
        <f t="shared" si="55"/>
        <v>Hồ Chí Minh-Đà Nẵng</v>
      </c>
      <c r="H3553" t="str">
        <f>INDEX('Bảng Giá'!$N$2:$N$46,MATCH('References data'!G3553,'Bảng Giá'!$Q$2:$Q$46,0))</f>
        <v>Liên Vùng đặc biệt</v>
      </c>
    </row>
    <row r="3554" spans="1:8" x14ac:dyDescent="0.25">
      <c r="A3554" s="12" t="s">
        <v>3011</v>
      </c>
      <c r="B3554" t="s">
        <v>2648</v>
      </c>
      <c r="C3554" s="45" t="str">
        <f>INDEX('Bảng Giá'!$L$2:$L$64,MATCH(TRIM('References data'!B3554),'Bảng Giá'!$K$2:$K$64,0))</f>
        <v>Hồ Chí Minh</v>
      </c>
      <c r="D3554" s="43" t="s">
        <v>2757</v>
      </c>
      <c r="E3554" t="s">
        <v>2756</v>
      </c>
      <c r="F3554" t="str">
        <f>INDEX('Bảng Giá'!$L$2:$L$64,MATCH(TRIM('References data'!E3554),'Bảng Giá'!$K$2:$K$64,0))</f>
        <v>Đà Nẵng</v>
      </c>
      <c r="G3554" t="str">
        <f t="shared" si="55"/>
        <v>Hồ Chí Minh-Đà Nẵng</v>
      </c>
      <c r="H3554" t="str">
        <f>INDEX('Bảng Giá'!$N$2:$N$46,MATCH('References data'!G3554,'Bảng Giá'!$Q$2:$Q$46,0))</f>
        <v>Liên Vùng đặc biệt</v>
      </c>
    </row>
    <row r="3555" spans="1:8" x14ac:dyDescent="0.25">
      <c r="A3555" s="12" t="s">
        <v>3008</v>
      </c>
      <c r="B3555" t="s">
        <v>2639</v>
      </c>
      <c r="C3555" s="45" t="str">
        <f>INDEX('Bảng Giá'!$L$2:$L$64,MATCH(TRIM('References data'!B3555),'Bảng Giá'!$K$2:$K$64,0))</f>
        <v>Hà Nội</v>
      </c>
      <c r="D3555" s="43" t="s">
        <v>2750</v>
      </c>
      <c r="E3555" t="s">
        <v>2751</v>
      </c>
      <c r="F3555" t="str">
        <f>INDEX('Bảng Giá'!$L$2:$L$64,MATCH(TRIM('References data'!E3555),'Bảng Giá'!$K$2:$K$64,0))</f>
        <v>Vùng 2</v>
      </c>
      <c r="G3555" t="str">
        <f t="shared" si="55"/>
        <v>Hà Nội-Vùng 2</v>
      </c>
      <c r="H3555" t="str">
        <f>INDEX('Bảng Giá'!$N$2:$N$46,MATCH('References data'!G3555,'Bảng Giá'!$Q$2:$Q$46,0))</f>
        <v>Liên Vùng</v>
      </c>
    </row>
    <row r="3556" spans="1:8" x14ac:dyDescent="0.25">
      <c r="A3556" s="12" t="s">
        <v>3011</v>
      </c>
      <c r="B3556" t="s">
        <v>2648</v>
      </c>
      <c r="C3556" s="45" t="str">
        <f>INDEX('Bảng Giá'!$L$2:$L$64,MATCH(TRIM('References data'!B3556),'Bảng Giá'!$K$2:$K$64,0))</f>
        <v>Hồ Chí Minh</v>
      </c>
      <c r="D3556" s="43" t="s">
        <v>2773</v>
      </c>
      <c r="E3556" t="s">
        <v>2756</v>
      </c>
      <c r="F3556" t="str">
        <f>INDEX('Bảng Giá'!$L$2:$L$64,MATCH(TRIM('References data'!E3556),'Bảng Giá'!$K$2:$K$64,0))</f>
        <v>Đà Nẵng</v>
      </c>
      <c r="G3556" t="str">
        <f t="shared" si="55"/>
        <v>Hồ Chí Minh-Đà Nẵng</v>
      </c>
      <c r="H3556" t="str">
        <f>INDEX('Bảng Giá'!$N$2:$N$46,MATCH('References data'!G3556,'Bảng Giá'!$Q$2:$Q$46,0))</f>
        <v>Liên Vùng đặc biệt</v>
      </c>
    </row>
    <row r="3557" spans="1:8" x14ac:dyDescent="0.25">
      <c r="A3557" s="12" t="s">
        <v>3011</v>
      </c>
      <c r="B3557" t="s">
        <v>2648</v>
      </c>
      <c r="C3557" s="45" t="str">
        <f>INDEX('Bảng Giá'!$L$2:$L$64,MATCH(TRIM('References data'!B3557),'Bảng Giá'!$K$2:$K$64,0))</f>
        <v>Hồ Chí Minh</v>
      </c>
      <c r="D3557" s="43" t="s">
        <v>2757</v>
      </c>
      <c r="E3557" t="s">
        <v>2756</v>
      </c>
      <c r="F3557" t="str">
        <f>INDEX('Bảng Giá'!$L$2:$L$64,MATCH(TRIM('References data'!E3557),'Bảng Giá'!$K$2:$K$64,0))</f>
        <v>Đà Nẵng</v>
      </c>
      <c r="G3557" t="str">
        <f t="shared" si="55"/>
        <v>Hồ Chí Minh-Đà Nẵng</v>
      </c>
      <c r="H3557" t="str">
        <f>INDEX('Bảng Giá'!$N$2:$N$46,MATCH('References data'!G3557,'Bảng Giá'!$Q$2:$Q$46,0))</f>
        <v>Liên Vùng đặc biệt</v>
      </c>
    </row>
    <row r="3558" spans="1:8" x14ac:dyDescent="0.25">
      <c r="A3558" s="12" t="s">
        <v>3011</v>
      </c>
      <c r="B3558" t="s">
        <v>2648</v>
      </c>
      <c r="C3558" s="45" t="str">
        <f>INDEX('Bảng Giá'!$L$2:$L$64,MATCH(TRIM('References data'!B3558),'Bảng Giá'!$K$2:$K$64,0))</f>
        <v>Hồ Chí Minh</v>
      </c>
      <c r="D3558" s="43" t="s">
        <v>2777</v>
      </c>
      <c r="E3558" t="s">
        <v>2756</v>
      </c>
      <c r="F3558" t="str">
        <f>INDEX('Bảng Giá'!$L$2:$L$64,MATCH(TRIM('References data'!E3558),'Bảng Giá'!$K$2:$K$64,0))</f>
        <v>Đà Nẵng</v>
      </c>
      <c r="G3558" t="str">
        <f t="shared" si="55"/>
        <v>Hồ Chí Minh-Đà Nẵng</v>
      </c>
      <c r="H3558" t="str">
        <f>INDEX('Bảng Giá'!$N$2:$N$46,MATCH('References data'!G3558,'Bảng Giá'!$Q$2:$Q$46,0))</f>
        <v>Liên Vùng đặc biệt</v>
      </c>
    </row>
    <row r="3559" spans="1:8" x14ac:dyDescent="0.25">
      <c r="A3559" s="12" t="s">
        <v>3011</v>
      </c>
      <c r="B3559" t="s">
        <v>2648</v>
      </c>
      <c r="C3559" s="45" t="str">
        <f>INDEX('Bảng Giá'!$L$2:$L$64,MATCH(TRIM('References data'!B3559),'Bảng Giá'!$K$2:$K$64,0))</f>
        <v>Hồ Chí Minh</v>
      </c>
      <c r="D3559" s="43" t="s">
        <v>2772</v>
      </c>
      <c r="E3559" t="s">
        <v>2756</v>
      </c>
      <c r="F3559" t="str">
        <f>INDEX('Bảng Giá'!$L$2:$L$64,MATCH(TRIM('References data'!E3559),'Bảng Giá'!$K$2:$K$64,0))</f>
        <v>Đà Nẵng</v>
      </c>
      <c r="G3559" t="str">
        <f t="shared" si="55"/>
        <v>Hồ Chí Minh-Đà Nẵng</v>
      </c>
      <c r="H3559" t="str">
        <f>INDEX('Bảng Giá'!$N$2:$N$46,MATCH('References data'!G3559,'Bảng Giá'!$Q$2:$Q$46,0))</f>
        <v>Liên Vùng đặc biệt</v>
      </c>
    </row>
    <row r="3560" spans="1:8" x14ac:dyDescent="0.25">
      <c r="A3560" s="12" t="s">
        <v>3011</v>
      </c>
      <c r="B3560" t="s">
        <v>2648</v>
      </c>
      <c r="C3560" s="45" t="str">
        <f>INDEX('Bảng Giá'!$L$2:$L$64,MATCH(TRIM('References data'!B3560),'Bảng Giá'!$K$2:$K$64,0))</f>
        <v>Hồ Chí Minh</v>
      </c>
      <c r="D3560" s="43" t="s">
        <v>2660</v>
      </c>
      <c r="E3560" t="s">
        <v>2661</v>
      </c>
      <c r="F3560" t="str">
        <f>INDEX('Bảng Giá'!$L$2:$L$64,MATCH(TRIM('References data'!E3560),'Bảng Giá'!$K$2:$K$64,0))</f>
        <v>Vùng 2</v>
      </c>
      <c r="G3560" t="str">
        <f t="shared" si="55"/>
        <v>Hồ Chí Minh-Vùng 2</v>
      </c>
      <c r="H3560" t="str">
        <f>INDEX('Bảng Giá'!$N$2:$N$46,MATCH('References data'!G3560,'Bảng Giá'!$Q$2:$Q$46,0))</f>
        <v>Liên Vùng</v>
      </c>
    </row>
    <row r="3561" spans="1:8" x14ac:dyDescent="0.25">
      <c r="A3561" s="12" t="s">
        <v>3011</v>
      </c>
      <c r="B3561" t="s">
        <v>2648</v>
      </c>
      <c r="C3561" s="45" t="str">
        <f>INDEX('Bảng Giá'!$L$2:$L$64,MATCH(TRIM('References data'!B3561),'Bảng Giá'!$K$2:$K$64,0))</f>
        <v>Hồ Chí Minh</v>
      </c>
      <c r="D3561" s="43" t="s">
        <v>2713</v>
      </c>
      <c r="E3561" t="s">
        <v>2714</v>
      </c>
      <c r="F3561" t="str">
        <f>INDEX('Bảng Giá'!$L$2:$L$64,MATCH(TRIM('References data'!E3561),'Bảng Giá'!$K$2:$K$64,0))</f>
        <v>Vùng 3</v>
      </c>
      <c r="G3561" t="str">
        <f t="shared" si="55"/>
        <v>Hồ Chí Minh-Vùng 3</v>
      </c>
      <c r="H3561" t="str">
        <f>INDEX('Bảng Giá'!$N$2:$N$46,MATCH('References data'!G3561,'Bảng Giá'!$Q$2:$Q$46,0))</f>
        <v>Liên Vùng</v>
      </c>
    </row>
    <row r="3562" spans="1:8" x14ac:dyDescent="0.25">
      <c r="A3562" s="12" t="s">
        <v>3011</v>
      </c>
      <c r="B3562" t="s">
        <v>2648</v>
      </c>
      <c r="C3562" s="45" t="str">
        <f>INDEX('Bảng Giá'!$L$2:$L$64,MATCH(TRIM('References data'!B3562),'Bảng Giá'!$K$2:$K$64,0))</f>
        <v>Hồ Chí Minh</v>
      </c>
      <c r="D3562" s="43" t="s">
        <v>2766</v>
      </c>
      <c r="E3562" t="s">
        <v>2756</v>
      </c>
      <c r="F3562" t="str">
        <f>INDEX('Bảng Giá'!$L$2:$L$64,MATCH(TRIM('References data'!E3562),'Bảng Giá'!$K$2:$K$64,0))</f>
        <v>Đà Nẵng</v>
      </c>
      <c r="G3562" t="str">
        <f t="shared" si="55"/>
        <v>Hồ Chí Minh-Đà Nẵng</v>
      </c>
      <c r="H3562" t="str">
        <f>INDEX('Bảng Giá'!$N$2:$N$46,MATCH('References data'!G3562,'Bảng Giá'!$Q$2:$Q$46,0))</f>
        <v>Liên Vùng đặc biệt</v>
      </c>
    </row>
    <row r="3563" spans="1:8" x14ac:dyDescent="0.25">
      <c r="A3563" s="12" t="s">
        <v>3011</v>
      </c>
      <c r="B3563" t="s">
        <v>2648</v>
      </c>
      <c r="C3563" s="45" t="str">
        <f>INDEX('Bảng Giá'!$L$2:$L$64,MATCH(TRIM('References data'!B3563),'Bảng Giá'!$K$2:$K$64,0))</f>
        <v>Hồ Chí Minh</v>
      </c>
      <c r="D3563" s="43" t="s">
        <v>2773</v>
      </c>
      <c r="E3563" t="s">
        <v>2756</v>
      </c>
      <c r="F3563" t="str">
        <f>INDEX('Bảng Giá'!$L$2:$L$64,MATCH(TRIM('References data'!E3563),'Bảng Giá'!$K$2:$K$64,0))</f>
        <v>Đà Nẵng</v>
      </c>
      <c r="G3563" t="str">
        <f t="shared" si="55"/>
        <v>Hồ Chí Minh-Đà Nẵng</v>
      </c>
      <c r="H3563" t="str">
        <f>INDEX('Bảng Giá'!$N$2:$N$46,MATCH('References data'!G3563,'Bảng Giá'!$Q$2:$Q$46,0))</f>
        <v>Liên Vùng đặc biệt</v>
      </c>
    </row>
    <row r="3564" spans="1:8" x14ac:dyDescent="0.25">
      <c r="A3564" s="12" t="s">
        <v>3011</v>
      </c>
      <c r="B3564" t="s">
        <v>2648</v>
      </c>
      <c r="C3564" s="45" t="str">
        <f>INDEX('Bảng Giá'!$L$2:$L$64,MATCH(TRIM('References data'!B3564),'Bảng Giá'!$K$2:$K$64,0))</f>
        <v>Hồ Chí Minh</v>
      </c>
      <c r="D3564" s="43" t="s">
        <v>2766</v>
      </c>
      <c r="E3564" t="s">
        <v>2756</v>
      </c>
      <c r="F3564" t="str">
        <f>INDEX('Bảng Giá'!$L$2:$L$64,MATCH(TRIM('References data'!E3564),'Bảng Giá'!$K$2:$K$64,0))</f>
        <v>Đà Nẵng</v>
      </c>
      <c r="G3564" t="str">
        <f t="shared" si="55"/>
        <v>Hồ Chí Minh-Đà Nẵng</v>
      </c>
      <c r="H3564" t="str">
        <f>INDEX('Bảng Giá'!$N$2:$N$46,MATCH('References data'!G3564,'Bảng Giá'!$Q$2:$Q$46,0))</f>
        <v>Liên Vùng đặc biệt</v>
      </c>
    </row>
    <row r="3565" spans="1:8" x14ac:dyDescent="0.25">
      <c r="A3565" s="12" t="s">
        <v>3008</v>
      </c>
      <c r="B3565" t="s">
        <v>2639</v>
      </c>
      <c r="C3565" s="45" t="str">
        <f>INDEX('Bảng Giá'!$L$2:$L$64,MATCH(TRIM('References data'!B3565),'Bảng Giá'!$K$2:$K$64,0))</f>
        <v>Hà Nội</v>
      </c>
      <c r="D3565" s="43" t="s">
        <v>2750</v>
      </c>
      <c r="E3565" t="s">
        <v>2751</v>
      </c>
      <c r="F3565" t="str">
        <f>INDEX('Bảng Giá'!$L$2:$L$64,MATCH(TRIM('References data'!E3565),'Bảng Giá'!$K$2:$K$64,0))</f>
        <v>Vùng 2</v>
      </c>
      <c r="G3565" t="str">
        <f t="shared" si="55"/>
        <v>Hà Nội-Vùng 2</v>
      </c>
      <c r="H3565" t="str">
        <f>INDEX('Bảng Giá'!$N$2:$N$46,MATCH('References data'!G3565,'Bảng Giá'!$Q$2:$Q$46,0))</f>
        <v>Liên Vùng</v>
      </c>
    </row>
    <row r="3566" spans="1:8" x14ac:dyDescent="0.25">
      <c r="A3566" s="12" t="s">
        <v>3008</v>
      </c>
      <c r="B3566" t="s">
        <v>2639</v>
      </c>
      <c r="C3566" s="45" t="str">
        <f>INDEX('Bảng Giá'!$L$2:$L$64,MATCH(TRIM('References data'!B3566),'Bảng Giá'!$K$2:$K$64,0))</f>
        <v>Hà Nội</v>
      </c>
      <c r="D3566" s="43" t="s">
        <v>2750</v>
      </c>
      <c r="E3566" t="s">
        <v>2751</v>
      </c>
      <c r="F3566" t="str">
        <f>INDEX('Bảng Giá'!$L$2:$L$64,MATCH(TRIM('References data'!E3566),'Bảng Giá'!$K$2:$K$64,0))</f>
        <v>Vùng 2</v>
      </c>
      <c r="G3566" t="str">
        <f t="shared" si="55"/>
        <v>Hà Nội-Vùng 2</v>
      </c>
      <c r="H3566" t="str">
        <f>INDEX('Bảng Giá'!$N$2:$N$46,MATCH('References data'!G3566,'Bảng Giá'!$Q$2:$Q$46,0))</f>
        <v>Liên Vùng</v>
      </c>
    </row>
    <row r="3567" spans="1:8" x14ac:dyDescent="0.25">
      <c r="A3567" s="12" t="s">
        <v>3011</v>
      </c>
      <c r="B3567" t="s">
        <v>2648</v>
      </c>
      <c r="C3567" s="45" t="str">
        <f>INDEX('Bảng Giá'!$L$2:$L$64,MATCH(TRIM('References data'!B3567),'Bảng Giá'!$K$2:$K$64,0))</f>
        <v>Hồ Chí Minh</v>
      </c>
      <c r="D3567" s="43" t="s">
        <v>2772</v>
      </c>
      <c r="E3567" t="s">
        <v>2756</v>
      </c>
      <c r="F3567" t="str">
        <f>INDEX('Bảng Giá'!$L$2:$L$64,MATCH(TRIM('References data'!E3567),'Bảng Giá'!$K$2:$K$64,0))</f>
        <v>Đà Nẵng</v>
      </c>
      <c r="G3567" t="str">
        <f t="shared" si="55"/>
        <v>Hồ Chí Minh-Đà Nẵng</v>
      </c>
      <c r="H3567" t="str">
        <f>INDEX('Bảng Giá'!$N$2:$N$46,MATCH('References data'!G3567,'Bảng Giá'!$Q$2:$Q$46,0))</f>
        <v>Liên Vùng đặc biệt</v>
      </c>
    </row>
    <row r="3568" spans="1:8" x14ac:dyDescent="0.25">
      <c r="A3568" s="12" t="s">
        <v>3011</v>
      </c>
      <c r="B3568" t="s">
        <v>2648</v>
      </c>
      <c r="C3568" s="45" t="str">
        <f>INDEX('Bảng Giá'!$L$2:$L$64,MATCH(TRIM('References data'!B3568),'Bảng Giá'!$K$2:$K$64,0))</f>
        <v>Hồ Chí Minh</v>
      </c>
      <c r="D3568" s="43" t="s">
        <v>2773</v>
      </c>
      <c r="E3568" t="s">
        <v>2756</v>
      </c>
      <c r="F3568" t="str">
        <f>INDEX('Bảng Giá'!$L$2:$L$64,MATCH(TRIM('References data'!E3568),'Bảng Giá'!$K$2:$K$64,0))</f>
        <v>Đà Nẵng</v>
      </c>
      <c r="G3568" t="str">
        <f t="shared" si="55"/>
        <v>Hồ Chí Minh-Đà Nẵng</v>
      </c>
      <c r="H3568" t="str">
        <f>INDEX('Bảng Giá'!$N$2:$N$46,MATCH('References data'!G3568,'Bảng Giá'!$Q$2:$Q$46,0))</f>
        <v>Liên Vùng đặc biệt</v>
      </c>
    </row>
    <row r="3569" spans="1:8" x14ac:dyDescent="0.25">
      <c r="A3569" s="12" t="s">
        <v>3008</v>
      </c>
      <c r="B3569" t="s">
        <v>2639</v>
      </c>
      <c r="C3569" s="45" t="str">
        <f>INDEX('Bảng Giá'!$L$2:$L$64,MATCH(TRIM('References data'!B3569),'Bảng Giá'!$K$2:$K$64,0))</f>
        <v>Hà Nội</v>
      </c>
      <c r="D3569" s="43" t="s">
        <v>2792</v>
      </c>
      <c r="E3569" t="s">
        <v>2791</v>
      </c>
      <c r="F3569" t="str">
        <f>INDEX('Bảng Giá'!$L$2:$L$64,MATCH(TRIM('References data'!E3569),'Bảng Giá'!$K$2:$K$64,0))</f>
        <v>Vùng 2</v>
      </c>
      <c r="G3569" t="str">
        <f t="shared" si="55"/>
        <v>Hà Nội-Vùng 2</v>
      </c>
      <c r="H3569" t="str">
        <f>INDEX('Bảng Giá'!$N$2:$N$46,MATCH('References data'!G3569,'Bảng Giá'!$Q$2:$Q$46,0))</f>
        <v>Liên Vùng</v>
      </c>
    </row>
    <row r="3570" spans="1:8" x14ac:dyDescent="0.25">
      <c r="A3570" s="12" t="s">
        <v>3011</v>
      </c>
      <c r="B3570" t="s">
        <v>2648</v>
      </c>
      <c r="C3570" s="45" t="str">
        <f>INDEX('Bảng Giá'!$L$2:$L$64,MATCH(TRIM('References data'!B3570),'Bảng Giá'!$K$2:$K$64,0))</f>
        <v>Hồ Chí Minh</v>
      </c>
      <c r="D3570" s="43" t="s">
        <v>2772</v>
      </c>
      <c r="E3570" t="s">
        <v>2756</v>
      </c>
      <c r="F3570" t="str">
        <f>INDEX('Bảng Giá'!$L$2:$L$64,MATCH(TRIM('References data'!E3570),'Bảng Giá'!$K$2:$K$64,0))</f>
        <v>Đà Nẵng</v>
      </c>
      <c r="G3570" t="str">
        <f t="shared" si="55"/>
        <v>Hồ Chí Minh-Đà Nẵng</v>
      </c>
      <c r="H3570" t="str">
        <f>INDEX('Bảng Giá'!$N$2:$N$46,MATCH('References data'!G3570,'Bảng Giá'!$Q$2:$Q$46,0))</f>
        <v>Liên Vùng đặc biệt</v>
      </c>
    </row>
    <row r="3571" spans="1:8" x14ac:dyDescent="0.25">
      <c r="A3571" s="12" t="s">
        <v>3011</v>
      </c>
      <c r="B3571" t="s">
        <v>2648</v>
      </c>
      <c r="C3571" s="45" t="str">
        <f>INDEX('Bảng Giá'!$L$2:$L$64,MATCH(TRIM('References data'!B3571),'Bảng Giá'!$K$2:$K$64,0))</f>
        <v>Hồ Chí Minh</v>
      </c>
      <c r="D3571" s="43" t="s">
        <v>2772</v>
      </c>
      <c r="E3571" t="s">
        <v>2756</v>
      </c>
      <c r="F3571" t="str">
        <f>INDEX('Bảng Giá'!$L$2:$L$64,MATCH(TRIM('References data'!E3571),'Bảng Giá'!$K$2:$K$64,0))</f>
        <v>Đà Nẵng</v>
      </c>
      <c r="G3571" t="str">
        <f t="shared" si="55"/>
        <v>Hồ Chí Minh-Đà Nẵng</v>
      </c>
      <c r="H3571" t="str">
        <f>INDEX('Bảng Giá'!$N$2:$N$46,MATCH('References data'!G3571,'Bảng Giá'!$Q$2:$Q$46,0))</f>
        <v>Liên Vùng đặc biệt</v>
      </c>
    </row>
    <row r="3572" spans="1:8" x14ac:dyDescent="0.25">
      <c r="A3572" s="12" t="s">
        <v>3011</v>
      </c>
      <c r="B3572" t="s">
        <v>2648</v>
      </c>
      <c r="C3572" s="45" t="str">
        <f>INDEX('Bảng Giá'!$L$2:$L$64,MATCH(TRIM('References data'!B3572),'Bảng Giá'!$K$2:$K$64,0))</f>
        <v>Hồ Chí Minh</v>
      </c>
      <c r="D3572" s="43" t="s">
        <v>2772</v>
      </c>
      <c r="E3572" t="s">
        <v>2756</v>
      </c>
      <c r="F3572" t="str">
        <f>INDEX('Bảng Giá'!$L$2:$L$64,MATCH(TRIM('References data'!E3572),'Bảng Giá'!$K$2:$K$64,0))</f>
        <v>Đà Nẵng</v>
      </c>
      <c r="G3572" t="str">
        <f t="shared" si="55"/>
        <v>Hồ Chí Minh-Đà Nẵng</v>
      </c>
      <c r="H3572" t="str">
        <f>INDEX('Bảng Giá'!$N$2:$N$46,MATCH('References data'!G3572,'Bảng Giá'!$Q$2:$Q$46,0))</f>
        <v>Liên Vùng đặc biệt</v>
      </c>
    </row>
    <row r="3573" spans="1:8" x14ac:dyDescent="0.25">
      <c r="A3573" s="12" t="s">
        <v>3008</v>
      </c>
      <c r="B3573" t="s">
        <v>2639</v>
      </c>
      <c r="C3573" s="45" t="str">
        <f>INDEX('Bảng Giá'!$L$2:$L$64,MATCH(TRIM('References data'!B3573),'Bảng Giá'!$K$2:$K$64,0))</f>
        <v>Hà Nội</v>
      </c>
      <c r="D3573" s="43" t="s">
        <v>2750</v>
      </c>
      <c r="E3573" t="s">
        <v>2751</v>
      </c>
      <c r="F3573" t="str">
        <f>INDEX('Bảng Giá'!$L$2:$L$64,MATCH(TRIM('References data'!E3573),'Bảng Giá'!$K$2:$K$64,0))</f>
        <v>Vùng 2</v>
      </c>
      <c r="G3573" t="str">
        <f t="shared" si="55"/>
        <v>Hà Nội-Vùng 2</v>
      </c>
      <c r="H3573" t="str">
        <f>INDEX('Bảng Giá'!$N$2:$N$46,MATCH('References data'!G3573,'Bảng Giá'!$Q$2:$Q$46,0))</f>
        <v>Liên Vùng</v>
      </c>
    </row>
    <row r="3574" spans="1:8" x14ac:dyDescent="0.25">
      <c r="A3574" s="12" t="s">
        <v>3011</v>
      </c>
      <c r="B3574" t="s">
        <v>2648</v>
      </c>
      <c r="C3574" s="45" t="str">
        <f>INDEX('Bảng Giá'!$L$2:$L$64,MATCH(TRIM('References data'!B3574),'Bảng Giá'!$K$2:$K$64,0))</f>
        <v>Hồ Chí Minh</v>
      </c>
      <c r="D3574" s="43" t="s">
        <v>2660</v>
      </c>
      <c r="E3574" t="s">
        <v>2661</v>
      </c>
      <c r="F3574" t="str">
        <f>INDEX('Bảng Giá'!$L$2:$L$64,MATCH(TRIM('References data'!E3574),'Bảng Giá'!$K$2:$K$64,0))</f>
        <v>Vùng 2</v>
      </c>
      <c r="G3574" t="str">
        <f t="shared" si="55"/>
        <v>Hồ Chí Minh-Vùng 2</v>
      </c>
      <c r="H3574" t="str">
        <f>INDEX('Bảng Giá'!$N$2:$N$46,MATCH('References data'!G3574,'Bảng Giá'!$Q$2:$Q$46,0))</f>
        <v>Liên Vùng</v>
      </c>
    </row>
    <row r="3575" spans="1:8" x14ac:dyDescent="0.25">
      <c r="A3575" s="12" t="s">
        <v>3011</v>
      </c>
      <c r="B3575" t="s">
        <v>2648</v>
      </c>
      <c r="C3575" s="45" t="str">
        <f>INDEX('Bảng Giá'!$L$2:$L$64,MATCH(TRIM('References data'!B3575),'Bảng Giá'!$K$2:$K$64,0))</f>
        <v>Hồ Chí Minh</v>
      </c>
      <c r="D3575" s="43" t="s">
        <v>2766</v>
      </c>
      <c r="E3575" t="s">
        <v>2756</v>
      </c>
      <c r="F3575" t="str">
        <f>INDEX('Bảng Giá'!$L$2:$L$64,MATCH(TRIM('References data'!E3575),'Bảng Giá'!$K$2:$K$64,0))</f>
        <v>Đà Nẵng</v>
      </c>
      <c r="G3575" t="str">
        <f t="shared" si="55"/>
        <v>Hồ Chí Minh-Đà Nẵng</v>
      </c>
      <c r="H3575" t="str">
        <f>INDEX('Bảng Giá'!$N$2:$N$46,MATCH('References data'!G3575,'Bảng Giá'!$Q$2:$Q$46,0))</f>
        <v>Liên Vùng đặc biệt</v>
      </c>
    </row>
    <row r="3576" spans="1:8" x14ac:dyDescent="0.25">
      <c r="A3576" s="12" t="s">
        <v>3011</v>
      </c>
      <c r="B3576" t="s">
        <v>2648</v>
      </c>
      <c r="C3576" s="45" t="str">
        <f>INDEX('Bảng Giá'!$L$2:$L$64,MATCH(TRIM('References data'!B3576),'Bảng Giá'!$K$2:$K$64,0))</f>
        <v>Hồ Chí Minh</v>
      </c>
      <c r="D3576" s="43" t="s">
        <v>2773</v>
      </c>
      <c r="E3576" t="s">
        <v>2756</v>
      </c>
      <c r="F3576" t="str">
        <f>INDEX('Bảng Giá'!$L$2:$L$64,MATCH(TRIM('References data'!E3576),'Bảng Giá'!$K$2:$K$64,0))</f>
        <v>Đà Nẵng</v>
      </c>
      <c r="G3576" t="str">
        <f t="shared" si="55"/>
        <v>Hồ Chí Minh-Đà Nẵng</v>
      </c>
      <c r="H3576" t="str">
        <f>INDEX('Bảng Giá'!$N$2:$N$46,MATCH('References data'!G3576,'Bảng Giá'!$Q$2:$Q$46,0))</f>
        <v>Liên Vùng đặc biệt</v>
      </c>
    </row>
    <row r="3577" spans="1:8" x14ac:dyDescent="0.25">
      <c r="A3577" s="12" t="s">
        <v>3011</v>
      </c>
      <c r="B3577" t="s">
        <v>2648</v>
      </c>
      <c r="C3577" s="45" t="str">
        <f>INDEX('Bảng Giá'!$L$2:$L$64,MATCH(TRIM('References data'!B3577),'Bảng Giá'!$K$2:$K$64,0))</f>
        <v>Hồ Chí Minh</v>
      </c>
      <c r="D3577" s="43" t="s">
        <v>2755</v>
      </c>
      <c r="E3577" t="s">
        <v>2756</v>
      </c>
      <c r="F3577" t="str">
        <f>INDEX('Bảng Giá'!$L$2:$L$64,MATCH(TRIM('References data'!E3577),'Bảng Giá'!$K$2:$K$64,0))</f>
        <v>Đà Nẵng</v>
      </c>
      <c r="G3577" t="str">
        <f t="shared" si="55"/>
        <v>Hồ Chí Minh-Đà Nẵng</v>
      </c>
      <c r="H3577" t="str">
        <f>INDEX('Bảng Giá'!$N$2:$N$46,MATCH('References data'!G3577,'Bảng Giá'!$Q$2:$Q$46,0))</f>
        <v>Liên Vùng đặc biệt</v>
      </c>
    </row>
    <row r="3578" spans="1:8" x14ac:dyDescent="0.25">
      <c r="A3578" s="12" t="s">
        <v>3011</v>
      </c>
      <c r="B3578" t="s">
        <v>2648</v>
      </c>
      <c r="C3578" s="45" t="str">
        <f>INDEX('Bảng Giá'!$L$2:$L$64,MATCH(TRIM('References data'!B3578),'Bảng Giá'!$K$2:$K$64,0))</f>
        <v>Hồ Chí Minh</v>
      </c>
      <c r="D3578" s="43" t="s">
        <v>2772</v>
      </c>
      <c r="E3578" t="s">
        <v>2756</v>
      </c>
      <c r="F3578" t="str">
        <f>INDEX('Bảng Giá'!$L$2:$L$64,MATCH(TRIM('References data'!E3578),'Bảng Giá'!$K$2:$K$64,0))</f>
        <v>Đà Nẵng</v>
      </c>
      <c r="G3578" t="str">
        <f t="shared" si="55"/>
        <v>Hồ Chí Minh-Đà Nẵng</v>
      </c>
      <c r="H3578" t="str">
        <f>INDEX('Bảng Giá'!$N$2:$N$46,MATCH('References data'!G3578,'Bảng Giá'!$Q$2:$Q$46,0))</f>
        <v>Liên Vùng đặc biệt</v>
      </c>
    </row>
    <row r="3579" spans="1:8" x14ac:dyDescent="0.25">
      <c r="A3579" s="12" t="s">
        <v>3011</v>
      </c>
      <c r="B3579" t="s">
        <v>2648</v>
      </c>
      <c r="C3579" s="45" t="str">
        <f>INDEX('Bảng Giá'!$L$2:$L$64,MATCH(TRIM('References data'!B3579),'Bảng Giá'!$K$2:$K$64,0))</f>
        <v>Hồ Chí Minh</v>
      </c>
      <c r="D3579" s="43" t="s">
        <v>2766</v>
      </c>
      <c r="E3579" t="s">
        <v>2756</v>
      </c>
      <c r="F3579" t="str">
        <f>INDEX('Bảng Giá'!$L$2:$L$64,MATCH(TRIM('References data'!E3579),'Bảng Giá'!$K$2:$K$64,0))</f>
        <v>Đà Nẵng</v>
      </c>
      <c r="G3579" t="str">
        <f t="shared" si="55"/>
        <v>Hồ Chí Minh-Đà Nẵng</v>
      </c>
      <c r="H3579" t="str">
        <f>INDEX('Bảng Giá'!$N$2:$N$46,MATCH('References data'!G3579,'Bảng Giá'!$Q$2:$Q$46,0))</f>
        <v>Liên Vùng đặc biệt</v>
      </c>
    </row>
    <row r="3580" spans="1:8" x14ac:dyDescent="0.25">
      <c r="A3580" s="12" t="s">
        <v>3011</v>
      </c>
      <c r="B3580" t="s">
        <v>2648</v>
      </c>
      <c r="C3580" s="45" t="str">
        <f>INDEX('Bảng Giá'!$L$2:$L$64,MATCH(TRIM('References data'!B3580),'Bảng Giá'!$K$2:$K$64,0))</f>
        <v>Hồ Chí Minh</v>
      </c>
      <c r="D3580" s="43" t="s">
        <v>2660</v>
      </c>
      <c r="E3580" t="s">
        <v>2661</v>
      </c>
      <c r="F3580" t="str">
        <f>INDEX('Bảng Giá'!$L$2:$L$64,MATCH(TRIM('References data'!E3580),'Bảng Giá'!$K$2:$K$64,0))</f>
        <v>Vùng 2</v>
      </c>
      <c r="G3580" t="str">
        <f t="shared" si="55"/>
        <v>Hồ Chí Minh-Vùng 2</v>
      </c>
      <c r="H3580" t="str">
        <f>INDEX('Bảng Giá'!$N$2:$N$46,MATCH('References data'!G3580,'Bảng Giá'!$Q$2:$Q$46,0))</f>
        <v>Liên Vùng</v>
      </c>
    </row>
    <row r="3581" spans="1:8" x14ac:dyDescent="0.25">
      <c r="A3581" s="12" t="s">
        <v>3011</v>
      </c>
      <c r="B3581" t="s">
        <v>2648</v>
      </c>
      <c r="C3581" s="45" t="str">
        <f>INDEX('Bảng Giá'!$L$2:$L$64,MATCH(TRIM('References data'!B3581),'Bảng Giá'!$K$2:$K$64,0))</f>
        <v>Hồ Chí Minh</v>
      </c>
      <c r="D3581" s="43" t="s">
        <v>2757</v>
      </c>
      <c r="E3581" t="s">
        <v>2756</v>
      </c>
      <c r="F3581" t="str">
        <f>INDEX('Bảng Giá'!$L$2:$L$64,MATCH(TRIM('References data'!E3581),'Bảng Giá'!$K$2:$K$64,0))</f>
        <v>Đà Nẵng</v>
      </c>
      <c r="G3581" t="str">
        <f t="shared" si="55"/>
        <v>Hồ Chí Minh-Đà Nẵng</v>
      </c>
      <c r="H3581" t="str">
        <f>INDEX('Bảng Giá'!$N$2:$N$46,MATCH('References data'!G3581,'Bảng Giá'!$Q$2:$Q$46,0))</f>
        <v>Liên Vùng đặc biệt</v>
      </c>
    </row>
    <row r="3582" spans="1:8" x14ac:dyDescent="0.25">
      <c r="A3582" s="12" t="s">
        <v>3011</v>
      </c>
      <c r="B3582" t="s">
        <v>2648</v>
      </c>
      <c r="C3582" s="45" t="str">
        <f>INDEX('Bảng Giá'!$L$2:$L$64,MATCH(TRIM('References data'!B3582),'Bảng Giá'!$K$2:$K$64,0))</f>
        <v>Hồ Chí Minh</v>
      </c>
      <c r="D3582" s="43" t="s">
        <v>2660</v>
      </c>
      <c r="E3582" t="s">
        <v>2661</v>
      </c>
      <c r="F3582" t="str">
        <f>INDEX('Bảng Giá'!$L$2:$L$64,MATCH(TRIM('References data'!E3582),'Bảng Giá'!$K$2:$K$64,0))</f>
        <v>Vùng 2</v>
      </c>
      <c r="G3582" t="str">
        <f t="shared" si="55"/>
        <v>Hồ Chí Minh-Vùng 2</v>
      </c>
      <c r="H3582" t="str">
        <f>INDEX('Bảng Giá'!$N$2:$N$46,MATCH('References data'!G3582,'Bảng Giá'!$Q$2:$Q$46,0))</f>
        <v>Liên Vùng</v>
      </c>
    </row>
    <row r="3583" spans="1:8" x14ac:dyDescent="0.25">
      <c r="A3583" s="12" t="s">
        <v>3011</v>
      </c>
      <c r="B3583" t="s">
        <v>2648</v>
      </c>
      <c r="C3583" s="45" t="str">
        <f>INDEX('Bảng Giá'!$L$2:$L$64,MATCH(TRIM('References data'!B3583),'Bảng Giá'!$K$2:$K$64,0))</f>
        <v>Hồ Chí Minh</v>
      </c>
      <c r="D3583" s="43" t="s">
        <v>2755</v>
      </c>
      <c r="E3583" t="s">
        <v>2756</v>
      </c>
      <c r="F3583" t="str">
        <f>INDEX('Bảng Giá'!$L$2:$L$64,MATCH(TRIM('References data'!E3583),'Bảng Giá'!$K$2:$K$64,0))</f>
        <v>Đà Nẵng</v>
      </c>
      <c r="G3583" t="str">
        <f t="shared" si="55"/>
        <v>Hồ Chí Minh-Đà Nẵng</v>
      </c>
      <c r="H3583" t="str">
        <f>INDEX('Bảng Giá'!$N$2:$N$46,MATCH('References data'!G3583,'Bảng Giá'!$Q$2:$Q$46,0))</f>
        <v>Liên Vùng đặc biệt</v>
      </c>
    </row>
    <row r="3584" spans="1:8" x14ac:dyDescent="0.25">
      <c r="A3584" s="12" t="s">
        <v>3011</v>
      </c>
      <c r="B3584" t="s">
        <v>2648</v>
      </c>
      <c r="C3584" s="45" t="str">
        <f>INDEX('Bảng Giá'!$L$2:$L$64,MATCH(TRIM('References data'!B3584),'Bảng Giá'!$K$2:$K$64,0))</f>
        <v>Hồ Chí Minh</v>
      </c>
      <c r="D3584" s="43" t="s">
        <v>2772</v>
      </c>
      <c r="E3584" t="s">
        <v>2756</v>
      </c>
      <c r="F3584" t="str">
        <f>INDEX('Bảng Giá'!$L$2:$L$64,MATCH(TRIM('References data'!E3584),'Bảng Giá'!$K$2:$K$64,0))</f>
        <v>Đà Nẵng</v>
      </c>
      <c r="G3584" t="str">
        <f t="shared" si="55"/>
        <v>Hồ Chí Minh-Đà Nẵng</v>
      </c>
      <c r="H3584" t="str">
        <f>INDEX('Bảng Giá'!$N$2:$N$46,MATCH('References data'!G3584,'Bảng Giá'!$Q$2:$Q$46,0))</f>
        <v>Liên Vùng đặc biệt</v>
      </c>
    </row>
    <row r="3585" spans="1:8" x14ac:dyDescent="0.25">
      <c r="A3585" s="12" t="s">
        <v>3011</v>
      </c>
      <c r="B3585" t="s">
        <v>2648</v>
      </c>
      <c r="C3585" s="45" t="str">
        <f>INDEX('Bảng Giá'!$L$2:$L$64,MATCH(TRIM('References data'!B3585),'Bảng Giá'!$K$2:$K$64,0))</f>
        <v>Hồ Chí Minh</v>
      </c>
      <c r="D3585" s="43" t="s">
        <v>2761</v>
      </c>
      <c r="E3585" t="s">
        <v>2639</v>
      </c>
      <c r="F3585" t="str">
        <f>INDEX('Bảng Giá'!$L$2:$L$64,MATCH(TRIM('References data'!E3585),'Bảng Giá'!$K$2:$K$64,0))</f>
        <v>Hà Nội</v>
      </c>
      <c r="G3585" t="str">
        <f t="shared" si="55"/>
        <v>Hồ Chí Minh-Hà Nội</v>
      </c>
      <c r="H3585" t="str">
        <f>INDEX('Bảng Giá'!$N$2:$N$46,MATCH('References data'!G3585,'Bảng Giá'!$Q$2:$Q$46,0))</f>
        <v>Liên Vùng đặc biệt</v>
      </c>
    </row>
    <row r="3586" spans="1:8" x14ac:dyDescent="0.25">
      <c r="A3586" s="12" t="s">
        <v>3011</v>
      </c>
      <c r="B3586" t="s">
        <v>2648</v>
      </c>
      <c r="C3586" s="45" t="str">
        <f>INDEX('Bảng Giá'!$L$2:$L$64,MATCH(TRIM('References data'!B3586),'Bảng Giá'!$K$2:$K$64,0))</f>
        <v>Hồ Chí Minh</v>
      </c>
      <c r="D3586" s="43" t="s">
        <v>2761</v>
      </c>
      <c r="E3586" t="s">
        <v>2639</v>
      </c>
      <c r="F3586" t="str">
        <f>INDEX('Bảng Giá'!$L$2:$L$64,MATCH(TRIM('References data'!E3586),'Bảng Giá'!$K$2:$K$64,0))</f>
        <v>Hà Nội</v>
      </c>
      <c r="G3586" t="str">
        <f t="shared" si="55"/>
        <v>Hồ Chí Minh-Hà Nội</v>
      </c>
      <c r="H3586" t="str">
        <f>INDEX('Bảng Giá'!$N$2:$N$46,MATCH('References data'!G3586,'Bảng Giá'!$Q$2:$Q$46,0))</f>
        <v>Liên Vùng đặc biệt</v>
      </c>
    </row>
    <row r="3587" spans="1:8" x14ac:dyDescent="0.25">
      <c r="A3587" s="12" t="s">
        <v>3011</v>
      </c>
      <c r="B3587" t="s">
        <v>2648</v>
      </c>
      <c r="C3587" s="45" t="str">
        <f>INDEX('Bảng Giá'!$L$2:$L$64,MATCH(TRIM('References data'!B3587),'Bảng Giá'!$K$2:$K$64,0))</f>
        <v>Hồ Chí Minh</v>
      </c>
      <c r="D3587" s="43" t="s">
        <v>2761</v>
      </c>
      <c r="E3587" t="s">
        <v>2639</v>
      </c>
      <c r="F3587" t="str">
        <f>INDEX('Bảng Giá'!$L$2:$L$64,MATCH(TRIM('References data'!E3587),'Bảng Giá'!$K$2:$K$64,0))</f>
        <v>Hà Nội</v>
      </c>
      <c r="G3587" t="str">
        <f t="shared" si="55"/>
        <v>Hồ Chí Minh-Hà Nội</v>
      </c>
      <c r="H3587" t="str">
        <f>INDEX('Bảng Giá'!$N$2:$N$46,MATCH('References data'!G3587,'Bảng Giá'!$Q$2:$Q$46,0))</f>
        <v>Liên Vùng đặc biệt</v>
      </c>
    </row>
    <row r="3588" spans="1:8" x14ac:dyDescent="0.25">
      <c r="A3588" s="12" t="s">
        <v>3011</v>
      </c>
      <c r="B3588" t="s">
        <v>2648</v>
      </c>
      <c r="C3588" s="45" t="str">
        <f>INDEX('Bảng Giá'!$L$2:$L$64,MATCH(TRIM('References data'!B3588),'Bảng Giá'!$K$2:$K$64,0))</f>
        <v>Hồ Chí Minh</v>
      </c>
      <c r="D3588" s="43" t="s">
        <v>2761</v>
      </c>
      <c r="E3588" t="s">
        <v>2639</v>
      </c>
      <c r="F3588" t="str">
        <f>INDEX('Bảng Giá'!$L$2:$L$64,MATCH(TRIM('References data'!E3588),'Bảng Giá'!$K$2:$K$64,0))</f>
        <v>Hà Nội</v>
      </c>
      <c r="G3588" t="str">
        <f t="shared" ref="G3588:G3651" si="56">C3588&amp;"-"&amp;F3588</f>
        <v>Hồ Chí Minh-Hà Nội</v>
      </c>
      <c r="H3588" t="str">
        <f>INDEX('Bảng Giá'!$N$2:$N$46,MATCH('References data'!G3588,'Bảng Giá'!$Q$2:$Q$46,0))</f>
        <v>Liên Vùng đặc biệt</v>
      </c>
    </row>
    <row r="3589" spans="1:8" x14ac:dyDescent="0.25">
      <c r="A3589" s="12" t="s">
        <v>3011</v>
      </c>
      <c r="B3589" t="s">
        <v>2648</v>
      </c>
      <c r="C3589" s="45" t="str">
        <f>INDEX('Bảng Giá'!$L$2:$L$64,MATCH(TRIM('References data'!B3589),'Bảng Giá'!$K$2:$K$64,0))</f>
        <v>Hồ Chí Minh</v>
      </c>
      <c r="D3589" s="43" t="s">
        <v>2774</v>
      </c>
      <c r="E3589" t="s">
        <v>2651</v>
      </c>
      <c r="F3589" t="str">
        <f>INDEX('Bảng Giá'!$L$2:$L$64,MATCH(TRIM('References data'!E3589),'Bảng Giá'!$K$2:$K$64,0))</f>
        <v>Vùng 2</v>
      </c>
      <c r="G3589" t="str">
        <f t="shared" si="56"/>
        <v>Hồ Chí Minh-Vùng 2</v>
      </c>
      <c r="H3589" t="str">
        <f>INDEX('Bảng Giá'!$N$2:$N$46,MATCH('References data'!G3589,'Bảng Giá'!$Q$2:$Q$46,0))</f>
        <v>Liên Vùng</v>
      </c>
    </row>
    <row r="3590" spans="1:8" x14ac:dyDescent="0.25">
      <c r="A3590" s="12" t="s">
        <v>3011</v>
      </c>
      <c r="B3590" t="s">
        <v>2648</v>
      </c>
      <c r="C3590" s="45" t="str">
        <f>INDEX('Bảng Giá'!$L$2:$L$64,MATCH(TRIM('References data'!B3590),'Bảng Giá'!$K$2:$K$64,0))</f>
        <v>Hồ Chí Minh</v>
      </c>
      <c r="D3590" s="43" t="s">
        <v>2777</v>
      </c>
      <c r="E3590" t="s">
        <v>2756</v>
      </c>
      <c r="F3590" t="str">
        <f>INDEX('Bảng Giá'!$L$2:$L$64,MATCH(TRIM('References data'!E3590),'Bảng Giá'!$K$2:$K$64,0))</f>
        <v>Đà Nẵng</v>
      </c>
      <c r="G3590" t="str">
        <f t="shared" si="56"/>
        <v>Hồ Chí Minh-Đà Nẵng</v>
      </c>
      <c r="H3590" t="str">
        <f>INDEX('Bảng Giá'!$N$2:$N$46,MATCH('References data'!G3590,'Bảng Giá'!$Q$2:$Q$46,0))</f>
        <v>Liên Vùng đặc biệt</v>
      </c>
    </row>
    <row r="3591" spans="1:8" x14ac:dyDescent="0.25">
      <c r="A3591" s="12" t="s">
        <v>3011</v>
      </c>
      <c r="B3591" t="s">
        <v>2648</v>
      </c>
      <c r="C3591" s="45" t="str">
        <f>INDEX('Bảng Giá'!$L$2:$L$64,MATCH(TRIM('References data'!B3591),'Bảng Giá'!$K$2:$K$64,0))</f>
        <v>Hồ Chí Minh</v>
      </c>
      <c r="D3591" s="43" t="s">
        <v>2766</v>
      </c>
      <c r="E3591" t="s">
        <v>2756</v>
      </c>
      <c r="F3591" t="str">
        <f>INDEX('Bảng Giá'!$L$2:$L$64,MATCH(TRIM('References data'!E3591),'Bảng Giá'!$K$2:$K$64,0))</f>
        <v>Đà Nẵng</v>
      </c>
      <c r="G3591" t="str">
        <f t="shared" si="56"/>
        <v>Hồ Chí Minh-Đà Nẵng</v>
      </c>
      <c r="H3591" t="str">
        <f>INDEX('Bảng Giá'!$N$2:$N$46,MATCH('References data'!G3591,'Bảng Giá'!$Q$2:$Q$46,0))</f>
        <v>Liên Vùng đặc biệt</v>
      </c>
    </row>
    <row r="3592" spans="1:8" x14ac:dyDescent="0.25">
      <c r="A3592" s="12" t="s">
        <v>3011</v>
      </c>
      <c r="B3592" t="s">
        <v>2648</v>
      </c>
      <c r="C3592" s="45" t="str">
        <f>INDEX('Bảng Giá'!$L$2:$L$64,MATCH(TRIM('References data'!B3592),'Bảng Giá'!$K$2:$K$64,0))</f>
        <v>Hồ Chí Minh</v>
      </c>
      <c r="D3592" s="43" t="s">
        <v>2772</v>
      </c>
      <c r="E3592" t="s">
        <v>2756</v>
      </c>
      <c r="F3592" t="str">
        <f>INDEX('Bảng Giá'!$L$2:$L$64,MATCH(TRIM('References data'!E3592),'Bảng Giá'!$K$2:$K$64,0))</f>
        <v>Đà Nẵng</v>
      </c>
      <c r="G3592" t="str">
        <f t="shared" si="56"/>
        <v>Hồ Chí Minh-Đà Nẵng</v>
      </c>
      <c r="H3592" t="str">
        <f>INDEX('Bảng Giá'!$N$2:$N$46,MATCH('References data'!G3592,'Bảng Giá'!$Q$2:$Q$46,0))</f>
        <v>Liên Vùng đặc biệt</v>
      </c>
    </row>
    <row r="3593" spans="1:8" x14ac:dyDescent="0.25">
      <c r="A3593" s="12" t="s">
        <v>3011</v>
      </c>
      <c r="B3593" t="s">
        <v>2648</v>
      </c>
      <c r="C3593" s="45" t="str">
        <f>INDEX('Bảng Giá'!$L$2:$L$64,MATCH(TRIM('References data'!B3593),'Bảng Giá'!$K$2:$K$64,0))</f>
        <v>Hồ Chí Minh</v>
      </c>
      <c r="D3593" s="43" t="s">
        <v>2691</v>
      </c>
      <c r="E3593" t="s">
        <v>2663</v>
      </c>
      <c r="F3593" t="str">
        <f>INDEX('Bảng Giá'!$L$2:$L$64,MATCH(TRIM('References data'!E3593),'Bảng Giá'!$K$2:$K$64,0))</f>
        <v>Vùng 3</v>
      </c>
      <c r="G3593" t="str">
        <f t="shared" si="56"/>
        <v>Hồ Chí Minh-Vùng 3</v>
      </c>
      <c r="H3593" t="str">
        <f>INDEX('Bảng Giá'!$N$2:$N$46,MATCH('References data'!G3593,'Bảng Giá'!$Q$2:$Q$46,0))</f>
        <v>Liên Vùng</v>
      </c>
    </row>
    <row r="3594" spans="1:8" x14ac:dyDescent="0.25">
      <c r="A3594" s="12" t="s">
        <v>3011</v>
      </c>
      <c r="B3594" t="s">
        <v>2648</v>
      </c>
      <c r="C3594" s="45" t="str">
        <f>INDEX('Bảng Giá'!$L$2:$L$64,MATCH(TRIM('References data'!B3594),'Bảng Giá'!$K$2:$K$64,0))</f>
        <v>Hồ Chí Minh</v>
      </c>
      <c r="D3594" s="43" t="s">
        <v>2740</v>
      </c>
      <c r="E3594" t="s">
        <v>2651</v>
      </c>
      <c r="F3594" t="str">
        <f>INDEX('Bảng Giá'!$L$2:$L$64,MATCH(TRIM('References data'!E3594),'Bảng Giá'!$K$2:$K$64,0))</f>
        <v>Vùng 2</v>
      </c>
      <c r="G3594" t="str">
        <f t="shared" si="56"/>
        <v>Hồ Chí Minh-Vùng 2</v>
      </c>
      <c r="H3594" t="str">
        <f>INDEX('Bảng Giá'!$N$2:$N$46,MATCH('References data'!G3594,'Bảng Giá'!$Q$2:$Q$46,0))</f>
        <v>Liên Vùng</v>
      </c>
    </row>
    <row r="3595" spans="1:8" x14ac:dyDescent="0.25">
      <c r="A3595" s="12" t="s">
        <v>3011</v>
      </c>
      <c r="B3595" t="s">
        <v>2648</v>
      </c>
      <c r="C3595" s="45" t="str">
        <f>INDEX('Bảng Giá'!$L$2:$L$64,MATCH(TRIM('References data'!B3595),'Bảng Giá'!$K$2:$K$64,0))</f>
        <v>Hồ Chí Minh</v>
      </c>
      <c r="D3595" s="43" t="s">
        <v>2740</v>
      </c>
      <c r="E3595" t="s">
        <v>2651</v>
      </c>
      <c r="F3595" t="str">
        <f>INDEX('Bảng Giá'!$L$2:$L$64,MATCH(TRIM('References data'!E3595),'Bảng Giá'!$K$2:$K$64,0))</f>
        <v>Vùng 2</v>
      </c>
      <c r="G3595" t="str">
        <f t="shared" si="56"/>
        <v>Hồ Chí Minh-Vùng 2</v>
      </c>
      <c r="H3595" t="str">
        <f>INDEX('Bảng Giá'!$N$2:$N$46,MATCH('References data'!G3595,'Bảng Giá'!$Q$2:$Q$46,0))</f>
        <v>Liên Vùng</v>
      </c>
    </row>
    <row r="3596" spans="1:8" x14ac:dyDescent="0.25">
      <c r="A3596" s="12" t="s">
        <v>3008</v>
      </c>
      <c r="B3596" t="s">
        <v>2639</v>
      </c>
      <c r="C3596" s="45" t="str">
        <f>INDEX('Bảng Giá'!$L$2:$L$64,MATCH(TRIM('References data'!B3596),'Bảng Giá'!$K$2:$K$64,0))</f>
        <v>Hà Nội</v>
      </c>
      <c r="D3596" s="43" t="s">
        <v>2750</v>
      </c>
      <c r="E3596" t="s">
        <v>2751</v>
      </c>
      <c r="F3596" t="str">
        <f>INDEX('Bảng Giá'!$L$2:$L$64,MATCH(TRIM('References data'!E3596),'Bảng Giá'!$K$2:$K$64,0))</f>
        <v>Vùng 2</v>
      </c>
      <c r="G3596" t="str">
        <f t="shared" si="56"/>
        <v>Hà Nội-Vùng 2</v>
      </c>
      <c r="H3596" t="str">
        <f>INDEX('Bảng Giá'!$N$2:$N$46,MATCH('References data'!G3596,'Bảng Giá'!$Q$2:$Q$46,0))</f>
        <v>Liên Vùng</v>
      </c>
    </row>
    <row r="3597" spans="1:8" x14ac:dyDescent="0.25">
      <c r="A3597" s="12" t="s">
        <v>3011</v>
      </c>
      <c r="B3597" t="s">
        <v>2648</v>
      </c>
      <c r="C3597" s="45" t="str">
        <f>INDEX('Bảng Giá'!$L$2:$L$64,MATCH(TRIM('References data'!B3597),'Bảng Giá'!$K$2:$K$64,0))</f>
        <v>Hồ Chí Minh</v>
      </c>
      <c r="D3597" s="43" t="s">
        <v>2740</v>
      </c>
      <c r="E3597" t="s">
        <v>2651</v>
      </c>
      <c r="F3597" t="str">
        <f>INDEX('Bảng Giá'!$L$2:$L$64,MATCH(TRIM('References data'!E3597),'Bảng Giá'!$K$2:$K$64,0))</f>
        <v>Vùng 2</v>
      </c>
      <c r="G3597" t="str">
        <f t="shared" si="56"/>
        <v>Hồ Chí Minh-Vùng 2</v>
      </c>
      <c r="H3597" t="str">
        <f>INDEX('Bảng Giá'!$N$2:$N$46,MATCH('References data'!G3597,'Bảng Giá'!$Q$2:$Q$46,0))</f>
        <v>Liên Vùng</v>
      </c>
    </row>
    <row r="3598" spans="1:8" x14ac:dyDescent="0.25">
      <c r="A3598" s="12" t="s">
        <v>3008</v>
      </c>
      <c r="B3598" t="s">
        <v>2639</v>
      </c>
      <c r="C3598" s="45" t="str">
        <f>INDEX('Bảng Giá'!$L$2:$L$64,MATCH(TRIM('References data'!B3598),'Bảng Giá'!$K$2:$K$64,0))</f>
        <v>Hà Nội</v>
      </c>
      <c r="D3598" s="43" t="s">
        <v>2750</v>
      </c>
      <c r="E3598" t="s">
        <v>2751</v>
      </c>
      <c r="F3598" t="str">
        <f>INDEX('Bảng Giá'!$L$2:$L$64,MATCH(TRIM('References data'!E3598),'Bảng Giá'!$K$2:$K$64,0))</f>
        <v>Vùng 2</v>
      </c>
      <c r="G3598" t="str">
        <f t="shared" si="56"/>
        <v>Hà Nội-Vùng 2</v>
      </c>
      <c r="H3598" t="str">
        <f>INDEX('Bảng Giá'!$N$2:$N$46,MATCH('References data'!G3598,'Bảng Giá'!$Q$2:$Q$46,0))</f>
        <v>Liên Vùng</v>
      </c>
    </row>
    <row r="3599" spans="1:8" x14ac:dyDescent="0.25">
      <c r="A3599" s="12" t="s">
        <v>3011</v>
      </c>
      <c r="B3599" t="s">
        <v>2648</v>
      </c>
      <c r="C3599" s="45" t="str">
        <f>INDEX('Bảng Giá'!$L$2:$L$64,MATCH(TRIM('References data'!B3599),'Bảng Giá'!$K$2:$K$64,0))</f>
        <v>Hồ Chí Minh</v>
      </c>
      <c r="D3599" s="43" t="s">
        <v>2772</v>
      </c>
      <c r="E3599" t="s">
        <v>2756</v>
      </c>
      <c r="F3599" t="str">
        <f>INDEX('Bảng Giá'!$L$2:$L$64,MATCH(TRIM('References data'!E3599),'Bảng Giá'!$K$2:$K$64,0))</f>
        <v>Đà Nẵng</v>
      </c>
      <c r="G3599" t="str">
        <f t="shared" si="56"/>
        <v>Hồ Chí Minh-Đà Nẵng</v>
      </c>
      <c r="H3599" t="str">
        <f>INDEX('Bảng Giá'!$N$2:$N$46,MATCH('References data'!G3599,'Bảng Giá'!$Q$2:$Q$46,0))</f>
        <v>Liên Vùng đặc biệt</v>
      </c>
    </row>
    <row r="3600" spans="1:8" x14ac:dyDescent="0.25">
      <c r="A3600" s="12" t="s">
        <v>3011</v>
      </c>
      <c r="B3600" t="s">
        <v>2648</v>
      </c>
      <c r="C3600" s="45" t="str">
        <f>INDEX('Bảng Giá'!$L$2:$L$64,MATCH(TRIM('References data'!B3600),'Bảng Giá'!$K$2:$K$64,0))</f>
        <v>Hồ Chí Minh</v>
      </c>
      <c r="D3600" s="43" t="s">
        <v>2773</v>
      </c>
      <c r="E3600" t="s">
        <v>2756</v>
      </c>
      <c r="F3600" t="str">
        <f>INDEX('Bảng Giá'!$L$2:$L$64,MATCH(TRIM('References data'!E3600),'Bảng Giá'!$K$2:$K$64,0))</f>
        <v>Đà Nẵng</v>
      </c>
      <c r="G3600" t="str">
        <f t="shared" si="56"/>
        <v>Hồ Chí Minh-Đà Nẵng</v>
      </c>
      <c r="H3600" t="str">
        <f>INDEX('Bảng Giá'!$N$2:$N$46,MATCH('References data'!G3600,'Bảng Giá'!$Q$2:$Q$46,0))</f>
        <v>Liên Vùng đặc biệt</v>
      </c>
    </row>
    <row r="3601" spans="1:8" x14ac:dyDescent="0.25">
      <c r="A3601" s="12" t="s">
        <v>3011</v>
      </c>
      <c r="B3601" t="s">
        <v>2648</v>
      </c>
      <c r="C3601" s="45" t="str">
        <f>INDEX('Bảng Giá'!$L$2:$L$64,MATCH(TRIM('References data'!B3601),'Bảng Giá'!$K$2:$K$64,0))</f>
        <v>Hồ Chí Minh</v>
      </c>
      <c r="D3601" s="43" t="s">
        <v>2772</v>
      </c>
      <c r="E3601" t="s">
        <v>2756</v>
      </c>
      <c r="F3601" t="str">
        <f>INDEX('Bảng Giá'!$L$2:$L$64,MATCH(TRIM('References data'!E3601),'Bảng Giá'!$K$2:$K$64,0))</f>
        <v>Đà Nẵng</v>
      </c>
      <c r="G3601" t="str">
        <f t="shared" si="56"/>
        <v>Hồ Chí Minh-Đà Nẵng</v>
      </c>
      <c r="H3601" t="str">
        <f>INDEX('Bảng Giá'!$N$2:$N$46,MATCH('References data'!G3601,'Bảng Giá'!$Q$2:$Q$46,0))</f>
        <v>Liên Vùng đặc biệt</v>
      </c>
    </row>
    <row r="3602" spans="1:8" x14ac:dyDescent="0.25">
      <c r="A3602" s="12" t="s">
        <v>3011</v>
      </c>
      <c r="B3602" t="s">
        <v>2648</v>
      </c>
      <c r="C3602" s="45" t="str">
        <f>INDEX('Bảng Giá'!$L$2:$L$64,MATCH(TRIM('References data'!B3602),'Bảng Giá'!$K$2:$K$64,0))</f>
        <v>Hồ Chí Minh</v>
      </c>
      <c r="D3602" s="43" t="s">
        <v>2772</v>
      </c>
      <c r="E3602" t="s">
        <v>2756</v>
      </c>
      <c r="F3602" t="str">
        <f>INDEX('Bảng Giá'!$L$2:$L$64,MATCH(TRIM('References data'!E3602),'Bảng Giá'!$K$2:$K$64,0))</f>
        <v>Đà Nẵng</v>
      </c>
      <c r="G3602" t="str">
        <f t="shared" si="56"/>
        <v>Hồ Chí Minh-Đà Nẵng</v>
      </c>
      <c r="H3602" t="str">
        <f>INDEX('Bảng Giá'!$N$2:$N$46,MATCH('References data'!G3602,'Bảng Giá'!$Q$2:$Q$46,0))</f>
        <v>Liên Vùng đặc biệt</v>
      </c>
    </row>
    <row r="3603" spans="1:8" x14ac:dyDescent="0.25">
      <c r="A3603" s="12" t="s">
        <v>3011</v>
      </c>
      <c r="B3603" t="s">
        <v>2648</v>
      </c>
      <c r="C3603" s="45" t="str">
        <f>INDEX('Bảng Giá'!$L$2:$L$64,MATCH(TRIM('References data'!B3603),'Bảng Giá'!$K$2:$K$64,0))</f>
        <v>Hồ Chí Minh</v>
      </c>
      <c r="D3603" s="43" t="s">
        <v>2757</v>
      </c>
      <c r="E3603" t="s">
        <v>2756</v>
      </c>
      <c r="F3603" t="str">
        <f>INDEX('Bảng Giá'!$L$2:$L$64,MATCH(TRIM('References data'!E3603),'Bảng Giá'!$K$2:$K$64,0))</f>
        <v>Đà Nẵng</v>
      </c>
      <c r="G3603" t="str">
        <f t="shared" si="56"/>
        <v>Hồ Chí Minh-Đà Nẵng</v>
      </c>
      <c r="H3603" t="str">
        <f>INDEX('Bảng Giá'!$N$2:$N$46,MATCH('References data'!G3603,'Bảng Giá'!$Q$2:$Q$46,0))</f>
        <v>Liên Vùng đặc biệt</v>
      </c>
    </row>
    <row r="3604" spans="1:8" x14ac:dyDescent="0.25">
      <c r="A3604" s="12" t="s">
        <v>3011</v>
      </c>
      <c r="B3604" t="s">
        <v>2648</v>
      </c>
      <c r="C3604" s="45" t="str">
        <f>INDEX('Bảng Giá'!$L$2:$L$64,MATCH(TRIM('References data'!B3604),'Bảng Giá'!$K$2:$K$64,0))</f>
        <v>Hồ Chí Minh</v>
      </c>
      <c r="D3604" s="43" t="s">
        <v>2757</v>
      </c>
      <c r="E3604" t="s">
        <v>2756</v>
      </c>
      <c r="F3604" t="str">
        <f>INDEX('Bảng Giá'!$L$2:$L$64,MATCH(TRIM('References data'!E3604),'Bảng Giá'!$K$2:$K$64,0))</f>
        <v>Đà Nẵng</v>
      </c>
      <c r="G3604" t="str">
        <f t="shared" si="56"/>
        <v>Hồ Chí Minh-Đà Nẵng</v>
      </c>
      <c r="H3604" t="str">
        <f>INDEX('Bảng Giá'!$N$2:$N$46,MATCH('References data'!G3604,'Bảng Giá'!$Q$2:$Q$46,0))</f>
        <v>Liên Vùng đặc biệt</v>
      </c>
    </row>
    <row r="3605" spans="1:8" x14ac:dyDescent="0.25">
      <c r="A3605" s="12" t="s">
        <v>3011</v>
      </c>
      <c r="B3605" t="s">
        <v>2648</v>
      </c>
      <c r="C3605" s="45" t="str">
        <f>INDEX('Bảng Giá'!$L$2:$L$64,MATCH(TRIM('References data'!B3605),'Bảng Giá'!$K$2:$K$64,0))</f>
        <v>Hồ Chí Minh</v>
      </c>
      <c r="D3605" s="43" t="s">
        <v>2773</v>
      </c>
      <c r="E3605" t="s">
        <v>2756</v>
      </c>
      <c r="F3605" t="str">
        <f>INDEX('Bảng Giá'!$L$2:$L$64,MATCH(TRIM('References data'!E3605),'Bảng Giá'!$K$2:$K$64,0))</f>
        <v>Đà Nẵng</v>
      </c>
      <c r="G3605" t="str">
        <f t="shared" si="56"/>
        <v>Hồ Chí Minh-Đà Nẵng</v>
      </c>
      <c r="H3605" t="str">
        <f>INDEX('Bảng Giá'!$N$2:$N$46,MATCH('References data'!G3605,'Bảng Giá'!$Q$2:$Q$46,0))</f>
        <v>Liên Vùng đặc biệt</v>
      </c>
    </row>
    <row r="3606" spans="1:8" x14ac:dyDescent="0.25">
      <c r="A3606" s="12" t="s">
        <v>3011</v>
      </c>
      <c r="B3606" t="s">
        <v>2648</v>
      </c>
      <c r="C3606" s="45" t="str">
        <f>INDEX('Bảng Giá'!$L$2:$L$64,MATCH(TRIM('References data'!B3606),'Bảng Giá'!$K$2:$K$64,0))</f>
        <v>Hồ Chí Minh</v>
      </c>
      <c r="D3606" s="43" t="s">
        <v>2772</v>
      </c>
      <c r="E3606" t="s">
        <v>2756</v>
      </c>
      <c r="F3606" t="str">
        <f>INDEX('Bảng Giá'!$L$2:$L$64,MATCH(TRIM('References data'!E3606),'Bảng Giá'!$K$2:$K$64,0))</f>
        <v>Đà Nẵng</v>
      </c>
      <c r="G3606" t="str">
        <f t="shared" si="56"/>
        <v>Hồ Chí Minh-Đà Nẵng</v>
      </c>
      <c r="H3606" t="str">
        <f>INDEX('Bảng Giá'!$N$2:$N$46,MATCH('References data'!G3606,'Bảng Giá'!$Q$2:$Q$46,0))</f>
        <v>Liên Vùng đặc biệt</v>
      </c>
    </row>
    <row r="3607" spans="1:8" x14ac:dyDescent="0.25">
      <c r="A3607" s="12" t="s">
        <v>3008</v>
      </c>
      <c r="B3607" t="s">
        <v>2639</v>
      </c>
      <c r="C3607" s="45" t="str">
        <f>INDEX('Bảng Giá'!$L$2:$L$64,MATCH(TRIM('References data'!B3607),'Bảng Giá'!$K$2:$K$64,0))</f>
        <v>Hà Nội</v>
      </c>
      <c r="D3607" s="43" t="s">
        <v>2750</v>
      </c>
      <c r="E3607" t="s">
        <v>2751</v>
      </c>
      <c r="F3607" t="str">
        <f>INDEX('Bảng Giá'!$L$2:$L$64,MATCH(TRIM('References data'!E3607),'Bảng Giá'!$K$2:$K$64,0))</f>
        <v>Vùng 2</v>
      </c>
      <c r="G3607" t="str">
        <f t="shared" si="56"/>
        <v>Hà Nội-Vùng 2</v>
      </c>
      <c r="H3607" t="str">
        <f>INDEX('Bảng Giá'!$N$2:$N$46,MATCH('References data'!G3607,'Bảng Giá'!$Q$2:$Q$46,0))</f>
        <v>Liên Vùng</v>
      </c>
    </row>
    <row r="3608" spans="1:8" x14ac:dyDescent="0.25">
      <c r="A3608" s="12" t="s">
        <v>3011</v>
      </c>
      <c r="B3608" t="s">
        <v>2648</v>
      </c>
      <c r="C3608" s="45" t="str">
        <f>INDEX('Bảng Giá'!$L$2:$L$64,MATCH(TRIM('References data'!B3608),'Bảng Giá'!$K$2:$K$64,0))</f>
        <v>Hồ Chí Minh</v>
      </c>
      <c r="D3608" s="43" t="s">
        <v>2772</v>
      </c>
      <c r="E3608" t="s">
        <v>2756</v>
      </c>
      <c r="F3608" t="str">
        <f>INDEX('Bảng Giá'!$L$2:$L$64,MATCH(TRIM('References data'!E3608),'Bảng Giá'!$K$2:$K$64,0))</f>
        <v>Đà Nẵng</v>
      </c>
      <c r="G3608" t="str">
        <f t="shared" si="56"/>
        <v>Hồ Chí Minh-Đà Nẵng</v>
      </c>
      <c r="H3608" t="str">
        <f>INDEX('Bảng Giá'!$N$2:$N$46,MATCH('References data'!G3608,'Bảng Giá'!$Q$2:$Q$46,0))</f>
        <v>Liên Vùng đặc biệt</v>
      </c>
    </row>
    <row r="3609" spans="1:8" x14ac:dyDescent="0.25">
      <c r="A3609" s="12" t="s">
        <v>3011</v>
      </c>
      <c r="B3609" t="s">
        <v>2648</v>
      </c>
      <c r="C3609" s="45" t="str">
        <f>INDEX('Bảng Giá'!$L$2:$L$64,MATCH(TRIM('References data'!B3609),'Bảng Giá'!$K$2:$K$64,0))</f>
        <v>Hồ Chí Minh</v>
      </c>
      <c r="D3609" s="43" t="s">
        <v>2740</v>
      </c>
      <c r="E3609" t="s">
        <v>2651</v>
      </c>
      <c r="F3609" t="str">
        <f>INDEX('Bảng Giá'!$L$2:$L$64,MATCH(TRIM('References data'!E3609),'Bảng Giá'!$K$2:$K$64,0))</f>
        <v>Vùng 2</v>
      </c>
      <c r="G3609" t="str">
        <f t="shared" si="56"/>
        <v>Hồ Chí Minh-Vùng 2</v>
      </c>
      <c r="H3609" t="str">
        <f>INDEX('Bảng Giá'!$N$2:$N$46,MATCH('References data'!G3609,'Bảng Giá'!$Q$2:$Q$46,0))</f>
        <v>Liên Vùng</v>
      </c>
    </row>
    <row r="3610" spans="1:8" x14ac:dyDescent="0.25">
      <c r="A3610" s="12" t="s">
        <v>3011</v>
      </c>
      <c r="B3610" t="s">
        <v>2648</v>
      </c>
      <c r="C3610" s="45" t="str">
        <f>INDEX('Bảng Giá'!$L$2:$L$64,MATCH(TRIM('References data'!B3610),'Bảng Giá'!$K$2:$K$64,0))</f>
        <v>Hồ Chí Minh</v>
      </c>
      <c r="D3610" s="43" t="s">
        <v>2757</v>
      </c>
      <c r="E3610" t="s">
        <v>2756</v>
      </c>
      <c r="F3610" t="str">
        <f>INDEX('Bảng Giá'!$L$2:$L$64,MATCH(TRIM('References data'!E3610),'Bảng Giá'!$K$2:$K$64,0))</f>
        <v>Đà Nẵng</v>
      </c>
      <c r="G3610" t="str">
        <f t="shared" si="56"/>
        <v>Hồ Chí Minh-Đà Nẵng</v>
      </c>
      <c r="H3610" t="str">
        <f>INDEX('Bảng Giá'!$N$2:$N$46,MATCH('References data'!G3610,'Bảng Giá'!$Q$2:$Q$46,0))</f>
        <v>Liên Vùng đặc biệt</v>
      </c>
    </row>
    <row r="3611" spans="1:8" x14ac:dyDescent="0.25">
      <c r="A3611" s="12" t="s">
        <v>3011</v>
      </c>
      <c r="B3611" t="s">
        <v>2648</v>
      </c>
      <c r="C3611" s="45" t="str">
        <f>INDEX('Bảng Giá'!$L$2:$L$64,MATCH(TRIM('References data'!B3611),'Bảng Giá'!$K$2:$K$64,0))</f>
        <v>Hồ Chí Minh</v>
      </c>
      <c r="D3611" s="43" t="s">
        <v>2757</v>
      </c>
      <c r="E3611" t="s">
        <v>2756</v>
      </c>
      <c r="F3611" t="str">
        <f>INDEX('Bảng Giá'!$L$2:$L$64,MATCH(TRIM('References data'!E3611),'Bảng Giá'!$K$2:$K$64,0))</f>
        <v>Đà Nẵng</v>
      </c>
      <c r="G3611" t="str">
        <f t="shared" si="56"/>
        <v>Hồ Chí Minh-Đà Nẵng</v>
      </c>
      <c r="H3611" t="str">
        <f>INDEX('Bảng Giá'!$N$2:$N$46,MATCH('References data'!G3611,'Bảng Giá'!$Q$2:$Q$46,0))</f>
        <v>Liên Vùng đặc biệt</v>
      </c>
    </row>
    <row r="3612" spans="1:8" x14ac:dyDescent="0.25">
      <c r="A3612" s="12" t="s">
        <v>3011</v>
      </c>
      <c r="B3612" t="s">
        <v>2648</v>
      </c>
      <c r="C3612" s="45" t="str">
        <f>INDEX('Bảng Giá'!$L$2:$L$64,MATCH(TRIM('References data'!B3612),'Bảng Giá'!$K$2:$K$64,0))</f>
        <v>Hồ Chí Minh</v>
      </c>
      <c r="D3612" s="43" t="s">
        <v>2773</v>
      </c>
      <c r="E3612" t="s">
        <v>2756</v>
      </c>
      <c r="F3612" t="str">
        <f>INDEX('Bảng Giá'!$L$2:$L$64,MATCH(TRIM('References data'!E3612),'Bảng Giá'!$K$2:$K$64,0))</f>
        <v>Đà Nẵng</v>
      </c>
      <c r="G3612" t="str">
        <f t="shared" si="56"/>
        <v>Hồ Chí Minh-Đà Nẵng</v>
      </c>
      <c r="H3612" t="str">
        <f>INDEX('Bảng Giá'!$N$2:$N$46,MATCH('References data'!G3612,'Bảng Giá'!$Q$2:$Q$46,0))</f>
        <v>Liên Vùng đặc biệt</v>
      </c>
    </row>
    <row r="3613" spans="1:8" x14ac:dyDescent="0.25">
      <c r="A3613" s="12" t="s">
        <v>3011</v>
      </c>
      <c r="B3613" t="s">
        <v>2648</v>
      </c>
      <c r="C3613" s="45" t="str">
        <f>INDEX('Bảng Giá'!$L$2:$L$64,MATCH(TRIM('References data'!B3613),'Bảng Giá'!$K$2:$K$64,0))</f>
        <v>Hồ Chí Minh</v>
      </c>
      <c r="D3613" s="43" t="s">
        <v>2777</v>
      </c>
      <c r="E3613" t="s">
        <v>2756</v>
      </c>
      <c r="F3613" t="str">
        <f>INDEX('Bảng Giá'!$L$2:$L$64,MATCH(TRIM('References data'!E3613),'Bảng Giá'!$K$2:$K$64,0))</f>
        <v>Đà Nẵng</v>
      </c>
      <c r="G3613" t="str">
        <f t="shared" si="56"/>
        <v>Hồ Chí Minh-Đà Nẵng</v>
      </c>
      <c r="H3613" t="str">
        <f>INDEX('Bảng Giá'!$N$2:$N$46,MATCH('References data'!G3613,'Bảng Giá'!$Q$2:$Q$46,0))</f>
        <v>Liên Vùng đặc biệt</v>
      </c>
    </row>
    <row r="3614" spans="1:8" x14ac:dyDescent="0.25">
      <c r="A3614" s="12" t="s">
        <v>3011</v>
      </c>
      <c r="B3614" t="s">
        <v>2648</v>
      </c>
      <c r="C3614" s="45" t="str">
        <f>INDEX('Bảng Giá'!$L$2:$L$64,MATCH(TRIM('References data'!B3614),'Bảng Giá'!$K$2:$K$64,0))</f>
        <v>Hồ Chí Minh</v>
      </c>
      <c r="D3614" s="43" t="s">
        <v>2772</v>
      </c>
      <c r="E3614" t="s">
        <v>2756</v>
      </c>
      <c r="F3614" t="str">
        <f>INDEX('Bảng Giá'!$L$2:$L$64,MATCH(TRIM('References data'!E3614),'Bảng Giá'!$K$2:$K$64,0))</f>
        <v>Đà Nẵng</v>
      </c>
      <c r="G3614" t="str">
        <f t="shared" si="56"/>
        <v>Hồ Chí Minh-Đà Nẵng</v>
      </c>
      <c r="H3614" t="str">
        <f>INDEX('Bảng Giá'!$N$2:$N$46,MATCH('References data'!G3614,'Bảng Giá'!$Q$2:$Q$46,0))</f>
        <v>Liên Vùng đặc biệt</v>
      </c>
    </row>
    <row r="3615" spans="1:8" x14ac:dyDescent="0.25">
      <c r="A3615" s="12" t="s">
        <v>3011</v>
      </c>
      <c r="B3615" t="s">
        <v>2648</v>
      </c>
      <c r="C3615" s="45" t="str">
        <f>INDEX('Bảng Giá'!$L$2:$L$64,MATCH(TRIM('References data'!B3615),'Bảng Giá'!$K$2:$K$64,0))</f>
        <v>Hồ Chí Minh</v>
      </c>
      <c r="D3615" s="43" t="s">
        <v>2773</v>
      </c>
      <c r="E3615" t="s">
        <v>2756</v>
      </c>
      <c r="F3615" t="str">
        <f>INDEX('Bảng Giá'!$L$2:$L$64,MATCH(TRIM('References data'!E3615),'Bảng Giá'!$K$2:$K$64,0))</f>
        <v>Đà Nẵng</v>
      </c>
      <c r="G3615" t="str">
        <f t="shared" si="56"/>
        <v>Hồ Chí Minh-Đà Nẵng</v>
      </c>
      <c r="H3615" t="str">
        <f>INDEX('Bảng Giá'!$N$2:$N$46,MATCH('References data'!G3615,'Bảng Giá'!$Q$2:$Q$46,0))</f>
        <v>Liên Vùng đặc biệt</v>
      </c>
    </row>
    <row r="3616" spans="1:8" x14ac:dyDescent="0.25">
      <c r="A3616" s="12" t="s">
        <v>3008</v>
      </c>
      <c r="B3616" t="s">
        <v>2639</v>
      </c>
      <c r="C3616" s="45" t="str">
        <f>INDEX('Bảng Giá'!$L$2:$L$64,MATCH(TRIM('References data'!B3616),'Bảng Giá'!$K$2:$K$64,0))</f>
        <v>Hà Nội</v>
      </c>
      <c r="D3616" s="43" t="s">
        <v>2750</v>
      </c>
      <c r="E3616" t="s">
        <v>2751</v>
      </c>
      <c r="F3616" t="str">
        <f>INDEX('Bảng Giá'!$L$2:$L$64,MATCH(TRIM('References data'!E3616),'Bảng Giá'!$K$2:$K$64,0))</f>
        <v>Vùng 2</v>
      </c>
      <c r="G3616" t="str">
        <f t="shared" si="56"/>
        <v>Hà Nội-Vùng 2</v>
      </c>
      <c r="H3616" t="str">
        <f>INDEX('Bảng Giá'!$N$2:$N$46,MATCH('References data'!G3616,'Bảng Giá'!$Q$2:$Q$46,0))</f>
        <v>Liên Vùng</v>
      </c>
    </row>
    <row r="3617" spans="1:8" x14ac:dyDescent="0.25">
      <c r="A3617" s="12" t="s">
        <v>3011</v>
      </c>
      <c r="B3617" t="s">
        <v>2648</v>
      </c>
      <c r="C3617" s="45" t="str">
        <f>INDEX('Bảng Giá'!$L$2:$L$64,MATCH(TRIM('References data'!B3617),'Bảng Giá'!$K$2:$K$64,0))</f>
        <v>Hồ Chí Minh</v>
      </c>
      <c r="D3617" s="43" t="s">
        <v>2777</v>
      </c>
      <c r="E3617" t="s">
        <v>2756</v>
      </c>
      <c r="F3617" t="str">
        <f>INDEX('Bảng Giá'!$L$2:$L$64,MATCH(TRIM('References data'!E3617),'Bảng Giá'!$K$2:$K$64,0))</f>
        <v>Đà Nẵng</v>
      </c>
      <c r="G3617" t="str">
        <f t="shared" si="56"/>
        <v>Hồ Chí Minh-Đà Nẵng</v>
      </c>
      <c r="H3617" t="str">
        <f>INDEX('Bảng Giá'!$N$2:$N$46,MATCH('References data'!G3617,'Bảng Giá'!$Q$2:$Q$46,0))</f>
        <v>Liên Vùng đặc biệt</v>
      </c>
    </row>
    <row r="3618" spans="1:8" x14ac:dyDescent="0.25">
      <c r="A3618" s="12" t="s">
        <v>3011</v>
      </c>
      <c r="B3618" t="s">
        <v>2648</v>
      </c>
      <c r="C3618" s="45" t="str">
        <f>INDEX('Bảng Giá'!$L$2:$L$64,MATCH(TRIM('References data'!B3618),'Bảng Giá'!$K$2:$K$64,0))</f>
        <v>Hồ Chí Minh</v>
      </c>
      <c r="D3618" s="43" t="s">
        <v>2757</v>
      </c>
      <c r="E3618" t="s">
        <v>2756</v>
      </c>
      <c r="F3618" t="str">
        <f>INDEX('Bảng Giá'!$L$2:$L$64,MATCH(TRIM('References data'!E3618),'Bảng Giá'!$K$2:$K$64,0))</f>
        <v>Đà Nẵng</v>
      </c>
      <c r="G3618" t="str">
        <f t="shared" si="56"/>
        <v>Hồ Chí Minh-Đà Nẵng</v>
      </c>
      <c r="H3618" t="str">
        <f>INDEX('Bảng Giá'!$N$2:$N$46,MATCH('References data'!G3618,'Bảng Giá'!$Q$2:$Q$46,0))</f>
        <v>Liên Vùng đặc biệt</v>
      </c>
    </row>
    <row r="3619" spans="1:8" x14ac:dyDescent="0.25">
      <c r="A3619" s="12" t="s">
        <v>3008</v>
      </c>
      <c r="B3619" t="s">
        <v>2639</v>
      </c>
      <c r="C3619" s="45" t="str">
        <f>INDEX('Bảng Giá'!$L$2:$L$64,MATCH(TRIM('References data'!B3619),'Bảng Giá'!$K$2:$K$64,0))</f>
        <v>Hà Nội</v>
      </c>
      <c r="D3619" s="43" t="s">
        <v>2750</v>
      </c>
      <c r="E3619" t="s">
        <v>2751</v>
      </c>
      <c r="F3619" t="str">
        <f>INDEX('Bảng Giá'!$L$2:$L$64,MATCH(TRIM('References data'!E3619),'Bảng Giá'!$K$2:$K$64,0))</f>
        <v>Vùng 2</v>
      </c>
      <c r="G3619" t="str">
        <f t="shared" si="56"/>
        <v>Hà Nội-Vùng 2</v>
      </c>
      <c r="H3619" t="str">
        <f>INDEX('Bảng Giá'!$N$2:$N$46,MATCH('References data'!G3619,'Bảng Giá'!$Q$2:$Q$46,0))</f>
        <v>Liên Vùng</v>
      </c>
    </row>
    <row r="3620" spans="1:8" x14ac:dyDescent="0.25">
      <c r="A3620" s="12" t="s">
        <v>3011</v>
      </c>
      <c r="B3620" t="s">
        <v>2648</v>
      </c>
      <c r="C3620" s="45" t="str">
        <f>INDEX('Bảng Giá'!$L$2:$L$64,MATCH(TRIM('References data'!B3620),'Bảng Giá'!$K$2:$K$64,0))</f>
        <v>Hồ Chí Minh</v>
      </c>
      <c r="D3620" s="43" t="s">
        <v>2757</v>
      </c>
      <c r="E3620" t="s">
        <v>2756</v>
      </c>
      <c r="F3620" t="str">
        <f>INDEX('Bảng Giá'!$L$2:$L$64,MATCH(TRIM('References data'!E3620),'Bảng Giá'!$K$2:$K$64,0))</f>
        <v>Đà Nẵng</v>
      </c>
      <c r="G3620" t="str">
        <f t="shared" si="56"/>
        <v>Hồ Chí Minh-Đà Nẵng</v>
      </c>
      <c r="H3620" t="str">
        <f>INDEX('Bảng Giá'!$N$2:$N$46,MATCH('References data'!G3620,'Bảng Giá'!$Q$2:$Q$46,0))</f>
        <v>Liên Vùng đặc biệt</v>
      </c>
    </row>
    <row r="3621" spans="1:8" x14ac:dyDescent="0.25">
      <c r="A3621" s="12" t="s">
        <v>3008</v>
      </c>
      <c r="B3621" t="s">
        <v>2639</v>
      </c>
      <c r="C3621" s="45" t="str">
        <f>INDEX('Bảng Giá'!$L$2:$L$64,MATCH(TRIM('References data'!B3621),'Bảng Giá'!$K$2:$K$64,0))</f>
        <v>Hà Nội</v>
      </c>
      <c r="D3621" s="43" t="s">
        <v>2750</v>
      </c>
      <c r="E3621" t="s">
        <v>2751</v>
      </c>
      <c r="F3621" t="str">
        <f>INDEX('Bảng Giá'!$L$2:$L$64,MATCH(TRIM('References data'!E3621),'Bảng Giá'!$K$2:$K$64,0))</f>
        <v>Vùng 2</v>
      </c>
      <c r="G3621" t="str">
        <f t="shared" si="56"/>
        <v>Hà Nội-Vùng 2</v>
      </c>
      <c r="H3621" t="str">
        <f>INDEX('Bảng Giá'!$N$2:$N$46,MATCH('References data'!G3621,'Bảng Giá'!$Q$2:$Q$46,0))</f>
        <v>Liên Vùng</v>
      </c>
    </row>
    <row r="3622" spans="1:8" x14ac:dyDescent="0.25">
      <c r="A3622" s="12" t="s">
        <v>3011</v>
      </c>
      <c r="B3622" t="s">
        <v>2648</v>
      </c>
      <c r="C3622" s="45" t="str">
        <f>INDEX('Bảng Giá'!$L$2:$L$64,MATCH(TRIM('References data'!B3622),'Bảng Giá'!$K$2:$K$64,0))</f>
        <v>Hồ Chí Minh</v>
      </c>
      <c r="D3622" s="43" t="s">
        <v>2660</v>
      </c>
      <c r="E3622" t="s">
        <v>2661</v>
      </c>
      <c r="F3622" t="str">
        <f>INDEX('Bảng Giá'!$L$2:$L$64,MATCH(TRIM('References data'!E3622),'Bảng Giá'!$K$2:$K$64,0))</f>
        <v>Vùng 2</v>
      </c>
      <c r="G3622" t="str">
        <f t="shared" si="56"/>
        <v>Hồ Chí Minh-Vùng 2</v>
      </c>
      <c r="H3622" t="str">
        <f>INDEX('Bảng Giá'!$N$2:$N$46,MATCH('References data'!G3622,'Bảng Giá'!$Q$2:$Q$46,0))</f>
        <v>Liên Vùng</v>
      </c>
    </row>
    <row r="3623" spans="1:8" x14ac:dyDescent="0.25">
      <c r="A3623" s="12" t="s">
        <v>3011</v>
      </c>
      <c r="B3623" t="s">
        <v>2648</v>
      </c>
      <c r="C3623" s="45" t="str">
        <f>INDEX('Bảng Giá'!$L$2:$L$64,MATCH(TRIM('References data'!B3623),'Bảng Giá'!$K$2:$K$64,0))</f>
        <v>Hồ Chí Minh</v>
      </c>
      <c r="D3623" s="43" t="s">
        <v>2773</v>
      </c>
      <c r="E3623" t="s">
        <v>2756</v>
      </c>
      <c r="F3623" t="str">
        <f>INDEX('Bảng Giá'!$L$2:$L$64,MATCH(TRIM('References data'!E3623),'Bảng Giá'!$K$2:$K$64,0))</f>
        <v>Đà Nẵng</v>
      </c>
      <c r="G3623" t="str">
        <f t="shared" si="56"/>
        <v>Hồ Chí Minh-Đà Nẵng</v>
      </c>
      <c r="H3623" t="str">
        <f>INDEX('Bảng Giá'!$N$2:$N$46,MATCH('References data'!G3623,'Bảng Giá'!$Q$2:$Q$46,0))</f>
        <v>Liên Vùng đặc biệt</v>
      </c>
    </row>
    <row r="3624" spans="1:8" x14ac:dyDescent="0.25">
      <c r="A3624" s="12" t="s">
        <v>3011</v>
      </c>
      <c r="B3624" t="s">
        <v>2648</v>
      </c>
      <c r="C3624" s="45" t="str">
        <f>INDEX('Bảng Giá'!$L$2:$L$64,MATCH(TRIM('References data'!B3624),'Bảng Giá'!$K$2:$K$64,0))</f>
        <v>Hồ Chí Minh</v>
      </c>
      <c r="D3624" s="43" t="s">
        <v>2757</v>
      </c>
      <c r="E3624" t="s">
        <v>2756</v>
      </c>
      <c r="F3624" t="str">
        <f>INDEX('Bảng Giá'!$L$2:$L$64,MATCH(TRIM('References data'!E3624),'Bảng Giá'!$K$2:$K$64,0))</f>
        <v>Đà Nẵng</v>
      </c>
      <c r="G3624" t="str">
        <f t="shared" si="56"/>
        <v>Hồ Chí Minh-Đà Nẵng</v>
      </c>
      <c r="H3624" t="str">
        <f>INDEX('Bảng Giá'!$N$2:$N$46,MATCH('References data'!G3624,'Bảng Giá'!$Q$2:$Q$46,0))</f>
        <v>Liên Vùng đặc biệt</v>
      </c>
    </row>
    <row r="3625" spans="1:8" x14ac:dyDescent="0.25">
      <c r="A3625" s="12" t="s">
        <v>3011</v>
      </c>
      <c r="B3625" t="s">
        <v>2648</v>
      </c>
      <c r="C3625" s="45" t="str">
        <f>INDEX('Bảng Giá'!$L$2:$L$64,MATCH(TRIM('References data'!B3625),'Bảng Giá'!$K$2:$K$64,0))</f>
        <v>Hồ Chí Minh</v>
      </c>
      <c r="D3625" s="43" t="s">
        <v>2755</v>
      </c>
      <c r="E3625" t="s">
        <v>2756</v>
      </c>
      <c r="F3625" t="str">
        <f>INDEX('Bảng Giá'!$L$2:$L$64,MATCH(TRIM('References data'!E3625),'Bảng Giá'!$K$2:$K$64,0))</f>
        <v>Đà Nẵng</v>
      </c>
      <c r="G3625" t="str">
        <f t="shared" si="56"/>
        <v>Hồ Chí Minh-Đà Nẵng</v>
      </c>
      <c r="H3625" t="str">
        <f>INDEX('Bảng Giá'!$N$2:$N$46,MATCH('References data'!G3625,'Bảng Giá'!$Q$2:$Q$46,0))</f>
        <v>Liên Vùng đặc biệt</v>
      </c>
    </row>
    <row r="3626" spans="1:8" x14ac:dyDescent="0.25">
      <c r="A3626" s="12" t="s">
        <v>3008</v>
      </c>
      <c r="B3626" t="s">
        <v>2639</v>
      </c>
      <c r="C3626" s="45" t="str">
        <f>INDEX('Bảng Giá'!$L$2:$L$64,MATCH(TRIM('References data'!B3626),'Bảng Giá'!$K$2:$K$64,0))</f>
        <v>Hà Nội</v>
      </c>
      <c r="D3626" s="43" t="s">
        <v>2750</v>
      </c>
      <c r="E3626" t="s">
        <v>2751</v>
      </c>
      <c r="F3626" t="str">
        <f>INDEX('Bảng Giá'!$L$2:$L$64,MATCH(TRIM('References data'!E3626),'Bảng Giá'!$K$2:$K$64,0))</f>
        <v>Vùng 2</v>
      </c>
      <c r="G3626" t="str">
        <f t="shared" si="56"/>
        <v>Hà Nội-Vùng 2</v>
      </c>
      <c r="H3626" t="str">
        <f>INDEX('Bảng Giá'!$N$2:$N$46,MATCH('References data'!G3626,'Bảng Giá'!$Q$2:$Q$46,0))</f>
        <v>Liên Vùng</v>
      </c>
    </row>
    <row r="3627" spans="1:8" x14ac:dyDescent="0.25">
      <c r="A3627" s="12" t="s">
        <v>3011</v>
      </c>
      <c r="B3627" t="s">
        <v>2648</v>
      </c>
      <c r="C3627" s="45" t="str">
        <f>INDEX('Bảng Giá'!$L$2:$L$64,MATCH(TRIM('References data'!B3627),'Bảng Giá'!$K$2:$K$64,0))</f>
        <v>Hồ Chí Minh</v>
      </c>
      <c r="D3627" s="43" t="s">
        <v>2777</v>
      </c>
      <c r="E3627" t="s">
        <v>2756</v>
      </c>
      <c r="F3627" t="str">
        <f>INDEX('Bảng Giá'!$L$2:$L$64,MATCH(TRIM('References data'!E3627),'Bảng Giá'!$K$2:$K$64,0))</f>
        <v>Đà Nẵng</v>
      </c>
      <c r="G3627" t="str">
        <f t="shared" si="56"/>
        <v>Hồ Chí Minh-Đà Nẵng</v>
      </c>
      <c r="H3627" t="str">
        <f>INDEX('Bảng Giá'!$N$2:$N$46,MATCH('References data'!G3627,'Bảng Giá'!$Q$2:$Q$46,0))</f>
        <v>Liên Vùng đặc biệt</v>
      </c>
    </row>
    <row r="3628" spans="1:8" x14ac:dyDescent="0.25">
      <c r="A3628" s="12" t="s">
        <v>3011</v>
      </c>
      <c r="B3628" t="s">
        <v>2648</v>
      </c>
      <c r="C3628" s="45" t="str">
        <f>INDEX('Bảng Giá'!$L$2:$L$64,MATCH(TRIM('References data'!B3628),'Bảng Giá'!$K$2:$K$64,0))</f>
        <v>Hồ Chí Minh</v>
      </c>
      <c r="D3628" s="43" t="s">
        <v>2772</v>
      </c>
      <c r="E3628" t="s">
        <v>2756</v>
      </c>
      <c r="F3628" t="str">
        <f>INDEX('Bảng Giá'!$L$2:$L$64,MATCH(TRIM('References data'!E3628),'Bảng Giá'!$K$2:$K$64,0))</f>
        <v>Đà Nẵng</v>
      </c>
      <c r="G3628" t="str">
        <f t="shared" si="56"/>
        <v>Hồ Chí Minh-Đà Nẵng</v>
      </c>
      <c r="H3628" t="str">
        <f>INDEX('Bảng Giá'!$N$2:$N$46,MATCH('References data'!G3628,'Bảng Giá'!$Q$2:$Q$46,0))</f>
        <v>Liên Vùng đặc biệt</v>
      </c>
    </row>
    <row r="3629" spans="1:8" x14ac:dyDescent="0.25">
      <c r="A3629" s="12" t="s">
        <v>3011</v>
      </c>
      <c r="B3629" t="s">
        <v>2648</v>
      </c>
      <c r="C3629" s="45" t="str">
        <f>INDEX('Bảng Giá'!$L$2:$L$64,MATCH(TRIM('References data'!B3629),'Bảng Giá'!$K$2:$K$64,0))</f>
        <v>Hồ Chí Minh</v>
      </c>
      <c r="D3629" s="43" t="s">
        <v>2772</v>
      </c>
      <c r="E3629" t="s">
        <v>2756</v>
      </c>
      <c r="F3629" t="str">
        <f>INDEX('Bảng Giá'!$L$2:$L$64,MATCH(TRIM('References data'!E3629),'Bảng Giá'!$K$2:$K$64,0))</f>
        <v>Đà Nẵng</v>
      </c>
      <c r="G3629" t="str">
        <f t="shared" si="56"/>
        <v>Hồ Chí Minh-Đà Nẵng</v>
      </c>
      <c r="H3629" t="str">
        <f>INDEX('Bảng Giá'!$N$2:$N$46,MATCH('References data'!G3629,'Bảng Giá'!$Q$2:$Q$46,0))</f>
        <v>Liên Vùng đặc biệt</v>
      </c>
    </row>
    <row r="3630" spans="1:8" x14ac:dyDescent="0.25">
      <c r="A3630" s="12" t="s">
        <v>3008</v>
      </c>
      <c r="B3630" t="s">
        <v>2639</v>
      </c>
      <c r="C3630" s="45" t="str">
        <f>INDEX('Bảng Giá'!$L$2:$L$64,MATCH(TRIM('References data'!B3630),'Bảng Giá'!$K$2:$K$64,0))</f>
        <v>Hà Nội</v>
      </c>
      <c r="D3630" s="43" t="s">
        <v>2750</v>
      </c>
      <c r="E3630" t="s">
        <v>2751</v>
      </c>
      <c r="F3630" t="str">
        <f>INDEX('Bảng Giá'!$L$2:$L$64,MATCH(TRIM('References data'!E3630),'Bảng Giá'!$K$2:$K$64,0))</f>
        <v>Vùng 2</v>
      </c>
      <c r="G3630" t="str">
        <f t="shared" si="56"/>
        <v>Hà Nội-Vùng 2</v>
      </c>
      <c r="H3630" t="str">
        <f>INDEX('Bảng Giá'!$N$2:$N$46,MATCH('References data'!G3630,'Bảng Giá'!$Q$2:$Q$46,0))</f>
        <v>Liên Vùng</v>
      </c>
    </row>
    <row r="3631" spans="1:8" x14ac:dyDescent="0.25">
      <c r="A3631" s="12" t="s">
        <v>3011</v>
      </c>
      <c r="B3631" t="s">
        <v>2648</v>
      </c>
      <c r="C3631" s="45" t="str">
        <f>INDEX('Bảng Giá'!$L$2:$L$64,MATCH(TRIM('References data'!B3631),'Bảng Giá'!$K$2:$K$64,0))</f>
        <v>Hồ Chí Minh</v>
      </c>
      <c r="D3631" s="43" t="s">
        <v>2772</v>
      </c>
      <c r="E3631" t="s">
        <v>2756</v>
      </c>
      <c r="F3631" t="str">
        <f>INDEX('Bảng Giá'!$L$2:$L$64,MATCH(TRIM('References data'!E3631),'Bảng Giá'!$K$2:$K$64,0))</f>
        <v>Đà Nẵng</v>
      </c>
      <c r="G3631" t="str">
        <f t="shared" si="56"/>
        <v>Hồ Chí Minh-Đà Nẵng</v>
      </c>
      <c r="H3631" t="str">
        <f>INDEX('Bảng Giá'!$N$2:$N$46,MATCH('References data'!G3631,'Bảng Giá'!$Q$2:$Q$46,0))</f>
        <v>Liên Vùng đặc biệt</v>
      </c>
    </row>
    <row r="3632" spans="1:8" x14ac:dyDescent="0.25">
      <c r="A3632" s="12" t="s">
        <v>3011</v>
      </c>
      <c r="B3632" t="s">
        <v>2648</v>
      </c>
      <c r="C3632" s="45" t="str">
        <f>INDEX('Bảng Giá'!$L$2:$L$64,MATCH(TRIM('References data'!B3632),'Bảng Giá'!$K$2:$K$64,0))</f>
        <v>Hồ Chí Minh</v>
      </c>
      <c r="D3632" s="43" t="s">
        <v>2773</v>
      </c>
      <c r="E3632" t="s">
        <v>2756</v>
      </c>
      <c r="F3632" t="str">
        <f>INDEX('Bảng Giá'!$L$2:$L$64,MATCH(TRIM('References data'!E3632),'Bảng Giá'!$K$2:$K$64,0))</f>
        <v>Đà Nẵng</v>
      </c>
      <c r="G3632" t="str">
        <f t="shared" si="56"/>
        <v>Hồ Chí Minh-Đà Nẵng</v>
      </c>
      <c r="H3632" t="str">
        <f>INDEX('Bảng Giá'!$N$2:$N$46,MATCH('References data'!G3632,'Bảng Giá'!$Q$2:$Q$46,0))</f>
        <v>Liên Vùng đặc biệt</v>
      </c>
    </row>
    <row r="3633" spans="1:8" x14ac:dyDescent="0.25">
      <c r="A3633" s="12" t="s">
        <v>3011</v>
      </c>
      <c r="B3633" t="s">
        <v>2648</v>
      </c>
      <c r="C3633" s="45" t="str">
        <f>INDEX('Bảng Giá'!$L$2:$L$64,MATCH(TRIM('References data'!B3633),'Bảng Giá'!$K$2:$K$64,0))</f>
        <v>Hồ Chí Minh</v>
      </c>
      <c r="D3633" s="43" t="s">
        <v>2772</v>
      </c>
      <c r="E3633" t="s">
        <v>2756</v>
      </c>
      <c r="F3633" t="str">
        <f>INDEX('Bảng Giá'!$L$2:$L$64,MATCH(TRIM('References data'!E3633),'Bảng Giá'!$K$2:$K$64,0))</f>
        <v>Đà Nẵng</v>
      </c>
      <c r="G3633" t="str">
        <f t="shared" si="56"/>
        <v>Hồ Chí Minh-Đà Nẵng</v>
      </c>
      <c r="H3633" t="str">
        <f>INDEX('Bảng Giá'!$N$2:$N$46,MATCH('References data'!G3633,'Bảng Giá'!$Q$2:$Q$46,0))</f>
        <v>Liên Vùng đặc biệt</v>
      </c>
    </row>
    <row r="3634" spans="1:8" x14ac:dyDescent="0.25">
      <c r="A3634" s="12" t="s">
        <v>3008</v>
      </c>
      <c r="B3634" t="s">
        <v>2639</v>
      </c>
      <c r="C3634" s="45" t="str">
        <f>INDEX('Bảng Giá'!$L$2:$L$64,MATCH(TRIM('References data'!B3634),'Bảng Giá'!$K$2:$K$64,0))</f>
        <v>Hà Nội</v>
      </c>
      <c r="D3634" s="43" t="s">
        <v>2750</v>
      </c>
      <c r="E3634" t="s">
        <v>2751</v>
      </c>
      <c r="F3634" t="str">
        <f>INDEX('Bảng Giá'!$L$2:$L$64,MATCH(TRIM('References data'!E3634),'Bảng Giá'!$K$2:$K$64,0))</f>
        <v>Vùng 2</v>
      </c>
      <c r="G3634" t="str">
        <f t="shared" si="56"/>
        <v>Hà Nội-Vùng 2</v>
      </c>
      <c r="H3634" t="str">
        <f>INDEX('Bảng Giá'!$N$2:$N$46,MATCH('References data'!G3634,'Bảng Giá'!$Q$2:$Q$46,0))</f>
        <v>Liên Vùng</v>
      </c>
    </row>
    <row r="3635" spans="1:8" x14ac:dyDescent="0.25">
      <c r="A3635" s="12" t="s">
        <v>3008</v>
      </c>
      <c r="B3635" t="s">
        <v>2639</v>
      </c>
      <c r="C3635" s="45" t="str">
        <f>INDEX('Bảng Giá'!$L$2:$L$64,MATCH(TRIM('References data'!B3635),'Bảng Giá'!$K$2:$K$64,0))</f>
        <v>Hà Nội</v>
      </c>
      <c r="D3635" s="43" t="s">
        <v>2750</v>
      </c>
      <c r="E3635" t="s">
        <v>2751</v>
      </c>
      <c r="F3635" t="str">
        <f>INDEX('Bảng Giá'!$L$2:$L$64,MATCH(TRIM('References data'!E3635),'Bảng Giá'!$K$2:$K$64,0))</f>
        <v>Vùng 2</v>
      </c>
      <c r="G3635" t="str">
        <f t="shared" si="56"/>
        <v>Hà Nội-Vùng 2</v>
      </c>
      <c r="H3635" t="str">
        <f>INDEX('Bảng Giá'!$N$2:$N$46,MATCH('References data'!G3635,'Bảng Giá'!$Q$2:$Q$46,0))</f>
        <v>Liên Vùng</v>
      </c>
    </row>
    <row r="3636" spans="1:8" x14ac:dyDescent="0.25">
      <c r="A3636" s="12" t="s">
        <v>3011</v>
      </c>
      <c r="B3636" t="s">
        <v>2648</v>
      </c>
      <c r="C3636" s="45" t="str">
        <f>INDEX('Bảng Giá'!$L$2:$L$64,MATCH(TRIM('References data'!B3636),'Bảng Giá'!$K$2:$K$64,0))</f>
        <v>Hồ Chí Minh</v>
      </c>
      <c r="D3636" s="43" t="s">
        <v>2660</v>
      </c>
      <c r="E3636" t="s">
        <v>2661</v>
      </c>
      <c r="F3636" t="str">
        <f>INDEX('Bảng Giá'!$L$2:$L$64,MATCH(TRIM('References data'!E3636),'Bảng Giá'!$K$2:$K$64,0))</f>
        <v>Vùng 2</v>
      </c>
      <c r="G3636" t="str">
        <f t="shared" si="56"/>
        <v>Hồ Chí Minh-Vùng 2</v>
      </c>
      <c r="H3636" t="str">
        <f>INDEX('Bảng Giá'!$N$2:$N$46,MATCH('References data'!G3636,'Bảng Giá'!$Q$2:$Q$46,0))</f>
        <v>Liên Vùng</v>
      </c>
    </row>
    <row r="3637" spans="1:8" x14ac:dyDescent="0.25">
      <c r="A3637" s="12" t="s">
        <v>3011</v>
      </c>
      <c r="B3637" t="s">
        <v>2648</v>
      </c>
      <c r="C3637" s="45" t="str">
        <f>INDEX('Bảng Giá'!$L$2:$L$64,MATCH(TRIM('References data'!B3637),'Bảng Giá'!$K$2:$K$64,0))</f>
        <v>Hồ Chí Minh</v>
      </c>
      <c r="D3637" s="43" t="s">
        <v>2757</v>
      </c>
      <c r="E3637" t="s">
        <v>2756</v>
      </c>
      <c r="F3637" t="str">
        <f>INDEX('Bảng Giá'!$L$2:$L$64,MATCH(TRIM('References data'!E3637),'Bảng Giá'!$K$2:$K$64,0))</f>
        <v>Đà Nẵng</v>
      </c>
      <c r="G3637" t="str">
        <f t="shared" si="56"/>
        <v>Hồ Chí Minh-Đà Nẵng</v>
      </c>
      <c r="H3637" t="str">
        <f>INDEX('Bảng Giá'!$N$2:$N$46,MATCH('References data'!G3637,'Bảng Giá'!$Q$2:$Q$46,0))</f>
        <v>Liên Vùng đặc biệt</v>
      </c>
    </row>
    <row r="3638" spans="1:8" x14ac:dyDescent="0.25">
      <c r="A3638" s="12" t="s">
        <v>3008</v>
      </c>
      <c r="B3638" t="s">
        <v>2639</v>
      </c>
      <c r="C3638" s="45" t="str">
        <f>INDEX('Bảng Giá'!$L$2:$L$64,MATCH(TRIM('References data'!B3638),'Bảng Giá'!$K$2:$K$64,0))</f>
        <v>Hà Nội</v>
      </c>
      <c r="D3638" s="43" t="s">
        <v>2750</v>
      </c>
      <c r="E3638" t="s">
        <v>2751</v>
      </c>
      <c r="F3638" t="str">
        <f>INDEX('Bảng Giá'!$L$2:$L$64,MATCH(TRIM('References data'!E3638),'Bảng Giá'!$K$2:$K$64,0))</f>
        <v>Vùng 2</v>
      </c>
      <c r="G3638" t="str">
        <f t="shared" si="56"/>
        <v>Hà Nội-Vùng 2</v>
      </c>
      <c r="H3638" t="str">
        <f>INDEX('Bảng Giá'!$N$2:$N$46,MATCH('References data'!G3638,'Bảng Giá'!$Q$2:$Q$46,0))</f>
        <v>Liên Vùng</v>
      </c>
    </row>
    <row r="3639" spans="1:8" x14ac:dyDescent="0.25">
      <c r="A3639" s="12" t="s">
        <v>3011</v>
      </c>
      <c r="B3639" t="s">
        <v>2648</v>
      </c>
      <c r="C3639" s="45" t="str">
        <f>INDEX('Bảng Giá'!$L$2:$L$64,MATCH(TRIM('References data'!B3639),'Bảng Giá'!$K$2:$K$64,0))</f>
        <v>Hồ Chí Minh</v>
      </c>
      <c r="D3639" s="43" t="s">
        <v>2660</v>
      </c>
      <c r="E3639" t="s">
        <v>2661</v>
      </c>
      <c r="F3639" t="str">
        <f>INDEX('Bảng Giá'!$L$2:$L$64,MATCH(TRIM('References data'!E3639),'Bảng Giá'!$K$2:$K$64,0))</f>
        <v>Vùng 2</v>
      </c>
      <c r="G3639" t="str">
        <f t="shared" si="56"/>
        <v>Hồ Chí Minh-Vùng 2</v>
      </c>
      <c r="H3639" t="str">
        <f>INDEX('Bảng Giá'!$N$2:$N$46,MATCH('References data'!G3639,'Bảng Giá'!$Q$2:$Q$46,0))</f>
        <v>Liên Vùng</v>
      </c>
    </row>
    <row r="3640" spans="1:8" x14ac:dyDescent="0.25">
      <c r="A3640" s="12" t="s">
        <v>3008</v>
      </c>
      <c r="B3640" t="s">
        <v>2639</v>
      </c>
      <c r="C3640" s="45" t="str">
        <f>INDEX('Bảng Giá'!$L$2:$L$64,MATCH(TRIM('References data'!B3640),'Bảng Giá'!$K$2:$K$64,0))</f>
        <v>Hà Nội</v>
      </c>
      <c r="D3640" s="43" t="s">
        <v>2750</v>
      </c>
      <c r="E3640" t="s">
        <v>2751</v>
      </c>
      <c r="F3640" t="str">
        <f>INDEX('Bảng Giá'!$L$2:$L$64,MATCH(TRIM('References data'!E3640),'Bảng Giá'!$K$2:$K$64,0))</f>
        <v>Vùng 2</v>
      </c>
      <c r="G3640" t="str">
        <f t="shared" si="56"/>
        <v>Hà Nội-Vùng 2</v>
      </c>
      <c r="H3640" t="str">
        <f>INDEX('Bảng Giá'!$N$2:$N$46,MATCH('References data'!G3640,'Bảng Giá'!$Q$2:$Q$46,0))</f>
        <v>Liên Vùng</v>
      </c>
    </row>
    <row r="3641" spans="1:8" x14ac:dyDescent="0.25">
      <c r="A3641" s="12" t="s">
        <v>3011</v>
      </c>
      <c r="B3641" t="s">
        <v>2648</v>
      </c>
      <c r="C3641" s="45" t="str">
        <f>INDEX('Bảng Giá'!$L$2:$L$64,MATCH(TRIM('References data'!B3641),'Bảng Giá'!$K$2:$K$64,0))</f>
        <v>Hồ Chí Minh</v>
      </c>
      <c r="D3641" s="43" t="s">
        <v>2740</v>
      </c>
      <c r="E3641" t="s">
        <v>2651</v>
      </c>
      <c r="F3641" t="str">
        <f>INDEX('Bảng Giá'!$L$2:$L$64,MATCH(TRIM('References data'!E3641),'Bảng Giá'!$K$2:$K$64,0))</f>
        <v>Vùng 2</v>
      </c>
      <c r="G3641" t="str">
        <f t="shared" si="56"/>
        <v>Hồ Chí Minh-Vùng 2</v>
      </c>
      <c r="H3641" t="str">
        <f>INDEX('Bảng Giá'!$N$2:$N$46,MATCH('References data'!G3641,'Bảng Giá'!$Q$2:$Q$46,0))</f>
        <v>Liên Vùng</v>
      </c>
    </row>
    <row r="3642" spans="1:8" x14ac:dyDescent="0.25">
      <c r="A3642" s="12" t="s">
        <v>3008</v>
      </c>
      <c r="B3642" t="s">
        <v>2639</v>
      </c>
      <c r="C3642" s="45" t="str">
        <f>INDEX('Bảng Giá'!$L$2:$L$64,MATCH(TRIM('References data'!B3642),'Bảng Giá'!$K$2:$K$64,0))</f>
        <v>Hà Nội</v>
      </c>
      <c r="D3642" s="43" t="s">
        <v>2750</v>
      </c>
      <c r="E3642" t="s">
        <v>2751</v>
      </c>
      <c r="F3642" t="str">
        <f>INDEX('Bảng Giá'!$L$2:$L$64,MATCH(TRIM('References data'!E3642),'Bảng Giá'!$K$2:$K$64,0))</f>
        <v>Vùng 2</v>
      </c>
      <c r="G3642" t="str">
        <f t="shared" si="56"/>
        <v>Hà Nội-Vùng 2</v>
      </c>
      <c r="H3642" t="str">
        <f>INDEX('Bảng Giá'!$N$2:$N$46,MATCH('References data'!G3642,'Bảng Giá'!$Q$2:$Q$46,0))</f>
        <v>Liên Vùng</v>
      </c>
    </row>
    <row r="3643" spans="1:8" x14ac:dyDescent="0.25">
      <c r="A3643" s="12" t="s">
        <v>3011</v>
      </c>
      <c r="B3643" t="s">
        <v>2648</v>
      </c>
      <c r="C3643" s="45" t="str">
        <f>INDEX('Bảng Giá'!$L$2:$L$64,MATCH(TRIM('References data'!B3643),'Bảng Giá'!$K$2:$K$64,0))</f>
        <v>Hồ Chí Minh</v>
      </c>
      <c r="D3643" s="43" t="s">
        <v>2766</v>
      </c>
      <c r="E3643" t="s">
        <v>2756</v>
      </c>
      <c r="F3643" t="str">
        <f>INDEX('Bảng Giá'!$L$2:$L$64,MATCH(TRIM('References data'!E3643),'Bảng Giá'!$K$2:$K$64,0))</f>
        <v>Đà Nẵng</v>
      </c>
      <c r="G3643" t="str">
        <f t="shared" si="56"/>
        <v>Hồ Chí Minh-Đà Nẵng</v>
      </c>
      <c r="H3643" t="str">
        <f>INDEX('Bảng Giá'!$N$2:$N$46,MATCH('References data'!G3643,'Bảng Giá'!$Q$2:$Q$46,0))</f>
        <v>Liên Vùng đặc biệt</v>
      </c>
    </row>
    <row r="3644" spans="1:8" x14ac:dyDescent="0.25">
      <c r="A3644" s="12" t="s">
        <v>3011</v>
      </c>
      <c r="B3644" t="s">
        <v>2648</v>
      </c>
      <c r="C3644" s="45" t="str">
        <f>INDEX('Bảng Giá'!$L$2:$L$64,MATCH(TRIM('References data'!B3644),'Bảng Giá'!$K$2:$K$64,0))</f>
        <v>Hồ Chí Minh</v>
      </c>
      <c r="D3644" s="43" t="s">
        <v>2755</v>
      </c>
      <c r="E3644" t="s">
        <v>2756</v>
      </c>
      <c r="F3644" t="str">
        <f>INDEX('Bảng Giá'!$L$2:$L$64,MATCH(TRIM('References data'!E3644),'Bảng Giá'!$K$2:$K$64,0))</f>
        <v>Đà Nẵng</v>
      </c>
      <c r="G3644" t="str">
        <f t="shared" si="56"/>
        <v>Hồ Chí Minh-Đà Nẵng</v>
      </c>
      <c r="H3644" t="str">
        <f>INDEX('Bảng Giá'!$N$2:$N$46,MATCH('References data'!G3644,'Bảng Giá'!$Q$2:$Q$46,0))</f>
        <v>Liên Vùng đặc biệt</v>
      </c>
    </row>
    <row r="3645" spans="1:8" x14ac:dyDescent="0.25">
      <c r="A3645" s="12" t="s">
        <v>3011</v>
      </c>
      <c r="B3645" t="s">
        <v>2648</v>
      </c>
      <c r="C3645" s="45" t="str">
        <f>INDEX('Bảng Giá'!$L$2:$L$64,MATCH(TRIM('References data'!B3645),'Bảng Giá'!$K$2:$K$64,0))</f>
        <v>Hồ Chí Minh</v>
      </c>
      <c r="D3645" s="43" t="s">
        <v>2773</v>
      </c>
      <c r="E3645" t="s">
        <v>2756</v>
      </c>
      <c r="F3645" t="str">
        <f>INDEX('Bảng Giá'!$L$2:$L$64,MATCH(TRIM('References data'!E3645),'Bảng Giá'!$K$2:$K$64,0))</f>
        <v>Đà Nẵng</v>
      </c>
      <c r="G3645" t="str">
        <f t="shared" si="56"/>
        <v>Hồ Chí Minh-Đà Nẵng</v>
      </c>
      <c r="H3645" t="str">
        <f>INDEX('Bảng Giá'!$N$2:$N$46,MATCH('References data'!G3645,'Bảng Giá'!$Q$2:$Q$46,0))</f>
        <v>Liên Vùng đặc biệt</v>
      </c>
    </row>
    <row r="3646" spans="1:8" x14ac:dyDescent="0.25">
      <c r="A3646" s="12" t="s">
        <v>3011</v>
      </c>
      <c r="B3646" t="s">
        <v>2648</v>
      </c>
      <c r="C3646" s="45" t="str">
        <f>INDEX('Bảng Giá'!$L$2:$L$64,MATCH(TRIM('References data'!B3646),'Bảng Giá'!$K$2:$K$64,0))</f>
        <v>Hồ Chí Minh</v>
      </c>
      <c r="D3646" s="43" t="s">
        <v>2660</v>
      </c>
      <c r="E3646" t="s">
        <v>2661</v>
      </c>
      <c r="F3646" t="str">
        <f>INDEX('Bảng Giá'!$L$2:$L$64,MATCH(TRIM('References data'!E3646),'Bảng Giá'!$K$2:$K$64,0))</f>
        <v>Vùng 2</v>
      </c>
      <c r="G3646" t="str">
        <f t="shared" si="56"/>
        <v>Hồ Chí Minh-Vùng 2</v>
      </c>
      <c r="H3646" t="str">
        <f>INDEX('Bảng Giá'!$N$2:$N$46,MATCH('References data'!G3646,'Bảng Giá'!$Q$2:$Q$46,0))</f>
        <v>Liên Vùng</v>
      </c>
    </row>
    <row r="3647" spans="1:8" x14ac:dyDescent="0.25">
      <c r="A3647" s="12" t="s">
        <v>3011</v>
      </c>
      <c r="B3647" t="s">
        <v>2648</v>
      </c>
      <c r="C3647" s="45" t="str">
        <f>INDEX('Bảng Giá'!$L$2:$L$64,MATCH(TRIM('References data'!B3647),'Bảng Giá'!$K$2:$K$64,0))</f>
        <v>Hồ Chí Minh</v>
      </c>
      <c r="D3647" s="43" t="s">
        <v>2772</v>
      </c>
      <c r="E3647" t="s">
        <v>2756</v>
      </c>
      <c r="F3647" t="str">
        <f>INDEX('Bảng Giá'!$L$2:$L$64,MATCH(TRIM('References data'!E3647),'Bảng Giá'!$K$2:$K$64,0))</f>
        <v>Đà Nẵng</v>
      </c>
      <c r="G3647" t="str">
        <f t="shared" si="56"/>
        <v>Hồ Chí Minh-Đà Nẵng</v>
      </c>
      <c r="H3647" t="str">
        <f>INDEX('Bảng Giá'!$N$2:$N$46,MATCH('References data'!G3647,'Bảng Giá'!$Q$2:$Q$46,0))</f>
        <v>Liên Vùng đặc biệt</v>
      </c>
    </row>
    <row r="3648" spans="1:8" x14ac:dyDescent="0.25">
      <c r="A3648" s="12" t="s">
        <v>3011</v>
      </c>
      <c r="B3648" t="s">
        <v>2648</v>
      </c>
      <c r="C3648" s="45" t="str">
        <f>INDEX('Bảng Giá'!$L$2:$L$64,MATCH(TRIM('References data'!B3648),'Bảng Giá'!$K$2:$K$64,0))</f>
        <v>Hồ Chí Minh</v>
      </c>
      <c r="D3648" s="43" t="s">
        <v>2773</v>
      </c>
      <c r="E3648" t="s">
        <v>2756</v>
      </c>
      <c r="F3648" t="str">
        <f>INDEX('Bảng Giá'!$L$2:$L$64,MATCH(TRIM('References data'!E3648),'Bảng Giá'!$K$2:$K$64,0))</f>
        <v>Đà Nẵng</v>
      </c>
      <c r="G3648" t="str">
        <f t="shared" si="56"/>
        <v>Hồ Chí Minh-Đà Nẵng</v>
      </c>
      <c r="H3648" t="str">
        <f>INDEX('Bảng Giá'!$N$2:$N$46,MATCH('References data'!G3648,'Bảng Giá'!$Q$2:$Q$46,0))</f>
        <v>Liên Vùng đặc biệt</v>
      </c>
    </row>
    <row r="3649" spans="1:8" x14ac:dyDescent="0.25">
      <c r="A3649" s="12" t="s">
        <v>3011</v>
      </c>
      <c r="B3649" t="s">
        <v>2648</v>
      </c>
      <c r="C3649" s="45" t="str">
        <f>INDEX('Bảng Giá'!$L$2:$L$64,MATCH(TRIM('References data'!B3649),'Bảng Giá'!$K$2:$K$64,0))</f>
        <v>Hồ Chí Minh</v>
      </c>
      <c r="D3649" s="43" t="s">
        <v>2773</v>
      </c>
      <c r="E3649" t="s">
        <v>2756</v>
      </c>
      <c r="F3649" t="str">
        <f>INDEX('Bảng Giá'!$L$2:$L$64,MATCH(TRIM('References data'!E3649),'Bảng Giá'!$K$2:$K$64,0))</f>
        <v>Đà Nẵng</v>
      </c>
      <c r="G3649" t="str">
        <f t="shared" si="56"/>
        <v>Hồ Chí Minh-Đà Nẵng</v>
      </c>
      <c r="H3649" t="str">
        <f>INDEX('Bảng Giá'!$N$2:$N$46,MATCH('References data'!G3649,'Bảng Giá'!$Q$2:$Q$46,0))</f>
        <v>Liên Vùng đặc biệt</v>
      </c>
    </row>
    <row r="3650" spans="1:8" x14ac:dyDescent="0.25">
      <c r="A3650" s="12" t="s">
        <v>3011</v>
      </c>
      <c r="B3650" t="s">
        <v>2648</v>
      </c>
      <c r="C3650" s="45" t="str">
        <f>INDEX('Bảng Giá'!$L$2:$L$64,MATCH(TRIM('References data'!B3650),'Bảng Giá'!$K$2:$K$64,0))</f>
        <v>Hồ Chí Minh</v>
      </c>
      <c r="D3650" s="43" t="s">
        <v>2766</v>
      </c>
      <c r="E3650" t="s">
        <v>2756</v>
      </c>
      <c r="F3650" t="str">
        <f>INDEX('Bảng Giá'!$L$2:$L$64,MATCH(TRIM('References data'!E3650),'Bảng Giá'!$K$2:$K$64,0))</f>
        <v>Đà Nẵng</v>
      </c>
      <c r="G3650" t="str">
        <f t="shared" si="56"/>
        <v>Hồ Chí Minh-Đà Nẵng</v>
      </c>
      <c r="H3650" t="str">
        <f>INDEX('Bảng Giá'!$N$2:$N$46,MATCH('References data'!G3650,'Bảng Giá'!$Q$2:$Q$46,0))</f>
        <v>Liên Vùng đặc biệt</v>
      </c>
    </row>
    <row r="3651" spans="1:8" x14ac:dyDescent="0.25">
      <c r="A3651" s="12" t="s">
        <v>3008</v>
      </c>
      <c r="B3651" t="s">
        <v>2639</v>
      </c>
      <c r="C3651" s="45" t="str">
        <f>INDEX('Bảng Giá'!$L$2:$L$64,MATCH(TRIM('References data'!B3651),'Bảng Giá'!$K$2:$K$64,0))</f>
        <v>Hà Nội</v>
      </c>
      <c r="D3651" s="43" t="s">
        <v>2750</v>
      </c>
      <c r="E3651" t="s">
        <v>2751</v>
      </c>
      <c r="F3651" t="str">
        <f>INDEX('Bảng Giá'!$L$2:$L$64,MATCH(TRIM('References data'!E3651),'Bảng Giá'!$K$2:$K$64,0))</f>
        <v>Vùng 2</v>
      </c>
      <c r="G3651" t="str">
        <f t="shared" si="56"/>
        <v>Hà Nội-Vùng 2</v>
      </c>
      <c r="H3651" t="str">
        <f>INDEX('Bảng Giá'!$N$2:$N$46,MATCH('References data'!G3651,'Bảng Giá'!$Q$2:$Q$46,0))</f>
        <v>Liên Vùng</v>
      </c>
    </row>
    <row r="3652" spans="1:8" x14ac:dyDescent="0.25">
      <c r="A3652" s="12" t="s">
        <v>3011</v>
      </c>
      <c r="B3652" t="s">
        <v>2648</v>
      </c>
      <c r="C3652" s="45" t="str">
        <f>INDEX('Bảng Giá'!$L$2:$L$64,MATCH(TRIM('References data'!B3652),'Bảng Giá'!$K$2:$K$64,0))</f>
        <v>Hồ Chí Minh</v>
      </c>
      <c r="D3652" s="43" t="s">
        <v>2766</v>
      </c>
      <c r="E3652" t="s">
        <v>2756</v>
      </c>
      <c r="F3652" t="str">
        <f>INDEX('Bảng Giá'!$L$2:$L$64,MATCH(TRIM('References data'!E3652),'Bảng Giá'!$K$2:$K$64,0))</f>
        <v>Đà Nẵng</v>
      </c>
      <c r="G3652" t="str">
        <f t="shared" ref="G3652:G3715" si="57">C3652&amp;"-"&amp;F3652</f>
        <v>Hồ Chí Minh-Đà Nẵng</v>
      </c>
      <c r="H3652" t="str">
        <f>INDEX('Bảng Giá'!$N$2:$N$46,MATCH('References data'!G3652,'Bảng Giá'!$Q$2:$Q$46,0))</f>
        <v>Liên Vùng đặc biệt</v>
      </c>
    </row>
    <row r="3653" spans="1:8" x14ac:dyDescent="0.25">
      <c r="A3653" s="12" t="s">
        <v>3008</v>
      </c>
      <c r="B3653" t="s">
        <v>2639</v>
      </c>
      <c r="C3653" s="45" t="str">
        <f>INDEX('Bảng Giá'!$L$2:$L$64,MATCH(TRIM('References data'!B3653),'Bảng Giá'!$K$2:$K$64,0))</f>
        <v>Hà Nội</v>
      </c>
      <c r="D3653" s="43" t="s">
        <v>2750</v>
      </c>
      <c r="E3653" t="s">
        <v>2751</v>
      </c>
      <c r="F3653" t="str">
        <f>INDEX('Bảng Giá'!$L$2:$L$64,MATCH(TRIM('References data'!E3653),'Bảng Giá'!$K$2:$K$64,0))</f>
        <v>Vùng 2</v>
      </c>
      <c r="G3653" t="str">
        <f t="shared" si="57"/>
        <v>Hà Nội-Vùng 2</v>
      </c>
      <c r="H3653" t="str">
        <f>INDEX('Bảng Giá'!$N$2:$N$46,MATCH('References data'!G3653,'Bảng Giá'!$Q$2:$Q$46,0))</f>
        <v>Liên Vùng</v>
      </c>
    </row>
    <row r="3654" spans="1:8" x14ac:dyDescent="0.25">
      <c r="A3654" s="12" t="s">
        <v>3011</v>
      </c>
      <c r="B3654" t="s">
        <v>2648</v>
      </c>
      <c r="C3654" s="45" t="str">
        <f>INDEX('Bảng Giá'!$L$2:$L$64,MATCH(TRIM('References data'!B3654),'Bảng Giá'!$K$2:$K$64,0))</f>
        <v>Hồ Chí Minh</v>
      </c>
      <c r="D3654" s="43" t="s">
        <v>2772</v>
      </c>
      <c r="E3654" t="s">
        <v>2756</v>
      </c>
      <c r="F3654" t="str">
        <f>INDEX('Bảng Giá'!$L$2:$L$64,MATCH(TRIM('References data'!E3654),'Bảng Giá'!$K$2:$K$64,0))</f>
        <v>Đà Nẵng</v>
      </c>
      <c r="G3654" t="str">
        <f t="shared" si="57"/>
        <v>Hồ Chí Minh-Đà Nẵng</v>
      </c>
      <c r="H3654" t="str">
        <f>INDEX('Bảng Giá'!$N$2:$N$46,MATCH('References data'!G3654,'Bảng Giá'!$Q$2:$Q$46,0))</f>
        <v>Liên Vùng đặc biệt</v>
      </c>
    </row>
    <row r="3655" spans="1:8" x14ac:dyDescent="0.25">
      <c r="A3655" s="12" t="s">
        <v>3008</v>
      </c>
      <c r="B3655" t="s">
        <v>2639</v>
      </c>
      <c r="C3655" s="45" t="str">
        <f>INDEX('Bảng Giá'!$L$2:$L$64,MATCH(TRIM('References data'!B3655),'Bảng Giá'!$K$2:$K$64,0))</f>
        <v>Hà Nội</v>
      </c>
      <c r="D3655" s="43" t="s">
        <v>2750</v>
      </c>
      <c r="E3655" t="s">
        <v>2751</v>
      </c>
      <c r="F3655" t="str">
        <f>INDEX('Bảng Giá'!$L$2:$L$64,MATCH(TRIM('References data'!E3655),'Bảng Giá'!$K$2:$K$64,0))</f>
        <v>Vùng 2</v>
      </c>
      <c r="G3655" t="str">
        <f t="shared" si="57"/>
        <v>Hà Nội-Vùng 2</v>
      </c>
      <c r="H3655" t="str">
        <f>INDEX('Bảng Giá'!$N$2:$N$46,MATCH('References data'!G3655,'Bảng Giá'!$Q$2:$Q$46,0))</f>
        <v>Liên Vùng</v>
      </c>
    </row>
    <row r="3656" spans="1:8" x14ac:dyDescent="0.25">
      <c r="A3656" s="12" t="s">
        <v>3011</v>
      </c>
      <c r="B3656" t="s">
        <v>2648</v>
      </c>
      <c r="C3656" s="45" t="str">
        <f>INDEX('Bảng Giá'!$L$2:$L$64,MATCH(TRIM('References data'!B3656),'Bảng Giá'!$K$2:$K$64,0))</f>
        <v>Hồ Chí Minh</v>
      </c>
      <c r="D3656" s="43" t="s">
        <v>2773</v>
      </c>
      <c r="E3656" t="s">
        <v>2756</v>
      </c>
      <c r="F3656" t="str">
        <f>INDEX('Bảng Giá'!$L$2:$L$64,MATCH(TRIM('References data'!E3656),'Bảng Giá'!$K$2:$K$64,0))</f>
        <v>Đà Nẵng</v>
      </c>
      <c r="G3656" t="str">
        <f t="shared" si="57"/>
        <v>Hồ Chí Minh-Đà Nẵng</v>
      </c>
      <c r="H3656" t="str">
        <f>INDEX('Bảng Giá'!$N$2:$N$46,MATCH('References data'!G3656,'Bảng Giá'!$Q$2:$Q$46,0))</f>
        <v>Liên Vùng đặc biệt</v>
      </c>
    </row>
    <row r="3657" spans="1:8" x14ac:dyDescent="0.25">
      <c r="A3657" s="12" t="s">
        <v>3011</v>
      </c>
      <c r="B3657" t="s">
        <v>2648</v>
      </c>
      <c r="C3657" s="45" t="str">
        <f>INDEX('Bảng Giá'!$L$2:$L$64,MATCH(TRIM('References data'!B3657),'Bảng Giá'!$K$2:$K$64,0))</f>
        <v>Hồ Chí Minh</v>
      </c>
      <c r="D3657" s="43" t="s">
        <v>2761</v>
      </c>
      <c r="E3657" t="s">
        <v>2639</v>
      </c>
      <c r="F3657" t="str">
        <f>INDEX('Bảng Giá'!$L$2:$L$64,MATCH(TRIM('References data'!E3657),'Bảng Giá'!$K$2:$K$64,0))</f>
        <v>Hà Nội</v>
      </c>
      <c r="G3657" t="str">
        <f t="shared" si="57"/>
        <v>Hồ Chí Minh-Hà Nội</v>
      </c>
      <c r="H3657" t="str">
        <f>INDEX('Bảng Giá'!$N$2:$N$46,MATCH('References data'!G3657,'Bảng Giá'!$Q$2:$Q$46,0))</f>
        <v>Liên Vùng đặc biệt</v>
      </c>
    </row>
    <row r="3658" spans="1:8" x14ac:dyDescent="0.25">
      <c r="A3658" s="12" t="s">
        <v>3011</v>
      </c>
      <c r="B3658" t="s">
        <v>2648</v>
      </c>
      <c r="C3658" s="45" t="str">
        <f>INDEX('Bảng Giá'!$L$2:$L$64,MATCH(TRIM('References data'!B3658),'Bảng Giá'!$K$2:$K$64,0))</f>
        <v>Hồ Chí Minh</v>
      </c>
      <c r="D3658" s="43" t="s">
        <v>2761</v>
      </c>
      <c r="E3658" t="s">
        <v>2639</v>
      </c>
      <c r="F3658" t="str">
        <f>INDEX('Bảng Giá'!$L$2:$L$64,MATCH(TRIM('References data'!E3658),'Bảng Giá'!$K$2:$K$64,0))</f>
        <v>Hà Nội</v>
      </c>
      <c r="G3658" t="str">
        <f t="shared" si="57"/>
        <v>Hồ Chí Minh-Hà Nội</v>
      </c>
      <c r="H3658" t="str">
        <f>INDEX('Bảng Giá'!$N$2:$N$46,MATCH('References data'!G3658,'Bảng Giá'!$Q$2:$Q$46,0))</f>
        <v>Liên Vùng đặc biệt</v>
      </c>
    </row>
    <row r="3659" spans="1:8" x14ac:dyDescent="0.25">
      <c r="A3659" s="12" t="s">
        <v>3008</v>
      </c>
      <c r="B3659" t="s">
        <v>2639</v>
      </c>
      <c r="C3659" s="45" t="str">
        <f>INDEX('Bảng Giá'!$L$2:$L$64,MATCH(TRIM('References data'!B3659),'Bảng Giá'!$K$2:$K$64,0))</f>
        <v>Hà Nội</v>
      </c>
      <c r="D3659" s="43" t="s">
        <v>2750</v>
      </c>
      <c r="E3659" t="s">
        <v>2751</v>
      </c>
      <c r="F3659" t="str">
        <f>INDEX('Bảng Giá'!$L$2:$L$64,MATCH(TRIM('References data'!E3659),'Bảng Giá'!$K$2:$K$64,0))</f>
        <v>Vùng 2</v>
      </c>
      <c r="G3659" t="str">
        <f t="shared" si="57"/>
        <v>Hà Nội-Vùng 2</v>
      </c>
      <c r="H3659" t="str">
        <f>INDEX('Bảng Giá'!$N$2:$N$46,MATCH('References data'!G3659,'Bảng Giá'!$Q$2:$Q$46,0))</f>
        <v>Liên Vùng</v>
      </c>
    </row>
    <row r="3660" spans="1:8" x14ac:dyDescent="0.25">
      <c r="A3660" s="12" t="s">
        <v>3011</v>
      </c>
      <c r="B3660" t="s">
        <v>2648</v>
      </c>
      <c r="C3660" s="45" t="str">
        <f>INDEX('Bảng Giá'!$L$2:$L$64,MATCH(TRIM('References data'!B3660),'Bảng Giá'!$K$2:$K$64,0))</f>
        <v>Hồ Chí Minh</v>
      </c>
      <c r="D3660" s="43" t="s">
        <v>2773</v>
      </c>
      <c r="E3660" t="s">
        <v>2756</v>
      </c>
      <c r="F3660" t="str">
        <f>INDEX('Bảng Giá'!$L$2:$L$64,MATCH(TRIM('References data'!E3660),'Bảng Giá'!$K$2:$K$64,0))</f>
        <v>Đà Nẵng</v>
      </c>
      <c r="G3660" t="str">
        <f t="shared" si="57"/>
        <v>Hồ Chí Minh-Đà Nẵng</v>
      </c>
      <c r="H3660" t="str">
        <f>INDEX('Bảng Giá'!$N$2:$N$46,MATCH('References data'!G3660,'Bảng Giá'!$Q$2:$Q$46,0))</f>
        <v>Liên Vùng đặc biệt</v>
      </c>
    </row>
    <row r="3661" spans="1:8" x14ac:dyDescent="0.25">
      <c r="A3661" s="12" t="s">
        <v>3011</v>
      </c>
      <c r="B3661" t="s">
        <v>2648</v>
      </c>
      <c r="C3661" s="45" t="str">
        <f>INDEX('Bảng Giá'!$L$2:$L$64,MATCH(TRIM('References data'!B3661),'Bảng Giá'!$K$2:$K$64,0))</f>
        <v>Hồ Chí Minh</v>
      </c>
      <c r="D3661" s="43" t="s">
        <v>2773</v>
      </c>
      <c r="E3661" t="s">
        <v>2756</v>
      </c>
      <c r="F3661" t="str">
        <f>INDEX('Bảng Giá'!$L$2:$L$64,MATCH(TRIM('References data'!E3661),'Bảng Giá'!$K$2:$K$64,0))</f>
        <v>Đà Nẵng</v>
      </c>
      <c r="G3661" t="str">
        <f t="shared" si="57"/>
        <v>Hồ Chí Minh-Đà Nẵng</v>
      </c>
      <c r="H3661" t="str">
        <f>INDEX('Bảng Giá'!$N$2:$N$46,MATCH('References data'!G3661,'Bảng Giá'!$Q$2:$Q$46,0))</f>
        <v>Liên Vùng đặc biệt</v>
      </c>
    </row>
    <row r="3662" spans="1:8" x14ac:dyDescent="0.25">
      <c r="A3662" s="12" t="s">
        <v>3008</v>
      </c>
      <c r="B3662" t="s">
        <v>2639</v>
      </c>
      <c r="C3662" s="45" t="str">
        <f>INDEX('Bảng Giá'!$L$2:$L$64,MATCH(TRIM('References data'!B3662),'Bảng Giá'!$K$2:$K$64,0))</f>
        <v>Hà Nội</v>
      </c>
      <c r="D3662" s="43" t="s">
        <v>2789</v>
      </c>
      <c r="E3662" t="s">
        <v>2784</v>
      </c>
      <c r="F3662" t="str">
        <f>INDEX('Bảng Giá'!$L$2:$L$64,MATCH(TRIM('References data'!E3662),'Bảng Giá'!$K$2:$K$64,0))</f>
        <v>Vùng 2</v>
      </c>
      <c r="G3662" t="str">
        <f t="shared" si="57"/>
        <v>Hà Nội-Vùng 2</v>
      </c>
      <c r="H3662" t="str">
        <f>INDEX('Bảng Giá'!$N$2:$N$46,MATCH('References data'!G3662,'Bảng Giá'!$Q$2:$Q$46,0))</f>
        <v>Liên Vùng</v>
      </c>
    </row>
    <row r="3663" spans="1:8" x14ac:dyDescent="0.25">
      <c r="A3663" s="12" t="s">
        <v>2739</v>
      </c>
      <c r="B3663" t="s">
        <v>2648</v>
      </c>
      <c r="C3663" s="45" t="str">
        <f>INDEX('Bảng Giá'!$L$2:$L$64,MATCH(TRIM('References data'!B3663),'Bảng Giá'!$K$2:$K$64,0))</f>
        <v>Hồ Chí Minh</v>
      </c>
      <c r="D3663" s="43" t="s">
        <v>2654</v>
      </c>
      <c r="E3663" t="s">
        <v>2639</v>
      </c>
      <c r="F3663" t="str">
        <f>INDEX('Bảng Giá'!$L$2:$L$64,MATCH(TRIM('References data'!E3663),'Bảng Giá'!$K$2:$K$64,0))</f>
        <v>Hà Nội</v>
      </c>
      <c r="G3663" t="str">
        <f t="shared" si="57"/>
        <v>Hồ Chí Minh-Hà Nội</v>
      </c>
      <c r="H3663" t="str">
        <f>INDEX('Bảng Giá'!$N$2:$N$46,MATCH('References data'!G3663,'Bảng Giá'!$Q$2:$Q$46,0))</f>
        <v>Liên Vùng đặc biệt</v>
      </c>
    </row>
    <row r="3664" spans="1:8" x14ac:dyDescent="0.25">
      <c r="A3664" s="12" t="s">
        <v>3011</v>
      </c>
      <c r="B3664" t="s">
        <v>2648</v>
      </c>
      <c r="C3664" s="45" t="str">
        <f>INDEX('Bảng Giá'!$L$2:$L$64,MATCH(TRIM('References data'!B3664),'Bảng Giá'!$K$2:$K$64,0))</f>
        <v>Hồ Chí Minh</v>
      </c>
      <c r="D3664" s="43" t="s">
        <v>2706</v>
      </c>
      <c r="E3664" t="s">
        <v>2639</v>
      </c>
      <c r="F3664" t="str">
        <f>INDEX('Bảng Giá'!$L$2:$L$64,MATCH(TRIM('References data'!E3664),'Bảng Giá'!$K$2:$K$64,0))</f>
        <v>Hà Nội</v>
      </c>
      <c r="G3664" t="str">
        <f t="shared" si="57"/>
        <v>Hồ Chí Minh-Hà Nội</v>
      </c>
      <c r="H3664" t="str">
        <f>INDEX('Bảng Giá'!$N$2:$N$46,MATCH('References data'!G3664,'Bảng Giá'!$Q$2:$Q$46,0))</f>
        <v>Liên Vùng đặc biệt</v>
      </c>
    </row>
    <row r="3665" spans="1:8" x14ac:dyDescent="0.25">
      <c r="A3665" s="12" t="s">
        <v>3011</v>
      </c>
      <c r="B3665" t="s">
        <v>2648</v>
      </c>
      <c r="C3665" s="45" t="str">
        <f>INDEX('Bảng Giá'!$L$2:$L$64,MATCH(TRIM('References data'!B3665),'Bảng Giá'!$K$2:$K$64,0))</f>
        <v>Hồ Chí Minh</v>
      </c>
      <c r="D3665" s="43" t="s">
        <v>2774</v>
      </c>
      <c r="E3665" t="s">
        <v>2651</v>
      </c>
      <c r="F3665" t="str">
        <f>INDEX('Bảng Giá'!$L$2:$L$64,MATCH(TRIM('References data'!E3665),'Bảng Giá'!$K$2:$K$64,0))</f>
        <v>Vùng 2</v>
      </c>
      <c r="G3665" t="str">
        <f t="shared" si="57"/>
        <v>Hồ Chí Minh-Vùng 2</v>
      </c>
      <c r="H3665" t="str">
        <f>INDEX('Bảng Giá'!$N$2:$N$46,MATCH('References data'!G3665,'Bảng Giá'!$Q$2:$Q$46,0))</f>
        <v>Liên Vùng</v>
      </c>
    </row>
    <row r="3666" spans="1:8" x14ac:dyDescent="0.25">
      <c r="A3666" s="12" t="s">
        <v>3011</v>
      </c>
      <c r="B3666" t="s">
        <v>2648</v>
      </c>
      <c r="C3666" s="45" t="str">
        <f>INDEX('Bảng Giá'!$L$2:$L$64,MATCH(TRIM('References data'!B3666),'Bảng Giá'!$K$2:$K$64,0))</f>
        <v>Hồ Chí Minh</v>
      </c>
      <c r="D3666" s="43" t="s">
        <v>2772</v>
      </c>
      <c r="E3666" t="s">
        <v>2756</v>
      </c>
      <c r="F3666" t="str">
        <f>INDEX('Bảng Giá'!$L$2:$L$64,MATCH(TRIM('References data'!E3666),'Bảng Giá'!$K$2:$K$64,0))</f>
        <v>Đà Nẵng</v>
      </c>
      <c r="G3666" t="str">
        <f t="shared" si="57"/>
        <v>Hồ Chí Minh-Đà Nẵng</v>
      </c>
      <c r="H3666" t="str">
        <f>INDEX('Bảng Giá'!$N$2:$N$46,MATCH('References data'!G3666,'Bảng Giá'!$Q$2:$Q$46,0))</f>
        <v>Liên Vùng đặc biệt</v>
      </c>
    </row>
    <row r="3667" spans="1:8" x14ac:dyDescent="0.25">
      <c r="A3667" s="12" t="s">
        <v>3011</v>
      </c>
      <c r="B3667" t="s">
        <v>2648</v>
      </c>
      <c r="C3667" s="45" t="str">
        <f>INDEX('Bảng Giá'!$L$2:$L$64,MATCH(TRIM('References data'!B3667),'Bảng Giá'!$K$2:$K$64,0))</f>
        <v>Hồ Chí Minh</v>
      </c>
      <c r="D3667" s="43" t="s">
        <v>2773</v>
      </c>
      <c r="E3667" t="s">
        <v>2756</v>
      </c>
      <c r="F3667" t="str">
        <f>INDEX('Bảng Giá'!$L$2:$L$64,MATCH(TRIM('References data'!E3667),'Bảng Giá'!$K$2:$K$64,0))</f>
        <v>Đà Nẵng</v>
      </c>
      <c r="G3667" t="str">
        <f t="shared" si="57"/>
        <v>Hồ Chí Minh-Đà Nẵng</v>
      </c>
      <c r="H3667" t="str">
        <f>INDEX('Bảng Giá'!$N$2:$N$46,MATCH('References data'!G3667,'Bảng Giá'!$Q$2:$Q$46,0))</f>
        <v>Liên Vùng đặc biệt</v>
      </c>
    </row>
    <row r="3668" spans="1:8" x14ac:dyDescent="0.25">
      <c r="A3668" s="12" t="s">
        <v>3011</v>
      </c>
      <c r="B3668" t="s">
        <v>2648</v>
      </c>
      <c r="C3668" s="45" t="str">
        <f>INDEX('Bảng Giá'!$L$2:$L$64,MATCH(TRIM('References data'!B3668),'Bảng Giá'!$K$2:$K$64,0))</f>
        <v>Hồ Chí Minh</v>
      </c>
      <c r="D3668" s="43" t="s">
        <v>2713</v>
      </c>
      <c r="E3668" t="s">
        <v>2714</v>
      </c>
      <c r="F3668" t="str">
        <f>INDEX('Bảng Giá'!$L$2:$L$64,MATCH(TRIM('References data'!E3668),'Bảng Giá'!$K$2:$K$64,0))</f>
        <v>Vùng 3</v>
      </c>
      <c r="G3668" t="str">
        <f t="shared" si="57"/>
        <v>Hồ Chí Minh-Vùng 3</v>
      </c>
      <c r="H3668" t="str">
        <f>INDEX('Bảng Giá'!$N$2:$N$46,MATCH('References data'!G3668,'Bảng Giá'!$Q$2:$Q$46,0))</f>
        <v>Liên Vùng</v>
      </c>
    </row>
    <row r="3669" spans="1:8" x14ac:dyDescent="0.25">
      <c r="A3669" s="12" t="s">
        <v>3008</v>
      </c>
      <c r="B3669" t="s">
        <v>2639</v>
      </c>
      <c r="C3669" s="45" t="str">
        <f>INDEX('Bảng Giá'!$L$2:$L$64,MATCH(TRIM('References data'!B3669),'Bảng Giá'!$K$2:$K$64,0))</f>
        <v>Hà Nội</v>
      </c>
      <c r="D3669" s="43" t="s">
        <v>2789</v>
      </c>
      <c r="E3669" t="s">
        <v>2784</v>
      </c>
      <c r="F3669" t="str">
        <f>INDEX('Bảng Giá'!$L$2:$L$64,MATCH(TRIM('References data'!E3669),'Bảng Giá'!$K$2:$K$64,0))</f>
        <v>Vùng 2</v>
      </c>
      <c r="G3669" t="str">
        <f t="shared" si="57"/>
        <v>Hà Nội-Vùng 2</v>
      </c>
      <c r="H3669" t="str">
        <f>INDEX('Bảng Giá'!$N$2:$N$46,MATCH('References data'!G3669,'Bảng Giá'!$Q$2:$Q$46,0))</f>
        <v>Liên Vùng</v>
      </c>
    </row>
    <row r="3670" spans="1:8" x14ac:dyDescent="0.25">
      <c r="A3670" s="12" t="s">
        <v>3011</v>
      </c>
      <c r="B3670" t="s">
        <v>2648</v>
      </c>
      <c r="C3670" s="45" t="str">
        <f>INDEX('Bảng Giá'!$L$2:$L$64,MATCH(TRIM('References data'!B3670),'Bảng Giá'!$K$2:$K$64,0))</f>
        <v>Hồ Chí Minh</v>
      </c>
      <c r="D3670" s="43" t="s">
        <v>2754</v>
      </c>
      <c r="E3670" t="s">
        <v>2639</v>
      </c>
      <c r="F3670" t="str">
        <f>INDEX('Bảng Giá'!$L$2:$L$64,MATCH(TRIM('References data'!E3670),'Bảng Giá'!$K$2:$K$64,0))</f>
        <v>Hà Nội</v>
      </c>
      <c r="G3670" t="str">
        <f t="shared" si="57"/>
        <v>Hồ Chí Minh-Hà Nội</v>
      </c>
      <c r="H3670" t="str">
        <f>INDEX('Bảng Giá'!$N$2:$N$46,MATCH('References data'!G3670,'Bảng Giá'!$Q$2:$Q$46,0))</f>
        <v>Liên Vùng đặc biệt</v>
      </c>
    </row>
    <row r="3671" spans="1:8" x14ac:dyDescent="0.25">
      <c r="A3671" s="12" t="s">
        <v>3011</v>
      </c>
      <c r="B3671" t="s">
        <v>2648</v>
      </c>
      <c r="C3671" s="45" t="str">
        <f>INDEX('Bảng Giá'!$L$2:$L$64,MATCH(TRIM('References data'!B3671),'Bảng Giá'!$K$2:$K$64,0))</f>
        <v>Hồ Chí Minh</v>
      </c>
      <c r="D3671" s="43" t="s">
        <v>2773</v>
      </c>
      <c r="E3671" t="s">
        <v>2756</v>
      </c>
      <c r="F3671" t="str">
        <f>INDEX('Bảng Giá'!$L$2:$L$64,MATCH(TRIM('References data'!E3671),'Bảng Giá'!$K$2:$K$64,0))</f>
        <v>Đà Nẵng</v>
      </c>
      <c r="G3671" t="str">
        <f t="shared" si="57"/>
        <v>Hồ Chí Minh-Đà Nẵng</v>
      </c>
      <c r="H3671" t="str">
        <f>INDEX('Bảng Giá'!$N$2:$N$46,MATCH('References data'!G3671,'Bảng Giá'!$Q$2:$Q$46,0))</f>
        <v>Liên Vùng đặc biệt</v>
      </c>
    </row>
    <row r="3672" spans="1:8" x14ac:dyDescent="0.25">
      <c r="A3672" s="12" t="s">
        <v>3008</v>
      </c>
      <c r="B3672" t="s">
        <v>2639</v>
      </c>
      <c r="C3672" s="45" t="str">
        <f>INDEX('Bảng Giá'!$L$2:$L$64,MATCH(TRIM('References data'!B3672),'Bảng Giá'!$K$2:$K$64,0))</f>
        <v>Hà Nội</v>
      </c>
      <c r="D3672" s="43" t="s">
        <v>2792</v>
      </c>
      <c r="E3672" t="s">
        <v>2791</v>
      </c>
      <c r="F3672" t="str">
        <f>INDEX('Bảng Giá'!$L$2:$L$64,MATCH(TRIM('References data'!E3672),'Bảng Giá'!$K$2:$K$64,0))</f>
        <v>Vùng 2</v>
      </c>
      <c r="G3672" t="str">
        <f t="shared" si="57"/>
        <v>Hà Nội-Vùng 2</v>
      </c>
      <c r="H3672" t="str">
        <f>INDEX('Bảng Giá'!$N$2:$N$46,MATCH('References data'!G3672,'Bảng Giá'!$Q$2:$Q$46,0))</f>
        <v>Liên Vùng</v>
      </c>
    </row>
    <row r="3673" spans="1:8" x14ac:dyDescent="0.25">
      <c r="A3673" s="12" t="s">
        <v>3011</v>
      </c>
      <c r="B3673" t="s">
        <v>2648</v>
      </c>
      <c r="C3673" s="45" t="str">
        <f>INDEX('Bảng Giá'!$L$2:$L$64,MATCH(TRIM('References data'!B3673),'Bảng Giá'!$K$2:$K$64,0))</f>
        <v>Hồ Chí Minh</v>
      </c>
      <c r="D3673" s="43" t="s">
        <v>2766</v>
      </c>
      <c r="E3673" t="s">
        <v>2756</v>
      </c>
      <c r="F3673" t="str">
        <f>INDEX('Bảng Giá'!$L$2:$L$64,MATCH(TRIM('References data'!E3673),'Bảng Giá'!$K$2:$K$64,0))</f>
        <v>Đà Nẵng</v>
      </c>
      <c r="G3673" t="str">
        <f t="shared" si="57"/>
        <v>Hồ Chí Minh-Đà Nẵng</v>
      </c>
      <c r="H3673" t="str">
        <f>INDEX('Bảng Giá'!$N$2:$N$46,MATCH('References data'!G3673,'Bảng Giá'!$Q$2:$Q$46,0))</f>
        <v>Liên Vùng đặc biệt</v>
      </c>
    </row>
    <row r="3674" spans="1:8" x14ac:dyDescent="0.25">
      <c r="A3674" s="12" t="s">
        <v>3011</v>
      </c>
      <c r="B3674" t="s">
        <v>2648</v>
      </c>
      <c r="C3674" s="45" t="str">
        <f>INDEX('Bảng Giá'!$L$2:$L$64,MATCH(TRIM('References data'!B3674),'Bảng Giá'!$K$2:$K$64,0))</f>
        <v>Hồ Chí Minh</v>
      </c>
      <c r="D3674" s="43" t="s">
        <v>2713</v>
      </c>
      <c r="E3674" t="s">
        <v>2714</v>
      </c>
      <c r="F3674" t="str">
        <f>INDEX('Bảng Giá'!$L$2:$L$64,MATCH(TRIM('References data'!E3674),'Bảng Giá'!$K$2:$K$64,0))</f>
        <v>Vùng 3</v>
      </c>
      <c r="G3674" t="str">
        <f t="shared" si="57"/>
        <v>Hồ Chí Minh-Vùng 3</v>
      </c>
      <c r="H3674" t="str">
        <f>INDEX('Bảng Giá'!$N$2:$N$46,MATCH('References data'!G3674,'Bảng Giá'!$Q$2:$Q$46,0))</f>
        <v>Liên Vùng</v>
      </c>
    </row>
    <row r="3675" spans="1:8" x14ac:dyDescent="0.25">
      <c r="A3675" s="12" t="s">
        <v>3008</v>
      </c>
      <c r="B3675" t="s">
        <v>2639</v>
      </c>
      <c r="C3675" s="45" t="str">
        <f>INDEX('Bảng Giá'!$L$2:$L$64,MATCH(TRIM('References data'!B3675),'Bảng Giá'!$K$2:$K$64,0))</f>
        <v>Hà Nội</v>
      </c>
      <c r="D3675" s="43" t="s">
        <v>2750</v>
      </c>
      <c r="E3675" t="s">
        <v>2751</v>
      </c>
      <c r="F3675" t="str">
        <f>INDEX('Bảng Giá'!$L$2:$L$64,MATCH(TRIM('References data'!E3675),'Bảng Giá'!$K$2:$K$64,0))</f>
        <v>Vùng 2</v>
      </c>
      <c r="G3675" t="str">
        <f t="shared" si="57"/>
        <v>Hà Nội-Vùng 2</v>
      </c>
      <c r="H3675" t="str">
        <f>INDEX('Bảng Giá'!$N$2:$N$46,MATCH('References data'!G3675,'Bảng Giá'!$Q$2:$Q$46,0))</f>
        <v>Liên Vùng</v>
      </c>
    </row>
    <row r="3676" spans="1:8" x14ac:dyDescent="0.25">
      <c r="A3676" s="12" t="s">
        <v>3011</v>
      </c>
      <c r="B3676" t="s">
        <v>2648</v>
      </c>
      <c r="C3676" s="45" t="str">
        <f>INDEX('Bảng Giá'!$L$2:$L$64,MATCH(TRIM('References data'!B3676),'Bảng Giá'!$K$2:$K$64,0))</f>
        <v>Hồ Chí Minh</v>
      </c>
      <c r="D3676" s="43" t="s">
        <v>2660</v>
      </c>
      <c r="E3676" t="s">
        <v>2661</v>
      </c>
      <c r="F3676" t="str">
        <f>INDEX('Bảng Giá'!$L$2:$L$64,MATCH(TRIM('References data'!E3676),'Bảng Giá'!$K$2:$K$64,0))</f>
        <v>Vùng 2</v>
      </c>
      <c r="G3676" t="str">
        <f t="shared" si="57"/>
        <v>Hồ Chí Minh-Vùng 2</v>
      </c>
      <c r="H3676" t="str">
        <f>INDEX('Bảng Giá'!$N$2:$N$46,MATCH('References data'!G3676,'Bảng Giá'!$Q$2:$Q$46,0))</f>
        <v>Liên Vùng</v>
      </c>
    </row>
    <row r="3677" spans="1:8" x14ac:dyDescent="0.25">
      <c r="A3677" s="12" t="s">
        <v>3011</v>
      </c>
      <c r="B3677" t="s">
        <v>2648</v>
      </c>
      <c r="C3677" s="45" t="str">
        <f>INDEX('Bảng Giá'!$L$2:$L$64,MATCH(TRIM('References data'!B3677),'Bảng Giá'!$K$2:$K$64,0))</f>
        <v>Hồ Chí Minh</v>
      </c>
      <c r="D3677" s="43" t="s">
        <v>2772</v>
      </c>
      <c r="E3677" t="s">
        <v>2756</v>
      </c>
      <c r="F3677" t="str">
        <f>INDEX('Bảng Giá'!$L$2:$L$64,MATCH(TRIM('References data'!E3677),'Bảng Giá'!$K$2:$K$64,0))</f>
        <v>Đà Nẵng</v>
      </c>
      <c r="G3677" t="str">
        <f t="shared" si="57"/>
        <v>Hồ Chí Minh-Đà Nẵng</v>
      </c>
      <c r="H3677" t="str">
        <f>INDEX('Bảng Giá'!$N$2:$N$46,MATCH('References data'!G3677,'Bảng Giá'!$Q$2:$Q$46,0))</f>
        <v>Liên Vùng đặc biệt</v>
      </c>
    </row>
    <row r="3678" spans="1:8" x14ac:dyDescent="0.25">
      <c r="A3678" s="12" t="s">
        <v>3008</v>
      </c>
      <c r="B3678" t="s">
        <v>2639</v>
      </c>
      <c r="C3678" s="45" t="str">
        <f>INDEX('Bảng Giá'!$L$2:$L$64,MATCH(TRIM('References data'!B3678),'Bảng Giá'!$K$2:$K$64,0))</f>
        <v>Hà Nội</v>
      </c>
      <c r="D3678" s="43" t="s">
        <v>2750</v>
      </c>
      <c r="E3678" t="s">
        <v>2751</v>
      </c>
      <c r="F3678" t="str">
        <f>INDEX('Bảng Giá'!$L$2:$L$64,MATCH(TRIM('References data'!E3678),'Bảng Giá'!$K$2:$K$64,0))</f>
        <v>Vùng 2</v>
      </c>
      <c r="G3678" t="str">
        <f t="shared" si="57"/>
        <v>Hà Nội-Vùng 2</v>
      </c>
      <c r="H3678" t="str">
        <f>INDEX('Bảng Giá'!$N$2:$N$46,MATCH('References data'!G3678,'Bảng Giá'!$Q$2:$Q$46,0))</f>
        <v>Liên Vùng</v>
      </c>
    </row>
    <row r="3679" spans="1:8" x14ac:dyDescent="0.25">
      <c r="A3679" s="12" t="s">
        <v>3011</v>
      </c>
      <c r="B3679" t="s">
        <v>2648</v>
      </c>
      <c r="C3679" s="45" t="str">
        <f>INDEX('Bảng Giá'!$L$2:$L$64,MATCH(TRIM('References data'!B3679),'Bảng Giá'!$K$2:$K$64,0))</f>
        <v>Hồ Chí Minh</v>
      </c>
      <c r="D3679" s="43" t="s">
        <v>2772</v>
      </c>
      <c r="E3679" t="s">
        <v>2756</v>
      </c>
      <c r="F3679" t="str">
        <f>INDEX('Bảng Giá'!$L$2:$L$64,MATCH(TRIM('References data'!E3679),'Bảng Giá'!$K$2:$K$64,0))</f>
        <v>Đà Nẵng</v>
      </c>
      <c r="G3679" t="str">
        <f t="shared" si="57"/>
        <v>Hồ Chí Minh-Đà Nẵng</v>
      </c>
      <c r="H3679" t="str">
        <f>INDEX('Bảng Giá'!$N$2:$N$46,MATCH('References data'!G3679,'Bảng Giá'!$Q$2:$Q$46,0))</f>
        <v>Liên Vùng đặc biệt</v>
      </c>
    </row>
    <row r="3680" spans="1:8" x14ac:dyDescent="0.25">
      <c r="A3680" s="12" t="s">
        <v>3011</v>
      </c>
      <c r="B3680" t="s">
        <v>2648</v>
      </c>
      <c r="C3680" s="45" t="str">
        <f>INDEX('Bảng Giá'!$L$2:$L$64,MATCH(TRIM('References data'!B3680),'Bảng Giá'!$K$2:$K$64,0))</f>
        <v>Hồ Chí Minh</v>
      </c>
      <c r="D3680" s="43" t="s">
        <v>2777</v>
      </c>
      <c r="E3680" t="s">
        <v>2756</v>
      </c>
      <c r="F3680" t="str">
        <f>INDEX('Bảng Giá'!$L$2:$L$64,MATCH(TRIM('References data'!E3680),'Bảng Giá'!$K$2:$K$64,0))</f>
        <v>Đà Nẵng</v>
      </c>
      <c r="G3680" t="str">
        <f t="shared" si="57"/>
        <v>Hồ Chí Minh-Đà Nẵng</v>
      </c>
      <c r="H3680" t="str">
        <f>INDEX('Bảng Giá'!$N$2:$N$46,MATCH('References data'!G3680,'Bảng Giá'!$Q$2:$Q$46,0))</f>
        <v>Liên Vùng đặc biệt</v>
      </c>
    </row>
    <row r="3681" spans="1:8" x14ac:dyDescent="0.25">
      <c r="A3681" s="12" t="s">
        <v>3008</v>
      </c>
      <c r="B3681" t="s">
        <v>2639</v>
      </c>
      <c r="C3681" s="45" t="str">
        <f>INDEX('Bảng Giá'!$L$2:$L$64,MATCH(TRIM('References data'!B3681),'Bảng Giá'!$K$2:$K$64,0))</f>
        <v>Hà Nội</v>
      </c>
      <c r="D3681" s="43" t="s">
        <v>2750</v>
      </c>
      <c r="E3681" t="s">
        <v>2751</v>
      </c>
      <c r="F3681" t="str">
        <f>INDEX('Bảng Giá'!$L$2:$L$64,MATCH(TRIM('References data'!E3681),'Bảng Giá'!$K$2:$K$64,0))</f>
        <v>Vùng 2</v>
      </c>
      <c r="G3681" t="str">
        <f t="shared" si="57"/>
        <v>Hà Nội-Vùng 2</v>
      </c>
      <c r="H3681" t="str">
        <f>INDEX('Bảng Giá'!$N$2:$N$46,MATCH('References data'!G3681,'Bảng Giá'!$Q$2:$Q$46,0))</f>
        <v>Liên Vùng</v>
      </c>
    </row>
    <row r="3682" spans="1:8" x14ac:dyDescent="0.25">
      <c r="A3682" s="12" t="s">
        <v>3011</v>
      </c>
      <c r="B3682" t="s">
        <v>2648</v>
      </c>
      <c r="C3682" s="45" t="str">
        <f>INDEX('Bảng Giá'!$L$2:$L$64,MATCH(TRIM('References data'!B3682),'Bảng Giá'!$K$2:$K$64,0))</f>
        <v>Hồ Chí Minh</v>
      </c>
      <c r="D3682" s="43" t="s">
        <v>2766</v>
      </c>
      <c r="E3682" t="s">
        <v>2756</v>
      </c>
      <c r="F3682" t="str">
        <f>INDEX('Bảng Giá'!$L$2:$L$64,MATCH(TRIM('References data'!E3682),'Bảng Giá'!$K$2:$K$64,0))</f>
        <v>Đà Nẵng</v>
      </c>
      <c r="G3682" t="str">
        <f t="shared" si="57"/>
        <v>Hồ Chí Minh-Đà Nẵng</v>
      </c>
      <c r="H3682" t="str">
        <f>INDEX('Bảng Giá'!$N$2:$N$46,MATCH('References data'!G3682,'Bảng Giá'!$Q$2:$Q$46,0))</f>
        <v>Liên Vùng đặc biệt</v>
      </c>
    </row>
    <row r="3683" spans="1:8" x14ac:dyDescent="0.25">
      <c r="A3683" s="12" t="s">
        <v>3008</v>
      </c>
      <c r="B3683" t="s">
        <v>2639</v>
      </c>
      <c r="C3683" s="45" t="str">
        <f>INDEX('Bảng Giá'!$L$2:$L$64,MATCH(TRIM('References data'!B3683),'Bảng Giá'!$K$2:$K$64,0))</f>
        <v>Hà Nội</v>
      </c>
      <c r="D3683" s="43" t="s">
        <v>2750</v>
      </c>
      <c r="E3683" t="s">
        <v>2751</v>
      </c>
      <c r="F3683" t="str">
        <f>INDEX('Bảng Giá'!$L$2:$L$64,MATCH(TRIM('References data'!E3683),'Bảng Giá'!$K$2:$K$64,0))</f>
        <v>Vùng 2</v>
      </c>
      <c r="G3683" t="str">
        <f t="shared" si="57"/>
        <v>Hà Nội-Vùng 2</v>
      </c>
      <c r="H3683" t="str">
        <f>INDEX('Bảng Giá'!$N$2:$N$46,MATCH('References data'!G3683,'Bảng Giá'!$Q$2:$Q$46,0))</f>
        <v>Liên Vùng</v>
      </c>
    </row>
    <row r="3684" spans="1:8" x14ac:dyDescent="0.25">
      <c r="A3684" s="12" t="s">
        <v>3011</v>
      </c>
      <c r="B3684" t="s">
        <v>2648</v>
      </c>
      <c r="C3684" s="45" t="str">
        <f>INDEX('Bảng Giá'!$L$2:$L$64,MATCH(TRIM('References data'!B3684),'Bảng Giá'!$K$2:$K$64,0))</f>
        <v>Hồ Chí Minh</v>
      </c>
      <c r="D3684" s="43" t="s">
        <v>2772</v>
      </c>
      <c r="E3684" t="s">
        <v>2756</v>
      </c>
      <c r="F3684" t="str">
        <f>INDEX('Bảng Giá'!$L$2:$L$64,MATCH(TRIM('References data'!E3684),'Bảng Giá'!$K$2:$K$64,0))</f>
        <v>Đà Nẵng</v>
      </c>
      <c r="G3684" t="str">
        <f t="shared" si="57"/>
        <v>Hồ Chí Minh-Đà Nẵng</v>
      </c>
      <c r="H3684" t="str">
        <f>INDEX('Bảng Giá'!$N$2:$N$46,MATCH('References data'!G3684,'Bảng Giá'!$Q$2:$Q$46,0))</f>
        <v>Liên Vùng đặc biệt</v>
      </c>
    </row>
    <row r="3685" spans="1:8" x14ac:dyDescent="0.25">
      <c r="A3685" s="12" t="s">
        <v>3011</v>
      </c>
      <c r="B3685" t="s">
        <v>2648</v>
      </c>
      <c r="C3685" s="45" t="str">
        <f>INDEX('Bảng Giá'!$L$2:$L$64,MATCH(TRIM('References data'!B3685),'Bảng Giá'!$K$2:$K$64,0))</f>
        <v>Hồ Chí Minh</v>
      </c>
      <c r="D3685" s="43" t="s">
        <v>2772</v>
      </c>
      <c r="E3685" t="s">
        <v>2756</v>
      </c>
      <c r="F3685" t="str">
        <f>INDEX('Bảng Giá'!$L$2:$L$64,MATCH(TRIM('References data'!E3685),'Bảng Giá'!$K$2:$K$64,0))</f>
        <v>Đà Nẵng</v>
      </c>
      <c r="G3685" t="str">
        <f t="shared" si="57"/>
        <v>Hồ Chí Minh-Đà Nẵng</v>
      </c>
      <c r="H3685" t="str">
        <f>INDEX('Bảng Giá'!$N$2:$N$46,MATCH('References data'!G3685,'Bảng Giá'!$Q$2:$Q$46,0))</f>
        <v>Liên Vùng đặc biệt</v>
      </c>
    </row>
    <row r="3686" spans="1:8" x14ac:dyDescent="0.25">
      <c r="A3686" s="12" t="s">
        <v>3008</v>
      </c>
      <c r="B3686" t="s">
        <v>2639</v>
      </c>
      <c r="C3686" s="45" t="str">
        <f>INDEX('Bảng Giá'!$L$2:$L$64,MATCH(TRIM('References data'!B3686),'Bảng Giá'!$K$2:$K$64,0))</f>
        <v>Hà Nội</v>
      </c>
      <c r="D3686" s="43" t="s">
        <v>2750</v>
      </c>
      <c r="E3686" t="s">
        <v>2751</v>
      </c>
      <c r="F3686" t="str">
        <f>INDEX('Bảng Giá'!$L$2:$L$64,MATCH(TRIM('References data'!E3686),'Bảng Giá'!$K$2:$K$64,0))</f>
        <v>Vùng 2</v>
      </c>
      <c r="G3686" t="str">
        <f t="shared" si="57"/>
        <v>Hà Nội-Vùng 2</v>
      </c>
      <c r="H3686" t="str">
        <f>INDEX('Bảng Giá'!$N$2:$N$46,MATCH('References data'!G3686,'Bảng Giá'!$Q$2:$Q$46,0))</f>
        <v>Liên Vùng</v>
      </c>
    </row>
    <row r="3687" spans="1:8" x14ac:dyDescent="0.25">
      <c r="A3687" s="12" t="s">
        <v>3011</v>
      </c>
      <c r="B3687" t="s">
        <v>2648</v>
      </c>
      <c r="C3687" s="45" t="str">
        <f>INDEX('Bảng Giá'!$L$2:$L$64,MATCH(TRIM('References data'!B3687),'Bảng Giá'!$K$2:$K$64,0))</f>
        <v>Hồ Chí Minh</v>
      </c>
      <c r="D3687" s="43" t="s">
        <v>2772</v>
      </c>
      <c r="E3687" t="s">
        <v>2756</v>
      </c>
      <c r="F3687" t="str">
        <f>INDEX('Bảng Giá'!$L$2:$L$64,MATCH(TRIM('References data'!E3687),'Bảng Giá'!$K$2:$K$64,0))</f>
        <v>Đà Nẵng</v>
      </c>
      <c r="G3687" t="str">
        <f t="shared" si="57"/>
        <v>Hồ Chí Minh-Đà Nẵng</v>
      </c>
      <c r="H3687" t="str">
        <f>INDEX('Bảng Giá'!$N$2:$N$46,MATCH('References data'!G3687,'Bảng Giá'!$Q$2:$Q$46,0))</f>
        <v>Liên Vùng đặc biệt</v>
      </c>
    </row>
    <row r="3688" spans="1:8" x14ac:dyDescent="0.25">
      <c r="A3688" s="12" t="s">
        <v>3008</v>
      </c>
      <c r="B3688" t="s">
        <v>2639</v>
      </c>
      <c r="C3688" s="45" t="str">
        <f>INDEX('Bảng Giá'!$L$2:$L$64,MATCH(TRIM('References data'!B3688),'Bảng Giá'!$K$2:$K$64,0))</f>
        <v>Hà Nội</v>
      </c>
      <c r="D3688" s="43" t="s">
        <v>2750</v>
      </c>
      <c r="E3688" t="s">
        <v>2751</v>
      </c>
      <c r="F3688" t="str">
        <f>INDEX('Bảng Giá'!$L$2:$L$64,MATCH(TRIM('References data'!E3688),'Bảng Giá'!$K$2:$K$64,0))</f>
        <v>Vùng 2</v>
      </c>
      <c r="G3688" t="str">
        <f t="shared" si="57"/>
        <v>Hà Nội-Vùng 2</v>
      </c>
      <c r="H3688" t="str">
        <f>INDEX('Bảng Giá'!$N$2:$N$46,MATCH('References data'!G3688,'Bảng Giá'!$Q$2:$Q$46,0))</f>
        <v>Liên Vùng</v>
      </c>
    </row>
    <row r="3689" spans="1:8" x14ac:dyDescent="0.25">
      <c r="A3689" s="12" t="s">
        <v>3011</v>
      </c>
      <c r="B3689" t="s">
        <v>2648</v>
      </c>
      <c r="C3689" s="45" t="str">
        <f>INDEX('Bảng Giá'!$L$2:$L$64,MATCH(TRIM('References data'!B3689),'Bảng Giá'!$K$2:$K$64,0))</f>
        <v>Hồ Chí Minh</v>
      </c>
      <c r="D3689" s="43" t="s">
        <v>2757</v>
      </c>
      <c r="E3689" t="s">
        <v>2756</v>
      </c>
      <c r="F3689" t="str">
        <f>INDEX('Bảng Giá'!$L$2:$L$64,MATCH(TRIM('References data'!E3689),'Bảng Giá'!$K$2:$K$64,0))</f>
        <v>Đà Nẵng</v>
      </c>
      <c r="G3689" t="str">
        <f t="shared" si="57"/>
        <v>Hồ Chí Minh-Đà Nẵng</v>
      </c>
      <c r="H3689" t="str">
        <f>INDEX('Bảng Giá'!$N$2:$N$46,MATCH('References data'!G3689,'Bảng Giá'!$Q$2:$Q$46,0))</f>
        <v>Liên Vùng đặc biệt</v>
      </c>
    </row>
    <row r="3690" spans="1:8" x14ac:dyDescent="0.25">
      <c r="A3690" s="12" t="s">
        <v>3008</v>
      </c>
      <c r="B3690" t="s">
        <v>2639</v>
      </c>
      <c r="C3690" s="45" t="str">
        <f>INDEX('Bảng Giá'!$L$2:$L$64,MATCH(TRIM('References data'!B3690),'Bảng Giá'!$K$2:$K$64,0))</f>
        <v>Hà Nội</v>
      </c>
      <c r="D3690" s="43" t="s">
        <v>2750</v>
      </c>
      <c r="E3690" t="s">
        <v>2751</v>
      </c>
      <c r="F3690" t="str">
        <f>INDEX('Bảng Giá'!$L$2:$L$64,MATCH(TRIM('References data'!E3690),'Bảng Giá'!$K$2:$K$64,0))</f>
        <v>Vùng 2</v>
      </c>
      <c r="G3690" t="str">
        <f t="shared" si="57"/>
        <v>Hà Nội-Vùng 2</v>
      </c>
      <c r="H3690" t="str">
        <f>INDEX('Bảng Giá'!$N$2:$N$46,MATCH('References data'!G3690,'Bảng Giá'!$Q$2:$Q$46,0))</f>
        <v>Liên Vùng</v>
      </c>
    </row>
    <row r="3691" spans="1:8" x14ac:dyDescent="0.25">
      <c r="A3691" s="12" t="s">
        <v>3011</v>
      </c>
      <c r="B3691" t="s">
        <v>2648</v>
      </c>
      <c r="C3691" s="45" t="str">
        <f>INDEX('Bảng Giá'!$L$2:$L$64,MATCH(TRIM('References data'!B3691),'Bảng Giá'!$K$2:$K$64,0))</f>
        <v>Hồ Chí Minh</v>
      </c>
      <c r="D3691" s="43" t="s">
        <v>2840</v>
      </c>
      <c r="E3691" t="s">
        <v>2828</v>
      </c>
      <c r="F3691" t="str">
        <f>INDEX('Bảng Giá'!$L$2:$L$64,MATCH(TRIM('References data'!E3691),'Bảng Giá'!$K$2:$K$64,0))</f>
        <v>Vùng 3</v>
      </c>
      <c r="G3691" t="str">
        <f t="shared" si="57"/>
        <v>Hồ Chí Minh-Vùng 3</v>
      </c>
      <c r="H3691" t="str">
        <f>INDEX('Bảng Giá'!$N$2:$N$46,MATCH('References data'!G3691,'Bảng Giá'!$Q$2:$Q$46,0))</f>
        <v>Liên Vùng</v>
      </c>
    </row>
    <row r="3692" spans="1:8" x14ac:dyDescent="0.25">
      <c r="A3692" s="12" t="s">
        <v>3011</v>
      </c>
      <c r="B3692" t="s">
        <v>2648</v>
      </c>
      <c r="C3692" s="45" t="str">
        <f>INDEX('Bảng Giá'!$L$2:$L$64,MATCH(TRIM('References data'!B3692),'Bảng Giá'!$K$2:$K$64,0))</f>
        <v>Hồ Chí Minh</v>
      </c>
      <c r="D3692" s="43" t="s">
        <v>2772</v>
      </c>
      <c r="E3692" t="s">
        <v>2756</v>
      </c>
      <c r="F3692" t="str">
        <f>INDEX('Bảng Giá'!$L$2:$L$64,MATCH(TRIM('References data'!E3692),'Bảng Giá'!$K$2:$K$64,0))</f>
        <v>Đà Nẵng</v>
      </c>
      <c r="G3692" t="str">
        <f t="shared" si="57"/>
        <v>Hồ Chí Minh-Đà Nẵng</v>
      </c>
      <c r="H3692" t="str">
        <f>INDEX('Bảng Giá'!$N$2:$N$46,MATCH('References data'!G3692,'Bảng Giá'!$Q$2:$Q$46,0))</f>
        <v>Liên Vùng đặc biệt</v>
      </c>
    </row>
    <row r="3693" spans="1:8" x14ac:dyDescent="0.25">
      <c r="A3693" s="12" t="s">
        <v>3011</v>
      </c>
      <c r="B3693" t="s">
        <v>2648</v>
      </c>
      <c r="C3693" s="45" t="str">
        <f>INDEX('Bảng Giá'!$L$2:$L$64,MATCH(TRIM('References data'!B3693),'Bảng Giá'!$K$2:$K$64,0))</f>
        <v>Hồ Chí Minh</v>
      </c>
      <c r="D3693" s="43" t="s">
        <v>2772</v>
      </c>
      <c r="E3693" t="s">
        <v>2756</v>
      </c>
      <c r="F3693" t="str">
        <f>INDEX('Bảng Giá'!$L$2:$L$64,MATCH(TRIM('References data'!E3693),'Bảng Giá'!$K$2:$K$64,0))</f>
        <v>Đà Nẵng</v>
      </c>
      <c r="G3693" t="str">
        <f t="shared" si="57"/>
        <v>Hồ Chí Minh-Đà Nẵng</v>
      </c>
      <c r="H3693" t="str">
        <f>INDEX('Bảng Giá'!$N$2:$N$46,MATCH('References data'!G3693,'Bảng Giá'!$Q$2:$Q$46,0))</f>
        <v>Liên Vùng đặc biệt</v>
      </c>
    </row>
    <row r="3694" spans="1:8" x14ac:dyDescent="0.25">
      <c r="A3694" s="12" t="s">
        <v>3011</v>
      </c>
      <c r="B3694" t="s">
        <v>2648</v>
      </c>
      <c r="C3694" s="45" t="str">
        <f>INDEX('Bảng Giá'!$L$2:$L$64,MATCH(TRIM('References data'!B3694),'Bảng Giá'!$K$2:$K$64,0))</f>
        <v>Hồ Chí Minh</v>
      </c>
      <c r="D3694" s="43" t="s">
        <v>2755</v>
      </c>
      <c r="E3694" t="s">
        <v>2756</v>
      </c>
      <c r="F3694" t="str">
        <f>INDEX('Bảng Giá'!$L$2:$L$64,MATCH(TRIM('References data'!E3694),'Bảng Giá'!$K$2:$K$64,0))</f>
        <v>Đà Nẵng</v>
      </c>
      <c r="G3694" t="str">
        <f t="shared" si="57"/>
        <v>Hồ Chí Minh-Đà Nẵng</v>
      </c>
      <c r="H3694" t="str">
        <f>INDEX('Bảng Giá'!$N$2:$N$46,MATCH('References data'!G3694,'Bảng Giá'!$Q$2:$Q$46,0))</f>
        <v>Liên Vùng đặc biệt</v>
      </c>
    </row>
    <row r="3695" spans="1:8" x14ac:dyDescent="0.25">
      <c r="A3695" s="12" t="s">
        <v>3011</v>
      </c>
      <c r="B3695" t="s">
        <v>2648</v>
      </c>
      <c r="C3695" s="45" t="str">
        <f>INDEX('Bảng Giá'!$L$2:$L$64,MATCH(TRIM('References data'!B3695),'Bảng Giá'!$K$2:$K$64,0))</f>
        <v>Hồ Chí Minh</v>
      </c>
      <c r="D3695" s="43" t="s">
        <v>2772</v>
      </c>
      <c r="E3695" t="s">
        <v>2756</v>
      </c>
      <c r="F3695" t="str">
        <f>INDEX('Bảng Giá'!$L$2:$L$64,MATCH(TRIM('References data'!E3695),'Bảng Giá'!$K$2:$K$64,0))</f>
        <v>Đà Nẵng</v>
      </c>
      <c r="G3695" t="str">
        <f t="shared" si="57"/>
        <v>Hồ Chí Minh-Đà Nẵng</v>
      </c>
      <c r="H3695" t="str">
        <f>INDEX('Bảng Giá'!$N$2:$N$46,MATCH('References data'!G3695,'Bảng Giá'!$Q$2:$Q$46,0))</f>
        <v>Liên Vùng đặc biệt</v>
      </c>
    </row>
    <row r="3696" spans="1:8" x14ac:dyDescent="0.25">
      <c r="A3696" s="12" t="s">
        <v>3008</v>
      </c>
      <c r="B3696" t="s">
        <v>2639</v>
      </c>
      <c r="C3696" s="45" t="str">
        <f>INDEX('Bảng Giá'!$L$2:$L$64,MATCH(TRIM('References data'!B3696),'Bảng Giá'!$K$2:$K$64,0))</f>
        <v>Hà Nội</v>
      </c>
      <c r="D3696" s="43" t="s">
        <v>2750</v>
      </c>
      <c r="E3696" t="s">
        <v>2751</v>
      </c>
      <c r="F3696" t="str">
        <f>INDEX('Bảng Giá'!$L$2:$L$64,MATCH(TRIM('References data'!E3696),'Bảng Giá'!$K$2:$K$64,0))</f>
        <v>Vùng 2</v>
      </c>
      <c r="G3696" t="str">
        <f t="shared" si="57"/>
        <v>Hà Nội-Vùng 2</v>
      </c>
      <c r="H3696" t="str">
        <f>INDEX('Bảng Giá'!$N$2:$N$46,MATCH('References data'!G3696,'Bảng Giá'!$Q$2:$Q$46,0))</f>
        <v>Liên Vùng</v>
      </c>
    </row>
    <row r="3697" spans="1:8" x14ac:dyDescent="0.25">
      <c r="A3697" s="12" t="s">
        <v>3008</v>
      </c>
      <c r="B3697" t="s">
        <v>2639</v>
      </c>
      <c r="C3697" s="45" t="str">
        <f>INDEX('Bảng Giá'!$L$2:$L$64,MATCH(TRIM('References data'!B3697),'Bảng Giá'!$K$2:$K$64,0))</f>
        <v>Hà Nội</v>
      </c>
      <c r="D3697" s="43" t="s">
        <v>2792</v>
      </c>
      <c r="E3697" t="s">
        <v>2791</v>
      </c>
      <c r="F3697" t="str">
        <f>INDEX('Bảng Giá'!$L$2:$L$64,MATCH(TRIM('References data'!E3697),'Bảng Giá'!$K$2:$K$64,0))</f>
        <v>Vùng 2</v>
      </c>
      <c r="G3697" t="str">
        <f t="shared" si="57"/>
        <v>Hà Nội-Vùng 2</v>
      </c>
      <c r="H3697" t="str">
        <f>INDEX('Bảng Giá'!$N$2:$N$46,MATCH('References data'!G3697,'Bảng Giá'!$Q$2:$Q$46,0))</f>
        <v>Liên Vùng</v>
      </c>
    </row>
    <row r="3698" spans="1:8" x14ac:dyDescent="0.25">
      <c r="A3698" s="12" t="s">
        <v>3011</v>
      </c>
      <c r="B3698" t="s">
        <v>2648</v>
      </c>
      <c r="C3698" s="45" t="str">
        <f>INDEX('Bảng Giá'!$L$2:$L$64,MATCH(TRIM('References data'!B3698),'Bảng Giá'!$K$2:$K$64,0))</f>
        <v>Hồ Chí Minh</v>
      </c>
      <c r="D3698" s="43" t="s">
        <v>2757</v>
      </c>
      <c r="E3698" t="s">
        <v>2756</v>
      </c>
      <c r="F3698" t="str">
        <f>INDEX('Bảng Giá'!$L$2:$L$64,MATCH(TRIM('References data'!E3698),'Bảng Giá'!$K$2:$K$64,0))</f>
        <v>Đà Nẵng</v>
      </c>
      <c r="G3698" t="str">
        <f t="shared" si="57"/>
        <v>Hồ Chí Minh-Đà Nẵng</v>
      </c>
      <c r="H3698" t="str">
        <f>INDEX('Bảng Giá'!$N$2:$N$46,MATCH('References data'!G3698,'Bảng Giá'!$Q$2:$Q$46,0))</f>
        <v>Liên Vùng đặc biệt</v>
      </c>
    </row>
    <row r="3699" spans="1:8" x14ac:dyDescent="0.25">
      <c r="A3699" s="12" t="s">
        <v>3011</v>
      </c>
      <c r="B3699" t="s">
        <v>2648</v>
      </c>
      <c r="C3699" s="45" t="str">
        <f>INDEX('Bảng Giá'!$L$2:$L$64,MATCH(TRIM('References data'!B3699),'Bảng Giá'!$K$2:$K$64,0))</f>
        <v>Hồ Chí Minh</v>
      </c>
      <c r="D3699" s="43" t="s">
        <v>2713</v>
      </c>
      <c r="E3699" t="s">
        <v>2714</v>
      </c>
      <c r="F3699" t="str">
        <f>INDEX('Bảng Giá'!$L$2:$L$64,MATCH(TRIM('References data'!E3699),'Bảng Giá'!$K$2:$K$64,0))</f>
        <v>Vùng 3</v>
      </c>
      <c r="G3699" t="str">
        <f t="shared" si="57"/>
        <v>Hồ Chí Minh-Vùng 3</v>
      </c>
      <c r="H3699" t="str">
        <f>INDEX('Bảng Giá'!$N$2:$N$46,MATCH('References data'!G3699,'Bảng Giá'!$Q$2:$Q$46,0))</f>
        <v>Liên Vùng</v>
      </c>
    </row>
    <row r="3700" spans="1:8" x14ac:dyDescent="0.25">
      <c r="A3700" s="12" t="s">
        <v>3008</v>
      </c>
      <c r="B3700" t="s">
        <v>2639</v>
      </c>
      <c r="C3700" s="45" t="str">
        <f>INDEX('Bảng Giá'!$L$2:$L$64,MATCH(TRIM('References data'!B3700),'Bảng Giá'!$K$2:$K$64,0))</f>
        <v>Hà Nội</v>
      </c>
      <c r="D3700" s="43" t="s">
        <v>2750</v>
      </c>
      <c r="E3700" t="s">
        <v>2751</v>
      </c>
      <c r="F3700" t="str">
        <f>INDEX('Bảng Giá'!$L$2:$L$64,MATCH(TRIM('References data'!E3700),'Bảng Giá'!$K$2:$K$64,0))</f>
        <v>Vùng 2</v>
      </c>
      <c r="G3700" t="str">
        <f t="shared" si="57"/>
        <v>Hà Nội-Vùng 2</v>
      </c>
      <c r="H3700" t="str">
        <f>INDEX('Bảng Giá'!$N$2:$N$46,MATCH('References data'!G3700,'Bảng Giá'!$Q$2:$Q$46,0))</f>
        <v>Liên Vùng</v>
      </c>
    </row>
    <row r="3701" spans="1:8" x14ac:dyDescent="0.25">
      <c r="A3701" s="12" t="s">
        <v>3008</v>
      </c>
      <c r="B3701" t="s">
        <v>2639</v>
      </c>
      <c r="C3701" s="45" t="str">
        <f>INDEX('Bảng Giá'!$L$2:$L$64,MATCH(TRIM('References data'!B3701),'Bảng Giá'!$K$2:$K$64,0))</f>
        <v>Hà Nội</v>
      </c>
      <c r="D3701" s="43" t="s">
        <v>2750</v>
      </c>
      <c r="E3701" t="s">
        <v>2751</v>
      </c>
      <c r="F3701" t="str">
        <f>INDEX('Bảng Giá'!$L$2:$L$64,MATCH(TRIM('References data'!E3701),'Bảng Giá'!$K$2:$K$64,0))</f>
        <v>Vùng 2</v>
      </c>
      <c r="G3701" t="str">
        <f t="shared" si="57"/>
        <v>Hà Nội-Vùng 2</v>
      </c>
      <c r="H3701" t="str">
        <f>INDEX('Bảng Giá'!$N$2:$N$46,MATCH('References data'!G3701,'Bảng Giá'!$Q$2:$Q$46,0))</f>
        <v>Liên Vùng</v>
      </c>
    </row>
    <row r="3702" spans="1:8" x14ac:dyDescent="0.25">
      <c r="A3702" s="12" t="s">
        <v>3011</v>
      </c>
      <c r="B3702" t="s">
        <v>2648</v>
      </c>
      <c r="C3702" s="45" t="str">
        <f>INDEX('Bảng Giá'!$L$2:$L$64,MATCH(TRIM('References data'!B3702),'Bảng Giá'!$K$2:$K$64,0))</f>
        <v>Hồ Chí Minh</v>
      </c>
      <c r="D3702" s="43" t="s">
        <v>2757</v>
      </c>
      <c r="E3702" t="s">
        <v>2756</v>
      </c>
      <c r="F3702" t="str">
        <f>INDEX('Bảng Giá'!$L$2:$L$64,MATCH(TRIM('References data'!E3702),'Bảng Giá'!$K$2:$K$64,0))</f>
        <v>Đà Nẵng</v>
      </c>
      <c r="G3702" t="str">
        <f t="shared" si="57"/>
        <v>Hồ Chí Minh-Đà Nẵng</v>
      </c>
      <c r="H3702" t="str">
        <f>INDEX('Bảng Giá'!$N$2:$N$46,MATCH('References data'!G3702,'Bảng Giá'!$Q$2:$Q$46,0))</f>
        <v>Liên Vùng đặc biệt</v>
      </c>
    </row>
    <row r="3703" spans="1:8" x14ac:dyDescent="0.25">
      <c r="A3703" s="12" t="s">
        <v>3008</v>
      </c>
      <c r="B3703" t="s">
        <v>2639</v>
      </c>
      <c r="C3703" s="45" t="str">
        <f>INDEX('Bảng Giá'!$L$2:$L$64,MATCH(TRIM('References data'!B3703),'Bảng Giá'!$K$2:$K$64,0))</f>
        <v>Hà Nội</v>
      </c>
      <c r="D3703" s="43" t="s">
        <v>2750</v>
      </c>
      <c r="E3703" t="s">
        <v>2751</v>
      </c>
      <c r="F3703" t="str">
        <f>INDEX('Bảng Giá'!$L$2:$L$64,MATCH(TRIM('References data'!E3703),'Bảng Giá'!$K$2:$K$64,0))</f>
        <v>Vùng 2</v>
      </c>
      <c r="G3703" t="str">
        <f t="shared" si="57"/>
        <v>Hà Nội-Vùng 2</v>
      </c>
      <c r="H3703" t="str">
        <f>INDEX('Bảng Giá'!$N$2:$N$46,MATCH('References data'!G3703,'Bảng Giá'!$Q$2:$Q$46,0))</f>
        <v>Liên Vùng</v>
      </c>
    </row>
    <row r="3704" spans="1:8" x14ac:dyDescent="0.25">
      <c r="A3704" s="12" t="s">
        <v>3011</v>
      </c>
      <c r="B3704" t="s">
        <v>2648</v>
      </c>
      <c r="C3704" s="45" t="str">
        <f>INDEX('Bảng Giá'!$L$2:$L$64,MATCH(TRIM('References data'!B3704),'Bảng Giá'!$K$2:$K$64,0))</f>
        <v>Hồ Chí Minh</v>
      </c>
      <c r="D3704" s="43" t="s">
        <v>2774</v>
      </c>
      <c r="E3704" t="s">
        <v>2651</v>
      </c>
      <c r="F3704" t="str">
        <f>INDEX('Bảng Giá'!$L$2:$L$64,MATCH(TRIM('References data'!E3704),'Bảng Giá'!$K$2:$K$64,0))</f>
        <v>Vùng 2</v>
      </c>
      <c r="G3704" t="str">
        <f t="shared" si="57"/>
        <v>Hồ Chí Minh-Vùng 2</v>
      </c>
      <c r="H3704" t="str">
        <f>INDEX('Bảng Giá'!$N$2:$N$46,MATCH('References data'!G3704,'Bảng Giá'!$Q$2:$Q$46,0))</f>
        <v>Liên Vùng</v>
      </c>
    </row>
    <row r="3705" spans="1:8" x14ac:dyDescent="0.25">
      <c r="A3705" s="12" t="s">
        <v>3011</v>
      </c>
      <c r="B3705" t="s">
        <v>2648</v>
      </c>
      <c r="C3705" s="45" t="str">
        <f>INDEX('Bảng Giá'!$L$2:$L$64,MATCH(TRIM('References data'!B3705),'Bảng Giá'!$K$2:$K$64,0))</f>
        <v>Hồ Chí Minh</v>
      </c>
      <c r="D3705" s="43" t="s">
        <v>2772</v>
      </c>
      <c r="E3705" t="s">
        <v>2756</v>
      </c>
      <c r="F3705" t="str">
        <f>INDEX('Bảng Giá'!$L$2:$L$64,MATCH(TRIM('References data'!E3705),'Bảng Giá'!$K$2:$K$64,0))</f>
        <v>Đà Nẵng</v>
      </c>
      <c r="G3705" t="str">
        <f t="shared" si="57"/>
        <v>Hồ Chí Minh-Đà Nẵng</v>
      </c>
      <c r="H3705" t="str">
        <f>INDEX('Bảng Giá'!$N$2:$N$46,MATCH('References data'!G3705,'Bảng Giá'!$Q$2:$Q$46,0))</f>
        <v>Liên Vùng đặc biệt</v>
      </c>
    </row>
    <row r="3706" spans="1:8" x14ac:dyDescent="0.25">
      <c r="A3706" s="12" t="s">
        <v>3011</v>
      </c>
      <c r="B3706" t="s">
        <v>2648</v>
      </c>
      <c r="C3706" s="45" t="str">
        <f>INDEX('Bảng Giá'!$L$2:$L$64,MATCH(TRIM('References data'!B3706),'Bảng Giá'!$K$2:$K$64,0))</f>
        <v>Hồ Chí Minh</v>
      </c>
      <c r="D3706" s="43" t="s">
        <v>2766</v>
      </c>
      <c r="E3706" t="s">
        <v>2756</v>
      </c>
      <c r="F3706" t="str">
        <f>INDEX('Bảng Giá'!$L$2:$L$64,MATCH(TRIM('References data'!E3706),'Bảng Giá'!$K$2:$K$64,0))</f>
        <v>Đà Nẵng</v>
      </c>
      <c r="G3706" t="str">
        <f t="shared" si="57"/>
        <v>Hồ Chí Minh-Đà Nẵng</v>
      </c>
      <c r="H3706" t="str">
        <f>INDEX('Bảng Giá'!$N$2:$N$46,MATCH('References data'!G3706,'Bảng Giá'!$Q$2:$Q$46,0))</f>
        <v>Liên Vùng đặc biệt</v>
      </c>
    </row>
    <row r="3707" spans="1:8" x14ac:dyDescent="0.25">
      <c r="A3707" s="12" t="s">
        <v>3011</v>
      </c>
      <c r="B3707" t="s">
        <v>2648</v>
      </c>
      <c r="C3707" s="45" t="str">
        <f>INDEX('Bảng Giá'!$L$2:$L$64,MATCH(TRIM('References data'!B3707),'Bảng Giá'!$K$2:$K$64,0))</f>
        <v>Hồ Chí Minh</v>
      </c>
      <c r="D3707" s="43" t="s">
        <v>2773</v>
      </c>
      <c r="E3707" t="s">
        <v>2756</v>
      </c>
      <c r="F3707" t="str">
        <f>INDEX('Bảng Giá'!$L$2:$L$64,MATCH(TRIM('References data'!E3707),'Bảng Giá'!$K$2:$K$64,0))</f>
        <v>Đà Nẵng</v>
      </c>
      <c r="G3707" t="str">
        <f t="shared" si="57"/>
        <v>Hồ Chí Minh-Đà Nẵng</v>
      </c>
      <c r="H3707" t="str">
        <f>INDEX('Bảng Giá'!$N$2:$N$46,MATCH('References data'!G3707,'Bảng Giá'!$Q$2:$Q$46,0))</f>
        <v>Liên Vùng đặc biệt</v>
      </c>
    </row>
    <row r="3708" spans="1:8" x14ac:dyDescent="0.25">
      <c r="A3708" s="12" t="s">
        <v>3011</v>
      </c>
      <c r="B3708" t="s">
        <v>2648</v>
      </c>
      <c r="C3708" s="45" t="str">
        <f>INDEX('Bảng Giá'!$L$2:$L$64,MATCH(TRIM('References data'!B3708),'Bảng Giá'!$K$2:$K$64,0))</f>
        <v>Hồ Chí Minh</v>
      </c>
      <c r="D3708" s="43" t="s">
        <v>2772</v>
      </c>
      <c r="E3708" t="s">
        <v>2756</v>
      </c>
      <c r="F3708" t="str">
        <f>INDEX('Bảng Giá'!$L$2:$L$64,MATCH(TRIM('References data'!E3708),'Bảng Giá'!$K$2:$K$64,0))</f>
        <v>Đà Nẵng</v>
      </c>
      <c r="G3708" t="str">
        <f t="shared" si="57"/>
        <v>Hồ Chí Minh-Đà Nẵng</v>
      </c>
      <c r="H3708" t="str">
        <f>INDEX('Bảng Giá'!$N$2:$N$46,MATCH('References data'!G3708,'Bảng Giá'!$Q$2:$Q$46,0))</f>
        <v>Liên Vùng đặc biệt</v>
      </c>
    </row>
    <row r="3709" spans="1:8" x14ac:dyDescent="0.25">
      <c r="A3709" s="12" t="s">
        <v>3011</v>
      </c>
      <c r="B3709" t="s">
        <v>2648</v>
      </c>
      <c r="C3709" s="45" t="str">
        <f>INDEX('Bảng Giá'!$L$2:$L$64,MATCH(TRIM('References data'!B3709),'Bảng Giá'!$K$2:$K$64,0))</f>
        <v>Hồ Chí Minh</v>
      </c>
      <c r="D3709" s="43" t="s">
        <v>2772</v>
      </c>
      <c r="E3709" t="s">
        <v>2756</v>
      </c>
      <c r="F3709" t="str">
        <f>INDEX('Bảng Giá'!$L$2:$L$64,MATCH(TRIM('References data'!E3709),'Bảng Giá'!$K$2:$K$64,0))</f>
        <v>Đà Nẵng</v>
      </c>
      <c r="G3709" t="str">
        <f t="shared" si="57"/>
        <v>Hồ Chí Minh-Đà Nẵng</v>
      </c>
      <c r="H3709" t="str">
        <f>INDEX('Bảng Giá'!$N$2:$N$46,MATCH('References data'!G3709,'Bảng Giá'!$Q$2:$Q$46,0))</f>
        <v>Liên Vùng đặc biệt</v>
      </c>
    </row>
    <row r="3710" spans="1:8" x14ac:dyDescent="0.25">
      <c r="A3710" s="12" t="s">
        <v>3008</v>
      </c>
      <c r="B3710" t="s">
        <v>2639</v>
      </c>
      <c r="C3710" s="45" t="str">
        <f>INDEX('Bảng Giá'!$L$2:$L$64,MATCH(TRIM('References data'!B3710),'Bảng Giá'!$K$2:$K$64,0))</f>
        <v>Hà Nội</v>
      </c>
      <c r="D3710" s="43" t="s">
        <v>2750</v>
      </c>
      <c r="E3710" t="s">
        <v>2751</v>
      </c>
      <c r="F3710" t="str">
        <f>INDEX('Bảng Giá'!$L$2:$L$64,MATCH(TRIM('References data'!E3710),'Bảng Giá'!$K$2:$K$64,0))</f>
        <v>Vùng 2</v>
      </c>
      <c r="G3710" t="str">
        <f t="shared" si="57"/>
        <v>Hà Nội-Vùng 2</v>
      </c>
      <c r="H3710" t="str">
        <f>INDEX('Bảng Giá'!$N$2:$N$46,MATCH('References data'!G3710,'Bảng Giá'!$Q$2:$Q$46,0))</f>
        <v>Liên Vùng</v>
      </c>
    </row>
    <row r="3711" spans="1:8" x14ac:dyDescent="0.25">
      <c r="A3711" s="12" t="s">
        <v>3011</v>
      </c>
      <c r="B3711" t="s">
        <v>2648</v>
      </c>
      <c r="C3711" s="45" t="str">
        <f>INDEX('Bảng Giá'!$L$2:$L$64,MATCH(TRIM('References data'!B3711),'Bảng Giá'!$K$2:$K$64,0))</f>
        <v>Hồ Chí Minh</v>
      </c>
      <c r="D3711" s="43" t="s">
        <v>2713</v>
      </c>
      <c r="E3711" t="s">
        <v>2714</v>
      </c>
      <c r="F3711" t="str">
        <f>INDEX('Bảng Giá'!$L$2:$L$64,MATCH(TRIM('References data'!E3711),'Bảng Giá'!$K$2:$K$64,0))</f>
        <v>Vùng 3</v>
      </c>
      <c r="G3711" t="str">
        <f t="shared" si="57"/>
        <v>Hồ Chí Minh-Vùng 3</v>
      </c>
      <c r="H3711" t="str">
        <f>INDEX('Bảng Giá'!$N$2:$N$46,MATCH('References data'!G3711,'Bảng Giá'!$Q$2:$Q$46,0))</f>
        <v>Liên Vùng</v>
      </c>
    </row>
    <row r="3712" spans="1:8" x14ac:dyDescent="0.25">
      <c r="A3712" s="12" t="s">
        <v>3011</v>
      </c>
      <c r="B3712" t="s">
        <v>2648</v>
      </c>
      <c r="C3712" s="45" t="str">
        <f>INDEX('Bảng Giá'!$L$2:$L$64,MATCH(TRIM('References data'!B3712),'Bảng Giá'!$K$2:$K$64,0))</f>
        <v>Hồ Chí Minh</v>
      </c>
      <c r="D3712" s="43" t="s">
        <v>2772</v>
      </c>
      <c r="E3712" t="s">
        <v>2756</v>
      </c>
      <c r="F3712" t="str">
        <f>INDEX('Bảng Giá'!$L$2:$L$64,MATCH(TRIM('References data'!E3712),'Bảng Giá'!$K$2:$K$64,0))</f>
        <v>Đà Nẵng</v>
      </c>
      <c r="G3712" t="str">
        <f t="shared" si="57"/>
        <v>Hồ Chí Minh-Đà Nẵng</v>
      </c>
      <c r="H3712" t="str">
        <f>INDEX('Bảng Giá'!$N$2:$N$46,MATCH('References data'!G3712,'Bảng Giá'!$Q$2:$Q$46,0))</f>
        <v>Liên Vùng đặc biệt</v>
      </c>
    </row>
    <row r="3713" spans="1:8" x14ac:dyDescent="0.25">
      <c r="A3713" s="12" t="s">
        <v>3011</v>
      </c>
      <c r="B3713" t="s">
        <v>2648</v>
      </c>
      <c r="C3713" s="45" t="str">
        <f>INDEX('Bảng Giá'!$L$2:$L$64,MATCH(TRIM('References data'!B3713),'Bảng Giá'!$K$2:$K$64,0))</f>
        <v>Hồ Chí Minh</v>
      </c>
      <c r="D3713" s="43" t="s">
        <v>2777</v>
      </c>
      <c r="E3713" t="s">
        <v>2756</v>
      </c>
      <c r="F3713" t="str">
        <f>INDEX('Bảng Giá'!$L$2:$L$64,MATCH(TRIM('References data'!E3713),'Bảng Giá'!$K$2:$K$64,0))</f>
        <v>Đà Nẵng</v>
      </c>
      <c r="G3713" t="str">
        <f t="shared" si="57"/>
        <v>Hồ Chí Minh-Đà Nẵng</v>
      </c>
      <c r="H3713" t="str">
        <f>INDEX('Bảng Giá'!$N$2:$N$46,MATCH('References data'!G3713,'Bảng Giá'!$Q$2:$Q$46,0))</f>
        <v>Liên Vùng đặc biệt</v>
      </c>
    </row>
    <row r="3714" spans="1:8" x14ac:dyDescent="0.25">
      <c r="A3714" s="12" t="s">
        <v>3011</v>
      </c>
      <c r="B3714" t="s">
        <v>2648</v>
      </c>
      <c r="C3714" s="45" t="str">
        <f>INDEX('Bảng Giá'!$L$2:$L$64,MATCH(TRIM('References data'!B3714),'Bảng Giá'!$K$2:$K$64,0))</f>
        <v>Hồ Chí Minh</v>
      </c>
      <c r="D3714" s="43" t="s">
        <v>2740</v>
      </c>
      <c r="E3714" t="s">
        <v>2651</v>
      </c>
      <c r="F3714" t="str">
        <f>INDEX('Bảng Giá'!$L$2:$L$64,MATCH(TRIM('References data'!E3714),'Bảng Giá'!$K$2:$K$64,0))</f>
        <v>Vùng 2</v>
      </c>
      <c r="G3714" t="str">
        <f t="shared" si="57"/>
        <v>Hồ Chí Minh-Vùng 2</v>
      </c>
      <c r="H3714" t="str">
        <f>INDEX('Bảng Giá'!$N$2:$N$46,MATCH('References data'!G3714,'Bảng Giá'!$Q$2:$Q$46,0))</f>
        <v>Liên Vùng</v>
      </c>
    </row>
    <row r="3715" spans="1:8" x14ac:dyDescent="0.25">
      <c r="A3715" s="12" t="s">
        <v>3011</v>
      </c>
      <c r="B3715" t="s">
        <v>2648</v>
      </c>
      <c r="C3715" s="45" t="str">
        <f>INDEX('Bảng Giá'!$L$2:$L$64,MATCH(TRIM('References data'!B3715),'Bảng Giá'!$K$2:$K$64,0))</f>
        <v>Hồ Chí Minh</v>
      </c>
      <c r="D3715" s="43" t="s">
        <v>2660</v>
      </c>
      <c r="E3715" t="s">
        <v>2661</v>
      </c>
      <c r="F3715" t="str">
        <f>INDEX('Bảng Giá'!$L$2:$L$64,MATCH(TRIM('References data'!E3715),'Bảng Giá'!$K$2:$K$64,0))</f>
        <v>Vùng 2</v>
      </c>
      <c r="G3715" t="str">
        <f t="shared" si="57"/>
        <v>Hồ Chí Minh-Vùng 2</v>
      </c>
      <c r="H3715" t="str">
        <f>INDEX('Bảng Giá'!$N$2:$N$46,MATCH('References data'!G3715,'Bảng Giá'!$Q$2:$Q$46,0))</f>
        <v>Liên Vùng</v>
      </c>
    </row>
    <row r="3716" spans="1:8" x14ac:dyDescent="0.25">
      <c r="A3716" s="12" t="s">
        <v>3011</v>
      </c>
      <c r="B3716" t="s">
        <v>2648</v>
      </c>
      <c r="C3716" s="45" t="str">
        <f>INDEX('Bảng Giá'!$L$2:$L$64,MATCH(TRIM('References data'!B3716),'Bảng Giá'!$K$2:$K$64,0))</f>
        <v>Hồ Chí Minh</v>
      </c>
      <c r="D3716" s="43" t="s">
        <v>2773</v>
      </c>
      <c r="E3716" t="s">
        <v>2756</v>
      </c>
      <c r="F3716" t="str">
        <f>INDEX('Bảng Giá'!$L$2:$L$64,MATCH(TRIM('References data'!E3716),'Bảng Giá'!$K$2:$K$64,0))</f>
        <v>Đà Nẵng</v>
      </c>
      <c r="G3716" t="str">
        <f t="shared" ref="G3716:G3779" si="58">C3716&amp;"-"&amp;F3716</f>
        <v>Hồ Chí Minh-Đà Nẵng</v>
      </c>
      <c r="H3716" t="str">
        <f>INDEX('Bảng Giá'!$N$2:$N$46,MATCH('References data'!G3716,'Bảng Giá'!$Q$2:$Q$46,0))</f>
        <v>Liên Vùng đặc biệt</v>
      </c>
    </row>
    <row r="3717" spans="1:8" x14ac:dyDescent="0.25">
      <c r="A3717" s="12" t="s">
        <v>3011</v>
      </c>
      <c r="B3717" t="s">
        <v>2648</v>
      </c>
      <c r="C3717" s="45" t="str">
        <f>INDEX('Bảng Giá'!$L$2:$L$64,MATCH(TRIM('References data'!B3717),'Bảng Giá'!$K$2:$K$64,0))</f>
        <v>Hồ Chí Minh</v>
      </c>
      <c r="D3717" s="43" t="s">
        <v>2772</v>
      </c>
      <c r="E3717" t="s">
        <v>2756</v>
      </c>
      <c r="F3717" t="str">
        <f>INDEX('Bảng Giá'!$L$2:$L$64,MATCH(TRIM('References data'!E3717),'Bảng Giá'!$K$2:$K$64,0))</f>
        <v>Đà Nẵng</v>
      </c>
      <c r="G3717" t="str">
        <f t="shared" si="58"/>
        <v>Hồ Chí Minh-Đà Nẵng</v>
      </c>
      <c r="H3717" t="str">
        <f>INDEX('Bảng Giá'!$N$2:$N$46,MATCH('References data'!G3717,'Bảng Giá'!$Q$2:$Q$46,0))</f>
        <v>Liên Vùng đặc biệt</v>
      </c>
    </row>
    <row r="3718" spans="1:8" x14ac:dyDescent="0.25">
      <c r="A3718" s="12" t="s">
        <v>3011</v>
      </c>
      <c r="B3718" t="s">
        <v>2648</v>
      </c>
      <c r="C3718" s="45" t="str">
        <f>INDEX('Bảng Giá'!$L$2:$L$64,MATCH(TRIM('References data'!B3718),'Bảng Giá'!$K$2:$K$64,0))</f>
        <v>Hồ Chí Minh</v>
      </c>
      <c r="D3718" s="43" t="s">
        <v>2772</v>
      </c>
      <c r="E3718" t="s">
        <v>2756</v>
      </c>
      <c r="F3718" t="str">
        <f>INDEX('Bảng Giá'!$L$2:$L$64,MATCH(TRIM('References data'!E3718),'Bảng Giá'!$K$2:$K$64,0))</f>
        <v>Đà Nẵng</v>
      </c>
      <c r="G3718" t="str">
        <f t="shared" si="58"/>
        <v>Hồ Chí Minh-Đà Nẵng</v>
      </c>
      <c r="H3718" t="str">
        <f>INDEX('Bảng Giá'!$N$2:$N$46,MATCH('References data'!G3718,'Bảng Giá'!$Q$2:$Q$46,0))</f>
        <v>Liên Vùng đặc biệt</v>
      </c>
    </row>
    <row r="3719" spans="1:8" x14ac:dyDescent="0.25">
      <c r="A3719" s="12" t="s">
        <v>3011</v>
      </c>
      <c r="B3719" t="s">
        <v>2648</v>
      </c>
      <c r="C3719" s="45" t="str">
        <f>INDEX('Bảng Giá'!$L$2:$L$64,MATCH(TRIM('References data'!B3719),'Bảng Giá'!$K$2:$K$64,0))</f>
        <v>Hồ Chí Minh</v>
      </c>
      <c r="D3719" s="43" t="s">
        <v>2754</v>
      </c>
      <c r="E3719" t="s">
        <v>2639</v>
      </c>
      <c r="F3719" t="str">
        <f>INDEX('Bảng Giá'!$L$2:$L$64,MATCH(TRIM('References data'!E3719),'Bảng Giá'!$K$2:$K$64,0))</f>
        <v>Hà Nội</v>
      </c>
      <c r="G3719" t="str">
        <f t="shared" si="58"/>
        <v>Hồ Chí Minh-Hà Nội</v>
      </c>
      <c r="H3719" t="str">
        <f>INDEX('Bảng Giá'!$N$2:$N$46,MATCH('References data'!G3719,'Bảng Giá'!$Q$2:$Q$46,0))</f>
        <v>Liên Vùng đặc biệt</v>
      </c>
    </row>
    <row r="3720" spans="1:8" x14ac:dyDescent="0.25">
      <c r="A3720" s="12" t="s">
        <v>3011</v>
      </c>
      <c r="B3720" t="s">
        <v>2648</v>
      </c>
      <c r="C3720" s="45" t="str">
        <f>INDEX('Bảng Giá'!$L$2:$L$64,MATCH(TRIM('References data'!B3720),'Bảng Giá'!$K$2:$K$64,0))</f>
        <v>Hồ Chí Minh</v>
      </c>
      <c r="D3720" s="43" t="s">
        <v>2713</v>
      </c>
      <c r="E3720" t="s">
        <v>2714</v>
      </c>
      <c r="F3720" t="str">
        <f>INDEX('Bảng Giá'!$L$2:$L$64,MATCH(TRIM('References data'!E3720),'Bảng Giá'!$K$2:$K$64,0))</f>
        <v>Vùng 3</v>
      </c>
      <c r="G3720" t="str">
        <f t="shared" si="58"/>
        <v>Hồ Chí Minh-Vùng 3</v>
      </c>
      <c r="H3720" t="str">
        <f>INDEX('Bảng Giá'!$N$2:$N$46,MATCH('References data'!G3720,'Bảng Giá'!$Q$2:$Q$46,0))</f>
        <v>Liên Vùng</v>
      </c>
    </row>
    <row r="3721" spans="1:8" x14ac:dyDescent="0.25">
      <c r="A3721" s="12" t="s">
        <v>3011</v>
      </c>
      <c r="B3721" t="s">
        <v>2648</v>
      </c>
      <c r="C3721" s="45" t="str">
        <f>INDEX('Bảng Giá'!$L$2:$L$64,MATCH(TRIM('References data'!B3721),'Bảng Giá'!$K$2:$K$64,0))</f>
        <v>Hồ Chí Minh</v>
      </c>
      <c r="D3721" s="43" t="s">
        <v>2773</v>
      </c>
      <c r="E3721" t="s">
        <v>2756</v>
      </c>
      <c r="F3721" t="str">
        <f>INDEX('Bảng Giá'!$L$2:$L$64,MATCH(TRIM('References data'!E3721),'Bảng Giá'!$K$2:$K$64,0))</f>
        <v>Đà Nẵng</v>
      </c>
      <c r="G3721" t="str">
        <f t="shared" si="58"/>
        <v>Hồ Chí Minh-Đà Nẵng</v>
      </c>
      <c r="H3721" t="str">
        <f>INDEX('Bảng Giá'!$N$2:$N$46,MATCH('References data'!G3721,'Bảng Giá'!$Q$2:$Q$46,0))</f>
        <v>Liên Vùng đặc biệt</v>
      </c>
    </row>
    <row r="3722" spans="1:8" x14ac:dyDescent="0.25">
      <c r="A3722" s="12" t="s">
        <v>3011</v>
      </c>
      <c r="B3722" t="s">
        <v>2648</v>
      </c>
      <c r="C3722" s="45" t="str">
        <f>INDEX('Bảng Giá'!$L$2:$L$64,MATCH(TRIM('References data'!B3722),'Bảng Giá'!$K$2:$K$64,0))</f>
        <v>Hồ Chí Minh</v>
      </c>
      <c r="D3722" s="43" t="s">
        <v>2740</v>
      </c>
      <c r="E3722" t="s">
        <v>2651</v>
      </c>
      <c r="F3722" t="str">
        <f>INDEX('Bảng Giá'!$L$2:$L$64,MATCH(TRIM('References data'!E3722),'Bảng Giá'!$K$2:$K$64,0))</f>
        <v>Vùng 2</v>
      </c>
      <c r="G3722" t="str">
        <f t="shared" si="58"/>
        <v>Hồ Chí Minh-Vùng 2</v>
      </c>
      <c r="H3722" t="str">
        <f>INDEX('Bảng Giá'!$N$2:$N$46,MATCH('References data'!G3722,'Bảng Giá'!$Q$2:$Q$46,0))</f>
        <v>Liên Vùng</v>
      </c>
    </row>
    <row r="3723" spans="1:8" x14ac:dyDescent="0.25">
      <c r="A3723" s="12" t="s">
        <v>3011</v>
      </c>
      <c r="B3723" t="s">
        <v>2648</v>
      </c>
      <c r="C3723" s="45" t="str">
        <f>INDEX('Bảng Giá'!$L$2:$L$64,MATCH(TRIM('References data'!B3723),'Bảng Giá'!$K$2:$K$64,0))</f>
        <v>Hồ Chí Minh</v>
      </c>
      <c r="D3723" s="43" t="s">
        <v>2755</v>
      </c>
      <c r="E3723" t="s">
        <v>2756</v>
      </c>
      <c r="F3723" t="str">
        <f>INDEX('Bảng Giá'!$L$2:$L$64,MATCH(TRIM('References data'!E3723),'Bảng Giá'!$K$2:$K$64,0))</f>
        <v>Đà Nẵng</v>
      </c>
      <c r="G3723" t="str">
        <f t="shared" si="58"/>
        <v>Hồ Chí Minh-Đà Nẵng</v>
      </c>
      <c r="H3723" t="str">
        <f>INDEX('Bảng Giá'!$N$2:$N$46,MATCH('References data'!G3723,'Bảng Giá'!$Q$2:$Q$46,0))</f>
        <v>Liên Vùng đặc biệt</v>
      </c>
    </row>
    <row r="3724" spans="1:8" x14ac:dyDescent="0.25">
      <c r="A3724" s="12" t="s">
        <v>3011</v>
      </c>
      <c r="B3724" t="s">
        <v>2648</v>
      </c>
      <c r="C3724" s="45" t="str">
        <f>INDEX('Bảng Giá'!$L$2:$L$64,MATCH(TRIM('References data'!B3724),'Bảng Giá'!$K$2:$K$64,0))</f>
        <v>Hồ Chí Minh</v>
      </c>
      <c r="D3724" s="43" t="s">
        <v>2773</v>
      </c>
      <c r="E3724" t="s">
        <v>2756</v>
      </c>
      <c r="F3724" t="str">
        <f>INDEX('Bảng Giá'!$L$2:$L$64,MATCH(TRIM('References data'!E3724),'Bảng Giá'!$K$2:$K$64,0))</f>
        <v>Đà Nẵng</v>
      </c>
      <c r="G3724" t="str">
        <f t="shared" si="58"/>
        <v>Hồ Chí Minh-Đà Nẵng</v>
      </c>
      <c r="H3724" t="str">
        <f>INDEX('Bảng Giá'!$N$2:$N$46,MATCH('References data'!G3724,'Bảng Giá'!$Q$2:$Q$46,0))</f>
        <v>Liên Vùng đặc biệt</v>
      </c>
    </row>
    <row r="3725" spans="1:8" x14ac:dyDescent="0.25">
      <c r="A3725" s="12" t="s">
        <v>3008</v>
      </c>
      <c r="B3725" t="s">
        <v>2639</v>
      </c>
      <c r="C3725" s="45" t="str">
        <f>INDEX('Bảng Giá'!$L$2:$L$64,MATCH(TRIM('References data'!B3725),'Bảng Giá'!$K$2:$K$64,0))</f>
        <v>Hà Nội</v>
      </c>
      <c r="D3725" s="43" t="s">
        <v>2750</v>
      </c>
      <c r="E3725" t="s">
        <v>2751</v>
      </c>
      <c r="F3725" t="str">
        <f>INDEX('Bảng Giá'!$L$2:$L$64,MATCH(TRIM('References data'!E3725),'Bảng Giá'!$K$2:$K$64,0))</f>
        <v>Vùng 2</v>
      </c>
      <c r="G3725" t="str">
        <f t="shared" si="58"/>
        <v>Hà Nội-Vùng 2</v>
      </c>
      <c r="H3725" t="str">
        <f>INDEX('Bảng Giá'!$N$2:$N$46,MATCH('References data'!G3725,'Bảng Giá'!$Q$2:$Q$46,0))</f>
        <v>Liên Vùng</v>
      </c>
    </row>
    <row r="3726" spans="1:8" x14ac:dyDescent="0.25">
      <c r="A3726" s="12" t="s">
        <v>3011</v>
      </c>
      <c r="B3726" t="s">
        <v>2648</v>
      </c>
      <c r="C3726" s="45" t="str">
        <f>INDEX('Bảng Giá'!$L$2:$L$64,MATCH(TRIM('References data'!B3726),'Bảng Giá'!$K$2:$K$64,0))</f>
        <v>Hồ Chí Minh</v>
      </c>
      <c r="D3726" s="43" t="s">
        <v>2713</v>
      </c>
      <c r="E3726" t="s">
        <v>2714</v>
      </c>
      <c r="F3726" t="str">
        <f>INDEX('Bảng Giá'!$L$2:$L$64,MATCH(TRIM('References data'!E3726),'Bảng Giá'!$K$2:$K$64,0))</f>
        <v>Vùng 3</v>
      </c>
      <c r="G3726" t="str">
        <f t="shared" si="58"/>
        <v>Hồ Chí Minh-Vùng 3</v>
      </c>
      <c r="H3726" t="str">
        <f>INDEX('Bảng Giá'!$N$2:$N$46,MATCH('References data'!G3726,'Bảng Giá'!$Q$2:$Q$46,0))</f>
        <v>Liên Vùng</v>
      </c>
    </row>
    <row r="3727" spans="1:8" x14ac:dyDescent="0.25">
      <c r="A3727" s="12" t="s">
        <v>3011</v>
      </c>
      <c r="B3727" t="s">
        <v>2648</v>
      </c>
      <c r="C3727" s="45" t="str">
        <f>INDEX('Bảng Giá'!$L$2:$L$64,MATCH(TRIM('References data'!B3727),'Bảng Giá'!$K$2:$K$64,0))</f>
        <v>Hồ Chí Minh</v>
      </c>
      <c r="D3727" s="43" t="s">
        <v>2772</v>
      </c>
      <c r="E3727" t="s">
        <v>2756</v>
      </c>
      <c r="F3727" t="str">
        <f>INDEX('Bảng Giá'!$L$2:$L$64,MATCH(TRIM('References data'!E3727),'Bảng Giá'!$K$2:$K$64,0))</f>
        <v>Đà Nẵng</v>
      </c>
      <c r="G3727" t="str">
        <f t="shared" si="58"/>
        <v>Hồ Chí Minh-Đà Nẵng</v>
      </c>
      <c r="H3727" t="str">
        <f>INDEX('Bảng Giá'!$N$2:$N$46,MATCH('References data'!G3727,'Bảng Giá'!$Q$2:$Q$46,0))</f>
        <v>Liên Vùng đặc biệt</v>
      </c>
    </row>
    <row r="3728" spans="1:8" x14ac:dyDescent="0.25">
      <c r="A3728" s="12" t="s">
        <v>3011</v>
      </c>
      <c r="B3728" t="s">
        <v>2648</v>
      </c>
      <c r="C3728" s="45" t="str">
        <f>INDEX('Bảng Giá'!$L$2:$L$64,MATCH(TRIM('References data'!B3728),'Bảng Giá'!$K$2:$K$64,0))</f>
        <v>Hồ Chí Minh</v>
      </c>
      <c r="D3728" s="43" t="s">
        <v>2773</v>
      </c>
      <c r="E3728" t="s">
        <v>2756</v>
      </c>
      <c r="F3728" t="str">
        <f>INDEX('Bảng Giá'!$L$2:$L$64,MATCH(TRIM('References data'!E3728),'Bảng Giá'!$K$2:$K$64,0))</f>
        <v>Đà Nẵng</v>
      </c>
      <c r="G3728" t="str">
        <f t="shared" si="58"/>
        <v>Hồ Chí Minh-Đà Nẵng</v>
      </c>
      <c r="H3728" t="str">
        <f>INDEX('Bảng Giá'!$N$2:$N$46,MATCH('References data'!G3728,'Bảng Giá'!$Q$2:$Q$46,0))</f>
        <v>Liên Vùng đặc biệt</v>
      </c>
    </row>
    <row r="3729" spans="1:8" x14ac:dyDescent="0.25">
      <c r="A3729" s="12" t="s">
        <v>3011</v>
      </c>
      <c r="B3729" t="s">
        <v>2648</v>
      </c>
      <c r="C3729" s="45" t="str">
        <f>INDEX('Bảng Giá'!$L$2:$L$64,MATCH(TRIM('References data'!B3729),'Bảng Giá'!$K$2:$K$64,0))</f>
        <v>Hồ Chí Minh</v>
      </c>
      <c r="D3729" s="43" t="s">
        <v>2773</v>
      </c>
      <c r="E3729" t="s">
        <v>2756</v>
      </c>
      <c r="F3729" t="str">
        <f>INDEX('Bảng Giá'!$L$2:$L$64,MATCH(TRIM('References data'!E3729),'Bảng Giá'!$K$2:$K$64,0))</f>
        <v>Đà Nẵng</v>
      </c>
      <c r="G3729" t="str">
        <f t="shared" si="58"/>
        <v>Hồ Chí Minh-Đà Nẵng</v>
      </c>
      <c r="H3729" t="str">
        <f>INDEX('Bảng Giá'!$N$2:$N$46,MATCH('References data'!G3729,'Bảng Giá'!$Q$2:$Q$46,0))</f>
        <v>Liên Vùng đặc biệt</v>
      </c>
    </row>
    <row r="3730" spans="1:8" x14ac:dyDescent="0.25">
      <c r="A3730" s="12" t="s">
        <v>3011</v>
      </c>
      <c r="B3730" t="s">
        <v>2648</v>
      </c>
      <c r="C3730" s="45" t="str">
        <f>INDEX('Bảng Giá'!$L$2:$L$64,MATCH(TRIM('References data'!B3730),'Bảng Giá'!$K$2:$K$64,0))</f>
        <v>Hồ Chí Minh</v>
      </c>
      <c r="D3730" s="43" t="s">
        <v>2773</v>
      </c>
      <c r="E3730" t="s">
        <v>2756</v>
      </c>
      <c r="F3730" t="str">
        <f>INDEX('Bảng Giá'!$L$2:$L$64,MATCH(TRIM('References data'!E3730),'Bảng Giá'!$K$2:$K$64,0))</f>
        <v>Đà Nẵng</v>
      </c>
      <c r="G3730" t="str">
        <f t="shared" si="58"/>
        <v>Hồ Chí Minh-Đà Nẵng</v>
      </c>
      <c r="H3730" t="str">
        <f>INDEX('Bảng Giá'!$N$2:$N$46,MATCH('References data'!G3730,'Bảng Giá'!$Q$2:$Q$46,0))</f>
        <v>Liên Vùng đặc biệt</v>
      </c>
    </row>
    <row r="3731" spans="1:8" x14ac:dyDescent="0.25">
      <c r="A3731" s="12" t="s">
        <v>3011</v>
      </c>
      <c r="B3731" t="s">
        <v>2648</v>
      </c>
      <c r="C3731" s="45" t="str">
        <f>INDEX('Bảng Giá'!$L$2:$L$64,MATCH(TRIM('References data'!B3731),'Bảng Giá'!$K$2:$K$64,0))</f>
        <v>Hồ Chí Minh</v>
      </c>
      <c r="D3731" s="43" t="s">
        <v>2773</v>
      </c>
      <c r="E3731" t="s">
        <v>2756</v>
      </c>
      <c r="F3731" t="str">
        <f>INDEX('Bảng Giá'!$L$2:$L$64,MATCH(TRIM('References data'!E3731),'Bảng Giá'!$K$2:$K$64,0))</f>
        <v>Đà Nẵng</v>
      </c>
      <c r="G3731" t="str">
        <f t="shared" si="58"/>
        <v>Hồ Chí Minh-Đà Nẵng</v>
      </c>
      <c r="H3731" t="str">
        <f>INDEX('Bảng Giá'!$N$2:$N$46,MATCH('References data'!G3731,'Bảng Giá'!$Q$2:$Q$46,0))</f>
        <v>Liên Vùng đặc biệt</v>
      </c>
    </row>
    <row r="3732" spans="1:8" x14ac:dyDescent="0.25">
      <c r="A3732" s="12" t="s">
        <v>3011</v>
      </c>
      <c r="B3732" t="s">
        <v>2648</v>
      </c>
      <c r="C3732" s="45" t="str">
        <f>INDEX('Bảng Giá'!$L$2:$L$64,MATCH(TRIM('References data'!B3732),'Bảng Giá'!$K$2:$K$64,0))</f>
        <v>Hồ Chí Minh</v>
      </c>
      <c r="D3732" s="43" t="s">
        <v>2772</v>
      </c>
      <c r="E3732" t="s">
        <v>2756</v>
      </c>
      <c r="F3732" t="str">
        <f>INDEX('Bảng Giá'!$L$2:$L$64,MATCH(TRIM('References data'!E3732),'Bảng Giá'!$K$2:$K$64,0))</f>
        <v>Đà Nẵng</v>
      </c>
      <c r="G3732" t="str">
        <f t="shared" si="58"/>
        <v>Hồ Chí Minh-Đà Nẵng</v>
      </c>
      <c r="H3732" t="str">
        <f>INDEX('Bảng Giá'!$N$2:$N$46,MATCH('References data'!G3732,'Bảng Giá'!$Q$2:$Q$46,0))</f>
        <v>Liên Vùng đặc biệt</v>
      </c>
    </row>
    <row r="3733" spans="1:8" x14ac:dyDescent="0.25">
      <c r="A3733" s="12" t="s">
        <v>3011</v>
      </c>
      <c r="B3733" t="s">
        <v>2648</v>
      </c>
      <c r="C3733" s="45" t="str">
        <f>INDEX('Bảng Giá'!$L$2:$L$64,MATCH(TRIM('References data'!B3733),'Bảng Giá'!$K$2:$K$64,0))</f>
        <v>Hồ Chí Minh</v>
      </c>
      <c r="D3733" s="43" t="s">
        <v>2755</v>
      </c>
      <c r="E3733" t="s">
        <v>2756</v>
      </c>
      <c r="F3733" t="str">
        <f>INDEX('Bảng Giá'!$L$2:$L$64,MATCH(TRIM('References data'!E3733),'Bảng Giá'!$K$2:$K$64,0))</f>
        <v>Đà Nẵng</v>
      </c>
      <c r="G3733" t="str">
        <f t="shared" si="58"/>
        <v>Hồ Chí Minh-Đà Nẵng</v>
      </c>
      <c r="H3733" t="str">
        <f>INDEX('Bảng Giá'!$N$2:$N$46,MATCH('References data'!G3733,'Bảng Giá'!$Q$2:$Q$46,0))</f>
        <v>Liên Vùng đặc biệt</v>
      </c>
    </row>
    <row r="3734" spans="1:8" x14ac:dyDescent="0.25">
      <c r="A3734" s="12" t="s">
        <v>3011</v>
      </c>
      <c r="B3734" t="s">
        <v>2648</v>
      </c>
      <c r="C3734" s="45" t="str">
        <f>INDEX('Bảng Giá'!$L$2:$L$64,MATCH(TRIM('References data'!B3734),'Bảng Giá'!$K$2:$K$64,0))</f>
        <v>Hồ Chí Minh</v>
      </c>
      <c r="D3734" s="43" t="s">
        <v>2660</v>
      </c>
      <c r="E3734" t="s">
        <v>2661</v>
      </c>
      <c r="F3734" t="str">
        <f>INDEX('Bảng Giá'!$L$2:$L$64,MATCH(TRIM('References data'!E3734),'Bảng Giá'!$K$2:$K$64,0))</f>
        <v>Vùng 2</v>
      </c>
      <c r="G3734" t="str">
        <f t="shared" si="58"/>
        <v>Hồ Chí Minh-Vùng 2</v>
      </c>
      <c r="H3734" t="str">
        <f>INDEX('Bảng Giá'!$N$2:$N$46,MATCH('References data'!G3734,'Bảng Giá'!$Q$2:$Q$46,0))</f>
        <v>Liên Vùng</v>
      </c>
    </row>
    <row r="3735" spans="1:8" x14ac:dyDescent="0.25">
      <c r="A3735" s="12" t="s">
        <v>3008</v>
      </c>
      <c r="B3735" t="s">
        <v>2639</v>
      </c>
      <c r="C3735" s="45" t="str">
        <f>INDEX('Bảng Giá'!$L$2:$L$64,MATCH(TRIM('References data'!B3735),'Bảng Giá'!$K$2:$K$64,0))</f>
        <v>Hà Nội</v>
      </c>
      <c r="D3735" s="43" t="s">
        <v>2750</v>
      </c>
      <c r="E3735" t="s">
        <v>2751</v>
      </c>
      <c r="F3735" t="str">
        <f>INDEX('Bảng Giá'!$L$2:$L$64,MATCH(TRIM('References data'!E3735),'Bảng Giá'!$K$2:$K$64,0))</f>
        <v>Vùng 2</v>
      </c>
      <c r="G3735" t="str">
        <f t="shared" si="58"/>
        <v>Hà Nội-Vùng 2</v>
      </c>
      <c r="H3735" t="str">
        <f>INDEX('Bảng Giá'!$N$2:$N$46,MATCH('References data'!G3735,'Bảng Giá'!$Q$2:$Q$46,0))</f>
        <v>Liên Vùng</v>
      </c>
    </row>
    <row r="3736" spans="1:8" x14ac:dyDescent="0.25">
      <c r="A3736" s="12" t="s">
        <v>3008</v>
      </c>
      <c r="B3736" t="s">
        <v>2639</v>
      </c>
      <c r="C3736" s="45" t="str">
        <f>INDEX('Bảng Giá'!$L$2:$L$64,MATCH(TRIM('References data'!B3736),'Bảng Giá'!$K$2:$K$64,0))</f>
        <v>Hà Nội</v>
      </c>
      <c r="D3736" s="43" t="s">
        <v>2792</v>
      </c>
      <c r="E3736" t="s">
        <v>2791</v>
      </c>
      <c r="F3736" t="str">
        <f>INDEX('Bảng Giá'!$L$2:$L$64,MATCH(TRIM('References data'!E3736),'Bảng Giá'!$K$2:$K$64,0))</f>
        <v>Vùng 2</v>
      </c>
      <c r="G3736" t="str">
        <f t="shared" si="58"/>
        <v>Hà Nội-Vùng 2</v>
      </c>
      <c r="H3736" t="str">
        <f>INDEX('Bảng Giá'!$N$2:$N$46,MATCH('References data'!G3736,'Bảng Giá'!$Q$2:$Q$46,0))</f>
        <v>Liên Vùng</v>
      </c>
    </row>
    <row r="3737" spans="1:8" x14ac:dyDescent="0.25">
      <c r="A3737" s="12" t="s">
        <v>3011</v>
      </c>
      <c r="B3737" t="s">
        <v>2648</v>
      </c>
      <c r="C3737" s="45" t="str">
        <f>INDEX('Bảng Giá'!$L$2:$L$64,MATCH(TRIM('References data'!B3737),'Bảng Giá'!$K$2:$K$64,0))</f>
        <v>Hồ Chí Minh</v>
      </c>
      <c r="D3737" s="43" t="s">
        <v>2772</v>
      </c>
      <c r="E3737" t="s">
        <v>2756</v>
      </c>
      <c r="F3737" t="str">
        <f>INDEX('Bảng Giá'!$L$2:$L$64,MATCH(TRIM('References data'!E3737),'Bảng Giá'!$K$2:$K$64,0))</f>
        <v>Đà Nẵng</v>
      </c>
      <c r="G3737" t="str">
        <f t="shared" si="58"/>
        <v>Hồ Chí Minh-Đà Nẵng</v>
      </c>
      <c r="H3737" t="str">
        <f>INDEX('Bảng Giá'!$N$2:$N$46,MATCH('References data'!G3737,'Bảng Giá'!$Q$2:$Q$46,0))</f>
        <v>Liên Vùng đặc biệt</v>
      </c>
    </row>
    <row r="3738" spans="1:8" x14ac:dyDescent="0.25">
      <c r="A3738" s="12" t="s">
        <v>3011</v>
      </c>
      <c r="B3738" t="s">
        <v>2648</v>
      </c>
      <c r="C3738" s="45" t="str">
        <f>INDEX('Bảng Giá'!$L$2:$L$64,MATCH(TRIM('References data'!B3738),'Bảng Giá'!$K$2:$K$64,0))</f>
        <v>Hồ Chí Minh</v>
      </c>
      <c r="D3738" s="43" t="s">
        <v>2773</v>
      </c>
      <c r="E3738" t="s">
        <v>2756</v>
      </c>
      <c r="F3738" t="str">
        <f>INDEX('Bảng Giá'!$L$2:$L$64,MATCH(TRIM('References data'!E3738),'Bảng Giá'!$K$2:$K$64,0))</f>
        <v>Đà Nẵng</v>
      </c>
      <c r="G3738" t="str">
        <f t="shared" si="58"/>
        <v>Hồ Chí Minh-Đà Nẵng</v>
      </c>
      <c r="H3738" t="str">
        <f>INDEX('Bảng Giá'!$N$2:$N$46,MATCH('References data'!G3738,'Bảng Giá'!$Q$2:$Q$46,0))</f>
        <v>Liên Vùng đặc biệt</v>
      </c>
    </row>
    <row r="3739" spans="1:8" x14ac:dyDescent="0.25">
      <c r="A3739" s="12" t="s">
        <v>3011</v>
      </c>
      <c r="B3739" t="s">
        <v>2648</v>
      </c>
      <c r="C3739" s="45" t="str">
        <f>INDEX('Bảng Giá'!$L$2:$L$64,MATCH(TRIM('References data'!B3739),'Bảng Giá'!$K$2:$K$64,0))</f>
        <v>Hồ Chí Minh</v>
      </c>
      <c r="D3739" s="43" t="s">
        <v>2774</v>
      </c>
      <c r="E3739" t="s">
        <v>2651</v>
      </c>
      <c r="F3739" t="str">
        <f>INDEX('Bảng Giá'!$L$2:$L$64,MATCH(TRIM('References data'!E3739),'Bảng Giá'!$K$2:$K$64,0))</f>
        <v>Vùng 2</v>
      </c>
      <c r="G3739" t="str">
        <f t="shared" si="58"/>
        <v>Hồ Chí Minh-Vùng 2</v>
      </c>
      <c r="H3739" t="str">
        <f>INDEX('Bảng Giá'!$N$2:$N$46,MATCH('References data'!G3739,'Bảng Giá'!$Q$2:$Q$46,0))</f>
        <v>Liên Vùng</v>
      </c>
    </row>
    <row r="3740" spans="1:8" x14ac:dyDescent="0.25">
      <c r="A3740" s="12" t="s">
        <v>3008</v>
      </c>
      <c r="B3740" t="s">
        <v>2639</v>
      </c>
      <c r="C3740" s="45" t="str">
        <f>INDEX('Bảng Giá'!$L$2:$L$64,MATCH(TRIM('References data'!B3740),'Bảng Giá'!$K$2:$K$64,0))</f>
        <v>Hà Nội</v>
      </c>
      <c r="D3740" s="43" t="s">
        <v>2750</v>
      </c>
      <c r="E3740" t="s">
        <v>2751</v>
      </c>
      <c r="F3740" t="str">
        <f>INDEX('Bảng Giá'!$L$2:$L$64,MATCH(TRIM('References data'!E3740),'Bảng Giá'!$K$2:$K$64,0))</f>
        <v>Vùng 2</v>
      </c>
      <c r="G3740" t="str">
        <f t="shared" si="58"/>
        <v>Hà Nội-Vùng 2</v>
      </c>
      <c r="H3740" t="str">
        <f>INDEX('Bảng Giá'!$N$2:$N$46,MATCH('References data'!G3740,'Bảng Giá'!$Q$2:$Q$46,0))</f>
        <v>Liên Vùng</v>
      </c>
    </row>
    <row r="3741" spans="1:8" x14ac:dyDescent="0.25">
      <c r="A3741" s="12" t="s">
        <v>3011</v>
      </c>
      <c r="B3741" t="s">
        <v>2648</v>
      </c>
      <c r="C3741" s="45" t="str">
        <f>INDEX('Bảng Giá'!$L$2:$L$64,MATCH(TRIM('References data'!B3741),'Bảng Giá'!$K$2:$K$64,0))</f>
        <v>Hồ Chí Minh</v>
      </c>
      <c r="D3741" s="43" t="s">
        <v>2713</v>
      </c>
      <c r="E3741" t="s">
        <v>2714</v>
      </c>
      <c r="F3741" t="str">
        <f>INDEX('Bảng Giá'!$L$2:$L$64,MATCH(TRIM('References data'!E3741),'Bảng Giá'!$K$2:$K$64,0))</f>
        <v>Vùng 3</v>
      </c>
      <c r="G3741" t="str">
        <f t="shared" si="58"/>
        <v>Hồ Chí Minh-Vùng 3</v>
      </c>
      <c r="H3741" t="str">
        <f>INDEX('Bảng Giá'!$N$2:$N$46,MATCH('References data'!G3741,'Bảng Giá'!$Q$2:$Q$46,0))</f>
        <v>Liên Vùng</v>
      </c>
    </row>
    <row r="3742" spans="1:8" x14ac:dyDescent="0.25">
      <c r="A3742" s="12" t="s">
        <v>3011</v>
      </c>
      <c r="B3742" t="s">
        <v>2648</v>
      </c>
      <c r="C3742" s="45" t="str">
        <f>INDEX('Bảng Giá'!$L$2:$L$64,MATCH(TRIM('References data'!B3742),'Bảng Giá'!$K$2:$K$64,0))</f>
        <v>Hồ Chí Minh</v>
      </c>
      <c r="D3742" s="43" t="s">
        <v>2772</v>
      </c>
      <c r="E3742" t="s">
        <v>2756</v>
      </c>
      <c r="F3742" t="str">
        <f>INDEX('Bảng Giá'!$L$2:$L$64,MATCH(TRIM('References data'!E3742),'Bảng Giá'!$K$2:$K$64,0))</f>
        <v>Đà Nẵng</v>
      </c>
      <c r="G3742" t="str">
        <f t="shared" si="58"/>
        <v>Hồ Chí Minh-Đà Nẵng</v>
      </c>
      <c r="H3742" t="str">
        <f>INDEX('Bảng Giá'!$N$2:$N$46,MATCH('References data'!G3742,'Bảng Giá'!$Q$2:$Q$46,0))</f>
        <v>Liên Vùng đặc biệt</v>
      </c>
    </row>
    <row r="3743" spans="1:8" x14ac:dyDescent="0.25">
      <c r="A3743" s="12" t="s">
        <v>3011</v>
      </c>
      <c r="B3743" t="s">
        <v>2648</v>
      </c>
      <c r="C3743" s="45" t="str">
        <f>INDEX('Bảng Giá'!$L$2:$L$64,MATCH(TRIM('References data'!B3743),'Bảng Giá'!$K$2:$K$64,0))</f>
        <v>Hồ Chí Minh</v>
      </c>
      <c r="D3743" s="43" t="s">
        <v>2772</v>
      </c>
      <c r="E3743" t="s">
        <v>2756</v>
      </c>
      <c r="F3743" t="str">
        <f>INDEX('Bảng Giá'!$L$2:$L$64,MATCH(TRIM('References data'!E3743),'Bảng Giá'!$K$2:$K$64,0))</f>
        <v>Đà Nẵng</v>
      </c>
      <c r="G3743" t="str">
        <f t="shared" si="58"/>
        <v>Hồ Chí Minh-Đà Nẵng</v>
      </c>
      <c r="H3743" t="str">
        <f>INDEX('Bảng Giá'!$N$2:$N$46,MATCH('References data'!G3743,'Bảng Giá'!$Q$2:$Q$46,0))</f>
        <v>Liên Vùng đặc biệt</v>
      </c>
    </row>
    <row r="3744" spans="1:8" x14ac:dyDescent="0.25">
      <c r="A3744" s="12" t="s">
        <v>3011</v>
      </c>
      <c r="B3744" t="s">
        <v>2648</v>
      </c>
      <c r="C3744" s="45" t="str">
        <f>INDEX('Bảng Giá'!$L$2:$L$64,MATCH(TRIM('References data'!B3744),'Bảng Giá'!$K$2:$K$64,0))</f>
        <v>Hồ Chí Minh</v>
      </c>
      <c r="D3744" s="43" t="s">
        <v>2772</v>
      </c>
      <c r="E3744" t="s">
        <v>2756</v>
      </c>
      <c r="F3744" t="str">
        <f>INDEX('Bảng Giá'!$L$2:$L$64,MATCH(TRIM('References data'!E3744),'Bảng Giá'!$K$2:$K$64,0))</f>
        <v>Đà Nẵng</v>
      </c>
      <c r="G3744" t="str">
        <f t="shared" si="58"/>
        <v>Hồ Chí Minh-Đà Nẵng</v>
      </c>
      <c r="H3744" t="str">
        <f>INDEX('Bảng Giá'!$N$2:$N$46,MATCH('References data'!G3744,'Bảng Giá'!$Q$2:$Q$46,0))</f>
        <v>Liên Vùng đặc biệt</v>
      </c>
    </row>
    <row r="3745" spans="1:8" x14ac:dyDescent="0.25">
      <c r="A3745" s="12" t="s">
        <v>3011</v>
      </c>
      <c r="B3745" t="s">
        <v>2648</v>
      </c>
      <c r="C3745" s="45" t="str">
        <f>INDEX('Bảng Giá'!$L$2:$L$64,MATCH(TRIM('References data'!B3745),'Bảng Giá'!$K$2:$K$64,0))</f>
        <v>Hồ Chí Minh</v>
      </c>
      <c r="D3745" s="43" t="s">
        <v>2757</v>
      </c>
      <c r="E3745" t="s">
        <v>2756</v>
      </c>
      <c r="F3745" t="str">
        <f>INDEX('Bảng Giá'!$L$2:$L$64,MATCH(TRIM('References data'!E3745),'Bảng Giá'!$K$2:$K$64,0))</f>
        <v>Đà Nẵng</v>
      </c>
      <c r="G3745" t="str">
        <f t="shared" si="58"/>
        <v>Hồ Chí Minh-Đà Nẵng</v>
      </c>
      <c r="H3745" t="str">
        <f>INDEX('Bảng Giá'!$N$2:$N$46,MATCH('References data'!G3745,'Bảng Giá'!$Q$2:$Q$46,0))</f>
        <v>Liên Vùng đặc biệt</v>
      </c>
    </row>
    <row r="3746" spans="1:8" x14ac:dyDescent="0.25">
      <c r="A3746" s="12" t="s">
        <v>3011</v>
      </c>
      <c r="B3746" t="s">
        <v>2648</v>
      </c>
      <c r="C3746" s="45" t="str">
        <f>INDEX('Bảng Giá'!$L$2:$L$64,MATCH(TRIM('References data'!B3746),'Bảng Giá'!$K$2:$K$64,0))</f>
        <v>Hồ Chí Minh</v>
      </c>
      <c r="D3746" s="43" t="s">
        <v>2772</v>
      </c>
      <c r="E3746" t="s">
        <v>2756</v>
      </c>
      <c r="F3746" t="str">
        <f>INDEX('Bảng Giá'!$L$2:$L$64,MATCH(TRIM('References data'!E3746),'Bảng Giá'!$K$2:$K$64,0))</f>
        <v>Đà Nẵng</v>
      </c>
      <c r="G3746" t="str">
        <f t="shared" si="58"/>
        <v>Hồ Chí Minh-Đà Nẵng</v>
      </c>
      <c r="H3746" t="str">
        <f>INDEX('Bảng Giá'!$N$2:$N$46,MATCH('References data'!G3746,'Bảng Giá'!$Q$2:$Q$46,0))</f>
        <v>Liên Vùng đặc biệt</v>
      </c>
    </row>
    <row r="3747" spans="1:8" x14ac:dyDescent="0.25">
      <c r="A3747" s="12" t="s">
        <v>3011</v>
      </c>
      <c r="B3747" t="s">
        <v>2648</v>
      </c>
      <c r="C3747" s="45" t="str">
        <f>INDEX('Bảng Giá'!$L$2:$L$64,MATCH(TRIM('References data'!B3747),'Bảng Giá'!$K$2:$K$64,0))</f>
        <v>Hồ Chí Minh</v>
      </c>
      <c r="D3747" s="43" t="s">
        <v>2829</v>
      </c>
      <c r="E3747" t="s">
        <v>2699</v>
      </c>
      <c r="F3747" t="str">
        <f>INDEX('Bảng Giá'!$L$2:$L$64,MATCH(TRIM('References data'!E3747),'Bảng Giá'!$K$2:$K$64,0))</f>
        <v>Vùng 3</v>
      </c>
      <c r="G3747" t="str">
        <f t="shared" si="58"/>
        <v>Hồ Chí Minh-Vùng 3</v>
      </c>
      <c r="H3747" t="str">
        <f>INDEX('Bảng Giá'!$N$2:$N$46,MATCH('References data'!G3747,'Bảng Giá'!$Q$2:$Q$46,0))</f>
        <v>Liên Vùng</v>
      </c>
    </row>
    <row r="3748" spans="1:8" x14ac:dyDescent="0.25">
      <c r="A3748" s="12" t="s">
        <v>3008</v>
      </c>
      <c r="B3748" t="s">
        <v>2639</v>
      </c>
      <c r="C3748" s="45" t="str">
        <f>INDEX('Bảng Giá'!$L$2:$L$64,MATCH(TRIM('References data'!B3748),'Bảng Giá'!$K$2:$K$64,0))</f>
        <v>Hà Nội</v>
      </c>
      <c r="D3748" s="43" t="s">
        <v>2792</v>
      </c>
      <c r="E3748" t="s">
        <v>2791</v>
      </c>
      <c r="F3748" t="str">
        <f>INDEX('Bảng Giá'!$L$2:$L$64,MATCH(TRIM('References data'!E3748),'Bảng Giá'!$K$2:$K$64,0))</f>
        <v>Vùng 2</v>
      </c>
      <c r="G3748" t="str">
        <f t="shared" si="58"/>
        <v>Hà Nội-Vùng 2</v>
      </c>
      <c r="H3748" t="str">
        <f>INDEX('Bảng Giá'!$N$2:$N$46,MATCH('References data'!G3748,'Bảng Giá'!$Q$2:$Q$46,0))</f>
        <v>Liên Vùng</v>
      </c>
    </row>
    <row r="3749" spans="1:8" x14ac:dyDescent="0.25">
      <c r="A3749" s="12" t="s">
        <v>3011</v>
      </c>
      <c r="B3749" t="s">
        <v>2648</v>
      </c>
      <c r="C3749" s="45" t="str">
        <f>INDEX('Bảng Giá'!$L$2:$L$64,MATCH(TRIM('References data'!B3749),'Bảng Giá'!$K$2:$K$64,0))</f>
        <v>Hồ Chí Minh</v>
      </c>
      <c r="D3749" s="43" t="s">
        <v>2773</v>
      </c>
      <c r="E3749" t="s">
        <v>2756</v>
      </c>
      <c r="F3749" t="str">
        <f>INDEX('Bảng Giá'!$L$2:$L$64,MATCH(TRIM('References data'!E3749),'Bảng Giá'!$K$2:$K$64,0))</f>
        <v>Đà Nẵng</v>
      </c>
      <c r="G3749" t="str">
        <f t="shared" si="58"/>
        <v>Hồ Chí Minh-Đà Nẵng</v>
      </c>
      <c r="H3749" t="str">
        <f>INDEX('Bảng Giá'!$N$2:$N$46,MATCH('References data'!G3749,'Bảng Giá'!$Q$2:$Q$46,0))</f>
        <v>Liên Vùng đặc biệt</v>
      </c>
    </row>
    <row r="3750" spans="1:8" x14ac:dyDescent="0.25">
      <c r="A3750" s="12" t="s">
        <v>3011</v>
      </c>
      <c r="B3750" t="s">
        <v>2648</v>
      </c>
      <c r="C3750" s="45" t="str">
        <f>INDEX('Bảng Giá'!$L$2:$L$64,MATCH(TRIM('References data'!B3750),'Bảng Giá'!$K$2:$K$64,0))</f>
        <v>Hồ Chí Minh</v>
      </c>
      <c r="D3750" s="43" t="s">
        <v>2773</v>
      </c>
      <c r="E3750" t="s">
        <v>2756</v>
      </c>
      <c r="F3750" t="str">
        <f>INDEX('Bảng Giá'!$L$2:$L$64,MATCH(TRIM('References data'!E3750),'Bảng Giá'!$K$2:$K$64,0))</f>
        <v>Đà Nẵng</v>
      </c>
      <c r="G3750" t="str">
        <f t="shared" si="58"/>
        <v>Hồ Chí Minh-Đà Nẵng</v>
      </c>
      <c r="H3750" t="str">
        <f>INDEX('Bảng Giá'!$N$2:$N$46,MATCH('References data'!G3750,'Bảng Giá'!$Q$2:$Q$46,0))</f>
        <v>Liên Vùng đặc biệt</v>
      </c>
    </row>
    <row r="3751" spans="1:8" x14ac:dyDescent="0.25">
      <c r="A3751" s="12" t="s">
        <v>3008</v>
      </c>
      <c r="B3751" t="s">
        <v>2639</v>
      </c>
      <c r="C3751" s="45" t="str">
        <f>INDEX('Bảng Giá'!$L$2:$L$64,MATCH(TRIM('References data'!B3751),'Bảng Giá'!$K$2:$K$64,0))</f>
        <v>Hà Nội</v>
      </c>
      <c r="D3751" s="43" t="s">
        <v>2750</v>
      </c>
      <c r="E3751" t="s">
        <v>2751</v>
      </c>
      <c r="F3751" t="str">
        <f>INDEX('Bảng Giá'!$L$2:$L$64,MATCH(TRIM('References data'!E3751),'Bảng Giá'!$K$2:$K$64,0))</f>
        <v>Vùng 2</v>
      </c>
      <c r="G3751" t="str">
        <f t="shared" si="58"/>
        <v>Hà Nội-Vùng 2</v>
      </c>
      <c r="H3751" t="str">
        <f>INDEX('Bảng Giá'!$N$2:$N$46,MATCH('References data'!G3751,'Bảng Giá'!$Q$2:$Q$46,0))</f>
        <v>Liên Vùng</v>
      </c>
    </row>
    <row r="3752" spans="1:8" x14ac:dyDescent="0.25">
      <c r="A3752" s="12" t="s">
        <v>3011</v>
      </c>
      <c r="B3752" t="s">
        <v>2648</v>
      </c>
      <c r="C3752" s="45" t="str">
        <f>INDEX('Bảng Giá'!$L$2:$L$64,MATCH(TRIM('References data'!B3752),'Bảng Giá'!$K$2:$K$64,0))</f>
        <v>Hồ Chí Minh</v>
      </c>
      <c r="D3752" s="43" t="s">
        <v>2772</v>
      </c>
      <c r="E3752" t="s">
        <v>2756</v>
      </c>
      <c r="F3752" t="str">
        <f>INDEX('Bảng Giá'!$L$2:$L$64,MATCH(TRIM('References data'!E3752),'Bảng Giá'!$K$2:$K$64,0))</f>
        <v>Đà Nẵng</v>
      </c>
      <c r="G3752" t="str">
        <f t="shared" si="58"/>
        <v>Hồ Chí Minh-Đà Nẵng</v>
      </c>
      <c r="H3752" t="str">
        <f>INDEX('Bảng Giá'!$N$2:$N$46,MATCH('References data'!G3752,'Bảng Giá'!$Q$2:$Q$46,0))</f>
        <v>Liên Vùng đặc biệt</v>
      </c>
    </row>
    <row r="3753" spans="1:8" x14ac:dyDescent="0.25">
      <c r="A3753" s="12" t="s">
        <v>3011</v>
      </c>
      <c r="B3753" t="s">
        <v>2648</v>
      </c>
      <c r="C3753" s="45" t="str">
        <f>INDEX('Bảng Giá'!$L$2:$L$64,MATCH(TRIM('References data'!B3753),'Bảng Giá'!$K$2:$K$64,0))</f>
        <v>Hồ Chí Minh</v>
      </c>
      <c r="D3753" s="43" t="s">
        <v>2773</v>
      </c>
      <c r="E3753" t="s">
        <v>2756</v>
      </c>
      <c r="F3753" t="str">
        <f>INDEX('Bảng Giá'!$L$2:$L$64,MATCH(TRIM('References data'!E3753),'Bảng Giá'!$K$2:$K$64,0))</f>
        <v>Đà Nẵng</v>
      </c>
      <c r="G3753" t="str">
        <f t="shared" si="58"/>
        <v>Hồ Chí Minh-Đà Nẵng</v>
      </c>
      <c r="H3753" t="str">
        <f>INDEX('Bảng Giá'!$N$2:$N$46,MATCH('References data'!G3753,'Bảng Giá'!$Q$2:$Q$46,0))</f>
        <v>Liên Vùng đặc biệt</v>
      </c>
    </row>
    <row r="3754" spans="1:8" x14ac:dyDescent="0.25">
      <c r="A3754" s="12" t="s">
        <v>3011</v>
      </c>
      <c r="B3754" t="s">
        <v>2648</v>
      </c>
      <c r="C3754" s="45" t="str">
        <f>INDEX('Bảng Giá'!$L$2:$L$64,MATCH(TRIM('References data'!B3754),'Bảng Giá'!$K$2:$K$64,0))</f>
        <v>Hồ Chí Minh</v>
      </c>
      <c r="D3754" s="43" t="s">
        <v>2755</v>
      </c>
      <c r="E3754" t="s">
        <v>2756</v>
      </c>
      <c r="F3754" t="str">
        <f>INDEX('Bảng Giá'!$L$2:$L$64,MATCH(TRIM('References data'!E3754),'Bảng Giá'!$K$2:$K$64,0))</f>
        <v>Đà Nẵng</v>
      </c>
      <c r="G3754" t="str">
        <f t="shared" si="58"/>
        <v>Hồ Chí Minh-Đà Nẵng</v>
      </c>
      <c r="H3754" t="str">
        <f>INDEX('Bảng Giá'!$N$2:$N$46,MATCH('References data'!G3754,'Bảng Giá'!$Q$2:$Q$46,0))</f>
        <v>Liên Vùng đặc biệt</v>
      </c>
    </row>
    <row r="3755" spans="1:8" x14ac:dyDescent="0.25">
      <c r="A3755" s="12" t="s">
        <v>3011</v>
      </c>
      <c r="B3755" t="s">
        <v>2648</v>
      </c>
      <c r="C3755" s="45" t="str">
        <f>INDEX('Bảng Giá'!$L$2:$L$64,MATCH(TRIM('References data'!B3755),'Bảng Giá'!$K$2:$K$64,0))</f>
        <v>Hồ Chí Minh</v>
      </c>
      <c r="D3755" s="43" t="s">
        <v>2757</v>
      </c>
      <c r="E3755" t="s">
        <v>2756</v>
      </c>
      <c r="F3755" t="str">
        <f>INDEX('Bảng Giá'!$L$2:$L$64,MATCH(TRIM('References data'!E3755),'Bảng Giá'!$K$2:$K$64,0))</f>
        <v>Đà Nẵng</v>
      </c>
      <c r="G3755" t="str">
        <f t="shared" si="58"/>
        <v>Hồ Chí Minh-Đà Nẵng</v>
      </c>
      <c r="H3755" t="str">
        <f>INDEX('Bảng Giá'!$N$2:$N$46,MATCH('References data'!G3755,'Bảng Giá'!$Q$2:$Q$46,0))</f>
        <v>Liên Vùng đặc biệt</v>
      </c>
    </row>
    <row r="3756" spans="1:8" x14ac:dyDescent="0.25">
      <c r="A3756" s="12" t="s">
        <v>3008</v>
      </c>
      <c r="B3756" t="s">
        <v>2639</v>
      </c>
      <c r="C3756" s="45" t="str">
        <f>INDEX('Bảng Giá'!$L$2:$L$64,MATCH(TRIM('References data'!B3756),'Bảng Giá'!$K$2:$K$64,0))</f>
        <v>Hà Nội</v>
      </c>
      <c r="D3756" s="43" t="s">
        <v>2792</v>
      </c>
      <c r="E3756" t="s">
        <v>2791</v>
      </c>
      <c r="F3756" t="str">
        <f>INDEX('Bảng Giá'!$L$2:$L$64,MATCH(TRIM('References data'!E3756),'Bảng Giá'!$K$2:$K$64,0))</f>
        <v>Vùng 2</v>
      </c>
      <c r="G3756" t="str">
        <f t="shared" si="58"/>
        <v>Hà Nội-Vùng 2</v>
      </c>
      <c r="H3756" t="str">
        <f>INDEX('Bảng Giá'!$N$2:$N$46,MATCH('References data'!G3756,'Bảng Giá'!$Q$2:$Q$46,0))</f>
        <v>Liên Vùng</v>
      </c>
    </row>
    <row r="3757" spans="1:8" x14ac:dyDescent="0.25">
      <c r="A3757" s="12" t="s">
        <v>3011</v>
      </c>
      <c r="B3757" t="s">
        <v>2648</v>
      </c>
      <c r="C3757" s="45" t="str">
        <f>INDEX('Bảng Giá'!$L$2:$L$64,MATCH(TRIM('References data'!B3757),'Bảng Giá'!$K$2:$K$64,0))</f>
        <v>Hồ Chí Minh</v>
      </c>
      <c r="D3757" s="43" t="s">
        <v>2773</v>
      </c>
      <c r="E3757" t="s">
        <v>2756</v>
      </c>
      <c r="F3757" t="str">
        <f>INDEX('Bảng Giá'!$L$2:$L$64,MATCH(TRIM('References data'!E3757),'Bảng Giá'!$K$2:$K$64,0))</f>
        <v>Đà Nẵng</v>
      </c>
      <c r="G3757" t="str">
        <f t="shared" si="58"/>
        <v>Hồ Chí Minh-Đà Nẵng</v>
      </c>
      <c r="H3757" t="str">
        <f>INDEX('Bảng Giá'!$N$2:$N$46,MATCH('References data'!G3757,'Bảng Giá'!$Q$2:$Q$46,0))</f>
        <v>Liên Vùng đặc biệt</v>
      </c>
    </row>
    <row r="3758" spans="1:8" x14ac:dyDescent="0.25">
      <c r="A3758" s="12" t="s">
        <v>3008</v>
      </c>
      <c r="B3758" t="s">
        <v>2639</v>
      </c>
      <c r="C3758" s="45" t="str">
        <f>INDEX('Bảng Giá'!$L$2:$L$64,MATCH(TRIM('References data'!B3758),'Bảng Giá'!$K$2:$K$64,0))</f>
        <v>Hà Nội</v>
      </c>
      <c r="D3758" s="43" t="s">
        <v>2750</v>
      </c>
      <c r="E3758" t="s">
        <v>2751</v>
      </c>
      <c r="F3758" t="str">
        <f>INDEX('Bảng Giá'!$L$2:$L$64,MATCH(TRIM('References data'!E3758),'Bảng Giá'!$K$2:$K$64,0))</f>
        <v>Vùng 2</v>
      </c>
      <c r="G3758" t="str">
        <f t="shared" si="58"/>
        <v>Hà Nội-Vùng 2</v>
      </c>
      <c r="H3758" t="str">
        <f>INDEX('Bảng Giá'!$N$2:$N$46,MATCH('References data'!G3758,'Bảng Giá'!$Q$2:$Q$46,0))</f>
        <v>Liên Vùng</v>
      </c>
    </row>
    <row r="3759" spans="1:8" x14ac:dyDescent="0.25">
      <c r="A3759" s="12" t="s">
        <v>3011</v>
      </c>
      <c r="B3759" t="s">
        <v>2648</v>
      </c>
      <c r="C3759" s="45" t="str">
        <f>INDEX('Bảng Giá'!$L$2:$L$64,MATCH(TRIM('References data'!B3759),'Bảng Giá'!$K$2:$K$64,0))</f>
        <v>Hồ Chí Minh</v>
      </c>
      <c r="D3759" s="43" t="s">
        <v>2772</v>
      </c>
      <c r="E3759" t="s">
        <v>2756</v>
      </c>
      <c r="F3759" t="str">
        <f>INDEX('Bảng Giá'!$L$2:$L$64,MATCH(TRIM('References data'!E3759),'Bảng Giá'!$K$2:$K$64,0))</f>
        <v>Đà Nẵng</v>
      </c>
      <c r="G3759" t="str">
        <f t="shared" si="58"/>
        <v>Hồ Chí Minh-Đà Nẵng</v>
      </c>
      <c r="H3759" t="str">
        <f>INDEX('Bảng Giá'!$N$2:$N$46,MATCH('References data'!G3759,'Bảng Giá'!$Q$2:$Q$46,0))</f>
        <v>Liên Vùng đặc biệt</v>
      </c>
    </row>
    <row r="3760" spans="1:8" x14ac:dyDescent="0.25">
      <c r="A3760" s="12" t="s">
        <v>3008</v>
      </c>
      <c r="B3760" t="s">
        <v>2639</v>
      </c>
      <c r="C3760" s="45" t="str">
        <f>INDEX('Bảng Giá'!$L$2:$L$64,MATCH(TRIM('References data'!B3760),'Bảng Giá'!$K$2:$K$64,0))</f>
        <v>Hà Nội</v>
      </c>
      <c r="D3760" s="43" t="s">
        <v>2750</v>
      </c>
      <c r="E3760" t="s">
        <v>2751</v>
      </c>
      <c r="F3760" t="str">
        <f>INDEX('Bảng Giá'!$L$2:$L$64,MATCH(TRIM('References data'!E3760),'Bảng Giá'!$K$2:$K$64,0))</f>
        <v>Vùng 2</v>
      </c>
      <c r="G3760" t="str">
        <f t="shared" si="58"/>
        <v>Hà Nội-Vùng 2</v>
      </c>
      <c r="H3760" t="str">
        <f>INDEX('Bảng Giá'!$N$2:$N$46,MATCH('References data'!G3760,'Bảng Giá'!$Q$2:$Q$46,0))</f>
        <v>Liên Vùng</v>
      </c>
    </row>
    <row r="3761" spans="1:8" x14ac:dyDescent="0.25">
      <c r="A3761" s="12" t="s">
        <v>3008</v>
      </c>
      <c r="B3761" t="s">
        <v>2639</v>
      </c>
      <c r="C3761" s="45" t="str">
        <f>INDEX('Bảng Giá'!$L$2:$L$64,MATCH(TRIM('References data'!B3761),'Bảng Giá'!$K$2:$K$64,0))</f>
        <v>Hà Nội</v>
      </c>
      <c r="D3761" s="43" t="s">
        <v>2750</v>
      </c>
      <c r="E3761" t="s">
        <v>2751</v>
      </c>
      <c r="F3761" t="str">
        <f>INDEX('Bảng Giá'!$L$2:$L$64,MATCH(TRIM('References data'!E3761),'Bảng Giá'!$K$2:$K$64,0))</f>
        <v>Vùng 2</v>
      </c>
      <c r="G3761" t="str">
        <f t="shared" si="58"/>
        <v>Hà Nội-Vùng 2</v>
      </c>
      <c r="H3761" t="str">
        <f>INDEX('Bảng Giá'!$N$2:$N$46,MATCH('References data'!G3761,'Bảng Giá'!$Q$2:$Q$46,0))</f>
        <v>Liên Vùng</v>
      </c>
    </row>
    <row r="3762" spans="1:8" x14ac:dyDescent="0.25">
      <c r="A3762" s="12" t="s">
        <v>3011</v>
      </c>
      <c r="B3762" t="s">
        <v>2648</v>
      </c>
      <c r="C3762" s="45" t="str">
        <f>INDEX('Bảng Giá'!$L$2:$L$64,MATCH(TRIM('References data'!B3762),'Bảng Giá'!$K$2:$K$64,0))</f>
        <v>Hồ Chí Minh</v>
      </c>
      <c r="D3762" s="43" t="s">
        <v>2766</v>
      </c>
      <c r="E3762" t="s">
        <v>2756</v>
      </c>
      <c r="F3762" t="str">
        <f>INDEX('Bảng Giá'!$L$2:$L$64,MATCH(TRIM('References data'!E3762),'Bảng Giá'!$K$2:$K$64,0))</f>
        <v>Đà Nẵng</v>
      </c>
      <c r="G3762" t="str">
        <f t="shared" si="58"/>
        <v>Hồ Chí Minh-Đà Nẵng</v>
      </c>
      <c r="H3762" t="str">
        <f>INDEX('Bảng Giá'!$N$2:$N$46,MATCH('References data'!G3762,'Bảng Giá'!$Q$2:$Q$46,0))</f>
        <v>Liên Vùng đặc biệt</v>
      </c>
    </row>
    <row r="3763" spans="1:8" x14ac:dyDescent="0.25">
      <c r="A3763" s="12" t="s">
        <v>3008</v>
      </c>
      <c r="B3763" t="s">
        <v>2639</v>
      </c>
      <c r="C3763" s="45" t="str">
        <f>INDEX('Bảng Giá'!$L$2:$L$64,MATCH(TRIM('References data'!B3763),'Bảng Giá'!$K$2:$K$64,0))</f>
        <v>Hà Nội</v>
      </c>
      <c r="D3763" s="43" t="s">
        <v>2750</v>
      </c>
      <c r="E3763" t="s">
        <v>2751</v>
      </c>
      <c r="F3763" t="str">
        <f>INDEX('Bảng Giá'!$L$2:$L$64,MATCH(TRIM('References data'!E3763),'Bảng Giá'!$K$2:$K$64,0))</f>
        <v>Vùng 2</v>
      </c>
      <c r="G3763" t="str">
        <f t="shared" si="58"/>
        <v>Hà Nội-Vùng 2</v>
      </c>
      <c r="H3763" t="str">
        <f>INDEX('Bảng Giá'!$N$2:$N$46,MATCH('References data'!G3763,'Bảng Giá'!$Q$2:$Q$46,0))</f>
        <v>Liên Vùng</v>
      </c>
    </row>
    <row r="3764" spans="1:8" x14ac:dyDescent="0.25">
      <c r="A3764" s="12" t="s">
        <v>3008</v>
      </c>
      <c r="B3764" t="s">
        <v>2639</v>
      </c>
      <c r="C3764" s="45" t="str">
        <f>INDEX('Bảng Giá'!$L$2:$L$64,MATCH(TRIM('References data'!B3764),'Bảng Giá'!$K$2:$K$64,0))</f>
        <v>Hà Nội</v>
      </c>
      <c r="D3764" s="43" t="s">
        <v>2792</v>
      </c>
      <c r="E3764" t="s">
        <v>2791</v>
      </c>
      <c r="F3764" t="str">
        <f>INDEX('Bảng Giá'!$L$2:$L$64,MATCH(TRIM('References data'!E3764),'Bảng Giá'!$K$2:$K$64,0))</f>
        <v>Vùng 2</v>
      </c>
      <c r="G3764" t="str">
        <f t="shared" si="58"/>
        <v>Hà Nội-Vùng 2</v>
      </c>
      <c r="H3764" t="str">
        <f>INDEX('Bảng Giá'!$N$2:$N$46,MATCH('References data'!G3764,'Bảng Giá'!$Q$2:$Q$46,0))</f>
        <v>Liên Vùng</v>
      </c>
    </row>
    <row r="3765" spans="1:8" x14ac:dyDescent="0.25">
      <c r="A3765" s="12" t="s">
        <v>3008</v>
      </c>
      <c r="B3765" t="s">
        <v>2639</v>
      </c>
      <c r="C3765" s="45" t="str">
        <f>INDEX('Bảng Giá'!$L$2:$L$64,MATCH(TRIM('References data'!B3765),'Bảng Giá'!$K$2:$K$64,0))</f>
        <v>Hà Nội</v>
      </c>
      <c r="D3765" s="43" t="s">
        <v>2750</v>
      </c>
      <c r="E3765" t="s">
        <v>2751</v>
      </c>
      <c r="F3765" t="str">
        <f>INDEX('Bảng Giá'!$L$2:$L$64,MATCH(TRIM('References data'!E3765),'Bảng Giá'!$K$2:$K$64,0))</f>
        <v>Vùng 2</v>
      </c>
      <c r="G3765" t="str">
        <f t="shared" si="58"/>
        <v>Hà Nội-Vùng 2</v>
      </c>
      <c r="H3765" t="str">
        <f>INDEX('Bảng Giá'!$N$2:$N$46,MATCH('References data'!G3765,'Bảng Giá'!$Q$2:$Q$46,0))</f>
        <v>Liên Vùng</v>
      </c>
    </row>
    <row r="3766" spans="1:8" x14ac:dyDescent="0.25">
      <c r="A3766" s="12" t="s">
        <v>3011</v>
      </c>
      <c r="B3766" t="s">
        <v>2648</v>
      </c>
      <c r="C3766" s="45" t="str">
        <f>INDEX('Bảng Giá'!$L$2:$L$64,MATCH(TRIM('References data'!B3766),'Bảng Giá'!$K$2:$K$64,0))</f>
        <v>Hồ Chí Minh</v>
      </c>
      <c r="D3766" s="43" t="s">
        <v>2773</v>
      </c>
      <c r="E3766" t="s">
        <v>2756</v>
      </c>
      <c r="F3766" t="str">
        <f>INDEX('Bảng Giá'!$L$2:$L$64,MATCH(TRIM('References data'!E3766),'Bảng Giá'!$K$2:$K$64,0))</f>
        <v>Đà Nẵng</v>
      </c>
      <c r="G3766" t="str">
        <f t="shared" si="58"/>
        <v>Hồ Chí Minh-Đà Nẵng</v>
      </c>
      <c r="H3766" t="str">
        <f>INDEX('Bảng Giá'!$N$2:$N$46,MATCH('References data'!G3766,'Bảng Giá'!$Q$2:$Q$46,0))</f>
        <v>Liên Vùng đặc biệt</v>
      </c>
    </row>
    <row r="3767" spans="1:8" x14ac:dyDescent="0.25">
      <c r="A3767" s="12" t="s">
        <v>3011</v>
      </c>
      <c r="B3767" t="s">
        <v>2648</v>
      </c>
      <c r="C3767" s="45" t="str">
        <f>INDEX('Bảng Giá'!$L$2:$L$64,MATCH(TRIM('References data'!B3767),'Bảng Giá'!$K$2:$K$64,0))</f>
        <v>Hồ Chí Minh</v>
      </c>
      <c r="D3767" s="43" t="s">
        <v>2691</v>
      </c>
      <c r="E3767" t="s">
        <v>2663</v>
      </c>
      <c r="F3767" t="str">
        <f>INDEX('Bảng Giá'!$L$2:$L$64,MATCH(TRIM('References data'!E3767),'Bảng Giá'!$K$2:$K$64,0))</f>
        <v>Vùng 3</v>
      </c>
      <c r="G3767" t="str">
        <f t="shared" si="58"/>
        <v>Hồ Chí Minh-Vùng 3</v>
      </c>
      <c r="H3767" t="str">
        <f>INDEX('Bảng Giá'!$N$2:$N$46,MATCH('References data'!G3767,'Bảng Giá'!$Q$2:$Q$46,0))</f>
        <v>Liên Vùng</v>
      </c>
    </row>
    <row r="3768" spans="1:8" x14ac:dyDescent="0.25">
      <c r="A3768" s="12" t="s">
        <v>3011</v>
      </c>
      <c r="B3768" t="s">
        <v>2648</v>
      </c>
      <c r="C3768" s="45" t="str">
        <f>INDEX('Bảng Giá'!$L$2:$L$64,MATCH(TRIM('References data'!B3768),'Bảng Giá'!$K$2:$K$64,0))</f>
        <v>Hồ Chí Minh</v>
      </c>
      <c r="D3768" s="43" t="s">
        <v>2772</v>
      </c>
      <c r="E3768" t="s">
        <v>2756</v>
      </c>
      <c r="F3768" t="str">
        <f>INDEX('Bảng Giá'!$L$2:$L$64,MATCH(TRIM('References data'!E3768),'Bảng Giá'!$K$2:$K$64,0))</f>
        <v>Đà Nẵng</v>
      </c>
      <c r="G3768" t="str">
        <f t="shared" si="58"/>
        <v>Hồ Chí Minh-Đà Nẵng</v>
      </c>
      <c r="H3768" t="str">
        <f>INDEX('Bảng Giá'!$N$2:$N$46,MATCH('References data'!G3768,'Bảng Giá'!$Q$2:$Q$46,0))</f>
        <v>Liên Vùng đặc biệt</v>
      </c>
    </row>
    <row r="3769" spans="1:8" x14ac:dyDescent="0.25">
      <c r="A3769" s="12" t="s">
        <v>3008</v>
      </c>
      <c r="B3769" t="s">
        <v>2639</v>
      </c>
      <c r="C3769" s="45" t="str">
        <f>INDEX('Bảng Giá'!$L$2:$L$64,MATCH(TRIM('References data'!B3769),'Bảng Giá'!$K$2:$K$64,0))</f>
        <v>Hà Nội</v>
      </c>
      <c r="D3769" s="43" t="s">
        <v>2750</v>
      </c>
      <c r="E3769" t="s">
        <v>2751</v>
      </c>
      <c r="F3769" t="str">
        <f>INDEX('Bảng Giá'!$L$2:$L$64,MATCH(TRIM('References data'!E3769),'Bảng Giá'!$K$2:$K$64,0))</f>
        <v>Vùng 2</v>
      </c>
      <c r="G3769" t="str">
        <f t="shared" si="58"/>
        <v>Hà Nội-Vùng 2</v>
      </c>
      <c r="H3769" t="str">
        <f>INDEX('Bảng Giá'!$N$2:$N$46,MATCH('References data'!G3769,'Bảng Giá'!$Q$2:$Q$46,0))</f>
        <v>Liên Vùng</v>
      </c>
    </row>
    <row r="3770" spans="1:8" x14ac:dyDescent="0.25">
      <c r="A3770" s="12" t="s">
        <v>3011</v>
      </c>
      <c r="B3770" t="s">
        <v>2648</v>
      </c>
      <c r="C3770" s="45" t="str">
        <f>INDEX('Bảng Giá'!$L$2:$L$64,MATCH(TRIM('References data'!B3770),'Bảng Giá'!$K$2:$K$64,0))</f>
        <v>Hồ Chí Minh</v>
      </c>
      <c r="D3770" s="43" t="s">
        <v>2740</v>
      </c>
      <c r="E3770" t="s">
        <v>2651</v>
      </c>
      <c r="F3770" t="str">
        <f>INDEX('Bảng Giá'!$L$2:$L$64,MATCH(TRIM('References data'!E3770),'Bảng Giá'!$K$2:$K$64,0))</f>
        <v>Vùng 2</v>
      </c>
      <c r="G3770" t="str">
        <f t="shared" si="58"/>
        <v>Hồ Chí Minh-Vùng 2</v>
      </c>
      <c r="H3770" t="str">
        <f>INDEX('Bảng Giá'!$N$2:$N$46,MATCH('References data'!G3770,'Bảng Giá'!$Q$2:$Q$46,0))</f>
        <v>Liên Vùng</v>
      </c>
    </row>
    <row r="3771" spans="1:8" x14ac:dyDescent="0.25">
      <c r="A3771" s="12" t="s">
        <v>3008</v>
      </c>
      <c r="B3771" t="s">
        <v>2639</v>
      </c>
      <c r="C3771" s="45" t="str">
        <f>INDEX('Bảng Giá'!$L$2:$L$64,MATCH(TRIM('References data'!B3771),'Bảng Giá'!$K$2:$K$64,0))</f>
        <v>Hà Nội</v>
      </c>
      <c r="D3771" s="43" t="s">
        <v>2750</v>
      </c>
      <c r="E3771" t="s">
        <v>2751</v>
      </c>
      <c r="F3771" t="str">
        <f>INDEX('Bảng Giá'!$L$2:$L$64,MATCH(TRIM('References data'!E3771),'Bảng Giá'!$K$2:$K$64,0))</f>
        <v>Vùng 2</v>
      </c>
      <c r="G3771" t="str">
        <f t="shared" si="58"/>
        <v>Hà Nội-Vùng 2</v>
      </c>
      <c r="H3771" t="str">
        <f>INDEX('Bảng Giá'!$N$2:$N$46,MATCH('References data'!G3771,'Bảng Giá'!$Q$2:$Q$46,0))</f>
        <v>Liên Vùng</v>
      </c>
    </row>
    <row r="3772" spans="1:8" x14ac:dyDescent="0.25">
      <c r="A3772" s="12" t="s">
        <v>3011</v>
      </c>
      <c r="B3772" t="s">
        <v>2648</v>
      </c>
      <c r="C3772" s="45" t="str">
        <f>INDEX('Bảng Giá'!$L$2:$L$64,MATCH(TRIM('References data'!B3772),'Bảng Giá'!$K$2:$K$64,0))</f>
        <v>Hồ Chí Minh</v>
      </c>
      <c r="D3772" s="43" t="s">
        <v>2773</v>
      </c>
      <c r="E3772" t="s">
        <v>2756</v>
      </c>
      <c r="F3772" t="str">
        <f>INDEX('Bảng Giá'!$L$2:$L$64,MATCH(TRIM('References data'!E3772),'Bảng Giá'!$K$2:$K$64,0))</f>
        <v>Đà Nẵng</v>
      </c>
      <c r="G3772" t="str">
        <f t="shared" si="58"/>
        <v>Hồ Chí Minh-Đà Nẵng</v>
      </c>
      <c r="H3772" t="str">
        <f>INDEX('Bảng Giá'!$N$2:$N$46,MATCH('References data'!G3772,'Bảng Giá'!$Q$2:$Q$46,0))</f>
        <v>Liên Vùng đặc biệt</v>
      </c>
    </row>
    <row r="3773" spans="1:8" x14ac:dyDescent="0.25">
      <c r="A3773" s="12" t="s">
        <v>3011</v>
      </c>
      <c r="B3773" t="s">
        <v>2648</v>
      </c>
      <c r="C3773" s="45" t="str">
        <f>INDEX('Bảng Giá'!$L$2:$L$64,MATCH(TRIM('References data'!B3773),'Bảng Giá'!$K$2:$K$64,0))</f>
        <v>Hồ Chí Minh</v>
      </c>
      <c r="D3773" s="43" t="s">
        <v>2706</v>
      </c>
      <c r="E3773" t="s">
        <v>2639</v>
      </c>
      <c r="F3773" t="str">
        <f>INDEX('Bảng Giá'!$L$2:$L$64,MATCH(TRIM('References data'!E3773),'Bảng Giá'!$K$2:$K$64,0))</f>
        <v>Hà Nội</v>
      </c>
      <c r="G3773" t="str">
        <f t="shared" si="58"/>
        <v>Hồ Chí Minh-Hà Nội</v>
      </c>
      <c r="H3773" t="str">
        <f>INDEX('Bảng Giá'!$N$2:$N$46,MATCH('References data'!G3773,'Bảng Giá'!$Q$2:$Q$46,0))</f>
        <v>Liên Vùng đặc biệt</v>
      </c>
    </row>
    <row r="3774" spans="1:8" x14ac:dyDescent="0.25">
      <c r="A3774" s="12" t="s">
        <v>3011</v>
      </c>
      <c r="B3774" t="s">
        <v>2648</v>
      </c>
      <c r="C3774" s="45" t="str">
        <f>INDEX('Bảng Giá'!$L$2:$L$64,MATCH(TRIM('References data'!B3774),'Bảng Giá'!$K$2:$K$64,0))</f>
        <v>Hồ Chí Minh</v>
      </c>
      <c r="D3774" s="43" t="s">
        <v>2777</v>
      </c>
      <c r="E3774" t="s">
        <v>2756</v>
      </c>
      <c r="F3774" t="str">
        <f>INDEX('Bảng Giá'!$L$2:$L$64,MATCH(TRIM('References data'!E3774),'Bảng Giá'!$K$2:$K$64,0))</f>
        <v>Đà Nẵng</v>
      </c>
      <c r="G3774" t="str">
        <f t="shared" si="58"/>
        <v>Hồ Chí Minh-Đà Nẵng</v>
      </c>
      <c r="H3774" t="str">
        <f>INDEX('Bảng Giá'!$N$2:$N$46,MATCH('References data'!G3774,'Bảng Giá'!$Q$2:$Q$46,0))</f>
        <v>Liên Vùng đặc biệt</v>
      </c>
    </row>
    <row r="3775" spans="1:8" x14ac:dyDescent="0.25">
      <c r="A3775" s="12" t="s">
        <v>3011</v>
      </c>
      <c r="B3775" t="s">
        <v>2648</v>
      </c>
      <c r="C3775" s="45" t="str">
        <f>INDEX('Bảng Giá'!$L$2:$L$64,MATCH(TRIM('References data'!B3775),'Bảng Giá'!$K$2:$K$64,0))</f>
        <v>Hồ Chí Minh</v>
      </c>
      <c r="D3775" s="43" t="s">
        <v>2766</v>
      </c>
      <c r="E3775" t="s">
        <v>2756</v>
      </c>
      <c r="F3775" t="str">
        <f>INDEX('Bảng Giá'!$L$2:$L$64,MATCH(TRIM('References data'!E3775),'Bảng Giá'!$K$2:$K$64,0))</f>
        <v>Đà Nẵng</v>
      </c>
      <c r="G3775" t="str">
        <f t="shared" si="58"/>
        <v>Hồ Chí Minh-Đà Nẵng</v>
      </c>
      <c r="H3775" t="str">
        <f>INDEX('Bảng Giá'!$N$2:$N$46,MATCH('References data'!G3775,'Bảng Giá'!$Q$2:$Q$46,0))</f>
        <v>Liên Vùng đặc biệt</v>
      </c>
    </row>
    <row r="3776" spans="1:8" x14ac:dyDescent="0.25">
      <c r="A3776" s="12" t="s">
        <v>3011</v>
      </c>
      <c r="B3776" t="s">
        <v>2648</v>
      </c>
      <c r="C3776" s="45" t="str">
        <f>INDEX('Bảng Giá'!$L$2:$L$64,MATCH(TRIM('References data'!B3776),'Bảng Giá'!$K$2:$K$64,0))</f>
        <v>Hồ Chí Minh</v>
      </c>
      <c r="D3776" s="43" t="s">
        <v>2772</v>
      </c>
      <c r="E3776" t="s">
        <v>2756</v>
      </c>
      <c r="F3776" t="str">
        <f>INDEX('Bảng Giá'!$L$2:$L$64,MATCH(TRIM('References data'!E3776),'Bảng Giá'!$K$2:$K$64,0))</f>
        <v>Đà Nẵng</v>
      </c>
      <c r="G3776" t="str">
        <f t="shared" si="58"/>
        <v>Hồ Chí Minh-Đà Nẵng</v>
      </c>
      <c r="H3776" t="str">
        <f>INDEX('Bảng Giá'!$N$2:$N$46,MATCH('References data'!G3776,'Bảng Giá'!$Q$2:$Q$46,0))</f>
        <v>Liên Vùng đặc biệt</v>
      </c>
    </row>
    <row r="3777" spans="1:8" x14ac:dyDescent="0.25">
      <c r="A3777" s="12" t="s">
        <v>3011</v>
      </c>
      <c r="B3777" t="s">
        <v>2648</v>
      </c>
      <c r="C3777" s="45" t="str">
        <f>INDEX('Bảng Giá'!$L$2:$L$64,MATCH(TRIM('References data'!B3777),'Bảng Giá'!$K$2:$K$64,0))</f>
        <v>Hồ Chí Minh</v>
      </c>
      <c r="D3777" s="43" t="s">
        <v>2772</v>
      </c>
      <c r="E3777" t="s">
        <v>2756</v>
      </c>
      <c r="F3777" t="str">
        <f>INDEX('Bảng Giá'!$L$2:$L$64,MATCH(TRIM('References data'!E3777),'Bảng Giá'!$K$2:$K$64,0))</f>
        <v>Đà Nẵng</v>
      </c>
      <c r="G3777" t="str">
        <f t="shared" si="58"/>
        <v>Hồ Chí Minh-Đà Nẵng</v>
      </c>
      <c r="H3777" t="str">
        <f>INDEX('Bảng Giá'!$N$2:$N$46,MATCH('References data'!G3777,'Bảng Giá'!$Q$2:$Q$46,0))</f>
        <v>Liên Vùng đặc biệt</v>
      </c>
    </row>
    <row r="3778" spans="1:8" x14ac:dyDescent="0.25">
      <c r="A3778" s="12" t="s">
        <v>3011</v>
      </c>
      <c r="B3778" t="s">
        <v>2648</v>
      </c>
      <c r="C3778" s="45" t="str">
        <f>INDEX('Bảng Giá'!$L$2:$L$64,MATCH(TRIM('References data'!B3778),'Bảng Giá'!$K$2:$K$64,0))</f>
        <v>Hồ Chí Minh</v>
      </c>
      <c r="D3778" s="43" t="s">
        <v>2772</v>
      </c>
      <c r="E3778" t="s">
        <v>2756</v>
      </c>
      <c r="F3778" t="str">
        <f>INDEX('Bảng Giá'!$L$2:$L$64,MATCH(TRIM('References data'!E3778),'Bảng Giá'!$K$2:$K$64,0))</f>
        <v>Đà Nẵng</v>
      </c>
      <c r="G3778" t="str">
        <f t="shared" si="58"/>
        <v>Hồ Chí Minh-Đà Nẵng</v>
      </c>
      <c r="H3778" t="str">
        <f>INDEX('Bảng Giá'!$N$2:$N$46,MATCH('References data'!G3778,'Bảng Giá'!$Q$2:$Q$46,0))</f>
        <v>Liên Vùng đặc biệt</v>
      </c>
    </row>
    <row r="3779" spans="1:8" x14ac:dyDescent="0.25">
      <c r="A3779" s="12" t="s">
        <v>3011</v>
      </c>
      <c r="B3779" t="s">
        <v>2648</v>
      </c>
      <c r="C3779" s="45" t="str">
        <f>INDEX('Bảng Giá'!$L$2:$L$64,MATCH(TRIM('References data'!B3779),'Bảng Giá'!$K$2:$K$64,0))</f>
        <v>Hồ Chí Minh</v>
      </c>
      <c r="D3779" s="43" t="s">
        <v>2757</v>
      </c>
      <c r="E3779" t="s">
        <v>2756</v>
      </c>
      <c r="F3779" t="str">
        <f>INDEX('Bảng Giá'!$L$2:$L$64,MATCH(TRIM('References data'!E3779),'Bảng Giá'!$K$2:$K$64,0))</f>
        <v>Đà Nẵng</v>
      </c>
      <c r="G3779" t="str">
        <f t="shared" si="58"/>
        <v>Hồ Chí Minh-Đà Nẵng</v>
      </c>
      <c r="H3779" t="str">
        <f>INDEX('Bảng Giá'!$N$2:$N$46,MATCH('References data'!G3779,'Bảng Giá'!$Q$2:$Q$46,0))</f>
        <v>Liên Vùng đặc biệt</v>
      </c>
    </row>
    <row r="3780" spans="1:8" x14ac:dyDescent="0.25">
      <c r="A3780" s="12" t="s">
        <v>3008</v>
      </c>
      <c r="B3780" t="s">
        <v>2639</v>
      </c>
      <c r="C3780" s="45" t="str">
        <f>INDEX('Bảng Giá'!$L$2:$L$64,MATCH(TRIM('References data'!B3780),'Bảng Giá'!$K$2:$K$64,0))</f>
        <v>Hà Nội</v>
      </c>
      <c r="D3780" s="43" t="s">
        <v>2750</v>
      </c>
      <c r="E3780" t="s">
        <v>2751</v>
      </c>
      <c r="F3780" t="str">
        <f>INDEX('Bảng Giá'!$L$2:$L$64,MATCH(TRIM('References data'!E3780),'Bảng Giá'!$K$2:$K$64,0))</f>
        <v>Vùng 2</v>
      </c>
      <c r="G3780" t="str">
        <f t="shared" ref="G3780:G3843" si="59">C3780&amp;"-"&amp;F3780</f>
        <v>Hà Nội-Vùng 2</v>
      </c>
      <c r="H3780" t="str">
        <f>INDEX('Bảng Giá'!$N$2:$N$46,MATCH('References data'!G3780,'Bảng Giá'!$Q$2:$Q$46,0))</f>
        <v>Liên Vùng</v>
      </c>
    </row>
    <row r="3781" spans="1:8" x14ac:dyDescent="0.25">
      <c r="A3781" s="12" t="s">
        <v>3011</v>
      </c>
      <c r="B3781" t="s">
        <v>2648</v>
      </c>
      <c r="C3781" s="45" t="str">
        <f>INDEX('Bảng Giá'!$L$2:$L$64,MATCH(TRIM('References data'!B3781),'Bảng Giá'!$K$2:$K$64,0))</f>
        <v>Hồ Chí Minh</v>
      </c>
      <c r="D3781" s="43" t="s">
        <v>2772</v>
      </c>
      <c r="E3781" t="s">
        <v>2756</v>
      </c>
      <c r="F3781" t="str">
        <f>INDEX('Bảng Giá'!$L$2:$L$64,MATCH(TRIM('References data'!E3781),'Bảng Giá'!$K$2:$K$64,0))</f>
        <v>Đà Nẵng</v>
      </c>
      <c r="G3781" t="str">
        <f t="shared" si="59"/>
        <v>Hồ Chí Minh-Đà Nẵng</v>
      </c>
      <c r="H3781" t="str">
        <f>INDEX('Bảng Giá'!$N$2:$N$46,MATCH('References data'!G3781,'Bảng Giá'!$Q$2:$Q$46,0))</f>
        <v>Liên Vùng đặc biệt</v>
      </c>
    </row>
    <row r="3782" spans="1:8" x14ac:dyDescent="0.25">
      <c r="A3782" s="12" t="s">
        <v>3011</v>
      </c>
      <c r="B3782" t="s">
        <v>2648</v>
      </c>
      <c r="C3782" s="45" t="str">
        <f>INDEX('Bảng Giá'!$L$2:$L$64,MATCH(TRIM('References data'!B3782),'Bảng Giá'!$K$2:$K$64,0))</f>
        <v>Hồ Chí Minh</v>
      </c>
      <c r="D3782" s="43" t="s">
        <v>2766</v>
      </c>
      <c r="E3782" t="s">
        <v>2756</v>
      </c>
      <c r="F3782" t="str">
        <f>INDEX('Bảng Giá'!$L$2:$L$64,MATCH(TRIM('References data'!E3782),'Bảng Giá'!$K$2:$K$64,0))</f>
        <v>Đà Nẵng</v>
      </c>
      <c r="G3782" t="str">
        <f t="shared" si="59"/>
        <v>Hồ Chí Minh-Đà Nẵng</v>
      </c>
      <c r="H3782" t="str">
        <f>INDEX('Bảng Giá'!$N$2:$N$46,MATCH('References data'!G3782,'Bảng Giá'!$Q$2:$Q$46,0))</f>
        <v>Liên Vùng đặc biệt</v>
      </c>
    </row>
    <row r="3783" spans="1:8" x14ac:dyDescent="0.25">
      <c r="A3783" s="12" t="s">
        <v>3011</v>
      </c>
      <c r="B3783" t="s">
        <v>2648</v>
      </c>
      <c r="C3783" s="45" t="str">
        <f>INDEX('Bảng Giá'!$L$2:$L$64,MATCH(TRIM('References data'!B3783),'Bảng Giá'!$K$2:$K$64,0))</f>
        <v>Hồ Chí Minh</v>
      </c>
      <c r="D3783" s="43" t="s">
        <v>2755</v>
      </c>
      <c r="E3783" t="s">
        <v>2756</v>
      </c>
      <c r="F3783" t="str">
        <f>INDEX('Bảng Giá'!$L$2:$L$64,MATCH(TRIM('References data'!E3783),'Bảng Giá'!$K$2:$K$64,0))</f>
        <v>Đà Nẵng</v>
      </c>
      <c r="G3783" t="str">
        <f t="shared" si="59"/>
        <v>Hồ Chí Minh-Đà Nẵng</v>
      </c>
      <c r="H3783" t="str">
        <f>INDEX('Bảng Giá'!$N$2:$N$46,MATCH('References data'!G3783,'Bảng Giá'!$Q$2:$Q$46,0))</f>
        <v>Liên Vùng đặc biệt</v>
      </c>
    </row>
    <row r="3784" spans="1:8" x14ac:dyDescent="0.25">
      <c r="A3784" s="12" t="s">
        <v>3011</v>
      </c>
      <c r="B3784" t="s">
        <v>2648</v>
      </c>
      <c r="C3784" s="45" t="str">
        <f>INDEX('Bảng Giá'!$L$2:$L$64,MATCH(TRIM('References data'!B3784),'Bảng Giá'!$K$2:$K$64,0))</f>
        <v>Hồ Chí Minh</v>
      </c>
      <c r="D3784" s="43" t="s">
        <v>2713</v>
      </c>
      <c r="E3784" t="s">
        <v>2714</v>
      </c>
      <c r="F3784" t="str">
        <f>INDEX('Bảng Giá'!$L$2:$L$64,MATCH(TRIM('References data'!E3784),'Bảng Giá'!$K$2:$K$64,0))</f>
        <v>Vùng 3</v>
      </c>
      <c r="G3784" t="str">
        <f t="shared" si="59"/>
        <v>Hồ Chí Minh-Vùng 3</v>
      </c>
      <c r="H3784" t="str">
        <f>INDEX('Bảng Giá'!$N$2:$N$46,MATCH('References data'!G3784,'Bảng Giá'!$Q$2:$Q$46,0))</f>
        <v>Liên Vùng</v>
      </c>
    </row>
    <row r="3785" spans="1:8" x14ac:dyDescent="0.25">
      <c r="A3785" s="12" t="s">
        <v>3008</v>
      </c>
      <c r="B3785" t="s">
        <v>2639</v>
      </c>
      <c r="C3785" s="45" t="str">
        <f>INDEX('Bảng Giá'!$L$2:$L$64,MATCH(TRIM('References data'!B3785),'Bảng Giá'!$K$2:$K$64,0))</f>
        <v>Hà Nội</v>
      </c>
      <c r="D3785" s="43" t="s">
        <v>2750</v>
      </c>
      <c r="E3785" t="s">
        <v>2751</v>
      </c>
      <c r="F3785" t="str">
        <f>INDEX('Bảng Giá'!$L$2:$L$64,MATCH(TRIM('References data'!E3785),'Bảng Giá'!$K$2:$K$64,0))</f>
        <v>Vùng 2</v>
      </c>
      <c r="G3785" t="str">
        <f t="shared" si="59"/>
        <v>Hà Nội-Vùng 2</v>
      </c>
      <c r="H3785" t="str">
        <f>INDEX('Bảng Giá'!$N$2:$N$46,MATCH('References data'!G3785,'Bảng Giá'!$Q$2:$Q$46,0))</f>
        <v>Liên Vùng</v>
      </c>
    </row>
    <row r="3786" spans="1:8" x14ac:dyDescent="0.25">
      <c r="A3786" s="12" t="s">
        <v>3011</v>
      </c>
      <c r="B3786" t="s">
        <v>2648</v>
      </c>
      <c r="C3786" s="45" t="str">
        <f>INDEX('Bảng Giá'!$L$2:$L$64,MATCH(TRIM('References data'!B3786),'Bảng Giá'!$K$2:$K$64,0))</f>
        <v>Hồ Chí Minh</v>
      </c>
      <c r="D3786" s="43" t="s">
        <v>2757</v>
      </c>
      <c r="E3786" t="s">
        <v>2756</v>
      </c>
      <c r="F3786" t="str">
        <f>INDEX('Bảng Giá'!$L$2:$L$64,MATCH(TRIM('References data'!E3786),'Bảng Giá'!$K$2:$K$64,0))</f>
        <v>Đà Nẵng</v>
      </c>
      <c r="G3786" t="str">
        <f t="shared" si="59"/>
        <v>Hồ Chí Minh-Đà Nẵng</v>
      </c>
      <c r="H3786" t="str">
        <f>INDEX('Bảng Giá'!$N$2:$N$46,MATCH('References data'!G3786,'Bảng Giá'!$Q$2:$Q$46,0))</f>
        <v>Liên Vùng đặc biệt</v>
      </c>
    </row>
    <row r="3787" spans="1:8" x14ac:dyDescent="0.25">
      <c r="A3787" s="12" t="s">
        <v>3011</v>
      </c>
      <c r="B3787" t="s">
        <v>2648</v>
      </c>
      <c r="C3787" s="45" t="str">
        <f>INDEX('Bảng Giá'!$L$2:$L$64,MATCH(TRIM('References data'!B3787),'Bảng Giá'!$K$2:$K$64,0))</f>
        <v>Hồ Chí Minh</v>
      </c>
      <c r="D3787" s="43" t="s">
        <v>2766</v>
      </c>
      <c r="E3787" t="s">
        <v>2756</v>
      </c>
      <c r="F3787" t="str">
        <f>INDEX('Bảng Giá'!$L$2:$L$64,MATCH(TRIM('References data'!E3787),'Bảng Giá'!$K$2:$K$64,0))</f>
        <v>Đà Nẵng</v>
      </c>
      <c r="G3787" t="str">
        <f t="shared" si="59"/>
        <v>Hồ Chí Minh-Đà Nẵng</v>
      </c>
      <c r="H3787" t="str">
        <f>INDEX('Bảng Giá'!$N$2:$N$46,MATCH('References data'!G3787,'Bảng Giá'!$Q$2:$Q$46,0))</f>
        <v>Liên Vùng đặc biệt</v>
      </c>
    </row>
    <row r="3788" spans="1:8" x14ac:dyDescent="0.25">
      <c r="A3788" s="12" t="s">
        <v>3011</v>
      </c>
      <c r="B3788" t="s">
        <v>2648</v>
      </c>
      <c r="C3788" s="45" t="str">
        <f>INDEX('Bảng Giá'!$L$2:$L$64,MATCH(TRIM('References data'!B3788),'Bảng Giá'!$K$2:$K$64,0))</f>
        <v>Hồ Chí Minh</v>
      </c>
      <c r="D3788" s="43" t="s">
        <v>2772</v>
      </c>
      <c r="E3788" t="s">
        <v>2756</v>
      </c>
      <c r="F3788" t="str">
        <f>INDEX('Bảng Giá'!$L$2:$L$64,MATCH(TRIM('References data'!E3788),'Bảng Giá'!$K$2:$K$64,0))</f>
        <v>Đà Nẵng</v>
      </c>
      <c r="G3788" t="str">
        <f t="shared" si="59"/>
        <v>Hồ Chí Minh-Đà Nẵng</v>
      </c>
      <c r="H3788" t="str">
        <f>INDEX('Bảng Giá'!$N$2:$N$46,MATCH('References data'!G3788,'Bảng Giá'!$Q$2:$Q$46,0))</f>
        <v>Liên Vùng đặc biệt</v>
      </c>
    </row>
    <row r="3789" spans="1:8" x14ac:dyDescent="0.25">
      <c r="A3789" s="12" t="s">
        <v>3011</v>
      </c>
      <c r="B3789" t="s">
        <v>2648</v>
      </c>
      <c r="C3789" s="45" t="str">
        <f>INDEX('Bảng Giá'!$L$2:$L$64,MATCH(TRIM('References data'!B3789),'Bảng Giá'!$K$2:$K$64,0))</f>
        <v>Hồ Chí Minh</v>
      </c>
      <c r="D3789" s="43" t="s">
        <v>2777</v>
      </c>
      <c r="E3789" t="s">
        <v>2756</v>
      </c>
      <c r="F3789" t="str">
        <f>INDEX('Bảng Giá'!$L$2:$L$64,MATCH(TRIM('References data'!E3789),'Bảng Giá'!$K$2:$K$64,0))</f>
        <v>Đà Nẵng</v>
      </c>
      <c r="G3789" t="str">
        <f t="shared" si="59"/>
        <v>Hồ Chí Minh-Đà Nẵng</v>
      </c>
      <c r="H3789" t="str">
        <f>INDEX('Bảng Giá'!$N$2:$N$46,MATCH('References data'!G3789,'Bảng Giá'!$Q$2:$Q$46,0))</f>
        <v>Liên Vùng đặc biệt</v>
      </c>
    </row>
    <row r="3790" spans="1:8" x14ac:dyDescent="0.25">
      <c r="A3790" s="12" t="s">
        <v>3011</v>
      </c>
      <c r="B3790" t="s">
        <v>2648</v>
      </c>
      <c r="C3790" s="45" t="str">
        <f>INDEX('Bảng Giá'!$L$2:$L$64,MATCH(TRIM('References data'!B3790),'Bảng Giá'!$K$2:$K$64,0))</f>
        <v>Hồ Chí Minh</v>
      </c>
      <c r="D3790" s="43" t="s">
        <v>2740</v>
      </c>
      <c r="E3790" t="s">
        <v>2651</v>
      </c>
      <c r="F3790" t="str">
        <f>INDEX('Bảng Giá'!$L$2:$L$64,MATCH(TRIM('References data'!E3790),'Bảng Giá'!$K$2:$K$64,0))</f>
        <v>Vùng 2</v>
      </c>
      <c r="G3790" t="str">
        <f t="shared" si="59"/>
        <v>Hồ Chí Minh-Vùng 2</v>
      </c>
      <c r="H3790" t="str">
        <f>INDEX('Bảng Giá'!$N$2:$N$46,MATCH('References data'!G3790,'Bảng Giá'!$Q$2:$Q$46,0))</f>
        <v>Liên Vùng</v>
      </c>
    </row>
    <row r="3791" spans="1:8" x14ac:dyDescent="0.25">
      <c r="A3791" s="12" t="s">
        <v>3008</v>
      </c>
      <c r="B3791" t="s">
        <v>2639</v>
      </c>
      <c r="C3791" s="45" t="str">
        <f>INDEX('Bảng Giá'!$L$2:$L$64,MATCH(TRIM('References data'!B3791),'Bảng Giá'!$K$2:$K$64,0))</f>
        <v>Hà Nội</v>
      </c>
      <c r="D3791" s="43" t="s">
        <v>2750</v>
      </c>
      <c r="E3791" t="s">
        <v>2751</v>
      </c>
      <c r="F3791" t="str">
        <f>INDEX('Bảng Giá'!$L$2:$L$64,MATCH(TRIM('References data'!E3791),'Bảng Giá'!$K$2:$K$64,0))</f>
        <v>Vùng 2</v>
      </c>
      <c r="G3791" t="str">
        <f t="shared" si="59"/>
        <v>Hà Nội-Vùng 2</v>
      </c>
      <c r="H3791" t="str">
        <f>INDEX('Bảng Giá'!$N$2:$N$46,MATCH('References data'!G3791,'Bảng Giá'!$Q$2:$Q$46,0))</f>
        <v>Liên Vùng</v>
      </c>
    </row>
    <row r="3792" spans="1:8" x14ac:dyDescent="0.25">
      <c r="A3792" s="12" t="s">
        <v>3011</v>
      </c>
      <c r="B3792" t="s">
        <v>2648</v>
      </c>
      <c r="C3792" s="45" t="str">
        <f>INDEX('Bảng Giá'!$L$2:$L$64,MATCH(TRIM('References data'!B3792),'Bảng Giá'!$K$2:$K$64,0))</f>
        <v>Hồ Chí Minh</v>
      </c>
      <c r="D3792" s="43" t="s">
        <v>2766</v>
      </c>
      <c r="E3792" t="s">
        <v>2756</v>
      </c>
      <c r="F3792" t="str">
        <f>INDEX('Bảng Giá'!$L$2:$L$64,MATCH(TRIM('References data'!E3792),'Bảng Giá'!$K$2:$K$64,0))</f>
        <v>Đà Nẵng</v>
      </c>
      <c r="G3792" t="str">
        <f t="shared" si="59"/>
        <v>Hồ Chí Minh-Đà Nẵng</v>
      </c>
      <c r="H3792" t="str">
        <f>INDEX('Bảng Giá'!$N$2:$N$46,MATCH('References data'!G3792,'Bảng Giá'!$Q$2:$Q$46,0))</f>
        <v>Liên Vùng đặc biệt</v>
      </c>
    </row>
    <row r="3793" spans="1:8" x14ac:dyDescent="0.25">
      <c r="A3793" s="12" t="s">
        <v>3008</v>
      </c>
      <c r="B3793" t="s">
        <v>2639</v>
      </c>
      <c r="C3793" s="45" t="str">
        <f>INDEX('Bảng Giá'!$L$2:$L$64,MATCH(TRIM('References data'!B3793),'Bảng Giá'!$K$2:$K$64,0))</f>
        <v>Hà Nội</v>
      </c>
      <c r="D3793" s="43" t="s">
        <v>2750</v>
      </c>
      <c r="E3793" t="s">
        <v>2751</v>
      </c>
      <c r="F3793" t="str">
        <f>INDEX('Bảng Giá'!$L$2:$L$64,MATCH(TRIM('References data'!E3793),'Bảng Giá'!$K$2:$K$64,0))</f>
        <v>Vùng 2</v>
      </c>
      <c r="G3793" t="str">
        <f t="shared" si="59"/>
        <v>Hà Nội-Vùng 2</v>
      </c>
      <c r="H3793" t="str">
        <f>INDEX('Bảng Giá'!$N$2:$N$46,MATCH('References data'!G3793,'Bảng Giá'!$Q$2:$Q$46,0))</f>
        <v>Liên Vùng</v>
      </c>
    </row>
    <row r="3794" spans="1:8" x14ac:dyDescent="0.25">
      <c r="A3794" s="12" t="s">
        <v>3011</v>
      </c>
      <c r="B3794" t="s">
        <v>2648</v>
      </c>
      <c r="C3794" s="45" t="str">
        <f>INDEX('Bảng Giá'!$L$2:$L$64,MATCH(TRIM('References data'!B3794),'Bảng Giá'!$K$2:$K$64,0))</f>
        <v>Hồ Chí Minh</v>
      </c>
      <c r="D3794" s="43" t="s">
        <v>2774</v>
      </c>
      <c r="E3794" t="s">
        <v>2651</v>
      </c>
      <c r="F3794" t="str">
        <f>INDEX('Bảng Giá'!$L$2:$L$64,MATCH(TRIM('References data'!E3794),'Bảng Giá'!$K$2:$K$64,0))</f>
        <v>Vùng 2</v>
      </c>
      <c r="G3794" t="str">
        <f t="shared" si="59"/>
        <v>Hồ Chí Minh-Vùng 2</v>
      </c>
      <c r="H3794" t="str">
        <f>INDEX('Bảng Giá'!$N$2:$N$46,MATCH('References data'!G3794,'Bảng Giá'!$Q$2:$Q$46,0))</f>
        <v>Liên Vùng</v>
      </c>
    </row>
    <row r="3795" spans="1:8" x14ac:dyDescent="0.25">
      <c r="A3795" s="12" t="s">
        <v>3011</v>
      </c>
      <c r="B3795" t="s">
        <v>2648</v>
      </c>
      <c r="C3795" s="45" t="str">
        <f>INDEX('Bảng Giá'!$L$2:$L$64,MATCH(TRIM('References data'!B3795),'Bảng Giá'!$K$2:$K$64,0))</f>
        <v>Hồ Chí Minh</v>
      </c>
      <c r="D3795" s="43" t="s">
        <v>2772</v>
      </c>
      <c r="E3795" t="s">
        <v>2756</v>
      </c>
      <c r="F3795" t="str">
        <f>INDEX('Bảng Giá'!$L$2:$L$64,MATCH(TRIM('References data'!E3795),'Bảng Giá'!$K$2:$K$64,0))</f>
        <v>Đà Nẵng</v>
      </c>
      <c r="G3795" t="str">
        <f t="shared" si="59"/>
        <v>Hồ Chí Minh-Đà Nẵng</v>
      </c>
      <c r="H3795" t="str">
        <f>INDEX('Bảng Giá'!$N$2:$N$46,MATCH('References data'!G3795,'Bảng Giá'!$Q$2:$Q$46,0))</f>
        <v>Liên Vùng đặc biệt</v>
      </c>
    </row>
    <row r="3796" spans="1:8" x14ac:dyDescent="0.25">
      <c r="A3796" s="12" t="s">
        <v>3008</v>
      </c>
      <c r="B3796" t="s">
        <v>2639</v>
      </c>
      <c r="C3796" s="45" t="str">
        <f>INDEX('Bảng Giá'!$L$2:$L$64,MATCH(TRIM('References data'!B3796),'Bảng Giá'!$K$2:$K$64,0))</f>
        <v>Hà Nội</v>
      </c>
      <c r="D3796" s="43" t="s">
        <v>2789</v>
      </c>
      <c r="E3796" t="s">
        <v>2784</v>
      </c>
      <c r="F3796" t="str">
        <f>INDEX('Bảng Giá'!$L$2:$L$64,MATCH(TRIM('References data'!E3796),'Bảng Giá'!$K$2:$K$64,0))</f>
        <v>Vùng 2</v>
      </c>
      <c r="G3796" t="str">
        <f t="shared" si="59"/>
        <v>Hà Nội-Vùng 2</v>
      </c>
      <c r="H3796" t="str">
        <f>INDEX('Bảng Giá'!$N$2:$N$46,MATCH('References data'!G3796,'Bảng Giá'!$Q$2:$Q$46,0))</f>
        <v>Liên Vùng</v>
      </c>
    </row>
    <row r="3797" spans="1:8" x14ac:dyDescent="0.25">
      <c r="A3797" s="12" t="s">
        <v>3008</v>
      </c>
      <c r="B3797" t="s">
        <v>2639</v>
      </c>
      <c r="C3797" s="45" t="str">
        <f>INDEX('Bảng Giá'!$L$2:$L$64,MATCH(TRIM('References data'!B3797),'Bảng Giá'!$K$2:$K$64,0))</f>
        <v>Hà Nội</v>
      </c>
      <c r="D3797" s="43" t="s">
        <v>2750</v>
      </c>
      <c r="E3797" t="s">
        <v>2751</v>
      </c>
      <c r="F3797" t="str">
        <f>INDEX('Bảng Giá'!$L$2:$L$64,MATCH(TRIM('References data'!E3797),'Bảng Giá'!$K$2:$K$64,0))</f>
        <v>Vùng 2</v>
      </c>
      <c r="G3797" t="str">
        <f t="shared" si="59"/>
        <v>Hà Nội-Vùng 2</v>
      </c>
      <c r="H3797" t="str">
        <f>INDEX('Bảng Giá'!$N$2:$N$46,MATCH('References data'!G3797,'Bảng Giá'!$Q$2:$Q$46,0))</f>
        <v>Liên Vùng</v>
      </c>
    </row>
    <row r="3798" spans="1:8" x14ac:dyDescent="0.25">
      <c r="A3798" s="12" t="s">
        <v>3008</v>
      </c>
      <c r="B3798" t="s">
        <v>2639</v>
      </c>
      <c r="C3798" s="45" t="str">
        <f>INDEX('Bảng Giá'!$L$2:$L$64,MATCH(TRIM('References data'!B3798),'Bảng Giá'!$K$2:$K$64,0))</f>
        <v>Hà Nội</v>
      </c>
      <c r="D3798" s="43" t="s">
        <v>2792</v>
      </c>
      <c r="E3798" t="s">
        <v>2791</v>
      </c>
      <c r="F3798" t="str">
        <f>INDEX('Bảng Giá'!$L$2:$L$64,MATCH(TRIM('References data'!E3798),'Bảng Giá'!$K$2:$K$64,0))</f>
        <v>Vùng 2</v>
      </c>
      <c r="G3798" t="str">
        <f t="shared" si="59"/>
        <v>Hà Nội-Vùng 2</v>
      </c>
      <c r="H3798" t="str">
        <f>INDEX('Bảng Giá'!$N$2:$N$46,MATCH('References data'!G3798,'Bảng Giá'!$Q$2:$Q$46,0))</f>
        <v>Liên Vùng</v>
      </c>
    </row>
    <row r="3799" spans="1:8" x14ac:dyDescent="0.25">
      <c r="A3799" s="12" t="s">
        <v>3011</v>
      </c>
      <c r="B3799" t="s">
        <v>2648</v>
      </c>
      <c r="C3799" s="45" t="str">
        <f>INDEX('Bảng Giá'!$L$2:$L$64,MATCH(TRIM('References data'!B3799),'Bảng Giá'!$K$2:$K$64,0))</f>
        <v>Hồ Chí Minh</v>
      </c>
      <c r="D3799" s="43" t="s">
        <v>2772</v>
      </c>
      <c r="E3799" t="s">
        <v>2756</v>
      </c>
      <c r="F3799" t="str">
        <f>INDEX('Bảng Giá'!$L$2:$L$64,MATCH(TRIM('References data'!E3799),'Bảng Giá'!$K$2:$K$64,0))</f>
        <v>Đà Nẵng</v>
      </c>
      <c r="G3799" t="str">
        <f t="shared" si="59"/>
        <v>Hồ Chí Minh-Đà Nẵng</v>
      </c>
      <c r="H3799" t="str">
        <f>INDEX('Bảng Giá'!$N$2:$N$46,MATCH('References data'!G3799,'Bảng Giá'!$Q$2:$Q$46,0))</f>
        <v>Liên Vùng đặc biệt</v>
      </c>
    </row>
    <row r="3800" spans="1:8" x14ac:dyDescent="0.25">
      <c r="A3800" s="12" t="s">
        <v>3011</v>
      </c>
      <c r="B3800" t="s">
        <v>2648</v>
      </c>
      <c r="C3800" s="45" t="str">
        <f>INDEX('Bảng Giá'!$L$2:$L$64,MATCH(TRIM('References data'!B3800),'Bảng Giá'!$K$2:$K$64,0))</f>
        <v>Hồ Chí Minh</v>
      </c>
      <c r="D3800" s="43" t="s">
        <v>2713</v>
      </c>
      <c r="E3800" t="s">
        <v>2714</v>
      </c>
      <c r="F3800" t="str">
        <f>INDEX('Bảng Giá'!$L$2:$L$64,MATCH(TRIM('References data'!E3800),'Bảng Giá'!$K$2:$K$64,0))</f>
        <v>Vùng 3</v>
      </c>
      <c r="G3800" t="str">
        <f t="shared" si="59"/>
        <v>Hồ Chí Minh-Vùng 3</v>
      </c>
      <c r="H3800" t="str">
        <f>INDEX('Bảng Giá'!$N$2:$N$46,MATCH('References data'!G3800,'Bảng Giá'!$Q$2:$Q$46,0))</f>
        <v>Liên Vùng</v>
      </c>
    </row>
    <row r="3801" spans="1:8" x14ac:dyDescent="0.25">
      <c r="A3801" s="12" t="s">
        <v>3011</v>
      </c>
      <c r="B3801" t="s">
        <v>2648</v>
      </c>
      <c r="C3801" s="45" t="str">
        <f>INDEX('Bảng Giá'!$L$2:$L$64,MATCH(TRIM('References data'!B3801),'Bảng Giá'!$K$2:$K$64,0))</f>
        <v>Hồ Chí Minh</v>
      </c>
      <c r="D3801" s="43" t="s">
        <v>2772</v>
      </c>
      <c r="E3801" t="s">
        <v>2756</v>
      </c>
      <c r="F3801" t="str">
        <f>INDEX('Bảng Giá'!$L$2:$L$64,MATCH(TRIM('References data'!E3801),'Bảng Giá'!$K$2:$K$64,0))</f>
        <v>Đà Nẵng</v>
      </c>
      <c r="G3801" t="str">
        <f t="shared" si="59"/>
        <v>Hồ Chí Minh-Đà Nẵng</v>
      </c>
      <c r="H3801" t="str">
        <f>INDEX('Bảng Giá'!$N$2:$N$46,MATCH('References data'!G3801,'Bảng Giá'!$Q$2:$Q$46,0))</f>
        <v>Liên Vùng đặc biệt</v>
      </c>
    </row>
    <row r="3802" spans="1:8" x14ac:dyDescent="0.25">
      <c r="A3802" s="12" t="s">
        <v>3011</v>
      </c>
      <c r="B3802" t="s">
        <v>2648</v>
      </c>
      <c r="C3802" s="45" t="str">
        <f>INDEX('Bảng Giá'!$L$2:$L$64,MATCH(TRIM('References data'!B3802),'Bảng Giá'!$K$2:$K$64,0))</f>
        <v>Hồ Chí Minh</v>
      </c>
      <c r="D3802" s="43" t="s">
        <v>2772</v>
      </c>
      <c r="E3802" t="s">
        <v>2756</v>
      </c>
      <c r="F3802" t="str">
        <f>INDEX('Bảng Giá'!$L$2:$L$64,MATCH(TRIM('References data'!E3802),'Bảng Giá'!$K$2:$K$64,0))</f>
        <v>Đà Nẵng</v>
      </c>
      <c r="G3802" t="str">
        <f t="shared" si="59"/>
        <v>Hồ Chí Minh-Đà Nẵng</v>
      </c>
      <c r="H3802" t="str">
        <f>INDEX('Bảng Giá'!$N$2:$N$46,MATCH('References data'!G3802,'Bảng Giá'!$Q$2:$Q$46,0))</f>
        <v>Liên Vùng đặc biệt</v>
      </c>
    </row>
    <row r="3803" spans="1:8" x14ac:dyDescent="0.25">
      <c r="A3803" s="12" t="s">
        <v>3011</v>
      </c>
      <c r="B3803" t="s">
        <v>2648</v>
      </c>
      <c r="C3803" s="45" t="str">
        <f>INDEX('Bảng Giá'!$L$2:$L$64,MATCH(TRIM('References data'!B3803),'Bảng Giá'!$K$2:$K$64,0))</f>
        <v>Hồ Chí Minh</v>
      </c>
      <c r="D3803" s="43" t="s">
        <v>2757</v>
      </c>
      <c r="E3803" t="s">
        <v>2756</v>
      </c>
      <c r="F3803" t="str">
        <f>INDEX('Bảng Giá'!$L$2:$L$64,MATCH(TRIM('References data'!E3803),'Bảng Giá'!$K$2:$K$64,0))</f>
        <v>Đà Nẵng</v>
      </c>
      <c r="G3803" t="str">
        <f t="shared" si="59"/>
        <v>Hồ Chí Minh-Đà Nẵng</v>
      </c>
      <c r="H3803" t="str">
        <f>INDEX('Bảng Giá'!$N$2:$N$46,MATCH('References data'!G3803,'Bảng Giá'!$Q$2:$Q$46,0))</f>
        <v>Liên Vùng đặc biệt</v>
      </c>
    </row>
    <row r="3804" spans="1:8" x14ac:dyDescent="0.25">
      <c r="A3804" s="12" t="s">
        <v>3011</v>
      </c>
      <c r="B3804" t="s">
        <v>2648</v>
      </c>
      <c r="C3804" s="45" t="str">
        <f>INDEX('Bảng Giá'!$L$2:$L$64,MATCH(TRIM('References data'!B3804),'Bảng Giá'!$K$2:$K$64,0))</f>
        <v>Hồ Chí Minh</v>
      </c>
      <c r="D3804" s="43" t="s">
        <v>2740</v>
      </c>
      <c r="E3804" t="s">
        <v>2651</v>
      </c>
      <c r="F3804" t="str">
        <f>INDEX('Bảng Giá'!$L$2:$L$64,MATCH(TRIM('References data'!E3804),'Bảng Giá'!$K$2:$K$64,0))</f>
        <v>Vùng 2</v>
      </c>
      <c r="G3804" t="str">
        <f t="shared" si="59"/>
        <v>Hồ Chí Minh-Vùng 2</v>
      </c>
      <c r="H3804" t="str">
        <f>INDEX('Bảng Giá'!$N$2:$N$46,MATCH('References data'!G3804,'Bảng Giá'!$Q$2:$Q$46,0))</f>
        <v>Liên Vùng</v>
      </c>
    </row>
    <row r="3805" spans="1:8" x14ac:dyDescent="0.25">
      <c r="A3805" s="12" t="s">
        <v>3011</v>
      </c>
      <c r="B3805" t="s">
        <v>2648</v>
      </c>
      <c r="C3805" s="45" t="str">
        <f>INDEX('Bảng Giá'!$L$2:$L$64,MATCH(TRIM('References data'!B3805),'Bảng Giá'!$K$2:$K$64,0))</f>
        <v>Hồ Chí Minh</v>
      </c>
      <c r="D3805" s="43" t="s">
        <v>2772</v>
      </c>
      <c r="E3805" t="s">
        <v>2756</v>
      </c>
      <c r="F3805" t="str">
        <f>INDEX('Bảng Giá'!$L$2:$L$64,MATCH(TRIM('References data'!E3805),'Bảng Giá'!$K$2:$K$64,0))</f>
        <v>Đà Nẵng</v>
      </c>
      <c r="G3805" t="str">
        <f t="shared" si="59"/>
        <v>Hồ Chí Minh-Đà Nẵng</v>
      </c>
      <c r="H3805" t="str">
        <f>INDEX('Bảng Giá'!$N$2:$N$46,MATCH('References data'!G3805,'Bảng Giá'!$Q$2:$Q$46,0))</f>
        <v>Liên Vùng đặc biệt</v>
      </c>
    </row>
    <row r="3806" spans="1:8" x14ac:dyDescent="0.25">
      <c r="A3806" s="12" t="s">
        <v>3011</v>
      </c>
      <c r="B3806" t="s">
        <v>2648</v>
      </c>
      <c r="C3806" s="45" t="str">
        <f>INDEX('Bảng Giá'!$L$2:$L$64,MATCH(TRIM('References data'!B3806),'Bảng Giá'!$K$2:$K$64,0))</f>
        <v>Hồ Chí Minh</v>
      </c>
      <c r="D3806" s="43" t="s">
        <v>2757</v>
      </c>
      <c r="E3806" t="s">
        <v>2756</v>
      </c>
      <c r="F3806" t="str">
        <f>INDEX('Bảng Giá'!$L$2:$L$64,MATCH(TRIM('References data'!E3806),'Bảng Giá'!$K$2:$K$64,0))</f>
        <v>Đà Nẵng</v>
      </c>
      <c r="G3806" t="str">
        <f t="shared" si="59"/>
        <v>Hồ Chí Minh-Đà Nẵng</v>
      </c>
      <c r="H3806" t="str">
        <f>INDEX('Bảng Giá'!$N$2:$N$46,MATCH('References data'!G3806,'Bảng Giá'!$Q$2:$Q$46,0))</f>
        <v>Liên Vùng đặc biệt</v>
      </c>
    </row>
    <row r="3807" spans="1:8" x14ac:dyDescent="0.25">
      <c r="A3807" s="12" t="s">
        <v>3011</v>
      </c>
      <c r="B3807" t="s">
        <v>2648</v>
      </c>
      <c r="C3807" s="45" t="str">
        <f>INDEX('Bảng Giá'!$L$2:$L$64,MATCH(TRIM('References data'!B3807),'Bảng Giá'!$K$2:$K$64,0))</f>
        <v>Hồ Chí Minh</v>
      </c>
      <c r="D3807" s="43" t="s">
        <v>2772</v>
      </c>
      <c r="E3807" t="s">
        <v>2756</v>
      </c>
      <c r="F3807" t="str">
        <f>INDEX('Bảng Giá'!$L$2:$L$64,MATCH(TRIM('References data'!E3807),'Bảng Giá'!$K$2:$K$64,0))</f>
        <v>Đà Nẵng</v>
      </c>
      <c r="G3807" t="str">
        <f t="shared" si="59"/>
        <v>Hồ Chí Minh-Đà Nẵng</v>
      </c>
      <c r="H3807" t="str">
        <f>INDEX('Bảng Giá'!$N$2:$N$46,MATCH('References data'!G3807,'Bảng Giá'!$Q$2:$Q$46,0))</f>
        <v>Liên Vùng đặc biệt</v>
      </c>
    </row>
    <row r="3808" spans="1:8" x14ac:dyDescent="0.25">
      <c r="A3808" s="12" t="s">
        <v>3008</v>
      </c>
      <c r="B3808" t="s">
        <v>2639</v>
      </c>
      <c r="C3808" s="45" t="str">
        <f>INDEX('Bảng Giá'!$L$2:$L$64,MATCH(TRIM('References data'!B3808),'Bảng Giá'!$K$2:$K$64,0))</f>
        <v>Hà Nội</v>
      </c>
      <c r="D3808" s="43" t="s">
        <v>2792</v>
      </c>
      <c r="E3808" t="s">
        <v>2791</v>
      </c>
      <c r="F3808" t="str">
        <f>INDEX('Bảng Giá'!$L$2:$L$64,MATCH(TRIM('References data'!E3808),'Bảng Giá'!$K$2:$K$64,0))</f>
        <v>Vùng 2</v>
      </c>
      <c r="G3808" t="str">
        <f t="shared" si="59"/>
        <v>Hà Nội-Vùng 2</v>
      </c>
      <c r="H3808" t="str">
        <f>INDEX('Bảng Giá'!$N$2:$N$46,MATCH('References data'!G3808,'Bảng Giá'!$Q$2:$Q$46,0))</f>
        <v>Liên Vùng</v>
      </c>
    </row>
    <row r="3809" spans="1:8" x14ac:dyDescent="0.25">
      <c r="A3809" s="12" t="s">
        <v>3011</v>
      </c>
      <c r="B3809" t="s">
        <v>2648</v>
      </c>
      <c r="C3809" s="45" t="str">
        <f>INDEX('Bảng Giá'!$L$2:$L$64,MATCH(TRIM('References data'!B3809),'Bảng Giá'!$K$2:$K$64,0))</f>
        <v>Hồ Chí Minh</v>
      </c>
      <c r="D3809" s="43" t="s">
        <v>2706</v>
      </c>
      <c r="E3809" t="s">
        <v>2639</v>
      </c>
      <c r="F3809" t="str">
        <f>INDEX('Bảng Giá'!$L$2:$L$64,MATCH(TRIM('References data'!E3809),'Bảng Giá'!$K$2:$K$64,0))</f>
        <v>Hà Nội</v>
      </c>
      <c r="G3809" t="str">
        <f t="shared" si="59"/>
        <v>Hồ Chí Minh-Hà Nội</v>
      </c>
      <c r="H3809" t="str">
        <f>INDEX('Bảng Giá'!$N$2:$N$46,MATCH('References data'!G3809,'Bảng Giá'!$Q$2:$Q$46,0))</f>
        <v>Liên Vùng đặc biệt</v>
      </c>
    </row>
    <row r="3810" spans="1:8" x14ac:dyDescent="0.25">
      <c r="A3810" s="12" t="s">
        <v>3011</v>
      </c>
      <c r="B3810" t="s">
        <v>2648</v>
      </c>
      <c r="C3810" s="45" t="str">
        <f>INDEX('Bảng Giá'!$L$2:$L$64,MATCH(TRIM('References data'!B3810),'Bảng Giá'!$K$2:$K$64,0))</f>
        <v>Hồ Chí Minh</v>
      </c>
      <c r="D3810" s="43" t="s">
        <v>2772</v>
      </c>
      <c r="E3810" t="s">
        <v>2756</v>
      </c>
      <c r="F3810" t="str">
        <f>INDEX('Bảng Giá'!$L$2:$L$64,MATCH(TRIM('References data'!E3810),'Bảng Giá'!$K$2:$K$64,0))</f>
        <v>Đà Nẵng</v>
      </c>
      <c r="G3810" t="str">
        <f t="shared" si="59"/>
        <v>Hồ Chí Minh-Đà Nẵng</v>
      </c>
      <c r="H3810" t="str">
        <f>INDEX('Bảng Giá'!$N$2:$N$46,MATCH('References data'!G3810,'Bảng Giá'!$Q$2:$Q$46,0))</f>
        <v>Liên Vùng đặc biệt</v>
      </c>
    </row>
    <row r="3811" spans="1:8" x14ac:dyDescent="0.25">
      <c r="A3811" s="12" t="s">
        <v>3008</v>
      </c>
      <c r="B3811" t="s">
        <v>2639</v>
      </c>
      <c r="C3811" s="45" t="str">
        <f>INDEX('Bảng Giá'!$L$2:$L$64,MATCH(TRIM('References data'!B3811),'Bảng Giá'!$K$2:$K$64,0))</f>
        <v>Hà Nội</v>
      </c>
      <c r="D3811" s="43" t="s">
        <v>2697</v>
      </c>
      <c r="E3811" t="s">
        <v>2686</v>
      </c>
      <c r="F3811" t="str">
        <f>INDEX('Bảng Giá'!$L$2:$L$64,MATCH(TRIM('References data'!E3811),'Bảng Giá'!$K$2:$K$64,0))</f>
        <v>Vùng 1</v>
      </c>
      <c r="G3811" t="str">
        <f t="shared" si="59"/>
        <v>Hà Nội-Vùng 1</v>
      </c>
      <c r="H3811" t="str">
        <f>INDEX('Bảng Giá'!$N$2:$N$46,MATCH('References data'!G3811,'Bảng Giá'!$Q$2:$Q$46,0))</f>
        <v>Liên Vùng</v>
      </c>
    </row>
    <row r="3812" spans="1:8" x14ac:dyDescent="0.25">
      <c r="A3812" s="12" t="s">
        <v>3008</v>
      </c>
      <c r="B3812" t="s">
        <v>2639</v>
      </c>
      <c r="C3812" s="45" t="str">
        <f>INDEX('Bảng Giá'!$L$2:$L$64,MATCH(TRIM('References data'!B3812),'Bảng Giá'!$K$2:$K$64,0))</f>
        <v>Hà Nội</v>
      </c>
      <c r="D3812" s="43" t="s">
        <v>2750</v>
      </c>
      <c r="E3812" t="s">
        <v>2751</v>
      </c>
      <c r="F3812" t="str">
        <f>INDEX('Bảng Giá'!$L$2:$L$64,MATCH(TRIM('References data'!E3812),'Bảng Giá'!$K$2:$K$64,0))</f>
        <v>Vùng 2</v>
      </c>
      <c r="G3812" t="str">
        <f t="shared" si="59"/>
        <v>Hà Nội-Vùng 2</v>
      </c>
      <c r="H3812" t="str">
        <f>INDEX('Bảng Giá'!$N$2:$N$46,MATCH('References data'!G3812,'Bảng Giá'!$Q$2:$Q$46,0))</f>
        <v>Liên Vùng</v>
      </c>
    </row>
    <row r="3813" spans="1:8" x14ac:dyDescent="0.25">
      <c r="A3813" s="12" t="s">
        <v>3011</v>
      </c>
      <c r="B3813" t="s">
        <v>2648</v>
      </c>
      <c r="C3813" s="45" t="str">
        <f>INDEX('Bảng Giá'!$L$2:$L$64,MATCH(TRIM('References data'!B3813),'Bảng Giá'!$K$2:$K$64,0))</f>
        <v>Hồ Chí Minh</v>
      </c>
      <c r="D3813" s="43" t="s">
        <v>2766</v>
      </c>
      <c r="E3813" t="s">
        <v>2756</v>
      </c>
      <c r="F3813" t="str">
        <f>INDEX('Bảng Giá'!$L$2:$L$64,MATCH(TRIM('References data'!E3813),'Bảng Giá'!$K$2:$K$64,0))</f>
        <v>Đà Nẵng</v>
      </c>
      <c r="G3813" t="str">
        <f t="shared" si="59"/>
        <v>Hồ Chí Minh-Đà Nẵng</v>
      </c>
      <c r="H3813" t="str">
        <f>INDEX('Bảng Giá'!$N$2:$N$46,MATCH('References data'!G3813,'Bảng Giá'!$Q$2:$Q$46,0))</f>
        <v>Liên Vùng đặc biệt</v>
      </c>
    </row>
    <row r="3814" spans="1:8" x14ac:dyDescent="0.25">
      <c r="A3814" s="12" t="s">
        <v>3011</v>
      </c>
      <c r="B3814" t="s">
        <v>2648</v>
      </c>
      <c r="C3814" s="45" t="str">
        <f>INDEX('Bảng Giá'!$L$2:$L$64,MATCH(TRIM('References data'!B3814),'Bảng Giá'!$K$2:$K$64,0))</f>
        <v>Hồ Chí Minh</v>
      </c>
      <c r="D3814" s="43" t="s">
        <v>2713</v>
      </c>
      <c r="E3814" t="s">
        <v>2714</v>
      </c>
      <c r="F3814" t="str">
        <f>INDEX('Bảng Giá'!$L$2:$L$64,MATCH(TRIM('References data'!E3814),'Bảng Giá'!$K$2:$K$64,0))</f>
        <v>Vùng 3</v>
      </c>
      <c r="G3814" t="str">
        <f t="shared" si="59"/>
        <v>Hồ Chí Minh-Vùng 3</v>
      </c>
      <c r="H3814" t="str">
        <f>INDEX('Bảng Giá'!$N$2:$N$46,MATCH('References data'!G3814,'Bảng Giá'!$Q$2:$Q$46,0))</f>
        <v>Liên Vùng</v>
      </c>
    </row>
    <row r="3815" spans="1:8" x14ac:dyDescent="0.25">
      <c r="A3815" s="12" t="s">
        <v>3011</v>
      </c>
      <c r="B3815" t="s">
        <v>2648</v>
      </c>
      <c r="C3815" s="45" t="str">
        <f>INDEX('Bảng Giá'!$L$2:$L$64,MATCH(TRIM('References data'!B3815),'Bảng Giá'!$K$2:$K$64,0))</f>
        <v>Hồ Chí Minh</v>
      </c>
      <c r="D3815" s="43" t="s">
        <v>2757</v>
      </c>
      <c r="E3815" t="s">
        <v>2756</v>
      </c>
      <c r="F3815" t="str">
        <f>INDEX('Bảng Giá'!$L$2:$L$64,MATCH(TRIM('References data'!E3815),'Bảng Giá'!$K$2:$K$64,0))</f>
        <v>Đà Nẵng</v>
      </c>
      <c r="G3815" t="str">
        <f t="shared" si="59"/>
        <v>Hồ Chí Minh-Đà Nẵng</v>
      </c>
      <c r="H3815" t="str">
        <f>INDEX('Bảng Giá'!$N$2:$N$46,MATCH('References data'!G3815,'Bảng Giá'!$Q$2:$Q$46,0))</f>
        <v>Liên Vùng đặc biệt</v>
      </c>
    </row>
    <row r="3816" spans="1:8" x14ac:dyDescent="0.25">
      <c r="A3816" s="12" t="s">
        <v>3011</v>
      </c>
      <c r="B3816" t="s">
        <v>2648</v>
      </c>
      <c r="C3816" s="45" t="str">
        <f>INDEX('Bảng Giá'!$L$2:$L$64,MATCH(TRIM('References data'!B3816),'Bảng Giá'!$K$2:$K$64,0))</f>
        <v>Hồ Chí Minh</v>
      </c>
      <c r="D3816" s="43" t="s">
        <v>2660</v>
      </c>
      <c r="E3816" t="s">
        <v>2661</v>
      </c>
      <c r="F3816" t="str">
        <f>INDEX('Bảng Giá'!$L$2:$L$64,MATCH(TRIM('References data'!E3816),'Bảng Giá'!$K$2:$K$64,0))</f>
        <v>Vùng 2</v>
      </c>
      <c r="G3816" t="str">
        <f t="shared" si="59"/>
        <v>Hồ Chí Minh-Vùng 2</v>
      </c>
      <c r="H3816" t="str">
        <f>INDEX('Bảng Giá'!$N$2:$N$46,MATCH('References data'!G3816,'Bảng Giá'!$Q$2:$Q$46,0))</f>
        <v>Liên Vùng</v>
      </c>
    </row>
    <row r="3817" spans="1:8" x14ac:dyDescent="0.25">
      <c r="A3817" s="12" t="s">
        <v>3011</v>
      </c>
      <c r="B3817" t="s">
        <v>2648</v>
      </c>
      <c r="C3817" s="45" t="str">
        <f>INDEX('Bảng Giá'!$L$2:$L$64,MATCH(TRIM('References data'!B3817),'Bảng Giá'!$K$2:$K$64,0))</f>
        <v>Hồ Chí Minh</v>
      </c>
      <c r="D3817" s="43" t="s">
        <v>2713</v>
      </c>
      <c r="E3817" t="s">
        <v>2714</v>
      </c>
      <c r="F3817" t="str">
        <f>INDEX('Bảng Giá'!$L$2:$L$64,MATCH(TRIM('References data'!E3817),'Bảng Giá'!$K$2:$K$64,0))</f>
        <v>Vùng 3</v>
      </c>
      <c r="G3817" t="str">
        <f t="shared" si="59"/>
        <v>Hồ Chí Minh-Vùng 3</v>
      </c>
      <c r="H3817" t="str">
        <f>INDEX('Bảng Giá'!$N$2:$N$46,MATCH('References data'!G3817,'Bảng Giá'!$Q$2:$Q$46,0))</f>
        <v>Liên Vùng</v>
      </c>
    </row>
    <row r="3818" spans="1:8" x14ac:dyDescent="0.25">
      <c r="A3818" s="12" t="s">
        <v>3011</v>
      </c>
      <c r="B3818" t="s">
        <v>2648</v>
      </c>
      <c r="C3818" s="45" t="str">
        <f>INDEX('Bảng Giá'!$L$2:$L$64,MATCH(TRIM('References data'!B3818),'Bảng Giá'!$K$2:$K$64,0))</f>
        <v>Hồ Chí Minh</v>
      </c>
      <c r="D3818" s="43" t="s">
        <v>2766</v>
      </c>
      <c r="E3818" t="s">
        <v>2756</v>
      </c>
      <c r="F3818" t="str">
        <f>INDEX('Bảng Giá'!$L$2:$L$64,MATCH(TRIM('References data'!E3818),'Bảng Giá'!$K$2:$K$64,0))</f>
        <v>Đà Nẵng</v>
      </c>
      <c r="G3818" t="str">
        <f t="shared" si="59"/>
        <v>Hồ Chí Minh-Đà Nẵng</v>
      </c>
      <c r="H3818" t="str">
        <f>INDEX('Bảng Giá'!$N$2:$N$46,MATCH('References data'!G3818,'Bảng Giá'!$Q$2:$Q$46,0))</f>
        <v>Liên Vùng đặc biệt</v>
      </c>
    </row>
    <row r="3819" spans="1:8" x14ac:dyDescent="0.25">
      <c r="A3819" s="12" t="s">
        <v>3011</v>
      </c>
      <c r="B3819" t="s">
        <v>2648</v>
      </c>
      <c r="C3819" s="45" t="str">
        <f>INDEX('Bảng Giá'!$L$2:$L$64,MATCH(TRIM('References data'!B3819),'Bảng Giá'!$K$2:$K$64,0))</f>
        <v>Hồ Chí Minh</v>
      </c>
      <c r="D3819" s="43" t="s">
        <v>2766</v>
      </c>
      <c r="E3819" t="s">
        <v>2756</v>
      </c>
      <c r="F3819" t="str">
        <f>INDEX('Bảng Giá'!$L$2:$L$64,MATCH(TRIM('References data'!E3819),'Bảng Giá'!$K$2:$K$64,0))</f>
        <v>Đà Nẵng</v>
      </c>
      <c r="G3819" t="str">
        <f t="shared" si="59"/>
        <v>Hồ Chí Minh-Đà Nẵng</v>
      </c>
      <c r="H3819" t="str">
        <f>INDEX('Bảng Giá'!$N$2:$N$46,MATCH('References data'!G3819,'Bảng Giá'!$Q$2:$Q$46,0))</f>
        <v>Liên Vùng đặc biệt</v>
      </c>
    </row>
    <row r="3820" spans="1:8" x14ac:dyDescent="0.25">
      <c r="A3820" s="12" t="s">
        <v>3011</v>
      </c>
      <c r="B3820" t="s">
        <v>2648</v>
      </c>
      <c r="C3820" s="45" t="str">
        <f>INDEX('Bảng Giá'!$L$2:$L$64,MATCH(TRIM('References data'!B3820),'Bảng Giá'!$K$2:$K$64,0))</f>
        <v>Hồ Chí Minh</v>
      </c>
      <c r="D3820" s="43" t="s">
        <v>2774</v>
      </c>
      <c r="E3820" t="s">
        <v>2651</v>
      </c>
      <c r="F3820" t="str">
        <f>INDEX('Bảng Giá'!$L$2:$L$64,MATCH(TRIM('References data'!E3820),'Bảng Giá'!$K$2:$K$64,0))</f>
        <v>Vùng 2</v>
      </c>
      <c r="G3820" t="str">
        <f t="shared" si="59"/>
        <v>Hồ Chí Minh-Vùng 2</v>
      </c>
      <c r="H3820" t="str">
        <f>INDEX('Bảng Giá'!$N$2:$N$46,MATCH('References data'!G3820,'Bảng Giá'!$Q$2:$Q$46,0))</f>
        <v>Liên Vùng</v>
      </c>
    </row>
    <row r="3821" spans="1:8" x14ac:dyDescent="0.25">
      <c r="A3821" s="12" t="s">
        <v>3011</v>
      </c>
      <c r="B3821" t="s">
        <v>2648</v>
      </c>
      <c r="C3821" s="45" t="str">
        <f>INDEX('Bảng Giá'!$L$2:$L$64,MATCH(TRIM('References data'!B3821),'Bảng Giá'!$K$2:$K$64,0))</f>
        <v>Hồ Chí Minh</v>
      </c>
      <c r="D3821" s="43" t="s">
        <v>2773</v>
      </c>
      <c r="E3821" t="s">
        <v>2756</v>
      </c>
      <c r="F3821" t="str">
        <f>INDEX('Bảng Giá'!$L$2:$L$64,MATCH(TRIM('References data'!E3821),'Bảng Giá'!$K$2:$K$64,0))</f>
        <v>Đà Nẵng</v>
      </c>
      <c r="G3821" t="str">
        <f t="shared" si="59"/>
        <v>Hồ Chí Minh-Đà Nẵng</v>
      </c>
      <c r="H3821" t="str">
        <f>INDEX('Bảng Giá'!$N$2:$N$46,MATCH('References data'!G3821,'Bảng Giá'!$Q$2:$Q$46,0))</f>
        <v>Liên Vùng đặc biệt</v>
      </c>
    </row>
    <row r="3822" spans="1:8" x14ac:dyDescent="0.25">
      <c r="A3822" s="12" t="s">
        <v>3008</v>
      </c>
      <c r="B3822" t="s">
        <v>2639</v>
      </c>
      <c r="C3822" s="45" t="str">
        <f>INDEX('Bảng Giá'!$L$2:$L$64,MATCH(TRIM('References data'!B3822),'Bảng Giá'!$K$2:$K$64,0))</f>
        <v>Hà Nội</v>
      </c>
      <c r="D3822" s="43" t="s">
        <v>2792</v>
      </c>
      <c r="E3822" t="s">
        <v>2791</v>
      </c>
      <c r="F3822" t="str">
        <f>INDEX('Bảng Giá'!$L$2:$L$64,MATCH(TRIM('References data'!E3822),'Bảng Giá'!$K$2:$K$64,0))</f>
        <v>Vùng 2</v>
      </c>
      <c r="G3822" t="str">
        <f t="shared" si="59"/>
        <v>Hà Nội-Vùng 2</v>
      </c>
      <c r="H3822" t="str">
        <f>INDEX('Bảng Giá'!$N$2:$N$46,MATCH('References data'!G3822,'Bảng Giá'!$Q$2:$Q$46,0))</f>
        <v>Liên Vùng</v>
      </c>
    </row>
    <row r="3823" spans="1:8" x14ac:dyDescent="0.25">
      <c r="A3823" s="12" t="s">
        <v>2739</v>
      </c>
      <c r="B3823" t="s">
        <v>2648</v>
      </c>
      <c r="C3823" s="45" t="str">
        <f>INDEX('Bảng Giá'!$L$2:$L$64,MATCH(TRIM('References data'!B3823),'Bảng Giá'!$K$2:$K$64,0))</f>
        <v>Hồ Chí Minh</v>
      </c>
      <c r="D3823" s="43" t="s">
        <v>2765</v>
      </c>
      <c r="E3823" t="s">
        <v>2658</v>
      </c>
      <c r="F3823" t="str">
        <f>INDEX('Bảng Giá'!$L$2:$L$64,MATCH(TRIM('References data'!E3823),'Bảng Giá'!$K$2:$K$64,0))</f>
        <v>Vùng 3</v>
      </c>
      <c r="G3823" t="str">
        <f t="shared" si="59"/>
        <v>Hồ Chí Minh-Vùng 3</v>
      </c>
      <c r="H3823" t="str">
        <f>INDEX('Bảng Giá'!$N$2:$N$46,MATCH('References data'!G3823,'Bảng Giá'!$Q$2:$Q$46,0))</f>
        <v>Liên Vùng</v>
      </c>
    </row>
    <row r="3824" spans="1:8" x14ac:dyDescent="0.25">
      <c r="A3824" s="12" t="s">
        <v>3011</v>
      </c>
      <c r="B3824" t="s">
        <v>2648</v>
      </c>
      <c r="C3824" s="45" t="str">
        <f>INDEX('Bảng Giá'!$L$2:$L$64,MATCH(TRIM('References data'!B3824),'Bảng Giá'!$K$2:$K$64,0))</f>
        <v>Hồ Chí Minh</v>
      </c>
      <c r="D3824" s="43" t="s">
        <v>2999</v>
      </c>
      <c r="E3824" t="s">
        <v>2639</v>
      </c>
      <c r="F3824" t="str">
        <f>INDEX('Bảng Giá'!$L$2:$L$64,MATCH(TRIM('References data'!E3824),'Bảng Giá'!$K$2:$K$64,0))</f>
        <v>Hà Nội</v>
      </c>
      <c r="G3824" t="str">
        <f t="shared" si="59"/>
        <v>Hồ Chí Minh-Hà Nội</v>
      </c>
      <c r="H3824" t="str">
        <f>INDEX('Bảng Giá'!$N$2:$N$46,MATCH('References data'!G3824,'Bảng Giá'!$Q$2:$Q$46,0))</f>
        <v>Liên Vùng đặc biệt</v>
      </c>
    </row>
    <row r="3825" spans="1:8" x14ac:dyDescent="0.25">
      <c r="A3825" s="12" t="s">
        <v>3011</v>
      </c>
      <c r="B3825" t="s">
        <v>2648</v>
      </c>
      <c r="C3825" s="45" t="str">
        <f>INDEX('Bảng Giá'!$L$2:$L$64,MATCH(TRIM('References data'!B3825),'Bảng Giá'!$K$2:$K$64,0))</f>
        <v>Hồ Chí Minh</v>
      </c>
      <c r="D3825" s="43" t="s">
        <v>2773</v>
      </c>
      <c r="E3825" t="s">
        <v>2756</v>
      </c>
      <c r="F3825" t="str">
        <f>INDEX('Bảng Giá'!$L$2:$L$64,MATCH(TRIM('References data'!E3825),'Bảng Giá'!$K$2:$K$64,0))</f>
        <v>Đà Nẵng</v>
      </c>
      <c r="G3825" t="str">
        <f t="shared" si="59"/>
        <v>Hồ Chí Minh-Đà Nẵng</v>
      </c>
      <c r="H3825" t="str">
        <f>INDEX('Bảng Giá'!$N$2:$N$46,MATCH('References data'!G3825,'Bảng Giá'!$Q$2:$Q$46,0))</f>
        <v>Liên Vùng đặc biệt</v>
      </c>
    </row>
    <row r="3826" spans="1:8" x14ac:dyDescent="0.25">
      <c r="A3826" s="12" t="s">
        <v>3011</v>
      </c>
      <c r="B3826" t="s">
        <v>2648</v>
      </c>
      <c r="C3826" s="45" t="str">
        <f>INDEX('Bảng Giá'!$L$2:$L$64,MATCH(TRIM('References data'!B3826),'Bảng Giá'!$K$2:$K$64,0))</f>
        <v>Hồ Chí Minh</v>
      </c>
      <c r="D3826" s="43" t="s">
        <v>2740</v>
      </c>
      <c r="E3826" t="s">
        <v>2651</v>
      </c>
      <c r="F3826" t="str">
        <f>INDEX('Bảng Giá'!$L$2:$L$64,MATCH(TRIM('References data'!E3826),'Bảng Giá'!$K$2:$K$64,0))</f>
        <v>Vùng 2</v>
      </c>
      <c r="G3826" t="str">
        <f t="shared" si="59"/>
        <v>Hồ Chí Minh-Vùng 2</v>
      </c>
      <c r="H3826" t="str">
        <f>INDEX('Bảng Giá'!$N$2:$N$46,MATCH('References data'!G3826,'Bảng Giá'!$Q$2:$Q$46,0))</f>
        <v>Liên Vùng</v>
      </c>
    </row>
    <row r="3827" spans="1:8" x14ac:dyDescent="0.25">
      <c r="A3827" s="12" t="s">
        <v>3011</v>
      </c>
      <c r="B3827" t="s">
        <v>2648</v>
      </c>
      <c r="C3827" s="45" t="str">
        <f>INDEX('Bảng Giá'!$L$2:$L$64,MATCH(TRIM('References data'!B3827),'Bảng Giá'!$K$2:$K$64,0))</f>
        <v>Hồ Chí Minh</v>
      </c>
      <c r="D3827" s="43" t="s">
        <v>2773</v>
      </c>
      <c r="E3827" t="s">
        <v>2756</v>
      </c>
      <c r="F3827" t="str">
        <f>INDEX('Bảng Giá'!$L$2:$L$64,MATCH(TRIM('References data'!E3827),'Bảng Giá'!$K$2:$K$64,0))</f>
        <v>Đà Nẵng</v>
      </c>
      <c r="G3827" t="str">
        <f t="shared" si="59"/>
        <v>Hồ Chí Minh-Đà Nẵng</v>
      </c>
      <c r="H3827" t="str">
        <f>INDEX('Bảng Giá'!$N$2:$N$46,MATCH('References data'!G3827,'Bảng Giá'!$Q$2:$Q$46,0))</f>
        <v>Liên Vùng đặc biệt</v>
      </c>
    </row>
    <row r="3828" spans="1:8" x14ac:dyDescent="0.25">
      <c r="A3828" s="12" t="s">
        <v>3011</v>
      </c>
      <c r="B3828" t="s">
        <v>2648</v>
      </c>
      <c r="C3828" s="45" t="str">
        <f>INDEX('Bảng Giá'!$L$2:$L$64,MATCH(TRIM('References data'!B3828),'Bảng Giá'!$K$2:$K$64,0))</f>
        <v>Hồ Chí Minh</v>
      </c>
      <c r="D3828" s="43" t="s">
        <v>2757</v>
      </c>
      <c r="E3828" t="s">
        <v>2756</v>
      </c>
      <c r="F3828" t="str">
        <f>INDEX('Bảng Giá'!$L$2:$L$64,MATCH(TRIM('References data'!E3828),'Bảng Giá'!$K$2:$K$64,0))</f>
        <v>Đà Nẵng</v>
      </c>
      <c r="G3828" t="str">
        <f t="shared" si="59"/>
        <v>Hồ Chí Minh-Đà Nẵng</v>
      </c>
      <c r="H3828" t="str">
        <f>INDEX('Bảng Giá'!$N$2:$N$46,MATCH('References data'!G3828,'Bảng Giá'!$Q$2:$Q$46,0))</f>
        <v>Liên Vùng đặc biệt</v>
      </c>
    </row>
    <row r="3829" spans="1:8" x14ac:dyDescent="0.25">
      <c r="A3829" s="12" t="s">
        <v>3011</v>
      </c>
      <c r="B3829" t="s">
        <v>2648</v>
      </c>
      <c r="C3829" s="45" t="str">
        <f>INDEX('Bảng Giá'!$L$2:$L$64,MATCH(TRIM('References data'!B3829),'Bảng Giá'!$K$2:$K$64,0))</f>
        <v>Hồ Chí Minh</v>
      </c>
      <c r="D3829" s="43" t="s">
        <v>2772</v>
      </c>
      <c r="E3829" t="s">
        <v>2756</v>
      </c>
      <c r="F3829" t="str">
        <f>INDEX('Bảng Giá'!$L$2:$L$64,MATCH(TRIM('References data'!E3829),'Bảng Giá'!$K$2:$K$64,0))</f>
        <v>Đà Nẵng</v>
      </c>
      <c r="G3829" t="str">
        <f t="shared" si="59"/>
        <v>Hồ Chí Minh-Đà Nẵng</v>
      </c>
      <c r="H3829" t="str">
        <f>INDEX('Bảng Giá'!$N$2:$N$46,MATCH('References data'!G3829,'Bảng Giá'!$Q$2:$Q$46,0))</f>
        <v>Liên Vùng đặc biệt</v>
      </c>
    </row>
    <row r="3830" spans="1:8" x14ac:dyDescent="0.25">
      <c r="A3830" s="12" t="s">
        <v>3011</v>
      </c>
      <c r="B3830" t="s">
        <v>2648</v>
      </c>
      <c r="C3830" s="45" t="str">
        <f>INDEX('Bảng Giá'!$L$2:$L$64,MATCH(TRIM('References data'!B3830),'Bảng Giá'!$K$2:$K$64,0))</f>
        <v>Hồ Chí Minh</v>
      </c>
      <c r="D3830" s="43" t="s">
        <v>2766</v>
      </c>
      <c r="E3830" t="s">
        <v>2756</v>
      </c>
      <c r="F3830" t="str">
        <f>INDEX('Bảng Giá'!$L$2:$L$64,MATCH(TRIM('References data'!E3830),'Bảng Giá'!$K$2:$K$64,0))</f>
        <v>Đà Nẵng</v>
      </c>
      <c r="G3830" t="str">
        <f t="shared" si="59"/>
        <v>Hồ Chí Minh-Đà Nẵng</v>
      </c>
      <c r="H3830" t="str">
        <f>INDEX('Bảng Giá'!$N$2:$N$46,MATCH('References data'!G3830,'Bảng Giá'!$Q$2:$Q$46,0))</f>
        <v>Liên Vùng đặc biệt</v>
      </c>
    </row>
    <row r="3831" spans="1:8" x14ac:dyDescent="0.25">
      <c r="A3831" s="12" t="s">
        <v>3011</v>
      </c>
      <c r="B3831" t="s">
        <v>2648</v>
      </c>
      <c r="C3831" s="45" t="str">
        <f>INDEX('Bảng Giá'!$L$2:$L$64,MATCH(TRIM('References data'!B3831),'Bảng Giá'!$K$2:$K$64,0))</f>
        <v>Hồ Chí Minh</v>
      </c>
      <c r="D3831" s="43" t="s">
        <v>2754</v>
      </c>
      <c r="E3831" t="s">
        <v>2639</v>
      </c>
      <c r="F3831" t="str">
        <f>INDEX('Bảng Giá'!$L$2:$L$64,MATCH(TRIM('References data'!E3831),'Bảng Giá'!$K$2:$K$64,0))</f>
        <v>Hà Nội</v>
      </c>
      <c r="G3831" t="str">
        <f t="shared" si="59"/>
        <v>Hồ Chí Minh-Hà Nội</v>
      </c>
      <c r="H3831" t="str">
        <f>INDEX('Bảng Giá'!$N$2:$N$46,MATCH('References data'!G3831,'Bảng Giá'!$Q$2:$Q$46,0))</f>
        <v>Liên Vùng đặc biệt</v>
      </c>
    </row>
    <row r="3832" spans="1:8" x14ac:dyDescent="0.25">
      <c r="A3832" s="12" t="s">
        <v>3008</v>
      </c>
      <c r="B3832" t="s">
        <v>2639</v>
      </c>
      <c r="C3832" s="45" t="str">
        <f>INDEX('Bảng Giá'!$L$2:$L$64,MATCH(TRIM('References data'!B3832),'Bảng Giá'!$K$2:$K$64,0))</f>
        <v>Hà Nội</v>
      </c>
      <c r="D3832" s="43" t="s">
        <v>2750</v>
      </c>
      <c r="E3832" t="s">
        <v>2751</v>
      </c>
      <c r="F3832" t="str">
        <f>INDEX('Bảng Giá'!$L$2:$L$64,MATCH(TRIM('References data'!E3832),'Bảng Giá'!$K$2:$K$64,0))</f>
        <v>Vùng 2</v>
      </c>
      <c r="G3832" t="str">
        <f t="shared" si="59"/>
        <v>Hà Nội-Vùng 2</v>
      </c>
      <c r="H3832" t="str">
        <f>INDEX('Bảng Giá'!$N$2:$N$46,MATCH('References data'!G3832,'Bảng Giá'!$Q$2:$Q$46,0))</f>
        <v>Liên Vùng</v>
      </c>
    </row>
    <row r="3833" spans="1:8" x14ac:dyDescent="0.25">
      <c r="A3833" s="12" t="s">
        <v>3011</v>
      </c>
      <c r="B3833" t="s">
        <v>2648</v>
      </c>
      <c r="C3833" s="45" t="str">
        <f>INDEX('Bảng Giá'!$L$2:$L$64,MATCH(TRIM('References data'!B3833),'Bảng Giá'!$K$2:$K$64,0))</f>
        <v>Hồ Chí Minh</v>
      </c>
      <c r="D3833" s="43" t="s">
        <v>2773</v>
      </c>
      <c r="E3833" t="s">
        <v>2756</v>
      </c>
      <c r="F3833" t="str">
        <f>INDEX('Bảng Giá'!$L$2:$L$64,MATCH(TRIM('References data'!E3833),'Bảng Giá'!$K$2:$K$64,0))</f>
        <v>Đà Nẵng</v>
      </c>
      <c r="G3833" t="str">
        <f t="shared" si="59"/>
        <v>Hồ Chí Minh-Đà Nẵng</v>
      </c>
      <c r="H3833" t="str">
        <f>INDEX('Bảng Giá'!$N$2:$N$46,MATCH('References data'!G3833,'Bảng Giá'!$Q$2:$Q$46,0))</f>
        <v>Liên Vùng đặc biệt</v>
      </c>
    </row>
    <row r="3834" spans="1:8" x14ac:dyDescent="0.25">
      <c r="A3834" s="12" t="s">
        <v>3011</v>
      </c>
      <c r="B3834" t="s">
        <v>2648</v>
      </c>
      <c r="C3834" s="45" t="str">
        <f>INDEX('Bảng Giá'!$L$2:$L$64,MATCH(TRIM('References data'!B3834),'Bảng Giá'!$K$2:$K$64,0))</f>
        <v>Hồ Chí Minh</v>
      </c>
      <c r="D3834" s="43" t="s">
        <v>2766</v>
      </c>
      <c r="E3834" t="s">
        <v>2756</v>
      </c>
      <c r="F3834" t="str">
        <f>INDEX('Bảng Giá'!$L$2:$L$64,MATCH(TRIM('References data'!E3834),'Bảng Giá'!$K$2:$K$64,0))</f>
        <v>Đà Nẵng</v>
      </c>
      <c r="G3834" t="str">
        <f t="shared" si="59"/>
        <v>Hồ Chí Minh-Đà Nẵng</v>
      </c>
      <c r="H3834" t="str">
        <f>INDEX('Bảng Giá'!$N$2:$N$46,MATCH('References data'!G3834,'Bảng Giá'!$Q$2:$Q$46,0))</f>
        <v>Liên Vùng đặc biệt</v>
      </c>
    </row>
    <row r="3835" spans="1:8" x14ac:dyDescent="0.25">
      <c r="A3835" s="12" t="s">
        <v>3011</v>
      </c>
      <c r="B3835" t="s">
        <v>2648</v>
      </c>
      <c r="C3835" s="45" t="str">
        <f>INDEX('Bảng Giá'!$L$2:$L$64,MATCH(TRIM('References data'!B3835),'Bảng Giá'!$K$2:$K$64,0))</f>
        <v>Hồ Chí Minh</v>
      </c>
      <c r="D3835" s="43" t="s">
        <v>2772</v>
      </c>
      <c r="E3835" t="s">
        <v>2756</v>
      </c>
      <c r="F3835" t="str">
        <f>INDEX('Bảng Giá'!$L$2:$L$64,MATCH(TRIM('References data'!E3835),'Bảng Giá'!$K$2:$K$64,0))</f>
        <v>Đà Nẵng</v>
      </c>
      <c r="G3835" t="str">
        <f t="shared" si="59"/>
        <v>Hồ Chí Minh-Đà Nẵng</v>
      </c>
      <c r="H3835" t="str">
        <f>INDEX('Bảng Giá'!$N$2:$N$46,MATCH('References data'!G3835,'Bảng Giá'!$Q$2:$Q$46,0))</f>
        <v>Liên Vùng đặc biệt</v>
      </c>
    </row>
    <row r="3836" spans="1:8" x14ac:dyDescent="0.25">
      <c r="A3836" s="12" t="s">
        <v>3011</v>
      </c>
      <c r="B3836" t="s">
        <v>2648</v>
      </c>
      <c r="C3836" s="45" t="str">
        <f>INDEX('Bảng Giá'!$L$2:$L$64,MATCH(TRIM('References data'!B3836),'Bảng Giá'!$K$2:$K$64,0))</f>
        <v>Hồ Chí Minh</v>
      </c>
      <c r="D3836" s="43" t="s">
        <v>2713</v>
      </c>
      <c r="E3836" t="s">
        <v>2714</v>
      </c>
      <c r="F3836" t="str">
        <f>INDEX('Bảng Giá'!$L$2:$L$64,MATCH(TRIM('References data'!E3836),'Bảng Giá'!$K$2:$K$64,0))</f>
        <v>Vùng 3</v>
      </c>
      <c r="G3836" t="str">
        <f t="shared" si="59"/>
        <v>Hồ Chí Minh-Vùng 3</v>
      </c>
      <c r="H3836" t="str">
        <f>INDEX('Bảng Giá'!$N$2:$N$46,MATCH('References data'!G3836,'Bảng Giá'!$Q$2:$Q$46,0))</f>
        <v>Liên Vùng</v>
      </c>
    </row>
    <row r="3837" spans="1:8" x14ac:dyDescent="0.25">
      <c r="A3837" s="12" t="s">
        <v>3011</v>
      </c>
      <c r="B3837" t="s">
        <v>2648</v>
      </c>
      <c r="C3837" s="45" t="str">
        <f>INDEX('Bảng Giá'!$L$2:$L$64,MATCH(TRIM('References data'!B3837),'Bảng Giá'!$K$2:$K$64,0))</f>
        <v>Hồ Chí Minh</v>
      </c>
      <c r="D3837" s="43" t="s">
        <v>2829</v>
      </c>
      <c r="E3837" t="s">
        <v>2699</v>
      </c>
      <c r="F3837" t="str">
        <f>INDEX('Bảng Giá'!$L$2:$L$64,MATCH(TRIM('References data'!E3837),'Bảng Giá'!$K$2:$K$64,0))</f>
        <v>Vùng 3</v>
      </c>
      <c r="G3837" t="str">
        <f t="shared" si="59"/>
        <v>Hồ Chí Minh-Vùng 3</v>
      </c>
      <c r="H3837" t="str">
        <f>INDEX('Bảng Giá'!$N$2:$N$46,MATCH('References data'!G3837,'Bảng Giá'!$Q$2:$Q$46,0))</f>
        <v>Liên Vùng</v>
      </c>
    </row>
    <row r="3838" spans="1:8" x14ac:dyDescent="0.25">
      <c r="A3838" s="12" t="s">
        <v>3011</v>
      </c>
      <c r="B3838" t="s">
        <v>2648</v>
      </c>
      <c r="C3838" s="45" t="str">
        <f>INDEX('Bảng Giá'!$L$2:$L$64,MATCH(TRIM('References data'!B3838),'Bảng Giá'!$K$2:$K$64,0))</f>
        <v>Hồ Chí Minh</v>
      </c>
      <c r="D3838" s="43" t="s">
        <v>2766</v>
      </c>
      <c r="E3838" t="s">
        <v>2756</v>
      </c>
      <c r="F3838" t="str">
        <f>INDEX('Bảng Giá'!$L$2:$L$64,MATCH(TRIM('References data'!E3838),'Bảng Giá'!$K$2:$K$64,0))</f>
        <v>Đà Nẵng</v>
      </c>
      <c r="G3838" t="str">
        <f t="shared" si="59"/>
        <v>Hồ Chí Minh-Đà Nẵng</v>
      </c>
      <c r="H3838" t="str">
        <f>INDEX('Bảng Giá'!$N$2:$N$46,MATCH('References data'!G3838,'Bảng Giá'!$Q$2:$Q$46,0))</f>
        <v>Liên Vùng đặc biệt</v>
      </c>
    </row>
    <row r="3839" spans="1:8" x14ac:dyDescent="0.25">
      <c r="A3839" s="12" t="s">
        <v>3011</v>
      </c>
      <c r="B3839" t="s">
        <v>2648</v>
      </c>
      <c r="C3839" s="45" t="str">
        <f>INDEX('Bảng Giá'!$L$2:$L$64,MATCH(TRIM('References data'!B3839),'Bảng Giá'!$K$2:$K$64,0))</f>
        <v>Hồ Chí Minh</v>
      </c>
      <c r="D3839" s="43" t="s">
        <v>2994</v>
      </c>
      <c r="E3839" t="s">
        <v>2639</v>
      </c>
      <c r="F3839" t="str">
        <f>INDEX('Bảng Giá'!$L$2:$L$64,MATCH(TRIM('References data'!E3839),'Bảng Giá'!$K$2:$K$64,0))</f>
        <v>Hà Nội</v>
      </c>
      <c r="G3839" t="str">
        <f t="shared" si="59"/>
        <v>Hồ Chí Minh-Hà Nội</v>
      </c>
      <c r="H3839" t="str">
        <f>INDEX('Bảng Giá'!$N$2:$N$46,MATCH('References data'!G3839,'Bảng Giá'!$Q$2:$Q$46,0))</f>
        <v>Liên Vùng đặc biệt</v>
      </c>
    </row>
    <row r="3840" spans="1:8" x14ac:dyDescent="0.25">
      <c r="A3840" s="12" t="s">
        <v>3011</v>
      </c>
      <c r="B3840" t="s">
        <v>2648</v>
      </c>
      <c r="C3840" s="45" t="str">
        <f>INDEX('Bảng Giá'!$L$2:$L$64,MATCH(TRIM('References data'!B3840),'Bảng Giá'!$K$2:$K$64,0))</f>
        <v>Hồ Chí Minh</v>
      </c>
      <c r="D3840" s="43" t="s">
        <v>2773</v>
      </c>
      <c r="E3840" t="s">
        <v>2756</v>
      </c>
      <c r="F3840" t="str">
        <f>INDEX('Bảng Giá'!$L$2:$L$64,MATCH(TRIM('References data'!E3840),'Bảng Giá'!$K$2:$K$64,0))</f>
        <v>Đà Nẵng</v>
      </c>
      <c r="G3840" t="str">
        <f t="shared" si="59"/>
        <v>Hồ Chí Minh-Đà Nẵng</v>
      </c>
      <c r="H3840" t="str">
        <f>INDEX('Bảng Giá'!$N$2:$N$46,MATCH('References data'!G3840,'Bảng Giá'!$Q$2:$Q$46,0))</f>
        <v>Liên Vùng đặc biệt</v>
      </c>
    </row>
    <row r="3841" spans="1:8" x14ac:dyDescent="0.25">
      <c r="A3841" s="12" t="s">
        <v>3011</v>
      </c>
      <c r="B3841" t="s">
        <v>2648</v>
      </c>
      <c r="C3841" s="45" t="str">
        <f>INDEX('Bảng Giá'!$L$2:$L$64,MATCH(TRIM('References data'!B3841),'Bảng Giá'!$K$2:$K$64,0))</f>
        <v>Hồ Chí Minh</v>
      </c>
      <c r="D3841" s="43" t="s">
        <v>2772</v>
      </c>
      <c r="E3841" t="s">
        <v>2756</v>
      </c>
      <c r="F3841" t="str">
        <f>INDEX('Bảng Giá'!$L$2:$L$64,MATCH(TRIM('References data'!E3841),'Bảng Giá'!$K$2:$K$64,0))</f>
        <v>Đà Nẵng</v>
      </c>
      <c r="G3841" t="str">
        <f t="shared" si="59"/>
        <v>Hồ Chí Minh-Đà Nẵng</v>
      </c>
      <c r="H3841" t="str">
        <f>INDEX('Bảng Giá'!$N$2:$N$46,MATCH('References data'!G3841,'Bảng Giá'!$Q$2:$Q$46,0))</f>
        <v>Liên Vùng đặc biệt</v>
      </c>
    </row>
    <row r="3842" spans="1:8" x14ac:dyDescent="0.25">
      <c r="A3842" s="12" t="s">
        <v>3008</v>
      </c>
      <c r="B3842" t="s">
        <v>2639</v>
      </c>
      <c r="C3842" s="45" t="str">
        <f>INDEX('Bảng Giá'!$L$2:$L$64,MATCH(TRIM('References data'!B3842),'Bảng Giá'!$K$2:$K$64,0))</f>
        <v>Hà Nội</v>
      </c>
      <c r="D3842" s="43" t="s">
        <v>2789</v>
      </c>
      <c r="E3842" t="s">
        <v>2784</v>
      </c>
      <c r="F3842" t="str">
        <f>INDEX('Bảng Giá'!$L$2:$L$64,MATCH(TRIM('References data'!E3842),'Bảng Giá'!$K$2:$K$64,0))</f>
        <v>Vùng 2</v>
      </c>
      <c r="G3842" t="str">
        <f t="shared" si="59"/>
        <v>Hà Nội-Vùng 2</v>
      </c>
      <c r="H3842" t="str">
        <f>INDEX('Bảng Giá'!$N$2:$N$46,MATCH('References data'!G3842,'Bảng Giá'!$Q$2:$Q$46,0))</f>
        <v>Liên Vùng</v>
      </c>
    </row>
    <row r="3843" spans="1:8" x14ac:dyDescent="0.25">
      <c r="A3843" s="12" t="s">
        <v>3011</v>
      </c>
      <c r="B3843" t="s">
        <v>2648</v>
      </c>
      <c r="C3843" s="45" t="str">
        <f>INDEX('Bảng Giá'!$L$2:$L$64,MATCH(TRIM('References data'!B3843),'Bảng Giá'!$K$2:$K$64,0))</f>
        <v>Hồ Chí Minh</v>
      </c>
      <c r="D3843" s="43" t="s">
        <v>2766</v>
      </c>
      <c r="E3843" t="s">
        <v>2756</v>
      </c>
      <c r="F3843" t="str">
        <f>INDEX('Bảng Giá'!$L$2:$L$64,MATCH(TRIM('References data'!E3843),'Bảng Giá'!$K$2:$K$64,0))</f>
        <v>Đà Nẵng</v>
      </c>
      <c r="G3843" t="str">
        <f t="shared" si="59"/>
        <v>Hồ Chí Minh-Đà Nẵng</v>
      </c>
      <c r="H3843" t="str">
        <f>INDEX('Bảng Giá'!$N$2:$N$46,MATCH('References data'!G3843,'Bảng Giá'!$Q$2:$Q$46,0))</f>
        <v>Liên Vùng đặc biệt</v>
      </c>
    </row>
    <row r="3844" spans="1:8" x14ac:dyDescent="0.25">
      <c r="A3844" s="12" t="s">
        <v>3011</v>
      </c>
      <c r="B3844" t="s">
        <v>2648</v>
      </c>
      <c r="C3844" s="45" t="str">
        <f>INDEX('Bảng Giá'!$L$2:$L$64,MATCH(TRIM('References data'!B3844),'Bảng Giá'!$K$2:$K$64,0))</f>
        <v>Hồ Chí Minh</v>
      </c>
      <c r="D3844" s="43" t="s">
        <v>2757</v>
      </c>
      <c r="E3844" t="s">
        <v>2756</v>
      </c>
      <c r="F3844" t="str">
        <f>INDEX('Bảng Giá'!$L$2:$L$64,MATCH(TRIM('References data'!E3844),'Bảng Giá'!$K$2:$K$64,0))</f>
        <v>Đà Nẵng</v>
      </c>
      <c r="G3844" t="str">
        <f t="shared" ref="G3844:G3907" si="60">C3844&amp;"-"&amp;F3844</f>
        <v>Hồ Chí Minh-Đà Nẵng</v>
      </c>
      <c r="H3844" t="str">
        <f>INDEX('Bảng Giá'!$N$2:$N$46,MATCH('References data'!G3844,'Bảng Giá'!$Q$2:$Q$46,0))</f>
        <v>Liên Vùng đặc biệt</v>
      </c>
    </row>
    <row r="3845" spans="1:8" x14ac:dyDescent="0.25">
      <c r="A3845" s="12" t="s">
        <v>3011</v>
      </c>
      <c r="B3845" t="s">
        <v>2648</v>
      </c>
      <c r="C3845" s="45" t="str">
        <f>INDEX('Bảng Giá'!$L$2:$L$64,MATCH(TRIM('References data'!B3845),'Bảng Giá'!$K$2:$K$64,0))</f>
        <v>Hồ Chí Minh</v>
      </c>
      <c r="D3845" s="43" t="s">
        <v>2766</v>
      </c>
      <c r="E3845" t="s">
        <v>2756</v>
      </c>
      <c r="F3845" t="str">
        <f>INDEX('Bảng Giá'!$L$2:$L$64,MATCH(TRIM('References data'!E3845),'Bảng Giá'!$K$2:$K$64,0))</f>
        <v>Đà Nẵng</v>
      </c>
      <c r="G3845" t="str">
        <f t="shared" si="60"/>
        <v>Hồ Chí Minh-Đà Nẵng</v>
      </c>
      <c r="H3845" t="str">
        <f>INDEX('Bảng Giá'!$N$2:$N$46,MATCH('References data'!G3845,'Bảng Giá'!$Q$2:$Q$46,0))</f>
        <v>Liên Vùng đặc biệt</v>
      </c>
    </row>
    <row r="3846" spans="1:8" x14ac:dyDescent="0.25">
      <c r="A3846" s="12" t="s">
        <v>3011</v>
      </c>
      <c r="B3846" t="s">
        <v>2648</v>
      </c>
      <c r="C3846" s="45" t="str">
        <f>INDEX('Bảng Giá'!$L$2:$L$64,MATCH(TRIM('References data'!B3846),'Bảng Giá'!$K$2:$K$64,0))</f>
        <v>Hồ Chí Minh</v>
      </c>
      <c r="D3846" s="43" t="s">
        <v>2755</v>
      </c>
      <c r="E3846" t="s">
        <v>2756</v>
      </c>
      <c r="F3846" t="str">
        <f>INDEX('Bảng Giá'!$L$2:$L$64,MATCH(TRIM('References data'!E3846),'Bảng Giá'!$K$2:$K$64,0))</f>
        <v>Đà Nẵng</v>
      </c>
      <c r="G3846" t="str">
        <f t="shared" si="60"/>
        <v>Hồ Chí Minh-Đà Nẵng</v>
      </c>
      <c r="H3846" t="str">
        <f>INDEX('Bảng Giá'!$N$2:$N$46,MATCH('References data'!G3846,'Bảng Giá'!$Q$2:$Q$46,0))</f>
        <v>Liên Vùng đặc biệt</v>
      </c>
    </row>
    <row r="3847" spans="1:8" x14ac:dyDescent="0.25">
      <c r="A3847" s="12" t="s">
        <v>3008</v>
      </c>
      <c r="B3847" t="s">
        <v>2639</v>
      </c>
      <c r="C3847" s="45" t="str">
        <f>INDEX('Bảng Giá'!$L$2:$L$64,MATCH(TRIM('References data'!B3847),'Bảng Giá'!$K$2:$K$64,0))</f>
        <v>Hà Nội</v>
      </c>
      <c r="D3847" s="43" t="s">
        <v>2750</v>
      </c>
      <c r="E3847" t="s">
        <v>2751</v>
      </c>
      <c r="F3847" t="str">
        <f>INDEX('Bảng Giá'!$L$2:$L$64,MATCH(TRIM('References data'!E3847),'Bảng Giá'!$K$2:$K$64,0))</f>
        <v>Vùng 2</v>
      </c>
      <c r="G3847" t="str">
        <f t="shared" si="60"/>
        <v>Hà Nội-Vùng 2</v>
      </c>
      <c r="H3847" t="str">
        <f>INDEX('Bảng Giá'!$N$2:$N$46,MATCH('References data'!G3847,'Bảng Giá'!$Q$2:$Q$46,0))</f>
        <v>Liên Vùng</v>
      </c>
    </row>
    <row r="3848" spans="1:8" x14ac:dyDescent="0.25">
      <c r="A3848" s="12" t="s">
        <v>3011</v>
      </c>
      <c r="B3848" t="s">
        <v>2648</v>
      </c>
      <c r="C3848" s="45" t="str">
        <f>INDEX('Bảng Giá'!$L$2:$L$64,MATCH(TRIM('References data'!B3848),'Bảng Giá'!$K$2:$K$64,0))</f>
        <v>Hồ Chí Minh</v>
      </c>
      <c r="D3848" s="43" t="s">
        <v>2777</v>
      </c>
      <c r="E3848" t="s">
        <v>2756</v>
      </c>
      <c r="F3848" t="str">
        <f>INDEX('Bảng Giá'!$L$2:$L$64,MATCH(TRIM('References data'!E3848),'Bảng Giá'!$K$2:$K$64,0))</f>
        <v>Đà Nẵng</v>
      </c>
      <c r="G3848" t="str">
        <f t="shared" si="60"/>
        <v>Hồ Chí Minh-Đà Nẵng</v>
      </c>
      <c r="H3848" t="str">
        <f>INDEX('Bảng Giá'!$N$2:$N$46,MATCH('References data'!G3848,'Bảng Giá'!$Q$2:$Q$46,0))</f>
        <v>Liên Vùng đặc biệt</v>
      </c>
    </row>
    <row r="3849" spans="1:8" x14ac:dyDescent="0.25">
      <c r="A3849" s="12" t="s">
        <v>3011</v>
      </c>
      <c r="B3849" t="s">
        <v>2648</v>
      </c>
      <c r="C3849" s="45" t="str">
        <f>INDEX('Bảng Giá'!$L$2:$L$64,MATCH(TRIM('References data'!B3849),'Bảng Giá'!$K$2:$K$64,0))</f>
        <v>Hồ Chí Minh</v>
      </c>
      <c r="D3849" s="43" t="s">
        <v>2772</v>
      </c>
      <c r="E3849" t="s">
        <v>2756</v>
      </c>
      <c r="F3849" t="str">
        <f>INDEX('Bảng Giá'!$L$2:$L$64,MATCH(TRIM('References data'!E3849),'Bảng Giá'!$K$2:$K$64,0))</f>
        <v>Đà Nẵng</v>
      </c>
      <c r="G3849" t="str">
        <f t="shared" si="60"/>
        <v>Hồ Chí Minh-Đà Nẵng</v>
      </c>
      <c r="H3849" t="str">
        <f>INDEX('Bảng Giá'!$N$2:$N$46,MATCH('References data'!G3849,'Bảng Giá'!$Q$2:$Q$46,0))</f>
        <v>Liên Vùng đặc biệt</v>
      </c>
    </row>
    <row r="3850" spans="1:8" x14ac:dyDescent="0.25">
      <c r="A3850" s="12" t="s">
        <v>3011</v>
      </c>
      <c r="B3850" t="s">
        <v>2648</v>
      </c>
      <c r="C3850" s="45" t="str">
        <f>INDEX('Bảng Giá'!$L$2:$L$64,MATCH(TRIM('References data'!B3850),'Bảng Giá'!$K$2:$K$64,0))</f>
        <v>Hồ Chí Minh</v>
      </c>
      <c r="D3850" s="43" t="s">
        <v>2740</v>
      </c>
      <c r="E3850" t="s">
        <v>2651</v>
      </c>
      <c r="F3850" t="str">
        <f>INDEX('Bảng Giá'!$L$2:$L$64,MATCH(TRIM('References data'!E3850),'Bảng Giá'!$K$2:$K$64,0))</f>
        <v>Vùng 2</v>
      </c>
      <c r="G3850" t="str">
        <f t="shared" si="60"/>
        <v>Hồ Chí Minh-Vùng 2</v>
      </c>
      <c r="H3850" t="str">
        <f>INDEX('Bảng Giá'!$N$2:$N$46,MATCH('References data'!G3850,'Bảng Giá'!$Q$2:$Q$46,0))</f>
        <v>Liên Vùng</v>
      </c>
    </row>
    <row r="3851" spans="1:8" x14ac:dyDescent="0.25">
      <c r="A3851" s="12" t="s">
        <v>3011</v>
      </c>
      <c r="B3851" t="s">
        <v>2648</v>
      </c>
      <c r="C3851" s="45" t="str">
        <f>INDEX('Bảng Giá'!$L$2:$L$64,MATCH(TRIM('References data'!B3851),'Bảng Giá'!$K$2:$K$64,0))</f>
        <v>Hồ Chí Minh</v>
      </c>
      <c r="D3851" s="43" t="s">
        <v>2773</v>
      </c>
      <c r="E3851" t="s">
        <v>2756</v>
      </c>
      <c r="F3851" t="str">
        <f>INDEX('Bảng Giá'!$L$2:$L$64,MATCH(TRIM('References data'!E3851),'Bảng Giá'!$K$2:$K$64,0))</f>
        <v>Đà Nẵng</v>
      </c>
      <c r="G3851" t="str">
        <f t="shared" si="60"/>
        <v>Hồ Chí Minh-Đà Nẵng</v>
      </c>
      <c r="H3851" t="str">
        <f>INDEX('Bảng Giá'!$N$2:$N$46,MATCH('References data'!G3851,'Bảng Giá'!$Q$2:$Q$46,0))</f>
        <v>Liên Vùng đặc biệt</v>
      </c>
    </row>
    <row r="3852" spans="1:8" x14ac:dyDescent="0.25">
      <c r="A3852" s="12" t="s">
        <v>3011</v>
      </c>
      <c r="B3852" t="s">
        <v>2648</v>
      </c>
      <c r="C3852" s="45" t="str">
        <f>INDEX('Bảng Giá'!$L$2:$L$64,MATCH(TRIM('References data'!B3852),'Bảng Giá'!$K$2:$K$64,0))</f>
        <v>Hồ Chí Minh</v>
      </c>
      <c r="D3852" s="43" t="s">
        <v>2660</v>
      </c>
      <c r="E3852" t="s">
        <v>2661</v>
      </c>
      <c r="F3852" t="str">
        <f>INDEX('Bảng Giá'!$L$2:$L$64,MATCH(TRIM('References data'!E3852),'Bảng Giá'!$K$2:$K$64,0))</f>
        <v>Vùng 2</v>
      </c>
      <c r="G3852" t="str">
        <f t="shared" si="60"/>
        <v>Hồ Chí Minh-Vùng 2</v>
      </c>
      <c r="H3852" t="str">
        <f>INDEX('Bảng Giá'!$N$2:$N$46,MATCH('References data'!G3852,'Bảng Giá'!$Q$2:$Q$46,0))</f>
        <v>Liên Vùng</v>
      </c>
    </row>
    <row r="3853" spans="1:8" x14ac:dyDescent="0.25">
      <c r="A3853" s="12" t="s">
        <v>3011</v>
      </c>
      <c r="B3853" t="s">
        <v>2648</v>
      </c>
      <c r="C3853" s="45" t="str">
        <f>INDEX('Bảng Giá'!$L$2:$L$64,MATCH(TRIM('References data'!B3853),'Bảng Giá'!$K$2:$K$64,0))</f>
        <v>Hồ Chí Minh</v>
      </c>
      <c r="D3853" s="43" t="s">
        <v>2713</v>
      </c>
      <c r="E3853" t="s">
        <v>2714</v>
      </c>
      <c r="F3853" t="str">
        <f>INDEX('Bảng Giá'!$L$2:$L$64,MATCH(TRIM('References data'!E3853),'Bảng Giá'!$K$2:$K$64,0))</f>
        <v>Vùng 3</v>
      </c>
      <c r="G3853" t="str">
        <f t="shared" si="60"/>
        <v>Hồ Chí Minh-Vùng 3</v>
      </c>
      <c r="H3853" t="str">
        <f>INDEX('Bảng Giá'!$N$2:$N$46,MATCH('References data'!G3853,'Bảng Giá'!$Q$2:$Q$46,0))</f>
        <v>Liên Vùng</v>
      </c>
    </row>
    <row r="3854" spans="1:8" x14ac:dyDescent="0.25">
      <c r="A3854" s="12" t="s">
        <v>3011</v>
      </c>
      <c r="B3854" t="s">
        <v>2648</v>
      </c>
      <c r="C3854" s="45" t="str">
        <f>INDEX('Bảng Giá'!$L$2:$L$64,MATCH(TRIM('References data'!B3854),'Bảng Giá'!$K$2:$K$64,0))</f>
        <v>Hồ Chí Minh</v>
      </c>
      <c r="D3854" s="43" t="s">
        <v>2713</v>
      </c>
      <c r="E3854" t="s">
        <v>2714</v>
      </c>
      <c r="F3854" t="str">
        <f>INDEX('Bảng Giá'!$L$2:$L$64,MATCH(TRIM('References data'!E3854),'Bảng Giá'!$K$2:$K$64,0))</f>
        <v>Vùng 3</v>
      </c>
      <c r="G3854" t="str">
        <f t="shared" si="60"/>
        <v>Hồ Chí Minh-Vùng 3</v>
      </c>
      <c r="H3854" t="str">
        <f>INDEX('Bảng Giá'!$N$2:$N$46,MATCH('References data'!G3854,'Bảng Giá'!$Q$2:$Q$46,0))</f>
        <v>Liên Vùng</v>
      </c>
    </row>
    <row r="3855" spans="1:8" x14ac:dyDescent="0.25">
      <c r="A3855" s="12" t="s">
        <v>3011</v>
      </c>
      <c r="B3855" t="s">
        <v>2648</v>
      </c>
      <c r="C3855" s="45" t="str">
        <f>INDEX('Bảng Giá'!$L$2:$L$64,MATCH(TRIM('References data'!B3855),'Bảng Giá'!$K$2:$K$64,0))</f>
        <v>Hồ Chí Minh</v>
      </c>
      <c r="D3855" s="43" t="s">
        <v>2773</v>
      </c>
      <c r="E3855" t="s">
        <v>2756</v>
      </c>
      <c r="F3855" t="str">
        <f>INDEX('Bảng Giá'!$L$2:$L$64,MATCH(TRIM('References data'!E3855),'Bảng Giá'!$K$2:$K$64,0))</f>
        <v>Đà Nẵng</v>
      </c>
      <c r="G3855" t="str">
        <f t="shared" si="60"/>
        <v>Hồ Chí Minh-Đà Nẵng</v>
      </c>
      <c r="H3855" t="str">
        <f>INDEX('Bảng Giá'!$N$2:$N$46,MATCH('References data'!G3855,'Bảng Giá'!$Q$2:$Q$46,0))</f>
        <v>Liên Vùng đặc biệt</v>
      </c>
    </row>
    <row r="3856" spans="1:8" x14ac:dyDescent="0.25">
      <c r="A3856" s="12" t="s">
        <v>3011</v>
      </c>
      <c r="B3856" t="s">
        <v>2648</v>
      </c>
      <c r="C3856" s="45" t="str">
        <f>INDEX('Bảng Giá'!$L$2:$L$64,MATCH(TRIM('References data'!B3856),'Bảng Giá'!$K$2:$K$64,0))</f>
        <v>Hồ Chí Minh</v>
      </c>
      <c r="D3856" s="43" t="s">
        <v>2777</v>
      </c>
      <c r="E3856" t="s">
        <v>2756</v>
      </c>
      <c r="F3856" t="str">
        <f>INDEX('Bảng Giá'!$L$2:$L$64,MATCH(TRIM('References data'!E3856),'Bảng Giá'!$K$2:$K$64,0))</f>
        <v>Đà Nẵng</v>
      </c>
      <c r="G3856" t="str">
        <f t="shared" si="60"/>
        <v>Hồ Chí Minh-Đà Nẵng</v>
      </c>
      <c r="H3856" t="str">
        <f>INDEX('Bảng Giá'!$N$2:$N$46,MATCH('References data'!G3856,'Bảng Giá'!$Q$2:$Q$46,0))</f>
        <v>Liên Vùng đặc biệt</v>
      </c>
    </row>
    <row r="3857" spans="1:8" x14ac:dyDescent="0.25">
      <c r="A3857" s="12" t="s">
        <v>3011</v>
      </c>
      <c r="B3857" t="s">
        <v>2648</v>
      </c>
      <c r="C3857" s="45" t="str">
        <f>INDEX('Bảng Giá'!$L$2:$L$64,MATCH(TRIM('References data'!B3857),'Bảng Giá'!$K$2:$K$64,0))</f>
        <v>Hồ Chí Minh</v>
      </c>
      <c r="D3857" s="43" t="s">
        <v>3003</v>
      </c>
      <c r="E3857" t="s">
        <v>2639</v>
      </c>
      <c r="F3857" t="str">
        <f>INDEX('Bảng Giá'!$L$2:$L$64,MATCH(TRIM('References data'!E3857),'Bảng Giá'!$K$2:$K$64,0))</f>
        <v>Hà Nội</v>
      </c>
      <c r="G3857" t="str">
        <f t="shared" si="60"/>
        <v>Hồ Chí Minh-Hà Nội</v>
      </c>
      <c r="H3857" t="str">
        <f>INDEX('Bảng Giá'!$N$2:$N$46,MATCH('References data'!G3857,'Bảng Giá'!$Q$2:$Q$46,0))</f>
        <v>Liên Vùng đặc biệt</v>
      </c>
    </row>
    <row r="3858" spans="1:8" x14ac:dyDescent="0.25">
      <c r="A3858" s="12" t="s">
        <v>3011</v>
      </c>
      <c r="B3858" t="s">
        <v>2648</v>
      </c>
      <c r="C3858" s="45" t="str">
        <f>INDEX('Bảng Giá'!$L$2:$L$64,MATCH(TRIM('References data'!B3858),'Bảng Giá'!$K$2:$K$64,0))</f>
        <v>Hồ Chí Minh</v>
      </c>
      <c r="D3858" s="43" t="s">
        <v>2755</v>
      </c>
      <c r="E3858" t="s">
        <v>2756</v>
      </c>
      <c r="F3858" t="str">
        <f>INDEX('Bảng Giá'!$L$2:$L$64,MATCH(TRIM('References data'!E3858),'Bảng Giá'!$K$2:$K$64,0))</f>
        <v>Đà Nẵng</v>
      </c>
      <c r="G3858" t="str">
        <f t="shared" si="60"/>
        <v>Hồ Chí Minh-Đà Nẵng</v>
      </c>
      <c r="H3858" t="str">
        <f>INDEX('Bảng Giá'!$N$2:$N$46,MATCH('References data'!G3858,'Bảng Giá'!$Q$2:$Q$46,0))</f>
        <v>Liên Vùng đặc biệt</v>
      </c>
    </row>
    <row r="3859" spans="1:8" x14ac:dyDescent="0.25">
      <c r="A3859" s="12" t="s">
        <v>3008</v>
      </c>
      <c r="B3859" t="s">
        <v>2639</v>
      </c>
      <c r="C3859" s="45" t="str">
        <f>INDEX('Bảng Giá'!$L$2:$L$64,MATCH(TRIM('References data'!B3859),'Bảng Giá'!$K$2:$K$64,0))</f>
        <v>Hà Nội</v>
      </c>
      <c r="D3859" s="43" t="s">
        <v>2750</v>
      </c>
      <c r="E3859" t="s">
        <v>2751</v>
      </c>
      <c r="F3859" t="str">
        <f>INDEX('Bảng Giá'!$L$2:$L$64,MATCH(TRIM('References data'!E3859),'Bảng Giá'!$K$2:$K$64,0))</f>
        <v>Vùng 2</v>
      </c>
      <c r="G3859" t="str">
        <f t="shared" si="60"/>
        <v>Hà Nội-Vùng 2</v>
      </c>
      <c r="H3859" t="str">
        <f>INDEX('Bảng Giá'!$N$2:$N$46,MATCH('References data'!G3859,'Bảng Giá'!$Q$2:$Q$46,0))</f>
        <v>Liên Vùng</v>
      </c>
    </row>
    <row r="3860" spans="1:8" x14ac:dyDescent="0.25">
      <c r="A3860" s="12" t="s">
        <v>3011</v>
      </c>
      <c r="B3860" t="s">
        <v>2648</v>
      </c>
      <c r="C3860" s="45" t="str">
        <f>INDEX('Bảng Giá'!$L$2:$L$64,MATCH(TRIM('References data'!B3860),'Bảng Giá'!$K$2:$K$64,0))</f>
        <v>Hồ Chí Minh</v>
      </c>
      <c r="D3860" s="43" t="s">
        <v>2757</v>
      </c>
      <c r="E3860" t="s">
        <v>2756</v>
      </c>
      <c r="F3860" t="str">
        <f>INDEX('Bảng Giá'!$L$2:$L$64,MATCH(TRIM('References data'!E3860),'Bảng Giá'!$K$2:$K$64,0))</f>
        <v>Đà Nẵng</v>
      </c>
      <c r="G3860" t="str">
        <f t="shared" si="60"/>
        <v>Hồ Chí Minh-Đà Nẵng</v>
      </c>
      <c r="H3860" t="str">
        <f>INDEX('Bảng Giá'!$N$2:$N$46,MATCH('References data'!G3860,'Bảng Giá'!$Q$2:$Q$46,0))</f>
        <v>Liên Vùng đặc biệt</v>
      </c>
    </row>
    <row r="3861" spans="1:8" x14ac:dyDescent="0.25">
      <c r="A3861" s="12" t="s">
        <v>3011</v>
      </c>
      <c r="B3861" t="s">
        <v>2648</v>
      </c>
      <c r="C3861" s="45" t="str">
        <f>INDEX('Bảng Giá'!$L$2:$L$64,MATCH(TRIM('References data'!B3861),'Bảng Giá'!$K$2:$K$64,0))</f>
        <v>Hồ Chí Minh</v>
      </c>
      <c r="D3861" s="43" t="s">
        <v>2773</v>
      </c>
      <c r="E3861" t="s">
        <v>2756</v>
      </c>
      <c r="F3861" t="str">
        <f>INDEX('Bảng Giá'!$L$2:$L$64,MATCH(TRIM('References data'!E3861),'Bảng Giá'!$K$2:$K$64,0))</f>
        <v>Đà Nẵng</v>
      </c>
      <c r="G3861" t="str">
        <f t="shared" si="60"/>
        <v>Hồ Chí Minh-Đà Nẵng</v>
      </c>
      <c r="H3861" t="str">
        <f>INDEX('Bảng Giá'!$N$2:$N$46,MATCH('References data'!G3861,'Bảng Giá'!$Q$2:$Q$46,0))</f>
        <v>Liên Vùng đặc biệt</v>
      </c>
    </row>
    <row r="3862" spans="1:8" x14ac:dyDescent="0.25">
      <c r="A3862" s="12" t="s">
        <v>3011</v>
      </c>
      <c r="B3862" t="s">
        <v>2648</v>
      </c>
      <c r="C3862" s="45" t="str">
        <f>INDEX('Bảng Giá'!$L$2:$L$64,MATCH(TRIM('References data'!B3862),'Bảng Giá'!$K$2:$K$64,0))</f>
        <v>Hồ Chí Minh</v>
      </c>
      <c r="D3862" s="43" t="s">
        <v>2766</v>
      </c>
      <c r="E3862" t="s">
        <v>2756</v>
      </c>
      <c r="F3862" t="str">
        <f>INDEX('Bảng Giá'!$L$2:$L$64,MATCH(TRIM('References data'!E3862),'Bảng Giá'!$K$2:$K$64,0))</f>
        <v>Đà Nẵng</v>
      </c>
      <c r="G3862" t="str">
        <f t="shared" si="60"/>
        <v>Hồ Chí Minh-Đà Nẵng</v>
      </c>
      <c r="H3862" t="str">
        <f>INDEX('Bảng Giá'!$N$2:$N$46,MATCH('References data'!G3862,'Bảng Giá'!$Q$2:$Q$46,0))</f>
        <v>Liên Vùng đặc biệt</v>
      </c>
    </row>
    <row r="3863" spans="1:8" x14ac:dyDescent="0.25">
      <c r="A3863" s="12" t="s">
        <v>3011</v>
      </c>
      <c r="B3863" t="s">
        <v>2648</v>
      </c>
      <c r="C3863" s="45" t="str">
        <f>INDEX('Bảng Giá'!$L$2:$L$64,MATCH(TRIM('References data'!B3863),'Bảng Giá'!$K$2:$K$64,0))</f>
        <v>Hồ Chí Minh</v>
      </c>
      <c r="D3863" s="43" t="s">
        <v>2772</v>
      </c>
      <c r="E3863" t="s">
        <v>2756</v>
      </c>
      <c r="F3863" t="str">
        <f>INDEX('Bảng Giá'!$L$2:$L$64,MATCH(TRIM('References data'!E3863),'Bảng Giá'!$K$2:$K$64,0))</f>
        <v>Đà Nẵng</v>
      </c>
      <c r="G3863" t="str">
        <f t="shared" si="60"/>
        <v>Hồ Chí Minh-Đà Nẵng</v>
      </c>
      <c r="H3863" t="str">
        <f>INDEX('Bảng Giá'!$N$2:$N$46,MATCH('References data'!G3863,'Bảng Giá'!$Q$2:$Q$46,0))</f>
        <v>Liên Vùng đặc biệt</v>
      </c>
    </row>
    <row r="3864" spans="1:8" x14ac:dyDescent="0.25">
      <c r="A3864" s="12" t="s">
        <v>3011</v>
      </c>
      <c r="B3864" t="s">
        <v>2648</v>
      </c>
      <c r="C3864" s="45" t="str">
        <f>INDEX('Bảng Giá'!$L$2:$L$64,MATCH(TRIM('References data'!B3864),'Bảng Giá'!$K$2:$K$64,0))</f>
        <v>Hồ Chí Minh</v>
      </c>
      <c r="D3864" s="43" t="s">
        <v>2754</v>
      </c>
      <c r="E3864" t="s">
        <v>2639</v>
      </c>
      <c r="F3864" t="str">
        <f>INDEX('Bảng Giá'!$L$2:$L$64,MATCH(TRIM('References data'!E3864),'Bảng Giá'!$K$2:$K$64,0))</f>
        <v>Hà Nội</v>
      </c>
      <c r="G3864" t="str">
        <f t="shared" si="60"/>
        <v>Hồ Chí Minh-Hà Nội</v>
      </c>
      <c r="H3864" t="str">
        <f>INDEX('Bảng Giá'!$N$2:$N$46,MATCH('References data'!G3864,'Bảng Giá'!$Q$2:$Q$46,0))</f>
        <v>Liên Vùng đặc biệt</v>
      </c>
    </row>
    <row r="3865" spans="1:8" x14ac:dyDescent="0.25">
      <c r="A3865" s="12" t="s">
        <v>3011</v>
      </c>
      <c r="B3865" t="s">
        <v>2648</v>
      </c>
      <c r="C3865" s="45" t="str">
        <f>INDEX('Bảng Giá'!$L$2:$L$64,MATCH(TRIM('References data'!B3865),'Bảng Giá'!$K$2:$K$64,0))</f>
        <v>Hồ Chí Minh</v>
      </c>
      <c r="D3865" s="43" t="s">
        <v>2772</v>
      </c>
      <c r="E3865" t="s">
        <v>2756</v>
      </c>
      <c r="F3865" t="str">
        <f>INDEX('Bảng Giá'!$L$2:$L$64,MATCH(TRIM('References data'!E3865),'Bảng Giá'!$K$2:$K$64,0))</f>
        <v>Đà Nẵng</v>
      </c>
      <c r="G3865" t="str">
        <f t="shared" si="60"/>
        <v>Hồ Chí Minh-Đà Nẵng</v>
      </c>
      <c r="H3865" t="str">
        <f>INDEX('Bảng Giá'!$N$2:$N$46,MATCH('References data'!G3865,'Bảng Giá'!$Q$2:$Q$46,0))</f>
        <v>Liên Vùng đặc biệt</v>
      </c>
    </row>
    <row r="3866" spans="1:8" x14ac:dyDescent="0.25">
      <c r="A3866" s="12" t="s">
        <v>3008</v>
      </c>
      <c r="B3866" t="s">
        <v>2639</v>
      </c>
      <c r="C3866" s="45" t="str">
        <f>INDEX('Bảng Giá'!$L$2:$L$64,MATCH(TRIM('References data'!B3866),'Bảng Giá'!$K$2:$K$64,0))</f>
        <v>Hà Nội</v>
      </c>
      <c r="D3866" s="43" t="s">
        <v>2750</v>
      </c>
      <c r="E3866" t="s">
        <v>2751</v>
      </c>
      <c r="F3866" t="str">
        <f>INDEX('Bảng Giá'!$L$2:$L$64,MATCH(TRIM('References data'!E3866),'Bảng Giá'!$K$2:$K$64,0))</f>
        <v>Vùng 2</v>
      </c>
      <c r="G3866" t="str">
        <f t="shared" si="60"/>
        <v>Hà Nội-Vùng 2</v>
      </c>
      <c r="H3866" t="str">
        <f>INDEX('Bảng Giá'!$N$2:$N$46,MATCH('References data'!G3866,'Bảng Giá'!$Q$2:$Q$46,0))</f>
        <v>Liên Vùng</v>
      </c>
    </row>
    <row r="3867" spans="1:8" x14ac:dyDescent="0.25">
      <c r="A3867" s="12" t="s">
        <v>3011</v>
      </c>
      <c r="B3867" t="s">
        <v>2648</v>
      </c>
      <c r="C3867" s="45" t="str">
        <f>INDEX('Bảng Giá'!$L$2:$L$64,MATCH(TRIM('References data'!B3867),'Bảng Giá'!$K$2:$K$64,0))</f>
        <v>Hồ Chí Minh</v>
      </c>
      <c r="D3867" s="43" t="s">
        <v>2772</v>
      </c>
      <c r="E3867" t="s">
        <v>2756</v>
      </c>
      <c r="F3867" t="str">
        <f>INDEX('Bảng Giá'!$L$2:$L$64,MATCH(TRIM('References data'!E3867),'Bảng Giá'!$K$2:$K$64,0))</f>
        <v>Đà Nẵng</v>
      </c>
      <c r="G3867" t="str">
        <f t="shared" si="60"/>
        <v>Hồ Chí Minh-Đà Nẵng</v>
      </c>
      <c r="H3867" t="str">
        <f>INDEX('Bảng Giá'!$N$2:$N$46,MATCH('References data'!G3867,'Bảng Giá'!$Q$2:$Q$46,0))</f>
        <v>Liên Vùng đặc biệt</v>
      </c>
    </row>
    <row r="3868" spans="1:8" x14ac:dyDescent="0.25">
      <c r="A3868" s="12" t="s">
        <v>3011</v>
      </c>
      <c r="B3868" t="s">
        <v>2648</v>
      </c>
      <c r="C3868" s="45" t="str">
        <f>INDEX('Bảng Giá'!$L$2:$L$64,MATCH(TRIM('References data'!B3868),'Bảng Giá'!$K$2:$K$64,0))</f>
        <v>Hồ Chí Minh</v>
      </c>
      <c r="D3868" s="43" t="s">
        <v>2774</v>
      </c>
      <c r="E3868" t="s">
        <v>2651</v>
      </c>
      <c r="F3868" t="str">
        <f>INDEX('Bảng Giá'!$L$2:$L$64,MATCH(TRIM('References data'!E3868),'Bảng Giá'!$K$2:$K$64,0))</f>
        <v>Vùng 2</v>
      </c>
      <c r="G3868" t="str">
        <f t="shared" si="60"/>
        <v>Hồ Chí Minh-Vùng 2</v>
      </c>
      <c r="H3868" t="str">
        <f>INDEX('Bảng Giá'!$N$2:$N$46,MATCH('References data'!G3868,'Bảng Giá'!$Q$2:$Q$46,0))</f>
        <v>Liên Vùng</v>
      </c>
    </row>
    <row r="3869" spans="1:8" x14ac:dyDescent="0.25">
      <c r="A3869" s="12" t="s">
        <v>2776</v>
      </c>
      <c r="B3869" t="s">
        <v>2648</v>
      </c>
      <c r="C3869" s="45" t="str">
        <f>INDEX('Bảng Giá'!$L$2:$L$64,MATCH(TRIM('References data'!B3869),'Bảng Giá'!$K$2:$K$64,0))</f>
        <v>Hồ Chí Minh</v>
      </c>
      <c r="D3869" s="43" t="s">
        <v>3008</v>
      </c>
      <c r="E3869" t="s">
        <v>2639</v>
      </c>
      <c r="F3869" t="str">
        <f>INDEX('Bảng Giá'!$L$2:$L$64,MATCH(TRIM('References data'!E3869),'Bảng Giá'!$K$2:$K$64,0))</f>
        <v>Hà Nội</v>
      </c>
      <c r="G3869" t="str">
        <f t="shared" si="60"/>
        <v>Hồ Chí Minh-Hà Nội</v>
      </c>
      <c r="H3869" t="str">
        <f>INDEX('Bảng Giá'!$N$2:$N$46,MATCH('References data'!G3869,'Bảng Giá'!$Q$2:$Q$46,0))</f>
        <v>Liên Vùng đặc biệt</v>
      </c>
    </row>
    <row r="3870" spans="1:8" x14ac:dyDescent="0.25">
      <c r="A3870" s="12" t="s">
        <v>3011</v>
      </c>
      <c r="B3870" t="s">
        <v>2648</v>
      </c>
      <c r="C3870" s="45" t="str">
        <f>INDEX('Bảng Giá'!$L$2:$L$64,MATCH(TRIM('References data'!B3870),'Bảng Giá'!$K$2:$K$64,0))</f>
        <v>Hồ Chí Minh</v>
      </c>
      <c r="D3870" s="43" t="s">
        <v>2773</v>
      </c>
      <c r="E3870" t="s">
        <v>2756</v>
      </c>
      <c r="F3870" t="str">
        <f>INDEX('Bảng Giá'!$L$2:$L$64,MATCH(TRIM('References data'!E3870),'Bảng Giá'!$K$2:$K$64,0))</f>
        <v>Đà Nẵng</v>
      </c>
      <c r="G3870" t="str">
        <f t="shared" si="60"/>
        <v>Hồ Chí Minh-Đà Nẵng</v>
      </c>
      <c r="H3870" t="str">
        <f>INDEX('Bảng Giá'!$N$2:$N$46,MATCH('References data'!G3870,'Bảng Giá'!$Q$2:$Q$46,0))</f>
        <v>Liên Vùng đặc biệt</v>
      </c>
    </row>
    <row r="3871" spans="1:8" x14ac:dyDescent="0.25">
      <c r="A3871" s="12" t="s">
        <v>3011</v>
      </c>
      <c r="B3871" t="s">
        <v>2648</v>
      </c>
      <c r="C3871" s="45" t="str">
        <f>INDEX('Bảng Giá'!$L$2:$L$64,MATCH(TRIM('References data'!B3871),'Bảng Giá'!$K$2:$K$64,0))</f>
        <v>Hồ Chí Minh</v>
      </c>
      <c r="D3871" s="43" t="s">
        <v>2757</v>
      </c>
      <c r="E3871" t="s">
        <v>2756</v>
      </c>
      <c r="F3871" t="str">
        <f>INDEX('Bảng Giá'!$L$2:$L$64,MATCH(TRIM('References data'!E3871),'Bảng Giá'!$K$2:$K$64,0))</f>
        <v>Đà Nẵng</v>
      </c>
      <c r="G3871" t="str">
        <f t="shared" si="60"/>
        <v>Hồ Chí Minh-Đà Nẵng</v>
      </c>
      <c r="H3871" t="str">
        <f>INDEX('Bảng Giá'!$N$2:$N$46,MATCH('References data'!G3871,'Bảng Giá'!$Q$2:$Q$46,0))</f>
        <v>Liên Vùng đặc biệt</v>
      </c>
    </row>
    <row r="3872" spans="1:8" x14ac:dyDescent="0.25">
      <c r="A3872" s="12" t="s">
        <v>3011</v>
      </c>
      <c r="B3872" t="s">
        <v>2648</v>
      </c>
      <c r="C3872" s="45" t="str">
        <f>INDEX('Bảng Giá'!$L$2:$L$64,MATCH(TRIM('References data'!B3872),'Bảng Giá'!$K$2:$K$64,0))</f>
        <v>Hồ Chí Minh</v>
      </c>
      <c r="D3872" s="43" t="s">
        <v>2757</v>
      </c>
      <c r="E3872" t="s">
        <v>2756</v>
      </c>
      <c r="F3872" t="str">
        <f>INDEX('Bảng Giá'!$L$2:$L$64,MATCH(TRIM('References data'!E3872),'Bảng Giá'!$K$2:$K$64,0))</f>
        <v>Đà Nẵng</v>
      </c>
      <c r="G3872" t="str">
        <f t="shared" si="60"/>
        <v>Hồ Chí Minh-Đà Nẵng</v>
      </c>
      <c r="H3872" t="str">
        <f>INDEX('Bảng Giá'!$N$2:$N$46,MATCH('References data'!G3872,'Bảng Giá'!$Q$2:$Q$46,0))</f>
        <v>Liên Vùng đặc biệt</v>
      </c>
    </row>
    <row r="3873" spans="1:8" x14ac:dyDescent="0.25">
      <c r="A3873" s="12" t="s">
        <v>3011</v>
      </c>
      <c r="B3873" t="s">
        <v>2648</v>
      </c>
      <c r="C3873" s="45" t="str">
        <f>INDEX('Bảng Giá'!$L$2:$L$64,MATCH(TRIM('References data'!B3873),'Bảng Giá'!$K$2:$K$64,0))</f>
        <v>Hồ Chí Minh</v>
      </c>
      <c r="D3873" s="43" t="s">
        <v>2774</v>
      </c>
      <c r="E3873" t="s">
        <v>2651</v>
      </c>
      <c r="F3873" t="str">
        <f>INDEX('Bảng Giá'!$L$2:$L$64,MATCH(TRIM('References data'!E3873),'Bảng Giá'!$K$2:$K$64,0))</f>
        <v>Vùng 2</v>
      </c>
      <c r="G3873" t="str">
        <f t="shared" si="60"/>
        <v>Hồ Chí Minh-Vùng 2</v>
      </c>
      <c r="H3873" t="str">
        <f>INDEX('Bảng Giá'!$N$2:$N$46,MATCH('References data'!G3873,'Bảng Giá'!$Q$2:$Q$46,0))</f>
        <v>Liên Vùng</v>
      </c>
    </row>
    <row r="3874" spans="1:8" x14ac:dyDescent="0.25">
      <c r="A3874" s="12" t="s">
        <v>3011</v>
      </c>
      <c r="B3874" t="s">
        <v>2648</v>
      </c>
      <c r="C3874" s="45" t="str">
        <f>INDEX('Bảng Giá'!$L$2:$L$64,MATCH(TRIM('References data'!B3874),'Bảng Giá'!$K$2:$K$64,0))</f>
        <v>Hồ Chí Minh</v>
      </c>
      <c r="D3874" s="43" t="s">
        <v>2755</v>
      </c>
      <c r="E3874" t="s">
        <v>2756</v>
      </c>
      <c r="F3874" t="str">
        <f>INDEX('Bảng Giá'!$L$2:$L$64,MATCH(TRIM('References data'!E3874),'Bảng Giá'!$K$2:$K$64,0))</f>
        <v>Đà Nẵng</v>
      </c>
      <c r="G3874" t="str">
        <f t="shared" si="60"/>
        <v>Hồ Chí Minh-Đà Nẵng</v>
      </c>
      <c r="H3874" t="str">
        <f>INDEX('Bảng Giá'!$N$2:$N$46,MATCH('References data'!G3874,'Bảng Giá'!$Q$2:$Q$46,0))</f>
        <v>Liên Vùng đặc biệt</v>
      </c>
    </row>
    <row r="3875" spans="1:8" x14ac:dyDescent="0.25">
      <c r="A3875" s="12" t="s">
        <v>3011</v>
      </c>
      <c r="B3875" t="s">
        <v>2648</v>
      </c>
      <c r="C3875" s="45" t="str">
        <f>INDEX('Bảng Giá'!$L$2:$L$64,MATCH(TRIM('References data'!B3875),'Bảng Giá'!$K$2:$K$64,0))</f>
        <v>Hồ Chí Minh</v>
      </c>
      <c r="D3875" s="43" t="s">
        <v>2773</v>
      </c>
      <c r="E3875" t="s">
        <v>2756</v>
      </c>
      <c r="F3875" t="str">
        <f>INDEX('Bảng Giá'!$L$2:$L$64,MATCH(TRIM('References data'!E3875),'Bảng Giá'!$K$2:$K$64,0))</f>
        <v>Đà Nẵng</v>
      </c>
      <c r="G3875" t="str">
        <f t="shared" si="60"/>
        <v>Hồ Chí Minh-Đà Nẵng</v>
      </c>
      <c r="H3875" t="str">
        <f>INDEX('Bảng Giá'!$N$2:$N$46,MATCH('References data'!G3875,'Bảng Giá'!$Q$2:$Q$46,0))</f>
        <v>Liên Vùng đặc biệt</v>
      </c>
    </row>
    <row r="3876" spans="1:8" x14ac:dyDescent="0.25">
      <c r="A3876" s="12" t="s">
        <v>3011</v>
      </c>
      <c r="B3876" t="s">
        <v>2648</v>
      </c>
      <c r="C3876" s="45" t="str">
        <f>INDEX('Bảng Giá'!$L$2:$L$64,MATCH(TRIM('References data'!B3876),'Bảng Giá'!$K$2:$K$64,0))</f>
        <v>Hồ Chí Minh</v>
      </c>
      <c r="D3876" s="43" t="s">
        <v>2713</v>
      </c>
      <c r="E3876" t="s">
        <v>2714</v>
      </c>
      <c r="F3876" t="str">
        <f>INDEX('Bảng Giá'!$L$2:$L$64,MATCH(TRIM('References data'!E3876),'Bảng Giá'!$K$2:$K$64,0))</f>
        <v>Vùng 3</v>
      </c>
      <c r="G3876" t="str">
        <f t="shared" si="60"/>
        <v>Hồ Chí Minh-Vùng 3</v>
      </c>
      <c r="H3876" t="str">
        <f>INDEX('Bảng Giá'!$N$2:$N$46,MATCH('References data'!G3876,'Bảng Giá'!$Q$2:$Q$46,0))</f>
        <v>Liên Vùng</v>
      </c>
    </row>
    <row r="3877" spans="1:8" x14ac:dyDescent="0.25">
      <c r="A3877" s="12" t="s">
        <v>3011</v>
      </c>
      <c r="B3877" t="s">
        <v>2648</v>
      </c>
      <c r="C3877" s="45" t="str">
        <f>INDEX('Bảng Giá'!$L$2:$L$64,MATCH(TRIM('References data'!B3877),'Bảng Giá'!$K$2:$K$64,0))</f>
        <v>Hồ Chí Minh</v>
      </c>
      <c r="D3877" s="43" t="s">
        <v>2772</v>
      </c>
      <c r="E3877" t="s">
        <v>2756</v>
      </c>
      <c r="F3877" t="str">
        <f>INDEX('Bảng Giá'!$L$2:$L$64,MATCH(TRIM('References data'!E3877),'Bảng Giá'!$K$2:$K$64,0))</f>
        <v>Đà Nẵng</v>
      </c>
      <c r="G3877" t="str">
        <f t="shared" si="60"/>
        <v>Hồ Chí Minh-Đà Nẵng</v>
      </c>
      <c r="H3877" t="str">
        <f>INDEX('Bảng Giá'!$N$2:$N$46,MATCH('References data'!G3877,'Bảng Giá'!$Q$2:$Q$46,0))</f>
        <v>Liên Vùng đặc biệt</v>
      </c>
    </row>
    <row r="3878" spans="1:8" x14ac:dyDescent="0.25">
      <c r="A3878" s="12" t="s">
        <v>3011</v>
      </c>
      <c r="B3878" t="s">
        <v>2648</v>
      </c>
      <c r="C3878" s="45" t="str">
        <f>INDEX('Bảng Giá'!$L$2:$L$64,MATCH(TRIM('References data'!B3878),'Bảng Giá'!$K$2:$K$64,0))</f>
        <v>Hồ Chí Minh</v>
      </c>
      <c r="D3878" s="43" t="s">
        <v>2772</v>
      </c>
      <c r="E3878" t="s">
        <v>2756</v>
      </c>
      <c r="F3878" t="str">
        <f>INDEX('Bảng Giá'!$L$2:$L$64,MATCH(TRIM('References data'!E3878),'Bảng Giá'!$K$2:$K$64,0))</f>
        <v>Đà Nẵng</v>
      </c>
      <c r="G3878" t="str">
        <f t="shared" si="60"/>
        <v>Hồ Chí Minh-Đà Nẵng</v>
      </c>
      <c r="H3878" t="str">
        <f>INDEX('Bảng Giá'!$N$2:$N$46,MATCH('References data'!G3878,'Bảng Giá'!$Q$2:$Q$46,0))</f>
        <v>Liên Vùng đặc biệt</v>
      </c>
    </row>
    <row r="3879" spans="1:8" x14ac:dyDescent="0.25">
      <c r="A3879" s="12" t="s">
        <v>3011</v>
      </c>
      <c r="B3879" t="s">
        <v>2648</v>
      </c>
      <c r="C3879" s="45" t="str">
        <f>INDEX('Bảng Giá'!$L$2:$L$64,MATCH(TRIM('References data'!B3879),'Bảng Giá'!$K$2:$K$64,0))</f>
        <v>Hồ Chí Minh</v>
      </c>
      <c r="D3879" s="43" t="s">
        <v>2772</v>
      </c>
      <c r="E3879" t="s">
        <v>2756</v>
      </c>
      <c r="F3879" t="str">
        <f>INDEX('Bảng Giá'!$L$2:$L$64,MATCH(TRIM('References data'!E3879),'Bảng Giá'!$K$2:$K$64,0))</f>
        <v>Đà Nẵng</v>
      </c>
      <c r="G3879" t="str">
        <f t="shared" si="60"/>
        <v>Hồ Chí Minh-Đà Nẵng</v>
      </c>
      <c r="H3879" t="str">
        <f>INDEX('Bảng Giá'!$N$2:$N$46,MATCH('References data'!G3879,'Bảng Giá'!$Q$2:$Q$46,0))</f>
        <v>Liên Vùng đặc biệt</v>
      </c>
    </row>
    <row r="3880" spans="1:8" x14ac:dyDescent="0.25">
      <c r="A3880" s="12" t="s">
        <v>3008</v>
      </c>
      <c r="B3880" t="s">
        <v>2639</v>
      </c>
      <c r="C3880" s="45" t="str">
        <f>INDEX('Bảng Giá'!$L$2:$L$64,MATCH(TRIM('References data'!B3880),'Bảng Giá'!$K$2:$K$64,0))</f>
        <v>Hà Nội</v>
      </c>
      <c r="D3880" s="43" t="s">
        <v>2750</v>
      </c>
      <c r="E3880" t="s">
        <v>2751</v>
      </c>
      <c r="F3880" t="str">
        <f>INDEX('Bảng Giá'!$L$2:$L$64,MATCH(TRIM('References data'!E3880),'Bảng Giá'!$K$2:$K$64,0))</f>
        <v>Vùng 2</v>
      </c>
      <c r="G3880" t="str">
        <f t="shared" si="60"/>
        <v>Hà Nội-Vùng 2</v>
      </c>
      <c r="H3880" t="str">
        <f>INDEX('Bảng Giá'!$N$2:$N$46,MATCH('References data'!G3880,'Bảng Giá'!$Q$2:$Q$46,0))</f>
        <v>Liên Vùng</v>
      </c>
    </row>
    <row r="3881" spans="1:8" x14ac:dyDescent="0.25">
      <c r="A3881" s="12" t="s">
        <v>3011</v>
      </c>
      <c r="B3881" t="s">
        <v>2648</v>
      </c>
      <c r="C3881" s="45" t="str">
        <f>INDEX('Bảng Giá'!$L$2:$L$64,MATCH(TRIM('References data'!B3881),'Bảng Giá'!$K$2:$K$64,0))</f>
        <v>Hồ Chí Minh</v>
      </c>
      <c r="D3881" s="43" t="s">
        <v>2640</v>
      </c>
      <c r="E3881" t="s">
        <v>2639</v>
      </c>
      <c r="F3881" t="str">
        <f>INDEX('Bảng Giá'!$L$2:$L$64,MATCH(TRIM('References data'!E3881),'Bảng Giá'!$K$2:$K$64,0))</f>
        <v>Hà Nội</v>
      </c>
      <c r="G3881" t="str">
        <f t="shared" si="60"/>
        <v>Hồ Chí Minh-Hà Nội</v>
      </c>
      <c r="H3881" t="str">
        <f>INDEX('Bảng Giá'!$N$2:$N$46,MATCH('References data'!G3881,'Bảng Giá'!$Q$2:$Q$46,0))</f>
        <v>Liên Vùng đặc biệt</v>
      </c>
    </row>
    <row r="3882" spans="1:8" x14ac:dyDescent="0.25">
      <c r="A3882" s="12" t="s">
        <v>3011</v>
      </c>
      <c r="B3882" t="s">
        <v>2648</v>
      </c>
      <c r="C3882" s="45" t="str">
        <f>INDEX('Bảng Giá'!$L$2:$L$64,MATCH(TRIM('References data'!B3882),'Bảng Giá'!$K$2:$K$64,0))</f>
        <v>Hồ Chí Minh</v>
      </c>
      <c r="D3882" s="43" t="s">
        <v>2777</v>
      </c>
      <c r="E3882" t="s">
        <v>2756</v>
      </c>
      <c r="F3882" t="str">
        <f>INDEX('Bảng Giá'!$L$2:$L$64,MATCH(TRIM('References data'!E3882),'Bảng Giá'!$K$2:$K$64,0))</f>
        <v>Đà Nẵng</v>
      </c>
      <c r="G3882" t="str">
        <f t="shared" si="60"/>
        <v>Hồ Chí Minh-Đà Nẵng</v>
      </c>
      <c r="H3882" t="str">
        <f>INDEX('Bảng Giá'!$N$2:$N$46,MATCH('References data'!G3882,'Bảng Giá'!$Q$2:$Q$46,0))</f>
        <v>Liên Vùng đặc biệt</v>
      </c>
    </row>
    <row r="3883" spans="1:8" x14ac:dyDescent="0.25">
      <c r="A3883" s="12" t="s">
        <v>3011</v>
      </c>
      <c r="B3883" t="s">
        <v>2648</v>
      </c>
      <c r="C3883" s="45" t="str">
        <f>INDEX('Bảng Giá'!$L$2:$L$64,MATCH(TRIM('References data'!B3883),'Bảng Giá'!$K$2:$K$64,0))</f>
        <v>Hồ Chí Minh</v>
      </c>
      <c r="D3883" s="43" t="s">
        <v>2772</v>
      </c>
      <c r="E3883" t="s">
        <v>2756</v>
      </c>
      <c r="F3883" t="str">
        <f>INDEX('Bảng Giá'!$L$2:$L$64,MATCH(TRIM('References data'!E3883),'Bảng Giá'!$K$2:$K$64,0))</f>
        <v>Đà Nẵng</v>
      </c>
      <c r="G3883" t="str">
        <f t="shared" si="60"/>
        <v>Hồ Chí Minh-Đà Nẵng</v>
      </c>
      <c r="H3883" t="str">
        <f>INDEX('Bảng Giá'!$N$2:$N$46,MATCH('References data'!G3883,'Bảng Giá'!$Q$2:$Q$46,0))</f>
        <v>Liên Vùng đặc biệt</v>
      </c>
    </row>
    <row r="3884" spans="1:8" x14ac:dyDescent="0.25">
      <c r="A3884" s="12" t="s">
        <v>3011</v>
      </c>
      <c r="B3884" t="s">
        <v>2648</v>
      </c>
      <c r="C3884" s="45" t="str">
        <f>INDEX('Bảng Giá'!$L$2:$L$64,MATCH(TRIM('References data'!B3884),'Bảng Giá'!$K$2:$K$64,0))</f>
        <v>Hồ Chí Minh</v>
      </c>
      <c r="D3884" s="43" t="s">
        <v>2777</v>
      </c>
      <c r="E3884" t="s">
        <v>2756</v>
      </c>
      <c r="F3884" t="str">
        <f>INDEX('Bảng Giá'!$L$2:$L$64,MATCH(TRIM('References data'!E3884),'Bảng Giá'!$K$2:$K$64,0))</f>
        <v>Đà Nẵng</v>
      </c>
      <c r="G3884" t="str">
        <f t="shared" si="60"/>
        <v>Hồ Chí Minh-Đà Nẵng</v>
      </c>
      <c r="H3884" t="str">
        <f>INDEX('Bảng Giá'!$N$2:$N$46,MATCH('References data'!G3884,'Bảng Giá'!$Q$2:$Q$46,0))</f>
        <v>Liên Vùng đặc biệt</v>
      </c>
    </row>
    <row r="3885" spans="1:8" x14ac:dyDescent="0.25">
      <c r="A3885" s="12" t="s">
        <v>2776</v>
      </c>
      <c r="B3885" t="s">
        <v>2648</v>
      </c>
      <c r="C3885" s="45" t="str">
        <f>INDEX('Bảng Giá'!$L$2:$L$64,MATCH(TRIM('References data'!B3885),'Bảng Giá'!$K$2:$K$64,0))</f>
        <v>Hồ Chí Minh</v>
      </c>
      <c r="D3885" s="43" t="s">
        <v>3008</v>
      </c>
      <c r="E3885" t="s">
        <v>2639</v>
      </c>
      <c r="F3885" t="str">
        <f>INDEX('Bảng Giá'!$L$2:$L$64,MATCH(TRIM('References data'!E3885),'Bảng Giá'!$K$2:$K$64,0))</f>
        <v>Hà Nội</v>
      </c>
      <c r="G3885" t="str">
        <f t="shared" si="60"/>
        <v>Hồ Chí Minh-Hà Nội</v>
      </c>
      <c r="H3885" t="str">
        <f>INDEX('Bảng Giá'!$N$2:$N$46,MATCH('References data'!G3885,'Bảng Giá'!$Q$2:$Q$46,0))</f>
        <v>Liên Vùng đặc biệt</v>
      </c>
    </row>
    <row r="3886" spans="1:8" x14ac:dyDescent="0.25">
      <c r="A3886" s="12" t="s">
        <v>3011</v>
      </c>
      <c r="B3886" t="s">
        <v>2648</v>
      </c>
      <c r="C3886" s="45" t="str">
        <f>INDEX('Bảng Giá'!$L$2:$L$64,MATCH(TRIM('References data'!B3886),'Bảng Giá'!$K$2:$K$64,0))</f>
        <v>Hồ Chí Minh</v>
      </c>
      <c r="D3886" s="43" t="s">
        <v>2757</v>
      </c>
      <c r="E3886" t="s">
        <v>2756</v>
      </c>
      <c r="F3886" t="str">
        <f>INDEX('Bảng Giá'!$L$2:$L$64,MATCH(TRIM('References data'!E3886),'Bảng Giá'!$K$2:$K$64,0))</f>
        <v>Đà Nẵng</v>
      </c>
      <c r="G3886" t="str">
        <f t="shared" si="60"/>
        <v>Hồ Chí Minh-Đà Nẵng</v>
      </c>
      <c r="H3886" t="str">
        <f>INDEX('Bảng Giá'!$N$2:$N$46,MATCH('References data'!G3886,'Bảng Giá'!$Q$2:$Q$46,0))</f>
        <v>Liên Vùng đặc biệt</v>
      </c>
    </row>
    <row r="3887" spans="1:8" x14ac:dyDescent="0.25">
      <c r="A3887" s="12" t="s">
        <v>3011</v>
      </c>
      <c r="B3887" t="s">
        <v>2648</v>
      </c>
      <c r="C3887" s="45" t="str">
        <f>INDEX('Bảng Giá'!$L$2:$L$64,MATCH(TRIM('References data'!B3887),'Bảng Giá'!$K$2:$K$64,0))</f>
        <v>Hồ Chí Minh</v>
      </c>
      <c r="D3887" s="43" t="s">
        <v>2772</v>
      </c>
      <c r="E3887" t="s">
        <v>2756</v>
      </c>
      <c r="F3887" t="str">
        <f>INDEX('Bảng Giá'!$L$2:$L$64,MATCH(TRIM('References data'!E3887),'Bảng Giá'!$K$2:$K$64,0))</f>
        <v>Đà Nẵng</v>
      </c>
      <c r="G3887" t="str">
        <f t="shared" si="60"/>
        <v>Hồ Chí Minh-Đà Nẵng</v>
      </c>
      <c r="H3887" t="str">
        <f>INDEX('Bảng Giá'!$N$2:$N$46,MATCH('References data'!G3887,'Bảng Giá'!$Q$2:$Q$46,0))</f>
        <v>Liên Vùng đặc biệt</v>
      </c>
    </row>
    <row r="3888" spans="1:8" x14ac:dyDescent="0.25">
      <c r="A3888" s="12" t="s">
        <v>3011</v>
      </c>
      <c r="B3888" t="s">
        <v>2648</v>
      </c>
      <c r="C3888" s="45" t="str">
        <f>INDEX('Bảng Giá'!$L$2:$L$64,MATCH(TRIM('References data'!B3888),'Bảng Giá'!$K$2:$K$64,0))</f>
        <v>Hồ Chí Minh</v>
      </c>
      <c r="D3888" s="43" t="s">
        <v>2772</v>
      </c>
      <c r="E3888" t="s">
        <v>2756</v>
      </c>
      <c r="F3888" t="str">
        <f>INDEX('Bảng Giá'!$L$2:$L$64,MATCH(TRIM('References data'!E3888),'Bảng Giá'!$K$2:$K$64,0))</f>
        <v>Đà Nẵng</v>
      </c>
      <c r="G3888" t="str">
        <f t="shared" si="60"/>
        <v>Hồ Chí Minh-Đà Nẵng</v>
      </c>
      <c r="H3888" t="str">
        <f>INDEX('Bảng Giá'!$N$2:$N$46,MATCH('References data'!G3888,'Bảng Giá'!$Q$2:$Q$46,0))</f>
        <v>Liên Vùng đặc biệt</v>
      </c>
    </row>
    <row r="3889" spans="1:8" x14ac:dyDescent="0.25">
      <c r="A3889" s="12" t="s">
        <v>3011</v>
      </c>
      <c r="B3889" t="s">
        <v>2648</v>
      </c>
      <c r="C3889" s="45" t="str">
        <f>INDEX('Bảng Giá'!$L$2:$L$64,MATCH(TRIM('References data'!B3889),'Bảng Giá'!$K$2:$K$64,0))</f>
        <v>Hồ Chí Minh</v>
      </c>
      <c r="D3889" s="43" t="s">
        <v>2772</v>
      </c>
      <c r="E3889" t="s">
        <v>2756</v>
      </c>
      <c r="F3889" t="str">
        <f>INDEX('Bảng Giá'!$L$2:$L$64,MATCH(TRIM('References data'!E3889),'Bảng Giá'!$K$2:$K$64,0))</f>
        <v>Đà Nẵng</v>
      </c>
      <c r="G3889" t="str">
        <f t="shared" si="60"/>
        <v>Hồ Chí Minh-Đà Nẵng</v>
      </c>
      <c r="H3889" t="str">
        <f>INDEX('Bảng Giá'!$N$2:$N$46,MATCH('References data'!G3889,'Bảng Giá'!$Q$2:$Q$46,0))</f>
        <v>Liên Vùng đặc biệt</v>
      </c>
    </row>
    <row r="3890" spans="1:8" x14ac:dyDescent="0.25">
      <c r="A3890" s="12" t="s">
        <v>3011</v>
      </c>
      <c r="B3890" t="s">
        <v>2648</v>
      </c>
      <c r="C3890" s="45" t="str">
        <f>INDEX('Bảng Giá'!$L$2:$L$64,MATCH(TRIM('References data'!B3890),'Bảng Giá'!$K$2:$K$64,0))</f>
        <v>Hồ Chí Minh</v>
      </c>
      <c r="D3890" s="43" t="s">
        <v>2772</v>
      </c>
      <c r="E3890" t="s">
        <v>2756</v>
      </c>
      <c r="F3890" t="str">
        <f>INDEX('Bảng Giá'!$L$2:$L$64,MATCH(TRIM('References data'!E3890),'Bảng Giá'!$K$2:$K$64,0))</f>
        <v>Đà Nẵng</v>
      </c>
      <c r="G3890" t="str">
        <f t="shared" si="60"/>
        <v>Hồ Chí Minh-Đà Nẵng</v>
      </c>
      <c r="H3890" t="str">
        <f>INDEX('Bảng Giá'!$N$2:$N$46,MATCH('References data'!G3890,'Bảng Giá'!$Q$2:$Q$46,0))</f>
        <v>Liên Vùng đặc biệt</v>
      </c>
    </row>
    <row r="3891" spans="1:8" x14ac:dyDescent="0.25">
      <c r="A3891" s="12" t="s">
        <v>3011</v>
      </c>
      <c r="B3891" t="s">
        <v>2648</v>
      </c>
      <c r="C3891" s="45" t="str">
        <f>INDEX('Bảng Giá'!$L$2:$L$64,MATCH(TRIM('References data'!B3891),'Bảng Giá'!$K$2:$K$64,0))</f>
        <v>Hồ Chí Minh</v>
      </c>
      <c r="D3891" s="43" t="s">
        <v>2773</v>
      </c>
      <c r="E3891" t="s">
        <v>2756</v>
      </c>
      <c r="F3891" t="str">
        <f>INDEX('Bảng Giá'!$L$2:$L$64,MATCH(TRIM('References data'!E3891),'Bảng Giá'!$K$2:$K$64,0))</f>
        <v>Đà Nẵng</v>
      </c>
      <c r="G3891" t="str">
        <f t="shared" si="60"/>
        <v>Hồ Chí Minh-Đà Nẵng</v>
      </c>
      <c r="H3891" t="str">
        <f>INDEX('Bảng Giá'!$N$2:$N$46,MATCH('References data'!G3891,'Bảng Giá'!$Q$2:$Q$46,0))</f>
        <v>Liên Vùng đặc biệt</v>
      </c>
    </row>
    <row r="3892" spans="1:8" x14ac:dyDescent="0.25">
      <c r="A3892" s="12" t="s">
        <v>3011</v>
      </c>
      <c r="B3892" t="s">
        <v>2648</v>
      </c>
      <c r="C3892" s="45" t="str">
        <f>INDEX('Bảng Giá'!$L$2:$L$64,MATCH(TRIM('References data'!B3892),'Bảng Giá'!$K$2:$K$64,0))</f>
        <v>Hồ Chí Minh</v>
      </c>
      <c r="D3892" s="43" t="s">
        <v>2772</v>
      </c>
      <c r="E3892" t="s">
        <v>2756</v>
      </c>
      <c r="F3892" t="str">
        <f>INDEX('Bảng Giá'!$L$2:$L$64,MATCH(TRIM('References data'!E3892),'Bảng Giá'!$K$2:$K$64,0))</f>
        <v>Đà Nẵng</v>
      </c>
      <c r="G3892" t="str">
        <f t="shared" si="60"/>
        <v>Hồ Chí Minh-Đà Nẵng</v>
      </c>
      <c r="H3892" t="str">
        <f>INDEX('Bảng Giá'!$N$2:$N$46,MATCH('References data'!G3892,'Bảng Giá'!$Q$2:$Q$46,0))</f>
        <v>Liên Vùng đặc biệt</v>
      </c>
    </row>
    <row r="3893" spans="1:8" x14ac:dyDescent="0.25">
      <c r="A3893" s="12" t="s">
        <v>3011</v>
      </c>
      <c r="B3893" t="s">
        <v>2648</v>
      </c>
      <c r="C3893" s="45" t="str">
        <f>INDEX('Bảng Giá'!$L$2:$L$64,MATCH(TRIM('References data'!B3893),'Bảng Giá'!$K$2:$K$64,0))</f>
        <v>Hồ Chí Minh</v>
      </c>
      <c r="D3893" s="43" t="s">
        <v>2740</v>
      </c>
      <c r="E3893" t="s">
        <v>2651</v>
      </c>
      <c r="F3893" t="str">
        <f>INDEX('Bảng Giá'!$L$2:$L$64,MATCH(TRIM('References data'!E3893),'Bảng Giá'!$K$2:$K$64,0))</f>
        <v>Vùng 2</v>
      </c>
      <c r="G3893" t="str">
        <f t="shared" si="60"/>
        <v>Hồ Chí Minh-Vùng 2</v>
      </c>
      <c r="H3893" t="str">
        <f>INDEX('Bảng Giá'!$N$2:$N$46,MATCH('References data'!G3893,'Bảng Giá'!$Q$2:$Q$46,0))</f>
        <v>Liên Vùng</v>
      </c>
    </row>
    <row r="3894" spans="1:8" x14ac:dyDescent="0.25">
      <c r="A3894" s="12" t="s">
        <v>3008</v>
      </c>
      <c r="B3894" t="s">
        <v>2639</v>
      </c>
      <c r="C3894" s="45" t="str">
        <f>INDEX('Bảng Giá'!$L$2:$L$64,MATCH(TRIM('References data'!B3894),'Bảng Giá'!$K$2:$K$64,0))</f>
        <v>Hà Nội</v>
      </c>
      <c r="D3894" s="43" t="s">
        <v>2750</v>
      </c>
      <c r="E3894" t="s">
        <v>2751</v>
      </c>
      <c r="F3894" t="str">
        <f>INDEX('Bảng Giá'!$L$2:$L$64,MATCH(TRIM('References data'!E3894),'Bảng Giá'!$K$2:$K$64,0))</f>
        <v>Vùng 2</v>
      </c>
      <c r="G3894" t="str">
        <f t="shared" si="60"/>
        <v>Hà Nội-Vùng 2</v>
      </c>
      <c r="H3894" t="str">
        <f>INDEX('Bảng Giá'!$N$2:$N$46,MATCH('References data'!G3894,'Bảng Giá'!$Q$2:$Q$46,0))</f>
        <v>Liên Vùng</v>
      </c>
    </row>
    <row r="3895" spans="1:8" x14ac:dyDescent="0.25">
      <c r="A3895" s="12" t="s">
        <v>3011</v>
      </c>
      <c r="B3895" t="s">
        <v>2648</v>
      </c>
      <c r="C3895" s="45" t="str">
        <f>INDEX('Bảng Giá'!$L$2:$L$64,MATCH(TRIM('References data'!B3895),'Bảng Giá'!$K$2:$K$64,0))</f>
        <v>Hồ Chí Minh</v>
      </c>
      <c r="D3895" s="43" t="s">
        <v>2713</v>
      </c>
      <c r="E3895" t="s">
        <v>2714</v>
      </c>
      <c r="F3895" t="str">
        <f>INDEX('Bảng Giá'!$L$2:$L$64,MATCH(TRIM('References data'!E3895),'Bảng Giá'!$K$2:$K$64,0))</f>
        <v>Vùng 3</v>
      </c>
      <c r="G3895" t="str">
        <f t="shared" si="60"/>
        <v>Hồ Chí Minh-Vùng 3</v>
      </c>
      <c r="H3895" t="str">
        <f>INDEX('Bảng Giá'!$N$2:$N$46,MATCH('References data'!G3895,'Bảng Giá'!$Q$2:$Q$46,0))</f>
        <v>Liên Vùng</v>
      </c>
    </row>
    <row r="3896" spans="1:8" x14ac:dyDescent="0.25">
      <c r="A3896" s="12" t="s">
        <v>2653</v>
      </c>
      <c r="B3896" t="s">
        <v>2648</v>
      </c>
      <c r="C3896" s="45" t="str">
        <f>INDEX('Bảng Giá'!$L$2:$L$64,MATCH(TRIM('References data'!B3896),'Bảng Giá'!$K$2:$K$64,0))</f>
        <v>Hồ Chí Minh</v>
      </c>
      <c r="D3896" s="43" t="s">
        <v>3008</v>
      </c>
      <c r="E3896" t="s">
        <v>2639</v>
      </c>
      <c r="F3896" t="str">
        <f>INDEX('Bảng Giá'!$L$2:$L$64,MATCH(TRIM('References data'!E3896),'Bảng Giá'!$K$2:$K$64,0))</f>
        <v>Hà Nội</v>
      </c>
      <c r="G3896" t="str">
        <f t="shared" si="60"/>
        <v>Hồ Chí Minh-Hà Nội</v>
      </c>
      <c r="H3896" t="str">
        <f>INDEX('Bảng Giá'!$N$2:$N$46,MATCH('References data'!G3896,'Bảng Giá'!$Q$2:$Q$46,0))</f>
        <v>Liên Vùng đặc biệt</v>
      </c>
    </row>
    <row r="3897" spans="1:8" x14ac:dyDescent="0.25">
      <c r="A3897" s="12" t="s">
        <v>3011</v>
      </c>
      <c r="B3897" t="s">
        <v>2648</v>
      </c>
      <c r="C3897" s="45" t="str">
        <f>INDEX('Bảng Giá'!$L$2:$L$64,MATCH(TRIM('References data'!B3897),'Bảng Giá'!$K$2:$K$64,0))</f>
        <v>Hồ Chí Minh</v>
      </c>
      <c r="D3897" s="43" t="s">
        <v>2755</v>
      </c>
      <c r="E3897" t="s">
        <v>2756</v>
      </c>
      <c r="F3897" t="str">
        <f>INDEX('Bảng Giá'!$L$2:$L$64,MATCH(TRIM('References data'!E3897),'Bảng Giá'!$K$2:$K$64,0))</f>
        <v>Đà Nẵng</v>
      </c>
      <c r="G3897" t="str">
        <f t="shared" si="60"/>
        <v>Hồ Chí Minh-Đà Nẵng</v>
      </c>
      <c r="H3897" t="str">
        <f>INDEX('Bảng Giá'!$N$2:$N$46,MATCH('References data'!G3897,'Bảng Giá'!$Q$2:$Q$46,0))</f>
        <v>Liên Vùng đặc biệt</v>
      </c>
    </row>
    <row r="3898" spans="1:8" x14ac:dyDescent="0.25">
      <c r="A3898" s="12" t="s">
        <v>3011</v>
      </c>
      <c r="B3898" t="s">
        <v>2648</v>
      </c>
      <c r="C3898" s="45" t="str">
        <f>INDEX('Bảng Giá'!$L$2:$L$64,MATCH(TRIM('References data'!B3898),'Bảng Giá'!$K$2:$K$64,0))</f>
        <v>Hồ Chí Minh</v>
      </c>
      <c r="D3898" s="43" t="s">
        <v>2757</v>
      </c>
      <c r="E3898" t="s">
        <v>2756</v>
      </c>
      <c r="F3898" t="str">
        <f>INDEX('Bảng Giá'!$L$2:$L$64,MATCH(TRIM('References data'!E3898),'Bảng Giá'!$K$2:$K$64,0))</f>
        <v>Đà Nẵng</v>
      </c>
      <c r="G3898" t="str">
        <f t="shared" si="60"/>
        <v>Hồ Chí Minh-Đà Nẵng</v>
      </c>
      <c r="H3898" t="str">
        <f>INDEX('Bảng Giá'!$N$2:$N$46,MATCH('References data'!G3898,'Bảng Giá'!$Q$2:$Q$46,0))</f>
        <v>Liên Vùng đặc biệt</v>
      </c>
    </row>
    <row r="3899" spans="1:8" x14ac:dyDescent="0.25">
      <c r="A3899" s="12" t="s">
        <v>3011</v>
      </c>
      <c r="B3899" t="s">
        <v>2648</v>
      </c>
      <c r="C3899" s="45" t="str">
        <f>INDEX('Bảng Giá'!$L$2:$L$64,MATCH(TRIM('References data'!B3899),'Bảng Giá'!$K$2:$K$64,0))</f>
        <v>Hồ Chí Minh</v>
      </c>
      <c r="D3899" s="43" t="s">
        <v>2713</v>
      </c>
      <c r="E3899" t="s">
        <v>2714</v>
      </c>
      <c r="F3899" t="str">
        <f>INDEX('Bảng Giá'!$L$2:$L$64,MATCH(TRIM('References data'!E3899),'Bảng Giá'!$K$2:$K$64,0))</f>
        <v>Vùng 3</v>
      </c>
      <c r="G3899" t="str">
        <f t="shared" si="60"/>
        <v>Hồ Chí Minh-Vùng 3</v>
      </c>
      <c r="H3899" t="str">
        <f>INDEX('Bảng Giá'!$N$2:$N$46,MATCH('References data'!G3899,'Bảng Giá'!$Q$2:$Q$46,0))</f>
        <v>Liên Vùng</v>
      </c>
    </row>
    <row r="3900" spans="1:8" x14ac:dyDescent="0.25">
      <c r="A3900" s="12" t="s">
        <v>3011</v>
      </c>
      <c r="B3900" t="s">
        <v>2648</v>
      </c>
      <c r="C3900" s="45" t="str">
        <f>INDEX('Bảng Giá'!$L$2:$L$64,MATCH(TRIM('References data'!B3900),'Bảng Giá'!$K$2:$K$64,0))</f>
        <v>Hồ Chí Minh</v>
      </c>
      <c r="D3900" s="43" t="s">
        <v>2713</v>
      </c>
      <c r="E3900" t="s">
        <v>2714</v>
      </c>
      <c r="F3900" t="str">
        <f>INDEX('Bảng Giá'!$L$2:$L$64,MATCH(TRIM('References data'!E3900),'Bảng Giá'!$K$2:$K$64,0))</f>
        <v>Vùng 3</v>
      </c>
      <c r="G3900" t="str">
        <f t="shared" si="60"/>
        <v>Hồ Chí Minh-Vùng 3</v>
      </c>
      <c r="H3900" t="str">
        <f>INDEX('Bảng Giá'!$N$2:$N$46,MATCH('References data'!G3900,'Bảng Giá'!$Q$2:$Q$46,0))</f>
        <v>Liên Vùng</v>
      </c>
    </row>
    <row r="3901" spans="1:8" x14ac:dyDescent="0.25">
      <c r="A3901" s="12" t="s">
        <v>3011</v>
      </c>
      <c r="B3901" t="s">
        <v>2648</v>
      </c>
      <c r="C3901" s="45" t="str">
        <f>INDEX('Bảng Giá'!$L$2:$L$64,MATCH(TRIM('References data'!B3901),'Bảng Giá'!$K$2:$K$64,0))</f>
        <v>Hồ Chí Minh</v>
      </c>
      <c r="D3901" s="43" t="s">
        <v>2772</v>
      </c>
      <c r="E3901" t="s">
        <v>2756</v>
      </c>
      <c r="F3901" t="str">
        <f>INDEX('Bảng Giá'!$L$2:$L$64,MATCH(TRIM('References data'!E3901),'Bảng Giá'!$K$2:$K$64,0))</f>
        <v>Đà Nẵng</v>
      </c>
      <c r="G3901" t="str">
        <f t="shared" si="60"/>
        <v>Hồ Chí Minh-Đà Nẵng</v>
      </c>
      <c r="H3901" t="str">
        <f>INDEX('Bảng Giá'!$N$2:$N$46,MATCH('References data'!G3901,'Bảng Giá'!$Q$2:$Q$46,0))</f>
        <v>Liên Vùng đặc biệt</v>
      </c>
    </row>
    <row r="3902" spans="1:8" x14ac:dyDescent="0.25">
      <c r="A3902" s="12" t="s">
        <v>3011</v>
      </c>
      <c r="B3902" t="s">
        <v>2648</v>
      </c>
      <c r="C3902" s="45" t="str">
        <f>INDEX('Bảng Giá'!$L$2:$L$64,MATCH(TRIM('References data'!B3902),'Bảng Giá'!$K$2:$K$64,0))</f>
        <v>Hồ Chí Minh</v>
      </c>
      <c r="D3902" s="43" t="s">
        <v>2773</v>
      </c>
      <c r="E3902" t="s">
        <v>2756</v>
      </c>
      <c r="F3902" t="str">
        <f>INDEX('Bảng Giá'!$L$2:$L$64,MATCH(TRIM('References data'!E3902),'Bảng Giá'!$K$2:$K$64,0))</f>
        <v>Đà Nẵng</v>
      </c>
      <c r="G3902" t="str">
        <f t="shared" si="60"/>
        <v>Hồ Chí Minh-Đà Nẵng</v>
      </c>
      <c r="H3902" t="str">
        <f>INDEX('Bảng Giá'!$N$2:$N$46,MATCH('References data'!G3902,'Bảng Giá'!$Q$2:$Q$46,0))</f>
        <v>Liên Vùng đặc biệt</v>
      </c>
    </row>
    <row r="3903" spans="1:8" x14ac:dyDescent="0.25">
      <c r="A3903" s="12" t="s">
        <v>3011</v>
      </c>
      <c r="B3903" t="s">
        <v>2648</v>
      </c>
      <c r="C3903" s="45" t="str">
        <f>INDEX('Bảng Giá'!$L$2:$L$64,MATCH(TRIM('References data'!B3903),'Bảng Giá'!$K$2:$K$64,0))</f>
        <v>Hồ Chí Minh</v>
      </c>
      <c r="D3903" s="43" t="s">
        <v>2755</v>
      </c>
      <c r="E3903" t="s">
        <v>2756</v>
      </c>
      <c r="F3903" t="str">
        <f>INDEX('Bảng Giá'!$L$2:$L$64,MATCH(TRIM('References data'!E3903),'Bảng Giá'!$K$2:$K$64,0))</f>
        <v>Đà Nẵng</v>
      </c>
      <c r="G3903" t="str">
        <f t="shared" si="60"/>
        <v>Hồ Chí Minh-Đà Nẵng</v>
      </c>
      <c r="H3903" t="str">
        <f>INDEX('Bảng Giá'!$N$2:$N$46,MATCH('References data'!G3903,'Bảng Giá'!$Q$2:$Q$46,0))</f>
        <v>Liên Vùng đặc biệt</v>
      </c>
    </row>
    <row r="3904" spans="1:8" x14ac:dyDescent="0.25">
      <c r="A3904" s="12" t="s">
        <v>3011</v>
      </c>
      <c r="B3904" t="s">
        <v>2648</v>
      </c>
      <c r="C3904" s="45" t="str">
        <f>INDEX('Bảng Giá'!$L$2:$L$64,MATCH(TRIM('References data'!B3904),'Bảng Giá'!$K$2:$K$64,0))</f>
        <v>Hồ Chí Minh</v>
      </c>
      <c r="D3904" s="43" t="s">
        <v>2713</v>
      </c>
      <c r="E3904" t="s">
        <v>2714</v>
      </c>
      <c r="F3904" t="str">
        <f>INDEX('Bảng Giá'!$L$2:$L$64,MATCH(TRIM('References data'!E3904),'Bảng Giá'!$K$2:$K$64,0))</f>
        <v>Vùng 3</v>
      </c>
      <c r="G3904" t="str">
        <f t="shared" si="60"/>
        <v>Hồ Chí Minh-Vùng 3</v>
      </c>
      <c r="H3904" t="str">
        <f>INDEX('Bảng Giá'!$N$2:$N$46,MATCH('References data'!G3904,'Bảng Giá'!$Q$2:$Q$46,0))</f>
        <v>Liên Vùng</v>
      </c>
    </row>
    <row r="3905" spans="1:8" x14ac:dyDescent="0.25">
      <c r="A3905" s="12" t="s">
        <v>3011</v>
      </c>
      <c r="B3905" t="s">
        <v>2648</v>
      </c>
      <c r="C3905" s="45" t="str">
        <f>INDEX('Bảng Giá'!$L$2:$L$64,MATCH(TRIM('References data'!B3905),'Bảng Giá'!$K$2:$K$64,0))</f>
        <v>Hồ Chí Minh</v>
      </c>
      <c r="D3905" s="43" t="s">
        <v>2713</v>
      </c>
      <c r="E3905" t="s">
        <v>2714</v>
      </c>
      <c r="F3905" t="str">
        <f>INDEX('Bảng Giá'!$L$2:$L$64,MATCH(TRIM('References data'!E3905),'Bảng Giá'!$K$2:$K$64,0))</f>
        <v>Vùng 3</v>
      </c>
      <c r="G3905" t="str">
        <f t="shared" si="60"/>
        <v>Hồ Chí Minh-Vùng 3</v>
      </c>
      <c r="H3905" t="str">
        <f>INDEX('Bảng Giá'!$N$2:$N$46,MATCH('References data'!G3905,'Bảng Giá'!$Q$2:$Q$46,0))</f>
        <v>Liên Vùng</v>
      </c>
    </row>
    <row r="3906" spans="1:8" x14ac:dyDescent="0.25">
      <c r="A3906" s="12" t="s">
        <v>3008</v>
      </c>
      <c r="B3906" t="s">
        <v>2639</v>
      </c>
      <c r="C3906" s="45" t="str">
        <f>INDEX('Bảng Giá'!$L$2:$L$64,MATCH(TRIM('References data'!B3906),'Bảng Giá'!$K$2:$K$64,0))</f>
        <v>Hà Nội</v>
      </c>
      <c r="D3906" s="43" t="s">
        <v>2750</v>
      </c>
      <c r="E3906" t="s">
        <v>2751</v>
      </c>
      <c r="F3906" t="str">
        <f>INDEX('Bảng Giá'!$L$2:$L$64,MATCH(TRIM('References data'!E3906),'Bảng Giá'!$K$2:$K$64,0))</f>
        <v>Vùng 2</v>
      </c>
      <c r="G3906" t="str">
        <f t="shared" si="60"/>
        <v>Hà Nội-Vùng 2</v>
      </c>
      <c r="H3906" t="str">
        <f>INDEX('Bảng Giá'!$N$2:$N$46,MATCH('References data'!G3906,'Bảng Giá'!$Q$2:$Q$46,0))</f>
        <v>Liên Vùng</v>
      </c>
    </row>
    <row r="3907" spans="1:8" x14ac:dyDescent="0.25">
      <c r="A3907" s="12" t="s">
        <v>3008</v>
      </c>
      <c r="B3907" t="s">
        <v>2639</v>
      </c>
      <c r="C3907" s="45" t="str">
        <f>INDEX('Bảng Giá'!$L$2:$L$64,MATCH(TRIM('References data'!B3907),'Bảng Giá'!$K$2:$K$64,0))</f>
        <v>Hà Nội</v>
      </c>
      <c r="D3907" s="43" t="s">
        <v>2750</v>
      </c>
      <c r="E3907" t="s">
        <v>2751</v>
      </c>
      <c r="F3907" t="str">
        <f>INDEX('Bảng Giá'!$L$2:$L$64,MATCH(TRIM('References data'!E3907),'Bảng Giá'!$K$2:$K$64,0))</f>
        <v>Vùng 2</v>
      </c>
      <c r="G3907" t="str">
        <f t="shared" si="60"/>
        <v>Hà Nội-Vùng 2</v>
      </c>
      <c r="H3907" t="str">
        <f>INDEX('Bảng Giá'!$N$2:$N$46,MATCH('References data'!G3907,'Bảng Giá'!$Q$2:$Q$46,0))</f>
        <v>Liên Vùng</v>
      </c>
    </row>
    <row r="3908" spans="1:8" x14ac:dyDescent="0.25">
      <c r="A3908" s="12" t="s">
        <v>3008</v>
      </c>
      <c r="B3908" t="s">
        <v>2639</v>
      </c>
      <c r="C3908" s="45" t="str">
        <f>INDEX('Bảng Giá'!$L$2:$L$64,MATCH(TRIM('References data'!B3908),'Bảng Giá'!$K$2:$K$64,0))</f>
        <v>Hà Nội</v>
      </c>
      <c r="D3908" s="43" t="s">
        <v>2789</v>
      </c>
      <c r="E3908" t="s">
        <v>2784</v>
      </c>
      <c r="F3908" t="str">
        <f>INDEX('Bảng Giá'!$L$2:$L$64,MATCH(TRIM('References data'!E3908),'Bảng Giá'!$K$2:$K$64,0))</f>
        <v>Vùng 2</v>
      </c>
      <c r="G3908" t="str">
        <f t="shared" ref="G3908:G3927" si="61">C3908&amp;"-"&amp;F3908</f>
        <v>Hà Nội-Vùng 2</v>
      </c>
      <c r="H3908" t="str">
        <f>INDEX('Bảng Giá'!$N$2:$N$46,MATCH('References data'!G3908,'Bảng Giá'!$Q$2:$Q$46,0))</f>
        <v>Liên Vùng</v>
      </c>
    </row>
    <row r="3909" spans="1:8" x14ac:dyDescent="0.25">
      <c r="A3909" s="12" t="s">
        <v>3011</v>
      </c>
      <c r="B3909" t="s">
        <v>2648</v>
      </c>
      <c r="C3909" s="45" t="str">
        <f>INDEX('Bảng Giá'!$L$2:$L$64,MATCH(TRIM('References data'!B3909),'Bảng Giá'!$K$2:$K$64,0))</f>
        <v>Hồ Chí Minh</v>
      </c>
      <c r="D3909" s="43" t="s">
        <v>2755</v>
      </c>
      <c r="E3909" t="s">
        <v>2756</v>
      </c>
      <c r="F3909" t="str">
        <f>INDEX('Bảng Giá'!$L$2:$L$64,MATCH(TRIM('References data'!E3909),'Bảng Giá'!$K$2:$K$64,0))</f>
        <v>Đà Nẵng</v>
      </c>
      <c r="G3909" t="str">
        <f t="shared" si="61"/>
        <v>Hồ Chí Minh-Đà Nẵng</v>
      </c>
      <c r="H3909" t="str">
        <f>INDEX('Bảng Giá'!$N$2:$N$46,MATCH('References data'!G3909,'Bảng Giá'!$Q$2:$Q$46,0))</f>
        <v>Liên Vùng đặc biệt</v>
      </c>
    </row>
    <row r="3910" spans="1:8" x14ac:dyDescent="0.25">
      <c r="A3910" s="12" t="s">
        <v>3011</v>
      </c>
      <c r="B3910" t="s">
        <v>2648</v>
      </c>
      <c r="C3910" s="45" t="str">
        <f>INDEX('Bảng Giá'!$L$2:$L$64,MATCH(TRIM('References data'!B3910),'Bảng Giá'!$K$2:$K$64,0))</f>
        <v>Hồ Chí Minh</v>
      </c>
      <c r="D3910" s="43" t="s">
        <v>2774</v>
      </c>
      <c r="E3910" t="s">
        <v>2651</v>
      </c>
      <c r="F3910" t="str">
        <f>INDEX('Bảng Giá'!$L$2:$L$64,MATCH(TRIM('References data'!E3910),'Bảng Giá'!$K$2:$K$64,0))</f>
        <v>Vùng 2</v>
      </c>
      <c r="G3910" t="str">
        <f t="shared" si="61"/>
        <v>Hồ Chí Minh-Vùng 2</v>
      </c>
      <c r="H3910" t="str">
        <f>INDEX('Bảng Giá'!$N$2:$N$46,MATCH('References data'!G3910,'Bảng Giá'!$Q$2:$Q$46,0))</f>
        <v>Liên Vùng</v>
      </c>
    </row>
    <row r="3911" spans="1:8" x14ac:dyDescent="0.25">
      <c r="A3911" s="12" t="s">
        <v>3011</v>
      </c>
      <c r="B3911" t="s">
        <v>2648</v>
      </c>
      <c r="C3911" s="45" t="str">
        <f>INDEX('Bảng Giá'!$L$2:$L$64,MATCH(TRIM('References data'!B3911),'Bảng Giá'!$K$2:$K$64,0))</f>
        <v>Hồ Chí Minh</v>
      </c>
      <c r="D3911" s="43" t="s">
        <v>2755</v>
      </c>
      <c r="E3911" t="s">
        <v>2756</v>
      </c>
      <c r="F3911" t="str">
        <f>INDEX('Bảng Giá'!$L$2:$L$64,MATCH(TRIM('References data'!E3911),'Bảng Giá'!$K$2:$K$64,0))</f>
        <v>Đà Nẵng</v>
      </c>
      <c r="G3911" t="str">
        <f t="shared" si="61"/>
        <v>Hồ Chí Minh-Đà Nẵng</v>
      </c>
      <c r="H3911" t="str">
        <f>INDEX('Bảng Giá'!$N$2:$N$46,MATCH('References data'!G3911,'Bảng Giá'!$Q$2:$Q$46,0))</f>
        <v>Liên Vùng đặc biệt</v>
      </c>
    </row>
    <row r="3912" spans="1:8" x14ac:dyDescent="0.25">
      <c r="A3912" s="12" t="s">
        <v>3011</v>
      </c>
      <c r="B3912" t="s">
        <v>2648</v>
      </c>
      <c r="C3912" s="45" t="str">
        <f>INDEX('Bảng Giá'!$L$2:$L$64,MATCH(TRIM('References data'!B3912),'Bảng Giá'!$K$2:$K$64,0))</f>
        <v>Hồ Chí Minh</v>
      </c>
      <c r="D3912" s="43" t="s">
        <v>2757</v>
      </c>
      <c r="E3912" t="s">
        <v>2756</v>
      </c>
      <c r="F3912" t="str">
        <f>INDEX('Bảng Giá'!$L$2:$L$64,MATCH(TRIM('References data'!E3912),'Bảng Giá'!$K$2:$K$64,0))</f>
        <v>Đà Nẵng</v>
      </c>
      <c r="G3912" t="str">
        <f t="shared" si="61"/>
        <v>Hồ Chí Minh-Đà Nẵng</v>
      </c>
      <c r="H3912" t="str">
        <f>INDEX('Bảng Giá'!$N$2:$N$46,MATCH('References data'!G3912,'Bảng Giá'!$Q$2:$Q$46,0))</f>
        <v>Liên Vùng đặc biệt</v>
      </c>
    </row>
    <row r="3913" spans="1:8" x14ac:dyDescent="0.25">
      <c r="A3913" s="12" t="s">
        <v>3008</v>
      </c>
      <c r="B3913" t="s">
        <v>2639</v>
      </c>
      <c r="C3913" s="45" t="str">
        <f>INDEX('Bảng Giá'!$L$2:$L$64,MATCH(TRIM('References data'!B3913),'Bảng Giá'!$K$2:$K$64,0))</f>
        <v>Hà Nội</v>
      </c>
      <c r="D3913" s="43" t="s">
        <v>2750</v>
      </c>
      <c r="E3913" t="s">
        <v>2751</v>
      </c>
      <c r="F3913" t="str">
        <f>INDEX('Bảng Giá'!$L$2:$L$64,MATCH(TRIM('References data'!E3913),'Bảng Giá'!$K$2:$K$64,0))</f>
        <v>Vùng 2</v>
      </c>
      <c r="G3913" t="str">
        <f t="shared" si="61"/>
        <v>Hà Nội-Vùng 2</v>
      </c>
      <c r="H3913" t="str">
        <f>INDEX('Bảng Giá'!$N$2:$N$46,MATCH('References data'!G3913,'Bảng Giá'!$Q$2:$Q$46,0))</f>
        <v>Liên Vùng</v>
      </c>
    </row>
    <row r="3914" spans="1:8" x14ac:dyDescent="0.25">
      <c r="A3914" s="12" t="s">
        <v>3011</v>
      </c>
      <c r="B3914" t="s">
        <v>2648</v>
      </c>
      <c r="C3914" s="45" t="str">
        <f>INDEX('Bảng Giá'!$L$2:$L$64,MATCH(TRIM('References data'!B3914),'Bảng Giá'!$K$2:$K$64,0))</f>
        <v>Hồ Chí Minh</v>
      </c>
      <c r="D3914" s="43" t="s">
        <v>2757</v>
      </c>
      <c r="E3914" t="s">
        <v>2756</v>
      </c>
      <c r="F3914" t="str">
        <f>INDEX('Bảng Giá'!$L$2:$L$64,MATCH(TRIM('References data'!E3914),'Bảng Giá'!$K$2:$K$64,0))</f>
        <v>Đà Nẵng</v>
      </c>
      <c r="G3914" t="str">
        <f t="shared" si="61"/>
        <v>Hồ Chí Minh-Đà Nẵng</v>
      </c>
      <c r="H3914" t="str">
        <f>INDEX('Bảng Giá'!$N$2:$N$46,MATCH('References data'!G3914,'Bảng Giá'!$Q$2:$Q$46,0))</f>
        <v>Liên Vùng đặc biệt</v>
      </c>
    </row>
    <row r="3915" spans="1:8" x14ac:dyDescent="0.25">
      <c r="A3915" s="12" t="s">
        <v>3011</v>
      </c>
      <c r="B3915" t="s">
        <v>2648</v>
      </c>
      <c r="C3915" s="45" t="str">
        <f>INDEX('Bảng Giá'!$L$2:$L$64,MATCH(TRIM('References data'!B3915),'Bảng Giá'!$K$2:$K$64,0))</f>
        <v>Hồ Chí Minh</v>
      </c>
      <c r="D3915" s="43" t="s">
        <v>2766</v>
      </c>
      <c r="E3915" t="s">
        <v>2756</v>
      </c>
      <c r="F3915" t="str">
        <f>INDEX('Bảng Giá'!$L$2:$L$64,MATCH(TRIM('References data'!E3915),'Bảng Giá'!$K$2:$K$64,0))</f>
        <v>Đà Nẵng</v>
      </c>
      <c r="G3915" t="str">
        <f t="shared" si="61"/>
        <v>Hồ Chí Minh-Đà Nẵng</v>
      </c>
      <c r="H3915" t="str">
        <f>INDEX('Bảng Giá'!$N$2:$N$46,MATCH('References data'!G3915,'Bảng Giá'!$Q$2:$Q$46,0))</f>
        <v>Liên Vùng đặc biệt</v>
      </c>
    </row>
    <row r="3916" spans="1:8" x14ac:dyDescent="0.25">
      <c r="A3916" s="12" t="s">
        <v>3011</v>
      </c>
      <c r="B3916" t="s">
        <v>2648</v>
      </c>
      <c r="C3916" s="45" t="str">
        <f>INDEX('Bảng Giá'!$L$2:$L$64,MATCH(TRIM('References data'!B3916),'Bảng Giá'!$K$2:$K$64,0))</f>
        <v>Hồ Chí Minh</v>
      </c>
      <c r="D3916" s="43" t="s">
        <v>2829</v>
      </c>
      <c r="E3916" t="s">
        <v>2699</v>
      </c>
      <c r="F3916" t="str">
        <f>INDEX('Bảng Giá'!$L$2:$L$64,MATCH(TRIM('References data'!E3916),'Bảng Giá'!$K$2:$K$64,0))</f>
        <v>Vùng 3</v>
      </c>
      <c r="G3916" t="str">
        <f t="shared" si="61"/>
        <v>Hồ Chí Minh-Vùng 3</v>
      </c>
      <c r="H3916" t="str">
        <f>INDEX('Bảng Giá'!$N$2:$N$46,MATCH('References data'!G3916,'Bảng Giá'!$Q$2:$Q$46,0))</f>
        <v>Liên Vùng</v>
      </c>
    </row>
    <row r="3917" spans="1:8" x14ac:dyDescent="0.25">
      <c r="A3917" s="12" t="s">
        <v>3008</v>
      </c>
      <c r="B3917" t="s">
        <v>2639</v>
      </c>
      <c r="C3917" s="45" t="str">
        <f>INDEX('Bảng Giá'!$L$2:$L$64,MATCH(TRIM('References data'!B3917),'Bảng Giá'!$K$2:$K$64,0))</f>
        <v>Hà Nội</v>
      </c>
      <c r="D3917" s="43" t="s">
        <v>2750</v>
      </c>
      <c r="E3917" t="s">
        <v>2751</v>
      </c>
      <c r="F3917" t="str">
        <f>INDEX('Bảng Giá'!$L$2:$L$64,MATCH(TRIM('References data'!E3917),'Bảng Giá'!$K$2:$K$64,0))</f>
        <v>Vùng 2</v>
      </c>
      <c r="G3917" t="str">
        <f t="shared" si="61"/>
        <v>Hà Nội-Vùng 2</v>
      </c>
      <c r="H3917" t="str">
        <f>INDEX('Bảng Giá'!$N$2:$N$46,MATCH('References data'!G3917,'Bảng Giá'!$Q$2:$Q$46,0))</f>
        <v>Liên Vùng</v>
      </c>
    </row>
    <row r="3918" spans="1:8" x14ac:dyDescent="0.25">
      <c r="A3918" s="12" t="s">
        <v>3011</v>
      </c>
      <c r="B3918" t="s">
        <v>2648</v>
      </c>
      <c r="C3918" s="45" t="str">
        <f>INDEX('Bảng Giá'!$L$2:$L$64,MATCH(TRIM('References data'!B3918),'Bảng Giá'!$K$2:$K$64,0))</f>
        <v>Hồ Chí Minh</v>
      </c>
      <c r="D3918" s="43" t="s">
        <v>2772</v>
      </c>
      <c r="E3918" t="s">
        <v>2756</v>
      </c>
      <c r="F3918" t="str">
        <f>INDEX('Bảng Giá'!$L$2:$L$64,MATCH(TRIM('References data'!E3918),'Bảng Giá'!$K$2:$K$64,0))</f>
        <v>Đà Nẵng</v>
      </c>
      <c r="G3918" t="str">
        <f t="shared" si="61"/>
        <v>Hồ Chí Minh-Đà Nẵng</v>
      </c>
      <c r="H3918" t="str">
        <f>INDEX('Bảng Giá'!$N$2:$N$46,MATCH('References data'!G3918,'Bảng Giá'!$Q$2:$Q$46,0))</f>
        <v>Liên Vùng đặc biệt</v>
      </c>
    </row>
    <row r="3919" spans="1:8" x14ac:dyDescent="0.25">
      <c r="A3919" s="12" t="s">
        <v>3011</v>
      </c>
      <c r="B3919" t="s">
        <v>2648</v>
      </c>
      <c r="C3919" s="45" t="str">
        <f>INDEX('Bảng Giá'!$L$2:$L$64,MATCH(TRIM('References data'!B3919),'Bảng Giá'!$K$2:$K$64,0))</f>
        <v>Hồ Chí Minh</v>
      </c>
      <c r="D3919" s="43" t="s">
        <v>2773</v>
      </c>
      <c r="E3919" t="s">
        <v>2756</v>
      </c>
      <c r="F3919" t="str">
        <f>INDEX('Bảng Giá'!$L$2:$L$64,MATCH(TRIM('References data'!E3919),'Bảng Giá'!$K$2:$K$64,0))</f>
        <v>Đà Nẵng</v>
      </c>
      <c r="G3919" t="str">
        <f t="shared" si="61"/>
        <v>Hồ Chí Minh-Đà Nẵng</v>
      </c>
      <c r="H3919" t="str">
        <f>INDEX('Bảng Giá'!$N$2:$N$46,MATCH('References data'!G3919,'Bảng Giá'!$Q$2:$Q$46,0))</f>
        <v>Liên Vùng đặc biệt</v>
      </c>
    </row>
    <row r="3920" spans="1:8" x14ac:dyDescent="0.25">
      <c r="A3920" s="12" t="s">
        <v>3008</v>
      </c>
      <c r="B3920" t="s">
        <v>2639</v>
      </c>
      <c r="C3920" s="45" t="str">
        <f>INDEX('Bảng Giá'!$L$2:$L$64,MATCH(TRIM('References data'!B3920),'Bảng Giá'!$K$2:$K$64,0))</f>
        <v>Hà Nội</v>
      </c>
      <c r="D3920" s="43" t="s">
        <v>2750</v>
      </c>
      <c r="E3920" t="s">
        <v>2751</v>
      </c>
      <c r="F3920" t="str">
        <f>INDEX('Bảng Giá'!$L$2:$L$64,MATCH(TRIM('References data'!E3920),'Bảng Giá'!$K$2:$K$64,0))</f>
        <v>Vùng 2</v>
      </c>
      <c r="G3920" t="str">
        <f t="shared" si="61"/>
        <v>Hà Nội-Vùng 2</v>
      </c>
      <c r="H3920" t="str">
        <f>INDEX('Bảng Giá'!$N$2:$N$46,MATCH('References data'!G3920,'Bảng Giá'!$Q$2:$Q$46,0))</f>
        <v>Liên Vùng</v>
      </c>
    </row>
    <row r="3921" spans="1:8" x14ac:dyDescent="0.25">
      <c r="A3921" s="12" t="s">
        <v>3011</v>
      </c>
      <c r="B3921" t="s">
        <v>2648</v>
      </c>
      <c r="C3921" s="45" t="str">
        <f>INDEX('Bảng Giá'!$L$2:$L$64,MATCH(TRIM('References data'!B3921),'Bảng Giá'!$K$2:$K$64,0))</f>
        <v>Hồ Chí Minh</v>
      </c>
      <c r="D3921" s="43" t="s">
        <v>2757</v>
      </c>
      <c r="E3921" t="s">
        <v>2756</v>
      </c>
      <c r="F3921" t="str">
        <f>INDEX('Bảng Giá'!$L$2:$L$64,MATCH(TRIM('References data'!E3921),'Bảng Giá'!$K$2:$K$64,0))</f>
        <v>Đà Nẵng</v>
      </c>
      <c r="G3921" t="str">
        <f t="shared" si="61"/>
        <v>Hồ Chí Minh-Đà Nẵng</v>
      </c>
      <c r="H3921" t="str">
        <f>INDEX('Bảng Giá'!$N$2:$N$46,MATCH('References data'!G3921,'Bảng Giá'!$Q$2:$Q$46,0))</f>
        <v>Liên Vùng đặc biệt</v>
      </c>
    </row>
    <row r="3922" spans="1:8" x14ac:dyDescent="0.25">
      <c r="A3922" s="12" t="s">
        <v>3011</v>
      </c>
      <c r="B3922" t="s">
        <v>2648</v>
      </c>
      <c r="C3922" s="45" t="str">
        <f>INDEX('Bảng Giá'!$L$2:$L$64,MATCH(TRIM('References data'!B3922),'Bảng Giá'!$K$2:$K$64,0))</f>
        <v>Hồ Chí Minh</v>
      </c>
      <c r="D3922" s="43" t="s">
        <v>2773</v>
      </c>
      <c r="E3922" t="s">
        <v>2756</v>
      </c>
      <c r="F3922" t="str">
        <f>INDEX('Bảng Giá'!$L$2:$L$64,MATCH(TRIM('References data'!E3922),'Bảng Giá'!$K$2:$K$64,0))</f>
        <v>Đà Nẵng</v>
      </c>
      <c r="G3922" t="str">
        <f t="shared" si="61"/>
        <v>Hồ Chí Minh-Đà Nẵng</v>
      </c>
      <c r="H3922" t="str">
        <f>INDEX('Bảng Giá'!$N$2:$N$46,MATCH('References data'!G3922,'Bảng Giá'!$Q$2:$Q$46,0))</f>
        <v>Liên Vùng đặc biệt</v>
      </c>
    </row>
    <row r="3923" spans="1:8" x14ac:dyDescent="0.25">
      <c r="A3923" s="12" t="s">
        <v>3011</v>
      </c>
      <c r="B3923" t="s">
        <v>2648</v>
      </c>
      <c r="C3923" s="45" t="str">
        <f>INDEX('Bảng Giá'!$L$2:$L$64,MATCH(TRIM('References data'!B3923),'Bảng Giá'!$K$2:$K$64,0))</f>
        <v>Hồ Chí Minh</v>
      </c>
      <c r="D3923" s="43" t="s">
        <v>2777</v>
      </c>
      <c r="E3923" t="s">
        <v>2756</v>
      </c>
      <c r="F3923" t="str">
        <f>INDEX('Bảng Giá'!$L$2:$L$64,MATCH(TRIM('References data'!E3923),'Bảng Giá'!$K$2:$K$64,0))</f>
        <v>Đà Nẵng</v>
      </c>
      <c r="G3923" t="str">
        <f t="shared" si="61"/>
        <v>Hồ Chí Minh-Đà Nẵng</v>
      </c>
      <c r="H3923" t="str">
        <f>INDEX('Bảng Giá'!$N$2:$N$46,MATCH('References data'!G3923,'Bảng Giá'!$Q$2:$Q$46,0))</f>
        <v>Liên Vùng đặc biệt</v>
      </c>
    </row>
    <row r="3924" spans="1:8" x14ac:dyDescent="0.25">
      <c r="A3924" s="12" t="s">
        <v>3011</v>
      </c>
      <c r="B3924" t="s">
        <v>2648</v>
      </c>
      <c r="C3924" s="45" t="str">
        <f>INDEX('Bảng Giá'!$L$2:$L$64,MATCH(TRIM('References data'!B3924),'Bảng Giá'!$K$2:$K$64,0))</f>
        <v>Hồ Chí Minh</v>
      </c>
      <c r="D3924" s="43" t="s">
        <v>2772</v>
      </c>
      <c r="E3924" t="s">
        <v>2756</v>
      </c>
      <c r="F3924" t="str">
        <f>INDEX('Bảng Giá'!$L$2:$L$64,MATCH(TRIM('References data'!E3924),'Bảng Giá'!$K$2:$K$64,0))</f>
        <v>Đà Nẵng</v>
      </c>
      <c r="G3924" t="str">
        <f t="shared" si="61"/>
        <v>Hồ Chí Minh-Đà Nẵng</v>
      </c>
      <c r="H3924" t="str">
        <f>INDEX('Bảng Giá'!$N$2:$N$46,MATCH('References data'!G3924,'Bảng Giá'!$Q$2:$Q$46,0))</f>
        <v>Liên Vùng đặc biệt</v>
      </c>
    </row>
    <row r="3925" spans="1:8" x14ac:dyDescent="0.25">
      <c r="A3925" s="12" t="s">
        <v>3011</v>
      </c>
      <c r="B3925" t="s">
        <v>2648</v>
      </c>
      <c r="C3925" s="45" t="str">
        <f>INDEX('Bảng Giá'!$L$2:$L$64,MATCH(TRIM('References data'!B3925),'Bảng Giá'!$K$2:$K$64,0))</f>
        <v>Hồ Chí Minh</v>
      </c>
      <c r="D3925" s="43" t="s">
        <v>2660</v>
      </c>
      <c r="E3925" t="s">
        <v>2661</v>
      </c>
      <c r="F3925" t="str">
        <f>INDEX('Bảng Giá'!$L$2:$L$64,MATCH(TRIM('References data'!E3925),'Bảng Giá'!$K$2:$K$64,0))</f>
        <v>Vùng 2</v>
      </c>
      <c r="G3925" t="str">
        <f t="shared" si="61"/>
        <v>Hồ Chí Minh-Vùng 2</v>
      </c>
      <c r="H3925" t="str">
        <f>INDEX('Bảng Giá'!$N$2:$N$46,MATCH('References data'!G3925,'Bảng Giá'!$Q$2:$Q$46,0))</f>
        <v>Liên Vùng</v>
      </c>
    </row>
    <row r="3926" spans="1:8" x14ac:dyDescent="0.25">
      <c r="A3926" s="12" t="s">
        <v>3008</v>
      </c>
      <c r="B3926" t="s">
        <v>2639</v>
      </c>
      <c r="C3926" s="45" t="str">
        <f>INDEX('Bảng Giá'!$L$2:$L$64,MATCH(TRIM('References data'!B3926),'Bảng Giá'!$K$2:$K$64,0))</f>
        <v>Hà Nội</v>
      </c>
      <c r="D3926" s="43" t="s">
        <v>2750</v>
      </c>
      <c r="E3926" t="s">
        <v>2751</v>
      </c>
      <c r="F3926" t="str">
        <f>INDEX('Bảng Giá'!$L$2:$L$64,MATCH(TRIM('References data'!E3926),'Bảng Giá'!$K$2:$K$64,0))</f>
        <v>Vùng 2</v>
      </c>
      <c r="G3926" t="str">
        <f t="shared" si="61"/>
        <v>Hà Nội-Vùng 2</v>
      </c>
      <c r="H3926" t="str">
        <f>INDEX('Bảng Giá'!$N$2:$N$46,MATCH('References data'!G3926,'Bảng Giá'!$Q$2:$Q$46,0))</f>
        <v>Liên Vùng</v>
      </c>
    </row>
    <row r="3927" spans="1:8" x14ac:dyDescent="0.25">
      <c r="A3927" s="12" t="s">
        <v>3011</v>
      </c>
      <c r="B3927" t="s">
        <v>2648</v>
      </c>
      <c r="C3927" s="45" t="str">
        <f>INDEX('Bảng Giá'!$L$2:$L$64,MATCH(TRIM('References data'!B3927),'Bảng Giá'!$K$2:$K$64,0))</f>
        <v>Hồ Chí Minh</v>
      </c>
      <c r="D3927" s="43" t="s">
        <v>2773</v>
      </c>
      <c r="E3927" t="s">
        <v>2756</v>
      </c>
      <c r="F3927" t="str">
        <f>INDEX('Bảng Giá'!$L$2:$L$64,MATCH(TRIM('References data'!E3927),'Bảng Giá'!$K$2:$K$64,0))</f>
        <v>Đà Nẵng</v>
      </c>
      <c r="G3927" t="str">
        <f t="shared" si="61"/>
        <v>Hồ Chí Minh-Đà Nẵng</v>
      </c>
      <c r="H3927" t="str">
        <f>INDEX('Bảng Giá'!$N$2:$N$46,MATCH('References data'!G3927,'Bảng Giá'!$Q$2:$Q$46,0))</f>
        <v>Liên Vùng đặc biệt</v>
      </c>
    </row>
  </sheetData>
  <mergeCells count="2">
    <mergeCell ref="A1:C1"/>
    <mergeCell ref="D1:F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roperties xmlns="http://schemas.colonialbakehouse.com/properties/db-atlas/query_panes">H4sIAAAAAAAAA1WRbWvCQAzHv8pxb4Shw4eqU9gLnxkoYh2MUcoR21TPtb2aO3Vu7LsvlrG5N8mR/y/8k1zwKXUs+41Ow+u2m81W2+t1qtIeUtmX68l8MnoWd2LqLxfCh7MYgwPJ8g7RMXBTijmps6E0VuXTlgBhHIGr2Z1B+x8y5xyJCXAp2NrhiHRhgDAyFKtUZ/ra3qh7D+1uiwXQ5GCTooJCqze8sMhxuFlhr/WxGMwG0xxusQ1YVNfFJBRFd9s7vDT27/Q62yf6FitjDhkyGB2tMxkPdaMnhrJjCqxaBw4fK6NBhXU8YS77CaQWq7IgUyA5jVadtNXcJvuOjqxEJs8xctowLGPMDLeWm6oMrYXt1XXi+0tfBF5zXW+GIljoiIw1iQuD5Xg4EuvVXKyRTkhiTJpTGPyVwqf8BKmOhdns2UdcFxEV/pTKPTudQTudb3/n/PFUER/csnM5SQ2JDMmv8BvstcBoCAIAAA==</properties>
</file>

<file path=customXml/itemProps1.xml><?xml version="1.0" encoding="utf-8"?>
<ds:datastoreItem xmlns:ds="http://schemas.openxmlformats.org/officeDocument/2006/customXml" ds:itemID="{CA7F6693-760A-40D9-BA5D-B6238280075A}">
  <ds:schemaRefs>
    <ds:schemaRef ds:uri="http://schemas.colonialbakehouse.com/properties/db-atlas/query_pan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Đề Bài</vt:lpstr>
      <vt:lpstr>Raw Data</vt:lpstr>
      <vt:lpstr>Bảng Giá</vt:lpstr>
      <vt:lpstr>Answer</vt:lpstr>
      <vt:lpstr>References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Logivan</cp:lastModifiedBy>
  <dcterms:created xsi:type="dcterms:W3CDTF">2018-01-25T21:44:30Z</dcterms:created>
  <dcterms:modified xsi:type="dcterms:W3CDTF">2021-03-03T09:19:55Z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4b66459c-1732-435a-a9b9-673426a1bd98</vt:lpwstr>
  </property>
</Properties>
</file>